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hidePivotFieldList="1" defaultThemeVersion="202300"/>
  <mc:AlternateContent xmlns:mc="http://schemas.openxmlformats.org/markup-compatibility/2006">
    <mc:Choice Requires="x15">
      <x15ac:absPath xmlns:x15ac="http://schemas.microsoft.com/office/spreadsheetml/2010/11/ac" url="/Users/luismiguelmiranda/Desktop/Aterio/DADev/"/>
    </mc:Choice>
  </mc:AlternateContent>
  <xr:revisionPtr revIDLastSave="0" documentId="13_ncr:1_{22FB34FB-9327-4C41-A771-4BA4C4CD939C}" xr6:coauthVersionLast="47" xr6:coauthVersionMax="47" xr10:uidLastSave="{00000000-0000-0000-0000-000000000000}"/>
  <workbookProtection workbookAlgorithmName="SHA-512" workbookHashValue="3rwH2b/M6xBXadjmDudc34ZxbFKKNyJjvRKRj6AJ2sqNJctJSk7CR0cZwXtjUDWyPOhAPAVhRgjwkEdxpvJNvw==" workbookSaltValue="3ln0g8h+KflFOyewt/7i0w==" workbookSpinCount="100000" lockStructure="1"/>
  <bookViews>
    <workbookView xWindow="0" yWindow="600" windowWidth="29040" windowHeight="15720" activeTab="5" xr2:uid="{B35F10BF-E517-4480-A7FE-CE0C530FC1B7}"/>
  </bookViews>
  <sheets>
    <sheet name="US 30d Comparison" sheetId="60" state="hidden" r:id="rId1"/>
    <sheet name="US Data Centers Dataset" sheetId="2" state="hidden" r:id="rId2"/>
    <sheet name="Data - Main KPIs" sheetId="10" state="hidden" r:id="rId3"/>
    <sheet name="Data - DC by Project Stage" sheetId="13" state="hidden" r:id="rId4"/>
    <sheet name="Data - ISO vs Data Centers" sheetId="22" state="hidden" r:id="rId5"/>
    <sheet name="US Overview Dashboard" sheetId="12" r:id="rId6"/>
    <sheet name="Data Sample" sheetId="61" r:id="rId7"/>
    <sheet name="Balancing Authorities vs US Dat" sheetId="20" state="hidden" r:id="rId8"/>
    <sheet name="US Const Announced Momentum" sheetId="56" state="hidden" r:id="rId9"/>
    <sheet name="Data Dictionary" sheetId="16" r:id="rId10"/>
    <sheet name="About" sheetId="17" r:id="rId11"/>
  </sheets>
  <definedNames>
    <definedName name="_xlchart.v5.0" hidden="1">'Data - Main KPIs'!$G$235</definedName>
    <definedName name="_xlchart.v5.1" hidden="1">'Data - Main KPIs'!$G$236:$G$286</definedName>
    <definedName name="_xlchart.v5.10" hidden="1">'Data - Main KPIs'!$K$235</definedName>
    <definedName name="_xlchart.v5.11" hidden="1">'Data - Main KPIs'!$K$236:$K$286</definedName>
    <definedName name="_xlchart.v5.2" hidden="1">'Data - Main KPIs'!$H$235</definedName>
    <definedName name="_xlchart.v5.3" hidden="1">'Data - Main KPIs'!$H$236:$H$286</definedName>
    <definedName name="_xlchart.v5.4" hidden="1">'Data - Main KPIs'!$D$235</definedName>
    <definedName name="_xlchart.v5.5" hidden="1">'Data - Main KPIs'!$D$236:$D$286</definedName>
    <definedName name="_xlchart.v5.6" hidden="1">'Data - Main KPIs'!$E$235</definedName>
    <definedName name="_xlchart.v5.7" hidden="1">'Data - Main KPIs'!$E$236:$E$286</definedName>
    <definedName name="_xlchart.v5.8" hidden="1">'Data - Main KPIs'!$J$235</definedName>
    <definedName name="_xlchart.v5.9" hidden="1">'Data - Main KPIs'!$J$236:$J$286</definedName>
    <definedName name="_xlcn.WorksheetConnection_AterioUSDataCentersDashboard.xlsxUS_Data_Centers_Dataset1" hidden="1">US_Data_Centers_Dataset[]</definedName>
    <definedName name="ExternalData_1" localSheetId="8" hidden="1">'US Const Announced Momentum'!$A$1:$M$3418</definedName>
    <definedName name="ExternalData_1" localSheetId="1" hidden="1">'US Data Centers Dataset'!$A$1:$L$7492</definedName>
    <definedName name="ExternalData_3" localSheetId="7" hidden="1">'Balancing Authorities vs US Dat'!$A$1:$H$59</definedName>
    <definedName name="ExternalData_3" localSheetId="0" hidden="1">'US 30d Comparison'!$A$1:$K$8</definedName>
    <definedName name="Slicer_DATACENTER_STAGE">#N/A</definedName>
    <definedName name="Slicer_DATACENTER_STAGE1">#N/A</definedName>
    <definedName name="Slicer_state_code7">#N/A</definedName>
  </definedNames>
  <calcPr calcId="191029"/>
  <pivotCaches>
    <pivotCache cacheId="106" r:id="rId12"/>
    <pivotCache cacheId="107" r:id="rId13"/>
    <pivotCache cacheId="108" r:id="rId14"/>
    <pivotCache cacheId="109" r:id="rId15"/>
    <pivotCache cacheId="110" r:id="rId16"/>
    <pivotCache cacheId="111" r:id="rId17"/>
    <pivotCache cacheId="112" r:id="rId18"/>
    <pivotCache cacheId="113" r:id="rId19"/>
    <pivotCache cacheId="114" r:id="rId20"/>
    <pivotCache cacheId="115"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_Data_Centers_Dataset" name="US_Data_Centers_Dataset" connection="WorksheetConnection_Aterio US Data Centers Dashboard.xlsx!US_Data_Center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2" l="1"/>
  <c r="K284" i="10"/>
  <c r="K273" i="10"/>
  <c r="K270" i="10"/>
  <c r="K255" i="10"/>
  <c r="K254" i="10"/>
  <c r="K250" i="10"/>
  <c r="K237" i="10"/>
  <c r="K238" i="10"/>
  <c r="K239" i="10"/>
  <c r="K240" i="10"/>
  <c r="K241" i="10"/>
  <c r="K242" i="10"/>
  <c r="K243" i="10"/>
  <c r="K244" i="10"/>
  <c r="K245" i="10"/>
  <c r="K246" i="10"/>
  <c r="K247" i="10"/>
  <c r="K248" i="10"/>
  <c r="K249" i="10"/>
  <c r="K251" i="10"/>
  <c r="K252" i="10"/>
  <c r="K253" i="10"/>
  <c r="K256" i="10"/>
  <c r="K257" i="10"/>
  <c r="K258" i="10"/>
  <c r="K259" i="10"/>
  <c r="K260" i="10"/>
  <c r="K261" i="10"/>
  <c r="K262" i="10"/>
  <c r="K263" i="10"/>
  <c r="K264" i="10"/>
  <c r="K265" i="10"/>
  <c r="K266" i="10"/>
  <c r="K267" i="10"/>
  <c r="K268" i="10"/>
  <c r="K269" i="10"/>
  <c r="K271" i="10"/>
  <c r="K272" i="10"/>
  <c r="K274" i="10"/>
  <c r="K275" i="10"/>
  <c r="K276" i="10"/>
  <c r="K277" i="10"/>
  <c r="K278" i="10"/>
  <c r="K279" i="10"/>
  <c r="K280" i="10"/>
  <c r="K281" i="10"/>
  <c r="K282" i="10"/>
  <c r="K283" i="10"/>
  <c r="K285" i="10"/>
  <c r="K286" i="10"/>
  <c r="K236" i="10"/>
  <c r="W34" i="12"/>
  <c r="P34" i="12"/>
  <c r="I34" i="12"/>
  <c r="W21" i="12"/>
  <c r="P21" i="12"/>
  <c r="I21" i="12"/>
  <c r="W12" i="12"/>
  <c r="P12" i="12"/>
  <c r="I12" i="12"/>
  <c r="H284" i="10"/>
  <c r="H273" i="10"/>
  <c r="H270" i="10"/>
  <c r="H255" i="10"/>
  <c r="H254" i="10"/>
  <c r="H250" i="10"/>
  <c r="H237" i="10"/>
  <c r="H238" i="10"/>
  <c r="H239" i="10"/>
  <c r="H240" i="10"/>
  <c r="H241" i="10"/>
  <c r="H242" i="10"/>
  <c r="H243" i="10"/>
  <c r="H244" i="10"/>
  <c r="H245" i="10"/>
  <c r="H246" i="10"/>
  <c r="H247" i="10"/>
  <c r="H248" i="10"/>
  <c r="H249" i="10"/>
  <c r="H251" i="10"/>
  <c r="H252" i="10"/>
  <c r="H253" i="10"/>
  <c r="H256" i="10"/>
  <c r="H257" i="10"/>
  <c r="H258" i="10"/>
  <c r="H259" i="10"/>
  <c r="H260" i="10"/>
  <c r="H261" i="10"/>
  <c r="H262" i="10"/>
  <c r="H263" i="10"/>
  <c r="H264" i="10"/>
  <c r="H265" i="10"/>
  <c r="H266" i="10"/>
  <c r="H267" i="10"/>
  <c r="H268" i="10"/>
  <c r="H269" i="10"/>
  <c r="H271" i="10"/>
  <c r="H272" i="10"/>
  <c r="H274" i="10"/>
  <c r="H275" i="10"/>
  <c r="H276" i="10"/>
  <c r="H277" i="10"/>
  <c r="H278" i="10"/>
  <c r="H279" i="10"/>
  <c r="H280" i="10"/>
  <c r="H281" i="10"/>
  <c r="H282" i="10"/>
  <c r="H283" i="10"/>
  <c r="H285" i="10"/>
  <c r="H286" i="10"/>
  <c r="H236" i="10"/>
  <c r="E284" i="10"/>
  <c r="E273" i="10"/>
  <c r="E270" i="10"/>
  <c r="E255" i="10"/>
  <c r="E254" i="10"/>
  <c r="E250" i="10"/>
  <c r="E237" i="10"/>
  <c r="E238" i="10"/>
  <c r="E239" i="10"/>
  <c r="E240" i="10"/>
  <c r="E241" i="10"/>
  <c r="E242" i="10"/>
  <c r="E243" i="10"/>
  <c r="E244" i="10"/>
  <c r="E245" i="10"/>
  <c r="E246" i="10"/>
  <c r="E247" i="10"/>
  <c r="E248" i="10"/>
  <c r="E249" i="10"/>
  <c r="E251" i="10"/>
  <c r="E252" i="10"/>
  <c r="E253" i="10"/>
  <c r="E256" i="10"/>
  <c r="E257" i="10"/>
  <c r="E258" i="10"/>
  <c r="E259" i="10"/>
  <c r="E260" i="10"/>
  <c r="E261" i="10"/>
  <c r="E262" i="10"/>
  <c r="E263" i="10"/>
  <c r="E264" i="10"/>
  <c r="E265" i="10"/>
  <c r="E266" i="10"/>
  <c r="E267" i="10"/>
  <c r="E268" i="10"/>
  <c r="E269" i="10"/>
  <c r="E271" i="10"/>
  <c r="E272" i="10"/>
  <c r="E274" i="10"/>
  <c r="E275" i="10"/>
  <c r="E276" i="10"/>
  <c r="E277" i="10"/>
  <c r="E278" i="10"/>
  <c r="E279" i="10"/>
  <c r="E280" i="10"/>
  <c r="E281" i="10"/>
  <c r="E282" i="10"/>
  <c r="E283" i="10"/>
  <c r="E285" i="10"/>
  <c r="E286" i="10"/>
  <c r="E236" i="10"/>
  <c r="B227" i="10" l="1"/>
  <c r="B225" i="10"/>
  <c r="B226" i="10"/>
  <c r="B83" i="10" l="1"/>
  <c r="A83" i="10"/>
  <c r="CF124" i="12"/>
  <c r="CG124" i="12"/>
  <c r="CH124" i="12"/>
  <c r="CI124" i="12"/>
  <c r="CJ124" i="12"/>
  <c r="CK124" i="12"/>
  <c r="CF126" i="12"/>
  <c r="CG126" i="12"/>
  <c r="CH126" i="12"/>
  <c r="CI126" i="12"/>
  <c r="CJ126" i="12"/>
  <c r="CK126" i="12"/>
  <c r="CF121" i="12"/>
  <c r="CG121" i="12"/>
  <c r="CH121" i="12"/>
  <c r="CI121" i="12"/>
  <c r="CJ121" i="12"/>
  <c r="CK121" i="12"/>
  <c r="CF123" i="12"/>
  <c r="CG123" i="12"/>
  <c r="CH123" i="12"/>
  <c r="CI123" i="12"/>
  <c r="CJ123" i="12"/>
  <c r="CK123" i="12"/>
  <c r="CF120" i="12"/>
  <c r="CG120" i="12"/>
  <c r="CH120" i="12"/>
  <c r="CI120" i="12"/>
  <c r="CJ120" i="12"/>
  <c r="CK120" i="12"/>
  <c r="CF122" i="12"/>
  <c r="CG122" i="12"/>
  <c r="CH122" i="12"/>
  <c r="CI122" i="12"/>
  <c r="CJ122" i="12"/>
  <c r="CK122" i="12"/>
  <c r="CF119" i="12"/>
  <c r="CG119" i="12"/>
  <c r="CH119" i="12"/>
  <c r="CI119" i="12"/>
  <c r="CJ119" i="12"/>
  <c r="CK119" i="12"/>
  <c r="CG125" i="12"/>
  <c r="CH125" i="12"/>
  <c r="CI125" i="12"/>
  <c r="CJ125" i="12"/>
  <c r="CK125" i="12"/>
  <c r="CF125" i="12"/>
  <c r="CN102" i="12"/>
  <c r="CO102" i="12"/>
  <c r="CP102" i="12"/>
  <c r="CQ102" i="12"/>
  <c r="CR102" i="12"/>
  <c r="CS102" i="12"/>
  <c r="CN98" i="12"/>
  <c r="CO98" i="12"/>
  <c r="CP98" i="12"/>
  <c r="CQ98" i="12"/>
  <c r="CR98" i="12"/>
  <c r="CS98" i="12"/>
  <c r="CN99" i="12"/>
  <c r="CO99" i="12"/>
  <c r="CP99" i="12"/>
  <c r="CQ99" i="12"/>
  <c r="CR99" i="12"/>
  <c r="CS99" i="12"/>
  <c r="CN97" i="12"/>
  <c r="CO97" i="12"/>
  <c r="CP97" i="12"/>
  <c r="CQ97" i="12"/>
  <c r="CR97" i="12"/>
  <c r="CS97" i="12"/>
  <c r="CN96" i="12"/>
  <c r="CO96" i="12"/>
  <c r="CP96" i="12"/>
  <c r="CQ96" i="12"/>
  <c r="CR96" i="12"/>
  <c r="CS96" i="12"/>
  <c r="CN101" i="12"/>
  <c r="CO101" i="12"/>
  <c r="CP101" i="12"/>
  <c r="CQ101" i="12"/>
  <c r="CR101" i="12"/>
  <c r="CS101" i="12"/>
  <c r="CO100" i="12"/>
  <c r="CP100" i="12"/>
  <c r="CQ100" i="12"/>
  <c r="CR100" i="12"/>
  <c r="CS100" i="12"/>
  <c r="CN100" i="12"/>
  <c r="CF101" i="12"/>
  <c r="CG101" i="12"/>
  <c r="CH101" i="12"/>
  <c r="CI101" i="12"/>
  <c r="CJ101" i="12"/>
  <c r="CK101" i="12"/>
  <c r="CF107" i="12"/>
  <c r="CG107" i="12"/>
  <c r="CH107" i="12"/>
  <c r="CI107" i="12"/>
  <c r="CJ107" i="12"/>
  <c r="CK107" i="12"/>
  <c r="CF108" i="12"/>
  <c r="CG108" i="12"/>
  <c r="CH108" i="12"/>
  <c r="CI108" i="12"/>
  <c r="CJ108" i="12"/>
  <c r="CK108" i="12"/>
  <c r="CF105" i="12"/>
  <c r="CG105" i="12"/>
  <c r="CH105" i="12"/>
  <c r="CI105" i="12"/>
  <c r="CJ105" i="12"/>
  <c r="CK105" i="12"/>
  <c r="CF97" i="12"/>
  <c r="CG97" i="12"/>
  <c r="CH97" i="12"/>
  <c r="CI97" i="12"/>
  <c r="CJ97" i="12"/>
  <c r="CK97" i="12"/>
  <c r="CF100" i="12"/>
  <c r="CG100" i="12"/>
  <c r="CH100" i="12"/>
  <c r="CI100" i="12"/>
  <c r="CJ100" i="12"/>
  <c r="CK100" i="12"/>
  <c r="CF102" i="12"/>
  <c r="CG102" i="12"/>
  <c r="CH102" i="12"/>
  <c r="CI102" i="12"/>
  <c r="CJ102" i="12"/>
  <c r="CK102" i="12"/>
  <c r="CF96" i="12"/>
  <c r="CG96" i="12"/>
  <c r="CH96" i="12"/>
  <c r="CI96" i="12"/>
  <c r="CJ96" i="12"/>
  <c r="CK96" i="12"/>
  <c r="CF110" i="12"/>
  <c r="CG110" i="12"/>
  <c r="CH110" i="12"/>
  <c r="CI110" i="12"/>
  <c r="CJ110" i="12"/>
  <c r="CK110" i="12"/>
  <c r="CF106" i="12"/>
  <c r="CG106" i="12"/>
  <c r="CH106" i="12"/>
  <c r="CI106" i="12"/>
  <c r="CJ106" i="12"/>
  <c r="CK106" i="12"/>
  <c r="CF109" i="12"/>
  <c r="CG109" i="12"/>
  <c r="CH109" i="12"/>
  <c r="CI109" i="12"/>
  <c r="CJ109" i="12"/>
  <c r="CK109" i="12"/>
  <c r="CF104" i="12"/>
  <c r="CG104" i="12"/>
  <c r="CH104" i="12"/>
  <c r="CI104" i="12"/>
  <c r="CJ104" i="12"/>
  <c r="CK104" i="12"/>
  <c r="CF103" i="12"/>
  <c r="CG103" i="12"/>
  <c r="CH103" i="12"/>
  <c r="CI103" i="12"/>
  <c r="CJ103" i="12"/>
  <c r="CK103" i="12"/>
  <c r="CF111" i="12"/>
  <c r="CG111" i="12"/>
  <c r="CH111" i="12"/>
  <c r="CI111" i="12"/>
  <c r="CJ111" i="12"/>
  <c r="CK111" i="12"/>
  <c r="CF99" i="12"/>
  <c r="CG99" i="12"/>
  <c r="CH99" i="12"/>
  <c r="CI99" i="12"/>
  <c r="CJ99" i="12"/>
  <c r="CK99" i="12"/>
  <c r="CG98" i="12"/>
  <c r="CH98" i="12"/>
  <c r="CI98" i="12"/>
  <c r="CJ98" i="12"/>
  <c r="CK98" i="12"/>
  <c r="CF98" i="12"/>
  <c r="CN84" i="12"/>
  <c r="CO84" i="12"/>
  <c r="CP84" i="12"/>
  <c r="CQ84" i="12"/>
  <c r="CR84" i="12"/>
  <c r="CS84" i="12"/>
  <c r="CN81" i="12"/>
  <c r="CO81" i="12"/>
  <c r="CP81" i="12"/>
  <c r="CQ81" i="12"/>
  <c r="CR81" i="12"/>
  <c r="CS81" i="12"/>
  <c r="CN80" i="12"/>
  <c r="CO80" i="12"/>
  <c r="CP80" i="12"/>
  <c r="CQ80" i="12"/>
  <c r="CR80" i="12"/>
  <c r="CS80" i="12"/>
  <c r="CN83" i="12"/>
  <c r="CO83" i="12"/>
  <c r="CP83" i="12"/>
  <c r="CQ83" i="12"/>
  <c r="CR83" i="12"/>
  <c r="CS83" i="12"/>
  <c r="CO82" i="12"/>
  <c r="CP82" i="12"/>
  <c r="CQ82" i="12"/>
  <c r="CR82" i="12"/>
  <c r="CS82" i="12"/>
  <c r="CN82" i="12"/>
  <c r="CF84" i="12"/>
  <c r="CG84" i="12"/>
  <c r="CH84" i="12"/>
  <c r="CI84" i="12"/>
  <c r="CJ84" i="12"/>
  <c r="CK84" i="12"/>
  <c r="CF88" i="12"/>
  <c r="CG88" i="12"/>
  <c r="CH88" i="12"/>
  <c r="CI88" i="12"/>
  <c r="CJ88" i="12"/>
  <c r="CK88" i="12"/>
  <c r="CF87" i="12"/>
  <c r="CG87" i="12"/>
  <c r="CH87" i="12"/>
  <c r="CI87" i="12"/>
  <c r="CJ87" i="12"/>
  <c r="CK87" i="12"/>
  <c r="CF83" i="12"/>
  <c r="CG83" i="12"/>
  <c r="CH83" i="12"/>
  <c r="CI83" i="12"/>
  <c r="CJ83" i="12"/>
  <c r="CK83" i="12"/>
  <c r="CF80" i="12"/>
  <c r="CG80" i="12"/>
  <c r="CH80" i="12"/>
  <c r="CI80" i="12"/>
  <c r="CJ80" i="12"/>
  <c r="CK80" i="12"/>
  <c r="CF86" i="12"/>
  <c r="CG86" i="12"/>
  <c r="CH86" i="12"/>
  <c r="CI86" i="12"/>
  <c r="CJ86" i="12"/>
  <c r="CK86" i="12"/>
  <c r="CF85" i="12"/>
  <c r="CG85" i="12"/>
  <c r="CH85" i="12"/>
  <c r="CI85" i="12"/>
  <c r="CJ85" i="12"/>
  <c r="CK85" i="12"/>
  <c r="CF82" i="12"/>
  <c r="CG82" i="12"/>
  <c r="CH82" i="12"/>
  <c r="CI82" i="12"/>
  <c r="CJ82" i="12"/>
  <c r="CK82" i="12"/>
  <c r="CG81" i="12"/>
  <c r="CH81" i="12"/>
  <c r="CI81" i="12"/>
  <c r="CJ81" i="12"/>
  <c r="CK81" i="12"/>
  <c r="CF81" i="12"/>
  <c r="CN70" i="12"/>
  <c r="CO70" i="12"/>
  <c r="CP70" i="12"/>
  <c r="CQ70" i="12"/>
  <c r="CR70" i="12"/>
  <c r="CS70" i="12"/>
  <c r="CN71" i="12"/>
  <c r="CO71" i="12"/>
  <c r="CP71" i="12"/>
  <c r="CQ71" i="12"/>
  <c r="CR71" i="12"/>
  <c r="CS71" i="12"/>
  <c r="CN65" i="12"/>
  <c r="CO65" i="12"/>
  <c r="CP65" i="12"/>
  <c r="CQ65" i="12"/>
  <c r="CR65" i="12"/>
  <c r="CS65" i="12"/>
  <c r="CN66" i="12"/>
  <c r="CO66" i="12"/>
  <c r="CP66" i="12"/>
  <c r="CQ66" i="12"/>
  <c r="CR66" i="12"/>
  <c r="CS66" i="12"/>
  <c r="CN69" i="12"/>
  <c r="CO69" i="12"/>
  <c r="CP69" i="12"/>
  <c r="CQ69" i="12"/>
  <c r="CR69" i="12"/>
  <c r="CS69" i="12"/>
  <c r="CN68" i="12"/>
  <c r="CO68" i="12"/>
  <c r="CP68" i="12"/>
  <c r="CQ68" i="12"/>
  <c r="CR68" i="12"/>
  <c r="CS68" i="12"/>
  <c r="CO67" i="12"/>
  <c r="CP67" i="12"/>
  <c r="CQ67" i="12"/>
  <c r="CR67" i="12"/>
  <c r="CS67" i="12"/>
  <c r="CN67" i="12"/>
  <c r="CH112" i="12" l="1"/>
  <c r="CJ112" i="12"/>
  <c r="CI112" i="12"/>
  <c r="CJ89" i="12"/>
  <c r="CK67" i="12"/>
  <c r="CJ67" i="12"/>
  <c r="CI67" i="12"/>
  <c r="CH67" i="12"/>
  <c r="CK66" i="12"/>
  <c r="CJ66" i="12"/>
  <c r="CI66" i="12"/>
  <c r="CH66" i="12"/>
  <c r="CK65" i="12"/>
  <c r="CJ65" i="12"/>
  <c r="CI65" i="12"/>
  <c r="CH65" i="12"/>
  <c r="CG67" i="12"/>
  <c r="CG66" i="12"/>
  <c r="CG65" i="12"/>
  <c r="CF67" i="12"/>
  <c r="CF66" i="12"/>
  <c r="CF65" i="12"/>
  <c r="M83" i="10"/>
  <c r="CI89" i="12" l="1"/>
  <c r="CH127" i="12"/>
  <c r="CQ85" i="12"/>
  <c r="CR85" i="12"/>
  <c r="CP85" i="12"/>
  <c r="CH89" i="12"/>
  <c r="CP103" i="12"/>
  <c r="CH68" i="12"/>
  <c r="CQ103" i="12"/>
  <c r="CI127" i="12"/>
  <c r="CJ127" i="12"/>
  <c r="CQ72" i="12"/>
  <c r="CP72" i="12"/>
  <c r="CR72" i="12"/>
  <c r="CR103" i="12"/>
  <c r="CI68" i="12"/>
  <c r="CJ68" i="12"/>
  <c r="CK127" i="12" l="1"/>
  <c r="CS85" i="12"/>
  <c r="CK89" i="12"/>
  <c r="CK68" i="12"/>
  <c r="CS103" i="12"/>
  <c r="CK112" i="12"/>
  <c r="CS72" i="12"/>
  <c r="K83" i="10"/>
  <c r="J83" i="10"/>
  <c r="I83" i="10"/>
  <c r="H83" i="10"/>
  <c r="G83" i="10"/>
  <c r="F83" i="10"/>
  <c r="E83" i="10"/>
  <c r="D83" i="10"/>
  <c r="C83" i="10"/>
  <c r="E13" i="10"/>
  <c r="B223" i="10"/>
  <c r="B224" i="10"/>
  <c r="B222" i="10"/>
  <c r="A223" i="10"/>
  <c r="A224" i="10"/>
  <c r="A222" i="10"/>
  <c r="P83" i="10"/>
  <c r="O83" i="10"/>
  <c r="N83" i="10"/>
  <c r="L83" i="10"/>
  <c r="E14" i="10" l="1"/>
  <c r="E15" i="10" s="1"/>
  <c r="E16" i="10" s="1"/>
  <c r="D222" i="10"/>
  <c r="E222" i="10"/>
  <c r="G222" i="10"/>
  <c r="F222" i="10"/>
  <c r="C222" i="10"/>
  <c r="U33" i="12" l="1"/>
  <c r="N33" i="12"/>
  <c r="G33" i="12"/>
  <c r="E17" i="10"/>
  <c r="E18" i="10" s="1"/>
  <c r="E225" i="10"/>
  <c r="F225" i="10"/>
  <c r="G225" i="10"/>
  <c r="C225" i="10"/>
  <c r="D225" i="10"/>
  <c r="D223" i="10"/>
  <c r="N11" i="12" s="1"/>
  <c r="E223" i="10"/>
  <c r="G223" i="10"/>
  <c r="C223" i="10"/>
  <c r="G11" i="12" s="1"/>
  <c r="F223" i="10"/>
  <c r="U11" i="12" s="1"/>
  <c r="E224" i="10"/>
  <c r="F224" i="10"/>
  <c r="D224" i="10"/>
  <c r="G224" i="10"/>
  <c r="C224" i="10"/>
  <c r="C227" i="10" l="1"/>
  <c r="G16" i="12" s="1"/>
  <c r="G227" i="10"/>
  <c r="D227" i="10"/>
  <c r="N16" i="12" s="1"/>
  <c r="E227" i="10"/>
  <c r="F227" i="10"/>
  <c r="U16" i="12" s="1"/>
  <c r="U20" i="12"/>
  <c r="N20" i="12"/>
  <c r="G20" i="12"/>
  <c r="G29" i="12"/>
  <c r="N29" i="12"/>
  <c r="U29" i="12"/>
  <c r="D226" i="10"/>
  <c r="N25" i="12" s="1"/>
  <c r="E226" i="10"/>
  <c r="F226" i="10"/>
  <c r="U25" i="12" s="1"/>
  <c r="G226" i="10"/>
  <c r="C226" i="10"/>
  <c r="G25"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DD4CA1-8292-4C3C-8BC2-4C2D3DF04036}" keepAlive="1" name="Query - Balancing Authorities vs US Data Centers" description="Connection to the 'Balancing Authorities vs US Data Centers' query in the workbook." type="5" refreshedVersion="8" background="1" saveData="1">
    <dbPr connection="Provider=Microsoft.Mashup.OleDb.1;Data Source=$Workbook$;Location=&quot;Balancing Authorities vs US Data Centers&quot;;Extended Properties=&quot;&quot;" command="SELECT * FROM [Balancing Authorities vs US Data Centers]"/>
  </connection>
  <connection id="2" xr16:uid="{B2F7F961-7E22-4A31-AAD3-E1543C44F071}" keepAlive="1" name="Query - FilteredStage" description="Connection to the 'FilteredStage' query in the workbook." type="5" refreshedVersion="0" background="1">
    <dbPr connection="Provider=Microsoft.Mashup.OleDb.1;Data Source=$Workbook$;Location=FilteredStage;Extended Properties=&quot;&quot;" command="SELECT * FROM [FilteredStage]"/>
  </connection>
  <connection id="3" xr16:uid="{9BE8923B-0BB7-4EE9-98E4-65E2659B9DCF}" keepAlive="1" name="Query - US 30d Comparison" description="Connection to the 'US 30d Comparison' query in the workbook." type="5" refreshedVersion="8" background="1" saveData="1">
    <dbPr connection="Provider=Microsoft.Mashup.OleDb.1;Data Source=$Workbook$;Location=&quot;US 30d Comparison&quot;;Extended Properties=&quot;&quot;" command="SELECT * FROM [US 30d Comparison]"/>
  </connection>
  <connection id="4" xr16:uid="{0EB54406-4B37-4443-BEF4-76BC9727DE1A}" keepAlive="1" name="Query - US Additional Info - AC - Conv - Cu" description="Connection to the 'US Additional Info - AC - Conv - Cu' query in the workbook." type="5" refreshedVersion="8" background="1" saveData="1">
    <dbPr connection="Provider=Microsoft.Mashup.OleDb.1;Data Source=$Workbook$;Location=&quot;US Additional Info - AC - Conv - Cu&quot;;Extended Properties=&quot;&quot;" command="SELECT * FROM [US Additional Info - AC - Conv - Cu]"/>
  </connection>
  <connection id="5" xr16:uid="{8C11F003-E1DC-4D87-B29C-350DBC1D224C}" keepAlive="1" name="Query - US Additional Info - AC - Conv - Cur" description="Connection to the 'US Additional Info - AC - Conv - Cur' query in the workbook." type="5" refreshedVersion="8" background="1" saveData="1">
    <dbPr connection="Provider=Microsoft.Mashup.OleDb.1;Data Source=$Workbook$;Location=&quot;US Additional Info - AC - Conv - Cur&quot;;Extended Properties=&quot;&quot;" command="SELECT * FROM [US Additional Info - AC - Conv - Cur]"/>
  </connection>
  <connection id="6" xr16:uid="{060F3C1C-61A3-44AC-BEC7-297EA5B222BC}" keepAlive="1" name="Query - US Additional Info - Announced - CS" description="Connection to the 'US Additional Info - Announced - CS' query in the workbook." type="5" refreshedVersion="8" background="1" saveData="1">
    <dbPr connection="Provider=Microsoft.Mashup.OleDb.1;Data Source=$Workbook$;Location=&quot;US Additional Info - Announced - CS&quot;;Extended Properties=&quot;&quot;" command="SELECT * FROM [US Additional Info - Announced - CS]"/>
  </connection>
  <connection id="7" xr16:uid="{A51C6A92-DF93-4CFB-B5A6-FE8BE3C489B5}" keepAlive="1" name="Query - US Additional Info - Announcements" description="Connection to the 'US Additional Info - Announcements' query in the workbook." type="5" refreshedVersion="8" background="1" saveData="1">
    <dbPr connection="Provider=Microsoft.Mashup.OleDb.1;Data Source=$Workbook$;Location=&quot;US Additional Info - Announcements&quot;;Extended Properties=&quot;&quot;" command="SELECT * FROM [US Additional Info - Announcements]"/>
  </connection>
  <connection id="8" xr16:uid="{5B007C94-0BF9-4F64-943D-4C1D1A81D36F}" keepAlive="1" name="Query - US Additional Info - Cancelled" description="Connection to the 'US Additional Info - Cancelled' query in the workbook." type="5" refreshedVersion="8" background="1" saveData="1">
    <dbPr connection="Provider=Microsoft.Mashup.OleDb.1;Data Source=$Workbook$;Location=&quot;US Additional Info - Cancelled&quot;;Extended Properties=&quot;&quot;" command="SELECT * FROM [US Additional Info - Cancelled]"/>
  </connection>
  <connection id="9" xr16:uid="{4334B195-B0CF-4C7B-A9D7-611B441ABFD8}" keepAlive="1" name="Query - US Additional Info - Const Status" description="Connection to the 'US Additional Info - Const Status' query in the workbook." type="5" refreshedVersion="8" background="1" saveData="1">
    <dbPr connection="Provider=Microsoft.Mashup.OleDb.1;Data Source=$Workbook$;Location=&quot;US Additional Info - Const Status&quot;;Extended Properties=&quot;&quot;" command="SELECT * FROM [US Additional Info - Const Status]"/>
  </connection>
  <connection id="10" xr16:uid="{F5B1B960-AADA-4554-8FDE-43DEE7E55A71}" keepAlive="1" name="Query - US Additional Info - Evo ISO" description="Connection to the 'US Additional Info - Evo ISO' query in the workbook." type="5" refreshedVersion="8" background="1" saveData="1">
    <dbPr connection="Provider=Microsoft.Mashup.OleDb.1;Data Source=$Workbook$;Location=&quot;US Additional Info - Evo ISO&quot;;Extended Properties=&quot;&quot;" command="SELECT * FROM [US Additional Info - Evo ISO]"/>
  </connection>
  <connection id="11" xr16:uid="{19C82C25-D4D1-498B-B355-04CB3E775E8F}" keepAlive="1" name="Query - US Additional Info - Evo Prov" description="Connection to the 'US Additional Info - Evo Prov' query in the workbook." type="5" refreshedVersion="8" background="1" saveData="1">
    <dbPr connection="Provider=Microsoft.Mashup.OleDb.1;Data Source=$Workbook$;Location=&quot;US Additional Info - Evo Prov&quot;;Extended Properties=&quot;&quot;" command="SELECT * FROM [US Additional Info - Evo Prov]"/>
  </connection>
  <connection id="12" xr16:uid="{3F35CD8B-7D8E-4938-B175-3951E2AC3284}" keepAlive="1" name="Query - US Additional Info - Evo State(1)" description="Connection to the 'US Additional Info - Evo State' query in the workbook." type="5" refreshedVersion="8" background="1" saveData="1">
    <dbPr connection="Provider=Microsoft.Mashup.OleDb.1;Data Source=$Workbook$;Location=&quot;US Additional Info - Evo State&quot;;Extended Properties=&quot;&quot;" command="SELECT * FROM [US Additional Info - Evo State]"/>
  </connection>
  <connection id="13" xr16:uid="{50637E1C-4A04-4670-9341-AA0F658F672B}" keepAlive="1" name="Query - US Additional Info - Evo Util" description="Connection to the 'US Additional Info - Evo Util' query in the workbook." type="5" refreshedVersion="8" background="1" saveData="1">
    <dbPr connection="Provider=Microsoft.Mashup.OleDb.1;Data Source=$Workbook$;Location=&quot;US Additional Info - Evo Util&quot;;Extended Properties=&quot;&quot;" command="SELECT * FROM [US Additional Info - Evo Util]"/>
  </connection>
  <connection id="14" xr16:uid="{7A50F7B0-E930-4322-BCB8-FE4B35FF0FF2}" keepAlive="1" name="Query - US Const Announced Momentum" description="Connection to the 'US Const Announced Momentum' query in the workbook." type="5" refreshedVersion="8" background="1" saveData="1">
    <dbPr connection="Provider=Microsoft.Mashup.OleDb.1;Data Source=$Workbook$;Location=&quot;US Const Announced Momentum&quot;;Extended Properties=&quot;&quot;" command="SELECT * FROM [US Const Announced Momentum]"/>
  </connection>
  <connection id="15" xr16:uid="{AC937E51-2B20-44D7-8CCA-2569A724E77B}" keepAlive="1" name="Query - US Data Centers Dataset" description="Connection to the 'US Data Centers Dataset' query in the workbook." type="5" refreshedVersion="8" background="1" saveData="1">
    <dbPr connection="Provider=Microsoft.Mashup.OleDb.1;Data Source=$Workbook$;Location=&quot;US Data Centers Dataset&quot;;Extended Properties=&quot;&quot;" command="SELECT * FROM [US Data Centers Dataset]"/>
  </connection>
  <connection id="16" xr16:uid="{3500084D-C55F-4FC0-9BC6-67AB7BDD22EC}" keepAlive="1" name="Query - US Equipments Generator Demand" description="Connection to the 'US Equipments Generator Demand' query in the workbook." type="5" refreshedVersion="8" background="1" saveData="1">
    <dbPr connection="Provider=Microsoft.Mashup.OleDb.1;Data Source=$Workbook$;Location=&quot;US Equipments Generator Demand&quot;;Extended Properties=&quot;&quot;" command="SELECT * FROM [US Equipments Generator Demand]"/>
  </connection>
  <connection id="17" xr16:uid="{2988C6D7-C619-4663-A7E4-BA74D8683267}" keepAlive="1" name="Query - US Project Days To Complete" description="Connection to the 'US Project Days To Complete' query in the workbook." type="5" refreshedVersion="8" background="1" saveData="1">
    <dbPr connection="Provider=Microsoft.Mashup.OleDb.1;Data Source=$Workbook$;Location=&quot;US Project Days To Complete&quot;;Extended Properties=&quot;&quot;" command="SELECT * FROM [US Project Days To Complete]"/>
  </connection>
  <connection id="18" xr16:uid="{23605900-F0D5-4164-9BAE-5E65AFC0B935}" keepAlive="1" name="Query - US_Data_Centers_Dataset" description="Connection to the 'US_Data_Centers_Dataset' query in the workbook." type="5" refreshedVersion="8" background="1" saveData="1">
    <dbPr connection="Provider=Microsoft.Mashup.OleDb.1;Data Source=$Workbook$;Location=US_Data_Centers_Dataset;Extended Properties=&quot;&quot;" command="SELECT * FROM [US_Data_Centers_Dataset]"/>
  </connection>
  <connection id="19" xr16:uid="{61FC5D61-BDDF-4EF5-8F7C-B18F7E8935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0" xr16:uid="{D48500ED-5716-4DE6-9121-0B90262E32BC}" name="WorksheetConnection_Aterio US Data Centers Dashboard.xlsx!US_Data_Centers_Dataset" type="102" refreshedVersion="8" minRefreshableVersion="5">
    <extLst>
      <ext xmlns:x15="http://schemas.microsoft.com/office/spreadsheetml/2010/11/main" uri="{DE250136-89BD-433C-8126-D09CA5730AF9}">
        <x15:connection id="US_Data_Centers_Dataset" autoDelete="1">
          <x15:rangePr sourceName="_xlcn.WorksheetConnection_AterioUSDataCentersDashboard.xlsxUS_Data_Centers_Dataset1"/>
        </x15:connection>
      </ext>
    </extLst>
  </connection>
</connections>
</file>

<file path=xl/sharedStrings.xml><?xml version="1.0" encoding="utf-8"?>
<sst xmlns="http://schemas.openxmlformats.org/spreadsheetml/2006/main" count="70751" uniqueCount="17116">
  <si>
    <t>ATERIO_DATACENTER_UNIQUE_ID</t>
  </si>
  <si>
    <t>PROVIDER_NAME</t>
  </si>
  <si>
    <t>PROVIDER_URL</t>
  </si>
  <si>
    <t>PROVIDER_PUBLIC_PRIVATE</t>
  </si>
  <si>
    <t>PROVIDER_TICKER_NAME</t>
  </si>
  <si>
    <t>PROVIDER_BLOOMBERG_TICKER_NAME</t>
  </si>
  <si>
    <t>STOCK_EXCHANGE_PROVIDER_NAME</t>
  </si>
  <si>
    <t>PROVIDER_BACKED_BY</t>
  </si>
  <si>
    <t>DATACENTER_STAGE</t>
  </si>
  <si>
    <t>FULL_ADDRESS</t>
  </si>
  <si>
    <t>ZIP_CODE</t>
  </si>
  <si>
    <t>COUNTY_FIPS_CODE</t>
  </si>
  <si>
    <t>COUNTY_NAME</t>
  </si>
  <si>
    <t>CITY_NAME</t>
  </si>
  <si>
    <t>PLACE_FIPS_CODE</t>
  </si>
  <si>
    <t>STATE_CODE</t>
  </si>
  <si>
    <t>STATE_NAME</t>
  </si>
  <si>
    <t>LOCATION_LATITUDE</t>
  </si>
  <si>
    <t>LOCATION_LONGITUDE</t>
  </si>
  <si>
    <t>SITE_ACREAGE</t>
  </si>
  <si>
    <t>TOT_FACILITY_SPACE_SQFT</t>
  </si>
  <si>
    <t>TOT_DATACENTER_SPACE_SQFT</t>
  </si>
  <si>
    <t>TOT_POWER_MW</t>
  </si>
  <si>
    <t>AVG_MARKET_POWER_COST</t>
  </si>
  <si>
    <t>UTILITY_NAME</t>
  </si>
  <si>
    <t>UTILITY_CODE</t>
  </si>
  <si>
    <t>UTILITY_PUBLIC_PRIVATE</t>
  </si>
  <si>
    <t>UTILITY_TICKER_NAME</t>
  </si>
  <si>
    <t>UTILITY_BLOOMBERG_TICKER_NAME</t>
  </si>
  <si>
    <t>DATASHEET_URL</t>
  </si>
  <si>
    <t>NOTES</t>
  </si>
  <si>
    <t>1547 Critical Systems Realty</t>
  </si>
  <si>
    <t>Announcement</t>
  </si>
  <si>
    <t>PA</t>
  </si>
  <si>
    <t>Pennsylvania</t>
  </si>
  <si>
    <t>EdgeConnex</t>
  </si>
  <si>
    <t>OR</t>
  </si>
  <si>
    <t>Oregon</t>
  </si>
  <si>
    <t>Construction</t>
  </si>
  <si>
    <t>CA</t>
  </si>
  <si>
    <t>California</t>
  </si>
  <si>
    <t>AZ</t>
  </si>
  <si>
    <t>Arizona</t>
  </si>
  <si>
    <t>Tract</t>
  </si>
  <si>
    <t>NV</t>
  </si>
  <si>
    <t>Nevada</t>
  </si>
  <si>
    <t>IL</t>
  </si>
  <si>
    <t>Illinois</t>
  </si>
  <si>
    <t>Stream Data Centers</t>
  </si>
  <si>
    <t>TX</t>
  </si>
  <si>
    <t>Texas</t>
  </si>
  <si>
    <t>Active</t>
  </si>
  <si>
    <t>VA</t>
  </si>
  <si>
    <t>Virginia</t>
  </si>
  <si>
    <t>Prime Data Centers</t>
  </si>
  <si>
    <t>Skybox Datacenters</t>
  </si>
  <si>
    <t>OH</t>
  </si>
  <si>
    <t>Ohio</t>
  </si>
  <si>
    <t>GA</t>
  </si>
  <si>
    <t>Georgia</t>
  </si>
  <si>
    <t>MA</t>
  </si>
  <si>
    <t>Massachusetts</t>
  </si>
  <si>
    <t>365 Data Centers</t>
  </si>
  <si>
    <t>TierPoint</t>
  </si>
  <si>
    <t>Colocation America</t>
  </si>
  <si>
    <t>75ba8f6d-c3af-49fe-8571-790adc198df0</t>
  </si>
  <si>
    <t>DataBank</t>
  </si>
  <si>
    <t>Evocative</t>
  </si>
  <si>
    <t>Enzu</t>
  </si>
  <si>
    <t>CoreSite</t>
  </si>
  <si>
    <t>f23a029a-e9ba-481c-acd9-c543ab9e19bf</t>
  </si>
  <si>
    <t>Centersquare</t>
  </si>
  <si>
    <t>298cca0f-2671-4a1e-acd9-3ea4a35fe0c2</t>
  </si>
  <si>
    <t>RI</t>
  </si>
  <si>
    <t>NH</t>
  </si>
  <si>
    <t>ME</t>
  </si>
  <si>
    <t>Maine</t>
  </si>
  <si>
    <t>VT</t>
  </si>
  <si>
    <t>CT</t>
  </si>
  <si>
    <t>Connecticut</t>
  </si>
  <si>
    <t>NJ</t>
  </si>
  <si>
    <t>New Jersey</t>
  </si>
  <si>
    <t>Cologix</t>
  </si>
  <si>
    <t>H5 Data Centers</t>
  </si>
  <si>
    <t>QTS Data Centers</t>
  </si>
  <si>
    <t>New York</t>
  </si>
  <si>
    <t>NY</t>
  </si>
  <si>
    <t>f72404ac-2dd2-4f29-92fd-5070fd0af926</t>
  </si>
  <si>
    <t>28ab55b6-0148-4b98-87ad-c0b4d8dd2a05</t>
  </si>
  <si>
    <t>Expedient</t>
  </si>
  <si>
    <t>Flexential</t>
  </si>
  <si>
    <t>Netrality Data Centers</t>
  </si>
  <si>
    <t>af48ab77-f0ea-4c39-a5f2-d5f913a2ecee</t>
  </si>
  <si>
    <t>0597f549-d0ba-4540-983e-e85dcc80f7c3</t>
  </si>
  <si>
    <t>DE</t>
  </si>
  <si>
    <t>Washington</t>
  </si>
  <si>
    <t>DC</t>
  </si>
  <si>
    <t>Aligned Data Centers</t>
  </si>
  <si>
    <t>99de8ede-442a-404d-98a5-a0dd23f1e539</t>
  </si>
  <si>
    <t>Vantage Data Centers</t>
  </si>
  <si>
    <t>MD</t>
  </si>
  <si>
    <t>Maryland</t>
  </si>
  <si>
    <t>f9fb32a0-7147-4563-b5f4-f675751254ad</t>
  </si>
  <si>
    <t>NC</t>
  </si>
  <si>
    <t>North Carolina</t>
  </si>
  <si>
    <t>11012523-259c-4342-afcf-c2f8dae5e051</t>
  </si>
  <si>
    <t>SC</t>
  </si>
  <si>
    <t>2cf7ccd0-94af-40d5-8509-6af79cec6422</t>
  </si>
  <si>
    <t>2cc64164-f974-49b2-b24c-7240c4f76062</t>
  </si>
  <si>
    <t>a0d8d2b6-74bd-4646-a5aa-761896bf1a74</t>
  </si>
  <si>
    <t>Edged Energy</t>
  </si>
  <si>
    <t>87a14c1d-8c4f-4e92-9506-38904a85afbf</t>
  </si>
  <si>
    <t>FL</t>
  </si>
  <si>
    <t>Florida</t>
  </si>
  <si>
    <t>b0671af6-bdc4-4650-816e-228cf9874c62</t>
  </si>
  <si>
    <t>Aptum Technologies</t>
  </si>
  <si>
    <t>db5541db-8139-4e8f-8564-0e592cf4ee49</t>
  </si>
  <si>
    <t>AL</t>
  </si>
  <si>
    <t>TN</t>
  </si>
  <si>
    <t>Tennessee</t>
  </si>
  <si>
    <t>375b23e1-fd23-4bf9-a76d-c70727922e6b</t>
  </si>
  <si>
    <t>KY</t>
  </si>
  <si>
    <t>dd697ada-cf78-45f9-9ded-247ef68cbf6a</t>
  </si>
  <si>
    <t>8bb748c9-8fc6-4229-b206-37cc6ce8ff49</t>
  </si>
  <si>
    <t>3af770d9-5cb9-48c9-a04e-220f780098e4</t>
  </si>
  <si>
    <t>IN</t>
  </si>
  <si>
    <t>Indiana</t>
  </si>
  <si>
    <t>MI</t>
  </si>
  <si>
    <t>Michigan</t>
  </si>
  <si>
    <t>14c3ec08-1803-4368-ac7a-fbd879e635eb</t>
  </si>
  <si>
    <t>123NET</t>
  </si>
  <si>
    <t>80a867b0-6f28-4776-af88-5cda81b900b3</t>
  </si>
  <si>
    <t>5eac30df-7851-4905-8cd6-6c96b34da23b</t>
  </si>
  <si>
    <t>IA</t>
  </si>
  <si>
    <t>Iowa</t>
  </si>
  <si>
    <t>WI</t>
  </si>
  <si>
    <t>Wisconsin</t>
  </si>
  <si>
    <t>c5fe22bd-0670-427c-ae03-5674b8e007ef</t>
  </si>
  <si>
    <t>MN</t>
  </si>
  <si>
    <t>Minnesota</t>
  </si>
  <si>
    <t>9b3f973a-5ae9-4794-b067-8c5d8ba34be2</t>
  </si>
  <si>
    <t>SD</t>
  </si>
  <si>
    <t>MT</t>
  </si>
  <si>
    <t>43bce0e5-6745-4467-a7c5-6a0e739b17ee</t>
  </si>
  <si>
    <t>437368a1-326b-40f0-add6-d82091e310fc</t>
  </si>
  <si>
    <t>18ae0d0f-6185-486c-9d33-77c155f34105</t>
  </si>
  <si>
    <t>302036dd-074a-45de-92fb-15bc3540a4c7</t>
  </si>
  <si>
    <t>MO</t>
  </si>
  <si>
    <t>Missouri</t>
  </si>
  <si>
    <t>e4ed0db7-42b8-45ca-9948-de08a93b0e4a</t>
  </si>
  <si>
    <t>KS</t>
  </si>
  <si>
    <t>NE</t>
  </si>
  <si>
    <t>LA</t>
  </si>
  <si>
    <t>AR</t>
  </si>
  <si>
    <t>OK</t>
  </si>
  <si>
    <t>b089feb5-3250-4756-87af-3a44f084e48b</t>
  </si>
  <si>
    <t>f00e96e8-8dbd-417e-bcfe-04f96f38cc29</t>
  </si>
  <si>
    <t>691cc6a7-fd17-4148-89ab-776a6f40e273</t>
  </si>
  <si>
    <t>c3401bfb-d26d-4593-8b27-d483bbcebae4</t>
  </si>
  <si>
    <t>69ddcdda-8fcd-45a9-a6af-caca12226128</t>
  </si>
  <si>
    <t>cd6f3ade-30c4-4dfe-ab80-6e156e2d1bfe</t>
  </si>
  <si>
    <t>2cc67396-2ba8-437d-8225-5af96e036050</t>
  </si>
  <si>
    <t>4233e8e8-bd36-4092-be6f-d5815af4e1a7</t>
  </si>
  <si>
    <t>CO</t>
  </si>
  <si>
    <t>Colorado</t>
  </si>
  <si>
    <t>WY</t>
  </si>
  <si>
    <t>Wyoming</t>
  </si>
  <si>
    <t>ID</t>
  </si>
  <si>
    <t>UT</t>
  </si>
  <si>
    <t>Utah</t>
  </si>
  <si>
    <t>17a5f60d-6e9e-40bd-a6cd-32d4ecf3b1a0</t>
  </si>
  <si>
    <t>a126985d-a210-43b3-a955-321982f4040a</t>
  </si>
  <si>
    <t>477fd4a8-a0cc-435b-b207-5d59c535d7dd</t>
  </si>
  <si>
    <t>f63a78ce-d9dc-4ac1-94f8-ae7bf85cf910</t>
  </si>
  <si>
    <t>NM</t>
  </si>
  <si>
    <t>New Mexico</t>
  </si>
  <si>
    <t>3f298547-3a57-40c5-ac4a-f45ce6618c80</t>
  </si>
  <si>
    <t>1591aa79-70f0-481a-8774-d98813473aed</t>
  </si>
  <si>
    <t>625e3ddd-68f8-4bf0-ae2f-9abccb6481d2</t>
  </si>
  <si>
    <t>b6421424-2c70-4570-8c5b-88726998154f</t>
  </si>
  <si>
    <t>016a5328-50c1-4c65-bec6-14b56e528d5c</t>
  </si>
  <si>
    <t>HI</t>
  </si>
  <si>
    <t>034ea822-15d5-4855-98de-640486be237b</t>
  </si>
  <si>
    <t>WA</t>
  </si>
  <si>
    <t>fbb99755-4101-4c32-b88f-f18ea4dc9846</t>
  </si>
  <si>
    <t>6696f06e-f6c8-42ab-9e81-95e5ad6c1991</t>
  </si>
  <si>
    <t>300e7c04-f741-4c18-a773-9f040da6d2c8</t>
  </si>
  <si>
    <t>Digital Realty</t>
  </si>
  <si>
    <t>2426479f-7b10-40cf-87e4-0a9e2d95711c</t>
  </si>
  <si>
    <t>Iron Mountain Data Centers</t>
  </si>
  <si>
    <t>17d38f61-19da-430f-9f8d-8818bcd87bc3</t>
  </si>
  <si>
    <t>4efa492c-84de-436e-b8d0-39adcd462ac3</t>
  </si>
  <si>
    <t>70c1c93c-8b22-4a4b-9d46-79d61ecd41cd</t>
  </si>
  <si>
    <t>af9d8582-bbb7-4ae7-a8ce-1d85b5abfac2</t>
  </si>
  <si>
    <t>Apple Inc.</t>
  </si>
  <si>
    <t>00371327-8827-4ad4-8197-b3b4fa7fe7c6</t>
  </si>
  <si>
    <t>55e23001-ee1c-4b82-956d-6149c43617e3</t>
  </si>
  <si>
    <t>Amazon AWS</t>
  </si>
  <si>
    <t>d4e59327-0ae6-4921-abe4-629b3451fbc2</t>
  </si>
  <si>
    <t>88854ca9-8834-44d1-9074-b975066da547</t>
  </si>
  <si>
    <t>c3bfdc49-52e2-48c9-ad90-2953696e2976</t>
  </si>
  <si>
    <t>ND</t>
  </si>
  <si>
    <t>North Dakota</t>
  </si>
  <si>
    <t>Cogent Communications</t>
  </si>
  <si>
    <t>794f460b-6559-4c09-94c6-2391d37b7ca7</t>
  </si>
  <si>
    <t>CyrusOne</t>
  </si>
  <si>
    <t>a98b332f-1337-4eea-9a52-f526ca5704d1</t>
  </si>
  <si>
    <t>f0249e59-5c02-4de7-acfd-15621e9fbc97</t>
  </si>
  <si>
    <t>2f0d4f13-1841-49a9-ae8a-5954132c1e64</t>
  </si>
  <si>
    <t>Equinix</t>
  </si>
  <si>
    <t>f98107b7-21ef-48a7-9372-925fd3325c38</t>
  </si>
  <si>
    <t>4bef437a-93e6-4acf-93a1-ed9bc46c6d69</t>
  </si>
  <si>
    <t>0f558341-7a5a-400a-aded-6ea0b779ab4f</t>
  </si>
  <si>
    <t>Google</t>
  </si>
  <si>
    <t>3c4b2632-9b75-4f13-a4d2-e4d361feb3cf</t>
  </si>
  <si>
    <t>18e7b08c-5166-4dca-8727-9fc07ddc8557</t>
  </si>
  <si>
    <t>87cb01cb-c155-40c1-bc89-63a29aa66c11</t>
  </si>
  <si>
    <t>Lumen</t>
  </si>
  <si>
    <t>75b76940-1608-4911-8f2d-b4113719e182</t>
  </si>
  <si>
    <t>fd5c85f0-24dd-47cf-908c-2701267dd41a</t>
  </si>
  <si>
    <t>371085e7-41ea-4a18-85a4-79a82cda24b8</t>
  </si>
  <si>
    <t>Facebook</t>
  </si>
  <si>
    <t>fbd682e5-0af8-4ca3-a510-bfeecdc3c073</t>
  </si>
  <si>
    <t>d60ef714-c6e0-42ce-9ec4-f476c3c31d47</t>
  </si>
  <si>
    <t>19ab9b16-0565-40eb-8644-d1805cdb71d1</t>
  </si>
  <si>
    <t>5d81a64f-da62-4f95-9f93-d89df8929b73</t>
  </si>
  <si>
    <t>Row Labels</t>
  </si>
  <si>
    <t>Grand Total</t>
  </si>
  <si>
    <t># Facilities</t>
  </si>
  <si>
    <t>RECORD_UPDATED_DATE</t>
  </si>
  <si>
    <t>MS</t>
  </si>
  <si>
    <t>TOTAL</t>
  </si>
  <si>
    <t>0. Maximum Updated Date</t>
  </si>
  <si>
    <t>LATEST INDEX</t>
  </si>
  <si>
    <t>TOTAL ACCUM</t>
  </si>
  <si>
    <t>LATEST UPDATED</t>
  </si>
  <si>
    <t>GR TOTAL</t>
  </si>
  <si>
    <t>SUM SPACE SQFT</t>
  </si>
  <si>
    <t>SUM SPACE SQFT ACCUM</t>
  </si>
  <si>
    <t>AVG SPACE SQFT ACCUM</t>
  </si>
  <si>
    <t>AVG SPACE SQFT</t>
  </si>
  <si>
    <t>GR SUM POWER MWH</t>
  </si>
  <si>
    <t>SUM POWER MWH</t>
  </si>
  <si>
    <t>SUM POWER MWH ACCUM</t>
  </si>
  <si>
    <t>AVG POWER MWH</t>
  </si>
  <si>
    <t>AVG POWER MWH ACCUM</t>
  </si>
  <si>
    <t>GR SUM SQFT</t>
  </si>
  <si>
    <t>1.1. Calculating Growth Rates</t>
  </si>
  <si>
    <t>2. Main KPIS By Stage</t>
  </si>
  <si>
    <t>INDEX STAGE</t>
  </si>
  <si>
    <t>FINAL ROW</t>
  </si>
  <si>
    <t>0.2 By Stage</t>
  </si>
  <si>
    <t>STAGE</t>
  </si>
  <si>
    <t>GR AVG SQFT</t>
  </si>
  <si>
    <t>GR AVG POWER MWH</t>
  </si>
  <si>
    <t>Active Total</t>
  </si>
  <si>
    <t>Announcement Total</t>
  </si>
  <si>
    <t>Construction Total</t>
  </si>
  <si>
    <t>2.1. Calculating Growth Rates</t>
  </si>
  <si>
    <t>SUM SQFT</t>
  </si>
  <si>
    <t>AVG SQFT</t>
  </si>
  <si>
    <t>TOTAL ADD</t>
  </si>
  <si>
    <t>SUM POWER MWH ADD</t>
  </si>
  <si>
    <t>AVG POWER MWH ADD</t>
  </si>
  <si>
    <t>SUM SQFT ADD</t>
  </si>
  <si>
    <t>AVG SQFT ADD</t>
  </si>
  <si>
    <t>M SqFt</t>
  </si>
  <si>
    <t>Facilities</t>
  </si>
  <si>
    <t>KPIs</t>
  </si>
  <si>
    <t>Evolution of Data Centers Facilities</t>
  </si>
  <si>
    <t>1. Facilities By US State</t>
  </si>
  <si>
    <t>2. Facilities By Data Center Provider</t>
  </si>
  <si>
    <t>4. Power Comsumption By Data Center Provider</t>
  </si>
  <si>
    <t>3. Power Comsumption By US State</t>
  </si>
  <si>
    <t>Total Power Consumption (MWh)</t>
  </si>
  <si>
    <t>5. Square Footage By US State</t>
  </si>
  <si>
    <t>Total SqFt Area</t>
  </si>
  <si>
    <t>COUNT</t>
  </si>
  <si>
    <t>AK</t>
  </si>
  <si>
    <t>Distribution of the Data Center Facilities across the US based on the latest snapshot.</t>
  </si>
  <si>
    <t>Understanding the relationship between the energy consumption and the size of the facility.</t>
  </si>
  <si>
    <t>Main indicators about US Data Centers</t>
  </si>
  <si>
    <t>Data Centers Facilities across the US</t>
  </si>
  <si>
    <t>What is the influence in the latest from new data centers projects announced and under construction</t>
  </si>
  <si>
    <t>Facility Size vs Power Capacity by Project Stage</t>
  </si>
  <si>
    <t>STACK Infrastructure</t>
  </si>
  <si>
    <t>Power House Data Centers</t>
  </si>
  <si>
    <t>597d078a-569b-4f58-ba9c-bab4bce2a790</t>
  </si>
  <si>
    <t>1ead58ba-5af9-427a-b35c-49afb509a0bf</t>
  </si>
  <si>
    <t>Sungard Availability Services</t>
  </si>
  <si>
    <t>Windstream</t>
  </si>
  <si>
    <t>CloudHQ</t>
  </si>
  <si>
    <t>24ec6395-3dbd-4858-8d0e-61e933fc4a2b</t>
  </si>
  <si>
    <t>Corscale</t>
  </si>
  <si>
    <t>1caf3f25-38c7-4d1e-9e29-ac5fc05860d3</t>
  </si>
  <si>
    <t>784bb4f9-4cc3-440f-bb30-8862fc53601c</t>
  </si>
  <si>
    <t>25ad0e36-894b-40d8-a999-2de57b4708ff</t>
  </si>
  <si>
    <t>90c65543-e243-4f37-9b05-bc328c0a03d3</t>
  </si>
  <si>
    <t>a1df678d-6e3d-4b86-a268-9ce6dd6716f5</t>
  </si>
  <si>
    <t>1c02c7a3-91e4-4944-ae0e-39090ebb5397</t>
  </si>
  <si>
    <t>Novva Data Centers</t>
  </si>
  <si>
    <t>48dca63d-5f08-41cd-8312-de90db8f6150</t>
  </si>
  <si>
    <t>63495260-b08a-4c00-ac29-bb59cd7ae7f9</t>
  </si>
  <si>
    <t>1336249f-16c3-4110-92c5-dd1dba483fad</t>
  </si>
  <si>
    <t>Microsoft</t>
  </si>
  <si>
    <t>f37f27fe-97b1-4042-aeba-808787b58309</t>
  </si>
  <si>
    <t>UPDATED_AT</t>
  </si>
  <si>
    <t>5. Map Global (Active)</t>
  </si>
  <si>
    <t>5.2 Map Global Construction</t>
  </si>
  <si>
    <t>State</t>
  </si>
  <si>
    <t>5.1 Map Global Active (Pivot)</t>
  </si>
  <si>
    <t>5.3 Map Global Announcement</t>
  </si>
  <si>
    <t>COLUMN NAME</t>
  </si>
  <si>
    <t>DESCRIPTION</t>
  </si>
  <si>
    <t>Aterio unique ID of the data center facility</t>
  </si>
  <si>
    <t>Name of the data center facility</t>
  </si>
  <si>
    <t>Name of the data center provider</t>
  </si>
  <si>
    <t>URL of the data center provider</t>
  </si>
  <si>
    <t>Is the Provider a Public or Private Company</t>
  </si>
  <si>
    <t>Stock Ticker</t>
  </si>
  <si>
    <t>Bloomberg Formatted Ticker</t>
  </si>
  <si>
    <t>Stock Ticker including Stock Exchange</t>
  </si>
  <si>
    <t>Active / Under Construction / Announcement of Development</t>
  </si>
  <si>
    <t>Corporations related to Provider / Investors backing the Provider</t>
  </si>
  <si>
    <t>Full address of the data center facility</t>
  </si>
  <si>
    <t>US Zip Code</t>
  </si>
  <si>
    <t>Federal Information Processing Standards (FIPS) code for counties</t>
  </si>
  <si>
    <t>County name</t>
  </si>
  <si>
    <t>City name</t>
  </si>
  <si>
    <t>City FIPS Code</t>
  </si>
  <si>
    <t>State code</t>
  </si>
  <si>
    <t>Latitude coordinate location</t>
  </si>
  <si>
    <t>Longitude coordinate location</t>
  </si>
  <si>
    <t>Site Acreage</t>
  </si>
  <si>
    <t>Total space of the facility in square feet</t>
  </si>
  <si>
    <t>Average market cost of power consumption</t>
  </si>
  <si>
    <t>Name of Utility Company servicing the Region</t>
  </si>
  <si>
    <t>Utility Code</t>
  </si>
  <si>
    <t>Is the Utility a Public or Private Company</t>
  </si>
  <si>
    <t>Data Center Datasheet URL</t>
  </si>
  <si>
    <t>MAP_URL</t>
  </si>
  <si>
    <t>Satelite Photo of Facility URL</t>
  </si>
  <si>
    <t>IND</t>
  </si>
  <si>
    <t>Lousiana</t>
  </si>
  <si>
    <t>ORE</t>
  </si>
  <si>
    <t>West Virginia</t>
  </si>
  <si>
    <t>GW</t>
  </si>
  <si>
    <t>Name of the data center campus</t>
  </si>
  <si>
    <t>68c60d05-9bd2-4142-be72-74d0ec381870</t>
  </si>
  <si>
    <t>ded1d457-c2b9-404a-9d09-763fd514ad31</t>
  </si>
  <si>
    <t>South Carolina</t>
  </si>
  <si>
    <t>6b489c23-ebe1-4a63-b292-8478bca3b66d</t>
  </si>
  <si>
    <t>Edgecore</t>
  </si>
  <si>
    <t>262756c7-db15-4b50-b83a-a70598a16cc1</t>
  </si>
  <si>
    <t>2ceb5419-f061-4f54-bcc6-429a77969b44</t>
  </si>
  <si>
    <t>765d9b6d-0af3-461e-b021-42a89f454468</t>
  </si>
  <si>
    <t>Ardent Data Centers</t>
  </si>
  <si>
    <t>a92d68e8-0c93-4de9-805b-285b3cda9688</t>
  </si>
  <si>
    <t>5C Data Centers</t>
  </si>
  <si>
    <t>91354b93-2cfd-4b77-866e-813001ab384e</t>
  </si>
  <si>
    <t>ee82ed24-fbaa-4f30-86c8-8949396b54c7</t>
  </si>
  <si>
    <t>c365a82d-4510-48f3-9298-7227b38ea006</t>
  </si>
  <si>
    <t>efc5b301-5fb3-4f86-ba4d-0f42273bbb74</t>
  </si>
  <si>
    <t>153887a8-970b-4e50-8b9c-b2068c02d9aa</t>
  </si>
  <si>
    <t>cc8d42cc-ed55-4426-9950-60e342b84844</t>
  </si>
  <si>
    <t>7778e2d0-7c27-4977-8e21-356161c40499</t>
  </si>
  <si>
    <t>6bbb4548-c520-4a1b-b17a-ff1bc15ef9b1</t>
  </si>
  <si>
    <t>7cf8470c-91f9-492f-806b-cf054c722f32</t>
  </si>
  <si>
    <t>cbbd0fb5-e535-4f87-8259-8b71d8b05032</t>
  </si>
  <si>
    <t>24e4ef37-d913-4541-9fa7-0fef156b4ddd</t>
  </si>
  <si>
    <t>Prov.net/IronTrust Networks</t>
  </si>
  <si>
    <t>dff386c5-ede2-42c0-a202-62ccf582fbd5</t>
  </si>
  <si>
    <t>757705e5-870e-4cb4-a279-a4c342ca89c1</t>
  </si>
  <si>
    <t>8595671b-191f-4baa-be17-39ad35701793</t>
  </si>
  <si>
    <t>111ea424-1370-411f-97b0-1e230918f7f3</t>
  </si>
  <si>
    <t>FirstLight</t>
  </si>
  <si>
    <t>9c3df140-50cb-4f14-ba4c-c9c5044ac77e</t>
  </si>
  <si>
    <t>9adb3b08-8b80-47c0-ac35-4179499bf7df</t>
  </si>
  <si>
    <t>eb5ab5fc-1972-4ce1-8ffe-df09072bb90d</t>
  </si>
  <si>
    <t>Rhode Island</t>
  </si>
  <si>
    <t>c1c0f420-787b-4993-a235-f1d1741076b1</t>
  </si>
  <si>
    <t>e3d1d9d6-081f-4830-ae85-639a8ee6420c</t>
  </si>
  <si>
    <t>e97f6788-d866-4f4a-9b04-4e19566eaa04</t>
  </si>
  <si>
    <t>Dynamic Internet</t>
  </si>
  <si>
    <t>New Hampshire</t>
  </si>
  <si>
    <t>2eff5706-7867-4cc6-9c7d-ac40331211ba</t>
  </si>
  <si>
    <t>7ac1bc6a-6ca0-4572-90fb-749bf55ad672</t>
  </si>
  <si>
    <t>961ec2e4-1e5c-4450-b118-504f671385e4</t>
  </si>
  <si>
    <t>8b80c596-30c1-4012-a4bc-4f4ea4f3307c</t>
  </si>
  <si>
    <t>811fb4e3-e980-48b6-bd94-efa5055ed5d9</t>
  </si>
  <si>
    <t>c38013e0-748c-4ffa-882d-1b738c49917a</t>
  </si>
  <si>
    <t>a9944dca-29ff-4246-9300-1bce7a8b5b56</t>
  </si>
  <si>
    <t>e72c9acf-e7d7-4a88-819a-e1431c801433</t>
  </si>
  <si>
    <t>d9702201-ef62-4276-b03f-92607d54d99a</t>
  </si>
  <si>
    <t>Vermont</t>
  </si>
  <si>
    <t>c5827df2-9c3c-4a3a-8fbb-e6d2bdba1c33</t>
  </si>
  <si>
    <t>Gotspace Data Partners</t>
  </si>
  <si>
    <t>5a398469-b069-44d5-915c-2ed3083ff8df</t>
  </si>
  <si>
    <t>729cf446-e695-429a-a4aa-78a60e8e4a40</t>
  </si>
  <si>
    <t>6392419d-dd57-4496-b444-b840d2509b19</t>
  </si>
  <si>
    <t>0465fe18-395c-4cae-9784-01b10915ae78</t>
  </si>
  <si>
    <t>2a379853-354f-4ede-87c8-ece54f9747b1</t>
  </si>
  <si>
    <t>09ea7266-fd72-4369-966f-1845965cb66a</t>
  </si>
  <si>
    <t>ee7f3121-9a82-4139-991a-e2a922347f37</t>
  </si>
  <si>
    <t>3a6a0a2d-3970-4bac-a015-a9b13415fc11</t>
  </si>
  <si>
    <t>b77e11e8-40f1-43d6-a22c-ef916a33d2b2</t>
  </si>
  <si>
    <t>a7285a42-ec3a-46c3-8833-011b2a994688</t>
  </si>
  <si>
    <t>f4d432b9-a0f6-4765-89d7-58c5c352e4e7</t>
  </si>
  <si>
    <t>320f999d-88b0-410f-8435-2e6958da4e7b</t>
  </si>
  <si>
    <t>351a8846-810c-4434-a441-24c2733ee143</t>
  </si>
  <si>
    <t>64b35e03-7ef0-449f-af1e-37abebbd925a</t>
  </si>
  <si>
    <t>3c558d59-e4d1-4f45-a6b6-1f2433dbc457</t>
  </si>
  <si>
    <t>dce5e6a2-3f98-4cd8-9c81-be67eebc190c</t>
  </si>
  <si>
    <t>46659989-2a5e-4cbd-a3ea-d602a38b72bc</t>
  </si>
  <si>
    <t>eb44df82-5b68-4559-bdff-51e85f91d527</t>
  </si>
  <si>
    <t>11fa1994-8344-498d-a324-6415efdae0a1</t>
  </si>
  <si>
    <t>6bb7794e-3c49-452b-8b52-15e61efa0238</t>
  </si>
  <si>
    <t>5d71185b-6176-425e-8fbf-51af4b3e73d3</t>
  </si>
  <si>
    <t>7e5ce009-e74a-4607-817a-505e78e530e0</t>
  </si>
  <si>
    <t>Cloudsmart</t>
  </si>
  <si>
    <t>2792b901-32fa-4fe1-8671-4632955417cb</t>
  </si>
  <si>
    <t>59c8838d-b5fc-4413-b0cd-3d5c29eff9d4</t>
  </si>
  <si>
    <t>fe1065b8-0afc-4723-aef8-06bf47e05969</t>
  </si>
  <si>
    <t>11c6016b-bf3a-4be4-8992-d16fc5d64087</t>
  </si>
  <si>
    <t>477cc9e3-a53a-4992-944f-7e9789dc56c6</t>
  </si>
  <si>
    <t>12f667b5-1269-482c-a77f-d455e2e57f59</t>
  </si>
  <si>
    <t>cd795aa4-039e-4a66-9d62-5590579c36cb</t>
  </si>
  <si>
    <t>d5258837-7380-41b7-9b67-378515bb711d</t>
  </si>
  <si>
    <t>064e71e6-8ba7-4656-80c8-3a3bc3a4f159</t>
  </si>
  <si>
    <t>4c17a589-debd-4046-bd6b-89dfecaa2bfb</t>
  </si>
  <si>
    <t>07c8732f-9758-4975-ae25-a8d5b82137b8</t>
  </si>
  <si>
    <t>Atlantic.net</t>
  </si>
  <si>
    <t>72ecdd2f-dd45-4b8a-a0f1-63192960ca84</t>
  </si>
  <si>
    <t>530d95db-d12e-46b2-8c40-ac323f0376a0</t>
  </si>
  <si>
    <t>44034c83-c1ac-4345-b767-75af4dc4196a</t>
  </si>
  <si>
    <t>a9dd3ee5-3339-487e-8840-afb5f71b8367</t>
  </si>
  <si>
    <t>346112aa-a9da-46d5-a9a7-f6ffd4e2f7cf</t>
  </si>
  <si>
    <t>1de89e68-0d24-4654-a63e-834526dc217b</t>
  </si>
  <si>
    <t>5a71b14e-9ac8-472e-8f01-af80d6dd0a0e</t>
  </si>
  <si>
    <t>e4ea5870-8cf8-491a-86d9-864a408b9274</t>
  </si>
  <si>
    <t>533462a1-6298-46a6-a4be-92fd39db1f4b</t>
  </si>
  <si>
    <t>ff18e7f4-e1cc-4f03-a560-39d7b2ddbe76</t>
  </si>
  <si>
    <t>650903cc-e73f-471e-8892-5089126692ad</t>
  </si>
  <si>
    <t>QuadraNet</t>
  </si>
  <si>
    <t>c6788e3d-bbfb-4464-be32-ea50d3ac53dc</t>
  </si>
  <si>
    <t>2de5235a-1844-44b0-af7c-faa4345cb0b1</t>
  </si>
  <si>
    <t>Hivelocity</t>
  </si>
  <si>
    <t>24Shells Inc</t>
  </si>
  <si>
    <t>cbe11cf6-69cd-45e8-acb6-f1b4f3d9ff8e</t>
  </si>
  <si>
    <t>cdfa4c56-9d1b-4ce0-8e00-15951786adae</t>
  </si>
  <si>
    <t>DataVerge</t>
  </si>
  <si>
    <t>4251eab6-a99c-40c9-8fea-af43c5207012</t>
  </si>
  <si>
    <t>2143e472-5b65-4679-9bd2-999d2cae628a</t>
  </si>
  <si>
    <t>Whitelabel IT Solutions</t>
  </si>
  <si>
    <t>20d9ce04-e3d6-4569-9486-8e35365d6298</t>
  </si>
  <si>
    <t>Carroll-Net, Inc.</t>
  </si>
  <si>
    <t>7dd962e8-1be4-4ad4-a10a-e1a89d87aa5b</t>
  </si>
  <si>
    <t>c33a5894-0039-4a48-9fce-531a86d05bdd</t>
  </si>
  <si>
    <t>6b967cdd-ff80-4a44-9617-a8f57ac1e893</t>
  </si>
  <si>
    <t>a327d2e4-1572-4011-a648-41f78e7e301d</t>
  </si>
  <si>
    <t>de44d811-91e2-465f-9370-e9c0c82cff1d</t>
  </si>
  <si>
    <t>Digital Fortress</t>
  </si>
  <si>
    <t>ColoCrossing</t>
  </si>
  <si>
    <t>4b0386a1-b81e-4fc7-8cc2-0c0906ccff77</t>
  </si>
  <si>
    <t>4ebe57b5-9c88-4e64-88e9-00cb6de5a9ab</t>
  </si>
  <si>
    <t>Chirisa Technology Parks</t>
  </si>
  <si>
    <t>67cad608-06df-4465-b74f-8ff6984709ac</t>
  </si>
  <si>
    <t>02432aa6-4c0f-4220-9e81-d250b719828a</t>
  </si>
  <si>
    <t>NYI</t>
  </si>
  <si>
    <t>iTel Networks Inc.</t>
  </si>
  <si>
    <t>0835b4e7-b1c5-4f09-a890-0adb3bca7044</t>
  </si>
  <si>
    <t>Telehouse</t>
  </si>
  <si>
    <t>5e50dd25-1f46-49c3-9b66-c432c696bbbd</t>
  </si>
  <si>
    <t>d570e004-7dc1-41ae-a07c-67fcd0fb4996</t>
  </si>
  <si>
    <t>c3d6585e-b139-461c-a80d-9719ed804b46</t>
  </si>
  <si>
    <t>06e4cf04-d29c-41a2-911f-75b5619ad5e0</t>
  </si>
  <si>
    <t>Superb Internet, A CherryRoad Company</t>
  </si>
  <si>
    <t>60014a71-db6c-4f1a-a023-11433aee10fd</t>
  </si>
  <si>
    <t>Sabey Data Centers</t>
  </si>
  <si>
    <t>fa0b8f9f-029c-410e-9635-d9289483549d</t>
  </si>
  <si>
    <t>d8254e06-4b15-4f6f-b4a2-7184c7097fbc</t>
  </si>
  <si>
    <t>0611a7fa-1db9-4f71-8ed2-f1b8a9f7b6de</t>
  </si>
  <si>
    <t>fc728c63-05a3-464e-912a-16b10489a215</t>
  </si>
  <si>
    <t>f567e1c4-d0b6-49a6-bd6f-6a170e0aa5e3</t>
  </si>
  <si>
    <t>7fc55ef5-73eb-47ed-92ab-b64073bdc585</t>
  </si>
  <si>
    <t>Frontline Data Services</t>
  </si>
  <si>
    <t>04011ed3-74f4-4448-ac9a-916da5d9812a</t>
  </si>
  <si>
    <t>Sentinel Data Centers</t>
  </si>
  <si>
    <t>bafbacd9-80ed-473e-867a-a63ebbc88d30</t>
  </si>
  <si>
    <t>0d98f765-15c4-42b4-aae5-6ae15410cf70</t>
  </si>
  <si>
    <t>826ea2a7-ca42-4852-a8f7-23fb8477d103</t>
  </si>
  <si>
    <t>b0cedd74-da2d-40a7-bf0e-8ca9bf0b0307</t>
  </si>
  <si>
    <t>Iron Rails Data Centers</t>
  </si>
  <si>
    <t>936ccc62-58ce-420e-b64e-a0bb917251f7</t>
  </si>
  <si>
    <t>INOC Data Centers</t>
  </si>
  <si>
    <t>8c5ae027-536d-44f4-97fe-aeb2890013e0</t>
  </si>
  <si>
    <t>0cca64e4-1050-4071-b579-1ee467447423</t>
  </si>
  <si>
    <t>3eb8f6b4-e6d0-47f4-bfba-a1706c5f9938</t>
  </si>
  <si>
    <t>786ecdb8-7b55-4244-887f-a579977cc559</t>
  </si>
  <si>
    <t>40484140-63b7-4ae5-ad92-a5912c3f14d8</t>
  </si>
  <si>
    <t>e74f07ca-d9a4-4c09-afbc-90d4ea828a06</t>
  </si>
  <si>
    <t>ad78e7e3-d879-4222-a020-b60beac6bb9a</t>
  </si>
  <si>
    <t>97d9c912-458a-42da-9ec8-d54b1942836b</t>
  </si>
  <si>
    <t>CentriLogic</t>
  </si>
  <si>
    <t>142b77ee-e1a8-4133-80f2-765685807e6b</t>
  </si>
  <si>
    <t>1415867f-8a14-4f02-86de-55623853c9ea</t>
  </si>
  <si>
    <t>0eb8cc1e-b0a2-4597-8794-315daed72c5b</t>
  </si>
  <si>
    <t>e76a01fa-017a-483e-9759-63e3f5f9aaf8</t>
  </si>
  <si>
    <t>696c4788-4049-4f5f-a359-2b72edefe9ba</t>
  </si>
  <si>
    <t>b3d0ee4e-5d2f-47c6-8e94-13c5e2d0c0fa</t>
  </si>
  <si>
    <t>4fb5b646-543f-49b7-bac3-782fce368d3c</t>
  </si>
  <si>
    <t>3380cbdf-4773-40a8-85e2-489b8b7792c6</t>
  </si>
  <si>
    <t>Ascent Data</t>
  </si>
  <si>
    <t>e0a397eb-943d-48ce-a656-ae8068e12934</t>
  </si>
  <si>
    <t>d7ffd0e4-c722-4c14-b804-04ea0bd69cec</t>
  </si>
  <si>
    <t>0ecec5db-1fee-4c45-af0c-ca0b3369ec64</t>
  </si>
  <si>
    <t>6af57ce8-20ed-40d4-bdcb-269c08eb3f94</t>
  </si>
  <si>
    <t>628d9c9a-08ba-454c-b1ca-5cb03c9756b5</t>
  </si>
  <si>
    <t>7780a1ad-7fc1-4115-8c3a-5662bb62bbe6</t>
  </si>
  <si>
    <t>50cb4b42-960a-4a24-805f-25afaf03ecaa</t>
  </si>
  <si>
    <t>Keystone Nap</t>
  </si>
  <si>
    <t>b39e893f-73cc-4072-806a-27d8805493f9</t>
  </si>
  <si>
    <t>c6a861c5-0480-49d8-8a48-64d2a3deb4d1</t>
  </si>
  <si>
    <t>a6fd28d7-fe3b-4dfa-93f3-9def420cfd4d</t>
  </si>
  <si>
    <t>598f1936-ac01-40e8-806f-337f27fa3779</t>
  </si>
  <si>
    <t>12bab0a8-8e03-4aff-8a9d-3adb872867d0</t>
  </si>
  <si>
    <t>5523f340-6505-4fa0-bb4d-00838b6f2cba</t>
  </si>
  <si>
    <t>83b54f12-8ad5-4318-8fbc-0d87e46a07a7</t>
  </si>
  <si>
    <t>221b3804-3adb-427c-bbbd-ec76e4e1f56f</t>
  </si>
  <si>
    <t>791b379c-28b1-4c30-b594-a18f282226b2</t>
  </si>
  <si>
    <t>22810159-c0b9-408c-a78f-a9d3270160f9</t>
  </si>
  <si>
    <t>DaSTOR, LLC</t>
  </si>
  <si>
    <t>31d888d2-f205-438f-9f17-7395eec2554b</t>
  </si>
  <si>
    <t>bf7c33cc-cba9-48b9-b62c-223524fd47d5</t>
  </si>
  <si>
    <t>aefbe7fa-4b6d-49d8-b77c-ea47f604d154</t>
  </si>
  <si>
    <t>Data Canopy</t>
  </si>
  <si>
    <t>Delaware</t>
  </si>
  <si>
    <t>b23fc897-3816-4c7b-8b57-e178f9682edd</t>
  </si>
  <si>
    <t>ef081357-5268-40fd-9564-11fe64d24793</t>
  </si>
  <si>
    <t>12f900c6-679f-421a-bd41-01c225570335</t>
  </si>
  <si>
    <t>District Of Columbia</t>
  </si>
  <si>
    <t>c181bb38-ce0e-40a7-a896-f1bf217fbdc6</t>
  </si>
  <si>
    <t>669bef45-b1c5-40f5-b948-fe16d7a6d43b</t>
  </si>
  <si>
    <t>Mosaic Data Services</t>
  </si>
  <si>
    <t>ab406cd2-3d68-4fcf-af54-9683b7416d60</t>
  </si>
  <si>
    <t>Netshop ISP</t>
  </si>
  <si>
    <t>8764478a-6bd2-401c-b342-80de87433d2b</t>
  </si>
  <si>
    <t>8ba38abf-b5ed-4a89-888c-64e60111ef4a</t>
  </si>
  <si>
    <t>1cdb9139-3050-4b1f-930b-5991faa3d5d5</t>
  </si>
  <si>
    <t>491d86a8-4b5e-4976-8689-0c093652cf8d</t>
  </si>
  <si>
    <t>bbfe817f-2a97-48fa-908e-6cbecde74422</t>
  </si>
  <si>
    <t>3d45309a-90a5-44e1-b16f-7aa67ea69a32</t>
  </si>
  <si>
    <t>fa0cd786-a941-414e-8857-ef86ad6f0817</t>
  </si>
  <si>
    <t>63df1fad-9e9d-447c-983c-e6f20db9f678</t>
  </si>
  <si>
    <t>c2c449b8-ffd0-4747-a414-22dab8d7343a</t>
  </si>
  <si>
    <t>b49adce2-471a-49fb-88ac-65970a0a5408</t>
  </si>
  <si>
    <t>5f959993-b080-456d-9c2e-fcf152c55ae0</t>
  </si>
  <si>
    <t>d42008f5-eef6-4778-91c0-3579f4a8609b</t>
  </si>
  <si>
    <t>3e9f902f-a302-419e-b721-a2566276f5f9</t>
  </si>
  <si>
    <t>44f3678f-9655-43a2-9056-4245587b0c66</t>
  </si>
  <si>
    <t>afe86be6-8fae-406f-a962-dcbbeb4cc00d</t>
  </si>
  <si>
    <t>95dd45c0-c9b1-46e9-974c-985cb32ad501</t>
  </si>
  <si>
    <t>443dfa52-dff1-4aa5-8a81-1a44454dfc8e</t>
  </si>
  <si>
    <t>67b70be7-a08f-4e34-ad00-6e802bce3a67</t>
  </si>
  <si>
    <t>ac43d794-2234-4d3e-a77a-c40b28f4efdc</t>
  </si>
  <si>
    <t>ddf6e828-8ce0-439f-980c-91842b233682</t>
  </si>
  <si>
    <t>90737f01-5a27-4e1c-bf2f-52e02082fbcd</t>
  </si>
  <si>
    <t>b13db899-1a7c-443c-809d-ec0fa3c7bf99</t>
  </si>
  <si>
    <t>fbc02760-90ae-451b-b9d8-9120fb797d78</t>
  </si>
  <si>
    <t>43a06da3-b636-4939-9f6a-7f69be67262a</t>
  </si>
  <si>
    <t>8721b9b3-5ad7-4d94-91b3-f85a94d6ce8b</t>
  </si>
  <si>
    <t>f735eb98-e8b8-4b35-8206-09ff0ac74ac7</t>
  </si>
  <si>
    <t>830fe050-fdfd-412a-baad-40cbddb50f5d</t>
  </si>
  <si>
    <t>cb4ccc1a-eedb-454b-bf03-2deccd07cae3</t>
  </si>
  <si>
    <t>cad7ac44-5f57-4c95-a9bd-5e468bfae962</t>
  </si>
  <si>
    <t>a016c747-4221-4702-bfe9-1a17e2514cf4</t>
  </si>
  <si>
    <t>a4c22ae1-eeba-4bc9-a8ee-20ce22631284</t>
  </si>
  <si>
    <t>b07b7337-e802-4019-9a04-de818712141f</t>
  </si>
  <si>
    <t>a21d597f-50d2-42ce-9f7f-f2a3f4348ea5</t>
  </si>
  <si>
    <t>81dfa3bf-b01c-438f-92be-79a37ccb955e</t>
  </si>
  <si>
    <t>PhoenixNAP</t>
  </si>
  <si>
    <t>f44288bc-b87f-4bc3-8fe4-d7f9dc8fade1</t>
  </si>
  <si>
    <t>624163f4-0ce0-4e7d-a6f4-6f3ac231b482</t>
  </si>
  <si>
    <t>777a142a-d5fc-411c-9c93-a425f07f26cf</t>
  </si>
  <si>
    <t>8d645170-e505-4ac6-9813-608000c3fcca</t>
  </si>
  <si>
    <t>13450f30-c524-40f4-81d9-c7cca6eb8b52</t>
  </si>
  <si>
    <t>c962a6ff-fa17-437d-9415-d7ef24e44ded</t>
  </si>
  <si>
    <t>f2dccb54-98db-4647-b44f-ce23da7ddb92</t>
  </si>
  <si>
    <t>df39f1ef-84d8-4bd6-a157-f64876e255f4</t>
  </si>
  <si>
    <t>7c329dea-64b0-4df0-bfb2-8690b9c252ad</t>
  </si>
  <si>
    <t>1d8d0946-179d-431b-9232-7c570e778eab</t>
  </si>
  <si>
    <t>c832d21b-09a2-409a-b715-5c69bff394d0</t>
  </si>
  <si>
    <t>Otava</t>
  </si>
  <si>
    <t>4e396529-c6bc-4e11-a162-6df8d9a60825</t>
  </si>
  <si>
    <t>11f8239b-279a-4fea-a72c-53a89abdd80d</t>
  </si>
  <si>
    <t>f7a9ecea-bc7e-4997-a129-36a6fc649949</t>
  </si>
  <si>
    <t>38383354-b38d-445d-870a-f26a2c86f34e</t>
  </si>
  <si>
    <t>b6dfa86a-6b91-41ee-a963-bdeaf5810b62</t>
  </si>
  <si>
    <t>8e5f8cd9-9fd5-4589-bfcb-fa6113134b41</t>
  </si>
  <si>
    <t>5ef0254e-c2cf-425d-b27c-677211e96d1d</t>
  </si>
  <si>
    <t>66da78c4-13cb-4fb2-a9e5-9ab171afc66f</t>
  </si>
  <si>
    <t>ec9f4d23-6952-48a6-849b-366cae9f236d</t>
  </si>
  <si>
    <t>5d1b8b00-c2a4-41b6-921d-b7098ab012be</t>
  </si>
  <si>
    <t>2687baea-0742-4508-9292-333433333475</t>
  </si>
  <si>
    <t>1f051b1e-943a-4f1a-9ea9-5f1e06e8a975</t>
  </si>
  <si>
    <t>35aab2fc-1fa3-400f-9fce-11c906b0226a</t>
  </si>
  <si>
    <t>56634577-9901-4d23-8f0c-f5447dbcbfe1</t>
  </si>
  <si>
    <t>d4fa0d25-7f3c-43cf-b428-04e7a70ba9c7</t>
  </si>
  <si>
    <t>978c21a9-c3bf-4a54-8a9d-f234c7550ca2</t>
  </si>
  <si>
    <t>ff12504c-3b6d-4078-b796-341947ec6a24</t>
  </si>
  <si>
    <t>6b8f6587-d27b-4396-ae42-d1860232b1d3</t>
  </si>
  <si>
    <t>455352be-f712-42a0-a319-eaf02e173c4e</t>
  </si>
  <si>
    <t>705dd14a-27d2-450e-97fb-b7ecaf20d009</t>
  </si>
  <si>
    <t>c59d2154-cf3b-4d97-80c7-9b6982076e00</t>
  </si>
  <si>
    <t>425fe77a-cef0-4636-90d8-cfcaf3a1c66e</t>
  </si>
  <si>
    <t>846b530a-c27c-4fc9-b57f-37c2e2023fdc</t>
  </si>
  <si>
    <t>c38486e2-c3cf-4863-849c-fc41c909a39d</t>
  </si>
  <si>
    <t>93410047-2ea4-4836-ac76-f710c0216da3</t>
  </si>
  <si>
    <t>6e819526-9e02-4921-8fc1-c4b6737120e9</t>
  </si>
  <si>
    <t>335135b4-2d5c-4bea-97dd-5a5cd4f19ebc</t>
  </si>
  <si>
    <t>253abfd4-1caa-40ed-9974-1b21c6d2350f</t>
  </si>
  <si>
    <t>56f4074c-49d0-4118-bd7d-86fe2498c2fb</t>
  </si>
  <si>
    <t>2cde6f75-596b-4924-96ae-0a54c2581eac</t>
  </si>
  <si>
    <t>74048047-5ad3-4aa7-b818-3c1c1d8a41ef</t>
  </si>
  <si>
    <t>1ecda379-2420-494d-ab53-a1acbb8866b2</t>
  </si>
  <si>
    <t>698bdca1-57c9-4b6e-a1b4-62c8eb675b69</t>
  </si>
  <si>
    <t>d72add2b-ec19-4088-b60a-64d1a5b37259</t>
  </si>
  <si>
    <t>e2d809e6-df0a-4fc4-90d9-a1bb4a0e525e</t>
  </si>
  <si>
    <t>3d637e4d-6280-4992-8461-fa66a909a964</t>
  </si>
  <si>
    <t>1c315fae-277c-4750-8b29-43cb18caadd9</t>
  </si>
  <si>
    <t>9e8b4791-7fc8-469f-ad2a-616a091f0313</t>
  </si>
  <si>
    <t>2082e454-f568-4e5c-b709-4ae6fe20ebc9</t>
  </si>
  <si>
    <t>f450bc69-e214-421b-8b5e-b5a5caa4adef</t>
  </si>
  <si>
    <t>3a5be202-422b-43dc-83cc-349d56a23eb8</t>
  </si>
  <si>
    <t>c588fba8-98f3-4fb5-9baf-380ea5c18893</t>
  </si>
  <si>
    <t>918a4cd8-9a96-45e8-900d-0141ba81a7e9</t>
  </si>
  <si>
    <t>89cb1762-2e01-4c1c-a257-99f6bc6916dc</t>
  </si>
  <si>
    <t>bf9d3dd7-ffaa-46ee-a739-c8b8fb7fa86d</t>
  </si>
  <si>
    <t>7922eb19-b553-4996-9750-9c75d2741cd1</t>
  </si>
  <si>
    <t>0accddea-d159-4244-8f3f-789db1c231de</t>
  </si>
  <si>
    <t>9fab0e8b-9ab1-4909-9b2f-232f0b707fea</t>
  </si>
  <si>
    <t>a4e751e5-599e-486c-8de6-b856175ebdcf</t>
  </si>
  <si>
    <t>595c3099-3ffb-4d9d-889c-4a03c33a6bde</t>
  </si>
  <si>
    <t>Compass Datacenters</t>
  </si>
  <si>
    <t>cf124f36-e68c-4eb3-bbd6-25973eb17eb9</t>
  </si>
  <si>
    <t>OVHCloud</t>
  </si>
  <si>
    <t>ea5ddd62-abb0-493e-98b5-c8b28d9763ad</t>
  </si>
  <si>
    <t>905649cc-9a97-4f19-be18-68bfc0bccc95</t>
  </si>
  <si>
    <t>Edge Centers</t>
  </si>
  <si>
    <t>85f79d25-6118-4db9-93d3-64727fa4a3eb</t>
  </si>
  <si>
    <t>535179be-e692-4044-8542-99a6ab5377e8</t>
  </si>
  <si>
    <t>45f8c7c0-a1b9-4210-a424-15ca0bd20537</t>
  </si>
  <si>
    <t>85ccf5e9-f77f-4d8d-931e-a1c832b07bdf</t>
  </si>
  <si>
    <t>DataBridge Sites</t>
  </si>
  <si>
    <t>dee55a33-c091-4d08-8636-5e1f81cda5c3</t>
  </si>
  <si>
    <t>50cb144f-2c9a-4294-9836-b1ea47326b29</t>
  </si>
  <si>
    <t>be9c95da-5eb0-4bc7-9335-75f15e09ab37</t>
  </si>
  <si>
    <t>55b1018e-e1eb-4133-9f7c-fb4b5544bfea</t>
  </si>
  <si>
    <t>4083a704-3272-4cbc-be64-1eff54820682</t>
  </si>
  <si>
    <t>de4217b7-6e54-43d7-8a09-ff6af167c3f5</t>
  </si>
  <si>
    <t>609266c0-b626-4a73-b5be-e2cb69f68bab</t>
  </si>
  <si>
    <t>09bf52db-216c-4c80-aa70-3e408dc65354</t>
  </si>
  <si>
    <t>e6e1537e-3d33-4736-b0ee-a857da2cf34b</t>
  </si>
  <si>
    <t>b9701d7a-b349-46c7-a58e-5de336cbc742</t>
  </si>
  <si>
    <t>HopOne @CherryRoad</t>
  </si>
  <si>
    <t>860f308d-47d1-47a2-8538-df9140b33cdc</t>
  </si>
  <si>
    <t>0d00e704-3fe6-4724-9e0d-e01ebe2d70bc</t>
  </si>
  <si>
    <t>b9d741a1-2e05-4386-9334-1b7a22219a40</t>
  </si>
  <si>
    <t>Element Critical</t>
  </si>
  <si>
    <t>ef26b73b-22ed-4402-8f8e-3702d3994f46</t>
  </si>
  <si>
    <t>2b80a91e-2d3c-45ed-a9de-22f00db57ecf</t>
  </si>
  <si>
    <t>213279e8-d8c0-44ed-ba31-d82bd8bbfdd9</t>
  </si>
  <si>
    <t>ffd956ec-7968-48c3-8c1a-941133a7d583</t>
  </si>
  <si>
    <t>47d07d1c-4fe5-4684-b67c-ff1e70b357c9</t>
  </si>
  <si>
    <t>275f28c9-0259-4d49-99d4-b86f37483eeb</t>
  </si>
  <si>
    <t>4225f9ad-fa83-42e2-8243-92af210a9513</t>
  </si>
  <si>
    <t>d36953ea-aebf-4f56-bb08-f2ac4cf0ca41</t>
  </si>
  <si>
    <t>9e7b19a9-b0a1-47a1-b252-f4faea4fd886</t>
  </si>
  <si>
    <t>1448501e-3691-437e-b374-4da872d57f96</t>
  </si>
  <si>
    <t>5700d13a-44ff-4401-ba74-2464ee1bd9ce</t>
  </si>
  <si>
    <t>766e52e3-d61a-4f06-bef0-307b2b2ce4d6</t>
  </si>
  <si>
    <t>17fc03fb-4276-4fc5-a7ad-41e22408ec74</t>
  </si>
  <si>
    <t>8c092674-9ed2-4857-921b-e786c8f3ee57</t>
  </si>
  <si>
    <t>4b0c790d-ebfc-488b-83a5-cd2588107623</t>
  </si>
  <si>
    <t>99b62384-25c8-4e59-9fce-dd9decfae414</t>
  </si>
  <si>
    <t>af166d75-d0ac-43eb-81a6-340b6a01fb59</t>
  </si>
  <si>
    <t>4788edb0-aab2-49c9-ad1a-61650b1efed6</t>
  </si>
  <si>
    <t>Segra</t>
  </si>
  <si>
    <t>9fac5542-6747-4395-a4e8-c131773fec74</t>
  </si>
  <si>
    <t>DC BLOX</t>
  </si>
  <si>
    <t>3babf5ef-5715-457c-a129-d4b93b916247</t>
  </si>
  <si>
    <t>397e3757-3c1c-41aa-9977-2f919dee35cb</t>
  </si>
  <si>
    <t>b0baf8b6-3071-4a18-bea9-a026a71417e5</t>
  </si>
  <si>
    <t>LightEdge</t>
  </si>
  <si>
    <t>e5f723d7-547f-4227-b7a6-7a862db58eda</t>
  </si>
  <si>
    <t>Acehost Data Centers</t>
  </si>
  <si>
    <t>4f8f9e7c-9ad0-4098-8090-ba20f27b170f</t>
  </si>
  <si>
    <t>01716cb5-2710-4404-87c5-a43c403414a4</t>
  </si>
  <si>
    <t>e8af552a-2b79-4565-af5c-d2439ac462d7</t>
  </si>
  <si>
    <t>40e4ed29-f209-4947-80aa-b1982b5846d8</t>
  </si>
  <si>
    <t>T5 Data Centers</t>
  </si>
  <si>
    <t>6124d467-7787-4a39-8c40-ae121aeae4ed</t>
  </si>
  <si>
    <t>d2c79068-e3ec-47d1-948f-698aad8732d7</t>
  </si>
  <si>
    <t>GIGA Data Centers</t>
  </si>
  <si>
    <t>4b1a84ca-78a0-45c4-9be7-8d42b564b8e3</t>
  </si>
  <si>
    <t>de9efca2-a69b-493b-8b39-47383e41e328</t>
  </si>
  <si>
    <t>d48d06c5-9954-4754-9554-06e898b09fad</t>
  </si>
  <si>
    <t>Charlotte Colocation Center</t>
  </si>
  <si>
    <t>19ae7358-8d08-4995-a93a-1cbe8c44f387</t>
  </si>
  <si>
    <t>ScaleMatrix</t>
  </si>
  <si>
    <t>8d9c14a6-b2de-4500-9e2c-b36c916fb9ef</t>
  </si>
  <si>
    <t>840e052b-cffd-4436-8ed7-7e47377c93fd</t>
  </si>
  <si>
    <t>a887cb4a-dc31-43a7-ba1a-5ceac166fba5</t>
  </si>
  <si>
    <t>7feb42b4-6acf-44ee-93df-deafa0d86ae6</t>
  </si>
  <si>
    <t>70f95a93-e9ab-486f-8a96-ff03b114b2f2</t>
  </si>
  <si>
    <t>DartPoints</t>
  </si>
  <si>
    <t>70b5bf12-1c8f-4f36-a405-52c647243203</t>
  </si>
  <si>
    <t>d3bad32f-9c35-41d3-aec3-23c8d0d92a40</t>
  </si>
  <si>
    <t>788ba011-1a4c-4906-b57a-3c2ad150033d</t>
  </si>
  <si>
    <t>dafe3189-5f06-4698-8ae3-32e1344734d7</t>
  </si>
  <si>
    <t>3c2f8d40-5e62-4edf-b172-4b01d4250855</t>
  </si>
  <si>
    <t>40ee35ef-4a4d-4d42-8eb2-9a2ca975e86d</t>
  </si>
  <si>
    <t>90e9d4fb-fcf9-4a39-87b6-65d54df61e65</t>
  </si>
  <si>
    <t>9a066c20-0419-4953-be27-8ce6d074e7e4</t>
  </si>
  <si>
    <t>2b3bcc4a-28c9-4e15-8f4b-46fcd8b68cc9</t>
  </si>
  <si>
    <t>be1427c0-b4aa-40b6-8618-19c7a7e5adae</t>
  </si>
  <si>
    <t>83f651aa-8502-4bff-b0d4-16a84a8b76d2</t>
  </si>
  <si>
    <t>Technology Solutions of SC Inc</t>
  </si>
  <si>
    <t>8bbebe89-4170-4018-b592-fa93d98769fd</t>
  </si>
  <si>
    <t>129cdf35-dfb3-4955-ab34-66bb4ac685a8</t>
  </si>
  <si>
    <t>f90bbf6d-42b4-4fa9-a1bc-dc5393d0af14</t>
  </si>
  <si>
    <t>b004c54d-8f5b-4b0c-ac8c-b835256ce495</t>
  </si>
  <si>
    <t>961048db-bf7e-4743-bf9e-a415e08a83ab</t>
  </si>
  <si>
    <t>1252c736-d781-49c3-bc01-c91da0cc4c28</t>
  </si>
  <si>
    <t>1f734ada-2cc3-4c0b-9bcf-c412884b94d2</t>
  </si>
  <si>
    <t>fe636e37-cf50-4c14-8c2e-64a89380f709</t>
  </si>
  <si>
    <t>e18d712f-b3a7-4750-a395-e835bbfe33f1</t>
  </si>
  <si>
    <t>FOGO Solutions</t>
  </si>
  <si>
    <t>384e3701-5231-4c8d-8852-fc14f13db8a5</t>
  </si>
  <si>
    <t>6f612d75-47c6-4286-9f53-ddb21a2b70d4</t>
  </si>
  <si>
    <t>39e99c36-4f05-48b2-89d9-518e07328edd</t>
  </si>
  <si>
    <t>4e5ed6be-9216-4231-94f2-d1ab7723a359</t>
  </si>
  <si>
    <t>68d38424-6c3a-41ef-9be5-708d40d66fa0</t>
  </si>
  <si>
    <t>3ec3d5ee-054f-4af4-882a-34c13c7149ec</t>
  </si>
  <si>
    <t>5c761d70-305b-433c-824a-f75550856d43</t>
  </si>
  <si>
    <t>347ed284-eb67-49bc-a359-6bebb276b385</t>
  </si>
  <si>
    <t>4d2e9f65-e952-4e48-af28-6056072c15b2</t>
  </si>
  <si>
    <t>1cfecba5-99b4-4885-94b3-7106ffd18db8</t>
  </si>
  <si>
    <t>43b3a332-a270-4fb0-b905-0a8fa69100ce</t>
  </si>
  <si>
    <t>4b550f24-0d90-4f0b-9c7d-7be26f96e3d0</t>
  </si>
  <si>
    <t>ad317976-6fd8-48e3-b208-245561d56816</t>
  </si>
  <si>
    <t>b59a74d3-4bab-4aea-bb16-dead64039f3b</t>
  </si>
  <si>
    <t>d62d3f37-7f49-4731-88af-c251f67c1b63</t>
  </si>
  <si>
    <t>5d36580c-3176-423b-8c4d-7b35ee06a864</t>
  </si>
  <si>
    <t>Volico Data Center</t>
  </si>
  <si>
    <t>0117381f-74bb-451c-8a0c-3e9cef741e09</t>
  </si>
  <si>
    <t>Lunavi</t>
  </si>
  <si>
    <t>ce80e5e3-0ef2-405c-8cc8-73418bfd43e0</t>
  </si>
  <si>
    <t>71bb691a-fda5-4618-ad2d-5558f62f4a07</t>
  </si>
  <si>
    <t>12cc6ad7-6e09-4cf8-8833-1177375eb788</t>
  </si>
  <si>
    <t>fdb2d443-da82-4e6f-81e0-f0357412f521</t>
  </si>
  <si>
    <t>eccb4044-69ea-4107-b637-93f7aaa32666</t>
  </si>
  <si>
    <t>b1d866fa-0d09-4a59-ae7a-e659911784c0</t>
  </si>
  <si>
    <t>94da3add-9ae3-4153-ae78-c66a13f633d5</t>
  </si>
  <si>
    <t>6967ca77-2040-48cc-93f4-056e024803cb</t>
  </si>
  <si>
    <t>9df17851-26cf-436c-a206-0de88da861ec</t>
  </si>
  <si>
    <t>1d1caabe-669e-409d-b081-0a6e369f5b4f</t>
  </si>
  <si>
    <t>690b8e8b-8b5d-479a-a2c8-3aa8171d815c</t>
  </si>
  <si>
    <t>c981c173-c17c-4af5-951d-86242e076e0b</t>
  </si>
  <si>
    <t>b2f93a27-5612-43b9-826e-af1ef0e6b788</t>
  </si>
  <si>
    <t>EdgePresence</t>
  </si>
  <si>
    <t>da7e01f4-e56b-4939-be25-1e14509a5467</t>
  </si>
  <si>
    <t>SBA Edge</t>
  </si>
  <si>
    <t>e6f63c72-98b0-40ab-9c8a-e5d1a92dc371</t>
  </si>
  <si>
    <t>6e8154f0-6e5f-43db-8ce2-6af4633efcdd</t>
  </si>
  <si>
    <t>e8832696-3ace-4eed-b6ce-2e5b2f44afb0</t>
  </si>
  <si>
    <t>1bdfcca8-3e2a-4ac7-bd53-65b450e114b0</t>
  </si>
  <si>
    <t>a6ab5fe7-eb27-4ced-a33c-6f344b72f920</t>
  </si>
  <si>
    <t>f61feb50-da3e-4797-b538-ef6337578bbf</t>
  </si>
  <si>
    <t>329b5669-bb43-471c-a327-75e3f4b456b0</t>
  </si>
  <si>
    <t>d6289d43-e514-4c7f-aaee-46c3d7fd9d57</t>
  </si>
  <si>
    <t>HostDime</t>
  </si>
  <si>
    <t>e8e1dddc-94b9-4a49-973b-b196d3edd098</t>
  </si>
  <si>
    <t>IT Solutions Group</t>
  </si>
  <si>
    <t>af6d9329-12fe-4427-8797-dd29371ee30b</t>
  </si>
  <si>
    <t>427f2148-4a4f-46d0-8d37-fd2ceeeaafe3</t>
  </si>
  <si>
    <t>7ae2da10-2ffa-4aaf-9000-be07fdd605bd</t>
  </si>
  <si>
    <t>ColoBarn</t>
  </si>
  <si>
    <t>1a761af4-5792-474e-b31f-01a254a141c5</t>
  </si>
  <si>
    <t>1c575227-e93a-4e7b-b018-8904ec36078a</t>
  </si>
  <si>
    <t>aa027c1b-ca32-4a64-bf95-f859872cd6e1</t>
  </si>
  <si>
    <t>b6b1c8a1-367a-40d7-8de0-50411f78a48c</t>
  </si>
  <si>
    <t>Dade2</t>
  </si>
  <si>
    <t>1aeb743c-809d-4cfb-9d86-64a755c1ad8f</t>
  </si>
  <si>
    <t>9a222e05-c178-4f9c-a5e6-4bf77e621384</t>
  </si>
  <si>
    <t>51b2b1c3-5345-4b0c-86c0-7541a219e7e0</t>
  </si>
  <si>
    <t>cc24ecc8-bb4e-4dfc-bc7d-c32af950d8fa</t>
  </si>
  <si>
    <t>de3aab52-2e1f-4778-a24a-fe237c7f13e6</t>
  </si>
  <si>
    <t>7b2726f0-1222-4b02-bc91-8ef19aa8d79a</t>
  </si>
  <si>
    <t>39f7e912-3506-4465-b930-1090a205f075</t>
  </si>
  <si>
    <t>7aba2e03-71ce-42cd-8874-410ef28c6735</t>
  </si>
  <si>
    <t>485114e3-31e4-4c94-a8d1-7839c804c6a7</t>
  </si>
  <si>
    <t>3fae2d03-0f8a-4d46-b4dd-fcf376bce61d</t>
  </si>
  <si>
    <t>898116de-8e72-4bfe-906a-ed6236c3332d</t>
  </si>
  <si>
    <t>49217d82-d09f-4f27-aa9c-7b87b54ee107</t>
  </si>
  <si>
    <t>34126482-5dce-4357-ae8c-bdaa2b8700b7</t>
  </si>
  <si>
    <t>d0ecadff-686d-4a6d-badd-41bd56a574a7</t>
  </si>
  <si>
    <t>d666cfd9-ebd4-4da9-8836-922727d72069</t>
  </si>
  <si>
    <t>bd59cdff-8839-4359-9e56-ca75d9283f53</t>
  </si>
  <si>
    <t>9f74ee59-28f2-4cf0-8e2e-edad571d7bc1</t>
  </si>
  <si>
    <t>13bff1a4-1fde-4a32-8402-602207ed9b50</t>
  </si>
  <si>
    <t>C Spire</t>
  </si>
  <si>
    <t>Alabama</t>
  </si>
  <si>
    <t>7540aebb-23d7-4fbd-bf71-3dec41ab6741</t>
  </si>
  <si>
    <t>d89c20a4-25ad-49ca-9128-ab38199b579c</t>
  </si>
  <si>
    <t>d1810fe3-e419-4af6-af97-6ba58fe49cb8</t>
  </si>
  <si>
    <t>Simple Helix</t>
  </si>
  <si>
    <t>46c9ccdb-883a-411a-8dfa-292928704153</t>
  </si>
  <si>
    <t>5abfd57e-a313-467c-ae61-2ece611cd81f</t>
  </si>
  <si>
    <t>55848c8e-0c17-4f67-8397-390bdd5cc928</t>
  </si>
  <si>
    <t>8172f470-741d-4319-aa50-eaa1b68da9fb</t>
  </si>
  <si>
    <t>26c93d45-67b1-4f71-8e25-8285e053e93b</t>
  </si>
  <si>
    <t>878e2f72-c3a3-444b-92f0-85ea48e74e5f</t>
  </si>
  <si>
    <t>f87f9b99-6acf-42e9-908d-ab4e68a3fbee</t>
  </si>
  <si>
    <t>8e25ba77-6c23-4ecb-8937-e0ca9cfe2f40</t>
  </si>
  <si>
    <t>LiteWire Data</t>
  </si>
  <si>
    <t>ff8b946f-555f-4ef1-aea4-5d10dc7306b1</t>
  </si>
  <si>
    <t>5d2f89cc-7b3e-44fc-8774-4d8ca9171d29</t>
  </si>
  <si>
    <t>bae501b7-8b63-424f-bc87-ca4d8002e4ef</t>
  </si>
  <si>
    <t>4b3a1860-56ba-4792-ab37-2da6896c1e44</t>
  </si>
  <si>
    <t>a4a8f18f-2af4-449c-a2b5-50099eebdb13</t>
  </si>
  <si>
    <t>a291e69b-a673-484d-a29d-3981a70ec515</t>
  </si>
  <si>
    <t>db739e02-c22e-4d77-8995-37668fa7d94a</t>
  </si>
  <si>
    <t>604e94d7-2862-4b97-aea3-b20545ef24aa</t>
  </si>
  <si>
    <t>371338b1-2cf2-4c0f-80ca-c62311fe4bbe</t>
  </si>
  <si>
    <t>7b58f3e1-2fee-4284-a6c3-4627e4f373db</t>
  </si>
  <si>
    <t>Mississippi</t>
  </si>
  <si>
    <t>960e08af-654d-438b-9b66-af24e916ee7d</t>
  </si>
  <si>
    <t>Kentucky</t>
  </si>
  <si>
    <t>6a6bdc77-e649-48b6-96a4-1283ca98d792</t>
  </si>
  <si>
    <t>668865e6-79ee-4448-a486-ed17af30be50</t>
  </si>
  <si>
    <t>8338b7ba-9044-4571-9418-b8d738750172</t>
  </si>
  <si>
    <t>7fa68a47-4807-4db5-97b1-ed82c3e3aa4f</t>
  </si>
  <si>
    <t>ba9dfc95-c615-4650-a8d0-f8dd32c8dfa8</t>
  </si>
  <si>
    <t>a8a1fbf0-537a-4a63-8b0d-cd2b09a174b7</t>
  </si>
  <si>
    <t>18acbe24-d843-439f-a47e-a63f20550447</t>
  </si>
  <si>
    <t>845eacf9-7891-4a42-8953-91e16ee5ecaa</t>
  </si>
  <si>
    <t>a0a5c5de-421d-44f7-a659-0e3ddadc3ce0</t>
  </si>
  <si>
    <t>332d5e51-0b2f-4705-8069-1f103d494e01</t>
  </si>
  <si>
    <t>2faad38f-f24f-4d67-abd9-0371bfc5e334</t>
  </si>
  <si>
    <t>e4b4dee3-e4f7-49f2-9381-7e7e6f0fd76c</t>
  </si>
  <si>
    <t>WeConnect Data Center</t>
  </si>
  <si>
    <t>Dedicated Solutions</t>
  </si>
  <si>
    <t>445f2c9f-26d8-4686-88e8-d05bc35fbaf1</t>
  </si>
  <si>
    <t>4b58a767-f78d-469c-9db5-b470bfff62ba</t>
  </si>
  <si>
    <t>93021dc4-65ec-4f81-b126-a8f264295b4c</t>
  </si>
  <si>
    <t>3a8e8ece-ba49-4940-a563-4bc19b94f8ee</t>
  </si>
  <si>
    <t>5dcf2077-85af-4d06-8280-e402e3d15f35</t>
  </si>
  <si>
    <t>MadeIt</t>
  </si>
  <si>
    <t>05832fad-b3f0-4d9c-b66e-b94e23b46f6a</t>
  </si>
  <si>
    <t>Racksquared Data Center</t>
  </si>
  <si>
    <t>51dd1dcc-0f5d-43da-8493-775c8cbb5992</t>
  </si>
  <si>
    <t>23ddb4b2-1232-4d1b-a2ad-470aa95636e2</t>
  </si>
  <si>
    <t>Telesystem</t>
  </si>
  <si>
    <t>fe7390f9-0549-44d0-a610-8c17d2be48c7</t>
  </si>
  <si>
    <t>6e6d66e7-9fb0-4ea9-a6b8-338031b18ca1</t>
  </si>
  <si>
    <t>bd4e7c14-d074-40d4-8069-45614c0cb743</t>
  </si>
  <si>
    <t>22f6fa3c-1f52-4b64-aa23-7304f7393159</t>
  </si>
  <si>
    <t>81018e63-7859-4ea8-9d62-df41f729a3ee</t>
  </si>
  <si>
    <t>8b76f8da-53b6-40de-8a95-ab2d35a6d741</t>
  </si>
  <si>
    <t>37ca3ad8-6a3c-46cd-b923-0d8798d14521</t>
  </si>
  <si>
    <t>d60c1367-3801-4cf5-b4ba-992714428f47</t>
  </si>
  <si>
    <t>d37f1612-043c-498a-a6bc-90b543c642eb</t>
  </si>
  <si>
    <t>f793832d-dd10-4fa6-8c0e-f2dd7b6aa658</t>
  </si>
  <si>
    <t>30117892-c0be-4fd7-b722-d1918837f81d</t>
  </si>
  <si>
    <t>814b7b5b-07fa-40af-90a4-2ebd95daee9f</t>
  </si>
  <si>
    <t>b6b27198-52ef-4601-8675-751a1aff3b7e</t>
  </si>
  <si>
    <t>ed73b9cd-c0f4-4be1-9481-1fb5135f34a1</t>
  </si>
  <si>
    <t>38e7d950-268c-4bb7-b8a0-4078906f5861</t>
  </si>
  <si>
    <t>565a8af9-dc16-48e3-bb8c-6848d1c5dd98</t>
  </si>
  <si>
    <t>dd04a515-4f44-4716-8fbb-5242e6ffaff7</t>
  </si>
  <si>
    <t>31c1ec8e-790f-4e97-a71e-2d0f54b6f41a</t>
  </si>
  <si>
    <t>Liberty Center One</t>
  </si>
  <si>
    <t>de82d11a-b004-43a9-9ae8-cf2565eb7870</t>
  </si>
  <si>
    <t>90c44552-7edf-4804-93d3-c0bdbb14bb5b</t>
  </si>
  <si>
    <t>Watch Communications</t>
  </si>
  <si>
    <t>5a3c2013-21bc-4df2-b2d7-185855525b5f</t>
  </si>
  <si>
    <t>06bc5f3f-84f3-4c79-8362-3e295056c18a</t>
  </si>
  <si>
    <t>US Signal</t>
  </si>
  <si>
    <t>f2bd16cf-dae0-4112-a060-3c1dd3212299</t>
  </si>
  <si>
    <t>921c375a-d3cf-4d11-90e9-632aed0977d8</t>
  </si>
  <si>
    <t>08c04526-4b96-48e4-b274-0b6c32d8a610</t>
  </si>
  <si>
    <t>74db7084-4b7d-40a3-943e-e32a5e0468ad</t>
  </si>
  <si>
    <t>731025ce-11e3-426e-bc76-e12b3a035de6</t>
  </si>
  <si>
    <t>838ad42b-6751-403c-aafd-e05a41fb3870</t>
  </si>
  <si>
    <t>c6c3a721-1317-455c-b91b-a2530e364bda</t>
  </si>
  <si>
    <t>8fb6773b-1437-4c47-b342-f2f15312826f</t>
  </si>
  <si>
    <t>9719a1cc-fad8-4db8-b50b-fe0935e33128</t>
  </si>
  <si>
    <t>2b6a3b6d-2467-4b69-a542-c17843515399</t>
  </si>
  <si>
    <t>5e60af9c-b8bf-4b48-8ae8-78ab822e618a</t>
  </si>
  <si>
    <t>2b4913e9-ed85-4991-b01d-93b4791b449b</t>
  </si>
  <si>
    <t>2f61a0a6-bb70-40ff-835a-86eef1ded424</t>
  </si>
  <si>
    <t>fdc64574-2cc0-465a-ad4b-985532944b66</t>
  </si>
  <si>
    <t>acac7afb-36a4-4dc9-b181-c9bb96c0bdc3</t>
  </si>
  <si>
    <t>97bcc71b-8f56-4375-800e-1a1b5e4517c5</t>
  </si>
  <si>
    <t>ManagedWay</t>
  </si>
  <si>
    <t>aafcd55a-5774-416d-a103-cd2b18752196</t>
  </si>
  <si>
    <t>e83f3a7f-4a83-4f97-ad7a-0236cec60f25</t>
  </si>
  <si>
    <t>da919711-ed1c-4711-baca-7598f391615e</t>
  </si>
  <si>
    <t>efa51553-35a5-4c98-9736-e42cbcf5dbc2</t>
  </si>
  <si>
    <t>8f9057c7-d7a4-4b05-ae2f-6c630d2d2e7d</t>
  </si>
  <si>
    <t>f41ac714-7719-4c23-bd20-5c018929bf1c</t>
  </si>
  <si>
    <t>90d53d00-8a54-4a22-9480-5cc8b8e78420</t>
  </si>
  <si>
    <t>cf7b5801-5f53-488c-a9bf-5314d2efba61</t>
  </si>
  <si>
    <t>c2430ee6-d786-4ba6-b7e4-af8351a5d51d</t>
  </si>
  <si>
    <t>cf232ecd-9de2-4d1d-8576-7e9ab58855f6</t>
  </si>
  <si>
    <t>40e072ca-31ee-455d-a2d6-b26277d5f833</t>
  </si>
  <si>
    <t>Liquid Web</t>
  </si>
  <si>
    <t>e78061a8-c456-4b50-962a-2253899b67b8</t>
  </si>
  <si>
    <t>bc8f56bd-e195-4443-8350-d7f800eebac4</t>
  </si>
  <si>
    <t>Midwest Energy &amp; Communications</t>
  </si>
  <si>
    <t>dd5a74d0-1a43-4e3d-9230-3f0da20c2321</t>
  </si>
  <si>
    <t>1062bceb-d2d8-46d5-b0af-0de602546cd7</t>
  </si>
  <si>
    <t>e815bf07-a77b-4386-a910-2020c4828639</t>
  </si>
  <si>
    <t>cd63220e-3bde-4e5b-8322-6314badfe069</t>
  </si>
  <si>
    <t>Everstream</t>
  </si>
  <si>
    <t>2598c1ac-aa53-4d2c-8d33-cb2bcba51596</t>
  </si>
  <si>
    <t>8654ff90-013a-476a-9bcf-c97e9f28d491</t>
  </si>
  <si>
    <t>0c90176f-e79d-4f1d-82ac-00c39721d628</t>
  </si>
  <si>
    <t>OneNeck IT Solutions</t>
  </si>
  <si>
    <t>108ea9e9-baf6-4dab-858f-38bea286236a</t>
  </si>
  <si>
    <t>Aureon</t>
  </si>
  <si>
    <t>ec3b0a27-e728-4ba3-bf90-d31bc46d3c40</t>
  </si>
  <si>
    <t>36eaef3e-61b3-44b3-b0f0-937140e03492</t>
  </si>
  <si>
    <t>2b80eb30-fd6f-46bf-9fb9-d6e5b7136fc2</t>
  </si>
  <si>
    <t>e83dcf01-ab4b-4f38-a168-4409a2e6bb2d</t>
  </si>
  <si>
    <t>96992cbf-c4a9-4446-b578-84ccfa141f43</t>
  </si>
  <si>
    <t>889c56af-a629-4805-88df-e6279f0524a0</t>
  </si>
  <si>
    <t>US Secure Hosting Center</t>
  </si>
  <si>
    <t>4db0ccaf-94b6-4d19-8c46-52b95d9d4d1a</t>
  </si>
  <si>
    <t>Bluebird Data Centers</t>
  </si>
  <si>
    <t>51b05281-3312-44b2-9b8c-3367af2b9325</t>
  </si>
  <si>
    <t>DC Mining</t>
  </si>
  <si>
    <t>4214417f-8296-4178-8c52-063efc49e4db</t>
  </si>
  <si>
    <t>293ffc06-d30d-4839-8871-59dd600d0178</t>
  </si>
  <si>
    <t>de630740-f2d0-4642-9dd4-0eb10915a741</t>
  </si>
  <si>
    <t>TSR Solutions, Inc.</t>
  </si>
  <si>
    <t>0530a01a-c2dc-4a91-aae4-1449e561ce0f</t>
  </si>
  <si>
    <t>Data Holdings Data Center</t>
  </si>
  <si>
    <t>dcee2dde-40a1-47f2-ac99-4dec42e17524</t>
  </si>
  <si>
    <t>bf60110e-53d9-4a42-8b49-f33e0a989e1e</t>
  </si>
  <si>
    <t>Aventus Data Centers</t>
  </si>
  <si>
    <t>bc8eff32-3050-497b-a328-47743fa144f2</t>
  </si>
  <si>
    <t>95cb3dbb-5be3-4210-9e92-a623d91da3e6</t>
  </si>
  <si>
    <t>91d7c030-1e91-4e73-8314-8520305096b9</t>
  </si>
  <si>
    <t>ea571bc3-d020-43fb-9917-d2003b8ee9af</t>
  </si>
  <si>
    <t>2ca1e3d2-31a2-4b5f-be2f-300282dabbf3</t>
  </si>
  <si>
    <t>c54c765b-b843-4150-9d0d-1c7565199285</t>
  </si>
  <si>
    <t>09c60f0f-3690-4957-b85e-6ba71c83b30d</t>
  </si>
  <si>
    <t>673adb52-3997-46b6-886f-586733b33466</t>
  </si>
  <si>
    <t>30de8e04-168a-4234-87b2-1d0df13a8d4f</t>
  </si>
  <si>
    <t>abfc2854-002b-472c-85c8-cee7d001d5e1</t>
  </si>
  <si>
    <t>f886ea1c-a007-4502-8e7a-5235d78c9968</t>
  </si>
  <si>
    <t>0838c66c-2f56-4cc4-be85-259a0955a0bd</t>
  </si>
  <si>
    <t>2138d115-6ef3-4331-b192-c4303727b728</t>
  </si>
  <si>
    <t>1ce38e66-842b-465d-8a4c-49e7a2c23703</t>
  </si>
  <si>
    <t>d5fe0b0b-037c-49da-8c90-0df95761225f</t>
  </si>
  <si>
    <t>a03b26b4-6677-4a09-921d-da0b046ab185</t>
  </si>
  <si>
    <t>b25a04e8-f108-45cf-bee0-cd50fc277efe</t>
  </si>
  <si>
    <t>0faf9b3e-7b1e-417e-9ab4-bbe32d6eb459</t>
  </si>
  <si>
    <t>4cdb780b-f64a-4e41-a23e-93ae93c495a0</t>
  </si>
  <si>
    <t>e2ae3734-fc71-4777-baf5-1c0d8ba09549</t>
  </si>
  <si>
    <t>8e90fdcb-3626-4479-a25d-4b7af1dd1f10</t>
  </si>
  <si>
    <t>8bc8f5e2-b37b-4f4e-a16b-569ff1c6e063</t>
  </si>
  <si>
    <t>7cacecfb-13b2-4390-bbc1-7607d2610d9c</t>
  </si>
  <si>
    <t>3e6c6e4f-e652-417d-84aa-f97f0f35b245</t>
  </si>
  <si>
    <t>d7a9e1f9-e672-4a82-8ce2-38739305b50f</t>
  </si>
  <si>
    <t>7261d0d8-0d11-495c-8086-2ed4ba0a4dd3</t>
  </si>
  <si>
    <t>6ab30d6c-4cf2-4307-9a8d-c42b027e4b9b</t>
  </si>
  <si>
    <t>South Dakota</t>
  </si>
  <si>
    <t>ab8aff1b-cf62-46f8-93a1-ab0b8cfa69a8</t>
  </si>
  <si>
    <t>634142d2-b319-4cdb-b982-2727bea00c06</t>
  </si>
  <si>
    <t>67f101fb-89e5-443e-86aa-f505da7bb53e</t>
  </si>
  <si>
    <t>9fc6c551-fe38-4649-ac47-b4d9e7c3e729</t>
  </si>
  <si>
    <t>1856311a-2c33-4324-b6d5-b28afbd284e4</t>
  </si>
  <si>
    <t>b761676b-52d5-42d9-9520-947c05b233d5</t>
  </si>
  <si>
    <t>fc6b18a6-87c4-4368-9673-d4d0e4da0cb2</t>
  </si>
  <si>
    <t>35fb131a-ae20-474d-ad5c-83e7ea317ef7</t>
  </si>
  <si>
    <t>02d80242-6049-4f8e-a1bc-e6220772840e</t>
  </si>
  <si>
    <t>35a76314-1fa6-4423-816e-d28e37df549c</t>
  </si>
  <si>
    <t>6db768af-7b0d-4d2b-9ede-170c0c079aee</t>
  </si>
  <si>
    <t>fc4bb1f1-6b5d-41fe-b826-1b06be388a65</t>
  </si>
  <si>
    <t>7a70e9f1-b7f3-4d45-9d8b-873665d07656</t>
  </si>
  <si>
    <t>83fbef33-9c2e-4362-a32a-62c491d19c5b</t>
  </si>
  <si>
    <t>5a05f2f2-d631-4144-aeff-70ab5c3dec42</t>
  </si>
  <si>
    <t>ExcalTech</t>
  </si>
  <si>
    <t>5754932d-bd87-41f4-9d3d-368dd2c7805e</t>
  </si>
  <si>
    <t>32f61751-b272-4c52-8ebc-800999512e82</t>
  </si>
  <si>
    <t>c31442c6-bab1-4435-be32-fe00ceef8187</t>
  </si>
  <si>
    <t>806a788e-3ebd-45a7-bd75-7aa6efd8d078</t>
  </si>
  <si>
    <t>5096fdde-f0b7-433b-9256-9b08b2e49efe</t>
  </si>
  <si>
    <t>56fdc4ec-7602-48b6-93bd-3d23d7a29270</t>
  </si>
  <si>
    <t>b86b2a67-6045-457d-89d9-1b63a223526a</t>
  </si>
  <si>
    <t>ef982b9d-646f-423b-9e95-c9cac9301f7e</t>
  </si>
  <si>
    <t>6047bda6-e904-4193-bf18-560b02e4fdcd</t>
  </si>
  <si>
    <t>85a80315-f982-4ba8-b7b2-51752f43a988</t>
  </si>
  <si>
    <t>5bed85b8-dd3a-4972-ae78-b970855f23be</t>
  </si>
  <si>
    <t>2b7b8b79-6411-41bf-89a8-c29125ccd392</t>
  </si>
  <si>
    <t>11596cc5-ec3e-4def-a7fe-f55d2190fba9</t>
  </si>
  <si>
    <t>7acea41d-a4cf-4efe-a04b-3bb5aeeb726b</t>
  </si>
  <si>
    <t>39aa4964-ba14-4019-bdb2-c37785ed8479</t>
  </si>
  <si>
    <t>59bd2ef9-050f-407c-8392-2b8b1361c8c5</t>
  </si>
  <si>
    <t>bff8547a-9ed6-454b-afa7-0ee7eee05b38</t>
  </si>
  <si>
    <t>2a9fa592-b3cf-4944-aff2-8db62aa0420e</t>
  </si>
  <si>
    <t>ec455c5d-c59a-4f64-a650-fef3f1cbb391</t>
  </si>
  <si>
    <t>708c73ed-ab32-48de-b611-7258ac4fafea</t>
  </si>
  <si>
    <t>902d24e4-7b2f-48e7-b392-c00e1e8f78f0</t>
  </si>
  <si>
    <t>39f00823-1db5-4964-a00b-cedced60353c</t>
  </si>
  <si>
    <t>9751768a-119d-4524-ba9a-4a38dad4eb38</t>
  </si>
  <si>
    <t>8e08a64b-8157-4440-b00c-483346886fd5</t>
  </si>
  <si>
    <t>ae582e85-4bee-43ee-a66f-942011487336</t>
  </si>
  <si>
    <t>c4ef4835-058d-4014-aaf6-6f86fcdecf39</t>
  </si>
  <si>
    <t>ed291889-2684-4ed4-8070-2cdacf25cf3d</t>
  </si>
  <si>
    <t>e30bea90-dd7b-4de7-aeb8-fad876c713de</t>
  </si>
  <si>
    <t>3fc36c1f-c8ce-40cd-9b29-a8cb839076cf</t>
  </si>
  <si>
    <t>ea4840be-47d4-462e-81b7-8777d8853da0</t>
  </si>
  <si>
    <t>d40f07cc-992e-4638-9846-5ccd3ee46cc2</t>
  </si>
  <si>
    <t>e0df124f-aa8c-4ae7-b64c-2c5a58479abb</t>
  </si>
  <si>
    <t>24369e92-007f-40d3-a7ed-e2ea4ad58da3</t>
  </si>
  <si>
    <t>753f931c-035a-4b60-916b-fc5530c4699c</t>
  </si>
  <si>
    <t>bda87bc1-315f-4963-b76f-6fb3e4c48bca</t>
  </si>
  <si>
    <t>20ffab34-023d-4904-90f6-61722870975f</t>
  </si>
  <si>
    <t>fa17aaae-cff8-4b0e-85ba-3b1c43869fbb</t>
  </si>
  <si>
    <t>0787307f-1f36-4477-8d88-1a57e2458fcf</t>
  </si>
  <si>
    <t>18fb1cde-db10-491b-95c0-18d41011c0a3</t>
  </si>
  <si>
    <t>a1bdb519-177d-45e2-850c-7bf4c1784268</t>
  </si>
  <si>
    <t>c017a9df-8ab0-44a2-91b8-acd74e888bbe</t>
  </si>
  <si>
    <t>274e7983-2a58-4e15-93ba-91e39babbb01</t>
  </si>
  <si>
    <t>5b9e4f80-1da0-46bf-ac3f-9d78e0baf530</t>
  </si>
  <si>
    <t>aa03612d-175d-4ca7-8e08-01b058eac8dd</t>
  </si>
  <si>
    <t>820bf135-2965-44a7-9933-0363c958cbf6</t>
  </si>
  <si>
    <t>f791102f-4001-4a4c-8dd1-abc55bcf3a54</t>
  </si>
  <si>
    <t>d746cf65-19ce-4ff4-a356-437d47ff75ad</t>
  </si>
  <si>
    <t>a2cc340a-5cd2-4356-9244-649614b679bf</t>
  </si>
  <si>
    <t>12b3e21c-cdb8-4d13-b531-16767cf5007f</t>
  </si>
  <si>
    <t>Kansas</t>
  </si>
  <si>
    <t>22702af1-a2d5-4f1a-96a9-bf4bd9ae1460</t>
  </si>
  <si>
    <t>9de59dc9-ecf6-4eee-837b-d97d741d3cc6</t>
  </si>
  <si>
    <t>51bfe7b1-2377-4c6f-81dc-41779532736b</t>
  </si>
  <si>
    <t>e67fec77-598e-413c-bd13-0014a2446d24</t>
  </si>
  <si>
    <t>cc6b6dce-ecb8-426a-ac34-cd6f7f4c91a3</t>
  </si>
  <si>
    <t>631f2e2a-8051-4fb1-b186-74af93c32f2b</t>
  </si>
  <si>
    <t>86eea41a-379d-4b64-9d7f-552a5d557f30</t>
  </si>
  <si>
    <t>Nebraska</t>
  </si>
  <si>
    <t>2e888bd0-07d1-424a-be77-9416404e8cbd</t>
  </si>
  <si>
    <t>7536b2ae-e66d-4b72-b108-746740a474e7</t>
  </si>
  <si>
    <t>3c7ffd30-c919-4201-b9a6-68dd1c511f89</t>
  </si>
  <si>
    <t>36f040a8-ce40-434f-9cf1-025acd0f64e0</t>
  </si>
  <si>
    <t>1623 Farnam, LLC</t>
  </si>
  <si>
    <t>2731bace-0457-4e93-a439-73cc0404b14e</t>
  </si>
  <si>
    <t>62b6b1b0-5b07-4c15-8111-8289cb9ee89f</t>
  </si>
  <si>
    <t>Binary Net</t>
  </si>
  <si>
    <t>bb84bf27-5c56-4407-9a17-c7a5ceeb29d5</t>
  </si>
  <si>
    <t>Louisiana</t>
  </si>
  <si>
    <t>f75634b6-1c0b-4dcf-9a14-b14f21739f76</t>
  </si>
  <si>
    <t>bfe4fb4b-ef14-47f6-b800-1965d941f9ba</t>
  </si>
  <si>
    <t>TRG Datacenters</t>
  </si>
  <si>
    <t>acc72092-e065-4da1-8b42-1c82fe584795</t>
  </si>
  <si>
    <t>9aeb7a66-f3d8-44f8-b05f-ee517417d9ef</t>
  </si>
  <si>
    <t>d84a04e9-6401-44b4-ac10-6056aedb142f</t>
  </si>
  <si>
    <t>7051289c-5690-432a-971a-c7e0444b544a</t>
  </si>
  <si>
    <t>Arkansas</t>
  </si>
  <si>
    <t>d02d1fff-8900-4413-951f-5faf5593dcd7</t>
  </si>
  <si>
    <t>f5de295e-b4bc-4d1e-9082-2902f57d35c6</t>
  </si>
  <si>
    <t>Oklahoma</t>
  </si>
  <si>
    <t>48d85d4c-9de3-4c4a-951c-e98bc231945d</t>
  </si>
  <si>
    <t>04732031-5637-4ccb-a180-9aa9aee4afcf</t>
  </si>
  <si>
    <t>59dc6e9a-62d1-41f4-ad32-712a8763e350</t>
  </si>
  <si>
    <t>Tonaquint Datacenters</t>
  </si>
  <si>
    <t>1d2681ab-8f27-43f7-be20-2bf1616a1014</t>
  </si>
  <si>
    <t>RACK59 Data Center</t>
  </si>
  <si>
    <t>63efe0a5-27c0-48a7-9596-803bb4487343</t>
  </si>
  <si>
    <t>febd0798-9caa-4524-973a-fbf1c5f86b50</t>
  </si>
  <si>
    <t>a0b2edca-9851-45f4-bd65-69769b18e925</t>
  </si>
  <si>
    <t>a2a90a6b-67a8-4d95-b09a-1e40ed07c900</t>
  </si>
  <si>
    <t>bceafba1-7083-4838-a356-6f1f0a3cfae2</t>
  </si>
  <si>
    <t>51caaae5-96d8-4431-bb82-2dd7c35d868d</t>
  </si>
  <si>
    <t>9818c3b5-367d-4cb6-bb12-b3552a61f880</t>
  </si>
  <si>
    <t>ce5ae872-ec8f-4223-83fa-297e516d2799</t>
  </si>
  <si>
    <t>fdce64cd-982f-44a4-9471-a3ca7f204dcc</t>
  </si>
  <si>
    <t>4c845692-e864-4224-b90b-157939053235</t>
  </si>
  <si>
    <t>2defb758-a1bb-484b-a100-56ada1b4efd5</t>
  </si>
  <si>
    <t>e9da78b5-3ed5-412e-a58d-4bde2b1c7186</t>
  </si>
  <si>
    <t>4823ade8-7c5b-477b-bb18-3b575299f90a</t>
  </si>
  <si>
    <t>a2b22382-95b6-40d0-907a-4dfd58270c54</t>
  </si>
  <si>
    <t>74cb660c-8411-4cd0-97ad-ce1d10f0a492</t>
  </si>
  <si>
    <t>aec6a587-ecf0-4d56-9c3e-6e59a9edb9c5</t>
  </si>
  <si>
    <t>31685049-c0db-4541-9801-5e2827c2cd32</t>
  </si>
  <si>
    <t>5ab0c128-9a16-4c2a-801b-76630e56e134</t>
  </si>
  <si>
    <t>6dda0631-9027-4b2a-812b-aea9bdbd131d</t>
  </si>
  <si>
    <t>cf06113c-841b-4c44-9779-829c23ebe77c</t>
  </si>
  <si>
    <t>9b5ab5b4-e5e9-4c3e-9678-8fc3a200b20b</t>
  </si>
  <si>
    <t>801290ae-9a70-4b86-8205-e031fb9e6352</t>
  </si>
  <si>
    <t>33253023-5234-4d4b-a1f3-aa2c6ce6aa2f</t>
  </si>
  <si>
    <t>2e446aef-9e4e-4f08-85ce-7fa7d59ffbc2</t>
  </si>
  <si>
    <t>9190065d-26b2-44c4-b776-d78ea1b541c3</t>
  </si>
  <si>
    <t>b8200be5-517a-4cfd-9ed9-4a8a471ec3e0</t>
  </si>
  <si>
    <t>d55b8efc-74d3-45fb-9cfd-a754d9b1843d</t>
  </si>
  <si>
    <t>f091382a-fa84-4e13-99ca-163a218d77f5</t>
  </si>
  <si>
    <t>ec9963d9-1d62-4bf9-8b1d-0e3a5a86d4f7</t>
  </si>
  <si>
    <t>ddf28830-f86a-454a-abad-514efb2f6189</t>
  </si>
  <si>
    <t>ad8eba3e-91b2-4ec6-92a9-378f5fc07803</t>
  </si>
  <si>
    <t>fb80daaa-f9d5-41e7-ba7d-3965ec8bec60</t>
  </si>
  <si>
    <t>671f6c15-8e2f-44f7-9a37-44b9cf035951</t>
  </si>
  <si>
    <t>3d007235-db67-4cbe-b65c-9eac4316bec4</t>
  </si>
  <si>
    <t>770b2f41-6880-4cd4-814c-fc865ff4bbde</t>
  </si>
  <si>
    <t>f089eba6-d87c-485b-a16e-e01e8f6d5cd7</t>
  </si>
  <si>
    <t>bb3bac16-134b-4029-a5d2-9bfc985f6af7</t>
  </si>
  <si>
    <t>d8125101-d98f-46c4-be4d-d0dc3d19d594</t>
  </si>
  <si>
    <t>e3fd40ff-27d2-4949-9693-907eebefbfd1</t>
  </si>
  <si>
    <t>c46a67c9-43f7-464f-ae2b-562a888d34f0</t>
  </si>
  <si>
    <t>a2a3af37-9ff9-49f0-8e96-a72e33abfd36</t>
  </si>
  <si>
    <t>3567133c-9c1b-4f36-86b0-3d53196bb88a</t>
  </si>
  <si>
    <t>60ef84a3-58b7-4489-98ba-b36d15abbd1a</t>
  </si>
  <si>
    <t>c041a224-25f3-4166-8a7d-1cc9deeaedc1</t>
  </si>
  <si>
    <t>6f584750-838e-4402-b29a-b77dc49d2bfc</t>
  </si>
  <si>
    <t>ad518ede-e50f-4d7f-8be6-cc958a4b5844</t>
  </si>
  <si>
    <t>3b31339f-389d-4c5b-8b89-7e98cd155f13</t>
  </si>
  <si>
    <t>a0615c21-320e-465f-a338-c69d383e8a12</t>
  </si>
  <si>
    <t>b90e0828-5e67-4afb-9ce9-ce84adb4cb31</t>
  </si>
  <si>
    <t>4aff3d2d-e0d4-4186-b64e-7b0d04459de4</t>
  </si>
  <si>
    <t>61cad496-97f7-4d0e-bc94-61bd085726c7</t>
  </si>
  <si>
    <t>423ba8d9-a064-449b-a98a-4b0f14ec44b6</t>
  </si>
  <si>
    <t>2c88b8b7-c829-4a1e-a80e-676f4f6e757b</t>
  </si>
  <si>
    <t>bb085d84-b637-4818-afa5-42d7262a3cf4</t>
  </si>
  <si>
    <t>d5d9d860-24a8-403a-abd7-29ed59f8ea07</t>
  </si>
  <si>
    <t>f76d5b1c-4233-4245-9291-76edb06ca980</t>
  </si>
  <si>
    <t>8a3850c5-c4e3-4b99-8b18-7636ddabcc23</t>
  </si>
  <si>
    <t>16f168e9-ec34-4186-9f99-13d87379c95c</t>
  </si>
  <si>
    <t>61be3f54-889f-4cc0-89a0-a7637d4d941a</t>
  </si>
  <si>
    <t>TPx Communications</t>
  </si>
  <si>
    <t>09e1a217-54bd-4ba1-a58a-39ac089a0d48</t>
  </si>
  <si>
    <t>Dynascale</t>
  </si>
  <si>
    <t>1fc3bea7-a2fa-49b9-82c3-87a0fe3ebcd6</t>
  </si>
  <si>
    <t>60020e4f-6bc1-439b-823d-f50c28bd7905</t>
  </si>
  <si>
    <t>d731d7b9-df28-49ad-83a5-5ee0fa7da893</t>
  </si>
  <si>
    <t>Provision Data Services</t>
  </si>
  <si>
    <t>357069f2-1458-4dba-a67f-77ac24a14fbe</t>
  </si>
  <si>
    <t>3cdaede2-67ed-48c2-8cfc-e7e0732aa3f0</t>
  </si>
  <si>
    <t>8f45ab11-1830-4f40-8779-586b48732338</t>
  </si>
  <si>
    <t>ddf35aff-d65a-4e29-96fb-990aaa53ea3d</t>
  </si>
  <si>
    <t>6d52d321-eb9d-43b8-bdf7-8de6b446e8ba</t>
  </si>
  <si>
    <t>980ed499-688d-435f-869c-ac7adac95f28</t>
  </si>
  <si>
    <t>5b76cb0f-949a-4950-ad4f-93969427bdaf</t>
  </si>
  <si>
    <t>c810c49f-5f6a-443c-9075-aca10cb0bc07</t>
  </si>
  <si>
    <t>54aca767-e168-43bf-8833-68a86c212b32</t>
  </si>
  <si>
    <t>69f3165a-89a8-40cd-a3ed-c31bda3e999f</t>
  </si>
  <si>
    <t>ce88c108-977d-49b7-815a-45e7bd300017</t>
  </si>
  <si>
    <t>a159441e-cce8-4fca-860e-2b21c92ac3c6</t>
  </si>
  <si>
    <t>f13b4e10-121a-4c9c-87ba-ab0edf37cedf</t>
  </si>
  <si>
    <t>8b05f266-6fe7-44ad-aebb-1215c1ed7f9d</t>
  </si>
  <si>
    <t>db320d9f-4fc5-4ce7-8a36-afc47c836706</t>
  </si>
  <si>
    <t>1b60dcca-a250-4292-b1f9-b755a7c33023</t>
  </si>
  <si>
    <t>DataNovaX</t>
  </si>
  <si>
    <t>e246d95e-ea9f-479e-9b4f-29acdf996610</t>
  </si>
  <si>
    <t>afa091d4-7f19-4569-a102-a97dee39e56b</t>
  </si>
  <si>
    <t>f9993610-f08f-42bd-a744-2246b2cde3dd</t>
  </si>
  <si>
    <t>34cdf616-d186-4596-b6c4-90ac6339004f</t>
  </si>
  <si>
    <t>ed9e3e77-d6cf-43a1-82ea-50ca6cb3dd22</t>
  </si>
  <si>
    <t>faaa4eb4-c182-479b-8a03-aef6df2b5304</t>
  </si>
  <si>
    <t>f4be0335-56d9-454a-aca2-ff19a3089230</t>
  </si>
  <si>
    <t>5239afaf-f9a1-44ce-8979-255443273155</t>
  </si>
  <si>
    <t>2a917c4e-6274-4571-8596-3153b54a49cf</t>
  </si>
  <si>
    <t>71fa6fb3-f5ab-4624-b359-b11eb23685c3</t>
  </si>
  <si>
    <t>78a3f634-2ceb-4a8a-aaff-73c4ef5448c2</t>
  </si>
  <si>
    <t>MDC Data Centers</t>
  </si>
  <si>
    <t>93f3cda5-cb23-4c70-b77b-127b43e5955c</t>
  </si>
  <si>
    <t>31834fe8-df9f-402d-ab0f-c9954a04a721</t>
  </si>
  <si>
    <t>93b7c0aa-4a5f-4d5e-a22e-1fcad3ed9ec5</t>
  </si>
  <si>
    <t>46c97c3c-4bfb-4201-90b2-469ea5b73af9</t>
  </si>
  <si>
    <t>53ca41fd-b7b1-4bd2-be78-3ccb83fdf3ad</t>
  </si>
  <si>
    <t>49036a2a-0bdf-4bbb-ad22-bec8062d2ae2</t>
  </si>
  <si>
    <t>4807eba5-d16a-4b7d-a6dd-12a91c97f5c3</t>
  </si>
  <si>
    <t>44ac1eac-097e-4764-a993-17818cc6fe5b</t>
  </si>
  <si>
    <t>38f383ec-8c77-4dd9-b872-046a465da549</t>
  </si>
  <si>
    <t>f742f8ca-e38c-4998-8940-605c210092ac</t>
  </si>
  <si>
    <t>6da5040b-c8fa-49eb-abde-dd8b00c6c9ae</t>
  </si>
  <si>
    <t>11cae964-3bb0-4c67-bdac-fd157130036c</t>
  </si>
  <si>
    <t>c33e3439-cfbf-4d6b-a20d-983784b13ea8</t>
  </si>
  <si>
    <t>a2c9864e-f9c7-4964-bcd3-739b9f160bbd</t>
  </si>
  <si>
    <t>4c4d3b79-2ba2-422f-9435-c873510473ae</t>
  </si>
  <si>
    <t>62bc8a86-78e5-4504-83a4-5140f73f5387</t>
  </si>
  <si>
    <t>1bdbabf9-01e9-40d6-b8f3-a5e4c8761b83</t>
  </si>
  <si>
    <t>f566ba50-b13f-460b-8c8e-fcb9d82c8ad6</t>
  </si>
  <si>
    <t>17ba9bc8-0376-4118-a8c3-dc2351166510</t>
  </si>
  <si>
    <t>e3aa9c5a-32d7-4654-9c33-e496c08877d6</t>
  </si>
  <si>
    <t>ce17e889-91f7-44eb-af67-ab0675ad53a0</t>
  </si>
  <si>
    <t>df45ffc0-11f9-4391-bf18-bfde132c2fa2</t>
  </si>
  <si>
    <t>9d653e89-e722-4702-836b-632c7f1364b6</t>
  </si>
  <si>
    <t>ac515113-11c3-4bea-b561-4413d1269a18</t>
  </si>
  <si>
    <t>f239cdba-7e7c-46c3-ab38-320f6240893c</t>
  </si>
  <si>
    <t>6ece0f07-e843-41ba-904d-42c6b452baaa</t>
  </si>
  <si>
    <t>Thin-nology</t>
  </si>
  <si>
    <t>1807604c-688d-41e7-8c9a-7111ba0ae4c3</t>
  </si>
  <si>
    <t>2543377e-0ede-44bc-ad67-a57c10f0156a</t>
  </si>
  <si>
    <t>09c6f60a-8407-4070-a773-94807dc66ddb</t>
  </si>
  <si>
    <t>d22123b6-02ce-4e6a-a6db-72eae86bf419</t>
  </si>
  <si>
    <t>c368798c-dfb5-4e99-968d-8fa15e338de5</t>
  </si>
  <si>
    <t>f62f5b85-9bb2-4060-93c5-22a7e687216d</t>
  </si>
  <si>
    <t>310ce2fa-6338-4d7f-af6a-9da6c684189d</t>
  </si>
  <si>
    <t>e37c87b3-b2dd-4a2c-8bb9-40e6a5f9b3e5</t>
  </si>
  <si>
    <t>dc7eb30c-b04b-4ad6-aa7d-1ed1e6d8c549</t>
  </si>
  <si>
    <t>67d2f16b-1410-48b4-8e89-133f16d95e7e</t>
  </si>
  <si>
    <t>134716eb-3501-423f-a4c6-67ef3d38af55</t>
  </si>
  <si>
    <t>Crusoe</t>
  </si>
  <si>
    <t>1ef1719a-61f1-4966-8930-5083a297abb6</t>
  </si>
  <si>
    <t>57c45ba0-05b2-4601-bee5-67285cd49e78</t>
  </si>
  <si>
    <t>ac4a0966-3804-42a1-9f7a-a505b2acdf39</t>
  </si>
  <si>
    <t>ab222abd-1c9c-43e1-a793-efbcbcd5cfc4</t>
  </si>
  <si>
    <t>eb972df5-e42f-41e4-a478-8181c8545c37</t>
  </si>
  <si>
    <t>0a3a7537-e6a1-46cf-91e4-e1c07829e76f</t>
  </si>
  <si>
    <t>Massive Networks</t>
  </si>
  <si>
    <t>a5241521-06f1-4792-a839-294b1b70bc84</t>
  </si>
  <si>
    <t>e6467ffb-c1c3-47ed-a904-518f1f352f1d</t>
  </si>
  <si>
    <t>11b32e65-e52b-44d5-8fab-0a5b27834721</t>
  </si>
  <si>
    <t>f530f9a5-b672-4384-b494-2c5a6047ad42</t>
  </si>
  <si>
    <t>5cb595f3-45e6-49db-874d-0a45ba31e245</t>
  </si>
  <si>
    <t>89446599-6d0a-4fe6-9bab-11166abb72f9</t>
  </si>
  <si>
    <t>727bd02d-1f02-4ebb-baa7-8de48bb22b64</t>
  </si>
  <si>
    <t>f1d7d3a7-037c-45ea-afb4-0e5d57138513</t>
  </si>
  <si>
    <t>bc7ca691-cdaa-41bc-bf66-1a4270b58492</t>
  </si>
  <si>
    <t>0e4df06c-4409-4f87-8291-b66acaecb1f9</t>
  </si>
  <si>
    <t>7d8cb526-040d-48bc-819d-6d47fb9c2737</t>
  </si>
  <si>
    <t>c58b29a5-789c-48ae-b4f8-d16631737fa3</t>
  </si>
  <si>
    <t>414aaf96-b427-4f5a-9917-dd934f794e85</t>
  </si>
  <si>
    <t>2dde1bb6-4c91-44bf-a8ef-87fa9eccc33d</t>
  </si>
  <si>
    <t>abb24311-36f3-41d9-865f-91d990b7bbfb</t>
  </si>
  <si>
    <t>1afdb481-4bc6-4638-8d10-4ef4df130d62</t>
  </si>
  <si>
    <t>3a2b1384-a0f8-46d2-8da2-d2779009bf57</t>
  </si>
  <si>
    <t>Ntirety</t>
  </si>
  <si>
    <t>632326d2-c32d-44b7-b94a-ad146ec55d16</t>
  </si>
  <si>
    <t>337d4762-ff4e-4f8b-b54a-3956202505a4</t>
  </si>
  <si>
    <t>10d5c18a-af45-40e9-8216-03b01736d628</t>
  </si>
  <si>
    <t>44c9dad9-53e4-46af-8df7-aba16953f049</t>
  </si>
  <si>
    <t>769ff4a5-65b2-4d46-a08e-f3dfa3d4dd6f</t>
  </si>
  <si>
    <t>544ae059-2a90-463d-8965-1a07f1071aad</t>
  </si>
  <si>
    <t>3afb0e34-8dff-45d5-9436-7d001ba80dc1</t>
  </si>
  <si>
    <t>5186627e-cee7-406e-972b-a81cb85d56bc</t>
  </si>
  <si>
    <t>Mountain West Technology Networks</t>
  </si>
  <si>
    <t>c0edff08-8ab1-4d47-a690-477f9946fff7</t>
  </si>
  <si>
    <t>6d08e8b3-32bf-4cb8-a32a-59768a046728</t>
  </si>
  <si>
    <t>Idaho</t>
  </si>
  <si>
    <t>86d9be28-b5ea-45c7-9e1e-dbc38480d267</t>
  </si>
  <si>
    <t>cf83fdeb-aba5-4bd2-b68c-a2e225de222a</t>
  </si>
  <si>
    <t>eceb2fab-8688-4be9-a1c3-c3fb96de0e31</t>
  </si>
  <si>
    <t>Neutron Colocation</t>
  </si>
  <si>
    <t>19fc9383-1177-4080-8e4a-6672b6c8106a</t>
  </si>
  <si>
    <t>b32c95c7-9fc2-49da-a751-9984916ffc8d</t>
  </si>
  <si>
    <t>bddaaab7-dd52-4382-970e-8c5bbf687f6d</t>
  </si>
  <si>
    <t>609e7572-4d6c-4353-a49b-e24c4ff63690</t>
  </si>
  <si>
    <t>cdc9b2d5-9650-467b-84db-23f09e8cb70a</t>
  </si>
  <si>
    <t>d04c3f6c-b758-4480-8a1d-fe72403970a3</t>
  </si>
  <si>
    <t>3e36ef22-c05a-4932-bdd1-3648b6aa8a94</t>
  </si>
  <si>
    <t>482876e8-9d3a-4c98-a09c-c1c6d737cb5e</t>
  </si>
  <si>
    <t>33eaf961-0392-476d-ae7f-cd2b67a17abb</t>
  </si>
  <si>
    <t>868ddd1b-2f68-469d-9491-9422df24bae2</t>
  </si>
  <si>
    <t>eb44fe5f-9245-4e91-a7ac-85d363b6bfba</t>
  </si>
  <si>
    <t>Voonami, LLC</t>
  </si>
  <si>
    <t>3a00fcfc-f1c0-4fc3-b206-745ec0db85ce</t>
  </si>
  <si>
    <t>16846f54-44a5-47ee-ae9b-59454d7a146b</t>
  </si>
  <si>
    <t>9ab8cab0-d4f6-4fe5-affc-de348935f876</t>
  </si>
  <si>
    <t>0aa48059-51f0-456f-93d6-15cdd992e245</t>
  </si>
  <si>
    <t>fa0bb8d8-a3a6-439b-b403-1c8794260878</t>
  </si>
  <si>
    <t>d420b80b-e9c8-4353-88e1-c059a5117b40</t>
  </si>
  <si>
    <t>6a866531-6813-45c4-b4f9-9a211d78ee65</t>
  </si>
  <si>
    <t>d66f756a-90d3-4167-94d8-93679ef91c97</t>
  </si>
  <si>
    <t>b81377ae-f277-4c2c-852e-0f5e6f72a942</t>
  </si>
  <si>
    <t>2e67700f-a629-4b60-a010-b4fe297073e1</t>
  </si>
  <si>
    <t>4de21ed3-53c8-4631-a505-2aa4efa71da8</t>
  </si>
  <si>
    <t>b93da27e-4bff-46d1-adbf-804babb021b4</t>
  </si>
  <si>
    <t>6cee64e2-a07a-430c-aab1-32ec21f45a10</t>
  </si>
  <si>
    <t>a57ebe8a-c142-41b5-8389-49ac8d2739ca</t>
  </si>
  <si>
    <t>0837cf2a-556e-4071-b74a-8881e29d396e</t>
  </si>
  <si>
    <t>655121ee-9773-4481-8b56-8f2277a44002</t>
  </si>
  <si>
    <t>b9d5e795-d3e4-4a1c-97c0-18aa930d14fc</t>
  </si>
  <si>
    <t>776048b4-8a1a-4e07-b758-9583c33151e3</t>
  </si>
  <si>
    <t>e4385211-9b94-4873-8acb-e13c6c6df5b8</t>
  </si>
  <si>
    <t>eb24854e-6141-4bee-b11c-3959148a63b7</t>
  </si>
  <si>
    <t>Comarch ICT</t>
  </si>
  <si>
    <t>c302ab4a-1666-46bf-913a-047acb2b3148</t>
  </si>
  <si>
    <t>2302d5d5-c5e5-4e17-a65c-d8317d5d919e</t>
  </si>
  <si>
    <t>5f68fdcc-dfb6-41d3-bdb5-0089779e1f4e</t>
  </si>
  <si>
    <t>37ef0ff6-fddf-4953-b5d3-ff483854c593</t>
  </si>
  <si>
    <t>7a93b930-87be-4e37-8746-ccc1817cface</t>
  </si>
  <si>
    <t>d5ffc210-2f39-423e-bcef-acb0f4f4dc6f</t>
  </si>
  <si>
    <t>3d49c0bf-4f54-4af5-a488-e0665b11373c</t>
  </si>
  <si>
    <t>caa4fbea-f14b-475e-8a0c-7318b4cb6d5e</t>
  </si>
  <si>
    <t>7c21ce11-274f-45cd-92aa-37466def8ea0</t>
  </si>
  <si>
    <t>b11101b1-7c35-48eb-acb0-8feb6aeb7a66</t>
  </si>
  <si>
    <t>707b8551-70cf-4666-bd2f-0b5c64f764f5</t>
  </si>
  <si>
    <t>988d5c8b-7d42-49e2-87b3-6e32062d168d</t>
  </si>
  <si>
    <t>9b773ceb-c577-4e56-90c1-fe41f3be8e6b</t>
  </si>
  <si>
    <t>98b47a26-df8b-4fc4-8a22-0f3f67a59413</t>
  </si>
  <si>
    <t>1dfc182e-4457-41c3-b3ae-3b49c011ae3c</t>
  </si>
  <si>
    <t>e266b754-2889-4b80-a5e6-0fabd5437cbe</t>
  </si>
  <si>
    <t>f3c05d7e-2e95-4447-b453-aa227130327e</t>
  </si>
  <si>
    <t>187b99ba-4ef0-40aa-b3ac-5be7a6905602</t>
  </si>
  <si>
    <t>b04d6f02-49ac-44ed-9200-c9747fdfc8b8</t>
  </si>
  <si>
    <t>48cf1a7b-2281-4bc7-92a8-441b6ffe6743</t>
  </si>
  <si>
    <t>2cedcfd4-20f4-44db-b8e4-265d297cd8d4</t>
  </si>
  <si>
    <t>25a8cb6b-0d15-449c-a0ed-27e5594c62ec</t>
  </si>
  <si>
    <t>5132fc5a-adae-476d-9d57-1d72bd2e700c</t>
  </si>
  <si>
    <t>950fee3a-8ba4-42db-a593-c3a2c103dbd3</t>
  </si>
  <si>
    <t>09929a27-b349-4636-86f7-4f6387b3c629</t>
  </si>
  <si>
    <t>410a9523-e645-497f-953d-800eea90cf3a</t>
  </si>
  <si>
    <t>a7e18023-eefc-40b4-b1bd-a9badd86e322</t>
  </si>
  <si>
    <t>1a4db39e-d7bc-46ff-8706-70f281f8084b</t>
  </si>
  <si>
    <t>2ee0badb-809a-465c-9135-e808bcea4f1f</t>
  </si>
  <si>
    <t>d551516e-4f3f-45c7-8d01-ea4d6a68c2c5</t>
  </si>
  <si>
    <t>9ae4586a-b2f8-475d-91b5-6cdfe0d9af77</t>
  </si>
  <si>
    <t>7696850a-8e1d-4035-ac43-c0dd380366af</t>
  </si>
  <si>
    <t>8c801800-7d72-4f57-bb5d-dda6b1b51986</t>
  </si>
  <si>
    <t>3b024b35-7581-468f-9b9e-e8ea1b0dbd9f</t>
  </si>
  <si>
    <t>c0f1ff5c-511c-49ad-91a2-5a12c04d1a14</t>
  </si>
  <si>
    <t>bigbyte.cc</t>
  </si>
  <si>
    <t>b8ca86dd-fada-409b-8464-a728c218dc34</t>
  </si>
  <si>
    <t>UnitedLayer</t>
  </si>
  <si>
    <t>d460b370-aadc-4cc2-8fc8-ee953f5b25af</t>
  </si>
  <si>
    <t>86da34c1-c6ad-4811-92d5-6580064ad4a2</t>
  </si>
  <si>
    <t>3ddc938c-3f35-492b-a0ed-b76454ada85e</t>
  </si>
  <si>
    <t>1e204df0-9ee6-4e1f-9b0c-6ddf6772090d</t>
  </si>
  <si>
    <t>b8af83c6-fd7c-45e4-918b-eebac51ea771</t>
  </si>
  <si>
    <t>6c52a24a-b856-4a6a-84df-18dd88833e34</t>
  </si>
  <si>
    <t>8b24da83-6dce-41b8-b7cf-7126f074bfab</t>
  </si>
  <si>
    <t>cac8df00-e9fb-4780-b36d-b6e61ea9773d</t>
  </si>
  <si>
    <t>1def6f03-bbdd-4d7c-b492-a52f37686753</t>
  </si>
  <si>
    <t>8130fcee-1dd3-4f66-9a9a-78f2c4b1d2d1</t>
  </si>
  <si>
    <t>Roller Network</t>
  </si>
  <si>
    <t>02aef4dd-9ff7-4baa-ac3e-fc2b6da189e9</t>
  </si>
  <si>
    <t>5f0ac8ec-eb60-4c17-95da-fedfb100f774</t>
  </si>
  <si>
    <t>d93ea9e5-9e04-468e-86b9-fe90078d9a5a</t>
  </si>
  <si>
    <t>c8ae87d4-feb9-4849-9a9b-115e5282c2ea</t>
  </si>
  <si>
    <t>fdef0d95-a444-4761-b9ff-e843c9382c8b</t>
  </si>
  <si>
    <t>4b85f24f-c2e8-4295-8268-26d4cf80ce6e</t>
  </si>
  <si>
    <t>c5ad9f85-1de3-47ba-9d58-b5030c4ef9af</t>
  </si>
  <si>
    <t>90970183-e3f8-4b14-b115-3fbbf96071a5</t>
  </si>
  <si>
    <t>4e8bd262-ca76-4eb4-a26c-9546d8f42ca5</t>
  </si>
  <si>
    <t>ce7e87c5-1f45-463f-a455-4764736dc0f5</t>
  </si>
  <si>
    <t>7a138b63-16b3-4e13-af97-b40cdeaed17f</t>
  </si>
  <si>
    <t>60a1e737-45dd-4d43-a4b6-064fe925da7c</t>
  </si>
  <si>
    <t>126424fc-ce6e-4414-9080-64aee0f2541e</t>
  </si>
  <si>
    <t>cf46e31d-f669-4e5f-b727-16ac992eae43</t>
  </si>
  <si>
    <t>9506469b-9058-42ea-a7d7-daba765b92b2</t>
  </si>
  <si>
    <t>57d982fb-e87f-402a-99fb-128981d28372</t>
  </si>
  <si>
    <t>8a88d588-1007-429d-a6ef-54b0beeb0bb6</t>
  </si>
  <si>
    <t>Serverfarm</t>
  </si>
  <si>
    <t>cc936181-77f1-4cc8-a4a7-13d34e878733</t>
  </si>
  <si>
    <t>6273c91e-b045-4f23-834f-88c282c8cfa3</t>
  </si>
  <si>
    <t>d503c1d1-0f0a-4701-97c6-9afac83ea976</t>
  </si>
  <si>
    <t>One Data Center America</t>
  </si>
  <si>
    <t>50f935d1-9d49-4396-a8aa-5cdf19c0c324</t>
  </si>
  <si>
    <t>663129e7-ec55-4eee-9aed-c93294b614fa</t>
  </si>
  <si>
    <t>a330a074-96ab-41e9-b880-46bf7e64fd8b</t>
  </si>
  <si>
    <t>fa2eb839-c3d9-47d1-ae78-0e39e66a2b95</t>
  </si>
  <si>
    <t>fc7d98b9-090b-486d-8350-b1848a1552f8</t>
  </si>
  <si>
    <t>651925e0-94fc-4598-81c3-8fe6d100b2fa</t>
  </si>
  <si>
    <t>6a28b1e5-f717-4f24-9f72-39e02818af09</t>
  </si>
  <si>
    <t>75307b57-9ba9-4a44-9adf-b97334fadfc1</t>
  </si>
  <si>
    <t>89c90b53-2d3d-4aed-85eb-e0c257970fad</t>
  </si>
  <si>
    <t>5f6b7bfa-7a10-4899-83ac-341871bee5ea</t>
  </si>
  <si>
    <t>a7c19f24-45dd-4df9-a725-8027af181380</t>
  </si>
  <si>
    <t>adb3a2e0-2949-4888-8fa0-770ad43e9c2c</t>
  </si>
  <si>
    <t>0d8e9e90-b37f-4e07-94cb-1782413ae461</t>
  </si>
  <si>
    <t>a8226245-24c4-4f41-b5c2-48ee8885e887</t>
  </si>
  <si>
    <t>unWired Broadband LLC</t>
  </si>
  <si>
    <t>8bc24b72-0087-4078-8432-18c516be5380</t>
  </si>
  <si>
    <t>c50947f8-6871-413a-991e-d734f08d193d</t>
  </si>
  <si>
    <t>63a22eda-6030-4710-967a-7e6c55c0f775</t>
  </si>
  <si>
    <t>a29757e1-7676-4216-a646-17f693e6267e</t>
  </si>
  <si>
    <t>Fortress Data Centers</t>
  </si>
  <si>
    <t>f0edeb07-896e-4c5b-8352-3576156661e1</t>
  </si>
  <si>
    <t>9c70d36b-04d9-4d4e-b38d-49a6e5fc178c</t>
  </si>
  <si>
    <t>Hurricane Electric</t>
  </si>
  <si>
    <t>934bb0e1-d36d-4476-91d0-acc72bc261f3</t>
  </si>
  <si>
    <t>8dbb79aa-8eba-44c2-8234-008ae12d385f</t>
  </si>
  <si>
    <t>6948a8c7-986c-467c-b0f9-3b9ad848719e</t>
  </si>
  <si>
    <t>b219f268-e59c-45bc-bdb8-df6eb3763197</t>
  </si>
  <si>
    <t>bb046537-be06-4677-beb3-d85e66cd3761</t>
  </si>
  <si>
    <t>d01176f2-3659-413c-a1d5-99e6152c8182</t>
  </si>
  <si>
    <t>fe10cb51-ba66-488c-8de9-67f0f67484c7</t>
  </si>
  <si>
    <t>1cc33e31-560e-49c9-aec9-b380907bd879</t>
  </si>
  <si>
    <t>9754830d-2e24-43cf-9b47-2482e1c7415f</t>
  </si>
  <si>
    <t>86948bf2-9f10-490d-a6ea-c3e1fd578eb8</t>
  </si>
  <si>
    <t>b31edc95-72e6-4677-baff-9c2668b82620</t>
  </si>
  <si>
    <t>f5f72e2b-01d4-4297-bce8-8f9aad8c7971</t>
  </si>
  <si>
    <t>81bf2331-b472-45ab-9fb6-4ea06ece64b5</t>
  </si>
  <si>
    <t>2a934d24-4cac-47ea-8607-c7890c168df0</t>
  </si>
  <si>
    <t>df3a75fa-dd6c-49f8-867d-9f4a2973f0b1</t>
  </si>
  <si>
    <t>e81ba18b-640e-4fae-aebd-8ad10dd92ac6</t>
  </si>
  <si>
    <t>d56f3543-47e4-4942-ac97-d6b2a0afe5d3</t>
  </si>
  <si>
    <t>Datacate, Inc</t>
  </si>
  <si>
    <t>f859a2a9-a4e4-48f4-8dbf-8ff231bd77ed</t>
  </si>
  <si>
    <t>a721e6e7-bf63-4d6f-866a-38eec1096807</t>
  </si>
  <si>
    <t>4b24de1c-0af1-4a8c-8dcd-86fbef6da6cf</t>
  </si>
  <si>
    <t>ef5320ab-7804-4b1b-9df8-8af939aacd7a</t>
  </si>
  <si>
    <t>5d94273b-dc97-4421-99d1-fe5f91541f08</t>
  </si>
  <si>
    <t>a6535dbf-6ce4-412b-b29b-49135a9342cb</t>
  </si>
  <si>
    <t>8dad2f85-ef36-43bb-acbe-e1a207b43e9c</t>
  </si>
  <si>
    <t>6ae0381b-2ed2-44f1-9965-53fb4003e070</t>
  </si>
  <si>
    <t>a2313667-fbc0-443c-86d0-14ca94f57a08</t>
  </si>
  <si>
    <t>a5ad936d-4ca3-4cf3-be0e-ca724d5f1841</t>
  </si>
  <si>
    <t>45d99244-6d85-40f7-8a00-34571bf2f383</t>
  </si>
  <si>
    <t>98f1eb96-8c8b-4fef-84df-7369770e12d7</t>
  </si>
  <si>
    <t>Colovore, LLC</t>
  </si>
  <si>
    <t>68fd4fe1-c822-4484-9280-3a5849d19c1a</t>
  </si>
  <si>
    <t>4127814d-454e-456c-b016-79caa8a7de55</t>
  </si>
  <si>
    <t>fb5996bc-e5ff-4535-b883-1233aa0dda60</t>
  </si>
  <si>
    <t>097d7641-eed0-4c8d-8dfe-1d66a541108a</t>
  </si>
  <si>
    <t>b02539e4-c4fd-40f9-bf66-5e3a104e0642</t>
  </si>
  <si>
    <t>11c77d40-b081-45da-a9f6-95fae644709d</t>
  </si>
  <si>
    <t>b3d08264-8dc2-459d-953c-80e1c46c9261</t>
  </si>
  <si>
    <t>Nautilus Data Technologies</t>
  </si>
  <si>
    <t>bda89436-857e-4401-85e2-ff826b415760</t>
  </si>
  <si>
    <t>5ebc8535-45a0-4221-b57e-3afca83c5cbb</t>
  </si>
  <si>
    <t>Quest Technology Management</t>
  </si>
  <si>
    <t>5a4c5ded-f503-46e8-bb14-93866cb622a8</t>
  </si>
  <si>
    <t>9c065021-c97c-4f97-a996-ac6244701501</t>
  </si>
  <si>
    <t>368a7d62-5f6f-40f4-9931-8b30f9c1783b</t>
  </si>
  <si>
    <t>2b421215-9a87-4bcf-a938-670d749464f1</t>
  </si>
  <si>
    <t>6a733434-2523-45ed-9ea2-c0c63859e5c0</t>
  </si>
  <si>
    <t>962c6f07-d184-4f3d-848d-2549aba61664</t>
  </si>
  <si>
    <t>Hawaii</t>
  </si>
  <si>
    <t>4296373a-5e99-4db2-a351-cadf578023b8</t>
  </si>
  <si>
    <t>DRFortress</t>
  </si>
  <si>
    <t>1267e454-458f-4542-bdd1-993e9988f463</t>
  </si>
  <si>
    <t>21b9432d-3c24-43e2-9c76-d2a75d5d8780</t>
  </si>
  <si>
    <t>f90d592c-5ed3-4883-aa26-19ba7c6f4a2d</t>
  </si>
  <si>
    <t>41bcc0f2-19c5-4005-9718-25d0ebfd1b08</t>
  </si>
  <si>
    <t>a5c8cb68-a67c-4770-836c-740d5b9ad151</t>
  </si>
  <si>
    <t>baf5edf0-245d-41e8-b5dc-efb05c09f33b</t>
  </si>
  <si>
    <t>460b05f2-1793-4e3d-8330-2a904546d0e4</t>
  </si>
  <si>
    <t>da2737d6-6a7f-4792-b754-48d3d978b024</t>
  </si>
  <si>
    <t>9c49a6a0-19b2-4d2c-956f-b8925b73eab6</t>
  </si>
  <si>
    <t>08e5671e-36bc-46c5-a2ab-a73f8613b57c</t>
  </si>
  <si>
    <t>da528bb0-ce75-49b2-9820-a244778716b3</t>
  </si>
  <si>
    <t>7273c6a9-1554-42e2-b793-b562d46cc355</t>
  </si>
  <si>
    <t>6e859ac6-4cc8-4807-a870-168a6d48fe9f</t>
  </si>
  <si>
    <t>da96b344-c8a1-48f7-948b-cadecc8f1e90</t>
  </si>
  <si>
    <t>5dbed69a-d0ef-4871-b970-bd6a8f43caed</t>
  </si>
  <si>
    <t>d120d340-f7e4-4353-a25c-d5847b0a5a08</t>
  </si>
  <si>
    <t>83bde01b-958b-4699-b8b9-061ce990753a</t>
  </si>
  <si>
    <t>63ec3e3c-eb28-4a98-9fd5-c95da9f594ff</t>
  </si>
  <si>
    <t>fcfb2a2e-924f-4dc5-89eb-77d1de6f93fe</t>
  </si>
  <si>
    <t>39822674-0c0a-4ca1-bdba-91bdfc132c39</t>
  </si>
  <si>
    <t>479920b6-32e5-4065-bfb8-cdfae257c66d</t>
  </si>
  <si>
    <t>9c61468f-fdcc-4f0e-993c-812c7b9103c8</t>
  </si>
  <si>
    <t>04a61b7e-da44-47cb-b998-fc22a38793d4</t>
  </si>
  <si>
    <t>2a3cce8d-54c9-46a4-b00d-0c1a73bfbf54</t>
  </si>
  <si>
    <t>cda20ccf-35e5-41ef-a345-faba273a10c6</t>
  </si>
  <si>
    <t>Cascade Divide Data Centers</t>
  </si>
  <si>
    <t>32bdfc39-1e7d-4475-85a3-13e01c74bdbf</t>
  </si>
  <si>
    <t>9cd42f9e-02d2-4f29-b48a-0fb14a481d27</t>
  </si>
  <si>
    <t>4f05ccb0-e266-4672-87e9-f598479c3bd1</t>
  </si>
  <si>
    <t>Colocation Northwest</t>
  </si>
  <si>
    <t>8c390be1-7270-4601-a956-c09bf8d5c1cb</t>
  </si>
  <si>
    <t>cb6b3d91-2ca5-4878-8f9e-a6e2b03c0978</t>
  </si>
  <si>
    <t>0e7a0064-74d0-44f6-bd28-1eacf977f507</t>
  </si>
  <si>
    <t>82939428-83be-4643-9b82-71466120233a</t>
  </si>
  <si>
    <t>42537a70-9933-4005-bcfe-1eea30255572</t>
  </si>
  <si>
    <t>756a5d89-7b2c-4e8d-9f80-bfbf9d25ac27</t>
  </si>
  <si>
    <t>3d46fd53-2c1b-4a2a-a011-daecaaa3b21d</t>
  </si>
  <si>
    <t>f22f2bd9-0d1a-4dea-a3d9-3c27811211d9</t>
  </si>
  <si>
    <t>f79484f6-c88f-495d-b433-c2e7a4c3fc07</t>
  </si>
  <si>
    <t>e57a5543-1194-4d56-950a-07909084a0f2</t>
  </si>
  <si>
    <t>ca85de63-2bb0-49ca-913f-c396b6aa0e08</t>
  </si>
  <si>
    <t>de0c6a73-bc85-418f-8e12-a22aa688293e</t>
  </si>
  <si>
    <t>606b6197-ed4b-4c94-9aa6-e7486eba6f5e</t>
  </si>
  <si>
    <t>c09cb94e-a962-479f-b32d-f3f35a857f4f</t>
  </si>
  <si>
    <t>8e32a097-f378-4115-a153-3ae73e6f391f</t>
  </si>
  <si>
    <t>d61d2e70-db52-4090-85c0-a0560ede9906</t>
  </si>
  <si>
    <t>16b79105-9886-4eee-a7fd-317095594945</t>
  </si>
  <si>
    <t>003e4c0e-2ee0-42b8-949e-1000eb54a257</t>
  </si>
  <si>
    <t>03eb67f6-1ecb-4a5f-b96d-cabd81eb5f82</t>
  </si>
  <si>
    <t>3ddcb160-39f5-4936-8571-bc2fdfcf022a</t>
  </si>
  <si>
    <t>ffaeb6f3-eed2-4f20-a019-356614bbb581</t>
  </si>
  <si>
    <t>cac75e8a-f04d-48df-a3d7-e60733856cd7</t>
  </si>
  <si>
    <t>b52db789-76de-4799-98f1-197f44b9563c</t>
  </si>
  <si>
    <t>be19b3c9-e001-46b7-a0a7-c582c6651157</t>
  </si>
  <si>
    <t>f16576af-47f6-481a-90fc-d39c0fa99823</t>
  </si>
  <si>
    <t>American Tower</t>
  </si>
  <si>
    <t>42ea0b74-1d38-46c1-96c3-17a6429fff4c</t>
  </si>
  <si>
    <t>6bb20a35-cf90-4e44-897c-f6e4b5a0069c</t>
  </si>
  <si>
    <t>b66f8047-b1cc-4518-953e-574bdfcc059e</t>
  </si>
  <si>
    <t>42c4f722-6a0a-4a18-8720-e55f36438ae0</t>
  </si>
  <si>
    <t>168c6d2b-5083-4ce4-8b99-8a275225a651</t>
  </si>
  <si>
    <t>13c06d1f-5ab2-49da-b13b-2b89ab20f31b</t>
  </si>
  <si>
    <t>3c9ff2df-1413-4620-bc38-6577a291512b</t>
  </si>
  <si>
    <t>3d3eacb4-09b4-47d4-b0f8-57ac55ef4e5b</t>
  </si>
  <si>
    <t>1496ccce-1298-4035-8620-aa7be5b5cb99</t>
  </si>
  <si>
    <t>ec56e89d-6835-404f-aaa3-02e343360ada</t>
  </si>
  <si>
    <t>4ee2e625-9108-4875-b70e-5beef17cb996</t>
  </si>
  <si>
    <t>14959946-510b-445f-a9d1-d4f6198016a1</t>
  </si>
  <si>
    <t>e3c2b8aa-47c9-4f70-8a05-435f69dd26c1</t>
  </si>
  <si>
    <t>6d544188-8bdf-4c8b-a4f2-f172fc9d8bcd</t>
  </si>
  <si>
    <t>1b244c32-3c18-4fea-887e-6911c705910a</t>
  </si>
  <si>
    <t>6c735508-b3d6-4903-be9e-8e9dfd0dbc56</t>
  </si>
  <si>
    <t>a3148f88-db6a-4ba5-8879-cf466521bced</t>
  </si>
  <si>
    <t>4df7903f-9bfa-4cde-8722-c45228f98d0b</t>
  </si>
  <si>
    <t>c08d1d7b-2242-4762-9508-473972d740d4</t>
  </si>
  <si>
    <t>faf4cf85-ce15-4db8-b191-39d2e56a1310</t>
  </si>
  <si>
    <t>e079ecc9-d297-40ce-8982-44a46ee1b184</t>
  </si>
  <si>
    <t>c735920b-e2bc-4fc5-9e3a-aa6e9c3d82a3</t>
  </si>
  <si>
    <t>06ca3c79-19c7-437a-820c-34a218786add</t>
  </si>
  <si>
    <t>62bb49b9-ea3b-46b4-a10c-5cb99e82eb69</t>
  </si>
  <si>
    <t>9f79f932-b20a-40bb-af87-68f9a1451de0</t>
  </si>
  <si>
    <t>54e26a81-f61b-4143-b38f-ac65ea92ebd0</t>
  </si>
  <si>
    <t>b6101fdf-b642-4d86-b294-febd3dcb4c13</t>
  </si>
  <si>
    <t>204a1f62-1693-4ca8-9144-33589e704e77</t>
  </si>
  <si>
    <t>266d35b1-0b1b-46b3-8edb-c8bdaa3d362a</t>
  </si>
  <si>
    <t>4bfd66b9-b82b-4a48-9d62-fce970958efd</t>
  </si>
  <si>
    <t>1535c9a3-ff76-4854-b8a6-d323b39e62bb</t>
  </si>
  <si>
    <t>be84ddde-318b-4afc-8c89-451e44b2baa9</t>
  </si>
  <si>
    <t>254071df-92ca-4d08-8caa-1169506cf1f0</t>
  </si>
  <si>
    <t>6d0a92eb-2955-42a5-a542-5b00c6caedaa</t>
  </si>
  <si>
    <t>663fee2f-a505-4142-85fd-a90c01ef6eb0</t>
  </si>
  <si>
    <t>6d0c9eaf-df8e-4c42-a3af-2e36dc4497e9</t>
  </si>
  <si>
    <t>97c93a89-2431-4ac0-954e-f4c0f38428c6</t>
  </si>
  <si>
    <t>867d3a5f-c516-4ebe-bed2-bc3eb0d2cb34</t>
  </si>
  <si>
    <t>c837ffc2-4939-4db7-a571-f8052d1e33cc</t>
  </si>
  <si>
    <t>27ba9f95-2106-4cd7-879a-3df79d7cfec5</t>
  </si>
  <si>
    <t>d922864c-edb1-492f-af18-27a9a09b90a7</t>
  </si>
  <si>
    <t>0b527d97-ba5b-4366-96a3-77712605beed</t>
  </si>
  <si>
    <t>e4984781-30e4-4022-8d91-91b4a8955689</t>
  </si>
  <si>
    <t>f322a113-9933-478f-a697-bfe3e8a82052</t>
  </si>
  <si>
    <t>c3810378-f342-478c-89ed-eab720a41f5f</t>
  </si>
  <si>
    <t>21039630-d203-43a7-b931-e2828adebd2b</t>
  </si>
  <si>
    <t>ec112e05-cad7-47dd-bbd9-ba6d22a7f653</t>
  </si>
  <si>
    <t>9660ca8c-5da9-485e-8c2c-c0bc4426617a</t>
  </si>
  <si>
    <t>0db3e56c-395d-4986-b169-b771250d910e</t>
  </si>
  <si>
    <t>b35b0e53-98c3-4e8d-ba06-a6f092a60678</t>
  </si>
  <si>
    <t>f91be4aa-8cba-49f6-956a-8bb2be637548</t>
  </si>
  <si>
    <t>fcbc9830-a59c-43e9-842f-5a87bbf2b2f2</t>
  </si>
  <si>
    <t>2c5e3b6c-7613-4def-bb39-462371b9e449</t>
  </si>
  <si>
    <t>3d6c273a-cc4d-4da9-b6e7-6d2ee3c686e9</t>
  </si>
  <si>
    <t>06700d4b-7481-46fd-82f0-3954ec32c503</t>
  </si>
  <si>
    <t>df99bf6b-df33-418f-99e1-51fea4bfbf80</t>
  </si>
  <si>
    <t>c14cb154-1b5c-4123-bebc-1de52bf3121d</t>
  </si>
  <si>
    <t>829b7a74-1e14-4ee7-9734-b9ff8b7381ee</t>
  </si>
  <si>
    <t>b2c487cf-149b-41c5-a4b7-75bf3a494e79</t>
  </si>
  <si>
    <t>5cb62d75-ecfb-4ff1-adb3-c58605c7932e</t>
  </si>
  <si>
    <t>3be3ca97-90e1-44f3-88dc-984f4131eccc</t>
  </si>
  <si>
    <t>7038700f-f687-45c3-b677-10ff8fa016d9</t>
  </si>
  <si>
    <t>8e30008f-dcd1-449e-8691-6347b7eeb2e1</t>
  </si>
  <si>
    <t>cd1b66eb-233c-47ce-bc82-f9cdc50123b4</t>
  </si>
  <si>
    <t>35a0da87-db5c-4210-816b-b8f85cd31142</t>
  </si>
  <si>
    <t>a222a53a-653a-43b9-a4d6-dca3ff7dd927</t>
  </si>
  <si>
    <t>d68e393b-9fef-4551-ba46-803631251081</t>
  </si>
  <si>
    <t>36c57a00-7ccd-4181-8db3-adf5fedf02b7</t>
  </si>
  <si>
    <t>7df7f74a-7bd1-4023-bbfe-b0538059abe2</t>
  </si>
  <si>
    <t>92ebfe99-6ee6-4734-ae2b-3766e6ba587d</t>
  </si>
  <si>
    <t>652b058d-1e91-420c-b1b7-8fd9971f1776</t>
  </si>
  <si>
    <t>613b341c-a6e3-4a23-9d4c-f0a2d5a4720e</t>
  </si>
  <si>
    <t>fc764c51-9032-4e32-8895-f08036db98b1</t>
  </si>
  <si>
    <t>80c6184d-26c2-4f62-ae82-7d68be1ed34a</t>
  </si>
  <si>
    <t>b3cfd0a8-8348-49f6-826e-41d1a2dac50f</t>
  </si>
  <si>
    <t>cd3ad1b1-d7c6-4c4d-93bd-d080e61d1fc2</t>
  </si>
  <si>
    <t>46d96745-af85-4292-b3ca-d313f002539c</t>
  </si>
  <si>
    <t>4be71c07-9d65-4aa8-8f5e-829962f8dac1</t>
  </si>
  <si>
    <t>ddd512aa-97fc-4ac6-973f-823de67a2bd9</t>
  </si>
  <si>
    <t>9b6a898f-1538-4992-99af-49cc23313980</t>
  </si>
  <si>
    <t>e319fd14-f574-43b2-8a11-8df0efdf6d94</t>
  </si>
  <si>
    <t>2900694a-e097-44f1-8b6c-168f203891e9</t>
  </si>
  <si>
    <t>7fced205-de65-447f-9cb8-6675b78cc270</t>
  </si>
  <si>
    <t>976399cc-e20e-4a5b-bcd0-1e1dcac36524</t>
  </si>
  <si>
    <t>35b0b3ce-c75e-4ff5-99e6-fea294c4fcce</t>
  </si>
  <si>
    <t>8f14b7e9-265d-41f8-9c72-695d300cea3f</t>
  </si>
  <si>
    <t>2218b817-6251-4efe-a7ab-038b50eed202</t>
  </si>
  <si>
    <t>6f91e64c-2eeb-48c2-ae64-398080a1bb4f</t>
  </si>
  <si>
    <t>c97c6bf0-f4ad-4f11-b7fa-c82447eef83e</t>
  </si>
  <si>
    <t>de9bf662-75bb-42c1-84f3-2d91b6af1001</t>
  </si>
  <si>
    <t>1d88578f-c397-44da-94fe-df60c277cd21</t>
  </si>
  <si>
    <t>c8db12f1-5e61-4c61-9aec-ec98c1e67ad6</t>
  </si>
  <si>
    <t>572b52fe-2a6a-4480-8dcb-584de970755f</t>
  </si>
  <si>
    <t>9d262d47-27e7-4aea-b169-8523ddf63595</t>
  </si>
  <si>
    <t>099b0f6d-5b4c-40ff-8fe9-90aaefd0af77</t>
  </si>
  <si>
    <t>ca45e194-4b22-49a3-b928-6127859e83ee</t>
  </si>
  <si>
    <t>Rackspace</t>
  </si>
  <si>
    <t>5d3f333d-0276-4154-ae89-492965b08475</t>
  </si>
  <si>
    <t>d1fb875e-5b8a-4488-816b-d8c55d963101</t>
  </si>
  <si>
    <t>408e50d4-dc9a-42b8-8825-efba9fa2571f</t>
  </si>
  <si>
    <t>6c9bee4f-2d88-4f75-917c-ac75e2122009</t>
  </si>
  <si>
    <t>404bd811-f564-4444-b14d-f9b57bfe18df</t>
  </si>
  <si>
    <t>0426f94e-6b7f-49de-adff-f04211eba271</t>
  </si>
  <si>
    <t>84a56dcf-7a7e-4e43-8d56-e6263200220e</t>
  </si>
  <si>
    <t>3e503150-7a7e-4a87-9dde-77672f0b3896</t>
  </si>
  <si>
    <t>6ca7a4b8-1a92-46dc-8639-d6ebfeb224d3</t>
  </si>
  <si>
    <t>600b047b-b697-4ff1-adfc-e521da877869</t>
  </si>
  <si>
    <t>c585042c-e15e-4b5f-b70e-ede151e159fd</t>
  </si>
  <si>
    <t>b92285ba-9e9a-4359-9e86-7ba9f6e590e5</t>
  </si>
  <si>
    <t>dffed32e-a38c-4c98-87e2-6f2873031264</t>
  </si>
  <si>
    <t>4aef8e10-4f24-4bfb-abcb-7a09d25faeec</t>
  </si>
  <si>
    <t>9edff4c7-6cc0-45ed-ad15-dacf5ac4c7ea</t>
  </si>
  <si>
    <t>4d6cd7d8-51c3-4292-ae64-d7262741d87c</t>
  </si>
  <si>
    <t>246c7d1d-0c0a-4059-b1d0-a554b37b59ed</t>
  </si>
  <si>
    <t>91ee012a-4e29-46bf-ad73-d095771be399</t>
  </si>
  <si>
    <t>6bbfbcfd-fda4-451b-b376-9e7621ee9dfc</t>
  </si>
  <si>
    <t>1afb8b72-478c-489f-82f9-c2a8aecac183</t>
  </si>
  <si>
    <t>729e8391-e512-4514-91ae-8cbf0e33fac0</t>
  </si>
  <si>
    <t>00c35311-97d2-4d60-bf49-8532a9b78af3</t>
  </si>
  <si>
    <t>84648e3a-6808-4a3e-8553-6a10a72be327</t>
  </si>
  <si>
    <t>0b554aa2-c63f-4b60-b41c-0bd3ffd090f8</t>
  </si>
  <si>
    <t>ecdeba1b-9e90-42a4-85c1-d34aff607d26</t>
  </si>
  <si>
    <t>3d506570-988d-4f3d-ab52-b5e766915af2</t>
  </si>
  <si>
    <t>5900d41e-1c26-4c27-94e7-a755634041ef</t>
  </si>
  <si>
    <t>0e626d89-307b-474d-a33d-80667406c797</t>
  </si>
  <si>
    <t>b35f2322-2752-4054-91f6-eeadfc557bdd</t>
  </si>
  <si>
    <t>0f92f66e-94fd-4885-a860-1f9da926cba2</t>
  </si>
  <si>
    <t>7a942ab8-c7b5-4e92-be3e-ff3fb752562e</t>
  </si>
  <si>
    <t>bb818211-55c8-4ca9-b5ae-cde6e12f0fd2</t>
  </si>
  <si>
    <t>cf8ddd3d-25ad-460d-9f8b-2debfcb0b92b</t>
  </si>
  <si>
    <t>3dd09fab-2b16-48c4-a4c0-be7efb024fcf</t>
  </si>
  <si>
    <t>986c16b7-905c-4fd2-9f63-26560148f480</t>
  </si>
  <si>
    <t>e6988289-2d84-435a-b1b2-1bb0d2bc8508</t>
  </si>
  <si>
    <t>90967781-f594-4203-a8d8-557adb29328a</t>
  </si>
  <si>
    <t>7333ad6a-1e57-428f-bc97-097dcd3979e0</t>
  </si>
  <si>
    <t>a91b9e2a-0abb-44e9-9078-aeeb35f07434</t>
  </si>
  <si>
    <t>dd0a8279-e371-4b66-9f89-303926ff0848</t>
  </si>
  <si>
    <t>418a3660-59f5-4ac0-a11f-f6fc34a359c2</t>
  </si>
  <si>
    <t>49f26035-5fb2-499e-bfa0-91f67cb9e9b2</t>
  </si>
  <si>
    <t>599cff5a-4f31-4e95-b9fb-025deba6a49f</t>
  </si>
  <si>
    <t>66bc6b64-483b-4d86-a5d0-c6214007d9c2</t>
  </si>
  <si>
    <t>48edc81a-07ed-4576-8f6e-e298ddd16504</t>
  </si>
  <si>
    <t>8af46c1b-db73-4a42-a6ad-d998fd96aaad</t>
  </si>
  <si>
    <t>781f3514-5953-4d31-a848-716af1371a6d</t>
  </si>
  <si>
    <t>0b29c30a-210e-441f-998e-a56ab1db2875</t>
  </si>
  <si>
    <t>78e8e248-95d2-4982-937a-a835c63c26ed</t>
  </si>
  <si>
    <t>546a4ca3-fa94-411b-9d03-71f60f3c64a0</t>
  </si>
  <si>
    <t>00b80a59-fe80-4e8e-841c-5ac2dd9c9409</t>
  </si>
  <si>
    <t>e3d5bd5f-9778-4464-848a-ebd3ecea8beb</t>
  </si>
  <si>
    <t>e144e3f8-6801-4aa5-88cc-d860ceb1d3a1</t>
  </si>
  <si>
    <t>077b910f-f996-4ca9-8c00-8010d3e6f5f2</t>
  </si>
  <si>
    <t>5ad777d4-111c-4518-b5fc-89be6dc18aee</t>
  </si>
  <si>
    <t>1f9fde3d-ba63-483e-8209-ca53d80375e7</t>
  </si>
  <si>
    <t>813f0d75-fc9c-409e-b279-822d76cfb619</t>
  </si>
  <si>
    <t>d347a5ad-f2ca-4b63-bd77-55008773ef5b</t>
  </si>
  <si>
    <t>c3b964b1-7bc3-4883-a908-94804d56b9e5</t>
  </si>
  <si>
    <t>54ab2fca-28d6-4a3a-98f1-db56aac1c7bc</t>
  </si>
  <si>
    <t>f3ff0518-a8e5-40e1-9e3e-5e52b81a81d0</t>
  </si>
  <si>
    <t>31d9eda0-1eb1-468f-a6eb-583b1f3c5908</t>
  </si>
  <si>
    <t>81cbe402-4261-4f65-8bc6-2d17e3a6116a</t>
  </si>
  <si>
    <t>78f0e4ae-5599-46ad-bedd-9fb04df49eab</t>
  </si>
  <si>
    <t>19a502ef-cdac-4d1c-8cad-e102f25e6319</t>
  </si>
  <si>
    <t>44e2e251-b525-41e6-aa64-9deadf587542</t>
  </si>
  <si>
    <t>8e2780b9-e758-48ec-b0c8-fd6a4d0ab908</t>
  </si>
  <si>
    <t>b22c29a0-77a4-4574-9644-ce2419e61e2e</t>
  </si>
  <si>
    <t>037eb14c-386b-4e93-b613-3e74ee11ecfc</t>
  </si>
  <si>
    <t>ba428460-3c23-4f76-9fa4-87b9a0bc7cf4</t>
  </si>
  <si>
    <t>c1b489f4-1806-468a-a77c-40db467c686a</t>
  </si>
  <si>
    <t>bbf46ca7-6f15-4e90-ba23-69e0867cdcae</t>
  </si>
  <si>
    <t>a650bb1c-611a-40f3-8435-be4edc9c9496</t>
  </si>
  <si>
    <t>3909095e-09af-4e15-b8b8-140602bfb817</t>
  </si>
  <si>
    <t>ad71b7bb-8983-45f2-8f35-c5cf204e0ecd</t>
  </si>
  <si>
    <t>c1cfd1d8-efff-41d8-b744-dfa948ae41d9</t>
  </si>
  <si>
    <t>7413f32f-3e00-4114-80b4-5564ea758f96</t>
  </si>
  <si>
    <t>23f6e41d-f835-4522-ba1f-474b0e4080c9</t>
  </si>
  <si>
    <t>0bdfa558-2463-42ec-aca0-fb28132a00c7</t>
  </si>
  <si>
    <t>3d0232ae-869a-46bd-909e-b2b7bfce4328</t>
  </si>
  <si>
    <t>3e90a330-6009-474f-98c3-749dfbd479d0</t>
  </si>
  <si>
    <t>a1e3b084-2fc5-45ff-b516-3b5d12317ad4</t>
  </si>
  <si>
    <t>67e6a1f8-3d97-4803-abbf-ba02d94c0788</t>
  </si>
  <si>
    <t>fd0346d7-2acd-46ad-b12e-ee62586b077f</t>
  </si>
  <si>
    <t>ba247e2e-65ba-48ea-97c3-2d769e95c205</t>
  </si>
  <si>
    <t>232e5ca4-fd78-4a81-9542-38c5c3c31908</t>
  </si>
  <si>
    <t>18974005-5f0a-49da-8343-5ab8fcd338a3</t>
  </si>
  <si>
    <t>f187ff50-203d-42db-9926-e06315ce1f89</t>
  </si>
  <si>
    <t>113247cb-89c8-482a-9586-47eb1d3d215f</t>
  </si>
  <si>
    <t>eb0ea4b8-8a7e-4208-ac34-c61a769ff1d7</t>
  </si>
  <si>
    <t>a720a9a3-9c50-40b8-96d8-bdad2b248c76</t>
  </si>
  <si>
    <t>f8bb336b-f445-40ed-8be6-a673328590f2</t>
  </si>
  <si>
    <t>acdb482d-b1d9-4406-be6a-a4fd38cf2ba6</t>
  </si>
  <si>
    <t>758dbfb0-1629-4a7b-935d-b066a4feeb3b</t>
  </si>
  <si>
    <t>7e8635ca-0b85-4564-82f6-8e30c37a5516</t>
  </si>
  <si>
    <t>931735df-59fb-4a99-a5e3-512c7b8d9d21</t>
  </si>
  <si>
    <t>af899426-e0fc-4ed9-8ad8-6db8a350b2b9</t>
  </si>
  <si>
    <t>a4bbb9f1-dc08-4d09-be69-f3cd3e8f674a</t>
  </si>
  <si>
    <t>e5805346-880c-4d0e-adcf-dd8e77b608a8</t>
  </si>
  <si>
    <t>4d749f5b-828b-4ae5-bcd8-bdd254aa2ce7</t>
  </si>
  <si>
    <t>0e05799b-97a0-481a-a67f-f51b1489d3ac</t>
  </si>
  <si>
    <t>986d834a-bd19-47a0-947a-8d72de6a1577</t>
  </si>
  <si>
    <t>5a2a8e34-62fd-4219-a56b-b7140eb4b458</t>
  </si>
  <si>
    <t>ae072ac2-6aa3-4879-b6c2-c0b990adb677</t>
  </si>
  <si>
    <t>1b73da9b-f99d-4db5-9089-f39dab74c42d</t>
  </si>
  <si>
    <t>f825f438-f065-48ff-acd5-985071c5eb78</t>
  </si>
  <si>
    <t>bae5782e-c4e8-4bcb-b8f1-5e2e3f8501c6</t>
  </si>
  <si>
    <t>7d3e59a0-18f2-4838-b214-f0b39e0d36ab</t>
  </si>
  <si>
    <t>d5a73ba2-c1c8-4d5e-9a51-517fc61b4a50</t>
  </si>
  <si>
    <t>42db7700-6afe-4a5f-b38e-20b5613afea5</t>
  </si>
  <si>
    <t>9bd7ec77-664a-452b-8301-fb41cf0af7dc</t>
  </si>
  <si>
    <t>842eeed7-8013-46be-a86a-eeab2d97868b</t>
  </si>
  <si>
    <t>8f9b9abf-be84-45e0-a30e-5b9e4204da57</t>
  </si>
  <si>
    <t>0316f522-00a4-401f-b802-ee82dd6bf877</t>
  </si>
  <si>
    <t>e34466c4-3609-434f-b1c9-03d11a6f93d1</t>
  </si>
  <si>
    <t>d714416d-9e94-4910-b504-4843ea1936ec</t>
  </si>
  <si>
    <t>3fcfaf7c-d1cb-4557-b239-373a09acb472</t>
  </si>
  <si>
    <t>0b9dbbff-6443-4ab3-9552-51d791d6f318</t>
  </si>
  <si>
    <t>967ad391-0986-4db1-b8b7-66d377ea1cfa</t>
  </si>
  <si>
    <t>b4b2f609-ef42-4eda-8719-2549a8fc51aa</t>
  </si>
  <si>
    <t>dc5d4b7d-b234-4351-b985-25054facffb7</t>
  </si>
  <si>
    <t>706c2a06-b85d-49ec-aaa7-9f25d71c3dc7</t>
  </si>
  <si>
    <t>70d5b944-7953-4b9a-995b-fda13d4887d3</t>
  </si>
  <si>
    <t>1f4ba2a7-dc94-466f-b22f-d53f2bac3ba2</t>
  </si>
  <si>
    <t>77f6567c-08f0-4b23-a021-213c453ce8ca</t>
  </si>
  <si>
    <t>e3208315-3aef-461e-88e8-0cb9d7f2b46b</t>
  </si>
  <si>
    <t>0eed9d7f-6464-4f59-8fbc-d3577355e20b</t>
  </si>
  <si>
    <t>850325ae-2055-462c-a678-ec953991b8c7</t>
  </si>
  <si>
    <t>383bb8b4-a48a-4e07-9578-d804424ddd4e</t>
  </si>
  <si>
    <t>f20fed09-472f-4e7b-9af3-86b354b5442e</t>
  </si>
  <si>
    <t>b7511c22-3924-4d19-a452-9963a1d4a632</t>
  </si>
  <si>
    <t>7134f81f-018a-4bb0-abde-4dc5d961bc90</t>
  </si>
  <si>
    <t>935e2a2e-14e7-43c2-a8e3-995fa4091967</t>
  </si>
  <si>
    <t>6421cb7a-dbe6-4e24-aec2-ed6ef19b8875</t>
  </si>
  <si>
    <t>cb054765-34a4-4960-96d9-e53d2896d0de</t>
  </si>
  <si>
    <t>201a5798-7ca4-4745-a95c-0c3bd048e753</t>
  </si>
  <si>
    <t>b8a3e694-8b13-4780-b478-6aeb052b8af9</t>
  </si>
  <si>
    <t>cf8b5148-d4d8-43c8-a057-5b0f1e310173</t>
  </si>
  <si>
    <t>16b7e35b-ba47-4919-9c4f-b2e26ce9e5ac</t>
  </si>
  <si>
    <t>78827c4a-7d9a-4370-92c3-d0e5d34f4bca</t>
  </si>
  <si>
    <t>b8d884a6-b3ba-4d79-aa93-9d13793c674d</t>
  </si>
  <si>
    <t>acab57a4-e885-4db6-b4ec-a1a4b1200a7a</t>
  </si>
  <si>
    <t>09da91f0-6a57-48db-ab60-c356a8479654</t>
  </si>
  <si>
    <t>ec212be2-d46f-4c48-9274-e085a9788820</t>
  </si>
  <si>
    <t>0981a05e-d2ed-476b-873a-8dfce60632fd</t>
  </si>
  <si>
    <t>3ae2b8b2-c21d-41cf-b219-ef978273b09b</t>
  </si>
  <si>
    <t>23c45fb0-1512-48cd-ab89-b65d48b4d223</t>
  </si>
  <si>
    <t>a325ff18-5dc7-420d-88d4-1ced34728f84</t>
  </si>
  <si>
    <t>d291017f-acd5-4153-baf5-7cca46660fb1</t>
  </si>
  <si>
    <t>51c50e9e-1d10-4251-ae63-92fada6709d4</t>
  </si>
  <si>
    <t>888f80b4-6d82-4f13-be2d-11acf90daf22</t>
  </si>
  <si>
    <t>1246651b-ee60-4fc0-87be-567ffaf4c0b0</t>
  </si>
  <si>
    <t>baa32278-d35d-4d43-96bb-951e439be238</t>
  </si>
  <si>
    <t>0792962b-42f8-4f6c-90f0-89096a1bca7a</t>
  </si>
  <si>
    <t>7d10eb97-b5a0-4fc3-b460-495788326720</t>
  </si>
  <si>
    <t>fbf314c2-f894-4f7c-9831-389774feacb0</t>
  </si>
  <si>
    <t>e9c91309-0b35-472c-8d43-afb9c883c7be</t>
  </si>
  <si>
    <t>abf8199c-0de6-4358-9721-f56c70831aca</t>
  </si>
  <si>
    <t>15ea78d4-6d06-460f-9b0e-538c450ff404</t>
  </si>
  <si>
    <t>a4d98552-4f07-4a48-88cd-16ecc6b49753</t>
  </si>
  <si>
    <t>801ac519-3bbb-418c-9024-87cdd11c7ef4</t>
  </si>
  <si>
    <t>efe56b80-1031-4d09-9963-20f611b9bbae</t>
  </si>
  <si>
    <t>70aa238b-bc19-4e0b-8944-05ce16cb812b</t>
  </si>
  <si>
    <t>8d14349b-8b49-4a54-9b52-07ab21eee380</t>
  </si>
  <si>
    <t>fe4b0582-381e-4657-80d5-c44bdd25b288</t>
  </si>
  <si>
    <t>e9ee21de-b970-45d5-beb5-2b29b7a74a84</t>
  </si>
  <si>
    <t>4e1f72ac-4c5c-4bd5-8337-1c0c068d861e</t>
  </si>
  <si>
    <t>a752bcbd-65e0-4f08-8195-63786b0a74e6</t>
  </si>
  <si>
    <t>480bcda0-f5b5-45bd-a886-0f23229e40a3</t>
  </si>
  <si>
    <t>c59f4633-614c-425b-9969-ce39f22803c9</t>
  </si>
  <si>
    <t>ed017d40-fd55-4127-a38b-e6f76152658c</t>
  </si>
  <si>
    <t>9609562e-6c88-4083-9f0f-2bddb0b35aef</t>
  </si>
  <si>
    <t>02b482a4-5a82-4789-8fac-6b131438535b</t>
  </si>
  <si>
    <t>f6b768dc-6e81-4dd4-b0a3-159936775b44</t>
  </si>
  <si>
    <t>e27ee41c-f5a8-448a-910d-be7b79047bbf</t>
  </si>
  <si>
    <t>a5e8914b-f35b-4c46-aeb7-ef17ecf0ab34</t>
  </si>
  <si>
    <t>32f424b5-648a-4a43-94cf-947dfb590c2d</t>
  </si>
  <si>
    <t>45357164-fd14-49df-b37c-aa83d10333c0</t>
  </si>
  <si>
    <t>8a8a4b4a-5578-4edc-8680-77edf62df429</t>
  </si>
  <si>
    <t>eb9e64b1-8094-4fdf-a72e-6d0bbc48b101</t>
  </si>
  <si>
    <t>83617350-09ff-4c1c-8ca2-9f360448da49</t>
  </si>
  <si>
    <t>80da6fd1-2a73-41a9-9e3c-ce06c254e95f</t>
  </si>
  <si>
    <t>13973142-860f-4f56-82ba-f457865aa431</t>
  </si>
  <si>
    <t>cad77dc9-5da8-472b-9f32-22d48373d018</t>
  </si>
  <si>
    <t>74214bc4-0251-4f16-af29-53d9f30e1855</t>
  </si>
  <si>
    <t>9b0f5e7b-0160-4a06-b4e3-f812e8c6efd9</t>
  </si>
  <si>
    <t>c934dc8c-392c-48c0-a0fc-b04f3d86819c</t>
  </si>
  <si>
    <t>8c039c4b-6a15-47d9-8667-d2a64c2718d3</t>
  </si>
  <si>
    <t>65d62610-0269-4739-8784-e0cb50bd67f7</t>
  </si>
  <si>
    <t>9672ae03-26d2-4330-a1b8-92f9e719fb6f</t>
  </si>
  <si>
    <t>121ee728-deb5-4fd7-b268-cebc045f9757</t>
  </si>
  <si>
    <t>3c254b1f-759f-4c6e-8b5a-fe3f7a7f5e06</t>
  </si>
  <si>
    <t>73b50561-0ea0-4995-9ad8-7053642602f5</t>
  </si>
  <si>
    <t>30411ea7-abd1-4470-8cee-849f49e6c093</t>
  </si>
  <si>
    <t>b3bf297a-e437-4a7d-9831-f9ab4f19c3ba</t>
  </si>
  <si>
    <t>19ec2dd4-256e-476d-917d-5642a9e4069e</t>
  </si>
  <si>
    <t>be629476-10bd-4e74-a1ca-7e895a7abbb8</t>
  </si>
  <si>
    <t>6a5192a1-aeb0-4e59-bfc8-bb43654d68a5</t>
  </si>
  <si>
    <t>0a6c54e0-1397-4bce-8d62-d3945e8aaab4</t>
  </si>
  <si>
    <t>e6684c75-6e7c-432f-af77-ee44613bbf44</t>
  </si>
  <si>
    <t>1fa006d3-9551-41b5-8825-2b2a4d10399d</t>
  </si>
  <si>
    <t>b7b58318-1273-424b-a64d-cb0f13adefb4</t>
  </si>
  <si>
    <t>ceed5a53-9445-46e5-8cd0-842c88e9a45b</t>
  </si>
  <si>
    <t>5b2c3ea3-84a0-4bfe-9a68-7c446d89c981</t>
  </si>
  <si>
    <t>0ba17556-ce2b-4d77-9e7d-fe486387931e</t>
  </si>
  <si>
    <t>1656d2d1-2221-42ba-8ec7-01a7f198d004</t>
  </si>
  <si>
    <t>b310048b-ed54-4115-9b9a-73a8475acf7f</t>
  </si>
  <si>
    <t>ec1e5780-0599-4f30-a7e7-acba322c4664</t>
  </si>
  <si>
    <t>021e8e63-92ed-45f5-b236-177b76156d00</t>
  </si>
  <si>
    <t>39534bc1-70b5-4376-ae1c-0805518c6bb1</t>
  </si>
  <si>
    <t>abe899a4-35f3-489c-a7b7-818b80b855d3</t>
  </si>
  <si>
    <t>893f3c7a-cf1f-4000-be35-c937478d3afa</t>
  </si>
  <si>
    <t>b4eca2da-9bea-469e-9b3e-2b98a359e3b1</t>
  </si>
  <si>
    <t>e536b9a6-1faa-4f20-bded-a5d257e3511f</t>
  </si>
  <si>
    <t>e4377ad8-8f7a-47c6-a431-d90958f6691e</t>
  </si>
  <si>
    <t>69e79ce4-1032-417b-bf86-daf1e62ba6e1</t>
  </si>
  <si>
    <t>cb25aa6e-d9e0-4381-8d9f-bf3affa7a574</t>
  </si>
  <si>
    <t>63fd4bcb-3905-4aeb-a56e-484ab5aebf55</t>
  </si>
  <si>
    <t>f0ae6e78-57a1-4f6e-a3a7-5078dbb529ae</t>
  </si>
  <si>
    <t>eae8f65f-30cd-4e6d-8809-9000a66a1298</t>
  </si>
  <si>
    <t>cd7ea093-f459-48c4-891c-26f0f52780ed</t>
  </si>
  <si>
    <t>26fe9b4e-de4e-495f-bc22-584d2d38fbe0</t>
  </si>
  <si>
    <t>129b8a0c-6955-499f-85ea-1c83ef23d875</t>
  </si>
  <si>
    <t>54664981-9691-483a-a0c9-e0e6ae57f83e</t>
  </si>
  <si>
    <t>e531840d-43bb-4c91-962c-4699b351d1e1</t>
  </si>
  <si>
    <t>eedf5c2d-a854-404f-addc-f1b59ffe1c34</t>
  </si>
  <si>
    <t>b910a12b-c515-4c76-b528-37931eb4d69f</t>
  </si>
  <si>
    <t>295c9951-2151-4dd3-bd59-15cd4ab2b59e</t>
  </si>
  <si>
    <t>9649a9a3-cd4e-492c-aaf7-ca70abecdf62</t>
  </si>
  <si>
    <t>7c188649-0735-4fd5-be2a-c2a5713820bb</t>
  </si>
  <si>
    <t>34c2e9c6-bca1-4082-9be8-a479c8105e9d</t>
  </si>
  <si>
    <t>1c8caf5d-bc95-4964-8ad1-4b215306e24d</t>
  </si>
  <si>
    <t>7c5e2c11-c034-4c96-9ff4-372ffcbcd3b3</t>
  </si>
  <si>
    <t>a854b92f-607e-4a69-874a-dfc9d3731e3f</t>
  </si>
  <si>
    <t>9af12201-1e44-4284-98f8-1b1dfdcc57e1</t>
  </si>
  <si>
    <t>161a7179-6edd-4a1b-b0f7-74b1613a0695</t>
  </si>
  <si>
    <t>bba453a5-357d-4552-ba07-b9d882a87016</t>
  </si>
  <si>
    <t>5672c261-5b92-4f77-9ee8-f8af8d425bda</t>
  </si>
  <si>
    <t>de3325ca-51e3-44d2-b01c-34e24a909fab</t>
  </si>
  <si>
    <t>c6d9d174-2191-4808-9fc8-7139a66a343e</t>
  </si>
  <si>
    <t>184f3dd9-521c-42e4-a2b7-2b0a70c39089</t>
  </si>
  <si>
    <t>2d8ec674-279f-4ef7-b3ac-11822f93013d</t>
  </si>
  <si>
    <t>7ac8247d-2a82-4417-8927-be4f62ccd738</t>
  </si>
  <si>
    <t>37db0fb9-023b-4643-a5b5-73c986d18930</t>
  </si>
  <si>
    <t>c4dac8f8-82cf-4712-9dfd-cc129d66eae4</t>
  </si>
  <si>
    <t>dcce90a8-2fd6-4a18-9463-fbef591e481b</t>
  </si>
  <si>
    <t>f0b58d71-204e-409d-8541-832ded752952</t>
  </si>
  <si>
    <t>ea4b4d9f-1024-4a9e-98e1-28a7f8f4c8b4</t>
  </si>
  <si>
    <t>1e6c2d97-d665-4763-828e-f8b88b99e180</t>
  </si>
  <si>
    <t>6a14627b-a379-4f96-bea0-33a55d4af2ae</t>
  </si>
  <si>
    <t>aea6e894-7c03-41ba-b387-8caeface26ef</t>
  </si>
  <si>
    <t>d7a60fd2-818e-45db-a49c-954c7d18ec5b</t>
  </si>
  <si>
    <t>e55bdfcf-0453-4cac-aa59-84ff13d27a30</t>
  </si>
  <si>
    <t>5b29435f-b5e3-4445-bc1b-0d23cb91bd98</t>
  </si>
  <si>
    <t>e86d5526-67c8-4dde-96b3-b9c82822f252</t>
  </si>
  <si>
    <t>8dc81c08-78cc-425c-a38c-aeb49c2cc72f</t>
  </si>
  <si>
    <t>3211a813-722a-45c9-afab-3afa266e0274</t>
  </si>
  <si>
    <t>62842d55-9ee1-4a95-9c8a-b5103d07325b</t>
  </si>
  <si>
    <t>60a94c1a-6437-4919-98d7-d08df8e9ca3e</t>
  </si>
  <si>
    <t>c4875dec-744b-4d3d-a3af-a823e9a4a559</t>
  </si>
  <si>
    <t>065ff3f5-df4d-44d7-927a-e3e5683123fc</t>
  </si>
  <si>
    <t>0b9a9150-823b-4881-92af-a5b79d779f24</t>
  </si>
  <si>
    <t>03073eeb-5534-459a-8a3a-f85b9f8cad32</t>
  </si>
  <si>
    <t>e7eaa6c8-deaa-4d1f-a07e-94f6385c20fc</t>
  </si>
  <si>
    <t>9d0ab4e9-1a37-4f7b-8b6b-2d2666e6e7da</t>
  </si>
  <si>
    <t>0db55cc2-51fc-40f0-8363-57dd722e2200</t>
  </si>
  <si>
    <t>72efe091-577f-47f7-ae37-289aea598f94</t>
  </si>
  <si>
    <t>fa7516d7-9994-4e2f-9691-311437bcea70</t>
  </si>
  <si>
    <t>74f49239-5ed2-4072-8a85-0646a2c95283</t>
  </si>
  <si>
    <t>51577d10-ff65-42bc-9455-446a548d8908</t>
  </si>
  <si>
    <t>f98ee4f5-87cb-4341-b364-5c285afe2c16</t>
  </si>
  <si>
    <t>8ded3706-9ba8-4129-9a4e-3717bb16c16e</t>
  </si>
  <si>
    <t>a77d678c-fa63-459e-9e78-bbbd2e6484ce</t>
  </si>
  <si>
    <t>40773359-cf4f-4276-9c2b-b9d9e29335bf</t>
  </si>
  <si>
    <t>b15a521c-94aa-4212-b275-886dca2f45fd</t>
  </si>
  <si>
    <t>2cd3496e-ab6d-43f0-9bda-2cd79ebe1cbd</t>
  </si>
  <si>
    <t>5aea7b4e-cf68-4d26-af85-d0a78c534ebb</t>
  </si>
  <si>
    <t>5b105426-0696-4b1e-b0a9-76c9f72edf0e</t>
  </si>
  <si>
    <t>428d8b94-2c3f-4568-9ece-58c4a851c89c</t>
  </si>
  <si>
    <t>1827833d-e904-49a0-ba19-d0c8bf7a8de2</t>
  </si>
  <si>
    <t>b750aa69-0133-46e0-bfe5-e5e18a4fe096</t>
  </si>
  <si>
    <t>a04921b2-8a3e-4ce6-82bc-3603968db12e</t>
  </si>
  <si>
    <t>a6921c98-40f1-4237-9dc5-d93f33018e0b</t>
  </si>
  <si>
    <t>a34e6ce6-e504-4736-b68f-513a3abc46ab</t>
  </si>
  <si>
    <t>5eaedb8f-ab69-465a-9224-6f0ddebd0242</t>
  </si>
  <si>
    <t>2450eda4-b9a5-4ada-9261-2b3407baa785</t>
  </si>
  <si>
    <t>c141a066-c00f-42e1-8cbf-cbcba0d838aa</t>
  </si>
  <si>
    <t>c133129b-4e2e-40d8-bf9b-0fa49e12a751</t>
  </si>
  <si>
    <t>0b46fa8d-2dbc-4e6d-b0fa-c96fa569c9eb</t>
  </si>
  <si>
    <t>82c7a43a-9845-4b3d-8bc7-1b08d560db3a</t>
  </si>
  <si>
    <t>a4f02cd7-081a-42bf-9d2f-7d2f7d51dc77</t>
  </si>
  <si>
    <t>214b735f-0ce0-46c8-b02f-2f4e7e54c008</t>
  </si>
  <si>
    <t>b2d12e78-7e1d-4626-a5e6-ac149b3c30f8</t>
  </si>
  <si>
    <t>08016cef-70eb-46ce-a106-a2b0f1b1483d</t>
  </si>
  <si>
    <t>08c35529-b0b6-4001-aeef-1c9f62609e51</t>
  </si>
  <si>
    <t>9480f27a-6636-4949-bb8f-0b6d6f0f72f3</t>
  </si>
  <si>
    <t>2b9ff126-abe0-4ada-9ccd-a5c776df40a1</t>
  </si>
  <si>
    <t>e08a1974-a903-4bbc-8eab-0bd8ae3e13ab</t>
  </si>
  <si>
    <t>e4e7f6b8-1f6d-45c2-b32c-3f2c524dfa2c</t>
  </si>
  <si>
    <t>7f2e7964-666d-44f8-aa4c-68723a37cbf0</t>
  </si>
  <si>
    <t>225dbdf5-01fa-4cf5-a42b-a99f3fe4c626</t>
  </si>
  <si>
    <t>1487eb43-3a54-46db-a8c5-19eeecf91828</t>
  </si>
  <si>
    <t>11166f05-1a50-4313-89e2-9de055978bb2</t>
  </si>
  <si>
    <t>5582a193-7cde-4900-bf78-de3b59c404e4</t>
  </si>
  <si>
    <t>aef7491c-bb77-423b-8ad8-38bbb24374f1</t>
  </si>
  <si>
    <t>950a1255-9eb3-494f-9184-c11cbe57ddce</t>
  </si>
  <si>
    <t>1f0562b1-194f-421a-ac98-20cae1270e5a</t>
  </si>
  <si>
    <t>269c3164-8a80-4869-b92e-4ca79c06ef42</t>
  </si>
  <si>
    <t>43415080-1672-4f1f-aeed-8f2444dfccc0</t>
  </si>
  <si>
    <t>6cc176cd-db3a-4121-a77b-de5ba10bdc33</t>
  </si>
  <si>
    <t>655e2e11-cbcd-40b2-8723-1b726f8c80c8</t>
  </si>
  <si>
    <t>afbd001d-93e4-4049-a48a-d2c39e77e5ae</t>
  </si>
  <si>
    <t>bfc72013-4045-47f9-9c1f-a6f086bef8c7</t>
  </si>
  <si>
    <t>aedb4f09-77cc-4252-bc5b-84a6a2f321a3</t>
  </si>
  <si>
    <t>7396bcb1-33a4-4d49-a953-a23049b563cf</t>
  </si>
  <si>
    <t>7f31b879-5eb4-47f7-9f60-3c51db0bea29</t>
  </si>
  <si>
    <t>d6cb7900-ddf9-4f74-830c-adfaf3aa721e</t>
  </si>
  <si>
    <t>9dd1173e-1571-4f8d-acd0-f3121e3065f1</t>
  </si>
  <si>
    <t>f941ac29-9b8b-4ac6-b4b3-145a92154619</t>
  </si>
  <si>
    <t>bb993b3d-dddc-4433-9da4-b7a7a984b2c3</t>
  </si>
  <si>
    <t>147a671c-ac28-404c-9c82-b9fd9b368832</t>
  </si>
  <si>
    <t>c9d6cc58-05c9-4710-9e02-0552d6ff2786</t>
  </si>
  <si>
    <t>aa0689e0-de56-4329-be87-846fd888cebb</t>
  </si>
  <si>
    <t>42a319fb-9916-45fe-a265-a73ecddff395</t>
  </si>
  <si>
    <t>b72c2f80-ceae-438f-b262-fa848fbeb3d0</t>
  </si>
  <si>
    <t>99c77bfa-b693-4b23-a316-eb17e4fd96d7</t>
  </si>
  <si>
    <t>5bf6873f-041b-4ef6-ad33-67bdb061ca03</t>
  </si>
  <si>
    <t>e85acb4b-0330-4f98-b531-f2885fcfba73</t>
  </si>
  <si>
    <t>2405b309-9399-4697-9e74-dda92fce2dc9</t>
  </si>
  <si>
    <t>5b936948-fde6-4e6c-b8bd-6641e677d79a</t>
  </si>
  <si>
    <t>5cbdea73-dba0-4b4a-a019-32fbe2c7259c</t>
  </si>
  <si>
    <t>018397eb-3f7f-4b35-9718-bc1580f5e645</t>
  </si>
  <si>
    <t>d144bb7c-cd27-4f21-aa88-7a3c3a902168</t>
  </si>
  <si>
    <t>bcbfad10-62ce-428b-ad90-78a8ab5e88c4</t>
  </si>
  <si>
    <t>531b4e42-b1ca-4e84-a6ad-45ca8d667ac7</t>
  </si>
  <si>
    <t>b40b6db0-b52f-41c9-b273-ab44ccac63d3</t>
  </si>
  <si>
    <t>dff26cfa-b4b6-42c3-91f3-57691127a8dc</t>
  </si>
  <si>
    <t>5780e95b-d94c-48f1-bce4-4bb487af11fa</t>
  </si>
  <si>
    <t>4b20ee5f-d319-4b1d-b19d-80f59acd2f55</t>
  </si>
  <si>
    <t>f2e1ec51-b4e6-4628-a2c7-a884151aa273</t>
  </si>
  <si>
    <t>aa7d5792-0b59-4d24-a027-760768503851</t>
  </si>
  <si>
    <t>a92f0468-78b1-4f3a-befa-dc130c8fbc22</t>
  </si>
  <si>
    <t>7143056e-f43e-4dec-9808-176211dcbbf0</t>
  </si>
  <si>
    <t>795e0145-1cd4-4852-acef-d141713fbf0b</t>
  </si>
  <si>
    <t>167c1e9c-fed3-4e17-8e38-b1ff31884886</t>
  </si>
  <si>
    <t>79dd9451-1670-46c3-8b68-633d20e900dc</t>
  </si>
  <si>
    <t>d9342d6a-a171-4510-8596-5cbcfb523f2d</t>
  </si>
  <si>
    <t>e0210971-cde7-4afc-81a1-34958684f5f1</t>
  </si>
  <si>
    <t>ada7d2d7-7bfb-4dca-b78b-568051e68610</t>
  </si>
  <si>
    <t>0cb94ce4-994c-4415-9add-f87637fac8d1</t>
  </si>
  <si>
    <t>d0a80ead-61f6-463e-b3c8-31884fd5e2b6</t>
  </si>
  <si>
    <t>f33d3752-fc8c-4891-96c6-b4121679329f</t>
  </si>
  <si>
    <t>a52a267e-cc77-479d-974a-3e0e4db1be0e</t>
  </si>
  <si>
    <t>64b22e15-8a28-49d7-a7e6-e516e4cfc80b</t>
  </si>
  <si>
    <t>2e41e18d-c30f-42e8-a1bf-a417a07d248a</t>
  </si>
  <si>
    <t>44a20aa2-5a09-47eb-9c95-f0e4909a3c2b</t>
  </si>
  <si>
    <t>58e7fbb0-37d6-4df6-961c-9218645b7c79</t>
  </si>
  <si>
    <t>e729c0ca-c103-4621-9aa8-765ac1d1cc9d</t>
  </si>
  <si>
    <t>8bef236f-0dde-43ee-9eba-5e78bd980fc0</t>
  </si>
  <si>
    <t>8171c189-4229-4517-9c87-d432b00be001</t>
  </si>
  <si>
    <t>52e67dcc-c0b5-4627-9d92-47a8bda32d06</t>
  </si>
  <si>
    <t>bda01334-a3e6-4f13-aba6-42ffa86c7d02</t>
  </si>
  <si>
    <t>33eed7c9-f1ba-4e5e-9f1f-a3707cd7d39f</t>
  </si>
  <si>
    <t>e5a65e79-5f48-465d-820e-796da9681ed0</t>
  </si>
  <si>
    <t>4acc24e3-6c3a-4fd2-918b-a1341bb6e9fc</t>
  </si>
  <si>
    <t>efe1252a-60f7-40f0-849c-ff57a4e6940a</t>
  </si>
  <si>
    <t>0345e63f-b878-4be2-a1b9-1c619dce4493</t>
  </si>
  <si>
    <t>38ac3e34-903d-4533-a8a7-115f5f860944</t>
  </si>
  <si>
    <t>1c68bd61-4405-4f57-a46c-d882e91dd4fd</t>
  </si>
  <si>
    <t>ed1d4800-bddf-4857-8be4-98775deb7fa8</t>
  </si>
  <si>
    <t>eb20a672-9db1-4acb-9d36-81ed33555314</t>
  </si>
  <si>
    <t>bb1d1d62-81d3-4dbf-b479-0f67f87202ba</t>
  </si>
  <si>
    <t>89b41982-d10a-49a5-b5a3-acc74dd7a55c</t>
  </si>
  <si>
    <t>e85b3110-765b-4452-b752-9cf07fc4fe79</t>
  </si>
  <si>
    <t>1610191f-3197-431d-901d-7eb7a288d2aa</t>
  </si>
  <si>
    <t>65074b77-bfdc-4f7e-b0f2-4bc6965b9ed2</t>
  </si>
  <si>
    <t>b8830e19-0333-4ef2-900d-f0d08b935ba4</t>
  </si>
  <si>
    <t>95ae0987-083d-47c4-aeb3-4ec1d37e9a2a</t>
  </si>
  <si>
    <t>004a1d1c-7fb2-44a7-91dd-f39c2632b249</t>
  </si>
  <si>
    <t>8d279a90-18c7-4f67-9c7b-67cf6cd868a3</t>
  </si>
  <si>
    <t>2e521cfa-f8ff-4009-8d1a-cc31bcc1845b</t>
  </si>
  <si>
    <t>20fb8a07-1002-4f86-9aaf-12ea84a548a2</t>
  </si>
  <si>
    <t>48fc3821-e021-44f4-9b36-bf1285595af9</t>
  </si>
  <si>
    <t>bd0cc13a-a3b8-4416-820b-3e6ac0ecd54b</t>
  </si>
  <si>
    <t>89fbf822-cbcd-47b9-9c19-2de32d3c0c7f</t>
  </si>
  <si>
    <t>a01b0002-614c-4f64-9c77-bb23ea214ff4</t>
  </si>
  <si>
    <t>b4fec991-01eb-4519-869d-0b5e8b01611f</t>
  </si>
  <si>
    <t>ded78c0c-6992-4c62-81c0-5df6793aef96</t>
  </si>
  <si>
    <t>4dbebdd2-21e0-4884-a26c-3be553467e1b</t>
  </si>
  <si>
    <t>9af7d9dd-50b2-46b6-83da-b65d88dceee7</t>
  </si>
  <si>
    <t>46681406-2c91-4357-8c8e-16d2a9419e9b</t>
  </si>
  <si>
    <t>e04dec73-fe2b-4cf7-8c2a-600246267369</t>
  </si>
  <si>
    <t>918382c1-2d01-4756-a68d-d82425fdbabd</t>
  </si>
  <si>
    <t>ec374ce4-317e-4052-adf0-0df2095f608f</t>
  </si>
  <si>
    <t>b5ace757-b0ec-4ef2-afe1-61efddc67834</t>
  </si>
  <si>
    <t>52576842-85c5-456e-b3bf-93f8d732ffb9</t>
  </si>
  <si>
    <t>9dcdd40a-38c4-4b78-a77a-d63813ad2613</t>
  </si>
  <si>
    <t>97c493c2-d263-47ec-bbd4-ae7b2e098d1a</t>
  </si>
  <si>
    <t>d5f50a43-6927-429a-a877-938ce5151b96</t>
  </si>
  <si>
    <t>c4630254-1308-48b7-a8a4-d923f79fb6ec</t>
  </si>
  <si>
    <t>416b0a2e-1ef2-441a-87bb-f3056a14a1dc</t>
  </si>
  <si>
    <t>7daf4c96-6d23-4439-954d-d8d94c0243c2</t>
  </si>
  <si>
    <t>79ac404d-e68e-4460-bd6b-385eb3bd5d92</t>
  </si>
  <si>
    <t>6cd40fb4-892d-47b7-a6d1-819a593cdc4c</t>
  </si>
  <si>
    <t>a9945c21-3479-4282-b91c-e0c1dd7ee2a7</t>
  </si>
  <si>
    <t>411d154b-ff4d-4070-a71c-634141f79092</t>
  </si>
  <si>
    <t>59979b65-16e7-49c3-b530-49e927aa65fc</t>
  </si>
  <si>
    <t>7299c15c-ebb6-4677-a319-a57b1ad05fc7</t>
  </si>
  <si>
    <t>b6995c86-5971-45e2-ad46-58db6b40ac1e</t>
  </si>
  <si>
    <t>6d17502e-0fd1-4fc9-af49-ff8e21466007</t>
  </si>
  <si>
    <t>70f7bd8f-093c-4461-b725-f73a1e228f26</t>
  </si>
  <si>
    <t>71241cfd-a231-4eee-a9a1-345087f9a569</t>
  </si>
  <si>
    <t>0f18649b-ee73-4c6d-a5a0-7f5fbd996c80</t>
  </si>
  <si>
    <t>e3771849-2969-4e79-ba0f-f22085584916</t>
  </si>
  <si>
    <t>6c1b923f-6511-4900-b01d-16c1d4587122</t>
  </si>
  <si>
    <t>658c8c43-97f2-488c-b036-30051bd4e045</t>
  </si>
  <si>
    <t>7bf8fd65-ab30-42bc-a9f4-aef9add5565c</t>
  </si>
  <si>
    <t>6d20e97f-d861-4923-830c-834ed4df8c04</t>
  </si>
  <si>
    <t>59b76b98-bd73-4935-b21e-3b1e4babb3fe</t>
  </si>
  <si>
    <t>18398b8a-fbb7-4449-a800-3ea264226d0f</t>
  </si>
  <si>
    <t>f32b975a-9b39-4dc6-9016-c28a0e0317ee</t>
  </si>
  <si>
    <t>e636e00b-f0ec-4666-8eb1-3e4bed06524f</t>
  </si>
  <si>
    <t>4f1cc235-0c76-4c8a-af4d-97468e55702f</t>
  </si>
  <si>
    <t>e4939412-b0e9-4782-bdba-a22780b38ac2</t>
  </si>
  <si>
    <t>Oracle</t>
  </si>
  <si>
    <t>7929b16e-2f4e-4d94-b074-1d0058bc9b29</t>
  </si>
  <si>
    <t>bce460df-8b76-4826-ac3f-7430a95de6ec</t>
  </si>
  <si>
    <t>91749eb6-5531-4caa-8ba0-e4798e32f2af</t>
  </si>
  <si>
    <t>9518b96a-01a9-456e-8131-b0ea3a3bc836</t>
  </si>
  <si>
    <t>e87a691a-d2e5-4169-b7e0-12b3b1b2e2a4</t>
  </si>
  <si>
    <t>41018d89-4c06-4b1b-b356-8e24872413d9</t>
  </si>
  <si>
    <t>eadaff1d-8036-4de6-a6af-f3c9165ddf7c</t>
  </si>
  <si>
    <t>6ed8c406-2f74-448c-a0d4-faf931eb651a</t>
  </si>
  <si>
    <t>Switch Data Centers</t>
  </si>
  <si>
    <t>65328e26-0f5e-420b-908a-42a40bf17180</t>
  </si>
  <si>
    <t>0e630b17-f4ea-4de2-a949-b10b30515e8a</t>
  </si>
  <si>
    <t>130a0f50-0f3a-41b8-9240-54c38b470f4c</t>
  </si>
  <si>
    <t>1785c670-64b8-43e9-9c67-ff5bda0cb7f5</t>
  </si>
  <si>
    <t>00e4e2d6-37f6-4062-a6ab-c788d135d7d7</t>
  </si>
  <si>
    <t>e90becd9-25e0-468d-b0d4-f2d5ee886b12</t>
  </si>
  <si>
    <t>1d512430-bf74-4417-b768-ad15902c50da</t>
  </si>
  <si>
    <t>e8b427e3-5e37-4a60-8e79-b640e3fa7e9a</t>
  </si>
  <si>
    <t>de574657-63e0-4430-bc8c-29cb1614721b</t>
  </si>
  <si>
    <t>7b317e1c-e62e-4e57-a5e9-786ef3767e1f</t>
  </si>
  <si>
    <t>83ce1679-6b12-4c26-858f-5b4494a8c2d4</t>
  </si>
  <si>
    <t>c7abd67e-3577-4c0b-8069-ca97d9934538</t>
  </si>
  <si>
    <t>95be31b6-ebe4-4256-a12a-fabe5b238e8d</t>
  </si>
  <si>
    <t>aa9b7109-1aea-470a-8762-1144817c0cfe</t>
  </si>
  <si>
    <t>088a057a-093a-4758-9212-bba486e29469</t>
  </si>
  <si>
    <t>7caf067b-390e-46f1-8f2a-62d7119b495a</t>
  </si>
  <si>
    <t>91275a6e-e92f-4455-89fd-9d965e9e7285</t>
  </si>
  <si>
    <t>b004211a-0517-4e46-9f9c-1fc31fdfffe5</t>
  </si>
  <si>
    <t>0c45ae34-385a-406d-bee7-6fdde046ac46</t>
  </si>
  <si>
    <t>42bb987b-19b1-4452-8f3d-a52a92f77d22</t>
  </si>
  <si>
    <t>58fd4596-78fe-4eb9-8637-a7284c34520c</t>
  </si>
  <si>
    <t>ff5e191a-b597-4536-9cd9-5564b2c04bcc</t>
  </si>
  <si>
    <t>6426eae8-7a82-4b1d-9225-39912c54e525</t>
  </si>
  <si>
    <t>63cc50f0-6d61-4ab3-a8b5-d2e3bd02bea9</t>
  </si>
  <si>
    <t>Applied Digital</t>
  </si>
  <si>
    <t>6a15bc31-aa6a-424a-be9a-38526c4164a3</t>
  </si>
  <si>
    <t>NTT Global Data Centers</t>
  </si>
  <si>
    <t>9439a2bf-4501-44ee-ad09-0334a06ad91d</t>
  </si>
  <si>
    <t>21986cc2-4c68-421d-9ce5-62b0c46fc89c</t>
  </si>
  <si>
    <t>5b60f316-aa0b-4e43-b30b-3aaf11713d69</t>
  </si>
  <si>
    <t>b9f6fdf3-68bc-4156-8317-505adf772228</t>
  </si>
  <si>
    <t>fadb7ab5-b9b5-4506-9b48-b5fce540ffaa</t>
  </si>
  <si>
    <t>6df3ccfb-b7c5-4291-8787-4d79b9379657</t>
  </si>
  <si>
    <t>85ce07a8-402e-466c-bb28-412ee88b7492</t>
  </si>
  <si>
    <t>9166888f-e691-43f0-b843-1c4a08778cb3</t>
  </si>
  <si>
    <t>ecb0a84f-23ed-4433-939c-85deca0ceedd</t>
  </si>
  <si>
    <t>33381c9b-6ae5-4084-8932-e08f0253de78</t>
  </si>
  <si>
    <t>14eecde3-112b-4ec8-ad82-296a17b22bb3</t>
  </si>
  <si>
    <t>ce6b7e46-7f16-4fb7-aa5b-4f621cdc9a9a</t>
  </si>
  <si>
    <t>ffb15197-7dbf-439f-894a-ac2755233908</t>
  </si>
  <si>
    <t>6d47fc03-d4a5-4f10-a74c-5eb73ecde90e</t>
  </si>
  <si>
    <t>6c7d285a-df7f-4c03-84a4-162305742786</t>
  </si>
  <si>
    <t>5c61f02a-02f5-4c6f-8258-edefc24a4cfb</t>
  </si>
  <si>
    <t>6d1906ce-c284-4df2-b68a-6b1776dd7aa2</t>
  </si>
  <si>
    <t>b6076550-b437-4b44-924d-570392b0c74d</t>
  </si>
  <si>
    <t>d2edc606-5d76-4dea-9896-205246d88ab9</t>
  </si>
  <si>
    <t>51b51558-0245-48b4-b1a7-a17c4551c5e6</t>
  </si>
  <si>
    <t>ea876623-76a6-4f0e-9294-7dc3f8c597d3</t>
  </si>
  <si>
    <t>ATERIO_DATA_CENTER_UID</t>
  </si>
  <si>
    <t>DATA_CENTER_BUILDING_NAME</t>
  </si>
  <si>
    <t>DATA_CENTER_CAMPUS_NAME</t>
  </si>
  <si>
    <t>DATA_CENTER_STAGE</t>
  </si>
  <si>
    <t>UTILITY_EXCHANGE_PROVIDER_TICKER_NAME</t>
  </si>
  <si>
    <t>Disclaimer:</t>
  </si>
  <si>
    <t>The information provided in our listings is based on publicly available data from providers or from third-party sources, like construction applications, permits, press releases, satellite images and Aterio's own research.</t>
  </si>
  <si>
    <t>Many Data Center Providers do not publicly disclose all data center locations or details on square feet or MW capacity.</t>
  </si>
  <si>
    <t>As a result, some locations may be incorrect, outdated, or incomplete. Some power demand figures and facility details are also estimates based on these sources and may vary from actual values.</t>
  </si>
  <si>
    <t>Yondr</t>
  </si>
  <si>
    <t>8e47763c-641e-4291-b7dc-056a594a3499</t>
  </si>
  <si>
    <t>cc71c78c-5563-4f42-83f6-6c9a698881cd</t>
  </si>
  <si>
    <t>bad4a4ca-4d12-4fd6-b661-d48782356cdd</t>
  </si>
  <si>
    <t>95bfbf47-f27f-4a39-a8eb-41bdaf26cd43</t>
  </si>
  <si>
    <t>f253d1c8-9893-4993-a340-f6181d6b565b</t>
  </si>
  <si>
    <t>801566a5-282d-4855-bacf-660403a2b7fc</t>
  </si>
  <si>
    <t>Data Journey</t>
  </si>
  <si>
    <t>096d5b6f-6164-4076-b5d7-d5eed8427b5a</t>
  </si>
  <si>
    <t>dc213783-9242-4152-a4bf-46764dfc5687</t>
  </si>
  <si>
    <t>8d491743-6526-497d-b04c-8bb670300a21</t>
  </si>
  <si>
    <t>2fa3121b-e27a-4c2f-8f26-b3f9de4d980c</t>
  </si>
  <si>
    <t>7375d2a7-9d63-4615-99d2-0a74dffdf394</t>
  </si>
  <si>
    <t>91775912-d314-4c69-86c4-8d0e4fafc364</t>
  </si>
  <si>
    <t>8d223c46-9f47-4d8e-b9ea-e506127313db</t>
  </si>
  <si>
    <t>59af0b0d-9df3-47a7-9838-527fc2ce1867</t>
  </si>
  <si>
    <t>CalEthos</t>
  </si>
  <si>
    <t>56b8d270-042c-41ef-b635-f5925f97d787</t>
  </si>
  <si>
    <t>143147cf-294e-4eb2-bc6e-6325de7336c7</t>
  </si>
  <si>
    <t>56eb064c-294e-4def-9d00-e08f30eff828</t>
  </si>
  <si>
    <t>4c59b933-6a86-4a8b-ac38-e21a4ba0e17e</t>
  </si>
  <si>
    <t>a2337e34-5eb5-45b3-956c-056883ca16f5</t>
  </si>
  <si>
    <t>b8942abb-9203-4445-a98b-99f81540c911</t>
  </si>
  <si>
    <t>36519ee2-7f47-4c79-9c76-ad3e2a3e6754</t>
  </si>
  <si>
    <t>695d83e8-228b-493e-9616-7791377ea953</t>
  </si>
  <si>
    <t>fde575ba-5bdb-4c4b-a002-0f760053e52b</t>
  </si>
  <si>
    <t>6a47e78f-35de-4ed2-805f-9d51f46b5d1d</t>
  </si>
  <si>
    <t>875ba9cd-e63d-45f9-8982-715fb6409074</t>
  </si>
  <si>
    <t>1bc3444d-9a05-417b-9dff-2af75b9565f7</t>
  </si>
  <si>
    <t>d85c3d6c-fde2-48d0-9a04-c052f4887975</t>
  </si>
  <si>
    <t>f5aa2fc8-50e0-4fec-bc72-65544f340153</t>
  </si>
  <si>
    <t>f2aded4e-086f-4c51-9088-53545372da58</t>
  </si>
  <si>
    <t>3f4fcd8a-8703-4809-83e3-6dc9c758a902</t>
  </si>
  <si>
    <t>e0581ef7-5625-4bed-b892-e991b8f068c6</t>
  </si>
  <si>
    <t>950fc10d-6cf1-4ba6-a840-a93713b80af5</t>
  </si>
  <si>
    <t>34662a78-b2b4-47c6-9e65-9515e31bc46d</t>
  </si>
  <si>
    <t>ee82250e-bf40-4037-bbc4-845b5a55e04f</t>
  </si>
  <si>
    <t>51ffb0d4-16d6-42b8-b66d-cfdf1bae39c4</t>
  </si>
  <si>
    <t>dd56a5ab-ac13-4991-8a18-3b2ee18258ed</t>
  </si>
  <si>
    <t>32d7c38a-9bed-4398-917e-9e5c0bfaa0ee</t>
  </si>
  <si>
    <t>717e947f-b26e-4c69-bdc8-e26b2cc7015a</t>
  </si>
  <si>
    <t>9e3816bb-06c4-4bb0-a3b9-3745d73bccbf</t>
  </si>
  <si>
    <t>c0831efa-c8e8-4f57-9131-9d22b4eb5e12</t>
  </si>
  <si>
    <t>52cd80d9-8818-4ad2-a78a-398ef30dc1e5</t>
  </si>
  <si>
    <t>f27e4c60-b84b-489f-bbf6-dfc0b78e023d</t>
  </si>
  <si>
    <t>ec27023d-b3db-4aad-9d0e-9b5058645e5f</t>
  </si>
  <si>
    <t>f5b61a83-1e13-4bf2-ad7f-a72130bd0e6c</t>
  </si>
  <si>
    <t>6d0bed91-f801-4d53-b467-c68cdb602ae2</t>
  </si>
  <si>
    <t>e21fa08b-abc9-47d1-9edc-a991f4655432</t>
  </si>
  <si>
    <t>f7116550-aa3e-4f17-a0f9-419bbbd8b98d</t>
  </si>
  <si>
    <t>a7202f43-b212-42f9-a85b-cf7f3ed81205</t>
  </si>
  <si>
    <t>60767331-dc8b-4597-8327-85c89717ba31</t>
  </si>
  <si>
    <t>a467903e-a320-487a-8745-4ef6d7d4c732</t>
  </si>
  <si>
    <t>4a5ffec4-77c1-4804-9f32-4bd9b6414628</t>
  </si>
  <si>
    <t>f6fd3f8f-575c-4a69-a4db-7f3cf81f2f56</t>
  </si>
  <si>
    <t>27fc4180-99f6-418e-b521-ef3c5ed96ec3</t>
  </si>
  <si>
    <t>b78f61d7-406e-4451-9b65-6f5787529c7f</t>
  </si>
  <si>
    <t>4a46d05a-7a44-424d-a928-3bd7c7b722be</t>
  </si>
  <si>
    <t>3d4411c3-9b23-4f01-8efb-bf884451b5fe</t>
  </si>
  <si>
    <t>02210182-e5a5-4d2d-bc4d-48d9fad790dd</t>
  </si>
  <si>
    <t>0329f8e4-e4f6-4a80-b7ab-1fdc6b8ff8bc</t>
  </si>
  <si>
    <t>ba5e9bc9-ef10-4939-a062-f10c3b5333db</t>
  </si>
  <si>
    <t>297956ad-8605-4074-b7ba-a13f7e8dd3d8</t>
  </si>
  <si>
    <t>31120bf2-7a03-4f09-a7d4-6bd82953db75</t>
  </si>
  <si>
    <t>7560fc38-b73d-463e-abd8-2a3952aba6d1</t>
  </si>
  <si>
    <t>865e96d2-d387-4d17-9308-1d416afabbcb</t>
  </si>
  <si>
    <t>6d3b7a12-c584-42e1-92e3-86fe3ef8911a</t>
  </si>
  <si>
    <t>2a1b531e-b089-4bd1-adf0-3281a3642a10</t>
  </si>
  <si>
    <t>bb7331b8-6913-4593-aa64-7157d74a7d6b</t>
  </si>
  <si>
    <t>56ee5de8-4ff5-4ba0-9d23-7ac19af251dd</t>
  </si>
  <si>
    <t>117abf1f-385b-4577-a8ab-9516e9222173</t>
  </si>
  <si>
    <t>baaaabdb-5685-4d01-b081-5220e3435a98</t>
  </si>
  <si>
    <t>cd79467b-0c3d-4319-bf2b-a7df5d135752</t>
  </si>
  <si>
    <t>c55030b9-c549-4c98-a24a-141dd6970baa</t>
  </si>
  <si>
    <t>982bff7d-8413-4a7d-9aa2-041a8682bfde</t>
  </si>
  <si>
    <t>6fab804d-0e7c-4b09-b989-93ca8b94c761</t>
  </si>
  <si>
    <t>134b635a-a88f-457c-acda-4c23a27abaaa</t>
  </si>
  <si>
    <t>c3243d95-ae60-42d8-820d-a32d2689125b</t>
  </si>
  <si>
    <t>e82c8a6a-8ec0-4d4c-b51c-d22b09d1f96a</t>
  </si>
  <si>
    <t>a604eeb2-eab4-40f4-8ac1-7250cd7ad023</t>
  </si>
  <si>
    <t>4ec74c53-6a1d-4d36-b2be-965ac5b6ee9d</t>
  </si>
  <si>
    <t>d7b2476e-7392-4b3a-a157-7528c5882dbe</t>
  </si>
  <si>
    <t>1150aecf-c1cc-4fdc-8bcb-17026698f1da</t>
  </si>
  <si>
    <t>af5fdf57-ccfd-48b4-b093-10d24f6ccc0d</t>
  </si>
  <si>
    <t>fc701e37-b5e3-4849-b29a-73801a5585c9</t>
  </si>
  <si>
    <t>aaa866a8-8170-4b6e-af9c-3ea60057d409</t>
  </si>
  <si>
    <t>2aa95951-715e-4606-8458-f32ad4f1b41b</t>
  </si>
  <si>
    <t>0312eeea-ece7-4d16-8ac5-80f7829ae0b1</t>
  </si>
  <si>
    <t>e345156f-9b06-43b0-93fa-3ea7694f5a7e</t>
  </si>
  <si>
    <t>de032b62-10c4-42ff-a650-fda839f56669</t>
  </si>
  <si>
    <t>27a29974-00eb-4344-828d-4502939a3c20</t>
  </si>
  <si>
    <t>d1a54185-254b-45a2-9295-43d8fb33de4f</t>
  </si>
  <si>
    <t>80165efd-0c98-4874-8921-280fa4b83c15</t>
  </si>
  <si>
    <t>9f854424-a157-4ed3-b469-ebbcb14316a6</t>
  </si>
  <si>
    <t>9fcca95d-905a-4cf3-aa47-836b5298d83b</t>
  </si>
  <si>
    <t>6a4b0d63-6bd3-4344-8dc7-82208d22722b</t>
  </si>
  <si>
    <t>f0214269-623b-46fc-98c8-77be9dba1bf9</t>
  </si>
  <si>
    <t>393ef170-3206-48c7-9b4a-e6cb06a3b76a</t>
  </si>
  <si>
    <t>aa4f9bd6-08b5-4ca9-a512-4ffdfcf804cf</t>
  </si>
  <si>
    <t>0b47554d-fef0-4c85-8b89-088dceb0924f</t>
  </si>
  <si>
    <t>32d13ecd-8eb2-4545-b134-1238365ea22b</t>
  </si>
  <si>
    <t>bcd8f65c-bf00-4540-ab4d-d1c132f85d20</t>
  </si>
  <si>
    <t>ae3d4115-3f7e-42a0-bce4-16b9708bee81</t>
  </si>
  <si>
    <t>03e91fba-4225-4637-9f0d-179e97d46ff0</t>
  </si>
  <si>
    <t>d044a49c-67dc-41c2-ac08-dd2d46642270</t>
  </si>
  <si>
    <t>dfe87dac-a37a-484f-b8f0-8045f21aab0f</t>
  </si>
  <si>
    <t>ecba44bc-d141-4125-8073-685d727f0fa1</t>
  </si>
  <si>
    <t>fa080b3b-c69a-4079-bf10-0861c0de8d03</t>
  </si>
  <si>
    <t>9ec94674-cd5b-4ba4-bf7b-14362675c635</t>
  </si>
  <si>
    <t>aa6f6f2d-c1a5-4a05-832c-3a1a4b016162</t>
  </si>
  <si>
    <t>be58373a-a6a6-49c2-a037-0065b47870d4</t>
  </si>
  <si>
    <t>02ede4f4-ab5f-44a6-8339-236776a62ef4</t>
  </si>
  <si>
    <t>7e0cb7ca-a29e-497f-828c-1e0e2feaa072</t>
  </si>
  <si>
    <t>315ff856-c371-4efa-9dfb-9d6dbf216c97</t>
  </si>
  <si>
    <t>21dbec03-b352-414c-ba8e-9141b85a6521</t>
  </si>
  <si>
    <t>41df8e19-5a27-4ca7-abcf-9dafdb00f27c</t>
  </si>
  <si>
    <t>ba5bdebc-6947-4ef6-a65f-2703fb70c9ec</t>
  </si>
  <si>
    <t>c57a5ac1-b822-4172-afb3-1dc211da9fa8</t>
  </si>
  <si>
    <t>737d5463-dcc9-4b2e-ac3f-d66d6506adcc</t>
  </si>
  <si>
    <t>535d8beb-6e0f-4f7c-9da2-7ecf7a82f5a7</t>
  </si>
  <si>
    <t>37329241-e542-4241-a023-8f886bd0b189</t>
  </si>
  <si>
    <t>5ce6f11f-3824-438d-a613-97179d42acb2</t>
  </si>
  <si>
    <t>000edbf8-3882-47c6-8c0a-0179ac4212ee</t>
  </si>
  <si>
    <t>82f58c48-6c98-4490-a9e6-556adc3c7741</t>
  </si>
  <si>
    <t>bb71bf87-cd97-4422-93b3-af39f443e5de</t>
  </si>
  <si>
    <t>990527a1-dad9-4585-a7e3-6d5e331165bb</t>
  </si>
  <si>
    <t>d3c306b6-d2f5-4a17-b277-f1c0dbe379d1</t>
  </si>
  <si>
    <t>3b957197-8306-44e2-b298-0af4d9f806bf</t>
  </si>
  <si>
    <t>89feec54-b9db-47aa-9683-b533c3fc4491</t>
  </si>
  <si>
    <t>7bc58e79-d3bb-4943-bdb0-c0587fba5b27</t>
  </si>
  <si>
    <t>6906c4a6-499c-47ab-ae2f-2f1f3bcae341</t>
  </si>
  <si>
    <t>e31eaab0-bb14-4fff-8dc9-07bf539af449</t>
  </si>
  <si>
    <t>945fba9a-fa60-44b8-a7b6-23c260bc035f</t>
  </si>
  <si>
    <t>ca23df10-989d-47e9-bf00-77a3f989a534</t>
  </si>
  <si>
    <t>220d1acb-2c8f-4186-80c4-b146ebb08862</t>
  </si>
  <si>
    <t>50b3cc0f-cb04-48c3-84bd-f60f413459bc</t>
  </si>
  <si>
    <t>806bf8f1-99ad-4cc4-949c-d40f21e85031</t>
  </si>
  <si>
    <t>9ec7725a-a369-4b54-975f-ee4d624ca536</t>
  </si>
  <si>
    <t>2fda8e5e-1f76-4635-9d7b-dc8b327b3b90</t>
  </si>
  <si>
    <t>96a66846-6cc0-4624-ba4b-f6752a843919</t>
  </si>
  <si>
    <t>3d658217-5009-4a64-adf4-e0dd91e4f0d4</t>
  </si>
  <si>
    <t>e4254a0d-3210-439b-b429-57ab58ddf0df</t>
  </si>
  <si>
    <t>0a6c37e1-0e14-4360-8ee7-b2271c5b261b</t>
  </si>
  <si>
    <t>8cf22689-b697-4aff-be59-5be69432a081</t>
  </si>
  <si>
    <t>878477c6-78ea-44d2-8e8e-f5d1cbe89471</t>
  </si>
  <si>
    <t>6988e522-425e-4738-910e-567c4e726baa</t>
  </si>
  <si>
    <t>57a68e24-c998-46dc-a1fd-60f955c916ae</t>
  </si>
  <si>
    <t>c1dece89-391a-4c0c-b876-38f39099c0d2</t>
  </si>
  <si>
    <t>0c568eef-7cab-4e58-8cb2-530682bd31bc</t>
  </si>
  <si>
    <t>b61d3481-cdb0-4afc-ade4-88b97ceb932e</t>
  </si>
  <si>
    <t>d38f5046-aeba-4bb4-86de-eae89bb7e037</t>
  </si>
  <si>
    <t>27c1afb8-d276-4adc-86b3-88b32f848728</t>
  </si>
  <si>
    <t>0492b529-514f-4bee-b5d1-e454304afa3d</t>
  </si>
  <si>
    <t>78dd9951-5fd0-44de-81ca-d2aac702d8d1</t>
  </si>
  <si>
    <t>adcc2af1-f9ff-4ef7-9fab-52419ba2ade7</t>
  </si>
  <si>
    <t>c6dc7dee-c149-4b3a-b93a-f66df9907a52</t>
  </si>
  <si>
    <t>7fbec235-996f-476f-be49-cb07fb7b1941</t>
  </si>
  <si>
    <t>732066ce-2f0b-4b11-af75-0bbe68cfc65e</t>
  </si>
  <si>
    <t>715e7cb6-0a24-4085-bebb-75f8886305b8</t>
  </si>
  <si>
    <t>6d137299-b5fe-42d2-b17c-e4f070b10449</t>
  </si>
  <si>
    <t>c20e3945-d742-4b95-b867-ec787bc4c633</t>
  </si>
  <si>
    <t>6ea90710-0445-4f7f-877c-141d44ac687e</t>
  </si>
  <si>
    <t>e3f202de-1db7-41ae-850b-9e2c101f1bb0</t>
  </si>
  <si>
    <t>4cc6e6b7-3588-47c8-987d-0c171e3e128e</t>
  </si>
  <si>
    <t>c1f301a9-cb13-4fdf-9b19-4f8b5a2b5511</t>
  </si>
  <si>
    <t>85a9b126-21ff-47f0-bff7-1949f250840f</t>
  </si>
  <si>
    <t>c2e672ef-2e0f-4b42-8634-b2d0a89a2749</t>
  </si>
  <si>
    <t>046579ac-70b5-4e0f-b6b6-dc4dcfcd7526</t>
  </si>
  <si>
    <t>f41af42e-b223-42c6-927f-94ee4b2a269e</t>
  </si>
  <si>
    <t>dc8502d6-8ffc-46e1-baf3-32ecb1fb503a</t>
  </si>
  <si>
    <t>498b7311-bbc3-4167-ae0e-7d91b7d28977</t>
  </si>
  <si>
    <t>ca28fb6c-ca2a-42f6-9cb9-130df4239391</t>
  </si>
  <si>
    <t>b5e25755-2c26-4cf7-8fc6-2654441b6f92</t>
  </si>
  <si>
    <t>5d76845a-c775-4e3b-aa1e-796cf53bb62d</t>
  </si>
  <si>
    <t>a6087250-f09a-4ad0-b2ab-4f771335a596</t>
  </si>
  <si>
    <t>658df3b4-dece-42e7-abce-de8a2382b093</t>
  </si>
  <si>
    <t>706ba17b-07b8-4682-a8f7-ddd5dd1bff22</t>
  </si>
  <si>
    <t>f3299965-bdbf-4782-9c12-e2fbd63013e1</t>
  </si>
  <si>
    <t>b9a42dcd-9666-4f47-8b56-90a7a6403211</t>
  </si>
  <si>
    <t>f6505a31-cc5b-4c72-b906-73025efd2f04</t>
  </si>
  <si>
    <t>f6ea0361-30c0-4d39-b50b-b33160c9cc56</t>
  </si>
  <si>
    <t>505848df-e2cb-4b0f-a054-cca444b61ac2</t>
  </si>
  <si>
    <t>8be2ba95-d7a3-4f11-a975-38e79db8cf0c</t>
  </si>
  <si>
    <t>1ecc20e0-de05-4cfe-a5b2-5f536b896b4e</t>
  </si>
  <si>
    <t>959204bc-d300-4915-925a-c9e80f753e72</t>
  </si>
  <si>
    <t>2190919e-511b-44a6-b395-0d66ca26d652</t>
  </si>
  <si>
    <t>013ece07-b325-475c-9ab6-b68713d8b182</t>
  </si>
  <si>
    <t>4d5d34bf-3ea2-4eec-b16a-2c0a472732ba</t>
  </si>
  <si>
    <t>efa04f3b-bd49-4bd9-8a2e-415e59b5ed82</t>
  </si>
  <si>
    <t>3090e9f4-f307-494b-a2cc-6e84d46f5b66</t>
  </si>
  <si>
    <t>ea91d90c-f5ce-4c56-afca-9cb64b69ba43</t>
  </si>
  <si>
    <t>210204b6-79fd-4651-af86-00b6218bf419</t>
  </si>
  <si>
    <t>38b327ce-dace-4d67-a94e-68695633eda6</t>
  </si>
  <si>
    <t>36056095-ad9b-4717-a5a4-9b8bf36a3f3f</t>
  </si>
  <si>
    <t>703c6285-3f47-473c-9f2d-007e63e1fcec</t>
  </si>
  <si>
    <t>cb1dd946-a612-4658-8b7c-d2c690a250e0</t>
  </si>
  <si>
    <t>cf778251-230f-4b66-bbee-07a2f06dea08</t>
  </si>
  <si>
    <t>519eafeb-e672-4bb1-b21d-1a05a42c683f</t>
  </si>
  <si>
    <t>e4077368-3bbd-4add-929e-3610d16bcd9e</t>
  </si>
  <si>
    <t>33b1032a-ba54-444c-9ae9-6267a2e87b36</t>
  </si>
  <si>
    <t>8bfa88ed-e5f3-4e35-8834-c9782f857bf3</t>
  </si>
  <si>
    <t>b4d8a55b-fd7a-4ae6-ae46-a6ae73a674d6</t>
  </si>
  <si>
    <t>2dc9b916-5902-405e-aac6-b69cca02d416</t>
  </si>
  <si>
    <t>e451dd41-2b80-4dcf-9158-960fdc2c1468</t>
  </si>
  <si>
    <t>19ee44a2-6fc1-46e9-8d88-d0d78295404b</t>
  </si>
  <si>
    <t>75ba34e5-d44c-47a2-85ac-5388c3655100</t>
  </si>
  <si>
    <t>42d020e1-b0eb-4a0b-8ce9-ade3d081526e</t>
  </si>
  <si>
    <t>6ccdd63c-59c1-425c-9033-bcf2574d93c7</t>
  </si>
  <si>
    <t>4c3ff57b-51cc-4c4f-958b-331e346d2384</t>
  </si>
  <si>
    <t>b6e05d7c-d5d5-450c-84b0-98a1632fb249</t>
  </si>
  <si>
    <t>da5dfdea-2efc-4d69-b729-d78a832cc534</t>
  </si>
  <si>
    <t>9dbdcec4-712b-44ec-8677-fae915378627</t>
  </si>
  <si>
    <t>ec03fba3-611e-405f-ae5c-eadcb453d932</t>
  </si>
  <si>
    <t>a1b1585a-d846-47ad-8fcc-92a4ead4fd90</t>
  </si>
  <si>
    <t>8a84848a-8ea3-4f52-b9c1-fbad605beb99</t>
  </si>
  <si>
    <t>41311c82-7063-41f6-be2a-b78f7f053c68</t>
  </si>
  <si>
    <t>db26185b-83e7-4314-8787-dcc7eeb865d5</t>
  </si>
  <si>
    <t>c4082e46-9297-43c6-b95c-d7b6bd571703</t>
  </si>
  <si>
    <t>cd98d2c1-8155-4ef7-9de1-5cb69c1d9a53</t>
  </si>
  <si>
    <t>d3970eae-b010-42a9-bda0-72c59140aab2</t>
  </si>
  <si>
    <t>0d958be5-9912-4b9e-b65c-fdde358c4937</t>
  </si>
  <si>
    <t>5cb8bc36-e6a2-4a7f-94cb-ca9b9e7d184f</t>
  </si>
  <si>
    <t>eb49ea6c-c213-4e62-8332-272c470643e1</t>
  </si>
  <si>
    <t>5913bb2a-c989-49c0-9ba4-d40bf05abfe7</t>
  </si>
  <si>
    <t>c682053b-d45a-49af-aceb-ecc2f2aa3ca2</t>
  </si>
  <si>
    <t>6048a807-76ec-4217-a3cf-1cf59ef54b9f</t>
  </si>
  <si>
    <t>7bd6a140-f355-411f-be3f-cea46c42f91e</t>
  </si>
  <si>
    <t>40e51105-8ce0-4d12-90be-c6ab1d0ee664</t>
  </si>
  <si>
    <t>00ebeeb2-1497-4342-8b94-6cef7d599dd6</t>
  </si>
  <si>
    <t>c5edb745-b5ed-4eec-a3d4-bd6d4201a984</t>
  </si>
  <si>
    <t>f30fe7c0-d722-47a5-9209-2ea98ae10f8c</t>
  </si>
  <si>
    <t>d692b490-da29-4260-aa20-8f0bbbecc2e7</t>
  </si>
  <si>
    <t>968bf05a-1cf5-4713-8b67-a27ce2d85240</t>
  </si>
  <si>
    <t>9aaafaea-4eb4-4144-91e3-6d0cad0e433a</t>
  </si>
  <si>
    <t>bed94953-f500-40a7-a1d5-b5856333552c</t>
  </si>
  <si>
    <t>a379ad00-2f3b-4197-99d6-73c3bd1487f2</t>
  </si>
  <si>
    <t>1b8e0447-0242-4344-b7d6-3325c0cc7379</t>
  </si>
  <si>
    <t>6767f248-b5b7-4aa1-ba4a-2997ca8d2f56</t>
  </si>
  <si>
    <t>0ce0e63c-90bf-4e22-a3d6-72e8bbbcb73a</t>
  </si>
  <si>
    <t>027fc34b-a3dd-4772-87b8-6d1a47b4417a</t>
  </si>
  <si>
    <t>198d55a7-bbb4-4089-9150-38b77d9961ff</t>
  </si>
  <si>
    <t>cc4d8bc8-912b-451a-a8e0-f886085bfee1</t>
  </si>
  <si>
    <t>0fca478f-f047-464a-bb4a-6dcdd9f17068</t>
  </si>
  <si>
    <t>257a8419-ff1e-45c1-ab79-bf249fab326b</t>
  </si>
  <si>
    <t>5b0c08b3-e9b2-42c3-9721-139b10f1dc7e</t>
  </si>
  <si>
    <t>c2eea434-b5c9-4e81-91ac-75b804c02a77</t>
  </si>
  <si>
    <t>e21a0230-3392-44c5-855d-468ccf3a6462</t>
  </si>
  <si>
    <t>103efc05-2314-4973-9c53-078bcc3b4757</t>
  </si>
  <si>
    <t>e6e3959e-6d52-4760-b5e5-e4e1bd35bec0</t>
  </si>
  <si>
    <t>fbcdde43-2b10-451c-a631-e37d21f40678</t>
  </si>
  <si>
    <t>faffe549-f700-41ed-ade9-3576530f241d</t>
  </si>
  <si>
    <t>a6472c10-5569-4756-9046-2763a413b29a</t>
  </si>
  <si>
    <t>d8f2b184-f76d-4be2-a93f-a91a6d52f664</t>
  </si>
  <si>
    <t>29b69b5e-a4ab-4b07-bf84-d4d494e61a5d</t>
  </si>
  <si>
    <t>1a21ac55-2d3d-4b40-a0dc-2c842ef448fa</t>
  </si>
  <si>
    <t>0ce9ee9d-7619-4779-811e-9fa71224d67f</t>
  </si>
  <si>
    <t>98b7beb8-f2c1-4b01-95c6-59fb0c248ea3</t>
  </si>
  <si>
    <t>29801cc6-576c-4acb-a012-33c61a9326f6</t>
  </si>
  <si>
    <t>0b2ccff0-4599-4488-83e1-3990dc221aad</t>
  </si>
  <si>
    <t>73cd0fd1-135b-44d5-a42d-59af7987376e</t>
  </si>
  <si>
    <t>41803839-06a0-4054-8e67-c59a4d7cb984</t>
  </si>
  <si>
    <t>86dfdc6c-3c1c-4f17-94de-a0c53db850b0</t>
  </si>
  <si>
    <t>33066cd8-e97c-4d00-ad0e-64a34c5a8442</t>
  </si>
  <si>
    <t>81d49e6d-4b1d-4f6e-9aba-a3ffa8c455c1</t>
  </si>
  <si>
    <t>2f8aa261-ff80-48e8-9ea6-a540035447d5</t>
  </si>
  <si>
    <t>3c8e632b-d7fc-4249-832f-5e347eedd8c4</t>
  </si>
  <si>
    <t>795ccc85-7f26-4b63-844c-92e4f223d2a8</t>
  </si>
  <si>
    <t>2ab04b2e-30d5-4d40-b685-fbf807ddb0d6</t>
  </si>
  <si>
    <t>a614a091-780c-4071-9cf0-64fdb9e6ef83</t>
  </si>
  <si>
    <t>315200fd-02c8-424b-b37a-bb962d2cc22c</t>
  </si>
  <si>
    <t>2b18616d-74e8-45cc-b64e-8a68ed0fb1c2</t>
  </si>
  <si>
    <t>9bde8985-e014-4a27-8f8f-21737f20482b</t>
  </si>
  <si>
    <t>a4a0774f-24f3-4d0a-8fee-ff6dcda3889f</t>
  </si>
  <si>
    <t>5a409d5d-689a-4e99-9d54-812e6c5521c2</t>
  </si>
  <si>
    <t>7d982b5f-a86b-480f-86bd-b041b4443c61</t>
  </si>
  <si>
    <t>017b1fe3-dd00-41e6-821d-7eeadff66f83</t>
  </si>
  <si>
    <t>f1d52506-ae3c-4c17-ba22-2cacf42d641b</t>
  </si>
  <si>
    <t>a3f0664b-97cd-4871-9b0d-c9119a1e8bbb</t>
  </si>
  <si>
    <t>a09cc39a-0b12-4a7f-aa16-d9e14cd43edc</t>
  </si>
  <si>
    <t>77024cc7-6803-4ba7-a00d-04dba6c212cb</t>
  </si>
  <si>
    <t>d9012659-da4c-4a86-8150-bc0898e90a11</t>
  </si>
  <si>
    <t>73be2f84-1140-41dd-802b-fb92f12cf1c8</t>
  </si>
  <si>
    <t>decd874e-1eb8-44ed-8e03-2cb544061b31</t>
  </si>
  <si>
    <t>5104b3e0-6f6f-4971-809f-041e12cd017a</t>
  </si>
  <si>
    <t>186c8c82-5f9a-43ea-8b98-698a7e81cab1</t>
  </si>
  <si>
    <t>c8eeedf9-d768-4682-9762-7ff04f531da7</t>
  </si>
  <si>
    <t>74fd7afe-c478-46d5-92ff-158ef37732bb</t>
  </si>
  <si>
    <t>072c8830-225b-4d35-99c7-ed017e6cd08c</t>
  </si>
  <si>
    <t>f220f66e-a196-4ec7-8d30-3902160e6f19</t>
  </si>
  <si>
    <t>e77a1dda-52a8-4319-bd38-4e7082462639</t>
  </si>
  <si>
    <t>522758d0-af1e-4d26-83b9-723d7faa6042</t>
  </si>
  <si>
    <t>b0f462f7-0ca8-451c-ad2f-65a0da5e6b02</t>
  </si>
  <si>
    <t>23317a32-23c2-4bd9-8715-e9124d8c0b07</t>
  </si>
  <si>
    <t>72403099-82f6-4249-9b8b-af3fd4a2726f</t>
  </si>
  <si>
    <t>8bce7a77-a3cd-450a-8630-e2a7e30fc3b0</t>
  </si>
  <si>
    <t>1fccc879-ad8c-4524-912c-a7d2b1cc3ed7</t>
  </si>
  <si>
    <t>86f27351-02e0-4220-b320-c30eca368b62</t>
  </si>
  <si>
    <t>af2e25c9-bad8-4dfa-96b8-bba548fe0e7e</t>
  </si>
  <si>
    <t>9a135708-9f83-4801-a3ec-3d5a3553cc1b</t>
  </si>
  <si>
    <t>18648ed9-cc9d-4fc3-bcfa-ce45a6ec4ceb</t>
  </si>
  <si>
    <t>8c749ddc-f7bf-4f76-b96c-271843ce6736</t>
  </si>
  <si>
    <t>890b4dba-7237-4901-8369-9440b48574f8</t>
  </si>
  <si>
    <t>1a746597-1abf-4411-a975-bd4777135674</t>
  </si>
  <si>
    <t>e6837720-dbfb-45ba-909b-99a943a11eed</t>
  </si>
  <si>
    <t>0fa2573c-0f8d-49f2-8d2a-655d743472b9</t>
  </si>
  <si>
    <t>f4a39494-79ca-4a66-8404-a8dd326d3740</t>
  </si>
  <si>
    <t>70b5d171-fad2-4e6b-8471-c04717ea3772</t>
  </si>
  <si>
    <t>b35dbf01-bda3-4333-99be-64ccd888e90c</t>
  </si>
  <si>
    <t>da2a6a57-157c-434d-b7ef-606247055c2d</t>
  </si>
  <si>
    <t>a58fcbde-3b93-4a07-8e75-b97a7f1f8f35</t>
  </si>
  <si>
    <t>f0e8960f-d2ec-4348-a9fb-da1c64a02606</t>
  </si>
  <si>
    <t>e8c7beb4-ad44-4dfa-a4fc-71acfd114681</t>
  </si>
  <si>
    <t>bfa07a33-552a-4dda-a5cf-c72bf0e01b7f</t>
  </si>
  <si>
    <t>826fd604-fd83-47db-a472-a793c7d372e7</t>
  </si>
  <si>
    <t>34d5dde0-cb47-4230-95a3-e009a989e5e9</t>
  </si>
  <si>
    <t>316e8bab-7c45-4e57-86c0-a91a286af7a7</t>
  </si>
  <si>
    <t>176c4ae3-2d4d-4e3d-9543-4e83564b6cf1</t>
  </si>
  <si>
    <t>67fd4c73-e93a-4c46-976b-cf671bd608a3</t>
  </si>
  <si>
    <t>57014f52-9864-40ee-8050-a1b938138fa7</t>
  </si>
  <si>
    <t>1f0a736d-3fa7-4fb1-9237-a287e7429e85</t>
  </si>
  <si>
    <t>0c9b4454-9416-43e0-a6e2-4f26f62c249e</t>
  </si>
  <si>
    <t>9da792b1-ead0-4843-84b2-00ea6c4d196b</t>
  </si>
  <si>
    <t>fcca8ad2-6264-473d-b9e8-30e3ba41e690</t>
  </si>
  <si>
    <t>0c3cc0c7-697e-4e00-9250-be4368bd9c0d</t>
  </si>
  <si>
    <t>403d2e56-b203-4f89-9355-8f1860488a33</t>
  </si>
  <si>
    <t>ff6ba379-adb5-478e-8cdf-23a5d0247173</t>
  </si>
  <si>
    <t>62810ffe-525e-4b11-8283-81669346fc4f</t>
  </si>
  <si>
    <t>78be709f-04e9-48d9-9efc-baab2313838c</t>
  </si>
  <si>
    <t>6fd3cde2-966a-4222-9abe-55c4794a80cd</t>
  </si>
  <si>
    <t>2eb3bd19-53e8-4018-800b-c29842aa9a0a</t>
  </si>
  <si>
    <t>7954d007-f17e-4a64-8a2e-7049354894e6</t>
  </si>
  <si>
    <t>3651fa7f-ecde-4f1c-8cd9-512a678fb094</t>
  </si>
  <si>
    <t>c22c1b1c-9fc5-472e-be67-dae6a98cf9e9</t>
  </si>
  <si>
    <t>2c2867d5-5b6f-4e2f-98d2-1edcf878f620</t>
  </si>
  <si>
    <t>ba4bfbb2-afe2-44ab-8e48-5210532c975f</t>
  </si>
  <si>
    <t>bf2a5a40-ada0-4ed7-b584-34bb2f78eabc</t>
  </si>
  <si>
    <t>8ee5067d-5a04-4b26-95a6-69f8d86f74d4</t>
  </si>
  <si>
    <t>86916f78-4c83-488d-959c-2fb77a8a11a6</t>
  </si>
  <si>
    <t>c623235c-e126-493a-8750-6471707b1d08</t>
  </si>
  <si>
    <t>b2705c3c-60ac-4328-8468-87496983b6fa</t>
  </si>
  <si>
    <t>1379f1cf-d51c-40bb-93e4-699f1af1608b</t>
  </si>
  <si>
    <t>9ffa2f5d-ea18-4060-b4f7-52cc49867bed</t>
  </si>
  <si>
    <t>19a00e1a-2087-4dcd-838c-7bb11e9f2afd</t>
  </si>
  <si>
    <t>908f2364-514f-432e-96a5-3f74692531de</t>
  </si>
  <si>
    <t>4cb78987-631f-4925-9fcb-30239ba59dcf</t>
  </si>
  <si>
    <t>da2e55ce-d905-4c50-91c1-0300f8001d0b</t>
  </si>
  <si>
    <t>b14510fb-7725-4021-ad3d-5a057eacf9a7</t>
  </si>
  <si>
    <t>ecefa5b3-810c-44ec-a7ec-27343ba191a5</t>
  </si>
  <si>
    <t>7423f68a-f141-49b6-9d3c-64c4de2c9971</t>
  </si>
  <si>
    <t>1864a4cc-a55f-4bf3-a8ee-fe6916708986</t>
  </si>
  <si>
    <t>22f2b630-91a6-4512-b9e1-7fef3f6ca266</t>
  </si>
  <si>
    <t>13dd6f67-0778-4e2f-8a71-c22cfe8b9ded</t>
  </si>
  <si>
    <t>d2586b40-601e-4160-ad0b-339edcfd24b9</t>
  </si>
  <si>
    <t>45df71bf-7e92-4910-a1fa-c4fc9ed7783e</t>
  </si>
  <si>
    <t>e363aeb4-2fbb-4a03-9edb-8aa7b353c9d1</t>
  </si>
  <si>
    <t>c78f1459-8e09-47af-af24-ea0130a7a8a7</t>
  </si>
  <si>
    <t>0e122666-3cb4-48f9-9f92-a2969cb9c88c</t>
  </si>
  <si>
    <t>f5ff0d29-8d68-4f08-8f95-baa52ef43348</t>
  </si>
  <si>
    <t>1241fe75-5103-4594-ab01-04dda24fb708</t>
  </si>
  <si>
    <t>23c2a544-0d31-40c5-8862-7cbbea181c7c</t>
  </si>
  <si>
    <t>1492aa9d-4dec-4590-bc75-965a4e3c81b4</t>
  </si>
  <si>
    <t>f99687a3-5a65-41c1-a5c0-2df8438185fa</t>
  </si>
  <si>
    <t>939ac635-9f22-45b2-85a1-96d66b4465d6</t>
  </si>
  <si>
    <t>49c9b5ec-aa2d-48e0-8723-361e92d797b3</t>
  </si>
  <si>
    <t>cb938ff6-577a-451c-be54-503748e3a312</t>
  </si>
  <si>
    <t>694c04ae-a58a-4ce2-ab02-28f41da274a8</t>
  </si>
  <si>
    <t>4c8d3e1e-8ad6-40d8-a594-374fa33e553f</t>
  </si>
  <si>
    <t>abc656f7-67c5-4d60-b75b-84b0de6561a0</t>
  </si>
  <si>
    <t>4247eb34-5ef9-4a78-9330-ecea104e848c</t>
  </si>
  <si>
    <t>cb496802-8300-4250-905f-3981d03658fb</t>
  </si>
  <si>
    <t>2ebe35b3-2ab6-4c05-a004-fb5b810eff96</t>
  </si>
  <si>
    <t>4859e267-efdd-4f75-8aa0-ae2ddbcc1791</t>
  </si>
  <si>
    <t>68d556ab-5ba8-414c-bfe0-0aa6d363fefd</t>
  </si>
  <si>
    <t>f6d4882e-477e-41df-8363-761aea25d8c6</t>
  </si>
  <si>
    <t>ee6a49f7-f8a6-4e90-9fef-9bad50e236c9</t>
  </si>
  <si>
    <t>5b9aaaaa-0b87-4a7d-adff-0116f8eb96b3</t>
  </si>
  <si>
    <t>8f1cfc2d-1014-4eb6-a5a8-55aac5023dfc</t>
  </si>
  <si>
    <t>d2f299d6-33f5-477f-bf44-cc8b95a77be9</t>
  </si>
  <si>
    <t>856bf45e-5266-4c12-a706-bedd6011bbad</t>
  </si>
  <si>
    <t>e6e8a858-feff-4de9-be4b-7741da0fe9d4</t>
  </si>
  <si>
    <t>5b3f8d81-e548-4448-ada0-a59fbd0eea88</t>
  </si>
  <si>
    <t>2db5607f-80b5-4a8f-9e1c-9819eee541e5</t>
  </si>
  <si>
    <t>a8ede3cf-c513-4684-ad5e-bcf85f9d13ba</t>
  </si>
  <si>
    <t>d814df40-d0b6-43c8-8750-fa43df5ec335</t>
  </si>
  <si>
    <t>056b416a-df88-4518-a3a5-fc8523b10cbb</t>
  </si>
  <si>
    <t>13111048-ecdf-4d2d-99c6-30f6571aa1ad</t>
  </si>
  <si>
    <t>c28b44f4-57a3-4b1a-8b10-11acc05380fb</t>
  </si>
  <si>
    <t>facccc68-b23d-4319-b0c3-1b248b4a9121</t>
  </si>
  <si>
    <t>f61c36f7-51b0-4da6-ae22-9da5f5c6d540</t>
  </si>
  <si>
    <t>985c713f-d68f-4bcd-8615-3abf7c0d322d</t>
  </si>
  <si>
    <t>9852eab7-473e-4628-9865-13a5e0352760</t>
  </si>
  <si>
    <t>d04f0633-3062-40ff-8fbb-f8b6896b3d09</t>
  </si>
  <si>
    <t>d141aacb-a6e2-4b62-86a7-98ff89aa168d</t>
  </si>
  <si>
    <t>433a5ea4-f67e-42a9-a6cf-e25496f5f5c4</t>
  </si>
  <si>
    <t>00596db5-2800-4e84-b4af-ee2b1a523422</t>
  </si>
  <si>
    <t>2eecabcb-dbd8-43c7-8b8f-227e379101e3</t>
  </si>
  <si>
    <t>b1c9506e-2c8a-4e7d-9045-07b61524369a</t>
  </si>
  <si>
    <t>d569159b-7f2f-4461-ab63-ac63edab438c</t>
  </si>
  <si>
    <t>ed81c9bb-0dba-4328-ab18-710f3567cf71</t>
  </si>
  <si>
    <t>b9bb42a3-9edd-4128-add7-f6000bbca14a</t>
  </si>
  <si>
    <t>54c4ddef-14e5-407d-b3fe-7d37c6d6935c</t>
  </si>
  <si>
    <t>ffe8422d-2d52-4416-8fa7-6184cb57afb9</t>
  </si>
  <si>
    <t>82653ad2-27c5-4d67-9373-6b515aec68b6</t>
  </si>
  <si>
    <t>115a5826-5467-4031-b449-f9b3dd40a644</t>
  </si>
  <si>
    <t>eaa4dd57-cca2-43cd-bcc4-eeed90701782</t>
  </si>
  <si>
    <t>6325a8ff-5909-411e-aeff-5d167fce668c</t>
  </si>
  <si>
    <t>a349e762-2486-48aa-8dcc-27872aa22a6a</t>
  </si>
  <si>
    <t>a3910cff-cf99-4dd9-9857-386cf5a8d07d</t>
  </si>
  <si>
    <t>6dab51ba-9425-44bb-876e-3cf97f9ab88f</t>
  </si>
  <si>
    <t>589ab511-0474-4b59-af99-420bb3804630</t>
  </si>
  <si>
    <t>3ba21067-c9bd-4dae-a1b8-52e8f83ac42d</t>
  </si>
  <si>
    <t>493a2496-3688-4659-bc88-693bcac5cc9c</t>
  </si>
  <si>
    <t>5ac785ed-f600-42bb-8f60-5365b014c24e</t>
  </si>
  <si>
    <t>8b45eb38-59f4-49c8-8735-e51e37d39cae</t>
  </si>
  <si>
    <t>7741b8f5-872a-41ab-9def-aec647e4d328</t>
  </si>
  <si>
    <t>231151a0-608d-4b3d-b92b-d5192f0c6647</t>
  </si>
  <si>
    <t>68beaf55-66eb-4ff9-9988-7171f2e8cc97</t>
  </si>
  <si>
    <t>093a1835-5ef0-47bb-8836-2e8f126d00d2</t>
  </si>
  <si>
    <t>2e66bb15-07e2-460a-bc02-7e9195cebf8b</t>
  </si>
  <si>
    <t>9be8e359-43dc-4a17-b63f-99bb7806ed5c</t>
  </si>
  <si>
    <t>db45e713-51a3-484f-8e5b-e062cf4be53a</t>
  </si>
  <si>
    <t>4b4caa12-5aaa-44e0-9d24-1023da9bea5f</t>
  </si>
  <si>
    <t>afaf74f6-8737-42a0-acf0-6187c55c3101</t>
  </si>
  <si>
    <t>0f8b7696-0ad1-4344-95aa-2ebcb852e200</t>
  </si>
  <si>
    <t>1da8248b-fc55-4239-bb05-0279b8a72237</t>
  </si>
  <si>
    <t>de854a6b-05e1-47a7-9798-379c39e98e08</t>
  </si>
  <si>
    <t>d5be44bf-d0cf-4a7d-b9e2-06997fe5b8ed</t>
  </si>
  <si>
    <t>ef0a1923-1dab-4e69-a69e-4690a1f906b6</t>
  </si>
  <si>
    <t>a3dd4def-c0a4-41eb-a98f-d87f0be54da7</t>
  </si>
  <si>
    <t>8f5bdbd1-c5ad-443b-a789-3da5b51637a2</t>
  </si>
  <si>
    <t>130e2aec-37f2-4228-89ca-fdc4aa1f2d7d</t>
  </si>
  <si>
    <t>1faea30f-bba5-4b3c-adaa-80aad3933154</t>
  </si>
  <si>
    <t>673e37a9-2ab5-4101-94fc-e578871fab65</t>
  </si>
  <si>
    <t>f5bc1386-bb86-4e4d-b5f9-4360960db52b</t>
  </si>
  <si>
    <t>00622c45-988a-4729-85a8-f4472d2a1e6d</t>
  </si>
  <si>
    <t>9cf585e1-c998-4ed8-b2cf-eb3922e12ec1</t>
  </si>
  <si>
    <t>71913cb1-f3f7-4d45-a314-b6cfbdab5c0b</t>
  </si>
  <si>
    <t>2950a506-8f4d-4594-9974-7fc437f41609</t>
  </si>
  <si>
    <t>d1b359c7-2b32-4110-b20d-294ab07746f2</t>
  </si>
  <si>
    <t>4bd1f4c4-2dd5-41fc-a437-e6c448b10477</t>
  </si>
  <si>
    <t>Provident Data Centers</t>
  </si>
  <si>
    <t>f8ab1df3-6838-451b-9053-26c30b9ed0d1</t>
  </si>
  <si>
    <t>c207c174-eaea-4f11-9b93-b1bba38e5109</t>
  </si>
  <si>
    <t>3e563898-5716-46d0-b046-cbe618bebdcd</t>
  </si>
  <si>
    <t>29a134c3-65fb-471a-8018-a8afeb0e3564</t>
  </si>
  <si>
    <t>61a3de57-090d-4070-b38d-e9b3cc5e9dfd</t>
  </si>
  <si>
    <t>59e218ac-20b8-466c-a798-6c0e24c5cc16</t>
  </si>
  <si>
    <t>b6bcd4a6-3992-4727-9d1a-75f376f53559</t>
  </si>
  <si>
    <t>18dd230d-8bf5-4775-b5d7-f20a64bf1f35</t>
  </si>
  <si>
    <t>51908f59-2d74-41d9-ad55-81044d2f49d1</t>
  </si>
  <si>
    <t>d9940ae4-3cf4-4cef-9cc6-dc92e903855f</t>
  </si>
  <si>
    <t>9df807d9-111f-440a-b484-4dba8b5977b5</t>
  </si>
  <si>
    <t>3e04ce1f-32bc-4cf2-86a4-556151e8842d</t>
  </si>
  <si>
    <t>219b33be-93fd-4cdf-8c5c-879075dd9410</t>
  </si>
  <si>
    <t>8ba05c7e-87a4-4b42-b5f0-bb7cb1887638</t>
  </si>
  <si>
    <t>adbe9569-f6ad-47b4-b46f-7e56cd0a9340</t>
  </si>
  <si>
    <t>0a1e29c0-369c-4aca-b65f-341dc9f4ec33</t>
  </si>
  <si>
    <t>a32235d0-d511-48bc-9945-87a1f4938691</t>
  </si>
  <si>
    <t>eb950679-5059-479a-9ab2-9e2965db7210</t>
  </si>
  <si>
    <t>87f95852-d850-473b-b3c0-89ca13dd0da5</t>
  </si>
  <si>
    <t>eb7b3a39-3837-471b-b721-f69b6e1083d7</t>
  </si>
  <si>
    <t>7e1a3ff8-c198-4dca-b0c5-211f67fcb254</t>
  </si>
  <si>
    <t>a9fbdffe-8515-44d7-af22-5b73a0541c52</t>
  </si>
  <si>
    <t>f8408374-8ce8-4b26-b0b2-80888bdf7749</t>
  </si>
  <si>
    <t>947f4d73-0941-435f-9e42-b4edc48f5a45</t>
  </si>
  <si>
    <t>c5a60b29-ff80-445d-a84b-94eb6900a5f4</t>
  </si>
  <si>
    <t>fb7a3905-6b2d-4648-8a47-62c981883d84</t>
  </si>
  <si>
    <t>d91bdb44-e2fe-4cd1-bbbd-1a526034fdc2</t>
  </si>
  <si>
    <t>f943145f-f718-42b1-96ef-00ec058d6439</t>
  </si>
  <si>
    <t>16ba6a89-3bbb-47c3-98ca-c4fc119e3dfa</t>
  </si>
  <si>
    <t>2f5cbe6d-52c1-4af1-b767-36b2db8e493e</t>
  </si>
  <si>
    <t>8cedcc84-bf52-4754-9756-655cfc00bc1f</t>
  </si>
  <si>
    <t>06fec776-565b-403e-977e-97cc5da0e244</t>
  </si>
  <si>
    <t>1d5ffb31-cb17-4f15-91cc-444168517e2f</t>
  </si>
  <si>
    <t>107a3892-6368-42e6-910a-1d3cf48adc93</t>
  </si>
  <si>
    <t>b886b0bc-3c8d-4ca9-836d-ddfcdcd2d2bc</t>
  </si>
  <si>
    <t>c6579b25-c9fa-4614-a350-d6ef50e492eb</t>
  </si>
  <si>
    <t>ece78b16-c7ca-4af4-9dd6-6885289deda5</t>
  </si>
  <si>
    <t>4cc408db-a23f-43a0-91cb-6e90e55bb782</t>
  </si>
  <si>
    <t>7a839bc0-2d5d-4ec6-b3fc-c6649d4c1e96</t>
  </si>
  <si>
    <t>26f396b6-3518-4e67-9b17-81b814576218</t>
  </si>
  <si>
    <t>3696ced4-1c03-47b5-813b-c101e144715c</t>
  </si>
  <si>
    <t>2f024aa4-dab3-407c-9e51-9d13bc47ee7a</t>
  </si>
  <si>
    <t>6eebb17e-4cd4-4948-9f4b-8fdd1eef3173</t>
  </si>
  <si>
    <t>BAL_AUTH_SUBREGION_CODE</t>
  </si>
  <si>
    <t>BAL_AUTH_SUBREGION_NAME</t>
  </si>
  <si>
    <t>BAL_AUTH_ABBR</t>
  </si>
  <si>
    <t>BAL_AUTH_NAME</t>
  </si>
  <si>
    <t>TOT_ENERGY_DEMAND_BA_MW</t>
  </si>
  <si>
    <t>TOT_POWER_CAPACITY_MW</t>
  </si>
  <si>
    <t>EKPC</t>
  </si>
  <si>
    <t>East Kentucky Power Cooperative zone - PJM</t>
  </si>
  <si>
    <t>PJM</t>
  </si>
  <si>
    <t>BC</t>
  </si>
  <si>
    <t>Baltimore Gas null zone - PJM</t>
  </si>
  <si>
    <t>DOM</t>
  </si>
  <si>
    <t>Dominion Virginia Power zone - PJM</t>
  </si>
  <si>
    <t>AP</t>
  </si>
  <si>
    <t>Allegheny Power zone - PJM</t>
  </si>
  <si>
    <t>PS</t>
  </si>
  <si>
    <t>Public Service Electric &amp; Gas of New Jersey zone - PJM</t>
  </si>
  <si>
    <t>DEOK</t>
  </si>
  <si>
    <t>Duke Energy Ohio/Kentucky zone  - PJM</t>
  </si>
  <si>
    <t>AEP</t>
  </si>
  <si>
    <t>American Electric Power zone - PJM</t>
  </si>
  <si>
    <t>PE</t>
  </si>
  <si>
    <t>PECO Energy zone - PJM</t>
  </si>
  <si>
    <t>ATSI</t>
  </si>
  <si>
    <t>American Transmission Systems, Inc. zone - PJM</t>
  </si>
  <si>
    <t>CE</t>
  </si>
  <si>
    <t>Commonwealth Edison zone - PJM</t>
  </si>
  <si>
    <t>DUQ</t>
  </si>
  <si>
    <t>Duquesne Lighting Company zone - PJM</t>
  </si>
  <si>
    <t>DPL</t>
  </si>
  <si>
    <t>Delmarva Power null zone - PJM</t>
  </si>
  <si>
    <t>PL</t>
  </si>
  <si>
    <t>Pennsylvania Power zone - PJM</t>
  </si>
  <si>
    <t>RECO</t>
  </si>
  <si>
    <t>Rockland Electric (East) zone - PJM</t>
  </si>
  <si>
    <t>Metropolitan Edison zone - PJM</t>
  </si>
  <si>
    <t>LES</t>
  </si>
  <si>
    <t>Lincoln Electric System - SWPP</t>
  </si>
  <si>
    <t>SPP</t>
  </si>
  <si>
    <t>Southwest Power Pool</t>
  </si>
  <si>
    <t>OPPD</t>
  </si>
  <si>
    <t>Omaha Public Power District - SWPP</t>
  </si>
  <si>
    <t>OKGE</t>
  </si>
  <si>
    <t>Oklahoma Gas and Electric Co. - SWPP</t>
  </si>
  <si>
    <t>INDN</t>
  </si>
  <si>
    <t>Independence Power - SWPP</t>
  </si>
  <si>
    <t>SPRM</t>
  </si>
  <si>
    <t>City of Springfield - SWPP</t>
  </si>
  <si>
    <t>WR</t>
  </si>
  <si>
    <t>Westar Energy - SWPP</t>
  </si>
  <si>
    <t>MPS</t>
  </si>
  <si>
    <t>KCP&amp;L Greater Missouri Operations - SWPP</t>
  </si>
  <si>
    <t>GRDA</t>
  </si>
  <si>
    <t>Grand River Dam Authority - SWPP</t>
  </si>
  <si>
    <t>SPS</t>
  </si>
  <si>
    <t>Southwestern Public Service Company - SWPP</t>
  </si>
  <si>
    <t>8910</t>
  </si>
  <si>
    <t>Zones 8, 9 and 10 - MISO</t>
  </si>
  <si>
    <t>MISO</t>
  </si>
  <si>
    <t>0035</t>
  </si>
  <si>
    <t>Zones 3 and 5 - MISO</t>
  </si>
  <si>
    <t>0027</t>
  </si>
  <si>
    <t>Zones 2 and 7 - MISO</t>
  </si>
  <si>
    <t>0006</t>
  </si>
  <si>
    <t>Zone 6 - MISO</t>
  </si>
  <si>
    <t>0001</t>
  </si>
  <si>
    <t>Zone 1 - MISO</t>
  </si>
  <si>
    <t>SCE</t>
  </si>
  <si>
    <t>Southern California Edison - CISO</t>
  </si>
  <si>
    <t>California Independent System Operator</t>
  </si>
  <si>
    <t>PGAE</t>
  </si>
  <si>
    <t>Pacific Gas and Electric</t>
  </si>
  <si>
    <t>SDGE</t>
  </si>
  <si>
    <t>San Diego Gas and Electric - CISO</t>
  </si>
  <si>
    <t>NCEN</t>
  </si>
  <si>
    <t>ERCO - North Central</t>
  </si>
  <si>
    <t>COAS</t>
  </si>
  <si>
    <t>ERCO - Coast</t>
  </si>
  <si>
    <t>SCEN</t>
  </si>
  <si>
    <t>ERCO - South Central</t>
  </si>
  <si>
    <t>FWES</t>
  </si>
  <si>
    <t>ERCO - Far West</t>
  </si>
  <si>
    <t>EAST</t>
  </si>
  <si>
    <t>ERCO - East</t>
  </si>
  <si>
    <t>SOUT</t>
  </si>
  <si>
    <t>ERCO - South</t>
  </si>
  <si>
    <t>ZONB</t>
  </si>
  <si>
    <t>Genesee - NYIS</t>
  </si>
  <si>
    <t>New York Independent System Operator</t>
  </si>
  <si>
    <t>ZONA</t>
  </si>
  <si>
    <t>West - NYIS</t>
  </si>
  <si>
    <t>ZONH &amp; ZONI</t>
  </si>
  <si>
    <t>Millwood &amp; Dunwoodie - NYIS</t>
  </si>
  <si>
    <t>ZONG</t>
  </si>
  <si>
    <t>Hudson Valley - NYIS</t>
  </si>
  <si>
    <t>ZONF</t>
  </si>
  <si>
    <t>Capital - NYIS</t>
  </si>
  <si>
    <t>ZONK</t>
  </si>
  <si>
    <t>Long Island - NYIS</t>
  </si>
  <si>
    <t>ZONJ</t>
  </si>
  <si>
    <t>New York City - NYIS</t>
  </si>
  <si>
    <t>4003</t>
  </si>
  <si>
    <t>ISNE - Vermont</t>
  </si>
  <si>
    <t>4005</t>
  </si>
  <si>
    <t>ISNE - Rhode Island</t>
  </si>
  <si>
    <t>4008</t>
  </si>
  <si>
    <t>ISNE - Northeast Mass.</t>
  </si>
  <si>
    <t>4002</t>
  </si>
  <si>
    <t>ISNE - New Hampshire</t>
  </si>
  <si>
    <t>4001</t>
  </si>
  <si>
    <t>ISNE - Maine</t>
  </si>
  <si>
    <t>4007</t>
  </si>
  <si>
    <t>ISNE - Western/Central Mass.</t>
  </si>
  <si>
    <t>4004</t>
  </si>
  <si>
    <t>ISNE - Connecticut</t>
  </si>
  <si>
    <t>4006</t>
  </si>
  <si>
    <t>ISNE - Southeast Mass.</t>
  </si>
  <si>
    <t>US States Overview</t>
  </si>
  <si>
    <t>Top 10 US States based on their Data Center's inventory, facility size and energy consumption.</t>
  </si>
  <si>
    <t>Top 10 provider based on their Data Center's inventory, facility size and energy consumption.</t>
  </si>
  <si>
    <t>ENERGY DEMAND ISO</t>
  </si>
  <si>
    <t>DATA CENTERS POWER CAPACITY</t>
  </si>
  <si>
    <t>DATA CENTER ENERGY COVERAGE</t>
  </si>
  <si>
    <t>Data Centers across ISOs/RTOs</t>
  </si>
  <si>
    <t>Data Center Power Distribution by ISO/RTO, Energy and Coverage</t>
  </si>
  <si>
    <t>QTY_DATA_CENTERS</t>
  </si>
  <si>
    <t>NRTH</t>
  </si>
  <si>
    <t>ERCO - North</t>
  </si>
  <si>
    <t>Q_SUBREGION_CODE</t>
  </si>
  <si>
    <t>TOTAL DATA CENTERS</t>
  </si>
  <si>
    <t>ISO/RTO ENERGY DEMAND</t>
  </si>
  <si>
    <t>DATA CENTER POWER CAPACITY</t>
  </si>
  <si>
    <t>SUBREGION NAME</t>
  </si>
  <si>
    <t>SUBREGION CODE</t>
  </si>
  <si>
    <t>Data Centers across ISOs/RTOs Subregions (Load Zones)</t>
  </si>
  <si>
    <t>Data Center Power Distribution by ISO/RTO Load Zones, Energy and Coverage</t>
  </si>
  <si>
    <t>e14c2cce-e9ed-4986-bf9d-5529de0e6023</t>
  </si>
  <si>
    <t>PG&amp;E Data Centers</t>
  </si>
  <si>
    <t>345d6cd4-34cb-4172-b790-e0786abeb125</t>
  </si>
  <si>
    <t>Patmos</t>
  </si>
  <si>
    <t>c80daad2-1d07-4c1b-a7c0-4ea7be2028f8</t>
  </si>
  <si>
    <t>3e4f7b3f-9fd5-4213-b014-6630b0b7311d</t>
  </si>
  <si>
    <t>05c2f968-436e-42a1-893d-42bef5ae4a73</t>
  </si>
  <si>
    <t>xAI</t>
  </si>
  <si>
    <t>94bb0d96-b498-4327-b4ce-bbd9c1ff13f5</t>
  </si>
  <si>
    <t>151a8706-2128-4b52-baa2-4ec902e36fff</t>
  </si>
  <si>
    <t>8e21af20-2c16-496c-8aaa-41ad8d447b17</t>
  </si>
  <si>
    <t>2b431dff-efd0-49e3-a3a5-7ddfb95ed554</t>
  </si>
  <si>
    <t>b36c598a-2d5c-4927-99df-5f77bc9f612d</t>
  </si>
  <si>
    <t>0028094a-0c47-4659-b412-36e0917bbdfe</t>
  </si>
  <si>
    <t>131d103a-75bf-4f28-8705-6e830f81bc10</t>
  </si>
  <si>
    <t>618511f1-88f8-4eb5-adb1-68951635ed45</t>
  </si>
  <si>
    <t>584e346d-9d9f-445b-9939-0854525d362e</t>
  </si>
  <si>
    <t>8c95a0d0-6444-466a-998d-045233f02293</t>
  </si>
  <si>
    <t>8c96275e-59ee-4678-970b-f2d282813526</t>
  </si>
  <si>
    <t>556792cd-731a-4d6d-bc6a-611119c4d429</t>
  </si>
  <si>
    <t>9a4398c9-3f08-46e6-8c82-c07946d0fb0b</t>
  </si>
  <si>
    <t>f6fd40bd-dd9c-4cef-b435-03b14f01ca0f</t>
  </si>
  <si>
    <t>c04dd5b1-7846-4fb4-8b4c-1ef76fd73fba</t>
  </si>
  <si>
    <t>e2203a6d-6d0d-4db2-9143-1ff0c79f4b62</t>
  </si>
  <si>
    <t>10f6f906-2f59-4b6a-b45b-e23b5c218c17</t>
  </si>
  <si>
    <t>eedb91c7-562a-40f4-b3c4-b869f86b6aec</t>
  </si>
  <si>
    <t>1977e91e-ce65-45e0-a409-781310ee1f45</t>
  </si>
  <si>
    <t>60d2effa-d069-495a-b993-f5f3d84cb194</t>
  </si>
  <si>
    <t>c5620729-20d8-48d1-bf0f-f7ff2b1b5e8c</t>
  </si>
  <si>
    <t>75b3ab69-4865-45c2-94f6-e05e855277d0</t>
  </si>
  <si>
    <t>df1a0119-19f0-4594-a8ed-d11209254206</t>
  </si>
  <si>
    <t>f375e42a-aeb5-4743-a129-fb3e590880c5</t>
  </si>
  <si>
    <t>ecc6716e-0e82-43b2-8e5f-44530c019e70</t>
  </si>
  <si>
    <t>8514a8fa-85f0-47c4-aef9-ee2b71c90b3c</t>
  </si>
  <si>
    <t>b99737d5-0449-44e9-a285-512e95d453b6</t>
  </si>
  <si>
    <t>9120c5ea-9c01-4097-8625-c44df403db3d</t>
  </si>
  <si>
    <t>74f6991e-2991-40ac-94f0-d24a1a8cc72a</t>
  </si>
  <si>
    <t>75c57bab-7833-4f77-8eca-7d4d09061fec</t>
  </si>
  <si>
    <t>99a7c4ea-a024-4fd3-bdd7-a8592e2d9d90</t>
  </si>
  <si>
    <t>7447a06c-56de-42cc-8fcc-db0d18f5287e</t>
  </si>
  <si>
    <t>115f8a8d-104d-4eae-99ac-0b848366487c</t>
  </si>
  <si>
    <t>042610d8-bd60-4e85-9282-653938757f56</t>
  </si>
  <si>
    <t>fcdbfed4-faf2-4cbd-b8c7-d15de05de854</t>
  </si>
  <si>
    <t>a83c9273-0e88-42bf-a4e3-c7564c8263b0</t>
  </si>
  <si>
    <t>3e660915-1f5d-49af-9d0b-13d4361cff21</t>
  </si>
  <si>
    <t>9fe5e132-817d-4b34-975f-7047b954326d</t>
  </si>
  <si>
    <t>f1a9e1a7-49ae-4d89-92e1-e58025c46a41</t>
  </si>
  <si>
    <t>3a9a5944-2666-4cd6-a588-bf4022c92421</t>
  </si>
  <si>
    <t>bc6f65d3-b9c5-4cc7-8d7e-f0cbfeb50638</t>
  </si>
  <si>
    <t>e3968827-e94e-4c08-9d60-ea70eae65747</t>
  </si>
  <si>
    <t>bf92570f-d266-4718-8454-96928ed0e8eb</t>
  </si>
  <si>
    <t>0787da63-489e-422e-9e74-d4a309bd25f8</t>
  </si>
  <si>
    <t>746d2dc1-2a10-407b-b1f6-f50bfae4af90</t>
  </si>
  <si>
    <t>a78339de-1799-499e-b022-7f4a28644af3</t>
  </si>
  <si>
    <t>f3ff5e51-bd5d-41c1-af57-e5b671e582ff</t>
  </si>
  <si>
    <t>a5306a4c-dfb2-4baf-967b-d67fb2cc9e18</t>
  </si>
  <si>
    <t>816563b0-eb41-41b3-85f1-d9e181b6d26f</t>
  </si>
  <si>
    <t>395ec717-8e8e-49f1-bd0c-236d2a10a462</t>
  </si>
  <si>
    <t>0ea6a5f4-59cd-4e1c-b245-b786de5f861e</t>
  </si>
  <si>
    <t>2f5ea49b-9d3b-4cf0-a6ff-7d9b98bfc69d</t>
  </si>
  <si>
    <t>882fd436-1872-445f-a8ef-ce898bd12c61</t>
  </si>
  <si>
    <t>a5fbec21-bfc5-43ea-9564-075f1b44597a</t>
  </si>
  <si>
    <t>bfdc85a1-3657-4e12-84c0-4465e8f95d80</t>
  </si>
  <si>
    <t>8a8d5a20-4a66-4a96-ad34-1cfca70b451a</t>
  </si>
  <si>
    <t>094d114d-c120-472e-a5c5-fe0c28b4b881</t>
  </si>
  <si>
    <t>82fdd2f4-78f2-4ba8-8653-48a88c97dae7</t>
  </si>
  <si>
    <t>5b6fda70-8206-4b26-a2d6-45c89a0aed01</t>
  </si>
  <si>
    <t>463f6e2a-3846-4451-a8f6-47e7a9c1631f</t>
  </si>
  <si>
    <t>3c3a3ecb-baa6-4b4b-9700-e33d08fff571</t>
  </si>
  <si>
    <t>ed4c43a7-b108-4311-86ff-ac6107b3d189</t>
  </si>
  <si>
    <t>b1e24b16-318e-4148-a799-2cde84cbe610</t>
  </si>
  <si>
    <t>a8cc8467-db98-49cc-b674-ed49053e18bf</t>
  </si>
  <si>
    <t>a7d34d81-f5fb-40b5-aa6d-6e8e69c02666</t>
  </si>
  <si>
    <t>Company Not Disclosed</t>
  </si>
  <si>
    <t>748bf43c-c668-40fd-b378-4089cc33ce91</t>
  </si>
  <si>
    <t>5a38821b-2b9f-4306-a51a-9d29fd3c24b6</t>
  </si>
  <si>
    <t>26b02a27-f103-4b79-a529-230a9bbf1089</t>
  </si>
  <si>
    <t>0f981e6f-7ab2-4c04-814f-6615043f0e95</t>
  </si>
  <si>
    <t>99f6b716-4b01-40fb-b140-b33939a7efc8</t>
  </si>
  <si>
    <t>f30c9ef9-92ea-4708-ad6d-750c838b0345</t>
  </si>
  <si>
    <t>4c47a0b3-dfa6-43ce-a8f8-a6a18d20d3d5</t>
  </si>
  <si>
    <t>955f1776-eb05-488c-bb27-d3b0b648c0f4</t>
  </si>
  <si>
    <t>954684f1-f81b-4e56-b066-01201f1ed68c</t>
  </si>
  <si>
    <t>996c23db-4c35-4c87-8138-be8aed43536c</t>
  </si>
  <si>
    <t>1fd5e89c-bb4f-40c8-8a20-23556778627f</t>
  </si>
  <si>
    <t>7b42b9cd-be5c-4e44-992b-7c2688e3c494</t>
  </si>
  <si>
    <t>91f98d45-ede5-4c2f-8dbc-7e29cc25f0c2</t>
  </si>
  <si>
    <t>89ce73f1-68ab-4e82-b26e-f04c5bb45360</t>
  </si>
  <si>
    <t>566b7e5b-5427-4fe1-9770-2b8323ed76b1</t>
  </si>
  <si>
    <t>9f3b216d-b70d-40cb-bda0-34f0e72ba7a2</t>
  </si>
  <si>
    <t>1966c071-a957-4329-b64b-a4a8c4ac999b</t>
  </si>
  <si>
    <t>021d0de3-b085-4404-ab9d-7f05fd05e7bc</t>
  </si>
  <si>
    <t>5e1df4c0-6794-4b10-997e-a0534e4c9ce0</t>
  </si>
  <si>
    <t>3cd6d5b5-7fb5-4637-8a87-d2f43474eb96</t>
  </si>
  <si>
    <t>d0740ce8-5e45-4f03-8858-f703e603fd89</t>
  </si>
  <si>
    <t>d2ee6567-ffc1-47cc-b272-3003639a5f3e</t>
  </si>
  <si>
    <t>0a645b71-daf2-40b5-a204-3e8a7e7c7bfd</t>
  </si>
  <si>
    <t>68a0f179-c0d0-4bf4-959d-09b9118f4550</t>
  </si>
  <si>
    <t>379c9882-054f-427e-a8e4-a2cbed11be34</t>
  </si>
  <si>
    <t>e9fdcaeb-4ce0-4c7b-91e0-4af98823a1d5</t>
  </si>
  <si>
    <t>0504c94d-f430-48f0-9854-88064a3d985c</t>
  </si>
  <si>
    <t>bdf1b812-a8ed-4586-86b0-cf77ec1f65b5</t>
  </si>
  <si>
    <t>0.1 General (Recorded Date)</t>
  </si>
  <si>
    <t>0.0 Updated Date Label (From Pipeline job date)</t>
  </si>
  <si>
    <t>vs previous 30 days</t>
  </si>
  <si>
    <t>47256bd2-bb40-4ffb-b29e-369d76dca822</t>
  </si>
  <si>
    <t>Clean Arc</t>
  </si>
  <si>
    <t>325ec627-e4e2-4e16-9c47-7f981d9af111</t>
  </si>
  <si>
    <t>862f1c84-d144-4ab3-a75a-5290567c5f44</t>
  </si>
  <si>
    <t>c246c18a-1d0e-412e-a300-7ddcc57cadad</t>
  </si>
  <si>
    <t>758c9167-9f6a-4cea-a73f-431cb73b733d</t>
  </si>
  <si>
    <t>214545ac-a266-4585-b002-1c5669229acb</t>
  </si>
  <si>
    <t>Thrive</t>
  </si>
  <si>
    <t>Diode Ventures</t>
  </si>
  <si>
    <t>9f53b7cb-f486-40c3-af21-ed79a82f643b</t>
  </si>
  <si>
    <t>da090137-f82a-46a1-9855-3e677eaa0bba</t>
  </si>
  <si>
    <t>4fa5bf65-f91c-47b8-81ad-003831204cec</t>
  </si>
  <si>
    <t>7358ccaf-3d6b-4697-800e-fe06e157f6c9</t>
  </si>
  <si>
    <t>c0ba872d-be56-4d6a-a441-e03914a1594c</t>
  </si>
  <si>
    <t>9efb5e76-b321-4bef-9f17-81c45c2f2718</t>
  </si>
  <si>
    <t>dd1a7d9c-5b93-4441-8b64-772063822e20</t>
  </si>
  <si>
    <t>5b07b3e8-a56c-4b59-9734-ca94791d6719</t>
  </si>
  <si>
    <t>d3c419d4-d84c-4f17-a11c-e23e16cf3d29</t>
  </si>
  <si>
    <t>f37a9dab-a349-4373-a02c-ca75de0f68e4</t>
  </si>
  <si>
    <t>6caa7f3b-0e4c-46f7-ae3a-d2adf63130a7</t>
  </si>
  <si>
    <t>9330ebbf-ce69-4ed3-a9e2-a4b24cf229d7</t>
  </si>
  <si>
    <t>5b59c67a-db24-43f5-b312-f516790e844e</t>
  </si>
  <si>
    <t>db5ef542-ac2d-48f3-8e1c-d56eb9c6cd9d</t>
  </si>
  <si>
    <t>a7e27cda-471c-4ad4-901a-c1ae902439d5</t>
  </si>
  <si>
    <t>a11eed04-a5f3-4bdd-8f37-075825956809</t>
  </si>
  <si>
    <t>c582a135-2f78-455c-8b2a-212583a3d49b</t>
  </si>
  <si>
    <t>55662e16-685d-4cab-9210-d4ad855f56fa</t>
  </si>
  <si>
    <t>a223f8a4-b749-4838-9e16-a4b817b3a736</t>
  </si>
  <si>
    <t>8e02c457-8323-45ca-9015-8e72a6f23fa5</t>
  </si>
  <si>
    <t>9a1a28f9-3294-41fd-af3a-533826533b62</t>
  </si>
  <si>
    <t>0078f6cd-944b-45bf-b171-994e61a4e7fd</t>
  </si>
  <si>
    <t>97d100dc-b094-4cd2-8f1d-23fd36833dd7</t>
  </si>
  <si>
    <t>6f61138f-244d-4d2e-b3ec-c0de59e8a2fa</t>
  </si>
  <si>
    <t>3844357e-f589-494e-88d1-86ad7377d569</t>
  </si>
  <si>
    <t>d428b9e1-a56e-48c3-bbaa-bed7d2cb7ac7</t>
  </si>
  <si>
    <t>0e735fc8-0547-4e72-8f41-8ff619786af6</t>
  </si>
  <si>
    <t>5ea6730b-b483-4585-bcb5-239868c21e35</t>
  </si>
  <si>
    <t>0a7c9c04-0761-4e40-b608-5ca07dfbcfdc</t>
  </si>
  <si>
    <t>b147f25c-66eb-4627-accc-736e64743347</t>
  </si>
  <si>
    <t>a2fdb4d9-d61c-42bd-a6e7-d88540cc3553</t>
  </si>
  <si>
    <t>a54ae3ac-cf5f-487a-bbb6-3066cac7085e</t>
  </si>
  <si>
    <t>9dd3ce17-2da9-47f4-9173-5e06d4719438</t>
  </si>
  <si>
    <t>4ff7947d-e8c6-418e-adb2-0a4e2a71a226</t>
  </si>
  <si>
    <t>e994c39e-b0e3-4b24-939e-42cedec92c7f</t>
  </si>
  <si>
    <t>1652f58e-5e13-47f9-80df-d1c92a51ec16</t>
  </si>
  <si>
    <t>5b88a3f8-9c85-4437-8553-fcd318210f8e</t>
  </si>
  <si>
    <t>0e831706-94ae-4dad-905f-481c005ab2b0</t>
  </si>
  <si>
    <t>754593b0-ad09-426e-8637-dbd514af64a4</t>
  </si>
  <si>
    <t>2e4195d1-c876-4dae-8005-5d4bf382c6c9</t>
  </si>
  <si>
    <t>527b3f2a-a00d-40fc-8141-35428cb07e48</t>
  </si>
  <si>
    <t>2c6bbbae-8beb-44c4-83d2-ce4e3d5a4d0f</t>
  </si>
  <si>
    <t>74e59a20-c554-4540-8866-c5771774e59a</t>
  </si>
  <si>
    <t>ec05f43f-640d-40e6-9a13-c8d0cb8f484c</t>
  </si>
  <si>
    <t>929703e0-420c-414d-b9bd-349c66944f72</t>
  </si>
  <si>
    <t>46a8e3b8-46d4-4540-b5b0-746447c76d06</t>
  </si>
  <si>
    <t>a0ad30c3-e2bb-4c31-ac31-65af47f081e8</t>
  </si>
  <si>
    <t>21dd8104-233e-4b1c-b90e-937ad427b0b4</t>
  </si>
  <si>
    <t>77ac81f5-483f-45b5-8cd8-43109ef052be</t>
  </si>
  <si>
    <t>2d25e468-514a-483a-ba57-356eca418431</t>
  </si>
  <si>
    <t>e1e00611-0f53-4485-88cc-fa6eea1f1e47</t>
  </si>
  <si>
    <t>7260b4a5-6009-40e3-97ea-b84d94ada069</t>
  </si>
  <si>
    <t>DAY</t>
  </si>
  <si>
    <t>Dayton Power null zone - PJM</t>
  </si>
  <si>
    <t>58820c98-0153-4ab3-9629-c448fa2213f2</t>
  </si>
  <si>
    <t>a602c08e-d10b-41d5-871f-7ac5d2d0e02b</t>
  </si>
  <si>
    <t>TECfusions</t>
  </si>
  <si>
    <t>ebea9d43-4c0e-44aa-bc7f-f26fca2deb86</t>
  </si>
  <si>
    <t>ba05e192-dd51-438f-ac7c-38a66f59dee6</t>
  </si>
  <si>
    <t>DBT Data</t>
  </si>
  <si>
    <t>e97fffa5-41e7-478f-a06a-7e9b8e5561cd</t>
  </si>
  <si>
    <t>80c45df9-0a30-4818-9f74-6245580c8c92</t>
  </si>
  <si>
    <t>4ed2ef82-4f59-4c01-bcae-c41a8dc46f49</t>
  </si>
  <si>
    <t>69371026-b797-432d-8ea3-ff64d9a5bbef</t>
  </si>
  <si>
    <t>066ff8c9-2372-443b-96d9-605d889f03e3</t>
  </si>
  <si>
    <t>b9232feb-e759-42b7-8d8b-c871f1c0a42c</t>
  </si>
  <si>
    <t>24a2e542-e02e-460b-8809-51cc3446eb82</t>
  </si>
  <si>
    <t>b7c2ea6d-d8e9-496e-82db-15f273a0c962</t>
  </si>
  <si>
    <t>9163dd61-b2e3-4ed7-a66e-e8938e4ad7cd</t>
  </si>
  <si>
    <t>20573817-6cac-46dc-b5da-57b5daeeaeb3</t>
  </si>
  <si>
    <t>7b646833-497d-48da-b92a-aabf913751af</t>
  </si>
  <si>
    <t>426b6cc0-846a-4b55-80f5-53bf06663866</t>
  </si>
  <si>
    <t>f22b42f8-ecdb-4781-bb5b-3d436749b0e6</t>
  </si>
  <si>
    <t>bffc706d-f283-46a7-bb18-e845834e3d7c</t>
  </si>
  <si>
    <t>66c9e9e6-ffaf-4ba4-a597-b8c4f3249479</t>
  </si>
  <si>
    <t>c7ce3f0b-e601-4a3f-8c3d-947e9025d471</t>
  </si>
  <si>
    <t>09e838cd-e88a-4c5f-bad0-91ff39c84126</t>
  </si>
  <si>
    <t>eb362bac-a233-480e-bae5-320744d2762e</t>
  </si>
  <si>
    <t>725c2012-d451-4ce8-bd23-dd56b8612a70</t>
  </si>
  <si>
    <t>25f6aa22-1c66-4110-a916-2e92605796c5</t>
  </si>
  <si>
    <t>3551fbab-32da-47fe-895a-83bd60fd85e0</t>
  </si>
  <si>
    <t>47924841-1171-4836-aaa1-835c9460841c</t>
  </si>
  <si>
    <t>15530848-92f9-4cf6-914e-8d21864e602c</t>
  </si>
  <si>
    <t>9f231940-ee08-4fd5-875d-88b550ad713d</t>
  </si>
  <si>
    <t>8b8448d3-e3a6-4274-aa76-415fee0e899c</t>
  </si>
  <si>
    <t>2ab5f852-92ec-4cc5-9bd5-7a14159abb4f</t>
  </si>
  <si>
    <t>00fba51d-db02-449f-8aed-9841cebb498e</t>
  </si>
  <si>
    <t>a3f05cce-ed04-4156-a673-83e70cc9d9f4</t>
  </si>
  <si>
    <t>9c7e3cff-5317-4ebf-a54c-94bfd5fa8ae6</t>
  </si>
  <si>
    <t>5ec04392-abff-44d0-8ed1-0cee77b382e8</t>
  </si>
  <si>
    <t>a1d4011f-cfee-4d20-98fb-96c67070ec8c</t>
  </si>
  <si>
    <t>39e6c693-a98a-4b03-b8cc-86419193376f</t>
  </si>
  <si>
    <t>e7312856-2e88-4fa1-aa9c-46cead83c106</t>
  </si>
  <si>
    <t>5a2bae3f-d691-4bfa-9473-8b2ff6e71b62</t>
  </si>
  <si>
    <t>0d9c4d57-c37c-4242-908a-1f613679f7b7</t>
  </si>
  <si>
    <t>325ec87b-e3a2-4f0a-8260-013ab015b7eb</t>
  </si>
  <si>
    <t>ef2f141d-5bad-4087-b3ae-0622cd09d83d</t>
  </si>
  <si>
    <t>def7e52c-b04c-4d57-9bc0-74a03dabb4d6</t>
  </si>
  <si>
    <t>ce59647b-6429-4b09-b451-880aa16def04</t>
  </si>
  <si>
    <t>b2867b3e-a5ce-41f9-a931-ad5988453525</t>
  </si>
  <si>
    <t>df5853bc-a5d1-4c8c-860a-6a77e76e064e</t>
  </si>
  <si>
    <t>e2359a57-ebe3-42ce-b798-cab041f45151</t>
  </si>
  <si>
    <t>7084df5a-8f1b-4f46-b917-544357502a2a</t>
  </si>
  <si>
    <t>b22df996-1784-4d80-a31f-3c835ffbab99</t>
  </si>
  <si>
    <t>0d228ac8-c946-4e49-b0b2-8f03d157e0ab</t>
  </si>
  <si>
    <t>c995cd9c-950c-4be6-a154-a4e6bfc76fef</t>
  </si>
  <si>
    <t>d3b34207-0184-4bb7-b841-a00290b9cb6f</t>
  </si>
  <si>
    <t>fc1fc559-0370-41aa-b7c9-f6cf7f5442a3</t>
  </si>
  <si>
    <t>4181eb16-3bfe-40ab-ba7a-2d99aa28894c</t>
  </si>
  <si>
    <t>c4cf0f72-598a-4797-9796-0c704fae64d8</t>
  </si>
  <si>
    <t>a8b20426-2e7a-495e-afb4-490de9f23968</t>
  </si>
  <si>
    <t>53b3273f-f37a-4327-8a99-2f4220e3d794</t>
  </si>
  <si>
    <t>4570446c-ac8a-458d-b8c2-093de044892d</t>
  </si>
  <si>
    <t>912f5301-5de5-453e-a620-dd53a55a180d</t>
  </si>
  <si>
    <t>bb9997c7-2b76-4a57-804a-aa76f2c5d5bb</t>
  </si>
  <si>
    <t>65ab536f-43c8-43b5-9aa7-d9ca0ec77acd</t>
  </si>
  <si>
    <t>e3174d38-1167-4d73-9589-eb7e1b8874d5</t>
  </si>
  <si>
    <t>e6d24cd8-65c4-4b8f-9926-a2da29496978</t>
  </si>
  <si>
    <t>6ca9b051-fa36-4968-804f-ad6b9e0a7915</t>
  </si>
  <si>
    <t>a24fee2a-9acb-4aa4-a545-2e07a0edbc28</t>
  </si>
  <si>
    <t>7d3c8ad2-535e-43fa-ab80-d278c5069a12</t>
  </si>
  <si>
    <t>17188bb9-e349-4f1a-81cf-96c20e2b05b9</t>
  </si>
  <si>
    <t>6996538d-1dd4-43b8-a78c-56fb13f11dad</t>
  </si>
  <si>
    <t>e5dbbbb4-8579-42c2-b543-1c1146d8c291</t>
  </si>
  <si>
    <t>881c9fb6-c286-46e0-836f-da280b9223f2</t>
  </si>
  <si>
    <t>1d0f82da-2739-4ee9-8d06-5e3e7e9cf7e6</t>
  </si>
  <si>
    <t>6b093563-626e-40b9-bb52-aa693f681a92</t>
  </si>
  <si>
    <t>97c4b3ab-ccfd-497f-b7f1-b93ab8a60983</t>
  </si>
  <si>
    <t>0f79d0df-061d-438b-8bc3-ba87a0a70c1b</t>
  </si>
  <si>
    <t>23905551-54db-4d0b-bab5-401aab73148d</t>
  </si>
  <si>
    <t>16e405e8-3e41-4c93-86c0-767c466a36c9</t>
  </si>
  <si>
    <t>06bd1449-2708-4d9c-87f4-bef5f684c439</t>
  </si>
  <si>
    <t>1acd336b-8b27-4352-ba56-5196595ce278</t>
  </si>
  <si>
    <t>df9f8f0f-b3be-411d-9943-32f02973fe3e</t>
  </si>
  <si>
    <t>d6a86e1c-8a74-4176-98fd-c6f4ba72aaae</t>
  </si>
  <si>
    <t>daa1b54a-efe9-40f0-b92c-d972df786040</t>
  </si>
  <si>
    <t>b4d9d572-e001-44c0-a364-d1a4f5307da8</t>
  </si>
  <si>
    <t>a9fc47b5-9a3d-4fa0-9852-094852220565</t>
  </si>
  <si>
    <t>d9c4ac53-9583-4ffe-a9c7-4cbdb0e1023a</t>
  </si>
  <si>
    <t>17cd4711-e0a4-4192-af44-687971735350</t>
  </si>
  <si>
    <t>d2f488d2-644b-401d-8032-b764b909a15e</t>
  </si>
  <si>
    <t>40e31180-2659-4eca-800b-00495ea238fd</t>
  </si>
  <si>
    <t>8d62c3c9-0499-4e84-a435-beea92f510f3</t>
  </si>
  <si>
    <t>ae930ea8-cb71-4891-ae9f-5c26c70907d0</t>
  </si>
  <si>
    <t>308e479e-d2af-45c7-8c65-2081653426c7</t>
  </si>
  <si>
    <t>d7d793b7-95ac-429d-a442-d38c0ed903ee</t>
  </si>
  <si>
    <t>b18483af-0ec6-4a5b-a4f8-ff74bc44afd0</t>
  </si>
  <si>
    <t>d1c906bf-c67b-448c-9727-7ef9b8f5a791</t>
  </si>
  <si>
    <t>467d75ea-b8bc-4ee2-a5c0-44dfba8f70e6</t>
  </si>
  <si>
    <t>e9db307b-be0e-4096-ae21-4f7e48a509a6</t>
  </si>
  <si>
    <t>b43a400e-73bb-4582-b958-280d82c5a1cb</t>
  </si>
  <si>
    <t>ec430f58-a1b6-438b-b4cf-c07a15785f3d</t>
  </si>
  <si>
    <t>21c79fa1-92b9-4ee9-8c54-7f0c93e9aff9</t>
  </si>
  <si>
    <t>66c8d356-dc86-42a8-afa1-123d01c77fd5</t>
  </si>
  <si>
    <t>d361d9b8-1348-488e-a8ad-b5e9486c7116</t>
  </si>
  <si>
    <t>52da1ff5-6f82-4b18-a273-fd101ab6490d</t>
  </si>
  <si>
    <t>9bccd324-16df-42ec-a768-21533e05ce0a</t>
  </si>
  <si>
    <t>6e8a4bf0-5848-4551-aa79-dd0c35164c9a</t>
  </si>
  <si>
    <t>14e4f899-f13b-4a4a-b751-8c974fc74af7</t>
  </si>
  <si>
    <t>fe8c42ec-aec2-4eb9-9d86-63f3927c4893</t>
  </si>
  <si>
    <t>1d88e78f-c15d-42c5-82b7-7f9268be748a</t>
  </si>
  <si>
    <t>3e2d1891-aef2-4803-b206-706cdfc2dfa4</t>
  </si>
  <si>
    <t>0d5e924c-c9ed-409b-869d-d5b8f4473d65</t>
  </si>
  <si>
    <t>f6455a91-65f8-4e9d-93fe-b2d1134efe01</t>
  </si>
  <si>
    <t>0ab8d497-727e-472d-b4d3-8a63a243dcb3</t>
  </si>
  <si>
    <t>5750a375-da19-4cc9-a7e9-37f3cae467fc</t>
  </si>
  <si>
    <t>8568cfdb-ab7c-474f-8fa8-efb6dfead7ca</t>
  </si>
  <si>
    <t>a31609b1-49a1-456d-b014-327f8bb20395</t>
  </si>
  <si>
    <t>16fc0c1d-b40f-4d85-8920-6689fc0a1519</t>
  </si>
  <si>
    <t>5b2050c6-81a0-4a2e-89b9-6df136b66afe</t>
  </si>
  <si>
    <t>6c7d18b0-eeab-48bb-b1d6-dd764d8a9589</t>
  </si>
  <si>
    <t>6fd33caa-609d-48d1-acd2-b139361b33c3</t>
  </si>
  <si>
    <t>fbd23f5b-9a11-4c63-9ab1-5b48b1bf14a5</t>
  </si>
  <si>
    <t>bb8f5ac1-8efa-421c-a910-dc16a3387058</t>
  </si>
  <si>
    <t>02aecef3-74ea-42e8-9172-b3a937d8d70b</t>
  </si>
  <si>
    <t>e6ac0e70-99f4-49e9-9fa8-48bc758ea083</t>
  </si>
  <si>
    <t>e4c58926-a3f3-44c8-abf7-f5b468951056</t>
  </si>
  <si>
    <t>9bbce456-3fa2-4b0e-af0d-0ae56aca9219</t>
  </si>
  <si>
    <t>27cb94a7-16b4-4753-a883-c57dd9ad6cac</t>
  </si>
  <si>
    <t>556795fe-3f10-4378-bda6-bccb3edda4f6</t>
  </si>
  <si>
    <t>e1098710-3914-4ab8-a68b-13f25ad74de3</t>
  </si>
  <si>
    <t>c0846e86-212e-42b5-81f0-4445682d9662</t>
  </si>
  <si>
    <t>e25e93b4-f92a-4e97-b1de-8f63fa85aab3</t>
  </si>
  <si>
    <t>c4cfcb8e-922f-4e70-a746-f8369348302d</t>
  </si>
  <si>
    <t>1f30f1f4-c939-45c5-9b5b-7d6fae6f9d10</t>
  </si>
  <si>
    <t>563a7491-cd53-4daa-939d-f861b008ce7b</t>
  </si>
  <si>
    <t>5769813a-7c32-4054-86f4-62c855aea2f4</t>
  </si>
  <si>
    <t>72115848-3302-4e48-bc20-3fc0f9499b2f</t>
  </si>
  <si>
    <t>59e5152c-6167-4ac2-a781-01f2ff888c5f</t>
  </si>
  <si>
    <t>8ea9524e-8814-4bfd-b904-5608e9981243</t>
  </si>
  <si>
    <t>daf0ffca-4328-4aef-9c1c-7d50e5b6892b</t>
  </si>
  <si>
    <t>7db1382b-4342-4767-8c55-eefec0991ed6</t>
  </si>
  <si>
    <t>37956744-91bb-4a1c-8239-779f32736639</t>
  </si>
  <si>
    <t>614af099-a12c-477f-b8bc-c6f86fe632d2</t>
  </si>
  <si>
    <t>9683c933-3f50-403d-8985-65b825b0d953</t>
  </si>
  <si>
    <t>2c32f694-a3f9-49bc-92b1-ecaac4aa1e34</t>
  </si>
  <si>
    <t>bdf76392-8f5c-493b-af91-8a938ddcb2b4</t>
  </si>
  <si>
    <t>6d0e3916-3196-4a35-9d1f-6c57a0cc1076</t>
  </si>
  <si>
    <t>14ab4cf3-8f93-459f-8c24-88f3657d14ce</t>
  </si>
  <si>
    <t>405e2483-25ed-4da5-9325-2be0c201fee7</t>
  </si>
  <si>
    <t>6a16dfae-92ab-404a-8006-426317eef5b2</t>
  </si>
  <si>
    <t>09196122-a70c-4f37-98be-bd0e5b0c6d73</t>
  </si>
  <si>
    <t>cdf85bb1-9175-4c31-b0f6-2375c071f5dc</t>
  </si>
  <si>
    <t>4268f496-e5cc-4cb7-9740-725f446d245a</t>
  </si>
  <si>
    <t>c0dcb67d-6048-416b-92de-18ce6be01941</t>
  </si>
  <si>
    <t>6d62bd22-21cb-4ca5-9c29-5eac732179b3</t>
  </si>
  <si>
    <t>54e6dc04-a0cd-45ed-9104-8065fa64d00a</t>
  </si>
  <si>
    <t>99567d8e-3523-4324-aa7a-e0d54eaf45ea</t>
  </si>
  <si>
    <t>5f66cd68-31f2-4898-a63a-3ef2865367ef</t>
  </si>
  <si>
    <t>e54912e0-7969-4baf-8893-dad2e1f2a67a</t>
  </si>
  <si>
    <t>92f3416e-2086-4f3d-beca-40d3f810de42</t>
  </si>
  <si>
    <t>4f59334f-5182-4cd1-a748-24d6445d852f</t>
  </si>
  <si>
    <t>5dceb853-3abc-48c8-9b0b-6b98a082d405</t>
  </si>
  <si>
    <t>5d2f8273-c0d3-4e5a-8110-8e61803c7c46</t>
  </si>
  <si>
    <t>eb89e99b-f82d-4468-a6df-81139e0e7b42</t>
  </si>
  <si>
    <t>f28c3601-3d84-4841-8a52-f81f3c6fee50</t>
  </si>
  <si>
    <t>b1297e95-434b-4dac-8f67-091e7a59b7f8</t>
  </si>
  <si>
    <t>efb253e5-3989-4511-a616-18cd85391df2</t>
  </si>
  <si>
    <t>f79688c0-707a-4946-b844-2b70242cef13</t>
  </si>
  <si>
    <t>23eead51-7b2b-40b8-9f9b-3308d1947d06</t>
  </si>
  <si>
    <t>fd6e29b4-f268-4ca7-8a06-b415eaa86e9b</t>
  </si>
  <si>
    <t>b7ca0217-b11d-4397-8579-4ecfe3f210e9</t>
  </si>
  <si>
    <t>107580dd-8a2b-41b5-b97a-93aa3c1b2090</t>
  </si>
  <si>
    <t>f7b61e38-5edd-46b5-9ea2-27f014621b2b</t>
  </si>
  <si>
    <t>0f04bc9e-1fbd-4a1e-86ea-e259f91a1783</t>
  </si>
  <si>
    <t>d90e9f9c-8dad-4a62-a577-4fa5798253f5</t>
  </si>
  <si>
    <t>3edae235-8273-493a-8b76-935d9600b60c</t>
  </si>
  <si>
    <t>2ae9f4d7-d8a5-4751-bfab-d4951e44d7f6</t>
  </si>
  <si>
    <t>2d0206e4-d486-4db5-8dd9-e6b1f4742db8</t>
  </si>
  <si>
    <t>3d11dd07-dc29-463b-b39e-adf8c983b470</t>
  </si>
  <si>
    <t>1187518d-8ebb-4e86-b7ed-30ab8aa92b8c</t>
  </si>
  <si>
    <t>2ea1697f-6669-4532-b505-1d2cc6bc408c</t>
  </si>
  <si>
    <t>eb303f73-4aa5-4698-856b-c3ce53fea1e5</t>
  </si>
  <si>
    <t>de58f2f5-1d74-44f2-a51a-3cf0eeda18d9</t>
  </si>
  <si>
    <t>5823853c-bc95-4a7f-b3dd-ce2e3cafc559</t>
  </si>
  <si>
    <t>abfd83dd-fbb0-4cf1-bd55-30952cf67596</t>
  </si>
  <si>
    <t>8a4c8d65-217f-40b1-bb7e-54072ab5407c</t>
  </si>
  <si>
    <t>12f4d45a-c781-4d11-b919-eeafbf5e50e2</t>
  </si>
  <si>
    <t>b327ae7a-8765-45bd-b6ce-73a7b83c455c</t>
  </si>
  <si>
    <t>c6abf971-b232-42ab-b452-1e2a4d31321e</t>
  </si>
  <si>
    <t>75acf105-2d2b-4e93-a1ad-4053393c04eb</t>
  </si>
  <si>
    <t>ed025433-8cd3-4791-b193-47f40a548127</t>
  </si>
  <si>
    <t>e0996f61-ef80-43e2-a3ae-330e1da689ae</t>
  </si>
  <si>
    <t>ce339421-9614-4c74-bac6-c89e4261fffc</t>
  </si>
  <si>
    <t>e11a4a56-59ad-4ae3-bec2-f9519bb08c12</t>
  </si>
  <si>
    <t>06be486c-6139-41c2-9788-a505268da772</t>
  </si>
  <si>
    <t>81226298-06b5-4ba6-afaf-b6e5b21e78a7</t>
  </si>
  <si>
    <t>fbb63928-ca5a-4277-a946-ba8c8b9cbb68</t>
  </si>
  <si>
    <t>c312ec0c-3e54-4ba5-9631-76600432925d</t>
  </si>
  <si>
    <t>a16577c7-83e7-4bf4-adb8-3afa929e9cf8</t>
  </si>
  <si>
    <t>fe3a81c8-36e5-4412-a9ed-7f2b8b6f0992</t>
  </si>
  <si>
    <t>137806da-854b-49fa-83d2-b4e69bf81c2a</t>
  </si>
  <si>
    <t>64fbddd4-6792-41b3-ba95-3e9a451e11f4</t>
  </si>
  <si>
    <t>fe56fcb4-19fc-4f2e-a5ee-1fa9389ba1ac</t>
  </si>
  <si>
    <t>18a0925f-0eaf-4e5a-ad1b-3bafee05fbe2</t>
  </si>
  <si>
    <t>77cfa3f8-1e6f-4fdd-a897-a652075473af</t>
  </si>
  <si>
    <t>110d5ba3-fe87-4bf6-bf14-e81d367acb9a</t>
  </si>
  <si>
    <t>a8455dc6-105c-4703-bebd-e0aff994ee83</t>
  </si>
  <si>
    <t>1afabb73-a4b9-4da8-838b-6445238aa9d6</t>
  </si>
  <si>
    <t>aed98e37-c20c-4ddf-ab02-176f72f71ba5</t>
  </si>
  <si>
    <t>a2521bcc-521e-4430-a4a7-dffec641173e</t>
  </si>
  <si>
    <t>955b4da5-5e5a-4642-9591-9d1c616d7d4d</t>
  </si>
  <si>
    <t>5b3e19f3-4fb1-4b0d-8098-c28fa2e8499f</t>
  </si>
  <si>
    <t>967eb10e-2be0-4e86-8261-12ce1458e577</t>
  </si>
  <si>
    <t>2e1fc713-af87-46b3-b394-da3d778faae4</t>
  </si>
  <si>
    <t>2762ea3f-a021-47b5-9f29-615d189aecea</t>
  </si>
  <si>
    <t>9e037d97-af40-455a-ba3b-d5aca924bf0f</t>
  </si>
  <si>
    <t>1b9b755b-0e99-4f79-93d2-62cf23dc0306</t>
  </si>
  <si>
    <t>d9101889-f5c8-4997-8d45-7a97a977008f</t>
  </si>
  <si>
    <t>9dc8f10d-448e-4173-a8d9-e346ba3060fb</t>
  </si>
  <si>
    <t>37683970-0252-4d47-a134-daca4466f623</t>
  </si>
  <si>
    <t>afa1305e-795f-4ad3-be94-edcc779d55b9</t>
  </si>
  <si>
    <t>6b0a3857-b90d-4df1-8759-74ae80e96fce</t>
  </si>
  <si>
    <t>d977ead1-3ef3-4233-b7ed-5ef1da2ee804</t>
  </si>
  <si>
    <t>0ca5c52d-5435-46ac-a341-04c614de8a25</t>
  </si>
  <si>
    <t>700df732-d501-46b0-8843-ab32dbfa1c4e</t>
  </si>
  <si>
    <t>3a6c792a-6722-4d59-8dc5-9fb7a48e563f</t>
  </si>
  <si>
    <t>8d5db5e5-8ec9-4180-8036-35f7b3ce2b96</t>
  </si>
  <si>
    <t>13796f02-c898-400f-82cb-26869d831367</t>
  </si>
  <si>
    <t>5d774f07-0418-4511-ab05-a87d15b833da</t>
  </si>
  <si>
    <t>b559b17c-8c9f-4b78-a6d9-8737b645838d</t>
  </si>
  <si>
    <t>562ff8b4-5f86-4c7e-9020-6adde82631c9</t>
  </si>
  <si>
    <t>c9266fe2-9d30-479a-9d7e-6b797277e8ef</t>
  </si>
  <si>
    <t>9baa303d-c6ae-481f-a047-871dcbfc23e4</t>
  </si>
  <si>
    <t>3a873439-7467-41d6-a266-eb691b6d7bc8</t>
  </si>
  <si>
    <t>e0ad0175-caba-477d-b8bd-66272f167ef0</t>
  </si>
  <si>
    <t>1bd9bd1f-ffc8-4a20-a1cd-5a0446f1881d</t>
  </si>
  <si>
    <t>4eddb92b-8b4c-4f8e-a119-734359f3353c</t>
  </si>
  <si>
    <t>a6be2224-cde0-4588-8dfc-46fa83ed33f2</t>
  </si>
  <si>
    <t>f596dded-2374-436d-ad84-c199b9f4097e</t>
  </si>
  <si>
    <t>a496e8e7-15c3-4150-840d-532a2027e9b9</t>
  </si>
  <si>
    <t>24b4f662-66fa-4f79-9c0a-5a8c2f640d17</t>
  </si>
  <si>
    <t>b5f89e3b-a691-49be-86dc-2dc681382191</t>
  </si>
  <si>
    <t>2f00fe1f-faa4-4869-be01-a60900c68ff2</t>
  </si>
  <si>
    <t>44909c10-4e1e-423b-ad01-fe036e34e432</t>
  </si>
  <si>
    <t>1459dff1-63ea-43c8-a17e-d1adb2754e99</t>
  </si>
  <si>
    <t>595f4c4a-532d-47e0-9c0f-79919b7158e5</t>
  </si>
  <si>
    <t>d0f34ec2-a141-45cc-94c5-7e639b1084e9</t>
  </si>
  <si>
    <t>8a5c87ec-63a7-4bd0-a938-7e471ab6dfca</t>
  </si>
  <si>
    <t>Dataprana</t>
  </si>
  <si>
    <t>a2f05a2e-fa7f-4a6f-b541-c55567645351</t>
  </si>
  <si>
    <t>4a683d17-15c1-485d-a867-28451321e87e</t>
  </si>
  <si>
    <t>424c5807-1cbf-4e5e-a475-eb41c021b72f</t>
  </si>
  <si>
    <t>53e1ca16-3f68-4a7a-968f-2eaa0a53cea9</t>
  </si>
  <si>
    <t>0f885f60-f56b-4ff3-8be6-dc5ba1432166</t>
  </si>
  <si>
    <t>bfc4e141-34a7-4989-b833-8022fa9aff37</t>
  </si>
  <si>
    <t>d1e969ef-d38c-4e1d-a53b-6d1a537e749e</t>
  </si>
  <si>
    <t>d944094d-6a2c-4883-97e3-a63042c6087f</t>
  </si>
  <si>
    <t>91d2c53b-19b5-47ca-8f68-d278ab8e6438</t>
  </si>
  <si>
    <t>b44b85bb-9419-4e16-bc4d-4f5c8a3c1df8</t>
  </si>
  <si>
    <t>5667b0cd-1c5a-49c2-b7bb-c93c146a01c4</t>
  </si>
  <si>
    <t>c40f0f94-93c4-4887-96ee-fd1e3c380363</t>
  </si>
  <si>
    <t>b9afad5a-2616-4d4a-a73b-6ee854a8eaf6</t>
  </si>
  <si>
    <t>b743dfce-a275-4208-a451-42d8246455c9</t>
  </si>
  <si>
    <t>61a76cb2-2110-4a4d-bed7-7c4b268246ec</t>
  </si>
  <si>
    <t>3372033f-6091-4056-a3f2-4a6447118d47</t>
  </si>
  <si>
    <t>a558df8d-6096-4681-b994-b92a5539bcc4</t>
  </si>
  <si>
    <t>6d749df7-b24c-4026-986b-6d1d5b183478</t>
  </si>
  <si>
    <t>b4a54a3d-4619-4637-8a80-82cad461a409</t>
  </si>
  <si>
    <t>500a0a27-c834-45e7-90a2-50990af053b4</t>
  </si>
  <si>
    <t>4248573e-e128-40ca-a9a6-b1aad9f7788d</t>
  </si>
  <si>
    <t>86881c6f-fbc4-49cf-9bff-1f2cad3b4bb4</t>
  </si>
  <si>
    <t>7f76e158-dbbe-44d7-8d69-3299fd686802</t>
  </si>
  <si>
    <t>f6092776-b42c-4e80-b555-262646b82cf7</t>
  </si>
  <si>
    <t>496b9497-909f-41c2-9ac6-75e62d0fd34e</t>
  </si>
  <si>
    <t>94675d1b-b7c6-4c0c-8b2e-f1231b3d81b8</t>
  </si>
  <si>
    <t>80d3fddc-a6f0-4d23-a087-358c413b6884</t>
  </si>
  <si>
    <t>3b677e2e-4e4a-400b-a2ca-da8b3c54d552</t>
  </si>
  <si>
    <t>bff96d00-4b64-47e3-bd70-cd27419e03a8</t>
  </si>
  <si>
    <t>0af0b63a-0847-46c0-ab93-125e4037d0e2</t>
  </si>
  <si>
    <t>00dbb6d7-dea2-411b-8f80-32ef069f36af</t>
  </si>
  <si>
    <t>7160fcd5-cceb-459a-91a8-8ed88ec97cd0</t>
  </si>
  <si>
    <t>43972e2f-a8f7-4a74-85dc-bd8130035547</t>
  </si>
  <si>
    <t>055989d9-6b3b-4a77-8b25-14f2020800e8</t>
  </si>
  <si>
    <t>3369d390-1977-42f7-bc06-37361410ed32</t>
  </si>
  <si>
    <t>c6ea4972-8988-4f14-9798-1070e3b545a9</t>
  </si>
  <si>
    <t>885cccf7-7b87-405b-b9c5-d9550f997e98</t>
  </si>
  <si>
    <t>8c781e09-892c-4b64-aef5-d829f45882b9</t>
  </si>
  <si>
    <t>d5454260-8e9d-4133-be7f-8d2420dcb3ae</t>
  </si>
  <si>
    <t>ffa40be5-f746-4580-a482-0a5b5cc9420a</t>
  </si>
  <si>
    <t>b2df0aef-0060-482a-9b84-723418c983b9</t>
  </si>
  <si>
    <t>19c25aa8-712d-4f90-abac-583afa4b7dab</t>
  </si>
  <si>
    <t>cba2e3f6-20f4-44b1-a1c3-040804926e65</t>
  </si>
  <si>
    <t>de41f67e-13ac-40e5-966d-06a65f954f06</t>
  </si>
  <si>
    <t>4ddc35b2-92af-481b-badb-f4cdac641b5c</t>
  </si>
  <si>
    <t>6e9e7637-812f-473a-a1b4-02dec54ccc87</t>
  </si>
  <si>
    <t>1c773de7-2811-432c-9f47-c8d098d68086</t>
  </si>
  <si>
    <t>f216e21d-63c8-4ba2-8b03-9778190a6f50</t>
  </si>
  <si>
    <t>89fb1047-b044-4111-b113-7f85e3d75178</t>
  </si>
  <si>
    <t>5e0ba6f2-1ee5-47b5-a239-3775f786d368</t>
  </si>
  <si>
    <t>cb3fa1b2-3b03-41fd-950f-a5651ad16c66</t>
  </si>
  <si>
    <t>a1d20e9b-18cf-4b67-b27d-076c51bc6077</t>
  </si>
  <si>
    <t>3c73a072-1cf9-45e2-b271-73af2364d9ac</t>
  </si>
  <si>
    <t>bca5ecb2-991c-47d4-a8da-50fe0a60585f</t>
  </si>
  <si>
    <t>b1e4c534-08a5-4c8b-bb45-a754dde2889c</t>
  </si>
  <si>
    <t>1f4eabc4-b58e-44f6-829b-0ac39b67963d</t>
  </si>
  <si>
    <t>43086a5f-9d6b-464d-bf03-a764a9ccffb7</t>
  </si>
  <si>
    <t>3c891782-ef8d-46ae-a140-f3ff54d1107c</t>
  </si>
  <si>
    <t>b5d95986-4bee-4fd7-bad5-17089bd76229</t>
  </si>
  <si>
    <t>42ba39aa-6854-4d77-a5d2-bc9a07652959</t>
  </si>
  <si>
    <t>abfbc026-c2e5-440a-a5ce-4f685eae2e89</t>
  </si>
  <si>
    <t>a8106388-f9e9-45c9-8199-6e13781763fe</t>
  </si>
  <si>
    <t>c7b656e1-6afd-4885-93ae-7abba5b84f4e</t>
  </si>
  <si>
    <t>bc6084d0-847c-473c-b951-ae8dec8f15ca</t>
  </si>
  <si>
    <t>d62d2ddb-8532-421b-892f-b7f0546c4d1c</t>
  </si>
  <si>
    <t>74567eaa-9c2e-4727-a2b7-75e01cf7bd78</t>
  </si>
  <si>
    <t>9a690ee0-3a66-42b2-a9f7-b0e69bb1ad54</t>
  </si>
  <si>
    <t>77ac6a16-efd6-49b8-bbfc-7a1e32626833</t>
  </si>
  <si>
    <t>eb397dfa-33d4-4fd5-8a4f-4a4e29d1484f</t>
  </si>
  <si>
    <t>68dda394-9669-405e-b3c8-901abb7652e8</t>
  </si>
  <si>
    <t>360ed123-3d19-4181-b70a-4c1b32f8f0cc</t>
  </si>
  <si>
    <t>2c7c177b-7044-4a09-86b3-fbc58e908d9e</t>
  </si>
  <si>
    <t>143b3f9f-9a30-46c8-bafe-6aae138dd804</t>
  </si>
  <si>
    <t>d3f433a7-7ed3-4533-9adf-5bc9031cab22</t>
  </si>
  <si>
    <t>c0aa689c-1512-47de-b93f-3fe0f8637ccf</t>
  </si>
  <si>
    <t>2f7e4a7c-8d39-4a4b-8b7b-2f217c396cee</t>
  </si>
  <si>
    <t>fd90c73b-ab9a-40e4-859b-157541861b7b</t>
  </si>
  <si>
    <t>AVAIO Digital</t>
  </si>
  <si>
    <t>c57b6252-ccae-410c-995c-eed7adfec7d8</t>
  </si>
  <si>
    <t>b5b1cfda-0f1f-4a5c-8e1f-9a12b4cb360a</t>
  </si>
  <si>
    <t>SpotsyTechnoCampus LLC</t>
  </si>
  <si>
    <t>db29f308-a679-496d-8bc1-83f5ca1c191e</t>
  </si>
  <si>
    <t>cbdc8a4e-f6c1-4a44-b5ee-ec61fcae2688</t>
  </si>
  <si>
    <t>89355b78-2a3e-456a-8716-5be8ac7e528d</t>
  </si>
  <si>
    <t>d8cd994b-a3b9-43c9-b277-036faff0ca2d</t>
  </si>
  <si>
    <t>48c7b64d-2aa6-4e7b-8b3d-c858f9bccc85</t>
  </si>
  <si>
    <t>e82e1709-3f7f-47d3-96d4-7ee1adb39fcd</t>
  </si>
  <si>
    <t>e8d2fd1c-2653-4e9d-b179-1bd5c6091874</t>
  </si>
  <si>
    <t>1259593a-83a2-4ef8-b28f-1a483adc5a52</t>
  </si>
  <si>
    <t>963762cb-f00a-4ab3-a2f7-d0be942c5b76</t>
  </si>
  <si>
    <t>Gigaland</t>
  </si>
  <si>
    <t>f8faddf7-2d42-4348-8f0d-5485fb95afc2</t>
  </si>
  <si>
    <t xml:space="preserve">PointOne </t>
  </si>
  <si>
    <t>59b0a97e-2a97-42d8-837b-f1ff25c644ec</t>
  </si>
  <si>
    <t>e67d3464-42b7-48bc-988e-30e1e30be868</t>
  </si>
  <si>
    <t>d2b70508-a9fa-4262-b4ec-96cd352a0f1c</t>
  </si>
  <si>
    <t>1fc05c7f-15fd-48e2-afdf-bbd90a68d012</t>
  </si>
  <si>
    <t>ff64988e-f829-424a-99f3-cd351121f28b</t>
  </si>
  <si>
    <t>ab01faa2-74d8-4d7e-a51a-a15dd7acc795</t>
  </si>
  <si>
    <t>SAMX</t>
  </si>
  <si>
    <t>f543749b-b56e-4ba9-bed1-695d9ab747ba</t>
  </si>
  <si>
    <t>4a2d8e65-b022-4dab-b50b-a17b2130f100</t>
  </si>
  <si>
    <t>8618fd5b-8128-488d-98b0-9dbb22336449</t>
  </si>
  <si>
    <t>d7c2e2b5-8d97-4e35-a9e6-e9d4ee0f6d25</t>
  </si>
  <si>
    <t>02e64a0a-25ce-4b62-80f0-a5836c5a06f3</t>
  </si>
  <si>
    <t>1e079d71-7e0b-42b2-bab8-c36828e06ebe</t>
  </si>
  <si>
    <t>07ce2b99-a5a4-4963-95be-d765fce7ff34</t>
  </si>
  <si>
    <t>Core Scientific</t>
  </si>
  <si>
    <t>05cd2239-1bab-4066-895c-2e9fa2991a56</t>
  </si>
  <si>
    <t>Vint Hill Corners LLC</t>
  </si>
  <si>
    <t>f5217ef9-7d63-4ac1-9295-74b99225e8cf</t>
  </si>
  <si>
    <t>da7d30d9-5b5b-4699-9eed-95e2a9a0f93e</t>
  </si>
  <si>
    <t>b6b83b79-2ce5-4eaf-b829-2ebfca0db3f7</t>
  </si>
  <si>
    <t>fa816f84-7681-4208-b178-6a79531a2b40</t>
  </si>
  <si>
    <t>3d7b5349-26b2-4a73-a94e-261cf13f4a81</t>
  </si>
  <si>
    <t>e2e78311-6cdb-47a2-934f-2b1291660743</t>
  </si>
  <si>
    <t>1bc2f53e-2127-45da-be27-635babafa931</t>
  </si>
  <si>
    <t>dde484f0-9da4-4b1f-b74b-55fbe9c66bc2</t>
  </si>
  <si>
    <t>49df8a73-5887-4513-880d-8e1f2de11aac</t>
  </si>
  <si>
    <t>0968ec93-d468-4fdc-95b4-13f3c74ed7fc</t>
  </si>
  <si>
    <t>cb003d56-6756-4023-bf70-a08e057542eb</t>
  </si>
  <si>
    <t>Headwaters Site Development LLC</t>
  </si>
  <si>
    <t>af423c72-5e40-4bb3-b295-cc59239839e9</t>
  </si>
  <si>
    <t>26feeaf5-8ada-416f-afbc-c044c171de22</t>
  </si>
  <si>
    <t>53f77c03-824e-46e8-9c55-e4d67fa72e3e</t>
  </si>
  <si>
    <t>9cf482c0-c64e-4487-afff-877d19594837</t>
  </si>
  <si>
    <t>f466b6e8-185e-4976-a9b1-918767e72912</t>
  </si>
  <si>
    <t>41d3251a-8ab6-4608-be75-4a51e6aaf481</t>
  </si>
  <si>
    <t>6d6d4ffc-2ef8-4309-b688-6b706b039953</t>
  </si>
  <si>
    <t>7b1008b7-4e8b-4fe5-80fc-c0903b678a01</t>
  </si>
  <si>
    <t>8055ad2c-9f8f-4cb2-a8ae-dc5dffcfa338</t>
  </si>
  <si>
    <t>20049ee6-f969-4309-bf4a-2c1540aee94a</t>
  </si>
  <si>
    <t>0c2e786d-08b0-4a59-adcd-fd9d3b328838</t>
  </si>
  <si>
    <t>7d72bd71-2643-4cd9-9b9b-3decf1663b45</t>
  </si>
  <si>
    <t>dc5400c8-191d-4340-b2a5-12ba4ee57c6f</t>
  </si>
  <si>
    <t>7ee089ee-0860-4214-bd48-7120e67b6e14</t>
  </si>
  <si>
    <t>f0db9db4-5bfc-4c15-9ebd-a3b76c37d624</t>
  </si>
  <si>
    <t>039f6e7a-f0dc-43a7-b6f1-b4eff10b6f56</t>
  </si>
  <si>
    <t>e33a2c20-7c45-4c68-8ea5-9771cd969406</t>
  </si>
  <si>
    <t>4bb6e632-958d-4198-a631-3febe4092c80</t>
  </si>
  <si>
    <t>195c73c4-7a40-4967-886d-fa5aaac93d51</t>
  </si>
  <si>
    <t>02a7a9d7-8138-4e2c-a6b3-7d42c4b1b849</t>
  </si>
  <si>
    <t>8e5103a7-86d9-4795-b7c0-04b84a2144f9</t>
  </si>
  <si>
    <t>ae8996ed-9761-48ee-9b36-7978e6863984</t>
  </si>
  <si>
    <t>2b31802b-2152-4a34-a217-ab5d9f388497</t>
  </si>
  <si>
    <t>19543f57-b419-4aa6-a1a1-0582b2fb5eb5</t>
  </si>
  <si>
    <t>eb1852aa-096d-4049-ac3d-d816fdd56c6e</t>
  </si>
  <si>
    <t>f13b0917-a85a-49d5-be20-096f2c1a9335</t>
  </si>
  <si>
    <t>8cc1a893-9f8d-48e0-b135-eeca3ea04e2b</t>
  </si>
  <si>
    <t>21356727-827e-4d88-8a15-772459ff323c</t>
  </si>
  <si>
    <t>ed0da5a8-9d7d-4384-a5f9-04d8b710b6e3</t>
  </si>
  <si>
    <t>40e49f95-5900-41f4-9637-ae6a0030adb3</t>
  </si>
  <si>
    <t>1ea898eb-6d2b-4ce6-8561-7d3fb9cb1ce3</t>
  </si>
  <si>
    <t>cb21c3b7-6fd4-422b-af44-feb4efef4389</t>
  </si>
  <si>
    <t>60d5c632-a744-498e-93d3-ff0f7dfc80c2</t>
  </si>
  <si>
    <t>dc5c09d9-6abe-432b-b053-d5c9eda26ce8</t>
  </si>
  <si>
    <t>c4c80a31-f98d-455b-9a6c-07b030b092b4</t>
  </si>
  <si>
    <t>ccd567e0-f5d7-402f-8726-39048198ee30</t>
  </si>
  <si>
    <t>b8b6535f-dded-4231-8b52-c3d56c4702d1</t>
  </si>
  <si>
    <t>85b27bcf-206b-4dc6-9d9f-75b310ef12d6</t>
  </si>
  <si>
    <t>31ae3e00-2694-4d14-9cb6-6c71ee9f354b</t>
  </si>
  <si>
    <t>946185f6-364b-446d-adc8-54377bbd3355</t>
  </si>
  <si>
    <t>9468f64b-5b9b-47a1-a5af-6b0ac4d7621b</t>
  </si>
  <si>
    <t>d7aed134-9ad5-4125-902c-576629fd3bf5</t>
  </si>
  <si>
    <t>c7b87d8c-b24a-402a-99e1-c97e4f51dbcb</t>
  </si>
  <si>
    <t>ef388784-cc11-46d3-861d-c0c48b72cc9f</t>
  </si>
  <si>
    <t>c841dc89-be6b-464e-9591-8c61dac08cf0</t>
  </si>
  <si>
    <t>c8e2655b-81a9-4970-acbf-8bc3d11bb119</t>
  </si>
  <si>
    <t>4cc0445c-e4bf-4044-a149-dcc9e4be95ee</t>
  </si>
  <si>
    <t>1b2722c1-82df-4193-8749-17fc41ef5344</t>
  </si>
  <si>
    <t>d8671abf-636e-4bd1-b6f0-ff385cfa5bee</t>
  </si>
  <si>
    <t>4b12bf76-2dd6-4205-9df5-5d88f6b120a9</t>
  </si>
  <si>
    <t>afba1ab1-25e2-474d-bbbd-207651e54882</t>
  </si>
  <si>
    <t>50910a04-4ff8-45bc-ad37-fb5e0fd78e78</t>
  </si>
  <si>
    <t>6f2604fe-357c-4111-ac6d-5984bcc78517</t>
  </si>
  <si>
    <t>7c8b13de-e0ce-4abf-976c-8b5ba4ccaa81</t>
  </si>
  <si>
    <t>ac73e4ad-5c5e-401b-a0c3-7e4604acaed3</t>
  </si>
  <si>
    <t>b1c500e2-580f-4fce-ad1b-c09d1663e87e</t>
  </si>
  <si>
    <t>5dad39b9-04e4-4ab0-81c6-562b269bb5a3</t>
  </si>
  <si>
    <t>8f49e076-bf9d-4a04-901e-0677831098a5</t>
  </si>
  <si>
    <t>abf9de9e-9ab6-4f5c-8568-bdba6139d899</t>
  </si>
  <si>
    <t>3542a6db-986b-4d40-93ac-862194e99e28</t>
  </si>
  <si>
    <t>afb4b1a1-1540-4045-8d56-90801e1fc55d</t>
  </si>
  <si>
    <t>7c96bd21-daa5-485e-8079-5895aeb789e2</t>
  </si>
  <si>
    <t>f36b59b4-d2a0-4e22-8983-1c9748a827e2</t>
  </si>
  <si>
    <t>5a7a7d22-3174-4c6a-8494-d7f1645f00c9</t>
  </si>
  <si>
    <t>0f677a75-f6c5-4b01-88ad-dc8f56205ac7</t>
  </si>
  <si>
    <t>8b83f425-9f73-4e19-abaf-b898daca6faf</t>
  </si>
  <si>
    <t>83c7ee62-afb5-4d5f-bedf-b25ca38184fc</t>
  </si>
  <si>
    <t>38a8e7fe-9b88-4de5-b579-a564650a5c04</t>
  </si>
  <si>
    <t>5f8b34d4-0ae0-40c3-b9c0-03ad25db79c9</t>
  </si>
  <si>
    <t>13c82a0f-ee57-451e-95c7-ac716a6a8f3a</t>
  </si>
  <si>
    <t>Carter Funds</t>
  </si>
  <si>
    <t>8e15a947-87d7-4d54-ab98-566fba92a5cf</t>
  </si>
  <si>
    <t>Disney</t>
  </si>
  <si>
    <t>a7d65e2b-ab66-448a-a51b-89794405c577</t>
  </si>
  <si>
    <t>78a03a9d-1c26-4f70-a280-98edc02b7676</t>
  </si>
  <si>
    <t>Hut8</t>
  </si>
  <si>
    <t>e59ae53e-1a34-48f7-a0e0-5175e5ffad99</t>
  </si>
  <si>
    <t>91d25e5b-b7e3-43e4-8e32-34b0937ad273</t>
  </si>
  <si>
    <t>80c3369d-4a38-4ea2-a2c1-5806f71f22b7</t>
  </si>
  <si>
    <t>Duos Technologies</t>
  </si>
  <si>
    <t>7ac81f31-4627-41d4-b80f-f03f6497f273</t>
  </si>
  <si>
    <t>4ddc64c0-aa6b-4ef6-a46f-69a89bbbbbbd</t>
  </si>
  <si>
    <t>ef367279-8bbf-4d36-bd9a-b8b17831d4d2</t>
  </si>
  <si>
    <t>OpenColo</t>
  </si>
  <si>
    <t>Centeris</t>
  </si>
  <si>
    <t>1aafc615-ce75-49bd-8291-3ebbe66e00be</t>
  </si>
  <si>
    <t>32eead83-e607-4a51-8ad0-0f8ae294373e</t>
  </si>
  <si>
    <t>bfa95a41-2e59-4fc5-86ef-5390cef46f7f</t>
  </si>
  <si>
    <t>1a2e5fe5-0cde-4c58-a7c9-e2abed339b0e</t>
  </si>
  <si>
    <t>de468440-faaa-44b7-b34d-fbe2d47360da</t>
  </si>
  <si>
    <t>c4ef9e9c-42af-400b-9e9c-e442480f8619</t>
  </si>
  <si>
    <t>83bdd054-743c-4b01-851d-55508b3f19f4</t>
  </si>
  <si>
    <t>a25beb19-8e4e-4b1e-bcb8-b5b3d25ba842</t>
  </si>
  <si>
    <t>7de21477-79e7-486e-9e15-ca4438e3885b</t>
  </si>
  <si>
    <t>9f5ef7c5-ae59-4803-8c1d-cd8ccc6740cd</t>
  </si>
  <si>
    <t>3b161ec6-656c-4fe8-90d0-45ac519f2399</t>
  </si>
  <si>
    <t>ef1e21ba-13cf-4d7e-8f0c-2f82b61215a4</t>
  </si>
  <si>
    <t>cf945ceb-4777-4cfe-b491-c24d03e36102</t>
  </si>
  <si>
    <t>f8a80620-ee20-44da-8d86-cf33760a3d4f</t>
  </si>
  <si>
    <t>2b6ef6de-615f-4d63-8484-6801a41a49ec</t>
  </si>
  <si>
    <t>88ca2740-7707-44a7-95d3-61dc9e34b1c1</t>
  </si>
  <si>
    <t>85afc929-cfb3-4b23-9e60-ff7bfa91412b</t>
  </si>
  <si>
    <t>06aa9abb-5d21-411a-8c43-cd219359741a</t>
  </si>
  <si>
    <t>6bf122df-639a-4353-8fa1-d52a19b9e89b</t>
  </si>
  <si>
    <t>28690c30-c26e-4001-affd-b8941ee4b424</t>
  </si>
  <si>
    <t>64322c32-cffa-4536-957e-a8f32ae18d71</t>
  </si>
  <si>
    <t>e74eda62-e2e9-44e2-9164-fb3c55dad978</t>
  </si>
  <si>
    <t>69e4e953-e0ad-4ef7-8e04-8e20126dc992</t>
  </si>
  <si>
    <t>10da9a82-56db-47e4-904c-ac75698eed21</t>
  </si>
  <si>
    <t>84d9588d-b21a-4e94-8e1a-e8cac1abaefa</t>
  </si>
  <si>
    <t>a109cab1-5890-4b9b-967e-6894e691c478</t>
  </si>
  <si>
    <t>58058ea4-2835-4de1-934d-6e2ff2c417dc</t>
  </si>
  <si>
    <t>=IFERROR((OFFSET(A53,E13,3)-OFFSET(A53,E13-1,3))/OFFSET(A53,E13-1,3),1)</t>
  </si>
  <si>
    <t>Formula</t>
  </si>
  <si>
    <t>Black Chamber</t>
  </si>
  <si>
    <t>bddf38b5-1b77-4f73-ba1e-b98debbbfb6d</t>
  </si>
  <si>
    <t>fc7f01ed-2617-4cda-ba7f-7b888d329649</t>
  </si>
  <si>
    <t>631d2181-ccc0-4bb3-84fd-b1519f59930d</t>
  </si>
  <si>
    <t>7fd14a61-ae5f-43c4-98ff-d07f74f78ddf</t>
  </si>
  <si>
    <t>d64384fa-b882-4e43-abd6-86981bb971e4</t>
  </si>
  <si>
    <t>316d57d2-bfab-4151-a022-d05b90a40ca5</t>
  </si>
  <si>
    <t>49b7f7e2-28ba-4629-87ea-3677f1bf4932</t>
  </si>
  <si>
    <t>IonQ, Inc.</t>
  </si>
  <si>
    <t>25e320b7-899b-478e-986d-5a707bec988b</t>
  </si>
  <si>
    <t>48a2d132-addf-4725-aabb-7c51d9f272e1</t>
  </si>
  <si>
    <t>Digital Power Optimization, Inc</t>
  </si>
  <si>
    <t>2034359d-c362-4762-8e96-ccfcec68eab3</t>
  </si>
  <si>
    <t>0fe26ed6-0029-4acb-9f81-b80122815021</t>
  </si>
  <si>
    <t>07b492bc-ee99-4286-80ef-4306971c7a4a</t>
  </si>
  <si>
    <t>8053a5c0-352c-43f4-be47-7f042760a36e</t>
  </si>
  <si>
    <t>d7f4f556-2566-48d5-bd59-ea5b4d669ca3</t>
  </si>
  <si>
    <t>420220f2-19a6-42ac-8c90-5c6a5af5f2db</t>
  </si>
  <si>
    <t>Black Mountain</t>
  </si>
  <si>
    <t>28477329-09a0-4aba-81a9-5d42704e9eaa</t>
  </si>
  <si>
    <t>de33bee3-0389-4f53-aaac-319e66915a17</t>
  </si>
  <si>
    <t>17ad1302-a4d7-4c79-875f-e6bbaeb4d612</t>
  </si>
  <si>
    <t>61c9ac27-a67c-4183-9b7f-ba075a6c438d</t>
  </si>
  <si>
    <t>ecda3a70-af5c-4415-bd1d-0547572a536c</t>
  </si>
  <si>
    <t>c758e602-3fd5-4970-95fd-22d6ee9d0a22</t>
  </si>
  <si>
    <t>cd67e47f-fe70-4fca-b982-963f0446394f</t>
  </si>
  <si>
    <t>e4ea2e8e-0eaa-4406-95ee-e5b83d622fbf</t>
  </si>
  <si>
    <t>db720c12-3033-42a1-a331-09f5ddccb150</t>
  </si>
  <si>
    <t>9e1ebe43-984e-4eec-a4cf-3aeea3390852</t>
  </si>
  <si>
    <t>5ad2795e-3adf-4d89-9e90-8f73ed086419</t>
  </si>
  <si>
    <t>9165fa2a-a17b-4592-98e4-3d785757c4cd</t>
  </si>
  <si>
    <t>0355ebf5-6928-41a5-88a6-15cfb598edad</t>
  </si>
  <si>
    <t>54a3722a-7b6e-4b6f-90dd-b51c7038ae8a</t>
  </si>
  <si>
    <t>036a6841-e729-406d-940e-6296f0e65aca</t>
  </si>
  <si>
    <t>d9671210-131c-4862-96c2-e09c46b5f1c9</t>
  </si>
  <si>
    <t>ecba94c3-94eb-44bb-ba41-e4ee721f7873</t>
  </si>
  <si>
    <t>9b161802-dba6-40b3-84d2-696915faedb6</t>
  </si>
  <si>
    <t>e56bb534-f45e-4e61-8519-714e332c893c</t>
  </si>
  <si>
    <t>1e698171-a598-4eca-84a4-38830dbb32b0</t>
  </si>
  <si>
    <t>a041b1e5-37f4-42b6-b495-1a7e53f2623a</t>
  </si>
  <si>
    <t>437ece86-173c-4e75-86d2-2ecd49d40567</t>
  </si>
  <si>
    <t>5bb57738-fb32-41e3-8d6b-5ad42e697ad5</t>
  </si>
  <si>
    <t>990992cd-2fd4-47c5-b71b-702700129872</t>
  </si>
  <si>
    <t>467baef4-8973-4116-aa64-021e2430bd55</t>
  </si>
  <si>
    <t>94485c2e-221a-4452-886b-1a28ad5e8d2c</t>
  </si>
  <si>
    <t>38a43276-10d5-40a2-991b-36f9984ecd9d</t>
  </si>
  <si>
    <t>e7d09540-560d-412a-a912-6984789d5eae</t>
  </si>
  <si>
    <t>da9cd6d8-6ae6-4c99-8e93-fc5c41784bbe</t>
  </si>
  <si>
    <t>8def2795-7477-4c0b-a700-fc843f4ba621</t>
  </si>
  <si>
    <t>be536e04-bb5b-4ce0-b216-9e7ebf42d24d</t>
  </si>
  <si>
    <t>c19480b2-0cc6-4b48-b678-30c4e3cc634b</t>
  </si>
  <si>
    <t>80038aeb-99cd-4f6b-ab3e-e87402f5e10f</t>
  </si>
  <si>
    <t>67c670f6-17a8-447d-ab7a-cb45a0252f83</t>
  </si>
  <si>
    <t>c42a5c92-7412-43ea-ae81-925b2dc7fd31</t>
  </si>
  <si>
    <t>5a9e4505-853d-4e61-b713-e664300ebde8</t>
  </si>
  <si>
    <t>049717df-d18e-4122-b9c5-36131e623e87</t>
  </si>
  <si>
    <t>b0d3f26f-4108-44b9-80fa-b86494fdd5e9</t>
  </si>
  <si>
    <t>5d815796-9385-42c0-93ed-4e25e182f198</t>
  </si>
  <si>
    <t>cfacc37b-9307-4104-bd2e-09ee74fe88f3</t>
  </si>
  <si>
    <t>fc11f940-cea6-4474-b6a3-d34f80e45ad9</t>
  </si>
  <si>
    <t>29b581ef-9e1b-4173-944d-c0591febceba</t>
  </si>
  <si>
    <t>e5c2d485-78e7-4651-ac09-2e3d1ca9781a</t>
  </si>
  <si>
    <t>28ddd1dc-2815-4fe1-ac20-ce680d509145</t>
  </si>
  <si>
    <t>8e942efd-d7fa-457d-a86f-3196e698058a</t>
  </si>
  <si>
    <t>a902cfcc-8ef8-49e0-b102-841d775a773b</t>
  </si>
  <si>
    <t>541f3c79-e18b-4cd6-83cb-b89e4a7e8f0e</t>
  </si>
  <si>
    <t>b3742eea-a5f3-41e5-a318-fbeb7446627d</t>
  </si>
  <si>
    <t>204a9279-f345-489e-9deb-c8da8f0ec9d5</t>
  </si>
  <si>
    <t>c41bbfd7-9315-4723-b823-03e4364722e7</t>
  </si>
  <si>
    <t>1e092023-217f-4269-b727-0973072843e6</t>
  </si>
  <si>
    <t>7de14f76-6b49-4bfd-a39a-94336c7c4e0a</t>
  </si>
  <si>
    <t>8f78448d-8f8f-430c-b65b-37886bc86996</t>
  </si>
  <si>
    <t>73181429-9fcb-466f-9293-cb1f191c17e9</t>
  </si>
  <si>
    <t>8a897ca1-c1a5-4ae9-8e68-a00b1e7bcba5</t>
  </si>
  <si>
    <t>b8c75c33-ef2c-4ba4-98a8-6ac1fef4bd77</t>
  </si>
  <si>
    <t>85bca487-d84b-45a4-ada2-c676aa729647</t>
  </si>
  <si>
    <t>912a5618-5337-451e-827d-53488b803a4e</t>
  </si>
  <si>
    <t>8f38f41c-ae4c-4288-b20b-2438af4ba902</t>
  </si>
  <si>
    <t>6afaf228-26ea-4b13-b697-363ff3a91c39</t>
  </si>
  <si>
    <t>4c57a997-c295-4a36-a898-4768432e5330</t>
  </si>
  <si>
    <t>d72b1548-ac66-4808-b157-b448b5d8d7b4</t>
  </si>
  <si>
    <t>32d5f596-6b1d-4e71-8743-16195bd4ec80</t>
  </si>
  <si>
    <t>e51c2a4f-15a1-4858-9fbb-43a18d6421aa</t>
  </si>
  <si>
    <t>2e2ff75e-c628-4b33-8926-2a21f67eeddb</t>
  </si>
  <si>
    <t>15cbfa99-6b21-4e4f-91b8-33ced91e1d55</t>
  </si>
  <si>
    <t>6615b7b4-de1b-491a-a5ce-84815c2e6f10</t>
  </si>
  <si>
    <t>7fb64028-d355-453b-9116-bcc614cd4ecb</t>
  </si>
  <si>
    <t>a455a2cd-9efa-4744-a9de-6cce6ae33889</t>
  </si>
  <si>
    <t>538b4623-c610-4f81-b8ef-8e3e3233c970</t>
  </si>
  <si>
    <t>0c0053a7-5446-4594-9015-75db519ef74a</t>
  </si>
  <si>
    <t>d880cce1-8e18-4f90-bca6-b90e6c05014c</t>
  </si>
  <si>
    <t>ad7c7dc6-4861-4d9c-9760-a165cf77d0fa</t>
  </si>
  <si>
    <t>913f1a87-7676-47ac-821e-cc7a136ef562</t>
  </si>
  <si>
    <t>18196eea-dc56-4d0d-a5a2-0058fd3712cb</t>
  </si>
  <si>
    <t>2f17b6bb-43a0-49f6-9ce5-8e5004f2d756</t>
  </si>
  <si>
    <t>788dfa44-c732-4585-ba92-208143d5d8e2</t>
  </si>
  <si>
    <t>4b336147-da46-42c9-b6ac-ff22962b8e4e</t>
  </si>
  <si>
    <t>d6594edb-690c-411e-9c50-cc259bc9f3e4</t>
  </si>
  <si>
    <t>46c1b3a5-0667-46e3-8ece-614b9a384649</t>
  </si>
  <si>
    <t>a5d83a87-f517-464d-aa2d-191475e60423</t>
  </si>
  <si>
    <t>18568768-f662-4aac-8bd5-0b0e32672924</t>
  </si>
  <si>
    <t>59c78c6c-30d8-46c1-bac4-53b1665a8c21</t>
  </si>
  <si>
    <t>01fec33e-7c35-454f-9f24-922fdd9f7574</t>
  </si>
  <si>
    <t>b6dfacb1-3a2a-4320-a3af-041a49ec2e06</t>
  </si>
  <si>
    <t>a6702c9c-3eaf-4945-8490-5950a3e2c51a</t>
  </si>
  <si>
    <t>c4c26d46-ea9e-4b46-b29b-659c34f037ea</t>
  </si>
  <si>
    <t>3d6be780-4c55-4bc1-a503-564148f111aa</t>
  </si>
  <si>
    <t>d5b2f5e0-a8a3-4ea1-a85a-08fadae8a6ac</t>
  </si>
  <si>
    <t>8b8fced0-f831-4c32-bf11-68f26f92018b</t>
  </si>
  <si>
    <t>0613cd5f-7e06-4415-9d84-c175529c9bbe</t>
  </si>
  <si>
    <t>cbe74490-08fe-4ec8-b0d4-d0275910e23f</t>
  </si>
  <si>
    <t>25c979ed-5377-4daa-bc2c-ec460d5b0f5e</t>
  </si>
  <si>
    <t>1885651d-eb01-4157-9002-5d9e5e3009a7</t>
  </si>
  <si>
    <t>af8dc0e4-8074-4401-b17d-6bfbca5d976a</t>
  </si>
  <si>
    <t>7bfb2c96-ff26-4d60-b570-39ea4752fba7</t>
  </si>
  <si>
    <t>bf11aa7f-e26a-49b4-a7f6-599f263027ac</t>
  </si>
  <si>
    <t>be29da0d-1bad-440a-9962-cef5989022f6</t>
  </si>
  <si>
    <t>6c5272bb-c15a-48fc-becd-cf4b6d89bf35</t>
  </si>
  <si>
    <t>48dbc105-1de1-4c0a-9f17-f48543567670</t>
  </si>
  <si>
    <t>37a89415-535b-4c95-9ade-cd4cbc9b3600</t>
  </si>
  <si>
    <t>e127ea13-4b83-4de6-939f-e8b3b3b911ac</t>
  </si>
  <si>
    <t>9110ff3e-70de-4714-b3bf-633e3580fb29</t>
  </si>
  <si>
    <t>cd4be879-b87d-4ebc-8e3f-556c4b2bdaa1</t>
  </si>
  <si>
    <t>5b2189f6-24a7-4842-a2b1-32951a314da8</t>
  </si>
  <si>
    <t>09fcb3b9-9770-435f-857c-38b6f62fb66a</t>
  </si>
  <si>
    <t>4f2cac14-470f-4676-bd84-9b7b25aaf229</t>
  </si>
  <si>
    <t>e1f722a4-040b-4f4a-be98-c64fb4f067ab</t>
  </si>
  <si>
    <t>45d51ea1-eb08-4ae0-a05a-2c9e44b3bef0</t>
  </si>
  <si>
    <t>999715e5-97f8-4b86-8155-c4392a14fe7d</t>
  </si>
  <si>
    <t>495c13fb-1569-4975-a902-fd869d9eefce</t>
  </si>
  <si>
    <t>b775a1c7-00e9-496d-b7e6-bd61b0f9106c</t>
  </si>
  <si>
    <t>309a919e-399e-4f78-a682-0f386bead2a2</t>
  </si>
  <si>
    <t>4102ccfe-71f6-43f9-b27e-3a99e2d47e6c</t>
  </si>
  <si>
    <t>a73a4163-dbf1-4919-a9e8-dd1796ecf63a</t>
  </si>
  <si>
    <t>d75d953f-4d20-4794-99f3-7b529558bd17</t>
  </si>
  <si>
    <t>478688a9-3875-458d-a315-647d5ca27e53</t>
  </si>
  <si>
    <t>3849705b-3e99-4fa0-8be7-1d8928690e9d</t>
  </si>
  <si>
    <t>8f0178f8-1603-48ca-84b4-8604dd0496fa</t>
  </si>
  <si>
    <t>0cd0ade8-0d2a-48c6-9a5f-8f7feb3984fe</t>
  </si>
  <si>
    <t>728096e5-eae2-4f7e-9148-4f6565491d71</t>
  </si>
  <si>
    <t>7285fb93-6578-4684-84f5-5fef17473fe1</t>
  </si>
  <si>
    <t>d603d720-f743-4c78-892a-f9b84b823ec1</t>
  </si>
  <si>
    <t>7ebf8f1d-5bdd-4fe2-8978-4f76a4449e2c</t>
  </si>
  <si>
    <t>3fe011e2-857c-4c3e-9e18-4675c19389ca</t>
  </si>
  <si>
    <t>191f4822-a093-40e6-9690-28a321e644a2</t>
  </si>
  <si>
    <t>3a51bbf5-53de-433e-b617-bccbd4537114</t>
  </si>
  <si>
    <t>6df3bce1-ff48-4fa0-b2e2-c4fd460b9f13</t>
  </si>
  <si>
    <t>828dea47-6518-4536-9791-08078572fb1e</t>
  </si>
  <si>
    <t>07a855b4-8f0c-4098-901a-dab03a66665a</t>
  </si>
  <si>
    <t>a9f5589b-3b50-4e7d-adc4-b4ffe3acc499</t>
  </si>
  <si>
    <t>0984ae9c-a023-45b5-91bf-35ff83ca2ab8</t>
  </si>
  <si>
    <t>cbabac35-88b6-476a-b338-fcb720fe9bb4</t>
  </si>
  <si>
    <t>901695cc-03c0-4807-8351-da80b0da8809</t>
  </si>
  <si>
    <t>70931b02-c487-4085-91d5-f45789a75dfa</t>
  </si>
  <si>
    <t>82972761-e9d1-4d28-ab2d-291100d498c7</t>
  </si>
  <si>
    <t>8ed5986c-0d33-4a0f-a1ae-212df18c5057</t>
  </si>
  <si>
    <t>625996ec-eb9d-4347-86f5-d6c8d162ba05</t>
  </si>
  <si>
    <t>079f3687-6312-4a9e-b1f0-25bdb89c08cd</t>
  </si>
  <si>
    <t>e16d236f-20c9-49ea-b8fa-dd9e9604e7f6</t>
  </si>
  <si>
    <t>f5754f39-d2a6-41c8-894d-edf6fd666083</t>
  </si>
  <si>
    <t>19b76852-0546-47b4-9be3-6a7d848f9114</t>
  </si>
  <si>
    <t>6b96a921-d18f-42b9-bcad-358f5e5ce187</t>
  </si>
  <si>
    <t>cc0e8645-bd63-4a27-82a5-1eb583da1e45</t>
  </si>
  <si>
    <t>ed5505f4-d51b-42a3-a16f-3068e3aed981</t>
  </si>
  <si>
    <t>fbef5a3d-6a2e-401f-9b83-eade60a9f361</t>
  </si>
  <si>
    <t>d8dd6144-a694-4645-82ee-cf412360688e</t>
  </si>
  <si>
    <t>f28f32f0-8bec-4323-a4da-783751188821</t>
  </si>
  <si>
    <t>2bfb6895-3e58-4dbb-9bc3-e1975baa89f4</t>
  </si>
  <si>
    <t>7baf932e-2252-4a73-9b35-7eaf1c4e7b48</t>
  </si>
  <si>
    <t>b708f7a3-ea57-447d-ab1c-0d07ee5d7a5a</t>
  </si>
  <si>
    <t>7803f2f7-e906-4aa1-8331-2efca92cf614</t>
  </si>
  <si>
    <t>0cfc1e05-5983-4365-8804-f0728f9a5032</t>
  </si>
  <si>
    <t>ab1a3671-bcd5-426a-b970-8f3bbcc852a0</t>
  </si>
  <si>
    <t>e9062c39-35d9-4535-a32c-cfc056272532</t>
  </si>
  <si>
    <t>4184a7b5-85e7-421f-9507-30aa39293e21</t>
  </si>
  <si>
    <t>a0002564-11b2-4bb6-be11-8abf688c67ef</t>
  </si>
  <si>
    <t>9943dcaf-9f76-41ce-a65b-1c070eeb8b3f</t>
  </si>
  <si>
    <t>9a19ff0b-2d24-4089-a362-2c60e84ede16</t>
  </si>
  <si>
    <t>46bf8eb0-ec2f-41e8-93b2-3fe4882f2458</t>
  </si>
  <si>
    <t>bd93b32d-319b-438e-a7f9-958f8b570cde</t>
  </si>
  <si>
    <t>d2141fc2-3fff-42e1-a31e-048d569b7cbd</t>
  </si>
  <si>
    <t>6780e7f0-9032-47a4-a8e9-f41d8cf2f190</t>
  </si>
  <si>
    <t>76bd4e81-7f15-4d9b-bb84-54cddacd1eb2</t>
  </si>
  <si>
    <t>7b3be902-ea20-46bc-b4e9-be4af819546d</t>
  </si>
  <si>
    <t>0d8382cd-fc9b-4cf6-a7f9-31e37ab217af</t>
  </si>
  <si>
    <t>5d74fb6e-228d-43ac-b199-8f64b52f38d8</t>
  </si>
  <si>
    <t>83e429bc-8de2-43b2-9637-0a5a5c41bef7</t>
  </si>
  <si>
    <t>af881ca6-4790-484f-9ed9-12c7928c899e</t>
  </si>
  <si>
    <t>d91fb24b-0263-4e65-908d-3800ce6f406a</t>
  </si>
  <si>
    <t>29944509-8aa2-4cc3-b19f-16648248e45e</t>
  </si>
  <si>
    <t>6d6b2e5e-2c79-41c2-874f-2b0d5b05db5d</t>
  </si>
  <si>
    <t>19f18b8c-846f-436f-bbbb-ed91343382fb</t>
  </si>
  <si>
    <t>3025b387-f59a-4a33-8014-296ab7e25aa5</t>
  </si>
  <si>
    <t>ba50896d-246b-4d6c-92d1-deff9d632120</t>
  </si>
  <si>
    <t>f1ad9546-738f-40e2-9784-e7c4dce2170a</t>
  </si>
  <si>
    <t>28b181fe-9a8c-40b0-808b-91ac04034c88</t>
  </si>
  <si>
    <t>fc205d9b-e4ee-4fa3-9907-a786d20b450e</t>
  </si>
  <si>
    <t>111056e0-781b-4ae6-a10d-b645986a7d24</t>
  </si>
  <si>
    <t>a2d8566a-a04f-4a09-a41a-1aa0cc741854</t>
  </si>
  <si>
    <t>029afbcf-5ea2-457e-b413-eadb5035c91d</t>
  </si>
  <si>
    <t>781f4634-7f0a-4988-936f-8da057e9b07b</t>
  </si>
  <si>
    <t>f15b8581-d244-4815-a24b-e627ad38ad54</t>
  </si>
  <si>
    <t>4006e6aa-c117-4ffb-bf83-21f313f69139</t>
  </si>
  <si>
    <t>da8e576d-b1dc-4ca6-9297-188de857cc7f</t>
  </si>
  <si>
    <t>13300065-9e74-4e75-af24-fbf01c88bf6c</t>
  </si>
  <si>
    <t>d1257f6a-dc1b-427a-8346-d8c34605601d</t>
  </si>
  <si>
    <t>99649b2e-04e5-4acf-a705-cff31e818ab1</t>
  </si>
  <si>
    <t>ab05533a-3abc-4e5b-9612-94ab6ec61557</t>
  </si>
  <si>
    <t>e8c31556-2a27-408a-ad4e-9d7e00df618e</t>
  </si>
  <si>
    <t>ed694a3f-1f26-4e6f-afee-1db735fc0c66</t>
  </si>
  <si>
    <t>4af5cca9-dfed-490d-aa6c-12f874e03da5</t>
  </si>
  <si>
    <t>a13893cf-ae2e-46c1-ae24-eeaa7a48a7df</t>
  </si>
  <si>
    <t>49ab9d99-3d57-4ce6-8308-e3d36b089406</t>
  </si>
  <si>
    <t>fcd58d22-8c88-4dc7-a345-725e9b969402</t>
  </si>
  <si>
    <t>587fd813-e5c9-4887-8624-31ebfe18dbad</t>
  </si>
  <si>
    <t>4c7440bf-9353-4e7d-88e7-ae31700fc937</t>
  </si>
  <si>
    <t>7320fd76-7104-43cf-a315-395c8055d14d</t>
  </si>
  <si>
    <t>9bb5b13e-fc66-4f96-aa05-7e270ae850a5</t>
  </si>
  <si>
    <t>b9dbe131-6f40-448d-bfa2-3f2fa6f664ff</t>
  </si>
  <si>
    <t>e1317f60-a2df-4cba-a1d8-f0b7d67d94f5</t>
  </si>
  <si>
    <t>ca7e1136-a894-4fc9-99fe-b9d6c0c4d618</t>
  </si>
  <si>
    <t>4642ce96-e0bc-4ecd-96d4-19cdd5a7cd76</t>
  </si>
  <si>
    <t>fe068ed4-2534-42f5-9066-698f0383fe66</t>
  </si>
  <si>
    <t>84e8ec0f-c9e1-400a-95f9-9e8b64a951eb</t>
  </si>
  <si>
    <t>51632f3a-775e-4019-ac9f-44feb1cf0655</t>
  </si>
  <si>
    <t>e9369b45-eb7e-421d-9e18-7d6248be5383</t>
  </si>
  <si>
    <t>4d7269cd-675c-4870-a330-326f903035ce</t>
  </si>
  <si>
    <t>0465ba30-bac3-4c4c-b158-be9c75dca47c</t>
  </si>
  <si>
    <t>8137fc38-07a8-4e48-af5c-09c2dcc46b80</t>
  </si>
  <si>
    <r>
      <t xml:space="preserve">For additional information visit </t>
    </r>
    <r>
      <rPr>
        <b/>
        <i/>
        <sz val="16"/>
        <color rgb="FF013846"/>
        <rFont val="Aptos Narrow"/>
        <family val="2"/>
        <scheme val="minor"/>
      </rPr>
      <t>aterio.io</t>
    </r>
  </si>
  <si>
    <r>
      <t>For additional information visit</t>
    </r>
    <r>
      <rPr>
        <i/>
        <sz val="11"/>
        <color rgb="FF015167"/>
        <rFont val="Aptos Narrow"/>
        <family val="2"/>
        <scheme val="minor"/>
      </rPr>
      <t xml:space="preserve"> </t>
    </r>
    <r>
      <rPr>
        <b/>
        <i/>
        <sz val="11"/>
        <color rgb="FF015167"/>
        <rFont val="Aptos Narrow"/>
        <family val="2"/>
        <scheme val="minor"/>
      </rPr>
      <t>aterio.io</t>
    </r>
  </si>
  <si>
    <t>e726fd58-eee1-4ae4-9e4b-1185cdd2487d</t>
  </si>
  <si>
    <t>9b490a5d-8f66-486e-8467-5c042a1b5fa4</t>
  </si>
  <si>
    <t>45a2201c-5152-4769-b063-9cc393be5914</t>
  </si>
  <si>
    <t>f95ea6fb-93cc-4b30-bd6f-67a05913f3fa</t>
  </si>
  <si>
    <t>7fb69b0a-7a73-44f1-8d50-8071f204adde</t>
  </si>
  <si>
    <t>Montana</t>
  </si>
  <si>
    <t>7116c3e3-f460-44cb-9deb-bfdb9ab2fce7</t>
  </si>
  <si>
    <t>15b1f536-16b5-4e29-ae52-3cefc376d295</t>
  </si>
  <si>
    <t>6cae1f04-7286-494c-a612-5aef91ae8c33</t>
  </si>
  <si>
    <t>f9a75b92-77dc-4e85-a35a-51bac807b7eb</t>
  </si>
  <si>
    <t>5cf47329-9ce5-4874-98bd-3018f29d4be5</t>
  </si>
  <si>
    <t>28698014-4e94-4a37-b13e-16e4198751f3</t>
  </si>
  <si>
    <t>af4c9102-f886-4d11-b762-0afa018d1ecd</t>
  </si>
  <si>
    <t>1356027a-f78c-40a7-b0ea-9c52663aecda</t>
  </si>
  <si>
    <t>5e212ac4-3d3c-4a11-b44d-b365e624aaf0</t>
  </si>
  <si>
    <t>007f7e52-3794-4e23-a417-569abc76b00f</t>
  </si>
  <si>
    <t>eabf5a9e-28d9-48e6-81c6-873a75aab39b</t>
  </si>
  <si>
    <t>1e67d82f-95b5-4a8a-9d9b-f986bde0e391</t>
  </si>
  <si>
    <t>cbccc505-1d6a-43b1-bba0-aedaad8d9c5d</t>
  </si>
  <si>
    <t>d4148e78-f9f2-4dde-877e-937017810d3b</t>
  </si>
  <si>
    <t>b5f62f0f-38b9-4553-a767-ff1cbfdaa551</t>
  </si>
  <si>
    <t>0f54fd15-04d4-4dec-adf2-65cb9cf777f0</t>
  </si>
  <si>
    <t>b9e15110-4951-48ed-a749-d9a02ae14c1b</t>
  </si>
  <si>
    <t>1c94c783-c130-41d7-ba71-6727d4c8c788</t>
  </si>
  <si>
    <t>ea7f74bf-e277-4ff9-b89b-12633c2c0e79</t>
  </si>
  <si>
    <t>ca22a424-5d0c-4d5d-be60-8c672b929c4a</t>
  </si>
  <si>
    <t>9c4189ea-eec1-4573-b904-14f4f0ba91c6</t>
  </si>
  <si>
    <t>6ec3005a-17dd-4e78-a6e6-aae98c7a879d</t>
  </si>
  <si>
    <t>COPT Data Center</t>
  </si>
  <si>
    <t>e91a9bf6-c952-4df2-b293-9e01425ed4b9</t>
  </si>
  <si>
    <t>3aaa46b0-68c3-4ef8-ace9-de2aa856da27</t>
  </si>
  <si>
    <t>65459120-0d34-4306-b822-050d706a9da8</t>
  </si>
  <si>
    <t>4e79402f-6fc1-4a8a-a26f-db11d913be89</t>
  </si>
  <si>
    <t>b289d2dd-b6e8-4988-b52f-09550f5e9742</t>
  </si>
  <si>
    <t>857aab96-57e6-4f69-b117-b92e431619a4</t>
  </si>
  <si>
    <t>IBM Cloud</t>
  </si>
  <si>
    <t>babc17bb-f192-452d-95db-e8eec744a191</t>
  </si>
  <si>
    <t>cd74b2b4-25b6-4e46-982d-500442082a5e</t>
  </si>
  <si>
    <t>d229ae3d-47d1-49f5-8a3e-80e0d5eb2a90</t>
  </si>
  <si>
    <t>39aea382-c972-4d57-8cf8-953b1185907b</t>
  </si>
  <si>
    <t>c0695cf7-1431-451b-af0e-2fdc8e177d4a</t>
  </si>
  <si>
    <t>bc88da7c-d589-428e-8e2e-292eaa3a56cc</t>
  </si>
  <si>
    <t>d74b7e32-9771-498b-b9bd-33aa8183de28</t>
  </si>
  <si>
    <t>0ba0e9e1-6e07-456c-9a36-6d7b621cf0e6</t>
  </si>
  <si>
    <t>fcca8a90-56b5-4b6f-939c-2bd385c70513</t>
  </si>
  <si>
    <t>5dbe0b11-3007-47c7-8c2f-8d03d43d9147</t>
  </si>
  <si>
    <t>dcf52073-18bc-4961-8170-7f29f1905482</t>
  </si>
  <si>
    <t>c563c920-1b1b-4d50-b110-cb7ffc194238</t>
  </si>
  <si>
    <t>NSA</t>
  </si>
  <si>
    <t>67c56711-c25e-44da-8f21-0b648b5bc1b0</t>
  </si>
  <si>
    <t>a54896eb-ae38-427f-93d9-b93b0947fd2b</t>
  </si>
  <si>
    <t>646d75f1-3e0c-4c54-aed7-e97d996bb2dc</t>
  </si>
  <si>
    <t>8f7a3208-ced4-4eba-8275-4a0cea9d9949</t>
  </si>
  <si>
    <t>45ceb368-90a4-4922-bf32-23f96f9ceb3b</t>
  </si>
  <si>
    <t>b5ed8bdb-62f1-4b3b-9a4c-b53288e4a9fe</t>
  </si>
  <si>
    <t>c96e4f57-08ab-4f91-bce8-609087a66f1f</t>
  </si>
  <si>
    <t>32819079-e407-49fb-9772-acecc9498bce</t>
  </si>
  <si>
    <t>fa001c91-3999-4b19-be26-0cd54da67316</t>
  </si>
  <si>
    <t>d2d0729e-1930-48cf-bec6-849cd7f85be0</t>
  </si>
  <si>
    <t>f8b03380-45b4-48b2-87c0-6f5de2b4dd24</t>
  </si>
  <si>
    <t>d450efe9-ceb2-4647-88ba-d24bf2f5866d</t>
  </si>
  <si>
    <t>6dc5dd37-2b50-41e5-859b-b786d47447f7</t>
  </si>
  <si>
    <t>8227d7b1-ca07-405c-99e0-648faaa06338</t>
  </si>
  <si>
    <t>7dcccf1d-640e-4bb2-9edd-2c09c92ef2db</t>
  </si>
  <si>
    <t>4c9dc8e6-ebd0-4f6f-bda5-f85dd88f9369</t>
  </si>
  <si>
    <t>bb81dc7e-fa38-464f-8f42-22f72f4c05aa</t>
  </si>
  <si>
    <t>0a331e8b-09fe-487b-bdbd-d4b49c7a704b</t>
  </si>
  <si>
    <t>7ad8f459-7c44-462d-af4b-20d10b473513</t>
  </si>
  <si>
    <t>5fe34c11-7792-4313-911a-8ca458c02a3e</t>
  </si>
  <si>
    <t>24289efd-a082-41e5-b39f-a81376eec475</t>
  </si>
  <si>
    <t>56f28860-ed00-4c1c-92c9-95d719decc38</t>
  </si>
  <si>
    <t>2e6088ec-8fa3-4619-a6e4-68ee60bac34e</t>
  </si>
  <si>
    <t>f3029682-8c74-454a-8954-da7cac26e269</t>
  </si>
  <si>
    <t>1b57dc24-dfed-4c67-b9e2-49c4539326b4</t>
  </si>
  <si>
    <t>9dd70977-0889-4adf-b7b6-eebf56f14dc1</t>
  </si>
  <si>
    <t>9821eb16-461b-419f-a933-354b11721026</t>
  </si>
  <si>
    <t>0d7b855c-d1fc-4b89-afa1-c2b6e80de23e</t>
  </si>
  <si>
    <t>a9824917-aa92-46c2-baa7-352162225b58</t>
  </si>
  <si>
    <t>4b946f40-2fbd-477f-af72-a44a4fca1da1</t>
  </si>
  <si>
    <t>b81b60c7-6204-49b7-b2c1-e3e0d485a9fd</t>
  </si>
  <si>
    <t>b53ef5cb-724c-4b85-8691-2ec69585bdd1</t>
  </si>
  <si>
    <t>b9f63ef1-be48-4b32-add7-12648ab00507</t>
  </si>
  <si>
    <t>f27d903f-6402-4bf9-bb13-3bf934c2318b</t>
  </si>
  <si>
    <t>f81a35bd-4c7c-4544-acd5-0f55499e3f89</t>
  </si>
  <si>
    <t>84e2ee6f-cdb8-4157-b997-dd8fe8b9a3c7</t>
  </si>
  <si>
    <t>a9593953-681c-438f-8ba6-9df49e162217</t>
  </si>
  <si>
    <t>e18cb337-bc9e-401d-bcb0-b2da40a0a4d4</t>
  </si>
  <si>
    <t>b2b16e30-1dea-436b-93a7-518893a200f1</t>
  </si>
  <si>
    <t>052cf9f9-e699-4c7a-93f6-ee894d18ff96</t>
  </si>
  <si>
    <t>5be9bd6c-ed7a-42e2-a62a-a62e556fe60a</t>
  </si>
  <si>
    <t>2fffcb9f-a006-45e2-81cc-8a28efbcbe60</t>
  </si>
  <si>
    <t>b38932db-c07e-49dc-ab21-b94b36d5f71b</t>
  </si>
  <si>
    <t>81f6fa5b-6395-4762-9205-44234e347e08</t>
  </si>
  <si>
    <t>c33ac3b9-25c1-4342-89b7-b806035b123d</t>
  </si>
  <si>
    <t>59878ac7-3541-4b84-882a-646fbc5c0cfa</t>
  </si>
  <si>
    <t>0612a187-56d6-4d17-b604-e2046d616778</t>
  </si>
  <si>
    <t>e5fb7d05-1913-443e-96f1-e81c527da444</t>
  </si>
  <si>
    <t>ff402bda-61fa-49c8-9cbb-97912125fc63</t>
  </si>
  <si>
    <t>41a705d9-8c03-4ce2-99bf-3455a295976d</t>
  </si>
  <si>
    <t>662a405f-b6aa-4e8b-841e-19afe637afe6</t>
  </si>
  <si>
    <t>43325979-8554-4d6f-b74d-480424a20039</t>
  </si>
  <si>
    <t>413fd859-cb5c-4f8a-9811-2c8ba57ea460</t>
  </si>
  <si>
    <t>f6411898-45d1-4e9c-8329-7576c186bbb3</t>
  </si>
  <si>
    <t>c246eb41-53bb-4d31-b39a-f47d604a0531</t>
  </si>
  <si>
    <t>90b7e322-b2d7-462b-8543-66dea297c286</t>
  </si>
  <si>
    <t>ccf30830-78fc-41c2-acdd-f9252bc363e1</t>
  </si>
  <si>
    <t>eccc1fcf-ec81-4f2d-9f1d-f554903d89d1</t>
  </si>
  <si>
    <t>257c6d2e-5bad-480e-90fc-439a8e29c1d4</t>
  </si>
  <si>
    <t>ebb033f3-b56c-4929-a3dc-551f6498a46e</t>
  </si>
  <si>
    <t>fde62976-daad-46eb-8848-2563bff94932</t>
  </si>
  <si>
    <t>4c44d4f3-bbf3-4850-bd11-c7954c8997b9</t>
  </si>
  <si>
    <t>3483da29-5855-49ac-9b66-5dbed7c86b9d</t>
  </si>
  <si>
    <t>1da485b2-098b-4c72-a437-4dc67ad443a4</t>
  </si>
  <si>
    <t>4330223e-223e-410b-b69f-9a77bd34682e</t>
  </si>
  <si>
    <t>d3c41067-bdd5-4ced-93c8-11a82d8d0fa6</t>
  </si>
  <si>
    <t>4868448d-69b7-4b98-b9db-02a33a451740</t>
  </si>
  <si>
    <t>f1479e0c-d651-40a1-83ea-db3ef6a810a5</t>
  </si>
  <si>
    <t>16ec9ef8-7050-411f-9bdb-ea66e8fe3a7a</t>
  </si>
  <si>
    <t>e8010257-a75d-418b-b9e4-f22b09a449cd</t>
  </si>
  <si>
    <t>d3a84f17-2f71-4bf0-b4ff-57502647c11d</t>
  </si>
  <si>
    <t>953185d2-1d1b-40b8-9217-2bba0c89a811</t>
  </si>
  <si>
    <t>6cece3fd-2272-4211-a52a-032b42290060</t>
  </si>
  <si>
    <t>b77bc7d1-8ded-4c04-8820-9624af7098df</t>
  </si>
  <si>
    <t>8e530fca-1f8a-4f31-b3bf-747899421b3b</t>
  </si>
  <si>
    <t>b8f5511a-f940-4e8e-90d3-eb222443e0eb</t>
  </si>
  <si>
    <t>bf65eec8-3994-4f65-9665-4cc4e514cf5e</t>
  </si>
  <si>
    <t>986b660b-82c0-4e19-9832-a6710da66b16</t>
  </si>
  <si>
    <t>788057db-9e3d-456b-9e43-99c578cf7725</t>
  </si>
  <si>
    <t>cce24f76-14f7-4ae7-bed0-ccb7fd8a6b48</t>
  </si>
  <si>
    <t>7b615399-aaa1-4b15-917d-c66743d807dc</t>
  </si>
  <si>
    <t>5714c685-93ad-4729-8c92-847b9461b8ae</t>
  </si>
  <si>
    <t>33d039a7-2b7a-4fb2-a1f1-681402e1501f</t>
  </si>
  <si>
    <t>e6429c78-e875-4b7f-b7b2-5e5ed930a2a1</t>
  </si>
  <si>
    <t>be830d0c-1184-4538-80e3-2b137a5a6a28</t>
  </si>
  <si>
    <t>0896f994-d5a2-4c27-9830-e3cc9b9d87d2</t>
  </si>
  <si>
    <t>d62dffd7-4cb0-43cb-84fa-905a6668829b</t>
  </si>
  <si>
    <t>b2ecb1c4-cdbd-46d8-a0a2-dac457cfda6d</t>
  </si>
  <si>
    <t>0ec0855a-1bf6-4665-977b-6e00d3c7b618</t>
  </si>
  <si>
    <t>a58bdc5b-4cc4-4202-9385-9bfa2fcd9f0f</t>
  </si>
  <si>
    <t>084d68ff-fa4d-4d2b-ae63-b7280a365c12</t>
  </si>
  <si>
    <t>2506b024-e668-46ab-8893-5f536ff9bbe4</t>
  </si>
  <si>
    <t>0ca45035-350a-400b-83cf-22cbdb616624</t>
  </si>
  <si>
    <t>2d1f44b8-6cab-40d7-a4cd-84956d41d74b</t>
  </si>
  <si>
    <t>94586717-b14b-4b5f-bd83-74f02d6c1854</t>
  </si>
  <si>
    <t>958013c3-4708-40d8-bb89-fed1a4599ba0</t>
  </si>
  <si>
    <t>3c85e73a-2005-4de0-995b-511fb6c131b0</t>
  </si>
  <si>
    <t>6a6a7eb9-2758-4fcd-aa73-845eb8f32664</t>
  </si>
  <si>
    <t>34345c9f-bd9d-42da-a513-c9cd1d0c574f</t>
  </si>
  <si>
    <t>-%</t>
  </si>
  <si>
    <t>440f1f5c-c73b-4dd9-b967-e602d8e61b88</t>
  </si>
  <si>
    <t>DIGIHOST</t>
  </si>
  <si>
    <t>7191aaef-7b8d-41da-9b7a-b083946b53cd</t>
  </si>
  <si>
    <t>d04d487a-8292-4b48-aa12-f2c130729096</t>
  </si>
  <si>
    <t>6886fbda-96b0-49da-9a9a-475b0cded9b6</t>
  </si>
  <si>
    <t>5411b4ca-7c72-4029-9912-9f4b4b054f21</t>
  </si>
  <si>
    <t>4176a536-9444-492c-94cb-a26f3f5d96c9</t>
  </si>
  <si>
    <t>a609789c-93ab-4818-a1d6-773193bbe276</t>
  </si>
  <si>
    <t>274dde23-d9c7-4621-9086-e05d9e682fed</t>
  </si>
  <si>
    <t>3600c12c-4455-4b9a-aa62-c67062d86e5b</t>
  </si>
  <si>
    <t>0dc6219b-e6e0-4b5a-9086-a38712002e1f</t>
  </si>
  <si>
    <t>10c39487-4b4d-46cf-890d-844d48295bd0</t>
  </si>
  <si>
    <t>bf73ae8a-1d6e-46be-9b5c-fd84644d5e3e</t>
  </si>
  <si>
    <t>caca5e12-229d-4f0a-9b07-612074750832</t>
  </si>
  <si>
    <t>292d53f1-79fb-46e0-b4af-c408428cd34d</t>
  </si>
  <si>
    <t>b2c4e7ac-8385-493e-a99b-591e5e599d45</t>
  </si>
  <si>
    <t>80fd4320-f9bf-4212-86aa-24afc1890eca</t>
  </si>
  <si>
    <t>a7a15c3e-6307-4082-8b64-5652d0102fce</t>
  </si>
  <si>
    <t>24d559b8-2bfc-409e-99f3-9086252a8fac</t>
  </si>
  <si>
    <t>a43eae62-41cb-428e-b7a1-31f24f1cef9f</t>
  </si>
  <si>
    <t>eadbd88d-4db4-4b4f-9424-a2ad91a62dc5</t>
  </si>
  <si>
    <t>346f7542-8f42-4e0e-80e3-444d1006901e</t>
  </si>
  <si>
    <t>6e3a51f6-9559-40d1-8acd-b8cf6a03fed5</t>
  </si>
  <si>
    <t>51e81bef-c07b-4294-8f1d-f95394655b30</t>
  </si>
  <si>
    <t>ab364445-06e4-4177-a26d-06b974bb9ace</t>
  </si>
  <si>
    <t>de98ca6a-a8dd-4b75-ac4d-9b903c89c872</t>
  </si>
  <si>
    <t>7ee6f6a1-c631-4d3c-bc14-cb5fa4816072</t>
  </si>
  <si>
    <t>5ab6414d-a6f0-43f8-b04f-c93bbeba5239</t>
  </si>
  <si>
    <t>5538aead-aa44-4589-b394-da0ecc80aff8</t>
  </si>
  <si>
    <t>32e45ad0-481f-4d5a-81ac-ad91ada119bc</t>
  </si>
  <si>
    <t>7d19026b-8b4c-4e21-9e6a-cfe3a8af3365</t>
  </si>
  <si>
    <t>59207c9a-1da9-46cc-af6e-c47e7ed5f81b</t>
  </si>
  <si>
    <t>888cc1a8-10fe-4608-b249-b79e74dbe96c</t>
  </si>
  <si>
    <t>3220e72a-5e76-4347-8e09-84caa579e671</t>
  </si>
  <si>
    <t>Cipher Mining</t>
  </si>
  <si>
    <t>e2323a47-9d75-4a83-a9b1-06b5984ff8cc</t>
  </si>
  <si>
    <t>f05b3d78-692f-45f7-af93-158d7290dd2e</t>
  </si>
  <si>
    <t>6fe18e80-06ac-11f0-8e80-e147a4680225</t>
  </si>
  <si>
    <t>dc1e4140-0686-11f0-a8b8-290736a35316</t>
  </si>
  <si>
    <t>5ca5af50-0683-11f0-805c-dff253aa0a39</t>
  </si>
  <si>
    <t>c6c300b0-06ae-11f0-8e80-e147a4680225</t>
  </si>
  <si>
    <t>5ae9284e-4bcf-4069-9408-5f8a8dbca21b</t>
  </si>
  <si>
    <t>aa3a23c3-4219-4cd3-ae2f-fb93521bcbdd</t>
  </si>
  <si>
    <t>923d0dd3-6e8b-43d8-ac19-5a4ee949db45</t>
  </si>
  <si>
    <t>168900a0-0690-11f0-a8b8-290736a35316</t>
  </si>
  <si>
    <t>48b7b15e-b49e-4379-9910-0e43852a7efb</t>
  </si>
  <si>
    <t>9d59abd9-fca5-4a5a-8083-942d09bdbe9e</t>
  </si>
  <si>
    <t>Lancium</t>
  </si>
  <si>
    <t>b164de08-3273-4deb-a155-5d1bdfbecdb2</t>
  </si>
  <si>
    <t>d0c734ba-c2f2-4e74-b969-712f570825a7</t>
  </si>
  <si>
    <t>a875f0c2-8f8d-40e1-823d-c9112dddf45a</t>
  </si>
  <si>
    <t>a7f49aa1-a9d8-43c3-a306-2d03c24c8dca</t>
  </si>
  <si>
    <t>3d37378c-72cb-4107-a364-e7d9a8eb7e01</t>
  </si>
  <si>
    <t>c3426250-dc71-4d47-830d-0f19c6c02cc9</t>
  </si>
  <si>
    <t>dd3f072e-7657-47cf-8183-a97d43c0c160</t>
  </si>
  <si>
    <t>f1106adc-d8e3-4d63-9601-4a606988455e</t>
  </si>
  <si>
    <t>76839531-5160-4a15-8369-c48c5a84eb14</t>
  </si>
  <si>
    <t>e3193e9b-1cc6-42be-a232-8d4a6161679f</t>
  </si>
  <si>
    <t>f5182b90-068e-11f0-a8b8-290736a35316</t>
  </si>
  <si>
    <t>fe2e78bc-12f6-40f2-a82c-4c77478df894</t>
  </si>
  <si>
    <t>9643ebc3-a6f9-426f-998f-1abc1c934f66</t>
  </si>
  <si>
    <t>d7fe4a2c-3958-4fbe-84c9-8b7b73ad144c</t>
  </si>
  <si>
    <t>d68e1770-0387-11f0-96d2-f9c60eb67c8b</t>
  </si>
  <si>
    <t>8f78d828-057b-4caf-969b-d8840df5e689</t>
  </si>
  <si>
    <t>649a95c3-b1dc-45a6-b82f-f5ba72daaa7c</t>
  </si>
  <si>
    <t>59197ed4-c986-4d9b-bda6-23eed34d3d09</t>
  </si>
  <si>
    <t>2977e7ea-57a3-4ddc-aeed-3d6b2d53dc80</t>
  </si>
  <si>
    <t>1b55d5ce-e48f-4fbf-9323-05018b65354d</t>
  </si>
  <si>
    <t>4ff7e182-9d25-481e-871b-ba4dfa8baa6d</t>
  </si>
  <si>
    <t>fe1d42a3-639b-49be-b017-472d34d6860d</t>
  </si>
  <si>
    <t>CoreWeave</t>
  </si>
  <si>
    <t>12ab29b8-c0bd-4361-9a1b-bf14e354853e</t>
  </si>
  <si>
    <t>0815ef40-30d8-481c-92b6-44475ac820f4</t>
  </si>
  <si>
    <t>aa79e39b-bedc-447d-ae4d-f9923b0b5bf8</t>
  </si>
  <si>
    <t>9f18ec88-8837-402a-bcb4-3a65eb3744b4</t>
  </si>
  <si>
    <t>e8496230-0602-11f0-805c-dff253aa0a39</t>
  </si>
  <si>
    <t>82443880-05d4-11f0-a746-194086300c23</t>
  </si>
  <si>
    <t>6459d0fa-c9d2-41f9-9cce-5e0ed4b77ada</t>
  </si>
  <si>
    <t>590d5899-5e45-4aa5-b731-ae62a3e4f012</t>
  </si>
  <si>
    <t>49da4c11-54a4-4599-903a-c2f3aedecb45</t>
  </si>
  <si>
    <t>aa710e8a-e3ca-43dd-9c4d-22c2427ca1dd</t>
  </si>
  <si>
    <t>734c4273-3e71-4f12-9292-e3ef6c893ea5</t>
  </si>
  <si>
    <t>3f0ef352-9e6d-41c9-8054-5df7846034b6</t>
  </si>
  <si>
    <t>54ee3add-0207-45b4-9619-b519501a0f2a</t>
  </si>
  <si>
    <t>23b1b83e-d6b9-44f4-a87c-fc285429af03</t>
  </si>
  <si>
    <t>c5cb06f4-e939-4d5f-9a21-d0759c90bb02</t>
  </si>
  <si>
    <t>c00064ed-30ed-483e-8a0f-f4712f597690</t>
  </si>
  <si>
    <t>97898255-8062-4fbe-8a86-ba33ff05583d</t>
  </si>
  <si>
    <t>cb1e8c94-a5ba-42d5-94e4-1a42e6e82785</t>
  </si>
  <si>
    <t>f2b20771-e3f0-4f6f-afcb-8ac1738fd861</t>
  </si>
  <si>
    <t>31ecee2e-b6c1-4094-ad72-246f71728c15</t>
  </si>
  <si>
    <t>7bb4d96a-f6b5-4c75-b2f4-b4181aa3bb16</t>
  </si>
  <si>
    <t>25e8b0ed-8ef4-4ed6-8231-67ae3f353233</t>
  </si>
  <si>
    <t>RadiusDC</t>
  </si>
  <si>
    <t>67bb11a2-bcf0-463f-abe0-f3281f0f1335</t>
  </si>
  <si>
    <t>9f48ce3b-d4ac-435a-99f1-7f37b5c0f258</t>
  </si>
  <si>
    <t>ecf89856-351c-4c38-ad83-98eafa966d14</t>
  </si>
  <si>
    <t>cd40795b-b7c3-4775-a488-198df9107a83</t>
  </si>
  <si>
    <t>d29e8078-e84e-45ce-99bc-1a4177ae7052</t>
  </si>
  <si>
    <t>462e1679-4acb-4e74-9f95-50cde112569b</t>
  </si>
  <si>
    <t>148c53ac-4fe8-43f4-bee1-9d7918ef4cef</t>
  </si>
  <si>
    <t>1358204e-0d6b-4956-9461-7f2dc1096701</t>
  </si>
  <si>
    <t>c75573e0-ea09-4875-bddc-e428a5de9ca7</t>
  </si>
  <si>
    <t>da637226-7e17-49fc-a886-876718593be9</t>
  </si>
  <si>
    <t>d36de02d-02de-495c-9468-e01ef8b00331</t>
  </si>
  <si>
    <t>8e38646b-c6db-457c-bfa3-a3d7bac2bcae</t>
  </si>
  <si>
    <t>0d1f972e-d5f7-484e-97af-102b5192c3df</t>
  </si>
  <si>
    <t>1fed7668-4119-4391-86ea-12b3ba98987a</t>
  </si>
  <si>
    <t>d4e88851-9c7c-455f-846a-d83b57d8c271</t>
  </si>
  <si>
    <t>82dd4292-4750-4699-9d42-35bb99052a93</t>
  </si>
  <si>
    <t>43cc4b08-e6c6-4383-974f-583027834fd7</t>
  </si>
  <si>
    <t>3d53e4dd-9b0a-4b7a-8de7-aee3fff2b8b7</t>
  </si>
  <si>
    <t>42ada003-c48b-42e5-99b2-50633919f23d</t>
  </si>
  <si>
    <t>e42d775b-ec1b-4a1f-8f9b-74d9a067652d</t>
  </si>
  <si>
    <t>d0224fd8-6df9-4381-aaae-b5aef5cbe32e</t>
  </si>
  <si>
    <t>c02c5a82-16b3-4fe8-9022-d7720375998c</t>
  </si>
  <si>
    <t>d7761c11-3e0d-4e05-a39c-1115f4ff7d86</t>
  </si>
  <si>
    <t>6be9f392-c45b-419e-befc-94cad8e793c6</t>
  </si>
  <si>
    <t>60863a26-1737-4d9f-b9e7-c46a1545cda5</t>
  </si>
  <si>
    <t>764ec1fb-c224-4aba-a67b-5b9fc3472618</t>
  </si>
  <si>
    <t>94c3f30c-1c75-4635-a401-f6477a2fbb1e</t>
  </si>
  <si>
    <t>a8531880-61a5-44c4-8e7d-131d8cee527a</t>
  </si>
  <si>
    <t>97bd3e85-e0f4-48ca-994d-04a68b531c96</t>
  </si>
  <si>
    <t>82c6312b-dc27-4370-9630-d2bc68657871</t>
  </si>
  <si>
    <t>bd1bbac9-30e5-4741-954d-0302390c2b4b</t>
  </si>
  <si>
    <t>d032b428-6814-456d-809a-c59c3d61bdac</t>
  </si>
  <si>
    <t>ee507395-cb16-4c80-8e60-6445c638dd86</t>
  </si>
  <si>
    <t>055b4fad-929a-4caf-93fc-b590b6702aef</t>
  </si>
  <si>
    <t>2f8115f6-0773-48fa-949f-51f9fb43878b</t>
  </si>
  <si>
    <t>75a0f0f2-adea-45a5-94d2-59465956ff75</t>
  </si>
  <si>
    <t>0ebf1a30-0b36-11f0-becd-952af36a1549</t>
  </si>
  <si>
    <t>3339ae30-0905-11f0-a564-c3dfdf9d34a7</t>
  </si>
  <si>
    <t>d207b9d0-090a-11f0-a564-c3dfdf9d34a7</t>
  </si>
  <si>
    <t>f249cae9-b9e0-4364-832e-bb4c24ca5f95</t>
  </si>
  <si>
    <t>831b4085-c427-487f-9368-09646d203783</t>
  </si>
  <si>
    <t>fdb7a848-cba2-44d7-9de4-4af391059711</t>
  </si>
  <si>
    <t>c1198481-6dd7-49b2-8701-2e9ca6232337</t>
  </si>
  <si>
    <t>3be5e62c-998d-41f5-903a-3b15240f60ec</t>
  </si>
  <si>
    <t>1c894d84-62f2-4207-9208-54c560dd601d</t>
  </si>
  <si>
    <t>e09c44d6-bbb7-4795-ba67-4ef287b961d9</t>
  </si>
  <si>
    <t>ab110d69-b4c1-4ff9-bace-0d1664e7b4a0</t>
  </si>
  <si>
    <t>730a0b80-29f3-417e-9b04-31d01d171fb8</t>
  </si>
  <si>
    <t>896fed48-6e1b-48ca-82c5-dcd875d429fd</t>
  </si>
  <si>
    <t>66b29a90-d478-413b-aced-5d27b4d6f439</t>
  </si>
  <si>
    <t>499219bb-d3a9-4762-87b4-edea5cf92444</t>
  </si>
  <si>
    <t>db20b224-32d8-4417-bb28-a44989743a09</t>
  </si>
  <si>
    <t>0f7b0543-2cb4-4fbe-b7ad-66d8e07e217b</t>
  </si>
  <si>
    <t>5b3e4d32-e5d2-486f-8656-2a0d67015060</t>
  </si>
  <si>
    <t>55281120-d033-4189-ae5e-83840c9cf502</t>
  </si>
  <si>
    <t>b55b8b76-d5c9-4877-a72a-4934e1cd10e1</t>
  </si>
  <si>
    <t>ff321592-a0a4-492d-9eee-3d02882efb8d</t>
  </si>
  <si>
    <t>e1f8f390-0b30-11f0-aba1-4d96a40f0602</t>
  </si>
  <si>
    <t>d0c73c70-0b2c-11f0-851f-d95f97dc6c6b</t>
  </si>
  <si>
    <t>63c123ca-644c-41a6-a385-e216bd3b1316</t>
  </si>
  <si>
    <t>ecf7d8b7-f509-49b8-b7ed-bd9bd72bde4c</t>
  </si>
  <si>
    <t>a83a18bd-18e3-438e-b872-130b1f4db974</t>
  </si>
  <si>
    <t>244004f5-4605-46c7-a93b-5afb34d1114c</t>
  </si>
  <si>
    <t>b06153d5-6487-4ab0-bf40-a5ecc1ca872b</t>
  </si>
  <si>
    <t>171fc11e-6584-4258-9c03-9eefdece9c28</t>
  </si>
  <si>
    <t>54d7bb0c-da6b-4571-bcef-d39bbfdc9bc1</t>
  </si>
  <si>
    <t>53c27d20-409a-4762-a4ec-8861a5464f93</t>
  </si>
  <si>
    <t>ec606691-0593-439c-8b7c-4c78718edbd2</t>
  </si>
  <si>
    <t>5c01be10-0b2c-11f0-851f-d95f97dc6c6b</t>
  </si>
  <si>
    <t>32979840-08f9-11f0-ad46-07ab39e3c5a8</t>
  </si>
  <si>
    <t>ed34d13c-91e2-47dd-b1bd-14525e866053</t>
  </si>
  <si>
    <t>5bebc80e-187e-4e31-9c3f-a7db62fac43d</t>
  </si>
  <si>
    <t>517c8c41-9ba1-437d-8e0f-3b890201269a</t>
  </si>
  <si>
    <t>0f7c7fc2-6d9b-448d-8171-00bbc7e3f094</t>
  </si>
  <si>
    <t>0342a576-bb33-4e9e-b99e-6ae0915811b6</t>
  </si>
  <si>
    <t>f69a079a-026e-42e6-a81e-d8e4a5980b97</t>
  </si>
  <si>
    <t>c3c7e254-b0ec-403d-96c6-1dd227c757a2</t>
  </si>
  <si>
    <t>Iren Ltd</t>
  </si>
  <si>
    <t>418fc09a-3c87-4f9a-9a0c-31c506c9be34</t>
  </si>
  <si>
    <t>01709ed0-0910-11f0-b08c-3d645c76de84</t>
  </si>
  <si>
    <t>HyperScale Data</t>
  </si>
  <si>
    <t>e2001b80-08eb-11f0-9548-433c80f3235c</t>
  </si>
  <si>
    <t>4eac18c0-08f0-11f0-9548-433c80f3235c</t>
  </si>
  <si>
    <t>a7f1b373-c9d6-4ec5-bdbb-37f70902f0f1</t>
  </si>
  <si>
    <t>9222945a-774b-4b2f-8a5d-770bc651708c</t>
  </si>
  <si>
    <t>875fb8ca-69e2-4e44-b66e-57f639d7e0be</t>
  </si>
  <si>
    <t>ffec881f-ec99-4efb-bf70-da5104425be9</t>
  </si>
  <si>
    <t>dda3ead4-cfa1-4872-b689-1ea846d4bde0</t>
  </si>
  <si>
    <t>6444072e-b5e4-47bf-a146-75fb6587706e</t>
  </si>
  <si>
    <t>348715e8-e100-42bd-aaf3-45cd5e1897aa</t>
  </si>
  <si>
    <t>933727d1-59ee-4f84-86e7-f53fe028eff8</t>
  </si>
  <si>
    <t>82b46cad-f34d-4c23-9397-9f681745f221</t>
  </si>
  <si>
    <t>bc4fffa2-a3b9-4d0c-9f23-eee2c34eb380</t>
  </si>
  <si>
    <t>c66e04c0-8054-4662-aede-77d40292c6bb</t>
  </si>
  <si>
    <t>c96cf700-3376-4fe4-abff-dd7a7eba4fe2</t>
  </si>
  <si>
    <t>8290dbb2-b716-4a21-afd8-746af9414bba</t>
  </si>
  <si>
    <t>48a779cb-5bc5-4280-a8ec-3c3d7be1c291</t>
  </si>
  <si>
    <t>b79147d2-76fa-4bbd-9271-2c4f1fc9c1e8</t>
  </si>
  <si>
    <t>ddc83812-80c5-41bf-a447-1377176f5b51</t>
  </si>
  <si>
    <t>75a389d7-0c78-4540-bacc-6dae9907f177</t>
  </si>
  <si>
    <t>7b3d07b1-2f7c-44e2-aeb3-d7151e9cac4c</t>
  </si>
  <si>
    <t>039137d2-a0bf-485c-8f62-b9274b22c7be</t>
  </si>
  <si>
    <t>606f8de7-29d3-4425-8ccb-e07ca0d7b8ce</t>
  </si>
  <si>
    <t>86cb43a2-a78a-4054-b4cd-4ac3f1517344</t>
  </si>
  <si>
    <t>8eba65c1-b896-4613-a2f1-a35da9bd091f</t>
  </si>
  <si>
    <t>9ce128d5-6de9-4237-9b40-cc014f7aa7d0</t>
  </si>
  <si>
    <t>a5965ea7-4942-4ed6-87e7-1aad82912f18</t>
  </si>
  <si>
    <t>aad91020-1288-48d8-9753-7a383fc73aac</t>
  </si>
  <si>
    <t>b5fcb72d-cb2c-443d-bd08-af1c773a510f</t>
  </si>
  <si>
    <t>b6f95ddf-bb8f-4dfd-9d6b-e0673e86891b</t>
  </si>
  <si>
    <t>b954db7d-3d35-4a4c-976a-48871383567b</t>
  </si>
  <si>
    <t>c1278730-cbc5-41fd-8f01-dba99846f6d2</t>
  </si>
  <si>
    <t>1f0aee63-c252-4c2a-9a7a-3b3e693c8788</t>
  </si>
  <si>
    <t>d20b9761-bba6-4aae-8342-72b45ca773f5</t>
  </si>
  <si>
    <t>d27bb687-1794-42b2-9fcc-6dba52748585</t>
  </si>
  <si>
    <t>ddf7b142-1099-4d86-a93b-3eb3508a1e76</t>
  </si>
  <si>
    <t>f44a5a3b-21fc-433a-96d6-c802f3497e43</t>
  </si>
  <si>
    <t>fad09c51-e89a-4a0c-bbeb-7783ea25e0b1</t>
  </si>
  <si>
    <t>2e8fb27d-bcc1-470b-acfb-afa41f767cba</t>
  </si>
  <si>
    <t>3504a8f0-cbb7-47ba-8a25-1b4c7bfc650f</t>
  </si>
  <si>
    <t>35ae07e0-3663-4a5c-b551-26d3c30a78ab</t>
  </si>
  <si>
    <t>3a224f19-152c-4877-a77b-902f1655d101</t>
  </si>
  <si>
    <t>3d8149a8-f5b3-4a76-8e37-5f6e007a7dcf</t>
  </si>
  <si>
    <t>452dc53d-4a18-4247-8b9f-5d211ae0fc98</t>
  </si>
  <si>
    <t>5ad5ecb0-ded9-4154-9463-866f39624a81</t>
  </si>
  <si>
    <t>2c0da8b0-0b2a-11f0-851f-d95f97dc6c6b</t>
  </si>
  <si>
    <t>d7e7c120-0b34-11f0-becd-952af36a1549</t>
  </si>
  <si>
    <t>ff266095-2c65-4617-950f-eb057769bcaa</t>
  </si>
  <si>
    <t>f2fba118-0d05-437c-b950-c8066392b670</t>
  </si>
  <si>
    <t>e1a4c5dc-7fa1-4917-814a-53d55716c3a2</t>
  </si>
  <si>
    <t>85784d16-2cdc-41b2-be98-e4dc9f2cca19</t>
  </si>
  <si>
    <t>53b89032-3e8d-4269-b134-c0ac020d236c</t>
  </si>
  <si>
    <t>e553f270-ff27-4538-a8f8-030effb5dfe5</t>
  </si>
  <si>
    <t>40459fdc-2037-47be-be4c-14279320c5b3</t>
  </si>
  <si>
    <t>fa7fc2b1-0ef4-49e1-8a20-ba006e1e1226</t>
  </si>
  <si>
    <t>b8b2d66a-e693-4d1e-b0d3-4521d9b3bef2</t>
  </si>
  <si>
    <t>7b7a589c-5e66-43b1-b1b4-71019a47db10</t>
  </si>
  <si>
    <t>LATEST_SATELLITE_PICTURE_DATE</t>
  </si>
  <si>
    <t>PCT_CONSTRUCTION_STATUS</t>
  </si>
  <si>
    <t>DATA_CENTER_ACTIVATION_DATE</t>
  </si>
  <si>
    <t>Tracks construction progress or operational status</t>
  </si>
  <si>
    <t>Estimates project progress</t>
  </si>
  <si>
    <t>Official or estimated go-live date</t>
  </si>
  <si>
    <t>YEARLY_PUE</t>
  </si>
  <si>
    <t>TOT_NUM_GENERATORS</t>
  </si>
  <si>
    <t>Measures energy efficiency of the data center</t>
  </si>
  <si>
    <t>Total installed for power redundancy</t>
  </si>
  <si>
    <t>39b42e6c-15fd-4c42-843a-377acdb6df42</t>
  </si>
  <si>
    <t>86642808-a103-43c4-9d3a-fd1d1527a903</t>
  </si>
  <si>
    <t>724d49e2-7b7b-4da7-9b7e-85a378cd09c1</t>
  </si>
  <si>
    <t>2b0ac861-64a7-40c9-b1e0-52eeac0a4e36</t>
  </si>
  <si>
    <t>1d92902d-417c-4e07-a91d-3fcbc9fe0682</t>
  </si>
  <si>
    <t>530f845c-146a-4061-8aea-62370da3d999</t>
  </si>
  <si>
    <t>10d81727-a5f3-4229-95fe-a6fd76260f5a</t>
  </si>
  <si>
    <t>8c96bab0-1cfa-4649-80a0-a365e2f600d5</t>
  </si>
  <si>
    <t>f8732dfe-bfa4-474a-8b85-70a18bd140cd</t>
  </si>
  <si>
    <t>445e4989-16c7-4f49-bf85-2e476518b182</t>
  </si>
  <si>
    <t>404bfed5-a665-4a6f-a554-70f586cbfe8f</t>
  </si>
  <si>
    <t>de29a617-6321-48be-aec9-fa551a284e4f</t>
  </si>
  <si>
    <t>9e6a86cb-a463-4ef8-a122-262a6b453a88</t>
  </si>
  <si>
    <t>1f4b1126-3e40-4344-81b3-507e9696f878</t>
  </si>
  <si>
    <t>be84550c-5a66-4cda-ae25-2a88023406ed</t>
  </si>
  <si>
    <t>e5065f63-39cc-4c07-95ac-c5ec1632d2be</t>
  </si>
  <si>
    <t>2bc22002-63ca-4d75-a761-f0598a7c2825</t>
  </si>
  <si>
    <t>34e19b55-e956-487c-8228-1c6fd1334ccf</t>
  </si>
  <si>
    <t>bc428789-8561-4118-be33-3fb96db29add</t>
  </si>
  <si>
    <t>797e4fd2-425f-4ffb-b95a-d75ed500ed12</t>
  </si>
  <si>
    <t>33ee7059-493e-46ba-826f-cbe7931516fd</t>
  </si>
  <si>
    <t>e9035f33-2df4-4e0b-b09d-91d2664e32cd</t>
  </si>
  <si>
    <t>e389e70e-50d9-43f4-9215-74a568cb9e54</t>
  </si>
  <si>
    <t>d899b2ef-e7c1-48f4-ba92-d89e82a727ea</t>
  </si>
  <si>
    <t>127f9f33-48f2-48e7-9f19-c5c353dc691a</t>
  </si>
  <si>
    <t>4cad1d7b-3ee5-45e5-baf2-e174eb476b0b</t>
  </si>
  <si>
    <t>03492dda-1c43-4b3e-a4cf-e75f4ffd0b87</t>
  </si>
  <si>
    <t>b82922ba-0eb8-4a13-b029-fd191af382fa</t>
  </si>
  <si>
    <t>9c7a13b6-616c-42ae-af02-9fc7313ae824</t>
  </si>
  <si>
    <t>cba4f3fb-e31b-48a9-aef1-5062a5956bc8</t>
  </si>
  <si>
    <t>1d29e3a0-8f10-49c1-b827-a72bb05cb2f3</t>
  </si>
  <si>
    <t>4b5624c7-3bc2-4850-8513-9e5dbe338e32</t>
  </si>
  <si>
    <t>9533f55f-c82c-4633-9d70-6c7d549bfef5</t>
  </si>
  <si>
    <t>c9b15566-7092-4096-a8f4-770070cb2eaf</t>
  </si>
  <si>
    <t>6440f363-c33e-4939-af45-40623ad5174d</t>
  </si>
  <si>
    <t>581b113d-12c1-4e5c-8523-dfd7494d7d4c</t>
  </si>
  <si>
    <t>0c0c0d6e-d639-46d8-8a33-82aa35ff6a2c</t>
  </si>
  <si>
    <t>a837ab10-103f-11f0-9570-89520dbea5e8</t>
  </si>
  <si>
    <t>3ebe84f0-1040-11f0-9570-89520dbea5e8</t>
  </si>
  <si>
    <t>07bc627a-f3c6-410e-98d7-e4f994a7d225</t>
  </si>
  <si>
    <t>d4932ad5-f218-491c-9363-99528d3dc63c</t>
  </si>
  <si>
    <t>63f5d569-2c5d-4922-8c66-222bcc3116cd</t>
  </si>
  <si>
    <t>cd4e43d6-5dcd-4983-85fb-d750d84ddf47</t>
  </si>
  <si>
    <t>d0940663-271e-4efe-b4c3-2b3ef79c659f</t>
  </si>
  <si>
    <t>7b815244-f033-424a-bfc5-e9d2cb3b7cbe</t>
  </si>
  <si>
    <t>6f9b4d96-3544-4c32-b7be-8394245d9b76</t>
  </si>
  <si>
    <t>d90ee0de-5032-4a33-9c06-74bfce1ea8ee</t>
  </si>
  <si>
    <t>90509a7c-47da-4cf7-8fe9-ed55b2bc1110</t>
  </si>
  <si>
    <t>676de755-e9fd-4ec1-a054-57cb1732a11a</t>
  </si>
  <si>
    <t>0edf9e0f-9b67-48db-8a6c-a87bd56820b3</t>
  </si>
  <si>
    <t>a84e8866-3a1d-46af-b4a0-7d1f024d337d</t>
  </si>
  <si>
    <t>754657cd-e88a-428e-a94e-079d39762e43</t>
  </si>
  <si>
    <t>b5696a03-b29f-4061-99e7-5e06b678a9b5</t>
  </si>
  <si>
    <t>450d5c92-1618-4185-a28e-7d7b2d7314d0</t>
  </si>
  <si>
    <t>f8a960a7-8123-4efe-acd7-a13f63da1493</t>
  </si>
  <si>
    <t>27fcaab5-2c11-46ab-b404-08ff0d107de2</t>
  </si>
  <si>
    <t>0e974e4d-fd19-4e25-b64d-91c25ed3495f</t>
  </si>
  <si>
    <t>a88f2933-4c4c-449f-80c0-bed0370156a1</t>
  </si>
  <si>
    <t>4b6c9689-4ba0-4e84-ad43-b306d3698e0b</t>
  </si>
  <si>
    <t>857c65f2-4879-45c1-a4c3-f99e53c953c6</t>
  </si>
  <si>
    <t>9109972b-0273-4058-b381-ad83d28390b9</t>
  </si>
  <si>
    <t>3bdebe71-444d-4811-8d3c-d2633ee8ea89</t>
  </si>
  <si>
    <t>26580347-9125-4e6a-b02d-6ec717c44420</t>
  </si>
  <si>
    <t>139c4c4e-f3cb-415a-8f8a-551edfa7afe9</t>
  </si>
  <si>
    <t xml:space="preserve"> CH1 – Chicago Data Center</t>
  </si>
  <si>
    <t xml:space="preserve"> HOU1 – Houston Data Center</t>
  </si>
  <si>
    <t xml:space="preserve"> TITAN – Moses Lake Data Center</t>
  </si>
  <si>
    <t>(STAMP) - Data Center Building 1</t>
  </si>
  <si>
    <t>(STAMP) - Data Center Building 2</t>
  </si>
  <si>
    <t>(STAMP) - Data Center Building 3</t>
  </si>
  <si>
    <t>1 Branford Data Center</t>
  </si>
  <si>
    <t>AI Data Center</t>
  </si>
  <si>
    <t>AI Data Center Building 1</t>
  </si>
  <si>
    <t>AI Data Center Building 10</t>
  </si>
  <si>
    <t>AI Data Center Building 11</t>
  </si>
  <si>
    <t>AI Data Center Building 12</t>
  </si>
  <si>
    <t>AI Data Center Building 2</t>
  </si>
  <si>
    <t>AI Data Center Building 3</t>
  </si>
  <si>
    <t>AI Data Center Building 4</t>
  </si>
  <si>
    <t>AI Data Center Building 5</t>
  </si>
  <si>
    <t>AI Data Center Building 6</t>
  </si>
  <si>
    <t>AI Data Center Building 7</t>
  </si>
  <si>
    <t>AI Data Center Building 8</t>
  </si>
  <si>
    <t>AI Data Center Building 9</t>
  </si>
  <si>
    <t>AT5 Norcross Data Center</t>
  </si>
  <si>
    <t>ATL1 – Atlanta Data Center</t>
  </si>
  <si>
    <t>AVAIO Appomattox Data Center</t>
  </si>
  <si>
    <t>AVAIO Ladysmith Rd Data Center 1</t>
  </si>
  <si>
    <t>AVAIO Ladysmith Rd Data Center 2</t>
  </si>
  <si>
    <t>Akron Data Center</t>
  </si>
  <si>
    <t>Albany 2 Data Center</t>
  </si>
  <si>
    <t>Albany Data Center</t>
  </si>
  <si>
    <t>e6a20360-161f-11f0-bb61-839a26911568</t>
  </si>
  <si>
    <t>Aligned Data Centers ATL01</t>
  </si>
  <si>
    <t>7dd69700-14ef-11f0-831d-5b5c2d4e1b48</t>
  </si>
  <si>
    <t>Alviso Data Center</t>
  </si>
  <si>
    <t>70a74580-2466-11f0-ad1d-d192baecfac4</t>
  </si>
  <si>
    <t>Apollo Data Center</t>
  </si>
  <si>
    <t>Apple Valley Data Center Building 1</t>
  </si>
  <si>
    <t>Apple Valley Data Center Building 2</t>
  </si>
  <si>
    <t>Apple Valley Data Center Building 3</t>
  </si>
  <si>
    <t>Apple Valley Data Center Building 4</t>
  </si>
  <si>
    <t>Apple Valley Data Center Building 5</t>
  </si>
  <si>
    <t>Arizona Data Center Building 1</t>
  </si>
  <si>
    <t>Arizona Data Center Building 2</t>
  </si>
  <si>
    <t>Arizona Data Center Building 3</t>
  </si>
  <si>
    <t>Arizona Data Center Building 4</t>
  </si>
  <si>
    <t>Arizona Data Center Building 5</t>
  </si>
  <si>
    <t>Atlanta - Douglasville 2 Data Center</t>
  </si>
  <si>
    <t>Atlanta - Norcross Data Center</t>
  </si>
  <si>
    <t>Atlanta ATL12 Data Center</t>
  </si>
  <si>
    <t>Atlanta I</t>
  </si>
  <si>
    <t>Atlanta II</t>
  </si>
  <si>
    <t>Atlanta III</t>
  </si>
  <si>
    <t>Atlanta IV</t>
  </si>
  <si>
    <t>Atlanta IX</t>
  </si>
  <si>
    <t>Atlanta V</t>
  </si>
  <si>
    <t>Atlanta VI</t>
  </si>
  <si>
    <t>Atlanta VII</t>
  </si>
  <si>
    <t>Atlanta VIII</t>
  </si>
  <si>
    <t xml:space="preserve">Austin Data Center </t>
  </si>
  <si>
    <t>dbabebf0-1954-11f0-b063-35476cda8b4c</t>
  </si>
  <si>
    <t>Avondale Data Center</t>
  </si>
  <si>
    <t>BO1 Boston Data Center</t>
  </si>
  <si>
    <t>BO2 Billerica Data Center</t>
  </si>
  <si>
    <t>BOS - 1 - Boston Data Center</t>
  </si>
  <si>
    <t>BOS01 Boston Data Center</t>
  </si>
  <si>
    <t>BOS1 - Boston Data Center</t>
  </si>
  <si>
    <t>BOS1 Waltham Data Center Campus</t>
  </si>
  <si>
    <t>BOS4 Waltham Data Center Campus</t>
  </si>
  <si>
    <t>BU1 Buffalo Data Center</t>
  </si>
  <si>
    <t>BUF1 - Buffalo Data Center</t>
  </si>
  <si>
    <t>BUR10 Burbank Data Center</t>
  </si>
  <si>
    <t>Balico LLC Data Center 1</t>
  </si>
  <si>
    <t>Balico LLC Data Center 10</t>
  </si>
  <si>
    <t>Balico LLC Data Center 11</t>
  </si>
  <si>
    <t>Balico LLC Data Center 12</t>
  </si>
  <si>
    <t>Balico LLC Data Center 2</t>
  </si>
  <si>
    <t>Balico LLC Data Center 3</t>
  </si>
  <si>
    <t>Balico LLC Data Center 4</t>
  </si>
  <si>
    <t>Balico LLC Data Center 5</t>
  </si>
  <si>
    <t>Balico LLC Data Center 6</t>
  </si>
  <si>
    <t>Balico LLC Data Center 7</t>
  </si>
  <si>
    <t>Balico LLC Data Center 8</t>
  </si>
  <si>
    <t>Balico LLC Data Center 9</t>
  </si>
  <si>
    <t>Bangor Data Center</t>
  </si>
  <si>
    <t>Bessemer Data Center 1</t>
  </si>
  <si>
    <t>Bessemer Data Center 10</t>
  </si>
  <si>
    <t>Bessemer Data Center 11</t>
  </si>
  <si>
    <t>Bessemer Data Center 12</t>
  </si>
  <si>
    <t>Bessemer Data Center 13</t>
  </si>
  <si>
    <t>Bessemer Data Center 14</t>
  </si>
  <si>
    <t>Bessemer Data Center 15</t>
  </si>
  <si>
    <t>Bessemer Data Center 16</t>
  </si>
  <si>
    <t>Bessemer Data Center 17</t>
  </si>
  <si>
    <t>Bessemer Data Center 18</t>
  </si>
  <si>
    <t>Bessemer Data Center 2</t>
  </si>
  <si>
    <t>Bessemer Data Center 3</t>
  </si>
  <si>
    <t>Bessemer Data Center 4</t>
  </si>
  <si>
    <t>Bessemer Data Center 5</t>
  </si>
  <si>
    <t>Bessemer Data Center 6</t>
  </si>
  <si>
    <t>Bessemer Data Center 7</t>
  </si>
  <si>
    <t>Bessemer Data Center 8</t>
  </si>
  <si>
    <t>Bessemer Data Center 9</t>
  </si>
  <si>
    <t>Bethlehem Rd, Data Center 1</t>
  </si>
  <si>
    <t>Bethlehem Rd, Data Center 2</t>
  </si>
  <si>
    <t>Bethlehem Rd, Data Center 3</t>
  </si>
  <si>
    <t>Billings Data Center</t>
  </si>
  <si>
    <t>Birmingham 1</t>
  </si>
  <si>
    <t>Birmingham 2</t>
  </si>
  <si>
    <t>Boston - Andover Data Center</t>
  </si>
  <si>
    <t>Boston - Marlborough Data Center</t>
  </si>
  <si>
    <t>Boston BOS13 Data Center</t>
  </si>
  <si>
    <t>Boston Data Center</t>
  </si>
  <si>
    <t>Boston Data Center (BOS1)</t>
  </si>
  <si>
    <t>Boston North</t>
  </si>
  <si>
    <t>Brunswick Data Center</t>
  </si>
  <si>
    <t>Buffalo 1 Data Center</t>
  </si>
  <si>
    <t>Buffalo Data Center</t>
  </si>
  <si>
    <t xml:space="preserve">Burbank Data Center </t>
  </si>
  <si>
    <t xml:space="preserve">CHI02 Data Center </t>
  </si>
  <si>
    <t>CHI03 Chicago Data Center</t>
  </si>
  <si>
    <t>CHI1 Data Center</t>
  </si>
  <si>
    <t>CMH01-1 Columbus Data Center</t>
  </si>
  <si>
    <t>CTX2 Data Center</t>
  </si>
  <si>
    <t>Cambridge 1 Data Center</t>
  </si>
  <si>
    <t>1de98830-246b-11f0-ad1d-d192baecfac4</t>
  </si>
  <si>
    <t>Campana Ranch Data Center</t>
  </si>
  <si>
    <t>Canton Data Center</t>
  </si>
  <si>
    <t>Carlstadt 777 Facility</t>
  </si>
  <si>
    <t>Catawba County, NC</t>
  </si>
  <si>
    <t>Central Wyoming - Casper Data Center</t>
  </si>
  <si>
    <t>CentriLogic Buffalo, NY</t>
  </si>
  <si>
    <t>CentriLogic Lenoir, NC</t>
  </si>
  <si>
    <t>CentriLogic Rochester, NY</t>
  </si>
  <si>
    <t>Charlotte 2 Data Center</t>
  </si>
  <si>
    <t>Charlotte Data Center</t>
  </si>
  <si>
    <t>Charlotte Data Center Building 1</t>
  </si>
  <si>
    <t>Charlotte Data Center Building 2</t>
  </si>
  <si>
    <t>Chesterfield County Data Center 1</t>
  </si>
  <si>
    <t>Chesterfield County Data Center 10</t>
  </si>
  <si>
    <t>Chesterfield County Data Center 11</t>
  </si>
  <si>
    <t>Chesterfield County Data Center 2</t>
  </si>
  <si>
    <t>Chesterfield County Data Center 3</t>
  </si>
  <si>
    <t>Chesterfield County Data Center 4</t>
  </si>
  <si>
    <t>Chesterfield County Data Center 5</t>
  </si>
  <si>
    <t>Chesterfield County Data Center 6</t>
  </si>
  <si>
    <t>Chesterfield County Data Center 7</t>
  </si>
  <si>
    <t>Chesterfield County Data Center 8</t>
  </si>
  <si>
    <t>Chesterfield County Data Center 9</t>
  </si>
  <si>
    <t>Cheyenne Data Center</t>
  </si>
  <si>
    <t xml:space="preserve">Chicago 3 Data Center </t>
  </si>
  <si>
    <t>Childress Clean Data Center 1</t>
  </si>
  <si>
    <t>Childress Clean Data Center 10</t>
  </si>
  <si>
    <t>Childress Clean Data Center 2</t>
  </si>
  <si>
    <t>Childress Clean Data Center 3</t>
  </si>
  <si>
    <t>Childress Clean Data Center 4</t>
  </si>
  <si>
    <t>Childress Clean Data Center 5</t>
  </si>
  <si>
    <t>Childress Clean Data Center 6</t>
  </si>
  <si>
    <t>Childress Clean Data Center 7</t>
  </si>
  <si>
    <t>Childress Clean Data Center 8</t>
  </si>
  <si>
    <t>Childress Clean Data Center 9</t>
  </si>
  <si>
    <t>Cipher Mining HPC Data Center</t>
  </si>
  <si>
    <t xml:space="preserve">Core Scientific - Austin Data Center </t>
  </si>
  <si>
    <t xml:space="preserve">Core Scientific Denton Data Center </t>
  </si>
  <si>
    <t>Corpus Christi 1 Data Center</t>
  </si>
  <si>
    <t xml:space="preserve">Covington - Serverfarm Data Center </t>
  </si>
  <si>
    <t>f2298e30-14d3-11f0-831d-5b5c2d4e1b48</t>
  </si>
  <si>
    <t>CyrusOne DFW8</t>
  </si>
  <si>
    <t>DA11 Dallas IBX Data Center</t>
  </si>
  <si>
    <t>DAL1</t>
  </si>
  <si>
    <t>DC1 Washington DC Data Center</t>
  </si>
  <si>
    <t>DC2 Washington DC Data Center</t>
  </si>
  <si>
    <t>DE1 Englewood Data Center</t>
  </si>
  <si>
    <t>DE2 Englewood Data Center</t>
  </si>
  <si>
    <t>DEN01 Denver Data Center</t>
  </si>
  <si>
    <t>DEN02 Denver Data Center</t>
  </si>
  <si>
    <t>DEN1 Englewood Data Center</t>
  </si>
  <si>
    <t>DEN2 (Denver) Englewood Data Center Campus</t>
  </si>
  <si>
    <t>DEN2 Centennial Data Center</t>
  </si>
  <si>
    <t>DEN5 Centennial II Data Center</t>
  </si>
  <si>
    <t>DET01 Detroit Data Center</t>
  </si>
  <si>
    <t>DFW-03 Dallas Data Center</t>
  </si>
  <si>
    <t>DFW-04 Dallas Data Center</t>
  </si>
  <si>
    <t>DFW01-1 Dallas Data Center</t>
  </si>
  <si>
    <t>DFW7 Fort Worth Data Center</t>
  </si>
  <si>
    <t xml:space="preserve">DSM2 Cedal Falls Data Center </t>
  </si>
  <si>
    <t>Dallas - Fort Worth Data Center</t>
  </si>
  <si>
    <t>Dallas 2 Data Center</t>
  </si>
  <si>
    <t xml:space="preserve">Dallas 2 Data Center </t>
  </si>
  <si>
    <t>Dallas Data Center</t>
  </si>
  <si>
    <t>Dallas Facility</t>
  </si>
  <si>
    <t xml:space="preserve">Dalton 1 - HPC Data Center </t>
  </si>
  <si>
    <t xml:space="preserve">Dalton 2 - HPC Data Center </t>
  </si>
  <si>
    <t xml:space="preserve">Dalton 3 - HPC Data Center </t>
  </si>
  <si>
    <t>Data Center Building 1</t>
  </si>
  <si>
    <t>8811e7d0-246f-11f0-ad1d-d192baecfac4</t>
  </si>
  <si>
    <t>Data Center Building 2</t>
  </si>
  <si>
    <t>83a2b490-2474-11f0-ad1d-d192baecfac4</t>
  </si>
  <si>
    <t>Data City Data Center 1</t>
  </si>
  <si>
    <t>Data City Data Center 2</t>
  </si>
  <si>
    <t>Data City Data Center 3</t>
  </si>
  <si>
    <t>Data City Data Center 4</t>
  </si>
  <si>
    <t>Denver - Centennial Data Center</t>
  </si>
  <si>
    <t>Denver - Englewood Data Center</t>
  </si>
  <si>
    <t>Denver Data Center</t>
  </si>
  <si>
    <t>Denver-Centennial Data Center</t>
  </si>
  <si>
    <t>Detroit 2 Data Center</t>
  </si>
  <si>
    <t xml:space="preserve">Detroit Data Center </t>
  </si>
  <si>
    <t>Detroit North Data Center</t>
  </si>
  <si>
    <t>Digital Realty 9905 Godwin</t>
  </si>
  <si>
    <t xml:space="preserve">Disney NC Data Center </t>
  </si>
  <si>
    <t>Dorr, Allegan County - Land bank</t>
  </si>
  <si>
    <t>Dulles 28 Technology Park</t>
  </si>
  <si>
    <t xml:space="preserve">EX West Green Data Center </t>
  </si>
  <si>
    <t>El Paso Data Center</t>
  </si>
  <si>
    <t xml:space="preserve">Elkridge Data Center </t>
  </si>
  <si>
    <t>Enterprise Data Center 1 NoVa</t>
  </si>
  <si>
    <t>Enterprise Data Center 2 NoVa</t>
  </si>
  <si>
    <t>Enterprise Data Center Collierville</t>
  </si>
  <si>
    <t>Fairfax SC Data Center</t>
  </si>
  <si>
    <t>Farmington Technology Park Building 1</t>
  </si>
  <si>
    <t>Farmington Technology Park Building 10</t>
  </si>
  <si>
    <t>Farmington Technology Park Building 11</t>
  </si>
  <si>
    <t>Farmington Technology Park Building 12</t>
  </si>
  <si>
    <t>Farmington Technology Park Building 2</t>
  </si>
  <si>
    <t>Farmington Technology Park Building 3</t>
  </si>
  <si>
    <t>Farmington Technology Park Building 4</t>
  </si>
  <si>
    <t>Farmington Technology Park Building 5</t>
  </si>
  <si>
    <t>Farmington Technology Park Building 6</t>
  </si>
  <si>
    <t>Farmington Technology Park Building 7</t>
  </si>
  <si>
    <t>Farmington Technology Park Building 8</t>
  </si>
  <si>
    <t>Farmington Technology Park Building 9</t>
  </si>
  <si>
    <t>Fighting Pike Data Center 1</t>
  </si>
  <si>
    <t>Fighting Pike Data Center 2</t>
  </si>
  <si>
    <t>Fighting Pike Data Center 3</t>
  </si>
  <si>
    <t>Fighting Pike Data Center 4</t>
  </si>
  <si>
    <t>Fighting Pike Data Center 5</t>
  </si>
  <si>
    <t>Fighting Pike Data Center 6</t>
  </si>
  <si>
    <t>Fighting Pike Data Center 7</t>
  </si>
  <si>
    <t>Fitchburg Data Center</t>
  </si>
  <si>
    <t>Fort Stockton Clean Data Center</t>
  </si>
  <si>
    <t>Fort Worth - Dallas Data Center Building 1</t>
  </si>
  <si>
    <t>Fort Worth - Dallas Data Center Building 2</t>
  </si>
  <si>
    <t xml:space="preserve">Fort Worth Data Center </t>
  </si>
  <si>
    <t>Fort Worth Data Center Building 1</t>
  </si>
  <si>
    <t>Fort Worth Data Center Building 2</t>
  </si>
  <si>
    <t>Fort Worth Data Center Building 3</t>
  </si>
  <si>
    <t>Fort Worth Data Center Building 4</t>
  </si>
  <si>
    <t>Fort Worth Data Center Building 5</t>
  </si>
  <si>
    <t>Gainesville Crossing Building 1</t>
  </si>
  <si>
    <t>Gainesville Crossing Building 2</t>
  </si>
  <si>
    <t>Gainesville Crossing Building 3</t>
  </si>
  <si>
    <t>Gainesville Crossing Building 4</t>
  </si>
  <si>
    <t>Gainesville Crossing Building 5</t>
  </si>
  <si>
    <t>GigaPop Data Center 1</t>
  </si>
  <si>
    <t>GigaPop Data Center 2</t>
  </si>
  <si>
    <t>GigaPop Data Center 3</t>
  </si>
  <si>
    <t>GigaPop Data Center 4</t>
  </si>
  <si>
    <t>Glendale Arizona Data Center Building 1</t>
  </si>
  <si>
    <t>Glendale Arizona Data Center Building 10</t>
  </si>
  <si>
    <t>Glendale Arizona Data Center Building 11</t>
  </si>
  <si>
    <t>Glendale Arizona Data Center Building 12</t>
  </si>
  <si>
    <t>Glendale Arizona Data Center Building 13</t>
  </si>
  <si>
    <t>Glendale Arizona Data Center Building 14</t>
  </si>
  <si>
    <t>Glendale Arizona Data Center Building 15</t>
  </si>
  <si>
    <t>Glendale Arizona Data Center Building 16</t>
  </si>
  <si>
    <t>Glendale Arizona Data Center Building 2</t>
  </si>
  <si>
    <t>Glendale Arizona Data Center Building 3</t>
  </si>
  <si>
    <t>Glendale Arizona Data Center Building 4</t>
  </si>
  <si>
    <t>Glendale Arizona Data Center Building 5</t>
  </si>
  <si>
    <t>Glendale Arizona Data Center Building 6</t>
  </si>
  <si>
    <t>Glendale Arizona Data Center Building 7</t>
  </si>
  <si>
    <t>Glendale Arizona Data Center Building 8</t>
  </si>
  <si>
    <t>Glendale Arizona Data Center Building 9</t>
  </si>
  <si>
    <t>Gotspace Griswold 1 - Building 1</t>
  </si>
  <si>
    <t>Gotspace Griswold 1 - Building 2</t>
  </si>
  <si>
    <t>Gotspace Griswold 1 - Building 3</t>
  </si>
  <si>
    <t>Gotspace Griswold 2 - Building 1</t>
  </si>
  <si>
    <t>Gotspace Griswold 2 - Building 2</t>
  </si>
  <si>
    <t>Gotspace Griswold 2 - Building 3</t>
  </si>
  <si>
    <t>Gotspace Griswold 2 - Building 4</t>
  </si>
  <si>
    <t>Gotspace Griswold 2 - Building 5</t>
  </si>
  <si>
    <t>Gotspace Griswold 2 - Building 6</t>
  </si>
  <si>
    <t>Gotspace Griswold 2 - Building 7</t>
  </si>
  <si>
    <t>Gotspace Groton North - Building 1</t>
  </si>
  <si>
    <t>Gotspace Groton North - Building 2</t>
  </si>
  <si>
    <t>Gotspace Groton North - Building 3</t>
  </si>
  <si>
    <t>Gotspace Groton South - Building 1</t>
  </si>
  <si>
    <t>Gotspace Groton South - Building 2</t>
  </si>
  <si>
    <t>Gotspace Groton South - Building 3</t>
  </si>
  <si>
    <t>Gotspace Wallingford 2 - Building 1</t>
  </si>
  <si>
    <t>Gotspace Wallingford 2 - Building 2</t>
  </si>
  <si>
    <t>Gotspace Wallingford 2 - Building 3</t>
  </si>
  <si>
    <t>Gotspace Wallingford 2 - Building 4</t>
  </si>
  <si>
    <t>Gotspace Wallingford 2 - Building 5</t>
  </si>
  <si>
    <t>Gotspace Wallingford 2 - Building 6</t>
  </si>
  <si>
    <t>Gotspace Wallingford 2 - Building 7</t>
  </si>
  <si>
    <t>Gregory Road Data Center 1</t>
  </si>
  <si>
    <t>Gregory Road Data Center 2</t>
  </si>
  <si>
    <t>Gregory Road Data Center 3</t>
  </si>
  <si>
    <t>Gregory Road Data Center 4</t>
  </si>
  <si>
    <t>Gregory Road Data Center 5</t>
  </si>
  <si>
    <t>HOU02 Data Center</t>
  </si>
  <si>
    <t>HTX2 Data Center</t>
  </si>
  <si>
    <t xml:space="preserve">Hackensack Data Center </t>
  </si>
  <si>
    <t>54e2a2cf-d6b4-4904-8c34-dd8917943945</t>
  </si>
  <si>
    <t>Hancock Cty MegaSite Data Center 1</t>
  </si>
  <si>
    <t>1c31dc19-cc88-4518-a01b-05a2f8445d59</t>
  </si>
  <si>
    <t>Hancock Cty MegaSite Data Center 2</t>
  </si>
  <si>
    <t>c28fe6ca-3c99-4c83-879e-b0bbd3f90425</t>
  </si>
  <si>
    <t>Hancock Cty MegaSite Data Center 3</t>
  </si>
  <si>
    <t>73138c48-902a-4519-9caa-41efe788dc66</t>
  </si>
  <si>
    <t>Hancock Cty MegaSite Data Center 4</t>
  </si>
  <si>
    <t>072d2609-9d83-4d6d-9bce-b96659c46547</t>
  </si>
  <si>
    <t>Hancock Cty MegaSite Data Center 5</t>
  </si>
  <si>
    <t>Hartford 1 Data Center</t>
  </si>
  <si>
    <t>Headquarters</t>
  </si>
  <si>
    <t>Henrico Data Center Building 1</t>
  </si>
  <si>
    <t>Henrico Data Center Building 2</t>
  </si>
  <si>
    <t>Henrico Data Center Building 3</t>
  </si>
  <si>
    <t>Henrico Data Center Building 4</t>
  </si>
  <si>
    <t>Henrico Data Center Building 5</t>
  </si>
  <si>
    <t>Henrico Data Center Building 6</t>
  </si>
  <si>
    <t>Henrico Data Center Building 7</t>
  </si>
  <si>
    <t>Hickman Property Data Center 1</t>
  </si>
  <si>
    <t>Hickman Property Data Center 2</t>
  </si>
  <si>
    <t>Hickman Property Data Center 3</t>
  </si>
  <si>
    <t>Hickman Property Data Center 4</t>
  </si>
  <si>
    <t>Hickman Property Data Center 5</t>
  </si>
  <si>
    <t>Horizon 1</t>
  </si>
  <si>
    <t>Horizon 2</t>
  </si>
  <si>
    <t>Houston 2 Data Center</t>
  </si>
  <si>
    <t>Houston Data Center</t>
  </si>
  <si>
    <t>Houston, TX - The bunker</t>
  </si>
  <si>
    <t>Indianapolis Data Center</t>
  </si>
  <si>
    <t xml:space="preserve">Irving Data Center </t>
  </si>
  <si>
    <t>Jug &amp; Harrison DBT Data Center Building 1</t>
  </si>
  <si>
    <t>Jug &amp; Mink DBT Data Center Building 1</t>
  </si>
  <si>
    <t>KCM - 1 - Kansas City Data Center</t>
  </si>
  <si>
    <t>KCM1</t>
  </si>
  <si>
    <t>Kansas City - Lenexa Data Center</t>
  </si>
  <si>
    <t>Kansas City Data Center</t>
  </si>
  <si>
    <t>Kansas City Patmos Data Center</t>
  </si>
  <si>
    <t>Kansas City Printing Press Patmos Data Center</t>
  </si>
  <si>
    <t>Keystone TC Data Center 1</t>
  </si>
  <si>
    <t>Keystone TC Data Center 10</t>
  </si>
  <si>
    <t>Keystone TC Data Center 2</t>
  </si>
  <si>
    <t>Keystone TC Data Center 3</t>
  </si>
  <si>
    <t>Keystone TC Data Center 4</t>
  </si>
  <si>
    <t>Keystone TC Data Center 5</t>
  </si>
  <si>
    <t>Keystone TC Data Center 6</t>
  </si>
  <si>
    <t>Keystone TC Data Center 7</t>
  </si>
  <si>
    <t>Keystone TC Data Center 8</t>
  </si>
  <si>
    <t>Keystone TC Data Center 9</t>
  </si>
  <si>
    <t>Kincora Data Center</t>
  </si>
  <si>
    <t>5d82a670-14a8-11f0-a6d2-f74d0c0219e9</t>
  </si>
  <si>
    <t xml:space="preserve">Kosciusko County Data Center </t>
  </si>
  <si>
    <t>Cancelled</t>
  </si>
  <si>
    <t>LAX1 Data Center</t>
  </si>
  <si>
    <t>LAX2 Data Center</t>
  </si>
  <si>
    <t>LAX4 (Los Angeles) Irvine Data Center</t>
  </si>
  <si>
    <t>LDO1 Laredo Data Center</t>
  </si>
  <si>
    <t>LI1 Commack Data Center</t>
  </si>
  <si>
    <t>La Marque Data center</t>
  </si>
  <si>
    <t>La Mirada Data Center</t>
  </si>
  <si>
    <t>Lincoln Rackhouse El Plano Data Center</t>
  </si>
  <si>
    <t>Little Rock Data Center</t>
  </si>
  <si>
    <t>Livermore Data Center</t>
  </si>
  <si>
    <t>Loudoun County Data Center 1</t>
  </si>
  <si>
    <t>Loudoun County Data Center 2</t>
  </si>
  <si>
    <t>Lynnwood, WA</t>
  </si>
  <si>
    <t>MA1 Marlboro Data Center</t>
  </si>
  <si>
    <t>MCA1 McAllen Data Center</t>
  </si>
  <si>
    <t>MCA2 McAllen Data Center</t>
  </si>
  <si>
    <t>MCI01-1 Kansas Data Center</t>
  </si>
  <si>
    <t>MCI1 Kansas City Data Center</t>
  </si>
  <si>
    <t>MSP-1 Minneapolis</t>
  </si>
  <si>
    <t>Maiden Data Center Building 1</t>
  </si>
  <si>
    <t>Maiden Data Center Building 2</t>
  </si>
  <si>
    <t>Maiden Data Center Building 3</t>
  </si>
  <si>
    <t>Maiden Data Center Building 4</t>
  </si>
  <si>
    <t>Maiden Data Center Building 5</t>
  </si>
  <si>
    <t>Marlborough 250 Facility</t>
  </si>
  <si>
    <t>McAllen TX Data Center</t>
  </si>
  <si>
    <t>Medford Data Center</t>
  </si>
  <si>
    <t>Mesa Data Center Building 2</t>
  </si>
  <si>
    <t>Microsft Cheyenne Data Center Building 1</t>
  </si>
  <si>
    <t>Microsft Cheyenne Data Center Building 2</t>
  </si>
  <si>
    <t>Microsft Cheyenne Data Center Building 3</t>
  </si>
  <si>
    <t>Microsft Cheyenne Data Center Building 4</t>
  </si>
  <si>
    <t>Microsft Cheyenne Data Center Building 5</t>
  </si>
  <si>
    <t>Microsft Cheyenne Data Center Building 6</t>
  </si>
  <si>
    <t>Microsoft Cheyenne Business Park Building 1</t>
  </si>
  <si>
    <t>Microsoft Cheyenne Business Park Building 2</t>
  </si>
  <si>
    <t>Microsoft Project Ruthenium</t>
  </si>
  <si>
    <t xml:space="preserve">Microsoft Van Meter Data Center  </t>
  </si>
  <si>
    <t>Middlesex Township Building 1</t>
  </si>
  <si>
    <t>Middlesex Township Building 10</t>
  </si>
  <si>
    <t>Middlesex Township Building 11</t>
  </si>
  <si>
    <t>Middlesex Township Building 12</t>
  </si>
  <si>
    <t>Middlesex Township Building 13</t>
  </si>
  <si>
    <t>Middlesex Township Building 14</t>
  </si>
  <si>
    <t>Middlesex Township Building 15</t>
  </si>
  <si>
    <t>Middlesex Township Building 16</t>
  </si>
  <si>
    <t>Middlesex Township Building 17</t>
  </si>
  <si>
    <t>Middlesex Township Building 18</t>
  </si>
  <si>
    <t>Middlesex Township Building 2</t>
  </si>
  <si>
    <t>Middlesex Township Building 3</t>
  </si>
  <si>
    <t>Middlesex Township Building 4</t>
  </si>
  <si>
    <t>Middlesex Township Building 5</t>
  </si>
  <si>
    <t>Middlesex Township Building 6</t>
  </si>
  <si>
    <t>Middlesex Township Building 7</t>
  </si>
  <si>
    <t>Middlesex Township Building 8</t>
  </si>
  <si>
    <t>Middlesex Township Building 9</t>
  </si>
  <si>
    <t>Minneapolis Data Center</t>
  </si>
  <si>
    <t>Morgan County Data Center Building 1</t>
  </si>
  <si>
    <t>Morgan County Data Center Building 2</t>
  </si>
  <si>
    <t>Morgan County Data Center Building 3</t>
  </si>
  <si>
    <t>Morgan County Data Center Building 4</t>
  </si>
  <si>
    <t>NEP Real Estate Data Center 2</t>
  </si>
  <si>
    <t>NNJ1 New Jersey Data Center</t>
  </si>
  <si>
    <t>NNJ2 New Jersey Data Center</t>
  </si>
  <si>
    <t>NNJ3 New Jersey Data Center</t>
  </si>
  <si>
    <t>NNJ4 New Jersey Data Center</t>
  </si>
  <si>
    <t>NSA Texas Cryptology Center</t>
  </si>
  <si>
    <t>NSWAS01 Washington DC Data Center</t>
  </si>
  <si>
    <t>NV11 Reno Data Center Building 1</t>
  </si>
  <si>
    <t>NV12 Reno Data Center Building 2</t>
  </si>
  <si>
    <t>NV13 Reno Data Center Building 3</t>
  </si>
  <si>
    <t>NV14 Reno Data Center Building 4</t>
  </si>
  <si>
    <t>NY3 New York Data Center</t>
  </si>
  <si>
    <t>NY3 Secaucus Data Center</t>
  </si>
  <si>
    <t>NYM10 Stamford Data Center</t>
  </si>
  <si>
    <t>NYM5 Norwalk Data Center</t>
  </si>
  <si>
    <t>Nashville Data Center</t>
  </si>
  <si>
    <t>76e36ec0-1ad8-11f0-84b6-ada32c0d7ea4</t>
  </si>
  <si>
    <t>Nautilus Millinocket Data Center</t>
  </si>
  <si>
    <t>New Castle Delaware Data Center</t>
  </si>
  <si>
    <t>New Century Commerce Center (NCCC) - QTS</t>
  </si>
  <si>
    <t>New Kensington - AI Data Center</t>
  </si>
  <si>
    <t>New Kensington Data Center</t>
  </si>
  <si>
    <t>New York HVN10 Data Center</t>
  </si>
  <si>
    <t>Newark Data Center</t>
  </si>
  <si>
    <t>9230bd90-2465-11f0-ad1d-d192baecfac4</t>
  </si>
  <si>
    <t>Nobles Data Center</t>
  </si>
  <si>
    <t>ORD01 - Chicago, IL</t>
  </si>
  <si>
    <t>Oklahoma City Data Center</t>
  </si>
  <si>
    <t>Omaha</t>
  </si>
  <si>
    <t>Omaha Data Center</t>
  </si>
  <si>
    <t>91d1145c-723c-4e58-bcf3-5903223acdc4</t>
  </si>
  <si>
    <t>Open Origin Data Center</t>
  </si>
  <si>
    <t>OpenColo Data Center</t>
  </si>
  <si>
    <t>6158b990-1adb-11f0-84b6-ada32c0d7ea4</t>
  </si>
  <si>
    <t>Oppidan Alburqueque Data Center</t>
  </si>
  <si>
    <t>Oppidan Eagan Data Center</t>
  </si>
  <si>
    <t>Oppidan El Paso Data Center</t>
  </si>
  <si>
    <t>Oppidan Reno Data Center</t>
  </si>
  <si>
    <t>Oracle West Jordan</t>
  </si>
  <si>
    <t xml:space="preserve">Orlando Data Center </t>
  </si>
  <si>
    <t>PET Data Center Building 1</t>
  </si>
  <si>
    <t>PET Data Center Building 2</t>
  </si>
  <si>
    <t>PET Data Center Building 3</t>
  </si>
  <si>
    <t>PHX01-1 Phoenix Campus</t>
  </si>
  <si>
    <t>481fd6c0-140a-11f0-9700-2dad1a63d1b3</t>
  </si>
  <si>
    <t>PHX02</t>
  </si>
  <si>
    <t>PHX02 - Phoenix Data Center Building 1</t>
  </si>
  <si>
    <t>PHX02 - Phoenix Data Center Building 2</t>
  </si>
  <si>
    <t>PHX02 - Phoenix Data Center Building 3</t>
  </si>
  <si>
    <t>PHX02 - Phoenix Data Center Building 4</t>
  </si>
  <si>
    <t>PHX02 - Phoenix Data Center Building 5</t>
  </si>
  <si>
    <t>POR01 - Portland Data Center</t>
  </si>
  <si>
    <t>POR03 Portland Data Center</t>
  </si>
  <si>
    <t>POR04 Portland Data Center</t>
  </si>
  <si>
    <t>PPTP Data Center 1</t>
  </si>
  <si>
    <t>PPTP Data Center 2</t>
  </si>
  <si>
    <t>PPTP Data Center 3</t>
  </si>
  <si>
    <t>PPTP Data Center 4</t>
  </si>
  <si>
    <t>PPTP Data Center 5</t>
  </si>
  <si>
    <t>PPTP Data Center 6</t>
  </si>
  <si>
    <t>PPTP Data Center 7</t>
  </si>
  <si>
    <t>Pampa Energy Center Building 1</t>
  </si>
  <si>
    <t>Pampa Energy Center Building 2</t>
  </si>
  <si>
    <t>Pampa Energy Center Building 3</t>
  </si>
  <si>
    <t>Pampa Energy Center Building 4</t>
  </si>
  <si>
    <t>Pennsauken Data Center</t>
  </si>
  <si>
    <t>Pittsboro Data Center 1</t>
  </si>
  <si>
    <t>Pittsboro Data Center 2</t>
  </si>
  <si>
    <t>Pittsboro Data Center 3</t>
  </si>
  <si>
    <t>Pittsburgh Data Center</t>
  </si>
  <si>
    <t>Plano Data Center</t>
  </si>
  <si>
    <t>Portland Data Center</t>
  </si>
  <si>
    <t>PowerHouse ABX-1</t>
  </si>
  <si>
    <t>Prime Dallas - 1515 Round Table</t>
  </si>
  <si>
    <t>Prime Dallas - 1517 Round Table</t>
  </si>
  <si>
    <t>Princeton Nurseries Data Center</t>
  </si>
  <si>
    <t>Prineville Data Center Building 1</t>
  </si>
  <si>
    <t>Prineville Data Center Building 2</t>
  </si>
  <si>
    <t>Prineville Data Center Building 3</t>
  </si>
  <si>
    <t>Prineville Data Center Building 4</t>
  </si>
  <si>
    <t>Project Bunkhouse Data Center 1</t>
  </si>
  <si>
    <t>Project Bunkhouse Data Center 10</t>
  </si>
  <si>
    <t>Project Bunkhouse Data Center 11</t>
  </si>
  <si>
    <t>Project Bunkhouse Data Center 12</t>
  </si>
  <si>
    <t>Project Bunkhouse Data Center 2</t>
  </si>
  <si>
    <t>Project Bunkhouse Data Center 3</t>
  </si>
  <si>
    <t>Project Bunkhouse Data Center 4</t>
  </si>
  <si>
    <t>Project Bunkhouse Data Center 5</t>
  </si>
  <si>
    <t>Project Bunkhouse Data Center 6</t>
  </si>
  <si>
    <t>Project Bunkhouse Data Center 7</t>
  </si>
  <si>
    <t>Project Bunkhouse Data Center 8</t>
  </si>
  <si>
    <t>Project Bunkhouse Data Center 9</t>
  </si>
  <si>
    <t>Project Cardinal Data Center 1</t>
  </si>
  <si>
    <t>Project Cardinal Data Center 10</t>
  </si>
  <si>
    <t>Project Cardinal Data Center 11</t>
  </si>
  <si>
    <t>Project Cardinal Data Center 12</t>
  </si>
  <si>
    <t>Project Cardinal Data Center 13</t>
  </si>
  <si>
    <t>Project Cardinal Data Center 14</t>
  </si>
  <si>
    <t>Project Cardinal Data Center 2</t>
  </si>
  <si>
    <t>Project Cardinal Data Center 3</t>
  </si>
  <si>
    <t>Project Cardinal Data Center 4</t>
  </si>
  <si>
    <t>Project Cardinal Data Center 5</t>
  </si>
  <si>
    <t>Project Cardinal Data Center 6</t>
  </si>
  <si>
    <t>Project Cardinal Data Center 7</t>
  </si>
  <si>
    <t>Project Cardinal Data Center 8</t>
  </si>
  <si>
    <t>Project Cardinal Data Center 9</t>
  </si>
  <si>
    <t>Project Flo Data Center 1</t>
  </si>
  <si>
    <t>Project Flo Data Center 2</t>
  </si>
  <si>
    <t>Project Flo Data Center 3</t>
  </si>
  <si>
    <t>Project Flo Data Center 4</t>
  </si>
  <si>
    <t>8048fee2-fd17-4f4b-b792-2a6468be6788</t>
  </si>
  <si>
    <t>Project Gravity - Building A</t>
  </si>
  <si>
    <t>0325025a-d322-4a3f-9030-c05b48c7b739</t>
  </si>
  <si>
    <t>Project Gravity - Building B</t>
  </si>
  <si>
    <t>914fa802-784d-4586-b1e4-57297b4b703d</t>
  </si>
  <si>
    <t>Project Gravity - Building C</t>
  </si>
  <si>
    <t>97f7f9c4-4de1-4739-8ded-7a53413c26c1</t>
  </si>
  <si>
    <t>Project Gravity - Building D</t>
  </si>
  <si>
    <t>8bcd6676-cde2-462f-82c3-fb557f1f8a96</t>
  </si>
  <si>
    <t>Project Gravity - Building E</t>
  </si>
  <si>
    <t>e1057e44-53d8-41d4-b04e-a2bc53799203</t>
  </si>
  <si>
    <t>Project Gravity - Building F</t>
  </si>
  <si>
    <t>Project Hazlenut Data Center 1</t>
  </si>
  <si>
    <t>Project Hazlenut Data Center 10</t>
  </si>
  <si>
    <t>Project Hazlenut Data Center 11</t>
  </si>
  <si>
    <t>Project Hazlenut Data Center 12</t>
  </si>
  <si>
    <t>Project Hazlenut Data Center 13</t>
  </si>
  <si>
    <t>Project Hazlenut Data Center 14</t>
  </si>
  <si>
    <t>Project Hazlenut Data Center 15</t>
  </si>
  <si>
    <t>Project Hazlenut Data Center 2</t>
  </si>
  <si>
    <t>Project Hazlenut Data Center 3</t>
  </si>
  <si>
    <t>Project Hazlenut Data Center 4</t>
  </si>
  <si>
    <t>Project Hazlenut Data Center 5</t>
  </si>
  <si>
    <t>Project Hazlenut Data Center 6</t>
  </si>
  <si>
    <t>Project Hazlenut Data Center 7</t>
  </si>
  <si>
    <t>Project Hazlenut Data Center 8</t>
  </si>
  <si>
    <t>Project Hazlenut Data Center 9</t>
  </si>
  <si>
    <t>Project Lincoln Data Center 1</t>
  </si>
  <si>
    <t>Project Lincoln Data Center 2</t>
  </si>
  <si>
    <t>Project Lincoln Data Center 3</t>
  </si>
  <si>
    <t>Project Lincoln Data Center 4</t>
  </si>
  <si>
    <t>Project Lincoln Data Center 5</t>
  </si>
  <si>
    <t>Project Lincoln Data Center 6</t>
  </si>
  <si>
    <t>Project Lincoln Data Center 7</t>
  </si>
  <si>
    <t>Project Lincoln Data Center 8</t>
  </si>
  <si>
    <t>Project Moc-1</t>
  </si>
  <si>
    <t>a4a95fa5-1e20-482f-b3e1-6ceb525cd570</t>
  </si>
  <si>
    <t>Project Rockforge Data Center 1</t>
  </si>
  <si>
    <t>955cfd16-854f-457c-a5af-a7c68891abf7</t>
  </si>
  <si>
    <t>Project Rockforge Data Center 2</t>
  </si>
  <si>
    <t>cf18e37c-5876-4bfd-8d90-e49279737d56</t>
  </si>
  <si>
    <t>Project Rockforge Data Center 3</t>
  </si>
  <si>
    <t>bd928d22-2298-4e18-9c85-d3947c39f912</t>
  </si>
  <si>
    <t>Project Rockforge Data Center 4</t>
  </si>
  <si>
    <t>be42ca78-e6cc-4000-81d8-50abf86d7940</t>
  </si>
  <si>
    <t>Project Rockforge Data Center 5</t>
  </si>
  <si>
    <t>9ef7863c-0cd1-4e8f-9efe-0445c2a40621</t>
  </si>
  <si>
    <t>Project Rockforge Data Center 6</t>
  </si>
  <si>
    <t>d1587892-6996-46ec-9017-51192cef087d</t>
  </si>
  <si>
    <t>Project Rockforge Data Center 7</t>
  </si>
  <si>
    <t>4183a7b2-6e02-4fe1-8538-0ec075ead518</t>
  </si>
  <si>
    <t>Project Rockforge Data Center 8</t>
  </si>
  <si>
    <t>Project Sail Building 1</t>
  </si>
  <si>
    <t>Project Sail Building 2</t>
  </si>
  <si>
    <t>Project Sail Building 3</t>
  </si>
  <si>
    <t>Project Sail Building 4</t>
  </si>
  <si>
    <t>Project Sail Building 5</t>
  </si>
  <si>
    <t>Project Sail Building 6</t>
  </si>
  <si>
    <t>Project Sail Building 7</t>
  </si>
  <si>
    <t>Project Sail Building 8</t>
  </si>
  <si>
    <t>Project Sail Building 9</t>
  </si>
  <si>
    <t>Project Sassy Data Center</t>
  </si>
  <si>
    <t>Project Spalding Data Center 1</t>
  </si>
  <si>
    <t>Project Spalding Data Center 2</t>
  </si>
  <si>
    <t>Project Spalding Data Center 3</t>
  </si>
  <si>
    <t>Project Splice - Data Center 1</t>
  </si>
  <si>
    <t>Project Splice - Data Center 2</t>
  </si>
  <si>
    <t>Project Splice - Data Center 3</t>
  </si>
  <si>
    <t>Project Splice - Data Center 4</t>
  </si>
  <si>
    <t>Project Splice - Data Center 5</t>
  </si>
  <si>
    <t>Project Splice - Data Center 6</t>
  </si>
  <si>
    <t>Project Splice - Data Center 7</t>
  </si>
  <si>
    <t>Project Springbank Data Center 1</t>
  </si>
  <si>
    <t>Project Springbank Data Center 2</t>
  </si>
  <si>
    <t>Project Springbank Data Center 3</t>
  </si>
  <si>
    <t>Project Springbank Data Center 4</t>
  </si>
  <si>
    <t>Project Springbank Data Center 5</t>
  </si>
  <si>
    <t>Project Springbank Data Center 6</t>
  </si>
  <si>
    <t>Project Steel Data Center 1</t>
  </si>
  <si>
    <t>Project Steel Data Center 10</t>
  </si>
  <si>
    <t>Project Steel Data Center 11</t>
  </si>
  <si>
    <t>Project Steel Data Center 12</t>
  </si>
  <si>
    <t>Project Steel Data Center 13</t>
  </si>
  <si>
    <t>Project Steel Data Center 14</t>
  </si>
  <si>
    <t>Project Steel Data Center 15</t>
  </si>
  <si>
    <t>Project Steel Data Center 16</t>
  </si>
  <si>
    <t>Project Steel Data Center 17</t>
  </si>
  <si>
    <t>Project Steel Data Center 18</t>
  </si>
  <si>
    <t>Project Steel Data Center 19</t>
  </si>
  <si>
    <t>Project Steel Data Center 2</t>
  </si>
  <si>
    <t>Project Steel Data Center 20</t>
  </si>
  <si>
    <t>Project Steel Data Center 21</t>
  </si>
  <si>
    <t>Project Steel Data Center 22</t>
  </si>
  <si>
    <t>Project Steel Data Center 23</t>
  </si>
  <si>
    <t>Project Steel Data Center 24</t>
  </si>
  <si>
    <t>Project Steel Data Center 3</t>
  </si>
  <si>
    <t>Project Steel Data Center 4</t>
  </si>
  <si>
    <t>Project Steel Data Center 5</t>
  </si>
  <si>
    <t>Project Steel Data Center 6</t>
  </si>
  <si>
    <t>Project Steel Data Center 7</t>
  </si>
  <si>
    <t>Project Steel Data Center 8</t>
  </si>
  <si>
    <t>Project Steel Data Center 9</t>
  </si>
  <si>
    <t>Project West - Data Center 1</t>
  </si>
  <si>
    <t>Project West - Data Center 2</t>
  </si>
  <si>
    <t>Project West - Data Center 3</t>
  </si>
  <si>
    <t>Project West - Data Center 4</t>
  </si>
  <si>
    <t>Project West - Data Center 5</t>
  </si>
  <si>
    <t>Project West - Data Center 6</t>
  </si>
  <si>
    <t>Providence 1</t>
  </si>
  <si>
    <t>Providence 2</t>
  </si>
  <si>
    <t>Providence 3</t>
  </si>
  <si>
    <t>7f0c162c-4125-4a16-a517-13300c32d932</t>
  </si>
  <si>
    <t>QTS DFW2 DC1</t>
  </si>
  <si>
    <t>9c4c0f04-373f-40fd-9168-b34f0e5aeb7a</t>
  </si>
  <si>
    <t>QTS DFW2 DC2</t>
  </si>
  <si>
    <t>28a04fd7-15d5-41bb-8eb2-0a1d26da18fc</t>
  </si>
  <si>
    <t>QTS DFW2 DC3</t>
  </si>
  <si>
    <t>RadiusDC Nashville Data Center</t>
  </si>
  <si>
    <t>Raleigh Data Center</t>
  </si>
  <si>
    <t>6fbe9277-5574-4b15-9896-80c95e0689b9</t>
  </si>
  <si>
    <t>Red Wolf Data Center 1</t>
  </si>
  <si>
    <t>27424e25-a578-4dfe-b6b2-60d21c25ecc0</t>
  </si>
  <si>
    <t>Red Wolf Data Center 2</t>
  </si>
  <si>
    <t>82182153-7bb4-435e-9932-2bc38004772a</t>
  </si>
  <si>
    <t>Red Wolf Data Center 3</t>
  </si>
  <si>
    <t>3c09f704-c556-47de-bb9e-010778f7ab42</t>
  </si>
  <si>
    <t>Red Wolf Data Center 4</t>
  </si>
  <si>
    <t>a8436891-532b-443c-b359-7db096a5c22b</t>
  </si>
  <si>
    <t>Red Wolf Data Center 5</t>
  </si>
  <si>
    <t>1342b61c-026e-4940-8154-833bf97baa25</t>
  </si>
  <si>
    <t>Red Wolf Data Center 6</t>
  </si>
  <si>
    <t>Reno Data Center</t>
  </si>
  <si>
    <t>Reno Data Center Building 1</t>
  </si>
  <si>
    <t>Reno Data Center Building 2</t>
  </si>
  <si>
    <t>Reno Data Center Building 3</t>
  </si>
  <si>
    <t>Reno Data Center Building 4</t>
  </si>
  <si>
    <t>Rialto Data Center</t>
  </si>
  <si>
    <t>Richmond Data Center</t>
  </si>
  <si>
    <t>Rockland Data Center</t>
  </si>
  <si>
    <t>Rockville Data Center</t>
  </si>
  <si>
    <t>Romulus Data Center</t>
  </si>
  <si>
    <t>Rose Lake Data Center</t>
  </si>
  <si>
    <t>Rosemount Data Center Building 1</t>
  </si>
  <si>
    <t>Rosemount Data Center Building 2</t>
  </si>
  <si>
    <t>Rosemount Data Center Building 3</t>
  </si>
  <si>
    <t>Rosemount Data Center Building 4</t>
  </si>
  <si>
    <t>Rosemount Data Center Building 5</t>
  </si>
  <si>
    <t>Rosemount Data Center Building 6</t>
  </si>
  <si>
    <t>Rosemount Data Center Building 7</t>
  </si>
  <si>
    <t>Rosemount Data Center Building 8</t>
  </si>
  <si>
    <t>Roxbury Technology Park</t>
  </si>
  <si>
    <t>b00c2489-30fc-4264-9d2f-d144554b810b</t>
  </si>
  <si>
    <t>Rumble TC Data Center 1</t>
  </si>
  <si>
    <t>d14f4d2d-5459-4a49-8c21-42827b94fba1</t>
  </si>
  <si>
    <t>Rumble TC Data Center 10</t>
  </si>
  <si>
    <t>f614fde5-3506-4e74-82bf-cb479a8230fc</t>
  </si>
  <si>
    <t>Rumble TC Data Center 11</t>
  </si>
  <si>
    <t>1635ce55-f3de-4579-9b4f-21f9ff560e6a</t>
  </si>
  <si>
    <t>Rumble TC Data Center 12</t>
  </si>
  <si>
    <t>fea56a1b-f471-4358-91e5-e0b85486bf01</t>
  </si>
  <si>
    <t>Rumble TC Data Center 2</t>
  </si>
  <si>
    <t>b7fc51c0-a825-41b6-b410-777089a2521d</t>
  </si>
  <si>
    <t>Rumble TC Data Center 3</t>
  </si>
  <si>
    <t>215d5523-e0ef-4dc1-9d66-50167cc376e8</t>
  </si>
  <si>
    <t>Rumble TC Data Center 4</t>
  </si>
  <si>
    <t>5f5a7b54-7a75-4ece-856a-bd61384fe311</t>
  </si>
  <si>
    <t>Rumble TC Data Center 5</t>
  </si>
  <si>
    <t>ecc51587-10bb-445e-827a-ed2a4ee90947</t>
  </si>
  <si>
    <t>Rumble TC Data Center 6</t>
  </si>
  <si>
    <t>cd7c57fa-7558-4737-acaa-2f23ab82934c</t>
  </si>
  <si>
    <t>Rumble TC Data Center 7</t>
  </si>
  <si>
    <t>e437f0ae-7313-4163-bce1-e9dcfcf96b85</t>
  </si>
  <si>
    <t>Rumble TC Data Center 8</t>
  </si>
  <si>
    <t>a3bd37f9-2a57-49fa-9ac4-403a8f13e8a0</t>
  </si>
  <si>
    <t>Rumble TC Data Center 9</t>
  </si>
  <si>
    <t>SDC Umatilla Building 1</t>
  </si>
  <si>
    <t>SDC Umatilla Building 2</t>
  </si>
  <si>
    <t>SJC1  Northern California</t>
  </si>
  <si>
    <t>SJC2 San Jose Data Center</t>
  </si>
  <si>
    <t>SLC1 Orem Data Center</t>
  </si>
  <si>
    <t>SLC2 Salt lake City Data Center</t>
  </si>
  <si>
    <t>SPH Data Center 1</t>
  </si>
  <si>
    <t>SPH Data Center 2</t>
  </si>
  <si>
    <t>SPH Data Center 3</t>
  </si>
  <si>
    <t>SV1 Silicon Valley Data Center</t>
  </si>
  <si>
    <t>SV8 Silicon Valley IBX Data Center</t>
  </si>
  <si>
    <t>Sailfish Digital Ventures Campus A Data Center 1</t>
  </si>
  <si>
    <t>Sailfish Digital Ventures Campus A Data Center 10</t>
  </si>
  <si>
    <t>Sailfish Digital Ventures Campus A Data Center 2</t>
  </si>
  <si>
    <t>Sailfish Digital Ventures Campus A Data Center 3</t>
  </si>
  <si>
    <t>Sailfish Digital Ventures Campus A Data Center 4</t>
  </si>
  <si>
    <t>Sailfish Digital Ventures Campus A Data Center 5</t>
  </si>
  <si>
    <t>Sailfish Digital Ventures Campus A Data Center 6</t>
  </si>
  <si>
    <t>Sailfish Digital Ventures Campus A Data Center 7</t>
  </si>
  <si>
    <t>Sailfish Digital Ventures Campus A Data Center 8</t>
  </si>
  <si>
    <t>Sailfish Digital Ventures Campus A Data Center 9</t>
  </si>
  <si>
    <t>Sailfish Digital Ventures Campus B Data Center 1</t>
  </si>
  <si>
    <t>Sailfish Digital Ventures Campus B Data Center 2</t>
  </si>
  <si>
    <t>Sailfish Digital Ventures Campus B Data Center 3</t>
  </si>
  <si>
    <t>Sailfish Digital Ventures Campus B Data Center 4</t>
  </si>
  <si>
    <t>Sailfish Digital Ventures Campus B Data Center 5</t>
  </si>
  <si>
    <t>Sailfish Digital Ventures Campus B Data Center 6</t>
  </si>
  <si>
    <t>Sailfish Digital Ventures Campus C Data Center 1</t>
  </si>
  <si>
    <t>Sailfish Digital Ventures Campus C Data Center 2</t>
  </si>
  <si>
    <t>Sailfish Digital Ventures Campus C Data Center 3</t>
  </si>
  <si>
    <t>Sailfish Digital Ventures Campus C Data Center 4</t>
  </si>
  <si>
    <t>Sailfish Digital Ventures Campus C Data Center 5</t>
  </si>
  <si>
    <t>Sailfish Digital Ventures Campus C Data Center 6</t>
  </si>
  <si>
    <t>Sailfish Digital Ventures Campus D Data Center 1</t>
  </si>
  <si>
    <t>Sailfish Digital Ventures Campus D Data Center 2</t>
  </si>
  <si>
    <t>Sailfish Digital Ventures Campus D Data Center 3</t>
  </si>
  <si>
    <t>Sailfish Digital Ventures Campus D Data Center 4</t>
  </si>
  <si>
    <t>Sailfish Digital Ventures Campus D Data Center 5</t>
  </si>
  <si>
    <t>Sailfish Digital Ventures Campus D Data Center 6</t>
  </si>
  <si>
    <t>Sailfish Digital Ventures Campus E Data Center 1</t>
  </si>
  <si>
    <t>Sailfish Digital Ventures Campus E Data Center 2</t>
  </si>
  <si>
    <t>Sailfish Digital Ventures Campus E Data Center 3</t>
  </si>
  <si>
    <t>Sailfish Digital Ventures Campus E Data Center 4</t>
  </si>
  <si>
    <t>San Francisco Data Center</t>
  </si>
  <si>
    <t>San Jose SJC26 Data Center</t>
  </si>
  <si>
    <t>Santa Ana Data Center (SNA1)</t>
  </si>
  <si>
    <t>Santa Clara Data Center</t>
  </si>
  <si>
    <t>Silver Spring Data Center</t>
  </si>
  <si>
    <t>Sioux Falls - East Data Center</t>
  </si>
  <si>
    <t>Sioux Falls - West Data Center</t>
  </si>
  <si>
    <t>South Eastern Wyoming - Cheyenne Data Center</t>
  </si>
  <si>
    <t>Sparta Data Center</t>
  </si>
  <si>
    <t>Spokane Data Center</t>
  </si>
  <si>
    <t xml:space="preserve">Springfiled Data Center </t>
  </si>
  <si>
    <t>St Louis Data Center</t>
  </si>
  <si>
    <t>St. Louis - Locust Data Center</t>
  </si>
  <si>
    <t>St. Louis - Millpark Data Center</t>
  </si>
  <si>
    <t>St. Louis - Olive Data Center</t>
  </si>
  <si>
    <t>Starkville</t>
  </si>
  <si>
    <t>Stoneview Data Center</t>
  </si>
  <si>
    <t>Stonewall Tell Data Center Building 1</t>
  </si>
  <si>
    <t>Stonewall Tell Data Center Building 2</t>
  </si>
  <si>
    <t>Stonewall Tell Data Center Building 3</t>
  </si>
  <si>
    <t>Stonewall Tell Data Center Building 4</t>
  </si>
  <si>
    <t>Swearingen Partners Data Center 1</t>
  </si>
  <si>
    <t>Swearingen Partners Data Center 2</t>
  </si>
  <si>
    <t>Switch Data Centers CITADEL 01</t>
  </si>
  <si>
    <t>Switch Data Centers CITADEL 02</t>
  </si>
  <si>
    <t>Switch Data Centers CITADEL 03</t>
  </si>
  <si>
    <t>Switch Data Centers CITADEL 04</t>
  </si>
  <si>
    <t>Switch Data Centers CITADEL 05</t>
  </si>
  <si>
    <t>8bff73bb-66fb-4bdf-b920-bc1b35663fac</t>
  </si>
  <si>
    <t>TA Realty Data Center 1</t>
  </si>
  <si>
    <t>TA Realty Data Center 2</t>
  </si>
  <si>
    <t>55f8ab6d-063a-44fe-9e0d-73020f351d38</t>
  </si>
  <si>
    <t>1b78ba6f-d6a4-4e73-899d-c91dbb3f218c</t>
  </si>
  <si>
    <t>TA Realty Data Center 3</t>
  </si>
  <si>
    <t>TA Realty Data Center 4</t>
  </si>
  <si>
    <t>ddd2d5ed-36bc-4736-89bd-04d3135ed1e5</t>
  </si>
  <si>
    <t>TA Realty Data Center 5</t>
  </si>
  <si>
    <t>571af328-dbcf-4a4f-be63-3bec2dee0879</t>
  </si>
  <si>
    <t>TPA Group Data Center 1</t>
  </si>
  <si>
    <t>TPA Group Data Center 2</t>
  </si>
  <si>
    <t>TPA Group Data Center 3</t>
  </si>
  <si>
    <t>TPA Group Data Center 4</t>
  </si>
  <si>
    <t>TPA Group Data Center 5</t>
  </si>
  <si>
    <t>TPA Group Data Center 6</t>
  </si>
  <si>
    <t>TPA Group Data Center 7</t>
  </si>
  <si>
    <t>TPA Group Data Center 8</t>
  </si>
  <si>
    <t>TPA Group Data Center 9</t>
  </si>
  <si>
    <t xml:space="preserve">TX11 San Antonio Data Center </t>
  </si>
  <si>
    <t>Tacoma Data Center</t>
  </si>
  <si>
    <t>2d1f7b90-14a6-11f0-a6d2-f74d0c0219e9</t>
  </si>
  <si>
    <t>Temple Data Center</t>
  </si>
  <si>
    <t>The Homer City Energy Campus -Building 1</t>
  </si>
  <si>
    <t>The Homer City Energy Campus -Building 10</t>
  </si>
  <si>
    <t>The Homer City Energy Campus -Building 11</t>
  </si>
  <si>
    <t>The Homer City Energy Campus -Building 12</t>
  </si>
  <si>
    <t xml:space="preserve">The Homer City Energy Campus -Building 13 </t>
  </si>
  <si>
    <t>The Homer City Energy Campus -Building 14</t>
  </si>
  <si>
    <t>The Homer City Energy Campus -Building 15</t>
  </si>
  <si>
    <t>The Homer City Energy Campus -Building 16</t>
  </si>
  <si>
    <t>The Homer City Energy Campus -Building 17</t>
  </si>
  <si>
    <t>The Homer City Energy Campus -Building 18</t>
  </si>
  <si>
    <t xml:space="preserve">The Homer City Energy Campus -Building 19 </t>
  </si>
  <si>
    <t>The Homer City Energy Campus -Building 2</t>
  </si>
  <si>
    <t>The Homer City Energy Campus -Building 20</t>
  </si>
  <si>
    <t>The Homer City Energy Campus -Building 21</t>
  </si>
  <si>
    <t>The Homer City Energy Campus -Building 22</t>
  </si>
  <si>
    <t xml:space="preserve">The Homer City Energy Campus -Building 23 </t>
  </si>
  <si>
    <t>The Homer City Energy Campus -Building 24</t>
  </si>
  <si>
    <t>The Homer City Energy Campus -Building 25</t>
  </si>
  <si>
    <t>The Homer City Energy Campus -Building 3</t>
  </si>
  <si>
    <t>The Homer City Energy Campus -Building 4</t>
  </si>
  <si>
    <t>The Homer City Energy Campus -Building 5</t>
  </si>
  <si>
    <t>The Homer City Energy Campus -Building 6</t>
  </si>
  <si>
    <t>The Homer City Energy Campus -Building 7</t>
  </si>
  <si>
    <t>The Homer City Energy Campus -Building 8</t>
  </si>
  <si>
    <t>The Homer City Energy Campus -Building 9</t>
  </si>
  <si>
    <t>Troy Data Center</t>
  </si>
  <si>
    <t>Tucson Data center</t>
  </si>
  <si>
    <t>USTA East Data Center</t>
  </si>
  <si>
    <t>Uptown Data Center - ALB3</t>
  </si>
  <si>
    <t xml:space="preserve">VA4 Bristow Data Center </t>
  </si>
  <si>
    <t>Valparaiso Data Center 1</t>
  </si>
  <si>
    <t>Valparaiso Data Center 2</t>
  </si>
  <si>
    <t>Valparaiso Data Center 3</t>
  </si>
  <si>
    <t>Valparaiso Data Center 4</t>
  </si>
  <si>
    <t>d40ce920-2468-11f0-ad1d-d192baecfac4</t>
  </si>
  <si>
    <t>Van Data Center</t>
  </si>
  <si>
    <t>5936a760-246b-11f0-ad1d-d192baecfac4</t>
  </si>
  <si>
    <t>Voyager Data Center</t>
  </si>
  <si>
    <t>9da9fcc7-c304-49f6-83c7-1ad8b7de12da</t>
  </si>
  <si>
    <t>WOTP Data Center 1</t>
  </si>
  <si>
    <t>c59df4ca-2245-445a-85a6-c6d0a510c5a7</t>
  </si>
  <si>
    <t>WOTP Data Center 10</t>
  </si>
  <si>
    <t>1b229774-e774-43ed-b967-0dbf36a72d05</t>
  </si>
  <si>
    <t>WOTP Data Center 11</t>
  </si>
  <si>
    <t>7d01a0c7-315c-4045-8933-5e723629bbec</t>
  </si>
  <si>
    <t>WOTP Data Center 12</t>
  </si>
  <si>
    <t>b29e8cf1-e789-4571-91d2-e2f98aadf1ea</t>
  </si>
  <si>
    <t>WOTP Data Center 13</t>
  </si>
  <si>
    <t>d29953cd-23fd-4f36-a4f2-728991d78a04</t>
  </si>
  <si>
    <t>WOTP Data Center 14</t>
  </si>
  <si>
    <t>e546c638-fee9-4744-85d5-deae57d892fe</t>
  </si>
  <si>
    <t>WOTP Data Center 15</t>
  </si>
  <si>
    <t>c6490675-cf2b-4d59-93a0-d9fe6e7695e4</t>
  </si>
  <si>
    <t>WOTP Data Center 16</t>
  </si>
  <si>
    <t>400e72ae-1f7d-4ae4-820d-0792cfb67266</t>
  </si>
  <si>
    <t>WOTP Data Center 17</t>
  </si>
  <si>
    <t>72722eb8-ec17-4d35-af67-a94ebc10f3cc</t>
  </si>
  <si>
    <t>WOTP Data Center 18</t>
  </si>
  <si>
    <t>3544bf02-b4f6-4ad0-96a1-20a3b841b687</t>
  </si>
  <si>
    <t>WOTP Data Center 19</t>
  </si>
  <si>
    <t>11d06907-d919-4aa6-8d35-f861e6e4be2d</t>
  </si>
  <si>
    <t>WOTP Data Center 2</t>
  </si>
  <si>
    <t>3e8d8fd7-f12e-47ea-8beb-c245ccd798c9</t>
  </si>
  <si>
    <t>WOTP Data Center 20</t>
  </si>
  <si>
    <t>0ffcad09-c494-447a-86ef-fc35fbe0429c</t>
  </si>
  <si>
    <t>WOTP Data Center 3</t>
  </si>
  <si>
    <t>cf5469f1-b021-4801-ae21-c8e7ac40948c</t>
  </si>
  <si>
    <t>WOTP Data Center 4</t>
  </si>
  <si>
    <t>1b68e255-baa0-4146-b1df-47311e5c8232</t>
  </si>
  <si>
    <t>WOTP Data Center 5</t>
  </si>
  <si>
    <t>be706309-133f-4df6-90eb-5aeb52d73c7a</t>
  </si>
  <si>
    <t>WOTP Data Center 6</t>
  </si>
  <si>
    <t>5339a788-9060-4da6-87ea-345b718896e7</t>
  </si>
  <si>
    <t>WOTP Data Center 7</t>
  </si>
  <si>
    <t>06ed9305-f4e6-44da-8f16-96e8648b206f</t>
  </si>
  <si>
    <t>WOTP Data Center 8</t>
  </si>
  <si>
    <t>12aeddd5-db84-42bf-aeaf-419c17689cc3</t>
  </si>
  <si>
    <t>WOTP Data Center 9</t>
  </si>
  <si>
    <t>Washington DC 2 Data Center</t>
  </si>
  <si>
    <t>Washington Data Center</t>
  </si>
  <si>
    <t>Waterbury Data Center</t>
  </si>
  <si>
    <t>Wellington North Data Center</t>
  </si>
  <si>
    <t xml:space="preserve">Wells Fargo Bank Data Center </t>
  </si>
  <si>
    <t>West Feliciana Data Center 1</t>
  </si>
  <si>
    <t>West Feliciana Data Center 2</t>
  </si>
  <si>
    <t>West Palm Beach 1 Data Center</t>
  </si>
  <si>
    <t>Wildcat Ridge AI Data Center 1</t>
  </si>
  <si>
    <t>Wildcat Ridge AI Data Center 10</t>
  </si>
  <si>
    <t>Wildcat Ridge AI Data Center 11</t>
  </si>
  <si>
    <t>Wildcat Ridge AI Data Center 12</t>
  </si>
  <si>
    <t>Wildcat Ridge AI Data Center 13</t>
  </si>
  <si>
    <t>Wildcat Ridge AI Data Center 14</t>
  </si>
  <si>
    <t>Wildcat Ridge AI Data Center 2</t>
  </si>
  <si>
    <t>Wildcat Ridge AI Data Center 3</t>
  </si>
  <si>
    <t>Wildcat Ridge AI Data Center 4</t>
  </si>
  <si>
    <t>Wildcat Ridge AI Data Center 5</t>
  </si>
  <si>
    <t>Wildcat Ridge AI Data Center 6</t>
  </si>
  <si>
    <t>Wildcat Ridge AI Data Center 7</t>
  </si>
  <si>
    <t>Wildcat Ridge AI Data Center 8</t>
  </si>
  <si>
    <t>Wildcat Ridge AI Data Center 9</t>
  </si>
  <si>
    <t>Windstream Boston</t>
  </si>
  <si>
    <t>Windstream Brentwood</t>
  </si>
  <si>
    <t>Windstream Brookfield</t>
  </si>
  <si>
    <t>Windstream Charlotte</t>
  </si>
  <si>
    <t>Windstream Columbus</t>
  </si>
  <si>
    <t>Windstream Dallas</t>
  </si>
  <si>
    <t>Windstream Dalton</t>
  </si>
  <si>
    <t>Windstream Des Moines</t>
  </si>
  <si>
    <t>Windstream Dubuque</t>
  </si>
  <si>
    <t>Windstream Evansville</t>
  </si>
  <si>
    <t>Windstream Farmington Hills</t>
  </si>
  <si>
    <t>Windstream Harrison</t>
  </si>
  <si>
    <t>Windstream Hobbs</t>
  </si>
  <si>
    <t>Windstream Indianapolis</t>
  </si>
  <si>
    <t>Windstream Innsbrook</t>
  </si>
  <si>
    <t>Windstream Jacksonville</t>
  </si>
  <si>
    <t>Windstream Kansas City</t>
  </si>
  <si>
    <t>Windstream Laredo</t>
  </si>
  <si>
    <t>Windstream Lenexa</t>
  </si>
  <si>
    <t>Windstream Lexington</t>
  </si>
  <si>
    <t>Windstream Lincoln</t>
  </si>
  <si>
    <t>Windstream Los Angeles</t>
  </si>
  <si>
    <t>Windstream Louisville, KY</t>
  </si>
  <si>
    <t>Windstream Minneapolis</t>
  </si>
  <si>
    <t>Windstream Nashville</t>
  </si>
  <si>
    <t>Windstream New York</t>
  </si>
  <si>
    <t>Windstream Oklahoma City</t>
  </si>
  <si>
    <t>Windstream Omaha</t>
  </si>
  <si>
    <t>Windstream Phoenix</t>
  </si>
  <si>
    <t>Windstream Portland</t>
  </si>
  <si>
    <t>Windstream San Antonio</t>
  </si>
  <si>
    <t>Windstream Sterling</t>
  </si>
  <si>
    <t>Windstream Sugar Land</t>
  </si>
  <si>
    <t>Windstream Texarkana</t>
  </si>
  <si>
    <t>Windstream Tulsa</t>
  </si>
  <si>
    <t>Worcester Data Center</t>
  </si>
  <si>
    <t>Duluth I Data Center</t>
  </si>
  <si>
    <t>Duluth II Data Center</t>
  </si>
  <si>
    <t>AI Data Center (Aiken) Building 1</t>
  </si>
  <si>
    <t>AI Data Center (Aiken) Building 2</t>
  </si>
  <si>
    <t>AI Data Center - Auburn</t>
  </si>
  <si>
    <t>Birmingham 2 Data Center</t>
  </si>
  <si>
    <t>Birmingham BHM1 Data Center</t>
  </si>
  <si>
    <t>Mobile 1 Data Center</t>
  </si>
  <si>
    <t>Montgomery Data Center Building 1</t>
  </si>
  <si>
    <t>Montgomery Data Center Building 2</t>
  </si>
  <si>
    <t>AZ1 Phoenix Data Center Building 1</t>
  </si>
  <si>
    <t>AZ1 Phoenix Data Center Building 2</t>
  </si>
  <si>
    <t>AZ1 Phoenix Data Center Building 3</t>
  </si>
  <si>
    <t>AZ1 Phoenix Data Center Building 4</t>
  </si>
  <si>
    <t>AZ1 Phoenix Data Center Building 5</t>
  </si>
  <si>
    <t>Bldg - A, Phoenix Campus</t>
  </si>
  <si>
    <t>Bldg - B, Phoenix Campus</t>
  </si>
  <si>
    <t>Bldg - C, Phoenix Campus</t>
  </si>
  <si>
    <t>Buckeye, Arizona Building 1</t>
  </si>
  <si>
    <t>Buckeye, Arizona Building 10</t>
  </si>
  <si>
    <t>Buckeye, Arizona Building 11</t>
  </si>
  <si>
    <t>Buckeye, Arizona Building 12</t>
  </si>
  <si>
    <t>Buckeye, Arizona Building 13</t>
  </si>
  <si>
    <t>Buckeye, Arizona Building 14</t>
  </si>
  <si>
    <t>Buckeye, Arizona Building 15</t>
  </si>
  <si>
    <t>Buckeye, Arizona Building 16</t>
  </si>
  <si>
    <t>Buckeye, Arizona Building 17</t>
  </si>
  <si>
    <t>Buckeye, Arizona Building 18</t>
  </si>
  <si>
    <t>Buckeye, Arizona Building 19</t>
  </si>
  <si>
    <t>Buckeye, Arizona Building 2</t>
  </si>
  <si>
    <t>Buckeye, Arizona Building 20</t>
  </si>
  <si>
    <t>Buckeye, Arizona Building 21</t>
  </si>
  <si>
    <t>Buckeye, Arizona Building 22</t>
  </si>
  <si>
    <t>Buckeye, Arizona Building 23</t>
  </si>
  <si>
    <t>Buckeye, Arizona Building 24</t>
  </si>
  <si>
    <t>Buckeye, Arizona Building 25</t>
  </si>
  <si>
    <t>Buckeye, Arizona Building 26</t>
  </si>
  <si>
    <t>Buckeye, Arizona Building 27</t>
  </si>
  <si>
    <t>Buckeye, Arizona Building 28</t>
  </si>
  <si>
    <t>Buckeye, Arizona Building 29</t>
  </si>
  <si>
    <t>Buckeye, Arizona Building 3</t>
  </si>
  <si>
    <t>Buckeye, Arizona Building 30</t>
  </si>
  <si>
    <t>Buckeye, Arizona Building 4</t>
  </si>
  <si>
    <t>Buckeye, Arizona Building 5</t>
  </si>
  <si>
    <t>Buckeye, Arizona Building 6</t>
  </si>
  <si>
    <t>Buckeye, Arizona Building 7</t>
  </si>
  <si>
    <t>Buckeye, Arizona Building 8</t>
  </si>
  <si>
    <t>Buckeye, Arizona Building 9</t>
  </si>
  <si>
    <t>Microsoft Goodyear (PHX10) Building 1</t>
  </si>
  <si>
    <t xml:space="preserve">Microsoft Goodyear (PHX11) Building 2 </t>
  </si>
  <si>
    <t>Microsoft Goodyear (PHX12) Building 3</t>
  </si>
  <si>
    <t>Microsoft Goodyear (PHX13) Building 4</t>
  </si>
  <si>
    <t>Microsoft Goodyear (PHX14) Building 5</t>
  </si>
  <si>
    <t>Microsoft Goodyear (PHX70) Building 1</t>
  </si>
  <si>
    <t>Microsoft Goodyear (PHX70) Building 2</t>
  </si>
  <si>
    <t>Microsoft Goodyear (PHX70) Building 3</t>
  </si>
  <si>
    <t>PHX 81 West US 3-Arizona Building 2</t>
  </si>
  <si>
    <t>PHX 82 West US 3-Arizona Building 3</t>
  </si>
  <si>
    <t>PHX 83 West US 3-Arizona Building 4</t>
  </si>
  <si>
    <t>PHX01 - Phoenix Data Center Building 1</t>
  </si>
  <si>
    <t>PHX01 - Phoenix Data Center Building 2</t>
  </si>
  <si>
    <t>PHX01 - Phoenix Data Center Building 3</t>
  </si>
  <si>
    <t>PHX01 Data Center</t>
  </si>
  <si>
    <t xml:space="preserve">PHX80 West US 3-Arizona Building 1 </t>
  </si>
  <si>
    <t>Phoenix - Deer Valley Data Center</t>
  </si>
  <si>
    <t>Phoenix I Phoenix Data Center</t>
  </si>
  <si>
    <t>Phoenix II Phoenix Data Center</t>
  </si>
  <si>
    <t>Phoenix III Phoenix Data Center</t>
  </si>
  <si>
    <t>Phoenix IV Phoenix Data Center</t>
  </si>
  <si>
    <t>Phoenix V Phoenix Data Center</t>
  </si>
  <si>
    <t>Phoenix VI Phoenix Data Center</t>
  </si>
  <si>
    <t>Phoenix VII Phoenix Data Center</t>
  </si>
  <si>
    <t>3804 Helios Way Data Center</t>
  </si>
  <si>
    <t>AUS1 - Austin Data Center</t>
  </si>
  <si>
    <t>AUS2 Austin Data Center</t>
  </si>
  <si>
    <t>AUS3 Austin Data Center</t>
  </si>
  <si>
    <t>AUS4 Austin Data Center</t>
  </si>
  <si>
    <t>Austin 1 Data Center</t>
  </si>
  <si>
    <t>Austin 1 Data Center (Ex Data Foundry)</t>
  </si>
  <si>
    <t>Austin 2 Data Center</t>
  </si>
  <si>
    <t>Austin 3 Data Center</t>
  </si>
  <si>
    <t>Austin 4 Data Center</t>
  </si>
  <si>
    <t>Austin 5 Data Center</t>
  </si>
  <si>
    <t>Austin AUS11 Data Center</t>
  </si>
  <si>
    <t>Austin I Data Center</t>
  </si>
  <si>
    <t>Austin II Data Center</t>
  </si>
  <si>
    <t>Austin One Data Center</t>
  </si>
  <si>
    <t>Edge Data Center Austin</t>
  </si>
  <si>
    <t>Texas 1 Data Center  (Ex Data Foundry)</t>
  </si>
  <si>
    <t>Texas 2 Data Center (Ex Data Foundry)</t>
  </si>
  <si>
    <t>Texas 3 Data Center (Ex Data Foundry)</t>
  </si>
  <si>
    <t>BWI1 - Baltimore Data Center</t>
  </si>
  <si>
    <t>Baltimore - BWI Data Center</t>
  </si>
  <si>
    <t>Baltimore 1 Data Center</t>
  </si>
  <si>
    <t>Baltimore Data Center</t>
  </si>
  <si>
    <t>Baltimore Owings Mills Data Center</t>
  </si>
  <si>
    <t>Baltimore Tide Point Data Center</t>
  </si>
  <si>
    <t>Silver Spring/Washington, D.C. Data Center</t>
  </si>
  <si>
    <t>Columbus Data Center</t>
  </si>
  <si>
    <t>SDC Austin Data Center Building A</t>
  </si>
  <si>
    <t>SDC Austin Data Center Building B</t>
  </si>
  <si>
    <t>Berkeley County Data Center Building 1</t>
  </si>
  <si>
    <t>Berkeley County Data Center Building 10</t>
  </si>
  <si>
    <t>Berkeley County Data Center Building 2</t>
  </si>
  <si>
    <t>Berkeley County Data Center Building 3</t>
  </si>
  <si>
    <t>Berkeley County Data Center Building 4</t>
  </si>
  <si>
    <t>Berkeley County Data Center Building 5</t>
  </si>
  <si>
    <t>Berkeley County Data Center Building 6</t>
  </si>
  <si>
    <t>Berkeley County Data Center Building 7</t>
  </si>
  <si>
    <t>Berkeley County Data Center Building 8</t>
  </si>
  <si>
    <t>Berkeley County Data Center Building 9</t>
  </si>
  <si>
    <t>North Charleston Data Center</t>
  </si>
  <si>
    <t>Project Evergreen Data Center Building 1</t>
  </si>
  <si>
    <t>Project Evergreen Data Center Building 2</t>
  </si>
  <si>
    <t>Greenville Data Center</t>
  </si>
  <si>
    <t>Greenville GSP1 Data Center</t>
  </si>
  <si>
    <t>Gotspace Bozrah - Building 1</t>
  </si>
  <si>
    <t>Gotspace Bozrah - Building 2</t>
  </si>
  <si>
    <t>Gotspace Bozrah - Building 3</t>
  </si>
  <si>
    <t>Spartanburg Data Center</t>
  </si>
  <si>
    <t>Cincinnati Data Center</t>
  </si>
  <si>
    <t>Carrollton, GA FOGO Data Center</t>
  </si>
  <si>
    <t>1301 Fannin Houston Data Center</t>
  </si>
  <si>
    <t>Digital Realty Building 2</t>
  </si>
  <si>
    <t>Digital Realty Building 3</t>
  </si>
  <si>
    <t>Digital Realty Building 4</t>
  </si>
  <si>
    <t>Digital Realty Building 5</t>
  </si>
  <si>
    <t>Digital Realty Building 6</t>
  </si>
  <si>
    <t>Digital Realty IAH10 - Building 1</t>
  </si>
  <si>
    <t>HO1 Houston Data Center</t>
  </si>
  <si>
    <t>HOU01 Houston Data Center</t>
  </si>
  <si>
    <t>HOU1 - Westway Park I Data Center</t>
  </si>
  <si>
    <t>HOU2 - Westway Park II Data Center</t>
  </si>
  <si>
    <t>HOU3 -Westway Park III Data Center</t>
  </si>
  <si>
    <t>HOU5 -Houston Galleria Data Center</t>
  </si>
  <si>
    <t>Houston 1 Data Center  (Ex Data Foundry)</t>
  </si>
  <si>
    <t>Houston 2 Data Center (Ex Data Foundry)</t>
  </si>
  <si>
    <t>6941dac6-8ef1-43a1-8371-945df969d762</t>
  </si>
  <si>
    <t>Ingram Entities Data Center 1</t>
  </si>
  <si>
    <t>fad65ec4-3177-4ae7-9044-c825211746ad</t>
  </si>
  <si>
    <t>Ingram Entities Data Center 2</t>
  </si>
  <si>
    <t>695ffd3b-87fc-425d-89a9-d9212d426453</t>
  </si>
  <si>
    <t>Ingram Entities Data Center 3</t>
  </si>
  <si>
    <t>547fbbf1-290e-4ba9-9b43-b9c74ea8aa3b</t>
  </si>
  <si>
    <t>Ingram Entities Data Center 4</t>
  </si>
  <si>
    <t>20d37919-8c9e-4c42-9b4f-64ecfd156789</t>
  </si>
  <si>
    <t>Ingram Entities Data Center 5</t>
  </si>
  <si>
    <t>d72b289a-ed39-40ab-ac92-905be1dccee7</t>
  </si>
  <si>
    <t>Ingram Entities Data Center 6</t>
  </si>
  <si>
    <t>8784f713-90df-47fc-9631-c896944e7ccb</t>
  </si>
  <si>
    <t>Ingram Entities Data Center 7</t>
  </si>
  <si>
    <t>11c44717-ddcf-4ca2-b85b-38bb3ae843d5</t>
  </si>
  <si>
    <t>Ingram Entities Data Center 8</t>
  </si>
  <si>
    <t>f877d896-1a0e-4235-95d5-76b893bdd538</t>
  </si>
  <si>
    <t>Ingram Entities Data Center 9</t>
  </si>
  <si>
    <t>NYM7 Wappingers Falls Data Center</t>
  </si>
  <si>
    <t>AI Data Center (Cheyenne) -  Building 1</t>
  </si>
  <si>
    <t>AI Data Center (Cheyenne) -  Building 2</t>
  </si>
  <si>
    <t>SF1: San Francisco</t>
  </si>
  <si>
    <t>San Francisco</t>
  </si>
  <si>
    <t>Silicon Valley SFO12 Data Center</t>
  </si>
  <si>
    <t>Chicago Data Center</t>
  </si>
  <si>
    <t>Windstream Bristol</t>
  </si>
  <si>
    <t>Burlington Data Center</t>
  </si>
  <si>
    <t>Chattanooga CHA1 Data Center</t>
  </si>
  <si>
    <t>Clarksville, TNData Center Building 1</t>
  </si>
  <si>
    <t>Clarksville, TNData Center Building 2</t>
  </si>
  <si>
    <t>Clarksville, TNData Center Building 3</t>
  </si>
  <si>
    <t>Clarksville, TNData Center Building 4</t>
  </si>
  <si>
    <t>CLE1 - Downtown Cleveland Data Center</t>
  </si>
  <si>
    <t>Cleveland 2 Data Center</t>
  </si>
  <si>
    <t>Cleveland Data Center</t>
  </si>
  <si>
    <t>Windstream Cleveland</t>
  </si>
  <si>
    <t>COS Colorado Springs Data Center</t>
  </si>
  <si>
    <t>Colorado Data Center</t>
  </si>
  <si>
    <t>Windstream Colorado Springs</t>
  </si>
  <si>
    <t>325 East Spring Street Data Center</t>
  </si>
  <si>
    <t>CMH1 (Columbus) Lewis Center Data Center Campus</t>
  </si>
  <si>
    <t>Columbus - Powell Road Data Center</t>
  </si>
  <si>
    <t>Columbus - Upper Arlington Data Center</t>
  </si>
  <si>
    <t>ATL01 Atlanta Data Center</t>
  </si>
  <si>
    <t>ATL02 Atlanta Data Center</t>
  </si>
  <si>
    <t>ATL2 - Atlanta West End Data Center</t>
  </si>
  <si>
    <t>ATL3 - Atlanta West End Data Center</t>
  </si>
  <si>
    <t>ATL5 - Lithia Springs Campus</t>
  </si>
  <si>
    <t>ATL6 - Lithia Springs Campus</t>
  </si>
  <si>
    <t>Edge Data Center Atlanta</t>
  </si>
  <si>
    <t>DFW2 - North Dallas Data Center</t>
  </si>
  <si>
    <t>Dallas DFW16 Data Center</t>
  </si>
  <si>
    <t>Dallas DFW17 Data Center</t>
  </si>
  <si>
    <t>Dallas DFW18 Data Center</t>
  </si>
  <si>
    <t>Dallas DFW25 Data Center</t>
  </si>
  <si>
    <t>Dallas DFW28 Data Center</t>
  </si>
  <si>
    <t>Dallas DFW29 Data Center</t>
  </si>
  <si>
    <t>Dallas DFW35 Data Center</t>
  </si>
  <si>
    <t>Garland Data Center Building 1</t>
  </si>
  <si>
    <t>Garland Data Center Building 2</t>
  </si>
  <si>
    <t>Garland Data Center Building 3</t>
  </si>
  <si>
    <t>Garland Data Center Building 4</t>
  </si>
  <si>
    <t>TX1 Dallas Data Center</t>
  </si>
  <si>
    <t>TX1 Richardson Data Center</t>
  </si>
  <si>
    <t>TX2 Dallas Data Center</t>
  </si>
  <si>
    <t>TX3 Dallas Data Center</t>
  </si>
  <si>
    <t>TX4 Dallas Data Center</t>
  </si>
  <si>
    <t>Huntsville Data Center</t>
  </si>
  <si>
    <t>Huntsville HSV1 Data Center</t>
  </si>
  <si>
    <t>LAK1 Lakeland Data Center</t>
  </si>
  <si>
    <t>Lakeland Data Center (Ex DSM)</t>
  </si>
  <si>
    <t>Lansing Data Center - A</t>
  </si>
  <si>
    <t>Lansing Data Center - B</t>
  </si>
  <si>
    <t>CIN5 Cincinnati North Cincinnati Data Center</t>
  </si>
  <si>
    <t>Amazon AWS IAD - 10261 Tanner Building 4</t>
  </si>
  <si>
    <t>Amazon AWS IAD - 10281 Tanner Building 3</t>
  </si>
  <si>
    <t>Amazon AWS IAD - 10301 Tanner Building 2</t>
  </si>
  <si>
    <t>Amazon AWS IAD - 10321 Tanner Building 1</t>
  </si>
  <si>
    <t>Amazon AWS IAD - 11150 Thomasson</t>
  </si>
  <si>
    <t>Amazon AWS IAD - 11200 Thomasson</t>
  </si>
  <si>
    <t>Amazon AWS IAD - 7060 Wellington Building 1</t>
  </si>
  <si>
    <t>Amazon AWS IAD - 7080 Wellington Building 2</t>
  </si>
  <si>
    <t>Amazon AWS IAD - 9020 Freedom Building 1</t>
  </si>
  <si>
    <t>Amazon AWS IAD - 9040 Freedom Building 2</t>
  </si>
  <si>
    <t>Amazon AWS IAD - 9651 Hornbaker</t>
  </si>
  <si>
    <t>Amazon AWS IAD - 9680 Innovation</t>
  </si>
  <si>
    <t>Amazon AWS IAD - 9700 Innovation</t>
  </si>
  <si>
    <t>Amazon AWS IAD - 9720 Innovation</t>
  </si>
  <si>
    <t>Amazon AWS IAD - 9740 Innovation</t>
  </si>
  <si>
    <t>Amazon AWS IAD -Wellington Building 3</t>
  </si>
  <si>
    <t>DC14 Manassas Data Center</t>
  </si>
  <si>
    <t>MCC1 Northern Virginia</t>
  </si>
  <si>
    <t>MCC2 Northern Virginia</t>
  </si>
  <si>
    <t>MCC3 Northern Virginia</t>
  </si>
  <si>
    <t>MCC4 Northern Virginia</t>
  </si>
  <si>
    <t>MCC5 Northern Virginia</t>
  </si>
  <si>
    <t>MCC6A Northern Virginia</t>
  </si>
  <si>
    <t>MCC6Z Northern Virginia</t>
  </si>
  <si>
    <t>MCC7 Northern Virginia</t>
  </si>
  <si>
    <t>MDC1 Northern Virginia</t>
  </si>
  <si>
    <t>MDC2 Northern Virginia</t>
  </si>
  <si>
    <t>MDC3 Northern Virginia</t>
  </si>
  <si>
    <t>Manassas 1 Data Center</t>
  </si>
  <si>
    <t>Manassas 2 Data Center</t>
  </si>
  <si>
    <t>Manassas 3 Data Center</t>
  </si>
  <si>
    <t>AT2 Atlanta Data Center</t>
  </si>
  <si>
    <t>715 Data Center</t>
  </si>
  <si>
    <t>MEM01 Memphis Data Center</t>
  </si>
  <si>
    <t>MEM1 - Memphis Data Center</t>
  </si>
  <si>
    <t>Memphis 1 Data Center</t>
  </si>
  <si>
    <t>Memphis Data Center</t>
  </si>
  <si>
    <t>TN-1 Data Center</t>
  </si>
  <si>
    <t>1655 W Sunrise Blvd Data Center</t>
  </si>
  <si>
    <t>Mesa Data Center Building 1</t>
  </si>
  <si>
    <t>PHX01 Phoenix Data Center</t>
  </si>
  <si>
    <t>PHX3 Phoenix (Mesa) Data Center Campus</t>
  </si>
  <si>
    <t>Phoenix Data Center</t>
  </si>
  <si>
    <t>Salt Lake City - South Valley Data Center</t>
  </si>
  <si>
    <t>Newark (DE) 1 Data Center</t>
  </si>
  <si>
    <t>Worcester 1 Data Center</t>
  </si>
  <si>
    <t>Gotspace Norwich - Building 1</t>
  </si>
  <si>
    <t>Gotspace Norwich - Building 2</t>
  </si>
  <si>
    <t>Gotspace Norwich - Building 3</t>
  </si>
  <si>
    <t>Pasadena Data Center</t>
  </si>
  <si>
    <t>Riverside 1 Data Center</t>
  </si>
  <si>
    <t>Amazon AWS - ALE60</t>
  </si>
  <si>
    <t>Amazon AWS - ALE61</t>
  </si>
  <si>
    <t>Amazon AWS - ALE62</t>
  </si>
  <si>
    <t>Microsoft SAT89 Data Center</t>
  </si>
  <si>
    <t>Microsoft SAT90 Data Center</t>
  </si>
  <si>
    <t>Microsoft SAT93 Data Center</t>
  </si>
  <si>
    <t xml:space="preserve">Microsoft SAT94 Data Center </t>
  </si>
  <si>
    <t>Microsoft San Antonio (SAT14) Building 1</t>
  </si>
  <si>
    <t>Microsoft San Antonio (SAT14) Building 2</t>
  </si>
  <si>
    <t>Microsoft San Antonio (SAT40) Building 1</t>
  </si>
  <si>
    <t>Microsoft San Antonio (SAT40) Building 2</t>
  </si>
  <si>
    <t>Microsoft San Antonio (SAT40) Building 3</t>
  </si>
  <si>
    <t>Microsoft San Antonio (SAT40) Building 4</t>
  </si>
  <si>
    <t>Microsoft San Antonio (SAT40) Building 5</t>
  </si>
  <si>
    <t>Microsoft San Antonio (SAT40) Building 6</t>
  </si>
  <si>
    <t>Microsoft San Antonio (SAT82)</t>
  </si>
  <si>
    <t>Microsoft San Antonio (SN7) Builging 2</t>
  </si>
  <si>
    <t>Microsoft San Antonio 3823 Building 3</t>
  </si>
  <si>
    <t>Microsoft San Antonio Building 1</t>
  </si>
  <si>
    <t>Microsoft San Antonio SAT80</t>
  </si>
  <si>
    <t>Microsoft San Antonio SAT81</t>
  </si>
  <si>
    <t>Microsoft Wiseman Boulevard (SAT15) Building 1</t>
  </si>
  <si>
    <t>Microsoft Wiseman Boulevard (SAT15) Building 2</t>
  </si>
  <si>
    <t>SAT-1  San Antonio</t>
  </si>
  <si>
    <t>SAT-2  San Antonio</t>
  </si>
  <si>
    <t>SAT-3  San Antonio</t>
  </si>
  <si>
    <t>SAT-4  San Antonio</t>
  </si>
  <si>
    <t>SAT-5  San Antonio</t>
  </si>
  <si>
    <t>SAT1 San Antonio Data Center</t>
  </si>
  <si>
    <t>SAT2 San Antonio Data Center Building 1</t>
  </si>
  <si>
    <t>SAT2 San Antonio Data Center Building 2</t>
  </si>
  <si>
    <t>SAT2 San Antonio Data Center Building 3</t>
  </si>
  <si>
    <t>SAT5 San Antonio Data Center Building 1</t>
  </si>
  <si>
    <t>SAT5 San Antonio Data Center Building 2</t>
  </si>
  <si>
    <t>San Antonio 1 Data Center</t>
  </si>
  <si>
    <t>San Antonio Data Center</t>
  </si>
  <si>
    <t>San Antonio II - Westover HIlls Data Center</t>
  </si>
  <si>
    <t>San Antonio III</t>
  </si>
  <si>
    <t>San Antonio IV</t>
  </si>
  <si>
    <t>San Antonio V</t>
  </si>
  <si>
    <t>San Antonio VI</t>
  </si>
  <si>
    <t>San Antonio VII</t>
  </si>
  <si>
    <t>Texas Research Park, Data Center Building 1</t>
  </si>
  <si>
    <t>Texas Research Park, Data Center Building 2</t>
  </si>
  <si>
    <t>Amazon AWS SFO - 2305 Mission  Building 1</t>
  </si>
  <si>
    <t>Amazon AWS SFO - 2305 Mission Building 2</t>
  </si>
  <si>
    <t>CA1 Santa Clara Data Center Building 1</t>
  </si>
  <si>
    <t>CA1 Santa Clara Data Center Building 2</t>
  </si>
  <si>
    <t>CA1 Santa Clara Data Center Building 3</t>
  </si>
  <si>
    <t>CA1 Santa Clara Data Center Building 4</t>
  </si>
  <si>
    <t>CA1 Santa Clara Data Center Building 5</t>
  </si>
  <si>
    <t>CA1 Santa Clara Data Center Building 6</t>
  </si>
  <si>
    <t>CA2 Santa Clara Data Center Building 1</t>
  </si>
  <si>
    <t>CA2 Santa Clara Data Center Building 2</t>
  </si>
  <si>
    <t>CA2 Santa Clara Data Center Building 3</t>
  </si>
  <si>
    <t>CA3 Santa Clara Data Center</t>
  </si>
  <si>
    <t>SJC01 - Silicon Valley</t>
  </si>
  <si>
    <t>SJC02 - Santa Clara</t>
  </si>
  <si>
    <t>SV01 Silicon Valley Data Center</t>
  </si>
  <si>
    <t>SV02 Silicon Valley Data Center</t>
  </si>
  <si>
    <t>Silicon Valley SJC10 Data Center</t>
  </si>
  <si>
    <t>Silicon Valley SJC15 Data Center</t>
  </si>
  <si>
    <t>Silicon Valley SJC16 Data Center</t>
  </si>
  <si>
    <t>Silicon Valley SJC29 Data Center</t>
  </si>
  <si>
    <t>Silicon Valley SJC30 Data Center</t>
  </si>
  <si>
    <t>Silicon Valley SJC31 Data Center</t>
  </si>
  <si>
    <t>Silicon Valley SJC34 Data Center</t>
  </si>
  <si>
    <t>Silicon Valley SJC35 Data Center</t>
  </si>
  <si>
    <t>Silicon Valley SJC37 Data Center</t>
  </si>
  <si>
    <t>Downtown Seattle Data Center</t>
  </si>
  <si>
    <t>Downtown Seattle Data Center - (SEA)</t>
  </si>
  <si>
    <t>SE2 Seattle Data Center</t>
  </si>
  <si>
    <t>SE3 Seattle Data Center</t>
  </si>
  <si>
    <t>Seattle 1 Data Center</t>
  </si>
  <si>
    <t>Seattle Data Center</t>
  </si>
  <si>
    <t>Seattle Data Center (SEA1)</t>
  </si>
  <si>
    <t>Seattle SEA10 Data Center</t>
  </si>
  <si>
    <t>Tonaquint - St George 1</t>
  </si>
  <si>
    <t>TAL01 Tallahassee Data Center</t>
  </si>
  <si>
    <t>COL1 Columbus Data Center</t>
  </si>
  <si>
    <t>COL2 Columbus Data Center</t>
  </si>
  <si>
    <t>COL3-S Columbus Data Center</t>
  </si>
  <si>
    <t>COL4-S Columbus Data Center</t>
  </si>
  <si>
    <t>Westerville Data Center</t>
  </si>
  <si>
    <t>Cleveland - 151 NEO Data Center</t>
  </si>
  <si>
    <t>Cleveland - 152 NEO Data Center</t>
  </si>
  <si>
    <t>Cleveland 1 Data Center</t>
  </si>
  <si>
    <t>Independence Data Center</t>
  </si>
  <si>
    <t>GA2 Smyrna Data Center</t>
  </si>
  <si>
    <t>717 South Wells Chicago Data Center</t>
  </si>
  <si>
    <t>Alsip IL</t>
  </si>
  <si>
    <t>Aurora/Chicago Data Center</t>
  </si>
  <si>
    <t>Broadview 1 Data Center</t>
  </si>
  <si>
    <t>C1 Yorkville Data Center Building 1</t>
  </si>
  <si>
    <t>C1 Yorkville Data Center Building 2</t>
  </si>
  <si>
    <t>C1 Yorkville Data Center Building 3</t>
  </si>
  <si>
    <t>C1 Yorkville Data Center Building 4</t>
  </si>
  <si>
    <t>C1 Yorkville Data Center Building 5</t>
  </si>
  <si>
    <t>C1 Yorkville Data Center Building 6</t>
  </si>
  <si>
    <t>C1 Yorkville Data Center Building 7</t>
  </si>
  <si>
    <t>C1 Yorkville Data Center Building 8</t>
  </si>
  <si>
    <t>C1 Yorkville Data Center Building 9</t>
  </si>
  <si>
    <t>CH1 Chicago Data Center</t>
  </si>
  <si>
    <t>CH2 Chicago Data Center</t>
  </si>
  <si>
    <t>CH3 Elk Grove Data Center</t>
  </si>
  <si>
    <t>CH4 Chicago Data Center</t>
  </si>
  <si>
    <t xml:space="preserve">CH5 Chicago Data Center </t>
  </si>
  <si>
    <t>CH6 Chicago Data Center</t>
  </si>
  <si>
    <t>CH7 Westmont Data Center</t>
  </si>
  <si>
    <t>CHI V Data Center</t>
  </si>
  <si>
    <t>CHI-1 - Chicago Data Center</t>
  </si>
  <si>
    <t>CHI01 Chicago Data Center</t>
  </si>
  <si>
    <t>CHI01A - Chicago Data Center</t>
  </si>
  <si>
    <t>CHI01B - Chicago Data Center</t>
  </si>
  <si>
    <t>CHI02 Chicago Data Center</t>
  </si>
  <si>
    <t>CHI1 Chicago Aurora Data Center</t>
  </si>
  <si>
    <t>CHI2 Chicago Aurora Data Center</t>
  </si>
  <si>
    <t>CHI3 Chicago Aurora Data Center</t>
  </si>
  <si>
    <t>CHI4 Chicago Aurora Data Center 1</t>
  </si>
  <si>
    <t>CHI4 Chicago Aurora Data Center 2</t>
  </si>
  <si>
    <t>CHI5 Chicago Lombard Data Center</t>
  </si>
  <si>
    <t>CHIL1 MTC Data Center</t>
  </si>
  <si>
    <t>CHIL2 Chicago Data Center</t>
  </si>
  <si>
    <t>Cherry Valley Data Center Building 1</t>
  </si>
  <si>
    <t>Cherry Valley Data Center Building 2</t>
  </si>
  <si>
    <t>Cherry Valley Data Center Building 3</t>
  </si>
  <si>
    <t>Cherry Valley Data Center Building 4</t>
  </si>
  <si>
    <t>Cherry Valley Data Center Building 5</t>
  </si>
  <si>
    <t>Cherry Valley Data Center Building 6</t>
  </si>
  <si>
    <t>Chicago 1 Data Center</t>
  </si>
  <si>
    <t>Chicago 2 Data Center</t>
  </si>
  <si>
    <t>Chicago CH1 Data Center</t>
  </si>
  <si>
    <t>Chicago CH2 Data Center</t>
  </si>
  <si>
    <t>Chicago CH3 Data Center</t>
  </si>
  <si>
    <t>Chicago Data Center 1</t>
  </si>
  <si>
    <t>Chicago Data Center 2</t>
  </si>
  <si>
    <t>Chicago E Randolph Data Center</t>
  </si>
  <si>
    <t>Chicago I</t>
  </si>
  <si>
    <t>Chicago II Chicago Data Center</t>
  </si>
  <si>
    <t>Chicago III</t>
  </si>
  <si>
    <t>Chicago IV</t>
  </si>
  <si>
    <t>Chicago LaSalle Data Center</t>
  </si>
  <si>
    <t xml:space="preserve">Chicago ORD10 Data Center </t>
  </si>
  <si>
    <t>Chicago ORD11 Data Center</t>
  </si>
  <si>
    <t>Chicago ORD12 Data Center</t>
  </si>
  <si>
    <t>Chicago ORD13 Data Center</t>
  </si>
  <si>
    <t>Chicago ORD14 Data Center</t>
  </si>
  <si>
    <t>Chicago ORD23 Data Center</t>
  </si>
  <si>
    <t>Chicago Oak Brook Data Center</t>
  </si>
  <si>
    <t>Chicago One Data Center</t>
  </si>
  <si>
    <t>Chicago Polk Data Center</t>
  </si>
  <si>
    <t>Chicago Two Data Center</t>
  </si>
  <si>
    <t>Chicago V</t>
  </si>
  <si>
    <t>Chicago West Data Center</t>
  </si>
  <si>
    <t>Chicago, Compass Data Center Building 1</t>
  </si>
  <si>
    <t>Chicago, Compass Data Center Building 2</t>
  </si>
  <si>
    <t>Chicago, Compass Data Center Building 3</t>
  </si>
  <si>
    <t>Chicago, Compass Data Center Building 4</t>
  </si>
  <si>
    <t>Chicago, Compass Data Center Building 5</t>
  </si>
  <si>
    <t>DeKalb Data Center Building 1</t>
  </si>
  <si>
    <t>DeKalb Data Center Building 2</t>
  </si>
  <si>
    <t>DeKalb Data Center Building 3</t>
  </si>
  <si>
    <t>DeKalb Data Center Building 4</t>
  </si>
  <si>
    <t>DeKalb Data Center Building 5</t>
  </si>
  <si>
    <t xml:space="preserve">E Cermak Rd Chicago Data Center </t>
  </si>
  <si>
    <t>Elk Grove Technology Park Building 1</t>
  </si>
  <si>
    <t>Elk Grove Technology Park Building 2</t>
  </si>
  <si>
    <t>Elk Grove Technology Park Building 3</t>
  </si>
  <si>
    <t>Hoffman Estates Data Center Building 1</t>
  </si>
  <si>
    <t>Hoffman Estates Data Center Building 2</t>
  </si>
  <si>
    <t>Hoffman Estates Data Center Building 3</t>
  </si>
  <si>
    <t>Illinois Data Center</t>
  </si>
  <si>
    <t>Karis Acquisitions DeKalb Project Building 1</t>
  </si>
  <si>
    <t>Karis Acquisitions DeKalb Project Building 2</t>
  </si>
  <si>
    <t>Karis Acquisitions DeKalb Project Building 3</t>
  </si>
  <si>
    <t>Karis Acquisitions DeKalb Project Building 4</t>
  </si>
  <si>
    <t>Karis Acquisitions DeKalb Project Building 5</t>
  </si>
  <si>
    <t>Karis Acquisitions DeKalb Project Building 6</t>
  </si>
  <si>
    <t>Karis Acquisitions DeKalb Project Building 7</t>
  </si>
  <si>
    <t>Microsft Illinois Azure North Central US</t>
  </si>
  <si>
    <t>ORD-01 Chicago</t>
  </si>
  <si>
    <t>ORD-02 Chicago</t>
  </si>
  <si>
    <t>ORD01-1 Chicago Campus</t>
  </si>
  <si>
    <t>ORD01-2 Chicago Campus</t>
  </si>
  <si>
    <t>ORD1  Chicago</t>
  </si>
  <si>
    <t xml:space="preserve">ORD1 Chicago (Cermak) Data Center </t>
  </si>
  <si>
    <t>ORD1 Downtown Chicago Loop Data Center</t>
  </si>
  <si>
    <t>ORD2  Chicago</t>
  </si>
  <si>
    <t xml:space="preserve">ORD2 Chicago (Elk Grove Village) Data Center </t>
  </si>
  <si>
    <t>ORD2 Downtown Chicago Metro Data Center</t>
  </si>
  <si>
    <t>ORD3 Chicago Data Center</t>
  </si>
  <si>
    <t>ORD3 Mount Prospect Data Center</t>
  </si>
  <si>
    <t xml:space="preserve">ORD4 Chicago (Lisle) Data Center </t>
  </si>
  <si>
    <t>ORD4 Chicago Tri-State Data Center</t>
  </si>
  <si>
    <t>Oak Brook Data Center</t>
  </si>
  <si>
    <t>Prime Chicago - ORD01-01</t>
  </si>
  <si>
    <t>Prime Chicago - ORD01-02</t>
  </si>
  <si>
    <t>Prime Chicago - ORD01-03</t>
  </si>
  <si>
    <t>T5 @ Chicago II</t>
  </si>
  <si>
    <t>T5 @ Chicago III</t>
  </si>
  <si>
    <t>T5 @ Chicago IV Building 1</t>
  </si>
  <si>
    <t>T5 @ Chicago IV Building 10</t>
  </si>
  <si>
    <t>T5 @ Chicago IV Building 11</t>
  </si>
  <si>
    <t>T5 @ Chicago IV Building 12</t>
  </si>
  <si>
    <t>T5 @ Chicago IV Building 13</t>
  </si>
  <si>
    <t>T5 @ Chicago IV Building 14</t>
  </si>
  <si>
    <t>T5 @ Chicago IV Building 15</t>
  </si>
  <si>
    <t>T5 @ Chicago IV Building 16</t>
  </si>
  <si>
    <t>T5 @ Chicago IV Building 17</t>
  </si>
  <si>
    <t>T5 @ Chicago IV Building 18</t>
  </si>
  <si>
    <t>T5 @ Chicago IV Building 19</t>
  </si>
  <si>
    <t>T5 @ Chicago IV Building 2</t>
  </si>
  <si>
    <t>T5 @ Chicago IV Building 20</t>
  </si>
  <si>
    <t>T5 @ Chicago IV Building 3</t>
  </si>
  <si>
    <t>T5 @ Chicago IV Building 4</t>
  </si>
  <si>
    <t>T5 @ Chicago IV Building 5</t>
  </si>
  <si>
    <t>T5 @ Chicago IV Building 6</t>
  </si>
  <si>
    <t>T5 @ Chicago IV Building 7</t>
  </si>
  <si>
    <t>T5 @ Chicago IV Building 8</t>
  </si>
  <si>
    <t>T5 @ Chicago IV Building 9</t>
  </si>
  <si>
    <t>US DoD North us-gov-chicago-1</t>
  </si>
  <si>
    <t>Wells St Chicago Data Center</t>
  </si>
  <si>
    <t>Brooklyn Data Center</t>
  </si>
  <si>
    <t>NY1 New York Data Center</t>
  </si>
  <si>
    <t>NY10 New York City Data Center</t>
  </si>
  <si>
    <t>NY13 Elmsford Data Center</t>
  </si>
  <si>
    <t>NY2 New York Data Center</t>
  </si>
  <si>
    <t>NY9 New York Data Center</t>
  </si>
  <si>
    <t>NYC3 - Manhattan Data Center</t>
  </si>
  <si>
    <t>New York -  HW2 Hawthorne Data Center</t>
  </si>
  <si>
    <t>New York - HWT Hawthorne Data Center</t>
  </si>
  <si>
    <t>New York 7 Data Center</t>
  </si>
  <si>
    <t>New York Broad Street Connect Data Center</t>
  </si>
  <si>
    <t>New York Chelsea Data Center</t>
  </si>
  <si>
    <t>New York Data Center</t>
  </si>
  <si>
    <t>New York Data Center (JFK2)</t>
  </si>
  <si>
    <t>New York JFK10 Data Center</t>
  </si>
  <si>
    <t xml:space="preserve">New York JFK12 Data Center </t>
  </si>
  <si>
    <t>New York JFK13 Data Center</t>
  </si>
  <si>
    <t>New York Teleport Data Center</t>
  </si>
  <si>
    <t>SDC Manhattan Data Center</t>
  </si>
  <si>
    <t>AI Data center - DPO</t>
  </si>
  <si>
    <t>Grand Rapids Data Center</t>
  </si>
  <si>
    <t>Grand Rapids East Data Center</t>
  </si>
  <si>
    <t>Mid Michigan Data Center</t>
  </si>
  <si>
    <t>Switch Data Centers Pyramid Data Center</t>
  </si>
  <si>
    <t>Ann Arbor 2 Data Center</t>
  </si>
  <si>
    <t>Ann Arbor Data Center</t>
  </si>
  <si>
    <t>DC-2 Michigan Data Center</t>
  </si>
  <si>
    <t>DT1 Detroit Data Center</t>
  </si>
  <si>
    <t>Detroit 1 Data Center</t>
  </si>
  <si>
    <t>Detroit Clay St Data Center</t>
  </si>
  <si>
    <t>Detroit Data Center (DC1)</t>
  </si>
  <si>
    <t>Detroit Data Center TYM1</t>
  </si>
  <si>
    <t>Detroit Data Center TYM2</t>
  </si>
  <si>
    <t>Detroit Metro Data Center</t>
  </si>
  <si>
    <t>Metro Detroit Data Center</t>
  </si>
  <si>
    <t>Royal Oak MI Data Center</t>
  </si>
  <si>
    <t>Southfield Data Center</t>
  </si>
  <si>
    <t>Southfield Data Center NW (DC2)</t>
  </si>
  <si>
    <t>Southfield Data Center W (DC3)</t>
  </si>
  <si>
    <t>Newark</t>
  </si>
  <si>
    <t>Wilmington 1 Data Center</t>
  </si>
  <si>
    <t>Wilmington Data Center</t>
  </si>
  <si>
    <t>DFW-01 Dallas Data Center</t>
  </si>
  <si>
    <t>DFW-02 Dallas Data Center</t>
  </si>
  <si>
    <t>DFW01A - Dallas Data Center</t>
  </si>
  <si>
    <t>DFW01B - Dallas Data Center</t>
  </si>
  <si>
    <t>DFW01C - Dallas Data Center</t>
  </si>
  <si>
    <t>DFW1 Dallas Carrollton Data Center</t>
  </si>
  <si>
    <t>DFW2 Dallas Data Center</t>
  </si>
  <si>
    <t>DFW2 Fort Worth Data Center Campus</t>
  </si>
  <si>
    <t>DFW3 - Plano Data Center</t>
  </si>
  <si>
    <t>DFW3 Dallas Data Center</t>
  </si>
  <si>
    <t>DFW8 - Plano II Data Center</t>
  </si>
  <si>
    <t>Dallas - Allen Data Center</t>
  </si>
  <si>
    <t>Dallas - Plano Data Center</t>
  </si>
  <si>
    <t>Dallas DFW11 Data Center</t>
  </si>
  <si>
    <t>Dallas DFW12 Data Center Building 1</t>
  </si>
  <si>
    <t>Dallas DFW12 Data Center Building 2</t>
  </si>
  <si>
    <t>Dallas DFW26 Data Center</t>
  </si>
  <si>
    <t>Legacy I Data Center</t>
  </si>
  <si>
    <t>Legacy II Data Center</t>
  </si>
  <si>
    <t>Legacy III Data Center</t>
  </si>
  <si>
    <t>Legacy IV Data Center</t>
  </si>
  <si>
    <t>Legacy V Data Center</t>
  </si>
  <si>
    <t>Baton Rouge Data Center 1</t>
  </si>
  <si>
    <t>Baton Rouge Data Center 2</t>
  </si>
  <si>
    <t>Columbia Data Center</t>
  </si>
  <si>
    <t>EC103 Columbia</t>
  </si>
  <si>
    <t>Charlotte - Center Park Data Center</t>
  </si>
  <si>
    <t>Charlotte - North Data Center</t>
  </si>
  <si>
    <t>Charlotte - South Data Center</t>
  </si>
  <si>
    <t>Charlotte CLT10 Data Center</t>
  </si>
  <si>
    <t>Charlotte CLT11 Data Center</t>
  </si>
  <si>
    <t>Charlotte CLT12 Data Center</t>
  </si>
  <si>
    <t>Charlotte One Data Center</t>
  </si>
  <si>
    <t>Charlotte Two Data Center</t>
  </si>
  <si>
    <t>DUR1 Raleigh-Durham Data Center</t>
  </si>
  <si>
    <t>High Point Data Center</t>
  </si>
  <si>
    <t>Microsoft Hickory 2 Data Center Building 1</t>
  </si>
  <si>
    <t>Microsoft Hickory Data Center Building 1</t>
  </si>
  <si>
    <t>Microsoft Hickory Data Center Building 2</t>
  </si>
  <si>
    <t>Microsoft Hickory Data Center Building 3</t>
  </si>
  <si>
    <t>Microsoft Hickory Data Center Building 4</t>
  </si>
  <si>
    <t>Microsoft Hickory Data Center Building 5</t>
  </si>
  <si>
    <t>PowerHouse Charlotte Building 1</t>
  </si>
  <si>
    <t>PowerHouse Charlotte Building 2</t>
  </si>
  <si>
    <t>PowerHouse Charlotte Building 3</t>
  </si>
  <si>
    <t>PowerHouse Charlotte Building 4</t>
  </si>
  <si>
    <t>PowerHouse Charlotte Building 5</t>
  </si>
  <si>
    <t>Raleigh - RTP Data Center</t>
  </si>
  <si>
    <t>OR1 Orlando Data Center</t>
  </si>
  <si>
    <t>Orlando 3 Data Center</t>
  </si>
  <si>
    <t>Indianapolis Carmel Data Center</t>
  </si>
  <si>
    <t>CIN2 Cincinnati 7th Street Data Center</t>
  </si>
  <si>
    <t>CIN3 Cincinnati Mason Data Center</t>
  </si>
  <si>
    <t>CIN4 Cincinnati Hamilton Data Center</t>
  </si>
  <si>
    <t>CIN97 Cincinnati Blue Ash Data Center</t>
  </si>
  <si>
    <t>Cincinnati 1 Data Center</t>
  </si>
  <si>
    <t>Cincinnati 3 Data Center</t>
  </si>
  <si>
    <t>Cincinnati II Data Center</t>
  </si>
  <si>
    <t>Downtown Cincinnati Data Center</t>
  </si>
  <si>
    <t>OHS - 1 - Ohio Data Center</t>
  </si>
  <si>
    <t>Zimcom Office</t>
  </si>
  <si>
    <t>Asheville Data Center</t>
  </si>
  <si>
    <t>Lenoir NC Data Center Building 1</t>
  </si>
  <si>
    <t>Lenoir NC Data Center Building 2</t>
  </si>
  <si>
    <t>Lenoir NC Data Center Building 3</t>
  </si>
  <si>
    <t>Lenoir NC Data Center Building 4</t>
  </si>
  <si>
    <t>Microsoft Project Agate Building 1</t>
  </si>
  <si>
    <t>Microsoft Project Agate Building 2</t>
  </si>
  <si>
    <t>Microsoft Project Agate Building 3</t>
  </si>
  <si>
    <t>Microsoft Project Agate Building 4</t>
  </si>
  <si>
    <t>Microsoft Project Agate Building 5</t>
  </si>
  <si>
    <t>Microsoft Project Yoga Data Center 1</t>
  </si>
  <si>
    <t>Microsoft Project Yoga Data Center 2</t>
  </si>
  <si>
    <t>PIT01 Pittsburgh Data Center</t>
  </si>
  <si>
    <t>PIT1 - Downtown Pittsburgh Data Center</t>
  </si>
  <si>
    <t>Pittsburgh - Green Tree Data Center</t>
  </si>
  <si>
    <t>Pittsburgh 1 Data Center</t>
  </si>
  <si>
    <t>Pittsburgh North Shore Data Center</t>
  </si>
  <si>
    <t>Pittsurgh 2 Data Center</t>
  </si>
  <si>
    <t>ELP1 El Paso Data Center</t>
  </si>
  <si>
    <t>El Paso 1 Data Center</t>
  </si>
  <si>
    <t>CLT-1 Data Center</t>
  </si>
  <si>
    <t>Kannapolis Data Center</t>
  </si>
  <si>
    <t>Winston-Salem Data Center</t>
  </si>
  <si>
    <t>AI Data Center (Rayville) Building 1</t>
  </si>
  <si>
    <t>AI Data Center (Rayville) Building 2</t>
  </si>
  <si>
    <t>AI Data Center (Rayville) Building 3</t>
  </si>
  <si>
    <t>AI Data Center (Rayville) Building 4</t>
  </si>
  <si>
    <t>AI Data Center (Rayville) Building 5</t>
  </si>
  <si>
    <t>AI Data Center (Rayville) Building 6</t>
  </si>
  <si>
    <t>AI Data Center (Rayville) Building 7</t>
  </si>
  <si>
    <t>AI Data Center (Rayville) Building 8</t>
  </si>
  <si>
    <t>AI Data Center (Rayville) Building 9</t>
  </si>
  <si>
    <t>Metairie 1 Data Center</t>
  </si>
  <si>
    <t>New Orleans Data Center</t>
  </si>
  <si>
    <t>AWS Canton Data Center Building 1</t>
  </si>
  <si>
    <t>AWS Canton Data Center Building 10</t>
  </si>
  <si>
    <t>AWS Canton Data Center Building 11</t>
  </si>
  <si>
    <t>AWS Canton Data Center Building 12</t>
  </si>
  <si>
    <t>AWS Canton Data Center Building 13</t>
  </si>
  <si>
    <t>AWS Canton Data Center Building 14</t>
  </si>
  <si>
    <t>AWS Canton Data Center Building 15</t>
  </si>
  <si>
    <t>AWS Canton Data Center Building 16</t>
  </si>
  <si>
    <t>AWS Canton Data Center Building 2</t>
  </si>
  <si>
    <t>AWS Canton Data Center Building 3</t>
  </si>
  <si>
    <t>AWS Canton Data Center Building 4</t>
  </si>
  <si>
    <t>AWS Canton Data Center Building 5</t>
  </si>
  <si>
    <t>AWS Canton Data Center Building 6</t>
  </si>
  <si>
    <t>AWS Canton Data Center Building 7</t>
  </si>
  <si>
    <t>AWS Canton Data Center Building 8</t>
  </si>
  <si>
    <t>AWS Canton Data Center Building 9</t>
  </si>
  <si>
    <t>Ridgeland Data center Building 1</t>
  </si>
  <si>
    <t>Ridgeland Data center Building 10</t>
  </si>
  <si>
    <t>Ridgeland Data center Building 11</t>
  </si>
  <si>
    <t>Ridgeland Data center Building 12</t>
  </si>
  <si>
    <t>Ridgeland Data center Building 13</t>
  </si>
  <si>
    <t>Ridgeland Data center Building 2</t>
  </si>
  <si>
    <t>Ridgeland Data center Building 3</t>
  </si>
  <si>
    <t>Ridgeland Data center Building 4</t>
  </si>
  <si>
    <t>Ridgeland Data center Building 5</t>
  </si>
  <si>
    <t>Ridgeland Data center Building 6</t>
  </si>
  <si>
    <t>Ridgeland Data center Building 7</t>
  </si>
  <si>
    <t>Ridgeland Data center Building 8</t>
  </si>
  <si>
    <t>Ridgeland Data center Building 9</t>
  </si>
  <si>
    <t>New Orleans 2 Data Center</t>
  </si>
  <si>
    <t xml:space="preserve">New Orleans, LA </t>
  </si>
  <si>
    <t>Cavern LightEdge</t>
  </si>
  <si>
    <t>KC1 - 1102 Grand Kansas City Data Center</t>
  </si>
  <si>
    <t>KC2 - 7801 Nieman Road Data Center</t>
  </si>
  <si>
    <t>Kansas City 1 Data Center</t>
  </si>
  <si>
    <t>Kansas City 2 Data Center</t>
  </si>
  <si>
    <t>Kansas City Data Center Building 1</t>
  </si>
  <si>
    <t>Kansas City Data Center Building 2</t>
  </si>
  <si>
    <t>Kansas City Data Center Building 3</t>
  </si>
  <si>
    <t>Kansas City Data Center Building 4</t>
  </si>
  <si>
    <t>Kansas City, Data Center Building 1</t>
  </si>
  <si>
    <t>Kansas City, Data Center Building 2</t>
  </si>
  <si>
    <t>Kansas City, Data Center Building 3</t>
  </si>
  <si>
    <t>Kansas City, Data Center Building 4</t>
  </si>
  <si>
    <t>MCI2 Pine Ridge Data Center</t>
  </si>
  <si>
    <t>MCI3 South Lake Campus Data Center</t>
  </si>
  <si>
    <t>Overland Park - Kansas City Data Center</t>
  </si>
  <si>
    <t>Statesboro Edge Data Center</t>
  </si>
  <si>
    <t>ec593040-1407-11f0-a336-3bc2a814925d</t>
  </si>
  <si>
    <t>AI Data Center - MIA MB01</t>
  </si>
  <si>
    <t>Metrobloks</t>
  </si>
  <si>
    <t>BCA Boca Raton Data Center</t>
  </si>
  <si>
    <t>Boca Raton Data Center</t>
  </si>
  <si>
    <t>FLL1 - Broward Data Center</t>
  </si>
  <si>
    <t>FTL Fort Lauderdale Data Center</t>
  </si>
  <si>
    <t>Florida Data Center</t>
  </si>
  <si>
    <t>Fort Lauderdale 1 Data Center</t>
  </si>
  <si>
    <t>Fort Lauderdale Data Center</t>
  </si>
  <si>
    <t xml:space="preserve">Hollywood, FL Data Center </t>
  </si>
  <si>
    <t>MI1 Miami Data Center</t>
  </si>
  <si>
    <t>MI2 Miami Data Center</t>
  </si>
  <si>
    <t>MI3 Boca Raton Data Center</t>
  </si>
  <si>
    <t>MI6 Doral Data Center</t>
  </si>
  <si>
    <t>MIA-1 - Miami Data Center</t>
  </si>
  <si>
    <t>MIA01 Miami Data Center</t>
  </si>
  <si>
    <t>MIA02 Miami Data Center</t>
  </si>
  <si>
    <t>MIA1 - Miami Data Center</t>
  </si>
  <si>
    <t>MIA2 - Miami Data Center</t>
  </si>
  <si>
    <t>Miami 4 Data Center</t>
  </si>
  <si>
    <t>Miami Data Center</t>
  </si>
  <si>
    <t>Miami MIA10 Data Center</t>
  </si>
  <si>
    <t>RadiusDC Doral Data Center</t>
  </si>
  <si>
    <t>AI Data Center (Atlanta) 1 DC1</t>
  </si>
  <si>
    <t>AT1 Atlanta Data Center</t>
  </si>
  <si>
    <t xml:space="preserve">AT1 Atlanta Data Center ( Westlake project) </t>
  </si>
  <si>
    <t>AT1 Atlanta IBX Data Center</t>
  </si>
  <si>
    <t xml:space="preserve">AT2 Atlanta Data Center ( Stacks project) </t>
  </si>
  <si>
    <t>AT4 Atlanta IBX Data Center</t>
  </si>
  <si>
    <t>ATL01-1 Atlanta Data Center</t>
  </si>
  <si>
    <t>ATL01-3 Atlanta Data Center</t>
  </si>
  <si>
    <t>ATL01A - Atlanta Data Center</t>
  </si>
  <si>
    <t>ATL1 - Atlanta Data Center</t>
  </si>
  <si>
    <t>ATL1 - Midtown Atlanta Data Center</t>
  </si>
  <si>
    <t>Atlanta 1 DC2 Data Center</t>
  </si>
  <si>
    <t>Atlanta 1 DC3 Data Center</t>
  </si>
  <si>
    <t>Atlanta 1 DC4 Data Center</t>
  </si>
  <si>
    <t>Atlanta 2 (Fayetteville) Data Center Building 1</t>
  </si>
  <si>
    <t>Atlanta 2 (Fayetteville) Data Center Building 2</t>
  </si>
  <si>
    <t>Atlanta 2 (Fayetteville) Data Center Building 3</t>
  </si>
  <si>
    <t>Atlanta 2 (Fayetteville) Data Center Building 4</t>
  </si>
  <si>
    <t>Atlanta 2 (Fayetteville) Data Center Building 5</t>
  </si>
  <si>
    <t>Atlanta 2 (Fayetteville) Data Center Building 6</t>
  </si>
  <si>
    <t>Atlanta 2 (Fayetteville) Data Center Building 7</t>
  </si>
  <si>
    <t>Atlanta 2 (Fayetteville) Data Center Building 8</t>
  </si>
  <si>
    <t>Atlanta 2 (Fayetteville) Data Center Building 9</t>
  </si>
  <si>
    <t>Atlanta 2 Data Center</t>
  </si>
  <si>
    <t>Atlanta ATL13 Data Center</t>
  </si>
  <si>
    <t>Atlanta ATL14 Data Center</t>
  </si>
  <si>
    <t>Atlanta Data Center</t>
  </si>
  <si>
    <t>Atlanta Data Center (ATL1)</t>
  </si>
  <si>
    <t>Atlanta Data Center (Ex DSM)</t>
  </si>
  <si>
    <t xml:space="preserve">Atlanta East Data Center Building 1 </t>
  </si>
  <si>
    <t>Atlanta East Data Center Building 2</t>
  </si>
  <si>
    <t>East Point GA  Data Center  (East US) ATL06</t>
  </si>
  <si>
    <t>East Point GA  Data Center  (East US) ATL07</t>
  </si>
  <si>
    <t>Microsoft Douglasville Building 1</t>
  </si>
  <si>
    <t>Microsoft Douglasville Building 2</t>
  </si>
  <si>
    <t>Microsoft Douglasville Building 3</t>
  </si>
  <si>
    <t>Microsoft Douglasville Building 4</t>
  </si>
  <si>
    <t>Microsoft Palmetto Building 1</t>
  </si>
  <si>
    <t>Microsoft Palmetto Building 2</t>
  </si>
  <si>
    <t>Microsoft Union City Building 1</t>
  </si>
  <si>
    <t>Microsoft Union City Building 2</t>
  </si>
  <si>
    <t>Microsoft Union City Building 3</t>
  </si>
  <si>
    <t>Rome GA Data Center Building 1</t>
  </si>
  <si>
    <t>Rome GA Data Center Building 2</t>
  </si>
  <si>
    <t>Rome GA Data Center Building 3</t>
  </si>
  <si>
    <t>T5 @ Atlanta IV Building 1</t>
  </si>
  <si>
    <t>T5 @ Atlanta IV Building 2</t>
  </si>
  <si>
    <t>T5 @ Atlanta IV Building 3</t>
  </si>
  <si>
    <t>T5 @ Atlanta IV Building 4</t>
  </si>
  <si>
    <t>Mayes OK Data Center Building 1</t>
  </si>
  <si>
    <t>Mayes OK Data Center Building 10</t>
  </si>
  <si>
    <t>Mayes OK Data Center Building 11</t>
  </si>
  <si>
    <t>Mayes OK Data Center Building 2</t>
  </si>
  <si>
    <t>Mayes OK Data Center Building 3</t>
  </si>
  <si>
    <t>Mayes OK Data Center Building 4</t>
  </si>
  <si>
    <t>Mayes OK Data Center Building 5</t>
  </si>
  <si>
    <t>Mayes OK Data Center Building 6</t>
  </si>
  <si>
    <t>Mayes OK Data Center Building 7</t>
  </si>
  <si>
    <t>Mayes OK Data Center Building 8</t>
  </si>
  <si>
    <t>Mayes OK Data Center Building 9</t>
  </si>
  <si>
    <t>Dallas - Richardson Data Center</t>
  </si>
  <si>
    <t>Dallas Data Center (DAL6)</t>
  </si>
  <si>
    <t>Grand Rapids Data Center (DC4)</t>
  </si>
  <si>
    <t>Grand Rapids South Data Center</t>
  </si>
  <si>
    <t>AT1 KEEP Data Center</t>
  </si>
  <si>
    <t>AT2 KEEP Data Center A</t>
  </si>
  <si>
    <t>AT2 KEEP Data Center B</t>
  </si>
  <si>
    <t>AT3 KEEP Data Center</t>
  </si>
  <si>
    <t>ATL1 Atlanta Data Center Campus</t>
  </si>
  <si>
    <t>ATL4 - Lithia Springs Data Center</t>
  </si>
  <si>
    <t>Atlanta - Douglasville 1 Data Center</t>
  </si>
  <si>
    <t>Atlanta ATL11 Data Center</t>
  </si>
  <si>
    <t xml:space="preserve">Atlanta West Data Center Building 1 </t>
  </si>
  <si>
    <t>Atlanta West Data Center Building 2</t>
  </si>
  <si>
    <t>Atlanta West Data Center Building 3</t>
  </si>
  <si>
    <t>Douglas County Data Center Building 1</t>
  </si>
  <si>
    <t>Douglas County Data Center Building 2</t>
  </si>
  <si>
    <t>T5 @ Atlanta III Building 1</t>
  </si>
  <si>
    <t>T5 @ Atlanta III Building 2</t>
  </si>
  <si>
    <t>T5 @ Atlanta III Building 3</t>
  </si>
  <si>
    <t>T5 @ Atlanta III Building 4</t>
  </si>
  <si>
    <t>HAII1 AlohaNAP Data Center</t>
  </si>
  <si>
    <t>Hawaii Data Center</t>
  </si>
  <si>
    <t>ACT1 - Waco Data Center</t>
  </si>
  <si>
    <t>CHWY1 Cheyenne Data Center</t>
  </si>
  <si>
    <t>Boise 1 Data Center</t>
  </si>
  <si>
    <t>Boise 2 Data Center</t>
  </si>
  <si>
    <t>GTP Data Center 1</t>
  </si>
  <si>
    <t>GTP Data Center 2</t>
  </si>
  <si>
    <t>GTP Data Center 3</t>
  </si>
  <si>
    <t>GTP Data Center 4</t>
  </si>
  <si>
    <t>GTP Data Center 5</t>
  </si>
  <si>
    <t>Kuna Data Center Building 1</t>
  </si>
  <si>
    <t>Kuna Data Center Building 2</t>
  </si>
  <si>
    <t>Tonaquint - Boise 1</t>
  </si>
  <si>
    <t>Cal Ethos Data Center Building 1</t>
  </si>
  <si>
    <t>Cal Ethos Data Center Building 2</t>
  </si>
  <si>
    <t>Cal Ethos Data Center Building 3</t>
  </si>
  <si>
    <t>Cal Ethos Data Center Building 4</t>
  </si>
  <si>
    <t>Cal Ethos Data Center Building 5</t>
  </si>
  <si>
    <t>AWS - St. Olive Township Building 1</t>
  </si>
  <si>
    <t>AWS - St. Olive Township Building 10</t>
  </si>
  <si>
    <t>AWS - St. Olive Township Building 11</t>
  </si>
  <si>
    <t>AWS - St. Olive Township Building 12</t>
  </si>
  <si>
    <t>AWS - St. Olive Township Building 13</t>
  </si>
  <si>
    <t>AWS - St. Olive Township Building 14</t>
  </si>
  <si>
    <t>AWS - St. Olive Township Building 15</t>
  </si>
  <si>
    <t>AWS - St. Olive Township Building 16</t>
  </si>
  <si>
    <t>AWS - St. Olive Township Building 2</t>
  </si>
  <si>
    <t>AWS - St. Olive Township Building 3</t>
  </si>
  <si>
    <t>AWS - St. Olive Township Building 4</t>
  </si>
  <si>
    <t>AWS - St. Olive Township Building 5</t>
  </si>
  <si>
    <t>AWS - St. Olive Township Building 6</t>
  </si>
  <si>
    <t>AWS - St. Olive Township Building 7</t>
  </si>
  <si>
    <t>AWS - St. Olive Township Building 8</t>
  </si>
  <si>
    <t>AWS - St. Olive Township Building 9</t>
  </si>
  <si>
    <t>Microsoft Mishawaka</t>
  </si>
  <si>
    <t>Project Zodiac Fort Wayne Data Center Building 2</t>
  </si>
  <si>
    <t>Project Zodiac Fort Wayne Data Center Building 3</t>
  </si>
  <si>
    <t>Project Zodiac Fort Wayne Data Center Building 4</t>
  </si>
  <si>
    <t>Project Zodiac Fort Wayne Data Center Building 5</t>
  </si>
  <si>
    <t>Project Zodiac Fort Wayne Data Center Building 6</t>
  </si>
  <si>
    <t>Project Zodiac Fort Wayne Data Center Building 7</t>
  </si>
  <si>
    <t>Project Zodiac Fort Wayne Data Center Building 8</t>
  </si>
  <si>
    <t>Project Zodiac Fort Wayne Data Center Building 9</t>
  </si>
  <si>
    <t>SBIN1 South Bend Data Center</t>
  </si>
  <si>
    <t>South Bend Data Center</t>
  </si>
  <si>
    <t>IND1 Downtown Indianapolis Data Center</t>
  </si>
  <si>
    <t>IND2 Downtown Indianapolis Data Center</t>
  </si>
  <si>
    <t>Indianapolis 1 Data Center</t>
  </si>
  <si>
    <t>Indianapolis 3 Data Center</t>
  </si>
  <si>
    <t>Indianapolis North Data Center</t>
  </si>
  <si>
    <t>Indy Telcom Center</t>
  </si>
  <si>
    <t>Cedar Rapid, Data Center Building 1</t>
  </si>
  <si>
    <t>Cedar Rapid, Data Center Building 2</t>
  </si>
  <si>
    <t>Cedar Rapid, Data Center Building 3</t>
  </si>
  <si>
    <t>Cedar Rapid, Data Center Building 4</t>
  </si>
  <si>
    <t>JAX01 Jacksonville Data Center</t>
  </si>
  <si>
    <t>JAX1 Jacksonville Data Center</t>
  </si>
  <si>
    <t>JAX2 Edge Data Center</t>
  </si>
  <si>
    <t>JAX2 Jacksonville Data Center</t>
  </si>
  <si>
    <t>Jacksonville 1 Data Center</t>
  </si>
  <si>
    <t>Jacksonville Data Center</t>
  </si>
  <si>
    <t>Coeur d' Alene Data Center</t>
  </si>
  <si>
    <t>Spokane SPO01/02 Data Center</t>
  </si>
  <si>
    <t>Spokane SPO03 Data Center</t>
  </si>
  <si>
    <t>20845 Sockeye Pl Data Center</t>
  </si>
  <si>
    <t>Eugene 2 Data Center</t>
  </si>
  <si>
    <t>SLC2 Granite Point Data Center</t>
  </si>
  <si>
    <t>SLC3 Granite Point Data Center</t>
  </si>
  <si>
    <t>SLC4 Granite Point Data Center</t>
  </si>
  <si>
    <t>SLC5 Granite Point Data Center</t>
  </si>
  <si>
    <t>SLC6 Granite Point Data Center</t>
  </si>
  <si>
    <t>Columbus OH Data Center Building 1</t>
  </si>
  <si>
    <t>Columbus OH Data Center Building 2</t>
  </si>
  <si>
    <t>Columbus OH Data Center Building 3</t>
  </si>
  <si>
    <t>Lincoln Data Center</t>
  </si>
  <si>
    <t>Lincoln NE Data Center Building 1</t>
  </si>
  <si>
    <t>Lincoln NE Data Center Building 2</t>
  </si>
  <si>
    <t>Lincoln NE Data Center Building 3</t>
  </si>
  <si>
    <t>Lincoln NE Data Center Building 4</t>
  </si>
  <si>
    <t>Lincoln NE Data Center Building 5</t>
  </si>
  <si>
    <t>Lincoln NE Data Center Building 6</t>
  </si>
  <si>
    <t>Lincoln NE Data Center Building 7</t>
  </si>
  <si>
    <t>Marion Data Center</t>
  </si>
  <si>
    <t>EC101 Los Angeles</t>
  </si>
  <si>
    <t>LA1 - Los Angeles Data Center</t>
  </si>
  <si>
    <t>LA1 Los Angeles Data Center</t>
  </si>
  <si>
    <t>LA2 Los Angeles Data Center</t>
  </si>
  <si>
    <t>LA3 El Segundo Data Center</t>
  </si>
  <si>
    <t>LA3 Los Angeles Data Center</t>
  </si>
  <si>
    <t>LA4 El Segundo Data Center</t>
  </si>
  <si>
    <t>LA7 Torrance Data Center</t>
  </si>
  <si>
    <t>LADC2 - Los Angeles Data Center</t>
  </si>
  <si>
    <t>LADC4 - Los Angeles Data Center</t>
  </si>
  <si>
    <t>LADC5 - Los Angeles Data Center</t>
  </si>
  <si>
    <t>LAX Data Center</t>
  </si>
  <si>
    <t>LAX01-01 Prime Los Angeles - 4701 S. Santa Fe</t>
  </si>
  <si>
    <t>LAX1 Los Angeles Data Center</t>
  </si>
  <si>
    <t>LAX1 Los Angeles One Wilshire Data Center</t>
  </si>
  <si>
    <t>Los Angeles - Century Data Center</t>
  </si>
  <si>
    <t>Los Angeles Data Center</t>
  </si>
  <si>
    <t>Los Angeles LAX10 Data Center</t>
  </si>
  <si>
    <t>Los Angeles LAX11 Data Center</t>
  </si>
  <si>
    <t>Los Angeles LAX12 Data Center</t>
  </si>
  <si>
    <t>One Wilshire Data Center</t>
  </si>
  <si>
    <t>West7Center Data Center</t>
  </si>
  <si>
    <t>Louisville</t>
  </si>
  <si>
    <t>Louisville - Downtown Data Center</t>
  </si>
  <si>
    <t>Louisville - East Data Center</t>
  </si>
  <si>
    <t>Louisville 1 Data Center</t>
  </si>
  <si>
    <t>Louisville 2 Data Center</t>
  </si>
  <si>
    <t>Louisville 3 Data Center</t>
  </si>
  <si>
    <t>Louisville Data Center</t>
  </si>
  <si>
    <t>PH Data Center 1</t>
  </si>
  <si>
    <t>PH Data Center 2</t>
  </si>
  <si>
    <t>PH Data Center 3</t>
  </si>
  <si>
    <t>PH Data Center 4</t>
  </si>
  <si>
    <t>PH Data Center 5</t>
  </si>
  <si>
    <t>PH Data Center 6</t>
  </si>
  <si>
    <t>5515 Nobel Dr Data Center</t>
  </si>
  <si>
    <t>MAD01 Madison Data Center</t>
  </si>
  <si>
    <t>Madison Data Center</t>
  </si>
  <si>
    <t>Monticello Data Center</t>
  </si>
  <si>
    <t>204 Red Rd Data Center</t>
  </si>
  <si>
    <t>Allentown - TekPark Data Center</t>
  </si>
  <si>
    <t>Bethlehem Data Center</t>
  </si>
  <si>
    <t>Reading Data Center</t>
  </si>
  <si>
    <t>Colocation Data Center Texas</t>
  </si>
  <si>
    <t>Houston 1 - The Woodlands Data Center</t>
  </si>
  <si>
    <t>390 N Alices Rd Data Center</t>
  </si>
  <si>
    <t>Altoona Iowa Data Center Building 1</t>
  </si>
  <si>
    <t>Altoona Iowa Data Center Building 10</t>
  </si>
  <si>
    <t>Altoona Iowa Data Center Building 2</t>
  </si>
  <si>
    <t>Altoona Iowa Data Center Building 3</t>
  </si>
  <si>
    <t>Altoona Iowa Data Center Building 4</t>
  </si>
  <si>
    <t>Altoona Iowa Data Center Building 5</t>
  </si>
  <si>
    <t>Altoona Iowa Data Center Building 6</t>
  </si>
  <si>
    <t>Altoona Iowa Data Center Building 7</t>
  </si>
  <si>
    <t>Altoona Iowa Data Center Building 8</t>
  </si>
  <si>
    <t>Altoona Iowa Data Center Building 9</t>
  </si>
  <si>
    <t>Aureon Downtown</t>
  </si>
  <si>
    <t>Bluebird Quad Cities Data Center</t>
  </si>
  <si>
    <t>Council Bluffs Data Center Buidling 1</t>
  </si>
  <si>
    <t>Council Bluffs Data Center Buidling 2</t>
  </si>
  <si>
    <t>Council Bluffs Data Center Buidling 3</t>
  </si>
  <si>
    <t>Council Bluffs Data Center Buidling 4</t>
  </si>
  <si>
    <t>Council Bluffs Data Center Buidling 5</t>
  </si>
  <si>
    <t>Council Bluffs Data Center Buidling 6</t>
  </si>
  <si>
    <t>Council Bluffs Data Center Buidling 7</t>
  </si>
  <si>
    <t>Council Bluffs Data Center N Lake Manawa</t>
  </si>
  <si>
    <t xml:space="preserve">DSM1 Des Moines Data Center </t>
  </si>
  <si>
    <t>Data Center Building 10</t>
  </si>
  <si>
    <t>Data Center Building 11</t>
  </si>
  <si>
    <t>Data Center Building 12</t>
  </si>
  <si>
    <t>Data Center Building 13</t>
  </si>
  <si>
    <t>Data Center Building 14</t>
  </si>
  <si>
    <t>Data Center Building 15</t>
  </si>
  <si>
    <t>Data Center Building 3</t>
  </si>
  <si>
    <t>Data Center Building 4</t>
  </si>
  <si>
    <t>Data Center Building 5</t>
  </si>
  <si>
    <t>Data Center Building 6</t>
  </si>
  <si>
    <t>Data Center Building 7</t>
  </si>
  <si>
    <t>Data Center Building 8</t>
  </si>
  <si>
    <t>Data Center Building 9</t>
  </si>
  <si>
    <t>Davenport IA Project</t>
  </si>
  <si>
    <t>Davenport, IA</t>
  </si>
  <si>
    <t>Des Moines 1 Data Center</t>
  </si>
  <si>
    <t>Des Moines I Data Center</t>
  </si>
  <si>
    <t>Des Moines II Data Center</t>
  </si>
  <si>
    <t>Edged Ankeny Data Center</t>
  </si>
  <si>
    <t>Microsoft Project Alluvion - Building 1</t>
  </si>
  <si>
    <t>Microsoft Project Alluvion - Building 2</t>
  </si>
  <si>
    <t>Microsoft Project Alluvion - Building 3</t>
  </si>
  <si>
    <t>Microsoft Project Alluvion - Building 4</t>
  </si>
  <si>
    <t>Microsoft Project Alluvion - Building 5</t>
  </si>
  <si>
    <t>Microsoft Project Alluvion - Building 6</t>
  </si>
  <si>
    <t>Microsoft Project Alluvion - Building 7</t>
  </si>
  <si>
    <t>Microsoft Project Alluvion - Building 8</t>
  </si>
  <si>
    <t>Microsoft Project Ginger East Building 1</t>
  </si>
  <si>
    <t>Microsoft Project Ginger East Building 2</t>
  </si>
  <si>
    <t>Microsoft Project Ginger East Building 3</t>
  </si>
  <si>
    <t>Microsoft Project Ginger East Building 4</t>
  </si>
  <si>
    <t>Microsoft Project Ginger East Building 5</t>
  </si>
  <si>
    <t>Microsoft Project Ginger West Building 1</t>
  </si>
  <si>
    <t>Microsoft Project Ginger West Building 2</t>
  </si>
  <si>
    <t>Microsoft Project Ginger West Building 3</t>
  </si>
  <si>
    <t>Microsoft Project Ginger West Building 4</t>
  </si>
  <si>
    <t>Microsoft Project Ginger West Building 5</t>
  </si>
  <si>
    <t>Microsoft Project Mountain Building 1</t>
  </si>
  <si>
    <t>Microsoft Project Mountain Building 2</t>
  </si>
  <si>
    <t>Microsoft Project Mountain Building 3</t>
  </si>
  <si>
    <t>Microsoft Project Mountain Building 4</t>
  </si>
  <si>
    <t>Microsoft Project Mountain Building 5</t>
  </si>
  <si>
    <t>Microsoft Project Mountain Building 6</t>
  </si>
  <si>
    <t>Microsoft Project Osmium Building 1</t>
  </si>
  <si>
    <t>Microsoft Project Osmium Building 2</t>
  </si>
  <si>
    <t>Microsoft Project Osmium Building 3</t>
  </si>
  <si>
    <t>Microsoft Project Osmium Building 4</t>
  </si>
  <si>
    <t>Microsoft Project Osmium Building 5</t>
  </si>
  <si>
    <t>OCB1 Omaha-Council Bluffs IA</t>
  </si>
  <si>
    <t>Waukee IA Data Center Building 1</t>
  </si>
  <si>
    <t>Waukee IA Data Center Building 2</t>
  </si>
  <si>
    <t>Waukee IA Data Center Building 3</t>
  </si>
  <si>
    <t>Nashville - Brentwood Data Center</t>
  </si>
  <si>
    <t>Nashville - Cool Springs Data Center</t>
  </si>
  <si>
    <t>Nashville - Franklin Data Center</t>
  </si>
  <si>
    <t>Bend Data Center</t>
  </si>
  <si>
    <t>Ohio Data Center</t>
  </si>
  <si>
    <t>60590 Decatur Rd Data Center</t>
  </si>
  <si>
    <t xml:space="preserve">MSP1 Shakopee Data Center </t>
  </si>
  <si>
    <t>Minneapolis - Chaska Data Center</t>
  </si>
  <si>
    <t>Minneapolis II - Chaska Data Center</t>
  </si>
  <si>
    <t>Lauderdale County Data Center Building 1</t>
  </si>
  <si>
    <t>Lauderdale County Data Center Building 2</t>
  </si>
  <si>
    <t>Lauderdale County Data Center Building 3</t>
  </si>
  <si>
    <t>Lauderdale County Data Center Building 4</t>
  </si>
  <si>
    <t>Lauderdale County Data Center Building 5</t>
  </si>
  <si>
    <t>Lauderdale County Data Center Building 6</t>
  </si>
  <si>
    <t>Lauderdale County Data Center Building 7</t>
  </si>
  <si>
    <t>Lauderdale County Data Center Building 8</t>
  </si>
  <si>
    <t>Modesto 1 Data Center</t>
  </si>
  <si>
    <t>Project Trinity</t>
  </si>
  <si>
    <t>NA1 Nashville Data Center</t>
  </si>
  <si>
    <t>NAS01 Nashville Data Center</t>
  </si>
  <si>
    <t>Nashville 1 Data Center</t>
  </si>
  <si>
    <t>Nashville 2 Data Center</t>
  </si>
  <si>
    <t>Nashville 3 Data Center</t>
  </si>
  <si>
    <t>Bellevue 1 Data Center</t>
  </si>
  <si>
    <t>Omaha - Bellevue Data Center</t>
  </si>
  <si>
    <t>Omaha - Midlands Data Center</t>
  </si>
  <si>
    <t>Sarpy Nebraska Data Center Building 1</t>
  </si>
  <si>
    <t>Sarpy Nebraska Data Center Building 2</t>
  </si>
  <si>
    <t>Sarpy Nebraska Data Center Building 3</t>
  </si>
  <si>
    <t>Sarpy Nebraska Data Center Building 4</t>
  </si>
  <si>
    <t>Sarpy Nebraska Data Center Building 5</t>
  </si>
  <si>
    <t>Sarpy Nebraska Data Center Building 6</t>
  </si>
  <si>
    <t>Sarpy Nebraska Data Center Building 7</t>
  </si>
  <si>
    <t>Sarpy Nebraska Data Center Building 8</t>
  </si>
  <si>
    <t>Sarpy Nebraska Data Center Building 9</t>
  </si>
  <si>
    <t xml:space="preserve"> LV1 CORE Campus SuperNAP 10</t>
  </si>
  <si>
    <t xml:space="preserve"> LV1 CORE Campus SuperNAP 7</t>
  </si>
  <si>
    <t xml:space="preserve"> LV1 CORE Campus SuperNAP 8</t>
  </si>
  <si>
    <t xml:space="preserve"> LV1 CORE Campus SuperNAP 9</t>
  </si>
  <si>
    <t>AI Data Center RNO1 - Reno,NV</t>
  </si>
  <si>
    <t>Clark County Data Center Building 1</t>
  </si>
  <si>
    <t>Clark County Data Center Building 2</t>
  </si>
  <si>
    <t>LAS01 Las Vegas Data Center</t>
  </si>
  <si>
    <t>LAS1 Las Vegas Data Center</t>
  </si>
  <si>
    <t>LV1 CORE Campus SuperNAP 11</t>
  </si>
  <si>
    <t>LV1 CORE Campus SuperNAP 12</t>
  </si>
  <si>
    <t>LV1 CORE Campus SuperNAP 15</t>
  </si>
  <si>
    <t>LV1 CORE Campus SuperNAP 16</t>
  </si>
  <si>
    <t>Las Vegas - Downtown Data Center</t>
  </si>
  <si>
    <t>Las Vegas - North Data Center</t>
  </si>
  <si>
    <t>Las Vegas 1 Data Center</t>
  </si>
  <si>
    <t>Las Vegas 2 Data Center</t>
  </si>
  <si>
    <t>Las Vegas Data Center</t>
  </si>
  <si>
    <t>Peru Shelf Technology Park Building 1</t>
  </si>
  <si>
    <t>Peru Shelf Technology Park Building 10</t>
  </si>
  <si>
    <t>Peru Shelf Technology Park Building 11</t>
  </si>
  <si>
    <t>Peru Shelf Technology Park Building 12</t>
  </si>
  <si>
    <t>Peru Shelf Technology Park Building 13</t>
  </si>
  <si>
    <t>Peru Shelf Technology Park Building 2</t>
  </si>
  <si>
    <t>Peru Shelf Technology Park Building 3</t>
  </si>
  <si>
    <t>Peru Shelf Technology Park Building 4</t>
  </si>
  <si>
    <t>Peru Shelf Technology Park Building 5</t>
  </si>
  <si>
    <t>Peru Shelf Technology Park Building 6</t>
  </si>
  <si>
    <t>Peru Shelf Technology Park Building 7</t>
  </si>
  <si>
    <t>Peru Shelf Technology Park Building 8</t>
  </si>
  <si>
    <t>Peru Shelf Technology Park Building 9</t>
  </si>
  <si>
    <t>PowerHouse Reno Building 1</t>
  </si>
  <si>
    <t>PowerHouse Reno Building 2</t>
  </si>
  <si>
    <t>PowerHouse Reno Building 3</t>
  </si>
  <si>
    <t>RN01 Reno Edgecore Datacenter</t>
  </si>
  <si>
    <t>RN02 Reno Edgecore Datacenter</t>
  </si>
  <si>
    <t>RN03 Reno Edgecore Datacenter</t>
  </si>
  <si>
    <t>South Valley Technology Park Building 1</t>
  </si>
  <si>
    <t>South Valley Technology Park Building 2</t>
  </si>
  <si>
    <t>South Valley Technology Park Building 3</t>
  </si>
  <si>
    <t>South Valley Technology Park Building 4</t>
  </si>
  <si>
    <t>South Valley Technology Park Building 5</t>
  </si>
  <si>
    <t>Tahoe Reno Data Center</t>
  </si>
  <si>
    <t>VHT Building 1</t>
  </si>
  <si>
    <t>VHT Building 10</t>
  </si>
  <si>
    <t>VHT Building 11</t>
  </si>
  <si>
    <t>VHT Building 12</t>
  </si>
  <si>
    <t>VHT Building 13</t>
  </si>
  <si>
    <t>VHT Building 14</t>
  </si>
  <si>
    <t>VHT Building 15</t>
  </si>
  <si>
    <t>VHT Building 16</t>
  </si>
  <si>
    <t>VHT Building 17</t>
  </si>
  <si>
    <t>VHT Building 18</t>
  </si>
  <si>
    <t>VHT Building 19</t>
  </si>
  <si>
    <t>VHT Building 2</t>
  </si>
  <si>
    <t>VHT Building 20</t>
  </si>
  <si>
    <t>VHT Building 3</t>
  </si>
  <si>
    <t>VHT Building 4</t>
  </si>
  <si>
    <t>VHT Building 5</t>
  </si>
  <si>
    <t>VHT Building 6</t>
  </si>
  <si>
    <t>VHT Building 7</t>
  </si>
  <si>
    <t>VHT Building 8</t>
  </si>
  <si>
    <t>VHT Building 9</t>
  </si>
  <si>
    <t>Lebanon Data Center</t>
  </si>
  <si>
    <t>701 River Street Data Center</t>
  </si>
  <si>
    <t>Albany 1 Data Center</t>
  </si>
  <si>
    <t>Albany 3 Data Center</t>
  </si>
  <si>
    <t>Downtown Data Center  - ALB1</t>
  </si>
  <si>
    <t>Union Station Data Center</t>
  </si>
  <si>
    <t>Windstream Albany</t>
  </si>
  <si>
    <t>Jackson County, AL Data Center Building 1</t>
  </si>
  <si>
    <t>Jackson County, AL Data Center Building 2</t>
  </si>
  <si>
    <t>AWS - Portage Building 1</t>
  </si>
  <si>
    <t>AWS - Portage Building 2</t>
  </si>
  <si>
    <t>Burns Harbor Data Center Building 1</t>
  </si>
  <si>
    <t>Burns Harbor Data Center Building 2</t>
  </si>
  <si>
    <t>Burns Harbor Data Center Building 3</t>
  </si>
  <si>
    <t>Burns Harbor Data Center Building 4</t>
  </si>
  <si>
    <t>Burns Harbor Data Center Building 5</t>
  </si>
  <si>
    <t>Burns Harbor Data Center Building 6</t>
  </si>
  <si>
    <t>Burns Harbor Data Center Building 7</t>
  </si>
  <si>
    <t>10290 W 70th St Data Center</t>
  </si>
  <si>
    <t xml:space="preserve">AWS Industrial Blvd Data Center </t>
  </si>
  <si>
    <t>MIN1 Minneapolis Data Center</t>
  </si>
  <si>
    <t>MIN2 Minneapolis Data Center</t>
  </si>
  <si>
    <t>MIN3 Minneapolis Data Center</t>
  </si>
  <si>
    <t>MIN4 Minneapolis Data Center</t>
  </si>
  <si>
    <t>MIN5 Minneapolis Data Center</t>
  </si>
  <si>
    <t>MSP01 Minneapolis Data Center</t>
  </si>
  <si>
    <t>MSP1 West Twin Cities Data Center</t>
  </si>
  <si>
    <t>MSP2 East Twin Cities Data Center</t>
  </si>
  <si>
    <t>MSP3 Brooklyn Park Data Center</t>
  </si>
  <si>
    <t>MSP4 Downtown Minneapolis Data Center</t>
  </si>
  <si>
    <t>Minneapolis 1 Data Center</t>
  </si>
  <si>
    <t>Minneapolis 2 Data Center</t>
  </si>
  <si>
    <t>Minnetonka 1 Data Center</t>
  </si>
  <si>
    <t>St. Paul Data Center</t>
  </si>
  <si>
    <t>Amazon AWS - 8158 Sudley Rd Building 1</t>
  </si>
  <si>
    <t>Amazon AWS - 8158 Sudley Rd Building 2</t>
  </si>
  <si>
    <t>Amazon AWS - 8158 Sudley Rd Building 3</t>
  </si>
  <si>
    <t>Amazon AWS - 8158 Sudley Rd Building 4</t>
  </si>
  <si>
    <t>Amazon AWS IAD -  Mason Building 2</t>
  </si>
  <si>
    <t>Amazon AWS IAD - 11800 Brewers</t>
  </si>
  <si>
    <t>Amazon AWS IAD - 11801 Brewers</t>
  </si>
  <si>
    <t>Amazon AWS IAD - 22520 Randolph</t>
  </si>
  <si>
    <t>Amazon AWS IAD - 22630 Dulles</t>
  </si>
  <si>
    <t>Amazon AWS IAD - 22745 Relocation Building 1</t>
  </si>
  <si>
    <t>Amazon AWS IAD - 22755 Relocation Building 2</t>
  </si>
  <si>
    <t>Amazon AWS IAD - 22868 International Building 2</t>
  </si>
  <si>
    <t>Amazon AWS IAD - 22945 International Building 1</t>
  </si>
  <si>
    <t>Amazon AWS IAD - 23005 International Building 3</t>
  </si>
  <si>
    <t>Amazon AWS IAD - 24178 Upper Woodside</t>
  </si>
  <si>
    <t>Amazon AWS IAD - 24185 Upper Woodside</t>
  </si>
  <si>
    <t>Amazon AWS IAD - 4100 Westfax</t>
  </si>
  <si>
    <t>Amazon AWS IAD - 4101 Westfax</t>
  </si>
  <si>
    <t>Amazon AWS IAD - 41992 John Mosby Building 1</t>
  </si>
  <si>
    <t>Amazon AWS IAD - 41992 John Mosby Building 2</t>
  </si>
  <si>
    <t>Amazon AWS IAD - 41992 John Mosby Building 3</t>
  </si>
  <si>
    <t>Amazon AWS IAD - 41992 John Mosby Building 4</t>
  </si>
  <si>
    <t>Amazon AWS IAD - 42139 Reeds Farm Building 1</t>
  </si>
  <si>
    <t>Amazon AWS IAD - 42139 Reeds Farm Building 2</t>
  </si>
  <si>
    <t>Amazon AWS IAD - 42139 Reeds Farm Building 3</t>
  </si>
  <si>
    <t>Amazon AWS IAD - 42800 Fadeley</t>
  </si>
  <si>
    <t>Amazon AWS IAD - 42949 Fadeley</t>
  </si>
  <si>
    <t>Amazon AWS IAD - 44150 Wade Dr</t>
  </si>
  <si>
    <t>Amazon AWS IAD - 45210 Prologis</t>
  </si>
  <si>
    <t>Amazon AWS IAD - 45220 Prologis</t>
  </si>
  <si>
    <t>Amazon AWS IAD - 7600 Doane</t>
  </si>
  <si>
    <t>Amazon AWS IAD - Bethlehem Building 1</t>
  </si>
  <si>
    <t>Amazon AWS IAD - Bethlehem Building 2</t>
  </si>
  <si>
    <t>Amazon AWS IAD - Bethlehem Building 3</t>
  </si>
  <si>
    <t>Amazon AWS IAD - Bethlehem Building 4</t>
  </si>
  <si>
    <t>Amazon AWS IAD - Century Park Building 1</t>
  </si>
  <si>
    <t>Amazon AWS IAD - Century Park Building 2</t>
  </si>
  <si>
    <t>Amazon AWS IAD - John Marshall Building 1</t>
  </si>
  <si>
    <t>Amazon AWS IAD - John Marshall Building 2</t>
  </si>
  <si>
    <t>Amazon AWS IAD - John Marshall Building 3</t>
  </si>
  <si>
    <t>Amazon AWS IAD - John Marshall Building 4</t>
  </si>
  <si>
    <t>Amazon AWS IAD - Mason Building 1</t>
  </si>
  <si>
    <t>Amazon AWS IAD - Mason Building 3</t>
  </si>
  <si>
    <t>Amazon AWS IAD - Mason Building 4</t>
  </si>
  <si>
    <t>Amazon AWS IAD - Wellington Building 1</t>
  </si>
  <si>
    <t>Amazon AWS IAD - Wellington Building 2</t>
  </si>
  <si>
    <t>Amazon AWS IAD - Wellington Building 3</t>
  </si>
  <si>
    <t>Amazon AWS IAD - Wellington Building 4</t>
  </si>
  <si>
    <t>Amazon AWS IAD - Wellington Building 5</t>
  </si>
  <si>
    <t>Amazon AWS IAD - Wellington Building 6</t>
  </si>
  <si>
    <t>Amazon AWS IAD - Willard Building 1</t>
  </si>
  <si>
    <t>84e4e144-0da1-48b3-973e-b673eb505eed</t>
  </si>
  <si>
    <t>Amazon AWS IAD - Willard Building 2</t>
  </si>
  <si>
    <t>Delayed</t>
  </si>
  <si>
    <t>f1eba37d-1e01-4bd9-bf41-5c4c97f6891c</t>
  </si>
  <si>
    <t>Amazon AWS IAD - Willard Building 3</t>
  </si>
  <si>
    <t>b6efdeea-a188-417c-91b2-5bac5461a917</t>
  </si>
  <si>
    <t>Amazon AWS IAD - Willard Building 4</t>
  </si>
  <si>
    <t>Ashburn - Moran Data Center</t>
  </si>
  <si>
    <t>Ashburn VA2 Virginia Data Center</t>
  </si>
  <si>
    <t>Google Prince William County - Building 1</t>
  </si>
  <si>
    <t>Google Prince William County - Building 2</t>
  </si>
  <si>
    <t>Google Prince William County - Building 3</t>
  </si>
  <si>
    <t>IAD1 A -  Sterling Data Center Campus</t>
  </si>
  <si>
    <t>IAD1 B -  Sterling Data Center Campus</t>
  </si>
  <si>
    <t>IAD1 C -  Sterling Data Center Campus</t>
  </si>
  <si>
    <t xml:space="preserve">IAD2 A - Sterling Data Center </t>
  </si>
  <si>
    <t xml:space="preserve">IAD2 B - Sterling Data Center </t>
  </si>
  <si>
    <t>Microsoft - MNZ Building 2</t>
  </si>
  <si>
    <t>Microsoft - MNZ Building 3</t>
  </si>
  <si>
    <t>Microsoft - MNZ Building 4</t>
  </si>
  <si>
    <t>Microsoft - MNZ01</t>
  </si>
  <si>
    <t>Microsoft - MNZ02</t>
  </si>
  <si>
    <t>Microsoft - MNZ03 Building 1</t>
  </si>
  <si>
    <t>NVA02A - Northern Virginia Data Center</t>
  </si>
  <si>
    <t>NVA02B - Northern Virginia Data Center</t>
  </si>
  <si>
    <t>NVA02C - Northern Virginia Data Center</t>
  </si>
  <si>
    <t>NVA02D - Northern Virginia Data Center</t>
  </si>
  <si>
    <t>NVA02E - Northern Virginia Data Center</t>
  </si>
  <si>
    <t>NVA02F - Northern Virginia Data Center</t>
  </si>
  <si>
    <t>NVA02G - Northern Virginia Data Center</t>
  </si>
  <si>
    <t>NVA02H - Northern Virginia Data Center</t>
  </si>
  <si>
    <t>NVA02I - Northern Virginia Data Center</t>
  </si>
  <si>
    <t>NVA02J - Northern Virginia Data Center</t>
  </si>
  <si>
    <t>NVA04 - Northern Virginia Data Center Bldg 1</t>
  </si>
  <si>
    <t>NVA04 - Northern Virginia Data Center Bldg 2</t>
  </si>
  <si>
    <t>NVA04 - Northern Virginia Data Center Bldg 3</t>
  </si>
  <si>
    <t>NVA05A - Northern Virginia Data Center</t>
  </si>
  <si>
    <t>NVA05B - Northern Virginia Data Center 2</t>
  </si>
  <si>
    <t>NVA06 - Northern Virginia Data Center Building 1</t>
  </si>
  <si>
    <t>NVA06 - Northern Virginia Data Center Building 2</t>
  </si>
  <si>
    <t>NVA1, NVA2 &amp; NVA3 Northern Virginia Sterling Data Center</t>
  </si>
  <si>
    <t>NVA4 Northern Virginia Sterling Data Center</t>
  </si>
  <si>
    <t>NVA5 Northern Virginia Sterling Data Center</t>
  </si>
  <si>
    <t>NVA6 Northern Virginia Sterling Data Center</t>
  </si>
  <si>
    <t>NVA7 Northern Virginia Sterling Data Center</t>
  </si>
  <si>
    <t>NVA8 Northern Virginia Data Center</t>
  </si>
  <si>
    <t>NVA9 Northern Virginia Data Center</t>
  </si>
  <si>
    <t>Silverbrook Data Center 1</t>
  </si>
  <si>
    <t>Silverbrook Data Center 2</t>
  </si>
  <si>
    <t>VA-1 - Northern Virginia Data Center</t>
  </si>
  <si>
    <t>VA-2 - Northern Virginia Data Center</t>
  </si>
  <si>
    <t>VA-3 - Northern Virginia Data Center</t>
  </si>
  <si>
    <t>VA-4 - Northern Virginia Data Center</t>
  </si>
  <si>
    <t>VA-5 - Northern Virginia Data Center</t>
  </si>
  <si>
    <t>VA-6 - Northern Virginia Data Center</t>
  </si>
  <si>
    <t>VA-7 - Northern Virginia Data Center</t>
  </si>
  <si>
    <t>VA-8- Northern Virginia Data Center</t>
  </si>
  <si>
    <t>VIN1 Data Center 1</t>
  </si>
  <si>
    <t>VIN1 Data Center 2</t>
  </si>
  <si>
    <t>Virginia Data Center Building 1</t>
  </si>
  <si>
    <t>Virginia Data Center Building 2</t>
  </si>
  <si>
    <t>Virginia Data Center Building 3</t>
  </si>
  <si>
    <t>The Dalles Data Center Building 1</t>
  </si>
  <si>
    <t>The Dalles Data Center Building 2</t>
  </si>
  <si>
    <t>The Dalles Data Center Building 3</t>
  </si>
  <si>
    <t>The Dalles Data Center Building 4</t>
  </si>
  <si>
    <t>The Dalles Data Center Building 5</t>
  </si>
  <si>
    <t>The Dalles Data Center Building 6</t>
  </si>
  <si>
    <t>Akron 2 Data Center</t>
  </si>
  <si>
    <t>Akron I &amp; II Data Center</t>
  </si>
  <si>
    <t>Amazon AWS CMH - Hayden Building 1</t>
  </si>
  <si>
    <t>Amazon AWS CMH - Hayden Building 2</t>
  </si>
  <si>
    <t>Amazon AWS CMH - Hayden Bulding 3</t>
  </si>
  <si>
    <t>Amazon AWS CMH - Hayden Bulding 4</t>
  </si>
  <si>
    <t>Amazon AWS CMH - Hayden Bulding 5</t>
  </si>
  <si>
    <t>Columbus - Dublin Data Center</t>
  </si>
  <si>
    <t>Dublin Data Center</t>
  </si>
  <si>
    <t>NEO-01 Perkins Township Data Center</t>
  </si>
  <si>
    <t>(OH1) Data Center Building 1</t>
  </si>
  <si>
    <t>(OH1) Data Center Building 2</t>
  </si>
  <si>
    <t>(OH1) Data Center Building 3</t>
  </si>
  <si>
    <t>Amazon AWS  - Beech Building 1</t>
  </si>
  <si>
    <t>Amazon AWS  - Beech Building 10</t>
  </si>
  <si>
    <t>Amazon AWS  - Beech Building 11</t>
  </si>
  <si>
    <t>Amazon AWS  - Beech Building 2</t>
  </si>
  <si>
    <t>Amazon AWS  - Beech Building 3</t>
  </si>
  <si>
    <t>Amazon AWS  - Beech Building 4</t>
  </si>
  <si>
    <t>Amazon AWS  - Beech Building 5</t>
  </si>
  <si>
    <t>Amazon AWS  - Beech Building 6</t>
  </si>
  <si>
    <t>Amazon AWS  - Beech Building 7</t>
  </si>
  <si>
    <t>Amazon AWS  - Beech Building 8</t>
  </si>
  <si>
    <t>Amazon AWS  - Beech Building 9</t>
  </si>
  <si>
    <t>Amazon AWS - Cosgray Building 1</t>
  </si>
  <si>
    <t>Amazon AWS - Cosgray Building 2</t>
  </si>
  <si>
    <t>Amazon AWS - Cosgray Building 3</t>
  </si>
  <si>
    <t>Amazon AWS - Cosgray Building 4</t>
  </si>
  <si>
    <t>Amazon AWS - Houchard Building 1</t>
  </si>
  <si>
    <t>Amazon AWS - Houchard Building 2</t>
  </si>
  <si>
    <t>Amazon AWS - Houchard Building 3</t>
  </si>
  <si>
    <t>Amazon AWS - Houchard Building 4</t>
  </si>
  <si>
    <t>Amazon AWS - Houchard Building 5</t>
  </si>
  <si>
    <t>Amazon AWS - Industrial Pkwy Building 1</t>
  </si>
  <si>
    <t>Amazon AWS - Industrial Pkwy Building 2</t>
  </si>
  <si>
    <t>Amazon AWS - Industrial Pkwy Building 3</t>
  </si>
  <si>
    <t>Amazon AWS - Industrial Pkwy Building 4</t>
  </si>
  <si>
    <t>Amazon AWS - Scioto Building 1</t>
  </si>
  <si>
    <t>Amazon AWS - Scioto Building 2</t>
  </si>
  <si>
    <t>Amazon AWS - Scioto Building 3</t>
  </si>
  <si>
    <t>Amazon AWS - Scioto Building 4</t>
  </si>
  <si>
    <t>Amazon AWS - Scioto Building 5</t>
  </si>
  <si>
    <t>Amazon AWS - Vans Valley Building 1</t>
  </si>
  <si>
    <t>Amazon AWS - Vans Valley Building 2</t>
  </si>
  <si>
    <t>Amazon AWS - Vans Valley Building 3</t>
  </si>
  <si>
    <t>Amazon AWS - Vans Valley Building 4</t>
  </si>
  <si>
    <t>Amazon AWS - Warner Rd Building 1</t>
  </si>
  <si>
    <t>Amazon AWS - Warner Rd Building 2</t>
  </si>
  <si>
    <t>Amazon AWS - Warner Rd Building 3</t>
  </si>
  <si>
    <t>Amazon AWS - Warner Rd Building 4</t>
  </si>
  <si>
    <t>Amazon AWS - Warner Rd Building 5</t>
  </si>
  <si>
    <t>Beech Rd Data Center Building 1</t>
  </si>
  <si>
    <t>Google New Albany Data Center Building 1</t>
  </si>
  <si>
    <t>Google New Albany Data Center Building 2</t>
  </si>
  <si>
    <t>Google New Albany Data Center Building 3</t>
  </si>
  <si>
    <t>Google New Albany Data Center Building 4</t>
  </si>
  <si>
    <t>Google New Albany Data Center Building 5</t>
  </si>
  <si>
    <t>Google New Albany Data Center Building 6</t>
  </si>
  <si>
    <t>Heath OH Data Center Building 1</t>
  </si>
  <si>
    <t>Heath OH Data Center Building 2</t>
  </si>
  <si>
    <t>Heath OH Data Center Building 3</t>
  </si>
  <si>
    <t>Heath OH Data Center Building 4</t>
  </si>
  <si>
    <t>Heath OH Data Center Building 5</t>
  </si>
  <si>
    <t>Licking County OH Data Center Building 1</t>
  </si>
  <si>
    <t>Licking County OH Data Center Building 2</t>
  </si>
  <si>
    <t>Licking County OH Data Center Building 3</t>
  </si>
  <si>
    <t>Licking County OH Data Center Building 4</t>
  </si>
  <si>
    <t>Licking County OH Data Center Building 5</t>
  </si>
  <si>
    <t>Licking County OH Data Center Building 6</t>
  </si>
  <si>
    <t>New Albany 1 Data Center A</t>
  </si>
  <si>
    <t>New Albany 1 Data Center B</t>
  </si>
  <si>
    <t>New Albany 2 Data Center A</t>
  </si>
  <si>
    <t>New Albany 2 Data Center B</t>
  </si>
  <si>
    <t>New Albany Ohio Data Center Building 1</t>
  </si>
  <si>
    <t>New Albany Ohio Data Center Building 2</t>
  </si>
  <si>
    <t>New Albany Ohio Data Center Building 3</t>
  </si>
  <si>
    <t>New Albany Ohio Data Center Building 4</t>
  </si>
  <si>
    <t>New Albany Ohio Data Center Building 5</t>
  </si>
  <si>
    <t>Pataskala Data Center Building 1</t>
  </si>
  <si>
    <t>Oklahoma City OK2 Data Center</t>
  </si>
  <si>
    <t>Oklahoma City OKC Data Center</t>
  </si>
  <si>
    <t>Oklahoma Data Center</t>
  </si>
  <si>
    <t>Stillwater Data Center project Building 1</t>
  </si>
  <si>
    <t>Stillwater Data Center project Building 2</t>
  </si>
  <si>
    <t>Stillwater Data Center project Building 3</t>
  </si>
  <si>
    <t>Stillwater Data Center project Building 4</t>
  </si>
  <si>
    <t>Stillwater Data Center project Building 5</t>
  </si>
  <si>
    <t>Stillwater Data Center project Building 6</t>
  </si>
  <si>
    <t>Tonaquint - Oklahoma City</t>
  </si>
  <si>
    <t>Omaha NE Data Center Building 1</t>
  </si>
  <si>
    <t>Omaha NE Data Center Building 2</t>
  </si>
  <si>
    <t>Omaha NE Data Center Building 3</t>
  </si>
  <si>
    <t>Omaha NE Data Center Building 4</t>
  </si>
  <si>
    <t>Omaha NE Data Center Building 5</t>
  </si>
  <si>
    <t>Omaha NE Data Center Building 6</t>
  </si>
  <si>
    <t>Omaha NE Data Center Building 7</t>
  </si>
  <si>
    <t>Omaha NE Data Center Building 8</t>
  </si>
  <si>
    <t>Papillion, NE Data Center Building 1</t>
  </si>
  <si>
    <t>Papillion, NE Data Center Building 2</t>
  </si>
  <si>
    <t>Papillion, NE Data Center Building 3</t>
  </si>
  <si>
    <t>Papillion, NE Data Center Building 4</t>
  </si>
  <si>
    <t>2020 Live Oak St Data Center</t>
  </si>
  <si>
    <t xml:space="preserve">AWS Ezell Drive Data Center </t>
  </si>
  <si>
    <t>Amazon AWS - Round Rock</t>
  </si>
  <si>
    <t>Atlantic Station Plano TX Data Center Building 1</t>
  </si>
  <si>
    <t>Atlantic Station Plano TX Data Center Building 2</t>
  </si>
  <si>
    <t>Atlantic Station Plano TX Data Center Building 3</t>
  </si>
  <si>
    <t>Atlantic Station Plano TX Data Center Building 4</t>
  </si>
  <si>
    <t>DA1 Dallas Data Center</t>
  </si>
  <si>
    <t>DA2 Dallas Data Center</t>
  </si>
  <si>
    <t>DA3 Dallas Data Center</t>
  </si>
  <si>
    <t>DA4 Dallas Data Center</t>
  </si>
  <si>
    <t>DA6 Dallas Data Center</t>
  </si>
  <si>
    <t>DA9 Irving Data Center</t>
  </si>
  <si>
    <t>DAL1 Dallas Data Center</t>
  </si>
  <si>
    <t>DAL2 Dallas Data Center</t>
  </si>
  <si>
    <t>DAL3 Dallas Data Center</t>
  </si>
  <si>
    <t>DFW I  Dallas/Fort Worth</t>
  </si>
  <si>
    <t>DFW IX</t>
  </si>
  <si>
    <t>DFW VIII</t>
  </si>
  <si>
    <t>DFW X</t>
  </si>
  <si>
    <t>DFW02A - Dallas Data Center</t>
  </si>
  <si>
    <t>DFW02B - Dallas Data Center</t>
  </si>
  <si>
    <t>DFW02C - Dallas Data Center</t>
  </si>
  <si>
    <t>DFW02D - Dallas Data Center</t>
  </si>
  <si>
    <t>DFW02E - Dallas Data Center</t>
  </si>
  <si>
    <t>DFW02F - Dallas Data Center</t>
  </si>
  <si>
    <t>DFW1 - Downtown Dallas Data Center</t>
  </si>
  <si>
    <t>DFW1 Fort Worth Data Center Campus</t>
  </si>
  <si>
    <t>DFW3 Fort Worth Data Center Campus</t>
  </si>
  <si>
    <t>DFW4 - Dallas Empire Central Data Center</t>
  </si>
  <si>
    <t>DFW6 - Dallas Love Field Data Center</t>
  </si>
  <si>
    <t>DFW7 - Dallas LBJ Data Center</t>
  </si>
  <si>
    <t>Dallas 1 Data Center</t>
  </si>
  <si>
    <t>Dallas 3 Data Center</t>
  </si>
  <si>
    <t>Dallas DFW10 Data Center</t>
  </si>
  <si>
    <t>Dallas DFW14 Data Center</t>
  </si>
  <si>
    <t>Dallas DFW36 Data Center</t>
  </si>
  <si>
    <t>Fort Worth 1 Data Center</t>
  </si>
  <si>
    <t>Google Red Oak Data Center Building 1</t>
  </si>
  <si>
    <t>Irving - Dallas DC1 &amp; DC2 Data Center</t>
  </si>
  <si>
    <t>Irving - Dallas DC3</t>
  </si>
  <si>
    <t>Irving - Dallas DC4</t>
  </si>
  <si>
    <t>Irving - Dallas DC5</t>
  </si>
  <si>
    <t>Irving - Dallas DC6</t>
  </si>
  <si>
    <t>Microsoft Irving Building 1</t>
  </si>
  <si>
    <t>Microsoft Irving Building 2</t>
  </si>
  <si>
    <t>Microsoft Irving Building 3</t>
  </si>
  <si>
    <t>Microsoft Irving Building 4</t>
  </si>
  <si>
    <t>Midlothian, TX Data Center Building 1</t>
  </si>
  <si>
    <t>Midlothian, TX Data Center Building 2</t>
  </si>
  <si>
    <t>Midlothian, TX Data Center Building 3</t>
  </si>
  <si>
    <t>Midlothian, TX Data Center Building 4</t>
  </si>
  <si>
    <t>Pioneer Park I Data Center</t>
  </si>
  <si>
    <t>Pioneer Park II Data Center</t>
  </si>
  <si>
    <t>Power Campus Austin Data Center Building 1</t>
  </si>
  <si>
    <t>Power Campus Austin Data Center Building 2</t>
  </si>
  <si>
    <t>Power Campus Austin Data Center Building 3</t>
  </si>
  <si>
    <t>Power Campus Austin Data Center Building 4</t>
  </si>
  <si>
    <t>Power Campus Austin Data Center Building 5</t>
  </si>
  <si>
    <t>Power Campus Austin Data Center Building 6</t>
  </si>
  <si>
    <t>Power Campus Dallas Data Center Building 1</t>
  </si>
  <si>
    <t>Power Campus Dallas Data Center Building 2</t>
  </si>
  <si>
    <t>Power Campus Dallas Data Center Building 3</t>
  </si>
  <si>
    <t>PowerHouse &amp; Provident Data Center 1</t>
  </si>
  <si>
    <t>PowerHouse &amp; Provident Data Center 10</t>
  </si>
  <si>
    <t>PowerHouse &amp; Provident Data Center 11</t>
  </si>
  <si>
    <t>PowerHouse &amp; Provident Data Center 12</t>
  </si>
  <si>
    <t>PowerHouse &amp; Provident Data Center 13</t>
  </si>
  <si>
    <t>PowerHouse &amp; Provident Data Center 14</t>
  </si>
  <si>
    <t>PowerHouse &amp; Provident Data Center 15</t>
  </si>
  <si>
    <t>PowerHouse &amp; Provident Data Center 16</t>
  </si>
  <si>
    <t>PowerHouse &amp; Provident Data Center 17</t>
  </si>
  <si>
    <t>PowerHouse &amp; Provident Data Center 18</t>
  </si>
  <si>
    <t>PowerHouse &amp; Provident Data Center 19</t>
  </si>
  <si>
    <t>PowerHouse &amp; Provident Data Center 2</t>
  </si>
  <si>
    <t>PowerHouse &amp; Provident Data Center 20</t>
  </si>
  <si>
    <t>PowerHouse &amp; Provident Data Center 21</t>
  </si>
  <si>
    <t>PowerHouse &amp; Provident Data Center 22</t>
  </si>
  <si>
    <t>PowerHouse &amp; Provident Data Center 23</t>
  </si>
  <si>
    <t>PowerHouse &amp; Provident Data Center 24</t>
  </si>
  <si>
    <t>PowerHouse &amp; Provident Data Center 3</t>
  </si>
  <si>
    <t>PowerHouse &amp; Provident Data Center 4</t>
  </si>
  <si>
    <t>PowerHouse &amp; Provident Data Center 5</t>
  </si>
  <si>
    <t>PowerHouse &amp; Provident Data Center 6</t>
  </si>
  <si>
    <t>PowerHouse &amp; Provident Data Center 7</t>
  </si>
  <si>
    <t>PowerHouse &amp; Provident Data Center 8</t>
  </si>
  <si>
    <t>PowerHouse &amp; Provident Data Center 9</t>
  </si>
  <si>
    <t>PowerHouse Irving Building 1</t>
  </si>
  <si>
    <t>PowerHouse Irving Building 2</t>
  </si>
  <si>
    <t>PowerHouse Irving Building 3</t>
  </si>
  <si>
    <t>Red Oak I  Dallas/Fort Worth</t>
  </si>
  <si>
    <t>Red Oak II  Dallas/Fort Worth</t>
  </si>
  <si>
    <t>Red Oak III  Dallas/Fort Worth</t>
  </si>
  <si>
    <t>Red Oak IV  Dallas/Fort Worth</t>
  </si>
  <si>
    <t>Red Oak IX  Dallas/Fort Worth</t>
  </si>
  <si>
    <t>Red Oak V  Dallas/Fort Worth</t>
  </si>
  <si>
    <t>Red Oak VII  Dallas/Fort Worth</t>
  </si>
  <si>
    <t>Red Oak VIII  Dallas/Fort Worth</t>
  </si>
  <si>
    <t>Red Oak X  Dallas/Fort Worth</t>
  </si>
  <si>
    <t>Red Oak XI  Dallas/Fort Worth</t>
  </si>
  <si>
    <t>Ryan Companies Data Center 1</t>
  </si>
  <si>
    <t>Ryan Companies Data Center 2</t>
  </si>
  <si>
    <t>Ryan Companies Data Center 3</t>
  </si>
  <si>
    <t>LGA3 - Orangeburg Data Center</t>
  </si>
  <si>
    <t>NY-1 Data Center</t>
  </si>
  <si>
    <t>ORNY1 Orangeburg Data Center</t>
  </si>
  <si>
    <t>Orangeburg NY Data Center</t>
  </si>
  <si>
    <t>Orlando 1 Data Center</t>
  </si>
  <si>
    <t>Orlando 2 Data Center</t>
  </si>
  <si>
    <t>Orlando Data Center</t>
  </si>
  <si>
    <t>CIN6 Florence Data Center</t>
  </si>
  <si>
    <t>Bluebird Underground Data Center</t>
  </si>
  <si>
    <t>401 North Broad Philadelphia Data Center</t>
  </si>
  <si>
    <t>411 Swedeland Road Data Center</t>
  </si>
  <si>
    <t>Keystone NAP</t>
  </si>
  <si>
    <t>King of Prussia Data Center</t>
  </si>
  <si>
    <t>PA1 Philadelphia Data Center</t>
  </si>
  <si>
    <t>PH1 Philadelphia Data Center</t>
  </si>
  <si>
    <t>PH2 Philadelphia Data Center</t>
  </si>
  <si>
    <t>Philadelphia - Collegeville Data Center</t>
  </si>
  <si>
    <t>Philadelphia 1 Data Center</t>
  </si>
  <si>
    <t>Philadelphia 3 Data Center</t>
  </si>
  <si>
    <t>Philadelphia Data Center</t>
  </si>
  <si>
    <t>Valley Forge Data Center</t>
  </si>
  <si>
    <t>Allentown Data Center</t>
  </si>
  <si>
    <t>Lancaster 1 Data Center</t>
  </si>
  <si>
    <t>Lehigh Valley Data Center</t>
  </si>
  <si>
    <t xml:space="preserve">SEA3 Lynnwood Data Center </t>
  </si>
  <si>
    <t>Microsoft Malaga Data Center Building 1</t>
  </si>
  <si>
    <t>Microsoft Malaga Data Center Building 2</t>
  </si>
  <si>
    <t>Microsoft Malaga Data Center Building 3</t>
  </si>
  <si>
    <t>SDC Columbia Data Center 1</t>
  </si>
  <si>
    <t>SDC Columbia Data Center 2</t>
  </si>
  <si>
    <t>SDC Columbia Data Center 3</t>
  </si>
  <si>
    <t>Microsoft East Wenatchee Building 1</t>
  </si>
  <si>
    <t>Microsoft East Wenatchee Building 2</t>
  </si>
  <si>
    <t>Microsoft East Wenatchee Building 3</t>
  </si>
  <si>
    <t>Microsoft East Wenatchee Building 4</t>
  </si>
  <si>
    <t>Microsoft East Wenatchee Building 5</t>
  </si>
  <si>
    <t>Microsoft East Wenatchee Building 6</t>
  </si>
  <si>
    <t>Microsoft Plano (IL)</t>
  </si>
  <si>
    <t>Microsoft Quincy 1 Data Center Building 1</t>
  </si>
  <si>
    <t>Microsoft Quincy 1 Data Center Building 2</t>
  </si>
  <si>
    <t>Microsoft Quincy 1 Data Center Building 3</t>
  </si>
  <si>
    <t>Microsoft Quincy 1 Data Center Building 4</t>
  </si>
  <si>
    <t>Microsoft Quincy 2 Data Center Building 1</t>
  </si>
  <si>
    <t>Microsoft Quincy 2 Data Center Building 2</t>
  </si>
  <si>
    <t>Microsoft Quincy 2 Data Center Building 3</t>
  </si>
  <si>
    <t>Microsoft Quincy 2 Data Center Building 4</t>
  </si>
  <si>
    <t>Microsoft Quincy 2 Data Center Building 5</t>
  </si>
  <si>
    <t>Microsoft Quincy 2 Data Center Building 6</t>
  </si>
  <si>
    <t>Microsoft Quincy 2 Data Center Building 7</t>
  </si>
  <si>
    <t>Microsoft Quincy 2 Data Center Building 8</t>
  </si>
  <si>
    <t>Microsoft Quincy 2 Data Center Building 9</t>
  </si>
  <si>
    <t>PNW1 Quincy Data Center</t>
  </si>
  <si>
    <t>SDC Quincy Data Center Building 1</t>
  </si>
  <si>
    <t>SDC Quincy Data Center Building 2</t>
  </si>
  <si>
    <t>SDC Quincy Data Center Building 3</t>
  </si>
  <si>
    <t>SDC Quincy Data Center Building 4</t>
  </si>
  <si>
    <t>SDC Quincy Data Center Building 5</t>
  </si>
  <si>
    <t>SDC Quincy Data Center Building 6</t>
  </si>
  <si>
    <t>WA1 Quincy Data Center Building 1</t>
  </si>
  <si>
    <t>WA1 Quincy Data Center Building 2</t>
  </si>
  <si>
    <t>WA1 Quincy Data Center Building 3</t>
  </si>
  <si>
    <t>Eagle Mountain Utah Data Center Building 1</t>
  </si>
  <si>
    <t>Eagle Mountain Utah Data Center Building 2</t>
  </si>
  <si>
    <t>Eagle Mountain Utah Data Center Building 3</t>
  </si>
  <si>
    <t>Eagle Mountain Utah Data Center Building 4</t>
  </si>
  <si>
    <t>Eagle Mountain Utah Data Center Building 5</t>
  </si>
  <si>
    <t>Eagle Mountain Utah Data Center Building 6</t>
  </si>
  <si>
    <t>Eagle Mountain Utah Data Center Building 7</t>
  </si>
  <si>
    <t>PCT Data Center Building 1</t>
  </si>
  <si>
    <t>PCT Data Center Building 10</t>
  </si>
  <si>
    <t>PCT Data Center Building 2</t>
  </si>
  <si>
    <t>PCT Data Center Building 3</t>
  </si>
  <si>
    <t>PCT Data Center Building 4</t>
  </si>
  <si>
    <t>PCT Data Center Building 5</t>
  </si>
  <si>
    <t>PCT Data Center Building 6</t>
  </si>
  <si>
    <t>PCT Data Center Building 7</t>
  </si>
  <si>
    <t>PCT Data Center Building 8</t>
  </si>
  <si>
    <t>PCT Data Center Building 9</t>
  </si>
  <si>
    <t>Portland OR | PTOR1</t>
  </si>
  <si>
    <t>Prineville Data Center Building 10</t>
  </si>
  <si>
    <t>Prineville Data Center Building 5</t>
  </si>
  <si>
    <t>Prineville Data Center Building 6</t>
  </si>
  <si>
    <t>Prineville Data Center Building 7</t>
  </si>
  <si>
    <t>Prineville Data Center Building 8</t>
  </si>
  <si>
    <t>Prineville Data Center Building 9</t>
  </si>
  <si>
    <t>SLC-01 Salt Lake City Data Center</t>
  </si>
  <si>
    <t>SLC-02 Salt Lake City Data Center</t>
  </si>
  <si>
    <t>SLC-03 West Jordan, Utah Data Center</t>
  </si>
  <si>
    <t>SLC-04 West Jordan, Utah Data Center</t>
  </si>
  <si>
    <t>SLC01 Salt Lake City Data Center</t>
  </si>
  <si>
    <t>SLC1 Downtown Salt Lake City Data Center</t>
  </si>
  <si>
    <t>Salt Lake City - Downtown Data Center</t>
  </si>
  <si>
    <t>Salt Lake City - Fair Park Data Center</t>
  </si>
  <si>
    <t>Salt Lake City - Lindon Data Center</t>
  </si>
  <si>
    <t>Salt Lake City - Millcreek Data Center</t>
  </si>
  <si>
    <t>Salt Lake City 2 Data Center</t>
  </si>
  <si>
    <t>Utah Data Center Building 1</t>
  </si>
  <si>
    <t>Utah Data Center Building 2</t>
  </si>
  <si>
    <t>Utah Data Center Building 3</t>
  </si>
  <si>
    <t>AWS Gilroy Data Center 1</t>
  </si>
  <si>
    <t>AWS Gilroy Data Center 2</t>
  </si>
  <si>
    <t>Bakersfield 2 Data Center</t>
  </si>
  <si>
    <t>Emeryville Data Center (OAK1)</t>
  </si>
  <si>
    <t>Fremont 1 Data Center</t>
  </si>
  <si>
    <t>Fremont 2 Data Center</t>
  </si>
  <si>
    <t>Fresno 1 Data Center</t>
  </si>
  <si>
    <t>Fresno 2 Data Center</t>
  </si>
  <si>
    <t>Fresno Data Center</t>
  </si>
  <si>
    <t>Hayward 1 Data Center</t>
  </si>
  <si>
    <t>Manchester 1 Data Center</t>
  </si>
  <si>
    <t>Microsoft Orchard Pkwy Center Building 1</t>
  </si>
  <si>
    <t>Microsoft Orchard Pkwy Center Building 2</t>
  </si>
  <si>
    <t>Microsoft San Jose Data Center Building 1</t>
  </si>
  <si>
    <t>Microsoft San Jose Data Center Building 2</t>
  </si>
  <si>
    <t>PG&amp;E and Westbank Data center Building 1</t>
  </si>
  <si>
    <t>PG&amp;E and Westbank Data center Building 2</t>
  </si>
  <si>
    <t>PG&amp;E and Westbank Data center Building 3</t>
  </si>
  <si>
    <t>Prime Bay Area - 26415 Corporate Ave</t>
  </si>
  <si>
    <t>Prime San Jose - 6580 Via Del Oro</t>
  </si>
  <si>
    <t>Prime Santa Clara - 1111 Comstock</t>
  </si>
  <si>
    <t>Prime Santa Clara - 2215 Martin</t>
  </si>
  <si>
    <t>Quest High Availability Business Center</t>
  </si>
  <si>
    <t>SCV1 Silicon Valley Data Center</t>
  </si>
  <si>
    <t>SFO1 Silicon Valley Data Center</t>
  </si>
  <si>
    <t>SFO1-A Santa Clara Data Center Campus</t>
  </si>
  <si>
    <t>SFO1-B Santa Clara Data Center Campus</t>
  </si>
  <si>
    <t>SFO2-A Santa Clara Data Center Campus</t>
  </si>
  <si>
    <t>SFO2-B Santa Clara Data Center Campus</t>
  </si>
  <si>
    <t>SFO3 Sunnyvale Data Center Campus</t>
  </si>
  <si>
    <t>SV1 San Jose Data Center</t>
  </si>
  <si>
    <t>SV1 San Jose Silicon Valley Data Center</t>
  </si>
  <si>
    <t>SV1 Santa Clara Data Center</t>
  </si>
  <si>
    <t>SV10 San Jose Data Center</t>
  </si>
  <si>
    <t>SV11 San Jose IBX Data Center</t>
  </si>
  <si>
    <t>SV12x San Jose Data Center</t>
  </si>
  <si>
    <t>SV14 Silicon Valley Data Center</t>
  </si>
  <si>
    <t>SV15 Silicon Valley Data Center</t>
  </si>
  <si>
    <t>SV16 Silicon Valley Data Center</t>
  </si>
  <si>
    <t>SV17 Silicon Valley Data Center</t>
  </si>
  <si>
    <t>SV18 Silicon Valley Data Center</t>
  </si>
  <si>
    <t>SV2 Milpitas Silicon Valley Data Center</t>
  </si>
  <si>
    <t>SV2 Santa Clara Data Center</t>
  </si>
  <si>
    <t>SV3 San Jose Data Center</t>
  </si>
  <si>
    <t>SV3 Silicon Valley Data Center</t>
  </si>
  <si>
    <t>SV4 Silicon Valley Data Center</t>
  </si>
  <si>
    <t>SV4 Sunnyvale Data Center</t>
  </si>
  <si>
    <t>SV5 San Jose Data Center</t>
  </si>
  <si>
    <t>SV7 Silicon Valley Data Center</t>
  </si>
  <si>
    <t>SV8 Silicon Valley Data Center</t>
  </si>
  <si>
    <t>SV9 Santa Clara Data Center</t>
  </si>
  <si>
    <t>SVC01 Santa Clara Data Center</t>
  </si>
  <si>
    <t>SVY01A - Silicon Valley Data Center</t>
  </si>
  <si>
    <t>SVY02A - Silicon Valley Data Center</t>
  </si>
  <si>
    <t>Sacramento 1 Data Center</t>
  </si>
  <si>
    <t>Sacramento Data Center</t>
  </si>
  <si>
    <t>San Jose (Silicon Valley) Data Center</t>
  </si>
  <si>
    <t>San Jose Data Center (SJC7)</t>
  </si>
  <si>
    <t>San Luis Obispo 1 Data Center</t>
  </si>
  <si>
    <t>San Luis Obispo Data Center</t>
  </si>
  <si>
    <t>Santa Clara 1 Data Center</t>
  </si>
  <si>
    <t>Santa Clara Data Center (SJC11)</t>
  </si>
  <si>
    <t>Santa Clara Data Center (SJC3)</t>
  </si>
  <si>
    <t>Silicon Valley OAK10 Data Center</t>
  </si>
  <si>
    <t>Silicon Valley One Data Center</t>
  </si>
  <si>
    <t>Silicon Valley SC1 Data Center</t>
  </si>
  <si>
    <t>Silicon Valley SFO10 Data Center</t>
  </si>
  <si>
    <t>Silicon Valley SJC11 Data Center</t>
  </si>
  <si>
    <t>Silicon Valley SJC13 Data Center</t>
  </si>
  <si>
    <t>Silicon Valley SJC14 Data Center</t>
  </si>
  <si>
    <t>Silicon Valley SJC17 Data Center</t>
  </si>
  <si>
    <t>Silicon Valley SJC36 Data Center</t>
  </si>
  <si>
    <t>Stockton 1 Data Center</t>
  </si>
  <si>
    <t>Sunnyvale 1 Data Center</t>
  </si>
  <si>
    <t>T5 @ Silicon Valley Data Center</t>
  </si>
  <si>
    <t>US West us-sanjose-1</t>
  </si>
  <si>
    <t>WPA - 1 - W. Pennsylvania Data Center</t>
  </si>
  <si>
    <t>Baton Rouge 2 Data Center</t>
  </si>
  <si>
    <t>Louisiana Data Center</t>
  </si>
  <si>
    <t>Downtown Portland Data Center 1 - (PTL)</t>
  </si>
  <si>
    <t>HI1 Hillsboro Data Center</t>
  </si>
  <si>
    <t>HI2 Hillsboro Data Center</t>
  </si>
  <si>
    <t>HIL1 Data Center</t>
  </si>
  <si>
    <t>Hillsboro 1 Data Center Building 1</t>
  </si>
  <si>
    <t>Hillsboro 2 Data Center Building 2</t>
  </si>
  <si>
    <t>Hillsboro 3 Data Center Building 3</t>
  </si>
  <si>
    <t>Hillsboro 3 Data Center Building 4</t>
  </si>
  <si>
    <t>Hillsboro 3 Data Center Building 5</t>
  </si>
  <si>
    <t>PDX-01 Hillsboro Data Center</t>
  </si>
  <si>
    <t>PDX-02 Hillsboro Data Center</t>
  </si>
  <si>
    <t>POR01 Portland Data Center</t>
  </si>
  <si>
    <t>POR02 Portland Data Center</t>
  </si>
  <si>
    <t>POR02A - Portland Data Center</t>
  </si>
  <si>
    <t>POR03A - Portland Data Center</t>
  </si>
  <si>
    <t>POR03B - Portland Data Center</t>
  </si>
  <si>
    <t>Portland - Hillsboro 1 Data Center</t>
  </si>
  <si>
    <t>Portland - Hillsboro 2 Data Center</t>
  </si>
  <si>
    <t>Portland - Hillsboro 3 Data Center</t>
  </si>
  <si>
    <t>Portland - Hillsboro 4 Data Center</t>
  </si>
  <si>
    <t>Portland - Hillsboro 5 Data Center</t>
  </si>
  <si>
    <t>Portland 1 Data Center</t>
  </si>
  <si>
    <t>Portland Data Center 2 - (PTL2)</t>
  </si>
  <si>
    <t>Portland Data Center 3 - (PTL3)</t>
  </si>
  <si>
    <t>Portland PDX10 Data Center</t>
  </si>
  <si>
    <t>Portland PDX11 Data Center</t>
  </si>
  <si>
    <t>Portland PDX12 Data Center</t>
  </si>
  <si>
    <t>CO1 Aurora Data Center</t>
  </si>
  <si>
    <t>DE1 Denver Data Center</t>
  </si>
  <si>
    <t>DE2 Denver Data Center</t>
  </si>
  <si>
    <t>DE3 Denver Data Center Building 1</t>
  </si>
  <si>
    <t>DE3 Denver Data Center Building 2</t>
  </si>
  <si>
    <t>DE3 Denver Data Center Building 3</t>
  </si>
  <si>
    <t>DEN - 1 - Denver Data Center</t>
  </si>
  <si>
    <t>DEN1 (Denver) Highlands Ranch Data Center Campus</t>
  </si>
  <si>
    <t>DEN3 Downtown Denver Data Center</t>
  </si>
  <si>
    <t>DEN4 Westminster Data Center</t>
  </si>
  <si>
    <t>Denver</t>
  </si>
  <si>
    <t>Denver - Aurora Data Center</t>
  </si>
  <si>
    <t>Denver Data Center Building 1</t>
  </si>
  <si>
    <t>Denver Data Center Building 2</t>
  </si>
  <si>
    <t>Denver Data Center Building 3</t>
  </si>
  <si>
    <t>Edge Data Center Boulder</t>
  </si>
  <si>
    <t>Englewood Data Center</t>
  </si>
  <si>
    <t>Bedford Data Center</t>
  </si>
  <si>
    <t>Keene Data Center</t>
  </si>
  <si>
    <t>Manchester Data Center</t>
  </si>
  <si>
    <t>Portsmouth Data Center</t>
  </si>
  <si>
    <t>SALEM-NH</t>
  </si>
  <si>
    <t xml:space="preserve">ABQ1 Albuquerque Data Center </t>
  </si>
  <si>
    <t>Albuquerque Data Center</t>
  </si>
  <si>
    <t>Los Lunas Data Center Building 1</t>
  </si>
  <si>
    <t>Los Lunas Data Center Building 2</t>
  </si>
  <si>
    <t>Los Lunas Data Center Building 3</t>
  </si>
  <si>
    <t>Los Lunas Data Center Building 4</t>
  </si>
  <si>
    <t>Los Lunas Data Center Building 5</t>
  </si>
  <si>
    <t>Los Lunas Data Center Building 6</t>
  </si>
  <si>
    <t>Los Lunas Data Center Building 7</t>
  </si>
  <si>
    <t>Los Lunas Data Center Building 8</t>
  </si>
  <si>
    <t>bigbyte</t>
  </si>
  <si>
    <t>Tulsa - Archer Data Center</t>
  </si>
  <si>
    <t>Tulsa - State Farm Data Center</t>
  </si>
  <si>
    <t>Tulsa 1 Data Center</t>
  </si>
  <si>
    <t>150 Atlantic Street Data Center</t>
  </si>
  <si>
    <t>EWR1 - Downtown Newark Data Center</t>
  </si>
  <si>
    <t xml:space="preserve">EWR2 - B Weehawken Data Center </t>
  </si>
  <si>
    <t>EWR2 - Piscataway Data Center</t>
  </si>
  <si>
    <t>EWR2 A - Weehawken Data Center</t>
  </si>
  <si>
    <t>EWR5 Secaucus Data Center</t>
  </si>
  <si>
    <t>East Windsor, NJ Data Center</t>
  </si>
  <si>
    <t>Hackensack, NJ Datacenter</t>
  </si>
  <si>
    <t>Jersey City Data Center</t>
  </si>
  <si>
    <t>NJ1 Bridgewater New Jersey Data Center</t>
  </si>
  <si>
    <t>NJ3 Carlstadt Data Center</t>
  </si>
  <si>
    <t>NJE - 1 - New Jersey Data Center</t>
  </si>
  <si>
    <t>NY1 Newark Data Center</t>
  </si>
  <si>
    <t>NY11 Carteret Data Center</t>
  </si>
  <si>
    <t>NY2 New Jersey Secaucus Data Center</t>
  </si>
  <si>
    <t>NY2 Secaucus Data Center</t>
  </si>
  <si>
    <t>NY4 Secaucus Data Center</t>
  </si>
  <si>
    <t>NY5 Secaucus Data Center</t>
  </si>
  <si>
    <t>NY6 Secaucus Data Center</t>
  </si>
  <si>
    <t>NY7 North Bergen Data Center</t>
  </si>
  <si>
    <t>NYC1 New York Metro Data Center</t>
  </si>
  <si>
    <t>NYC2 New York Metro Data Center</t>
  </si>
  <si>
    <t>NYM1 Somerset Data Center</t>
  </si>
  <si>
    <t>NYM2 Totowa Data Center</t>
  </si>
  <si>
    <t>New Jersey Data Center</t>
  </si>
  <si>
    <t>New Jersey Data Center (EWR1)</t>
  </si>
  <si>
    <t>New York EWR11 Data Center</t>
  </si>
  <si>
    <t>New York EWR12 Data Center</t>
  </si>
  <si>
    <t>New York EWR15 Data Center Building 1</t>
  </si>
  <si>
    <t>New York EWR15 Data Center Building 2</t>
  </si>
  <si>
    <t>New York EWR19 Data Center</t>
  </si>
  <si>
    <t>New York EWR20 Data Center</t>
  </si>
  <si>
    <t>New York EWR21 Data Center</t>
  </si>
  <si>
    <t>Piscataway Data Center</t>
  </si>
  <si>
    <t>Weehawken 1 Data Center</t>
  </si>
  <si>
    <t>Bellevue Data Center</t>
  </si>
  <si>
    <t>Bellingham Data Center</t>
  </si>
  <si>
    <t>Redmond Data Center</t>
  </si>
  <si>
    <t>SDC Seattle Data Center Building 1</t>
  </si>
  <si>
    <t>SDC Seattle Data Center Building 2</t>
  </si>
  <si>
    <t>SDC Seattle Data Center Building 3</t>
  </si>
  <si>
    <t>SDC Seattle Data Center Building 4</t>
  </si>
  <si>
    <t>SE4 Kent Data Center</t>
  </si>
  <si>
    <t>SEA01 Seattle Data Center</t>
  </si>
  <si>
    <t>SEA1-A Tukwila Data Center Campus</t>
  </si>
  <si>
    <t>SEA2 SeaTAC Data Center</t>
  </si>
  <si>
    <t xml:space="preserve">SEA2 Tukwila Data Center </t>
  </si>
  <si>
    <t>Seattle Data Center US-West 02</t>
  </si>
  <si>
    <t>Seattle South Hill Campus</t>
  </si>
  <si>
    <t>South Seattle Data Center - (TUK)</t>
  </si>
  <si>
    <t xml:space="preserve"> AWS NCTC Building 1</t>
  </si>
  <si>
    <t xml:space="preserve"> AWS NCTC Building 10</t>
  </si>
  <si>
    <t xml:space="preserve"> AWS NCTC Building 2</t>
  </si>
  <si>
    <t xml:space="preserve"> AWS NCTC Building 3</t>
  </si>
  <si>
    <t xml:space="preserve"> AWS NCTC Building 4</t>
  </si>
  <si>
    <t xml:space="preserve"> AWS NCTC Building 5</t>
  </si>
  <si>
    <t xml:space="preserve"> AWS NCTC Building 6</t>
  </si>
  <si>
    <t xml:space="preserve"> AWS NCTC Building 7</t>
  </si>
  <si>
    <t xml:space="preserve"> AWS NCTC Building 8</t>
  </si>
  <si>
    <t xml:space="preserve"> AWS NCTC Building 9</t>
  </si>
  <si>
    <t>AWS Lake Anna Data Center - Building 5</t>
  </si>
  <si>
    <t>AWS Lake Anna Data Center - Building 6</t>
  </si>
  <si>
    <t>AWS Lake Anna Data Center - Building 7</t>
  </si>
  <si>
    <t>CLP 1 Northern Virginia</t>
  </si>
  <si>
    <t>CP01 EdgeCore Datacenter</t>
  </si>
  <si>
    <t>CP02 EdgeCore Datacenter</t>
  </si>
  <si>
    <t>CP03 EdgeCore Datacenter</t>
  </si>
  <si>
    <t>Spotsy Technology Data Center 1</t>
  </si>
  <si>
    <t>Spotsy Technology Data Center 2</t>
  </si>
  <si>
    <t>Spotsy Technology Data Center 3</t>
  </si>
  <si>
    <t>Spotsy Technology Data Center 4</t>
  </si>
  <si>
    <t>Spotsy Technology Data Center 5</t>
  </si>
  <si>
    <t>Spotsy Technology Data Center 6</t>
  </si>
  <si>
    <t>Spotsy Technology Data Center 7</t>
  </si>
  <si>
    <t>Spotsy Technology Data Center 8</t>
  </si>
  <si>
    <t>Spotsy Technology Data Center 9</t>
  </si>
  <si>
    <t>VA1 Data Center Building 1</t>
  </si>
  <si>
    <t>VA1 Data Center Building 2</t>
  </si>
  <si>
    <t>VA1 Data Center Building 3</t>
  </si>
  <si>
    <t>VA1 Data Center Building 4</t>
  </si>
  <si>
    <t>VA1 Data Center Building 5</t>
  </si>
  <si>
    <t>VA1 Data Center Building 6</t>
  </si>
  <si>
    <t>EGP1 Eagle Pass Data Center</t>
  </si>
  <si>
    <t>Rochester 3 Data Center</t>
  </si>
  <si>
    <t>Forest City Data Center Building 1</t>
  </si>
  <si>
    <t>Forest City Data Center Building 2</t>
  </si>
  <si>
    <t>Forest City Data Center Building 3</t>
  </si>
  <si>
    <t>CA1 Rancho Cordova Data Center</t>
  </si>
  <si>
    <t>CA1 Sacramento Data Center</t>
  </si>
  <si>
    <t>CA2 Sacramento Data Center</t>
  </si>
  <si>
    <t>CA3 Sacramento Data Center</t>
  </si>
  <si>
    <t>Quest Business Resumption Center</t>
  </si>
  <si>
    <t>SAC01 Sacramento Data Center</t>
  </si>
  <si>
    <t>SMF1 Sacramento Rancho Cordova Data Center</t>
  </si>
  <si>
    <t>AWS Mesa 2 Data Center Building 1</t>
  </si>
  <si>
    <t>AWS Mesa 2 Data Center Building 2</t>
  </si>
  <si>
    <t>AWS Mesa Data Center Building 1</t>
  </si>
  <si>
    <t>AWS Mesa Data Center Building 2</t>
  </si>
  <si>
    <t>AZP - 1 - Phoenix Data Center</t>
  </si>
  <si>
    <t>AZP - 2 - Phoenix Data Center</t>
  </si>
  <si>
    <t>AZP - 3 - Phoenix Data Center</t>
  </si>
  <si>
    <t>AZS - 1 - Scottsdale Data Center</t>
  </si>
  <si>
    <t>Arizona Data Center</t>
  </si>
  <si>
    <t>Google Project Red Hawk Data Center Building 1</t>
  </si>
  <si>
    <t>Google Project Red Hawk Data Center Building 2</t>
  </si>
  <si>
    <t>Google Project Red Hawk Data Center Building 3</t>
  </si>
  <si>
    <t>Mesa Data Center Building 3</t>
  </si>
  <si>
    <t>Mesa Data Center Building 4</t>
  </si>
  <si>
    <t>Mesa Data Center Building 5</t>
  </si>
  <si>
    <t>PH01 Phoenix Edgecore Datacenter</t>
  </si>
  <si>
    <t>PH02 Phoenix Edgecore Datacenter</t>
  </si>
  <si>
    <t>PH03 Phoenix Edgecore Datacenter</t>
  </si>
  <si>
    <t>PH1 Phoenix Data Center</t>
  </si>
  <si>
    <t>PH2 Phoenix Data Center</t>
  </si>
  <si>
    <t>PH3 Phoenix Data Center</t>
  </si>
  <si>
    <t>PHX1 Downtown Phoenix Data Center</t>
  </si>
  <si>
    <t>PHX1- Phoenix Data Center</t>
  </si>
  <si>
    <t>PHX10 - Phoenix Data Center</t>
  </si>
  <si>
    <t>PHX2 - Phoenix Data Center</t>
  </si>
  <si>
    <t>PHX3 - Phoenix Data Center</t>
  </si>
  <si>
    <t>PHX4 - Phoenix Data Center</t>
  </si>
  <si>
    <t>PHX5 - Phoenix Data Center</t>
  </si>
  <si>
    <t>PHX6 - Phoenix Data Center</t>
  </si>
  <si>
    <t>PHX7 - Phoenix Data Center</t>
  </si>
  <si>
    <t>PHX8 - Phoenix Data Center</t>
  </si>
  <si>
    <t>PHX9 - Phoenix Data Center</t>
  </si>
  <si>
    <t>Phoenix 1 Data Center</t>
  </si>
  <si>
    <t>Phoenix 2 Data Center</t>
  </si>
  <si>
    <t>Phoenix Data Center (Ex DSM)</t>
  </si>
  <si>
    <t>Phoenix Data Center Building 1</t>
  </si>
  <si>
    <t>Phoenix Data Center Building 2</t>
  </si>
  <si>
    <t>Phoenix Data Center Building 3</t>
  </si>
  <si>
    <t>Phoenix Data Center Building 4</t>
  </si>
  <si>
    <t>Phoenix Data Center Building 5</t>
  </si>
  <si>
    <t>Phoenix PHX10 Data Center</t>
  </si>
  <si>
    <t>Phoenix PHX15 Data Center</t>
  </si>
  <si>
    <t>Phoenix-North Mountain Data Center</t>
  </si>
  <si>
    <t>Phoenix-Van Buren Data Center</t>
  </si>
  <si>
    <t>Prime Phoenix - Lower Buckeye #1</t>
  </si>
  <si>
    <t>Prime Phoenix - Lower Buckeye #2</t>
  </si>
  <si>
    <t>Prime Phoenix - Lower Buckeye #3</t>
  </si>
  <si>
    <t>Prime Phoenix - Lower Buckeye #4</t>
  </si>
  <si>
    <t>Prime Phoenix - Lower Buckeye #5</t>
  </si>
  <si>
    <t>US DoD West us-gov-phoenix-1</t>
  </si>
  <si>
    <t>US Gov West us-luke-1</t>
  </si>
  <si>
    <t>US West us-phoenix-1</t>
  </si>
  <si>
    <t>SAN1 San Diego World Trade Data Center</t>
  </si>
  <si>
    <t>SDG01 San Diego Data Center</t>
  </si>
  <si>
    <t>SDG1 San Diego Data Center</t>
  </si>
  <si>
    <t>San Diego 1 Data Center</t>
  </si>
  <si>
    <t>San Diego 2 Data Center</t>
  </si>
  <si>
    <t>San Diego B Street Data center</t>
  </si>
  <si>
    <t>San Diego Data Center US-West 01</t>
  </si>
  <si>
    <t>San Diego I Data Center</t>
  </si>
  <si>
    <t>San Diego II Data Center</t>
  </si>
  <si>
    <t>San Diego Town Center Data Center</t>
  </si>
  <si>
    <t>Atlanta - Alpharetta Data Center</t>
  </si>
  <si>
    <t>GA1 Alpharetta Data Center</t>
  </si>
  <si>
    <t>Suwanee 2 Data Center</t>
  </si>
  <si>
    <t>Suwanee I Data Center</t>
  </si>
  <si>
    <t>Storey County, NV Data Center Building 1</t>
  </si>
  <si>
    <t>Storey County, NV Data Center Building 2</t>
  </si>
  <si>
    <t>Storey County, NV Data Center Building 3</t>
  </si>
  <si>
    <t>Storey County, NV Data Center Building 4</t>
  </si>
  <si>
    <t>Storey County, NV Data Center Building 5</t>
  </si>
  <si>
    <t>a2032880-1a05-11f0-a802-e95bf436ea25</t>
  </si>
  <si>
    <t xml:space="preserve">Victory Logistics District Data Center </t>
  </si>
  <si>
    <t>Myrtle Beach Cable Landing Station</t>
  </si>
  <si>
    <t>Lancaster OH Data Center Building 1</t>
  </si>
  <si>
    <t>Lancaster OH Data Center Building 2</t>
  </si>
  <si>
    <t>Anaheim 2 Data Center</t>
  </si>
  <si>
    <t>Anaheim Data Center</t>
  </si>
  <si>
    <t>Irvine Data Center</t>
  </si>
  <si>
    <t>LAX3 (Los Angeles) Irvine Data Center</t>
  </si>
  <si>
    <t xml:space="preserve">LAX5 (Los Angeles) Irvine Data Center </t>
  </si>
  <si>
    <t>Ontario CA Data Center</t>
  </si>
  <si>
    <t>Redondo Beach Data Center (LAX14)</t>
  </si>
  <si>
    <t>SNA1 Irvine Data Center</t>
  </si>
  <si>
    <t>SNA2 Irvine Data Center</t>
  </si>
  <si>
    <t>San Bernardino 1 Data Center</t>
  </si>
  <si>
    <t>Santa Barbara 1 Data Center</t>
  </si>
  <si>
    <t>Tustin 1 Data Center</t>
  </si>
  <si>
    <t>Shreveport Data Center</t>
  </si>
  <si>
    <t>Amarillo 1 Data Center</t>
  </si>
  <si>
    <t>AWS Luzern Data Center Building 1</t>
  </si>
  <si>
    <t>AWS Luzern Data Center Building 10</t>
  </si>
  <si>
    <t>AWS Luzern Data Center Building 11</t>
  </si>
  <si>
    <t>AWS Luzern Data Center Building 12</t>
  </si>
  <si>
    <t>AWS Luzern Data Center Building 13</t>
  </si>
  <si>
    <t>AWS Luzern Data Center Building 14</t>
  </si>
  <si>
    <t>AWS Luzern Data Center Building 15</t>
  </si>
  <si>
    <t>AWS Luzern Data Center Building 2</t>
  </si>
  <si>
    <t>AWS Luzern Data Center Building 3</t>
  </si>
  <si>
    <t>AWS Luzern Data Center Building 4</t>
  </si>
  <si>
    <t>AWS Luzern Data Center Building 5</t>
  </si>
  <si>
    <t>AWS Luzern Data Center Building 6</t>
  </si>
  <si>
    <t>AWS Luzern Data Center Building 7</t>
  </si>
  <si>
    <t>AWS Luzern Data Center Building 8</t>
  </si>
  <si>
    <t>AWS Luzern Data Center Building 9</t>
  </si>
  <si>
    <t>TA1 Tampa Data Center</t>
  </si>
  <si>
    <t>TPA1 Tampa Data Center</t>
  </si>
  <si>
    <t xml:space="preserve">TPA1 Tampa Data Center </t>
  </si>
  <si>
    <t>TPA2 Tampa Data Center</t>
  </si>
  <si>
    <t>Tampa - North Data Center</t>
  </si>
  <si>
    <t>Tampa - West Data Center</t>
  </si>
  <si>
    <t>Tampa 1 Data Center</t>
  </si>
  <si>
    <t>Tampa Data Center</t>
  </si>
  <si>
    <t>Winter Haven Data Center (Ex DSM)</t>
  </si>
  <si>
    <t>Gallatin Data Center Building 1</t>
  </si>
  <si>
    <t>Gallatin Data Center Building 2</t>
  </si>
  <si>
    <t>Gallatin Data Center Building 3</t>
  </si>
  <si>
    <t>Huntsville Data Center Building 1</t>
  </si>
  <si>
    <t>Huntsville Data Center Building 2</t>
  </si>
  <si>
    <t>Huntsville Data Center Building 3</t>
  </si>
  <si>
    <t>Huntsville Data Center Building 4</t>
  </si>
  <si>
    <t>Huntsville Data Center Building 5</t>
  </si>
  <si>
    <t>Huntsville Data Center Building 6</t>
  </si>
  <si>
    <t>Huntsville Data Center Building 7</t>
  </si>
  <si>
    <t>078c7bf8-50bb-401c-8b0a-28c1af5d3d86</t>
  </si>
  <si>
    <t>Bowling AI Data Center 1</t>
  </si>
  <si>
    <t>0c6e2aa2-7d98-4f7d-8ae8-65ff69da128e</t>
  </si>
  <si>
    <t>Bowling AI Data Center 2</t>
  </si>
  <si>
    <t>DC-1 Ohio Data Center</t>
  </si>
  <si>
    <t>Gotspace Wallingford 1 - Building 1</t>
  </si>
  <si>
    <t>Gotspace Wallingford 1 - Building 2</t>
  </si>
  <si>
    <t>Gotspace Wallingford 1 - Building 3</t>
  </si>
  <si>
    <t>Boston BOS14 Data Center</t>
  </si>
  <si>
    <t>Boston BOS16 Data Center</t>
  </si>
  <si>
    <t>Tucson 1 Data Center</t>
  </si>
  <si>
    <t>Tucson Data Center</t>
  </si>
  <si>
    <t>NOG1 Nogales Data Center</t>
  </si>
  <si>
    <t>77954 Cottonwood Bend PDX81 - Building 1</t>
  </si>
  <si>
    <t>77955 Cottonwood Bend PDX81 - Building 2</t>
  </si>
  <si>
    <t>77956 Cottonwood Bend PDX81 - Building 3</t>
  </si>
  <si>
    <t>77957 Cottonwood Bend PDX81 - Building 4</t>
  </si>
  <si>
    <t>AWS - Bombing Range Rd Building 1</t>
  </si>
  <si>
    <t>AWS - Bombing Range Rd Building 2</t>
  </si>
  <si>
    <t>AWS - Bombing Range Rd Building 3</t>
  </si>
  <si>
    <t>AWS - Bombing Range Rd Building 4</t>
  </si>
  <si>
    <t>Amazon AWS - Building 1</t>
  </si>
  <si>
    <t>Amazon AWS - Building 2</t>
  </si>
  <si>
    <t>Amazon AWS - Building 3</t>
  </si>
  <si>
    <t>Amazon AWS - Building 4</t>
  </si>
  <si>
    <t>Amazon AWS PDX - 1600 Beach Building 1</t>
  </si>
  <si>
    <t>Amazon AWS PDX - 2400 Beach Building 2</t>
  </si>
  <si>
    <t>Amazon AWS PDX - 3200 Beach Building 3</t>
  </si>
  <si>
    <t>Amazon AWS PDX - 73575 Lewis 3</t>
  </si>
  <si>
    <t>Amazon AWS PDX - 73577 Lewis 1</t>
  </si>
  <si>
    <t>Amazon AWS PDX - 73579 Lewis 2</t>
  </si>
  <si>
    <t>Amazon AWS PDX - 75242 Gar Swanson 1</t>
  </si>
  <si>
    <t>Amazon AWS PDX - 75246 Gar Swanson 2</t>
  </si>
  <si>
    <t>Amazon AWS PDX - 75250 Gar Swanson 3</t>
  </si>
  <si>
    <t>Amazon AWS PDX - 75254 Gar Swanson 4</t>
  </si>
  <si>
    <t>Amazon AWS PDX - 75300 Lewis 1</t>
  </si>
  <si>
    <t>Amazon AWS PDX - 75300 Lewis 2</t>
  </si>
  <si>
    <t>Amazon AWS PDX - 75300 Lewis 3</t>
  </si>
  <si>
    <t>Amazon AWS PDX - 75300 Lewis 4</t>
  </si>
  <si>
    <t>Amazon AWS PDX - 79388 Olson Building 1</t>
  </si>
  <si>
    <t>Amazon AWS PDX - 79390 Olson Building 3</t>
  </si>
  <si>
    <t>Amazon AWS PDX - 79392 Olson Building 2</t>
  </si>
  <si>
    <t>Amazon AWS PDX - 79392 Olson Building 4</t>
  </si>
  <si>
    <t>Amazon AWS PDX - 79539 Rippee Building 1</t>
  </si>
  <si>
    <t>Amazon AWS PDX - 79540 Rippee Building 2</t>
  </si>
  <si>
    <t>Amazon AWS PDX - 79540 Rippee Building 3</t>
  </si>
  <si>
    <t>Amazon AWS PDX - 79540 Rippee Building 4</t>
  </si>
  <si>
    <t>Amazon AWS PDX - 81714 Lind Building 1</t>
  </si>
  <si>
    <t>Amazon AWS PDX - 81716 Lind Building 2</t>
  </si>
  <si>
    <t>Amazon AWS PDX - 81718 Lind Building 3</t>
  </si>
  <si>
    <t>Amazon AWS PDX - 81718 Lind Building 4</t>
  </si>
  <si>
    <t>210 North Tucker St. Louis Data Center</t>
  </si>
  <si>
    <t xml:space="preserve">900 Walnut Netrality Data Center </t>
  </si>
  <si>
    <t>EC102 St Louis</t>
  </si>
  <si>
    <t>St. Louis Data Center</t>
  </si>
  <si>
    <t>Innovation Park AWS Building 1</t>
  </si>
  <si>
    <t>Innovation Park AWS Building 2</t>
  </si>
  <si>
    <t xml:space="preserve"> AWS Culpeper Data Center 1</t>
  </si>
  <si>
    <t xml:space="preserve"> AWS Culpeper Data Center 2</t>
  </si>
  <si>
    <t xml:space="preserve">AI Data Center - VA3 Reston </t>
  </si>
  <si>
    <t>AS01 Ashburn Edgecore Datacenter</t>
  </si>
  <si>
    <t>AS02 Ashburn Edgecore Datacenter</t>
  </si>
  <si>
    <t>ASH1 Ashburn Data Center</t>
  </si>
  <si>
    <t>AWS Carters Building 1</t>
  </si>
  <si>
    <t>AWS Carters Building 2</t>
  </si>
  <si>
    <t>AWS Carters Building 3</t>
  </si>
  <si>
    <t>AWS Carters Building 4</t>
  </si>
  <si>
    <t>AWS Carters Building 5</t>
  </si>
  <si>
    <t>AWS Carters Building 6</t>
  </si>
  <si>
    <t>AWS Carters Building 7</t>
  </si>
  <si>
    <t>AWS Carters Building 8</t>
  </si>
  <si>
    <t>AWS Cosner Building 1</t>
  </si>
  <si>
    <t>AWS Cosner Building 2</t>
  </si>
  <si>
    <t>AWS Cosner Building 3</t>
  </si>
  <si>
    <t>AWS Cosner Building 4</t>
  </si>
  <si>
    <t>AWS Cosner Building 5</t>
  </si>
  <si>
    <t>AWS Cosner Building 6</t>
  </si>
  <si>
    <t>AWS Cosner Building 7</t>
  </si>
  <si>
    <t>AWS King George Building 1</t>
  </si>
  <si>
    <t>AWS King George Building 2</t>
  </si>
  <si>
    <t>AWS King George Building 3</t>
  </si>
  <si>
    <t>AWS King George Building 4</t>
  </si>
  <si>
    <t>AWS King George Building 5</t>
  </si>
  <si>
    <t>AWS King George Building 6</t>
  </si>
  <si>
    <t>AWS King George Building 7</t>
  </si>
  <si>
    <t>AWS King George Building 8</t>
  </si>
  <si>
    <t>AWS Lake Anna Data Center - Building 1</t>
  </si>
  <si>
    <t>AWS Lake Anna Data Center - Building 2</t>
  </si>
  <si>
    <t>AWS Lake Anna Data Center - Building 3</t>
  </si>
  <si>
    <t>AWS Lake Anna Data Center - Building 4</t>
  </si>
  <si>
    <t>AWS Orrock Building 1</t>
  </si>
  <si>
    <t>AWS Orrock Building 10</t>
  </si>
  <si>
    <t>AWS Orrock Building 11</t>
  </si>
  <si>
    <t>AWS Orrock Building 2</t>
  </si>
  <si>
    <t>AWS Orrock Building 3</t>
  </si>
  <si>
    <t>AWS Orrock Building 4</t>
  </si>
  <si>
    <t>AWS Orrock Building 5</t>
  </si>
  <si>
    <t>AWS Orrock Building 6</t>
  </si>
  <si>
    <t>AWS Orrock Building 7</t>
  </si>
  <si>
    <t>AWS Orrock Building 8</t>
  </si>
  <si>
    <t>AWS Orrock Building 9</t>
  </si>
  <si>
    <t>AWS Summit Crossing Building 1</t>
  </si>
  <si>
    <t>AWS Summit Crossing Building 2</t>
  </si>
  <si>
    <t>AWS Summit Crossing Building 3</t>
  </si>
  <si>
    <t>AWS Summit Crossing Building 4</t>
  </si>
  <si>
    <t>AWS Summit Crossing Building 5</t>
  </si>
  <si>
    <t>AWS Summit Crossing Building 6</t>
  </si>
  <si>
    <t>AWS Summit Crossing Building 7</t>
  </si>
  <si>
    <t>Amazon AWS - Loisdale Rd Data Center</t>
  </si>
  <si>
    <t>Amazon AWS - Potomac Building 1</t>
  </si>
  <si>
    <t>Amazon AWS - Potomac Building 2</t>
  </si>
  <si>
    <t xml:space="preserve">Amazon AWS - Warrenton Data Center </t>
  </si>
  <si>
    <t>Amazon AWS IAD -  Severn Building 3</t>
  </si>
  <si>
    <t>Amazon AWS IAD -  Severn Building 4</t>
  </si>
  <si>
    <t>Amazon AWS IAD -  Smith Building 1</t>
  </si>
  <si>
    <t>Amazon AWS IAD -  Smith Building 2</t>
  </si>
  <si>
    <t>Amazon AWS IAD -  Smith Building 3</t>
  </si>
  <si>
    <t>Amazon AWS IAD - 13600 EDS Building 1</t>
  </si>
  <si>
    <t>Amazon AWS IAD - 13600 EDS Building 2</t>
  </si>
  <si>
    <t>Amazon AWS IAD - 13600 EDS Building 3</t>
  </si>
  <si>
    <t>Amazon AWS IAD - 13600 EDS Building 4</t>
  </si>
  <si>
    <t>Amazon AWS IAD - 20935 Loudoun</t>
  </si>
  <si>
    <t>Amazon AWS IAD - 20945 Loudoun</t>
  </si>
  <si>
    <t>Amazon AWS IAD - 21195 Atlantic Blvd</t>
  </si>
  <si>
    <t>Amazon AWS IAD - 21205 Atlantic Blvd</t>
  </si>
  <si>
    <t>Amazon AWS IAD - 21215 Atlantic Blvd</t>
  </si>
  <si>
    <t>Amazon AWS IAD - 21641 Charles View Building 1</t>
  </si>
  <si>
    <t>Amazon AWS IAD - 21645 Charles View Building 2</t>
  </si>
  <si>
    <t>Amazon AWS IAD - 21660 Charles View Building 3</t>
  </si>
  <si>
    <t>Amazon AWS IAD - 22370 Kipper</t>
  </si>
  <si>
    <t>Amazon AWS IAD - 22420 Kipper</t>
  </si>
  <si>
    <t>Amazon AWS IAD - 22890 Platform Building 1</t>
  </si>
  <si>
    <t>Amazon AWS IAD - 22900 Platform Building 2</t>
  </si>
  <si>
    <t>Amazon AWS IAD - 22900 Platform Building 3</t>
  </si>
  <si>
    <t>Amazon AWS IAD - 22900 Platform Building 4</t>
  </si>
  <si>
    <t>Amazon AWS IAD - 23825 Erins Building 1</t>
  </si>
  <si>
    <t>Amazon AWS IAD - 23825 Erins Building 2</t>
  </si>
  <si>
    <t>Amazon AWS IAD - 23825 Erins Building 3</t>
  </si>
  <si>
    <t>Amazon AWS IAD - 25311 Prediction Building 4</t>
  </si>
  <si>
    <t>Amazon AWS IAD - 25316 Prediction Building 3</t>
  </si>
  <si>
    <t>Amazon AWS IAD - 25316 Prediction Building 5</t>
  </si>
  <si>
    <t>Amazon AWS IAD - 25410 Sutton Bay Building 2</t>
  </si>
  <si>
    <t>Amazon AWS IAD - 25420 Sutton Bay Building 3</t>
  </si>
  <si>
    <t>Amazon AWS IAD - 25430 Sutton Bay Building 1</t>
  </si>
  <si>
    <t>Amazon AWS IAD - 43701 Clubber Building 2</t>
  </si>
  <si>
    <t>Amazon AWS IAD - 43736 Clubber Building 1</t>
  </si>
  <si>
    <t>Amazon AWS IAD - 44854 Interconnection</t>
  </si>
  <si>
    <t>Amazon AWS IAD - 44858 Interconnection</t>
  </si>
  <si>
    <t>Amazon AWS IAD - 44862 Interconnection</t>
  </si>
  <si>
    <t>Amazon AWS IAD - 45110 Loudoun Building 1</t>
  </si>
  <si>
    <t>Amazon AWS IAD - 45111 Loudoun Building 2</t>
  </si>
  <si>
    <t>Amazon AWS IAD - 45900 Pathfinder Building 1</t>
  </si>
  <si>
    <t>Amazon AWS IAD - 45930 Pathfinder Building 2</t>
  </si>
  <si>
    <t>Amazon AWS IAD - 45950 Pathfinder Building 3</t>
  </si>
  <si>
    <t>Amazon AWS IAD - John Marshall 2 Building 1</t>
  </si>
  <si>
    <t>Amazon AWS IAD - John Marshall 2 Building 2</t>
  </si>
  <si>
    <t>Amazon AWS IAD - John Marshall 2 Building 3</t>
  </si>
  <si>
    <t>Amazon AWS IAD - John Marshall 2 Building 4</t>
  </si>
  <si>
    <t>Amazon AWS IAD - Mallory Building 1</t>
  </si>
  <si>
    <t>Amazon AWS IAD - Mallory Building 2</t>
  </si>
  <si>
    <t>Amazon AWS IAD - Mallory Building 3</t>
  </si>
  <si>
    <t>Amazon AWS IAD - Severn Building 1</t>
  </si>
  <si>
    <t>Amazon AWS IAD - Severn Building 2</t>
  </si>
  <si>
    <t>Amazon AWS IAD -Dulles Building 1</t>
  </si>
  <si>
    <t>Amazon AWS IAD -Dulles Building 2</t>
  </si>
  <si>
    <t>Amazon AWS IAD500 -  EDS Building 1</t>
  </si>
  <si>
    <t>Amazon AWS IAD501 -  EDS Building 2</t>
  </si>
  <si>
    <t>Amazon AWS IAD502 -  EDS Building 3</t>
  </si>
  <si>
    <t>Amazon AWS IAD503 -  EDS Building 4</t>
  </si>
  <si>
    <t>Amazon AWS Nokes Blvd - Building 1</t>
  </si>
  <si>
    <t>Amazon AWS Nokes Blvd - Building 2</t>
  </si>
  <si>
    <t>Amazon AWS Nokes Blvd - Building 3</t>
  </si>
  <si>
    <t>Amazon AWS Nokes Blvd - Building 4</t>
  </si>
  <si>
    <t>Amazon IAD - Import Building 1</t>
  </si>
  <si>
    <t>Amazon IAD - Import Building 2</t>
  </si>
  <si>
    <t>Amazon IAD - Import Building 3</t>
  </si>
  <si>
    <t>Asburn Data Center</t>
  </si>
  <si>
    <t>Ashburn - Broderick Data Center</t>
  </si>
  <si>
    <t>Ashburn - Lockridge Data Center DC1</t>
  </si>
  <si>
    <t>Ashburn - Lockridge Data Center DC2</t>
  </si>
  <si>
    <t>Ashburn - Shellhorn ASH3 Data Center Building 1</t>
  </si>
  <si>
    <t>Ashburn - Shellhorn ASH3 Data Center Building 2</t>
  </si>
  <si>
    <t>Ashburn Data Center</t>
  </si>
  <si>
    <t>CLP 2 Northern Virginia</t>
  </si>
  <si>
    <t>CLP 3 Northern Virginia</t>
  </si>
  <si>
    <t>CTP Data Center 1</t>
  </si>
  <si>
    <t>CTP Data Center 2</t>
  </si>
  <si>
    <t>CTP Data Center 3</t>
  </si>
  <si>
    <t>CTP Data Center 4</t>
  </si>
  <si>
    <t>CTP Data Center 5</t>
  </si>
  <si>
    <t>CTP Data Center 6</t>
  </si>
  <si>
    <t>CTP Data Center 7</t>
  </si>
  <si>
    <t>CTP Data Center 8</t>
  </si>
  <si>
    <t>CTP-02  Richmond</t>
  </si>
  <si>
    <t>CTP-03  Richmond</t>
  </si>
  <si>
    <t>CTP-04  Richmond</t>
  </si>
  <si>
    <t>CU1 Culpeper Data Center</t>
  </si>
  <si>
    <t>CU2 Culpeper Data Center</t>
  </si>
  <si>
    <t>CU3 Culpeper Data Center</t>
  </si>
  <si>
    <t>CU4 Culpeper Data Center</t>
  </si>
  <si>
    <t>Chantilly Premier</t>
  </si>
  <si>
    <t>Charleston Data Center Building 1</t>
  </si>
  <si>
    <t>Charleston Data Center Building 2</t>
  </si>
  <si>
    <t>Charleston Data Center Building 3</t>
  </si>
  <si>
    <t>Clarksville - AI Data Center 1</t>
  </si>
  <si>
    <t>Clarksville - AI Data Center 2</t>
  </si>
  <si>
    <t>Convergent Data Center 1</t>
  </si>
  <si>
    <t>Convergent Data Center 2</t>
  </si>
  <si>
    <t>Convergent Data Center 3</t>
  </si>
  <si>
    <t>Convergent Data Center 4</t>
  </si>
  <si>
    <t>Copper Ridge Data Center 1</t>
  </si>
  <si>
    <t>Copper Ridge Data Center 2</t>
  </si>
  <si>
    <t>Copper Ridge Data Center 3</t>
  </si>
  <si>
    <t>Copper Ridge Data Center 4</t>
  </si>
  <si>
    <t>Copper Ridge Data Center 5</t>
  </si>
  <si>
    <t>Copper Ridge Data Center 6</t>
  </si>
  <si>
    <t>Copper Ridge Data Center 7</t>
  </si>
  <si>
    <t>Copper Ridge Data Center 8</t>
  </si>
  <si>
    <t>DC1 Ashburn Data Center</t>
  </si>
  <si>
    <t>DC10 Ashburn Data Center</t>
  </si>
  <si>
    <t>DC11 Ashburn Data Center</t>
  </si>
  <si>
    <t>DC12 Ashburn Data Center</t>
  </si>
  <si>
    <t>DC13 Ashburn Data Center</t>
  </si>
  <si>
    <t>DC15 Ashburn Data Center</t>
  </si>
  <si>
    <t>DC16 Ashburn Data Center</t>
  </si>
  <si>
    <t>DC2 Ashburn Data Center</t>
  </si>
  <si>
    <t>DC21 Ashburn Data Center</t>
  </si>
  <si>
    <t>DC22 Ashburn IBX Data Center</t>
  </si>
  <si>
    <t>DC3 Ashburn Data Center</t>
  </si>
  <si>
    <t>DC4 Ashburn Data Center</t>
  </si>
  <si>
    <t>DC5 Ashburn Data Center</t>
  </si>
  <si>
    <t>DC6 Ashburn Data Center</t>
  </si>
  <si>
    <t>DC7 Vienna Data Center</t>
  </si>
  <si>
    <t>DCA2 - McLean Data Center</t>
  </si>
  <si>
    <t>DCA2 McLean Data Center</t>
  </si>
  <si>
    <t>DCA3 - Springfield Data Center</t>
  </si>
  <si>
    <t>Fauquier's Data Center Building 1</t>
  </si>
  <si>
    <t>Fauquier's Data Center Building 2</t>
  </si>
  <si>
    <t>Fauquier's Data Center Building 3</t>
  </si>
  <si>
    <t>Fauquier's Data Center Building 4</t>
  </si>
  <si>
    <t>Google Arcola Data Center Building 1</t>
  </si>
  <si>
    <t>Google Arcola Data Center Building 2</t>
  </si>
  <si>
    <t>Google Arcola Data Center Building 3</t>
  </si>
  <si>
    <t>Google Loudoun County Data Center 1</t>
  </si>
  <si>
    <t>Google Loudoun County Data Center 2</t>
  </si>
  <si>
    <t>Google Loudoun County Data Center 3</t>
  </si>
  <si>
    <t>HTP Building 1</t>
  </si>
  <si>
    <t>HTP Building 10</t>
  </si>
  <si>
    <t>HTP Building 11</t>
  </si>
  <si>
    <t>HTP Building 12</t>
  </si>
  <si>
    <t>HTP Building 13</t>
  </si>
  <si>
    <t>HTP Building 14</t>
  </si>
  <si>
    <t>HTP Building 15</t>
  </si>
  <si>
    <t>HTP Building 16</t>
  </si>
  <si>
    <t>HTP Building 2</t>
  </si>
  <si>
    <t>HTP Building 3</t>
  </si>
  <si>
    <t>HTP Building 4</t>
  </si>
  <si>
    <t>HTP Building 5</t>
  </si>
  <si>
    <t>HTP Building 6</t>
  </si>
  <si>
    <t>HTP Building 7</t>
  </si>
  <si>
    <t>HTP Building 8</t>
  </si>
  <si>
    <t>HTP Building 9</t>
  </si>
  <si>
    <t>Herndon Data Center</t>
  </si>
  <si>
    <t>IAD 116 AWS Data Center</t>
  </si>
  <si>
    <t>IAD 117 AWS Data Center</t>
  </si>
  <si>
    <t>IAD-03 Data Center</t>
  </si>
  <si>
    <t>IAD01 Ashburn Data Center</t>
  </si>
  <si>
    <t>IAD02 Ashburn Data Center</t>
  </si>
  <si>
    <t>IAD1 - Ashburn Data Center</t>
  </si>
  <si>
    <t>IAD2 - McLean Data Center</t>
  </si>
  <si>
    <t>IAD3 - Ashburn Campus Data Center</t>
  </si>
  <si>
    <t xml:space="preserve">IAD3 Dulles Data Center </t>
  </si>
  <si>
    <t>IAD4 - Ashburn Campus Data Center</t>
  </si>
  <si>
    <t xml:space="preserve">IAD4 A - Ashburn Data Center </t>
  </si>
  <si>
    <t>IAD4 B - Ashburn Data Center</t>
  </si>
  <si>
    <t>LC1 Northern Virginia</t>
  </si>
  <si>
    <t>LC10 Northern Virginia</t>
  </si>
  <si>
    <t>LC11 Northern Virginia</t>
  </si>
  <si>
    <t>LC12 Northern Virginia</t>
  </si>
  <si>
    <t>LC13 Northern Virginia</t>
  </si>
  <si>
    <t>LC14 Northern Virginia</t>
  </si>
  <si>
    <t>LC2 Northern Virginia</t>
  </si>
  <si>
    <t>LC3 Northern Virginia</t>
  </si>
  <si>
    <t>LC4 Northern Virginia</t>
  </si>
  <si>
    <t>LC5 Northern Virginia</t>
  </si>
  <si>
    <t>LC8 Northern Virginia</t>
  </si>
  <si>
    <t>LC9 Northern Virginia</t>
  </si>
  <si>
    <t>Loudoun County I  Northern Virginia Building 1</t>
  </si>
  <si>
    <t>Loudoun County I  Northern Virginia Building 2</t>
  </si>
  <si>
    <t>Loudoun County I  Northern Virginia Building 3</t>
  </si>
  <si>
    <t>Loudoun County I  Northern Virginia Building 4</t>
  </si>
  <si>
    <t>Loudoun County I  Northern Virginia Building 5</t>
  </si>
  <si>
    <t>Luck Stone Data Center 1</t>
  </si>
  <si>
    <t>Luck Stone Data Center 2</t>
  </si>
  <si>
    <t>McLean 1 Data Center</t>
  </si>
  <si>
    <t>Microsoft - 19515 Compass Creek (IAD1-1)</t>
  </si>
  <si>
    <t>Microsoft - 19525 Compass Creek (IAD1-2)</t>
  </si>
  <si>
    <t>Microsoft - 41700 Inclusion Ln (IAD4)</t>
  </si>
  <si>
    <t>Microsoft - 41700 Inclusion Ln (IAD6)</t>
  </si>
  <si>
    <t>Microsoft - 41720 Inclusion Ln (IAD2)</t>
  </si>
  <si>
    <t>Microsoft - 41730 Inclusion Ln (IAD3)</t>
  </si>
  <si>
    <t>Microsoft - Growth Mindset Ln (IAD11)</t>
  </si>
  <si>
    <t>Microsoft - Growth Mindset Ln (IAD12)</t>
  </si>
  <si>
    <t>Microsoft - Growth Mindset Ln (IAD13)</t>
  </si>
  <si>
    <t>Microsoft Clarksville Data Center Building 1</t>
  </si>
  <si>
    <t>Microsoft Clarksville Data Center Building 2</t>
  </si>
  <si>
    <t>Microsoft Clarksville Data Center Building 3</t>
  </si>
  <si>
    <t>Microsoft Clarksville Data Center Building 4</t>
  </si>
  <si>
    <t>Microsoft Clarksville Data Center Building 5</t>
  </si>
  <si>
    <t>Microsoft Data Center Boydton Building 1</t>
  </si>
  <si>
    <t>Microsoft Data Center Boydton Building 10</t>
  </si>
  <si>
    <t>Microsoft Data Center Boydton Building 11</t>
  </si>
  <si>
    <t>Microsoft Data Center Boydton Building 12</t>
  </si>
  <si>
    <t>Microsoft Data Center Boydton Building 2</t>
  </si>
  <si>
    <t>Microsoft Data Center Boydton Building 3</t>
  </si>
  <si>
    <t>Microsoft Data Center Boydton Building 4</t>
  </si>
  <si>
    <t>Microsoft Data Center Boydton Building 5</t>
  </si>
  <si>
    <t>Microsoft Data Center Boydton Building 6</t>
  </si>
  <si>
    <t>Microsoft Data Center Boydton Building 7</t>
  </si>
  <si>
    <t>Microsoft Data Center Boydton Building 8</t>
  </si>
  <si>
    <t>Microsoft Data Center Boydton Building 9</t>
  </si>
  <si>
    <t>Microsoft Hillcrest Building 1</t>
  </si>
  <si>
    <t>Microsoft Hillcrest Building 2</t>
  </si>
  <si>
    <t>Microsoft Hillcrest Building 3</t>
  </si>
  <si>
    <t>Microsoft Prison Rd Data Center Building 1</t>
  </si>
  <si>
    <t>Microsoft Prison Rd Data Center Building 2</t>
  </si>
  <si>
    <t>Microsoft Prison Rd Data Center Building 3</t>
  </si>
  <si>
    <t>Microsoft Prison Rd Data Center Building 4</t>
  </si>
  <si>
    <t>Microsoft Prison Rd Data Center Building 5</t>
  </si>
  <si>
    <t>Microsoft Prison Rd Data Center Building 6</t>
  </si>
  <si>
    <t>Microsoft Prison Rd Data Center Building 7</t>
  </si>
  <si>
    <t>NOR01 Norfolk Data Center</t>
  </si>
  <si>
    <t>NVA01A - Northern Virginia Data Center</t>
  </si>
  <si>
    <t>NoVA Gateway Data Center 1</t>
  </si>
  <si>
    <t>NoVA Gateway Data Center 2</t>
  </si>
  <si>
    <t>NoVA Gateway Data Center 3</t>
  </si>
  <si>
    <t>Northern Virginia ACC10 Data Center</t>
  </si>
  <si>
    <t>Northern Virginia ACC2 Data Center</t>
  </si>
  <si>
    <t>Northern Virginia ACC3 Data Center</t>
  </si>
  <si>
    <t>Northern Virginia ACC4 Data Center</t>
  </si>
  <si>
    <t>Northern Virginia ACC5 Data Center</t>
  </si>
  <si>
    <t>Northern Virginia ACC6 Data Center</t>
  </si>
  <si>
    <t>Northern Virginia ACC7 Data Center</t>
  </si>
  <si>
    <t>Northern Virginia ACC9 Data Center</t>
  </si>
  <si>
    <t>Northern Virginia IAD12 Data Center</t>
  </si>
  <si>
    <t xml:space="preserve">Northern Virginia IAD13 Data Center </t>
  </si>
  <si>
    <t>Northern Virginia IAD14 Data Center</t>
  </si>
  <si>
    <t>Northern Virginia IAD23 Data Center</t>
  </si>
  <si>
    <t>Northern Virginia IAD24 Data Center</t>
  </si>
  <si>
    <t>Northern Virginia IAD35 Data Center</t>
  </si>
  <si>
    <t>Northern Virginia IAD36 Data Center</t>
  </si>
  <si>
    <t>Northern Virginia IAD37 Data Center</t>
  </si>
  <si>
    <t>Northern Virginia IAD38 Data Center</t>
  </si>
  <si>
    <t>Northern Virginia IAD39 Data Center</t>
  </si>
  <si>
    <t>Northern Virginia IAD40 Data Center</t>
  </si>
  <si>
    <t>Northern Virginia IAD41 Data Center</t>
  </si>
  <si>
    <t>Northern Virginia IAD42 Data Center</t>
  </si>
  <si>
    <t>Northern Virginia VA3 Data Center</t>
  </si>
  <si>
    <t>Overview Dr Data Center 1</t>
  </si>
  <si>
    <t>Overview Dr Data Center 2</t>
  </si>
  <si>
    <t>Overview Dr Data Center 3</t>
  </si>
  <si>
    <t>Overview Dr Data Center 4</t>
  </si>
  <si>
    <t>Overview Dr Data Center 5</t>
  </si>
  <si>
    <t>Overview Dr Data Center 6</t>
  </si>
  <si>
    <t>Overview Dr Data Center 7</t>
  </si>
  <si>
    <t>PTP Data Center 1</t>
  </si>
  <si>
    <t>PTP Data Center 2</t>
  </si>
  <si>
    <t>Power House &amp; Chirisa Building 1</t>
  </si>
  <si>
    <t>Power House &amp; Chirisa Building 2</t>
  </si>
  <si>
    <t>Power House &amp; Chirisa Building 3</t>
  </si>
  <si>
    <t>PowerHouse Arcola Building 1</t>
  </si>
  <si>
    <t>PowerHouse Arcola Building 2</t>
  </si>
  <si>
    <t>PowerHouse Pacific Building 1</t>
  </si>
  <si>
    <t>PowerHouse Pacific Building 2</t>
  </si>
  <si>
    <t>PowerHouse Pacific Building 3</t>
  </si>
  <si>
    <t>Project Dawson Data Center Building 1</t>
  </si>
  <si>
    <t>Project Dawson Data Center Building 2</t>
  </si>
  <si>
    <t>RIC01 Richmond Data Center</t>
  </si>
  <si>
    <t>Red Ace Data Center 1</t>
  </si>
  <si>
    <t>Red Ace Data Center 2</t>
  </si>
  <si>
    <t>Remington - Building 1</t>
  </si>
  <si>
    <t>Remington - Building 2</t>
  </si>
  <si>
    <t>Remington - Building 3</t>
  </si>
  <si>
    <t>Remington - Building 4</t>
  </si>
  <si>
    <t>Remington - Building 5</t>
  </si>
  <si>
    <t>Remington - Building 6</t>
  </si>
  <si>
    <t>Remington Technology Park Building 1</t>
  </si>
  <si>
    <t>Remington Technology Park Building 2</t>
  </si>
  <si>
    <t>Remington Technology Park Building 3</t>
  </si>
  <si>
    <t>Remington Technology Park Building 4</t>
  </si>
  <si>
    <t>Remington Technology Park Building 5</t>
  </si>
  <si>
    <t>Richmond 1 Data Center DC1</t>
  </si>
  <si>
    <t>Richmond 1 Data Center DC2</t>
  </si>
  <si>
    <t>Richmond 1 Data Center DC3</t>
  </si>
  <si>
    <t>Richmond 2 Data Center DC4</t>
  </si>
  <si>
    <t>Richmond 2 Data Center DC5</t>
  </si>
  <si>
    <t>Richmond 2 Data Center DC6</t>
  </si>
  <si>
    <t>SAMX Remignton Data Center 1</t>
  </si>
  <si>
    <t>SAMX Remignton Data Center 2</t>
  </si>
  <si>
    <t>SAMX Remignton Data Center 3</t>
  </si>
  <si>
    <t>SDC Ashburn Data Center Building A</t>
  </si>
  <si>
    <t>SDC Ashburn Data Center Building B</t>
  </si>
  <si>
    <t>SDC Ashburn Data Center Building C</t>
  </si>
  <si>
    <t>SDC Data Center 1</t>
  </si>
  <si>
    <t>SDC Data Center 2</t>
  </si>
  <si>
    <t>SDC Data Center 3</t>
  </si>
  <si>
    <t>SDC Data Center 4</t>
  </si>
  <si>
    <t>SDC Data Center 5</t>
  </si>
  <si>
    <t>STC Building 1</t>
  </si>
  <si>
    <t>STC Building 10</t>
  </si>
  <si>
    <t>STC Building 11</t>
  </si>
  <si>
    <t>STC Building 12</t>
  </si>
  <si>
    <t>STC Building 13</t>
  </si>
  <si>
    <t>STC Building 14</t>
  </si>
  <si>
    <t>STC Building 15</t>
  </si>
  <si>
    <t>STC Building 16</t>
  </si>
  <si>
    <t>STC Building 17</t>
  </si>
  <si>
    <t>STC Building 18</t>
  </si>
  <si>
    <t>STC Building 19</t>
  </si>
  <si>
    <t>STC Building 2</t>
  </si>
  <si>
    <t>STC Building 3</t>
  </si>
  <si>
    <t>STC Building 4</t>
  </si>
  <si>
    <t>STC Building 5</t>
  </si>
  <si>
    <t>STC Building 6</t>
  </si>
  <si>
    <t>STC Building 7</t>
  </si>
  <si>
    <t>STC Building 8</t>
  </si>
  <si>
    <t>STC Building 9</t>
  </si>
  <si>
    <t>TOD Data Center 1</t>
  </si>
  <si>
    <t>TOD Data Center 10</t>
  </si>
  <si>
    <t>TOD Data Center 2</t>
  </si>
  <si>
    <t>TOD Data Center 3</t>
  </si>
  <si>
    <t>TOD Data Center 4</t>
  </si>
  <si>
    <t>TOD Data Center 5</t>
  </si>
  <si>
    <t>TOD Data Center 6</t>
  </si>
  <si>
    <t>TOD Data Center 7</t>
  </si>
  <si>
    <t>TOD Data Center 8</t>
  </si>
  <si>
    <t>TOD Data Center 9</t>
  </si>
  <si>
    <t>US DoD East us-gov-ashburn-1</t>
  </si>
  <si>
    <t>US East us-ashburn-1</t>
  </si>
  <si>
    <t>US Gov East us-langley-1</t>
  </si>
  <si>
    <t>VA1 Ashburn Data Center</t>
  </si>
  <si>
    <t>VA1 Ashburn Data Center Building 1</t>
  </si>
  <si>
    <t>VA1 Ashburn Data Center Building 2</t>
  </si>
  <si>
    <t>VA1 Ashburn Data Center Building 3</t>
  </si>
  <si>
    <t>VA1 Ashburn Data Center Building 4</t>
  </si>
  <si>
    <t>VA1 Herndon Data Center</t>
  </si>
  <si>
    <t>VA1 Reston Data Center</t>
  </si>
  <si>
    <t>VA10 Gainesville Data Center</t>
  </si>
  <si>
    <t>VA11 Gainesville Data Center</t>
  </si>
  <si>
    <t>VA12 Gainesville Data Center</t>
  </si>
  <si>
    <t>VA13 Gainesville Data Center</t>
  </si>
  <si>
    <t>VA2 Ashburn Data Center</t>
  </si>
  <si>
    <t>VA2 Ashburn Data Center Building 1</t>
  </si>
  <si>
    <t>VA2 Ashburn Data Center Building 2</t>
  </si>
  <si>
    <t>VA2 Ashburn Data Center Building 3</t>
  </si>
  <si>
    <t>VA2 Reston Data Center</t>
  </si>
  <si>
    <t>VA3 Ashburn Data Center</t>
  </si>
  <si>
    <t>VA4 Ashburn Data Center</t>
  </si>
  <si>
    <t>VA5 Ashburn Data Center</t>
  </si>
  <si>
    <t>VA6 Ashburn Data Center</t>
  </si>
  <si>
    <t>VA7 Ashburn Data Center</t>
  </si>
  <si>
    <t>VA8 Ashburn Data Center</t>
  </si>
  <si>
    <t>VA9 Ashburn Data Center</t>
  </si>
  <si>
    <t>Vienna Data Center</t>
  </si>
  <si>
    <t>Vint Hill Corners Data Center 1</t>
  </si>
  <si>
    <t>Vint Hill Corners Data Center 2</t>
  </si>
  <si>
    <t>White Oak Technology Park Data Center 1</t>
  </si>
  <si>
    <t>White Oak Technology Park Data Center 2</t>
  </si>
  <si>
    <t>White Oak Technology Park Data Center 3</t>
  </si>
  <si>
    <t>White Oak Technology Park Data Center 4</t>
  </si>
  <si>
    <t>Windstream Ashburn</t>
  </si>
  <si>
    <t>Raleigh-Durham Data Center</t>
  </si>
  <si>
    <t>Stanton Springs Data Center Building 1</t>
  </si>
  <si>
    <t>Stanton Springs Data Center Building 10</t>
  </si>
  <si>
    <t>Stanton Springs Data Center Building 2</t>
  </si>
  <si>
    <t>Stanton Springs Data Center Building 3</t>
  </si>
  <si>
    <t>Stanton Springs Data Center Building 4</t>
  </si>
  <si>
    <t>Stanton Springs Data Center Building 5</t>
  </si>
  <si>
    <t>Stanton Springs Data Center Building 6</t>
  </si>
  <si>
    <t>Stanton Springs Data Center Building 7</t>
  </si>
  <si>
    <t>Stanton Springs Data Center Building 8</t>
  </si>
  <si>
    <t>Stanton Springs Data Center Building 9</t>
  </si>
  <si>
    <t>SLI01 New Orleans Data Center</t>
  </si>
  <si>
    <t>90 Beta Drive - Pittsburgh Data Center</t>
  </si>
  <si>
    <t>PIT2 - Summit Park Data Center</t>
  </si>
  <si>
    <t>324 East Wisconsin Ave Data Center</t>
  </si>
  <si>
    <t xml:space="preserve">AI Data Center -  Mount Pleasant Building 1 </t>
  </si>
  <si>
    <t>AI Data Center -  Mount Pleasant Building 2</t>
  </si>
  <si>
    <t>Lakes Data Center</t>
  </si>
  <si>
    <t>MIWI1 Wells Building Data Center</t>
  </si>
  <si>
    <t xml:space="preserve">Microsoft Mount Pleasant Building 1 </t>
  </si>
  <si>
    <t>Microsoft Mount Pleasant Building 2</t>
  </si>
  <si>
    <t>Microsoft Mount Pleasant Building 3</t>
  </si>
  <si>
    <t>Microsoft Mount Pleasant Building 4</t>
  </si>
  <si>
    <t>Microsoft Mount Pleasant Building 5</t>
  </si>
  <si>
    <t>Microsoft Mount Pleasant Building 6</t>
  </si>
  <si>
    <t>Milwaukee 2 Data Center</t>
  </si>
  <si>
    <t>Milwaukee Data Center</t>
  </si>
  <si>
    <t>Green Bay Data Center</t>
  </si>
  <si>
    <t>LATEST_DATE</t>
  </si>
  <si>
    <t>1. Main KPIs</t>
  </si>
  <si>
    <t>Cancelled Total</t>
  </si>
  <si>
    <t>Delayed Total</t>
  </si>
  <si>
    <t>DATA_CENTER_SCATTER_PLOT_NAME</t>
  </si>
  <si>
    <t/>
  </si>
  <si>
    <t>MSP-1 Minneapolis
MSP (Chaska) Cloud HQ Campus
CloudHQ</t>
  </si>
  <si>
    <t>401 North Broad Philadelphia Data Center
Netrality Data Centers</t>
  </si>
  <si>
    <t>Northern Virginia IAD39 Data Center
Digital Realty</t>
  </si>
  <si>
    <t>Chicago ORD10 Data Center 
Digital Realty</t>
  </si>
  <si>
    <t>Van Data Center
Company Not Disclosed</t>
  </si>
  <si>
    <t>Campana Ranch Data Center
Company Not Disclosed</t>
  </si>
  <si>
    <t>Voyager Data Center
Company Not Disclosed</t>
  </si>
  <si>
    <t>Nobles Data Center
Company Not Disclosed</t>
  </si>
  <si>
    <t>Apollo Data Center
Company Not Disclosed</t>
  </si>
  <si>
    <t>`</t>
  </si>
  <si>
    <t>09868159-06bf-44c6-bc72-dcf765534119</t>
  </si>
  <si>
    <t>Data Center 1</t>
  </si>
  <si>
    <t>85b3c53c-657a-449a-9bce-e4ffaf36706e</t>
  </si>
  <si>
    <t>Data Center 2</t>
  </si>
  <si>
    <t>114aec7d-399a-4e39-962d-4f1bf4242e7e</t>
  </si>
  <si>
    <t>Data Center 3</t>
  </si>
  <si>
    <t>141a3303-82f4-427a-9fc9-59935e5f50cf</t>
  </si>
  <si>
    <t>Data Center 4</t>
  </si>
  <si>
    <t>3c8122b7-f45f-41f4-8122-7734cf87906d</t>
  </si>
  <si>
    <t>Data Center 5</t>
  </si>
  <si>
    <t>3059661b-49c8-4783-9af4-bf4abd8590cb</t>
  </si>
  <si>
    <t>Data Center 6</t>
  </si>
  <si>
    <t>267c0508-8d6b-4c53-91bf-e010c2948dc6</t>
  </si>
  <si>
    <t>Data Center 7</t>
  </si>
  <si>
    <t>00bf2948-c3c4-4617-a85b-11db96d01e85</t>
  </si>
  <si>
    <t>Dulles 2000 Redevelopment</t>
  </si>
  <si>
    <t>e471d70e-83af-404b-b5b0-1054ffce550c</t>
  </si>
  <si>
    <t>The Catlett Project Building 1</t>
  </si>
  <si>
    <t>Convergent LLC</t>
  </si>
  <si>
    <t>Not Approved/Withdrawn</t>
  </si>
  <si>
    <t>9dd20940-a45c-4a05-923e-9d80703488ec</t>
  </si>
  <si>
    <t>The Catlett Project Building 2</t>
  </si>
  <si>
    <t>519bb900-f510-4526-bf3d-4b2b8b3337a0</t>
  </si>
  <si>
    <t>The Catlett Project Building 3</t>
  </si>
  <si>
    <t>b73475ac-d1a8-4cd7-82ec-e53829ab5cd6</t>
  </si>
  <si>
    <t>The Catlett Project Building 4</t>
  </si>
  <si>
    <t>d5f5a203-3db7-4d9b-9354-a16232ad106e</t>
  </si>
  <si>
    <t>Data Center 10</t>
  </si>
  <si>
    <t>f33e3c5d-63bb-4b0a-ae4c-c5e0142c834c</t>
  </si>
  <si>
    <t>Data Center 11</t>
  </si>
  <si>
    <t>2e92d093-d595-40de-bb32-25cd1c62cf01</t>
  </si>
  <si>
    <t>d1224eae-2874-44f3-b1c5-7b06355a1250</t>
  </si>
  <si>
    <t>140c38b2-d68c-4f95-9898-27369ee73c54</t>
  </si>
  <si>
    <t>724c0849-4df8-4efd-b523-fe683b7f1a58</t>
  </si>
  <si>
    <t>05bfdf8e-12f1-430b-89e6-709f245cc029</t>
  </si>
  <si>
    <t>af51a583-7482-4097-9886-717f8ce52329</t>
  </si>
  <si>
    <t>Data Center 8</t>
  </si>
  <si>
    <t>4c09fd9f-c0cc-4931-8ee0-c8235fe0c2d2</t>
  </si>
  <si>
    <t>Data Center 9</t>
  </si>
  <si>
    <t>2accab0e-3ccd-40b1-81ca-010bfb0f5619</t>
  </si>
  <si>
    <t xml:space="preserve">Oaklawn Data Center </t>
  </si>
  <si>
    <t>4a4f5dd9-628b-422c-8d5e-fd085692be01</t>
  </si>
  <si>
    <t>3873de05-a147-4966-a3fd-05496d22a14d</t>
  </si>
  <si>
    <t>5f6b555b-f3d9-44d8-bc07-2185255b02aa</t>
  </si>
  <si>
    <t>79e587b0-2add-11f0-b564-9b974056f874</t>
  </si>
  <si>
    <t>C Spire Ridgeland</t>
  </si>
  <si>
    <t>5605c390-2ade-11f0-b564-9b974056f874</t>
  </si>
  <si>
    <t>Netdoor Jackson Data Center</t>
  </si>
  <si>
    <t>Netdoor</t>
  </si>
  <si>
    <t>099579f0-2adf-11f0-b564-9b974056f874</t>
  </si>
  <si>
    <t>USNX Data Center</t>
  </si>
  <si>
    <t>USNX</t>
  </si>
  <si>
    <t>ef314ce0-2ab8-11f0-b564-9b974056f874</t>
  </si>
  <si>
    <t>C Spire Hattiesburg</t>
  </si>
  <si>
    <t>482e0cb0-2ab5-11f0-b564-9b974056f874</t>
  </si>
  <si>
    <t>Forgelight Ventures Data Center</t>
  </si>
  <si>
    <t>c7c133e0-2aaa-11f0-b4d7-810c1af12d74</t>
  </si>
  <si>
    <t>Mainstream Little Rock Data Center</t>
  </si>
  <si>
    <t>Mainstream Technologies</t>
  </si>
  <si>
    <t>173982d0-2aa9-11f0-b4d7-810c1af12d74</t>
  </si>
  <si>
    <t>Windstream Little Rock</t>
  </si>
  <si>
    <t>9baf3362-6e79-46ec-aaeb-8065efa85d95</t>
  </si>
  <si>
    <t>16b5fef9-73ce-465f-b898-f6ff045b7115</t>
  </si>
  <si>
    <t>5f39484a-dcde-44a9-b427-6ed4d26dad17</t>
  </si>
  <si>
    <t>e18867bf-0d7b-4d32-b23f-56975d8bf5c5</t>
  </si>
  <si>
    <t>0f806f48-6990-40f7-8083-55ebf0dd275c</t>
  </si>
  <si>
    <t>Eagle Mountain Utah Data Center Building 7
Eagle Mountain, Meta Campus
Facebook</t>
  </si>
  <si>
    <t>Not Approved/Withdrawn Total</t>
  </si>
  <si>
    <t>5af8ab10-2bb0-11f0-acbe-b9b3ec2d910d</t>
  </si>
  <si>
    <t>DC Blox Richmond Data Center</t>
  </si>
  <si>
    <t>186fa506-0025-470d-9c49-7783cb5e1f71</t>
  </si>
  <si>
    <t>0e12c376-6cae-4be1-b974-62d4ea4c872b</t>
  </si>
  <si>
    <t>cbebd90c-82f5-4b34-baf7-3f6aa0fe2a2c</t>
  </si>
  <si>
    <t>0d9f210b-d151-4365-abe7-2eb37763da8b</t>
  </si>
  <si>
    <t>b5409716-b9a5-4c92-8504-e2f0a6f30791</t>
  </si>
  <si>
    <t>6f6fe642-849c-4886-931c-c846e1287e39</t>
  </si>
  <si>
    <t>258288e3-186a-4af9-b782-bfec2d2c0d89</t>
  </si>
  <si>
    <t>0dfa29b6-0c20-4ad4-9cef-2d312a8881ae</t>
  </si>
  <si>
    <t>5d018dc5-2e11-4fa8-9072-27ae1b7de7a4</t>
  </si>
  <si>
    <t>efaecdfa-42ef-4205-96e8-c6b04f665736</t>
  </si>
  <si>
    <t>6ef926cb-5ecc-4f00-b714-830641739c57</t>
  </si>
  <si>
    <t>be7ef8be-e959-44cb-8be4-a15003f97661</t>
  </si>
  <si>
    <t>f94edc87-0e4d-4d42-a215-e48b59134856</t>
  </si>
  <si>
    <t>1618a35c-2723-4630-8d12-c4bf081a4252</t>
  </si>
  <si>
    <t>5b324661-462e-402e-ba48-9b7dfb23c584</t>
  </si>
  <si>
    <t>4d0526d0-3cf6-11f0-b620-c5667ad683ea</t>
  </si>
  <si>
    <t>Login DC2</t>
  </si>
  <si>
    <t>Login, LLC</t>
  </si>
  <si>
    <t>eaf5d220-3cf8-11f0-9eae-cbd192019700</t>
  </si>
  <si>
    <t>FirstDigital Tucson</t>
  </si>
  <si>
    <t>FirstDigital Telecom</t>
  </si>
  <si>
    <t>02742480-3cf7-11f0-b620-c5667ad683ea</t>
  </si>
  <si>
    <t>Login DC1</t>
  </si>
  <si>
    <t>1b31f460-3cf8-11f0-b620-c5667ad683ea</t>
  </si>
  <si>
    <t>Simply Bits Data Center</t>
  </si>
  <si>
    <t xml:space="preserve">Simply Bits </t>
  </si>
  <si>
    <t>172e166a-fde9-42e9-a2dd-edc6a7a47407</t>
  </si>
  <si>
    <t>Annie Soluna Data Center buiding 2</t>
  </si>
  <si>
    <t xml:space="preserve">Soluna Holdings, Inc </t>
  </si>
  <si>
    <t>f777d62d-8a19-48a5-98ca-75f6a4785f78</t>
  </si>
  <si>
    <t>Annie Soluna Data Center buiding 1</t>
  </si>
  <si>
    <t>a85c9290-9b2a-4e2c-b97b-9523b33c3bf6</t>
  </si>
  <si>
    <t>Ellen Soluna Data Center Campus phase II</t>
  </si>
  <si>
    <t>cd878c23-c5d2-42ff-8712-0d6c1c0e8900</t>
  </si>
  <si>
    <t>Ellen Soluna Data Center Campus phase I</t>
  </si>
  <si>
    <t>07196c60-3d75-11f0-8bb3-f3a926b21f98</t>
  </si>
  <si>
    <t>Grace Soluna Data Center</t>
  </si>
  <si>
    <t>d20e22d9-c86e-4553-a157-e4b1f1762c55</t>
  </si>
  <si>
    <t>Rosa Soluna Data Center Campus phase II</t>
  </si>
  <si>
    <t>1e41acf1-cf5e-4adf-9444-499343b3ca86</t>
  </si>
  <si>
    <t>Rosa Soluna Data Center Campus phase I</t>
  </si>
  <si>
    <t>dda75e5f-6650-4724-9ae2-e5e93e884f1d</t>
  </si>
  <si>
    <t>Kati Soluna Data Center Campus phase I</t>
  </si>
  <si>
    <t>7c28b116-315e-4f9a-9d70-7bd5b3e2097e</t>
  </si>
  <si>
    <t>Hedy Soluna Data Center phase II</t>
  </si>
  <si>
    <t>3e6ad327-6680-46df-91b4-2dbb2122b67f</t>
  </si>
  <si>
    <t>Hedy Soluna Data Center phase I</t>
  </si>
  <si>
    <t>c7c77b7f-a5f5-4696-8477-dc92aac36df6</t>
  </si>
  <si>
    <t>AI Data Center 1</t>
  </si>
  <si>
    <t>a3cc9166-6b66-416f-a324-be68dee324f7</t>
  </si>
  <si>
    <t>AI Data center 1</t>
  </si>
  <si>
    <t>40793750-2c5a-11f0-bf7f-f7ea79cd93a0</t>
  </si>
  <si>
    <t>MEM01 Data Center</t>
  </si>
  <si>
    <t xml:space="preserve"> RAI1 Edge Data Center Raleigh</t>
  </si>
  <si>
    <t>CTP-01 Richmond - AI Data Center</t>
  </si>
  <si>
    <t>ca389ca8-349a-47c5-8a37-be794cc42ed3</t>
  </si>
  <si>
    <t>32b41e51-2501-48c7-bd4c-1f263e3fe957</t>
  </si>
  <si>
    <t>4856bbea-43dc-407d-8e5a-6dcdd7d9c43c</t>
  </si>
  <si>
    <t>7b2006db-6316-4e57-b1b3-ae085e2855ae</t>
  </si>
  <si>
    <t>60e76c81-b2df-49b7-a2de-6a93fcfbf338</t>
  </si>
  <si>
    <t>Arizona AI Data Center building 2</t>
  </si>
  <si>
    <t>d77c7c08-0915-405d-b2be-b0d323192cd7</t>
  </si>
  <si>
    <t>Arizona AI Data Center building 3</t>
  </si>
  <si>
    <t>51d687af-53a8-4a67-a178-1620361a20cc</t>
  </si>
  <si>
    <t>Arizona AI Data Center building 1</t>
  </si>
  <si>
    <t>84e13460-3ca4-11f0-a760-41e544512ea3</t>
  </si>
  <si>
    <t>ec294e03-345d-4d23-8d5e-e2a7faaaf3d1</t>
  </si>
  <si>
    <t>a9a77bf9-afe5-4710-8959-c9c919a9277d</t>
  </si>
  <si>
    <t>f0609f83-f6fe-4b8d-aa33-c3e85196fb90</t>
  </si>
  <si>
    <t>39792a5d-444a-4c99-bb53-f1ceb75d2453</t>
  </si>
  <si>
    <t>6095a62f-73a1-4c45-b8d4-370502a8c50e</t>
  </si>
  <si>
    <t>06de2630-44a0-4f21-ad3c-de21d1af1163</t>
  </si>
  <si>
    <t>bd56dbc2-a61a-4895-9a3c-c12c258fdeda</t>
  </si>
  <si>
    <t>d59b60cf-5745-4abd-8d9e-e274ee4fa46f</t>
  </si>
  <si>
    <t>92590990-2f3b-11f0-b316-4b01df4c4cca</t>
  </si>
  <si>
    <t>0572ad78-1a28-4592-a60d-cb71af0ec03a</t>
  </si>
  <si>
    <t>ATL 16 Data Center</t>
  </si>
  <si>
    <t>c6a2e051-39bb-48a2-bebc-e3b31b58cef3</t>
  </si>
  <si>
    <t>ATL 15 Data Center</t>
  </si>
  <si>
    <t>aa8d6670-34d4-11f0-a9e1-c9350c8c3578</t>
  </si>
  <si>
    <t>Albion Data Center</t>
  </si>
  <si>
    <t>01f157d8-5a09-470a-9013-06bb6a9ebadf</t>
  </si>
  <si>
    <t>6d2342b4-c475-486b-84e6-3d15af53df28</t>
  </si>
  <si>
    <t>87255cc1-6700-4475-8cdf-3de1a97be259</t>
  </si>
  <si>
    <t>daafcb42-5f5c-4275-8e7e-89dec2864579</t>
  </si>
  <si>
    <t>0499290e-178f-498e-a250-92ba14a11fd4</t>
  </si>
  <si>
    <t>66e09ae8-d381-4f2d-9a40-98c2820916a4</t>
  </si>
  <si>
    <t>cb70fe80-ea86-4a0d-aa8e-53d92db93a34</t>
  </si>
  <si>
    <t>31b3c031-1bce-438b-8f04-1c7c2af80e1a</t>
  </si>
  <si>
    <t>d200dd17-b9a0-44a4-9976-e8ea91bd0093</t>
  </si>
  <si>
    <t>9e5da1f5-a2b6-454e-8484-ffca2f7aa9a1</t>
  </si>
  <si>
    <t>0d678c82-1bac-4602-a0b4-fd17c7ed1f9f</t>
  </si>
  <si>
    <t>37fe49ee-264c-42d2-9390-b10e55d02dd2</t>
  </si>
  <si>
    <t>e8a7f0e6-fecb-4f04-afa6-9fedc04e196f</t>
  </si>
  <si>
    <t>Compass Data Center 5</t>
  </si>
  <si>
    <t>00629d76-31e8-4cd4-8a19-ee89f93c3d6f</t>
  </si>
  <si>
    <t>Compass Data Center 10</t>
  </si>
  <si>
    <t>ffa0f433-8f23-4e3f-bdc5-fa923542d711</t>
  </si>
  <si>
    <t>Compass Data Center 8</t>
  </si>
  <si>
    <t>14bd2967-21e0-4ac8-afde-159ec0fc62b2</t>
  </si>
  <si>
    <t>Compass Data Center 14</t>
  </si>
  <si>
    <t>bde7dba2-1b8f-4cdc-9edd-8f5e2fac7e78</t>
  </si>
  <si>
    <t>Compass Data Center 19</t>
  </si>
  <si>
    <t>a0a25c50-6f6f-4678-98be-2327ff606a94</t>
  </si>
  <si>
    <t>Compass Data Center 20</t>
  </si>
  <si>
    <t>d20021e7-a52e-43a6-bb3f-c9a6b5ffb248</t>
  </si>
  <si>
    <t>Compass Data Center 9</t>
  </si>
  <si>
    <t>bc062b1b-62fd-4c28-b194-7443b7e9e3ec</t>
  </si>
  <si>
    <t>Compass Data Center 4</t>
  </si>
  <si>
    <t>b0da5905-b48f-46eb-83dc-2ee8f40c6f71</t>
  </si>
  <si>
    <t>Compass Data Center 16</t>
  </si>
  <si>
    <t>e1e70cde-5125-4770-b4a6-3e697b38330d</t>
  </si>
  <si>
    <t>Compass Data Center 11</t>
  </si>
  <si>
    <t>6feebad5-633c-4881-b89d-00eb4ab1c577</t>
  </si>
  <si>
    <t>Compass Data Center 13</t>
  </si>
  <si>
    <t>ae55d50d-5eec-4827-86c2-87e6660f65f0</t>
  </si>
  <si>
    <t>Compass Data Center 17</t>
  </si>
  <si>
    <t>dee6786c-4005-42f9-854d-55b78a816ff3</t>
  </si>
  <si>
    <t>Compass Data Center 7</t>
  </si>
  <si>
    <t>13d764e7-2588-444c-9e3e-88cb44ab2408</t>
  </si>
  <si>
    <t>Compass Data Center 1</t>
  </si>
  <si>
    <t>2bcdf2a4-4063-4488-8728-ea5f8811ce68</t>
  </si>
  <si>
    <t>Compass Data Center 2</t>
  </si>
  <si>
    <t>1ebb6084-b1db-46bd-9539-215c7e631f5f</t>
  </si>
  <si>
    <t>Compass Data Center 21</t>
  </si>
  <si>
    <t>2ee60c03-c22c-46de-af26-6b00f94f7479</t>
  </si>
  <si>
    <t>Compass Data Center 3</t>
  </si>
  <si>
    <t>18c1ac49-9817-4990-8d65-4aea885fe303</t>
  </si>
  <si>
    <t>Compass Data Center 6</t>
  </si>
  <si>
    <t>54ed6cd1-caaa-4181-857d-57e1cfcac618</t>
  </si>
  <si>
    <t>Compass Data Center 18</t>
  </si>
  <si>
    <t>4c9df8ef-a2c3-4324-b4b3-1ab5e75fb4a3</t>
  </si>
  <si>
    <t>Compass Data Center 23</t>
  </si>
  <si>
    <t>46c3495e-69f6-4947-a3f8-c99bac16b68c</t>
  </si>
  <si>
    <t>Compass Data Center 22</t>
  </si>
  <si>
    <t>77abd43a-da92-42d4-b619-c22d9bf06906</t>
  </si>
  <si>
    <t>Compass Data Center 12</t>
  </si>
  <si>
    <t>c6fadf9b-2627-4603-ad2b-333a07a6e5d5</t>
  </si>
  <si>
    <t>Compass Data Center 15</t>
  </si>
  <si>
    <t>81a01020-37e3-11f0-b1ea-193c4904cdee</t>
  </si>
  <si>
    <t>CyrusOne DFW11</t>
  </si>
  <si>
    <t>DFW-RedOak DFW10</t>
  </si>
  <si>
    <t>DFW-RedOak DFW14</t>
  </si>
  <si>
    <t>DFW-RedOak DFW11</t>
  </si>
  <si>
    <t>DFW-RedOak DFW9</t>
  </si>
  <si>
    <t>DFW-RedOak DFW12</t>
  </si>
  <si>
    <t>DFW-RedOak DFW13</t>
  </si>
  <si>
    <t>DFW-RedOak DFW15</t>
  </si>
  <si>
    <t>DFW-RedOak DFW16</t>
  </si>
  <si>
    <t>ff497425-ff55-4d05-a48a-642abb0ac7c4</t>
  </si>
  <si>
    <t>d0351d60-3da7-11f0-929c-51d087dae903</t>
  </si>
  <si>
    <t>8fc57bc0-310f-11f0-8243-25cd327edcf3</t>
  </si>
  <si>
    <t>Microsoft Cheyenne Business Park Building 3</t>
  </si>
  <si>
    <t>9bacbf00-3111-11f0-8243-25cd327edcf3</t>
  </si>
  <si>
    <t>Microsoft Cheyenne Business Park Building 4</t>
  </si>
  <si>
    <t>b015cbdd-a26a-4c1b-b640-84c4607f07f7</t>
  </si>
  <si>
    <t>AI Data Center - Mount Pleasant Building 6</t>
  </si>
  <si>
    <t>ca95ef98-dfa8-4622-a7f5-55242d0f6c68</t>
  </si>
  <si>
    <t>AI Data Center - Mount Pleasant Building 5</t>
  </si>
  <si>
    <t>10a5ba1d-1b7a-47b3-a8f7-10daddc3ef8f</t>
  </si>
  <si>
    <t>AI Data Center - Mount Pleasant Building 4</t>
  </si>
  <si>
    <t>AI Data Center - Mount Pleasant Building 3</t>
  </si>
  <si>
    <t>337d6ebe-63c3-495a-b007-6d97c81d8943</t>
  </si>
  <si>
    <t>Microsoft Project Yoga Data Center 5</t>
  </si>
  <si>
    <t>64db7115-58dc-42de-80ac-4063c7f4d34c</t>
  </si>
  <si>
    <t>Microsoft Project Yoga Data Center 4</t>
  </si>
  <si>
    <t>649ed9d6-2801-4b07-9337-ad2251cdb847</t>
  </si>
  <si>
    <t>Microsoft Project Yoga Data Center 3</t>
  </si>
  <si>
    <t>6f257e7f-e632-453d-a9be-3eef89d6b43b</t>
  </si>
  <si>
    <t>QTS Data Center 16</t>
  </si>
  <si>
    <t>d18a2266-68a8-4728-883c-d07dd26ab03b</t>
  </si>
  <si>
    <t>QTS Data Center 12</t>
  </si>
  <si>
    <t>af5b3add-8fbd-40f4-a729-92d79fd8434d</t>
  </si>
  <si>
    <t>QTS Data Center 15</t>
  </si>
  <si>
    <t>9fb8e344-c886-4a05-8bef-bea99e1b83fc</t>
  </si>
  <si>
    <t>QTS Data Center 5</t>
  </si>
  <si>
    <t>0ffa3f23-5cb7-440a-89c0-7b107030bf15</t>
  </si>
  <si>
    <t>QTS Data Center 10</t>
  </si>
  <si>
    <t>08d1e561-6a3d-4d12-bc58-47db1e59559b</t>
  </si>
  <si>
    <t>QTS Data Center 18</t>
  </si>
  <si>
    <t>18d765dd-58e0-4d01-9ac2-8d042bfd4b59</t>
  </si>
  <si>
    <t>QTS Data Center 7</t>
  </si>
  <si>
    <t>76c0b16f-4f83-4652-8bdb-9e27b5cd9e4d</t>
  </si>
  <si>
    <t>QTS Data Center 3</t>
  </si>
  <si>
    <t>9fa3ca3a-d70a-480c-b827-b7aafaa74e13</t>
  </si>
  <si>
    <t>QTS Data Center 1</t>
  </si>
  <si>
    <t>599297d6-d758-41f7-9183-21e1644313fc</t>
  </si>
  <si>
    <t>QTS Data Center 22</t>
  </si>
  <si>
    <t>90a7e5d1-f2f0-4843-9018-bd905838bc12</t>
  </si>
  <si>
    <t>QTS Data Center 2</t>
  </si>
  <si>
    <t>3b7154bb-e030-4699-aeb5-7aa3e5ce4bed</t>
  </si>
  <si>
    <t>QTS Data Center 6</t>
  </si>
  <si>
    <t>e71a0198-8b74-440d-a135-bcf89f1b2a7f</t>
  </si>
  <si>
    <t>QTS Data Center 14</t>
  </si>
  <si>
    <t>8f1afce7-8476-46b5-8903-e2d54d5139d1</t>
  </si>
  <si>
    <t>QTS Data Center 20</t>
  </si>
  <si>
    <t>142b0b6f-03eb-4e15-b99c-9202eeb21e6b</t>
  </si>
  <si>
    <t>QTS Data Center 9</t>
  </si>
  <si>
    <t>096fa577-f527-4d33-bf30-d12c5765d846</t>
  </si>
  <si>
    <t>QTS Data Center 19</t>
  </si>
  <si>
    <t>427e65b7-4a1d-422a-911b-6d78eabb9e8f</t>
  </si>
  <si>
    <t>QTS Data Center 4</t>
  </si>
  <si>
    <t>81d72848-b36f-4a42-9cab-c65cdc6b86d1</t>
  </si>
  <si>
    <t>QTS Data Center 11</t>
  </si>
  <si>
    <t>48c039af-d3f4-47d3-93dd-53cbe28540a6</t>
  </si>
  <si>
    <t>QTS Data Center 23</t>
  </si>
  <si>
    <t>e137ebce-a982-405d-be14-605b45442838</t>
  </si>
  <si>
    <t>QTS Data Center 21</t>
  </si>
  <si>
    <t>f1056958-de69-4e6b-9c6e-4fc0e896abd3</t>
  </si>
  <si>
    <t>QTS Data Center 8</t>
  </si>
  <si>
    <t>11a23389-22fa-4af0-9e1b-c3c85fa0a35f</t>
  </si>
  <si>
    <t>QTS Data Center 17</t>
  </si>
  <si>
    <t>bbac799d-a63d-476c-8f57-d820452202bf</t>
  </si>
  <si>
    <t>QTS Data Center 13</t>
  </si>
  <si>
    <t>1ed000d9-ee08-437c-a249-b9fbf1c5f1f7</t>
  </si>
  <si>
    <t>Data Center 20</t>
  </si>
  <si>
    <t>8e760909-4f33-47ba-b9b7-07e8ac479c22</t>
  </si>
  <si>
    <t>Data Center 13</t>
  </si>
  <si>
    <t>b1727c7c-eecc-40d6-9536-4fc8104eb618</t>
  </si>
  <si>
    <t>b3c2e11f-c841-4fb7-910f-303582b91be9</t>
  </si>
  <si>
    <t>Data Center 21</t>
  </si>
  <si>
    <t>878bbd1b-bcae-4a9c-9228-4d07e91047ee</t>
  </si>
  <si>
    <t>Data Center 19</t>
  </si>
  <si>
    <t>07cb5471-d85f-4448-bd0d-a3415d015d81</t>
  </si>
  <si>
    <t>Data Center 16</t>
  </si>
  <si>
    <t>15dbd43c-79c4-4389-9882-07ba3443eac5</t>
  </si>
  <si>
    <t>ced231af-adb7-4a85-a062-132f7a3f046b</t>
  </si>
  <si>
    <t>Data Center 12</t>
  </si>
  <si>
    <t>6014dcd6-249b-4fdb-bdfb-e174fc388d76</t>
  </si>
  <si>
    <t>Data Center 15</t>
  </si>
  <si>
    <t>95773a98-ed94-4f9a-bced-b16a5e89ac41</t>
  </si>
  <si>
    <t>1b4d35a0-3ca1-4fb6-a6f6-491a1c7c0b1a</t>
  </si>
  <si>
    <t>81b12440-3e0a-4d06-81d5-b1d786144402</t>
  </si>
  <si>
    <t>Data Center 18</t>
  </si>
  <si>
    <t>5f7dc3b9-7e05-4b69-ab7a-7f473068ba14</t>
  </si>
  <si>
    <t>bf0919ba-c34e-49e4-864c-ba10dd46e639</t>
  </si>
  <si>
    <t>43884c22-780f-4d33-892d-6aa1b08f65d9</t>
  </si>
  <si>
    <t>Data Center 17</t>
  </si>
  <si>
    <t>86ba3294-3545-4bfd-8aaa-789ed0d8b5d0</t>
  </si>
  <si>
    <t>Data Center 14</t>
  </si>
  <si>
    <t>258ecf7e-c068-456d-b6f7-08c3b500377f</t>
  </si>
  <si>
    <t>e8348fa7-7ddb-40bc-a99d-ff02282d2532</t>
  </si>
  <si>
    <t>a35f056a-3c09-4054-b4ee-84427cab21e5</t>
  </si>
  <si>
    <t>01e69b3c-228b-4dd7-b3f8-687f192224a1</t>
  </si>
  <si>
    <t>AI Data Center Building 18</t>
  </si>
  <si>
    <t>882fd05d-8bd7-4fb0-851f-b1e6b4ff0138</t>
  </si>
  <si>
    <t>AI Data Center Building 13</t>
  </si>
  <si>
    <t>ee510ec9-2d78-4567-be25-c274d99efc6e</t>
  </si>
  <si>
    <t>AI Data Center Building 15</t>
  </si>
  <si>
    <t>b45f42aa-5207-43d7-8e9a-63093fb2344b</t>
  </si>
  <si>
    <t>AI Data Center Building 17</t>
  </si>
  <si>
    <t>18cbe272-496f-4229-b6ce-be2665cfdb63</t>
  </si>
  <si>
    <t>AI Data Center Building 28</t>
  </si>
  <si>
    <t>246a358c-d797-4cb8-80d4-eb1503be7290</t>
  </si>
  <si>
    <t>AI Data Center Building 14</t>
  </si>
  <si>
    <t>e21a011e-81a3-412e-b125-3bcd95a74097</t>
  </si>
  <si>
    <t>AI Data Center Building 23</t>
  </si>
  <si>
    <t>9bfc0183-7568-47ae-b10a-e80f367f8b9c</t>
  </si>
  <si>
    <t>AI Data Center Building 26</t>
  </si>
  <si>
    <t>d18ce3ef-6307-4ce9-af15-1ae734b783b5</t>
  </si>
  <si>
    <t>AI Data Center Building 32</t>
  </si>
  <si>
    <t>2d96a94b-d04c-4211-adce-8be1e1b552e2</t>
  </si>
  <si>
    <t>AI Data Center Building 21</t>
  </si>
  <si>
    <t>7036f9b2-cfff-4f99-a270-fe1ce421a64c</t>
  </si>
  <si>
    <t>AI Data Center Building 19</t>
  </si>
  <si>
    <t>fbd20744-8fe9-40cb-98fd-3ea02a2fc1cf</t>
  </si>
  <si>
    <t>AI Data Center Building 31</t>
  </si>
  <si>
    <t>428b114c-e591-485f-b6fc-eeb7db343028</t>
  </si>
  <si>
    <t>AI Data Center Building 22</t>
  </si>
  <si>
    <t>166798a8-2544-4213-99d0-9cd3ab38d6d4</t>
  </si>
  <si>
    <t>AI Data Center Building 16</t>
  </si>
  <si>
    <t>fa3adcb0-98d9-4502-bd18-4e66b778a43a</t>
  </si>
  <si>
    <t>AI Data Center Building 20</t>
  </si>
  <si>
    <t>8834f4ca-a007-420a-b12d-72329ffb914d</t>
  </si>
  <si>
    <t>AI Data Center Building 30</t>
  </si>
  <si>
    <t>0d135463-392d-4973-903a-72c8a934f73b</t>
  </si>
  <si>
    <t>AI Data Center Building 27</t>
  </si>
  <si>
    <t>04d1b99a-60b3-438b-933f-8b8cc51bc1a7</t>
  </si>
  <si>
    <t>AI Data Center Building 24</t>
  </si>
  <si>
    <t>effb2e34-e15b-44a7-8978-b5b711609b82</t>
  </si>
  <si>
    <t>AI Data Center Building 29</t>
  </si>
  <si>
    <t>96fa8427-5d42-447e-9bbc-19a320b46ace</t>
  </si>
  <si>
    <t>AI Data Center Building 25</t>
  </si>
  <si>
    <t>b0aaf3b8-94cd-48d9-99b8-b9388cd8607d</t>
  </si>
  <si>
    <t>4e3f4856-072d-491c-9d6b-f157a30c9a89</t>
  </si>
  <si>
    <t>adfca5b1-dd89-4f37-8b27-404ee494aa30</t>
  </si>
  <si>
    <t>45ac11ab-2e76-41cf-859a-6dc99e1ca6c7</t>
  </si>
  <si>
    <t>bf61e705-6ffa-4bd0-bd52-92c0d29b80d9</t>
  </si>
  <si>
    <t>(All)</t>
  </si>
  <si>
    <t>04177c8a-97c3-49a3-8f57-9f64115f61cd</t>
  </si>
  <si>
    <t>Bit Digital Data Center Buildng 1</t>
  </si>
  <si>
    <t>b9a95a1a-1558-4477-b3f8-5bf4d8b6a63e</t>
  </si>
  <si>
    <t>Vantage Data Center Millersport Building 1</t>
  </si>
  <si>
    <t>6f3ac812-fbf4-4271-a326-478870791026</t>
  </si>
  <si>
    <t>Vantage Data Center Millersport Building 4</t>
  </si>
  <si>
    <t>fb1f3809-4ff9-49f5-b1be-43a118e8b20e</t>
  </si>
  <si>
    <t>Vantage Data Center Millersport Building 3</t>
  </si>
  <si>
    <t>88d5d5a6-137c-4f2d-a595-750fca4273c1</t>
  </si>
  <si>
    <t>Vantage Data Center Millersport Building 2</t>
  </si>
  <si>
    <t>d3a3d350-c10f-4f9d-aad6-dbe0d6d39943</t>
  </si>
  <si>
    <t>Vantage Data Center Millersport Building 5</t>
  </si>
  <si>
    <t>City of San Antonio - (TX)</t>
  </si>
  <si>
    <t>Oncor Electric Delivery Company LLC</t>
  </si>
  <si>
    <t>Northern Virginia Elec Coop</t>
  </si>
  <si>
    <t>MidAmerican Energy Co</t>
  </si>
  <si>
    <t>Georgia Power Co</t>
  </si>
  <si>
    <t>Nevada Power Co</t>
  </si>
  <si>
    <t>Arizona Public Service Co</t>
  </si>
  <si>
    <t>Pacific Gas &amp; Electric Co.</t>
  </si>
  <si>
    <t>Commonwealth Edison Co</t>
  </si>
  <si>
    <t>PacifiCorp</t>
  </si>
  <si>
    <t>Virginia Electric &amp; Power Co</t>
  </si>
  <si>
    <t>Ohio Power Co</t>
  </si>
  <si>
    <t>Salt River Project</t>
  </si>
  <si>
    <t>e650ce1b-3ac6-47a5-8845-7eaf990c578d</t>
  </si>
  <si>
    <t>Land Bank</t>
  </si>
  <si>
    <t>53a55966-5a3b-47e2-912f-d9a090a8f818</t>
  </si>
  <si>
    <t>ff4f35f7-1b3d-4dd2-828c-0035d374d1ed</t>
  </si>
  <si>
    <t>376509aa-c9b7-4847-8a0b-a8cdc056ef4d</t>
  </si>
  <si>
    <t>bb3ca2ae-9381-409f-92ce-0ec64e61e673</t>
  </si>
  <si>
    <t>79b96a02-47a8-4029-a21e-4358f6ed9589</t>
  </si>
  <si>
    <t>105df55e-3a6f-477e-a306-dc71971bb2b4</t>
  </si>
  <si>
    <t>SELECTED_POWER_CAPACITY_MW</t>
  </si>
  <si>
    <t>Bit Digital</t>
  </si>
  <si>
    <t>City of Santa Clara - (CA)</t>
  </si>
  <si>
    <t>ALLETE, Inc.</t>
  </si>
  <si>
    <t>Orange &amp; Rockland Utils Inc</t>
  </si>
  <si>
    <t>Southwestern Public Service Co</t>
  </si>
  <si>
    <t>Sierra Pacific Power Co</t>
  </si>
  <si>
    <t>GreyStone Power Corporation</t>
  </si>
  <si>
    <t>Northern Wasco County PUD</t>
  </si>
  <si>
    <t>City of Manassas - (VA)</t>
  </si>
  <si>
    <t>Denton County Elec Coop, Inc</t>
  </si>
  <si>
    <t>Public Service Co of NM</t>
  </si>
  <si>
    <t>City of Garland - (TX)</t>
  </si>
  <si>
    <t>Imperial Irrigation District</t>
  </si>
  <si>
    <t>Public Service Co of Colorado</t>
  </si>
  <si>
    <t>Evergy Metro</t>
  </si>
  <si>
    <t>Public Service Elec &amp; Gas Co</t>
  </si>
  <si>
    <t>Louisville Gas &amp; Electric Co</t>
  </si>
  <si>
    <t>First Electric Coop Corp</t>
  </si>
  <si>
    <t>Ohio Edison Co</t>
  </si>
  <si>
    <t>Duke Energy Progress - (NC)</t>
  </si>
  <si>
    <t>Duke Energy Carolinas, LLC</t>
  </si>
  <si>
    <t>PUD No 2 of Grant County</t>
  </si>
  <si>
    <t>Indiana Michigan Power Co</t>
  </si>
  <si>
    <t>Entergy Louisiana LLC</t>
  </si>
  <si>
    <t>Wisconsin Electric Power Co</t>
  </si>
  <si>
    <t>Idaho Power Co</t>
  </si>
  <si>
    <t>Tucson Electric Power Co</t>
  </si>
  <si>
    <t>City of Huntsville - (AL)</t>
  </si>
  <si>
    <t>Delmarva Power</t>
  </si>
  <si>
    <t>Tennessee Valley Authority</t>
  </si>
  <si>
    <t>City of East Point - (GA)</t>
  </si>
  <si>
    <t>Alabama Power Co</t>
  </si>
  <si>
    <t>Cheyenne Light Fuel &amp; Power</t>
  </si>
  <si>
    <t>Union Electric Co - (MO)</t>
  </si>
  <si>
    <t>PPL Electric Utilities Corp</t>
  </si>
  <si>
    <t>Minnesota Valley Electric Coop</t>
  </si>
  <si>
    <t>Rappahannock Electric Coop</t>
  </si>
  <si>
    <t>City of Columbus - (OH)</t>
  </si>
  <si>
    <t>PECO Energy Co</t>
  </si>
  <si>
    <t>City of Westerville - (OH)</t>
  </si>
  <si>
    <t>Tampa Electric Co</t>
  </si>
  <si>
    <t>DTE Electric Company</t>
  </si>
  <si>
    <t>Berkeley Electric Coop Inc</t>
  </si>
  <si>
    <t>Grand River Dam Authority (Oklahoma)</t>
  </si>
  <si>
    <t>Nebraska Public Power District</t>
  </si>
  <si>
    <t>Los Angeles Department of Water &amp; Power</t>
  </si>
  <si>
    <t>CenterPoint Energy</t>
  </si>
  <si>
    <t>661d5659-889d-4b6b-9a35-f66be9a8e766</t>
  </si>
  <si>
    <t>e279ea62-7c8d-41ce-8d85-4a4fd823031f</t>
  </si>
  <si>
    <t>48648e4d-1096-4cec-b812-73459cee08d4</t>
  </si>
  <si>
    <t>2cfe7284-fcaa-4064-ac23-b5ce35035ccf</t>
  </si>
  <si>
    <t>884909bd-2b37-4614-b491-17744e83a63c</t>
  </si>
  <si>
    <t>1fb3cb79-edf8-48ea-ab42-e4cac30c3954</t>
  </si>
  <si>
    <t>ee04dbda-ddef-4e8e-8670-9d518e29da75</t>
  </si>
  <si>
    <t>fa5b7a99-15ce-4f52-84eb-8f8af562c64d</t>
  </si>
  <si>
    <t>62c7a745-40de-44e3-8438-6600f4798352</t>
  </si>
  <si>
    <t>a337d320-4653-11f0-819d-836136e6aa45</t>
  </si>
  <si>
    <t>Topaz Substation Campus</t>
  </si>
  <si>
    <t>08270ee0-4654-11f0-819d-836136e6aa45</t>
  </si>
  <si>
    <t xml:space="preserve"> Amethyst Substation Data Center</t>
  </si>
  <si>
    <t>da0c30e0-4652-11f0-819d-836136e6aa45</t>
  </si>
  <si>
    <t>Garnet Substation Data Center Campus</t>
  </si>
  <si>
    <t>Microsoft Goodyear Building 4</t>
  </si>
  <si>
    <t>f5f3ad5e-ea74-405d-89ae-eb13d5980ff6</t>
  </si>
  <si>
    <t>Fibernet MercuryDelta</t>
  </si>
  <si>
    <t>2c735ba0-4ae1-11f0-8bc2-0f75deb4e12e</t>
  </si>
  <si>
    <t>52c76000-48af-11f0-acb2-03596e304807</t>
  </si>
  <si>
    <t xml:space="preserve">100 Digital Crossroad Data Center </t>
  </si>
  <si>
    <t>Digital Crossroad</t>
  </si>
  <si>
    <t>d65e1040-48b3-11f0-acb2-03596e304807</t>
  </si>
  <si>
    <t>Coreweave Digital Crossroads</t>
  </si>
  <si>
    <t>c480a1f2-0c79-4553-8726-e20e5874e8b4</t>
  </si>
  <si>
    <t>f117301f-f534-4b47-94e2-1ea10fc89cf5</t>
  </si>
  <si>
    <t>Data Center 22</t>
  </si>
  <si>
    <t>14fdae3c-5741-430c-94e9-68ed6dda847f</t>
  </si>
  <si>
    <t>7a35d117-65d4-4039-b12e-775285bb870b</t>
  </si>
  <si>
    <t>453b458a-9215-466a-97fb-07a6e75facaa</t>
  </si>
  <si>
    <t>Data Center 23</t>
  </si>
  <si>
    <t>f6ab3c69-4ebc-4dfe-93e8-ca81f842d460</t>
  </si>
  <si>
    <t>0d439a43-b1c7-4262-a1c8-14c9018cf79f</t>
  </si>
  <si>
    <t>2beeb271-b6f2-4459-96d2-b1a57173d008</t>
  </si>
  <si>
    <t>0f8cbcf5-01bd-4166-9597-592679c792b6</t>
  </si>
  <si>
    <t>517d190f-4ed9-4630-8660-9690775e0977</t>
  </si>
  <si>
    <t>33b0aa6e-f63a-432c-98b0-5c43595f2975</t>
  </si>
  <si>
    <t>8952cef2-534c-43c2-a0e1-83e2fbb7c6e0</t>
  </si>
  <si>
    <t>92fe47ea-560a-4c3a-8786-96f6710d6df6</t>
  </si>
  <si>
    <t>df683716-6e9c-44dd-81e5-8f376394b765</t>
  </si>
  <si>
    <t>d96fe14e-a570-4195-a781-72fb35e19e20</t>
  </si>
  <si>
    <t>9b310dbb-ff2a-49fa-8053-4a6d4c22d87b</t>
  </si>
  <si>
    <t>9b362800-ef2e-427a-8c34-034a7cb33e10</t>
  </si>
  <si>
    <t>48a36d6b-4d01-4300-8352-597b1d8b213f</t>
  </si>
  <si>
    <t>c632f995-b92e-474f-a419-20ca6aca544e</t>
  </si>
  <si>
    <t>201f8940-a7c8-4350-960c-49b31adb06ab</t>
  </si>
  <si>
    <t>Data Center 25</t>
  </si>
  <si>
    <t>7033dec7-02ba-42a6-a424-1e2a071686fe</t>
  </si>
  <si>
    <t>ec8ebe1c-0d9f-4671-8b0f-550f1d65f2f0</t>
  </si>
  <si>
    <t>Data Center 26</t>
  </si>
  <si>
    <t>9c3e4dc2-49df-4116-a22d-0ac138e625c5</t>
  </si>
  <si>
    <t>eadbea4a-0c6a-4c00-a4ca-3e4054ca5581</t>
  </si>
  <si>
    <t>Data Center 24</t>
  </si>
  <si>
    <t>8bf9dae9-f38f-4377-a869-c1ca7fc6ce9e</t>
  </si>
  <si>
    <t>9032637c-0e0f-464c-bfc9-1ec498c1790c</t>
  </si>
  <si>
    <t>292c1723-0cd7-41d5-9176-e9f2b31bbbea</t>
  </si>
  <si>
    <t>5aaf6fc9-ed4e-48ce-a22d-6c5286e53288</t>
  </si>
  <si>
    <t>5a8328fe-d854-4d7d-832b-1ddb189404e9</t>
  </si>
  <si>
    <t>d6bbd3c4-76bd-497b-8e05-e4a7ab336be0</t>
  </si>
  <si>
    <t>9ea69015-3ded-40d2-808b-a3ca99e72e15</t>
  </si>
  <si>
    <t>0cd6726b-6767-4987-88c5-2c20ce1c9c25</t>
  </si>
  <si>
    <t>7841f794-4215-4563-b4d2-195316fc7105</t>
  </si>
  <si>
    <t>69dc1e51-4dd4-462c-a848-8f86d7744f3b</t>
  </si>
  <si>
    <t>fda9fcf0-22b2-4921-9d87-ab9d543ef85f</t>
  </si>
  <si>
    <t>9ee89d21-4e84-4c9c-9a30-340fa98d4cf4</t>
  </si>
  <si>
    <t>6eb4522d-8f38-40f8-87cf-9489bdce5172</t>
  </si>
  <si>
    <t>652480d5-ef7a-4218-bf5d-c2dc52de2424</t>
  </si>
  <si>
    <t>b2721cf5-82f9-4205-a829-b2b9be3e4796</t>
  </si>
  <si>
    <t>4bbbff25-950d-4f2f-bc00-fb1f1b415b65</t>
  </si>
  <si>
    <t>6ce834b4-afd0-492c-94a1-cc40c3bc66f9</t>
  </si>
  <si>
    <t>107f522b-dcec-4002-b08b-a10c034a0bd6</t>
  </si>
  <si>
    <t>23e85946-f1ef-4490-9940-fcbfb0bbcd6d</t>
  </si>
  <si>
    <t>7655bd54-5b2b-4614-a6f4-8ad6d1e1f45b</t>
  </si>
  <si>
    <t>28f2b620-954e-4ade-9bdd-7cc62dde8482</t>
  </si>
  <si>
    <t>9a3a0392-dd2a-4e7f-b63e-10f1a4442ace</t>
  </si>
  <si>
    <t>edb44d1c-b6b5-4dd4-aaeb-b43918e1fd67</t>
  </si>
  <si>
    <t>06334d49-469c-4443-ad25-5adb8b11bc3a</t>
  </si>
  <si>
    <t>5c7ed503-53c0-4078-864d-3ef1a0e9e10a</t>
  </si>
  <si>
    <t>3d083808-f416-48b2-bf70-2eb68feb60f9</t>
  </si>
  <si>
    <t>02d39384-c596-4d09-a72c-b8df543b92a5</t>
  </si>
  <si>
    <t>cdcc4a87-47bc-4032-9a2d-abd8c2f59226</t>
  </si>
  <si>
    <t>7a111a94-72c1-4479-9d5d-851bfd677940</t>
  </si>
  <si>
    <t>2b7f5c56-4bd1-4086-bcca-3a633206dfcc</t>
  </si>
  <si>
    <t>4f36f10e-909c-4ba8-a661-372e87d1d811</t>
  </si>
  <si>
    <t>eb384563-e0a4-46cd-86b6-e44e3e36ac49</t>
  </si>
  <si>
    <t>629bfb07-11a6-478a-9c5e-1f3d1868a2d0</t>
  </si>
  <si>
    <t>de4e5693-3dab-43b2-aa5c-9e3b7cae8be7</t>
  </si>
  <si>
    <t>a201926b-3de9-491e-abe0-3e15d5cb84ae</t>
  </si>
  <si>
    <t>885afc13-895b-4fbc-b17d-3e3412d468e3</t>
  </si>
  <si>
    <t>c8498712-fec0-4127-a809-cce889981685</t>
  </si>
  <si>
    <t>a8f7c087-98ff-4033-bdbf-7ac2966e6aa8</t>
  </si>
  <si>
    <t>459ddf2a-b296-47ab-adce-aaaec38c57e3</t>
  </si>
  <si>
    <t>727a7f02-e72b-4c3a-8a76-6d6d1185c44c</t>
  </si>
  <si>
    <t>5acd71ab-84c4-406f-9447-81fed79ac225</t>
  </si>
  <si>
    <t>273522cd-2c44-4f7d-b9b6-f2f3e624aec5</t>
  </si>
  <si>
    <t>48199cc0-973a-4b3d-969c-ef7c81e28798</t>
  </si>
  <si>
    <t>4c4f6320-4c93-11f0-b571-030e56d71519</t>
  </si>
  <si>
    <t>QTS DFW2-DC4</t>
  </si>
  <si>
    <t>e1ff8ac5-1e9c-45c8-a5b6-15037b3e790c</t>
  </si>
  <si>
    <t>STACK ATL02 Building 4</t>
  </si>
  <si>
    <t>ed0756ef-89e8-4652-b310-ea17d28bbcad</t>
  </si>
  <si>
    <t>STACK ATL02 Building 3</t>
  </si>
  <si>
    <t>6df1f590-47bd-11f0-8b63-db8017dca738</t>
  </si>
  <si>
    <t>STACK ATL02 Building 2</t>
  </si>
  <si>
    <t>STACK ATL02 Building 1</t>
  </si>
  <si>
    <t>036c4458-f059-46f7-a3bd-c90064c05e22</t>
  </si>
  <si>
    <t>5c7592e2-d56f-40c7-a1f1-9e91d3d328bf</t>
  </si>
  <si>
    <t>47baa4a5-a4cd-4f6f-ab11-3091eb974724</t>
  </si>
  <si>
    <t>fcf44cbe-a928-4477-b922-8612832319e5</t>
  </si>
  <si>
    <t>37a9fcc4-86ae-453a-a9f3-64b67d5f402d</t>
  </si>
  <si>
    <t>cf085fb7-74d2-44b1-8e51-0cd1e28e2579</t>
  </si>
  <si>
    <t>28386a04-2120-4d03-8641-25eeb7308b8c</t>
  </si>
  <si>
    <t>9e4e3bde-6b4c-4e82-b44d-161c9335448a</t>
  </si>
  <si>
    <t>PEP</t>
  </si>
  <si>
    <t>Potomac Electric Power zone - PJM</t>
  </si>
  <si>
    <t>43c3facd-80da-4329-a1fa-25444e733e56</t>
  </si>
  <si>
    <t>Great Falls Data Center 9</t>
  </si>
  <si>
    <t>TAC Data Centers</t>
  </si>
  <si>
    <t>1f5ae43d-3d00-4499-b3cf-df8eda4389e3</t>
  </si>
  <si>
    <t>Great Falls Data Center 3</t>
  </si>
  <si>
    <t>43a63352-1666-483c-b535-f97e6c0617b3</t>
  </si>
  <si>
    <t>Great Falls Data Center 5</t>
  </si>
  <si>
    <t>cbe807ea-5b65-4131-bde1-e086ebdefede</t>
  </si>
  <si>
    <t>Great Falls Data Center 6</t>
  </si>
  <si>
    <t>4e95bcd1-a0ac-4d7f-a595-c1b9661f4857</t>
  </si>
  <si>
    <t>Great Falls Data Center 4</t>
  </si>
  <si>
    <t>62070434-5ba5-45ec-84d6-013567c5666b</t>
  </si>
  <si>
    <t>Great Falls Data Center 10</t>
  </si>
  <si>
    <t>bb53b06a-6d61-4743-99eb-81f8fb23b8a1</t>
  </si>
  <si>
    <t>Great Falls Data Center 1</t>
  </si>
  <si>
    <t>41776ae6-d25e-46f9-95ec-2cfc7abd50f7</t>
  </si>
  <si>
    <t>Great Falls Data Center 7</t>
  </si>
  <si>
    <t>a60331a2-809d-40d3-82e1-96c207bd48fa</t>
  </si>
  <si>
    <t>Great Falls Data Center 8</t>
  </si>
  <si>
    <t>d4b7a7d2-b480-4169-9822-a3a6ff8cc211</t>
  </si>
  <si>
    <t>Great Falls Data Center 2</t>
  </si>
  <si>
    <t>75d4de82-0722-4d68-ad03-029f9264ad7c</t>
  </si>
  <si>
    <t>Cherokee Data Center 3</t>
  </si>
  <si>
    <t>Cielo Digital Infrastructure</t>
  </si>
  <si>
    <t>64e6c904-8a0c-463d-8a0b-be7887eb2e6f</t>
  </si>
  <si>
    <t>Cherokee Data Center 4</t>
  </si>
  <si>
    <t>ad58a7dc-ffac-48fe-8a69-7c5f40b392b6</t>
  </si>
  <si>
    <t>Cherokee Data Center 2</t>
  </si>
  <si>
    <t>e38dcb2d-2acd-45c3-a0b6-933d643ab8ed</t>
  </si>
  <si>
    <t>Cherokee Data Center 1</t>
  </si>
  <si>
    <t>0bb60d50-e052-4c58-9e51-264687e4c1c1</t>
  </si>
  <si>
    <t>Rowan Bauxite I Data Center 4</t>
  </si>
  <si>
    <t>1ed8a5da-f6ce-41df-863f-43438328e808</t>
  </si>
  <si>
    <t>Rowan Bauxite I Data Center 2</t>
  </si>
  <si>
    <t>37605bd0-04c9-44ff-8c2b-27de2c08a769</t>
  </si>
  <si>
    <t>Rowan Bauxite I Data Center 1</t>
  </si>
  <si>
    <t>89097beb-1301-48af-895e-7f5c5da5050b</t>
  </si>
  <si>
    <t>Rowan Bauxite I Data Center 3</t>
  </si>
  <si>
    <t>Bells Ferry Data Center 1</t>
  </si>
  <si>
    <t>Bells Ferry Data Center 2</t>
  </si>
  <si>
    <t>1fc5ab74-279e-4c84-b06b-735d1deb00b7</t>
  </si>
  <si>
    <t>Project Blue Data Center 1</t>
  </si>
  <si>
    <t>d5f15611-1837-4a3a-8e3b-641baacdee66</t>
  </si>
  <si>
    <t>Louisa County Data Center 2</t>
  </si>
  <si>
    <t>2fb01178-7121-401a-92ce-51a247118093</t>
  </si>
  <si>
    <t>Louisa County Data Center 3</t>
  </si>
  <si>
    <t>620726fd-c929-4fa1-b68c-978bf7301fde</t>
  </si>
  <si>
    <t>Louisa County Data Center 9</t>
  </si>
  <si>
    <t>05645376-b5b1-44c6-9dff-d6765a715ae3</t>
  </si>
  <si>
    <t>Louisa County Data Center 1</t>
  </si>
  <si>
    <t>59a880fa-5a46-4c48-8995-9b2d46cda065</t>
  </si>
  <si>
    <t>Louisa County Data Center 13</t>
  </si>
  <si>
    <t>818120be-3d39-4ed9-8e46-e770ace0d6de</t>
  </si>
  <si>
    <t>Louisa County Data Center 10</t>
  </si>
  <si>
    <t>595f4b92-eb06-41f9-be02-010d44f32355</t>
  </si>
  <si>
    <t>Louisa County Data Center 8</t>
  </si>
  <si>
    <t>a0643c75-5689-4552-8839-ab5a87fa6a3b</t>
  </si>
  <si>
    <t>Louisa County Data Center 6</t>
  </si>
  <si>
    <t>9be5f7dd-fd0e-4093-a24a-721cf324df0d</t>
  </si>
  <si>
    <t>Louisa County Data Center 11</t>
  </si>
  <si>
    <t>3f2dfcb9-1664-48b3-be69-e562d210bc11</t>
  </si>
  <si>
    <t>Louisa County Data Center 7</t>
  </si>
  <si>
    <t>9ce87625-e285-4672-945d-c1bec277e045</t>
  </si>
  <si>
    <t>Louisa County Data Center 12</t>
  </si>
  <si>
    <t>d3a9ecc1-c2c5-49b0-8ad3-e11b8e4af237</t>
  </si>
  <si>
    <t>Louisa County Data Center 4</t>
  </si>
  <si>
    <t>24f35994-b404-4b06-bd77-31de026d7324</t>
  </si>
  <si>
    <t>Louisa County Data Center 5</t>
  </si>
  <si>
    <t>8fccf83b-fb39-4546-9cfe-87b15ef54788</t>
  </si>
  <si>
    <t>BOARDMAN Data Center 3</t>
  </si>
  <si>
    <t>Rowan Digital Infrastructure</t>
  </si>
  <si>
    <t>cc8e0549-c649-47b8-ab05-c90265438e25</t>
  </si>
  <si>
    <t>BOARDMAN Data Center 1</t>
  </si>
  <si>
    <t>74df3882-f50b-470b-99ef-af7ffa0248f0</t>
  </si>
  <si>
    <t>BOARDMAN Data Center 4</t>
  </si>
  <si>
    <t>51e74205-627d-4151-b373-7b413a1352d7</t>
  </si>
  <si>
    <t>BOARDMAN Data Center 2</t>
  </si>
  <si>
    <t>f5e1989f-c831-4f47-95f6-a07c900f2d89</t>
  </si>
  <si>
    <t>CINCO Data Center 4</t>
  </si>
  <si>
    <t>81665087-b01e-4899-8e1a-202fa5a460a8</t>
  </si>
  <si>
    <t>CINCO Data Center 2</t>
  </si>
  <si>
    <t>f323e4cf-3f43-40fb-b449-c2de57748875</t>
  </si>
  <si>
    <t>CINCO Data Center 3</t>
  </si>
  <si>
    <t>f1c35bb1-413b-4aaf-9a63-12bbf23c450c</t>
  </si>
  <si>
    <t>CINCO Data Center 1</t>
  </si>
  <si>
    <t>5a4fa093-e35d-4b6c-921a-95c00ac27be9</t>
  </si>
  <si>
    <t>Moriah Data Center 1</t>
  </si>
  <si>
    <t>71525e7e-8a24-415a-aee8-c60829fdbd1a</t>
  </si>
  <si>
    <t>Rowan Bauxite III Data Center 2</t>
  </si>
  <si>
    <t>c74c4f79-3988-433b-aae2-650af7c5ae2e</t>
  </si>
  <si>
    <t>Rowan Bauxite III Data Center 3</t>
  </si>
  <si>
    <t>6011b5a6-3959-4d3a-8eb9-5f9c0fb3a22b</t>
  </si>
  <si>
    <t>Rowan Bauxite III Data Center 1</t>
  </si>
  <si>
    <t>79218658-c16d-45be-b7f4-f2987d320a67</t>
  </si>
  <si>
    <t>Rowan Bauxite II Data Center 3</t>
  </si>
  <si>
    <t>da704690-45ea-432f-91d5-cf352b00f492</t>
  </si>
  <si>
    <t>Rowan Bauxite II Data Center 4</t>
  </si>
  <si>
    <t>fad1b505-ac7d-45d9-ac77-f30e3157a600</t>
  </si>
  <si>
    <t>Rowan Bauxite II Data Center 2</t>
  </si>
  <si>
    <t>7398d1d3-2a59-4e59-b662-49a3e794d7bb</t>
  </si>
  <si>
    <t>Rowan Bauxite II Data Center 1</t>
  </si>
  <si>
    <t>28032a03-9a8f-4a54-bb8f-6eb4e73f0be3</t>
  </si>
  <si>
    <t>Dean Dr Building 3</t>
  </si>
  <si>
    <t>626542fc-fd55-43c1-bb8c-c2ca17e733b1</t>
  </si>
  <si>
    <t>Dean Dr Building 2</t>
  </si>
  <si>
    <t>Dean Dr Building 1</t>
  </si>
  <si>
    <t>bc67dd26-a1de-4d08-b8a0-a0796ae2ec06</t>
  </si>
  <si>
    <t>Hypergrid AI Data Center 2</t>
  </si>
  <si>
    <t>d22fa17f-d550-43d1-abe0-22bbdcd4cd52</t>
  </si>
  <si>
    <t>Hypergrid AI Data Center 16</t>
  </si>
  <si>
    <t>034dbccd-7b87-4c88-b711-4a7607cd93ce</t>
  </si>
  <si>
    <t>Hypergrid AI Data Center 40</t>
  </si>
  <si>
    <t>02e0e28c-9409-4821-b595-bc485da39ffd</t>
  </si>
  <si>
    <t>Hypergrid AI Data Center 28</t>
  </si>
  <si>
    <t>bc9e1a78-18e9-4479-8292-edd560ebca08</t>
  </si>
  <si>
    <t>Hypergrid AI Data Center 4</t>
  </si>
  <si>
    <t>50425114-093d-4831-8444-14c371a8d8d8</t>
  </si>
  <si>
    <t>Hypergrid AI Data Center 33</t>
  </si>
  <si>
    <t>d71bebc8-8d6a-4e99-8895-bfd115c05a1e</t>
  </si>
  <si>
    <t>Hypergrid AI Data Center 12</t>
  </si>
  <si>
    <t>aec96243-3460-4d27-94ca-0b21bb7247ac</t>
  </si>
  <si>
    <t>Hypergrid AI Data Center 7</t>
  </si>
  <si>
    <t>48c1cd94-32c0-4034-91da-fee92a7e45bb</t>
  </si>
  <si>
    <t>Hypergrid AI Data Center 38</t>
  </si>
  <si>
    <t>f1bcdca4-6729-477f-a80d-cb1a6289b764</t>
  </si>
  <si>
    <t>Hypergrid AI Data Center 44</t>
  </si>
  <si>
    <t>f7267cbf-a266-4e01-a1e1-10f91697c348</t>
  </si>
  <si>
    <t>Hypergrid AI Data Center 23</t>
  </si>
  <si>
    <t>4f70dee8-7ba7-4ef2-b763-f85fc2dd16e6</t>
  </si>
  <si>
    <t>Hypergrid AI Data Center 11</t>
  </si>
  <si>
    <t>b9d079ac-e2c7-4b11-aa8c-d6dcfad85f3f</t>
  </si>
  <si>
    <t>Hypergrid AI Data Center 25</t>
  </si>
  <si>
    <t>cf8e27e3-0ff9-4133-8275-a4a3940f8316</t>
  </si>
  <si>
    <t>Hypergrid AI Data Center 43</t>
  </si>
  <si>
    <t>b1b99de7-98e1-4847-a85e-016851126cb7</t>
  </si>
  <si>
    <t>Hypergrid AI Data Center 39</t>
  </si>
  <si>
    <t>a0dec4a8-a861-48df-a417-5c33382b5c26</t>
  </si>
  <si>
    <t>Hypergrid AI Data Center 20</t>
  </si>
  <si>
    <t>92c21a59-8943-4dbc-84e1-a77557791dff</t>
  </si>
  <si>
    <t>Hypergrid AI Data Center 13</t>
  </si>
  <si>
    <t>7c85bc88-2c57-4d72-94e2-68b478293ca8</t>
  </si>
  <si>
    <t>Hypergrid AI Data Center 29</t>
  </si>
  <si>
    <t>385efe66-8bd9-4605-aaf0-315d276dc344</t>
  </si>
  <si>
    <t>Hypergrid AI Data Center 35</t>
  </si>
  <si>
    <t>4e846d32-a73b-4e15-be9d-043a2c5f9638</t>
  </si>
  <si>
    <t>Hypergrid AI Data Center 37</t>
  </si>
  <si>
    <t>12a24c0d-d44d-411d-b44f-e1d37d4f59e6</t>
  </si>
  <si>
    <t>Hypergrid AI Data Center 1</t>
  </si>
  <si>
    <t>4d2d3ca4-379e-4e43-b7d5-51517b02aada</t>
  </si>
  <si>
    <t>Hypergrid AI Data Center 42</t>
  </si>
  <si>
    <t>08f6b8ae-e757-47a0-b3dd-5cc9df7ed7bb</t>
  </si>
  <si>
    <t>Hypergrid AI Data Center 36</t>
  </si>
  <si>
    <t>5e9d22d5-30b3-461b-a95d-d57702361fcd</t>
  </si>
  <si>
    <t>Hypergrid AI Data Center 30</t>
  </si>
  <si>
    <t>e494aeac-734b-488c-bd52-528a68647ddf</t>
  </si>
  <si>
    <t>Hypergrid AI Data Center 6</t>
  </si>
  <si>
    <t>b90a2587-eaba-43f0-855c-ee53c7b9ddbe</t>
  </si>
  <si>
    <t>Hypergrid AI Data Center 31</t>
  </si>
  <si>
    <t>bdef0478-5515-4d00-977e-2245046f88ff</t>
  </si>
  <si>
    <t>Hypergrid AI Data Center 34</t>
  </si>
  <si>
    <t>7a67e9ee-aa06-4bcc-996b-affa5a127073</t>
  </si>
  <si>
    <t>Hypergrid AI Data Center 15</t>
  </si>
  <si>
    <t>0499b090-9d2f-48c6-baf1-b102ff7f4b9f</t>
  </si>
  <si>
    <t>Hypergrid AI Data Center 26</t>
  </si>
  <si>
    <t>53100320-b1e3-4b56-bfe3-eb0e4ecbb954</t>
  </si>
  <si>
    <t>Hypergrid AI Data Center 3</t>
  </si>
  <si>
    <t>7fc43080-f067-48f7-8741-963eeb6c1049</t>
  </si>
  <si>
    <t>Hypergrid AI Data Center 8</t>
  </si>
  <si>
    <t>c69be86e-dd3d-413d-8459-36d369a5e81b</t>
  </si>
  <si>
    <t>Hypergrid AI Data Center 21</t>
  </si>
  <si>
    <t>4e65de3e-107e-4f53-8702-c363012c741c</t>
  </si>
  <si>
    <t>Hypergrid AI Data Center 32</t>
  </si>
  <si>
    <t>9e5c3488-f6a6-45ae-b97f-7d6d9ed35177</t>
  </si>
  <si>
    <t>Hypergrid AI Data Center 17</t>
  </si>
  <si>
    <t>e4cb8eff-925b-4e84-80dc-4662eacb8fc3</t>
  </si>
  <si>
    <t>Hypergrid AI Data Center 22</t>
  </si>
  <si>
    <t>a9d4d6e0-9104-4e35-ba5f-28a1bc60ff86</t>
  </si>
  <si>
    <t>Hypergrid AI Data Center 24</t>
  </si>
  <si>
    <t>5e57a1a3-ea3e-4764-bf2c-9f1e9926d179</t>
  </si>
  <si>
    <t>Hypergrid AI Data Center 9</t>
  </si>
  <si>
    <t>efd4cf3a-d220-42b4-9ef5-8c90c65168d6</t>
  </si>
  <si>
    <t>Hypergrid AI Data Center 10</t>
  </si>
  <si>
    <t>56b1a3bf-c855-4118-bc92-2af28e7a87d3</t>
  </si>
  <si>
    <t>Hypergrid AI Data Center 18</t>
  </si>
  <si>
    <t>34158b94-b5c6-4233-913d-583cf75be9ff</t>
  </si>
  <si>
    <t>Hypergrid AI Data Center 5</t>
  </si>
  <si>
    <t>46ca76a4-ae23-4001-bea5-45694f502987</t>
  </si>
  <si>
    <t>Hypergrid AI Data Center 14</t>
  </si>
  <si>
    <t>e8c3b496-e328-4e8e-a327-c94594d2f4a0</t>
  </si>
  <si>
    <t>Hypergrid AI Data Center 41</t>
  </si>
  <si>
    <t>4f59610a-5240-47fd-acf3-44b14c2436a2</t>
  </si>
  <si>
    <t>Hypergrid AI Data Center 19</t>
  </si>
  <si>
    <t>6b9f8fe5-16fe-4a31-8742-16d293bef750</t>
  </si>
  <si>
    <t>Hypergrid AI Data Center 27</t>
  </si>
  <si>
    <t>bef79fe6-8acc-4de1-aef1-e7a9584b0410</t>
  </si>
  <si>
    <t>Project Tallmadge Data Center 1</t>
  </si>
  <si>
    <t>ee5f9a39-455a-4c28-b5cb-afb59a7863cc</t>
  </si>
  <si>
    <t>Project Tallmadge Data Center 2</t>
  </si>
  <si>
    <t>35f2a770-55d7-11f0-ae96-31f153db2c39</t>
  </si>
  <si>
    <t>Columbus OH Data Center Building 4</t>
  </si>
  <si>
    <t>c9d1d1a1-536f-47b4-b79d-b97a95e76d79</t>
  </si>
  <si>
    <t>Tech Park at Brambleton Data Center 3</t>
  </si>
  <si>
    <t>eb70dc7a-1018-41b7-aa74-c54f6553d2b2</t>
  </si>
  <si>
    <t>Tech Park at Brambleton Data Center 1</t>
  </si>
  <si>
    <t>da887043-9f96-45ac-8f6d-8c35768194d4</t>
  </si>
  <si>
    <t>Tech Park at Brambleton Data Center 2</t>
  </si>
  <si>
    <t>Tech Park at Brambleton Data Center 4</t>
  </si>
  <si>
    <t>6ead46d0-5846-11f0-80b5-716dccda4b6b</t>
  </si>
  <si>
    <t>Miami-Dade data center project</t>
  </si>
  <si>
    <t>e502a1c5-d6cc-4c64-bb21-91a648bc0acc</t>
  </si>
  <si>
    <t>Fibernet Data Center 23</t>
  </si>
  <si>
    <t>ab609f79-bb49-499a-8d90-5ab2c0daa304</t>
  </si>
  <si>
    <t>Fibernet Data Center 15</t>
  </si>
  <si>
    <t>ad920f45-8a03-474f-81ec-d5d45b21eae8</t>
  </si>
  <si>
    <t>Fibernet Data Center 22</t>
  </si>
  <si>
    <t>dbc8339b-d432-4838-95f3-eb5ff67565e4</t>
  </si>
  <si>
    <t>Fibernet Data Center 19</t>
  </si>
  <si>
    <t>8547a7f3-45ea-47b9-8d53-82f8fed5c665</t>
  </si>
  <si>
    <t>Fibernet Data Center 10</t>
  </si>
  <si>
    <t>Fibernet Data Center 1</t>
  </si>
  <si>
    <t>85d531aa-6549-47c3-ad45-6a9794471570</t>
  </si>
  <si>
    <t>Fibernet Data Center 26</t>
  </si>
  <si>
    <t>f7dd7109-c9e9-492f-bea3-8406f04bfd35</t>
  </si>
  <si>
    <t>Fibernet Data Center 18</t>
  </si>
  <si>
    <t>bd3b5c24-538e-4535-ba1f-12bb1495e23f</t>
  </si>
  <si>
    <t>Fibernet Data Center 9</t>
  </si>
  <si>
    <t>73df94e7-7577-42d9-a4f7-8fbdad9e7e87</t>
  </si>
  <si>
    <t>Fibernet Data Center 11</t>
  </si>
  <si>
    <t>434f3ceb-b99d-40d9-afed-a41b8ae81f26</t>
  </si>
  <si>
    <t>Fibernet Data Center 6</t>
  </si>
  <si>
    <t>fc6e292e-4875-4afc-9935-992d99fead75</t>
  </si>
  <si>
    <t>Fibernet Data Center 17</t>
  </si>
  <si>
    <t>f0fa46e8-f2aa-4973-a778-188b68ac1b4e</t>
  </si>
  <si>
    <t>Fibernet Data Center 4</t>
  </si>
  <si>
    <t>389b4a27-8b04-4a0f-8a46-2e4170bdd7cf</t>
  </si>
  <si>
    <t>Fibernet Data Center 5</t>
  </si>
  <si>
    <t>5be5662e-b2f5-44be-82f2-2be8cb398eff</t>
  </si>
  <si>
    <t>Fibernet Data Center 13</t>
  </si>
  <si>
    <t>63d78e13-d3ae-447c-b8ea-35116c96848e</t>
  </si>
  <si>
    <t>Fibernet Data Center 3</t>
  </si>
  <si>
    <t>41765280-91dc-42f3-a069-d2a40ce33f93</t>
  </si>
  <si>
    <t>Fibernet Data Center 16</t>
  </si>
  <si>
    <t>48d74de3-0128-486e-8220-f5a23b3f406e</t>
  </si>
  <si>
    <t>Fibernet Data Center 12</t>
  </si>
  <si>
    <t>eaab1895-cab8-4058-8ec7-dba4940f350f</t>
  </si>
  <si>
    <t>Fibernet Data Center 24</t>
  </si>
  <si>
    <t>d4e1302a-7bcb-4169-9a48-9b681b99569d</t>
  </si>
  <si>
    <t>Fibernet Data Center 21</t>
  </si>
  <si>
    <t>bda30ce7-b825-4265-994d-37446a4ea8da</t>
  </si>
  <si>
    <t>Fibernet Data Center 7</t>
  </si>
  <si>
    <t>50135268-224e-4009-9850-57b930e77976</t>
  </si>
  <si>
    <t>Fibernet Data Center 20</t>
  </si>
  <si>
    <t>2ca302c6-ece3-4d8f-9e99-ad1955f9df39</t>
  </si>
  <si>
    <t>Fibernet Data Center 14</t>
  </si>
  <si>
    <t>2bf01a34-6475-4762-84dd-d8ac5a32f6ab</t>
  </si>
  <si>
    <t>Fibernet Data Center 8</t>
  </si>
  <si>
    <t>594e2890-9245-4261-bc0c-f8f9a4cc837a</t>
  </si>
  <si>
    <t>Fibernet Data Center 25</t>
  </si>
  <si>
    <t>f154cba1-0864-4a2d-8d71-7f704c6f2cf1</t>
  </si>
  <si>
    <t>Fibernet Data Center 2</t>
  </si>
  <si>
    <t>a76baac0-5daa-11f0-920d-a743aee38e19</t>
  </si>
  <si>
    <t>San Jose Data Center 1</t>
  </si>
  <si>
    <t>caf41fc0-5dac-11f0-920d-a743aee38e19</t>
  </si>
  <si>
    <t>San Jose Data Center 2</t>
  </si>
  <si>
    <t>6018e277-387b-4671-b6cd-8788bde9fa85</t>
  </si>
  <si>
    <t>MSB California Data Center 1</t>
  </si>
  <si>
    <t>046ae7eb-b456-40fa-bd4a-eecf6e35c744</t>
  </si>
  <si>
    <t>MSB California Data Center 2</t>
  </si>
  <si>
    <t>5fa97314-48af-4db0-b284-61a7f22eb502</t>
  </si>
  <si>
    <t>Project Blue Data Center 9</t>
  </si>
  <si>
    <t>699bda12-0edf-4148-92da-ab7cba1a66f0</t>
  </si>
  <si>
    <t>Project Blue Data Center 10</t>
  </si>
  <si>
    <t>67703b92-8754-4e58-a162-ce2608fb4b63</t>
  </si>
  <si>
    <t>Project Blue Data Center 3</t>
  </si>
  <si>
    <t>1298f8ea-b679-4735-9b32-acca99780ac2</t>
  </si>
  <si>
    <t>Project Blue Data Center 4</t>
  </si>
  <si>
    <t>7afd7ec9-7b49-4863-b67f-b1a1ea5f092b</t>
  </si>
  <si>
    <t>Project Blue Data Center 8</t>
  </si>
  <si>
    <t>3a2472a6-dd73-4880-86ba-299fbb540196</t>
  </si>
  <si>
    <t>Project Blue Data Center 6</t>
  </si>
  <si>
    <t>5aa4dde4-84dc-4c18-8a67-435cf9bf6fa0</t>
  </si>
  <si>
    <t>Project Blue Data Center 5</t>
  </si>
  <si>
    <t>b4d0067d-95ce-4fe7-bd8f-5629997288b5</t>
  </si>
  <si>
    <t>Project Blue Data Center 7</t>
  </si>
  <si>
    <t>971d609d-3f32-4d96-8674-162c2d49b3e3</t>
  </si>
  <si>
    <t>Project Blue Data Center 2</t>
  </si>
  <si>
    <t>787bc150-5b6b-11f0-83a1-e708be1b63aa</t>
  </si>
  <si>
    <t>Education Building - Data Center</t>
  </si>
  <si>
    <t>5464cd87-456e-47f9-ac8b-de293c51073c</t>
  </si>
  <si>
    <t>MSB Colorado Data Center 5</t>
  </si>
  <si>
    <t>36ab7b28-e9fe-4835-bccc-4ce964e8a2b9</t>
  </si>
  <si>
    <t>MSB Colorado Data Center 4</t>
  </si>
  <si>
    <t>38113b87-d7b7-459b-ab5f-b7a50072ce5f</t>
  </si>
  <si>
    <t>MSB Colorado Data Center 1</t>
  </si>
  <si>
    <t>67d0d864-1d7a-4de0-a3d5-3ed393a8d6c6</t>
  </si>
  <si>
    <t>MSB Colorado Data Center 3</t>
  </si>
  <si>
    <t>87d71535-da93-4bdd-93b4-c4e80f6c3983</t>
  </si>
  <si>
    <t>MSB Colorado Data Center 2</t>
  </si>
  <si>
    <t>28fb0568-25b5-4192-b74a-679408cb37a4</t>
  </si>
  <si>
    <t>Matrix Data Center 4</t>
  </si>
  <si>
    <t>5e7acfb1-29f1-4724-a4a1-fc2ed4fbc1fe</t>
  </si>
  <si>
    <t>Matrix Data Center 2</t>
  </si>
  <si>
    <t>12c7a0a2-60ef-4d58-8f73-5d6290a62b43</t>
  </si>
  <si>
    <t>Matrix Data Center 1</t>
  </si>
  <si>
    <t>82d1fe33-96e4-4bbd-b030-eb50ed1b6482</t>
  </si>
  <si>
    <t>Matrix Data Center 8</t>
  </si>
  <si>
    <t>2b5ba7d7-bc61-4091-93f9-330741b26473</t>
  </si>
  <si>
    <t>Matrix Data Center 3</t>
  </si>
  <si>
    <t>754fa437-e7ad-466a-bb01-36e12e412168</t>
  </si>
  <si>
    <t>Matrix Data Center 6</t>
  </si>
  <si>
    <t>6b82e88d-30a5-41dd-9334-d3901efc78b6</t>
  </si>
  <si>
    <t>Matrix Data Center 5</t>
  </si>
  <si>
    <t>faea0c24-8bd1-4bc9-8c73-a329fc3935f6</t>
  </si>
  <si>
    <t>Matrix Data Center 7</t>
  </si>
  <si>
    <t>e96bc598-0af6-45fa-b33a-09089516bba5</t>
  </si>
  <si>
    <t>Matrix Data Center 16</t>
  </si>
  <si>
    <t>e1139ba9-3004-408a-bcc0-600b5006f30a</t>
  </si>
  <si>
    <t>Matrix Data Center 12</t>
  </si>
  <si>
    <t>56edda8b-783a-4e95-9f54-67e32a5e7083</t>
  </si>
  <si>
    <t>Matrix Data Center 14</t>
  </si>
  <si>
    <t>7ac34920-acba-41c3-a5e4-053d7a9db979</t>
  </si>
  <si>
    <t>Matrix Data Center 10</t>
  </si>
  <si>
    <t>94a7df05-1e9d-48e7-b43f-35967460a36f</t>
  </si>
  <si>
    <t>Matrix Data Center 20</t>
  </si>
  <si>
    <t>615db22f-5bd8-48c4-ac4f-478a14b9dfef</t>
  </si>
  <si>
    <t>Matrix Data Center 19</t>
  </si>
  <si>
    <t>dc3618c4-179f-4401-afef-7a3843123b79</t>
  </si>
  <si>
    <t>Matrix Data Center 9</t>
  </si>
  <si>
    <t>777abce1-6801-442e-b9e6-ca9107967859</t>
  </si>
  <si>
    <t>Matrix Data Center 18</t>
  </si>
  <si>
    <t>bc808f57-7d24-4aff-bccd-516f804211c3</t>
  </si>
  <si>
    <t>Matrix Data Center 17</t>
  </si>
  <si>
    <t>ef250d68-00de-4a35-a4f2-f46f48a45cf6</t>
  </si>
  <si>
    <t>Matrix Data Center 11</t>
  </si>
  <si>
    <t>5056878b-77c7-4238-838d-50dd0fef0e1b</t>
  </si>
  <si>
    <t>Matrix Data Center 13</t>
  </si>
  <si>
    <t>8800167c-4505-40ab-96ef-863247393b9f</t>
  </si>
  <si>
    <t>Matrix Data Center 15</t>
  </si>
  <si>
    <t>a67a59b9-eee9-4074-835a-c4d4e7adfbca</t>
  </si>
  <si>
    <t>Matrix Data Center 30</t>
  </si>
  <si>
    <t>0d16c4f7-80a3-4546-a587-f78b5519ab46</t>
  </si>
  <si>
    <t>Matrix Data Center 26</t>
  </si>
  <si>
    <t>e897926b-f906-4201-abe0-2e7d201d6e2c</t>
  </si>
  <si>
    <t>Matrix Data Center 28</t>
  </si>
  <si>
    <t>2d74972b-2b45-471d-963c-42cee3ec6b64</t>
  </si>
  <si>
    <t>Matrix Data Center 29</t>
  </si>
  <si>
    <t>f526ffc5-c75c-4a99-9de1-1ccffbc9990b</t>
  </si>
  <si>
    <t>Matrix Data Center 21</t>
  </si>
  <si>
    <t>33479727-5482-4309-ac39-d616afbd251f</t>
  </si>
  <si>
    <t>Matrix Data Center 22</t>
  </si>
  <si>
    <t>46b10bd5-11da-4051-aaa5-222f2ef69d42</t>
  </si>
  <si>
    <t>Matrix Data Center 27</t>
  </si>
  <si>
    <t>617ff153-c347-4576-93dc-ce40fa0cb4e7</t>
  </si>
  <si>
    <t>Matrix Data Center 25</t>
  </si>
  <si>
    <t>00f2932b-d975-441b-9238-8d8f948302da</t>
  </si>
  <si>
    <t>Matrix Data Center 23</t>
  </si>
  <si>
    <t>c69b223b-0694-4eb2-abc8-5e2cf8e21d2d</t>
  </si>
  <si>
    <t>Matrix Data Center 24</t>
  </si>
  <si>
    <t>f7e1948f-52d2-4022-813d-fd0fcffa52fd</t>
  </si>
  <si>
    <t xml:space="preserve">Floyd County Data Center 6 </t>
  </si>
  <si>
    <t>cc6f2adb-9c57-4f75-b6ad-728b39789812</t>
  </si>
  <si>
    <t>Floyd County Data Center 3</t>
  </si>
  <si>
    <t>297c9ab5-cb12-4794-8923-fb3a0f595991</t>
  </si>
  <si>
    <t>Floyd County Data Center 5</t>
  </si>
  <si>
    <t>9d5e53ad-1f9f-470a-921b-addfc5f812c5</t>
  </si>
  <si>
    <t>Floyd County Data Center 2</t>
  </si>
  <si>
    <t>6f685578-8b8a-48b3-96d6-d3c5b564a276</t>
  </si>
  <si>
    <t>Floyd County Data Center 4</t>
  </si>
  <si>
    <t>2a5651a7-be66-4f5d-8174-ef35cd44722a</t>
  </si>
  <si>
    <t>Floyd County Data Center 7</t>
  </si>
  <si>
    <t>Floyd County Data Center 1</t>
  </si>
  <si>
    <t>b569069a-f7e2-46f0-b263-b96eaa40607e</t>
  </si>
  <si>
    <t>Lancaster Data Center 2</t>
  </si>
  <si>
    <t>174edf77-f8af-4749-a7d2-3a23f58d76b7</t>
  </si>
  <si>
    <t>Lancaster Data Center 3</t>
  </si>
  <si>
    <t>1f1cbbfd-978d-42c1-9546-c09377920c7c</t>
  </si>
  <si>
    <t>Lancaster Data Center 1</t>
  </si>
  <si>
    <t>bfc12c24-5041-480b-a9c8-02604bb7b76c</t>
  </si>
  <si>
    <t>Lancaster Data Center 4</t>
  </si>
  <si>
    <t>e7c54454-6440-4c89-a56d-cb2d40a3b3d7</t>
  </si>
  <si>
    <t>The Core - AI Factory 2</t>
  </si>
  <si>
    <t>81d34609-8488-46e5-83a0-cfd6143b7de8</t>
  </si>
  <si>
    <t>The Core - AI Factory 1</t>
  </si>
  <si>
    <t>8ccd7b10-b002-4099-a74d-d51207335982</t>
  </si>
  <si>
    <t>Edged Data Center 1</t>
  </si>
  <si>
    <t>22f1cffc-9f91-4206-a4eb-4d33e562f332</t>
  </si>
  <si>
    <t>Edged Data Center 2</t>
  </si>
  <si>
    <t>a7620440-6280-11f0-9ba7-e5f2a69a0e43</t>
  </si>
  <si>
    <t>Globalinx Virginia Data Center 2</t>
  </si>
  <si>
    <t>Globalinx</t>
  </si>
  <si>
    <t>4a716740-627f-11f0-9ba7-e5f2a69a0e43</t>
  </si>
  <si>
    <t>Globalinx Virginia Data Center</t>
  </si>
  <si>
    <t>022db528-2e9e-433c-9ec6-f363ce0a82ee</t>
  </si>
  <si>
    <t>Fontus Data Center 4</t>
  </si>
  <si>
    <t>56591b69-25a9-47d6-9298-e3a4ed42ca01</t>
  </si>
  <si>
    <t>Fontus Data Center 3</t>
  </si>
  <si>
    <t>24341192-12b1-44eb-bc02-6bc025b213b5</t>
  </si>
  <si>
    <t>Fontus Data Center 1</t>
  </si>
  <si>
    <t>fbb04a2d-19cd-4358-8d61-b7935aa33669</t>
  </si>
  <si>
    <t>Fontus Data Center 2</t>
  </si>
  <si>
    <t>b9bdba12-c7a1-4b37-a294-b18846419adc</t>
  </si>
  <si>
    <t>Skye Data Center 2</t>
  </si>
  <si>
    <t>f4cf86e4-e0d6-4a47-a918-411a12b9a8ef</t>
  </si>
  <si>
    <t>Skye Data Center 1</t>
  </si>
  <si>
    <t>c68fb00f-4640-4802-98c4-aba3d37d68f9</t>
  </si>
  <si>
    <t>TCA - Building 5</t>
  </si>
  <si>
    <t>1e0781c9-3d8f-4e05-8789-6d93c34aa1b4</t>
  </si>
  <si>
    <t>TCA - Building 4</t>
  </si>
  <si>
    <t>f4bb62b5-1859-40a3-9a9d-42757ec3a866</t>
  </si>
  <si>
    <t>TCA - Building 1</t>
  </si>
  <si>
    <t>59026f65-2fdc-4920-b7de-7766575754c2</t>
  </si>
  <si>
    <t>TCA - Building 2</t>
  </si>
  <si>
    <t>1c6befcb-ed91-48c2-af1c-5134ffebf0c0</t>
  </si>
  <si>
    <t>TCA - Building 3</t>
  </si>
  <si>
    <t>82c17240-8266-4c85-ad58-c98311863505</t>
  </si>
  <si>
    <t>149f0923-6a1f-466a-9d4c-3fbc22e78bcb</t>
  </si>
  <si>
    <t>8b493403-1ee1-4bef-847b-85cf77897cd1</t>
  </si>
  <si>
    <t>a6a51951-e3b0-433c-8efe-58f1e74a9485</t>
  </si>
  <si>
    <t>a3a88e71-371d-4f1a-8c21-49dcbb7515ee</t>
  </si>
  <si>
    <t>24884988-7eec-473e-b559-4131aa058dda</t>
  </si>
  <si>
    <t>c8444ef7-1a7b-47c0-af7b-2a55ce2ec363</t>
  </si>
  <si>
    <t>5a617b6f-a080-47f2-b3b3-2b7f2de1d609</t>
  </si>
  <si>
    <t>861cbc91-b4c5-4f84-a370-76e9a63cdc75</t>
  </si>
  <si>
    <t>659c7cee-796e-4985-814c-cd4e9e63fc08</t>
  </si>
  <si>
    <t>a45bf723-c102-4283-8b48-0bfb8cf9e563</t>
  </si>
  <si>
    <t>Gouldsboro Data Center 9</t>
  </si>
  <si>
    <t>4d5180a6-577c-437b-8428-1861e042d04a</t>
  </si>
  <si>
    <t>Gouldsboro Data Center 10</t>
  </si>
  <si>
    <t>5a81020f-616a-4cc5-a779-c009feb2cffa</t>
  </si>
  <si>
    <t>Gouldsboro Data Center 2</t>
  </si>
  <si>
    <t>9c65c0bf-53dc-4991-ba07-9d30439bd9ce</t>
  </si>
  <si>
    <t>Gouldsboro Data Center 4</t>
  </si>
  <si>
    <t>6d7d09db-0787-473a-9e65-7676c48fe23d</t>
  </si>
  <si>
    <t>Gouldsboro Data Center 7</t>
  </si>
  <si>
    <t>71dca4c7-f583-4109-a50c-831ce1ee109f</t>
  </si>
  <si>
    <t>Gouldsboro Data Center 6</t>
  </si>
  <si>
    <t>7be1292e-d485-4388-a4ab-4ca3c957bfb5</t>
  </si>
  <si>
    <t>Gouldsboro Data Center 1</t>
  </si>
  <si>
    <t>2827fc87-da47-470c-a3a6-6679bb4af5d3</t>
  </si>
  <si>
    <t>Gouldsboro Data Center 8</t>
  </si>
  <si>
    <t>e6b6268a-50d9-4b2c-b80a-9d2eb9258af1</t>
  </si>
  <si>
    <t>Gouldsboro Data Center 11</t>
  </si>
  <si>
    <t>671a262e-f12a-4bdb-98d5-93cc7f30b775</t>
  </si>
  <si>
    <t>Gouldsboro Data Center 5</t>
  </si>
  <si>
    <t>f46ed375-01f5-4043-bd16-2bfeddb19d1c</t>
  </si>
  <si>
    <t>Gouldsboro Data Center 3</t>
  </si>
  <si>
    <t>aa123020-6280-11f0-954a-ddab5469f3f9</t>
  </si>
  <si>
    <t xml:space="preserve">Bloomfield Data Center </t>
  </si>
  <si>
    <t>a6a751d0-60f6-11f0-9c4c-07ca97312a7e</t>
  </si>
  <si>
    <t>Meta's "Tent" OH Data Center 4</t>
  </si>
  <si>
    <t>42f96c07-e426-4049-9ae8-fb97156a79f0</t>
  </si>
  <si>
    <t>Meta's "Tent" OH Data Center 3</t>
  </si>
  <si>
    <t>f4c7b51a-f5f2-44b1-9516-c1fac561d9b8</t>
  </si>
  <si>
    <t>Meta's "Tent" OH Data Center 2</t>
  </si>
  <si>
    <t>ff5b3dbd-de17-40bb-92f9-c4c6edd8981e</t>
  </si>
  <si>
    <t>Meta's "Tent" OH Data Center 1</t>
  </si>
  <si>
    <t>New Albany Ohio Data Center Building 7</t>
  </si>
  <si>
    <t>New Albany Ohio Data Center Building 6</t>
  </si>
  <si>
    <t>3452a830-60fd-11f0-998c-cfc1939733eb</t>
  </si>
  <si>
    <t>Google New Albany Data Center Building 7</t>
  </si>
  <si>
    <t>84e6a1f4-370b-4c7d-a9d2-e8948aad0326</t>
  </si>
  <si>
    <t>Wisconsin QTS Data Center 2</t>
  </si>
  <si>
    <t>64861324-155f-4275-ad96-92c798ebe70c</t>
  </si>
  <si>
    <t xml:space="preserve">Wisconsin QTS Data Center 4 </t>
  </si>
  <si>
    <t>0188c2f0-eab5-4d3d-bfae-5783474e93c5</t>
  </si>
  <si>
    <t xml:space="preserve">Wisconsin QTS Data Center 8 </t>
  </si>
  <si>
    <t>15b074c0-7191-4b5c-aebf-29286b5213c5</t>
  </si>
  <si>
    <t xml:space="preserve">Wisconsin QTS Data Center 11 </t>
  </si>
  <si>
    <t>5cef6ac5-4e05-44e1-b2d1-82bedd8dcbe7</t>
  </si>
  <si>
    <t>Wisconsin QTS Data Center 1</t>
  </si>
  <si>
    <t>8241ef1d-28db-41b3-80a3-af750b8cee0f</t>
  </si>
  <si>
    <t>Wisconsin QTS Data Center 12</t>
  </si>
  <si>
    <t>83623c66-95f2-4d09-872c-3f45362321bd</t>
  </si>
  <si>
    <t xml:space="preserve">Wisconsin QTS Data Center 7 </t>
  </si>
  <si>
    <t>ebd8b7fb-ad56-44d1-b79c-3ec458ef2411</t>
  </si>
  <si>
    <t>Wisconsin QTS Data Center 9</t>
  </si>
  <si>
    <t>eb7978e6-e38a-48cf-b8ba-a0507cf984e8</t>
  </si>
  <si>
    <t>Wisconsin QTS Data Center 5</t>
  </si>
  <si>
    <t>696163bd-a669-4abc-8b2e-ec0c55b90c1d</t>
  </si>
  <si>
    <t>Wisconsin QTS Data Center 6</t>
  </si>
  <si>
    <t>2a9a25eb-0393-49a4-8955-26b220b8cc15</t>
  </si>
  <si>
    <t>Wisconsin QTS Data Center 10</t>
  </si>
  <si>
    <t>f5474f6b-6559-4a86-a8f6-a3477520199e</t>
  </si>
  <si>
    <t>Wisconsin QTS Data Center 3</t>
  </si>
  <si>
    <t>853c3c20-68d7-11f0-aae3-d379d460a466</t>
  </si>
  <si>
    <t>MD-SV1 (Sunnyvale)</t>
  </si>
  <si>
    <t>Menlo Digital</t>
  </si>
  <si>
    <t>dc9800b0-6663-11f0-9d28-db8caa660d7a</t>
  </si>
  <si>
    <t>San José Data Center</t>
  </si>
  <si>
    <t>882b8fe8-4d92-41c1-9872-18ca2bdfc3a9</t>
  </si>
  <si>
    <t>MD-PX1 Data Center 4</t>
  </si>
  <si>
    <t>fbea0684-e9a3-4408-bb99-9536fcb4185f</t>
  </si>
  <si>
    <t>MD-PX1 Data Center 5</t>
  </si>
  <si>
    <t>b5c7a21b-71b7-4817-a149-571e4d41342f</t>
  </si>
  <si>
    <t>MD-PX1 Data Center 3</t>
  </si>
  <si>
    <t>3322572c-d26f-4731-93f3-bc203ed1c836</t>
  </si>
  <si>
    <t>MD-PX1 Data Center 1</t>
  </si>
  <si>
    <t>0b3f7b53-8f60-4541-8843-f0374e045ed5</t>
  </si>
  <si>
    <t>MD-PX1 Data Center 2</t>
  </si>
  <si>
    <t>eeea51d0-680e-11f0-9e7e-f5ce325ef402</t>
  </si>
  <si>
    <t>MD-DC2 (Sterling)</t>
  </si>
  <si>
    <t>MD-DC2 (Sterling)
Menlo Digital</t>
  </si>
  <si>
    <t>9b8b9a90-6808-11f0-9e7e-f5ce325ef402</t>
  </si>
  <si>
    <t>MD-DC1 (Herndon)</t>
  </si>
  <si>
    <t>128814fc-18a3-4bdb-ba6f-bc3142b672f9</t>
  </si>
  <si>
    <t>MD-DC3 Data Center 4</t>
  </si>
  <si>
    <t>542a8edf-1d8e-406b-9d6a-67c5dfb77d35</t>
  </si>
  <si>
    <t>MD-DC3 Data Center 3</t>
  </si>
  <si>
    <t>a73e7e81-ca9d-4354-ba3d-8979a6e51a82</t>
  </si>
  <si>
    <t>MD-DC3 Data Center 2</t>
  </si>
  <si>
    <t>8cf59ce0-68c8-11f0-aae3-d379d460a466</t>
  </si>
  <si>
    <t>MD-DC3 Data Center 1</t>
  </si>
  <si>
    <t>09404310-68ae-11f0-aae3-d379d460a466</t>
  </si>
  <si>
    <t>AI Data Center 2</t>
  </si>
  <si>
    <t>05e83a5a-e05e-46f0-8bb5-87a84d30c283</t>
  </si>
  <si>
    <t>0be8bf8d-850f-4160-a008-d17d8ae2b1b7</t>
  </si>
  <si>
    <t xml:space="preserve">St Charles Data Center Campus </t>
  </si>
  <si>
    <t>eff1bc5b-d305-47cd-88fa-828e595cd8df</t>
  </si>
  <si>
    <t>Janesville Data Center 1</t>
  </si>
  <si>
    <t>b5361582-bcc5-4350-9b7e-4b37d9d3ca42</t>
  </si>
  <si>
    <t>Janesville Data Center 2</t>
  </si>
  <si>
    <t>Beech Building 7</t>
  </si>
  <si>
    <t>Beech Building 4</t>
  </si>
  <si>
    <t>Beech Building 10</t>
  </si>
  <si>
    <t>Beech Building 17</t>
  </si>
  <si>
    <t>Beech Building 2</t>
  </si>
  <si>
    <t>Beech Building 8</t>
  </si>
  <si>
    <t>Beech Building 5</t>
  </si>
  <si>
    <t>Beech Building 9</t>
  </si>
  <si>
    <t>Beech Building 13</t>
  </si>
  <si>
    <t>Beech Building 11</t>
  </si>
  <si>
    <t>Beech Building 12</t>
  </si>
  <si>
    <t>Beech Building 15</t>
  </si>
  <si>
    <t>Beech Building 18</t>
  </si>
  <si>
    <t>Beech Building 16</t>
  </si>
  <si>
    <t>Beech Building 14</t>
  </si>
  <si>
    <t>Beech Building 1</t>
  </si>
  <si>
    <t>Beech Building 3</t>
  </si>
  <si>
    <t>Beech Building 6</t>
  </si>
  <si>
    <t>9f6373c0-689b-11f0-aae3-d379d460a466</t>
  </si>
  <si>
    <t>Loundon Data Center</t>
  </si>
  <si>
    <t>65f43400-67e5-11f0-900c-fda38f1bf5ba</t>
  </si>
  <si>
    <t>CyrusOne DFW17</t>
  </si>
  <si>
    <t>6b1b9097-8f60-4ffb-8afb-288260caa2f5</t>
  </si>
  <si>
    <t>7aa869c0-6e4d-11f0-a665-f93c8d44f6e2</t>
  </si>
  <si>
    <t>BluSky AI</t>
  </si>
  <si>
    <t>1b476e71-c221-4659-8860-c79fda5c7b33</t>
  </si>
  <si>
    <t>Big Sky Data Center 6</t>
  </si>
  <si>
    <t>Quantica</t>
  </si>
  <si>
    <t>58d739ed-5b25-46d5-91ce-e6f8d01b651e</t>
  </si>
  <si>
    <t>Big Sky Data Center 3</t>
  </si>
  <si>
    <t>c90e3f6b-8105-47a5-8c93-4ced0f5d8f8a</t>
  </si>
  <si>
    <t>Big Sky Data Center 5</t>
  </si>
  <si>
    <t>13433fe5-2d0d-4eb2-a724-c40e032dd1de</t>
  </si>
  <si>
    <t>Big Sky Data Center 1</t>
  </si>
  <si>
    <t>b2de7d28-991e-4c41-86f6-fa3da3da2392</t>
  </si>
  <si>
    <t>Big Sky Data Center 4</t>
  </si>
  <si>
    <t>854ad158-2d5f-48a2-9793-faf39dbb71f7</t>
  </si>
  <si>
    <t>Big Sky Data Center 8</t>
  </si>
  <si>
    <t>b067f065-6032-4a95-85e5-158706799066</t>
  </si>
  <si>
    <t>Big Sky Data Center 7</t>
  </si>
  <si>
    <t>eda85a57-b3ff-4ee3-9572-c44c75ad6c4a</t>
  </si>
  <si>
    <t>Big Sky Data Center 2</t>
  </si>
  <si>
    <t>c8cd5ba0-6cb4-11f0-8ba2-f151de438957</t>
  </si>
  <si>
    <t>Cloverleaf Infra</t>
  </si>
  <si>
    <t>b2e2f410-6cd4-11f0-985b-f507bf78363a</t>
  </si>
  <si>
    <t>Remington Technology Park Building 6</t>
  </si>
  <si>
    <t>35a543f1-f577-4731-b1d4-11fec4fa0659</t>
  </si>
  <si>
    <t>Remington Innovation Data Center 6</t>
  </si>
  <si>
    <t>SDC Capital Partners</t>
  </si>
  <si>
    <t>febcf679-8389-4b05-8a37-09799371de88</t>
  </si>
  <si>
    <t>Remington Innovation Data Center 3</t>
  </si>
  <si>
    <t>002b9751-ae79-450f-bfa9-0ef9226274d5</t>
  </si>
  <si>
    <t>Remington Innovation Data Center 2</t>
  </si>
  <si>
    <t>e5799b30-5bd4-4c8a-840e-16135e9d1d8c</t>
  </si>
  <si>
    <t>Remington Innovation Data Center 4</t>
  </si>
  <si>
    <t>e2222b6d-f0d0-49d4-b1ed-5dc9d353bf75</t>
  </si>
  <si>
    <t>Remington Innovation Data Center 5</t>
  </si>
  <si>
    <t>ed1864f5-fe4c-4e79-a4cd-a0a0c480ea91</t>
  </si>
  <si>
    <t>Remington Innovation Data Center 1</t>
  </si>
  <si>
    <t>e5cf37c9-bb64-4f37-a233-50c4bca5c956</t>
  </si>
  <si>
    <t>Remington Innovation Data Center 7</t>
  </si>
  <si>
    <t>7449a960-6ccf-11f0-a112-477e0bcb162f</t>
  </si>
  <si>
    <t>Remington - Building 7</t>
  </si>
  <si>
    <t>f25e9c10-6e24-11f0-a665-f93c8d44f6e2</t>
  </si>
  <si>
    <t>182e4750-6bc9-11f0-a5a2-e3980a67d91a</t>
  </si>
  <si>
    <t>AI Data Center 3</t>
  </si>
  <si>
    <t>b60a4a70-6bd1-11f0-a5a2-e3980a67d91a</t>
  </si>
  <si>
    <t>AI Data Center 4</t>
  </si>
  <si>
    <t>f96182e1-6624-4f02-96cc-1955d50cae31</t>
  </si>
  <si>
    <t>Nova Building 2</t>
  </si>
  <si>
    <t>e874252f-0cd2-4b65-8e20-a699caaf355a</t>
  </si>
  <si>
    <t>Nova Building 3</t>
  </si>
  <si>
    <t>9c31b7f6-2e6f-4e3f-9c06-f8ab07cf3883</t>
  </si>
  <si>
    <t>Nova Building 1</t>
  </si>
  <si>
    <t>30e59460-6cc3-11f0-ab1e-35bdc8055894</t>
  </si>
  <si>
    <t>Cross Mill Center</t>
  </si>
  <si>
    <t>5d1a7d89-e194-4932-8725-5a7c1630d251</t>
  </si>
  <si>
    <t>Fredericksburg Data Ceter 4</t>
  </si>
  <si>
    <t>4bd042b9-f5bb-4965-aece-b42172c1c1a2</t>
  </si>
  <si>
    <t>Fredericksburg Data Ceter 2</t>
  </si>
  <si>
    <t>e406fdaf-2937-4944-978b-8edbe86c0629</t>
  </si>
  <si>
    <t xml:space="preserve">Fredericksburg Data Ceter 1 </t>
  </si>
  <si>
    <t>913ebceb-de22-4734-984d-93dee9c1c8e1</t>
  </si>
  <si>
    <t>Fredericksburg Data Ceter 3</t>
  </si>
  <si>
    <t>1746c5b4-63a0-4451-8333-ff5377a37e72</t>
  </si>
  <si>
    <t>Enon Technology Data Center 1</t>
  </si>
  <si>
    <t>24867932-c4f9-47ac-99c5-e83497ab7e5f</t>
  </si>
  <si>
    <t>Enon Technology Data Center 6</t>
  </si>
  <si>
    <t>b6b126c5-6aa6-435b-ab35-9ca0a92ca5f5</t>
  </si>
  <si>
    <t>Enon Technology Data Center 3</t>
  </si>
  <si>
    <t>e12664ce-fde5-48c2-8be8-d14bfb4ca751</t>
  </si>
  <si>
    <t>Enon Technology Data Center 4</t>
  </si>
  <si>
    <t>cdf4fb4a-84c8-4e8e-9d80-cfc34112cc00</t>
  </si>
  <si>
    <t>Enon Technology Data Center 5</t>
  </si>
  <si>
    <t>dfbe42a1-db87-40e8-89a9-35ed831278ae</t>
  </si>
  <si>
    <t>Enon Technology Data Center 2</t>
  </si>
  <si>
    <t>5574a73d-4646-486f-955e-1e130837d625</t>
  </si>
  <si>
    <t>Pemberton Tech Center Building 3</t>
  </si>
  <si>
    <t>493edefc-da6a-4e64-9e1e-5451ee2de8d5</t>
  </si>
  <si>
    <t>Pemberton Tech Center Building 1</t>
  </si>
  <si>
    <t>bebf5129-48ca-4b56-a027-39138c3fc3f1</t>
  </si>
  <si>
    <t>Pemberton Tech Center Building 2</t>
  </si>
  <si>
    <t>bcd2d22f-dc01-4228-bc39-08f2f132b862</t>
  </si>
  <si>
    <t>Cranes Corner Data Center 1</t>
  </si>
  <si>
    <t>ad33e636-052d-416d-b0ce-e0ab6bf00317</t>
  </si>
  <si>
    <t>Cranes Corner Data Center 3</t>
  </si>
  <si>
    <t>5345f479-e156-4f62-87ee-8901c1b8b029</t>
  </si>
  <si>
    <t>Cranes Corner Data Center 2</t>
  </si>
  <si>
    <t>76b6dd00-6cc8-11f0-ab1e-35bdc8055894</t>
  </si>
  <si>
    <t>bce2a4b0-9c86-430b-8d2c-ba8e827ba006</t>
  </si>
  <si>
    <t>Forest Lane Data Center 10</t>
  </si>
  <si>
    <t>4c20a8b2-ad1c-459b-a2bb-2ff738fdc7b3</t>
  </si>
  <si>
    <t>Forest Lane Data Center 1</t>
  </si>
  <si>
    <t>b176fa83-168c-4ff8-8594-fc5c6ccb2401</t>
  </si>
  <si>
    <t>Forest Lane Data Center 15</t>
  </si>
  <si>
    <t>53bd1ae8-d5c0-4ba1-ad58-4007bb492f01</t>
  </si>
  <si>
    <t>Forest Lane Data Center 9</t>
  </si>
  <si>
    <t>9acd8f49-e653-4e46-ab41-aabf678ab107</t>
  </si>
  <si>
    <t>Forest Lane Data Center 19</t>
  </si>
  <si>
    <t>0c3980b5-a830-42ba-a93f-1f3e0e57b20c</t>
  </si>
  <si>
    <t>Forest Lane Data Center 4</t>
  </si>
  <si>
    <t>e5d7ea5a-4616-4d8a-aeeb-2877b98b3b0b</t>
  </si>
  <si>
    <t>Forest Lane Data Center 8</t>
  </si>
  <si>
    <t>f7448cf4-f765-4887-bce0-d3997fc8c84d</t>
  </si>
  <si>
    <t>Forest Lane Data Center 6</t>
  </si>
  <si>
    <t>59dc298f-4b18-458a-a084-c9ce5ccdf3c7</t>
  </si>
  <si>
    <t>Forest Lane Data Center 18</t>
  </si>
  <si>
    <t>4fad4b19-23c1-45dd-a835-07a6c753869d</t>
  </si>
  <si>
    <t>Forest Lane Data Center 16</t>
  </si>
  <si>
    <t>02ee9e31-897b-44a1-b854-7d5abc85a61d</t>
  </si>
  <si>
    <t>Forest Lane Data Center 2</t>
  </si>
  <si>
    <t>1f19343a-da60-4f35-ad0d-0e6cc72717d9</t>
  </si>
  <si>
    <t>Forest Lane Data Center 14</t>
  </si>
  <si>
    <t>c28c4776-d877-4595-aa70-e09d9351f8bc</t>
  </si>
  <si>
    <t>Forest Lane Data Center 11</t>
  </si>
  <si>
    <t>77a7a354-73b9-4a48-89ac-1f2cd935c020</t>
  </si>
  <si>
    <t>Forest Lane Data Center 5</t>
  </si>
  <si>
    <t>50fee0bc-f9e4-41a4-b91b-6ebc8d181527</t>
  </si>
  <si>
    <t>Forest Lane Data Center 7</t>
  </si>
  <si>
    <t>66ef8500-4f41-4eaa-a2a6-5341e999f027</t>
  </si>
  <si>
    <t>Forest Lane Data Center 3</t>
  </si>
  <si>
    <t>085f861f-515f-4eed-b4e1-dae0cdb1362d</t>
  </si>
  <si>
    <t>Forest Lane Data Center 13</t>
  </si>
  <si>
    <t>47ceba6f-3f2a-4f48-96c9-e51de14ff204</t>
  </si>
  <si>
    <t>Forest Lane Data Center 12</t>
  </si>
  <si>
    <t>1ca557c5-e2aa-4ba4-ad59-11e6b591aac9</t>
  </si>
  <si>
    <t>Forest Lane Data Center 17</t>
  </si>
  <si>
    <t>34f01516-bc71-496f-9047-d03248b1008d</t>
  </si>
  <si>
    <t>ON3 Data Center 3</t>
  </si>
  <si>
    <t>c58a498f-a38d-4944-9f6a-1d5c8f38b577</t>
  </si>
  <si>
    <t>ON3 Data Center 1</t>
  </si>
  <si>
    <t>3267c7e5-1533-49c4-b40e-96aa696c715b</t>
  </si>
  <si>
    <t>ON3 Data Center 2</t>
  </si>
  <si>
    <t>ce95aa24-b5c5-434e-a60c-a2f757ca44ac</t>
  </si>
  <si>
    <t>La Osa Data Center 11</t>
  </si>
  <si>
    <t>f38e1da9-1aa8-4a5d-8af0-1981b0cef2ca</t>
  </si>
  <si>
    <t xml:space="preserve">La Osa Data Center 10 </t>
  </si>
  <si>
    <t>13c1c1f5-89fc-4dd0-a558-0cbdc3060c33</t>
  </si>
  <si>
    <t>La Osa Data Center 7</t>
  </si>
  <si>
    <t>f5891295-7980-4c76-b468-010389738f9c</t>
  </si>
  <si>
    <t>La Osa Data Center 4</t>
  </si>
  <si>
    <t>fc7be971-0b0c-4379-8064-f75250dad4dd</t>
  </si>
  <si>
    <t>La Osa Data Center 9</t>
  </si>
  <si>
    <t>9790f1f3-4a21-4119-9cfc-c84bd734640a</t>
  </si>
  <si>
    <t>La Osa Data Center 3</t>
  </si>
  <si>
    <t>3c1aa03e-464a-4e50-8907-fbf57d8d87d2</t>
  </si>
  <si>
    <t>La Osa Data Center 8</t>
  </si>
  <si>
    <t>a2ff1ed7-4ca8-4532-abd6-023fa3c6b63f</t>
  </si>
  <si>
    <t>La Osa Data Center 1</t>
  </si>
  <si>
    <t>fa9d6194-c899-446b-8188-474b8dd79cbd</t>
  </si>
  <si>
    <t>La Osa Data Center 5</t>
  </si>
  <si>
    <t>19a9aeda-a35f-4892-8cc9-a1aae6da0203</t>
  </si>
  <si>
    <t xml:space="preserve">La Osa Data Center 6 </t>
  </si>
  <si>
    <t>7d542ea1-c161-4232-aa14-093f6389eecf</t>
  </si>
  <si>
    <t>La Osa Data Center 2</t>
  </si>
  <si>
    <t>2bc3de86-0e49-4604-8e58-2ccf29447413</t>
  </si>
  <si>
    <t>Wyoming Crusoe DC-3</t>
  </si>
  <si>
    <t>0f942a14-4c22-454b-ba01-e20d18f71485</t>
  </si>
  <si>
    <t>Wyoming Crusoe DC-1</t>
  </si>
  <si>
    <t>da42fcc8-33c4-4885-ad6f-d0c9c6cd1ee4</t>
  </si>
  <si>
    <t>Wyoming Crusoe DC-2</t>
  </si>
  <si>
    <t>06eb9a7e-528d-41fc-b1a5-638b69b61f62</t>
  </si>
  <si>
    <t>Wyoming Crusoe DC-4</t>
  </si>
  <si>
    <t>CyrusOne DFW10</t>
  </si>
  <si>
    <t>6d96cb90-6e30-11f0-8e41-75babfd90b9a</t>
  </si>
  <si>
    <t>Microsoft Goodyear Building 5</t>
  </si>
  <si>
    <t>63d695c0-6e28-11f0-8e41-75babfd90b9a</t>
  </si>
  <si>
    <t>Microsoft San Antonio (SAT40) Building 7</t>
  </si>
  <si>
    <t>357b662f-67de-4e0d-a2d4-d8b66dee2cff</t>
  </si>
  <si>
    <t>MTP - Building 5</t>
  </si>
  <si>
    <t>f9287b01-1c4a-460e-85a1-5c58c39cd79a</t>
  </si>
  <si>
    <t>MTP - Building 4</t>
  </si>
  <si>
    <t>0059e5e2-cb52-4c51-a2a4-2ba4d3838968</t>
  </si>
  <si>
    <t>MTP - Building 3</t>
  </si>
  <si>
    <t>11e2abb1-2079-4ecc-9a5b-7100631a8bbe</t>
  </si>
  <si>
    <t>MTP - Building 1</t>
  </si>
  <si>
    <t>0ba5b7c5-a6df-48f4-99c3-7a52d13cee86</t>
  </si>
  <si>
    <t>MTP - Building 2</t>
  </si>
  <si>
    <t>43a62bb3-d410-430d-9bab-413472b496c8</t>
  </si>
  <si>
    <t>Shackelford Data Center 3</t>
  </si>
  <si>
    <t>5af19d31-b1dc-4e13-b22b-ec1a803ed92c</t>
  </si>
  <si>
    <t>Shackelford Data Center 2</t>
  </si>
  <si>
    <t>39ba62e8-dfaf-49d1-b2b4-8dc26db8e795</t>
  </si>
  <si>
    <t>Shackelford Data Center 1</t>
  </si>
  <si>
    <t>4721ab76-c866-40df-a2c7-39b14d69c3e0</t>
  </si>
  <si>
    <t>Shackelford Data Center 4</t>
  </si>
  <si>
    <t>4e89d51c-53ba-47a5-b306-0c255927912e</t>
  </si>
  <si>
    <t>Vantage WI Data Center 10</t>
  </si>
  <si>
    <t>31478bc1-69f7-412c-a106-0098773485a7</t>
  </si>
  <si>
    <t>Vantage WI Data Center 2</t>
  </si>
  <si>
    <t>47f168d5-d46e-49f4-9c30-c7dddceab81b</t>
  </si>
  <si>
    <t>Vantage WI Data Center 3</t>
  </si>
  <si>
    <t>cf54e906-783a-467c-a766-57d83d69678c</t>
  </si>
  <si>
    <t>Vantage WI Data Center 1</t>
  </si>
  <si>
    <t>abd98c88-e61c-41c6-bc15-176f5a5c92e5</t>
  </si>
  <si>
    <t>Vantage WI Data Center 8</t>
  </si>
  <si>
    <t>ab97f929-b11b-47d3-84cb-b489c78e073d</t>
  </si>
  <si>
    <t>Vantage WI Data Center 5</t>
  </si>
  <si>
    <t>b26a936f-2874-418c-add0-ff0bc77c7dfe</t>
  </si>
  <si>
    <t>Vantage WI Data Center 6</t>
  </si>
  <si>
    <t>9a5b0c76-9dc0-4de9-a9a7-997dae58da3b</t>
  </si>
  <si>
    <t>Vantage WI Data Center 7</t>
  </si>
  <si>
    <t>15751ffe-f057-4924-968d-155dec07eaaa</t>
  </si>
  <si>
    <t>Vantage WI Data Center 9</t>
  </si>
  <si>
    <t>494ae378-4db1-4227-9baa-ca231d8a1b30</t>
  </si>
  <si>
    <t>Vantage WI Data Center 4</t>
  </si>
  <si>
    <t>83249660-7301-11f0-b921-61aadee62d97</t>
  </si>
  <si>
    <t>RNO2</t>
  </si>
  <si>
    <t xml:space="preserve">Centra Digital </t>
  </si>
  <si>
    <t>3ff041c0-72e6-11f0-9205-5d93da7d2aa7</t>
  </si>
  <si>
    <t>RNO1</t>
  </si>
  <si>
    <t>081e9940-72dc-11f0-9205-5d93da7d2aa7</t>
  </si>
  <si>
    <t>610 OPPERMAN – MSP1</t>
  </si>
  <si>
    <t xml:space="preserve">Huntsville, Alabama Data Center 2 </t>
  </si>
  <si>
    <t>16c16820-72e0-11f0-9205-5d93da7d2aa7</t>
  </si>
  <si>
    <t>180 EAST BROAD – CMH1</t>
  </si>
  <si>
    <t>b1a47ac0-72e1-11f0-9205-5d93da7d2aa7</t>
  </si>
  <si>
    <t>701 EAST TRADE – CLT1</t>
  </si>
  <si>
    <t>b8fb1250-72e3-11f0-9205-5d93da7d2aa7</t>
  </si>
  <si>
    <t>PWM1</t>
  </si>
  <si>
    <t>IAD08- Building 4</t>
  </si>
  <si>
    <t>IAD07- Building 3</t>
  </si>
  <si>
    <t>IAD06- Building 2</t>
  </si>
  <si>
    <t>IAD04- Building 1</t>
  </si>
  <si>
    <t>e9b44f28-eec5-45f8-9e0c-88c2d17c052d</t>
  </si>
  <si>
    <t>Blaisdell Data Center 3</t>
  </si>
  <si>
    <t>2a130f21-58e3-4119-a0c6-770e6edec371</t>
  </si>
  <si>
    <t>Blaisdell Data Center 2</t>
  </si>
  <si>
    <t>e5841306-afa8-42d8-8e69-2739010521b4</t>
  </si>
  <si>
    <t>Blaisdell Data Center 1</t>
  </si>
  <si>
    <t>4af26627-7301-465b-ae9a-0d8bd2e8a85c</t>
  </si>
  <si>
    <t>GWV Data Center 8</t>
  </si>
  <si>
    <t>68338920-b2bf-46aa-9ffe-46cf449eb2a1</t>
  </si>
  <si>
    <t>GWV Data Center 13</t>
  </si>
  <si>
    <t>3ae6c390-6871-4088-bc83-2f5c23e4b755</t>
  </si>
  <si>
    <t>GWV Data Center 18</t>
  </si>
  <si>
    <t>490d06df-18d7-4fea-89aa-238a17074264</t>
  </si>
  <si>
    <t>GWV Data Center 10</t>
  </si>
  <si>
    <t>4d7a7010-347e-4b3b-89d8-617a34386ea3</t>
  </si>
  <si>
    <t>GWV Data Center 17</t>
  </si>
  <si>
    <t>f6a95465-067f-4ee5-9a73-8a449ffcf127</t>
  </si>
  <si>
    <t>GWV Data Center 9</t>
  </si>
  <si>
    <t>5a7bc13d-3cd5-4a07-beb4-2b6dd7c68b9f</t>
  </si>
  <si>
    <t>GWV Data Center 5</t>
  </si>
  <si>
    <t>577e7548-443d-4a7d-b319-cedf8c83da96</t>
  </si>
  <si>
    <t>GWV Data Center 14</t>
  </si>
  <si>
    <t>0cf3cee7-6bc0-48d9-a6b5-d5c155d71e0f</t>
  </si>
  <si>
    <t>GWV Data Center 4</t>
  </si>
  <si>
    <t>36b2d355-8626-45c1-8d4f-2e273d342010</t>
  </si>
  <si>
    <t>GWV Data Center 15</t>
  </si>
  <si>
    <t>fb44699d-0b92-49f3-85b8-11bdcb5dd94c</t>
  </si>
  <si>
    <t>GWV Data Center 11</t>
  </si>
  <si>
    <t>46a69277-9bd3-42d7-adf2-bef6d4254820</t>
  </si>
  <si>
    <t>GWV Data Center 12</t>
  </si>
  <si>
    <t>ea563890-9e0c-4afd-ab61-d9fefc326aac</t>
  </si>
  <si>
    <t>GWV Data Center 16</t>
  </si>
  <si>
    <t>22162d1d-3e4a-46b2-8f28-bab8f50dfaf6</t>
  </si>
  <si>
    <t>GWV Data Center 6</t>
  </si>
  <si>
    <t>83a383b7-30d5-47d1-96df-70c6372b4ec1</t>
  </si>
  <si>
    <t>GWV Data Center 2</t>
  </si>
  <si>
    <t>91f48f6a-5d7f-4726-83d3-3abffbe57ae2</t>
  </si>
  <si>
    <t>GWV Data Center 7</t>
  </si>
  <si>
    <t>bfdfa771-f144-4786-a845-d5c1d8d2312a</t>
  </si>
  <si>
    <t>GWV Data Center 19</t>
  </si>
  <si>
    <t>90632fcb-aa83-43ec-ba3c-a780373dcb98</t>
  </si>
  <si>
    <t>GWV Data Center 3</t>
  </si>
  <si>
    <t>9caa398e-5745-417e-a03b-ee3e6d27d912</t>
  </si>
  <si>
    <t>GWV Data Center 1</t>
  </si>
  <si>
    <t>86135f0a-f106-4377-bd78-c8c81b8bab1f</t>
  </si>
  <si>
    <t>Austin Ridge Data Center 1</t>
  </si>
  <si>
    <t>f286227f-369b-4cfe-b868-74a76c074320</t>
  </si>
  <si>
    <t>Austin Ridge Data Center 2</t>
  </si>
  <si>
    <t>bfcd1a49-759f-4227-9134-a9dd6875f690</t>
  </si>
  <si>
    <t>Austin Ridge Data Center 4</t>
  </si>
  <si>
    <t>b5692f45-c325-47b9-9bd8-4d0c30493b79</t>
  </si>
  <si>
    <t>Austin Ridge Data Center 3</t>
  </si>
  <si>
    <t>280072c8-9ac7-4ebb-984a-f978c6845713</t>
  </si>
  <si>
    <t>Potomac Creek Data Center 2</t>
  </si>
  <si>
    <t>75cf0580-1a41-4d7a-ac00-845ad00f6cfb</t>
  </si>
  <si>
    <t>Potomac Creek Data Center 1</t>
  </si>
  <si>
    <t>8ed68f4e-513e-4e6f-93ea-869b9141a636</t>
  </si>
  <si>
    <t>Potomac Creek Data Center 3</t>
  </si>
  <si>
    <t>ff375283-984f-4ea8-9de2-efb3e6f02b44</t>
  </si>
  <si>
    <t>Accokeek Data Center 3</t>
  </si>
  <si>
    <t>e799bf53-da94-4914-87e4-acb38e59a3b0</t>
  </si>
  <si>
    <t>Accokeek Data Center 1</t>
  </si>
  <si>
    <t>b3c444c0-7f7b-47d2-8344-a06edcd8358d</t>
  </si>
  <si>
    <t>Accokeek Data Center 2</t>
  </si>
  <si>
    <t>Forest Lane Data Center 20</t>
  </si>
  <si>
    <t>3889fbab-5090-4aa1-8e90-f3d090aa33f8</t>
  </si>
  <si>
    <t>Sisson South Data Center 3</t>
  </si>
  <si>
    <t>a41a93b9-4768-462d-9983-bd86293a48e3</t>
  </si>
  <si>
    <t>Sisson South Data Center 11</t>
  </si>
  <si>
    <t>ab8ce5f0-57ed-47db-a67a-7b467de62ed1</t>
  </si>
  <si>
    <t>Sisson South Data Center 5</t>
  </si>
  <si>
    <t>e5c8a04f-f5f0-481d-831b-9dd6a7a58a32</t>
  </si>
  <si>
    <t>Sisson South Data Center 10</t>
  </si>
  <si>
    <t>591fd82d-e124-4bc7-a22c-48d52bb61dda</t>
  </si>
  <si>
    <t>Sisson South Data Center 9</t>
  </si>
  <si>
    <t>411e6671-cad6-42fa-85e8-3def83b4db6e</t>
  </si>
  <si>
    <t>Sisson South Data Center 1</t>
  </si>
  <si>
    <t>66a18434-18f1-474a-98c5-d2afa407b63b</t>
  </si>
  <si>
    <t>Sisson South Data Center 7</t>
  </si>
  <si>
    <t>abdca048-113f-4776-a69f-75f96533547f</t>
  </si>
  <si>
    <t>Sisson South Data Center 6</t>
  </si>
  <si>
    <t>6d5bd63a-909f-4548-85ce-f6fec2d7fede</t>
  </si>
  <si>
    <t>Sisson South Data Center 8</t>
  </si>
  <si>
    <t>b92e2aed-15ac-4805-a26d-591233354d0b</t>
  </si>
  <si>
    <t>Sisson South Data Center 2</t>
  </si>
  <si>
    <t>27f740da-e0ab-464a-9beb-8ed7416e5e56</t>
  </si>
  <si>
    <t>Sisson South Data Center 4</t>
  </si>
  <si>
    <t>71155e46-de9c-409f-bc85-55911e72584d</t>
  </si>
  <si>
    <t>Sisson North Data Center 2</t>
  </si>
  <si>
    <t>79366143-d6e0-4b5e-9c03-f2765b9abe87</t>
  </si>
  <si>
    <t>Sisson North Data Center 5</t>
  </si>
  <si>
    <t>6275525e-8aa1-4940-be34-5e6004521264</t>
  </si>
  <si>
    <t>Sisson North Data Center 1</t>
  </si>
  <si>
    <t>ff0ff397-14d8-4088-aa18-17e12a31efe5</t>
  </si>
  <si>
    <t>Sisson North Data Center 3</t>
  </si>
  <si>
    <t>6188afbf-dfa5-40ba-99d3-f697364cdabd</t>
  </si>
  <si>
    <t>Sisson North Data Center 4</t>
  </si>
  <si>
    <t>cea98f9c-8269-4b47-820f-eebd816128b4</t>
  </si>
  <si>
    <t>Simms Farm Data Center 2</t>
  </si>
  <si>
    <t>a7c92786-09ef-45d9-ba0d-2a91f3a78d5b</t>
  </si>
  <si>
    <t>Simms Farm Data Center 4</t>
  </si>
  <si>
    <t>d9d6f20c-fe28-4695-bddf-f0686b11d5fb</t>
  </si>
  <si>
    <t>Simms Farm Data Center 1</t>
  </si>
  <si>
    <t>60cd4ad3-365e-4d26-a937-bd4fe699d6f6</t>
  </si>
  <si>
    <t>Simms Farm Data Center 3</t>
  </si>
  <si>
    <t>Project Mica Building 1</t>
  </si>
  <si>
    <t>Project Mica Building 4</t>
  </si>
  <si>
    <t>Project Mica Building 5</t>
  </si>
  <si>
    <t>Project Mica Building 2</t>
  </si>
  <si>
    <t>Project Mica Building 3</t>
  </si>
  <si>
    <t>cbae94d2-99cb-4cfb-8e15-11f12fa57df4</t>
  </si>
  <si>
    <t>Joule Data Center 6</t>
  </si>
  <si>
    <t xml:space="preserve">Joule Capital Partners </t>
  </si>
  <si>
    <t>29f1caa4-d336-4a86-94f0-ad72e1fd0cee</t>
  </si>
  <si>
    <t>Joule Data Center 25</t>
  </si>
  <si>
    <t>0f7dde11-023a-49e3-9c2b-9a5b852bf961</t>
  </si>
  <si>
    <t>Joule Data Center 9</t>
  </si>
  <si>
    <t>b93c8bfb-88a1-4dcb-9229-3a8e57ba2b81</t>
  </si>
  <si>
    <t>Joule Data Center 18</t>
  </si>
  <si>
    <t>aaa9573f-54ff-4cb5-a3d1-e7790d948e66</t>
  </si>
  <si>
    <t>Joule Data Center 5</t>
  </si>
  <si>
    <t>cced2d76-8888-4430-994b-b3c89f030012</t>
  </si>
  <si>
    <t>Joule Data Center 13</t>
  </si>
  <si>
    <t>7e34570f-79c9-451b-abce-2c482e036eeb</t>
  </si>
  <si>
    <t>Joule Data Center 4</t>
  </si>
  <si>
    <t>06e89d06-7b3e-477b-8c08-b8395b5c62e2</t>
  </si>
  <si>
    <t>Joule Data Center 7</t>
  </si>
  <si>
    <t>6f8e66b2-8619-4b10-9ac1-87b20e2c6cf9</t>
  </si>
  <si>
    <t>Joule Data Center 21</t>
  </si>
  <si>
    <t>15b62450-48c3-4bce-bcbe-22f6137c2cb4</t>
  </si>
  <si>
    <t>Joule Data Center 22</t>
  </si>
  <si>
    <t>0a596aee-fad6-49ab-8118-4ac78016f481</t>
  </si>
  <si>
    <t>Joule Data Center 12</t>
  </si>
  <si>
    <t>64b4e7a1-0c70-4fcd-9db4-b369e4675469</t>
  </si>
  <si>
    <t>Joule Data Center 15</t>
  </si>
  <si>
    <t>0023fd71-263c-4bfe-8251-a304c995f52a</t>
  </si>
  <si>
    <t>Joule Data Center 1</t>
  </si>
  <si>
    <t>0771df4f-73fe-40a4-b092-828d0575056e</t>
  </si>
  <si>
    <t>Joule Data Center 8</t>
  </si>
  <si>
    <t>091f8107-629d-4306-b40c-132a6e3f9a26</t>
  </si>
  <si>
    <t>Joule Data Center 17</t>
  </si>
  <si>
    <t>cd4de58b-5d8d-41a7-b5db-2904cbe22dde</t>
  </si>
  <si>
    <t>Joule Data Center 23</t>
  </si>
  <si>
    <t>ad1e348d-e138-4490-a9a9-31dd3a45b707</t>
  </si>
  <si>
    <t>Joule Data Center 10</t>
  </si>
  <si>
    <t>b7177798-e43e-4623-9b96-f6ae2d298cc9</t>
  </si>
  <si>
    <t>Joule Data Center 16</t>
  </si>
  <si>
    <t>8b27e9a4-f9f2-42ab-bedd-11ee92ca3273</t>
  </si>
  <si>
    <t>Joule Data Center 19</t>
  </si>
  <si>
    <t>3b8920ed-69d7-4081-8aae-03de897d9589</t>
  </si>
  <si>
    <t>Joule Data Center 11</t>
  </si>
  <si>
    <t>3ea3d404-a884-419a-89a7-bd74f95fa450</t>
  </si>
  <si>
    <t>Joule Data Center 3</t>
  </si>
  <si>
    <t>62ea5c33-346d-426d-9cd5-b48ac9d3ce57</t>
  </si>
  <si>
    <t>Joule Data Center 20</t>
  </si>
  <si>
    <t>06afc856-98cc-4a50-96ae-cd706e3810fe</t>
  </si>
  <si>
    <t>Joule Data Center 2</t>
  </si>
  <si>
    <t>4627f7cd-bdd0-4292-8e68-9c9fde49b24b</t>
  </si>
  <si>
    <t>Joule Data Center 24</t>
  </si>
  <si>
    <t>88508a6c-0bc8-40c4-bd16-fe6b95d6286f</t>
  </si>
  <si>
    <t>Joule Data Center 14</t>
  </si>
  <si>
    <t>AI Data Center 7- Panther Creek</t>
  </si>
  <si>
    <t>AI Data Center 6- Panther Creek</t>
  </si>
  <si>
    <t>c7e52e41-d264-4b87-a4b7-8ea3df3e9fbd</t>
  </si>
  <si>
    <t>BTP Building 3</t>
  </si>
  <si>
    <t>d73bd021-e1ad-43d5-a99f-c9f6e639bb08</t>
  </si>
  <si>
    <t>BTP Building 2</t>
  </si>
  <si>
    <t>BTP Building 1</t>
  </si>
  <si>
    <t>c224b58f-d1cf-4e07-958a-f0e94c87eb35</t>
  </si>
  <si>
    <t>BTP Building 9</t>
  </si>
  <si>
    <t>b0856698-a5da-4ba5-8c99-b2e3c142d442</t>
  </si>
  <si>
    <t>BTP Building 30</t>
  </si>
  <si>
    <t>c2936883-8202-48c1-8798-7824fb92dba9</t>
  </si>
  <si>
    <t>BTP Building 11</t>
  </si>
  <si>
    <t>9d916a76-9a81-484d-91c8-f29cd384fcb2</t>
  </si>
  <si>
    <t>BTP Building 28</t>
  </si>
  <si>
    <t>2ffdb817-7bbb-4050-a866-16efc8e7303b</t>
  </si>
  <si>
    <t>BTP Building 13</t>
  </si>
  <si>
    <t>e77363b5-4b1e-4f22-8dab-1336aea4fb53</t>
  </si>
  <si>
    <t>BTP Building 18</t>
  </si>
  <si>
    <t>0cf17838-655c-4b9c-90d9-c9f7d64ff1b9</t>
  </si>
  <si>
    <t>BTP Building 16</t>
  </si>
  <si>
    <t>1788adae-d2cc-4163-ae06-6de45490180a</t>
  </si>
  <si>
    <t>BTP Building 5</t>
  </si>
  <si>
    <t>7717c3d5-35ca-4f21-b24f-3f601a1f8a76</t>
  </si>
  <si>
    <t>BTP Building 22</t>
  </si>
  <si>
    <t>1b7aeeaa-7221-4527-ab3b-b028ae0e0635</t>
  </si>
  <si>
    <t>BTP Building 29</t>
  </si>
  <si>
    <t>a62dd8cf-6f07-4130-9a67-97ef900896ef</t>
  </si>
  <si>
    <t>BTP Building 19</t>
  </si>
  <si>
    <t>2dddb351-1663-4e72-aaa8-cf678d84d266</t>
  </si>
  <si>
    <t>BTP Building 12</t>
  </si>
  <si>
    <t>70e92969-c636-4575-87b2-d690407c5e8f</t>
  </si>
  <si>
    <t>BTP Building 21</t>
  </si>
  <si>
    <t>38a6f8ff-6c5a-4bc6-8532-29e7b9aa4cd6</t>
  </si>
  <si>
    <t>BTP Building 7</t>
  </si>
  <si>
    <t>74b7361f-b7e6-4c1c-8ba4-e786913b89cc</t>
  </si>
  <si>
    <t>BTP Building 8</t>
  </si>
  <si>
    <t>171d0d48-2114-4d4e-b67b-4ddf4c8bd182</t>
  </si>
  <si>
    <t>BTP Building 25</t>
  </si>
  <si>
    <t>ad9d9c91-c6ac-4c6e-ab5b-45b0eced2dbb</t>
  </si>
  <si>
    <t>BTP Building 14</t>
  </si>
  <si>
    <t>a6aa82d4-07b5-4183-832c-259ec6653dfc</t>
  </si>
  <si>
    <t>BTP Building 20</t>
  </si>
  <si>
    <t>f7ffe252-1782-4173-a05c-257b8d4d8cf6</t>
  </si>
  <si>
    <t>BTP Building 26</t>
  </si>
  <si>
    <t>69415cbf-5f92-4ce3-8707-cb4e9ab5a50d</t>
  </si>
  <si>
    <t>BTP Building 23</t>
  </si>
  <si>
    <t>e74c1cac-efa8-44b1-a5d0-e2eb35ee112c</t>
  </si>
  <si>
    <t>BTP Building 10</t>
  </si>
  <si>
    <t>44f8ab8f-7c5d-4d1b-9215-259391395881</t>
  </si>
  <si>
    <t>BTP Building 6</t>
  </si>
  <si>
    <t>04676e2b-7232-4d28-b898-96d5919c7661</t>
  </si>
  <si>
    <t>BTP Building 27</t>
  </si>
  <si>
    <t>a11f847a-e2d2-4210-91cd-17f256ee15e8</t>
  </si>
  <si>
    <t>BTP Building 17</t>
  </si>
  <si>
    <t>8e146c6f-e195-4371-9123-6158e332f23d</t>
  </si>
  <si>
    <t>BTP Building 24</t>
  </si>
  <si>
    <t>e9fd9747-f78c-4a81-9c37-8a281bac47d8</t>
  </si>
  <si>
    <t>BTP Building 4</t>
  </si>
  <si>
    <t>11d17969-8ce0-4b54-8813-7d8b32b64a76</t>
  </si>
  <si>
    <t>BTP Building 15</t>
  </si>
  <si>
    <t>89dc21b0-778b-11f0-b01d-3d19aa6c91e4</t>
  </si>
  <si>
    <t>Pinnacle Technical Solutions Data Center</t>
  </si>
  <si>
    <t>Pinnacle</t>
  </si>
  <si>
    <t>WV</t>
  </si>
  <si>
    <t>ccffb2a0-7794-11f0-b01d-3d19aa6c91e4</t>
  </si>
  <si>
    <t xml:space="preserve">DC1 Alpha Technologies </t>
  </si>
  <si>
    <t>Alpha Technologies Global</t>
  </si>
  <si>
    <t>6591e290-76f5-11f0-aeaf-4153bf94a671</t>
  </si>
  <si>
    <t>CityNet Bridgeport</t>
  </si>
  <si>
    <t>Citynet</t>
  </si>
  <si>
    <t>78a6fa50-76e6-11f0-aeaf-4153bf94a671</t>
  </si>
  <si>
    <t>Ridgeline Facility data center</t>
  </si>
  <si>
    <t>Tuscarora Landbay 3 Data Center 1</t>
  </si>
  <si>
    <t>1bbc74fd-2732-47a4-a45e-f2beb1de76ae</t>
  </si>
  <si>
    <t>Tuscarora Landbay 3 Data Center 2</t>
  </si>
  <si>
    <t>a6f3232c-d9ed-4b7b-bc96-0fd07dfddbb8</t>
  </si>
  <si>
    <t>Tuscarora Landbay 3 Data Center 3</t>
  </si>
  <si>
    <t>2e07f092-0b5a-433f-994d-fb3973fe3819</t>
  </si>
  <si>
    <t>Luck Stone Leesburg Data Center 2</t>
  </si>
  <si>
    <t>Luck Stone</t>
  </si>
  <si>
    <t>27ced056-1701-4f00-a781-27449c85cacf</t>
  </si>
  <si>
    <t>Luck Stone Leesburg Data Center 7</t>
  </si>
  <si>
    <t>cbb3adf1-f558-4ba5-9d49-d8754294ac9b</t>
  </si>
  <si>
    <t>Luck Stone Leesburg Data Center 8</t>
  </si>
  <si>
    <t>06e823ac-2dcc-4f73-9234-f0e6533a6a5b</t>
  </si>
  <si>
    <t>Luck Stone Leesburg Data Center 5</t>
  </si>
  <si>
    <t>36db5931-7c46-477b-8869-b7c03523af0c</t>
  </si>
  <si>
    <t>Luck Stone Leesburg Data Center 6</t>
  </si>
  <si>
    <t>1b202e60-ef38-4cdd-8302-c88ebbf74fa0</t>
  </si>
  <si>
    <t>Luck Stone Leesburg Data Center 4</t>
  </si>
  <si>
    <t>5aac82de-2e76-4f22-9be9-42071259a936</t>
  </si>
  <si>
    <t>Luck Stone Leesburg Data Center 1</t>
  </si>
  <si>
    <t>8a9d6a4d-c441-4c1a-8fee-87cea01ab179</t>
  </si>
  <si>
    <t>Luck Stone Leesburg Data Center 3</t>
  </si>
  <si>
    <t>4bf65ac1-e905-445a-a275-060e6351777a</t>
  </si>
  <si>
    <t>Tuscarora LB 7 Data Center 2</t>
  </si>
  <si>
    <t>1aab5456-0aad-4715-a254-077900e051a4</t>
  </si>
  <si>
    <t>Tuscarora LB 7 Data Center 1</t>
  </si>
  <si>
    <t>cc1e1100-76eb-11f0-aeaf-4153bf94a671</t>
  </si>
  <si>
    <t>EHRM Data Center</t>
  </si>
  <si>
    <t>5a2558c0-351b-48dd-9c5c-6e977ae30eca</t>
  </si>
  <si>
    <t>Saline Data Center 2</t>
  </si>
  <si>
    <t>ede845b1-ed84-4939-afa0-1906d46bac34</t>
  </si>
  <si>
    <t>Saline Data Center 1</t>
  </si>
  <si>
    <t>e654e1f0-f05f-40a2-bb5b-1696b77c5a92</t>
  </si>
  <si>
    <t xml:space="preserve">Saline Data Center 3 </t>
  </si>
  <si>
    <t>dd5fe17f-257b-4d7a-b675-c2574721932d</t>
  </si>
  <si>
    <t>Building B</t>
  </si>
  <si>
    <t>c9dd1801-c8ae-4542-98c2-d8177a61d37a</t>
  </si>
  <si>
    <t>Building A</t>
  </si>
  <si>
    <t>79cd4320-795d-11f0-9ead-3f44586f176b</t>
  </si>
  <si>
    <t xml:space="preserve">Telos Data Center </t>
  </si>
  <si>
    <t>86f7736b-9c1e-48af-8546-c240ea65156f</t>
  </si>
  <si>
    <t>Ashbrook Tech Center Building 1</t>
  </si>
  <si>
    <t>ab74a75e-8bfb-4001-93ce-c0aeeb5210da</t>
  </si>
  <si>
    <t>Ashbrook Tech Center Building 2</t>
  </si>
  <si>
    <t>ed23e2e5-2bb6-4c7f-a0ae-24b4ba145bf3</t>
  </si>
  <si>
    <t>Ashbrook Tech Center Building 3</t>
  </si>
  <si>
    <t>55e8a790-76ee-11f0-aeaf-4153bf94a671</t>
  </si>
  <si>
    <t>Comcast New Jersey Data Center</t>
  </si>
  <si>
    <t>41be2f69-cafc-4664-a765-cdaaf6abe55e</t>
  </si>
  <si>
    <t>BUILDING 2</t>
  </si>
  <si>
    <t>bc656a87-3b2f-427f-8066-7f587a0d5a46</t>
  </si>
  <si>
    <t>BUILDING 1A</t>
  </si>
  <si>
    <t>936398f2-1f2e-4aa1-b94b-20bac63f2bd9</t>
  </si>
  <si>
    <t>BUILDING 1B</t>
  </si>
  <si>
    <t>8bf8cb10-77d6-11f0-8860-557d0a1f40a5</t>
  </si>
  <si>
    <t xml:space="preserve">Google Cloud Plaza Data Center </t>
  </si>
  <si>
    <t>40538f7b-73a6-4ba5-bc60-01633252757b</t>
  </si>
  <si>
    <t>Big Cedar Industrial Park - DC3</t>
  </si>
  <si>
    <t>2ac687cf-eaf4-4dc0-bfce-68af4f7e4471</t>
  </si>
  <si>
    <t>Big Cedar Industrial Park - DC6</t>
  </si>
  <si>
    <t>a37d346f-3508-4f80-9abe-fad8bbf64651</t>
  </si>
  <si>
    <t>Big Cedar Industrial Park - DC4</t>
  </si>
  <si>
    <t>54b4a2bd-f9dc-4b9c-9661-7bc6048c8822</t>
  </si>
  <si>
    <t>Big Cedar Industrial Park - DC7</t>
  </si>
  <si>
    <t>129980f6-3f0c-4e76-8147-4dc0334b2899</t>
  </si>
  <si>
    <t>Big Cedar Industrial Park - DC5</t>
  </si>
  <si>
    <t>Big Cedar Industrial Park - DC1</t>
  </si>
  <si>
    <t>beab5415-86f9-49b2-a7ea-0938cc935447</t>
  </si>
  <si>
    <t>Big Cedar Industrial Park - DC2</t>
  </si>
  <si>
    <t>065322d0-7894-11f0-8932-57c65658486a</t>
  </si>
  <si>
    <t>COCHRAN TECH</t>
  </si>
  <si>
    <t>VA3-32 Ashburn Data Center Building 2</t>
  </si>
  <si>
    <t>VA3-34 Ashburn Data Center Building 4</t>
  </si>
  <si>
    <t>VA3-37 Ashburn Data Center Building 7</t>
  </si>
  <si>
    <t>VA3-35 Ashburn Data Center Building 5</t>
  </si>
  <si>
    <t>VA3-31 Ashburn Data Center Building 1</t>
  </si>
  <si>
    <t>VA3-36 Ashburn Data Center Building 6</t>
  </si>
  <si>
    <t>VA3-33 Ashburn Data Center Building 3</t>
  </si>
  <si>
    <t>VA1-16 Ashburn Data Center Building 6</t>
  </si>
  <si>
    <t>VA1-15 Ashburn Data Center Building 5</t>
  </si>
  <si>
    <t>d28ebdab-4391-468d-81a0-a226866dfa29</t>
  </si>
  <si>
    <t>PF2 - Data Center 1</t>
  </si>
  <si>
    <t>2f537c5a-8bde-4b16-8e20-231069c9b15b</t>
  </si>
  <si>
    <t>PF2 - Data Center 2</t>
  </si>
  <si>
    <t>c8410988-b83d-4be1-a3dc-72cd710b930c</t>
  </si>
  <si>
    <t>d5a1abe4-5c35-42ac-9ff4-1caf63555165</t>
  </si>
  <si>
    <t>cbd7bd68-0146-4bfe-9fc6-6b065cf121c0</t>
  </si>
  <si>
    <t>788719a8-cfaa-4cef-b9d2-9462aea97748</t>
  </si>
  <si>
    <t>Lancaster Data Center 5</t>
  </si>
  <si>
    <t>2ae732d7-b56e-4c3c-b2b2-1d29ad9aefbc</t>
  </si>
  <si>
    <t xml:space="preserve">Lancaster Data Center 3 </t>
  </si>
  <si>
    <t>a78d3ea2-c3a6-4ef5-a5cf-774bd7f95aac</t>
  </si>
  <si>
    <t>AVAIO Digital Taurus Building 2</t>
  </si>
  <si>
    <t>5f13024a-363a-4efe-9914-5a8699bcc652</t>
  </si>
  <si>
    <t>AVAIO Digital Taurus Building 1</t>
  </si>
  <si>
    <t>68bac070-79e0-11f0-b122-4bfc80ab2cb9</t>
  </si>
  <si>
    <t>CIYTYNET Columbus Data Center</t>
  </si>
  <si>
    <t>d8af6490-79da-11f0-b122-4bfc80ab2cb9</t>
  </si>
  <si>
    <t>CITYNET Charleston Data Center</t>
  </si>
  <si>
    <t>ff34ecf0-79dc-11f0-b122-4bfc80ab2cb9</t>
  </si>
  <si>
    <t>Citynet Pittsburgh Data Center</t>
  </si>
  <si>
    <t>566ea68e-5947-4b44-bb76-11fb88d5dbec</t>
  </si>
  <si>
    <t>Dahlgren West Bldg 1</t>
  </si>
  <si>
    <t>Oasis Digital Properties</t>
  </si>
  <si>
    <t>b2aa5019-83a7-4fa6-82d2-6a891f0a2727</t>
  </si>
  <si>
    <t>Dahlgren West Bldg 3</t>
  </si>
  <si>
    <t>35a6ac30-262d-4994-b133-5191b9ef36be</t>
  </si>
  <si>
    <t>Dahlgren West Bldg 5</t>
  </si>
  <si>
    <t>a2fbf223-b540-4608-83b9-05ecc66cd1cc</t>
  </si>
  <si>
    <t>Dahlgren West Bldg 7</t>
  </si>
  <si>
    <t>6160efaf-68eb-49ba-891a-b8c15268275f</t>
  </si>
  <si>
    <t>Dahlgren West Bldg 9</t>
  </si>
  <si>
    <t>b5bd05e1-f11e-48f2-9861-b4e69bd8124c</t>
  </si>
  <si>
    <t>Dahlgren West Bldg 4</t>
  </si>
  <si>
    <t>f25b907c-b74a-4f61-aee7-7da4ea75f33d</t>
  </si>
  <si>
    <t>Dahlgren West Bldg 8</t>
  </si>
  <si>
    <t>a2b6589d-d1a0-4feb-a5c4-b0461322929d</t>
  </si>
  <si>
    <t>Dahlgren West Bldg 10</t>
  </si>
  <si>
    <t>c42e4203-8458-4aa7-a897-8fb08c85a260</t>
  </si>
  <si>
    <t>Dahlgren West Bldg 2</t>
  </si>
  <si>
    <t>d1d24351-b555-40ad-af2e-ca32f9958c58</t>
  </si>
  <si>
    <t>Dahlgren West Bldg 6</t>
  </si>
  <si>
    <t>7586fb90-7ebb-11f0-98a9-ef8a051a05b7</t>
  </si>
  <si>
    <t>Minneapolis Wells Fargo Data Center</t>
  </si>
  <si>
    <t>51c93fb0-7d4e-11f0-8418-9d25c64f6403</t>
  </si>
  <si>
    <t>Red Cedar Data Center</t>
  </si>
  <si>
    <t>f54e224c-5984-4887-9864-5bf9aae5c2a6</t>
  </si>
  <si>
    <t>Van Wert Data Center 3</t>
  </si>
  <si>
    <t>d333130e-8f8f-43eb-ab01-51dad73dbdab</t>
  </si>
  <si>
    <t>Van Wert Data Center 4</t>
  </si>
  <si>
    <t>Van Wert Data Center 1</t>
  </si>
  <si>
    <t>7dfd55a6-14b4-4052-8083-3c0484ab57b9</t>
  </si>
  <si>
    <t>Van Wert Data Center 2</t>
  </si>
  <si>
    <t>8bc3a2e6-b89e-444c-8370-9465c39a4227</t>
  </si>
  <si>
    <t>Project Turbo - DC1</t>
  </si>
  <si>
    <t>399ed007-2622-4fb6-96d4-77ada65c945c</t>
  </si>
  <si>
    <t>Project Turbo - DC2</t>
  </si>
  <si>
    <t>b85bb515-0636-45f7-8ced-265414a0fe1e</t>
  </si>
  <si>
    <t>Project Turbo - DC3</t>
  </si>
  <si>
    <t>3e370bc0-7c78-11f0-8ce6-ed4d1304071c</t>
  </si>
  <si>
    <t xml:space="preserve">Cheswick Data Center </t>
  </si>
  <si>
    <t>4283f56f-c984-4f83-b0ac-38310391bf58</t>
  </si>
  <si>
    <t>Tarboro Data Center 2</t>
  </si>
  <si>
    <t>9cf6c7c2-e0dc-4060-b8b5-34209ca09dac</t>
  </si>
  <si>
    <t>Tarboro Data Center 3</t>
  </si>
  <si>
    <t>d67a0f84-144e-4b4d-97f3-63387ae0dfab</t>
  </si>
  <si>
    <t>Tarboro Data Center 1</t>
  </si>
  <si>
    <t>1993b840-7c73-11f0-8ce6-ed4d1304071c</t>
  </si>
  <si>
    <t>Lewisberry Data Center</t>
  </si>
  <si>
    <t>9250bad8-c5a3-49ff-a79a-2685c2d977c3</t>
  </si>
  <si>
    <t>York 2 Energy Center Data Center</t>
  </si>
  <si>
    <t>0d4ba010-7c60-11f0-8ce6-ed4d1304071c</t>
  </si>
  <si>
    <t xml:space="preserve">Blakely AI Data Center </t>
  </si>
  <si>
    <t>3581950c-e089-4e0c-861e-75ca747ccd88</t>
  </si>
  <si>
    <t>21bb562d-3126-4f7f-941a-2879ba64821e</t>
  </si>
  <si>
    <t>Breaker Data Center 5</t>
  </si>
  <si>
    <t>140a3e99-a079-44f4-8779-efd512b1d255</t>
  </si>
  <si>
    <t>Breaker Data Center 3</t>
  </si>
  <si>
    <t>b6404557-1d88-457b-9576-1516081a3daf</t>
  </si>
  <si>
    <t>Breaker Data Center 1</t>
  </si>
  <si>
    <t>7a929037-f7f8-417b-b8ab-b795a4a3c776</t>
  </si>
  <si>
    <t>Breaker Data Center 2</t>
  </si>
  <si>
    <t>5ce2ae9c-05f7-4821-bdec-63aee440a37d</t>
  </si>
  <si>
    <t>Breaker Data Center 6</t>
  </si>
  <si>
    <t>bb933b1f-542b-4339-a676-d22c23810ce9</t>
  </si>
  <si>
    <t>Breaker Data Center 4</t>
  </si>
  <si>
    <t>f17ff860-93c6-4c6d-95d3-43edee5ac491</t>
  </si>
  <si>
    <t>Statesville Data Center 5</t>
  </si>
  <si>
    <t>02325a9f-e19c-4656-af5a-19e579b6d9bb</t>
  </si>
  <si>
    <t>Statesville Data Center 4</t>
  </si>
  <si>
    <t>2f860f56-50f7-4968-a5a4-ce535f8ce3b8</t>
  </si>
  <si>
    <t>Statesville Data Center 2</t>
  </si>
  <si>
    <t>f4833a1d-6c85-49b6-bd87-bdf095935c05</t>
  </si>
  <si>
    <t>Statesville Data Center 1</t>
  </si>
  <si>
    <t>3ee13ee3-0f78-4d83-80a6-fba3183b9e47</t>
  </si>
  <si>
    <t>Statesville Data Center 3</t>
  </si>
  <si>
    <t>San Marcos, CyrusOne Bldg 1</t>
  </si>
  <si>
    <t>4f2c4a8f-dd98-4a1e-887d-e675517e46ea</t>
  </si>
  <si>
    <t>San Marcos, CyrusOne Bldg 5</t>
  </si>
  <si>
    <t>91d83653-a8b0-4037-aa7f-c397d7fe317f</t>
  </si>
  <si>
    <t>San Marcos, CyrusOne Bldg 2</t>
  </si>
  <si>
    <t>d28b4da5-ceed-48fe-b924-775cd3be38d1</t>
  </si>
  <si>
    <t>San Marcos, CyrusOne Bldg 3</t>
  </si>
  <si>
    <t>f4cc8898-01ba-433b-8555-0a7f94972d6b</t>
  </si>
  <si>
    <t>San Marcos, CyrusOne Bldg 4</t>
  </si>
  <si>
    <t>04f55816-aa7e-4b09-95e9-0d489efd1e1a</t>
  </si>
  <si>
    <t>R2-DATACENTER BUILDING 2</t>
  </si>
  <si>
    <t>6f925022-f274-4383-bcff-3f5b41ea8a20</t>
  </si>
  <si>
    <t>R2-DATACENTER BUILDING 1</t>
  </si>
  <si>
    <t>093a88c9-9bbe-4d2c-9c2f-b12236f80984</t>
  </si>
  <si>
    <t>R4-DATACENTER BUILDING 2</t>
  </si>
  <si>
    <t>afd5ee35-9650-4d6a-9c3f-2585156231b4</t>
  </si>
  <si>
    <t>R4-DATACENTER BUILDING 1</t>
  </si>
  <si>
    <t>f8f84f0f-55af-4eb1-880c-1b880667edef</t>
  </si>
  <si>
    <t>R3-DATACENTER BUILDING 1</t>
  </si>
  <si>
    <t>d349469c-804b-4bc7-b773-ea917020d839</t>
  </si>
  <si>
    <t>R1-DATACENTER BUILDING 2</t>
  </si>
  <si>
    <t>fe4f3d7a-1e00-4212-8edd-643fc23b12f1</t>
  </si>
  <si>
    <t>R5-DATACENTER BUILDING 2</t>
  </si>
  <si>
    <t>0380747b-7f2c-447b-8462-a445c5f5f916</t>
  </si>
  <si>
    <t>R3-DATACENTER BUILDING 2</t>
  </si>
  <si>
    <t>3faeede2-4f05-4733-ad81-f851382b26af</t>
  </si>
  <si>
    <t>AI-NETWORK BUILDING</t>
  </si>
  <si>
    <t>ebb93781-99e1-437b-af2d-5de77dd520e7</t>
  </si>
  <si>
    <t>R5-DATACENTER BUILDING 1</t>
  </si>
  <si>
    <t>R1-DATACENTER BUILDING 1</t>
  </si>
  <si>
    <t>c1a227bb-7efd-cebc-884c-ded150d6d378</t>
  </si>
  <si>
    <t>Shackelford Data Center 8</t>
  </si>
  <si>
    <t>9506bac8-cd24-28c2-0d35-47a7b54b94bb</t>
  </si>
  <si>
    <t>Shackelford Data Center 10</t>
  </si>
  <si>
    <t>2f64d805-124c-8f34-2565-adfef1134dd9</t>
  </si>
  <si>
    <t>Shackelford Data Center 9</t>
  </si>
  <si>
    <t>0ec23f69-c896-761f-f483-b80c0bdf5c04</t>
  </si>
  <si>
    <t>Shackelford Data Center 5</t>
  </si>
  <si>
    <t>7e38ebc1-9b0d-607f-84c9-7131e3e0be6f</t>
  </si>
  <si>
    <t>Shackelford Data Center 7</t>
  </si>
  <si>
    <t>4afa754b-87da-40a2-657a-88cbe4f6fe50</t>
  </si>
  <si>
    <t>Shackelford Data Center 6</t>
  </si>
  <si>
    <t>Vantage WI Data Center 11</t>
  </si>
  <si>
    <t>586be8c0-82af-11f0-884c-a193525c71ad</t>
  </si>
  <si>
    <t>Hyperscale Data: Montana</t>
  </si>
  <si>
    <t>d4baa000-8378-11f0-9c98-5b4de06b5a42</t>
  </si>
  <si>
    <t xml:space="preserve">Salt Creek Data Center </t>
  </si>
  <si>
    <t>5d0e8a30-837d-11f0-9c98-5b4de06b5a42</t>
  </si>
  <si>
    <t>King Mountain (JV) Data Center</t>
  </si>
  <si>
    <t>King Mountain (JV) Data Center
Hut8</t>
  </si>
  <si>
    <t>29a58110-8375-11f0-9c98-5b4de06b5a42</t>
  </si>
  <si>
    <t xml:space="preserve">Vega Data Center </t>
  </si>
  <si>
    <t>Vega Data Center 
Hut8</t>
  </si>
  <si>
    <t>99594da0-8359-11f0-9c98-5b4de06b5a42</t>
  </si>
  <si>
    <t>Fei Data Center</t>
  </si>
  <si>
    <t>0f3c57b0-835f-11f0-9c98-5b4de06b5a42</t>
  </si>
  <si>
    <t>Gladys Data Center</t>
  </si>
  <si>
    <t xml:space="preserve">Gladys Data Center
Soluna Holdings, Inc </t>
  </si>
  <si>
    <t>d0cae932-6ece-4116-b9d6-bdd2c02737fd</t>
  </si>
  <si>
    <t>Karis Critical - Merrillville Data Center</t>
  </si>
  <si>
    <t>Karis Critical</t>
  </si>
  <si>
    <t>Nebius</t>
  </si>
  <si>
    <t>d6eaaa00-82b5-11f0-884c-a193525c71ad</t>
  </si>
  <si>
    <t>Thornton Labs - Butte</t>
  </si>
  <si>
    <t>923714d8-2bae-430c-931c-c6ff437cbb46</t>
  </si>
  <si>
    <t>54bec7f5-7369-4442-bb33-18fcce8a383f</t>
  </si>
  <si>
    <t>cd25f60c-1b24-4b53-aec2-8842d55ffb44</t>
  </si>
  <si>
    <t>2c9bcaa2-8a73-42ca-ae3c-03763f13d607</t>
  </si>
  <si>
    <t>7d394767-de5f-4afe-8452-7b211217697b</t>
  </si>
  <si>
    <t>Roswell Data Center 3</t>
  </si>
  <si>
    <t>018360e8-261a-48c1-a543-376d91688374</t>
  </si>
  <si>
    <t>Roswell Data Center 5</t>
  </si>
  <si>
    <t>be5f3cc8-0701-44ce-a78d-34a45903a181</t>
  </si>
  <si>
    <t>Roswell Data Center 10</t>
  </si>
  <si>
    <t>ac9f8a09-5666-4f4f-ba30-def485a5e547</t>
  </si>
  <si>
    <t>Roswell Data Center 15</t>
  </si>
  <si>
    <t>72d59611-b80b-46b1-9ce9-adc84a3b3501</t>
  </si>
  <si>
    <t>Roswell Data Center 4</t>
  </si>
  <si>
    <t>505283b5-f40f-4630-ab58-a0b0e4c9c5d4</t>
  </si>
  <si>
    <t>Roswell Data Center 9</t>
  </si>
  <si>
    <t>ecab0374-291d-44a7-96ee-3a0b7d1547a3</t>
  </si>
  <si>
    <t>Roswell Data Center 8</t>
  </si>
  <si>
    <t>edf2cac3-acf9-446f-919e-9d5c11c122ab</t>
  </si>
  <si>
    <t>Roswell Data Center 11</t>
  </si>
  <si>
    <t>1cd951fc-81f6-4925-b838-14d65b1cac48</t>
  </si>
  <si>
    <t>Roswell Data Center 13</t>
  </si>
  <si>
    <t>fbe3abef-d432-4862-a303-9f29254a4510</t>
  </si>
  <si>
    <t>Roswell Data Center 7</t>
  </si>
  <si>
    <t>4247fcff-bc09-45a0-ac75-fef56156be08</t>
  </si>
  <si>
    <t>Roswell Data Center 12</t>
  </si>
  <si>
    <t>d2890993-e4e9-4fd2-a6e9-88b8de617c57</t>
  </si>
  <si>
    <t>Roswell Data Center 1</t>
  </si>
  <si>
    <t>9d6717dd-1f2d-4bb1-ac38-bfcc35b997a7</t>
  </si>
  <si>
    <t>Roswell Data Center 6</t>
  </si>
  <si>
    <t>cfc4a431-f5f7-433f-872d-8ecd7d2a99f4</t>
  </si>
  <si>
    <t>Roswell Data Center 2</t>
  </si>
  <si>
    <t>c7fabe60-f5ba-4fc8-aafe-a665c4fb591e</t>
  </si>
  <si>
    <t>Roswell Data Center 14</t>
  </si>
  <si>
    <t>83194303-9ee6-4ec3-b919-4261e750fc40</t>
  </si>
  <si>
    <t>Jarrell Data Center 2</t>
  </si>
  <si>
    <t>f5e4c137-d2bf-4798-9f99-13c7273a7a1c</t>
  </si>
  <si>
    <t>Jarrell Data Center 4</t>
  </si>
  <si>
    <t>c9e7129b-0911-429a-afcd-d2e426e83363</t>
  </si>
  <si>
    <t>Jarrell Data Center 3</t>
  </si>
  <si>
    <t>86df3249-2d47-48c1-8e1f-4ee295226a6d</t>
  </si>
  <si>
    <t>Jarrell Data Center 1</t>
  </si>
  <si>
    <t>fe129650-900f-4179-814a-adff4544b388</t>
  </si>
  <si>
    <t>De Soto Campus Building 2</t>
  </si>
  <si>
    <t>82c8dbe0-ca07-4fd5-ae3d-061a56806dc3</t>
  </si>
  <si>
    <t>De Soto Campus Building 3</t>
  </si>
  <si>
    <t>2161294f-2262-472b-b5eb-39fd42a489aa</t>
  </si>
  <si>
    <t>De Soto Campus Building 4</t>
  </si>
  <si>
    <t>6c716218-4631-4021-85d8-a939986403a3</t>
  </si>
  <si>
    <t>De Soto Campus Building 1</t>
  </si>
  <si>
    <t>988e5e1b-9c46-44a9-bbeb-126eaae68aa2</t>
  </si>
  <si>
    <t>Greene Data Center 3</t>
  </si>
  <si>
    <t>01057254-0b4a-46f1-81e8-13853f40bdef</t>
  </si>
  <si>
    <t>Greene Data Center 4</t>
  </si>
  <si>
    <t>2bed3b1f-9ada-403b-a883-4b9631c77b6b</t>
  </si>
  <si>
    <t>Greene Data Center 2</t>
  </si>
  <si>
    <t>5ec809da-df1c-480d-b1e3-35d4b6709b73</t>
  </si>
  <si>
    <t>Greene Data Center 6</t>
  </si>
  <si>
    <t>16456e8e-ad45-4fbb-9b3c-9bc3952be16a</t>
  </si>
  <si>
    <t>Greene Data Center 5</t>
  </si>
  <si>
    <t>1996e679-8397-4dc6-b97b-764fb339be9f</t>
  </si>
  <si>
    <t>Greene Data Center 8</t>
  </si>
  <si>
    <t>987abd9e-34bd-4cb5-91eb-8e4c8e726b85</t>
  </si>
  <si>
    <t>Greene Data Center 10</t>
  </si>
  <si>
    <t>57c29bd3-3466-4373-ac7d-f50d97ed02c2</t>
  </si>
  <si>
    <t>Greene Data Center 7</t>
  </si>
  <si>
    <t>69692c01-764d-45a0-a0cd-a2a528260cb4</t>
  </si>
  <si>
    <t>Greene Data Center 9</t>
  </si>
  <si>
    <t>de5c57e3-66b4-4694-9ee3-a01979ca9f6e</t>
  </si>
  <si>
    <t>Greene Data Center 1</t>
  </si>
  <si>
    <t>543e0250-7f95-11f0-9090-59cff52046a6</t>
  </si>
  <si>
    <t>Dauphin golf Data Center</t>
  </si>
  <si>
    <t>87f846e5-c4f6-4425-a22a-7270cc2c71af</t>
  </si>
  <si>
    <t>Goodnight Data Center 5</t>
  </si>
  <si>
    <t>04dd4b31-6426-447c-85aa-d096c13f1343</t>
  </si>
  <si>
    <t>Goodnight Data Center 6</t>
  </si>
  <si>
    <t>e0d4bbd9-7b88-434b-8688-c1a170af7bb7</t>
  </si>
  <si>
    <t>Goodnight Data Center 3</t>
  </si>
  <si>
    <t>77e83eb1-4be9-47fe-bfb1-b2cf6511b946</t>
  </si>
  <si>
    <t>Goodnight Data Center 1</t>
  </si>
  <si>
    <t>2b76e234-57a5-4244-9cb1-dfb807fcb451</t>
  </si>
  <si>
    <t>Goodnight Data Center 2</t>
  </si>
  <si>
    <t>a9aeac6f-94d3-4e64-a7f9-8cc7bb9264b2</t>
  </si>
  <si>
    <t>Goodnight Data Center 4</t>
  </si>
  <si>
    <t>a60cc646-118b-8d92-24fa-6deb07c9285a</t>
  </si>
  <si>
    <t>La Porte Data Center 4</t>
  </si>
  <si>
    <t>2b6e1e6c-645c-dcf8-ba04-38f160042943</t>
  </si>
  <si>
    <t>La Porte Data Center 3</t>
  </si>
  <si>
    <t>a60ce9f4-9f4f-a47f-2f50-7bdd4f3eaa76</t>
  </si>
  <si>
    <t>La Porte Data Center 5</t>
  </si>
  <si>
    <t>eec1c83b-4f71-24e6-d493-badb23da556e</t>
  </si>
  <si>
    <t>La Porte Data Center 6</t>
  </si>
  <si>
    <t>8d763368-8e5e-84e1-485f-09ff67f78266</t>
  </si>
  <si>
    <t>La Porte Data Center 2</t>
  </si>
  <si>
    <t>La Porte Data Center 1</t>
  </si>
  <si>
    <t>f35b3ff8-3114-4492-b64d-37eb8b9f2fbb</t>
  </si>
  <si>
    <t>Peru Ridge Data Center 3</t>
  </si>
  <si>
    <t>5b91fe97-1024-4e81-b62e-a97212f18930</t>
  </si>
  <si>
    <t>Peru Ridge Data Center 4</t>
  </si>
  <si>
    <t>7a682fef-22e9-40d9-a009-c99ef36a65de</t>
  </si>
  <si>
    <t>Peru Ridge Data Center 1</t>
  </si>
  <si>
    <t>165973af-4954-4e5e-919f-32deaf2cc596</t>
  </si>
  <si>
    <t>Peru Ridge Data Center 2</t>
  </si>
  <si>
    <t>Boone County Rural EMC</t>
  </si>
  <si>
    <t>Jupiter AI Data Center 3</t>
  </si>
  <si>
    <t>Jupiter AI Data Center 2</t>
  </si>
  <si>
    <t>Jupiter AI Data Center 1</t>
  </si>
  <si>
    <t>Teton Digital</t>
  </si>
  <si>
    <t>151cf420-84ed-11f0-97c2-e96684c69a2c</t>
  </si>
  <si>
    <t>Fargo Great Plains</t>
  </si>
  <si>
    <t>Dakota Carrier Network</t>
  </si>
  <si>
    <t>b9f4dcf0-876e-11f0-803d-617fd00a52f4</t>
  </si>
  <si>
    <t xml:space="preserve">Hamilton Data Center </t>
  </si>
  <si>
    <t>5a83b389-cb41-4d7d-b60a-946a5761248e</t>
  </si>
  <si>
    <t>Project Kestrel Building 4</t>
  </si>
  <si>
    <t>260a7157-2bd9-49d9-9418-39bdb0c4586a</t>
  </si>
  <si>
    <t>Project Kestrel Building 3</t>
  </si>
  <si>
    <t>90d009a3-d78f-4ec1-b77e-cd354bce924e</t>
  </si>
  <si>
    <t>Project Kestrel Building 1</t>
  </si>
  <si>
    <t>6b15fb3e-27d1-4ab5-9cc3-0467fa117a19</t>
  </si>
  <si>
    <t>Project Kestrel Building 5</t>
  </si>
  <si>
    <t>335d1060-8d81-46b4-a85a-0d4b364d19a2</t>
  </si>
  <si>
    <t>Project Kestrel Building 2</t>
  </si>
  <si>
    <t>cf72ce9a-9b35-4655-9454-9bf1bcee14d5</t>
  </si>
  <si>
    <t xml:space="preserve">AI Data Center 4-Prometheus, WY </t>
  </si>
  <si>
    <t>Prometheus Hyperscale</t>
  </si>
  <si>
    <t>a29e7f0a-ef70-4bac-be22-2a299cf3d511</t>
  </si>
  <si>
    <t xml:space="preserve">AI Data Center 3-Prometheus, WY </t>
  </si>
  <si>
    <t>84662bec-1375-4913-aabb-ddaaeb9fdb5b</t>
  </si>
  <si>
    <t xml:space="preserve">AI Data Center 1-Prometheus, WY </t>
  </si>
  <si>
    <t>6ce24200-79c1-435c-9a37-396456ab86ec</t>
  </si>
  <si>
    <t xml:space="preserve">AI Data Center 6-Prometheus, WY </t>
  </si>
  <si>
    <t>7cf7ff85-41b2-41ee-a99a-07f94142e5c5</t>
  </si>
  <si>
    <t xml:space="preserve">AI Data Center 2-Prometheus, WY </t>
  </si>
  <si>
    <t>fcd4a6db-7dc3-4db7-9c49-d686d287bb8b</t>
  </si>
  <si>
    <t xml:space="preserve">AI Data Center 5-Prometheus, WY </t>
  </si>
  <si>
    <t>c255caf0-0a52-4400-8413-34121db13225</t>
  </si>
  <si>
    <t>AI Data Center 1- Prometheus, TX</t>
  </si>
  <si>
    <t>Eatonville Supernova Data Center</t>
  </si>
  <si>
    <t>7515fde0-89ca-11f0-9402-a5aabe4a9dbf</t>
  </si>
  <si>
    <t>f8019515-7c39-4629-96f7-0d6697e8c7e3</t>
  </si>
  <si>
    <t>Miami Valley’s Building 1</t>
  </si>
  <si>
    <t>375be1b0-899b-11f0-acc6-71319f8989e2</t>
  </si>
  <si>
    <t>9ae67962-1ad3-4689-894f-70fcb2ee2938</t>
  </si>
  <si>
    <t>Piano Man Data Center 1</t>
  </si>
  <si>
    <t>e597d814-88f8-4118-a959-70893f5ddd08</t>
  </si>
  <si>
    <t>Altuve Pad Data Center 1</t>
  </si>
  <si>
    <t>1ab94df0-8a94-11f0-a387-015ec48b8d75</t>
  </si>
  <si>
    <t>Portland - Hillsboro 6 Data Center</t>
  </si>
  <si>
    <t>Bermuda Data Center 1</t>
  </si>
  <si>
    <t>Bermuda Data Center 2</t>
  </si>
  <si>
    <t>29d2e240-89ce-11f0-9402-a5aabe4a9dbf</t>
  </si>
  <si>
    <t>Nampa Data Center T5</t>
  </si>
  <si>
    <t>c671b216-1fb9-48bb-b337-65a322a0393a</t>
  </si>
  <si>
    <t>MTP Data Center 3</t>
  </si>
  <si>
    <t>f14bc353-f0fd-4489-928b-23b44b7ff30a</t>
  </si>
  <si>
    <t>MTP Data Center 4</t>
  </si>
  <si>
    <t>b16645e9-910b-495f-a7f5-62b37a19cf30</t>
  </si>
  <si>
    <t>MTP Data Center 5</t>
  </si>
  <si>
    <t>490f83a1-0f14-42d6-bd32-ae5a09adaf8b</t>
  </si>
  <si>
    <t>MTP Data Center 1</t>
  </si>
  <si>
    <t>794397cb-0356-44b2-91a2-b701e57c7e0a</t>
  </si>
  <si>
    <t>MTP Data Center 2</t>
  </si>
  <si>
    <t>6ad48d95-a019-485a-91ab-c670495498f6</t>
  </si>
  <si>
    <t>PF1 - Data Center 3</t>
  </si>
  <si>
    <t>562aa112-4891-4997-9e31-fe46d6ede836</t>
  </si>
  <si>
    <t>PF1 - Data Center 2</t>
  </si>
  <si>
    <t>Project Raptor</t>
  </si>
  <si>
    <t>f0fa8e30-8cef-11f0-a0e1-e994509decd2</t>
  </si>
  <si>
    <t>H5 Colo Dallas</t>
  </si>
  <si>
    <t>H5 Colo</t>
  </si>
  <si>
    <t>5349d06e-e82b-4026-9245-d9aa817f8574</t>
  </si>
  <si>
    <t>AWS Fayette County Data Center 4</t>
  </si>
  <si>
    <t>4d15732d-5002-4c1a-9af5-7a889426eb4a</t>
  </si>
  <si>
    <t>AWS Fayette County Data Center 5</t>
  </si>
  <si>
    <t>64b6c615-aa7f-4369-a8cf-59249a56685b</t>
  </si>
  <si>
    <t>AWS Fayette County Data Center 3</t>
  </si>
  <si>
    <t>9c57ff90-8f4a-11f0-a766-a7f138e3970b</t>
  </si>
  <si>
    <t>AWS Fayette County Data Center 2</t>
  </si>
  <si>
    <t>AWS Fayette County Data Center 1</t>
  </si>
  <si>
    <t>afbd84cb-9cd0-444e-b1ef-dffaec193d9e</t>
  </si>
  <si>
    <t>AWS Fayette County Data Center 6</t>
  </si>
  <si>
    <t>4689028b-c02f-4cc0-8f6b-eccf0f8781e9</t>
  </si>
  <si>
    <t>GW Ranch Data Center 1</t>
  </si>
  <si>
    <t>8d2f6dbf-7f81-4621-9624-e476cdac9cb2</t>
  </si>
  <si>
    <t>GW Ranch Data Center 3</t>
  </si>
  <si>
    <t>8674c3e2-65f1-4fcc-89ae-64a55554eed8</t>
  </si>
  <si>
    <t>GW Ranch Data Center 18</t>
  </si>
  <si>
    <t>6917e967-f2a9-4a35-be50-91a814b2d8c7</t>
  </si>
  <si>
    <t>GW Ranch Data Center 11</t>
  </si>
  <si>
    <t>280959dc-2bd4-4fb0-a4a5-6c7aade43d60</t>
  </si>
  <si>
    <t>GW Ranch Data Center 21</t>
  </si>
  <si>
    <t>1fd3239a-1129-4199-92b8-e4b9a23613c6</t>
  </si>
  <si>
    <t>GW Ranch Data Center 8</t>
  </si>
  <si>
    <t>8038f512-a79e-430e-9c91-6269fb65e16b</t>
  </si>
  <si>
    <t>GW Ranch Data Center 22</t>
  </si>
  <si>
    <t>8745950e-5dfd-457a-8d7f-c3fd669552d6</t>
  </si>
  <si>
    <t>GW Ranch Data Center 2</t>
  </si>
  <si>
    <t>2c327a10-f801-4964-bf57-185ab687f0cb</t>
  </si>
  <si>
    <t>GW Ranch Data Center 15</t>
  </si>
  <si>
    <t>41ce92f6-ca57-4364-87e5-c67e446e7124</t>
  </si>
  <si>
    <t>GW Ranch Data Center 25</t>
  </si>
  <si>
    <t>f525c1de-9bb3-41c6-b3a3-769a32397392</t>
  </si>
  <si>
    <t>GW Ranch Data Center 6</t>
  </si>
  <si>
    <t>e7628c72-676d-4068-8f7b-2f0648032581</t>
  </si>
  <si>
    <t>GW Ranch Data Center 24</t>
  </si>
  <si>
    <t>b168b54e-b4dc-4536-bca2-b3a6e9c6278c</t>
  </si>
  <si>
    <t>GW Ranch Data Center 17</t>
  </si>
  <si>
    <t>da56380a-6053-4672-9c63-86f18917d1d9</t>
  </si>
  <si>
    <t>GW Ranch Data Center 9</t>
  </si>
  <si>
    <t>bf77d9fa-9cc9-41f0-a424-c5b91186dd94</t>
  </si>
  <si>
    <t>GW Ranch Data Center 12</t>
  </si>
  <si>
    <t>d2ca7158-2c72-4b91-ad24-63dc1f9548da</t>
  </si>
  <si>
    <t>GW Ranch Data Center 19</t>
  </si>
  <si>
    <t>844fb848-3633-4118-bc75-0a0a8d727b40</t>
  </si>
  <si>
    <t>GW Ranch Data Center 10</t>
  </si>
  <si>
    <t>78a6163f-01b6-4ac5-9a6a-0bb6be5f4c09</t>
  </si>
  <si>
    <t>GW Ranch Data Center 16</t>
  </si>
  <si>
    <t>a9b6ffa4-6c6b-46a9-9dcc-4aa0a5acb619</t>
  </si>
  <si>
    <t>GW Ranch Data Center 7</t>
  </si>
  <si>
    <t>a47de121-410a-47c1-99b9-ec0799c65ade</t>
  </si>
  <si>
    <t>GW Ranch Data Center 5</t>
  </si>
  <si>
    <t>1110f539-32f6-4318-8fd3-02a97d576626</t>
  </si>
  <si>
    <t>GW Ranch Data Center 20</t>
  </si>
  <si>
    <t>cb62f68a-1cf6-41fd-a1e0-980f2d5c8539</t>
  </si>
  <si>
    <t>GW Ranch Data Center 14</t>
  </si>
  <si>
    <t>4ae487db-a257-4b67-87f8-b513968c8616</t>
  </si>
  <si>
    <t>GW Ranch Data Center 23</t>
  </si>
  <si>
    <t>b252ed4d-7042-4c62-a2e9-65661613830f</t>
  </si>
  <si>
    <t>GW Ranch Data Center 13</t>
  </si>
  <si>
    <t>23558ca4-0019-4731-a3bf-a5da3588fed5</t>
  </si>
  <si>
    <t>GW Ranch Data Center 4</t>
  </si>
  <si>
    <t>1ec803a0-8e5e-11f0-84f2-dd8efc5bf3fe</t>
  </si>
  <si>
    <t>Teague Data Center</t>
  </si>
  <si>
    <t>Teague Data Center
Company Not Disclosed</t>
  </si>
  <si>
    <t>65eed180-8e60-11f0-84f2-dd8efc5bf3fe</t>
  </si>
  <si>
    <t>Gateway Data Center</t>
  </si>
  <si>
    <t>41f6766b-a847-4fab-9d82-d444e125909e</t>
  </si>
  <si>
    <t>Project Aggie Data Center 1</t>
  </si>
  <si>
    <t>9f4d02a5-fb84-43e8-910a-06f3b5ee6c85</t>
  </si>
  <si>
    <t>Project Aggie Data Center 2</t>
  </si>
  <si>
    <t>2538 S Wabash Ave Data Center</t>
  </si>
  <si>
    <t>394a4b91-c47b-49af-9cf8-bb805ede2d74</t>
  </si>
  <si>
    <t>Wilsonville Data Center 7</t>
  </si>
  <si>
    <t>e0edfe07-8f94-4545-9c22-9a3d59257338</t>
  </si>
  <si>
    <t>Wilsonville Data Center 3</t>
  </si>
  <si>
    <t>321bd59b-95fd-437e-baaa-0d835efeea40</t>
  </si>
  <si>
    <t>Wilsonville Data Center 12</t>
  </si>
  <si>
    <t>a7ab9afa-c7e0-4d63-8f6b-c2c4a3f0b741</t>
  </si>
  <si>
    <t>Wilsonville Data Center 14</t>
  </si>
  <si>
    <t>c0b91179-420b-466f-af4d-e3807aafeaeb</t>
  </si>
  <si>
    <t>Wilsonville Data Center 9</t>
  </si>
  <si>
    <t>f58faee0-8fa2-4576-a45f-b755cea54b50</t>
  </si>
  <si>
    <t>Wilsonville Data Center 4</t>
  </si>
  <si>
    <t>ac883329-fdf4-47cc-926d-08590243f671</t>
  </si>
  <si>
    <t>Wilsonville Data Center 6</t>
  </si>
  <si>
    <t>bae59d1a-f464-4415-adad-cd91d310016e</t>
  </si>
  <si>
    <t>Wilsonville Data Center 13</t>
  </si>
  <si>
    <t>e9ad19eb-a4cc-4fe5-8b8c-a01d557d38a5</t>
  </si>
  <si>
    <t>Wilsonville Data Center 1</t>
  </si>
  <si>
    <t>2f389398-46a2-4b27-acbb-b690be9d718f</t>
  </si>
  <si>
    <t>Wilsonville Data Center 8</t>
  </si>
  <si>
    <t>e7f31699-a5ba-4bc8-8e33-e6280c05af5f</t>
  </si>
  <si>
    <t>Wilsonville Data Center 2</t>
  </si>
  <si>
    <t>378a10de-678b-48f4-8998-190db343ca4e</t>
  </si>
  <si>
    <t>Wilsonville Data Center 10</t>
  </si>
  <si>
    <t>7af4f097-33fd-41b2-8885-99edbf1b56ef</t>
  </si>
  <si>
    <t>Wilsonville Data Center 5</t>
  </si>
  <si>
    <t>00d2468b-921c-4a5a-852a-44229909487e</t>
  </si>
  <si>
    <t>Wilsonville Data Center 11</t>
  </si>
  <si>
    <t>4cfb0650-8dd7-11f0-b6d7-3ddf6703daee</t>
  </si>
  <si>
    <t>Kalamazoo Data Center</t>
  </si>
  <si>
    <t>7307f95a-cf47-477b-8a7b-3f94aff8effd</t>
  </si>
  <si>
    <t>Project Accelerate Data Center 1</t>
  </si>
  <si>
    <t>a240dd4e-1e45-4b6c-944d-6d3128495ed0</t>
  </si>
  <si>
    <t>Kershaw County Data Center 1</t>
  </si>
  <si>
    <t>02b9edc1-606f-4990-8452-b0caf512888a</t>
  </si>
  <si>
    <t>NHDC - Data Center 4</t>
  </si>
  <si>
    <t>0368f39d-e7cf-4153-b84d-ac6fa5751ffe</t>
  </si>
  <si>
    <t>NHDC - Data Center 3</t>
  </si>
  <si>
    <t>c512cab4-eff5-474f-8c9e-b14483bec179</t>
  </si>
  <si>
    <t>NHDC - Data Center 2</t>
  </si>
  <si>
    <t>43cf2d80-b223-44e1-903f-17b8f5619af5</t>
  </si>
  <si>
    <t>NHDC - Data Center 1</t>
  </si>
  <si>
    <t>bb6ada41-c352-4218-8c56-2205dacbe31d</t>
  </si>
  <si>
    <t>HHHunt Data Center 4</t>
  </si>
  <si>
    <t>a8e99547-aab8-4882-b13e-bd46f1790fca</t>
  </si>
  <si>
    <t>HHHunt Data Center 3</t>
  </si>
  <si>
    <t>6933f1ec-073a-400a-ba0f-99a0988cdeae</t>
  </si>
  <si>
    <t>HHHunt Data Center 8</t>
  </si>
  <si>
    <t>1e1e1d7c-a48a-49d5-b365-e9c115bc8a39</t>
  </si>
  <si>
    <t>HHHunt Data Center 1</t>
  </si>
  <si>
    <t>711a5cc0-76cc-492a-b218-f97bce131153</t>
  </si>
  <si>
    <t>HHHunt Data Center 5</t>
  </si>
  <si>
    <t>9284a73f-1137-4fa9-b6b5-38ac0a354a7c</t>
  </si>
  <si>
    <t>HHHunt Data Center 9</t>
  </si>
  <si>
    <t>4a1a7537-1b94-4194-b010-0e036074f3f0</t>
  </si>
  <si>
    <t>HHHunt Data Center 6</t>
  </si>
  <si>
    <t>3ec3ec8e-c666-418f-a008-d871772cf414</t>
  </si>
  <si>
    <t>HHHunt Data Center 10</t>
  </si>
  <si>
    <t>d3078c7e-12b1-40e3-928f-ee6b0bc2b167</t>
  </si>
  <si>
    <t>HHHunt Data Center 7</t>
  </si>
  <si>
    <t>81f0aed3-5803-40c1-a7ed-992b6c06800c</t>
  </si>
  <si>
    <t>HHHunt Data Center 2</t>
  </si>
  <si>
    <t>0ccac050-8e74-11f0-9a84-5f56ed9a2c0c</t>
  </si>
  <si>
    <t>Naval Air Station Lemoore Data Center</t>
  </si>
  <si>
    <t>8c5eb1c4-35bd-452c-9ad7-338657086592</t>
  </si>
  <si>
    <t>HOU3</t>
  </si>
  <si>
    <t>b80da493-94e0-42cd-b01f-0556cf091590</t>
  </si>
  <si>
    <t>HOU4</t>
  </si>
  <si>
    <t>dd77c42c-7a88-46cb-9d60-3df7fa74fbec</t>
  </si>
  <si>
    <t>Florence Data Center 2</t>
  </si>
  <si>
    <t>261c7c37-a3d8-4079-a487-8c1b853a751a</t>
  </si>
  <si>
    <t>Florence Data Center 1</t>
  </si>
  <si>
    <t>5e468032-ac18-44ea-86e1-e2cdc1281757</t>
  </si>
  <si>
    <t>Florence Data Center 8</t>
  </si>
  <si>
    <t>90c53eb4-ef40-4f5a-baca-7d544dceeba0</t>
  </si>
  <si>
    <t>Florence Data Center 3</t>
  </si>
  <si>
    <t>d0ff6572-004e-4cc6-9113-0a5ab62d04c6</t>
  </si>
  <si>
    <t>Florence Data Center 9</t>
  </si>
  <si>
    <t>e4b9ac8b-6b53-4070-bcf1-0de44f8ca2cd</t>
  </si>
  <si>
    <t>Florence Data Center 10</t>
  </si>
  <si>
    <t>dbbbac7d-cdcb-4913-954c-eb3bd30dbad0</t>
  </si>
  <si>
    <t>Florence Data Center 6</t>
  </si>
  <si>
    <t>d2fa3c3a-8165-4d61-8d2e-10044996b194</t>
  </si>
  <si>
    <t>Florence Data Center 5</t>
  </si>
  <si>
    <t>753a720a-878c-4df6-85a6-84e3f2441eac</t>
  </si>
  <si>
    <t>Florence Data Center 7</t>
  </si>
  <si>
    <t>6d8d66e2-a36e-4091-bf26-1aba90d88977</t>
  </si>
  <si>
    <t>Florence Data Center 4</t>
  </si>
  <si>
    <t>63628cb5-9c45-46fe-8a43-bf27bb77f493</t>
  </si>
  <si>
    <t>Jeremiah B</t>
  </si>
  <si>
    <t>b2a34c04-6728-423f-a679-a4c2404551a1</t>
  </si>
  <si>
    <t>Jeremiah A</t>
  </si>
  <si>
    <t>c4ab0bc2-a3b7-45d6-b16b-f8cbf52603c2</t>
  </si>
  <si>
    <t>DFW C - II</t>
  </si>
  <si>
    <t>cabf0b78-999a-42aa-8ec8-733350fd6a8d</t>
  </si>
  <si>
    <t>DFW C - I</t>
  </si>
  <si>
    <t>ceef53cf-50b5-42ee-a2bf-6445e02ad85a</t>
  </si>
  <si>
    <t>DFW C - III</t>
  </si>
  <si>
    <t>568887b0-8d00-11f0-81c2-13e336d01528</t>
  </si>
  <si>
    <t>KEEP 2.0 Data Center 2</t>
  </si>
  <si>
    <t>KEEP 2.0 Data Center 1</t>
  </si>
  <si>
    <t>34356678-ea9f-4235-9aae-e40d8bbce5b0</t>
  </si>
  <si>
    <t>Altoona Data Center 10</t>
  </si>
  <si>
    <t>4a360e37-61d3-45a1-89f1-ee85cc7c8f40</t>
  </si>
  <si>
    <t>Altoona Data Center 2</t>
  </si>
  <si>
    <t>5ddbd529-d7f3-4901-b663-eefd781ff384</t>
  </si>
  <si>
    <t>Altoona Data Center 6</t>
  </si>
  <si>
    <t>984b3fa2-ffc7-437d-9223-679811ff09c2</t>
  </si>
  <si>
    <t>Altoona Data Center 5</t>
  </si>
  <si>
    <t>bd3ca4f8-dfd0-44a4-a91d-4f7cad826ccf</t>
  </si>
  <si>
    <t>Altoona Data Center 1</t>
  </si>
  <si>
    <t>e6813d18-26ca-45f7-89d2-f0955920eebe</t>
  </si>
  <si>
    <t>Altoona Data Center 9</t>
  </si>
  <si>
    <t>29faff5c-97ec-4e8b-bde6-5b148e4ea610</t>
  </si>
  <si>
    <t>Altoona Data Center 7</t>
  </si>
  <si>
    <t>08c1d8cb-22cf-4ffd-9331-41c559986ae6</t>
  </si>
  <si>
    <t>Altoona Data Center 8</t>
  </si>
  <si>
    <t>36861ef9-6299-4a31-8e9f-93d4882eb618</t>
  </si>
  <si>
    <t>Altoona Data Center 4</t>
  </si>
  <si>
    <t>3d33ae05-5c81-4808-ad87-21082b3e0073</t>
  </si>
  <si>
    <t>Altoona Data Center 3</t>
  </si>
  <si>
    <t>7147e0f0-8dd2-11f0-b428-994e1014b04b</t>
  </si>
  <si>
    <t>Moriah Data Center 1
Moriah Data Center Campus
Rowan Digital Infrastructure</t>
  </si>
  <si>
    <t>661cd95d-7b53-4dfb-beb6-7640a0efe33b</t>
  </si>
  <si>
    <t>Temple Data Center 1</t>
  </si>
  <si>
    <t>d35b632a-b334-4992-9939-49040f3497d4</t>
  </si>
  <si>
    <t>AWS DCTC Building 8</t>
  </si>
  <si>
    <t>c2556066-acd5-4828-83e8-e8bb9bff04b6</t>
  </si>
  <si>
    <t>AWS DCTC Building 6</t>
  </si>
  <si>
    <t>69c7c8a9-98ba-4bea-a312-72d6fd3c2f48</t>
  </si>
  <si>
    <t>AWS DCTC Building 5</t>
  </si>
  <si>
    <t>a1eeb6a4-1d78-4e43-b831-73104701479e</t>
  </si>
  <si>
    <t>AWS DCTC Building 7</t>
  </si>
  <si>
    <t>a9b15006-0a5d-496d-bcf6-69ee6501905e</t>
  </si>
  <si>
    <t>AWS DCTC Building 4</t>
  </si>
  <si>
    <t>5bd7a56c-dd31-4ebb-bb58-944940e60e2b</t>
  </si>
  <si>
    <t>AWS DCTC Building 2</t>
  </si>
  <si>
    <t>1b429fbf-d4fb-4748-922e-777e1b83d526</t>
  </si>
  <si>
    <t>AWS DCTC Building 3</t>
  </si>
  <si>
    <t>fc4b4837-53d0-43a4-8946-606b419c0c25</t>
  </si>
  <si>
    <t>AWS DCTC Building 1</t>
  </si>
  <si>
    <t>a0cb7580-902a-11f0-a751-e125283dcc08</t>
  </si>
  <si>
    <t>a7dd73e3-75fe-4113-ab5a-e2721bcfc408</t>
  </si>
  <si>
    <t>SVTP Data Center 10</t>
  </si>
  <si>
    <t>156ea316-09ca-428c-81ce-fec9cd7e6362</t>
  </si>
  <si>
    <t>SVTP Data Center 4</t>
  </si>
  <si>
    <t>b3b5a29d-f0b1-4713-b747-e1b92da2b510</t>
  </si>
  <si>
    <t>SVTP Data Center 2</t>
  </si>
  <si>
    <t>9372323a-d16a-46c6-8520-6062798c5a47</t>
  </si>
  <si>
    <t>SVTP Data Center 8</t>
  </si>
  <si>
    <t>613ab43a-9d97-45e6-8c32-490a12be3b2e</t>
  </si>
  <si>
    <t>SVTP Data Center 5</t>
  </si>
  <si>
    <t>686bbf1a-3ab7-4bb2-bf2a-82cca3115539</t>
  </si>
  <si>
    <t>SVTP Data Center 6</t>
  </si>
  <si>
    <t>851c0fe9-5e7f-4155-99e5-bf6d6fa55383</t>
  </si>
  <si>
    <t>SVTP Data Center 3</t>
  </si>
  <si>
    <t>7ad704ce-2967-43b8-8e43-2ec825b9c47e</t>
  </si>
  <si>
    <t>SVTP Data Center 12</t>
  </si>
  <si>
    <t>26845139-20aa-4c2c-a967-d2b62fffec38</t>
  </si>
  <si>
    <t>SVTP Data Center 1</t>
  </si>
  <si>
    <t>e65fa003-2ccf-4826-ab78-6bbb4d0421b1</t>
  </si>
  <si>
    <t>SVTP Data Center 11</t>
  </si>
  <si>
    <t>334f0347-2c25-40be-adb0-62c04be14a98</t>
  </si>
  <si>
    <t>SVTP Data Center 9</t>
  </si>
  <si>
    <t>a6f0c947-3b0a-496e-bbd8-f700759f4366</t>
  </si>
  <si>
    <t>SVTP Data Center 7</t>
  </si>
  <si>
    <t>5405cfc7-d77e-4b2a-825f-1160ea741782</t>
  </si>
  <si>
    <t>Darbytown Data Center 3</t>
  </si>
  <si>
    <t>ff136f33-305f-474a-82fd-7d410d78a8f4</t>
  </si>
  <si>
    <t>Darbytown Data Center 7</t>
  </si>
  <si>
    <t>d975c507-ed90-4589-a4ca-670100b08d45</t>
  </si>
  <si>
    <t>Darbytown Data Center 2</t>
  </si>
  <si>
    <t>fc9be71a-0917-417e-abd5-a26cc4fa2385</t>
  </si>
  <si>
    <t>Darbytown Data Center 1</t>
  </si>
  <si>
    <t>8f0280f1-f2e2-4584-a5d2-43584efaefe8</t>
  </si>
  <si>
    <t>Darbytown Data Center 5</t>
  </si>
  <si>
    <t>4be1de7d-71a8-4cb7-aaab-0421cc223abc</t>
  </si>
  <si>
    <t>Darbytown Data Center 6</t>
  </si>
  <si>
    <t>0b7bb8c1-2975-42f2-afb1-ca439f55e9fe</t>
  </si>
  <si>
    <t>Darbytown Data Center 4</t>
  </si>
  <si>
    <t>953c55d5-e658-4c50-90e1-f326d837f92c</t>
  </si>
  <si>
    <t>Darbytown Data Center 8</t>
  </si>
  <si>
    <t>0349879c-ed05-4653-9b53-aefbca76515d</t>
  </si>
  <si>
    <t>Brightseat Tech Park Data Center 2</t>
  </si>
  <si>
    <t>bb3ab230-9e3d-4849-bc76-90b65fadbc9a</t>
  </si>
  <si>
    <t>Brightseat Tech Park Data Center 3</t>
  </si>
  <si>
    <t>e26cc677-d3e3-458b-8834-9f9eb4ba1bc4</t>
  </si>
  <si>
    <t>Brightseat Tech Park Data Center 4</t>
  </si>
  <si>
    <t>b2dfec65-5a53-4e69-bb0d-b34d7a637583</t>
  </si>
  <si>
    <t>Brightseat Tech Park Data Center 5</t>
  </si>
  <si>
    <t>c0fbcac2-46c9-4e1f-a34a-abaef337cd0b</t>
  </si>
  <si>
    <t>Brightseat Tech Park Data Center 1</t>
  </si>
  <si>
    <t>585f07f0-93fc-11f0-8dc8-a5fab6bb338c</t>
  </si>
  <si>
    <t>COL-1 CyrusOne</t>
  </si>
  <si>
    <t>7cbead0f-64f7-41b3-9ad4-fc8d966a5e63</t>
  </si>
  <si>
    <t>Lyon County Tract Data Center 3</t>
  </si>
  <si>
    <t>a2db8933-2f9a-4b58-aa2b-96837cfb9181</t>
  </si>
  <si>
    <t>Lyon County Tract Data Center 6</t>
  </si>
  <si>
    <t>94b671d6-6017-4c78-87a4-79f8816d8106</t>
  </si>
  <si>
    <t>Lyon County Tract Data Center 2</t>
  </si>
  <si>
    <t>2d074238-6011-4400-bc8a-ad539b066d05</t>
  </si>
  <si>
    <t>Lyon County Tract Data Center 4</t>
  </si>
  <si>
    <t>cfb04802-f410-4a14-aa6f-13459d90602a</t>
  </si>
  <si>
    <t>Lyon County Tract Data Center 10</t>
  </si>
  <si>
    <t>932fd835-a319-49bc-9776-002f64803fa9</t>
  </si>
  <si>
    <t>Lyon County Tract Data Center 7</t>
  </si>
  <si>
    <t>0f8c309d-364a-46f6-9b3f-efcd849186fd</t>
  </si>
  <si>
    <t>Lyon County Tract Data Center 9</t>
  </si>
  <si>
    <t>5cdfcff7-2b1f-4a16-9b75-48492bc6d55f</t>
  </si>
  <si>
    <t>Lyon County Tract Data Center 5</t>
  </si>
  <si>
    <t>25b9869d-0188-44a1-9e5d-1db55f4b4ea6</t>
  </si>
  <si>
    <t>Lyon County Tract Data Center 11</t>
  </si>
  <si>
    <t>4219aa83-46c7-45a1-b12c-89d8eb664858</t>
  </si>
  <si>
    <t>Lyon County Tract Data Center 8</t>
  </si>
  <si>
    <t>1a4418c9-edb7-44fd-b88f-7e7b50b095dd</t>
  </si>
  <si>
    <t>Lyon County Tract Data Center 1</t>
  </si>
  <si>
    <t>PROJECT_PERMIT_URL</t>
  </si>
  <si>
    <t>PROJECT_EXECUTION_LIKELIHOOD</t>
  </si>
  <si>
    <t>URL linking to the project permit information.</t>
  </si>
  <si>
    <t xml:space="preserve">A categorical indicator of the probability that a data center project will be executed. </t>
  </si>
  <si>
    <t>Prime Santa Clara - 1321 Comstock</t>
  </si>
  <si>
    <t>78860aa0-98ad-11f0-b71a-ef1fdc4e377b</t>
  </si>
  <si>
    <t>Cerebras AI Data Center</t>
  </si>
  <si>
    <t>Cerebras</t>
  </si>
  <si>
    <t>2d6235a0-9897-11f0-91a0-8bc1941b6800</t>
  </si>
  <si>
    <t>Kearney Data Center</t>
  </si>
  <si>
    <t>84c5e6ee-0ed0-41a3-aae5-28deda3f5dd8</t>
  </si>
  <si>
    <t>Armory Data Center 2</t>
  </si>
  <si>
    <t>20a3cd67-6418-435f-ab91-2f98db5208e8</t>
  </si>
  <si>
    <t>Armory Data Center 1</t>
  </si>
  <si>
    <t>6499770a-9b46-4258-a0a1-d8b92bc71f85</t>
  </si>
  <si>
    <t>Savion Plano Data Center 4</t>
  </si>
  <si>
    <t>1cea6dde-1256-4db4-a7db-a46c6ca80057</t>
  </si>
  <si>
    <t>Savion Plano Data Center 2</t>
  </si>
  <si>
    <t>19754a86-86d1-44d5-9954-b828e9b998bf</t>
  </si>
  <si>
    <t>Savion Plano Data Center 6</t>
  </si>
  <si>
    <t>14373403-60fa-4f59-b525-86b2d0ae2be6</t>
  </si>
  <si>
    <t>Savion Plano Data Center 5</t>
  </si>
  <si>
    <t>23679b9c-e96f-4dc4-838a-4b13839aa62d</t>
  </si>
  <si>
    <t>Savion Plano Data Center 7</t>
  </si>
  <si>
    <t>521d318d-0819-4f40-ac7d-355dbca7022a</t>
  </si>
  <si>
    <t>Savion Plano Data Center 1</t>
  </si>
  <si>
    <t>c7e8c9c4-18b0-4ba7-bc49-2c134f053b62</t>
  </si>
  <si>
    <t>Savion Plano Data Center 3</t>
  </si>
  <si>
    <t>2416ea7d-7d36-403a-a81e-473fa1764afe</t>
  </si>
  <si>
    <t>Lordstown Data Center 3</t>
  </si>
  <si>
    <t>fb0df643-1772-424c-bb31-36af7efe880f</t>
  </si>
  <si>
    <t>Lordstown Data Center 6</t>
  </si>
  <si>
    <t>e6218971-f003-4f77-97e6-4fe87922a3b1</t>
  </si>
  <si>
    <t>Lordstown Data Center 2</t>
  </si>
  <si>
    <t>2f8da334-abf9-4e56-9c7a-c8559c5b2ca0</t>
  </si>
  <si>
    <t>Lordstown Data Center 4</t>
  </si>
  <si>
    <t>34fd0739-a478-4c0a-bd18-5727530bbb57</t>
  </si>
  <si>
    <t>Lordstown Data Center 5</t>
  </si>
  <si>
    <t>fb8e9bdc-a2ef-4e3d-b80b-42aa19c9828b</t>
  </si>
  <si>
    <t>Lordstown Data Center 1</t>
  </si>
  <si>
    <t>d7f184f0-98a9-11f0-9d4c-492c91633fc6</t>
  </si>
  <si>
    <t>Montgomery Data Center Building 4</t>
  </si>
  <si>
    <t>8b7caed0-98a7-11f0-9d4c-492c91633fc6</t>
  </si>
  <si>
    <t>Montgomery Data Center Building 3</t>
  </si>
  <si>
    <t>Project Zodiac Fort Wayne Data Center Building 1B</t>
  </si>
  <si>
    <t>Project Zodiac Fort Wayne Data Center Building 1A</t>
  </si>
  <si>
    <t>8f831ad0-9976-11f0-b1b7-c93647af99a1</t>
  </si>
  <si>
    <t>NVA02L - Northern Virginia Data Center</t>
  </si>
  <si>
    <t>69716d70-9975-11f0-b1b7-c93647af99a1</t>
  </si>
  <si>
    <t>NVA02K - Northern Virginia Data Center</t>
  </si>
  <si>
    <t>d0646650-98a2-11f0-8423-73014a3a0820</t>
  </si>
  <si>
    <t>TX12 San Antonio Data Center</t>
  </si>
  <si>
    <t>c7b1d8b4-2c51-48d0-9e7f-0dd241678b56</t>
  </si>
  <si>
    <t>Project Well Data Center 1</t>
  </si>
  <si>
    <t>26e3b4f8-fb0d-47b2-940a-0a8509e21a37</t>
  </si>
  <si>
    <t>Project Well Data Center 3</t>
  </si>
  <si>
    <t>791c374e-b397-45bd-8911-afce9fb67690</t>
  </si>
  <si>
    <t>Project Well Data Center 2</t>
  </si>
  <si>
    <t>9bd16f40-9b23-11f0-a7d1-811a1ee6ddb0</t>
  </si>
  <si>
    <t>AWS - St. Olive Township Building 17</t>
  </si>
  <si>
    <t>aa3a7400-9b28-11f0-a7d1-811a1ee6ddb0</t>
  </si>
  <si>
    <t>AWS - St. Olive Township Building 18</t>
  </si>
  <si>
    <t>8a062beb-d6db-4c7c-af29-e770dd4cd5c0</t>
  </si>
  <si>
    <t>Wiseman &amp; Loop Data Center 2</t>
  </si>
  <si>
    <t>ab05a35c-ffca-4e22-871e-cb337e69a24a</t>
  </si>
  <si>
    <t>Wiseman &amp; Loop Data Center 1</t>
  </si>
  <si>
    <t>5.4. Momentums</t>
  </si>
  <si>
    <t>Total Power Capacity GW</t>
  </si>
  <si>
    <t>Evolution of U.S. Data Center Development Momentum</t>
  </si>
  <si>
    <t>Monthly trends in constructions and announcements activity by facilities and total power capacity since 2021</t>
  </si>
  <si>
    <t>state_code</t>
  </si>
  <si>
    <t>asof_month</t>
  </si>
  <si>
    <t>asof_month_yyyy_mm</t>
  </si>
  <si>
    <t>q_under_construction_facilities</t>
  </si>
  <si>
    <t>s_under_construction_power_mw</t>
  </si>
  <si>
    <t>s_under_construction_square_footage</t>
  </si>
  <si>
    <t>q_announcements</t>
  </si>
  <si>
    <t>s_announcements_power_capacity</t>
  </si>
  <si>
    <t>s_announcements_square_footage</t>
  </si>
  <si>
    <t>updated_at</t>
  </si>
  <si>
    <t>STATE CODE</t>
  </si>
  <si>
    <t>d9e48260-9eeb-11f0-a439-b3e270205a9a</t>
  </si>
  <si>
    <t>7f02d950-9f18-11f0-8290-f7636551c310</t>
  </si>
  <si>
    <t>Dulles 28 Technology Park 2</t>
  </si>
  <si>
    <t>d9b74a20-9ee6-11f0-a439-b3e270205a9a</t>
  </si>
  <si>
    <t>Project Clydesdale Data Center 4</t>
  </si>
  <si>
    <t>6dd3a920-9ee6-11f0-a439-b3e270205a9a</t>
  </si>
  <si>
    <t>Project Clydesdale Data Center 3</t>
  </si>
  <si>
    <t>18228420-9ee5-11f0-a439-b3e270205a9a</t>
  </si>
  <si>
    <t>Project Clydesdale Data Center 2</t>
  </si>
  <si>
    <t>Project Clydesdale Data Center 1</t>
  </si>
  <si>
    <t>9cbd0530-9fac-11f0-a088-278b5250351f</t>
  </si>
  <si>
    <t>ORNL AI Data Center</t>
  </si>
  <si>
    <t>251de6f0-26f4-410b-b263-dba62042bd0b</t>
  </si>
  <si>
    <t>Howell Township Data Center 10</t>
  </si>
  <si>
    <t>6383f546-568a-4e25-bad6-2ef8c01ad603</t>
  </si>
  <si>
    <t>Howell Township Data Center 9</t>
  </si>
  <si>
    <t>868c1639-1334-4377-a142-71001a508bff</t>
  </si>
  <si>
    <t>Howell Township Data Center 1</t>
  </si>
  <si>
    <t>8e89502b-9f52-43c3-8fba-3be7cbf59470</t>
  </si>
  <si>
    <t>Howell Township Data Center 6</t>
  </si>
  <si>
    <t>c69afeec-e9da-4cf3-a549-1c305b726f4a</t>
  </si>
  <si>
    <t>Howell Township Data Center 4</t>
  </si>
  <si>
    <t>985d8d16-344f-4838-a230-9df09f6efba3</t>
  </si>
  <si>
    <t>Howell Township Data Center 2</t>
  </si>
  <si>
    <t>7eddd462-094d-4176-92c1-16c2be5bb451</t>
  </si>
  <si>
    <t>Howell Township Data Center 3</t>
  </si>
  <si>
    <t>e3ed7a34-4ff5-48a9-b4fc-6aaffa448174</t>
  </si>
  <si>
    <t>Howell Township Data Center 8</t>
  </si>
  <si>
    <t>0386fcac-4197-46bd-bbc9-41505b18c87c</t>
  </si>
  <si>
    <t>Howell Township Data Center 7</t>
  </si>
  <si>
    <t>276cfc37-21e4-4918-a408-f25561ee626a</t>
  </si>
  <si>
    <t>Howell Township Data Center 5</t>
  </si>
  <si>
    <t>b4d90c30-a070-11f0-832c-51921f306039</t>
  </si>
  <si>
    <t>e2068140-9ee2-11f0-9806-e77960ad5e7f</t>
  </si>
  <si>
    <t>Wiscasset Data Center</t>
  </si>
  <si>
    <t>4bdfbd48-54ce-40cb-b069-2ac1905824fa</t>
  </si>
  <si>
    <t>Prometheus Casper Data Center 4</t>
  </si>
  <si>
    <t>204bf8d4-3ca4-413b-9f05-15f3ef788085</t>
  </si>
  <si>
    <t>Prometheus Casper Data Center 9</t>
  </si>
  <si>
    <t>d29f1516-207f-4fa6-b49a-f9e9b7fae389</t>
  </si>
  <si>
    <t>Prometheus Casper Data Center 5</t>
  </si>
  <si>
    <t>676f5ade-40f7-4b5e-93c3-420453d9d198</t>
  </si>
  <si>
    <t>Prometheus Casper Data Center 10</t>
  </si>
  <si>
    <t>6d47b7aa-8f0a-4a3b-96fc-e79a37848e94</t>
  </si>
  <si>
    <t>Prometheus Casper Data Center 2</t>
  </si>
  <si>
    <t>25a7d29c-8867-458c-a92d-5670ba7ccebc</t>
  </si>
  <si>
    <t>Prometheus Casper Data Center 8</t>
  </si>
  <si>
    <t>0bb3c442-bf4a-430f-9824-48db6ed22b92</t>
  </si>
  <si>
    <t>Prometheus Casper Data Center 6</t>
  </si>
  <si>
    <t>630fb95f-f9a5-4063-82c2-7831df8ad0db</t>
  </si>
  <si>
    <t>Prometheus Casper Data Center 7</t>
  </si>
  <si>
    <t>0ceaf20a-b5d8-4b0d-9789-ee76ead82a23</t>
  </si>
  <si>
    <t>Prometheus Casper Data Center 3</t>
  </si>
  <si>
    <t>f25b3294-f4c4-4b45-92b3-0c0a73c64ce5</t>
  </si>
  <si>
    <t>Prometheus Casper Data Center 1</t>
  </si>
  <si>
    <t>64e8a37f-758b-4847-8296-63003edf2fa3</t>
  </si>
  <si>
    <t>Related Digital Cheyenne Data Center 1</t>
  </si>
  <si>
    <t>PF1 - Data Center 1</t>
  </si>
  <si>
    <t>68e0a2d0-a470-11f0-a2a1-0755b242f3d0</t>
  </si>
  <si>
    <t>Cloverleaf Dundee Data Center</t>
  </si>
  <si>
    <t>fe13c5d0-a46b-11f0-b293-41c7a1811c61</t>
  </si>
  <si>
    <t>VA1 Data Center Building 7</t>
  </si>
  <si>
    <t>17792ae0-a46e-11f0-b293-41c7a1811c61</t>
  </si>
  <si>
    <t>VA1 Data Center Building 9</t>
  </si>
  <si>
    <t>3caee210-a46d-11f0-b293-41c7a1811c61</t>
  </si>
  <si>
    <t>VA1 Data Center Building 8</t>
  </si>
  <si>
    <t>3a7c4580-a3bb-11f0-96d8-835b16ec286e</t>
  </si>
  <si>
    <t>4745e118-d8d8-44af-b265-c7ce5376b726</t>
  </si>
  <si>
    <t>Related Digital Cheyenne Data Center 2</t>
  </si>
  <si>
    <t>01a7adfc-89c6-488b-9e3a-450d2992e7c8</t>
  </si>
  <si>
    <t>Related Digital Cheyenne Data Center 3</t>
  </si>
  <si>
    <t>3152e34e-73e8-4d7e-876d-397106f24909</t>
  </si>
  <si>
    <t>Hermantown Data Center 2</t>
  </si>
  <si>
    <t>aae6d4d1-11a9-4458-b07d-98d02a82ce35</t>
  </si>
  <si>
    <t>Hermantown Data Center 4</t>
  </si>
  <si>
    <t>813737f5-16ec-4c9e-8d38-2da05a39218f</t>
  </si>
  <si>
    <t>Hermantown Data Center 3</t>
  </si>
  <si>
    <t>0003e747-0b2c-4ebe-a9c3-539fc419d68f</t>
  </si>
  <si>
    <t>Hermantown Data Center 1</t>
  </si>
  <si>
    <t>27b632d8-536d-49d5-a996-ad6a4304f0a2</t>
  </si>
  <si>
    <t>Joliet Data Center 24</t>
  </si>
  <si>
    <t>49326f5f-638b-4f69-ac95-81fd422bc0a4</t>
  </si>
  <si>
    <t>Joliet Data Center 7</t>
  </si>
  <si>
    <t>9f60581d-365c-4c7b-8d9a-b62cb43805bc</t>
  </si>
  <si>
    <t>Joliet Data Center 20</t>
  </si>
  <si>
    <t>6b668f21-0621-4e24-b560-fd50910b02d9</t>
  </si>
  <si>
    <t>Joliet Data Center 13</t>
  </si>
  <si>
    <t>45cc4ca8-8841-4e0c-bed8-b4d7289571a8</t>
  </si>
  <si>
    <t>Joliet Data Center 5</t>
  </si>
  <si>
    <t>4559d296-6fc6-4617-ba62-ac43a35ead51</t>
  </si>
  <si>
    <t>Joliet Data Center 1</t>
  </si>
  <si>
    <t>6806e42a-8c96-4561-bdab-02afee852268</t>
  </si>
  <si>
    <t>Joliet Data Center 21</t>
  </si>
  <si>
    <t>90348ecf-f599-4b6e-b481-af0e6bc5773d</t>
  </si>
  <si>
    <t>Joliet Data Center 3</t>
  </si>
  <si>
    <t>235772f5-f3d6-4e88-8d43-92cf78081181</t>
  </si>
  <si>
    <t>Joliet Data Center 17</t>
  </si>
  <si>
    <t>4ec53e3a-696f-4604-b72a-283a4c7e093d</t>
  </si>
  <si>
    <t>Joliet Data Center 16</t>
  </si>
  <si>
    <t>5ebbc657-8361-4b02-9db6-2d045f2f7d72</t>
  </si>
  <si>
    <t>Joliet Data Center 4</t>
  </si>
  <si>
    <t>d3e45c10-50b5-45d4-a7e9-161a7749e649</t>
  </si>
  <si>
    <t>Joliet Data Center 18</t>
  </si>
  <si>
    <t>000b1b21-99bf-47d5-ba3f-f7407f4bf720</t>
  </si>
  <si>
    <t>Joliet Data Center 14</t>
  </si>
  <si>
    <t>b4e5206d-e454-4591-979f-a849ce178609</t>
  </si>
  <si>
    <t>Joliet Data Center 15</t>
  </si>
  <si>
    <t>9e1d3241-94cf-4252-85f5-36a508464b6b</t>
  </si>
  <si>
    <t>Joliet Data Center 19</t>
  </si>
  <si>
    <t>e9475c25-ecb5-446c-84b8-4504c398f702</t>
  </si>
  <si>
    <t>Joliet Data Center 2</t>
  </si>
  <si>
    <t>d232be47-9519-4ac2-b3c6-cc4a9e6b7381</t>
  </si>
  <si>
    <t>Joliet Data Center 12</t>
  </si>
  <si>
    <t>f2e3b218-ca7e-40e6-b158-66933d371ff1</t>
  </si>
  <si>
    <t>Joliet Data Center 23</t>
  </si>
  <si>
    <t>86043fe0-bd11-4e6e-a427-ee2aff901371</t>
  </si>
  <si>
    <t>Joliet Data Center 9</t>
  </si>
  <si>
    <t>89a26be0-a1b8-4c59-b80b-2b463ebf13ae</t>
  </si>
  <si>
    <t>Joliet Data Center 11</t>
  </si>
  <si>
    <t>23aed036-58fc-445e-abd9-ed1d469dfede</t>
  </si>
  <si>
    <t>Joliet Data Center 6</t>
  </si>
  <si>
    <t>bdf2dd9a-2c05-4b69-bcf9-2a4fa0cd5e99</t>
  </si>
  <si>
    <t>Joliet Data Center 8</t>
  </si>
  <si>
    <t>23e96a85-9a92-4b46-9c20-68f6fa2686c9</t>
  </si>
  <si>
    <t>Joliet Data Center 22</t>
  </si>
  <si>
    <t>12b8f892-aa95-4a83-a092-65cefbcbf4c7</t>
  </si>
  <si>
    <t>Joliet Data Center 10</t>
  </si>
  <si>
    <t>2bbd20ad-b9f8-4008-a74a-0d1b8e4b4efb</t>
  </si>
  <si>
    <t>DeKalb County Data Center 3</t>
  </si>
  <si>
    <t>4c2b3776-4380-4424-b11e-222bc5c2f83e</t>
  </si>
  <si>
    <t>DeKalb County Data Center 1</t>
  </si>
  <si>
    <t>8c1595c7-a378-447a-9d55-c994806bb4da</t>
  </si>
  <si>
    <t>DeKalb County Data Center 2</t>
  </si>
  <si>
    <t>b2879619-4193-4956-9698-93a407e0013a</t>
  </si>
  <si>
    <t>Hawkins Academy Data Center 2</t>
  </si>
  <si>
    <t>d908734b-cdb4-47da-aabf-c6c9945ef80d</t>
  </si>
  <si>
    <t>Hawkins Academy Data Center 3</t>
  </si>
  <si>
    <t>e0a58638-76e1-4ee6-a148-044835b7e6f9</t>
  </si>
  <si>
    <t>Hawkins Academy Data Center 1</t>
  </si>
  <si>
    <t>Savannah River AI Data Center</t>
  </si>
  <si>
    <t>aeac614a-112c-4c4f-9ade-e58cb9f92b38</t>
  </si>
  <si>
    <t>Campbell County Data Center 2</t>
  </si>
  <si>
    <t>e6636b44-f6f2-45cf-b547-f25b07dd7728</t>
  </si>
  <si>
    <t>Campbell County Data Center 3</t>
  </si>
  <si>
    <t>3e6080a4-73d5-4af4-9560-748e07911f45</t>
  </si>
  <si>
    <t>Campbell County Data Center 1</t>
  </si>
  <si>
    <t>56cb3322-f190-4c43-9b9d-0a047bfb45dc</t>
  </si>
  <si>
    <t>Hunter Trust Data Center 8</t>
  </si>
  <si>
    <t>3ce483a7-33e8-491a-a039-7af7e6fc9925</t>
  </si>
  <si>
    <t>Hunter Trust Data Center 3</t>
  </si>
  <si>
    <t>1d3f46c0-7eb7-4bb1-9e4b-18b9f9a9325a</t>
  </si>
  <si>
    <t>Hunter Trust Data Center 6</t>
  </si>
  <si>
    <t>fbe64699-d867-4f92-aaeb-5114d78d62d9</t>
  </si>
  <si>
    <t>Hunter Trust Data Center 1</t>
  </si>
  <si>
    <t>ea8a253c-4481-4d4a-983b-7f524e0b5cde</t>
  </si>
  <si>
    <t>Hunter Trust Data Center 7</t>
  </si>
  <si>
    <t>df5fc084-97d4-4f6a-a483-bfb4f06c798c</t>
  </si>
  <si>
    <t>Hunter Trust Data Center 10</t>
  </si>
  <si>
    <t>c01ff87e-0e8a-480f-ba06-ea03709007d8</t>
  </si>
  <si>
    <t>Hunter Trust Data Center 2</t>
  </si>
  <si>
    <t>bec4e84a-618f-46e1-a7e4-6e7dc1cb66b8</t>
  </si>
  <si>
    <t>Hunter Trust Data Center 4</t>
  </si>
  <si>
    <t>371276fa-aaf6-4a8a-b564-e564240de158</t>
  </si>
  <si>
    <t>Hunter Trust Data Center 5</t>
  </si>
  <si>
    <t>34fcb350-b4f0-4d14-b369-9d24d0641d10</t>
  </si>
  <si>
    <t>Hunter Trust Data Center 9</t>
  </si>
  <si>
    <t>8ca43b20-a469-11f0-a2a1-0755b242f3d0</t>
  </si>
  <si>
    <t>Anthony Township Data Center</t>
  </si>
  <si>
    <t>9b47d51b-bcd6-420c-bec2-06edc043bc9d</t>
  </si>
  <si>
    <t>Plymouth Township Data Center 7</t>
  </si>
  <si>
    <t>567d4403-653e-492b-98a7-9998caeb802b</t>
  </si>
  <si>
    <t>Plymouth Township Data Center 4</t>
  </si>
  <si>
    <t>26f9939f-c32e-4c9d-94e1-7c001410ae84</t>
  </si>
  <si>
    <t>Plymouth Township Data Center 3</t>
  </si>
  <si>
    <t>de93a735-359f-486b-ad89-018f47bf65cb</t>
  </si>
  <si>
    <t>Plymouth Township Data Center 10</t>
  </si>
  <si>
    <t>ef3b2d8c-fe84-46eb-95b6-9620d945b312</t>
  </si>
  <si>
    <t>Plymouth Township Data Center 2</t>
  </si>
  <si>
    <t>d7821ba8-01ec-4baa-8076-ae9391f6dbb0</t>
  </si>
  <si>
    <t>Plymouth Township Data Center 6</t>
  </si>
  <si>
    <t>bafbf8e7-51a3-4444-a57d-fe8667114f9d</t>
  </si>
  <si>
    <t>Plymouth Township Data Center 1</t>
  </si>
  <si>
    <t>b5c6f610-ceae-411b-bc34-56811674501c</t>
  </si>
  <si>
    <t>Plymouth Township Data Center 9</t>
  </si>
  <si>
    <t>88d25a54-2882-4dfa-8f79-43a4c5baafaa</t>
  </si>
  <si>
    <t>Plymouth Township Data Center 8</t>
  </si>
  <si>
    <t>f7515548-6aa4-4725-a75a-7076fef7241d</t>
  </si>
  <si>
    <t>Plymouth Township Data Center 5</t>
  </si>
  <si>
    <t>684b3b70-a482-11f0-8a83-cd19d7b3e592</t>
  </si>
  <si>
    <t>Digital Realty Charlotte Data Center</t>
  </si>
  <si>
    <t>53dccfa6-55d0-4e28-94ab-a052fddb5b0e</t>
  </si>
  <si>
    <t>Google Linn County Data Center 1</t>
  </si>
  <si>
    <t>59f2b291-3db6-44b9-9575-9bc4469cb7d4</t>
  </si>
  <si>
    <t>Google Linn County Data Center 6</t>
  </si>
  <si>
    <t>507cb138-780a-4f35-8660-9ba443c2cb42</t>
  </si>
  <si>
    <t>Google Linn County Data Center 4</t>
  </si>
  <si>
    <t>e50b609c-e8f0-4410-b90e-11eff92d67d1</t>
  </si>
  <si>
    <t>Google Linn County Data Center 2</t>
  </si>
  <si>
    <t>60d0fdbc-daab-4f1e-8d34-130849925fbf</t>
  </si>
  <si>
    <t>Google Linn County Data Center 5</t>
  </si>
  <si>
    <t>b37972af-7120-42a9-a58a-9ef7640b8650</t>
  </si>
  <si>
    <t>Google Linn County Data Center 3</t>
  </si>
  <si>
    <t>3915e8ba-8d8d-4c8f-95bb-d3f020b351a9</t>
  </si>
  <si>
    <t>AWS Energy Way Data Center 10</t>
  </si>
  <si>
    <t>d37c4f87-3583-402d-b046-f51d5b871a63</t>
  </si>
  <si>
    <t>AWS Energy Way Data Center 12</t>
  </si>
  <si>
    <t>a1439049-cce4-49df-a0a1-a1b9d7e750b9</t>
  </si>
  <si>
    <t>AWS Energy Way Data Center 20</t>
  </si>
  <si>
    <t>f21eb796-3de2-40d3-8f91-c12be27fcf8d</t>
  </si>
  <si>
    <t>AWS Energy Way Data Center 11</t>
  </si>
  <si>
    <t>9724e62f-f689-41a2-ace9-0e01d793a6fc</t>
  </si>
  <si>
    <t>AWS Energy Way Data Center 17</t>
  </si>
  <si>
    <t>7d615054-a790-48a2-ad21-e8ddd31e255c</t>
  </si>
  <si>
    <t>AWS Energy Way Data Center 18</t>
  </si>
  <si>
    <t>ab57b94d-7771-48ab-8270-c012818f94db</t>
  </si>
  <si>
    <t>AWS Energy Way Data Center 3</t>
  </si>
  <si>
    <t>b7098264-e0ad-43bb-adb1-8fd73a90864a</t>
  </si>
  <si>
    <t>AWS Energy Way Data Center 6</t>
  </si>
  <si>
    <t>5d00b357-2e14-41e1-a166-7928494d2857</t>
  </si>
  <si>
    <t>AWS Energy Way Data Center 19</t>
  </si>
  <si>
    <t>c261cedd-3c6f-493d-91c1-d14369eb8326</t>
  </si>
  <si>
    <t>AWS Energy Way Data Center 13</t>
  </si>
  <si>
    <t>4424d3b9-d6f1-43ec-b2bd-46095659cd89</t>
  </si>
  <si>
    <t>AWS Energy Way Data Center 15</t>
  </si>
  <si>
    <t>e93c2679-b211-4465-a7c4-b80ed95fcd6f</t>
  </si>
  <si>
    <t>AWS Energy Way Data Center 14</t>
  </si>
  <si>
    <t>360ed51f-3ba3-484b-8336-484f6d0bf157</t>
  </si>
  <si>
    <t>AWS Energy Way Data Center 7</t>
  </si>
  <si>
    <t>44506a07-a291-4cca-a753-cadec8d744ad</t>
  </si>
  <si>
    <t>AWS Energy Way Data Center 9</t>
  </si>
  <si>
    <t>85f85814-af23-4bc0-bb43-3919a2ef0b9d</t>
  </si>
  <si>
    <t>AWS Energy Way Data Center 5</t>
  </si>
  <si>
    <t>9ff32a71-7575-4aad-b5bd-bd1efa854651</t>
  </si>
  <si>
    <t>AWS Energy Way Data Center 2</t>
  </si>
  <si>
    <t>2f08efaf-8015-4262-aae0-ae6cecd3abc0</t>
  </si>
  <si>
    <t>AWS Energy Way Data Center 8</t>
  </si>
  <si>
    <t>AWS Energy Way Data Center 1</t>
  </si>
  <si>
    <t>50260c6f-7f1a-495e-99c2-4f73aade5ba9</t>
  </si>
  <si>
    <t>AWS Energy Way Data Center 4</t>
  </si>
  <si>
    <t>89aa6bbf-7a6f-4078-8fbd-dc7a86eaf09e</t>
  </si>
  <si>
    <t>AWS Energy Way Data Center 16</t>
  </si>
  <si>
    <t>45bb0ae0-a9eb-11f0-9be9-0d27cc6e315a</t>
  </si>
  <si>
    <t>Price Road Data Center</t>
  </si>
  <si>
    <t>8587d860-a612-11f0-9ed7-ffba70ec0529</t>
  </si>
  <si>
    <t>Big Red Apple Data Center</t>
  </si>
  <si>
    <t>69d82d80-a9e7-11f0-9be9-0d27cc6e315a</t>
  </si>
  <si>
    <t>Stowe Township Data Center</t>
  </si>
  <si>
    <t>56e988c5-758f-4e02-980d-092c4de9674b</t>
  </si>
  <si>
    <t>El Paso AI Data Center 2</t>
  </si>
  <si>
    <t>985b5ec6-e6d7-45f9-b4f0-239f77c11e39</t>
  </si>
  <si>
    <t>El Paso AI Data Center 3</t>
  </si>
  <si>
    <t>17571b3a-5b69-4a43-99cf-0064b5dbea05</t>
  </si>
  <si>
    <t>El Paso AI Data Center 1</t>
  </si>
  <si>
    <t>3077260c-2f2d-40c8-8c0e-5d15aa26119c</t>
  </si>
  <si>
    <t xml:space="preserve">TX21 Vantage Data Centers </t>
  </si>
  <si>
    <t>c2c439e0-a611-11f0-8eb7-413e1c128a76</t>
  </si>
  <si>
    <t>TX22 Vantage Data Centers</t>
  </si>
  <si>
    <t>16633690-adfc-11f0-9fde-d1bb3b05d943</t>
  </si>
  <si>
    <t>Sabey Butte Data Center</t>
  </si>
  <si>
    <t>Sabey Butte Data Center
Sabey Data Centers</t>
  </si>
  <si>
    <t>cbf75b38-2d96-41ef-ba44-a5d91d3f8374</t>
  </si>
  <si>
    <t>Project Horizon AI Data Center 1</t>
  </si>
  <si>
    <t>09f1e9f4-640b-4d81-a751-2d703e082eab</t>
  </si>
  <si>
    <t>Project Horizon AI Data Center 2</t>
  </si>
  <si>
    <t>d3357e80-aed9-11f0-bcfb-618fc38ac479</t>
  </si>
  <si>
    <t>TA Digital Group</t>
  </si>
  <si>
    <t>67a77187-5d77-4437-aad9-5c5130bba542</t>
  </si>
  <si>
    <t>Sentinel West Jefferson Data Center 1</t>
  </si>
  <si>
    <t>e41f7e0c-c8d1-4c5c-ab9a-36b5f3e46023</t>
  </si>
  <si>
    <t>Sentinel West Jefferson Data Center 2</t>
  </si>
  <si>
    <t>1fe0834d-6318-4f81-9bd5-3a00c0a73c4a</t>
  </si>
  <si>
    <t>Sentinel West Jefferson Data Center 3</t>
  </si>
  <si>
    <t>aa7a6345-7ae4-451f-9588-ce21e26c6948</t>
  </si>
  <si>
    <t>Building 1</t>
  </si>
  <si>
    <t>f4b9e959-7bc5-4635-816b-046a1218f203</t>
  </si>
  <si>
    <t>Building 3</t>
  </si>
  <si>
    <t>6b6d9283-c9d0-4bac-b614-a317eb8d0041</t>
  </si>
  <si>
    <t>Building 2</t>
  </si>
  <si>
    <t>7165af70-ae0e-11f0-80bc-892c90d36165</t>
  </si>
  <si>
    <t>PARAGON PARK TECHNOLOGY PARK</t>
  </si>
  <si>
    <t>c588af90-aead-11f0-bdf0-0f6ea129f5ac</t>
  </si>
  <si>
    <t>110 TERMINAL DRIVE DATA CENTER</t>
  </si>
  <si>
    <t>0671d670-af9f-11f0-a0d6-b73eb4fc302f</t>
  </si>
  <si>
    <t>Ridgeland Data center Building 14</t>
  </si>
  <si>
    <t>07e62e36-33dd-404d-a50d-edff8843dc7a</t>
  </si>
  <si>
    <t>Building C</t>
  </si>
  <si>
    <t>293907c0-0ac8-424a-8e63-19817f4798cc</t>
  </si>
  <si>
    <t>Building D</t>
  </si>
  <si>
    <t>6c3c6675-eabf-47b1-b8ed-9a635c016352</t>
  </si>
  <si>
    <t>b6f223e1-b226-40e4-ba56-e2f53c0eec39</t>
  </si>
  <si>
    <t>8cb557cf-4fbc-4900-a2dc-1d334f0c203a</t>
  </si>
  <si>
    <t>14896397-2295-4dc0-baa2-2842ce789a47</t>
  </si>
  <si>
    <t>f9fd97e5-0a8b-4147-bc0b-c6a4b9ebb198</t>
  </si>
  <si>
    <t>83420b80-3fa1-4c32-b1f9-3ea2c9fbb9f0</t>
  </si>
  <si>
    <t>cf164c4e-23d9-4068-86dd-0d6a98d79a52</t>
  </si>
  <si>
    <t>142a2cf0-adf0-11f0-9fde-d1bb3b05d943</t>
  </si>
  <si>
    <t>Maricopa Data Center</t>
  </si>
  <si>
    <t>7cef7f80-ab96-11f0-bdfa-afdcdd8cfa67</t>
  </si>
  <si>
    <t>Chandler Frye Road Data Center</t>
  </si>
  <si>
    <t>33d3fcd6-3f16-4d57-8cea-0b4abc1e357c</t>
  </si>
  <si>
    <t>Project Horizon AI Data Center 8</t>
  </si>
  <si>
    <t>abbb75f8-3964-418d-b5e9-d673f235df53</t>
  </si>
  <si>
    <t>Project Horizon AI Data Center 13</t>
  </si>
  <si>
    <t>7680b927-2ff7-4cde-b8e5-40e70ab04764</t>
  </si>
  <si>
    <t>Project Horizon AI Data Center 16</t>
  </si>
  <si>
    <t>edd3cc5d-0bb2-42b1-90a3-3764052d6d91</t>
  </si>
  <si>
    <t>Project Horizon AI Data Center 14</t>
  </si>
  <si>
    <t>7a6233fd-913c-40b6-9fde-8619e4c6b018</t>
  </si>
  <si>
    <t>Project Horizon AI Data Center 10</t>
  </si>
  <si>
    <t>e1efc6cf-691f-497e-9732-600b4e8202cf</t>
  </si>
  <si>
    <t>Project Horizon AI Data Center 12</t>
  </si>
  <si>
    <t>22b1008b-8bec-4ba3-832f-773986513f56</t>
  </si>
  <si>
    <t>Project Horizon AI Data Center 9</t>
  </si>
  <si>
    <t>ea19be79-172e-474f-8404-59686ec9e9b0</t>
  </si>
  <si>
    <t>Project Horizon AI Data Center 11</t>
  </si>
  <si>
    <t>c852dc6f-751a-491f-a99b-09bc52445492</t>
  </si>
  <si>
    <t>Project Horizon AI Data Center 15</t>
  </si>
  <si>
    <t>745c942e-5c74-4678-b51c-5867ae5f7c3f</t>
  </si>
  <si>
    <t>Project Horizon AI Data Center 3</t>
  </si>
  <si>
    <t>fdd5a12e-232d-4b18-ae5e-f53382fdc2dd</t>
  </si>
  <si>
    <t>Project Horizon AI Data Center 7</t>
  </si>
  <si>
    <t>a8903f5e-df9b-47ca-8c8f-cd5038a3a225</t>
  </si>
  <si>
    <t>Project Horizon AI Data Center 5</t>
  </si>
  <si>
    <t>0a42dbd2-1dc0-4fbe-9dc6-d1e5ae8a0b90</t>
  </si>
  <si>
    <t>Project Horizon AI Data Center 6</t>
  </si>
  <si>
    <t>86e6dce9-873b-4f32-b10d-a7fc9bb2f72f</t>
  </si>
  <si>
    <t>Project Horizon AI Data Center 4</t>
  </si>
  <si>
    <t>ea7fc653-10e0-4b70-a083-96e82838052e</t>
  </si>
  <si>
    <t>Project Skyway Data Center 2</t>
  </si>
  <si>
    <t>af0cb644-eb76-4c8e-9cb5-34a0a23002a7</t>
  </si>
  <si>
    <t>Project Skyway Data Center 1</t>
  </si>
  <si>
    <t>aa9322c2-4f3d-4275-9c93-671a44f40da2</t>
  </si>
  <si>
    <t>Project Skyway Data Center 3</t>
  </si>
  <si>
    <t>a115b5c0-adf6-11f0-8627-317efac2fca5</t>
  </si>
  <si>
    <t>Meade County Data Center</t>
  </si>
  <si>
    <t>37d66db9-31dc-4c1c-b87c-00c6aa1ba49f</t>
  </si>
  <si>
    <t>Prologis Trenton Data Center 2</t>
  </si>
  <si>
    <t>2d6ed879-2d9b-4673-84af-867169643dc0</t>
  </si>
  <si>
    <t>Prologis Trenton Data Center 3</t>
  </si>
  <si>
    <t>dd6fc20c-2eab-403d-800a-1f2570448737</t>
  </si>
  <si>
    <t>Prologis Trenton Data Center 4</t>
  </si>
  <si>
    <t>c48cb359-670a-401e-bd3e-da54a101e170</t>
  </si>
  <si>
    <t>Prologis Trenton Data Center 1</t>
  </si>
  <si>
    <t>3e081a85-2599-4f37-8400-e43f631f0589</t>
  </si>
  <si>
    <t>Jones County Data Center 9</t>
  </si>
  <si>
    <t>bf0f4b10-d987-4d63-b3ba-8880ac313d8d</t>
  </si>
  <si>
    <t>Jones County Data Center 3</t>
  </si>
  <si>
    <t>fc9da44c-fedc-4db7-a934-be6329ed9c70</t>
  </si>
  <si>
    <t>Jones County Data Center 5</t>
  </si>
  <si>
    <t>5ff91efd-c3bb-4526-b9a4-3114be4d9c54</t>
  </si>
  <si>
    <t>Jones County Data Center 4</t>
  </si>
  <si>
    <t>c5b14d52-0727-4026-9a4c-a01dfa602086</t>
  </si>
  <si>
    <t>Jones County Data Center 1</t>
  </si>
  <si>
    <t>597dcfcd-c7a9-41ba-bc62-d4470caeb64d</t>
  </si>
  <si>
    <t>Jones County Data Center 7</t>
  </si>
  <si>
    <t>d876944b-9ac0-42e8-a038-1493e6d9ed41</t>
  </si>
  <si>
    <t>Jones County Data Center 2</t>
  </si>
  <si>
    <t>82970148-595f-4f0a-9914-3880f338193f</t>
  </si>
  <si>
    <t>Jones County Data Center 8</t>
  </si>
  <si>
    <t>4bbc4143-0a55-4b83-883c-bf67664d090d</t>
  </si>
  <si>
    <t>Jones County Data Center 6</t>
  </si>
  <si>
    <t>4ab6a190-0832-4cc2-a144-c7be9a1da09f</t>
  </si>
  <si>
    <t>SGTP Data Center 4</t>
  </si>
  <si>
    <t>82491fb1-67d5-43b9-a771-b6112c682dd4</t>
  </si>
  <si>
    <t>SGTP Data Center 5</t>
  </si>
  <si>
    <t>8cd16faf-4a2a-498d-965d-da476f397a89</t>
  </si>
  <si>
    <t>SGTP Data Center 2</t>
  </si>
  <si>
    <t>20494905-1a8f-4c58-b347-e954e198423a</t>
  </si>
  <si>
    <t>SGTP Data Center 1</t>
  </si>
  <si>
    <t>4c9fb52f-a31c-4073-9e50-eb4a40c63cc6</t>
  </si>
  <si>
    <t>SGTP Data Center 3</t>
  </si>
  <si>
    <t>f558ff60-aea6-11f0-a7c8-1501e02021a6</t>
  </si>
  <si>
    <t>Zediker Station Data Center</t>
  </si>
  <si>
    <t>Cheswick Data Center 
Company Not Disclosed</t>
  </si>
  <si>
    <t>4010e07d-d7e3-4adf-906c-2a107d221420</t>
  </si>
  <si>
    <t>023c8c6c-d04b-415f-85ba-d33df56abaed</t>
  </si>
  <si>
    <t>16122a61-af9c-49e5-9c75-5137fbd79602</t>
  </si>
  <si>
    <t>24fcf290-aea1-11f0-bdf0-0f6ea129f5ac</t>
  </si>
  <si>
    <t xml:space="preserve"> DULLES DESIGN DATA CENTER</t>
  </si>
  <si>
    <t>2d3c6d20-ab7a-11f0-bdfa-afdcdd8cfa67</t>
  </si>
  <si>
    <t>East Manchester Data Center</t>
  </si>
  <si>
    <t>8aae2a4b-ef6d-40b3-962a-30f40694248e</t>
  </si>
  <si>
    <t>Pennhurst Data Center 4</t>
  </si>
  <si>
    <t>c1cc967f-bc1b-4e55-8ea6-9273ca196c0d</t>
  </si>
  <si>
    <t>Pennhurst Data Center 2</t>
  </si>
  <si>
    <t>28a97cd2-5419-4300-9fde-357a7849e73e</t>
  </si>
  <si>
    <t>Pennhurst Data Center 1</t>
  </si>
  <si>
    <t>d8ee2978-2d2b-4ed3-8a2e-6d2cb1b38429</t>
  </si>
  <si>
    <t>Pennhurst Data Center 3</t>
  </si>
  <si>
    <t>38f1fe31-cec9-49f5-8b47-de3d1aa1569e</t>
  </si>
  <si>
    <t>Pennhurst Data Center 5</t>
  </si>
  <si>
    <t>ab4113c0-ae9e-11f0-a7c8-1501e02021a6</t>
  </si>
  <si>
    <t>Loring Air Force Base AI Data Center</t>
  </si>
  <si>
    <t>32243d77-81df-4fb5-8aca-8339a81d26a2</t>
  </si>
  <si>
    <t>Talkington Data Center 4</t>
  </si>
  <si>
    <t>762ea3f0-91ca-431f-8f97-aee81066c146</t>
  </si>
  <si>
    <t>Talkington Data Center 1</t>
  </si>
  <si>
    <t>b1e42455-8995-46b6-9762-1b3b0398cfa8</t>
  </si>
  <si>
    <t>Talkington Data Center 2</t>
  </si>
  <si>
    <t>a527749c-93fb-4e16-96e2-175cc25e8e20</t>
  </si>
  <si>
    <t>Talkington Data Center 3</t>
  </si>
  <si>
    <t>bfa73aa0-ade1-11f0-9281-df7d7cc49535</t>
  </si>
  <si>
    <t>Digital Waxpool Road – ACC11</t>
  </si>
  <si>
    <t>8fd819c0-addc-11f0-9281-df7d7cc49535</t>
  </si>
  <si>
    <t xml:space="preserve">Digital Realty IAD56 </t>
  </si>
  <si>
    <t>c36bd1f0-aecc-11f0-965f-3d71df3dedda</t>
  </si>
  <si>
    <t>Meta's "Tent" OH Data Center 6</t>
  </si>
  <si>
    <t>3d8170e0-aecc-11f0-965f-3d71df3dedda</t>
  </si>
  <si>
    <t>Meta's "Tent" OH Data Center 5</t>
  </si>
  <si>
    <t>f510b120-aeb9-11f0-8875-07123ff0605f</t>
  </si>
  <si>
    <t>Columbus OH Data Center Building 5</t>
  </si>
  <si>
    <t>a987b5c0-b024-11f0-bce2-bbef42c391ae</t>
  </si>
  <si>
    <t>Microsoft Palmetto Building 3</t>
  </si>
  <si>
    <t>d985d5e0-b029-11f0-bce2-bbef42c391ae</t>
  </si>
  <si>
    <t>Microsoft Palmetto Building 4</t>
  </si>
  <si>
    <t>2cc34bb0-b03f-11f0-b419-7db01a1d7d34</t>
  </si>
  <si>
    <t>Microsoft Palmetto Building 5</t>
  </si>
  <si>
    <t>bfc922c6-4820-423a-b245-948a4474cf1f</t>
  </si>
  <si>
    <t>67155b65-e35c-466a-9ce8-d861916e9e88</t>
  </si>
  <si>
    <t>c0602b72-d148-4f28-8821-46d35abcea61</t>
  </si>
  <si>
    <t>a7d06720-2f0d-4542-a0d4-fdd9a1a46236</t>
  </si>
  <si>
    <t>acded74b-717c-4d7a-b721-83a87a846ca2</t>
  </si>
  <si>
    <t>edf59e4f-ee85-41d1-945f-1bf99b4a231f</t>
  </si>
  <si>
    <t>Pennsylvania Electric Co</t>
  </si>
  <si>
    <t>United Electric Coop Service Inc - (TX)</t>
  </si>
  <si>
    <t>a6321098-c6ba-4c76-ad0a-1a7e59f06d55</t>
  </si>
  <si>
    <t>964fa921-aa02-4bb2-872f-138b8145f086</t>
  </si>
  <si>
    <t>762e472c-4e37-4182-8ca6-48e1abce4b79</t>
  </si>
  <si>
    <t>299ffec6-93c8-4d6a-8307-e8bede8dcefd</t>
  </si>
  <si>
    <t>0ba7d8a0-b36a-11f0-aa01-958b69f6aae6</t>
  </si>
  <si>
    <t>NYI Seattle SEA1</t>
  </si>
  <si>
    <t>8768d840-b356-11f0-aa01-958b69f6aae6</t>
  </si>
  <si>
    <t>365 Seattle Data Center</t>
  </si>
  <si>
    <t>758cb280-b361-11f0-aa01-958b69f6aae6</t>
  </si>
  <si>
    <t>Tukwila  Data Center</t>
  </si>
  <si>
    <t>612b31da-c411-4703-87ba-211f447cadc8</t>
  </si>
  <si>
    <t>Quincy Data Center II</t>
  </si>
  <si>
    <t>a0efa955-fab6-4478-9f01-4e8da05f33e2</t>
  </si>
  <si>
    <t>Quincy Data Center III</t>
  </si>
  <si>
    <t>Quincy Data Center I</t>
  </si>
  <si>
    <t>5a250d70-b362-11f0-aa01-958b69f6aae6</t>
  </si>
  <si>
    <t xml:space="preserve">Spokane Data Center </t>
  </si>
  <si>
    <t>c7f64e80-b4df-11f0-8185-15d5bec67b91</t>
  </si>
  <si>
    <t>Karis Naperville Data Center</t>
  </si>
  <si>
    <t>ca576213-b270-4915-a5b2-beb365ccb051</t>
  </si>
  <si>
    <t>AWS - St. Olive Township Building 20</t>
  </si>
  <si>
    <t>e1866720-d610-487a-970b-d98de2f3b0a7</t>
  </si>
  <si>
    <t>AWS - St. Olive Township Building 19</t>
  </si>
  <si>
    <t>92459f23-6dec-48e0-a5d6-236f48a666d4</t>
  </si>
  <si>
    <t>AWS - St. Olive Township Building 24</t>
  </si>
  <si>
    <t>c7c6cb5d-dd05-4307-90c5-4522bbc0bacc</t>
  </si>
  <si>
    <t>AWS - St. Olive Township Building 23</t>
  </si>
  <si>
    <t>19132215-1bf2-4a72-968c-96f623d3b2d3</t>
  </si>
  <si>
    <t>AWS - St. Olive Township Building 27</t>
  </si>
  <si>
    <t>c87e48d8-610b-4361-aa5e-a0fbe6dddc4f</t>
  </si>
  <si>
    <t>AWS - St. Olive Township Building 30</t>
  </si>
  <si>
    <t>b645b5b4-17d3-4c78-80f5-d482acfa9b61</t>
  </si>
  <si>
    <t>AWS - St. Olive Township Building 26</t>
  </si>
  <si>
    <t>c97dd85d-9e89-48bf-83af-344333115061</t>
  </si>
  <si>
    <t>AWS - St. Olive Township Building 25</t>
  </si>
  <si>
    <t>d3b85ff9-7945-4ce9-9405-a8ca3259e9cf</t>
  </si>
  <si>
    <t>AWS - St. Olive Township Building 21</t>
  </si>
  <si>
    <t>a60d55cf-4c96-4421-8e3b-39e2f67bb270</t>
  </si>
  <si>
    <t>AWS - St. Olive Township Building 22</t>
  </si>
  <si>
    <t>073db30d-cccf-4a3d-8011-399193120689</t>
  </si>
  <si>
    <t>AWS - St. Olive Township Building 29</t>
  </si>
  <si>
    <t>beb49d04-e8f9-4097-916e-2043768125a1</t>
  </si>
  <si>
    <t>AWS - St. Olive Township Building 28</t>
  </si>
  <si>
    <t>bb166e37-8a65-4c7a-9ef9-b366b92e1f89</t>
  </si>
  <si>
    <t>Project Galaxy Data Center 2</t>
  </si>
  <si>
    <t>d201cc4b-32f1-403a-b627-e4230243108c</t>
  </si>
  <si>
    <t>Project Galaxy Data Center 1</t>
  </si>
  <si>
    <t>1a881d0d-bd09-4190-97b2-8051d26b5fd1</t>
  </si>
  <si>
    <t>Project Galaxy Data Center 3</t>
  </si>
  <si>
    <t>288ec890-b507-11f0-bdc6-0b79ec2ecb83</t>
  </si>
  <si>
    <t>b5f407af-298c-480f-8c87-ead66f002f35</t>
  </si>
  <si>
    <t>CleanSpark Houston Data Center 1</t>
  </si>
  <si>
    <t>f6ecb54f-8bcd-484d-ab77-f427d6adb646</t>
  </si>
  <si>
    <t>CleanSpark Houston Data Center 3</t>
  </si>
  <si>
    <t>93b1afec-f6b6-4416-8ee6-a12de13ce2ec</t>
  </si>
  <si>
    <t>CleanSpark Houston Data Center 2</t>
  </si>
  <si>
    <t>37eb2acb-b275-4029-bc25-27726d59d203</t>
  </si>
  <si>
    <t>Scannell Technology Park Data Center 1</t>
  </si>
  <si>
    <t>a09f8add-0229-450c-82c1-f9a5a337bd3b</t>
  </si>
  <si>
    <t>Scannell Technology Park Data Center 3</t>
  </si>
  <si>
    <t>21c375dc-2706-4bc6-89d5-0c902a2cecec</t>
  </si>
  <si>
    <t>Scannell Technology Park Data Center 4</t>
  </si>
  <si>
    <t>93800d8b-4710-4e33-beb3-65f44b9a01d5</t>
  </si>
  <si>
    <t>Scannell Technology Park Data Center 2</t>
  </si>
  <si>
    <t>725094fc-3c81-4193-81bc-fa04e5797558</t>
  </si>
  <si>
    <t>Monticello Tech Park Data Center 4</t>
  </si>
  <si>
    <t>2e79d813-57d6-4609-a9d2-dfdf8b58ceb7</t>
  </si>
  <si>
    <t>Monticello Tech Park Data Center 9</t>
  </si>
  <si>
    <t>495833ff-3c64-4cbb-b2e2-088c4c9feaf2</t>
  </si>
  <si>
    <t>Monticello Tech Park Data Center 1</t>
  </si>
  <si>
    <t>6be05192-38f6-483e-beb7-675ccb2614e3</t>
  </si>
  <si>
    <t>Monticello Tech Park Data Center 8</t>
  </si>
  <si>
    <t>5a9039c1-3758-4853-b728-b33de5e157b1</t>
  </si>
  <si>
    <t>Monticello Tech Park Data Center 10</t>
  </si>
  <si>
    <t>b2d10315-dc12-414b-a131-50cb0e4de45c</t>
  </si>
  <si>
    <t>Monticello Tech Park Data Center 6</t>
  </si>
  <si>
    <t>04b67650-cfb1-4991-90fe-e00bd481a414</t>
  </si>
  <si>
    <t>Monticello Tech Park Data Center 7</t>
  </si>
  <si>
    <t>9b364235-5fd6-48b4-beba-60499607d2f8</t>
  </si>
  <si>
    <t>Monticello Tech Park Data Center 5</t>
  </si>
  <si>
    <t>f3582c42-88c3-4773-928e-16cb8c7ac9c6</t>
  </si>
  <si>
    <t>Monticello Tech Park Data Center 3</t>
  </si>
  <si>
    <t>0ed48e50-7d47-4a4a-bf5b-b5a009ad395d</t>
  </si>
  <si>
    <t>Monticello Tech Park Data Center 2</t>
  </si>
  <si>
    <t>3a332880-b0f6-11f0-8d46-f19d3e81e4e0</t>
  </si>
  <si>
    <t>LaSalle Street Data Center</t>
  </si>
  <si>
    <t>d33dcdca-3b22-49ea-9a2a-a9a3fee48eea</t>
  </si>
  <si>
    <t>Greenburg Data Center 2</t>
  </si>
  <si>
    <t>3765e9dd-1c08-45de-87aa-82470be75146</t>
  </si>
  <si>
    <t>Greenburg Data Center 1</t>
  </si>
  <si>
    <t>94bd98b5-8feb-4c8c-a004-af9a69417ff3</t>
  </si>
  <si>
    <t>Greenburg Data Center 3</t>
  </si>
  <si>
    <t>c88ba5d0-8723-45de-8fe7-1c6d332da08c</t>
  </si>
  <si>
    <t>Port of Victoria Data Center 1</t>
  </si>
  <si>
    <t>577b1088-c03b-4689-b6fa-76dd6cf0c4a1</t>
  </si>
  <si>
    <t>Port of Victoria Data Center 6</t>
  </si>
  <si>
    <t>0fc9c532-3a9f-4312-b68c-bac7e1f5afee</t>
  </si>
  <si>
    <t>Port of Victoria Data Center 3</t>
  </si>
  <si>
    <t>5725fe36-f968-445b-9180-84f00ba70776</t>
  </si>
  <si>
    <t>Port of Victoria Data Center 9</t>
  </si>
  <si>
    <t>271a0cf3-4d2e-49a8-82fd-9694da045d5b</t>
  </si>
  <si>
    <t>Port of Victoria Data Center 8</t>
  </si>
  <si>
    <t>b77fc631-f60d-4fc6-995e-101abf961541</t>
  </si>
  <si>
    <t>Port of Victoria Data Center 2</t>
  </si>
  <si>
    <t>b2064fa7-0a6e-4479-bc3a-b28aebe73082</t>
  </si>
  <si>
    <t>Port of Victoria Data Center 7</t>
  </si>
  <si>
    <t>2a04a580-0e7e-4fb8-ba41-1d2ed58f24cf</t>
  </si>
  <si>
    <t>Port of Victoria Data Center 5</t>
  </si>
  <si>
    <t>d94df40c-14d6-47d6-b52a-d64e343bdf9a</t>
  </si>
  <si>
    <t>Port of Victoria Data Center 4</t>
  </si>
  <si>
    <t>37a273e9-173f-4361-8ab7-0bde1e42e242</t>
  </si>
  <si>
    <t>Port of Victoria Data Center 10</t>
  </si>
  <si>
    <t>02d98321-d487-4db8-bec3-58650a78c098</t>
  </si>
  <si>
    <t>EdgeConnex New Albany Data Center 1</t>
  </si>
  <si>
    <t>004ea342-01cb-416d-ad72-a9a36db7a35b</t>
  </si>
  <si>
    <t>EdgeConnex New Albany Data Center 2</t>
  </si>
  <si>
    <t>df9ecad0-b340-11f0-b231-cd93973de994</t>
  </si>
  <si>
    <t>NTT Data Quincy</t>
  </si>
  <si>
    <t>f827e440-b4f0-11f0-98cc-41388c0a9874</t>
  </si>
  <si>
    <t>DeForest Data Center</t>
  </si>
  <si>
    <t>cd96e2b0-b0f1-11f0-8d46-f19d3e81e4e0</t>
  </si>
  <si>
    <t>Allentown - TekPark Data Center Expansion</t>
  </si>
  <si>
    <t>d8821232-bc1f-47cc-bedb-c1c756c61513</t>
  </si>
  <si>
    <t>MRTP Data Center 4</t>
  </si>
  <si>
    <t>36fc4b78-45e6-4d7a-b0d8-9a716d7c47ca</t>
  </si>
  <si>
    <t>MRTP Data Center 5</t>
  </si>
  <si>
    <t>da2b7571-df67-40d6-ba35-0f317d0f8c42</t>
  </si>
  <si>
    <t>MRTP Data Center 1</t>
  </si>
  <si>
    <t>cbc35d4c-8d59-4a89-ab5d-e9f2c30d8423</t>
  </si>
  <si>
    <t>MRTP Data Center 2</t>
  </si>
  <si>
    <t>5e21c069-f4c7-4021-ac86-dd1fddaa24ca</t>
  </si>
  <si>
    <t>MRTP Data Center 3</t>
  </si>
  <si>
    <t>Lincoln Rackhouse</t>
  </si>
  <si>
    <t>080a4957-875f-4baf-a23f-db5dbc755cb9</t>
  </si>
  <si>
    <t>Threemille Data Center 2</t>
  </si>
  <si>
    <t>cc95d725-40bd-4b91-b99a-fb9e59fd9073</t>
  </si>
  <si>
    <t>Threemille Data Center 3</t>
  </si>
  <si>
    <t>4a99f0b9-0600-4bf5-aaa0-7d18477fbd40</t>
  </si>
  <si>
    <t>Threemille Data Center 1</t>
  </si>
  <si>
    <t>64bcecf0-ba6d-11f0-b907-43c33fd259b0</t>
  </si>
  <si>
    <t>DMG Boardman Data Center</t>
  </si>
  <si>
    <t>36f1e2a7-c01d-4fde-a69b-6cbf6b03ad9b</t>
  </si>
  <si>
    <t>Piqua Data Center 2</t>
  </si>
  <si>
    <t>be11e5f1-7fcd-43b3-a891-be4b5b408b7c</t>
  </si>
  <si>
    <t>Piqua Data Center 1</t>
  </si>
  <si>
    <t>448b7b40-ec25-4b3f-a560-91e80b622177</t>
  </si>
  <si>
    <t>Kingsboro Data Center 5</t>
  </si>
  <si>
    <t>74e16e3d-927c-40c1-8937-da0a05b64203</t>
  </si>
  <si>
    <t>Kingsboro Data Center 4</t>
  </si>
  <si>
    <t>a1bafb1b-3c6c-492a-aaf9-7e15c42322f4</t>
  </si>
  <si>
    <t>Kingsboro Data Center 2</t>
  </si>
  <si>
    <t>b09bcba4-2ea6-44d6-b676-13ad74bd6ef6</t>
  </si>
  <si>
    <t>Kingsboro Data Center 3</t>
  </si>
  <si>
    <t>377e66f8-5e73-478c-aaf3-8cd6ff1884a7</t>
  </si>
  <si>
    <t>Kingsboro Data Center 6</t>
  </si>
  <si>
    <t>9131febb-06e3-42f4-ba62-0f4776718073</t>
  </si>
  <si>
    <t>Kingsboro Data Center 1</t>
  </si>
  <si>
    <t>8b697c93-3219-4608-abd7-3c4b219660f8</t>
  </si>
  <si>
    <t>Archbald Staback Park Data Center 1</t>
  </si>
  <si>
    <t>733c6b03-6462-462d-9868-dad9910b5031</t>
  </si>
  <si>
    <t>Archbald Staback Park Data Center 2</t>
  </si>
  <si>
    <t>e4b4ce6a-18b1-43a5-b0f7-6b96bbb91f6f</t>
  </si>
  <si>
    <t>Archbald Staback Park Data Center 14</t>
  </si>
  <si>
    <t>e30cc729-68ce-44b3-9da8-aaf2042ece03</t>
  </si>
  <si>
    <t>Archbald Staback Park Data Center 9</t>
  </si>
  <si>
    <t>22fc41d0-59db-4fd0-9e47-973fcbb9124b</t>
  </si>
  <si>
    <t>Archbald Staback Park Data Center 7</t>
  </si>
  <si>
    <t>bb2c73a5-3ef7-444d-9e61-532f11a9a9bf</t>
  </si>
  <si>
    <t>Archbald Staback Park Data Center 4</t>
  </si>
  <si>
    <t>f076790c-cb6e-4921-b4f4-48358fe0590f</t>
  </si>
  <si>
    <t>Archbald Staback Park Data Center 8</t>
  </si>
  <si>
    <t>ec49f23a-d9f2-4909-a874-b65ce7d4f13a</t>
  </si>
  <si>
    <t>Archbald Staback Park Data Center 5</t>
  </si>
  <si>
    <t>0e164d46-5fac-4e17-805c-f42567ee4021</t>
  </si>
  <si>
    <t>Archbald Staback Park Data Center 11</t>
  </si>
  <si>
    <t>5b6ae568-8a24-437a-a584-3e1809efe5d4</t>
  </si>
  <si>
    <t>Archbald Staback Park Data Center 15</t>
  </si>
  <si>
    <t>d5b35e90-053a-440e-aa5b-f85bc4c8fb76</t>
  </si>
  <si>
    <t>Archbald Staback Park Data Center 18</t>
  </si>
  <si>
    <t>f24aca2a-8af3-4edb-a87e-285cc0460d91</t>
  </si>
  <si>
    <t>Archbald Staback Park Data Center 13</t>
  </si>
  <si>
    <t>12329883-cf1c-41b2-b2a2-747d07bebf84</t>
  </si>
  <si>
    <t>Archbald Staback Park Data Center 16</t>
  </si>
  <si>
    <t>d6864518-6d21-42bf-af81-7ce657d316d0</t>
  </si>
  <si>
    <t>Archbald Staback Park Data Center 17</t>
  </si>
  <si>
    <t>69a5e2bb-24cf-4746-9822-c2af35edd291</t>
  </si>
  <si>
    <t>Archbald Staback Park Data Center 12</t>
  </si>
  <si>
    <t>f731016e-931b-46d7-bd53-481f4a552c7b</t>
  </si>
  <si>
    <t>Archbald Staback Park Data Center 6</t>
  </si>
  <si>
    <t>bd62e1f3-a3e5-435f-abd1-b68357eb3151</t>
  </si>
  <si>
    <t>Archbald Staback Park Data Center 10</t>
  </si>
  <si>
    <t>52cd5b28-75ec-4151-b602-7e24dc3e25d6</t>
  </si>
  <si>
    <t>Archbald Staback Park Data Center 3</t>
  </si>
  <si>
    <t>6f1ab664-1497-476a-b4e4-b63cd5216139</t>
  </si>
  <si>
    <t>Archbald Jermyn Data Center 2</t>
  </si>
  <si>
    <t>6a39efb0-4eaa-41ee-a949-ad5ede874dc0</t>
  </si>
  <si>
    <t>Archbald Jermyn Data Center 3</t>
  </si>
  <si>
    <t>c1165e9c-bbc7-4320-a495-d2189a7ca1c6</t>
  </si>
  <si>
    <t>Archbald Jermyn Data Center 4</t>
  </si>
  <si>
    <t>82639820-a311-451d-ad2a-d4c3f7d76b4b</t>
  </si>
  <si>
    <t>Archbald Jermyn Data Center 1</t>
  </si>
  <si>
    <t>61a9d310-b9c9-11f0-8295-4bd76cb2aa84</t>
  </si>
  <si>
    <t>c02497e6-6b42-4b71-b5e9-60bcd3da24ab</t>
  </si>
  <si>
    <t>Sweetwater 1 Data Center 5</t>
  </si>
  <si>
    <t>1fd41553-0a41-41e9-bd59-cf8e6245a265</t>
  </si>
  <si>
    <t>Sweetwater 1 Data Center 2</t>
  </si>
  <si>
    <t>e305cfe6-b448-4bf2-b5ee-2d0574e18061</t>
  </si>
  <si>
    <t>Sweetwater 1 Data Center 4</t>
  </si>
  <si>
    <t>74dbe370-0756-4358-a534-ab22bbb33155</t>
  </si>
  <si>
    <t>Sweetwater 1 Data Center 3</t>
  </si>
  <si>
    <t>Sweetwater 1 Data Center 1</t>
  </si>
  <si>
    <t>15ce6223-daef-43c3-b18e-255dfc8e79f8</t>
  </si>
  <si>
    <t>Sweetwater 2 Data Center 4</t>
  </si>
  <si>
    <t>Sweetwater 2 Data Center 1</t>
  </si>
  <si>
    <t>00b36489-7fff-430d-a582-fe5638622628</t>
  </si>
  <si>
    <t>Sweetwater 2 Data Center 2</t>
  </si>
  <si>
    <t>3eefe708-0d3b-4a78-b2ec-35c751f9be06</t>
  </si>
  <si>
    <t>Sweetwater 2 Data Center 5</t>
  </si>
  <si>
    <t>2f049b80-dfd2-4f28-8707-3846885d6f09</t>
  </si>
  <si>
    <t>Sweetwater 2 Data Center 6</t>
  </si>
  <si>
    <t>36a5566f-6607-46af-be6c-721719f2f408</t>
  </si>
  <si>
    <t>Sweetwater 2 Data Center 3</t>
  </si>
  <si>
    <t>7994eefe-2878-488c-8d69-0bb915182ada</t>
  </si>
  <si>
    <t>Horizon 7</t>
  </si>
  <si>
    <t>57dae7c4-0716-4b6c-95a4-d3e8acbaa772</t>
  </si>
  <si>
    <t>Horizon 5</t>
  </si>
  <si>
    <t>0979cf8a-740b-47d1-9c82-f8c285b0a6b2</t>
  </si>
  <si>
    <t>Horizon 6</t>
  </si>
  <si>
    <t>ef34e252-100c-494f-a8ca-f0b2b91e6cc1</t>
  </si>
  <si>
    <t>Horizon 10</t>
  </si>
  <si>
    <t>6d5fb778-7c0f-4a8f-b6a3-3238cec2d75f</t>
  </si>
  <si>
    <t>Horizon 8</t>
  </si>
  <si>
    <t>257f928d-fbd2-45ba-94e3-cbcf25e4144d</t>
  </si>
  <si>
    <t>Horizon 9</t>
  </si>
  <si>
    <t>f8f7d06f-9f8c-45e7-b753-bc939ba15bc1</t>
  </si>
  <si>
    <t>Horizon 4</t>
  </si>
  <si>
    <t>e99300c3-1572-4a7e-bbec-c8eab37f0af0</t>
  </si>
  <si>
    <t>Horizon 3</t>
  </si>
  <si>
    <t>08ba49a0-a982-43dc-8cab-c535f55c34c3</t>
  </si>
  <si>
    <t>Cipher Mining HPC Data Center Phase 2</t>
  </si>
  <si>
    <t>a2edf010-bc0b-11f0-9f5f-bb141d600ba9</t>
  </si>
  <si>
    <t>BluSky Mulhall Data Center</t>
  </si>
  <si>
    <t>ad4346d2-e251-4dbe-8822-9eb2a6c660c3</t>
  </si>
  <si>
    <t>TA Realty Chicago Data Center 2</t>
  </si>
  <si>
    <t>9e821678-12a4-44ee-ba94-3e235ad9fb5f</t>
  </si>
  <si>
    <t>TA Realty Chicago Data Center 1</t>
  </si>
  <si>
    <t>e4168d70-6be3-4ab0-9451-aa00cc3a9655</t>
  </si>
  <si>
    <t>TA Realty Chicago Data Center 3</t>
  </si>
  <si>
    <t>TPA Group</t>
  </si>
  <si>
    <t>a10c1773-843b-4f59-957a-3f82267d9c24</t>
  </si>
  <si>
    <t>Klondike Data Center 4</t>
  </si>
  <si>
    <t>Klondike Digital Infrastructure</t>
  </si>
  <si>
    <t>9b3693c5-eb81-456d-ad1e-0b55437d4627</t>
  </si>
  <si>
    <t>Klondike Data Center 3</t>
  </si>
  <si>
    <t>260ab3e8-d660-46e3-a326-b53e90ce2ee9</t>
  </si>
  <si>
    <t>Klondike Data Center 1</t>
  </si>
  <si>
    <t>c9eb1156-72bc-4d1a-91c0-75249aca335a</t>
  </si>
  <si>
    <t>Klondike Data Center 2</t>
  </si>
  <si>
    <t>8df591d6-80ef-4e84-8b66-4bb19b37e3dd</t>
  </si>
  <si>
    <t>STEM Data Center 3</t>
  </si>
  <si>
    <t>4ebd6a3c-e125-45a6-9f8a-4d82824c301d</t>
  </si>
  <si>
    <t>STEM Data Center 1</t>
  </si>
  <si>
    <t>6e846f9b-9a8a-470e-8591-e7471a234f6d</t>
  </si>
  <si>
    <t>STEM Data Center 2</t>
  </si>
  <si>
    <t>b91aa389-b9e5-47e9-89cf-ffc9a088e3ab</t>
  </si>
  <si>
    <t>STEM Data Center 4</t>
  </si>
  <si>
    <t>f9a858ef-6f43-492e-a220-ed00b2b38177</t>
  </si>
  <si>
    <t>Imperial Data Center 1</t>
  </si>
  <si>
    <t>9b37b5a5-ca7d-4524-9f49-4d3e09453d88</t>
  </si>
  <si>
    <t>New Era Energy Lea County Data Center 21</t>
  </si>
  <si>
    <t>4ff9eecc-e961-4040-95bb-b1755a01466c</t>
  </si>
  <si>
    <t>New Era Energy Lea County Data Center 7</t>
  </si>
  <si>
    <t>bccd95a9-9d6c-4b11-aecc-f33b2b0eeee5</t>
  </si>
  <si>
    <t>New Era Energy Lea County Data Center 32</t>
  </si>
  <si>
    <t>33934400-51d4-4d2b-a560-3fef80481e42</t>
  </si>
  <si>
    <t>New Era Energy Lea County Data Center 34</t>
  </si>
  <si>
    <t>7dc31069-c667-45fb-8806-7c91f4535ebb</t>
  </si>
  <si>
    <t>New Era Energy Lea County Data Center 11</t>
  </si>
  <si>
    <t>a39e0592-6785-4364-a550-11b77af5add0</t>
  </si>
  <si>
    <t>New Era Energy Lea County Data Center 17</t>
  </si>
  <si>
    <t>9f3f2ec1-0613-4e71-bd08-e5932aba46c8</t>
  </si>
  <si>
    <t>New Era Energy Lea County Data Center 31</t>
  </si>
  <si>
    <t>0ae151d3-c2ef-4b8b-83e0-69e52ab9d88d</t>
  </si>
  <si>
    <t>New Era Energy Lea County Data Center 25</t>
  </si>
  <si>
    <t>9da6b347-7cbd-4d76-a1cf-5e266d59ca8a</t>
  </si>
  <si>
    <t>New Era Energy Lea County Data Center 14</t>
  </si>
  <si>
    <t>d7fd8632-158f-4428-8489-7eab4e5d42b8</t>
  </si>
  <si>
    <t>New Era Energy Lea County Data Center 16</t>
  </si>
  <si>
    <t>7bf63578-cd40-4df2-9e75-21c837329e74</t>
  </si>
  <si>
    <t>New Era Energy Lea County Data Center 19</t>
  </si>
  <si>
    <t>56488a79-8536-4abb-876a-23b4ba487869</t>
  </si>
  <si>
    <t>New Era Energy Lea County Data Center 3</t>
  </si>
  <si>
    <t>816fd76b-29db-4a4b-a011-9a7bc6aa2c7f</t>
  </si>
  <si>
    <t>New Era Energy Lea County Data Center 33</t>
  </si>
  <si>
    <t>cec881b6-655a-425e-8d08-0e24946cade8</t>
  </si>
  <si>
    <t>New Era Energy Lea County Data Center 10</t>
  </si>
  <si>
    <t>a5e9fc03-6831-4b14-95df-bd2239cedcdb</t>
  </si>
  <si>
    <t>New Era Energy Lea County Data Center 4</t>
  </si>
  <si>
    <t>d37801f4-a556-47d9-99ed-4395a71ab130</t>
  </si>
  <si>
    <t>New Era Energy Lea County Data Center 28</t>
  </si>
  <si>
    <t>e71f2e4b-513f-4154-b7a1-922bc2b9ac31</t>
  </si>
  <si>
    <t>New Era Energy Lea County Data Center 13</t>
  </si>
  <si>
    <t>45a3bc0e-dcae-4b2e-91f5-427074e1b8c2</t>
  </si>
  <si>
    <t>New Era Energy Lea County Data Center 2</t>
  </si>
  <si>
    <t>d6ad4912-a1ae-4d0c-959d-9b59e5b69486</t>
  </si>
  <si>
    <t>New Era Energy Lea County Data Center 15</t>
  </si>
  <si>
    <t>001ad93f-ea84-42f5-8040-700860dbc398</t>
  </si>
  <si>
    <t>New Era Energy Lea County Data Center 22</t>
  </si>
  <si>
    <t>378a1df2-0e4b-4406-b201-468a5abd460f</t>
  </si>
  <si>
    <t>New Era Energy Lea County Data Center 30</t>
  </si>
  <si>
    <t>179f5d11-e2a7-45aa-9b43-273149112116</t>
  </si>
  <si>
    <t>New Era Energy Lea County Data Center 6</t>
  </si>
  <si>
    <t>08ee6735-335d-420a-8e25-0c8045d58405</t>
  </si>
  <si>
    <t>New Era Energy Lea County Data Center 8</t>
  </si>
  <si>
    <t>c6aedb1c-f00a-49f4-8771-3c1a0ade1ad1</t>
  </si>
  <si>
    <t>New Era Energy Lea County Data Center 35</t>
  </si>
  <si>
    <t>ca78b69a-5782-4394-b457-11d69c5e3f91</t>
  </si>
  <si>
    <t>New Era Energy Lea County Data Center 23</t>
  </si>
  <si>
    <t>9726fb16-9084-48af-a746-ff4b8606f3c6</t>
  </si>
  <si>
    <t>New Era Energy Lea County Data Center 1</t>
  </si>
  <si>
    <t>0e95712a-6a12-4f43-b0c2-37f885eae762</t>
  </si>
  <si>
    <t>New Era Energy Lea County Data Center 5</t>
  </si>
  <si>
    <t>dfcdaece-98d2-47d5-8c1d-d786d1e9a616</t>
  </si>
  <si>
    <t>New Era Energy Lea County Data Center 12</t>
  </si>
  <si>
    <t>2de433df-f081-438a-b5d0-370d4c78624d</t>
  </si>
  <si>
    <t>New Era Energy Lea County Data Center 9</t>
  </si>
  <si>
    <t>8c28b8d0-8a23-4638-8aca-672784c9ee7c</t>
  </si>
  <si>
    <t>New Era Energy Lea County Data Center 27</t>
  </si>
  <si>
    <t>64940a4d-9582-4413-87b3-0e7815639bb1</t>
  </si>
  <si>
    <t>New Era Energy Lea County Data Center 29</t>
  </si>
  <si>
    <t>57526670-f06d-4325-bb3b-cbff0e780838</t>
  </si>
  <si>
    <t>New Era Energy Lea County Data Center 24</t>
  </si>
  <si>
    <t>43af16ae-e8f5-4621-a9a2-5ac2993b6ae8</t>
  </si>
  <si>
    <t>New Era Energy Lea County Data Center 20</t>
  </si>
  <si>
    <t>13d107a4-4a2c-4905-9d70-71f37fcaa872</t>
  </si>
  <si>
    <t>New Era Energy Lea County Data Center 26</t>
  </si>
  <si>
    <t>2b1bf432-b28e-414f-b7e8-b853cbfbd079</t>
  </si>
  <si>
    <t>New Era Energy Lea County Data Center 18</t>
  </si>
  <si>
    <t>626f6a3e-e056-437b-9a38-95768f79e295</t>
  </si>
  <si>
    <t>Project Comal Data Center 2</t>
  </si>
  <si>
    <t>90f2ffa3-f182-48cb-b1ca-2c365f939401</t>
  </si>
  <si>
    <t>Project Comal Data Center 3</t>
  </si>
  <si>
    <t>67634ab2-61ca-4e81-b97c-a07a959805d6</t>
  </si>
  <si>
    <t>Project Comal Data Center 4</t>
  </si>
  <si>
    <t>8514cd88-6a18-4b0f-992d-bde1fef0f2c7</t>
  </si>
  <si>
    <t>Project Comal Data Center 1</t>
  </si>
  <si>
    <t>efecc010-be65-11f0-9aa9-a39668632023</t>
  </si>
  <si>
    <t>Deep Green Lansing Data Center</t>
  </si>
  <si>
    <t>309cffc1-0b0f-437f-bc69-8f124cb639f1</t>
  </si>
  <si>
    <t>Mason County Data Center 22</t>
  </si>
  <si>
    <t>1ab95420-ca33-4c31-9fb6-83a21b7570d2</t>
  </si>
  <si>
    <t>Mason County Data Center 5</t>
  </si>
  <si>
    <t>1d8cbfbc-970b-45c9-98c8-55e28511cce6</t>
  </si>
  <si>
    <t>Mason County Data Center 11</t>
  </si>
  <si>
    <t>979ef212-d9f0-47c5-ac9c-568dd43cd75d</t>
  </si>
  <si>
    <t>Mason County Data Center 8</t>
  </si>
  <si>
    <t>de9652cc-9ef2-4f68-b653-5c2e71e70ea1</t>
  </si>
  <si>
    <t>Mason County Data Center 2</t>
  </si>
  <si>
    <t>969a6b27-fd3e-4a70-a1a3-8845132d2bc0</t>
  </si>
  <si>
    <t>Mason County Data Center 13</t>
  </si>
  <si>
    <t>9a8941a4-b4ad-478a-95f2-b69cd15884d1</t>
  </si>
  <si>
    <t>Mason County Data Center 6</t>
  </si>
  <si>
    <t>4fd49368-8b7e-487b-a7d3-63fa4504463e</t>
  </si>
  <si>
    <t>Mason County Data Center 17</t>
  </si>
  <si>
    <t>57ce270c-40b6-4700-8f23-e8d247c70110</t>
  </si>
  <si>
    <t>Mason County Data Center 18</t>
  </si>
  <si>
    <t>ea2878f1-3b21-45c1-9b0f-454c7ce31dad</t>
  </si>
  <si>
    <t>Mason County Data Center 16</t>
  </si>
  <si>
    <t>88608159-4bc9-47cb-ad42-55fb66039547</t>
  </si>
  <si>
    <t>Mason County Data Center 9</t>
  </si>
  <si>
    <t>47b78304-c357-4e0b-8901-c14c943d1cdc</t>
  </si>
  <si>
    <t>Mason County Data Center 10</t>
  </si>
  <si>
    <t>273c8fe1-7caa-4ce5-97bf-c2f067a57438</t>
  </si>
  <si>
    <t>Mason County Data Center 4</t>
  </si>
  <si>
    <t>84860134-aafb-4229-b908-5d4666356097</t>
  </si>
  <si>
    <t>Mason County Data Center 12</t>
  </si>
  <si>
    <t>635686d3-187f-4283-85ca-48bd89a58474</t>
  </si>
  <si>
    <t>Mason County Data Center 7</t>
  </si>
  <si>
    <t>9d50031e-8461-4980-88fd-79e22eddc106</t>
  </si>
  <si>
    <t>Mason County Data Center 20</t>
  </si>
  <si>
    <t>2426defc-8cad-455d-a3c1-40445554d777</t>
  </si>
  <si>
    <t>Mason County Data Center 14</t>
  </si>
  <si>
    <t>c63056c5-02b2-46a1-bb4d-33a8061bac7d</t>
  </si>
  <si>
    <t>Mason County Data Center 21</t>
  </si>
  <si>
    <t>aaecbf62-8d2e-4651-bfe8-534736e142bc</t>
  </si>
  <si>
    <t>Mason County Data Center 3</t>
  </si>
  <si>
    <t>d5c1ed13-49e8-4b81-bd83-39ea82ae65a8</t>
  </si>
  <si>
    <t>Mason County Data Center 15</t>
  </si>
  <si>
    <t>e0108325-97a3-4430-a869-c4f8ce9e8976</t>
  </si>
  <si>
    <t>Mason County Data Center 19</t>
  </si>
  <si>
    <t>7f3c302f-2fc9-4a84-8577-a9c345592943</t>
  </si>
  <si>
    <t>Mason County Data Center 1</t>
  </si>
  <si>
    <t>20a3c6ae-1100-456b-8254-373000501be5</t>
  </si>
  <si>
    <t>Twiggs Data Center 6</t>
  </si>
  <si>
    <t>db34a234-74d5-4272-8d78-58a1c3b67732</t>
  </si>
  <si>
    <t>Twiggs Data Center 8</t>
  </si>
  <si>
    <t>3092fa01-e8ca-41a3-aa6d-3ba1b408c204</t>
  </si>
  <si>
    <t>Twiggs Data Center 3</t>
  </si>
  <si>
    <t>3bbca610-c723-4fdf-ba4d-e2bc5d98e815</t>
  </si>
  <si>
    <t>Twiggs Data Center 7</t>
  </si>
  <si>
    <t>aca95d9a-d141-4be8-8ab1-24fe635b7105</t>
  </si>
  <si>
    <t>Twiggs Data Center 4</t>
  </si>
  <si>
    <t>Twiggs Data Center 1</t>
  </si>
  <si>
    <t>4cc0095a-5399-4f30-bee1-904d42afabe8</t>
  </si>
  <si>
    <t>Twiggs Data Center 5</t>
  </si>
  <si>
    <t>ac3a5d29-5bb3-43b0-b485-ec500fed3560</t>
  </si>
  <si>
    <t>Twiggs Data Center 2</t>
  </si>
  <si>
    <t>0b584197-8c62-427c-8be6-99c0789f3fa4</t>
  </si>
  <si>
    <t>CB-5</t>
  </si>
  <si>
    <t>5f8e9ce8-29b7-4846-a2e4-a63d4281e0c7</t>
  </si>
  <si>
    <t>CB-6</t>
  </si>
  <si>
    <t>702bcced-5ef0-450a-a552-d10815304fc0</t>
  </si>
  <si>
    <t>CB-3</t>
  </si>
  <si>
    <t>0671ab6e-1214-40a5-b475-5a102882d95f</t>
  </si>
  <si>
    <t>CB-2</t>
  </si>
  <si>
    <t>3ad9f687-485a-419b-9926-51bdef294e78</t>
  </si>
  <si>
    <t>CB-1</t>
  </si>
  <si>
    <t>3092c291-cc19-4154-a878-42360275323f</t>
  </si>
  <si>
    <t>CB-4</t>
  </si>
  <si>
    <t>21c75548-7de9-4713-a5f9-d8110f388cdd</t>
  </si>
  <si>
    <t>Beaver Dam Data Center 2</t>
  </si>
  <si>
    <t>Beaver Dam Data Center 1</t>
  </si>
  <si>
    <t>cadac1c0-c00c-11f0-b065-cdc13b88d9cb</t>
  </si>
  <si>
    <t>Bermuda Data Center 3</t>
  </si>
  <si>
    <t xml:space="preserve">TeraWulf </t>
  </si>
  <si>
    <t>da687740-3e5a-4b5d-854b-41c8b963941d</t>
  </si>
  <si>
    <t>Dorothy 2</t>
  </si>
  <si>
    <t>09a64265-5c32-44af-9a09-8b2494b1818e</t>
  </si>
  <si>
    <t>Dorothy 1A + 1B</t>
  </si>
  <si>
    <t>19ee195d-34ed-47b9-b979-9c10829edc7f</t>
  </si>
  <si>
    <t>a62ef88f-55d2-42d4-9598-4f74f47379b5</t>
  </si>
  <si>
    <t>00983fce-3880-4ba5-82dc-ea4ec71d631f</t>
  </si>
  <si>
    <t>fb38e24e-e7ec-44d9-9b7d-d4b594b50279</t>
  </si>
  <si>
    <t>27767ef7-d7cc-4ac2-8c26-0a5852327799</t>
  </si>
  <si>
    <t>39e8e169-2f32-4b4a-a1d1-4e0f06bb9955</t>
  </si>
  <si>
    <t>eff4d35a-2404-4095-a6c9-13c68d8b71f7</t>
  </si>
  <si>
    <t>Houston One Data Center</t>
  </si>
  <si>
    <t>198c7f88-4f52-49d0-8aa1-e9f0459a2299</t>
  </si>
  <si>
    <t>HOU2 Data Center</t>
  </si>
  <si>
    <t>HOU1 Data Center</t>
  </si>
  <si>
    <t>db14d860-c574-11f0-b730-d9dbbac9d672</t>
  </si>
  <si>
    <t>d4533560-c594-11f0-b730-d9dbbac9d672</t>
  </si>
  <si>
    <t>06b9224e-f114-475d-8b49-3085feddd897</t>
  </si>
  <si>
    <t>d8ae3b73-f8f7-44da-93ca-5d2a1b571f01</t>
  </si>
  <si>
    <t>8075db13-5654-4382-a329-42a3de474e6e</t>
  </si>
  <si>
    <t>Frenchtown Township Data Center 4</t>
  </si>
  <si>
    <t>e05b5767-4ce4-4060-bb39-f5548a184a8b</t>
  </si>
  <si>
    <t>Frenchtown Township Data Center 2</t>
  </si>
  <si>
    <t>086a8652-5104-417c-b066-f830b5666d8a</t>
  </si>
  <si>
    <t>Frenchtown Township Data Center 1</t>
  </si>
  <si>
    <t>2e5cc9dd-fe23-4c4a-9706-1e6b166391c1</t>
  </si>
  <si>
    <t>Frenchtown Township Data Center 3</t>
  </si>
  <si>
    <t>8a2dadd0-c58f-11f0-b140-a78730de6223</t>
  </si>
  <si>
    <t>Bitfarms Washington Data Center</t>
  </si>
  <si>
    <t>cbeb1340-c641-11f0-8416-4dd1bc094c6c</t>
  </si>
  <si>
    <t>Atlas Power Butte Data Center</t>
  </si>
  <si>
    <t>632db4d0-b517-4adf-b952-f1ad550d0474</t>
  </si>
  <si>
    <t>07f06364-5a36-44c6-a235-a64ae094aa82</t>
  </si>
  <si>
    <t>36ed96f6-fb96-4409-8840-0e9d19007c27</t>
  </si>
  <si>
    <t>191bb66d-550f-4c93-a662-4995862389bf</t>
  </si>
  <si>
    <t>b0bd440c-36cc-4d8f-a328-0a3db80be470</t>
  </si>
  <si>
    <t>94500b01-7577-48d5-9114-c7f42187f924</t>
  </si>
  <si>
    <t>49a6e527-5b48-4487-9ce9-120a77e3f1cb</t>
  </si>
  <si>
    <t>631aba30-a2cf-4210-b67a-7fd08f685a42</t>
  </si>
  <si>
    <t>a9daaec8-cba0-4e87-acea-ad9c29d1275d</t>
  </si>
  <si>
    <t>36fdedd8-cb61-43d8-87f3-1b3492e399af</t>
  </si>
  <si>
    <t>25da650f-49fb-4dd5-ad26-1b456e42daf1</t>
  </si>
  <si>
    <t>66943903-5c7f-4a6a-a6e7-4ad10f3e0666</t>
  </si>
  <si>
    <t>0d4fc4a3-36b6-4d1d-86ec-96d64f31e2fc</t>
  </si>
  <si>
    <t>90ea2cb2-0966-4f07-8f44-5bb30b7600e2</t>
  </si>
  <si>
    <t>d10e5a89-1870-4135-bda3-01bcb2df7f69</t>
  </si>
  <si>
    <t>c6ed2278-de5d-4c34-abab-53a503402491</t>
  </si>
  <si>
    <t>5375b99f-6e50-419c-9979-eaf257b89b21</t>
  </si>
  <si>
    <t>Festus Data Center</t>
  </si>
  <si>
    <t>ff55f670-c4af-11f0-9349-15a8e55ff794</t>
  </si>
  <si>
    <t>Hornbaker Rd Data Center</t>
  </si>
  <si>
    <t>7159d2be-4782-4d09-9b43-2ec9e0192d6b</t>
  </si>
  <si>
    <t>8b29441b-844b-4963-840a-a5b0db2c3433</t>
  </si>
  <si>
    <t>bc83e76b-f44a-455d-9617-db85b2048827</t>
  </si>
  <si>
    <t>d8dcec52-3ea8-42b4-bc05-076d0242f878</t>
  </si>
  <si>
    <t>24aed7e1-b6f0-49b6-8dd6-38e337140774</t>
  </si>
  <si>
    <t>Cetronia Rd Data Center 3</t>
  </si>
  <si>
    <t>105a8bd5-b5e9-460d-b706-fed69ffad9d5</t>
  </si>
  <si>
    <t>Cetronia Rd Data Center 2</t>
  </si>
  <si>
    <t>d2d9c46b-56fd-47fd-ba3f-1362e92d4c48</t>
  </si>
  <si>
    <t>Cetronia Rd Data Center 1</t>
  </si>
  <si>
    <t>3dd9cc20-c65c-11f0-ab9d-19e0d9e888ff</t>
  </si>
  <si>
    <t>AI Data Center Building 34</t>
  </si>
  <si>
    <t>a4c1aaf0-c659-11f0-bd0a-0d17e79e06c0</t>
  </si>
  <si>
    <t>AI Data Center Building 33</t>
  </si>
  <si>
    <t>8fc7c0f4-b564-438c-9574-5a46188a6455</t>
  </si>
  <si>
    <t>Data Center Building B</t>
  </si>
  <si>
    <t>0e4b55bb-f624-4b82-95a2-8f84703eae42</t>
  </si>
  <si>
    <t>Data Center Building A</t>
  </si>
  <si>
    <t>83b910a9-9fe0-44d1-8c71-4b9c87c29663</t>
  </si>
  <si>
    <t>Data Center Building D</t>
  </si>
  <si>
    <t>31906082-24e0-4a58-980d-b90ebdcc7a24</t>
  </si>
  <si>
    <t>Data Center Building C</t>
  </si>
  <si>
    <t>a6d6d9b0-c635-11f0-8416-4dd1bc094c6c</t>
  </si>
  <si>
    <t>DA12 Dallas Data Center</t>
  </si>
  <si>
    <t>7fd77c2f-cf3d-48f5-8958-be4657210664</t>
  </si>
  <si>
    <t>South Haskell County Data Center 5</t>
  </si>
  <si>
    <t>3e857ca4-0da1-4c69-a44e-0430fc7ed882</t>
  </si>
  <si>
    <t>South Haskell County Data Center 2</t>
  </si>
  <si>
    <t>86256c54-a15f-4033-b38f-534118326121</t>
  </si>
  <si>
    <t>South Haskell County Data Center 3</t>
  </si>
  <si>
    <t>356ee5e1-587d-4c79-8010-5daf1bf2ac8b</t>
  </si>
  <si>
    <t>South Haskell County Data Center 4</t>
  </si>
  <si>
    <t>South Haskell County Data Center 1 (THM1A)</t>
  </si>
  <si>
    <t>4362ef64-868f-4718-aede-fec1d48101c5</t>
  </si>
  <si>
    <t>North Haskell County Data Center 1</t>
  </si>
  <si>
    <t>f33c850b-79ea-41e7-a15d-1509c66bfbfb</t>
  </si>
  <si>
    <t>Google Red Oak Data Center Building 2</t>
  </si>
  <si>
    <t>50598367-8d19-44e7-987a-b0e7360690d4</t>
  </si>
  <si>
    <t>Google Red Oak Data Center Building 3</t>
  </si>
  <si>
    <t>e1a60d34-ef8e-414b-865b-d51c28ac5951</t>
  </si>
  <si>
    <t>QTS Eagle Mtn - Data Center 3</t>
  </si>
  <si>
    <t>26ed4f96-4e10-4340-81e6-c80fa11b0e69</t>
  </si>
  <si>
    <t>QTS Eagle Mtn - Data Center 5</t>
  </si>
  <si>
    <t>5a0cdc68-6d64-46fa-b861-440530a42f3f</t>
  </si>
  <si>
    <t>QTS Eagle Mtn - Data Center 1</t>
  </si>
  <si>
    <t>5a1517ec-de7e-4a4d-ac56-108e7c414a94</t>
  </si>
  <si>
    <t>QTS Eagle Mtn - Data Center 4</t>
  </si>
  <si>
    <t>6f536026-5640-41d2-85b2-1235d3a87fac</t>
  </si>
  <si>
    <t>QTS Eagle Mtn - Data Center 2</t>
  </si>
  <si>
    <t>4c2e9836-2b2d-4e36-a43e-63a117da2e91</t>
  </si>
  <si>
    <t>DFW02 Data Center 2</t>
  </si>
  <si>
    <t>bc7b259b-b597-482e-969f-cf6ba6a17fea</t>
  </si>
  <si>
    <t>DFW02 Data Center 8</t>
  </si>
  <si>
    <t>9ba08563-d106-479d-a6d0-dfb1f21e3680</t>
  </si>
  <si>
    <t>DFW02 Data Center 7</t>
  </si>
  <si>
    <t>2ead5944-697e-4cf4-871e-2eaf59914198</t>
  </si>
  <si>
    <t>DFW02 Data Center 4</t>
  </si>
  <si>
    <t>5392fa96-ebe2-49cf-aa51-d4d7bfa8c83a</t>
  </si>
  <si>
    <t>DFW02 Data Center 1</t>
  </si>
  <si>
    <t>8799e333-968b-4890-aebd-2c004305b557</t>
  </si>
  <si>
    <t>DFW02 Data Center 3</t>
  </si>
  <si>
    <t>ac23ad97-e789-4e9a-bc34-4a3f3b2f4aef</t>
  </si>
  <si>
    <t>DFW02 Data Center 5</t>
  </si>
  <si>
    <t>a815a504-aefe-4e73-b2a2-74a2aabc452f</t>
  </si>
  <si>
    <t>DFW02 Data Center 6</t>
  </si>
  <si>
    <t>ac6387e8-b755-41db-9240-8c6447c2cf6f</t>
  </si>
  <si>
    <t>Clarksville Data Center 2</t>
  </si>
  <si>
    <t>094179b9-e841-415c-a927-4aff5e8301b7</t>
  </si>
  <si>
    <t>Clarksville Data Center 3</t>
  </si>
  <si>
    <t>162d7d13-53b4-46f4-b957-a02019869ae2</t>
  </si>
  <si>
    <t>Clarksville Data Center 4</t>
  </si>
  <si>
    <t>16a78adf-52f0-47d2-bf7e-182652809707</t>
  </si>
  <si>
    <t>Clarksville Data Center 1</t>
  </si>
  <si>
    <t>6743e220-c964-11f0-9f2b-31f9e20c665c</t>
  </si>
  <si>
    <t>TA Realty Data Center 6</t>
  </si>
  <si>
    <t>9d69c9ec-c0ac-4fb4-9f42-ca2b9ca14109</t>
  </si>
  <si>
    <t>BUILDING A</t>
  </si>
  <si>
    <t>c16a79ff-20db-4b78-a899-73a6e2fa1b01</t>
  </si>
  <si>
    <t>BUILDING B</t>
  </si>
  <si>
    <t>365fa6dd-ff47-4b2e-8990-912f78235924</t>
  </si>
  <si>
    <t>Vicksburg Data Center 1</t>
  </si>
  <si>
    <t>aabfa564-d2c8-4982-b6f0-f0bd959b42f4</t>
  </si>
  <si>
    <t>Vicksburg Data Center 2</t>
  </si>
  <si>
    <t>f228c0ba-d33d-4829-8c4e-283809004a5b</t>
  </si>
  <si>
    <t>93cbd6dc-b822-4dd6-a35e-dafb0d7692fc</t>
  </si>
  <si>
    <t>7a3119c4-49d8-486d-85eb-b14054bdf2f5</t>
  </si>
  <si>
    <t>aaff9271-db8f-4a1e-9d82-c2f1c5cc4d43</t>
  </si>
  <si>
    <t>New Boyd Road Data Center 1</t>
  </si>
  <si>
    <t>b0541120-50b8-4c8f-b89d-3b43b11d6cfc</t>
  </si>
  <si>
    <t>Page Data Center 1</t>
  </si>
  <si>
    <t>29fcb8e9-6360-4567-abfa-3384446dc9e3</t>
  </si>
  <si>
    <t>Project Spring Data Center 1</t>
  </si>
  <si>
    <t>626647f6-72c6-45af-8145-2f5ff069c26f</t>
  </si>
  <si>
    <t>Frankfort South Data Center 1</t>
  </si>
  <si>
    <t>69c805d4-9458-4011-a660-a568ecb58e6a</t>
  </si>
  <si>
    <t>Frankfort South Data Center 5</t>
  </si>
  <si>
    <t>b09cbe03-328c-4d74-bd98-1dfc8cbdae7d</t>
  </si>
  <si>
    <t>Frankfort South Data Center 2</t>
  </si>
  <si>
    <t>37c55d49-bafc-4474-8e2f-338e96f390b8</t>
  </si>
  <si>
    <t>Frankfort South Data Center 3</t>
  </si>
  <si>
    <t>ec9eb67c-2225-4a35-b550-eb3f81b26fde</t>
  </si>
  <si>
    <t>Frankfort South Data Center 7</t>
  </si>
  <si>
    <t>4745c838-8ccb-41c1-8c42-502d975e1d82</t>
  </si>
  <si>
    <t>Frankfort South Data Center 4</t>
  </si>
  <si>
    <t>65039c98-f67f-4454-b023-bbd86201520b</t>
  </si>
  <si>
    <t>Frankfort South Data Center 6</t>
  </si>
  <si>
    <t>6238d184-f88a-437f-a36a-05a3bbc30559</t>
  </si>
  <si>
    <t>Kalkaska County Data Center 1</t>
  </si>
  <si>
    <t>0f411810-c97b-11f0-a93d-b9be85baf569</t>
  </si>
  <si>
    <t>Twiggs Data Center 9</t>
  </si>
  <si>
    <t>8ca603a6-a16e-4ab1-b0b8-d26070a4c0df</t>
  </si>
  <si>
    <t>c6360cf6-f347-4976-a0f3-0697b913ee14</t>
  </si>
  <si>
    <t>564ecd34-e83b-4e3b-a2d2-a0d0918c32ac</t>
  </si>
  <si>
    <t>1647b21a-8eeb-4d02-b728-691ddc6f0471</t>
  </si>
  <si>
    <t>0297df22-ebd9-4fcd-ae0a-e737c09a2f87</t>
  </si>
  <si>
    <t>d82da5bf-bf80-4a90-a3b7-0ea8ad03f093</t>
  </si>
  <si>
    <t>847f71d3-d728-4054-9b25-1d8ff99e454d</t>
  </si>
  <si>
    <t>AI Data Center 8- Panther Creek</t>
  </si>
  <si>
    <t>AI Data Center 9- Panther Creek</t>
  </si>
  <si>
    <t>0cd1ae52-b213-4136-9ab7-7a268f90f588</t>
  </si>
  <si>
    <t>Council Hill Data Center 1</t>
  </si>
  <si>
    <t>0e0c7e36-f4aa-4814-8bc0-c30f52db2f39</t>
  </si>
  <si>
    <t>Summit Data Center 1</t>
  </si>
  <si>
    <t>9f4306ad-31f8-44e4-a3ba-b0bc96beae7e</t>
  </si>
  <si>
    <t>Summit Data Center 2</t>
  </si>
  <si>
    <t>320b65a6-9fdc-4a7f-b80d-1735232575c5</t>
  </si>
  <si>
    <t>Summit Data Center 4</t>
  </si>
  <si>
    <t>9f603bcc-4016-441c-8f9e-617aa2429826</t>
  </si>
  <si>
    <t>Summit Data Center 3</t>
  </si>
  <si>
    <t>York Data Center 1</t>
  </si>
  <si>
    <t>600b220a-2fe3-4b7d-aca4-6ef74cf7fd0d</t>
  </si>
  <si>
    <t>York Data Center 3</t>
  </si>
  <si>
    <t>1dfb1279-db33-45c9-a93b-d71f5ce5b697</t>
  </si>
  <si>
    <t>York Data Center 2</t>
  </si>
  <si>
    <t>RIC3 DC3</t>
  </si>
  <si>
    <t>RIC3 DC2</t>
  </si>
  <si>
    <t>RIC3 DC1</t>
  </si>
  <si>
    <t>RIC3 DC5</t>
  </si>
  <si>
    <t>b07704b0-c74b-11f0-aff0-f5f05824b4f3</t>
  </si>
  <si>
    <t>RIC3 DC4</t>
  </si>
  <si>
    <t>RIC2 DC6</t>
  </si>
  <si>
    <t>RIC2 DC5</t>
  </si>
  <si>
    <t xml:space="preserve">RIC2 DC3 </t>
  </si>
  <si>
    <t>RIC2 DC2</t>
  </si>
  <si>
    <t>RIC2 DC1</t>
  </si>
  <si>
    <t>q_activations</t>
  </si>
  <si>
    <t>s_activations_power_capacity</t>
  </si>
  <si>
    <t>s_activations_square_footage</t>
  </si>
  <si>
    <t>56991ac6-9949-4684-b067-d300843e3e9a</t>
  </si>
  <si>
    <t>Wilmington Data Center 1</t>
  </si>
  <si>
    <t>131ba573-2649-4dd5-a372-dbf9ba86bd23</t>
  </si>
  <si>
    <t>Reeves County Data Center 15</t>
  </si>
  <si>
    <t>2e649369-e4a0-4a9f-a5ce-81bd7da853e2</t>
  </si>
  <si>
    <t>Reeves County Data Center 3</t>
  </si>
  <si>
    <t>deb17537-92c8-49e8-a54e-986687888b41</t>
  </si>
  <si>
    <t>Reeves County Data Center 14</t>
  </si>
  <si>
    <t>6c82147f-b67b-4322-b59b-0c5100495256</t>
  </si>
  <si>
    <t>Reeves County Data Center 4</t>
  </si>
  <si>
    <t>718b2d81-ec93-4a75-80c1-70ce082a6ac5</t>
  </si>
  <si>
    <t>Reeves County Data Center 7</t>
  </si>
  <si>
    <t>1bc7c782-5814-41a0-8a2a-9b9cf967bdd9</t>
  </si>
  <si>
    <t>Reeves County Data Center 17</t>
  </si>
  <si>
    <t>4049bf67-75db-4a58-9f0b-f3a3ddcf50f4</t>
  </si>
  <si>
    <t>Reeves County Data Center 1</t>
  </si>
  <si>
    <t>bf5e31b1-7f3f-4426-afb0-efbd1f305c60</t>
  </si>
  <si>
    <t>Reeves County Data Center 5</t>
  </si>
  <si>
    <t>856555bc-4f6d-48f3-9d02-542298f1c469</t>
  </si>
  <si>
    <t>Reeves County Data Center 20</t>
  </si>
  <si>
    <t>f829fc27-087d-4f66-9f04-796f9b1aa9d1</t>
  </si>
  <si>
    <t>Reeves County Data Center 2</t>
  </si>
  <si>
    <t>ef25f4a8-ee44-4901-a2ca-030b109e0553</t>
  </si>
  <si>
    <t>Reeves County Data Center 8</t>
  </si>
  <si>
    <t>71d8bd7d-45ce-49c9-b840-0dd03a6d4e37</t>
  </si>
  <si>
    <t>Reeves County Data Center 13</t>
  </si>
  <si>
    <t>3e6d0f86-8b5d-48cc-88c1-3cc462486c75</t>
  </si>
  <si>
    <t>Reeves County Data Center 19</t>
  </si>
  <si>
    <t>c7c575a8-3ef0-4372-8871-fa33d950b875</t>
  </si>
  <si>
    <t>Reeves County Data Center 9</t>
  </si>
  <si>
    <t>d32fa5ef-9edc-419d-ab8d-098e39f6e27c</t>
  </si>
  <si>
    <t>Reeves County Data Center 18</t>
  </si>
  <si>
    <t>4dfe74a6-9364-468b-a115-c075ab49cc9b</t>
  </si>
  <si>
    <t>Reeves County Data Center 16</t>
  </si>
  <si>
    <t>f58bc2b6-0cbf-4870-a650-ea12d6bdb187</t>
  </si>
  <si>
    <t>Reeves County Data Center 6</t>
  </si>
  <si>
    <t>f73f96b6-d07e-4fff-a5dc-575a6bf2f488</t>
  </si>
  <si>
    <t>Reeves County Data Center 10</t>
  </si>
  <si>
    <t>f25716f3-d316-4574-8f58-c483eb295bb6</t>
  </si>
  <si>
    <t>Reeves County Data Center 12</t>
  </si>
  <si>
    <t>7f995d1c-4b35-4693-9f86-21f5e0a8d457</t>
  </si>
  <si>
    <t>Reeves County Data Center 11</t>
  </si>
  <si>
    <t>e6a14756-fd8b-41dd-9699-65068f7f38dd</t>
  </si>
  <si>
    <t>94b4ec6e-b163-4c46-8c34-8b6ef7422d77</t>
  </si>
  <si>
    <t>4c32d003-9976-4c9e-a0d4-89a0ab628ac0</t>
  </si>
  <si>
    <t>fe1c8e7f-d98c-4070-b271-d76b69a326ee</t>
  </si>
  <si>
    <t>6641da7b-6b60-463d-b270-8f5340ac5604</t>
  </si>
  <si>
    <t>b7eb4910-0cfe-4921-9945-6a1ed655e383</t>
  </si>
  <si>
    <t>aed1a551-73c4-4ac0-9dfb-3c4d8e3d467f</t>
  </si>
  <si>
    <t>Nobles County Data Center 2</t>
  </si>
  <si>
    <t>51f3bb0d-4059-427e-8567-b05710cf787d</t>
  </si>
  <si>
    <t>Nobles County Data Center 1</t>
  </si>
  <si>
    <t>95a659de-108d-4b64-8652-f5e9d2ac57f6</t>
  </si>
  <si>
    <t>Forsyth TC Data Center 14</t>
  </si>
  <si>
    <t>2fefa9bb-3d98-443f-8bb5-edaf5ac7a891</t>
  </si>
  <si>
    <t>Forsyth TC Data Center 10</t>
  </si>
  <si>
    <t>02f356d1-aeec-4416-9335-28411689b2d3</t>
  </si>
  <si>
    <t>Forsyth TC Data Center 12</t>
  </si>
  <si>
    <t>d67a4bdd-4467-4814-9e4c-7c6020d620cf</t>
  </si>
  <si>
    <t>Forsyth TC Data Center 11</t>
  </si>
  <si>
    <t>0f1775b8-7d5d-495e-809b-de73722f3d65</t>
  </si>
  <si>
    <t>Forsyth TC Data Center 5</t>
  </si>
  <si>
    <t>5b5cbce7-d28d-4686-a7fe-91e6d8a28df1</t>
  </si>
  <si>
    <t>Forsyth TC Data Center 4</t>
  </si>
  <si>
    <t>102b2e22-0d77-4cec-9b48-4bec10ce8a83</t>
  </si>
  <si>
    <t>Forsyth TC Data Center 13</t>
  </si>
  <si>
    <t>e957745a-27c3-4966-a0a9-6075bb1c66a3</t>
  </si>
  <si>
    <t>Forsyth TC Data Center 3</t>
  </si>
  <si>
    <t>95052eb4-2101-4474-af18-8d06453a2016</t>
  </si>
  <si>
    <t>Forsyth TC Data Center 6</t>
  </si>
  <si>
    <t>061dc806-dfb1-4c99-bd83-82c44ba958a9</t>
  </si>
  <si>
    <t>Forsyth TC Data Center 9</t>
  </si>
  <si>
    <t>11bf96fc-0f22-4591-a8ab-341f23762d75</t>
  </si>
  <si>
    <t>Forsyth TC Data Center 2</t>
  </si>
  <si>
    <t>de4571c4-e3df-442b-9bed-d6f5af352c22</t>
  </si>
  <si>
    <t>Forsyth TC Data Center 8</t>
  </si>
  <si>
    <t>57964805-2a28-4c5c-91db-019a85aca482</t>
  </si>
  <si>
    <t>Forsyth TC Data Center 1</t>
  </si>
  <si>
    <t>907f86f8-c163-4873-a834-eca23bb0174a</t>
  </si>
  <si>
    <t>Forsyth TC Data Center 15</t>
  </si>
  <si>
    <t>6d1a6fe8-ff8f-4644-83b1-187d93303921</t>
  </si>
  <si>
    <t>Forsyth TC Data Center 7</t>
  </si>
  <si>
    <t>f9205497-e553-4c13-ae1e-94aed74d7efd</t>
  </si>
  <si>
    <t>Word of Grace Data Center 1</t>
  </si>
  <si>
    <t>442c720e-8057-4c7a-b94d-64ee3e0d354c</t>
  </si>
  <si>
    <t>Word of Grace Data Center 2</t>
  </si>
  <si>
    <t>ed8ead2d-5ec7-4725-a617-5b496cbdbb40</t>
  </si>
  <si>
    <t>a38fd968-b925-4cbf-a2da-68a9d9f4d6de</t>
  </si>
  <si>
    <t>2ca534ff-118b-4ca7-b40e-c474f8df00bb</t>
  </si>
  <si>
    <t>49996a5e-051e-40a5-a34f-279b6a810180</t>
  </si>
  <si>
    <t>a388fde6-30ac-46dd-900f-43f781a18669</t>
  </si>
  <si>
    <t>abec1822-cc9a-4108-9707-62d20cfc5dd4</t>
  </si>
  <si>
    <t>801bbaed-f21e-4fc2-9089-f654e4d74acf</t>
  </si>
  <si>
    <t>91ceb5b3-a215-4fb7-bca7-f41330f56bd0</t>
  </si>
  <si>
    <t>5d838741-ebf3-ab80-db39-68c7b53702ea</t>
  </si>
  <si>
    <t>Joule Data Center 46</t>
  </si>
  <si>
    <t>74c01a02-7052-4d37-06aa-d44098dc3c89</t>
  </si>
  <si>
    <t>Joule Data Center 41</t>
  </si>
  <si>
    <t>ebb35a27-43f9-3234-4f68-8bc88157a7cb</t>
  </si>
  <si>
    <t>Joule Data Center 35</t>
  </si>
  <si>
    <t>4c695c72-ee90-4de5-4cb6-56626f3d8d96</t>
  </si>
  <si>
    <t>Joule Data Center 48</t>
  </si>
  <si>
    <t>c867a331-799f-64d2-0601-394e3b5fdde4</t>
  </si>
  <si>
    <t>Joule Data Center 50</t>
  </si>
  <si>
    <t>d7e39e34-e981-391f-b971-eb5de5223464</t>
  </si>
  <si>
    <t>Joule Data Center 34</t>
  </si>
  <si>
    <t>78543230-f76b-e08a-7439-6c7f35553e8c</t>
  </si>
  <si>
    <t>Joule Data Center 45</t>
  </si>
  <si>
    <t>0559e6ca-f160-1358-2ecb-45e459671152</t>
  </si>
  <si>
    <t>Joule Data Center 38</t>
  </si>
  <si>
    <t>f41b27f9-4b24-df9b-1f4f-d0bcd67caa57</t>
  </si>
  <si>
    <t>Joule Data Center 33</t>
  </si>
  <si>
    <t>3d84e1be-5d08-6c70-1b2b-28aad4fc7f87</t>
  </si>
  <si>
    <t>Joule Data Center 36</t>
  </si>
  <si>
    <t>b4fcfd70-8075-e133-f7ea-b3800840b339</t>
  </si>
  <si>
    <t>Joule Data Center 49</t>
  </si>
  <si>
    <t>67a06ae9-80f1-a796-5252-52de487460c4</t>
  </si>
  <si>
    <t>Joule Data Center 43</t>
  </si>
  <si>
    <t>21f3087b-6b65-f414-e824-82e41d29e629</t>
  </si>
  <si>
    <t>Joule Data Center 47</t>
  </si>
  <si>
    <t>a1d18059-f467-eddf-9431-1aa08ab9bf46</t>
  </si>
  <si>
    <t>Joule Data Center 27</t>
  </si>
  <si>
    <t>cdfb7335-358c-aa43-8945-2c918ba66629</t>
  </si>
  <si>
    <t>Joule Data Center 42</t>
  </si>
  <si>
    <t>40d68af5-1af3-1da5-0769-772d1bacdade</t>
  </si>
  <si>
    <t>Joule Data Center 40</t>
  </si>
  <si>
    <t>df8771c0-722d-b772-c0f7-31ddb038d8df</t>
  </si>
  <si>
    <t>Joule Data Center 32</t>
  </si>
  <si>
    <t>8a1f3b22-2a77-8545-78bb-9689cb8903a3</t>
  </si>
  <si>
    <t>Joule Data Center 37</t>
  </si>
  <si>
    <t>7aac64dc-a807-6df7-01dd-fb67c4439004</t>
  </si>
  <si>
    <t>Joule Data Center 44</t>
  </si>
  <si>
    <t>5fff4de6-c1a9-cd86-583c-5af6058d80f6</t>
  </si>
  <si>
    <t>Joule Data Center 29</t>
  </si>
  <si>
    <t>2722e576-dca4-d411-674c-e0d7c2e256a4</t>
  </si>
  <si>
    <t>Joule Data Center 28</t>
  </si>
  <si>
    <t>fb6622fa-5ef0-27be-a655-73e11668c435</t>
  </si>
  <si>
    <t>Joule Data Center 30</t>
  </si>
  <si>
    <t>4daccbeb-a93f-dee7-16d4-40ba2be5d9a0</t>
  </si>
  <si>
    <t>Joule Data Center 31</t>
  </si>
  <si>
    <t>7984b87f-4e2f-449d-b535-2b2bd757bbbd</t>
  </si>
  <si>
    <t>Joule Data Center 39</t>
  </si>
  <si>
    <t>f9399a0e-4dee-3130-c21c-9e082033af8f</t>
  </si>
  <si>
    <t>Joule Data Center 26</t>
  </si>
  <si>
    <t>Microsoft Kenosha Data Center 1</t>
  </si>
  <si>
    <t>e57fbd10-c156-4dc8-b30b-4cd32450fdf3</t>
  </si>
  <si>
    <t>Microsoft Kenosha Data Center 4</t>
  </si>
  <si>
    <t>5e0d5a46-935d-42fb-a1b2-2f1c290e4183</t>
  </si>
  <si>
    <t>Microsoft Kenosha Data Center 2</t>
  </si>
  <si>
    <t>4d5d920d-f0b8-4d40-8b16-300a1b5fe685</t>
  </si>
  <si>
    <t>Microsoft Kenosha Data Center 3</t>
  </si>
  <si>
    <t>852db18a-52e4-455b-80e6-399876259078</t>
  </si>
  <si>
    <t>77aaaab5-eb8f-4b36-8b0e-52a92aecddf4</t>
  </si>
  <si>
    <t>Data Center C</t>
  </si>
  <si>
    <t>2e1801d6-9e5e-44cc-bb9b-8644f2cc8373</t>
  </si>
  <si>
    <t>Data Center A</t>
  </si>
  <si>
    <t>65557832-32f4-4497-84a8-2e01db60428a</t>
  </si>
  <si>
    <t>Data Center B</t>
  </si>
  <si>
    <t>69cda795-ea0e-4283-bc75-6e84e8d56879</t>
  </si>
  <si>
    <t>9b584c60-d623-11f0-a063-fddc71ee64ea</t>
  </si>
  <si>
    <t>c9b192f0-d624-11f0-9f74-67ee8d11be16</t>
  </si>
  <si>
    <t>11bc2333-cd66-4def-817f-7cf8043c6bb6</t>
  </si>
  <si>
    <t>CMH01 Columbus OH Data Center Phase 2</t>
  </si>
  <si>
    <t>CMH01 Columbus OH Data Center Phase 1</t>
  </si>
  <si>
    <t>DULLES SUMMIT SOUTH</t>
  </si>
  <si>
    <t>5fee9280-d478-11f0-ac3f-5fab001b6fe1</t>
  </si>
  <si>
    <t>Amazon AWS IAD - Willard Building 5</t>
  </si>
  <si>
    <t>ffa00f70-d621-11f0-bb47-8b047d28c083</t>
  </si>
  <si>
    <t>AWS IAD 230</t>
  </si>
  <si>
    <t>be19ffa0-d45c-11f0-828f-330727da9a10</t>
  </si>
  <si>
    <t>Stingray Data Center</t>
  </si>
  <si>
    <t>Cipher Mining HPC Data Center Phase 2
Cipher Barber Lake Campus
Cipher Mining</t>
  </si>
  <si>
    <t>b1907e8e-0f19-42e0-9aba-f1dc7e15cdf0</t>
  </si>
  <si>
    <t>Colchis Data Center 6</t>
  </si>
  <si>
    <t>1ee2b679-88c4-43f0-b19d-761ff88b8990</t>
  </si>
  <si>
    <t>Colchis Data Center 10</t>
  </si>
  <si>
    <t>85a9adab-cf81-4955-8cf1-af9a8f6ce6eb</t>
  </si>
  <si>
    <t>Colchis Data Center 8</t>
  </si>
  <si>
    <t>412d0f67-023a-4ffa-8e17-6900aae41783</t>
  </si>
  <si>
    <t>Colchis Data Center 5</t>
  </si>
  <si>
    <t>c0efc4da-b887-48d5-96fd-10e8acf89849</t>
  </si>
  <si>
    <t>Colchis Data Center 9</t>
  </si>
  <si>
    <t>f1e26b80-9e9a-4ca4-abd2-cd3cd9da467c</t>
  </si>
  <si>
    <t>Colchis Data Center 7</t>
  </si>
  <si>
    <t>fb718345-83b3-4297-a89d-ba7bb40a40e3</t>
  </si>
  <si>
    <t>Colchis Data Center 1</t>
  </si>
  <si>
    <t>5d4b9ecf-947e-4fc9-bcd9-7fe0716b080d</t>
  </si>
  <si>
    <t>Colchis Data Center 2</t>
  </si>
  <si>
    <t>5e07ed10-af7d-4002-8018-fa5aff2a1d9d</t>
  </si>
  <si>
    <t>Colchis Data Center 3</t>
  </si>
  <si>
    <t>887020ed-c451-4ca7-b9aa-48649ea08dff</t>
  </si>
  <si>
    <t>Colchis Data Center 4</t>
  </si>
  <si>
    <t>081caa96-2fe8-4e31-b50e-eba6e2c77c9b</t>
  </si>
  <si>
    <t>Mikeska Data Center 4</t>
  </si>
  <si>
    <t>cb210d27-825c-4619-a0cf-11a4c165ab48</t>
  </si>
  <si>
    <t>Mikeska Data Center 2</t>
  </si>
  <si>
    <t>24566cda-6c19-401e-80f6-d725d3f1d541</t>
  </si>
  <si>
    <t>Mikeska Data Center 1</t>
  </si>
  <si>
    <t>e79c56c8-a98e-49cd-a149-38b648738797</t>
  </si>
  <si>
    <t>Mikeska Data Center 3</t>
  </si>
  <si>
    <t>ee273140-ed78-4c4b-8a92-d1a4017a126b</t>
  </si>
  <si>
    <t>Mikeska Data Center 5</t>
  </si>
  <si>
    <t>76b94db8-55aa-4ea0-ba45-1af9041298fc</t>
  </si>
  <si>
    <t>Reveille Data Center</t>
  </si>
  <si>
    <t>6189646c-99c4-4d7c-a3cc-de56a2caf352</t>
  </si>
  <si>
    <t>McLennan Data Center 2</t>
  </si>
  <si>
    <t>1aeae272-2fbd-461a-a5b0-58d7f3d51217</t>
  </si>
  <si>
    <t>McLennan Data Center 3</t>
  </si>
  <si>
    <t>ff03f195-09fd-4c45-916e-bac297fd8d94</t>
  </si>
  <si>
    <t>McLennan Data Center 5</t>
  </si>
  <si>
    <t>3ec4ec46-66b4-4b13-a23e-a07d7fa93669</t>
  </si>
  <si>
    <t>McLennan Data Center 4</t>
  </si>
  <si>
    <t>0dde7470-f50a-4aca-a619-140d772f212d</t>
  </si>
  <si>
    <t>McLennan Data Center 1</t>
  </si>
  <si>
    <t>caca5456-2fa4-4c61-a8f5-d0d5b03f94c3</t>
  </si>
  <si>
    <t>Milsing Data Center 1</t>
  </si>
  <si>
    <t>b1f0eda5-bf91-42a5-a758-592bf44ac314</t>
  </si>
  <si>
    <t>Milsing Data Center 5</t>
  </si>
  <si>
    <t>29c69c26-644e-4728-bf15-08cd7287c867</t>
  </si>
  <si>
    <t>Milsing Data Center 3</t>
  </si>
  <si>
    <t>1b020eab-926b-4e62-afe5-1cdb5701b327</t>
  </si>
  <si>
    <t>Milsing Data Center 2</t>
  </si>
  <si>
    <t>68838289-33d8-454a-880b-f2d1a84456b1</t>
  </si>
  <si>
    <t>Milsing Data Center 4</t>
  </si>
  <si>
    <t>c982eaa9-5da1-44e4-a80b-dcb3723451aa</t>
  </si>
  <si>
    <t>Monarch South Data Center 2</t>
  </si>
  <si>
    <t>a5c8e43b-6a14-4008-98d1-a2b6bdf506bc</t>
  </si>
  <si>
    <t>Monarch South Data Center 3</t>
  </si>
  <si>
    <t>639df2e9-385a-4c0e-a32c-645769b81f47</t>
  </si>
  <si>
    <t>Monarch South Data Center 1</t>
  </si>
  <si>
    <t>56cd1559-1ef4-4194-b1ad-e464e44153c7</t>
  </si>
  <si>
    <t>Monarch North Data Center 2</t>
  </si>
  <si>
    <t>ea9191e2-51fb-43db-82b6-52b15c918930</t>
  </si>
  <si>
    <t>Monarch North Data Center 1</t>
  </si>
  <si>
    <t>2d29dd59-521c-4764-bc7c-8acec773966c</t>
  </si>
  <si>
    <t>Monarch North Data Center 3</t>
  </si>
  <si>
    <t>5abcf244-444c-4000-a407-61e239fe2a5b</t>
  </si>
  <si>
    <t>Monarch North Data Center 8</t>
  </si>
  <si>
    <t>9a107dd4-bf27-4539-814b-8a9aaa482dc9</t>
  </si>
  <si>
    <t>Monarch South Data Center 6</t>
  </si>
  <si>
    <t>66d28cda-ff95-4925-8733-9dd53fd1afc1</t>
  </si>
  <si>
    <t>Monarch South Data Center 4</t>
  </si>
  <si>
    <t>6a2abb35-b37b-4763-aac9-4565657ca94e</t>
  </si>
  <si>
    <t>Monarch North Data Center 7</t>
  </si>
  <si>
    <t>73256499-dc51-4499-bb9a-649ca340293b</t>
  </si>
  <si>
    <t>Monarch South Data Center 5</t>
  </si>
  <si>
    <t>e54a4a2c-b642-4839-bd40-e63cef3df1cb</t>
  </si>
  <si>
    <t>Monarch North Data Center 6</t>
  </si>
  <si>
    <t>28eec053-84e1-4465-b684-fd13123ffa65</t>
  </si>
  <si>
    <t>Monarch North Data Center 5</t>
  </si>
  <si>
    <t>5148c844-28bc-4f2a-86ea-421da34c7a03</t>
  </si>
  <si>
    <t>Monarch North Data Center 4</t>
  </si>
  <si>
    <t>4dad47ba-2358-45c1-9819-5e6ad78a348c</t>
  </si>
  <si>
    <t>Infrakey Waco Data Center 11</t>
  </si>
  <si>
    <t>188a6c25-d5f8-404d-afe8-d023b5aec815</t>
  </si>
  <si>
    <t>Infrakey Waco Data Center 4</t>
  </si>
  <si>
    <t>236a2877-ba47-4d20-a7fd-a439b0498c50</t>
  </si>
  <si>
    <t>Infrakey Waco Data Center 2</t>
  </si>
  <si>
    <t>e10d673e-7964-4a2d-bc91-e2732d09e994</t>
  </si>
  <si>
    <t>Infrakey Waco Data Center 13</t>
  </si>
  <si>
    <t>f9c533df-5e47-4bb9-8b76-dfb419b966d6</t>
  </si>
  <si>
    <t>Infrakey Waco Data Center 9</t>
  </si>
  <si>
    <t>1163e73f-2900-4273-a245-d69ed17f2291</t>
  </si>
  <si>
    <t>Infrakey Waco Data Center 18</t>
  </si>
  <si>
    <t>13c0bb7a-59e7-45fd-bcef-cd1eac5fb5f7</t>
  </si>
  <si>
    <t>Infrakey Waco Data Center 16</t>
  </si>
  <si>
    <t>bbc709b4-ac03-4b88-8897-b96dab968c5b</t>
  </si>
  <si>
    <t>Infrakey Waco Data Center 3</t>
  </si>
  <si>
    <t>56e1ab7c-089c-4dca-bcd6-5fb5aad5b4bb</t>
  </si>
  <si>
    <t>Infrakey Waco Data Center 17</t>
  </si>
  <si>
    <t>21602656-01d9-4d22-a554-74485467ee77</t>
  </si>
  <si>
    <t>Infrakey Waco Data Center 20</t>
  </si>
  <si>
    <t>e80986dc-023f-4c72-afa2-7d4ef29f4260</t>
  </si>
  <si>
    <t>Infrakey Waco Data Center 19</t>
  </si>
  <si>
    <t>1b7d551e-5437-4209-a05e-ff950518c009</t>
  </si>
  <si>
    <t>Infrakey Waco Data Center 12</t>
  </si>
  <si>
    <t>50ed136e-54db-4629-b925-f3a96d4d4012</t>
  </si>
  <si>
    <t>Infrakey Waco Data Center 1</t>
  </si>
  <si>
    <t>b3aa69b9-9bf5-4b84-83ee-c86fe5f31026</t>
  </si>
  <si>
    <t>Infrakey Waco Data Center 14</t>
  </si>
  <si>
    <t>e23b20a8-b267-465a-80a5-f974edde2dd0</t>
  </si>
  <si>
    <t>Infrakey Waco Data Center 7</t>
  </si>
  <si>
    <t>2b38dcbb-a144-49ff-bdd6-df499678572f</t>
  </si>
  <si>
    <t>Infrakey Waco Data Center 15</t>
  </si>
  <si>
    <t>51d7f0df-9d0f-499c-a5b5-ea3accdbab3f</t>
  </si>
  <si>
    <t>Infrakey Waco Data Center 10</t>
  </si>
  <si>
    <t>1e56b253-ef09-47f5-90cb-1e4bd2bb9b8b</t>
  </si>
  <si>
    <t>Infrakey Waco Data Center 8</t>
  </si>
  <si>
    <t>3475b763-2a29-42fb-9424-0d8776d8f8ac</t>
  </si>
  <si>
    <t>Infrakey Waco Data Center 5</t>
  </si>
  <si>
    <t>3c53e5fa-da4b-4adf-858c-20e17db04500</t>
  </si>
  <si>
    <t>Infrakey Waco Data Center 21</t>
  </si>
  <si>
    <t>c66799e5-9a68-4ac8-864f-582b1fbd7e96</t>
  </si>
  <si>
    <t>Infrakey Waco Data Center 6</t>
  </si>
  <si>
    <t>290b6cc0-d5ef-11f0-ae56-598653b07460</t>
  </si>
  <si>
    <t>Woodlawn Data Center</t>
  </si>
  <si>
    <t>Woodlawn Data Center
Company Not Disclosed</t>
  </si>
  <si>
    <t>328ebb6c-5467-445f-8f71-13b5eb02ff45</t>
  </si>
  <si>
    <t>86df1920-e2ab-4dc8-a4b3-eb4d1ded33e1</t>
  </si>
  <si>
    <t>POR03D - Portland Data Center</t>
  </si>
  <si>
    <t>1de6e6d0-d5f9-11f0-88bf-b13010aafae5</t>
  </si>
  <si>
    <t>POR03C - Portland Data Center</t>
  </si>
  <si>
    <t>NAL01B New Albany Data Center</t>
  </si>
  <si>
    <t>NAL01A New Albany Data Center</t>
  </si>
  <si>
    <t>Prime Data Centers - SMF01 - 01</t>
  </si>
  <si>
    <t>Prime Data Centers - SMF01 - 02</t>
  </si>
  <si>
    <t>CO01 Denver Data Center</t>
  </si>
  <si>
    <t>a29ffa20-dba7-11f0-b761-bd3e306bc6c1</t>
  </si>
  <si>
    <t>Cortex 2.0</t>
  </si>
  <si>
    <t>Cortex 2.0
Tesla</t>
  </si>
  <si>
    <t>Tesla</t>
  </si>
  <si>
    <t>ATL01-2 Atlanta Data Center</t>
  </si>
  <si>
    <t>AWS Newton County Data Center 1</t>
  </si>
  <si>
    <t>4822723d-4ad6-42bf-a50e-a1e53e60c29b</t>
  </si>
  <si>
    <t>AWS Newton County Data Center 2</t>
  </si>
  <si>
    <t>f902d668-d949-4493-a5b8-be762633ea48</t>
  </si>
  <si>
    <t>AWS Newton County Data Center 3</t>
  </si>
  <si>
    <t>c03ab932-2242-4387-9f52-5dcade519b4d</t>
  </si>
  <si>
    <t>Venus Texas Data Center 3</t>
  </si>
  <si>
    <t>Venus Texas Data Center 1</t>
  </si>
  <si>
    <t>0078b95c-0a2c-43d0-ba72-6785f5664e9f</t>
  </si>
  <si>
    <t>Venus Texas Data Center 2</t>
  </si>
  <si>
    <t>a280d7e7-145d-4587-ad8e-5d86448900c8</t>
  </si>
  <si>
    <t>Venus Texas Data Center 4</t>
  </si>
  <si>
    <t>9c79bdd9-ef2b-45ed-b0cb-82176c4b1eaf</t>
  </si>
  <si>
    <t>885e5d42-7f71-41ac-b372-ea006cfed795</t>
  </si>
  <si>
    <t>d5bd812e-9512-494d-ae59-40d05f2933aa</t>
  </si>
  <si>
    <t>42d96e29-216c-4568-b965-b278f720ea9f</t>
  </si>
  <si>
    <t>37209ffa-b791-42f8-a7b2-d884dec44b3e</t>
  </si>
  <si>
    <t>Building E</t>
  </si>
  <si>
    <t>2e209c05-78cc-459c-bc69-50b10951116a</t>
  </si>
  <si>
    <t>Project Orange Building 2</t>
  </si>
  <si>
    <t>ebc75a8b-4915-4406-98ee-c61a02f9b6ab</t>
  </si>
  <si>
    <t>Project Orange Building 7</t>
  </si>
  <si>
    <t>1d48be9d-3d38-4201-b964-95919c2de6b0</t>
  </si>
  <si>
    <t>Project Orange Building 4</t>
  </si>
  <si>
    <t>dddd980b-416c-47f8-90a9-fe3071408433</t>
  </si>
  <si>
    <t>Project Orange Building 6</t>
  </si>
  <si>
    <t>77665d40-2dad-4f0d-8240-60db400ef801</t>
  </si>
  <si>
    <t>Project Orange Building 5</t>
  </si>
  <si>
    <t>19aad581-88fe-4831-948b-ab7d161718cf</t>
  </si>
  <si>
    <t>Project Orange Building 1</t>
  </si>
  <si>
    <t>9f01192f-6e3b-4ccb-ad3c-ca3f6452f8be</t>
  </si>
  <si>
    <t>Project Orange Building 3</t>
  </si>
  <si>
    <t>f1264a40-d7bb-11f0-a068-b7cd13c2e437</t>
  </si>
  <si>
    <t>Viridien US Data Center</t>
  </si>
  <si>
    <t>9aba5e32-dfd4-4108-9ac5-f9e13f4090f6</t>
  </si>
  <si>
    <t>ec94935c-f33f-4ad6-ae28-6634e29f86d9</t>
  </si>
  <si>
    <t>4c3cfcaa-36a5-4b08-914b-740498a1ae40</t>
  </si>
  <si>
    <t>8874618f-a069-483b-afa1-2818c47de59a</t>
  </si>
  <si>
    <t>c085b620-da07-11f0-9ca3-2f03e4ce42e9</t>
  </si>
  <si>
    <t>CyrusOne DFW18</t>
  </si>
  <si>
    <t>cc9c1860-900a-11f0-a541-55b1668eec42</t>
  </si>
  <si>
    <t>DFW6 CyrusOne Richardson Data Center</t>
  </si>
  <si>
    <t>Data Center (Temple) Building 1</t>
  </si>
  <si>
    <t>8dd08e70-dad5-11f0-8c17-e591bbe3e838</t>
  </si>
  <si>
    <t>Data Center (Temple) Building 3</t>
  </si>
  <si>
    <t>Data Center (Temple) Building 2</t>
  </si>
  <si>
    <t>Denver - Parker Data Center</t>
  </si>
  <si>
    <t>8405f240-d7b5-11f0-a068-b7cd13c2e437</t>
  </si>
  <si>
    <t>Midlothian, TX Data Center Building 5</t>
  </si>
  <si>
    <t>50821890-dba7-11f0-9c02-dda3b1f0de5c</t>
  </si>
  <si>
    <t>SVY01C - Silicon Valley Data Center</t>
  </si>
  <si>
    <t>e0180840-dbaa-11f0-9254-45200c90d56a</t>
  </si>
  <si>
    <t>SVY01D - Silicon Valley Data Center</t>
  </si>
  <si>
    <t>SVY01B - Silicon Valley Data Center</t>
  </si>
  <si>
    <t>921ca4a7-eead-4396-8722-d858362a1571</t>
  </si>
  <si>
    <t>Perseus Phase III</t>
  </si>
  <si>
    <t>a2f77012-ec95-4995-949c-51432f65493c</t>
  </si>
  <si>
    <t>Perseus Phase II</t>
  </si>
  <si>
    <t>Perseus Phase I</t>
  </si>
  <si>
    <t>b3cdf880-dcef-11f0-a387-29ea4a967460</t>
  </si>
  <si>
    <t>Prineville, Connect Data Centers</t>
  </si>
  <si>
    <t>53084b74-a792-4c56-8cec-650f138ddce6</t>
  </si>
  <si>
    <t>LADC3 - Los Angeles Data Center</t>
  </si>
  <si>
    <t>b3633105-480f-47c2-8cd9-449ca9e0f5ee</t>
  </si>
  <si>
    <t>LADC1 - Los Angeles Data Center</t>
  </si>
  <si>
    <t>Yondr NOV1B</t>
  </si>
  <si>
    <t>Yondr NOV1A</t>
  </si>
  <si>
    <t>7d7fd119-fc75-4e28-bb41-918ee8351e15</t>
  </si>
  <si>
    <t>Yondr NOV2A</t>
  </si>
  <si>
    <t>6024209b-9567-4dfd-9839-b020a36af419</t>
  </si>
  <si>
    <t>Yondr NOV2D</t>
  </si>
  <si>
    <t>d4bf374f-d8e0-4b12-9ffb-eefd033214fa</t>
  </si>
  <si>
    <t>Yondr NOV2E</t>
  </si>
  <si>
    <t>4ac5fff7-ea6f-452f-926c-0e17598198d6</t>
  </si>
  <si>
    <t>Yondr NOV2B</t>
  </si>
  <si>
    <t>2177f9f2-4af2-4f32-95c6-32277fc9e19c</t>
  </si>
  <si>
    <t>Yondr NOV2C</t>
  </si>
  <si>
    <t>9b375abe-bfac-4195-939d-ee857ddef7ac</t>
  </si>
  <si>
    <t>30bd7bf9-9ae1-4852-a66e-1fafb0377d67</t>
  </si>
  <si>
    <t>e9e1fa1e-9280-4898-8fe3-30da1c0cf6c0</t>
  </si>
  <si>
    <t>Verdantas Newark Data Center 1</t>
  </si>
  <si>
    <t>973ed18e-4f77-49cc-b903-e96fe2a13ef3</t>
  </si>
  <si>
    <t>Verdantas Newark Data Center 2</t>
  </si>
  <si>
    <t>c09556cf-9216-4e0c-8dab-7304e5a3d476</t>
  </si>
  <si>
    <t>Verdantas Newark Data Center 3</t>
  </si>
  <si>
    <t>4d362b20-df87-11f0-a0ac-83bb854847d8</t>
  </si>
  <si>
    <t>a88ea3e0-e4d6-11f0-b679-4d52a86b8d3d</t>
  </si>
  <si>
    <t>Moapa Data Center</t>
  </si>
  <si>
    <t>3938f333-cf89-4521-9ef7-ab9cbdf37589</t>
  </si>
  <si>
    <t>Frankfort South Data Center 17</t>
  </si>
  <si>
    <t>DataOne</t>
  </si>
  <si>
    <t>fdb6d8b2-6941-44a8-bfb2-c23467bce21b</t>
  </si>
  <si>
    <t>Frankfort South Data Center 30</t>
  </si>
  <si>
    <t>c50b0c68-3d16-4e35-931a-629f1bdbe3a6</t>
  </si>
  <si>
    <t>Frankfort South Data Center 10</t>
  </si>
  <si>
    <t>1a560bc7-9275-4ff4-8b2f-b83839dfbec5</t>
  </si>
  <si>
    <t>Frankfort South Data Center 19</t>
  </si>
  <si>
    <t>55192b5a-85a4-449c-b885-322dbdd4440a</t>
  </si>
  <si>
    <t>Frankfort South Data Center 26</t>
  </si>
  <si>
    <t>6b4bc1d5-0f9a-47b2-a827-e038d5a4b431</t>
  </si>
  <si>
    <t>Frankfort South Data Center 18</t>
  </si>
  <si>
    <t>47c9333c-7339-42ad-bb59-2a0416eecf20</t>
  </si>
  <si>
    <t>Frankfort South Data Center 29</t>
  </si>
  <si>
    <t>f87b0304-c87d-42ac-bdf3-70054f70c439</t>
  </si>
  <si>
    <t>Frankfort South Data Center 8</t>
  </si>
  <si>
    <t>106cf721-5d4f-4dd7-a84f-038d5772b5c7</t>
  </si>
  <si>
    <t>Frankfort South Data Center 21</t>
  </si>
  <si>
    <t>4e448416-a603-41dc-8b3a-81a90c550c1f</t>
  </si>
  <si>
    <t>Frankfort South Data Center 24</t>
  </si>
  <si>
    <t>771f0b4c-b23e-4f1b-ad53-a0bc4165f384</t>
  </si>
  <si>
    <t>Frankfort South Data Center 28</t>
  </si>
  <si>
    <t>de486171-482c-4217-bf49-2af725ab4129</t>
  </si>
  <si>
    <t>Frankfort South Data Center 22</t>
  </si>
  <si>
    <t>9f0bc851-4dd0-4f16-a5f4-d9b0fc3236ed</t>
  </si>
  <si>
    <t>Frankfort South Data Center 25</t>
  </si>
  <si>
    <t>424bce04-d9bc-4e3e-a93f-f22496665e90</t>
  </si>
  <si>
    <t>Frankfort South Data Center 16</t>
  </si>
  <si>
    <t>69f8657a-33b5-402b-897a-705e315d8e21</t>
  </si>
  <si>
    <t>Frankfort South Data Center 9</t>
  </si>
  <si>
    <t>a75ecca5-2134-4381-bc47-131d93b2e987</t>
  </si>
  <si>
    <t>Frankfort South Data Center 31</t>
  </si>
  <si>
    <t>085be91c-d4b7-428e-aaf8-a81a599e6abf</t>
  </si>
  <si>
    <t>Frankfort South Data Center 14</t>
  </si>
  <si>
    <t>ec7b9d65-98a1-4a14-9cd2-5a7e4fc82e75</t>
  </si>
  <si>
    <t>Frankfort South Data Center 20</t>
  </si>
  <si>
    <t>7f30c026-db52-4717-95e0-a737c955dbb5</t>
  </si>
  <si>
    <t>Frankfort South Data Center 11</t>
  </si>
  <si>
    <t>58d837c4-25ea-4b9b-b68a-519a47b14647</t>
  </si>
  <si>
    <t>Frankfort South Data Center 23</t>
  </si>
  <si>
    <t>66256948-82e4-4096-9ce6-57bd2f9834c1</t>
  </si>
  <si>
    <t>Frankfort South Data Center 27</t>
  </si>
  <si>
    <t>40adcd80-d598-49aa-a00d-c362ebc29f6f</t>
  </si>
  <si>
    <t>Frankfort South Data Center 15</t>
  </si>
  <si>
    <t>cbdba4e0-737f-47f5-8bad-47ddd2868395</t>
  </si>
  <si>
    <t>Frankfort South Data Center 13</t>
  </si>
  <si>
    <t>6a41c5ac-d363-4cbf-9550-7828a056c318</t>
  </si>
  <si>
    <t>Frankfort South Data Center 12</t>
  </si>
  <si>
    <t>AZPS</t>
  </si>
  <si>
    <t>BPAT</t>
  </si>
  <si>
    <t>Bonneville Power Administration</t>
  </si>
  <si>
    <t>DUK</t>
  </si>
  <si>
    <t>Duke Energy Carolinas</t>
  </si>
  <si>
    <t>GCPD</t>
  </si>
  <si>
    <t>IPCO</t>
  </si>
  <si>
    <t>NEVP</t>
  </si>
  <si>
    <t>PACW</t>
  </si>
  <si>
    <t>PNM</t>
  </si>
  <si>
    <t>Public Service Company of New Mexico</t>
  </si>
  <si>
    <t>PSCO</t>
  </si>
  <si>
    <t>SOCO</t>
  </si>
  <si>
    <t>SRP</t>
  </si>
  <si>
    <t>TEC</t>
  </si>
  <si>
    <t>TEPC</t>
  </si>
  <si>
    <t>TVA</t>
  </si>
  <si>
    <t>WACM</t>
  </si>
  <si>
    <t>Western Area Power Administration - Rocky Mountain Region</t>
  </si>
  <si>
    <t>QTS Eagle Mtn - Data Center 5
QTS - Eagle Mountain Data Center Campus
QTS Data Centers</t>
  </si>
  <si>
    <t>5f74f28f-74ab-4c3e-9a75-8e2d68a5b395</t>
  </si>
  <si>
    <t>SkyMod Module Group 7</t>
  </si>
  <si>
    <t>9cff619f-e2da-41ec-b401-51bb8d7b115e</t>
  </si>
  <si>
    <t>SkyMod Module Group 8</t>
  </si>
  <si>
    <t>ba604b2d-2382-4503-80ab-1b8ae86becfa</t>
  </si>
  <si>
    <t>SkyMod Module Group 9</t>
  </si>
  <si>
    <t>bb254a90-94c3-48d2-86c3-66f4ff4617fe</t>
  </si>
  <si>
    <t>SkyMod Module Group 4</t>
  </si>
  <si>
    <t>8abfe655-b1c9-4abd-a04e-0ddd54537cd4</t>
  </si>
  <si>
    <t>SkyMod Module Group 5</t>
  </si>
  <si>
    <t>7c649e9e-bfce-402f-afe3-940ffb5837cb</t>
  </si>
  <si>
    <t>SkyMod Module Group 6</t>
  </si>
  <si>
    <t>cec73ade-e497-4ae8-8053-0198620d8200</t>
  </si>
  <si>
    <t>SkyMod Module Group 1</t>
  </si>
  <si>
    <t>SkyMod Module Group 10</t>
  </si>
  <si>
    <t>687a80c5-333d-42af-b25f-4ba5f9d4d7ed</t>
  </si>
  <si>
    <t>SkyMod Module Group 3</t>
  </si>
  <si>
    <t>2ce721ed-20a6-46c9-931a-7a2844f2bfd7</t>
  </si>
  <si>
    <t>SkyMod Module Group 2</t>
  </si>
  <si>
    <t>297e9476-69dd-474c-aea0-8e5729d17c29</t>
  </si>
  <si>
    <t>35138d63-08a9-4734-af96-4f461b3f3d01</t>
  </si>
  <si>
    <t>Skybox San Angelo Data Center 2</t>
  </si>
  <si>
    <t>31e9912a-37b9-4e32-a10f-a7b254090b3d</t>
  </si>
  <si>
    <t>Skybox San Angelo Data Center 1</t>
  </si>
  <si>
    <t>f3506df1-81c4-4670-a636-3b9eebcfc2a4</t>
  </si>
  <si>
    <t>Skybox San Angelo Data Center 5</t>
  </si>
  <si>
    <t>6eb316e6-a1b9-420c-a3bf-2bb9a78d9225</t>
  </si>
  <si>
    <t>Skybox San Angelo Data Center 4</t>
  </si>
  <si>
    <t>7f298f9d-9e81-465d-ab39-9b3015217a54</t>
  </si>
  <si>
    <t>Skybox San Angelo Data Center 3</t>
  </si>
  <si>
    <t>b11e6b6f-d2e6-4844-bfc8-976eb58bfc3e</t>
  </si>
  <si>
    <t>Skybox San Angelo Data Center 6</t>
  </si>
  <si>
    <t>d85b4325-324c-4514-a101-2a54f3c746af</t>
  </si>
  <si>
    <t>RadiusDC Indianapolis Data Center 1</t>
  </si>
  <si>
    <t>e465d9bc-ca24-4f3e-bc6e-b945590cc175</t>
  </si>
  <si>
    <t>RadiusDC Indianapolis Data Center 2</t>
  </si>
  <si>
    <t>753ac4db-3021-4c53-ac10-44223794a31a</t>
  </si>
  <si>
    <t>Ironton AI COE 1</t>
  </si>
  <si>
    <t>Strata Expanse</t>
  </si>
  <si>
    <t>f55996f0-ecf4-11f0-bb9a-63f0dea27f80</t>
  </si>
  <si>
    <t>Aligned Data Centers - West Jordan Campus - SLC08</t>
  </si>
  <si>
    <t>9fd9ecc0-ecf4-11f0-a8ba-55f553d00f6a</t>
  </si>
  <si>
    <t>Aligned Data Centers - West Jordan Campus - SLC07</t>
  </si>
  <si>
    <t>71536e2c-5f87-4272-b265-9604709d51f0</t>
  </si>
  <si>
    <t>Aligned Data Centers - West Jordan Campus - SLC06</t>
  </si>
  <si>
    <t>f6fe4640-ecf4-11f0-b68f-2d80d5616415</t>
  </si>
  <si>
    <t>Aligned Data Centers - West Jordan Campus - SLC09</t>
  </si>
  <si>
    <t>Aligned Data Centers - West Jordan Campus - SLC05</t>
  </si>
  <si>
    <t>766ebfd0-eb61-11f0-9b6f-814d88b1fbfa</t>
  </si>
  <si>
    <t>Amazon AWS - Building 5</t>
  </si>
  <si>
    <t>cdf87ff0-eb63-11f0-bbfd-bbfb39cd8ae9</t>
  </si>
  <si>
    <t>Amazon AWS - Building 8</t>
  </si>
  <si>
    <t>cc1233c0-eb63-11f0-8986-3152c1f8aba0</t>
  </si>
  <si>
    <t>Amazon AWS - Building 7</t>
  </si>
  <si>
    <t>31adf8a0-eb63-11f0-9b6f-814d88b1fbfa</t>
  </si>
  <si>
    <t>Amazon AWS - Building 6</t>
  </si>
  <si>
    <t>795e7822-15b1-4eb0-b388-97c7b339ce3f</t>
  </si>
  <si>
    <t>Beltline Energy Luther Data Center</t>
  </si>
  <si>
    <t>3fc745a4-baff-46b0-b8bf-1f99d6cce11a</t>
  </si>
  <si>
    <t>Project Mustang Data Center</t>
  </si>
  <si>
    <t>479aecc4-8c3f-4daa-8f18-988d9efa0aa8</t>
  </si>
  <si>
    <t>Shelbyville Data Center 4</t>
  </si>
  <si>
    <t>76c63f8a-d722-4920-9b23-29f745aa73f2</t>
  </si>
  <si>
    <t>Shelbyville Data Center 10</t>
  </si>
  <si>
    <t>af6881fe-4c7c-46de-b554-31c151494b0f</t>
  </si>
  <si>
    <t>Shelbyville Data Center 5</t>
  </si>
  <si>
    <t>2c0b29d6-2f39-4c36-833f-e5edc6bf2503</t>
  </si>
  <si>
    <t>Shelbyville Data Center 6</t>
  </si>
  <si>
    <t>0ccbb00e-489d-4f9d-8ced-917be6da5d2e</t>
  </si>
  <si>
    <t>Shelbyville Data Center 3</t>
  </si>
  <si>
    <t>92862c70-d23a-4319-99e8-8b4ea8b15459</t>
  </si>
  <si>
    <t>Shelbyville Data Center 2</t>
  </si>
  <si>
    <t>09388d17-b146-4446-b2b5-d5e5ba030479</t>
  </si>
  <si>
    <t>Shelbyville Data Center 11</t>
  </si>
  <si>
    <t>349de6cb-1d3d-48a4-a41c-5b049188f24b</t>
  </si>
  <si>
    <t>Shelbyville Data Center 8</t>
  </si>
  <si>
    <t>28edda3e-7cea-48a7-afe4-b598b64407c4</t>
  </si>
  <si>
    <t>Shelbyville Data Center 1</t>
  </si>
  <si>
    <t>9ce57e9d-1c8a-4387-8e23-4798d4e5ae7b</t>
  </si>
  <si>
    <t>Shelbyville Data Center 9</t>
  </si>
  <si>
    <t>239f933d-a2cf-451c-ae01-25886c7d792f</t>
  </si>
  <si>
    <t>Shelbyville Data Center 7</t>
  </si>
  <si>
    <t>699a39ff-18ca-4334-8682-5cdcd94f74b3</t>
  </si>
  <si>
    <t>Wallace Jackson Data Center 8</t>
  </si>
  <si>
    <t>88b31bd5-0303-4e9d-8142-60405fe1c768</t>
  </si>
  <si>
    <t>Wallace Jackson Data Center 1</t>
  </si>
  <si>
    <t>34645760-abf9-4ef4-a2a0-813b9f07573e</t>
  </si>
  <si>
    <t>Wallace Jackson Data Center 4</t>
  </si>
  <si>
    <t>3e05186b-688e-410b-aa82-4dc6cd22983b</t>
  </si>
  <si>
    <t>Wallace Jackson Data Center 10</t>
  </si>
  <si>
    <t>45745600-51ea-4a4a-ab4d-146dc349e10e</t>
  </si>
  <si>
    <t>Wallace Jackson Data Center 2</t>
  </si>
  <si>
    <t>0d12fc5b-9112-45c3-a913-62d395f74c5e</t>
  </si>
  <si>
    <t>Wallace Jackson Data Center 7</t>
  </si>
  <si>
    <t>a04a54d5-43d4-490c-86a7-da56b753b9b5</t>
  </si>
  <si>
    <t>Wallace Jackson Data Center 5</t>
  </si>
  <si>
    <t>0a07de98-15a8-405f-ab06-8a74aa262571</t>
  </si>
  <si>
    <t>Wallace Jackson Data Center 6</t>
  </si>
  <si>
    <t>f8d5a10d-0840-41e0-b26c-cfe0ed1c4ca3</t>
  </si>
  <si>
    <t>Wallace Jackson Data Center 9</t>
  </si>
  <si>
    <t>cda71b42-aaf3-4344-9efb-5ab52188b953</t>
  </si>
  <si>
    <t>Wallace Jackson Data Center 3</t>
  </si>
  <si>
    <t>Loudoun County Edgecore Data Center 1</t>
  </si>
  <si>
    <t>6e5a6fb0-ea71-11f0-92b5-d71e194ac472</t>
  </si>
  <si>
    <t>Loudoun County Edgecore Data Center 2</t>
  </si>
  <si>
    <t>9db26f7c-25d7-4814-808b-3e28d51aadbe</t>
  </si>
  <si>
    <t>Lowell Township Data Center</t>
  </si>
  <si>
    <t>AE</t>
  </si>
  <si>
    <t>Atlantic Electric zone - PJM</t>
  </si>
  <si>
    <t>Involta/Ark</t>
  </si>
  <si>
    <t>069c7bb4-6624-4fa5-932a-3de98cd31a4d</t>
  </si>
  <si>
    <t>Nebius Independence Data Center 2</t>
  </si>
  <si>
    <t>7bc9728a-4992-4fc9-87de-25e6c96e48d7</t>
  </si>
  <si>
    <t>Nebius Independence Data Center 1</t>
  </si>
  <si>
    <t>044fd1d6-5194-48af-8d0c-696588ee5a2e</t>
  </si>
  <si>
    <t>Nebius Independence Data Center 3</t>
  </si>
  <si>
    <t>018dfba5-44ca-4679-8a26-f56d48951dc7</t>
  </si>
  <si>
    <t>Nebius Independence Data Center 4</t>
  </si>
  <si>
    <t>f15ef100-957a-49b0-8cf9-2c8c2788fd0e</t>
  </si>
  <si>
    <t>775b1f9d-1452-44f9-9bb6-037d23c1f7be</t>
  </si>
  <si>
    <t>Cayuga Data Center 3</t>
  </si>
  <si>
    <t>6747a834-bef4-4437-ae60-623e0305831e</t>
  </si>
  <si>
    <t>Cayuga Data Center 2</t>
  </si>
  <si>
    <t>369a2752-c087-44bc-aa59-a40913d87aa7</t>
  </si>
  <si>
    <t>Cayuga Data Center 1</t>
  </si>
  <si>
    <t>NEP Real Estate Data Center 1 Phase 1</t>
  </si>
  <si>
    <t>NEP Real Estate Data Center 1 Phase 2</t>
  </si>
  <si>
    <t>91cb87e5-6808-4162-b4b7-866e35a97fee</t>
  </si>
  <si>
    <t>Ulysses Data Center</t>
  </si>
  <si>
    <t>Ulysses Data Center
Cipher Mining, Ulysses
Cipher Mining</t>
  </si>
  <si>
    <t>Atlas Agro Data Center 4</t>
  </si>
  <si>
    <t>Atlas Agro Data Center 2</t>
  </si>
  <si>
    <t>Atlas Agro Data Center 5</t>
  </si>
  <si>
    <t>Atlas Agro Data Center 1</t>
  </si>
  <si>
    <t>Atlas Agro Data Center 3</t>
  </si>
  <si>
    <t>Imperial Data Center 1
Imperial Campus
Company Not Disclosed</t>
  </si>
  <si>
    <t>c2b29c4f-726c-4033-ad59-b29cdf455c8e</t>
  </si>
  <si>
    <t>Energy Ranch Data Center</t>
  </si>
  <si>
    <t>1dce3720-f002-11f0-8748-233daed2aceb</t>
  </si>
  <si>
    <t>Allen Park Data Center</t>
  </si>
  <si>
    <t>1624c6fa-cd2b-4866-ab82-9f248ab124b2</t>
  </si>
  <si>
    <t>Tilted Gate Franklin Furnace 1</t>
  </si>
  <si>
    <t>a337f33a-c637-4628-af2f-39f8d0ca2e97</t>
  </si>
  <si>
    <t>Project Azalea Data Center 1</t>
  </si>
  <si>
    <t>6b7b5d41-89db-4e8a-8676-ee38e73162be</t>
  </si>
  <si>
    <t>Project Azalea Data Center 6</t>
  </si>
  <si>
    <t>2c7fea6d-6cf8-407f-9914-060752a80a9d</t>
  </si>
  <si>
    <t>Project Azalea Data Center 4</t>
  </si>
  <si>
    <t>5328676c-7ea9-4d34-97e2-755dc2af6091</t>
  </si>
  <si>
    <t>Project Azalea Data Center 2</t>
  </si>
  <si>
    <t>66bfb2cf-e36e-4f7d-a6a9-7dcd9a09bcc3</t>
  </si>
  <si>
    <t>Project Azalea Data Center 3</t>
  </si>
  <si>
    <t>3e2450da-3763-4249-a0fa-0650843c81a9</t>
  </si>
  <si>
    <t>Project Azalea Data Center 5</t>
  </si>
  <si>
    <t>dd711ae1-31cc-4469-9b81-e5141014cb2e</t>
  </si>
  <si>
    <t>Pumpkin Technology Campus 4</t>
  </si>
  <si>
    <t>6aa74c00-1b69-44d8-bd4c-ba8dce10cc58</t>
  </si>
  <si>
    <t>Pumpkin Technology Campus 3</t>
  </si>
  <si>
    <t>285eb293-cbd1-41e8-8137-6692d15710d0</t>
  </si>
  <si>
    <t>Pumpkin Technology Campus 2</t>
  </si>
  <si>
    <t>7ce8a828-9bb8-4317-82d9-9178261eacf2</t>
  </si>
  <si>
    <t>Pumpkin Technology Campus 1</t>
  </si>
  <si>
    <t>20950c7c-3281-4350-9bf0-a84b00471872</t>
  </si>
  <si>
    <t>Byrd Farms Technology Park 13</t>
  </si>
  <si>
    <t>5d891aa9-8652-4b42-8953-18167f283a59</t>
  </si>
  <si>
    <t>Byrd Farms Technology Park 6</t>
  </si>
  <si>
    <t>615fc4fd-0151-4b4a-b8e8-bc944409a2ba</t>
  </si>
  <si>
    <t>Byrd Farms Technology Park 16</t>
  </si>
  <si>
    <t>272d7b5c-be62-4fa4-a7a7-c1551339862b</t>
  </si>
  <si>
    <t>Byrd Farms Technology Park 4</t>
  </si>
  <si>
    <t>decb568c-36a1-4834-9a77-e26089b6ab1b</t>
  </si>
  <si>
    <t>Byrd Farms Technology Park 17</t>
  </si>
  <si>
    <t>4ce79898-5753-4794-a4f1-2e6241eaf9c2</t>
  </si>
  <si>
    <t>Byrd Farms Technology Park 5</t>
  </si>
  <si>
    <t>5ca48063-87af-4642-b8ac-426123d9a1cf</t>
  </si>
  <si>
    <t>Byrd Farms Technology Park 1</t>
  </si>
  <si>
    <t>4e10a916-ec1c-4399-b660-eb6874435783</t>
  </si>
  <si>
    <t>Byrd Farms Technology Park 9</t>
  </si>
  <si>
    <t>9d082ab0-6678-43a5-9aa5-25523df6d456</t>
  </si>
  <si>
    <t>Byrd Farms Technology Park 11</t>
  </si>
  <si>
    <t>36483151-fc0c-4184-8bae-c39f11c69ad6</t>
  </si>
  <si>
    <t>Byrd Farms Technology Park 2</t>
  </si>
  <si>
    <t>54034a3f-c3e9-4078-afb3-ef9b815e2dfe</t>
  </si>
  <si>
    <t>Byrd Farms Technology Park 15</t>
  </si>
  <si>
    <t>f0e1ad9f-821c-4007-a52f-9eca7ee716e3</t>
  </si>
  <si>
    <t>Byrd Farms Technology Park 18</t>
  </si>
  <si>
    <t>1b6a74c0-6ab4-4204-ab32-3cfeda89b4b7</t>
  </si>
  <si>
    <t>Byrd Farms Technology Park 7</t>
  </si>
  <si>
    <t>38877dc8-64c9-4774-a7f5-5f37834c712d</t>
  </si>
  <si>
    <t>Byrd Farms Technology Park 10</t>
  </si>
  <si>
    <t>e3b6012e-f3a6-4be9-bb5f-7b7d5419cfa3</t>
  </si>
  <si>
    <t>Byrd Farms Technology Park 8</t>
  </si>
  <si>
    <t>1552609c-53dc-4713-a206-0a2511f3055d</t>
  </si>
  <si>
    <t>Byrd Farms Technology Park 3</t>
  </si>
  <si>
    <t>2dd7deb1-0f09-423a-915f-54a7e094e5a4</t>
  </si>
  <si>
    <t>Byrd Farms Technology Park 12</t>
  </si>
  <si>
    <t>6ffdc034-06e4-4847-a018-e3aa2d2313d5</t>
  </si>
  <si>
    <t>Byrd Farms Technology Park 14</t>
  </si>
  <si>
    <t>00c718c1-6476-4078-8483-1b452a881fe2</t>
  </si>
  <si>
    <t>Project Spero 1</t>
  </si>
  <si>
    <t>ed935643-4842-4cdf-974c-dda8962b72d1</t>
  </si>
  <si>
    <t>LightHouse Data Centers South Carolina Campus Bldg 1</t>
  </si>
  <si>
    <t>79332269-f1e3-41aa-859c-f0906dbba1d8</t>
  </si>
  <si>
    <t>Project Delta 1</t>
  </si>
  <si>
    <t>8d3cd6b3-1991-460b-99a0-7546046b55b1</t>
  </si>
  <si>
    <t>Atlanta 2 (Fayetteville) - DC 14</t>
  </si>
  <si>
    <t>5bbc3f93-f48b-4972-b8e8-2e2be5448934</t>
  </si>
  <si>
    <t>Atlanta 2 (Fayetteville) - DC 13</t>
  </si>
  <si>
    <t>a1fd7d66-e783-4c0a-a736-e452539972d9</t>
  </si>
  <si>
    <t>Atlanta 2 (Fayetteville) - DC 12</t>
  </si>
  <si>
    <t>d799b6c6-8222-4c16-b56a-98415695634e</t>
  </si>
  <si>
    <t>Atlanta 2 (Fayetteville) - DC 11</t>
  </si>
  <si>
    <t>DigiCo Infrastructure REIT</t>
  </si>
  <si>
    <t>Galaxy</t>
  </si>
  <si>
    <t>009164b0-0c1d-47cd-9d65-06f0bd813ddc</t>
  </si>
  <si>
    <t>4bb627f7-601c-449d-b226-02dd4139d213</t>
  </si>
  <si>
    <t>7d77b7a8-e98e-47c5-947f-e2b1ea1a8e71</t>
  </si>
  <si>
    <t>6bf0051f-4c19-40b0-8820-4107786e3025</t>
  </si>
  <si>
    <t>EdgeConnex AUS02</t>
  </si>
  <si>
    <t>eac92b74-8b2d-46fd-8a21-0f5ebcece92a</t>
  </si>
  <si>
    <t>Edged Dallas 2 Data Center</t>
  </si>
  <si>
    <t>e17ca052-1d70-41a6-9ce8-6141622ec744</t>
  </si>
  <si>
    <t>CleanArc Dallas Data Center 2</t>
  </si>
  <si>
    <t>3b9c6e1f-c46d-4885-9f78-39121dfd270a</t>
  </si>
  <si>
    <t>CleanArc Dallas Data Center 1</t>
  </si>
  <si>
    <t>5dc856b9-ce13-4805-af15-38d17e867067</t>
  </si>
  <si>
    <t>CleanArc Dallas Data Center 3</t>
  </si>
  <si>
    <t>6f86551d-d7b7-41e4-9a03-47ff831d0514</t>
  </si>
  <si>
    <t>Delta Forge 1 BLDG2</t>
  </si>
  <si>
    <t>103eef29-e4af-4856-bcfb-600780e41e83</t>
  </si>
  <si>
    <t>Delta Forge 1 BLDG1</t>
  </si>
  <si>
    <t>07bffee0-f6fc-11f0-8489-b33cbe8a1f2d</t>
  </si>
  <si>
    <t>Birmingham BHM1-B Data Center</t>
  </si>
  <si>
    <t>5d9c56e0-f56e-11f0-b816-05cec7b28a1f</t>
  </si>
  <si>
    <t>Hamilton County Jail Private AI Data Center</t>
  </si>
  <si>
    <t>577c9e94-5bc7-44b0-a8c8-e321b9069020</t>
  </si>
  <si>
    <t>New Florence Data Center 3</t>
  </si>
  <si>
    <t>e85b52af-f758-4702-a4ae-f8ef84138a12</t>
  </si>
  <si>
    <t>New Florence Data Center 6</t>
  </si>
  <si>
    <t>e7d13981-53d8-4af7-897b-ff546add5730</t>
  </si>
  <si>
    <t>New Florence Data Center 16</t>
  </si>
  <si>
    <t>d7bb6216-8916-40cd-9ce2-090780901f5c</t>
  </si>
  <si>
    <t>New Florence Data Center 12</t>
  </si>
  <si>
    <t>a02d3f58-c948-408d-9957-dd8a8e15823d</t>
  </si>
  <si>
    <t>New Florence Data Center 4</t>
  </si>
  <si>
    <t>c72dbcfc-e118-4bec-97e9-89d95e66e0fc</t>
  </si>
  <si>
    <t>New Florence Data Center 10</t>
  </si>
  <si>
    <t>36371f6b-a4f0-461e-aacd-a3cab011d906</t>
  </si>
  <si>
    <t>New Florence Data Center 15</t>
  </si>
  <si>
    <t>b04f8728-76d1-41c7-82e0-8b4e35592c51</t>
  </si>
  <si>
    <t>New Florence Data Center 8</t>
  </si>
  <si>
    <t>643020ba-11e0-4f51-bcc7-f6f9ba08e66e</t>
  </si>
  <si>
    <t>New Florence Data Center 5</t>
  </si>
  <si>
    <t>eeb088e6-3808-4116-9348-de7129088ab1</t>
  </si>
  <si>
    <t>New Florence Data Center 14</t>
  </si>
  <si>
    <t>2ac7e0e8-e965-4289-885b-e8c8d6c77ea1</t>
  </si>
  <si>
    <t>New Florence Data Center 11</t>
  </si>
  <si>
    <t>88dd5011-d95b-4131-9f6b-dda90e95b94c</t>
  </si>
  <si>
    <t>New Florence Data Center 17</t>
  </si>
  <si>
    <t>51e819bb-aa8a-42ce-b65f-afb3c8a28371</t>
  </si>
  <si>
    <t>New Florence Data Center 2</t>
  </si>
  <si>
    <t>de060996-aae4-4707-bc5b-97f7313110c9</t>
  </si>
  <si>
    <t>New Florence Data Center 9</t>
  </si>
  <si>
    <t>7a97277a-d8ee-4c70-80a9-a9226e99e12e</t>
  </si>
  <si>
    <t>New Florence Data Center 7</t>
  </si>
  <si>
    <t>86203f20-fa6a-43eb-aef2-1218b6a0b9d8</t>
  </si>
  <si>
    <t>New Florence Data Center 1</t>
  </si>
  <si>
    <t>7a46094a-efc2-40dd-a3cb-cf04e598405c</t>
  </si>
  <si>
    <t>New Florence Data Center 13</t>
  </si>
  <si>
    <t>1705c1e8-9c3e-4da3-8b7e-e0a53bb96c18</t>
  </si>
  <si>
    <t>Project Baccara 1</t>
  </si>
  <si>
    <t>70ac5874-1232-482e-948c-8e19fe553b65</t>
  </si>
  <si>
    <t>Project Baccara 2</t>
  </si>
  <si>
    <t>6f28d7a9-3e70-4031-a534-3165ef24c5d6</t>
  </si>
  <si>
    <t>Lubbock City Data Center</t>
  </si>
  <si>
    <t>0c9b67ef-96a9-48a4-b42d-6d050c04ea54</t>
  </si>
  <si>
    <t>Project Atlas Data Center</t>
  </si>
  <si>
    <t>04be08c7-7e45-4152-9b1c-934c1da2f75a</t>
  </si>
  <si>
    <t>CleanSpark Brazoria Data Center</t>
  </si>
  <si>
    <t>793e7440-f56a-11f0-b816-05cec7b28a1f</t>
  </si>
  <si>
    <t>e47d4a15-fd07-483e-ab47-5d17ede66cab</t>
  </si>
  <si>
    <t>Scranton Data Center 1</t>
  </si>
  <si>
    <t>1d64293a-1c97-4c1a-be32-55b837bae86f</t>
  </si>
  <si>
    <t>Scranton Data Center 5</t>
  </si>
  <si>
    <t>30962503-8aa1-4645-9c81-4aa45664e114</t>
  </si>
  <si>
    <t>Scranton Data Center 4</t>
  </si>
  <si>
    <t>f1e98269-126a-4791-80f3-f540a6deed80</t>
  </si>
  <si>
    <t>Scranton Data Center 6</t>
  </si>
  <si>
    <t>7e12ff0d-5c41-4a6c-902d-938a22d3a9c9</t>
  </si>
  <si>
    <t>Scranton Data Center 3</t>
  </si>
  <si>
    <t>25785cb6-98fc-43e6-a7e3-9f88002f1e83</t>
  </si>
  <si>
    <t>Scranton Data Center 2</t>
  </si>
  <si>
    <t>261c2319-05f8-4dc2-84e4-2b14b98e443d</t>
  </si>
  <si>
    <t>Project Laurel Data Center 1</t>
  </si>
  <si>
    <t>d72d3d5c-329c-43f8-b2db-a4cff9ad5920</t>
  </si>
  <si>
    <t>Project Laurel Data Center 2</t>
  </si>
  <si>
    <t>f8415e53-5e3a-4c17-b0e3-66abda848592</t>
  </si>
  <si>
    <t>Project Laurel Data Center 3</t>
  </si>
  <si>
    <t>0a22a286-2311-45ca-9ed8-71cd15edd254</t>
  </si>
  <si>
    <t>Project Laurel Data Center 4</t>
  </si>
  <si>
    <t>4ac7a33e-fa35-42e6-b02c-ecd1c7fa7df3</t>
  </si>
  <si>
    <t>Project Laurel Data Center 5</t>
  </si>
  <si>
    <t>b04aa224-5108-421a-8b32-69b8317a169c</t>
  </si>
  <si>
    <t>Project Laurel Data Center 6</t>
  </si>
  <si>
    <t>6be28bca-a861-494a-b33e-47dbc0324522</t>
  </si>
  <si>
    <t>Project Laurel Data Center 7</t>
  </si>
  <si>
    <t>0e220fe3-8dee-4624-b1c3-700f6fb21674</t>
  </si>
  <si>
    <t>Project Laurel Data Center 8</t>
  </si>
  <si>
    <t>13dc362e-1a11-4f3b-a59b-22af2f78cec8</t>
  </si>
  <si>
    <t>EdgeConnex AUS01</t>
  </si>
  <si>
    <t>1a3e7b41-0919-4384-836a-c08a8c705e6f</t>
  </si>
  <si>
    <t>EdgeConnex AUS03</t>
  </si>
  <si>
    <t>f9d8815a-d5f6-432f-b3bb-2175618a2250</t>
  </si>
  <si>
    <t>EdgeConnex AUS04</t>
  </si>
  <si>
    <t>a6ad5dc1-3804-4f99-af6f-a9d889377707</t>
  </si>
  <si>
    <t>Los Lunas Data Center Building 11</t>
  </si>
  <si>
    <t>b21016fc-f17e-4efd-9db4-326088481a14</t>
  </si>
  <si>
    <t>Los Lunas Data Center Building 10</t>
  </si>
  <si>
    <t>Los Lunas Data Center Building 9</t>
  </si>
  <si>
    <t>674e3b30-f57e-11f0-962c-2f97181d5631</t>
  </si>
  <si>
    <t>PH5 Phoenix Data Center</t>
  </si>
  <si>
    <t>cb359950-f57d-11f0-962c-2f97181d5631</t>
  </si>
  <si>
    <t>PH4 Phoenix Data Center</t>
  </si>
  <si>
    <t>e5af9820-f57e-11f0-962c-2f97181d5631</t>
  </si>
  <si>
    <t>PH6-7 Phoenix Data Center</t>
  </si>
  <si>
    <t>d80905a0-f711-11f0-b91b-73d49e07d84c</t>
  </si>
  <si>
    <t>CH3 Chicago Data Center</t>
  </si>
  <si>
    <t>8669899a-3fbc-49fd-8da8-b78f20958035</t>
  </si>
  <si>
    <t>Morris Technology Park Data Center</t>
  </si>
  <si>
    <t>Hivelocity (Colohouse)</t>
  </si>
  <si>
    <t>Viridien</t>
  </si>
  <si>
    <t>Data Holdings (Stack 41)</t>
  </si>
  <si>
    <t>Colossus 1 Supercluster AI Data Center (Phase1)</t>
  </si>
  <si>
    <t>d2523c40-f88c-11f0-a4b2-dbabca1ef90d</t>
  </si>
  <si>
    <t>Colossus 1 Supercluster AI Data Center (Phase2)</t>
  </si>
  <si>
    <t>fa85780c-8c17-4c66-b7e8-3d674ea8cfa0</t>
  </si>
  <si>
    <t>Cloverleaf Troy Data Center 1</t>
  </si>
  <si>
    <t>1a803929-52ed-43ca-929d-cdaf05302a6b</t>
  </si>
  <si>
    <t>Cloverleaf Troy Data Center 4</t>
  </si>
  <si>
    <t>e20b9f70-9b15-4106-ab67-755a15cdd3ee</t>
  </si>
  <si>
    <t>Cloverleaf Troy Data Center 2</t>
  </si>
  <si>
    <t>02548472-520a-4f33-9598-55acf833c52c</t>
  </si>
  <si>
    <t>Cloverleaf Troy Data Center 5</t>
  </si>
  <si>
    <t>d6e0550c-9413-4d58-9272-ca5e0197b044</t>
  </si>
  <si>
    <t>Cloverleaf Troy Data Center 3</t>
  </si>
  <si>
    <t>b5a662a5-9933-4f8d-9e26-0aaf0044047c</t>
  </si>
  <si>
    <t>Cloverleaf Troy Data Center 6</t>
  </si>
  <si>
    <t>9d69dabc-f05a-4741-a2ad-632e1f326fd9</t>
  </si>
  <si>
    <t>Project Bus Data Center 7</t>
  </si>
  <si>
    <t>Atlas Development LLC</t>
  </si>
  <si>
    <t>bae386b6-8639-4b65-a9d4-cb87b6baf185</t>
  </si>
  <si>
    <t>Project Bus Data Center 5</t>
  </si>
  <si>
    <t>0c6ccae8-75c6-4842-a427-eb169956f888</t>
  </si>
  <si>
    <t>Project Bus Data Center 9</t>
  </si>
  <si>
    <t>71d1f202-aa1e-4cb4-adb6-7cd445bda7a7</t>
  </si>
  <si>
    <t>Project Bus Data Center 8</t>
  </si>
  <si>
    <t>4df50832-ea1b-48a6-a9d9-8af5fed50e6b</t>
  </si>
  <si>
    <t>Project Bus Data Center 6</t>
  </si>
  <si>
    <t>47f271f9-07bb-42df-9402-9576bea7d5d2</t>
  </si>
  <si>
    <t>Project Bus Data Center 12</t>
  </si>
  <si>
    <t>46ee46ae-8d29-4a1b-b2f4-f1b9fbdde4a6</t>
  </si>
  <si>
    <t>Project Bus Data Center 1</t>
  </si>
  <si>
    <t>8650cd08-8e14-49bf-82d6-32955be064bb</t>
  </si>
  <si>
    <t>Project Bus Data Center 4</t>
  </si>
  <si>
    <t>7c35d418-484c-4383-995f-a8f26b964c8f</t>
  </si>
  <si>
    <t>Project Bus Data Center 3</t>
  </si>
  <si>
    <t>0f28565d-efad-4a28-ae83-85a05e01d018</t>
  </si>
  <si>
    <t>Project Bus Data Center 11</t>
  </si>
  <si>
    <t>8dce5d17-b211-406c-b58f-21ee6ec15bde</t>
  </si>
  <si>
    <t>Project Bus Data Center 10</t>
  </si>
  <si>
    <t>08ca4ee1-85c8-4b8b-84a8-b69f180cda38</t>
  </si>
  <si>
    <t>Project Bus Data Center 2</t>
  </si>
  <si>
    <t>4b85b830-fd24-11f0-baf0-b1f6922d2729</t>
  </si>
  <si>
    <t>Project Spero 4</t>
  </si>
  <si>
    <t>TigerDC</t>
  </si>
  <si>
    <t>09df1ec0-fd25-11f0-baf0-b1f6922d2729</t>
  </si>
  <si>
    <t>Project Spero 6</t>
  </si>
  <si>
    <t>c7d29790-fd25-11f0-93aa-3505930638c3</t>
  </si>
  <si>
    <t>Project Spero 9</t>
  </si>
  <si>
    <t>853a8eb0-fd25-11f0-baf0-b1f6922d2729</t>
  </si>
  <si>
    <t>Project Spero 8</t>
  </si>
  <si>
    <t>ab769250-fd24-11f0-baf0-b1f6922d2729</t>
  </si>
  <si>
    <t>Project Spero 5</t>
  </si>
  <si>
    <t>43930050-fd25-11f0-baf0-b1f6922d2729</t>
  </si>
  <si>
    <t>Project Spero 7</t>
  </si>
  <si>
    <t>bf4ca7c0-fd23-11f0-baf0-b1f6922d2729</t>
  </si>
  <si>
    <t>Project Spero 3</t>
  </si>
  <si>
    <t>ed0b6df0-fd22-11f0-baf0-b1f6922d2729</t>
  </si>
  <si>
    <t>Project Spero 2</t>
  </si>
  <si>
    <t>Ada Infrastructure</t>
  </si>
  <si>
    <t>Quantum Data Center 2</t>
  </si>
  <si>
    <t>7ce441e0-fb98-11f0-a215-13c0e4d6b0a7</t>
  </si>
  <si>
    <t>Quantum Data Center 1</t>
  </si>
  <si>
    <t>38b58568-14f2-46aa-8f0c-dec8ea1a867e</t>
  </si>
  <si>
    <t>Kline Township Data Center 8</t>
  </si>
  <si>
    <t>c424546f-5bfb-4f08-bac9-8b41610fe5f9</t>
  </si>
  <si>
    <t>Kline Township Data Center 1</t>
  </si>
  <si>
    <t>4ee8d8ed-6d07-4366-a29a-06033018cac3</t>
  </si>
  <si>
    <t>Kline Township Data Center 5</t>
  </si>
  <si>
    <t>1c4cb8e8-d658-4b47-bea6-9791fffc778e</t>
  </si>
  <si>
    <t>Kline Township Data Center 3</t>
  </si>
  <si>
    <t>fafe47b7-1f21-4f5b-b496-a78bd4466711</t>
  </si>
  <si>
    <t>Kline Township Data Center 4</t>
  </si>
  <si>
    <t>a8828e44-5f4a-4ee7-9b68-6ec0bc44d7ae</t>
  </si>
  <si>
    <t>Kline Township Data Center 9</t>
  </si>
  <si>
    <t>ee7a734e-ecb6-4177-9866-947cfa790e56</t>
  </si>
  <si>
    <t>Kline Township Data Center 2</t>
  </si>
  <si>
    <t>5f219d03-37c7-4d78-a647-bff2f555c7c0</t>
  </si>
  <si>
    <t>Kline Township Data Center 7</t>
  </si>
  <si>
    <t>785a6009-0e04-4081-a689-e27201c92842</t>
  </si>
  <si>
    <t>Kline Township Data Center 6</t>
  </si>
  <si>
    <t>bd3851ec-bb77-4a52-9087-895894406f3d</t>
  </si>
  <si>
    <t>Joplin Wildwood Data Center</t>
  </si>
  <si>
    <t>597edd7b-c2c6-4dcf-8cb9-7e3b02596a6b</t>
  </si>
  <si>
    <t>Perkin Data Center</t>
  </si>
  <si>
    <t>5c4ecb49-8122-4adc-b2f0-6f4dd2841524</t>
  </si>
  <si>
    <t>Braidwood Data Center</t>
  </si>
  <si>
    <t>6f26b410-f88d-11f0-bfc5-a3390be21d22</t>
  </si>
  <si>
    <t>Cloud Centers Lisle Data Center</t>
  </si>
  <si>
    <t>8eeb9626-df2a-4ee2-9ff8-3b0b5bcd0ec8</t>
  </si>
  <si>
    <t>75 South Data Center 2</t>
  </si>
  <si>
    <t>b16f2fbd-a5cb-4412-aa19-b9f95c5af770</t>
  </si>
  <si>
    <t>75 South Data Center 4</t>
  </si>
  <si>
    <t>c235ad8a-7798-4855-91bf-9c9ef53964ae</t>
  </si>
  <si>
    <t>75 South Data Center 6</t>
  </si>
  <si>
    <t>85bf775c-7425-4c61-a24f-d87ba1335e11</t>
  </si>
  <si>
    <t>75 South Data Center 7</t>
  </si>
  <si>
    <t>0fac2510-815c-4040-ba16-a959b54d71ce</t>
  </si>
  <si>
    <t>75 South Data Center 1</t>
  </si>
  <si>
    <t>07de7e13-8567-4c47-acad-3d0013a603fa</t>
  </si>
  <si>
    <t>75 South Data Center 5</t>
  </si>
  <si>
    <t>61e61b37-19c5-4c1a-8eee-0079b540fe53</t>
  </si>
  <si>
    <t>75 South Data Center 3</t>
  </si>
  <si>
    <t>aa4f197f-611d-46fa-bf02-e7397658fcd3</t>
  </si>
  <si>
    <t>Project Flex Data Center 5</t>
  </si>
  <si>
    <t>ca98d0f7-fb64-42ec-a99e-a4abf5aa572f</t>
  </si>
  <si>
    <t>Project Flex Data Center 6</t>
  </si>
  <si>
    <t>eee9ca2c-2519-44e4-b2a4-e1de3f6e3791</t>
  </si>
  <si>
    <t>Project Flex Data Center 4</t>
  </si>
  <si>
    <t>28afe503-cd20-4e0b-b17a-d7538f17d422</t>
  </si>
  <si>
    <t>Project Flex Data Center 3</t>
  </si>
  <si>
    <t>9e56fc61-34cc-49f1-9b89-7b18f9581f4d</t>
  </si>
  <si>
    <t>Project Flex Data Center 2</t>
  </si>
  <si>
    <t>15d60a15-36ee-4232-a1e4-4d7be54e1547</t>
  </si>
  <si>
    <t>Project Flex Data Center 1</t>
  </si>
  <si>
    <t>Goodnight Data Center 3
Goodnight Data Center Campus
Crusoe</t>
  </si>
  <si>
    <t>Microsoft Wisconsin 4 Building 1</t>
  </si>
  <si>
    <t>b3cca3a0-1c67-403e-b335-d8b78542c308</t>
  </si>
  <si>
    <t>Microsoft Wisconsin 4 Building 5</t>
  </si>
  <si>
    <t>e4b3e233-f624-422f-b111-3f38f09630ac</t>
  </si>
  <si>
    <t>Microsoft Wisconsin 4 Building 2</t>
  </si>
  <si>
    <t>1d29945a-9a3b-4c10-bf72-8bc4ccad9b76</t>
  </si>
  <si>
    <t>Microsoft Wisconsin 4 Building 3</t>
  </si>
  <si>
    <t>6afb6ebb-a163-4baa-a076-b873a697de95</t>
  </si>
  <si>
    <t>Microsoft Wisconsin 4 Building 6</t>
  </si>
  <si>
    <t>cc611b83-fed6-4354-bce4-c4c824b495d5</t>
  </si>
  <si>
    <t>Microsoft Wisconsin 4 Building 4</t>
  </si>
  <si>
    <t>63adb3cc-2d33-4602-b055-d36790d28a68</t>
  </si>
  <si>
    <t>Microsoft Mount Pleasant Building 9</t>
  </si>
  <si>
    <t>689da33c-8882-4158-87b6-34441b4e40d0</t>
  </si>
  <si>
    <t>Microsoft Mount Pleasant Building 8</t>
  </si>
  <si>
    <t>1a54c7c7-51fd-47f0-a229-372f9815152a</t>
  </si>
  <si>
    <t>Microsoft Mount Pleasant Building 7</t>
  </si>
  <si>
    <t>e9ed2a00-fdfe-11f0-a71a-0b49746f75e9</t>
  </si>
  <si>
    <t>Hyperscale Data - Michigan Data Center (Phase 2)</t>
  </si>
  <si>
    <t>Hyperscale Data - Michigan Data Center (Phase 3)</t>
  </si>
  <si>
    <t>Hyperscale Data - Michigan Data Center (Phase 3)
HyperScale Data</t>
  </si>
  <si>
    <t>cb9813e0-fdfd-11f0-9f4b-83bc9db5afd7</t>
  </si>
  <si>
    <t>Hyperscale Data - Michigan Data Center (Phase 1)</t>
  </si>
  <si>
    <t>38658dc0-fe00-11f0-bf9e-5bd119b7a434</t>
  </si>
  <si>
    <t>Summit Ridge Data Center</t>
  </si>
  <si>
    <t>5386229c-45f0-4655-b557-707d8820f7f9</t>
  </si>
  <si>
    <t>MCC Data Center 11</t>
  </si>
  <si>
    <t>7c649e77-4b2b-46e9-b6cd-17e274607479</t>
  </si>
  <si>
    <t>MCC Data Center 25</t>
  </si>
  <si>
    <t>3f5e8ad0-6798-4a8a-b437-249d53ee28a8</t>
  </si>
  <si>
    <t>MCC Data Center 1</t>
  </si>
  <si>
    <t>944d335c-2cea-4293-83aa-a000302330e4</t>
  </si>
  <si>
    <t>MCC Data Center 18</t>
  </si>
  <si>
    <t>5aeca8de-6f0a-4300-9bf4-6caf196ec353</t>
  </si>
  <si>
    <t>MCC Data Center 22</t>
  </si>
  <si>
    <t>51e4e2c2-b167-4bbc-baba-a6a75b8947ff</t>
  </si>
  <si>
    <t>MCC Data Center 29</t>
  </si>
  <si>
    <t>2d44eed7-f727-40fe-a785-14cc913a30c4</t>
  </si>
  <si>
    <t>MCC Data Center 4</t>
  </si>
  <si>
    <t>07963039-081d-4cda-867b-b321aa9b3ff7</t>
  </si>
  <si>
    <t>MCC Data Center 26</t>
  </si>
  <si>
    <t>d971cfb0-62f3-40f5-96c6-822887bd943d</t>
  </si>
  <si>
    <t>MCC Data Center 15</t>
  </si>
  <si>
    <t>aed72065-a421-4e27-b703-b0383a73bf2e</t>
  </si>
  <si>
    <t>MCC Data Center 9</t>
  </si>
  <si>
    <t>89efc290-d922-42ae-b5f9-3526e4de8f16</t>
  </si>
  <si>
    <t>MCC Data Center 13</t>
  </si>
  <si>
    <t>41a46bf6-115c-4eb2-9ae4-e0ce64e363d2</t>
  </si>
  <si>
    <t>MCC Data Center 28</t>
  </si>
  <si>
    <t>91955868-80a7-44e5-92c8-f1dd5d7177f7</t>
  </si>
  <si>
    <t>MCC Data Center 21</t>
  </si>
  <si>
    <t>15b6c6d6-f643-48e9-bfb7-09f1ebfc8243</t>
  </si>
  <si>
    <t>MCC Data Center 17</t>
  </si>
  <si>
    <t>f51b725f-ffe0-4a20-8eed-be7cce5d27b7</t>
  </si>
  <si>
    <t>MCC Data Center 23</t>
  </si>
  <si>
    <t>5f215950-e61c-4957-9434-6394e37f7754</t>
  </si>
  <si>
    <t>MCC Data Center 5</t>
  </si>
  <si>
    <t>e78bdcd5-954f-40f8-ab12-2fc7bcfa9253</t>
  </si>
  <si>
    <t>MCC Data Center 16</t>
  </si>
  <si>
    <t>a2b8a93f-d1ab-4573-ba82-b877650c30ab</t>
  </si>
  <si>
    <t>MCC Data Center 8</t>
  </si>
  <si>
    <t>4abb4281-7a64-49d8-9655-09e05c71342e</t>
  </si>
  <si>
    <t>MCC Data Center 30</t>
  </si>
  <si>
    <t>c578901f-4a7e-4ddc-9a02-63de9ca285eb</t>
  </si>
  <si>
    <t>MCC Data Center 24</t>
  </si>
  <si>
    <t>635e21af-616c-47bf-b1ce-1af27b2072bb</t>
  </si>
  <si>
    <t>MCC Data Center 27</t>
  </si>
  <si>
    <t>aa38635c-9ad3-4124-969d-d168369d4034</t>
  </si>
  <si>
    <t>MCC Data Center 19</t>
  </si>
  <si>
    <t>9a4c4499-c9a1-4354-9cc3-e67da31adb67</t>
  </si>
  <si>
    <t>MCC Data Center 10</t>
  </si>
  <si>
    <t>d0fcdc18-38fb-4d17-b620-553812a618a9</t>
  </si>
  <si>
    <t>MCC Data Center 6</t>
  </si>
  <si>
    <t>44786985-ade5-4ec6-889b-560a32da86ff</t>
  </si>
  <si>
    <t>MCC Data Center 3</t>
  </si>
  <si>
    <t>906c78ea-f7f8-42c6-847e-5cbebc489c03</t>
  </si>
  <si>
    <t>MCC Data Center 32</t>
  </si>
  <si>
    <t>0d71e1c9-1912-4d06-8a1c-4d88f1c1667d</t>
  </si>
  <si>
    <t>MCC Data Center 31</t>
  </si>
  <si>
    <t>173ec7e5-077d-445e-a835-bfd7deb5cb4d</t>
  </si>
  <si>
    <t>MCC Data Center 20</t>
  </si>
  <si>
    <t>a564520b-a19a-432e-8b13-0f2584b09ea6</t>
  </si>
  <si>
    <t>MCC Data Center 12</t>
  </si>
  <si>
    <t>04de946b-6bff-47b4-aed4-900eb713c597</t>
  </si>
  <si>
    <t>MCC Data Center 2</t>
  </si>
  <si>
    <t>4925081a-c866-4057-a716-36fd1dc5d0af</t>
  </si>
  <si>
    <t>MCC Data Center 14</t>
  </si>
  <si>
    <t>c7d1ccbe-bf3d-42ee-9b46-bf753392c374</t>
  </si>
  <si>
    <t>MCC Data Center 7</t>
  </si>
  <si>
    <t>8528b3b3-686c-43f4-854c-8e337b3c1cf6</t>
  </si>
  <si>
    <t>Project Phoenix Data Center 2</t>
  </si>
  <si>
    <t>15807957-38ad-4689-9f4b-5ebc15789f0c</t>
  </si>
  <si>
    <t>Project Phoenix Data Center 1</t>
  </si>
  <si>
    <t>Bit Digital Data Center Buildng 1
Bit Digital Data Center North Carolina
Bit Digital</t>
  </si>
  <si>
    <t>07e5879f-74c8-4742-b96e-891eb4a8743a</t>
  </si>
  <si>
    <t>Black Pearl Data Center 4</t>
  </si>
  <si>
    <t>Black Pearl Data Center 4
Black Pearl, Cipher Mining
Cipher Mining</t>
  </si>
  <si>
    <t>568842b7-b9d7-4dc5-9ae1-b2992ca2bc36</t>
  </si>
  <si>
    <t>Black Pearl Data Center 3</t>
  </si>
  <si>
    <t>119c0fc6-773e-4bba-9144-1b73ba7b4737</t>
  </si>
  <si>
    <t>Black Pearl Data Center 2</t>
  </si>
  <si>
    <t>9e30d280-dad6-41e4-bbbc-cba391594005</t>
  </si>
  <si>
    <t>Black Pearl Data Center 1</t>
  </si>
  <si>
    <t>fedc9710-0381-11f1-91cd-0781187991dd</t>
  </si>
  <si>
    <t>ASH2 Ashburn Data Center</t>
  </si>
  <si>
    <t>f9f81eb0-0384-11f1-91cd-0781187991dd</t>
  </si>
  <si>
    <t>B+F Timpanogos Data Center</t>
  </si>
  <si>
    <t>6b36a850-0158-11f1-ac0b-9590b3dd8a1c</t>
  </si>
  <si>
    <t>QumulusAI Denton Data Center</t>
  </si>
  <si>
    <t>20fea9b8-41e8-4f83-9fa4-d7c4527ad4a9</t>
  </si>
  <si>
    <t>Meitner Data Center 2</t>
  </si>
  <si>
    <t>20f610a0-06fc-4b5a-87c1-b39ed18630dd</t>
  </si>
  <si>
    <t>Meitner Data Center 3</t>
  </si>
  <si>
    <t>bf4483d5-1a08-47cf-b422-7b6ba23477b9</t>
  </si>
  <si>
    <t>Meitner Data Center 1</t>
  </si>
  <si>
    <t>9799a100-02b5-11f1-9020-7161f74f6f5f</t>
  </si>
  <si>
    <t>Project Spring Data Center 2</t>
  </si>
  <si>
    <t>982206b0-02bc-11f1-b08c-27754f0bf4f4</t>
  </si>
  <si>
    <t>Project Spring Data Center 3</t>
  </si>
  <si>
    <t>f1661889-a135-42bf-9a9c-2b0fc5e50094</t>
  </si>
  <si>
    <t>491651cf-aab7-48a7-b353-a6d885f5b3d1</t>
  </si>
  <si>
    <t>d89b2a93-8cda-4195-a648-321a786e3e7f</t>
  </si>
  <si>
    <t>aaf0596e-8b34-4f34-a4e3-8d7493ea97b9</t>
  </si>
  <si>
    <t>54252241-8b8f-4bd1-9b08-954bcf5460cc</t>
  </si>
  <si>
    <t>67718c39-76c0-4434-9e11-d1ca29854004</t>
  </si>
  <si>
    <t>2fee09fc-2f83-431d-9fae-85d475e99088</t>
  </si>
  <si>
    <t>97672dfa-27e6-4e18-9df4-ebe997e06a39</t>
  </si>
  <si>
    <t>bf705161-4c7f-4891-9dff-64e6d38b1564</t>
  </si>
  <si>
    <t>be327e21-1742-4519-b84d-ae8ed6f5b7be</t>
  </si>
  <si>
    <t>ff27aeb4-a3ce-4b35-b90e-081b309524ea</t>
  </si>
  <si>
    <t>b2db6a8a-c309-40e8-9166-b7cf8587e8df</t>
  </si>
  <si>
    <t>82c9c67b-d36e-4cfc-be55-6c2a33a06264</t>
  </si>
  <si>
    <t>390c0e16-056a-401f-8995-8cfa6e08fea4</t>
  </si>
  <si>
    <t>0a2d7ee3-92ce-411e-9845-4778d88cb5c9</t>
  </si>
  <si>
    <t>2c064673-36de-4950-9858-2beef6fd03c0</t>
  </si>
  <si>
    <t>61c367e5-4028-421c-8973-3d92fba675c2</t>
  </si>
  <si>
    <t>Nebius Birmingham Data Center 1</t>
  </si>
  <si>
    <t>e5939b40-006c-11f1-931f-6303db993d5e</t>
  </si>
  <si>
    <t>Oppidan Beaver Dam Data Center</t>
  </si>
  <si>
    <t>973dd853-3d09-4a0d-91a0-efea70620116</t>
  </si>
  <si>
    <t>Serverfarm Vienna Cloud 1</t>
  </si>
  <si>
    <t>f6baa627-a0d9-45db-b827-c7912c58fdff</t>
  </si>
  <si>
    <t>Serverfarm Vienna Cloud 2</t>
  </si>
  <si>
    <t>7ef81a6a-9671-411a-8666-a2a6d8c56059</t>
  </si>
  <si>
    <t>TeraWulf Hawesville Data Center 1</t>
  </si>
  <si>
    <t>477ad7c8-d3bb-409c-8c58-dc63d8bc99c5</t>
  </si>
  <si>
    <t>TeraWulf Hawesville Data Center 2</t>
  </si>
  <si>
    <t>59bcbf93-9b3b-4cce-a437-2617a85eb1e9</t>
  </si>
  <si>
    <t>Terawulf Morgantown Data Center 1</t>
  </si>
  <si>
    <t>10509c32-3130-4977-972c-1c15e34e6671</t>
  </si>
  <si>
    <t>Terawulf Morgantown Data Center 2</t>
  </si>
  <si>
    <t>ed942df8-2375-463d-a5fe-df4174e3c11d</t>
  </si>
  <si>
    <t>Terawulf Morgantown Data Center 4</t>
  </si>
  <si>
    <t>4ba1b916-38aa-4ea2-a0c5-d60344fb17a5</t>
  </si>
  <si>
    <t>Terawulf Morgantown Data Center 3</t>
  </si>
  <si>
    <t>6a5ae0a7-c72b-4eca-9907-a4585d0abfed</t>
  </si>
  <si>
    <t>Terawulf Morgantown Data Center 5</t>
  </si>
  <si>
    <t>Oppidan Connect</t>
  </si>
  <si>
    <t>Project Baccara 1
Project Baccara
Takanock</t>
  </si>
  <si>
    <t>Takanock</t>
  </si>
  <si>
    <t>DCPC - Data Center Power Company</t>
  </si>
  <si>
    <t>Vermaland</t>
  </si>
  <si>
    <t>Beale Infrastructure</t>
  </si>
  <si>
    <t>BorderPlex Digital Assets</t>
  </si>
  <si>
    <t>d10c2730-05ff-11f1-a797-0d4f4f774b37</t>
  </si>
  <si>
    <t>GlobalAI Colorado Data Center</t>
  </si>
  <si>
    <t>Global AI</t>
  </si>
  <si>
    <t>Related Digital</t>
  </si>
  <si>
    <t>Poolside</t>
  </si>
  <si>
    <t>aad2a12b-7414-4759-83e4-8bd6b254e6df</t>
  </si>
  <si>
    <t>Project Kati 2 Building 1</t>
  </si>
  <si>
    <t>f4c2e58c-7358-4ee4-8c5f-af64a53afe68</t>
  </si>
  <si>
    <t>Project Kati 2 Building 5</t>
  </si>
  <si>
    <t>7334cf2b-c7ca-4af6-ae3c-02a4dc36a840</t>
  </si>
  <si>
    <t>Project Kati 2 Building 7</t>
  </si>
  <si>
    <t>d7a8508e-87a5-4c2a-b91d-d7aeabdb2edf</t>
  </si>
  <si>
    <t>Project Kati 2 Building 4</t>
  </si>
  <si>
    <t>527c9a98-8c9d-409d-8203-bfd4e4c098c7</t>
  </si>
  <si>
    <t>Project Kati 2 Building 2</t>
  </si>
  <si>
    <t>c96f471e-9d33-4e9e-92dc-b54d8f88e657</t>
  </si>
  <si>
    <t>Project Kati 2 Building 6</t>
  </si>
  <si>
    <t>7bb39300-3dbb-40b6-903c-363de2290ac5</t>
  </si>
  <si>
    <t>Project Kati 2 Building 3</t>
  </si>
  <si>
    <t>QumulusAI</t>
  </si>
  <si>
    <t>Infrakey DC Parks</t>
  </si>
  <si>
    <t>Crow Holdings</t>
  </si>
  <si>
    <t>Nexus Data Centers</t>
  </si>
  <si>
    <t>CTX1 Data Center</t>
  </si>
  <si>
    <t>NorthPoint Development</t>
  </si>
  <si>
    <t>Saline Data Center 1
OpenAI Stargate - Michigan Campus
Related Digital</t>
  </si>
  <si>
    <t>Solstice Data</t>
  </si>
  <si>
    <t>LightHouse Data Centers</t>
  </si>
  <si>
    <t>db208690-05fe-11f1-b538-5fee1405bcf9</t>
  </si>
  <si>
    <t>Cayuga Data Center 4 (Phase 2)</t>
  </si>
  <si>
    <t>ab0050c0-05ff-11f1-a01a-673a996871cf</t>
  </si>
  <si>
    <t>Cayuga Data Center 5 (Phase 3)</t>
  </si>
  <si>
    <t>c476748d-30a1-4fab-ac4f-dfa9646dded1</t>
  </si>
  <si>
    <t>AWS Sparks Data Center 7</t>
  </si>
  <si>
    <t>c85e428d-1cac-4973-9c65-f56ed8a12696</t>
  </si>
  <si>
    <t>AWS Sparks Data Center 8</t>
  </si>
  <si>
    <t>5b259317-2d60-4395-b94d-275d4400e0a5</t>
  </si>
  <si>
    <t>AWS Sparks Data Center 9</t>
  </si>
  <si>
    <t>c213462e-9ddc-4605-8cb1-4d550dc20b25</t>
  </si>
  <si>
    <t>AWS Sparks Data Center 6</t>
  </si>
  <si>
    <t>6831544b-45bb-403d-b45a-f52953802df6</t>
  </si>
  <si>
    <t>AWS Sparks Data Center 5</t>
  </si>
  <si>
    <t>b7974426-aca7-489f-8b33-d7b17d93fc10</t>
  </si>
  <si>
    <t>AWS Sparks Data Center 3</t>
  </si>
  <si>
    <t>2d4abfe2-6e78-46c9-9f20-0f00af58958a</t>
  </si>
  <si>
    <t>AWS Sparks Data Center 4</t>
  </si>
  <si>
    <t>dad5ea1e-5254-4450-8c43-5828eb5d9ffa</t>
  </si>
  <si>
    <t>AWS Sparks Data Center 2</t>
  </si>
  <si>
    <t>865a5253-a087-4953-bc75-c22671ea1f03</t>
  </si>
  <si>
    <t>AWS Sparks Data Center 1</t>
  </si>
  <si>
    <t>63bcffbb-744f-44b2-9d6e-3d2130d6dfa7</t>
  </si>
  <si>
    <t>Project Tree 13</t>
  </si>
  <si>
    <t>af7e8570-6ce6-4066-9028-57f12c108d58</t>
  </si>
  <si>
    <t>Project Tree 14</t>
  </si>
  <si>
    <t>d2d78ec6-719e-41db-8586-08cd6ef25502</t>
  </si>
  <si>
    <t>Project Tree 16</t>
  </si>
  <si>
    <t>9200809a-d112-4981-8ff1-1dd592755013</t>
  </si>
  <si>
    <t>Project Tree 4</t>
  </si>
  <si>
    <t>3e9c7268-66b9-4a39-9eb7-ea915eddfd6e</t>
  </si>
  <si>
    <t>Project Tree 15</t>
  </si>
  <si>
    <t>8bfa20d6-4fb4-409b-879a-31c00f22446f</t>
  </si>
  <si>
    <t>Project Tree 7</t>
  </si>
  <si>
    <t>2f93f9bb-92d1-4361-be9c-d02fbec1d8e1</t>
  </si>
  <si>
    <t>Project Tree 12</t>
  </si>
  <si>
    <t>fa3623d1-387b-42c1-a1c8-aa2a31fc394f</t>
  </si>
  <si>
    <t>Project Tree 6</t>
  </si>
  <si>
    <t>5d106c08-4530-44e1-9f3a-995a1985f5c1</t>
  </si>
  <si>
    <t>Project Tree 3</t>
  </si>
  <si>
    <t>32b14043-cb68-40f9-9beb-4aa43198389b</t>
  </si>
  <si>
    <t>Project Tree 10</t>
  </si>
  <si>
    <t>8a7d2162-d5a7-44dc-b2d7-c27b68841162</t>
  </si>
  <si>
    <t>Project Tree 9</t>
  </si>
  <si>
    <t>5b657f9c-36b8-47f8-8cb4-678e8a95e9b2</t>
  </si>
  <si>
    <t>Project Tree 11</t>
  </si>
  <si>
    <t>97cbe7ba-3717-43d4-bebd-51dce542aa85</t>
  </si>
  <si>
    <t>Project Tree 8</t>
  </si>
  <si>
    <t>2211f651-3d85-41bd-956f-ce96f54f7ad6</t>
  </si>
  <si>
    <t>Project Tree 2</t>
  </si>
  <si>
    <t>fe0592e0-c91c-4ed2-9ebd-601d7548dc00</t>
  </si>
  <si>
    <t>Project Tree 1</t>
  </si>
  <si>
    <t>8940a8f9-d344-455d-b777-f5277fc17a73</t>
  </si>
  <si>
    <t>Project Tree 5</t>
  </si>
  <si>
    <t>d5cb91c0-0875-11f1-865a-cdcfd749d207</t>
  </si>
  <si>
    <t>Fortescue Arizona Data Center</t>
  </si>
  <si>
    <t>06f62c50-086d-11f1-b52f-ad007624a346</t>
  </si>
  <si>
    <t>Rapid City Edge Site</t>
  </si>
  <si>
    <t>c3635506-a9f6-4b4b-a2cb-be98a67ef1b9</t>
  </si>
  <si>
    <t>La Porte Data Center Campus Building 5</t>
  </si>
  <si>
    <t>71a60e02-0852-4345-a183-62ddeca7cf3f</t>
  </si>
  <si>
    <t>La Porte Data Center Campus Building 1</t>
  </si>
  <si>
    <t>c8ded5d0-32b6-4119-abc6-82b322b06421</t>
  </si>
  <si>
    <t>La Porte Data Center Campus Building 4</t>
  </si>
  <si>
    <t>b8b33a12-f517-405f-8367-3dd2a14cdd19</t>
  </si>
  <si>
    <t>La Porte Data Center Campus Building 2</t>
  </si>
  <si>
    <t>a33c201d-8079-416f-8462-1721e6d19c60</t>
  </si>
  <si>
    <t>La Porte Data Center Campus Building 3</t>
  </si>
  <si>
    <t>2fc828a0-05f1-11f1-8a65-bbf7c3f44dfb</t>
  </si>
  <si>
    <t>Forsyth TC Data Center 18</t>
  </si>
  <si>
    <t>2efbff00-05f1-11f1-9b7f-ab5f9ff14938</t>
  </si>
  <si>
    <t>Forsyth TC Data Center 17</t>
  </si>
  <si>
    <t>31cc3600-05f1-11f1-9269-a74109202fd3</t>
  </si>
  <si>
    <t>Forsyth TC Data Center 21</t>
  </si>
  <si>
    <t>3239c4e0-05f1-11f1-b967-dbe8f5eedac9</t>
  </si>
  <si>
    <t>Forsyth TC Data Center 19</t>
  </si>
  <si>
    <t>34b17ba0-05f1-11f1-a72f-7985c629b48e</t>
  </si>
  <si>
    <t>Forsyth TC Data Center 20</t>
  </si>
  <si>
    <t>a3288e30-05f0-11f1-95e9-497ec153925e</t>
  </si>
  <si>
    <t>Forsyth TC Data Center 16</t>
  </si>
  <si>
    <t>c72bc000-0838-11f1-8112-9583db0b4bd1</t>
  </si>
  <si>
    <t>CleanSpark Sandersville Campus</t>
  </si>
  <si>
    <t>3fbc6770-084a-11f1-8d40-2fe60dd8ad43</t>
  </si>
  <si>
    <t>CoreSite 2855 Bowers Avenue Data Center</t>
  </si>
  <si>
    <t>e91067b0-0848-11f1-8112-9583db0b4bd1</t>
  </si>
  <si>
    <t>CoreSite 2805 Bowers Avenue Data Center</t>
  </si>
  <si>
    <t>a9f62900-084a-11f1-8112-9583db0b4bd1</t>
  </si>
  <si>
    <t>CoreSite 2710 Walsh Avenue Data Center</t>
  </si>
  <si>
    <t>7e312510-084d-11f1-8112-9583db0b4bd1</t>
  </si>
  <si>
    <t>Crusoe Spark Modular Data Center Snyder</t>
  </si>
  <si>
    <t>edb35e3f-8ee7-4f50-85aa-b0955f1dc496</t>
  </si>
  <si>
    <t>Freestone Energy Center Campus Building 1</t>
  </si>
  <si>
    <t>e04f8aca-9529-41e4-9ccf-4466d51d9c65</t>
  </si>
  <si>
    <t>Freestone Energy Center Campus Building 3</t>
  </si>
  <si>
    <t>5087476e-cb06-4414-94cb-68027c8f8b1a</t>
  </si>
  <si>
    <t>Freestone Energy Center Campus Building 4</t>
  </si>
  <si>
    <t>7e9ee1e0-3bd6-430a-9d8e-89b814b6d945</t>
  </si>
  <si>
    <t>Freestone Energy Center Campus Building 2</t>
  </si>
  <si>
    <t>Prologis</t>
  </si>
  <si>
    <t>POR03E - Portland Data Center</t>
  </si>
  <si>
    <t>d3d83f40-069e-11f1-a067-ab2b03e3b11c</t>
  </si>
  <si>
    <t>POR03F - Portland Data Center</t>
  </si>
  <si>
    <t>CONSTRUCTION_EQUIPMENT_PROVIDER_COMPANIES</t>
  </si>
  <si>
    <t>PROJECT_FINANCING_COMPANIES</t>
  </si>
  <si>
    <t>END_USER_COMPANIES</t>
  </si>
  <si>
    <t>Suppliers of machinery and equipment for data center construction</t>
  </si>
  <si>
    <t>Financial institutions providing capital and funding for the project</t>
  </si>
  <si>
    <t>Organizations that will occupy, lease, or utilize the completed data center</t>
  </si>
  <si>
    <t>d6eef99e-82e2-440a-bbaa-3aed6946246a</t>
  </si>
  <si>
    <t>Nebius Oklahoma Data Center</t>
  </si>
  <si>
    <t>602e023b-ead7-455f-8b8b-ef7c8c58a033</t>
  </si>
  <si>
    <t>Nebius Minnesota Data Center</t>
  </si>
  <si>
    <t>5bc17d90-0910-11f1-94f3-e129fbf1ba72</t>
  </si>
  <si>
    <t>Cloverleaf Greenleaf Data Center</t>
  </si>
  <si>
    <t>b5905a70-090c-11f1-94f3-e129fbf1ba72</t>
  </si>
  <si>
    <t>Cloverleaf Kewaunee Data Center</t>
  </si>
  <si>
    <t>81084210-0cfc-11f1-9c78-b96b7a7625e3</t>
  </si>
  <si>
    <t>Nebius Birmingham Data Center 2</t>
  </si>
  <si>
    <t>3f72ec1d-588e-41e8-b17a-4f27ab2a52c9</t>
  </si>
  <si>
    <t>Tonopah Campus Building 5</t>
  </si>
  <si>
    <t>87f2e081-8282-42ad-bc79-7c297299bde1</t>
  </si>
  <si>
    <t>Tonopah Campus Building 4</t>
  </si>
  <si>
    <t>af5980ae-5648-4351-8134-3769fbb96809</t>
  </si>
  <si>
    <t>Tonopah Campus Building 6</t>
  </si>
  <si>
    <t>65dd0253-d171-406d-854a-50cba39e6170</t>
  </si>
  <si>
    <t>Tonopah Campus Building 2</t>
  </si>
  <si>
    <t>163d9aab-31f9-4f17-8afb-6147bc53c332</t>
  </si>
  <si>
    <t>Tonopah Campus Building 9</t>
  </si>
  <si>
    <t>8dcce253-acfd-4772-9819-e5a1151bc9e1</t>
  </si>
  <si>
    <t>Tonopah Campus Building 7</t>
  </si>
  <si>
    <t>e349a8ab-2398-4b0d-b2ca-41f897757f46</t>
  </si>
  <si>
    <t>Tonopah Campus Building 8</t>
  </si>
  <si>
    <t>e34cd648-04f2-4210-b63c-91fbf42b8e27</t>
  </si>
  <si>
    <t>Tonopah Campus Building 1</t>
  </si>
  <si>
    <t>9c6ee403-731d-4f14-896c-ac4a88f49a38</t>
  </si>
  <si>
    <t>Tonopah Campus Building 3</t>
  </si>
  <si>
    <t>2d7f16c1-6bc1-4b72-9957-d32c0b6440bd</t>
  </si>
  <si>
    <t>e02922a1-640b-4e7c-9b7f-11c90a951c29</t>
  </si>
  <si>
    <t>b76e62de-77d0-4a6e-a15c-cb1beffb9348</t>
  </si>
  <si>
    <t>1c9ea282-15ce-421c-8c2f-3bec5b60e48a</t>
  </si>
  <si>
    <t>d9f9489d-5e56-4c61-9a7b-615c2f5eddc5</t>
  </si>
  <si>
    <t>422081dd-ca0c-4a84-a771-35fa4b484787</t>
  </si>
  <si>
    <t>69d5f8c8-ecd0-46c2-92f7-3f2c2abdb098</t>
  </si>
  <si>
    <t>a069f7a3-b6a7-44ac-8764-eb5851342684</t>
  </si>
  <si>
    <t>c765f15c-2d04-48c6-84df-6bc932b7b967</t>
  </si>
  <si>
    <t>2d1cd5ed-80ec-4d32-98f0-080b33ed2f4b</t>
  </si>
  <si>
    <t>d4118716-a936-4b78-8192-4e3c8c081805</t>
  </si>
  <si>
    <t>dfd1e29f-fba6-471b-8ae1-a5aed13f9d81</t>
  </si>
  <si>
    <t>WF Airport Drive Data Center 2</t>
  </si>
  <si>
    <t>57510d98-855e-475c-b8d4-3c6e8c37573a</t>
  </si>
  <si>
    <t>WF Airport Drive Data Center 3</t>
  </si>
  <si>
    <t>87a7a7ca-ed26-4ea3-a35d-de71b440906e</t>
  </si>
  <si>
    <t>WF Airport Drive Data Center 5</t>
  </si>
  <si>
    <t>7b76c41f-e397-4d26-b591-432c7df9724d</t>
  </si>
  <si>
    <t>WF Airport Drive Data Center 7</t>
  </si>
  <si>
    <t>d035d847-7fbd-4cf4-b7ba-4a7993b27bb6</t>
  </si>
  <si>
    <t>WF Airport Drive Data Center 8</t>
  </si>
  <si>
    <t>32cabd55-3995-4988-a22c-05d0729e64e9</t>
  </si>
  <si>
    <t>WF Airport Drive Data Center 6</t>
  </si>
  <si>
    <t>32269115-e8f2-474a-b83b-d701ac3b60cf</t>
  </si>
  <si>
    <t>WF Airport Drive Data Center 4</t>
  </si>
  <si>
    <t>820fae6f-32c5-4193-9b2d-f64849e8eb2c</t>
  </si>
  <si>
    <t>WF Airport Drive Data Center 9</t>
  </si>
  <si>
    <t>fc87b30c-d90c-47dd-8d6d-15305e5a2aa1</t>
  </si>
  <si>
    <t>WF Airport Drive Data Center 1</t>
  </si>
  <si>
    <t>098c94c0-0914-11f1-94f3-e129fbf1ba72</t>
  </si>
  <si>
    <t>Brennan Barrington Hills Data Center</t>
  </si>
  <si>
    <t>fef6addf-9a64-412c-970c-66f673e1f491</t>
  </si>
  <si>
    <t>The Crossings Data Center 5</t>
  </si>
  <si>
    <t>9a11b2f3-c796-488f-9dfe-65f83a41bc71</t>
  </si>
  <si>
    <t>The Crossings Data Center 1</t>
  </si>
  <si>
    <t>3b62e9fa-31bd-4075-a7f3-58656270c75b</t>
  </si>
  <si>
    <t>The Crossings Data Center 4</t>
  </si>
  <si>
    <t>79038d8a-07df-40c2-a477-00661bc204c5</t>
  </si>
  <si>
    <t>The Crossings Data Center 3</t>
  </si>
  <si>
    <t>72ec8460-aa7c-4829-b4c5-923d401b5ea7</t>
  </si>
  <si>
    <t>The Crossings Data Center 2</t>
  </si>
  <si>
    <t>267e10ce-6e80-4a44-961a-15506c050717</t>
  </si>
  <si>
    <t>Hampton Technology Park Building 5</t>
  </si>
  <si>
    <t>ecf0201e-56e4-4dd8-b778-d5ae864857ed</t>
  </si>
  <si>
    <t>Hampton Technology Park Building 4</t>
  </si>
  <si>
    <t>c731b21b-ac70-4c2b-a510-e98b62a854e0</t>
  </si>
  <si>
    <t>Hampton Technology Park Building 2</t>
  </si>
  <si>
    <t>b72a2ae2-58a6-43d0-a162-055c88f16c74</t>
  </si>
  <si>
    <t>Hampton Technology Park Building 3</t>
  </si>
  <si>
    <t>f0c3cba5-61e5-417b-afe3-bc12a6c457ae</t>
  </si>
  <si>
    <t>Hampton Technology Park Building 1</t>
  </si>
  <si>
    <t>59e66ce0-0dae-11f1-9219-dd8c801275da</t>
  </si>
  <si>
    <t>Stonecroft Data Center</t>
  </si>
  <si>
    <t>36d14ea2-2e68-4f5d-8600-30bde3a7d896</t>
  </si>
  <si>
    <t>Warrenton Data Center 2</t>
  </si>
  <si>
    <t>6bf1bee9-7006-4d55-b2f1-929c62dd5b85</t>
  </si>
  <si>
    <t>Warrenton Data Center 1</t>
  </si>
  <si>
    <t>4650ea70-08ef-11f1-b74b-8fda2d577bce</t>
  </si>
  <si>
    <t>Meta's "Tent" OH Data Center 10</t>
  </si>
  <si>
    <t>64e405e0-08ee-11f1-b193-1144ce0c2a9f</t>
  </si>
  <si>
    <t>Meta's "Tent" OH Data Center 9</t>
  </si>
  <si>
    <t>718a7740-08ec-11f1-b74b-8fda2d577bce</t>
  </si>
  <si>
    <t>Meta's "Tent" OH Data Center 8</t>
  </si>
  <si>
    <t>892f68a0-08e3-11f1-b193-1144ce0c2a9f</t>
  </si>
  <si>
    <t>Meta's "Tent" OH Data Center 7</t>
  </si>
  <si>
    <t>746cb2d0-08f0-11f1-b193-1144ce0c2a9f</t>
  </si>
  <si>
    <t>Meta's "Tent" OH Data Center 11</t>
  </si>
  <si>
    <t>fd4fd656-37d0-4054-9d0c-98180a272f6d</t>
  </si>
  <si>
    <t>PowerCampus Texas Data Center 8</t>
  </si>
  <si>
    <t>dbe2302d-1441-4d09-b95c-89576e8936b3</t>
  </si>
  <si>
    <t>PowerCampus Texas Data Center 1</t>
  </si>
  <si>
    <t>907bc2f7-33e9-4f37-8302-3b69fe8251b9</t>
  </si>
  <si>
    <t>PowerCampus Texas Data Center 2</t>
  </si>
  <si>
    <t>b68feae3-0db6-48e3-a9fc-0d943a07f7f1</t>
  </si>
  <si>
    <t>PowerCampus Texas Data Center 4</t>
  </si>
  <si>
    <t>408e4f90-ecf2-4b1e-8842-db813c5b3e7b</t>
  </si>
  <si>
    <t>PowerCampus Texas Data Center 5</t>
  </si>
  <si>
    <t>e7f9584b-252d-47c6-928e-d91a084ef7e8</t>
  </si>
  <si>
    <t>PowerCampus Texas Data Center 6</t>
  </si>
  <si>
    <t>2746fd5d-5870-49f1-8cc7-c56b71b3a586</t>
  </si>
  <si>
    <t>PowerCampus Texas Data Center 9</t>
  </si>
  <si>
    <t>b91abfbd-7fab-4dc9-9ee5-c0efb705b870</t>
  </si>
  <si>
    <t>PowerCampus Texas Data Center 3</t>
  </si>
  <si>
    <t>2c4aec8c-4f8f-4d05-99f9-2d9c6ab86a79</t>
  </si>
  <si>
    <t>PowerCampus Texas Data Center 7</t>
  </si>
  <si>
    <t>36fe1b5e-3a8d-45e8-a751-74eab4d65b7d</t>
  </si>
  <si>
    <t>Round Rock Data Center 1</t>
  </si>
  <si>
    <t>q_current</t>
  </si>
  <si>
    <t>s_current_power_capacity_mw</t>
  </si>
  <si>
    <t>s_current_square_footage</t>
  </si>
  <si>
    <t>q_30d_ago</t>
  </si>
  <si>
    <t>s_30d_ago_power_capacity_mw</t>
  </si>
  <si>
    <t>s_30d_ago_square_footage</t>
  </si>
  <si>
    <t>q_delta_30d</t>
  </si>
  <si>
    <t>s_delta_30d_power_capacity_mw</t>
  </si>
  <si>
    <t>s_delta_30d_square_footage</t>
  </si>
  <si>
    <t>Sum of q_current</t>
  </si>
  <si>
    <t>Sum of q_30d_ago</t>
  </si>
  <si>
    <t>Sum of q_pct</t>
  </si>
  <si>
    <t>Sum of mw_pct</t>
  </si>
  <si>
    <t>Sum of sqft_pct</t>
  </si>
  <si>
    <t>30d Comparison</t>
  </si>
  <si>
    <t>451c269b-ea5c-46fd-8fc8-e64c3b7f4eff</t>
  </si>
  <si>
    <t>Fort Spunky Data Center 2</t>
  </si>
  <si>
    <t>Pacifico Energy</t>
  </si>
  <si>
    <t>8b58ddfc-a9d7-4166-a208-0f335617320a</t>
  </si>
  <si>
    <t>Fort Spunky Data Center 3</t>
  </si>
  <si>
    <t>3a3d99e3-803c-4818-9574-576cade3649f</t>
  </si>
  <si>
    <t>Fort Spunky Data Center 1</t>
  </si>
  <si>
    <t>5fd31813-0786-4a2b-82b9-3f692eb62fcd</t>
  </si>
  <si>
    <t>Fort Spunky Data Center 4</t>
  </si>
  <si>
    <t>ace387d0-cca8-11f0-a072-dbd9402a559d</t>
  </si>
  <si>
    <t>Core Scientific Denton Data Center (phase 2)</t>
  </si>
  <si>
    <t>55ec9910-1287-11f1-976a-4db900103065</t>
  </si>
  <si>
    <t>Core Scientific Denton Data Center (phase 3)</t>
  </si>
  <si>
    <t>d370bd7f-bdf0-4d60-bcba-5b069bc7b367</t>
  </si>
  <si>
    <t>Bitdeer</t>
  </si>
  <si>
    <t>Bitdeer Data Center Phase 1</t>
  </si>
  <si>
    <t>d9acbff3-b2be-4b46-80f8-0d31287e926b</t>
  </si>
  <si>
    <t>Bitdeer Data Center Phase 3</t>
  </si>
  <si>
    <t>1b8536d6-7f75-46a1-8710-210750676e40</t>
  </si>
  <si>
    <t>Phase 2 Spectrum DC 8</t>
  </si>
  <si>
    <t>444aefac-fb5d-4f21-9977-5fc32fee1041</t>
  </si>
  <si>
    <t>Phase 2 Spectrum DC 19</t>
  </si>
  <si>
    <t>30c67e8f-ce47-4ff6-8b4d-6d4f1051677b</t>
  </si>
  <si>
    <t>Phase 1 Spectrum DC 6</t>
  </si>
  <si>
    <t>01b5cba8-c7da-461c-8454-569e3903562a</t>
  </si>
  <si>
    <t>Phase 2 Spectrum DC 13</t>
  </si>
  <si>
    <t>6710f956-daa5-4674-a764-6f90d690b2c2</t>
  </si>
  <si>
    <t>Phase 1 Spectrum DC 5</t>
  </si>
  <si>
    <t>a62441ca-3e26-45c3-8bdd-e779f1f03f91</t>
  </si>
  <si>
    <t>Phase 2 Spectrum DC 20</t>
  </si>
  <si>
    <t>a17bd493-ff1e-4251-88db-80b2f27240e1</t>
  </si>
  <si>
    <t>Phase 2 Spectrum DC 10</t>
  </si>
  <si>
    <t>6edbcba0-26c9-42e5-af89-c941d6b28dc0</t>
  </si>
  <si>
    <t>Phase 1 Spectrum DC 2</t>
  </si>
  <si>
    <t>69523563-8f0c-4f73-b4b2-ecd63af08bd6</t>
  </si>
  <si>
    <t>Phase 2 Spectrum DC 15</t>
  </si>
  <si>
    <t>1acce77a-58f8-4140-a4d4-5742a5074662</t>
  </si>
  <si>
    <t>Phase 2 Spectrum DC 16</t>
  </si>
  <si>
    <t>a11e7ba7-70b3-42cd-9e10-fa6e27b2d3bc</t>
  </si>
  <si>
    <t>Phase 2 Spectrum DC 14</t>
  </si>
  <si>
    <t>6d89048f-8355-43bc-8c24-9a3579d1a523</t>
  </si>
  <si>
    <t>Phase 2 Spectrum DC 12</t>
  </si>
  <si>
    <t>b17fcdf3-ab5d-4c28-a660-b3c68154c8ea</t>
  </si>
  <si>
    <t>Phase 2 Spectrum DC 17</t>
  </si>
  <si>
    <t>81f7a61c-655a-4d0f-803b-cfad5c771757</t>
  </si>
  <si>
    <t>Phase 1 Spectrum DC 1</t>
  </si>
  <si>
    <t>ffcdb8cf-60f9-4a85-a0c2-9db001018b61</t>
  </si>
  <si>
    <t>Phase 1 Spectrum DC 3</t>
  </si>
  <si>
    <t>b30b4b6a-7888-4a9a-a9e0-8426d6195a0b</t>
  </si>
  <si>
    <t>Phase 2 Spectrum DC 21</t>
  </si>
  <si>
    <t>2192e1d1-ea25-44b1-aff6-e42a19f375ac</t>
  </si>
  <si>
    <t>Phase 2 Spectrum DC 11</t>
  </si>
  <si>
    <t>54eabb9f-6cbb-4143-beed-a110e832b7b6</t>
  </si>
  <si>
    <t>Phase 2 Spectrum DC 18</t>
  </si>
  <si>
    <t>82d0e27f-3fd0-4819-a513-eb9cb85badbd</t>
  </si>
  <si>
    <t>Phase 2 Spectrum DC 9</t>
  </si>
  <si>
    <t>91f30c44-6744-489d-ab6f-2609149165ed</t>
  </si>
  <si>
    <t>Phase 1 Spectrum DC 4</t>
  </si>
  <si>
    <t>c3de94e3-34e4-4dbc-a44a-fb70e5578bfe</t>
  </si>
  <si>
    <t>Phase 2 Spectrum DC 7</t>
  </si>
  <si>
    <t>54194e28-d3c5-4a3e-81c0-4b016b9ba28d</t>
  </si>
  <si>
    <t>Somervell Data Center 4</t>
  </si>
  <si>
    <t>8465a933-b8f6-4fbe-89bb-2ff8e56d19dc</t>
  </si>
  <si>
    <t>Somervell Data Center 1</t>
  </si>
  <si>
    <t>c45fb417-6d83-4283-89a2-9365a27bf061</t>
  </si>
  <si>
    <t>Somervell Data Center 5</t>
  </si>
  <si>
    <t>5d837359-47ca-4e1e-a97a-55065a150b11</t>
  </si>
  <si>
    <t>Somervell Data Center 13</t>
  </si>
  <si>
    <t>cb131e66-0f10-45e6-9070-c573831b753f</t>
  </si>
  <si>
    <t>Somervell Data Center 9</t>
  </si>
  <si>
    <t>d10c3bb6-36ec-4749-b78c-d0932bb39ae7</t>
  </si>
  <si>
    <t>Somervell Data Center 7</t>
  </si>
  <si>
    <t>5ece63c4-d1be-452b-a65d-c3635dfec4c9</t>
  </si>
  <si>
    <t>Somervell Data Center 6</t>
  </si>
  <si>
    <t>05946151-345f-4555-8bca-a29f5fcdde77</t>
  </si>
  <si>
    <t>Somervell Data Center 3</t>
  </si>
  <si>
    <t>fc229d1c-fa50-4dae-8465-8a739337e309</t>
  </si>
  <si>
    <t>Somervell Data Center 15</t>
  </si>
  <si>
    <t>cc59af6b-d21a-4043-8236-f8593ac7ae21</t>
  </si>
  <si>
    <t>Somervell Data Center 14</t>
  </si>
  <si>
    <t>64e0c256-bdae-430d-b552-865f2bd51da7</t>
  </si>
  <si>
    <t>Somervell Data Center 11</t>
  </si>
  <si>
    <t>87c3047a-5285-4024-bc65-f46811b52e67</t>
  </si>
  <si>
    <t>Somervell Data Center 17</t>
  </si>
  <si>
    <t>0cbb92b0-97e9-46f6-843c-39c0b9fdfc76</t>
  </si>
  <si>
    <t>Somervell Data Center 10</t>
  </si>
  <si>
    <t>adc22e96-a2ae-4972-bc51-ead27de52411</t>
  </si>
  <si>
    <t>Somervell Data Center 18</t>
  </si>
  <si>
    <t>2bc14b09-652c-4116-91d9-3cc02a735f0a</t>
  </si>
  <si>
    <t>Somervell Data Center 8</t>
  </si>
  <si>
    <t>5b593722-ae5f-4f4a-b7d5-94f8276b453e</t>
  </si>
  <si>
    <t>Somervell Data Center 12</t>
  </si>
  <si>
    <t>f74abce3-ed3a-4c05-80a9-94d091c74848</t>
  </si>
  <si>
    <t>Somervell Data Center 2</t>
  </si>
  <si>
    <t>a0145f60-4e64-48e1-b55f-a08e7d8cb33d</t>
  </si>
  <si>
    <t>Somervell Data Center 16</t>
  </si>
  <si>
    <t>5d0b66fa-605e-4717-960b-4c970b62cb0e</t>
  </si>
  <si>
    <t>Proyect Yellow Data Center 5</t>
  </si>
  <si>
    <t>904b1437-c1b6-42ab-8962-7b6697942267</t>
  </si>
  <si>
    <t>Proyect Yellow Data Center 2</t>
  </si>
  <si>
    <t>b1311a5b-bcef-4226-8776-7893b3ed7125</t>
  </si>
  <si>
    <t>Proyect Yellow Data Center 4</t>
  </si>
  <si>
    <t>986c3b85-3fbe-44e4-a5a6-295e8e5cd1c6</t>
  </si>
  <si>
    <t>Proyect Yellow Data Center 7</t>
  </si>
  <si>
    <t>79184303-82bd-40dd-afc4-b455b5e45088</t>
  </si>
  <si>
    <t>Proyect Yellow Data Center 3</t>
  </si>
  <si>
    <t>c56806c0-dbd8-4811-aa1a-735cae31dde2</t>
  </si>
  <si>
    <t>Proyect Yellow Data Center 6</t>
  </si>
  <si>
    <t>dca4bca8-2f3b-4e2d-9286-3b930f6d4e7d</t>
  </si>
  <si>
    <t>Proyect Yellow Data Center 1</t>
  </si>
  <si>
    <t>fd002986-aa1a-4939-8997-96f3faa4bc94</t>
  </si>
  <si>
    <t>Project Red Data Center 3</t>
  </si>
  <si>
    <t>5bbfe3a1-4036-43dc-960c-56898783608f</t>
  </si>
  <si>
    <t>Project Red Data Center 2</t>
  </si>
  <si>
    <t>8e32b35a-9654-4d19-be36-7b0907fa9b7a</t>
  </si>
  <si>
    <t>Project Red Data Center 1</t>
  </si>
  <si>
    <t>0010e3c0-10e8-11f1-bfeb-3dd36660eb0a</t>
  </si>
  <si>
    <t xml:space="preserve">Alcove Data Center Kansas </t>
  </si>
  <si>
    <t>Alcove Data Center Kansas 
Company Not Disclosed</t>
  </si>
  <si>
    <t>f54b5470-0e85-11f1-a199-099f482ff755</t>
  </si>
  <si>
    <t>Jersey-Sandford Data Center</t>
  </si>
  <si>
    <t>e5b85556-14c0-4e4f-aff5-29ea9b75ab78</t>
  </si>
  <si>
    <t>Sanford Woods Data Center 1</t>
  </si>
  <si>
    <t>e0788e6c-3a42-4c55-a931-39fcea58edaa</t>
  </si>
  <si>
    <t>Sanford Woods Data Center 3</t>
  </si>
  <si>
    <t>f8180eae-b00c-453e-bad9-27708e77e791</t>
  </si>
  <si>
    <t>Sanford Woods Data Center 2</t>
  </si>
  <si>
    <t>702d3c60-aac2-4c76-adea-7a2a42a45acd</t>
  </si>
  <si>
    <t>Equinix Minooka Data Center 6</t>
  </si>
  <si>
    <t>cc41c22f-850e-4a54-bf77-49ac21baa24f</t>
  </si>
  <si>
    <t>Equinix Minooka Data Center 3</t>
  </si>
  <si>
    <t>23e93262-a7df-401e-81b1-b647390b467c</t>
  </si>
  <si>
    <t>Equinix Minooka Data Center 7</t>
  </si>
  <si>
    <t>7f8abd74-2a1a-45c0-867e-e04678391207</t>
  </si>
  <si>
    <t>Equinix Minooka Data Center 5</t>
  </si>
  <si>
    <t>5d008b4a-2205-4966-9d08-ab5eb3cbe563</t>
  </si>
  <si>
    <t>Equinix Minooka Data Center 2</t>
  </si>
  <si>
    <t>319b97cc-2608-40d0-b3bd-d583c2a1d981</t>
  </si>
  <si>
    <t>Equinix Minooka Data Center 4</t>
  </si>
  <si>
    <t>b88b1ea7-b862-4412-abc1-e30f498a583c</t>
  </si>
  <si>
    <t>Equinix Minooka Data Center 1</t>
  </si>
  <si>
    <t>072ce8b0-0e8c-11f1-b74b-1d47ce8c46e0</t>
  </si>
  <si>
    <t>AI Data Center (Rayville) Building 14</t>
  </si>
  <si>
    <t>4ac7bc90-0e81-11f1-95d0-6333ebeb2b4a</t>
  </si>
  <si>
    <t>AI Data Center (Rayville) Building 12</t>
  </si>
  <si>
    <t>c608e330-0e80-11f1-855b-bf6f5bef3913</t>
  </si>
  <si>
    <t>AI Data Center (Rayville) Building 11</t>
  </si>
  <si>
    <t>417c0df0-0e8e-11f1-b74b-1d47ce8c46e0</t>
  </si>
  <si>
    <t>AI Data Center (Rayville) Building 16</t>
  </si>
  <si>
    <t>b60cf350-0e84-11f1-95d0-6333ebeb2b4a</t>
  </si>
  <si>
    <t>AI Data Center (Rayville) Building 13</t>
  </si>
  <si>
    <t>57582c90-0e8d-11f1-b74b-1d47ce8c46e0</t>
  </si>
  <si>
    <t>AI Data Center (Rayville) Building 15</t>
  </si>
  <si>
    <t>482a4f00-0e79-11f1-95d0-6333ebeb2b4a</t>
  </si>
  <si>
    <t xml:space="preserve">AI Data Center (Rayville) Building 10 </t>
  </si>
  <si>
    <t>b2b8948d-6f18-4179-a683-a4a34f983628</t>
  </si>
  <si>
    <t>Google Willbarger Data Center 1</t>
  </si>
  <si>
    <t>Microsoft Person County Data Center 3</t>
  </si>
  <si>
    <t>Microsoft Person County Data Center 1</t>
  </si>
  <si>
    <t>Microsoft Person County Data Center 2</t>
  </si>
  <si>
    <t>c8b8f3c0-110c-11f1-a927-95bd0caf4f9a</t>
  </si>
  <si>
    <t>QTS DFW2 DC6</t>
  </si>
  <si>
    <t>a278cb10-1105-11f1-a927-95bd0caf4f9a</t>
  </si>
  <si>
    <t>QTS DFW2 DC5</t>
  </si>
  <si>
    <t>66b4352b-c9f5-4c13-8838-7ea57100ee3f</t>
  </si>
  <si>
    <t xml:space="preserve">North Caddo Parish Data Center </t>
  </si>
  <si>
    <t>45f6fefc-67e4-4665-b01d-f569b3abd1b7</t>
  </si>
  <si>
    <t>Stack Shreveport Data Center 4</t>
  </si>
  <si>
    <t>33ebfc46-3ea4-4bda-a241-63b1202be409</t>
  </si>
  <si>
    <t>Stack Shreveport Data Center 2</t>
  </si>
  <si>
    <t>e28a54f7-85e9-4ac0-9193-a4a337c3c968</t>
  </si>
  <si>
    <t>Stack Shreveport Data Center 3</t>
  </si>
  <si>
    <t>80cf06ad-0f59-466e-9e07-c7edbe0cfe7a</t>
  </si>
  <si>
    <t>Stack Shreveport Data Center 7</t>
  </si>
  <si>
    <t>bf99a043-51a2-4f8b-be35-253ab1c01362</t>
  </si>
  <si>
    <t>Stack Shreveport Data Center 6</t>
  </si>
  <si>
    <t>Stack Shreveport Data Center 1</t>
  </si>
  <si>
    <t>afbee83c-2573-4273-a597-3b62fffe8d73</t>
  </si>
  <si>
    <t>Stack Shreveport Data Center 5</t>
  </si>
  <si>
    <t>7ce6e201-1cc5-4cff-8ed4-68f7ce8fb1d4</t>
  </si>
  <si>
    <t>North Bossier Parish Data Center 1</t>
  </si>
  <si>
    <t>2011ff20-13fd-11f1-b23d-ffd2826dc0c4</t>
  </si>
  <si>
    <t xml:space="preserve">PNNL IA Data Center </t>
  </si>
  <si>
    <t>Pacific Northwest National Laboratory</t>
  </si>
  <si>
    <t>62def350-18e2-11f1-bbd1-05b0b9f08c5e</t>
  </si>
  <si>
    <t>Vintage Partners Data Center</t>
  </si>
  <si>
    <t>Vintage Partners</t>
  </si>
  <si>
    <t>bd566e70-18ed-11f1-8e2a-53a269e901ef</t>
  </si>
  <si>
    <t>Related Digital Cheyenne Data Center 4</t>
  </si>
  <si>
    <t>PF1 - Data Center 3
Polaris Forge 1
Applied Digital</t>
  </si>
  <si>
    <t>498dae50-1676-11f1-8134-537d5abd31d7</t>
  </si>
  <si>
    <t>Edge Data Center Oklahoma City</t>
  </si>
  <si>
    <t>cc6c09cd-d2c3-4d17-a21c-1f5cde68a946</t>
  </si>
  <si>
    <t>AI Data Center 2- Prometheus, TX</t>
  </si>
  <si>
    <t>50c2a436-e082-46b4-b796-1d3cb598acb5</t>
  </si>
  <si>
    <t>AI Data Center 3- Prometheus, TX</t>
  </si>
  <si>
    <t>4b5035ec-f565-4993-8429-117ca91b1b84</t>
  </si>
  <si>
    <t>AI Data Center 4- Prometheus, TX</t>
  </si>
  <si>
    <t>f7efa879-05b2-42c2-91ac-a2fa3bbdd115</t>
  </si>
  <si>
    <t>Project Ruby Data Center 4</t>
  </si>
  <si>
    <t>66e9b4a3-06b0-432d-83ce-e8a2bad15e97</t>
  </si>
  <si>
    <t>Project Ruby Data Center 3</t>
  </si>
  <si>
    <t>f012d9a9-bdb0-4049-89b8-9967a372e2be</t>
  </si>
  <si>
    <t>Project Ruby Data Center 1</t>
  </si>
  <si>
    <t>59c30bd0-791b-447e-aad6-5a5d6182cf8f</t>
  </si>
  <si>
    <t>Project Ruby Data Center 2</t>
  </si>
  <si>
    <t>3c0b3899-cd5f-467c-a30a-8198ca647b88</t>
  </si>
  <si>
    <t>Marble Data Center Phase 1</t>
  </si>
  <si>
    <t>6c7f84fc-3763-4b79-9919-5a6f1284324a</t>
  </si>
  <si>
    <t>Marble Data Center Phase 3</t>
  </si>
  <si>
    <t>d3e0cfec-9165-4d4f-a98c-87a5fc0e932c</t>
  </si>
  <si>
    <t>Marble Data Center Phase 2</t>
  </si>
  <si>
    <t>2e0370a0-1678-11f1-8134-537d5abd31d7</t>
  </si>
  <si>
    <t>Edge Data Center Tampa Bay</t>
  </si>
  <si>
    <t>78757696-d826-412d-a5f8-7c25da62c4f5</t>
  </si>
  <si>
    <t>Niagara Digital Building 7</t>
  </si>
  <si>
    <t>Urbacon Data Centre Solutions</t>
  </si>
  <si>
    <t>1da60f6d-a392-48b2-970e-bcf43f981916</t>
  </si>
  <si>
    <t>Niagara Digital Building 8</t>
  </si>
  <si>
    <t>d1a9a137-855d-4fb7-891c-620eb6354afe</t>
  </si>
  <si>
    <t>Niagara Digital Building 4</t>
  </si>
  <si>
    <t>e308337f-ae8d-48b7-ae5b-dde1a9323d96</t>
  </si>
  <si>
    <t>Niagara Digital Building 1</t>
  </si>
  <si>
    <t>2165f491-97e2-4ab5-9d39-64423d1079f2</t>
  </si>
  <si>
    <t>Niagara Digital Building 9</t>
  </si>
  <si>
    <t>a2caacea-572e-432c-9394-38bb2e52ae06</t>
  </si>
  <si>
    <t>Niagara Digital Building 3</t>
  </si>
  <si>
    <t>3d998e9c-8d4e-46d2-816b-4e5a7b600e2b</t>
  </si>
  <si>
    <t>Niagara Digital Building 5</t>
  </si>
  <si>
    <t>1e527beb-44dd-4be7-854b-9cfb6abd61d8</t>
  </si>
  <si>
    <t>Niagara Digital Building 6</t>
  </si>
  <si>
    <t>ba91b7af-e0e7-4d24-97df-5b120dd82526</t>
  </si>
  <si>
    <t>Niagara Digital Building 2</t>
  </si>
  <si>
    <t>a681a585-ab0c-48cb-bd4a-913da378dfaa</t>
  </si>
  <si>
    <t>Penzance Data Center 3</t>
  </si>
  <si>
    <t>Penzance</t>
  </si>
  <si>
    <t>10652d51-54c6-407f-8625-4ba3306708aa</t>
  </si>
  <si>
    <t>Penzance Data Center 6</t>
  </si>
  <si>
    <t>18521510-f247-4fc9-9693-2b02144d01e1</t>
  </si>
  <si>
    <t>Penzance Data Center 5</t>
  </si>
  <si>
    <t>b22fd850-ebff-4b4a-a94a-62499ff57308</t>
  </si>
  <si>
    <t>Penzance Data Center 2</t>
  </si>
  <si>
    <t>246aa5d2-ad52-4f6c-97c1-397cb050dd47</t>
  </si>
  <si>
    <t>Penzance Data Center 1</t>
  </si>
  <si>
    <t>e2ca3345-2ee1-426e-b43e-8f857972a21d</t>
  </si>
  <si>
    <t>Penzance Data Center 4</t>
  </si>
  <si>
    <t>647e0539-0134-4c57-97e9-4b04b1f98bd4</t>
  </si>
  <si>
    <t>Greenidge Building 3</t>
  </si>
  <si>
    <t>Greenidge Generation Holdings Inc</t>
  </si>
  <si>
    <t>d1c6cef1-e7b3-4ed9-b9ba-3b88cfb8e600</t>
  </si>
  <si>
    <t>Greenidge Building 1</t>
  </si>
  <si>
    <t>2860364e-944a-4f72-a710-a954e5ab96a1</t>
  </si>
  <si>
    <t>Greenidge Building 2</t>
  </si>
  <si>
    <t>28bdcd20-970e-413e-860d-770fd3f5aedb</t>
  </si>
  <si>
    <t>SDC St. Lawrence Building 2</t>
  </si>
  <si>
    <t>09c59faa-4f0e-4548-90f8-b4b365fee6d3</t>
  </si>
  <si>
    <t>SDC St. Lawrence Building 1</t>
  </si>
  <si>
    <t>90d72d20-d108-47e4-beab-c7c1ba203b7e</t>
  </si>
  <si>
    <t>Arsenal Data Center 8</t>
  </si>
  <si>
    <t>Arconic</t>
  </si>
  <si>
    <t>588df885-18a4-4565-a2d4-9ca21d9e2b1d</t>
  </si>
  <si>
    <t>Arsenal Data Center 2</t>
  </si>
  <si>
    <t>14856ac7-212e-4ebd-b2a6-1a549c097ede</t>
  </si>
  <si>
    <t>Arsenal Data Center 5</t>
  </si>
  <si>
    <t>b1add68e-c29a-4535-84b0-3cd831804695</t>
  </si>
  <si>
    <t>Arsenal Data Center 7</t>
  </si>
  <si>
    <t>3fb34407-db1f-45b5-bec2-6f30c3a0680a</t>
  </si>
  <si>
    <t>Arsenal Data Center 6</t>
  </si>
  <si>
    <t>36effcbf-ca59-4648-9a76-0d3ed70b8027</t>
  </si>
  <si>
    <t>Arsenal Data Center 1</t>
  </si>
  <si>
    <t>0165631e-4a92-4990-8c47-47dca87b79c3</t>
  </si>
  <si>
    <t>Arsenal Data Center 4</t>
  </si>
  <si>
    <t>5e97b5a4-1744-48ed-b2d7-d27f1a977263</t>
  </si>
  <si>
    <t>Arsenal Data Center 3</t>
  </si>
  <si>
    <t>9c649b85-5ad4-4543-b30b-08e36da81988</t>
  </si>
  <si>
    <t>ZeroC Data Center 1</t>
  </si>
  <si>
    <t>ZeroC Data Centers</t>
  </si>
  <si>
    <t>36fa3c05-2157-4e43-8432-6e6fe65a18f9</t>
  </si>
  <si>
    <t>ZeroC Data Center 2</t>
  </si>
  <si>
    <t>ce782a80-1745-11f1-be0e-cf89d59e80c6</t>
  </si>
  <si>
    <t>Holtec Indian Point Data Center</t>
  </si>
  <si>
    <t>Holtec Indian Point Data Center
Hi-Cloud</t>
  </si>
  <si>
    <t>Hi-Cloud</t>
  </si>
  <si>
    <t>7d29f800-1724-11f1-addc-9559bff19271</t>
  </si>
  <si>
    <t>AWS Ashburn GWU Building 1</t>
  </si>
  <si>
    <t>2e5aab6f-1801-4b31-8153-fcb9405ace63</t>
  </si>
  <si>
    <t>Globe Digital Holdings Data Center 3</t>
  </si>
  <si>
    <t>a3fc02f8-75ea-47c1-9ccd-08f681450302</t>
  </si>
  <si>
    <t>Globe Digital Holdings Data Center 1</t>
  </si>
  <si>
    <t>426fe538-3838-41a4-b200-457def9e3cfb</t>
  </si>
  <si>
    <t>Globe Digital Holdings Data Center 2</t>
  </si>
  <si>
    <t>48855d3e-51cc-48a2-81b7-d8ae236448b8</t>
  </si>
  <si>
    <t>RITC Data Center 2</t>
  </si>
  <si>
    <t>7330006f-db59-456f-a983-2445961b0b53</t>
  </si>
  <si>
    <t>RITC Data Center 1</t>
  </si>
  <si>
    <t>80054a12-6219-40ac-8a3d-5287243198ae</t>
  </si>
  <si>
    <t>Ranalli SuperDC Data Center 1</t>
  </si>
  <si>
    <t>8682d1b4-c3fc-4801-a75e-dc0c37b12a39</t>
  </si>
  <si>
    <t>Ranalli SuperDC Data Center 2</t>
  </si>
  <si>
    <t>b28d6d0e-821d-4869-89f9-b0caf8238607</t>
  </si>
  <si>
    <t>Broome Tech Park DC Building 3</t>
  </si>
  <si>
    <t>868cb28c-8b10-4c28-8b68-d1fbfe594e0f</t>
  </si>
  <si>
    <t>Broome Tech Park DC Building 2</t>
  </si>
  <si>
    <t>98c01c2d-476f-4d60-b343-5fc9f54ada5d</t>
  </si>
  <si>
    <t>Broome Tech Park DC Building 5</t>
  </si>
  <si>
    <t>6f2be475-2230-4e54-8b12-e4aa61927741</t>
  </si>
  <si>
    <t>Broome Tech Park DC Building 4</t>
  </si>
  <si>
    <t>ba041c4e-bd32-4f86-ab64-9456992b2952</t>
  </si>
  <si>
    <t>Broome Tech Park DC Building 1</t>
  </si>
  <si>
    <t>Delaware Data Center 3</t>
  </si>
  <si>
    <t>Delaware Data Center 4</t>
  </si>
  <si>
    <t>Delaware Data Center 2</t>
  </si>
  <si>
    <t>Delaware Data Center 1</t>
  </si>
  <si>
    <t>Delaware Data Center 5</t>
  </si>
  <si>
    <t>Delaware Data Center 6</t>
  </si>
  <si>
    <t>Delaware Data Center 7</t>
  </si>
  <si>
    <t>Delaware Data Center 8</t>
  </si>
  <si>
    <t>Delaware Data Center 10</t>
  </si>
  <si>
    <t>Delaware Data Center 9</t>
  </si>
  <si>
    <t>Project Boson</t>
  </si>
  <si>
    <t>0e1e228b-901b-4c30-b86d-76cbaac7ad8c</t>
  </si>
  <si>
    <t>4fadbe0a-c4fb-466f-a52a-37fb26a3c57d</t>
  </si>
  <si>
    <t>1fa4adca-79f4-42c8-9752-7e44f9e597ef</t>
  </si>
  <si>
    <t>Pontoon Bridge Road  Building 1</t>
  </si>
  <si>
    <t>4ea7afa0-4022-40fc-b556-9d8c74029eb0</t>
  </si>
  <si>
    <t>Pontoon Bridge Road Building 2</t>
  </si>
  <si>
    <t>361de28d-85e7-4242-915c-41f6d5a5c73a</t>
  </si>
  <si>
    <t>St. Lawrence Infrastructure Building 7 (Phase 2)</t>
  </si>
  <si>
    <t>4b95f563-08aa-4776-90f7-00a261241698</t>
  </si>
  <si>
    <t>St. Lawrence Infrastructure Building 8 (Phase 2)</t>
  </si>
  <si>
    <t>5be66ad8-a30b-4be0-9465-cf72e7642793</t>
  </si>
  <si>
    <t>St. Lawrence Infrastructure Building 13 (Phase 2)</t>
  </si>
  <si>
    <t>85eb5746-8a0c-433d-a6fa-1fbf76c772ea</t>
  </si>
  <si>
    <t>St. Lawrence Infrastructure Building 1</t>
  </si>
  <si>
    <t>671fe03a-843e-4c77-b7f4-7baa82861c34</t>
  </si>
  <si>
    <t>St. Lawrence Infrastructure Building 4</t>
  </si>
  <si>
    <t>eed9582f-be89-4087-bd75-8bb43a13dc18</t>
  </si>
  <si>
    <t>St. Lawrence Infrastructure Building 11 (Phase 2)</t>
  </si>
  <si>
    <t>5da8324d-f9a0-42b7-a1c9-806abe02a5bf</t>
  </si>
  <si>
    <t>St. Lawrence Infrastructure Building 12 (Phase 2)</t>
  </si>
  <si>
    <t>d2c599c4-8897-428e-b141-beb3f737d17c</t>
  </si>
  <si>
    <t>St. Lawrence Infrastructure Building 9 (Phase 2)</t>
  </si>
  <si>
    <t>7b8bc2c3-03ac-4828-99bd-ccc1ea66ed78</t>
  </si>
  <si>
    <t>St. Lawrence Infrastructure Building 10 (Phase 2)</t>
  </si>
  <si>
    <t>36f08f26-9f66-400a-be3a-581ae760e8ab</t>
  </si>
  <si>
    <t>St. Lawrence Infrastructure Building 5</t>
  </si>
  <si>
    <t>eca93db9-969d-44b7-bb62-741a5e263a30</t>
  </si>
  <si>
    <t>St. Lawrence Infrastructure Building 14 (Phase 2)</t>
  </si>
  <si>
    <t>fd88da59-9d64-40ec-bf9a-5f34f6c2ae97</t>
  </si>
  <si>
    <t>St. Lawrence Infrastructure Building 6 (Phase 2)</t>
  </si>
  <si>
    <t>d3b3a787-19bd-4ba0-a7f4-46081296e2bd</t>
  </si>
  <si>
    <t>St. Lawrence Infrastructure Building 2</t>
  </si>
  <si>
    <t>438b9973-52c4-41a4-b06e-ad20301acb0f</t>
  </si>
  <si>
    <t>St. Lawrence Infrastructure Building 3</t>
  </si>
  <si>
    <t>5602a080-18c6-11f1-a2e2-9741790e3455</t>
  </si>
  <si>
    <t>Hudson Valley Data Center</t>
  </si>
  <si>
    <t>fb2ada90-ee71-45fb-a72f-14ad89f871ee</t>
  </si>
  <si>
    <t>East Fishkill Data Center 4</t>
  </si>
  <si>
    <t>41fefc36-c5e5-46b3-9f03-8f6c7a8bb5f7</t>
  </si>
  <si>
    <t>East Fishkill Data Center 3</t>
  </si>
  <si>
    <t>5a96d5b7-8480-4966-8959-a661843ba51a</t>
  </si>
  <si>
    <t>East Fishkill Data Center 1</t>
  </si>
  <si>
    <t>425a0499-f7ea-41f5-ae56-09ab4845784b</t>
  </si>
  <si>
    <t>East Fishkill Data Center 2</t>
  </si>
  <si>
    <t>f296ec9b-169e-4c42-ad14-279b142a3094</t>
  </si>
  <si>
    <t>Kenwood Tech Center Building 1</t>
  </si>
  <si>
    <t>d912b4a2-9001-47cd-a70b-eea66dd2d299</t>
  </si>
  <si>
    <t>Kenwood Tech Center Building 3</t>
  </si>
  <si>
    <t>9c4d136a-8fe5-4d49-83c4-aa92134d80b9</t>
  </si>
  <si>
    <t>Kenwood Tech Center Building 2</t>
  </si>
  <si>
    <t>db6b462c-0d9b-4107-8ae9-e394da8e87af</t>
  </si>
  <si>
    <t>C1 Yorkville Data Center Building 3 Phase 2</t>
  </si>
  <si>
    <t>5f812c4c-99f3-4c33-a2e3-45cbb1365ad4</t>
  </si>
  <si>
    <t>C1 Yorkville Data Center Building 2 Phase 2</t>
  </si>
  <si>
    <t>fc94263b-00f9-46d6-ae42-4cfed07de7d1</t>
  </si>
  <si>
    <t>C1 Yorkville Data Center Building 1 Phase 2</t>
  </si>
  <si>
    <t>19e6df2e-78d7-444e-85b4-e031b0bf688a</t>
  </si>
  <si>
    <t xml:space="preserve"> Project Cornmaze Data Center 1</t>
  </si>
  <si>
    <t>905dfbf2-a176-49f7-b4c8-8d8343b86c9f</t>
  </si>
  <si>
    <t>HR Ranch Rd Data Center 3</t>
  </si>
  <si>
    <t>788355bd-88ad-4606-8722-874c853686b1</t>
  </si>
  <si>
    <t>HR Ranch Rd Data Center 4</t>
  </si>
  <si>
    <t>f8a160ed-7a4b-4bbd-abbf-e43cc74485ac</t>
  </si>
  <si>
    <t>HR Ranch Rd Data Center 1</t>
  </si>
  <si>
    <t>fba04ac0-2fdb-46bd-94f1-17528991c5ac</t>
  </si>
  <si>
    <t>HR Ranch Rd Data Center 2</t>
  </si>
  <si>
    <t>dd69e392-f992-4889-949e-7c056be70bb0</t>
  </si>
  <si>
    <t>Threemille Data Center 7</t>
  </si>
  <si>
    <t>577e5ebd-3e8a-4f88-8735-f5881dcddc1f</t>
  </si>
  <si>
    <t>Threemille Data Center 8</t>
  </si>
  <si>
    <t>c01bc24b-3eff-42a1-92ec-da7e0c776e5e</t>
  </si>
  <si>
    <t>Threemille Data Center 11</t>
  </si>
  <si>
    <t>e7788f56-8151-4eba-9caa-5246130d36a7</t>
  </si>
  <si>
    <t>Threemille Data Center 5</t>
  </si>
  <si>
    <t>a803170a-49b6-4191-835a-d7963c30d8b0</t>
  </si>
  <si>
    <t>Threemille Data Center 6</t>
  </si>
  <si>
    <t>cee8f47d-e17c-4072-bc22-6f53801f6057</t>
  </si>
  <si>
    <t>Threemille Data Center 12</t>
  </si>
  <si>
    <t>9966c108-46da-4297-b633-c5d59093d652</t>
  </si>
  <si>
    <t>Threemille Data Center 10</t>
  </si>
  <si>
    <t>b9e2da46-76ef-4f31-aa90-657873fad669</t>
  </si>
  <si>
    <t>Threemille Data Center 9</t>
  </si>
  <si>
    <t>e68ede21-033e-428b-b86a-3831958645cc</t>
  </si>
  <si>
    <t>Threemille Data Center 15</t>
  </si>
  <si>
    <t>63ca7a22-7669-46ca-8aca-2643b3984482</t>
  </si>
  <si>
    <t>Threemille Data Center 16</t>
  </si>
  <si>
    <t>a1067315-d8f5-42f7-8b52-10ca5580d630</t>
  </si>
  <si>
    <t>Threemille Data Center 14</t>
  </si>
  <si>
    <t>6c067f35-613b-4f81-832f-e57b5238a0be</t>
  </si>
  <si>
    <t>Threemille Data Center 13</t>
  </si>
  <si>
    <t>8d749879-b657-41ff-a808-7c109e5e4665</t>
  </si>
  <si>
    <t>aeef2daf-047e-4851-9d68-488695d28980</t>
  </si>
  <si>
    <t>370ba562-7305-41a1-bfa4-45ab604c2b77</t>
  </si>
  <si>
    <t>59a3556b-d181-4833-9213-676c4b23f8f4</t>
  </si>
  <si>
    <t>Threemille Data Center 4</t>
  </si>
  <si>
    <t>164a5daf-6332-484b-a2e6-02ec32c37ee4</t>
  </si>
  <si>
    <t>Project Patriot 1</t>
  </si>
  <si>
    <t>9f732220-1bfb-11f1-bfa3-b161eecbc88a</t>
  </si>
  <si>
    <t>Wuliger Way Data Center</t>
  </si>
  <si>
    <t>249843f6-3122-49fb-b058-8f4d3975d2ba</t>
  </si>
  <si>
    <t>TenKey Datacenter 1</t>
  </si>
  <si>
    <t>0dbf2c30-3025-48d3-a8c6-c2c8929e4a33</t>
  </si>
  <si>
    <t>TenKey Datacenter 2</t>
  </si>
  <si>
    <t>68c9c42f-3e2e-4c2a-a826-560abd9c5791</t>
  </si>
  <si>
    <t>TenKey Datacenter 3</t>
  </si>
  <si>
    <t>8c13b4ac-1883-4636-881a-0409ee56ef01</t>
  </si>
  <si>
    <t>Buck Canyon DC 1</t>
  </si>
  <si>
    <t>124ba094-7479-4917-bf02-18aa1c6b6de1</t>
  </si>
  <si>
    <t>Buck Canyon DC 7</t>
  </si>
  <si>
    <t>124f524a-ff36-4e68-a1dc-5972481830b8</t>
  </si>
  <si>
    <t>Buck Canyon DC 5</t>
  </si>
  <si>
    <t>1a4a615e-be17-4c3f-8a3b-a36939ad5443</t>
  </si>
  <si>
    <t>Buck Canyon DC 10</t>
  </si>
  <si>
    <t>ccb4c48b-14ba-4a97-b96d-22101ec9c224</t>
  </si>
  <si>
    <t>Buck Canyon DC 6</t>
  </si>
  <si>
    <t>57b4ddde-678b-4076-8973-9fb4c9785c52</t>
  </si>
  <si>
    <t>Buck Canyon DC 12</t>
  </si>
  <si>
    <t>0ad096f9-41ee-4c6b-9e25-8c47c202a207</t>
  </si>
  <si>
    <t>Buck Canyon DC 9</t>
  </si>
  <si>
    <t>bf89fd41-67f1-4b76-b20c-3bcee9356cca</t>
  </si>
  <si>
    <t>Buck Canyon DC 3</t>
  </si>
  <si>
    <t>fa6602c6-49a3-4b54-a831-06b4d7274522</t>
  </si>
  <si>
    <t>Buck Canyon DC 4</t>
  </si>
  <si>
    <t>3faa7e19-620f-4312-8f7d-bbb8cb7a8508</t>
  </si>
  <si>
    <t>Buck Canyon DC 11</t>
  </si>
  <si>
    <t>d6ab87a7-8c3a-40f4-a31a-ce157e627ade</t>
  </si>
  <si>
    <t>Buck Canyon DC 2</t>
  </si>
  <si>
    <t>6377f88f-fea4-4c6c-bf83-d16bed4c4ecb</t>
  </si>
  <si>
    <t>Buck Canyon DC 8</t>
  </si>
  <si>
    <t>b6fd3120-1984-11f1-a5a2-c3f319e7a84d</t>
  </si>
  <si>
    <t>Edge Fish Bowl Data Center</t>
  </si>
  <si>
    <t>b9bc54c2-9273-4d7e-8ba5-6835f359a7d8</t>
  </si>
  <si>
    <t>Project Smithfield Gateway 2</t>
  </si>
  <si>
    <t>43a2096f-14bb-444e-a54b-54d6e00b1dd6</t>
  </si>
  <si>
    <t>Project Smithfield Gateway 1</t>
  </si>
  <si>
    <t>3be0a07b-4034-4891-b538-af08e58306bd</t>
  </si>
  <si>
    <t>Spring Hill Data Center 1</t>
  </si>
  <si>
    <t>Colossus Data Center Advisors</t>
  </si>
  <si>
    <t>d29b6390-1cc5-11f1-a62f-195ab6965f0e</t>
  </si>
  <si>
    <t>Greenidge Bidcoin Mining</t>
  </si>
  <si>
    <t>5e7e2530-1c9b-11f1-a62f-195ab6965f0e</t>
  </si>
  <si>
    <t>Project Sycamore (Phase 2)</t>
  </si>
  <si>
    <t>JPMorganChase</t>
  </si>
  <si>
    <t>47f63a60-1c95-11f1-a186-d1d5b2ca4e6e</t>
  </si>
  <si>
    <t>Project Sycamore</t>
  </si>
  <si>
    <t>Nexus Data Center 3</t>
  </si>
  <si>
    <t>Nexus Data Center 4</t>
  </si>
  <si>
    <t>Nexus Data Center 6</t>
  </si>
  <si>
    <t>Nexus Data Center 5</t>
  </si>
  <si>
    <t>c9350445-a42e-455b-997c-cb4ec98227c8</t>
  </si>
  <si>
    <t>Nexus Data Center 22</t>
  </si>
  <si>
    <t>1652e444-30a9-4ed1-8484-01a5501d1339</t>
  </si>
  <si>
    <t>Nexus Data Center 8</t>
  </si>
  <si>
    <t>97d369eb-d6e8-4902-a74a-c0e2d7e29008</t>
  </si>
  <si>
    <t>Nexus Data Center 19</t>
  </si>
  <si>
    <t>1dba03dd-7c83-4038-a6d0-60ac6eb21305</t>
  </si>
  <si>
    <t>Nexus Data Center 18</t>
  </si>
  <si>
    <t>f94fee09-e497-43e2-962a-cf8fc5940319</t>
  </si>
  <si>
    <t>Nexus Data Center 10</t>
  </si>
  <si>
    <t>5b5f90c9-21dd-478a-8864-4204620d96ea</t>
  </si>
  <si>
    <t>Nexus Data Center 17</t>
  </si>
  <si>
    <t>457470db-5da3-4691-ba2e-f75341935f03</t>
  </si>
  <si>
    <t>Nexus Data Center 9</t>
  </si>
  <si>
    <t>837c0ac9-2222-4f97-9312-5e1a12231ccb</t>
  </si>
  <si>
    <t>Nexus Data Center 20</t>
  </si>
  <si>
    <t>2d6df0c0-f987-4549-85b3-cb02f6e37907</t>
  </si>
  <si>
    <t>Nexus Data Center 15</t>
  </si>
  <si>
    <t>2169e00f-19fc-4d09-8d84-d3a9a9fa21d6</t>
  </si>
  <si>
    <t>Nexus Data Center 23</t>
  </si>
  <si>
    <t>892e6c97-b36b-4169-ab4b-ebdfe5fc5629</t>
  </si>
  <si>
    <t>Nexus Data Center 16</t>
  </si>
  <si>
    <t>0b303fbd-e6ea-4ca0-99ce-fb9c56a54119</t>
  </si>
  <si>
    <t>Nexus Data Center 12</t>
  </si>
  <si>
    <t>dbca217a-d352-4483-b4d2-2db5b6616de0</t>
  </si>
  <si>
    <t>Nexus Data Center 14</t>
  </si>
  <si>
    <t>b3e0383f-696f-4538-8dad-885a56935394</t>
  </si>
  <si>
    <t>Nexus Data Center 13</t>
  </si>
  <si>
    <t>2cd37973-5cbf-4868-8128-702124dac212</t>
  </si>
  <si>
    <t>Nexus Data Center 21</t>
  </si>
  <si>
    <t>8da10392-92af-4e9d-99e6-8f2b3169a267</t>
  </si>
  <si>
    <t>Nexus Data Center 11</t>
  </si>
  <si>
    <t>Nexus Data Center 2</t>
  </si>
  <si>
    <t>Nexus Data Center 1</t>
  </si>
  <si>
    <t>784edd00-1e4f-11f1-9ebc-914c491c51d4</t>
  </si>
  <si>
    <t>US Space Command Data Center</t>
  </si>
  <si>
    <t>U.S. Space Command</t>
  </si>
  <si>
    <t>4a890670-1d96-11f1-865c-5d0616c7b4a1</t>
  </si>
  <si>
    <t>CTP-06  Richmond</t>
  </si>
  <si>
    <t>1b5f7790-1d95-11f1-865c-5d0616c7b4a1</t>
  </si>
  <si>
    <t>CTP-05  Richmond</t>
  </si>
  <si>
    <t>333706be-b28a-48a7-81b8-e3886ea52f85</t>
  </si>
  <si>
    <t>9242350a-0d9a-488e-a92f-d309fc0059ba</t>
  </si>
  <si>
    <t>82cfef37-9a36-4be5-8c5e-717bdce0828d</t>
  </si>
  <si>
    <t>Core Scientific Hunt County 2</t>
  </si>
  <si>
    <t>f7e63a96-0350-48a1-876b-3bb55670b3cc</t>
  </si>
  <si>
    <t>Core Scientific Hunt County 1</t>
  </si>
  <si>
    <t>9bf24870-1cae-11f1-a186-d1d5b2ca4e6e</t>
  </si>
  <si>
    <t>ORNY1 Orangeburg Data Center (Phase 2)</t>
  </si>
  <si>
    <t>cf9ad1da-5b10-4b03-8c16-af184b2a3150</t>
  </si>
  <si>
    <t>AWS Boardman 4</t>
  </si>
  <si>
    <t>AWS Boardman 3</t>
  </si>
  <si>
    <t>AWS Boardman 2</t>
  </si>
  <si>
    <t>AWS Boardman 1</t>
  </si>
  <si>
    <t>22803406-6f5a-4d3b-9662-0976b9476c36</t>
  </si>
  <si>
    <t>Boardman Airport South Data Center 4</t>
  </si>
  <si>
    <t>7c98cc24-4503-4e45-ad27-6b090b7f48f1</t>
  </si>
  <si>
    <t>Boardman Airport South Data Center 1</t>
  </si>
  <si>
    <t>be041f45-1e66-4ab5-a786-459cb8429cf2</t>
  </si>
  <si>
    <t>Boardman Airport South Data Center 2</t>
  </si>
  <si>
    <t>4d6be763-92e9-4405-876a-bfe017055531</t>
  </si>
  <si>
    <t>Boardman Airport South Data Center 3</t>
  </si>
  <si>
    <t>0f6c7560-9fee-4088-ba9d-918264840381</t>
  </si>
  <si>
    <t>AWS Clinton Data Center 1</t>
  </si>
  <si>
    <t>Helios Phase 2 A</t>
  </si>
  <si>
    <t>Helios Phase 2 B</t>
  </si>
  <si>
    <t>Helios Phase 3</t>
  </si>
  <si>
    <t>Helios Phase 1</t>
  </si>
  <si>
    <t>Helios Phase 4</t>
  </si>
  <si>
    <t>Helios Phase 5</t>
  </si>
  <si>
    <t>Helios Phase 6</t>
  </si>
  <si>
    <t>Helios Phase 7</t>
  </si>
  <si>
    <t>baf31370-5202-11f0-89b4-c3651046316f</t>
  </si>
  <si>
    <t>cf95c729-4670-4b23-b892-3e051234856b</t>
  </si>
  <si>
    <t>dd3f53db-cce6-4ec2-b7cb-31d94b2eac61</t>
  </si>
  <si>
    <t>ae2ac6ff-afa1-4e09-81ad-0552d563fec3</t>
  </si>
  <si>
    <t>QTS Blakely 6</t>
  </si>
  <si>
    <t>bede00e2-55cb-4302-94c0-0e0bccb9caee</t>
  </si>
  <si>
    <t>QTS Blakely 10</t>
  </si>
  <si>
    <t>9a219d12-afc4-4cd1-823e-9005906a0a68</t>
  </si>
  <si>
    <t>QTS Blakely 2</t>
  </si>
  <si>
    <t>60e6e8a1-3fed-46af-b225-5b784d165e90</t>
  </si>
  <si>
    <t>QTS Blakely 11</t>
  </si>
  <si>
    <t>47a47215-a32c-4b27-ad85-05088aea4477</t>
  </si>
  <si>
    <t>QTS Blakely 1</t>
  </si>
  <si>
    <t>136f50f5-78e1-4fab-bd42-1c1a3e12eb71</t>
  </si>
  <si>
    <t>QTS Blakely 5</t>
  </si>
  <si>
    <t>08b49c04-c8cc-4197-8238-517ae63505ac</t>
  </si>
  <si>
    <t>QTS Blakely 12</t>
  </si>
  <si>
    <t>450f2ef4-73ae-4312-88bc-970fed4f1de7</t>
  </si>
  <si>
    <t>QTS Blakely 13</t>
  </si>
  <si>
    <t>4d07358a-14ce-42aa-8be4-ba4bc5c37dde</t>
  </si>
  <si>
    <t>QTS Blakely 14</t>
  </si>
  <si>
    <t>926de152-f65a-42b2-ad59-341decc0fe66</t>
  </si>
  <si>
    <t>QTS Blakely 4</t>
  </si>
  <si>
    <t>fdbbfb7a-4c00-4982-bab0-42436ffece9a</t>
  </si>
  <si>
    <t>QTS Blakely 7</t>
  </si>
  <si>
    <t>a53cf0a7-49e1-4fba-8dec-934c15fb42c1</t>
  </si>
  <si>
    <t>QTS Blakely 9</t>
  </si>
  <si>
    <t>1cd06014-28f0-447c-b8ee-d71d5ece1cc3</t>
  </si>
  <si>
    <t>QTS Blakely 8</t>
  </si>
  <si>
    <t>16ddfd48-5a67-4e88-8a7f-34e3d6cfe157</t>
  </si>
  <si>
    <t>QTS Blakely 3</t>
  </si>
  <si>
    <t>(STAMP) - Data Center Building 3
South Campus Science, Technology &amp; Advanced Manufacturing Park (STAMP)
Stream Data Centers</t>
  </si>
  <si>
    <t>Appalachian Power Co</t>
  </si>
  <si>
    <t>60216720-223c-11f1-84ad-2dccbe778959</t>
  </si>
  <si>
    <t>CDS Wellington Kansas</t>
  </si>
  <si>
    <t xml:space="preserve">Data Shelter </t>
  </si>
  <si>
    <t>fc5d7b10-2232-11f1-9702-d948b8e758a3</t>
  </si>
  <si>
    <t>COPT Potranco - Building B</t>
  </si>
  <si>
    <t>42adcac5-a7fe-4707-bfbb-579f8bd348e3</t>
  </si>
  <si>
    <t>Gateway Digital DC 4</t>
  </si>
  <si>
    <t>781ecd19-093e-473f-bc6f-1dc3af40ee5d</t>
  </si>
  <si>
    <t>Gateway Digital DC 3</t>
  </si>
  <si>
    <t>382e3bee-c94b-4644-abf1-197ba85649e4</t>
  </si>
  <si>
    <t>Gateway Digital DC 5</t>
  </si>
  <si>
    <t>71b9fe55-70ba-40fe-b0b5-ba87901b0c0b</t>
  </si>
  <si>
    <t>Gateway Digital DC 10</t>
  </si>
  <si>
    <t>23a9c8d9-e47f-41a8-b49a-81939530b57e</t>
  </si>
  <si>
    <t>Gateway Digital DC 2</t>
  </si>
  <si>
    <t>0c275f03-5258-4167-8af7-f84348ee5896</t>
  </si>
  <si>
    <t>Gateway Digital DC 11</t>
  </si>
  <si>
    <t>8159c8cb-7dd0-41ae-a8fd-4e97c29a0b03</t>
  </si>
  <si>
    <t>Gateway Digital DC 12</t>
  </si>
  <si>
    <t>d41b8201-6de8-4275-aa92-efecdc689fbc</t>
  </si>
  <si>
    <t>Gateway Digital DC 13</t>
  </si>
  <si>
    <t>b0881cae-6dcb-4fc3-bc79-cea19892a2a6</t>
  </si>
  <si>
    <t>Gateway Digital DC 9</t>
  </si>
  <si>
    <t>64d94ad6-7d1d-4d12-a830-62febfa53387</t>
  </si>
  <si>
    <t>Gateway Digital DC 6</t>
  </si>
  <si>
    <t>da7cac6a-46e0-4e24-ad72-876e4b25cea7</t>
  </si>
  <si>
    <t>Gateway Digital DC 7</t>
  </si>
  <si>
    <t>d53fe8f4-109e-4766-b8f6-487ea3712757</t>
  </si>
  <si>
    <t>Gateway Digital DC 8</t>
  </si>
  <si>
    <t>4bd23cff-20d7-4417-94eb-39a00e3d9f9e</t>
  </si>
  <si>
    <t>Gateway Digital DC 1</t>
  </si>
  <si>
    <t>Project Cannoli 1</t>
  </si>
  <si>
    <t>Project Cannoli 1
Project Cannoli
Panattoni Development Company</t>
  </si>
  <si>
    <t>Panattoni Development Company</t>
  </si>
  <si>
    <t>Project Cannoli 3</t>
  </si>
  <si>
    <t>Project Cannoli 2</t>
  </si>
  <si>
    <t>0c494031-f179-4feb-8fe0-4c527d325e5c</t>
  </si>
  <si>
    <t>LS Power Data Center 4</t>
  </si>
  <si>
    <t>LS Power</t>
  </si>
  <si>
    <t>b51fcd8d-a987-4a66-bc74-d30aa5ab2494</t>
  </si>
  <si>
    <t>LS Power Data Center 3</t>
  </si>
  <si>
    <t>81117b72-adbe-4fcc-bfa6-071926c09fa3</t>
  </si>
  <si>
    <t>LS Power Data Center 2</t>
  </si>
  <si>
    <t>134fb48b-ff27-48db-bae4-d433acb2252a</t>
  </si>
  <si>
    <t>LS Power Data Center 1</t>
  </si>
  <si>
    <t>cec93ed0-2158-11f1-a86c-4d507a81260e</t>
  </si>
  <si>
    <t>Androscoggin Mill Data Center</t>
  </si>
  <si>
    <t>PHX - 14 Phoenix Data Center</t>
  </si>
  <si>
    <t>PHX - 12 Phoenix Data Center</t>
  </si>
  <si>
    <t>PHX - 07 Phoenix Data Center</t>
  </si>
  <si>
    <t>PHX - 13 Phoenix Data Center</t>
  </si>
  <si>
    <t>PHX - 08 Phoenix Data Center</t>
  </si>
  <si>
    <t>PHX - 09 Phoenix Data Center</t>
  </si>
  <si>
    <t>2bffe890-22e6-11f1-8eed-4d59a1e2248e</t>
  </si>
  <si>
    <t>PHX - 05 Phoenix Data Center</t>
  </si>
  <si>
    <t>PHX - 01/02/03 Phoenix Data Center</t>
  </si>
  <si>
    <t>PHX - 04 East Phoenix Data Center</t>
  </si>
  <si>
    <t>PHX - 06 West Phoenix Data Center</t>
  </si>
  <si>
    <t>2f1415f4-d941-4ce6-b10f-748a13e12076</t>
  </si>
  <si>
    <t>PHX - 06 East Phoenix Data Center</t>
  </si>
  <si>
    <t>01287710-2177-11f1-aefe-3173482fc511</t>
  </si>
  <si>
    <t>ORD-03 Chicago</t>
  </si>
  <si>
    <t>729c3680-2234-11f1-9702-d948b8e758a3</t>
  </si>
  <si>
    <t>Bitter Blue - Building B</t>
  </si>
  <si>
    <t>2686c049-8864-4e44-8b7d-66a579715133</t>
  </si>
  <si>
    <t>Sioux Falls Technology Park 1</t>
  </si>
  <si>
    <t>a716e8d6-c6d3-4541-be11-30fdb2545668</t>
  </si>
  <si>
    <t>Sioux Falls Technology Park 4</t>
  </si>
  <si>
    <t>044fe4e1-145c-490c-a1f0-a41b2dca90ec</t>
  </si>
  <si>
    <t>Sioux Falls Technology Park 2</t>
  </si>
  <si>
    <t>a4e80276-49c2-44b0-8f29-a62a5fe46cbb</t>
  </si>
  <si>
    <t>Sioux Falls Technology Park 5</t>
  </si>
  <si>
    <t>323233ca-9f28-483e-b262-c0091081c77b</t>
  </si>
  <si>
    <t>Sioux Falls Technology Park 3</t>
  </si>
  <si>
    <t>504a6588-4ec0-4094-9097-8d31faf1e51d</t>
  </si>
  <si>
    <t>Meramec Valley Technology Park DC 13</t>
  </si>
  <si>
    <t>5b334638-3bf7-426b-8049-2d0fb112541f</t>
  </si>
  <si>
    <t>Meramec Valley Technology Park DC 3</t>
  </si>
  <si>
    <t>c54de189-25d7-4f8e-9268-dbf2d3e1ee6d</t>
  </si>
  <si>
    <t>Meramec Valley Technology Park DC 4</t>
  </si>
  <si>
    <t>e37d60a6-dead-42ec-a991-2d6f3837be92</t>
  </si>
  <si>
    <t>Meramec Valley Technology Park DC 16</t>
  </si>
  <si>
    <t>8c115579-7a68-4f55-9d38-a8b519ce69c2</t>
  </si>
  <si>
    <t>Meramec Valley Technology Park DC 11</t>
  </si>
  <si>
    <t>cde42944-ac69-42c3-ac14-77a8c1d1202c</t>
  </si>
  <si>
    <t>Meramec Valley Technology Park DC 2</t>
  </si>
  <si>
    <t>5e71fd7d-7c38-4006-af4b-f863b555f149</t>
  </si>
  <si>
    <t>Meramec Valley Technology Park DC 9</t>
  </si>
  <si>
    <t>027fc856-98c6-4e99-a826-7b2f9aa6478d</t>
  </si>
  <si>
    <t>Meramec Valley Technology Park DC 7</t>
  </si>
  <si>
    <t>5425b152-81c7-48b4-95b2-f06f2d408654</t>
  </si>
  <si>
    <t>Meramec Valley Technology Park DC 6</t>
  </si>
  <si>
    <t>4aab683c-a4d8-4e01-a8c3-48a7051b8198</t>
  </si>
  <si>
    <t>Meramec Valley Technology Park DC 5</t>
  </si>
  <si>
    <t>4292b21e-690a-41ff-ace0-0256a3aafb4c</t>
  </si>
  <si>
    <t>Meramec Valley Technology Park DC 8</t>
  </si>
  <si>
    <t>9c79fe8d-11e8-4abd-8508-22acfc07cddd</t>
  </si>
  <si>
    <t>Meramec Valley Technology Park DC 15</t>
  </si>
  <si>
    <t>60094522-10e0-4ce2-899b-aca53a04b67d</t>
  </si>
  <si>
    <t>Meramec Valley Technology Park DC 12</t>
  </si>
  <si>
    <t>4998c68a-24c7-426d-a8ab-b493dc338d67</t>
  </si>
  <si>
    <t>Meramec Valley Technology Park DC 14</t>
  </si>
  <si>
    <t>90b7b1b3-8f91-4f08-bd11-d40b86489d92</t>
  </si>
  <si>
    <t>Meramec Valley Technology Park DC 1</t>
  </si>
  <si>
    <t>607a8760-3d00-4c5e-98a9-971a8b2f21c8</t>
  </si>
  <si>
    <t>Meramec Valley Technology Park DC 10</t>
  </si>
  <si>
    <t>dee7fd0f-2629-4afd-9a9b-af409b08c75d</t>
  </si>
  <si>
    <t>Clarksdale Data Center Campus 1</t>
  </si>
  <si>
    <t>aa261d20-1f08-11f1-9a13-fbd4381bad86</t>
  </si>
  <si>
    <t>DeepGreen Western Passage Tidal Energy Project</t>
  </si>
  <si>
    <t>4f63d930-1f04-11f1-9258-7117129abfff</t>
  </si>
  <si>
    <t>Stanton Springs Data Center Building 11</t>
  </si>
  <si>
    <t>2e170d27-0974-445d-8b87-9cdf387e4386</t>
  </si>
  <si>
    <t>Project Bosc 1</t>
  </si>
  <si>
    <t>7c88fb82-73cc-4c14-bcc9-e530f4f5dc81</t>
  </si>
  <si>
    <t>Taylor Meadows Data Center 5</t>
  </si>
  <si>
    <t>f90cbedf-9f51-476f-84db-92d0bce41c4c</t>
  </si>
  <si>
    <t>Taylor Meadows Data Center 7</t>
  </si>
  <si>
    <t>fc258823-6474-4102-9f15-a61d3a9a5683</t>
  </si>
  <si>
    <t>Taylor Meadows Data Center 6</t>
  </si>
  <si>
    <t>a0865997-cddf-42b3-b05f-1996c2ad97ee</t>
  </si>
  <si>
    <t>Taylor Meadows Data Center 4</t>
  </si>
  <si>
    <t>7b74a709-2f21-41d1-88b9-76f3f9b9d6bc</t>
  </si>
  <si>
    <t>Taylor Meadows Data Center 1</t>
  </si>
  <si>
    <t>fc885a4d-3db3-41df-a10b-4bca7ab9c504</t>
  </si>
  <si>
    <t>Taylor Meadows Data Center 2</t>
  </si>
  <si>
    <t>ceb58725-7cf0-473d-bd41-d245d16d74ee</t>
  </si>
  <si>
    <t>Taylor Meadows Data Center 3</t>
  </si>
  <si>
    <t>Nscale</t>
  </si>
  <si>
    <t>QTS PA Data Center 1</t>
  </si>
  <si>
    <t>eded91d8-33bb-47ba-8a15-00fe646923c5</t>
  </si>
  <si>
    <t>QTS PA Data Center 8</t>
  </si>
  <si>
    <t>daaec125-a382-47ae-a2b8-14504346b36f</t>
  </si>
  <si>
    <t>QTS PA Data Center 7</t>
  </si>
  <si>
    <t>525dba46-07cb-4bca-baec-11b5c481c4ec</t>
  </si>
  <si>
    <t>QTS PA Data Center 4</t>
  </si>
  <si>
    <t>6ea51111-1fb2-4d04-8fd8-d7e01d9e6a22</t>
  </si>
  <si>
    <t>QTS PA Data Center 2</t>
  </si>
  <si>
    <t>98402881-5b43-47f8-a0d5-255c480a1558</t>
  </si>
  <si>
    <t>QTS PA Data Center 10</t>
  </si>
  <si>
    <t>43c48d5a-33e4-4698-9fce-b895d31992e2</t>
  </si>
  <si>
    <t>QTS PA Data Center 9</t>
  </si>
  <si>
    <t>abdc6057-76be-4260-8148-02258651421f</t>
  </si>
  <si>
    <t>QTS PA Data Center 12</t>
  </si>
  <si>
    <t>3a390edf-fbec-49f8-ab04-8fda29334bd3</t>
  </si>
  <si>
    <t>QTS PA Data Center 11</t>
  </si>
  <si>
    <t>5b89b1ce-3b47-43aa-aa6c-dc74cfa40cc8</t>
  </si>
  <si>
    <t>QTS PA Data Center 6</t>
  </si>
  <si>
    <t>36866af9-d5c6-48a8-b7c2-7e0c76e40a12</t>
  </si>
  <si>
    <t>QTS PA Data Center 3</t>
  </si>
  <si>
    <t>d34d1124-4bbf-4c83-9d2f-e1b0166d7c37</t>
  </si>
  <si>
    <t>QTS PA Data Center 5</t>
  </si>
  <si>
    <t>aadd7349-1871-45c3-b65e-7525254909e3</t>
  </si>
  <si>
    <t>Project West 1</t>
  </si>
  <si>
    <t>e798a951-2067-4379-a2e2-279e4cb2067f</t>
  </si>
  <si>
    <t>Drox Group DC 2</t>
  </si>
  <si>
    <t>1d27f03e-b303-45ab-a8f9-09cabdea20ac</t>
  </si>
  <si>
    <t>Drox Group DC 3</t>
  </si>
  <si>
    <t>166c71a8-2d28-414f-a26a-ee1fa8677cee</t>
  </si>
  <si>
    <t>Drox Group DC 4</t>
  </si>
  <si>
    <t>c428f6b0-9518-4c7e-91be-bd8ba727deaf</t>
  </si>
  <si>
    <t>Drox Group DC 1</t>
  </si>
  <si>
    <t>b7dbb343-5ef4-493c-a93f-ab067591aa1a</t>
  </si>
  <si>
    <t>Regency Data Center Building 4</t>
  </si>
  <si>
    <t>03cfc233-724b-4a0a-b02b-04160e47abb0</t>
  </si>
  <si>
    <t>Regency Data Center Building 1</t>
  </si>
  <si>
    <t>6016c547-d5b0-471d-b54b-33665640bae0</t>
  </si>
  <si>
    <t>Regency Data Center Building 3</t>
  </si>
  <si>
    <t>437a2843-fefb-482f-8696-43292f516aa3</t>
  </si>
  <si>
    <t>Regency Data Center Building 5</t>
  </si>
  <si>
    <t>f3b64e92-eb10-4ea0-b6fc-9beead9d59be</t>
  </si>
  <si>
    <t>Regency Data Center Building 6</t>
  </si>
  <si>
    <t>6ae2e2c7-dcd4-44f6-8ebd-60289bf80473</t>
  </si>
  <si>
    <t>Regency Data Center Building 7</t>
  </si>
  <si>
    <t>7267e996-ab01-470a-819a-05a404cfa53b</t>
  </si>
  <si>
    <t>Regency Data Center Building 2</t>
  </si>
  <si>
    <t>7c5c0e10-2956-11f1-8b8b-3574a1566ebc</t>
  </si>
  <si>
    <t>The Carlyle Group</t>
  </si>
  <si>
    <t>ddd26e20-2792-11f1-b86d-01e2024af8f9</t>
  </si>
  <si>
    <t>Crow Holdings Data Center</t>
  </si>
  <si>
    <t>76edfa42-79aa-4eea-aafa-8e760636eb72</t>
  </si>
  <si>
    <t>Ports Technology Campus DC 15</t>
  </si>
  <si>
    <t>SoftBank Group</t>
  </si>
  <si>
    <t>8192d2ef-ef55-4938-babf-e60e98ad9f7c</t>
  </si>
  <si>
    <t>Ports Technology Campus DC 8</t>
  </si>
  <si>
    <t>38c5fb6b-dbaf-4ba8-a3a3-0c18b47d4830</t>
  </si>
  <si>
    <t>Ports Technology Campus DC 14</t>
  </si>
  <si>
    <t>89d9edac-3453-4e21-bede-97a02fce9dfb</t>
  </si>
  <si>
    <t>Ports Technology Campus DC 17</t>
  </si>
  <si>
    <t>82a15c71-5ade-4133-80ad-b2820326dceb</t>
  </si>
  <si>
    <t>Ports Technology Campus DC 1</t>
  </si>
  <si>
    <t>7fb3ddca-211b-48ce-abc3-455c5cafa225</t>
  </si>
  <si>
    <t>Ports Technology Campus DC 18</t>
  </si>
  <si>
    <t>69a8c684-6aa3-4cbd-ac3b-114782918b28</t>
  </si>
  <si>
    <t>Ports Technology Campus DC 16</t>
  </si>
  <si>
    <t>6659c93c-4a94-4412-9573-ec608b5fe80d</t>
  </si>
  <si>
    <t>Ports Technology Campus DC 7</t>
  </si>
  <si>
    <t>6610357b-5418-40ad-8d29-ca4bccf46af7</t>
  </si>
  <si>
    <t>Ports Technology Campus DC 21</t>
  </si>
  <si>
    <t>ba0518e0-456a-4388-9801-3ad26651c675</t>
  </si>
  <si>
    <t>Ports Technology Campus DC 6</t>
  </si>
  <si>
    <t>267ec07f-69f9-4352-b98a-1e3ede7962fa</t>
  </si>
  <si>
    <t>Ports Technology Campus DC 20</t>
  </si>
  <si>
    <t>afc0439e-5928-4e9b-b0ab-d039f0bae794</t>
  </si>
  <si>
    <t>Ports Technology Campus DC 27</t>
  </si>
  <si>
    <t>e3a5f675-1f52-4f69-a138-8f4c1f1f1a51</t>
  </si>
  <si>
    <t>Ports Technology Campus DC 24</t>
  </si>
  <si>
    <t>fe6e20a3-1ecb-430b-8c31-c2550ed3fbd7</t>
  </si>
  <si>
    <t>Ports Technology Campus DC 30</t>
  </si>
  <si>
    <t>5b54cda8-91cc-4d78-b7d7-8b41d070fa1d</t>
  </si>
  <si>
    <t>Ports Technology Campus DC 29</t>
  </si>
  <si>
    <t>ddbfde69-27ea-4909-b636-c403c056394b</t>
  </si>
  <si>
    <t>Ports Technology Campus DC 13</t>
  </si>
  <si>
    <t>0f2ae855-b772-41cc-9802-7914b7f3a230</t>
  </si>
  <si>
    <t>Ports Technology Campus DC 23</t>
  </si>
  <si>
    <t>9f7f188e-db44-4504-819b-7786bc6c46a3</t>
  </si>
  <si>
    <t>Ports Technology Campus DC 5</t>
  </si>
  <si>
    <t>cae36f91-92b7-46ad-a0d9-2dc7e5700e59</t>
  </si>
  <si>
    <t>Ports Technology Campus DC 26</t>
  </si>
  <si>
    <t>f89ff750-7f6d-42a1-8d29-426d4e3c4ca4</t>
  </si>
  <si>
    <t>Ports Technology Campus DC 10</t>
  </si>
  <si>
    <t>ffa7c4eb-9c95-4616-afe2-85979d5d4d27</t>
  </si>
  <si>
    <t>Ports Technology Campus DC 22</t>
  </si>
  <si>
    <t>c33d99c2-46f9-415d-9a5b-b821ca17c15f</t>
  </si>
  <si>
    <t>Ports Technology Campus DC 4</t>
  </si>
  <si>
    <t>ddad858b-c511-4f42-82bf-ddd7306964c7</t>
  </si>
  <si>
    <t>Ports Technology Campus DC 2</t>
  </si>
  <si>
    <t>339a7569-3aa3-48a2-b25f-e48578e864fe</t>
  </si>
  <si>
    <t>Ports Technology Campus DC 19</t>
  </si>
  <si>
    <t>ae0557e8-cc99-403f-b68d-a00519ffba25</t>
  </si>
  <si>
    <t>Ports Technology Campus DC 9</t>
  </si>
  <si>
    <t>08730c8d-84b3-4459-9d1c-4b05ac0fe55a</t>
  </si>
  <si>
    <t>Ports Technology Campus DC 11</t>
  </si>
  <si>
    <t>a53e89af-3109-4f3d-b1b6-519ca795e4d5</t>
  </si>
  <si>
    <t>Ports Technology Campus DC 3</t>
  </si>
  <si>
    <t>a3102548-e8ee-42a7-82c3-deca732d5649</t>
  </si>
  <si>
    <t>Ports Technology Campus DC 12</t>
  </si>
  <si>
    <t>25b94a18-ba20-4a20-aaa5-90de02b27f4e</t>
  </si>
  <si>
    <t>Ports Technology Campus DC 25</t>
  </si>
  <si>
    <t>81c5bea8-b756-49c9-bf55-23530e7b9632</t>
  </si>
  <si>
    <t>Ports Technology Campus DC 28</t>
  </si>
  <si>
    <t>915e1480-2851-11f1-bc13-f347eea55375</t>
  </si>
  <si>
    <t xml:space="preserve">Krambu AI Data Center </t>
  </si>
  <si>
    <t>KRAMBU</t>
  </si>
  <si>
    <t>fd5837f0-2947-11f1-ae7d-1b49c7b9b80d</t>
  </si>
  <si>
    <t>Prologis Lehigh Valley East 16</t>
  </si>
  <si>
    <t>Prologis Lehigh Valley East 16
Prologis</t>
  </si>
  <si>
    <t>8c1359f0-2788-11f1-9730-79ffd38f4e35</t>
  </si>
  <si>
    <t>Western Newspaper Union Data Center</t>
  </si>
  <si>
    <t>Revitalization Unlimited</t>
  </si>
  <si>
    <t>Chicago, IL YL0-1/YLO-2</t>
  </si>
  <si>
    <t>2b662390-6199-11f0-8672-bb4f677b5cde</t>
  </si>
  <si>
    <t>LPW-02 Data Center</t>
  </si>
  <si>
    <t>LPW-02 Data Center
Lancaster, CoreWeave Campus
Chirisa Technology Parks</t>
  </si>
  <si>
    <t>LPW-01 Data Center</t>
  </si>
  <si>
    <t>a82e2660-619a-11f0-8672-bb4f677b5cde</t>
  </si>
  <si>
    <t>LPE-02 Data Center</t>
  </si>
  <si>
    <t>LPE-01 Data Center</t>
  </si>
  <si>
    <t>7b5662ab-4f9b-4177-b1a8-956d46fd093f</t>
  </si>
  <si>
    <t>PNJ-02 Data Center</t>
  </si>
  <si>
    <t>PNJ-01 Data Center</t>
  </si>
  <si>
    <t>e1007ab0-2891-11f1-a2ff-a360d2bcbc1f</t>
  </si>
  <si>
    <t>PH04 Phoenix Edgecore Datacenter</t>
  </si>
  <si>
    <t>5224a480-2894-11f1-a2ff-a360d2bcbc1f</t>
  </si>
  <si>
    <t>PH05 Phoenix Edgecore Datacenter</t>
  </si>
  <si>
    <t>3e10d7f0-27d3-11f1-af48-3f8a47f676eb</t>
  </si>
  <si>
    <t>IAD-05 Data Center</t>
  </si>
  <si>
    <t>73a9d8c3-94f3-44fe-a76f-5c6845c970d9</t>
  </si>
  <si>
    <t>IAD-03 Data Center Expansion</t>
  </si>
  <si>
    <t>f359ccc3-aa19-49f0-bac7-f0b1fb2ce313</t>
  </si>
  <si>
    <t>Lavender Hill Data Center</t>
  </si>
  <si>
    <t>fee9a900-2929-11f1-a2ff-a360d2bcbc1f</t>
  </si>
  <si>
    <t>70efbfd0-2957-11f1-8b8b-3574a1566ebc</t>
  </si>
  <si>
    <t xml:space="preserve">Dugway Proving Ground Data Center </t>
  </si>
  <si>
    <t>IAD6</t>
  </si>
  <si>
    <t xml:space="preserve">IAD5 </t>
  </si>
  <si>
    <t>851ea0a0-2495-11f1-9ebd-c15b43710517</t>
  </si>
  <si>
    <t>Sarpy Nebraska Data Center Building 10</t>
  </si>
  <si>
    <t>bf9e6700-27b1-11f1-97a0-7516bcf38517</t>
  </si>
  <si>
    <t>Duos Egde AI DC 1</t>
  </si>
  <si>
    <t>44b34840-27b5-11f1-97a0-7516bcf38517</t>
  </si>
  <si>
    <t>Duos Egde AI DC 2</t>
  </si>
  <si>
    <t>145c16dd-5b7d-495c-a6f0-a16334bd57c5</t>
  </si>
  <si>
    <t>Metrobloks DC3</t>
  </si>
  <si>
    <t>58cbe3bc-1324-4b37-85f5-63ac95bc03a4</t>
  </si>
  <si>
    <t>Metrobloks DC1</t>
  </si>
  <si>
    <t>a30f88f9-fa64-44ed-b94c-6cb40ac651d7</t>
  </si>
  <si>
    <t>Metrobloks DC2</t>
  </si>
  <si>
    <t>1f4bd93d-961a-4091-81f3-5ed7dddde3f2</t>
  </si>
  <si>
    <t>York Data Center 8</t>
  </si>
  <si>
    <t>dbdf4d3a-b832-46ea-9136-8819c3a08bec</t>
  </si>
  <si>
    <t>York Data Center 9</t>
  </si>
  <si>
    <t>d23d5661-1661-4efe-b1cd-d9e10badd947</t>
  </si>
  <si>
    <t>York Data Center 5</t>
  </si>
  <si>
    <t>f5ec56a2-b794-4042-a9ce-7aa96d738246</t>
  </si>
  <si>
    <t>York Data Center 6</t>
  </si>
  <si>
    <t>13b8264b-6c30-4592-8c95-6ba43611dcdf</t>
  </si>
  <si>
    <t>York Data Center 7</t>
  </si>
  <si>
    <t>dc0e18bf-c44c-4cb0-a86a-13ba8fbfccf0</t>
  </si>
  <si>
    <t>York Data Center 4</t>
  </si>
  <si>
    <t>Grupo ACS</t>
  </si>
  <si>
    <t>Overwatch Capital</t>
  </si>
  <si>
    <t>3670a320-2a14-11f1-8597-37f335061a52</t>
  </si>
  <si>
    <t>Simple Mining Cascade Industrial Park</t>
  </si>
  <si>
    <t>a30f44ba-cdaa-4f98-b719-56b19927b352</t>
  </si>
  <si>
    <t>Project Crossroads 1</t>
  </si>
  <si>
    <t>b5a9c1fc-4d45-4114-8d76-f52a1fb934a7</t>
  </si>
  <si>
    <t>Heartland Industrial Park DC 2</t>
  </si>
  <si>
    <t>4263886f-4667-48f6-9593-be097c2d998e</t>
  </si>
  <si>
    <t>Heartland Industrial Park DC 3</t>
  </si>
  <si>
    <t>353b21f8-c8d8-4f0e-abdd-6257662e73bc</t>
  </si>
  <si>
    <t>Heartland Industrial Park DC 5</t>
  </si>
  <si>
    <t>9d4eeebd-9ec8-439b-b5b5-5b54e1a496f2</t>
  </si>
  <si>
    <t>Heartland Industrial Park DC 4</t>
  </si>
  <si>
    <t>6ee3783f-2163-478b-8d74-043a05082b95</t>
  </si>
  <si>
    <t>Heartland Industrial Park DC 6</t>
  </si>
  <si>
    <t>433932b5-50a3-4ca2-aea5-fb018a2ac4a4</t>
  </si>
  <si>
    <t>Heartland Industrial Park DC 1</t>
  </si>
  <si>
    <t>3329e1e2-d3b4-483d-b1e6-b9679efc5557</t>
  </si>
  <si>
    <t>Heartland Industrial Park DC 7</t>
  </si>
  <si>
    <t>Hicks Field DFW 11</t>
  </si>
  <si>
    <t>918d144c-060b-4e87-96fb-d17dd81889d8</t>
  </si>
  <si>
    <t>Hicks Field DFW 12</t>
  </si>
  <si>
    <t>9edf7add-61af-49ed-88d3-bc67999260ed</t>
  </si>
  <si>
    <t>Hicks Field DFW 13</t>
  </si>
  <si>
    <t>07ab4391-b09c-451e-8536-33bbf7aee71e</t>
  </si>
  <si>
    <t>Hicks Field DFW 15</t>
  </si>
  <si>
    <t>ce29d425-9e44-4f2d-9ac6-1a4b5680db79</t>
  </si>
  <si>
    <t>Hicks Field DFW 14</t>
  </si>
  <si>
    <t>999c0570-2a2d-11f1-8281-3ddef82edba1</t>
  </si>
  <si>
    <t>Nexus Data Center 7</t>
  </si>
  <si>
    <t>46beaf23-3ef0-4db7-acda-780c249ae5d0</t>
  </si>
  <si>
    <t>Townsite Solar 2 DC 1</t>
  </si>
  <si>
    <t>d46b706e-3e01-4d48-99f9-4e84be531011</t>
  </si>
  <si>
    <t>Townsite Solar 2 DC 2</t>
  </si>
  <si>
    <t>The Northeast Science &amp; Technology Center Data Center 1</t>
  </si>
  <si>
    <t>32bc62f3-04a6-46cd-a370-507d3c69bc80</t>
  </si>
  <si>
    <t>The Northeast Science &amp; Technology Center Data Center 2</t>
  </si>
  <si>
    <t>52837e60-b9f7-45db-af33-02dc206424d0</t>
  </si>
  <si>
    <t>El Paso AI Data Center 6</t>
  </si>
  <si>
    <t>91818e89-8112-4dbc-bf2a-34d064cb0db2</t>
  </si>
  <si>
    <t>El Paso AI Data Center 5</t>
  </si>
  <si>
    <t>c3c446d8-26d0-4a07-848e-5caabc897503</t>
  </si>
  <si>
    <t>El Paso AI Data Center 4</t>
  </si>
  <si>
    <t>e395d16e-8ab2-4e64-b22b-131ecec2760e</t>
  </si>
  <si>
    <t>El Paso AI Data Center 10</t>
  </si>
  <si>
    <t>cc166b16-331b-409f-b059-451a5babd9d7</t>
  </si>
  <si>
    <t>El Paso AI Data Center 11</t>
  </si>
  <si>
    <t>7fdd1d3d-419e-4761-8ba2-2ffc27ddff7a</t>
  </si>
  <si>
    <t>El Paso AI Data Center 9</t>
  </si>
  <si>
    <t>18a793f2-016d-4385-af89-8713e2829e9d</t>
  </si>
  <si>
    <t>El Paso AI Data Center 8</t>
  </si>
  <si>
    <t>21468172-f057-4885-a574-c6e70c30646e</t>
  </si>
  <si>
    <t>El Paso AI Data Center 7</t>
  </si>
  <si>
    <t>29703300-2d18-11f1-95c1-2d448f6c17e4</t>
  </si>
  <si>
    <t>VA-8- Phase 2 Northern Virginia Data Center</t>
  </si>
  <si>
    <t>ATERIO_DATA_CENTER_CAMPUS_UID</t>
  </si>
  <si>
    <t>FLG_AI_FACILITY</t>
  </si>
  <si>
    <t>FLG_BTM_ONSITE_POWER_GENERATION</t>
  </si>
  <si>
    <t>TOT_PROJECT_COST</t>
  </si>
  <si>
    <t>ATERIO_PROVIDER_UID</t>
  </si>
  <si>
    <t>COUNTRY_CODE</t>
  </si>
  <si>
    <t>COUNTRY_NAME</t>
  </si>
  <si>
    <t>PROV_PUB_TOT_POWER_CAPACITY_MW</t>
  </si>
  <si>
    <t>ATERIO_EST_TOT_POWER_CAPACITY_MW</t>
  </si>
  <si>
    <t>ATERIO_EST_TOT_POWER_CAPACITY_MW_LOWER</t>
  </si>
  <si>
    <t>ATERIO_EST_TOT_POWER_CAPACITY_MW_UPPER</t>
  </si>
  <si>
    <t>DATA_CENTER_ANNOUNCED_DATE</t>
  </si>
  <si>
    <t>DATA_CENTER_CANCELLED_DATE</t>
  </si>
  <si>
    <t>DATA_CENTER_PROJECT_WITHDRAWN_DATE</t>
  </si>
  <si>
    <t>DATA_CENTER_CONSTRUCTION_START_DATE</t>
  </si>
  <si>
    <t>DATA_CENTER_CONSTRUCTION_FINISHED_DATE</t>
  </si>
  <si>
    <t>ATERIO_ELECTRICAL_UTILITY_UID</t>
  </si>
  <si>
    <t>ATERIO_BAL_AUTH_UID</t>
  </si>
  <si>
    <t>ATERIO_BAL_AUTH_SUBREGION_UID</t>
  </si>
  <si>
    <t>CAPEX_URL</t>
  </si>
  <si>
    <t>RECORD_CREATED_DATE</t>
  </si>
  <si>
    <t>Unique identifier for each data center campus, used to track and reference facilities across various datasets.</t>
  </si>
  <si>
    <t>Indicates if there is public data indicating the data center will be an AI facility: Possible values: Y/N/Null. Null does not imply the facility is non-AI. It simply means we abstain from classifying unless there is direct language in filings, press releases, or regulatory documents specifying AI/HPC use.</t>
  </si>
  <si>
    <t>Indicates if there is public data indicating the project will support behind-the-meter (BTM) power generation. Possible values: Y/N/null</t>
  </si>
  <si>
    <t>Unique identifier for the data center provider in our systems.</t>
  </si>
  <si>
    <t>Total cost for the project.</t>
  </si>
  <si>
    <t>State Name</t>
  </si>
  <si>
    <t>Abbreviate country code (e.g., US for United States, CA for Canada)</t>
  </si>
  <si>
    <t>Country Name</t>
  </si>
  <si>
    <t>Square footage disclosed to be as dedicated data center space. Account for multiple floors on a building. This field is recommended for analysis.</t>
  </si>
  <si>
    <t>Total published power capacity available for the data center, measured in megawatts (MW).</t>
  </si>
  <si>
    <t>Estimate of total power capacity by Aterio (MW).</t>
  </si>
  <si>
    <t>Lower estimate of total power capacity by Aterio (MW).</t>
  </si>
  <si>
    <t>Upper estimate of total power capacity by Aterio (MW).</t>
  </si>
  <si>
    <t>Selected power capacity for the facility, selecting between the published value and Aterio's estimated value based on availability. This field is recommended for analysis.</t>
  </si>
  <si>
    <t>URL linking to documentation detailing the project's capital expenditure (CAPEX).</t>
  </si>
  <si>
    <t>Free-form field for additional comments or remarks about the data center.</t>
  </si>
  <si>
    <t>The date when the record was first created.</t>
  </si>
  <si>
    <t>The date when the record was last modified or updated.</t>
  </si>
  <si>
    <t>The date when the last execution or process update occurred.</t>
  </si>
  <si>
    <t>The date when the data center project was first publicly announced.</t>
  </si>
  <si>
    <t>The date when the data center project was cancelled.</t>
  </si>
  <si>
    <t>The date when the data center project was withdrawn.</t>
  </si>
  <si>
    <t>The date when physical construction work for the data center began.</t>
  </si>
  <si>
    <t>The date when construction of the data center was completed.</t>
  </si>
  <si>
    <t>Unique identifier for the utility company supplying electricity.</t>
  </si>
  <si>
    <t>Unique identifier for the balancing authority responsible for the transmission and distribution of electricity to the data center.</t>
  </si>
  <si>
    <t>Abbreviated name or acronym of the balancing authority.</t>
  </si>
  <si>
    <t>Full name of the balancing authority responsible for managing the electricity grid in the region where the data center is located.</t>
  </si>
  <si>
    <t>Code of the subregion under the balancing authority’s management.</t>
  </si>
  <si>
    <t>Name of the subregion under the balancing authority’s management.</t>
  </si>
  <si>
    <t>CISO</t>
  </si>
  <si>
    <t>ERCO</t>
  </si>
  <si>
    <t>Electric Reliability Council of Texas</t>
  </si>
  <si>
    <t>ISNE</t>
  </si>
  <si>
    <t>ISO New England</t>
  </si>
  <si>
    <t>Midcontinent Independent System Operator</t>
  </si>
  <si>
    <t>NYIS</t>
  </si>
  <si>
    <t>PJM Interconnection</t>
  </si>
  <si>
    <t>SWPP</t>
  </si>
  <si>
    <t>Arizona Public Service</t>
  </si>
  <si>
    <t>Grant County PUD</t>
  </si>
  <si>
    <t>Idaho Power</t>
  </si>
  <si>
    <t>NV Energy</t>
  </si>
  <si>
    <t>PacifiCorp West</t>
  </si>
  <si>
    <t>Xcel Energy (Colorado)</t>
  </si>
  <si>
    <t>Santee Cooper</t>
  </si>
  <si>
    <t>Southern Company</t>
  </si>
  <si>
    <t>Tampa Electric</t>
  </si>
  <si>
    <t>Tucson Electric Power</t>
  </si>
  <si>
    <t>HydraVault</t>
  </si>
  <si>
    <t>KDC Real Estate Development &amp; Investments</t>
  </si>
  <si>
    <t>RAEDEN</t>
  </si>
  <si>
    <t>SB Energy</t>
  </si>
  <si>
    <t>Zydeco Development</t>
  </si>
  <si>
    <t>a918546e-908a-4b10-b75d-eb7f4ad6d7f4</t>
  </si>
  <si>
    <t>Antelope DC 4</t>
  </si>
  <si>
    <t>e4ff8992-5273-45a9-951f-7442a719cb0d</t>
  </si>
  <si>
    <t>Antelope DC 3</t>
  </si>
  <si>
    <t>85e56709-3a42-480a-ac92-519b449f7b7e</t>
  </si>
  <si>
    <t>Antelope DC 2</t>
  </si>
  <si>
    <t>1d88d59c-fd52-49a1-ab82-94460320af1b</t>
  </si>
  <si>
    <t>Antelope DC 1</t>
  </si>
  <si>
    <t>7dc40d27-9b40-455e-8709-7b9dab5ce343</t>
  </si>
  <si>
    <t>Antelope DC 5</t>
  </si>
  <si>
    <t>90ccaa51-b8b7-4c0b-921c-db9c1dc0020c</t>
  </si>
  <si>
    <t>Miller Road DC 6</t>
  </si>
  <si>
    <t>236c1de0-e683-4ca9-981b-629f56ea9e9d</t>
  </si>
  <si>
    <t>Miller Road DC 3</t>
  </si>
  <si>
    <t>fe62ab50-9003-4c56-9db7-6feebb6482c0</t>
  </si>
  <si>
    <t>Miller Road DC 2</t>
  </si>
  <si>
    <t>12f67c16-3969-4d2e-8a01-dda7ac702a54</t>
  </si>
  <si>
    <t>Miller Road DC 5</t>
  </si>
  <si>
    <t>ad2c2831-3dfd-4aff-8c82-2797b17ecebe</t>
  </si>
  <si>
    <t>Miller Road DC 1</t>
  </si>
  <si>
    <t>9242e795-322a-443b-a381-eae0d4f637e8</t>
  </si>
  <si>
    <t>Miller Road DC 4</t>
  </si>
  <si>
    <t>f4ccc9a0-2ec6-11f1-b44e-b99770acc91d</t>
  </si>
  <si>
    <t>Pawhuska Data Center</t>
  </si>
  <si>
    <t>e6af3740-341b-11f1-89b8-d314f31c442e</t>
  </si>
  <si>
    <t xml:space="preserve">Tonawanda Coke Data Center </t>
  </si>
  <si>
    <t>Tonawanda Coke Data Center 
Company Not Disclosed</t>
  </si>
  <si>
    <t>3b18e728-927a-45d6-a844-0bd94ac20c07</t>
  </si>
  <si>
    <t>Project Comal Data Center 5</t>
  </si>
  <si>
    <t>5cfa438a-4e4d-4dcf-8458-d073d4f357f5</t>
  </si>
  <si>
    <t>Project Comal Data Center 6</t>
  </si>
  <si>
    <t>a331047f-efee-42c6-b292-580fd7c81c31</t>
  </si>
  <si>
    <t>PowerBridge</t>
  </si>
  <si>
    <t>127defcb-b949-44e4-bed7-93981c62f67c</t>
  </si>
  <si>
    <t>39a8c254-9ae2-48f2-ae95-0813d9393754</t>
  </si>
  <si>
    <t>6cf81902-29b5-4d04-af5f-79c2671acfdf</t>
  </si>
  <si>
    <t>bbf4e422-2f26-4f64-a2ef-3ad12d8e9d70</t>
  </si>
  <si>
    <t>8ad6d915-489a-40c3-9781-683ca7dd699d</t>
  </si>
  <si>
    <t>bf128637-c464-4591-90e1-499f85d224a2</t>
  </si>
  <si>
    <t>aadafa18-69b6-4ce1-b59c-37038ac2342d</t>
  </si>
  <si>
    <t>1768d4ad-341b-437a-870f-332342534338</t>
  </si>
  <si>
    <t>ee0835c3-3257-4572-b887-3149fd975358</t>
  </si>
  <si>
    <t>3981f490-3295-11f1-ada3-e72d3ad2a736</t>
  </si>
  <si>
    <t>Project Taurus</t>
  </si>
  <si>
    <t>47cafb6a-a312-4481-93e4-a4983b63e522</t>
  </si>
  <si>
    <t>Borden County Data Center 1</t>
  </si>
  <si>
    <t>6f1b85c4-0d09-4b0c-bb6b-997810bb866c</t>
  </si>
  <si>
    <t>Borden County Data Center 5</t>
  </si>
  <si>
    <t>fff9d333-4f9c-4ec4-beb6-f1323d8f51ca</t>
  </si>
  <si>
    <t>Borden County Data Center 4</t>
  </si>
  <si>
    <t>da903b6b-0b67-4dd7-9da3-037d3b37de0c</t>
  </si>
  <si>
    <t>Borden County Data Center 2</t>
  </si>
  <si>
    <t>7eb07117-0f9f-41c5-abb3-0abea7a897aa</t>
  </si>
  <si>
    <t>Borden County Data Center 3</t>
  </si>
  <si>
    <t>074481ff-3f21-4d9a-8efb-d5d4a58e002b</t>
  </si>
  <si>
    <t>Sugar Hill Data Center</t>
  </si>
  <si>
    <t>WEED, Inc.</t>
  </si>
  <si>
    <t>3cc399c0-328f-11f1-bd9d-f916dafd008e</t>
  </si>
  <si>
    <t xml:space="preserve">Zydeco Data Center </t>
  </si>
  <si>
    <t>60e911cd-be31-4437-9b3d-c0587ea9997c</t>
  </si>
  <si>
    <t>Logan Prairie DC 3</t>
  </si>
  <si>
    <t>0715e735-dc99-435f-825d-3cb63c40198c</t>
  </si>
  <si>
    <t>Logan Prairie DC 2</t>
  </si>
  <si>
    <t>a16b772f-8e5f-4a71-be8b-1f1e45e88529</t>
  </si>
  <si>
    <t>Logan Prairie DC 1</t>
  </si>
  <si>
    <t>f520b311-4595-42c5-ad30-e927af4f9a27</t>
  </si>
  <si>
    <t>Point One Richmond DC 1</t>
  </si>
  <si>
    <t>96b02bc2-cf3d-4629-b9c5-f73638b00f3a</t>
  </si>
  <si>
    <t>Point One Richmond DC 5</t>
  </si>
  <si>
    <t>2d05f3e2-9400-4a4b-a4b7-4b8d7a220669</t>
  </si>
  <si>
    <t>Point One Richmond DC 6</t>
  </si>
  <si>
    <t>28182ebd-388f-4ee9-80db-74c16111d62b</t>
  </si>
  <si>
    <t>Point One Richmond DC 3</t>
  </si>
  <si>
    <t>8584779c-e64e-448d-abb2-f8712c1f09aa</t>
  </si>
  <si>
    <t>Point One Richmond DC 2</t>
  </si>
  <si>
    <t>bb5e6253-6527-4c76-934e-437fa8ecfdfa</t>
  </si>
  <si>
    <t>Point One Richmond DC 4</t>
  </si>
  <si>
    <t>ecdd8e90-31c4-11f1-9bdc-7949a511bc28</t>
  </si>
  <si>
    <t>Terra Hosting Vermillion Rise</t>
  </si>
  <si>
    <t>Terra Hosting</t>
  </si>
  <si>
    <t>efdfd3e4-81f0-4fb4-bfd9-63e0d6806730</t>
  </si>
  <si>
    <t>LBB-02 Abernathy Data Center</t>
  </si>
  <si>
    <t>5c651567-e02a-4948-9a12-0970fe6348f4</t>
  </si>
  <si>
    <t>LBB-01 Abernathy Data Center</t>
  </si>
  <si>
    <t>e54d02ef-a5cc-4593-be2b-7e2f4030a95a</t>
  </si>
  <si>
    <t>LBB-05 Abernathy Data Center</t>
  </si>
  <si>
    <t>aa25f976-dbb3-4b01-ab58-cc4702e3b932</t>
  </si>
  <si>
    <t>LBB-06 Abernathy Data Center</t>
  </si>
  <si>
    <t>1cd8f145-21ac-4311-a516-d58ea02de1fd</t>
  </si>
  <si>
    <t>LBB-03 Abernathy Data Center</t>
  </si>
  <si>
    <t>0da49db7-873e-4ef2-b8cb-708a7c6d2211</t>
  </si>
  <si>
    <t>LBB-04 Abernathy Data Center</t>
  </si>
  <si>
    <t>9dcce396-7e0b-4cde-b353-1fa0e33006e5</t>
  </si>
  <si>
    <t>North Beech Corridor West Building 12</t>
  </si>
  <si>
    <t>1b16a57c-a787-4f63-ada9-38bb69369148</t>
  </si>
  <si>
    <t>North Beech Corridor West Building 13</t>
  </si>
  <si>
    <t>1940e48d-908e-43a9-8c5c-9399d31df1a2</t>
  </si>
  <si>
    <t>North Beech Corridor West Building 8</t>
  </si>
  <si>
    <t>fef56ad0-a2fa-4c95-a26e-6b9b56666463</t>
  </si>
  <si>
    <t>North Beech Corridor West Building 9</t>
  </si>
  <si>
    <t>131470f5-45f6-4023-91a4-33e86d768e45</t>
  </si>
  <si>
    <t>North Beech Corridor West Building 7</t>
  </si>
  <si>
    <t>b1337c2f-1c07-4af5-9500-52510b3dba55</t>
  </si>
  <si>
    <t>North Beech Corridor West Building 15</t>
  </si>
  <si>
    <t>7265f80f-76ac-455b-9f25-31449882ffd2</t>
  </si>
  <si>
    <t>North Beech Corridor West Building 3</t>
  </si>
  <si>
    <t>769b3fcb-9166-4a0e-b83f-22cc581a1a70</t>
  </si>
  <si>
    <t>North Beech Corridor West Building 6</t>
  </si>
  <si>
    <t>93ccbae1-92a0-47a1-a6a7-3f802953cbcd</t>
  </si>
  <si>
    <t>North Beech Corridor West Building 11</t>
  </si>
  <si>
    <t>d6839157-d713-4963-b791-5233fba83cb5</t>
  </si>
  <si>
    <t>North Beech Corridor West Building 14</t>
  </si>
  <si>
    <t>3bb3e01f-f051-4988-8f9b-790abcfebc42</t>
  </si>
  <si>
    <t>North Beech Corridor West Building 2</t>
  </si>
  <si>
    <t>6a2c0df5-2686-4ba6-b31e-f8e02f9539e0</t>
  </si>
  <si>
    <t>North Beech Corridor West Building 17</t>
  </si>
  <si>
    <t>eba7ca4d-d5db-4173-897c-b04fe3119013</t>
  </si>
  <si>
    <t>North Beech Corridor West Building 5</t>
  </si>
  <si>
    <t>4589be6e-2759-4f11-b320-c97eeb0d2f03</t>
  </si>
  <si>
    <t>North Beech Corridor West Building 1</t>
  </si>
  <si>
    <t>61c3e629-fc07-4daa-a1b7-7fe2624b1881</t>
  </si>
  <si>
    <t>North Beech Corridor West Building 4</t>
  </si>
  <si>
    <t>19f51165-4d88-43d8-b588-be0095b1e92b</t>
  </si>
  <si>
    <t>North Beech Corridor West Building 10</t>
  </si>
  <si>
    <t>d400e65d-4c78-44bb-9f56-507b2ce9ef12</t>
  </si>
  <si>
    <t>North Beech Corridor West Building 16</t>
  </si>
  <si>
    <t>a3ff8571-1759-435d-9fda-64b139c319ea</t>
  </si>
  <si>
    <t>North Beech Corridor West Building 18</t>
  </si>
  <si>
    <t>a6b020cb-8f13-4659-9cc9-7c88b5b8d804</t>
  </si>
  <si>
    <t>AWS Calvert Cliffs DC 1</t>
  </si>
  <si>
    <t>9a5d354b-49b5-4564-b767-4b495641b853</t>
  </si>
  <si>
    <t>AWS Calvert Cliffs DC 5</t>
  </si>
  <si>
    <t>81b431b8-8ba3-42ec-8f7c-de9ca8ec4324</t>
  </si>
  <si>
    <t>AWS Calvert Cliffs DC 6</t>
  </si>
  <si>
    <t>3c4d3e6b-f471-488f-be5f-d6dc37164ac3</t>
  </si>
  <si>
    <t>AWS Calvert Cliffs DC 4</t>
  </si>
  <si>
    <t>4d326f4e-7b53-44f5-a229-610b60ff3db1</t>
  </si>
  <si>
    <t>AWS Calvert Cliffs DC 2</t>
  </si>
  <si>
    <t>dd6b05a3-ef8c-4e1f-a194-fcfed9db27cd</t>
  </si>
  <si>
    <t>AWS Calvert Cliffs DC 3</t>
  </si>
  <si>
    <t>8686ad2a-fd92-4ca1-8f43-ff89fb90fc5f</t>
  </si>
  <si>
    <t>AWS Calvert Cliffs DC 7</t>
  </si>
  <si>
    <t>66ce6f90-259b-4f92-9f4d-6d3425a92fab</t>
  </si>
  <si>
    <t>AWS Calvert Cliffs DC 8</t>
  </si>
  <si>
    <t>Talkington Data Center 4
Talkington Campus
CyrusOne</t>
  </si>
  <si>
    <t>(LAX2) Los Angeles Vernon Data Center</t>
  </si>
  <si>
    <t>38819cf0-2df2-11f1-b21c-7b30dc5bb4ad</t>
  </si>
  <si>
    <t>Meta's "Tent" OH Data Center 14</t>
  </si>
  <si>
    <t>27f60980-2df1-11f1-981a-83881cd0b4eb</t>
  </si>
  <si>
    <t>Meta's "Tent" OH Data Center 12</t>
  </si>
  <si>
    <t>378dbc80-2df1-11f1-bcfc-456bed15d161</t>
  </si>
  <si>
    <t>Meta's "Tent" OH Data Center 13</t>
  </si>
  <si>
    <t>aa8b1a14-25d5-463c-86ae-627782f2ae72</t>
  </si>
  <si>
    <t>DC Blox Thunderbird DC 2</t>
  </si>
  <si>
    <t>545554b5-7e3a-492c-9d1b-a3c61b8aa6a6</t>
  </si>
  <si>
    <t>DC Blox Thunderbird DC 1</t>
  </si>
  <si>
    <t>837f5f69-1538-45a3-a7cd-1df299261449</t>
  </si>
  <si>
    <t>Martindale Brightwood Data Center 2</t>
  </si>
  <si>
    <t>Martindale Brightwood Data Center 1</t>
  </si>
  <si>
    <t>2134573f-9d1c-4ae9-bdca-7c8168d24176</t>
  </si>
  <si>
    <t>PowerHouse &amp; Provident Data Center 25</t>
  </si>
  <si>
    <t>f5ea5f4d-0d27-49f5-a7a5-50d045c136d5</t>
  </si>
  <si>
    <t>PowerHouse &amp; Provident Data Center 29</t>
  </si>
  <si>
    <t>36c7d229-186d-45da-93c0-4db149f7043c</t>
  </si>
  <si>
    <t>PowerHouse &amp; Provident Data Center 26</t>
  </si>
  <si>
    <t>40ea5f23-4a68-4857-86a4-abc20c4ee28d</t>
  </si>
  <si>
    <t>PowerHouse &amp; Provident Data Center 27</t>
  </si>
  <si>
    <t>9239f711-53ec-4525-b46f-d54a4b9f0320</t>
  </si>
  <si>
    <t>PowerHouse &amp; Provident Data Center 28</t>
  </si>
  <si>
    <t>e1b1ab30-32b6-11f1-8fc1-85e8e6da0ca7</t>
  </si>
  <si>
    <t>QTS DFW2 DC7</t>
  </si>
  <si>
    <t>f5dccf60-32be-11f1-8eed-07f960db6947</t>
  </si>
  <si>
    <t>Dorothy 3</t>
  </si>
  <si>
    <t>Texas Critical Phase 1</t>
  </si>
  <si>
    <t>c9621782-d0c3-4572-824b-6825744b063e</t>
  </si>
  <si>
    <t>Texas Critical Phase 2</t>
  </si>
  <si>
    <t>3c65501c-91c5-4d2e-86bc-26123d36abad</t>
  </si>
  <si>
    <t>Texas Critical Phase 3</t>
  </si>
  <si>
    <t>Vantage WI Data Center 2
Port Washington, Vantage Campus
Vantage Data Centers</t>
  </si>
  <si>
    <t>3d582670-3812-11f1-a416-ed84e74532f0</t>
  </si>
  <si>
    <t>Joint Base Elmendorf-Richardson Data Center Campus</t>
  </si>
  <si>
    <t>Alaska</t>
  </si>
  <si>
    <t>e4fd84f0-3813-11f1-ae47-fd08503aceb7</t>
  </si>
  <si>
    <t>Clear Space Force Station Data Center Campus</t>
  </si>
  <si>
    <t>002e0280-3815-11f1-9782-8356f9853734</t>
  </si>
  <si>
    <t>Eielson Air Force Base Data Center Campus</t>
  </si>
  <si>
    <t>53f0acc0-374c-11f1-93bc-f1064803badb</t>
  </si>
  <si>
    <t>SCCCD Police Station and Data Center Project</t>
  </si>
  <si>
    <t>ab8c7b62-1e47-4b1c-96c7-a9b86e65ce65</t>
  </si>
  <si>
    <t>Project Arrowhead DC 7</t>
  </si>
  <si>
    <t>a82f306f-8be6-4fcc-8825-2dc521877555</t>
  </si>
  <si>
    <t>Project Arrowhead DC 8</t>
  </si>
  <si>
    <t>7674b14e-a42b-4db0-874b-3682ce07bf57</t>
  </si>
  <si>
    <t>Project Arrowhead DC 10</t>
  </si>
  <si>
    <t>33d57992-9616-4d28-b6d5-7a8f2ebe2443</t>
  </si>
  <si>
    <t>Project Arrowhead DC 9</t>
  </si>
  <si>
    <t>404483e3-56fd-4fa8-a8a6-a5070c9e6ba2</t>
  </si>
  <si>
    <t>Project Arrowhead DC 6</t>
  </si>
  <si>
    <t>d0f744b5-9dca-486b-a425-153dbe5a1aaf</t>
  </si>
  <si>
    <t>Project Arrowhead DC 4</t>
  </si>
  <si>
    <t>64b671c9-3468-426b-aa6a-0aa5a488ef97</t>
  </si>
  <si>
    <t>Project Arrowhead DC 2</t>
  </si>
  <si>
    <t>fa315cf4-f072-4bbd-8743-ea6231948cbb</t>
  </si>
  <si>
    <t>Project Arrowhead DC 3</t>
  </si>
  <si>
    <t>12cda5bd-2aa2-4eba-b17c-24efa283a98b</t>
  </si>
  <si>
    <t>Project Arrowhead DC 1</t>
  </si>
  <si>
    <t>1d3ddddb-21be-47b6-ba48-9be3b6348fd5</t>
  </si>
  <si>
    <t>Project Arrowhead DC 5</t>
  </si>
  <si>
    <t>67c73a19-6b86-4a1c-b0ce-4a3314c3ccd5</t>
  </si>
  <si>
    <t>Gulick Mill Road DC 1</t>
  </si>
  <si>
    <t>ea17d1e3-22d3-4a1b-b584-5fd41a3c01d7</t>
  </si>
  <si>
    <t>Gulick Mill Road DC 2</t>
  </si>
  <si>
    <t>b277d11d-168e-4eb4-b276-6662babb6641</t>
  </si>
  <si>
    <t>Popca Data Center 2</t>
  </si>
  <si>
    <t>662e067c-08d2-4a49-a716-b9126c0f8a54</t>
  </si>
  <si>
    <t>Popca Data Center 1</t>
  </si>
  <si>
    <t>09434d45-8e1d-4c8a-ade5-a3473d9ccee3</t>
  </si>
  <si>
    <t>Project Patriot 3</t>
  </si>
  <si>
    <t>174cab25-9373-4d0a-ac84-be38bac75b3e</t>
  </si>
  <si>
    <t>Project Patriot 4</t>
  </si>
  <si>
    <t>792cd590-d30b-4341-b4e6-8c67b306a7ed</t>
  </si>
  <si>
    <t>Project Patriot 2</t>
  </si>
  <si>
    <t>8b1b0bec-329d-4e95-aeea-596473924501</t>
  </si>
  <si>
    <t>Project Beckham 2</t>
  </si>
  <si>
    <t>983ea098-323a-4dac-a94c-44075028b853</t>
  </si>
  <si>
    <t>Project Beckham 9</t>
  </si>
  <si>
    <t>e0c50a83-7ee6-4c8b-beb9-d904e5c9886f</t>
  </si>
  <si>
    <t>Project Beckham 4</t>
  </si>
  <si>
    <t>0135b492-442e-45cf-8d0c-e817d420926a</t>
  </si>
  <si>
    <t>Project Beckham 10</t>
  </si>
  <si>
    <t>193ededf-7ed1-4af5-9837-35b8745522d2</t>
  </si>
  <si>
    <t>Project Beckham 5</t>
  </si>
  <si>
    <t>b17bedbf-9cd3-4d28-bc06-161dfc6c32fd</t>
  </si>
  <si>
    <t>Project Beckham 8</t>
  </si>
  <si>
    <t>a016523a-b7f2-470d-ac13-d403c32c6909</t>
  </si>
  <si>
    <t>Project Beckham 6</t>
  </si>
  <si>
    <t>91974c0b-7177-436e-9bbd-e8ba5348b571</t>
  </si>
  <si>
    <t>Project Beckham 1</t>
  </si>
  <si>
    <t>e67ece11-9534-49b3-8f51-cee1828e97ec</t>
  </si>
  <si>
    <t>Project Beckham 7</t>
  </si>
  <si>
    <t>e846717d-dd5b-4268-bec8-d8e01531a1b7</t>
  </si>
  <si>
    <t>Project Beckham 3</t>
  </si>
  <si>
    <t>AVAIO Digital Leo Data Center 1</t>
  </si>
  <si>
    <t>ce260884-4327-48a7-a919-298af895c740</t>
  </si>
  <si>
    <t>AVAIO Digital Leo Data Center 6</t>
  </si>
  <si>
    <t>82db41da-26c7-49d9-a778-c2650ee21828</t>
  </si>
  <si>
    <t>AVAIO Digital Leo Data Center 4</t>
  </si>
  <si>
    <t>f9314303-ee57-483c-88d6-068e2346b1d1</t>
  </si>
  <si>
    <t>AVAIO Digital Leo Data Center 3</t>
  </si>
  <si>
    <t>64f3285c-14d8-49e2-b29b-fc28a837b99c</t>
  </si>
  <si>
    <t>AVAIO Digital Leo Data Center 7</t>
  </si>
  <si>
    <t>ac0ed7c9-860d-4182-bdfb-dd0cf6907443</t>
  </si>
  <si>
    <t>AVAIO Digital Leo Data Center 5</t>
  </si>
  <si>
    <t>18e5398a-f7d0-40a9-b527-6449da13e4d8</t>
  </si>
  <si>
    <t>AVAIO Digital Leo Data Center 2</t>
  </si>
  <si>
    <t>Black Mountain Data Center 1</t>
  </si>
  <si>
    <t>3ec07274-640e-40d3-a14e-bf56e164e30e</t>
  </si>
  <si>
    <t>Black Mountain Data Center 3</t>
  </si>
  <si>
    <t>f93d4e61-bd02-4a37-8d71-f4712effb09d</t>
  </si>
  <si>
    <t>Black Mountain Data Center 4</t>
  </si>
  <si>
    <t>80114634-afea-4d0e-8aa3-3d23908225c9</t>
  </si>
  <si>
    <t>Black Mountain Data Center 2</t>
  </si>
  <si>
    <t>23f14bc5-7262-41d4-b18b-4df088309e72</t>
  </si>
  <si>
    <t>CloudBurst Oklahoma City DC 1</t>
  </si>
  <si>
    <t>d06c3fb7-aaec-468c-8e3d-5eb9f4c2d73b</t>
  </si>
  <si>
    <t>CloudBurst Oklahoma City DC 3</t>
  </si>
  <si>
    <t>5e30ac40-8892-4d40-9adb-bca9f390b2b2</t>
  </si>
  <si>
    <t>CloudBurst Oklahoma City DC 2</t>
  </si>
  <si>
    <t>85ab55a0-3830-11f1-a780-6974fde22d38</t>
  </si>
  <si>
    <t>Karis Critical Big Darby DC</t>
  </si>
  <si>
    <t>da169e8b-6b74-4447-b7c9-98ea5c126748</t>
  </si>
  <si>
    <t>AWS Fayette County Data Center 7</t>
  </si>
  <si>
    <t>73437430-3847-11f1-a2f3-79b0f2b9d8d9</t>
  </si>
  <si>
    <t>Microsoft Cheyenne Landbank</t>
  </si>
  <si>
    <t>0a83ac80-3757-11f1-accc-47688edac686</t>
  </si>
  <si>
    <t>Eagle Mountain Utah Data Center Building 8</t>
  </si>
  <si>
    <t>6c47e710-3757-11f1-bf78-2b6c7cd0e790</t>
  </si>
  <si>
    <t>Eagle Mountain Utah Data Center Building 9</t>
  </si>
  <si>
    <t>6c1194d0-3757-11f1-9cd5-b5f6eff07f76</t>
  </si>
  <si>
    <t>Eagle Mountain Utah Data Center Building 10</t>
  </si>
  <si>
    <t>dfdb49d0-3822-11f1-bd71-c5ebfc4d214b</t>
  </si>
  <si>
    <t>Atlanta - Norcross Data Center 2</t>
  </si>
  <si>
    <t>0ce0df3c-7482-4a6b-a199-b20b40599a76</t>
  </si>
  <si>
    <t>Socorro DC 9</t>
  </si>
  <si>
    <t>Green Data</t>
  </si>
  <si>
    <t>4dff16e0-1160-4546-a1f0-ccc8a4e140c1</t>
  </si>
  <si>
    <t>Socorro DC 3</t>
  </si>
  <si>
    <t>195aaa3c-e342-4a03-8086-40700b79ddfc</t>
  </si>
  <si>
    <t>Socorro DC 4</t>
  </si>
  <si>
    <t>34c35355-20eb-4fb0-8c9b-67ee7d9550fe</t>
  </si>
  <si>
    <t>Socorro DC 1</t>
  </si>
  <si>
    <t>ae4dc4b8-2c9d-4355-a99a-5a585775d942</t>
  </si>
  <si>
    <t>Socorro DC 6</t>
  </si>
  <si>
    <t>aa50456c-7583-40f6-b4ff-8993c733c553</t>
  </si>
  <si>
    <t>Socorro DC 5</t>
  </si>
  <si>
    <t>a826a920-7b86-4e17-bc28-4cbc04537814</t>
  </si>
  <si>
    <t>Socorro DC 10</t>
  </si>
  <si>
    <t>0b56611f-bcb2-4ddd-a955-77c33b3b4d78</t>
  </si>
  <si>
    <t>Socorro DC 7</t>
  </si>
  <si>
    <t>503e02e4-01dd-4c1d-a380-d150e594097e</t>
  </si>
  <si>
    <t>Socorro DC 8</t>
  </si>
  <si>
    <t>cb1eded3-c1f5-4223-bf6a-0605c27a6489</t>
  </si>
  <si>
    <t>Socorro DC 2</t>
  </si>
  <si>
    <t>5e68eb3b-955f-4cd0-b7f2-2305c09f364d</t>
  </si>
  <si>
    <t>Coachella Valley Technology DC 1B</t>
  </si>
  <si>
    <t>Stronghold Power Systems Inc</t>
  </si>
  <si>
    <t>33b5e0ef-3825-413c-b21d-21a7ae1d9966</t>
  </si>
  <si>
    <t>Coachella Valley Technology DC 5B</t>
  </si>
  <si>
    <t>df563a34-b141-4185-a6f6-cbd96fe4303f</t>
  </si>
  <si>
    <t>Coachella Valley Technology DC 3B</t>
  </si>
  <si>
    <t>803e13bc-0e57-4812-bdf4-a4d9801a102b</t>
  </si>
  <si>
    <t>Coachella Valley Technology DC 6B</t>
  </si>
  <si>
    <t>b7cf7450-0ffb-4416-8d63-1e9f3a115be9</t>
  </si>
  <si>
    <t>Coachella Valley Technology DC 4A</t>
  </si>
  <si>
    <t>a3356607-d531-48cf-b8bb-ccbbbc42e43d</t>
  </si>
  <si>
    <t>Coachella Valley Technology DC 1A</t>
  </si>
  <si>
    <t>1cb4f258-2825-4776-bb4b-93b9ba77a599</t>
  </si>
  <si>
    <t>Coachella Valley Technology DC 6A</t>
  </si>
  <si>
    <t>0aa6a5ad-4638-43cf-a2ca-997bbe0a74d2</t>
  </si>
  <si>
    <t>Coachella Valley Technology DC 3A</t>
  </si>
  <si>
    <t>1745f79e-2144-4209-a3b8-9f92414d0679</t>
  </si>
  <si>
    <t>Coachella Valley Technology DC 5A</t>
  </si>
  <si>
    <t>eb0a14d0-6d12-40b3-b044-8d1bdef39fe3</t>
  </si>
  <si>
    <t>Coachella Valley Technology DC 4B</t>
  </si>
  <si>
    <t>027959eb-d883-43e3-a3e5-d0f3a66bd4cd</t>
  </si>
  <si>
    <t>Coachella Valley Technology DC 2A</t>
  </si>
  <si>
    <t>d5a29aac-ab33-4ab6-9e8f-a7110a40ba11</t>
  </si>
  <si>
    <t>Coachella Valley Technology DC 2B</t>
  </si>
  <si>
    <t>be39f550-39d6-11f1-b4ed-5b54636cb602</t>
  </si>
  <si>
    <t>TA Realty Chicago Data Center 4</t>
  </si>
  <si>
    <t>7ae783d0-39db-11f1-a9a2-f9efeb10b1eb</t>
  </si>
  <si>
    <t>ORD02</t>
  </si>
  <si>
    <t xml:space="preserve">CB-6
Lake Mariner Campus
TeraWulf </t>
  </si>
  <si>
    <t>aa61302f-e9b1-4cc6-b242-e099a7e0e3bb</t>
  </si>
  <si>
    <t>Palomino Alpha Data Center 1</t>
  </si>
  <si>
    <t>Active Infrastructure</t>
  </si>
  <si>
    <t>Beltline Energy, LLC</t>
  </si>
  <si>
    <t>f31fcb20-3e57-11f1-9ef9-5b09b08152ce</t>
  </si>
  <si>
    <t xml:space="preserve">Hydrogen Data Center </t>
  </si>
  <si>
    <t>ECL</t>
  </si>
  <si>
    <t>9bfcc7c0-3f34-11f1-81ad-f1e7edbe5806</t>
  </si>
  <si>
    <t>Ernsberger Rd Data Center</t>
  </si>
  <si>
    <t>Ernsberger Rd Data Center
EnergiAcres</t>
  </si>
  <si>
    <t>EnergiAcres</t>
  </si>
  <si>
    <t>Energy Vault</t>
  </si>
  <si>
    <t>643853c4-399f-40a6-8c90-58ad3c63bd2a</t>
  </si>
  <si>
    <t xml:space="preserve">Project Pegasus </t>
  </si>
  <si>
    <t>Form8tion Data Centers</t>
  </si>
  <si>
    <t>18b79210-d145-46a1-a556-8f67d3ee556a</t>
  </si>
  <si>
    <t>Inch &amp; Co Data Center 3</t>
  </si>
  <si>
    <t>Inch &amp; Co.</t>
  </si>
  <si>
    <t>1c655ce4-7f99-40ce-8e9c-22191ff57afb</t>
  </si>
  <si>
    <t>Inch &amp; Co Data Center 2</t>
  </si>
  <si>
    <t>59a32ee7-aa6f-4ab7-b0e9-dffb31610025</t>
  </si>
  <si>
    <t>Inch &amp; Co Data Center 5</t>
  </si>
  <si>
    <t>3ec3db46-5f40-4ce1-9c8d-64ae65503b98</t>
  </si>
  <si>
    <t>Inch &amp; Co Data Center 1</t>
  </si>
  <si>
    <t>c863fc14-7a6f-4b45-814f-f0ba139571bf</t>
  </si>
  <si>
    <t>Inch &amp; Co Data Center 4</t>
  </si>
  <si>
    <t>106a2a20-3f2c-11f1-bb38-877798458aae</t>
  </si>
  <si>
    <t>Urbana Technology Hub</t>
  </si>
  <si>
    <t>Rittal GmbH &amp; Co. KG</t>
  </si>
  <si>
    <t>e1c61b00-3e92-11f1-9214-d74a3a83dc26</t>
  </si>
  <si>
    <t>d8a6e680-3e92-11f1-9805-79a27085cde5</t>
  </si>
  <si>
    <t>9586370e-f0b3-40c7-86c3-2097a6d36619</t>
  </si>
  <si>
    <t>Project Kent Data Center 1</t>
  </si>
  <si>
    <t>Project Kent Data Center 1
Project Kent
Crusoe</t>
  </si>
  <si>
    <t>e7361a80-58c2-471f-8eb8-1a4cc8b67628</t>
  </si>
  <si>
    <t>Project Kent Data Center 2</t>
  </si>
  <si>
    <t>9feaebc8-9d19-4c17-9c45-7852464258e9</t>
  </si>
  <si>
    <t>Nolan County Data Center 1</t>
  </si>
  <si>
    <t>Nolan County Data Center 1
Nolan County, Crusoe
Crusoe</t>
  </si>
  <si>
    <t>592bfd3e-5e41-4ae8-a0f0-4c3b74617d9d</t>
  </si>
  <si>
    <t>Stonewall Data Center 3</t>
  </si>
  <si>
    <t>f144c871-2aa3-489b-b61f-d6df2c9c7743</t>
  </si>
  <si>
    <t>Stonewall Data Center 2</t>
  </si>
  <si>
    <t>09998e25-8849-458c-99a8-1b030c431749</t>
  </si>
  <si>
    <t>Stonewall Data Center 1</t>
  </si>
  <si>
    <t>aa5b349c-140a-49db-82d5-8f4eb74ff565</t>
  </si>
  <si>
    <t>Stonewall Data Center 4</t>
  </si>
  <si>
    <t>9a905c5e-564e-4614-889a-84a86e95bc00</t>
  </si>
  <si>
    <t>Project Ranger DC 1</t>
  </si>
  <si>
    <t>fbafea9c-49bd-4aac-aa02-f8649b91c00f</t>
  </si>
  <si>
    <t>La Porte Data Center 12</t>
  </si>
  <si>
    <t>68c680ac-61d1-48c5-9447-777351faa347</t>
  </si>
  <si>
    <t>La Porte Data Center 13</t>
  </si>
  <si>
    <t>5fbb7e66-3f06-48b9-873a-2ce8c778bdc3</t>
  </si>
  <si>
    <t>La Porte Data Center 16</t>
  </si>
  <si>
    <t>29efce96-de9f-40d0-afc1-0e1776029d8f</t>
  </si>
  <si>
    <t>La Porte Data Center 15</t>
  </si>
  <si>
    <t>7e05643e-32b6-4bdc-8305-40691904ee75</t>
  </si>
  <si>
    <t>La Porte Data Center 8</t>
  </si>
  <si>
    <t>a7d92803-f037-459c-a7b8-43ec5eebcaa8</t>
  </si>
  <si>
    <t>La Porte Data Center 7</t>
  </si>
  <si>
    <t>2cdc470e-d2e4-4040-acd4-b35208624e07</t>
  </si>
  <si>
    <t>La Porte Data Center 17</t>
  </si>
  <si>
    <t>dfd53eea-3856-48f9-8a80-67e74a635672</t>
  </si>
  <si>
    <t>La Porte Data Center 14</t>
  </si>
  <si>
    <t>c2d4100f-8005-414b-87af-e9178587b97d</t>
  </si>
  <si>
    <t>La Porte Data Center 9</t>
  </si>
  <si>
    <t>8e9df4cc-1ada-480b-a5b8-2bad8340c874</t>
  </si>
  <si>
    <t>La Porte Data Center 11</t>
  </si>
  <si>
    <t>17f2a221-dc32-4eb1-9c29-eda4e2696bca</t>
  </si>
  <si>
    <t>La Porte Data Center 10</t>
  </si>
  <si>
    <t>b9bfdcce-3637-405f-b16a-754bd399b9bb</t>
  </si>
  <si>
    <t>Project Rita DC 1</t>
  </si>
  <si>
    <t>97146b9a-417e-4ea8-9478-cf5d71aec3e1</t>
  </si>
  <si>
    <t>Project Rita DC 2</t>
  </si>
  <si>
    <t>0588275b-b6d4-4248-8c3b-1e626cc06797</t>
  </si>
  <si>
    <t>Lowndes County Data Center 1</t>
  </si>
  <si>
    <t>67172269-28a7-4798-8055-9ef28e875a53</t>
  </si>
  <si>
    <t>Lowell Data Center 1</t>
  </si>
  <si>
    <t>Project Forge DC 1</t>
  </si>
  <si>
    <t>Project Forge DC 2</t>
  </si>
  <si>
    <t>f943525f-3d8a-44f4-bc6d-84fb9c811912</t>
  </si>
  <si>
    <t>Applewhite Data Center 3</t>
  </si>
  <si>
    <t>071223e4-18fe-40f0-8864-744bc50cc905</t>
  </si>
  <si>
    <t>Applewhite Data Center 1</t>
  </si>
  <si>
    <t>29643c34-379f-4131-8caf-c368f5da6b73</t>
  </si>
  <si>
    <t>Applewhite Data Center 4</t>
  </si>
  <si>
    <t>3573691b-aaca-4eb9-9df7-342dfee321bc</t>
  </si>
  <si>
    <t>Applewhite Data Center 2</t>
  </si>
  <si>
    <t>db3a026d-aba0-41d2-ae53-9378f8acf9df</t>
  </si>
  <si>
    <t>Applewhite Data Center 5</t>
  </si>
  <si>
    <t>93124738-2e87-459a-99ad-f7a07af5040c</t>
  </si>
  <si>
    <t>Project Panther 1</t>
  </si>
  <si>
    <t>ad7339af-6e73-45d8-843c-b25993cecbd8</t>
  </si>
  <si>
    <t>Project Panther 4</t>
  </si>
  <si>
    <t>becd3702-b1b1-463c-a698-0cb4b08fd008</t>
  </si>
  <si>
    <t>Project Panther 2</t>
  </si>
  <si>
    <t>e321eabc-544c-4e51-82d0-653878ab8630</t>
  </si>
  <si>
    <t>Project Panther 3</t>
  </si>
  <si>
    <t>4ebaf23e-2b46-409c-b9a5-2a67962e26b4</t>
  </si>
  <si>
    <t>Project Lion DC 2</t>
  </si>
  <si>
    <t>c7897cee-6a3a-4fce-a2c6-2138d4dd17ad</t>
  </si>
  <si>
    <t>Project Lion DC 1</t>
  </si>
  <si>
    <t>89315993-e8b4-4134-9fbe-9d7f8f593cce</t>
  </si>
  <si>
    <t>Nobles County Data Center 6</t>
  </si>
  <si>
    <t>45f0a340-d8a9-492f-a766-d82fe69afc02</t>
  </si>
  <si>
    <t>Nobles County Data Center 5</t>
  </si>
  <si>
    <t>19ca32d6-53a4-46f0-a4b0-8a796507e0b0</t>
  </si>
  <si>
    <t>Nobles County Data Center 3</t>
  </si>
  <si>
    <t>ef6aec2c-ee94-46c0-b714-a73e40891099</t>
  </si>
  <si>
    <t>Nobles County Data Center 4</t>
  </si>
  <si>
    <t>502790d6-3710-4b4d-a4a9-fbd4f7cb8b1b</t>
  </si>
  <si>
    <t>Sharon Data Center 1</t>
  </si>
  <si>
    <t>Keel Infrastructure</t>
  </si>
  <si>
    <t>194c03af-bd63-4862-942c-364806d71039</t>
  </si>
  <si>
    <t>Sharon Data Center 2</t>
  </si>
  <si>
    <t>f56f5416-21e4-4c9f-85b3-34c5d7e12b14</t>
  </si>
  <si>
    <t>9f353931-3a13-4022-a6ea-18b2a0e2b11a</t>
  </si>
  <si>
    <t>aeede650-ee1e-4f61-b330-6cb46151ccb5</t>
  </si>
  <si>
    <t>2185d9e6-6ebd-46d5-8d2b-4c8f1b8e25cf</t>
  </si>
  <si>
    <t>a8ac61a3-4c7d-4ac4-b309-1c9bb5fd6fc5</t>
  </si>
  <si>
    <t>73086768-cc58-4b28-8587-14f799d07245</t>
  </si>
  <si>
    <t>4f7332fd-65cf-4b43-b9a8-1d073a9afd56</t>
  </si>
  <si>
    <t>974569db-b4cb-48bb-a087-ea4483286f51</t>
  </si>
  <si>
    <t>65830b94-3043-44f2-9fb3-71f1f7d3b4cb</t>
  </si>
  <si>
    <t>5af8f2f5-f52e-4bb4-b396-c515906c47e4</t>
  </si>
  <si>
    <t>fe2d56d0-4ed9-11f1-b7f6-e39099df09ea</t>
  </si>
  <si>
    <t>05ff5cc9-8966-48bb-bab5-ac6219485b3e</t>
  </si>
  <si>
    <t>40c2d407-8f88-42aa-ba48-3a9a5d914a6b</t>
  </si>
  <si>
    <t>ab67bb6a-5083-417d-8a39-38446bf4fa53</t>
  </si>
  <si>
    <t>873dc533-bc12-4021-a795-e66ba125f14f</t>
  </si>
  <si>
    <t>432992d1-7837-40d7-adde-344aff5d27ef</t>
  </si>
  <si>
    <t>6f1bc599-3c72-4c6c-a6a5-a1f82477f062</t>
  </si>
  <si>
    <t>935b99f1-48b5-4c85-8f33-8bf3a0f0195b</t>
  </si>
  <si>
    <t>898dfb09-3b44-4330-8422-63de84980bb8</t>
  </si>
  <si>
    <t>1fd63e72-c0d9-4a42-9a40-ead57763f28f</t>
  </si>
  <si>
    <t>18a54583-2453-4a27-a1d4-db6d1ed42231</t>
  </si>
  <si>
    <t>e27c22f2-d5cc-48df-90c1-daee1e4f07d8</t>
  </si>
  <si>
    <t>3fbef4b3-262c-489a-a5b4-a2c93631871f</t>
  </si>
  <si>
    <t xml:space="preserve"> Big Beaver Data Center 1</t>
  </si>
  <si>
    <t>9a1ec97a-940f-4589-854a-a167eae0e863</t>
  </si>
  <si>
    <t>Compass Red Oak Data Center 1</t>
  </si>
  <si>
    <t>3a59fd4c-cbfb-4250-9e72-1b6ee9bb5423</t>
  </si>
  <si>
    <t>Compass Red Oak Data Center 10</t>
  </si>
  <si>
    <t>613e25fd-2f85-4b79-92f9-fb7be8d9268f</t>
  </si>
  <si>
    <t>Compass Red Oak Data Center 2</t>
  </si>
  <si>
    <t>92590837-01ea-43d3-ae2f-b2ef4c470d72</t>
  </si>
  <si>
    <t>Compass Red Oak Data Center 3</t>
  </si>
  <si>
    <t>6bdf089e-7851-4b1a-9a66-1a0a9199d711</t>
  </si>
  <si>
    <t>Compass Red Oak Data Center 4</t>
  </si>
  <si>
    <t>d51f2163-9154-41f5-9bed-d9dcb116fbd2</t>
  </si>
  <si>
    <t>Compass Red Oak Data Center 5</t>
  </si>
  <si>
    <t>322c0c1e-3d64-4ebf-be16-8da7d9f764d8</t>
  </si>
  <si>
    <t>Compass Red Oak Data Center 6</t>
  </si>
  <si>
    <t>349e297f-eb8a-4597-a60b-c7a2e5cf7467</t>
  </si>
  <si>
    <t>Compass Red Oak Data Center 7</t>
  </si>
  <si>
    <t>26d30362-4c69-4bcc-a8f0-eebb34003e0f</t>
  </si>
  <si>
    <t>Compass Red Oak Data Center 8</t>
  </si>
  <si>
    <t>4a7ad5ee-0dd5-4eb4-9712-63bf4866af5d</t>
  </si>
  <si>
    <t>Compass Red Oak Data Center 9</t>
  </si>
  <si>
    <t>fafcb30c-161e-4447-885b-06ee3688004b</t>
  </si>
  <si>
    <t>The Lone Star Project DC 1</t>
  </si>
  <si>
    <t>Pace</t>
  </si>
  <si>
    <t>d21aaa04-98d1-45c8-b468-dc2da4f4db53</t>
  </si>
  <si>
    <t>Uhland Power House DC 1</t>
  </si>
  <si>
    <t>0ea769e2-cb37-4fcc-b4eb-47a664718a91</t>
  </si>
  <si>
    <t xml:space="preserve"> Watts Township Data Center 1</t>
  </si>
  <si>
    <t>c1f92a14-01ac-4b63-bebe-a048b46d1e9d</t>
  </si>
  <si>
    <t xml:space="preserve"> Watts Township Data Center 10</t>
  </si>
  <si>
    <t>d259ea6d-8995-4cc3-adc8-7c1e3eee3bcd</t>
  </si>
  <si>
    <t xml:space="preserve"> Watts Township Data Center 2</t>
  </si>
  <si>
    <t>559436c1-2451-4597-b65f-ecce7ed6c3be</t>
  </si>
  <si>
    <t xml:space="preserve"> Watts Township Data Center 3</t>
  </si>
  <si>
    <t>293331a9-04da-4313-80dc-05bbaca3d2be</t>
  </si>
  <si>
    <t xml:space="preserve"> Watts Township Data Center 4</t>
  </si>
  <si>
    <t>4126e1e8-f358-451a-8bab-ab7c1aeb9b45</t>
  </si>
  <si>
    <t xml:space="preserve"> Watts Township Data Center 5</t>
  </si>
  <si>
    <t>db160a84-2f63-4101-bf4c-d15de52fc42d</t>
  </si>
  <si>
    <t xml:space="preserve"> Watts Township Data Center 6</t>
  </si>
  <si>
    <t>197f2df6-77a9-4cd3-9707-11361013f0c1</t>
  </si>
  <si>
    <t xml:space="preserve"> Watts Township Data Center 7</t>
  </si>
  <si>
    <t>c8879f64-0b22-47ea-8ec3-63d34feb04d4</t>
  </si>
  <si>
    <t xml:space="preserve"> Watts Township Data Center 8</t>
  </si>
  <si>
    <t>030376a2-8fe9-41a4-894c-d7ea270d97c5</t>
  </si>
  <si>
    <t xml:space="preserve"> Watts Township Data Center 9</t>
  </si>
  <si>
    <t>cc61eeb1-7da9-4984-9093-1cb5b65cf685</t>
  </si>
  <si>
    <t>Green Mountain Data Center 1</t>
  </si>
  <si>
    <t>4dbe13fc-487a-4e2a-9f15-dab22605e459</t>
  </si>
  <si>
    <t>Green Mountain Data Center 2</t>
  </si>
  <si>
    <t>cf6ee686-b3f9-45df-a841-0f85d46b2b4a</t>
  </si>
  <si>
    <t>Green Mountain Data Center 3</t>
  </si>
  <si>
    <t>bd43ce2a-2317-4ee6-8ffc-7bb7cc299128</t>
  </si>
  <si>
    <t>Green Mountain Data Center 4</t>
  </si>
  <si>
    <t>16f4487c-44ac-44c3-bf43-c4d72f2af8a7</t>
  </si>
  <si>
    <t>Green Mountain Data Center 5</t>
  </si>
  <si>
    <t>aa384851-b533-45c8-8084-430af6954e07</t>
  </si>
  <si>
    <t>Green Mountain Data Center 6</t>
  </si>
  <si>
    <t>84ecaaac-55c2-47a6-9e81-c19822452c02</t>
  </si>
  <si>
    <t>Green Mountain Data Center 7</t>
  </si>
  <si>
    <t>bef78ad7-0bee-49a8-a405-6326bb53265d</t>
  </si>
  <si>
    <t>Dorrance Twp Data Center 1</t>
  </si>
  <si>
    <t>38bddb9a-9698-4ac3-999e-1818c9887a78</t>
  </si>
  <si>
    <t>Dorrance Twp Data Center 2</t>
  </si>
  <si>
    <t>584b5214-0ea1-4545-80f5-bfbee1b0ef22</t>
  </si>
  <si>
    <t>Dorrance Twp Data Center 3</t>
  </si>
  <si>
    <t>ba2de1cf-8f05-4a55-bc64-7c4e2a8519dc</t>
  </si>
  <si>
    <t>Dorrance Twp Data Center 4</t>
  </si>
  <si>
    <t>9977f07c-7d1f-461f-a036-1a8779a9a46b</t>
  </si>
  <si>
    <t>Dorrance Twp Data Center 5</t>
  </si>
  <si>
    <t>54f98eab-40ca-47ba-ba0b-aad991417255</t>
  </si>
  <si>
    <t>Dorrance Twp Data Center 6</t>
  </si>
  <si>
    <t>Quantico Ridge DC 1</t>
  </si>
  <si>
    <t>Quantico Ridge DC 2</t>
  </si>
  <si>
    <t>Quantico Ridge DC 3</t>
  </si>
  <si>
    <t>Quantico Ridge DC 4</t>
  </si>
  <si>
    <t>cebe81d0-4e39-11f1-b0c6-5d8ebcbc8610</t>
  </si>
  <si>
    <t>T5 Chantilly Data Center</t>
  </si>
  <si>
    <t>Starwood Capital Group</t>
  </si>
  <si>
    <t>3cd08a14-b4a0-4d5d-992a-2d99645340b9</t>
  </si>
  <si>
    <t>Leesburg Gateway DC 1</t>
  </si>
  <si>
    <t>7eee0721-cc58-4fed-823f-612a69c3a0bb</t>
  </si>
  <si>
    <t>Leesburg Gateway DC 2</t>
  </si>
  <si>
    <t>bdd2714a-8585-409b-8f49-8033d957bc07</t>
  </si>
  <si>
    <t>Leesburg Gateway DC 3</t>
  </si>
  <si>
    <t>4b5bd5a0-4a1e-11f1-8e30-adfaf2cd728b</t>
  </si>
  <si>
    <t>Johns Hopkins University DC</t>
  </si>
  <si>
    <t>4a433cd0-cab6-40f4-9c0a-771e73573c0e</t>
  </si>
  <si>
    <t>b38563e0-38f8-4139-b196-6ee99f70f570</t>
  </si>
  <si>
    <t>150bda9e-855c-41f6-8894-ee333e5980c4</t>
  </si>
  <si>
    <t>Triangle Innovation Point West DC 1</t>
  </si>
  <si>
    <t>d3187c1b-f566-4ce5-9f42-82c1f8db4cde</t>
  </si>
  <si>
    <t>Triangle Innovation Point West DC 2</t>
  </si>
  <si>
    <t>f97a3a3f-83c3-4b2b-a841-938c87ff3fe0</t>
  </si>
  <si>
    <t>Triangle Innovation Point West DC 3</t>
  </si>
  <si>
    <t>cb1dbbc4-267d-4d01-9f82-b547971e2af5</t>
  </si>
  <si>
    <t>Triangle Innovation Point West DC 4</t>
  </si>
  <si>
    <t>888c6ef0-f114-49c6-86b3-b583bd69c3cd</t>
  </si>
  <si>
    <t>Triangle Innovation Point West DC 5</t>
  </si>
  <si>
    <t>e71395d2-4b85-4938-8701-8bcc9bce807b</t>
  </si>
  <si>
    <t>Project Liberty Data Center 1</t>
  </si>
  <si>
    <t>b2fe77db-0910-4142-a6a2-46199e9fa728</t>
  </si>
  <si>
    <t>Project Liberty Data Center 2</t>
  </si>
  <si>
    <t>917398f1-8967-4767-b08f-d65ce6729bef</t>
  </si>
  <si>
    <t>Project Liberty Data Center 3</t>
  </si>
  <si>
    <t>e836b83d-d72e-431e-b5ce-b555089234d6</t>
  </si>
  <si>
    <t>Project Liberty Data Center 4</t>
  </si>
  <si>
    <t>4bf7d0ee-c189-4aba-95e0-b1d35c14a8d3</t>
  </si>
  <si>
    <t>Project Liberty Data Center 5</t>
  </si>
  <si>
    <t>3d6a49be-cc79-498a-a0b4-c47cb613bd9e</t>
  </si>
  <si>
    <t>Project Liberty Data Center 6</t>
  </si>
  <si>
    <t>23d5c3e0-4e53-11f1-96bd-9796c944135c</t>
  </si>
  <si>
    <t>AWS Newton County Data Center 4</t>
  </si>
  <si>
    <t>Project Ceaseless DC 1</t>
  </si>
  <si>
    <t>Project Ceaseless DC 10</t>
  </si>
  <si>
    <t>Project Ceaseless DC 11</t>
  </si>
  <si>
    <t>Project Ceaseless DC 12</t>
  </si>
  <si>
    <t>Project Ceaseless DC 13</t>
  </si>
  <si>
    <t>Project Ceaseless DC 14</t>
  </si>
  <si>
    <t>Project Ceaseless DC 15</t>
  </si>
  <si>
    <t>Project Ceaseless DC 16</t>
  </si>
  <si>
    <t>Project Ceaseless DC 17</t>
  </si>
  <si>
    <t>Project Ceaseless DC 18</t>
  </si>
  <si>
    <t>Project Ceaseless DC 2</t>
  </si>
  <si>
    <t>Project Ceaseless DC 3</t>
  </si>
  <si>
    <t>Project Ceaseless DC 4</t>
  </si>
  <si>
    <t>Project Ceaseless DC 5</t>
  </si>
  <si>
    <t>Project Ceaseless DC 6</t>
  </si>
  <si>
    <t>Project Ceaseless DC 7</t>
  </si>
  <si>
    <t>Project Ceaseless DC 8</t>
  </si>
  <si>
    <t>Project Ceaseless DC 9</t>
  </si>
  <si>
    <t>6c8b1cfb-b54c-4f63-9578-5fb1212a4a48</t>
  </si>
  <si>
    <t>Project Bridgeport  DC 1</t>
  </si>
  <si>
    <t>8f18b400-47f0-11f1-b465-4df4f917513e</t>
  </si>
  <si>
    <t>Digital Realty Atlanta DC</t>
  </si>
  <si>
    <t>fa548450-4e27-11f1-a042-0b949fa33a43</t>
  </si>
  <si>
    <t>Youngwoo Atlanta DC</t>
  </si>
  <si>
    <t>Youngwoo &amp; Associates LLC</t>
  </si>
  <si>
    <t>Colossus 2 - Macrohard</t>
  </si>
  <si>
    <t>67f6fc80-48bb-11f1-afe4-396900338806</t>
  </si>
  <si>
    <t>Colossus 2 - Macrohard (Building 2)</t>
  </si>
  <si>
    <t>Colossus 2 - Macrohard (Building 2)
xAI Colossus 2 Campus
xAI</t>
  </si>
  <si>
    <t>Colossus 2 - Macrohard (Phase 2)</t>
  </si>
  <si>
    <t xml:space="preserve">Macroharder </t>
  </si>
  <si>
    <t>62a7f22f-3fa4-4065-a050-0d7b23c28d3c</t>
  </si>
  <si>
    <t>AVAIO Digital Taurus Building 3</t>
  </si>
  <si>
    <t>3770f3e7-4fa6-4bd8-a44c-c237739aef5c</t>
  </si>
  <si>
    <t>AVAIO Digital Taurus Building 4</t>
  </si>
  <si>
    <t>efc8b8f2-a62e-474a-b600-417650541093</t>
  </si>
  <si>
    <t>AVAIO Digital Taurus Building 5</t>
  </si>
  <si>
    <t>a58d45a9-1772-4f22-951c-32ac1d284054</t>
  </si>
  <si>
    <t>AVAIO Digital Taurus Building 6</t>
  </si>
  <si>
    <t>9cb7b342-71f5-4b05-a5e4-42d8797baf2c</t>
  </si>
  <si>
    <t>AVAIO Digital Taurus Building 7</t>
  </si>
  <si>
    <t>ac5f0e80-4a3c-11f1-9a10-45db1407e806</t>
  </si>
  <si>
    <t>Carter Funds Simpsonville Data Center</t>
  </si>
  <si>
    <t>4e2f9e00-4a3d-11f1-8336-9117771308f1</t>
  </si>
  <si>
    <t>Carter Funds Louisville Data Center</t>
  </si>
  <si>
    <t>bccd9fb0-4a1f-11f1-8e4d-4fcfa03ff3a8</t>
  </si>
  <si>
    <t>Meta's "Tent" OH Data Center 15</t>
  </si>
  <si>
    <t>c6321a90-4a1f-11f1-9616-a185d01ae6b9</t>
  </si>
  <si>
    <t>Meta's "Tent" OH Data Center 16</t>
  </si>
  <si>
    <t>c80972a0-4a1f-11f1-a7d9-0189205ae722</t>
  </si>
  <si>
    <t>Meta's "Tent" OH Data Center 17</t>
  </si>
  <si>
    <t>c976e550-4a1f-11f1-9e64-f7484f5d6510</t>
  </si>
  <si>
    <t>Meta's "Tent" OH Data Center 18</t>
  </si>
  <si>
    <t>cb19e6f0-4a1f-11f1-a493-3d0ad33205db</t>
  </si>
  <si>
    <t>Meta's "Tent" OH Data Center 19</t>
  </si>
  <si>
    <t>87bb65a6-6318-4b51-857f-37544a9fa0b8</t>
  </si>
  <si>
    <t>Morabito Data Center 1</t>
  </si>
  <si>
    <t>88cac705-3ae6-447b-a944-17ab691c8dec</t>
  </si>
  <si>
    <t>Morabito Data Center 2</t>
  </si>
  <si>
    <t>c46c9f47-98b6-4268-ab12-6bf64fea5499</t>
  </si>
  <si>
    <t>Morabito Data Center 3</t>
  </si>
  <si>
    <t>54d0ae90-4edc-11f1-a445-b55e2e7fe310</t>
  </si>
  <si>
    <t xml:space="preserve">Outrigger Data Center </t>
  </si>
  <si>
    <t>Outrigger Industrial</t>
  </si>
  <si>
    <t>fbc736e0-4e16-11f1-baca-09d3aa200f3b</t>
  </si>
  <si>
    <t>Hope Avenue Data Center</t>
  </si>
  <si>
    <t>ed8d73cd-c15b-4e98-a3c4-ea9dc7f54bdc</t>
  </si>
  <si>
    <t>Ignis Rock County DC 1</t>
  </si>
  <si>
    <t>IGNIS</t>
  </si>
  <si>
    <t>d777da04-62e5-442c-a2e7-aef426db2ee8</t>
  </si>
  <si>
    <t>Wisconsin Rapids DC 1</t>
  </si>
  <si>
    <t>c15f40c7-10f9-4b9b-9ed0-af9e08b7118e</t>
  </si>
  <si>
    <t>Wisconsin Rapids DC 2</t>
  </si>
  <si>
    <t>e53330ac-00d6-4b85-bbaa-44b9409856d1</t>
  </si>
  <si>
    <t>Wisconsin Rapids DC 3</t>
  </si>
  <si>
    <t>65170a8c-9310-4225-8448-4aa1caa70f3a</t>
  </si>
  <si>
    <t>Wisconsin Rapids DC 4</t>
  </si>
  <si>
    <t>9850b34b-c475-4392-b6b3-b011910bc07a</t>
  </si>
  <si>
    <t>Wisconsin Rapids DC 5</t>
  </si>
  <si>
    <t>cc424927-8e06-401b-9500-8e24b4971f20</t>
  </si>
  <si>
    <t>Project Butterfly DC 1</t>
  </si>
  <si>
    <t>7292c4fd-df4b-4e8a-aa40-6f6b206bf3cb</t>
  </si>
  <si>
    <t>Project Butterfly DC 2</t>
  </si>
  <si>
    <t>39d91840-4d4f-11f1-82f2-6bed2d1cccb0</t>
  </si>
  <si>
    <t>Kansas City Data Center Building 5</t>
  </si>
  <si>
    <t>104bb61b-83bc-4369-a9b1-424427dad431</t>
  </si>
  <si>
    <t>Project Snapshot DC 1</t>
  </si>
  <si>
    <t>1ed40f22-9ae1-42db-8d8b-6ae8afaf082e</t>
  </si>
  <si>
    <t>Project Snapshot DC 2</t>
  </si>
  <si>
    <t>49d3622f-f9c5-4167-9ebc-71a39de8e622</t>
  </si>
  <si>
    <t>Project Snapshot DC 3</t>
  </si>
  <si>
    <t>f63919c9-d07f-4cd2-86d6-f0fdc2ee7004</t>
  </si>
  <si>
    <t>Project Snapshot DC 4</t>
  </si>
  <si>
    <t>7c4e74ff-4132-4cca-bafc-8d664916f209</t>
  </si>
  <si>
    <t>West Feliciana Data Center 2
Hut8 St Francisville Campus
Hut8</t>
  </si>
  <si>
    <t>985f0660-cb68-47e5-bb32-15e78a11eb96</t>
  </si>
  <si>
    <t>Project Open Sky DC 1</t>
  </si>
  <si>
    <t>d4bcb065-4458-4d2d-9f18-295e9cb8a974</t>
  </si>
  <si>
    <t>Project Open Sky DC 2</t>
  </si>
  <si>
    <t>7cd64d9f-4590-4565-9954-3ece1577af23</t>
  </si>
  <si>
    <t>Project Open Sky DC 3</t>
  </si>
  <si>
    <t>65a385f2-0769-42ef-8720-afff90e837dd</t>
  </si>
  <si>
    <t>Project Open Sky DC 4</t>
  </si>
  <si>
    <t>253fa702-dda3-4e5b-9384-0c29f7621bc4</t>
  </si>
  <si>
    <t>Project Open Sky DC 5</t>
  </si>
  <si>
    <t>390f174a-2cb8-4b58-a1df-5e0b51f21e34</t>
  </si>
  <si>
    <t>Project Open Sky DC 6</t>
  </si>
  <si>
    <t>06d04160-4e14-11f1-a61f-15c014cb4559</t>
  </si>
  <si>
    <t xml:space="preserve">Broken Arrow Data Center </t>
  </si>
  <si>
    <t>46397d60-45a1-11f1-a161-2f7d9a73b69c</t>
  </si>
  <si>
    <t>DFW4 CyrusOne</t>
  </si>
  <si>
    <t>cb468ae0-45ae-11f1-a64e-47258dd1c65a</t>
  </si>
  <si>
    <t xml:space="preserve">DFW5 CyrusOne </t>
  </si>
  <si>
    <t>b4374641-11c4-4878-b8af-c9be5c689342</t>
  </si>
  <si>
    <t>Riot Corsicana DC 1</t>
  </si>
  <si>
    <t>Riot Platforms, Inc.</t>
  </si>
  <si>
    <t>c0b8c389-38db-45e3-8fe7-c8d03f9bea00</t>
  </si>
  <si>
    <t>Riot Corsicana DC 2</t>
  </si>
  <si>
    <t>87dee90b-4605-4bdf-99f7-0e43db90fc91</t>
  </si>
  <si>
    <t>Riot Corsicana DC 3</t>
  </si>
  <si>
    <t>246e8350-43eb-45c8-b024-0c39b2498523</t>
  </si>
  <si>
    <t>Riot Corsicana DC 4</t>
  </si>
  <si>
    <t>0a0e85bf-a401-499d-b272-f0ba031d852f</t>
  </si>
  <si>
    <t>Riot Corsicana DC 4.5</t>
  </si>
  <si>
    <t>MARA</t>
  </si>
  <si>
    <t>6ace405a-d8c8-4cbc-9aaa-1d9e81856c4b</t>
  </si>
  <si>
    <t>Archer County Project Raptor DC 1</t>
  </si>
  <si>
    <t>2ba62728-c58c-40e4-801c-2d174e02d440</t>
  </si>
  <si>
    <t>Project Saltworks DC 1</t>
  </si>
  <si>
    <t>af9a68ad-b7b9-48f1-94ba-a173e24faf98</t>
  </si>
  <si>
    <t>Project Saltworks DC 10</t>
  </si>
  <si>
    <t>a4f16cfb-8584-4eac-8af8-f36cf7dd20d0</t>
  </si>
  <si>
    <t>Project Saltworks DC 11</t>
  </si>
  <si>
    <t>2dae7591-f529-409b-b7bb-7cf1cde3fe23</t>
  </si>
  <si>
    <t>Project Saltworks DC 12</t>
  </si>
  <si>
    <t>93313b2f-b722-4bc4-baf0-bd413d53efab</t>
  </si>
  <si>
    <t>Project Saltworks DC 13</t>
  </si>
  <si>
    <t>f1a1c562-374f-490c-84eb-2b5d1562176f</t>
  </si>
  <si>
    <t>Project Saltworks DC 14</t>
  </si>
  <si>
    <t>45f95aad-e77b-465e-ac61-58bb96d1a70b</t>
  </si>
  <si>
    <t>Project Saltworks DC 15</t>
  </si>
  <si>
    <t>774f268f-0516-4fa1-9804-66b7fcf0c6ed</t>
  </si>
  <si>
    <t>Project Saltworks DC 2</t>
  </si>
  <si>
    <t>2b394d0f-8845-4129-9a6e-9492ae3d9640</t>
  </si>
  <si>
    <t>Project Saltworks DC 3</t>
  </si>
  <si>
    <t>eb0c9a38-0357-4275-bb33-53e9896bcf0d</t>
  </si>
  <si>
    <t>Project Saltworks DC 4</t>
  </si>
  <si>
    <t>5c31ef5e-6711-4583-9828-c51889610d6f</t>
  </si>
  <si>
    <t>Project Saltworks DC 5</t>
  </si>
  <si>
    <t>e6b5c2d0-cfbf-44bc-8268-fc14f46d184d</t>
  </si>
  <si>
    <t>Project Saltworks DC 6</t>
  </si>
  <si>
    <t>a98ab81c-da4e-4562-a05c-3cbfa0a38816</t>
  </si>
  <si>
    <t>Project Saltworks DC 7</t>
  </si>
  <si>
    <t>8098c4e9-e694-4bfd-9ee0-7b979b52d764</t>
  </si>
  <si>
    <t>Project Saltworks DC 8</t>
  </si>
  <si>
    <t>8486507c-ee06-4ee8-a86f-4a9af20e2a88</t>
  </si>
  <si>
    <t>Project Saltworks DC 9</t>
  </si>
  <si>
    <t>15eeb610-48cc-11f1-8af6-573814b26b49</t>
  </si>
  <si>
    <t>Killeen Data Center</t>
  </si>
  <si>
    <t>ONMINE</t>
  </si>
  <si>
    <t>79425200-61e0-4c29-bc3c-9b447e2240e2</t>
  </si>
  <si>
    <t>Riot Rockdale DC 1</t>
  </si>
  <si>
    <t>7c693ead-aa05-401a-bb13-4f5e4c19a6f4</t>
  </si>
  <si>
    <t>Riot Rockdale DC 2</t>
  </si>
  <si>
    <t>5ea807e8-7ba3-4f0c-8b57-127f14ab5888</t>
  </si>
  <si>
    <t>Riot Rockdale DC 3</t>
  </si>
  <si>
    <t>27ff9f32-f8b1-4d71-8f31-5c063842b87e</t>
  </si>
  <si>
    <t>Riot Rockdale DC 4</t>
  </si>
  <si>
    <t>21e75202-478c-4266-9e12-e4d0af675f55</t>
  </si>
  <si>
    <t>Riot Rockdale DC 5</t>
  </si>
  <si>
    <t>6058ca61-5d05-4adf-afce-0feeb4b322d8</t>
  </si>
  <si>
    <t>Riot Rockdale DC 6</t>
  </si>
  <si>
    <t>4b6e9da0-67b6-43fd-8d1f-25d10c293cbe</t>
  </si>
  <si>
    <t>Riot Rockdale DC 7</t>
  </si>
  <si>
    <t>f13a1300-4fa1-11f1-8485-fd362d8b3301</t>
  </si>
  <si>
    <t>Azio Modular Data Center</t>
  </si>
  <si>
    <t>Azio AI</t>
  </si>
  <si>
    <t>02573965-7f3a-4a74-af1c-beb5ba32ca20</t>
  </si>
  <si>
    <t>Crypto Data Center 1</t>
  </si>
  <si>
    <t>121bdeb7-1063-4af1-91ad-5abea5b23403</t>
  </si>
  <si>
    <t>Crypto Data Center 2</t>
  </si>
  <si>
    <t>36726843-f5f3-415c-aadc-b4628328d96e</t>
  </si>
  <si>
    <t>Crypto Data Center 3</t>
  </si>
  <si>
    <t>babeaeb2-0c72-4482-97b9-5eaadcb56952</t>
  </si>
  <si>
    <t>d5c76ad9-14fc-4634-905c-45b619c23b93</t>
  </si>
  <si>
    <t>Austin Project DC 2</t>
  </si>
  <si>
    <t>Austin Project DC 1</t>
  </si>
  <si>
    <t>357237a1-1337-4148-ab0d-da4c40c3a906</t>
  </si>
  <si>
    <t>Turner Crest DC 1</t>
  </si>
  <si>
    <t>8e061062-d16e-42f8-8bf5-5c4c26c2f1e2</t>
  </si>
  <si>
    <t>Turner Crest DC 2</t>
  </si>
  <si>
    <t>115d677e-1124-439d-b83f-da4e4b5e5e85</t>
  </si>
  <si>
    <t>Cedarvale AI DC 1</t>
  </si>
  <si>
    <t>b3afa61e-9f98-464c-afce-99286474cf72</t>
  </si>
  <si>
    <t>Cedarvale AI DC 2</t>
  </si>
  <si>
    <t>46983320-23df-4d46-8d12-9c5aff8428a3</t>
  </si>
  <si>
    <t>Cedarvale AI DC 3</t>
  </si>
  <si>
    <t>a0678a5c-f0c6-4805-9683-ee3db049c72f</t>
  </si>
  <si>
    <t>Cedarvale AI DC 4</t>
  </si>
  <si>
    <t>Fort Bliss Data Center 1</t>
  </si>
  <si>
    <t>ac9917dd-0b81-4f91-adb4-693da472ad42</t>
  </si>
  <si>
    <t>Fort Bliss Data Center 10</t>
  </si>
  <si>
    <t>be61ab9a-261f-4de8-a844-e9723759a207</t>
  </si>
  <si>
    <t>Fort Bliss Data Center 11</t>
  </si>
  <si>
    <t>26676c73-b590-4b93-817d-93e9709fed8d</t>
  </si>
  <si>
    <t>Fort Bliss Data Center 12</t>
  </si>
  <si>
    <t>546fe714-62e2-485e-8ee9-d8c88aa91cba</t>
  </si>
  <si>
    <t>Fort Bliss Data Center 2</t>
  </si>
  <si>
    <t>2187d8d8-a27c-4c3f-84d6-7f0443420584</t>
  </si>
  <si>
    <t>Fort Bliss Data Center 3</t>
  </si>
  <si>
    <t>7be2a3c8-ae87-40c4-9028-bbe0dbecb6bd</t>
  </si>
  <si>
    <t>Fort Bliss Data Center 4</t>
  </si>
  <si>
    <t>c06dbc83-3b59-4389-9d18-567c2af87074</t>
  </si>
  <si>
    <t>Fort Bliss Data Center 5</t>
  </si>
  <si>
    <t>c7170a87-f5e9-4856-8365-5fa65f0d4535</t>
  </si>
  <si>
    <t>Fort Bliss Data Center 6</t>
  </si>
  <si>
    <t>aa2956f2-1723-49f7-bee3-fdbc53f2abc1</t>
  </si>
  <si>
    <t>Fort Bliss Data Center 7</t>
  </si>
  <si>
    <t>b5d76ef9-ffd3-4924-a625-54374604912f</t>
  </si>
  <si>
    <t>Fort Bliss Data Center 8</t>
  </si>
  <si>
    <t>43950052-04d7-4a07-8a9c-e96d0ca3eba9</t>
  </si>
  <si>
    <t>Fort Bliss Data Center 9</t>
  </si>
  <si>
    <t>Wonder Valley Utah Building 1</t>
  </si>
  <si>
    <t>O'Leary Ventures</t>
  </si>
  <si>
    <t>Wonder Valley Utah Building 10</t>
  </si>
  <si>
    <t>Wonder Valley Utah Building 11</t>
  </si>
  <si>
    <t>3b958c61-fbe9-40da-ba90-1078878744d2</t>
  </si>
  <si>
    <t>Wonder Valley Utah Building 12</t>
  </si>
  <si>
    <t>9e9b0985-8a6e-41a0-b847-a5c3c4b2c082</t>
  </si>
  <si>
    <t>Wonder Valley Utah Building 13</t>
  </si>
  <si>
    <t>26e7b37f-2bac-4e01-886d-9a17fc9bf5f3</t>
  </si>
  <si>
    <t>Wonder Valley Utah Building 14</t>
  </si>
  <si>
    <t>0a3bd8c0-e82b-4ec8-81cd-7b55a03384b0</t>
  </si>
  <si>
    <t>Wonder Valley Utah Building 15</t>
  </si>
  <si>
    <t>4e832bf5-9b68-4eaa-8896-39449563eb05</t>
  </si>
  <si>
    <t>Wonder Valley Utah Building 16</t>
  </si>
  <si>
    <t>bfb28f94-c1ee-4f58-a0a8-8ab27f2d7079</t>
  </si>
  <si>
    <t>Wonder Valley Utah Building 17</t>
  </si>
  <si>
    <t>e1a498f3-3a3d-438d-9507-dd2c3cede22f</t>
  </si>
  <si>
    <t>Wonder Valley Utah Building 18</t>
  </si>
  <si>
    <t>3e714751-d343-4413-928f-d81419afb293</t>
  </si>
  <si>
    <t>Wonder Valley Utah Building 19</t>
  </si>
  <si>
    <t>Wonder Valley Utah Building 2</t>
  </si>
  <si>
    <t>e02a9bd1-05dc-45c1-825d-ef36f4c1d5d8</t>
  </si>
  <si>
    <t>Wonder Valley Utah Building 20</t>
  </si>
  <si>
    <t>a428cc8d-684a-47b7-8d13-cc29936487a7</t>
  </si>
  <si>
    <t>Wonder Valley Utah Building 21</t>
  </si>
  <si>
    <t>0db41b4c-94a5-4283-ba45-26cb6a7bbb05</t>
  </si>
  <si>
    <t>Wonder Valley Utah Building 22</t>
  </si>
  <si>
    <t>6727f073-f84a-4c98-8379-1296bf855cff</t>
  </si>
  <si>
    <t>Wonder Valley Utah Building 23</t>
  </si>
  <si>
    <t>25a5c4e9-3389-4804-a0d0-47bba8fb55ca</t>
  </si>
  <si>
    <t>Wonder Valley Utah Building 24</t>
  </si>
  <si>
    <t>b12b9fb1-9776-483d-a081-a63575fac136</t>
  </si>
  <si>
    <t>Wonder Valley Utah Building 25</t>
  </si>
  <si>
    <t>802a31b0-c507-462d-b9ae-fcb9e466edf0</t>
  </si>
  <si>
    <t>Wonder Valley Utah Building 26</t>
  </si>
  <si>
    <t>8c20cd46-a1ba-4087-9470-6151f8826698</t>
  </si>
  <si>
    <t>Wonder Valley Utah Building 27</t>
  </si>
  <si>
    <t>6d2d2a7d-bf2a-417e-abf4-250a5e19d9d0</t>
  </si>
  <si>
    <t>Wonder Valley Utah Building 28</t>
  </si>
  <si>
    <t>b4b8b838-a757-4750-944e-216e374e22f9</t>
  </si>
  <si>
    <t>Wonder Valley Utah Building 29</t>
  </si>
  <si>
    <t>Wonder Valley Utah Building 3</t>
  </si>
  <si>
    <t>37408a78-5205-46f2-a96f-b69d85b043d6</t>
  </si>
  <si>
    <t>Wonder Valley Utah Building 30</t>
  </si>
  <si>
    <t>e0ea77a8-9906-4d07-a6ea-868197190e41</t>
  </si>
  <si>
    <t>Wonder Valley Utah Building 31</t>
  </si>
  <si>
    <t>50c7a804-624d-4acc-a9a7-b264138a51f6</t>
  </si>
  <si>
    <t>Wonder Valley Utah Building 32</t>
  </si>
  <si>
    <t>e6cfffca-4966-432d-a667-0f740c1b8c88</t>
  </si>
  <si>
    <t>Wonder Valley Utah Building 33</t>
  </si>
  <si>
    <t>3c12d575-e6fc-4c32-9b41-562203b9cd1f</t>
  </si>
  <si>
    <t>Wonder Valley Utah Building 34</t>
  </si>
  <si>
    <t>0f4eb55e-2ae8-4bc6-8c1a-61690d4fdfd6</t>
  </si>
  <si>
    <t>Wonder Valley Utah Building 35</t>
  </si>
  <si>
    <t>25bdb0d1-8875-4e13-b632-737e5131d968</t>
  </si>
  <si>
    <t>Wonder Valley Utah Building 36</t>
  </si>
  <si>
    <t>Wonder Valley Utah Building 4</t>
  </si>
  <si>
    <t>Wonder Valley Utah Building 5</t>
  </si>
  <si>
    <t>Wonder Valley Utah Building 6</t>
  </si>
  <si>
    <t>Wonder Valley Utah Building 7</t>
  </si>
  <si>
    <t>Wonder Valley Utah Building 8</t>
  </si>
  <si>
    <t>Wonder Valley Utah Building 9</t>
  </si>
  <si>
    <t>1fe6af40-4af9-11f1-b525-8b61fa57abc7</t>
  </si>
  <si>
    <t>Mesa Data Center Building 6</t>
  </si>
  <si>
    <t>Jupiter AI Data Center 1
Project Jupiter
BorderPlex Digital Assets</t>
  </si>
  <si>
    <t>49dfd828-edbc-49ec-b1ab-07a1105bc12a</t>
  </si>
  <si>
    <t>Corporate Ave Data Center 1</t>
  </si>
  <si>
    <t>60f2d650-adb5-4afb-beb1-01242efc2017</t>
  </si>
  <si>
    <t>Corporate Ave Data Center 2</t>
  </si>
  <si>
    <t>17b15c90-4409-11f1-8010-df4a4df67d27</t>
  </si>
  <si>
    <t xml:space="preserve">Stack SVY03A </t>
  </si>
  <si>
    <t>67516470-44db-11f1-9e7c-33316297f198</t>
  </si>
  <si>
    <t>San Jose Substation</t>
  </si>
  <si>
    <t>San Jose Substation
Company Not Disclosed</t>
  </si>
  <si>
    <t>801a69d0-44da-11f1-873a-4da5ef381e85</t>
  </si>
  <si>
    <t>Midpoint Substation</t>
  </si>
  <si>
    <t>Midpoint Substation
Company Not Disclosed</t>
  </si>
  <si>
    <t>c80bc360-44cb-11f1-b37f-fdebacc4c090</t>
  </si>
  <si>
    <t xml:space="preserve">Prologis North San Jose 48 </t>
  </si>
  <si>
    <t>1f3f8ca0-4410-11f1-ad02-abbc37f231ac</t>
  </si>
  <si>
    <t>Prologis South San Jose 1</t>
  </si>
  <si>
    <t>a9a53d31-4adf-41e8-bd98-687f9113e476</t>
  </si>
  <si>
    <t>Stockton 1 Data Center - Cerebras Deployment</t>
  </si>
  <si>
    <t>4b63aac6-e444-452c-85b6-94750e6b78fe</t>
  </si>
  <si>
    <t>Lower Mount Bethel Data Center 1</t>
  </si>
  <si>
    <t>f3a26b05-3098-4e70-bf97-ffa7eb1244e2</t>
  </si>
  <si>
    <t>Lower Mount Bethel Data Center 2</t>
  </si>
  <si>
    <t>7a60b475-02e0-4722-9863-c262779966ac</t>
  </si>
  <si>
    <t>Lower Mount Bethel Data Center 3</t>
  </si>
  <si>
    <t>330c4b9a-2f15-482b-88bd-bf76031c1b66</t>
  </si>
  <si>
    <t>Lower Mount Bethel Data Center 4</t>
  </si>
  <si>
    <t>e4882ed4-eecb-494b-9d43-33d14262411b</t>
  </si>
  <si>
    <t>Lower Mount Bethel Data Center 5</t>
  </si>
  <si>
    <t>e78c7fb1-0189-4293-97d0-71b89de15440</t>
  </si>
  <si>
    <t>Lower Mount Bethel Data Center 6</t>
  </si>
  <si>
    <t>Amazon AWS - Wakeman Drive</t>
  </si>
  <si>
    <t>Aurora - Data Center 1</t>
  </si>
  <si>
    <t>fff8a740-5487-11f1-830d-abdb8082f2ad</t>
  </si>
  <si>
    <t>Aurora - Data Center 2</t>
  </si>
  <si>
    <t>91e8ca11-94a9-4c02-a24a-7b82cfeab61c</t>
  </si>
  <si>
    <t>Berry Hill Megasite Data Center 1</t>
  </si>
  <si>
    <t>4ce37316-543c-4833-81e5-72ea640680b5</t>
  </si>
  <si>
    <t>Berry Hill Megasite Data Center 2</t>
  </si>
  <si>
    <t>99702fb3-2d69-47d7-a8bd-2e7f391d519a</t>
  </si>
  <si>
    <t>Berry Hill Megasite Data Center 3</t>
  </si>
  <si>
    <t>Project Avemore DC 1</t>
  </si>
  <si>
    <t>08336bc4-a5c2-4b57-8fe9-22daa50ac6cf</t>
  </si>
  <si>
    <t>Project Avemore DC 2</t>
  </si>
  <si>
    <t>fa02ed05-b911-4ebe-a48c-3229cf3d0879</t>
  </si>
  <si>
    <t>Project Avemore DC 3</t>
  </si>
  <si>
    <t>d3563e79-0c9b-4985-a758-be47f32b528c</t>
  </si>
  <si>
    <t>Project Avemore DC 4</t>
  </si>
  <si>
    <t>304934eb-fc13-4f32-9ada-5bb2f8cf8bff</t>
  </si>
  <si>
    <t>Project Avemore DC 5</t>
  </si>
  <si>
    <t>b2880c9d-17be-4035-ac50-4f212fb8f760</t>
  </si>
  <si>
    <t>Project Avemore DC 6</t>
  </si>
  <si>
    <t>ba91b01c-0ce4-444e-ad74-77034a975f15</t>
  </si>
  <si>
    <t>Project Avemore DC 7</t>
  </si>
  <si>
    <t>796fa940-52e7-11f1-81f5-190a89e67c57</t>
  </si>
  <si>
    <t>Fisk University Data Center</t>
  </si>
  <si>
    <t>25322030-506f-11f1-b64e-c975bd61086d</t>
  </si>
  <si>
    <t>T5 Inver Grove Heights Data Center</t>
  </si>
  <si>
    <t>b10bd701-33aa-40cd-b52e-189857102928</t>
  </si>
  <si>
    <t>Data Center 1
Project Spade
Related Digital</t>
  </si>
  <si>
    <t>f568c0df-d296-4d10-8056-61f67ffcb680</t>
  </si>
  <si>
    <t>4f4dbd10-52e1-11f1-abf2-692ebd5e1d32</t>
  </si>
  <si>
    <t xml:space="preserve">Marshfield Computer Research Facility </t>
  </si>
  <si>
    <t>Muskogee - Data Center 1</t>
  </si>
  <si>
    <t>5c0da0dc-fd65-4641-84c7-68aee982ea8c</t>
  </si>
  <si>
    <t>Muskogee - Data Center 10</t>
  </si>
  <si>
    <t>74e89f9c-5401-49ae-baeb-3715bb04ca83</t>
  </si>
  <si>
    <t>Muskogee - Data Center 2</t>
  </si>
  <si>
    <t>2f090fbc-6b94-42f5-b562-bbee42c1f6d3</t>
  </si>
  <si>
    <t>Muskogee - Data Center 3</t>
  </si>
  <si>
    <t>fff0a102-2ade-46fc-a2ac-a1b85ec0a3c1</t>
  </si>
  <si>
    <t>Muskogee - Data Center 4</t>
  </si>
  <si>
    <t>4205ed3e-ec47-417d-939f-d4a4f4c56da3</t>
  </si>
  <si>
    <t>Muskogee - Data Center 5</t>
  </si>
  <si>
    <t>6cf57a28-9b9a-4d96-bbe7-0e3a8d38317c</t>
  </si>
  <si>
    <t>Muskogee - Data Center 6</t>
  </si>
  <si>
    <t>4bce970f-10cb-4532-ab25-781e6807f28f</t>
  </si>
  <si>
    <t>Muskogee - Data Center 7</t>
  </si>
  <si>
    <t>6939abd1-48be-4dbd-8206-8822b9521652</t>
  </si>
  <si>
    <t>Muskogee - Data Center 8</t>
  </si>
  <si>
    <t>042eec5f-2576-4cdb-b72e-4ed22f23117c</t>
  </si>
  <si>
    <t>Muskogee - Data Center 9</t>
  </si>
  <si>
    <t>IREN Oklahoma Data Center 1</t>
  </si>
  <si>
    <t>IREN Oklahoma Data Center 10</t>
  </si>
  <si>
    <t>IREN Oklahoma Data Center 11</t>
  </si>
  <si>
    <t>IREN Oklahoma Data Center 12</t>
  </si>
  <si>
    <t>IREN Oklahoma Data Center 13</t>
  </si>
  <si>
    <t>IREN Oklahoma Data Center 14</t>
  </si>
  <si>
    <t>IREN Oklahoma Data Center 15</t>
  </si>
  <si>
    <t>IREN Oklahoma Data Center 16</t>
  </si>
  <si>
    <t>IREN Oklahoma Data Center 2</t>
  </si>
  <si>
    <t>IREN Oklahoma Data Center 3</t>
  </si>
  <si>
    <t>IREN Oklahoma Data Center 4</t>
  </si>
  <si>
    <t>IREN Oklahoma Data Center 5</t>
  </si>
  <si>
    <t>IREN Oklahoma Data Center 6</t>
  </si>
  <si>
    <t>IREN Oklahoma Data Center 7</t>
  </si>
  <si>
    <t>IREN Oklahoma Data Center 8</t>
  </si>
  <si>
    <t>IREN Oklahoma Data Center 9</t>
  </si>
  <si>
    <t>Core Scientific Pecos Data Center 1</t>
  </si>
  <si>
    <t>d17b86a2-1e60-40e6-a995-96861118ddd4</t>
  </si>
  <si>
    <t>Core Scientific Pecos Data Center 10</t>
  </si>
  <si>
    <t>60078f22-dd90-43f6-abc8-894b61607b6c</t>
  </si>
  <si>
    <t>Core Scientific Pecos Data Center 11</t>
  </si>
  <si>
    <t>Core Scientific Pecos Data Center 2</t>
  </si>
  <si>
    <t>7e1a17e0-927e-4429-8b25-6a602a12c559</t>
  </si>
  <si>
    <t>Core Scientific Pecos Data Center 3</t>
  </si>
  <si>
    <t>896e7363-9117-404d-933b-a3e1d88fb007</t>
  </si>
  <si>
    <t>Core Scientific Pecos Data Center 4</t>
  </si>
  <si>
    <t>a918c1df-de22-4239-bc6d-45881b42a6e0</t>
  </si>
  <si>
    <t>Core Scientific Pecos Data Center 5</t>
  </si>
  <si>
    <t>392a9ab3-ee4a-40bb-80af-b53a20a4be3c</t>
  </si>
  <si>
    <t>Core Scientific Pecos Data Center 6</t>
  </si>
  <si>
    <t>f047be1d-5dc6-4cce-a79d-ddf24ee50d95</t>
  </si>
  <si>
    <t>Core Scientific Pecos Data Center 7</t>
  </si>
  <si>
    <t>5abc483f-b7ef-4699-8f2c-e92671d8234d</t>
  </si>
  <si>
    <t>Core Scientific Pecos Data Center 8</t>
  </si>
  <si>
    <t>caf1e4a5-9859-4ace-b779-85b2aa6f730b</t>
  </si>
  <si>
    <t>Core Scientific Pecos Data Center 9</t>
  </si>
  <si>
    <t>47d8c810-506e-11f1-bff4-5fc5e03c0333</t>
  </si>
  <si>
    <t>AI Data Center (Cheyenne) - Building 3</t>
  </si>
  <si>
    <t>4be5ebe0-506e-11f1-8cba-dd47875fff3e</t>
  </si>
  <si>
    <t>AI Data Center (Cheyenne) - Building 4</t>
  </si>
  <si>
    <t>4f117ce5-c5ed-4b03-87dc-75e5491baea0</t>
  </si>
  <si>
    <t>Stak Alaska Data Center 1</t>
  </si>
  <si>
    <t>STAK Energy</t>
  </si>
  <si>
    <t>0cc49b70-593b-11f1-995f-bda3a4e6e474</t>
  </si>
  <si>
    <t>Nottingham Data Center</t>
  </si>
  <si>
    <t>646525a0-5942-11f1-b626-f9fe2b8ca92f</t>
  </si>
  <si>
    <t>Duke University Data Center</t>
  </si>
  <si>
    <t>dae072f0-5624-11f1-b4f8-596987955148</t>
  </si>
  <si>
    <t>Mapletree Data Center</t>
  </si>
  <si>
    <t>50bc18e0-55fc-11f1-8fed-dd9b759592d6</t>
  </si>
  <si>
    <t>Strategic Datasphere Data Center</t>
  </si>
  <si>
    <t>de6d0238-047d-4420-86b6-395aa3bfc68d</t>
  </si>
  <si>
    <t>Muskie Data Center 1</t>
  </si>
  <si>
    <t>61700461-47a1-4c33-ba33-488b5576dd93</t>
  </si>
  <si>
    <t>Muskie Data Center 2</t>
  </si>
  <si>
    <t>eb861ad6-3963-4aa9-9c54-90cef88ad380</t>
  </si>
  <si>
    <t>Muskie Data Center 3</t>
  </si>
  <si>
    <t>01c3a908-bd43-4f7b-a3e1-da66b32b7072</t>
  </si>
  <si>
    <t>Muskie Data Center 4</t>
  </si>
  <si>
    <t>6192949b-5ea2-472f-9dd3-87c3dd7f69f9</t>
  </si>
  <si>
    <t>Technology Information Center 1</t>
  </si>
  <si>
    <t>ce120244-7796-4d36-8f79-ee32137b434c</t>
  </si>
  <si>
    <t>Technology Information Center 2</t>
  </si>
  <si>
    <t>fa43efa0-5ab6-11f1-90d9-8b3098bb9748</t>
  </si>
  <si>
    <t>QLEVR Data Center</t>
  </si>
  <si>
    <t>Logan Prairie DC 1
Logan Prairie Data Center
Hut8</t>
  </si>
  <si>
    <t>32f79aa6-c7b0-4fee-b90e-00ca2aeef60a</t>
  </si>
  <si>
    <t>Weatherford Black Mountain Data Center 1</t>
  </si>
  <si>
    <t>743f1daa-df74-4950-abbb-9f3058a8906a</t>
  </si>
  <si>
    <t>Barupon Liberty Data Center 1</t>
  </si>
  <si>
    <t>BaRupOn LLC</t>
  </si>
  <si>
    <t>c8eea8b2-4d84-4ff4-9400-8a39101fa5d9</t>
  </si>
  <si>
    <t>Barupon Liberty Data Center 2</t>
  </si>
  <si>
    <t>7878b8b6-105f-4192-a69e-7dccb06cc575</t>
  </si>
  <si>
    <t>Barupon Liberty Data Center 3</t>
  </si>
  <si>
    <t>Abernathy Data Center 1</t>
  </si>
  <si>
    <t>693f2f68-4ab7-42cc-8474-54cc44425d1e</t>
  </si>
  <si>
    <t>Abernathy Data Center 2</t>
  </si>
  <si>
    <t>7d185a77-e8a0-4ac8-aa28-e9b21c9eb1f3</t>
  </si>
  <si>
    <t>Wonder Valley Utah Building 37</t>
  </si>
  <si>
    <t>c7f3467d-0c7f-421b-b333-04f512878ccc</t>
  </si>
  <si>
    <t>Wonder Valley Utah Building 38</t>
  </si>
  <si>
    <t>93c9275a-d11d-48ad-b010-f793d657da39</t>
  </si>
  <si>
    <t>Wonder Valley Utah Building 39</t>
  </si>
  <si>
    <t>d77c729c-5263-4fa3-a865-6492c32d3f01</t>
  </si>
  <si>
    <t>Wonder Valley Utah Building 40</t>
  </si>
  <si>
    <t>f27da436-d6d3-41aa-9453-c3ed6b7e5788</t>
  </si>
  <si>
    <t>Wonder Valley Utah Building 41</t>
  </si>
  <si>
    <t>4a39e8f3-5d95-4b1a-95a9-335dd035930a</t>
  </si>
  <si>
    <t>Wonder Valley Utah Building 42</t>
  </si>
  <si>
    <t>a6f41774-236c-4a47-a1c0-0e4b97408832</t>
  </si>
  <si>
    <t>Wonder Valley Utah Building 43</t>
  </si>
  <si>
    <t>31206ae5-3a0e-4ce9-b27c-d187347e2bf7</t>
  </si>
  <si>
    <t>Wonder Valley Utah Building 44</t>
  </si>
  <si>
    <t>7d93d7a2-1088-4ace-b304-cc9c439da661</t>
  </si>
  <si>
    <t>Wonder Valley Utah Building 45</t>
  </si>
  <si>
    <t>d77ed3e4-078f-467c-a2e4-c6912c03112d</t>
  </si>
  <si>
    <t>Wonder Valley Utah Building 46</t>
  </si>
  <si>
    <t>d1f3423c-8cd1-423e-99eb-b6621466f15c</t>
  </si>
  <si>
    <t>Wonder Valley Utah Building 47</t>
  </si>
  <si>
    <t>6dbecdfc-8118-47c6-b767-ea3581776cc4</t>
  </si>
  <si>
    <t>Wonder Valley Utah Building 48</t>
  </si>
  <si>
    <t>42558387-7b86-4b69-a690-57008f290002</t>
  </si>
  <si>
    <t>Wonder Valley Utah Building 49</t>
  </si>
  <si>
    <t>119a9085-9445-44a1-abc8-21d915e095f2</t>
  </si>
  <si>
    <t>Wonder Valley Utah Building 50</t>
  </si>
  <si>
    <t>31fc1c01-aa8d-46bc-a5aa-30c578126dcb</t>
  </si>
  <si>
    <t>Wonder Valley Utah Building 51</t>
  </si>
  <si>
    <t>ec4b3b46-2ff7-4d1a-9918-b6cd4f178854</t>
  </si>
  <si>
    <t>Wonder Valley Utah Building 52</t>
  </si>
  <si>
    <t>1fa2b895-a113-4a7f-8d46-3ebc434756c5</t>
  </si>
  <si>
    <t>Wonder Valley Utah Building 53</t>
  </si>
  <si>
    <t>b69f2301-6322-4c28-ae6c-a45c3781f5b2</t>
  </si>
  <si>
    <t>Wonder Valley Utah Building 54</t>
  </si>
  <si>
    <t>43673b5a-bf13-49cd-bf34-a3dfd175eaea</t>
  </si>
  <si>
    <t>Wonder Valley Utah Building 55</t>
  </si>
  <si>
    <t>6657e44e-4f49-4449-a8c1-d16804c34e88</t>
  </si>
  <si>
    <t>Wonder Valley Utah Building 56</t>
  </si>
  <si>
    <t>389db57c-eec3-43cc-b774-ff3721b13f77</t>
  </si>
  <si>
    <t>Wonder Valley Utah Building 57</t>
  </si>
  <si>
    <t>3c4628c0-3c4a-46cd-b26f-130f88b6cd3f</t>
  </si>
  <si>
    <t>Wonder Valley Utah Building 58</t>
  </si>
  <si>
    <t>158424ce-1846-492f-847e-d5fa800abea5</t>
  </si>
  <si>
    <t>Wonder Valley Utah Building 59</t>
  </si>
  <si>
    <t>daba3a29-2bdc-4693-9c5f-21effafd550a</t>
  </si>
  <si>
    <t>Wonder Valley Utah Building 60</t>
  </si>
  <si>
    <t>Aligned Peoria Data Center 1</t>
  </si>
  <si>
    <t>ed97e2f7-c53e-47bd-90f4-72e4d0b9019b</t>
  </si>
  <si>
    <t>Aligned Peoria Data Center 2</t>
  </si>
  <si>
    <t>9bdf0ae0-5880-11f1-b7c2-1fe0d475b408</t>
  </si>
  <si>
    <t>Boxminer La Pine Data Center</t>
  </si>
  <si>
    <t>Data Center's Provider Overview (Self-Built)</t>
  </si>
  <si>
    <t>691d5f8c-2eee-4327-93cd-734b49b4a997</t>
  </si>
  <si>
    <t>398d76ab-8177-4807-ae7d-5ed49ba98245</t>
  </si>
  <si>
    <t>d42c9fc7-725e-4c0f-981a-27cd797a42a2</t>
  </si>
  <si>
    <t>c4247fcf-1ab0-4c2e-99a7-e96c50e57a8c</t>
  </si>
  <si>
    <t>Beagle Club DC 1</t>
  </si>
  <si>
    <t>3aa21f20-4601-4995-aef3-6cf128aba561</t>
  </si>
  <si>
    <t>LYH03</t>
  </si>
  <si>
    <t>8b18bcda-15cf-462f-912f-51d8d55134f5</t>
  </si>
  <si>
    <t>LYH04</t>
  </si>
  <si>
    <t>98b1bad2-677b-48cd-8ab7-87834c9fc9c8</t>
  </si>
  <si>
    <t>LYH05</t>
  </si>
  <si>
    <t>d9441e17-5b4b-46fc-9a13-ade46098a108</t>
  </si>
  <si>
    <t>LYH06</t>
  </si>
  <si>
    <t>72443ce6-4287-4d11-a449-ffd77b9f5230</t>
  </si>
  <si>
    <t>LYH07</t>
  </si>
  <si>
    <t>1418287e-c89f-425c-afe1-4e4f0380f633</t>
  </si>
  <si>
    <t>LYH08</t>
  </si>
  <si>
    <t>af26c3d2-2dfb-4d9a-8f0a-88527520976b</t>
  </si>
  <si>
    <t>76e1c21b-61e3-4134-96f1-28842ad4fc57</t>
  </si>
  <si>
    <t>5fd356d7-11e3-456a-8b0b-bed97352930b</t>
  </si>
  <si>
    <t>1a4d3e3d-43b6-4113-9c86-2615b77c11fe</t>
  </si>
  <si>
    <t>Maysville Data Center 1</t>
  </si>
  <si>
    <t>5189c3c1-97ed-4d8a-8058-39f4c01be99b</t>
  </si>
  <si>
    <t>Maysville Data Center 2</t>
  </si>
  <si>
    <t>2bb02f7e-de7f-42cc-b0bd-d3264d4b69d3</t>
  </si>
  <si>
    <t>Maysville Data Center 3</t>
  </si>
  <si>
    <t>8adfae74-b199-4d5e-9a39-69b2dfc93b76</t>
  </si>
  <si>
    <t>Maysville Data Center 4</t>
  </si>
  <si>
    <t>c1bb3994-1f77-4118-a1cf-cc1ea2635a85</t>
  </si>
  <si>
    <t>Maysville Data Center 5</t>
  </si>
  <si>
    <t>d21d2bdc-b161-4e60-8c17-6eb637a435bc</t>
  </si>
  <si>
    <t>Maysville Data Center 6</t>
  </si>
  <si>
    <t>fa3b5510-5e90-11f1-9bed-ef5be42081f8</t>
  </si>
  <si>
    <t>Col5 Data Center</t>
  </si>
  <si>
    <t>f2fb885f-fb4f-4c3b-8900-9b52fa73d0ae</t>
  </si>
  <si>
    <t>cd4b25f6-116f-4641-b6d3-c6e3408808b6</t>
  </si>
  <si>
    <t>0180b8ab-c8aa-4eb5-95b0-6fc5f5c26b21</t>
  </si>
  <si>
    <t>106512d5-d0f9-4bad-86c2-75322ddb9d4e</t>
  </si>
  <si>
    <t>c371fde4-05e4-47f0-bc18-4441bb705333</t>
  </si>
  <si>
    <t>3b7c3747-7e4e-474b-acd1-f7d5f77b79d0</t>
  </si>
  <si>
    <t>d4d122e2-8da8-46fb-8931-33b5a75edbac</t>
  </si>
  <si>
    <t>bea4d02e-ef44-4c08-9c79-272ea53713cf</t>
  </si>
  <si>
    <t>e0be549b-c158-453c-8559-7169d83ab1fc</t>
  </si>
  <si>
    <t>d4e0fe10-5ec1-11f1-9ac0-c161a6bf6c99</t>
  </si>
  <si>
    <t>1831 Chesnut Data Center</t>
  </si>
  <si>
    <t>23a1a764-5103-4528-85b3-612ff1be1611</t>
  </si>
  <si>
    <t>Project Catalyst DC 1</t>
  </si>
  <si>
    <t>Alcove Development</t>
  </si>
  <si>
    <t>5da4e159-b9e6-40af-9302-913056ea2e50</t>
  </si>
  <si>
    <t>Project Catalyst DC 2</t>
  </si>
  <si>
    <t>fcca0dc1-6823-49f5-b833-ecf4dff57f89</t>
  </si>
  <si>
    <t>Project Catalyst DC 3</t>
  </si>
  <si>
    <t>1062f4b5-89b0-42ef-977c-8aee0f837c9b</t>
  </si>
  <si>
    <t>Project Catalyst DC 4</t>
  </si>
  <si>
    <t>19189907-a0a0-439d-a589-196f79caf7cc</t>
  </si>
  <si>
    <t>Project Catalyst DC 5</t>
  </si>
  <si>
    <t>f6081230-5ebd-11f1-b7b7-635d5677f3c5</t>
  </si>
  <si>
    <t>Proyect Yellow Data Center 8</t>
  </si>
  <si>
    <t>ceb5d9f0-5dc9-11f1-ae54-91610b272b5e</t>
  </si>
  <si>
    <t>Project Spotlight</t>
  </si>
  <si>
    <t>Legacy Investing</t>
  </si>
  <si>
    <t>2de93816-07fe-4622-868b-cf1395163990</t>
  </si>
  <si>
    <t>North Haskell County Data Center 2</t>
  </si>
  <si>
    <t>63629c5d-fdef-473b-8e47-527970e1a8ef</t>
  </si>
  <si>
    <t>North Haskell County Data Center 3</t>
  </si>
  <si>
    <t>dc297b39-8b62-42fc-99ed-ec2f67f714bd</t>
  </si>
  <si>
    <t>North Haskell County Data Center 4</t>
  </si>
  <si>
    <t>f1814194-3a49-4cd6-943a-adbcc923e379</t>
  </si>
  <si>
    <t>461908b0-b2a8-474e-943f-bdf03853639c</t>
  </si>
  <si>
    <t>61bf561f-3211-44aa-bf17-d6140b9b4205</t>
  </si>
  <si>
    <t>f7a2f209-d2f3-41d1-b00b-7f3decea8cff</t>
  </si>
  <si>
    <t>c51f2402-6ef2-4a03-8ea1-f3b9b9aee14b</t>
  </si>
  <si>
    <t>57f4180f-b9a6-438b-a249-ee3bbbce5a87</t>
  </si>
  <si>
    <t>a5a1cd73-bbdf-4bed-bfcb-1e6ce1604606</t>
  </si>
  <si>
    <t>8f047223-8945-4369-877e-449d06b71fb4</t>
  </si>
  <si>
    <t>bf7832d2-9bc7-4d3c-ad03-c6dc851b6530</t>
  </si>
  <si>
    <t>a30fccc0-4f10-49ec-9fda-53e51bee1500</t>
  </si>
  <si>
    <t>a6261b10-6127-11f1-afb8-11c25d571d80</t>
  </si>
  <si>
    <t>Emaus Ave Data Center</t>
  </si>
  <si>
    <t>26812ab0-6160-11f1-9731-d5ea4f7fcca8</t>
  </si>
  <si>
    <t>Freestone Energy Center Campus Phase 2</t>
  </si>
  <si>
    <t>679d7000-6113-11f1-81db-a1def755c438</t>
  </si>
  <si>
    <t xml:space="preserve">1930 3rd Ave Data Center </t>
  </si>
  <si>
    <t>2e962718-952e-4445-bacb-d297e14356ce</t>
  </si>
  <si>
    <t>Council Hill Data Center 3</t>
  </si>
  <si>
    <t>3276e52c-f684-4c42-a5d8-33c0bd47e8fd</t>
  </si>
  <si>
    <t>Council Hill Data Center 2</t>
  </si>
  <si>
    <t>04783444-8db8-4bcb-9e22-c53d63ddb397</t>
  </si>
  <si>
    <t>Council Hill Data Center 4</t>
  </si>
  <si>
    <t>851e10fc-4c11-48f8-ab97-f47e0198cc4c</t>
  </si>
  <si>
    <t>941120c6-e0ba-4933-8721-57c39f07978b</t>
  </si>
  <si>
    <t>b8157511-2a37-46ce-9439-835095d01df6</t>
  </si>
  <si>
    <t>8945f0bf-e992-4842-9bdc-76f42adbdf47</t>
  </si>
  <si>
    <t>6ecb1b91-0452-4e60-9086-06a4bbf0c6be</t>
  </si>
  <si>
    <t>f00f945a-62db-48ae-824c-ed8ac29587ca</t>
  </si>
  <si>
    <t>2b22b376-6b99-4329-aee1-9e6ca8f2689f</t>
  </si>
  <si>
    <t>f0eb7cfe-3636-4809-9977-8ff314227631</t>
  </si>
  <si>
    <t>9fbac687-9ace-43c3-8e87-e4a02756bb8f</t>
  </si>
  <si>
    <t>2dad0421-9d09-4e07-af75-8dc4e9bf9c2b</t>
  </si>
  <si>
    <t>Antelope DC 2
Antelope Data Center Campus
Company Not Disclosed</t>
  </si>
  <si>
    <t>c79d1d60-65d8-11f1-a229-17f11fb8896c</t>
  </si>
  <si>
    <t>Calvano Data Center</t>
  </si>
  <si>
    <t>Calvano Data Center
Company Not Disclosed</t>
  </si>
  <si>
    <t>0e2c1d60-6441-11f1-a94b-61a14bff5415</t>
  </si>
  <si>
    <t xml:space="preserve">Damac Data Center </t>
  </si>
  <si>
    <t>58e98839-5e03-4fb4-9d7b-13e0a85b942b</t>
  </si>
  <si>
    <t>JPG Data Center 2</t>
  </si>
  <si>
    <t>f6ded9de-f6c1-4d25-a75d-2b1bac924fd6</t>
  </si>
  <si>
    <t>JPG Data Center 7</t>
  </si>
  <si>
    <t>76ba9b6c-d67c-479b-a3dc-8c73bb9ee40a</t>
  </si>
  <si>
    <t>JPG Data Center 6</t>
  </si>
  <si>
    <t>0bb80231-021d-410b-9b54-398f9db606fd</t>
  </si>
  <si>
    <t>JPG Data Center 5</t>
  </si>
  <si>
    <t>f7db58e5-b7ff-4ea2-8a53-9bbaa2594a5a</t>
  </si>
  <si>
    <t>JPG Data Center 9</t>
  </si>
  <si>
    <t>a23390b1-665e-46ac-bb05-c93e5bfe6f07</t>
  </si>
  <si>
    <t>JPG Data Center 3</t>
  </si>
  <si>
    <t>33b184be-c225-49e5-b4dd-63a310354e83</t>
  </si>
  <si>
    <t>JPG Data Center 4</t>
  </si>
  <si>
    <t>5b10c5ea-307c-449c-b411-b5158be17f0c</t>
  </si>
  <si>
    <t>JPG Data Center 8</t>
  </si>
  <si>
    <t>ed0f9df6-345b-4614-bae1-12c07898cd8c</t>
  </si>
  <si>
    <t>JPG Data Center 1</t>
  </si>
  <si>
    <t>4ffcbf86-338e-4b41-9609-e11c7d17a292</t>
  </si>
  <si>
    <t>Muncy Data Center 1</t>
  </si>
  <si>
    <t>497144a9-0243-4d2c-a1f5-da9a117cb1a0</t>
  </si>
  <si>
    <t>Muncy Data Center 2</t>
  </si>
  <si>
    <t>83bcc272-4555-4125-a516-13a6fd00d26b</t>
  </si>
  <si>
    <t>Muncy Data Center 3</t>
  </si>
  <si>
    <t>4ff55580-65aa-11f1-863b-5558c5c77b90</t>
  </si>
  <si>
    <t xml:space="preserve">McGinness Data Center </t>
  </si>
  <si>
    <t>afc71b0e-d31b-4568-a20d-cb64250db7aa</t>
  </si>
  <si>
    <t>Clinton Township Data Center 13</t>
  </si>
  <si>
    <t>a349c6ce-2cdd-49a0-89cb-58c09ddae43c</t>
  </si>
  <si>
    <t>Clinton Township Data Center 14</t>
  </si>
  <si>
    <t>528cd28d-bdcd-4ec6-8e0c-4779c5a46e1f</t>
  </si>
  <si>
    <t>Clinton Township Data Center 8</t>
  </si>
  <si>
    <t>1d12e756-e5e7-4dd2-bc79-d30c029c443e</t>
  </si>
  <si>
    <t>Clinton Township Data Center 3</t>
  </si>
  <si>
    <t>b26e4576-1b4b-4794-9475-497be283f91e</t>
  </si>
  <si>
    <t>Clinton Township Data Center 16</t>
  </si>
  <si>
    <t>afad5589-cf73-406f-8220-02f37cbc75b6</t>
  </si>
  <si>
    <t>Clinton Township Data Center 5</t>
  </si>
  <si>
    <t>53301f81-2b1f-4ab0-8d9f-4b2f285dd307</t>
  </si>
  <si>
    <t>Clinton Township Data Center 10</t>
  </si>
  <si>
    <t>0db159e7-af37-485f-a804-471d2085b748</t>
  </si>
  <si>
    <t>Clinton Township Data Center 7</t>
  </si>
  <si>
    <t>8f90c578-cd34-4ed1-b0fc-ca60171d35b4</t>
  </si>
  <si>
    <t>Clinton Township Data Center 6</t>
  </si>
  <si>
    <t>b48b492e-b4a7-48e3-be8b-abb4e67ca02f</t>
  </si>
  <si>
    <t>Clinton Township Data Center 17</t>
  </si>
  <si>
    <t>a375b4ad-2e9b-4164-a55b-ae88c73246b6</t>
  </si>
  <si>
    <t>Clinton Township Data Center 15</t>
  </si>
  <si>
    <t>0740c3d8-0f4e-4739-8743-113f3c2c19d4</t>
  </si>
  <si>
    <t>Clinton Township Data Center 11</t>
  </si>
  <si>
    <t>5a5ac955-5919-4965-a2af-5fcb1c2f16d9</t>
  </si>
  <si>
    <t>Clinton Township Data Center 9</t>
  </si>
  <si>
    <t>bb131f54-a6c4-4952-9a4c-be40ff30e01a</t>
  </si>
  <si>
    <t>Clinton Township Data Center 19</t>
  </si>
  <si>
    <t>4f289705-3ece-4cdd-a0eb-5b8dd09fa584</t>
  </si>
  <si>
    <t>Clinton Township Data Center 2</t>
  </si>
  <si>
    <t>93966cb4-fb6e-4229-9073-5dfe8add7ba6</t>
  </si>
  <si>
    <t>Clinton Township Data Center 20</t>
  </si>
  <si>
    <t>293f2132-aadf-4647-8add-0c0c24f8bc93</t>
  </si>
  <si>
    <t>Clinton Township Data Center 4</t>
  </si>
  <si>
    <t>d971a6e5-3a54-44f2-809a-d846c5754d5b</t>
  </si>
  <si>
    <t>Clinton Township Data Center 1</t>
  </si>
  <si>
    <t>1be34960-37bb-404d-a247-15b21c480f81</t>
  </si>
  <si>
    <t>Clinton Township Data Center 18</t>
  </si>
  <si>
    <t>a7c485db-1dca-45d7-9167-91f67717641b</t>
  </si>
  <si>
    <t>Clinton Township Data Center 12</t>
  </si>
  <si>
    <t>558ecfe6-f7fb-4238-a44e-719c47106dc4</t>
  </si>
  <si>
    <t>Upper Macungie Data Center 2</t>
  </si>
  <si>
    <t>Air Products</t>
  </si>
  <si>
    <t>550c1764-d853-4ccc-97de-a735f003eba4</t>
  </si>
  <si>
    <t>Upper Macungie Data Center 3</t>
  </si>
  <si>
    <t>7c87d8ab-2666-49dd-9347-f6ccabbaf918</t>
  </si>
  <si>
    <t>Upper Macungie Data Center 1</t>
  </si>
  <si>
    <t>Bitdeer Data Center Phase 2B</t>
  </si>
  <si>
    <t>cc811930-6367-11f1-a926-fdddf37ad9ea</t>
  </si>
  <si>
    <t>Bitdeer Data Center Phase 2A</t>
  </si>
  <si>
    <t>Ionic Digital</t>
  </si>
  <si>
    <t>fbecf6a4-078f-4660-be33-3ef142c3d7ce</t>
  </si>
  <si>
    <t>PF3 - Data Center 2</t>
  </si>
  <si>
    <t>4e593f4d-2762-407f-9102-c0e1c5b022b0</t>
  </si>
  <si>
    <t>PF3 - Data Center 1</t>
  </si>
  <si>
    <t>0e5bdb64-02cc-48dd-be11-cda026e64210</t>
  </si>
  <si>
    <t>DF2 - Data Center 1</t>
  </si>
  <si>
    <t>DF2 - Data Center 1
Delta Forge 2
Applied Digital</t>
  </si>
  <si>
    <t>740684b7-9e62-45e7-b5be-dd1df9bae65c</t>
  </si>
  <si>
    <t>EdgeConnex AUS06</t>
  </si>
  <si>
    <t>ce168187-62a4-4c3f-9674-2ead00fbd7a1</t>
  </si>
  <si>
    <t>EdgeConnex AUS07</t>
  </si>
  <si>
    <t>81482065-e9fe-4b55-893c-4cc1b3d877b6</t>
  </si>
  <si>
    <t>EdgeConnex AUS08</t>
  </si>
  <si>
    <t>a97a45cc-7816-4037-844f-731c44a0c4fe</t>
  </si>
  <si>
    <t>EdgeConnex AUS05</t>
  </si>
  <si>
    <t>cde5315e-24cb-4e4c-91ab-d7da59620316</t>
  </si>
  <si>
    <t>EdgeConnex AUS010</t>
  </si>
  <si>
    <t>8cdfc7dd-1004-4706-a658-8c3125bd878a</t>
  </si>
  <si>
    <t>EdgeConnex AUS09</t>
  </si>
  <si>
    <t>023a5581-ab7f-4d55-9355-5f7b9166c6cc</t>
  </si>
  <si>
    <t>EdgeConnex DC 8</t>
  </si>
  <si>
    <t>8a715294-c928-421a-a4b6-384346345815</t>
  </si>
  <si>
    <t>EdgeConnex DC 3</t>
  </si>
  <si>
    <t>586c9f27-1145-4791-8274-b5e3f8717993</t>
  </si>
  <si>
    <t>EdgeConnex DC 9</t>
  </si>
  <si>
    <t>2da9a097-2c36-477e-9c2a-fe71b6c8f132</t>
  </si>
  <si>
    <t>EdgeConnex DC 5</t>
  </si>
  <si>
    <t>e4705812-dc92-4304-9a8d-90016cdaa281</t>
  </si>
  <si>
    <t>EdgeConnex DC 4</t>
  </si>
  <si>
    <t>c751ceef-1048-45dc-8ac2-345a23112725</t>
  </si>
  <si>
    <t>EdgeConnex DC 2</t>
  </si>
  <si>
    <t>6f4e9d2b-754d-4a0c-b7b1-456d0751c5f5</t>
  </si>
  <si>
    <t>EdgeConnex DC 7</t>
  </si>
  <si>
    <t>b3634eda-9733-4c3e-ba50-7591843870b9</t>
  </si>
  <si>
    <t>EdgeConnex DC 6</t>
  </si>
  <si>
    <t>c2d670d6-f3a5-42cc-a602-c561ca5c6082</t>
  </si>
  <si>
    <t>EdgeConnex DC 1</t>
  </si>
  <si>
    <t>1b2cf4b0-6448-11f1-9b36-c3937bdbe88c</t>
  </si>
  <si>
    <t>EdgeConnex New Albany Data Center 4</t>
  </si>
  <si>
    <t>41a772d0-6445-11f1-8069-4700fdfc4824</t>
  </si>
  <si>
    <t>EdgeConnex New Albany Data Center 3</t>
  </si>
  <si>
    <t>3f3af080-6512-11f1-9b09-7f5a94d94569</t>
  </si>
  <si>
    <t>Prime Chicago - ORD01-01 Expansion</t>
  </si>
  <si>
    <t>a4b06e00-65e8-11f1-9d03-3586af901cf0</t>
  </si>
  <si>
    <t>Cortex 2.0 Phase 2</t>
  </si>
  <si>
    <t>Cortex 2.0 Phase 2
Tesla</t>
  </si>
  <si>
    <t>a8a444ba-140f-4ffa-853e-f0937865e829</t>
  </si>
  <si>
    <t>dee80b6b-145f-4fc8-971e-ded6964d6b5a</t>
  </si>
  <si>
    <t>ab2f8a30-0c14-4080-b71c-c7974321af07</t>
  </si>
  <si>
    <t>81c95476-a8ff-4286-92a2-fd5bffb513dc</t>
  </si>
  <si>
    <t>becc2a3e-8364-4f5a-94a8-a6619be3ac87</t>
  </si>
  <si>
    <t>101b35fd-e27b-43a5-b229-4d68a13e028e</t>
  </si>
  <si>
    <t>c1471eb5-8f85-4a12-ac41-d7f42c5a9e7e</t>
  </si>
  <si>
    <t>d384cfad-edae-4dec-8727-194ec3153dd9</t>
  </si>
  <si>
    <t>3a528438-c616-41f0-81c3-b6d08a308d75</t>
  </si>
  <si>
    <t>ab8cca58-eb2a-403b-b537-1b0bd14d17d3</t>
  </si>
  <si>
    <t>43fb4d6f-b77b-4741-af9c-25a53eeb4343</t>
  </si>
  <si>
    <t>20ade9fd-609e-4b45-9e5d-c7b7a8ffa2a6</t>
  </si>
  <si>
    <t>4f83a1c0-65c7-11f1-8f4d-8f753214088d</t>
  </si>
  <si>
    <t>Google Lease - Colossus 2</t>
  </si>
  <si>
    <t>70d0b560-6b5e-11f1-b937-b33f70f17760</t>
  </si>
  <si>
    <t>New Chesterfield Data Center</t>
  </si>
  <si>
    <t>Androscoggin Mill Data Center
Company Not Disclosed</t>
  </si>
  <si>
    <t>8d804315-0711-45e2-a608-893ed4a85690</t>
  </si>
  <si>
    <t>Technology Information Center 11</t>
  </si>
  <si>
    <t>8e474676-b20d-4027-8f5b-4189cc5c9a05</t>
  </si>
  <si>
    <t>Technology Information Center 6</t>
  </si>
  <si>
    <t>34f14dd1-961c-452c-90a2-0b5a985d9786</t>
  </si>
  <si>
    <t>Technology Information Center 5</t>
  </si>
  <si>
    <t>7ee3b7a2-3845-4bd2-9cf0-4782ef2e7ec0</t>
  </si>
  <si>
    <t>Technology Information Center 4</t>
  </si>
  <si>
    <t>c3f8f670-69bb-11f1-9825-a5ba6ad0e509</t>
  </si>
  <si>
    <t>Technology Information Center 14</t>
  </si>
  <si>
    <t>753b8a15-d62a-407b-ae42-ef2c697e09d1</t>
  </si>
  <si>
    <t>Technology Information Center 7</t>
  </si>
  <si>
    <t>1616a6fc-2f74-47fe-9594-73f8f1d25498</t>
  </si>
  <si>
    <t>Technology Information Center 9</t>
  </si>
  <si>
    <t>9fe28981-c584-4a73-8b06-5fac77238971</t>
  </si>
  <si>
    <t>Technology Information Center 8</t>
  </si>
  <si>
    <t>b628026c-144f-4077-af70-26b5c8c57372</t>
  </si>
  <si>
    <t>Technology Information Center 10</t>
  </si>
  <si>
    <t>06a5a14d-72a4-4d4b-8838-ccde28b8388c</t>
  </si>
  <si>
    <t>Technology Information Center 3</t>
  </si>
  <si>
    <t>78b86fb0-69bb-11f1-9801-2385a8412fe6</t>
  </si>
  <si>
    <t>Technology Information Center 13</t>
  </si>
  <si>
    <t>faa84724-6093-4eca-bc23-9082f9ca839c</t>
  </si>
  <si>
    <t>Technology Information Center 12</t>
  </si>
  <si>
    <t>Coatue Management</t>
  </si>
  <si>
    <t>eb62fe05-72b4-48b9-bd0d-2b26151531d4</t>
  </si>
  <si>
    <t>2e122532-84a9-49ab-bf43-c8a5127b4c37</t>
  </si>
  <si>
    <t>4394ff5d-eba2-4631-8ea7-a43883f62548</t>
  </si>
  <si>
    <t>7612f45f-33ad-49b1-a4be-439d40c78400</t>
  </si>
  <si>
    <t>a4f9edf0-6b29-11f1-8b29-5f55bd37ea10</t>
  </si>
  <si>
    <t xml:space="preserve">Callaway Data Center </t>
  </si>
  <si>
    <t>Warrenton Data Center 1
Warrenton Campus
Crusoe</t>
  </si>
  <si>
    <t>23317ad0-6a71-11f1-92b5-3ff7b6589ec9</t>
  </si>
  <si>
    <t>Beacon Point DC Phase 2</t>
  </si>
  <si>
    <t>Beacon Point DC Phase 1</t>
  </si>
  <si>
    <t>a877b100-6a8f-11f1-929b-231c33d193af</t>
  </si>
  <si>
    <t>Batavia Data Center</t>
  </si>
  <si>
    <t>38d374f0-66b2-11f1-a290-83fd26c8a9a4</t>
  </si>
  <si>
    <t>MARIES TECH PARK II</t>
  </si>
  <si>
    <t>Jupiter AI Data Center 4</t>
  </si>
  <si>
    <t>b3d19f10-1e09-473b-9115-adf06731f4db</t>
  </si>
  <si>
    <t>Grassmere Park Data Center 2</t>
  </si>
  <si>
    <t>de83deaa-1fda-4872-bf6d-3a05123e73bc</t>
  </si>
  <si>
    <t>Grassmere Park Data Center 1</t>
  </si>
  <si>
    <t>0a744fb0-6b4b-11f1-9c7f-b16890eda400</t>
  </si>
  <si>
    <t>Tonawanda Data Center</t>
  </si>
  <si>
    <t>53595c31-d82e-48b0-92b2-8fba66f05ddc</t>
  </si>
  <si>
    <t>PNK Group USA</t>
  </si>
  <si>
    <t>47af66c6-725c-44b4-b554-eb26dde18c84</t>
  </si>
  <si>
    <t>679c7a64-bbe0-4f1e-909c-baa0ca5915c2</t>
  </si>
  <si>
    <t>a1d01510-9ee0-418a-b9a7-f33d0a010b1f</t>
  </si>
  <si>
    <t>034d9be5-af2b-4aea-8607-e3d2bfc502de</t>
  </si>
  <si>
    <t>b3ee765f-e17b-44fb-8f7a-6dedbe056d7f</t>
  </si>
  <si>
    <t>c68b3838-52ca-47a6-816b-4d4fc1e58c74</t>
  </si>
  <si>
    <t>4abd7415-caff-4c78-ab47-2ec07494cdb0</t>
  </si>
  <si>
    <t>d8362877-dc73-45ed-b2cb-386f783ea92a</t>
  </si>
  <si>
    <t>41f34740-70da-11f1-9075-ff9f526f0efa</t>
  </si>
  <si>
    <t>Holder Industrial Park</t>
  </si>
  <si>
    <t>2498a340-70c4-11f1-b6fb-af639764845a</t>
  </si>
  <si>
    <t>Smart Energy Data Center</t>
  </si>
  <si>
    <t>7a18faa0-6beb-11f1-9ffa-a7e95d14dd42</t>
  </si>
  <si>
    <t>Fontaine Research Park</t>
  </si>
  <si>
    <t>08906b10-6c28-11f1-89ae-cb591f3ea48d</t>
  </si>
  <si>
    <t xml:space="preserve">Iron Horse Data Center </t>
  </si>
  <si>
    <t>7608fd3a-e2db-4940-8e65-f598cc29b65d</t>
  </si>
  <si>
    <t>Hummelstown Quarry Data Center 1</t>
  </si>
  <si>
    <t>23c4a484-8081-4da2-be66-cbfb8e00658f</t>
  </si>
  <si>
    <t>Hummelstown Quarry Data Center 2</t>
  </si>
  <si>
    <t>d7437a40-6c16-11f1-ae70-6df4ab104f2d</t>
  </si>
  <si>
    <t xml:space="preserve">Jefferson Lab Data Center </t>
  </si>
  <si>
    <t>e4a042c9-2dcd-47d5-be53-30928d221f8f</t>
  </si>
  <si>
    <t>9147adf6-7218-4e21-b51c-18c381c5782a</t>
  </si>
  <si>
    <t>af987456-4e2d-4b73-acc9-340aa6964b97</t>
  </si>
  <si>
    <t>afaec2a7-1a89-4900-828f-0147b9aeb6f5</t>
  </si>
  <si>
    <t>Project Catalyst DC 7</t>
  </si>
  <si>
    <t>b2263466-8fd6-4b16-9449-fa32d8315b8e</t>
  </si>
  <si>
    <t>Project Catalyst DC 6</t>
  </si>
  <si>
    <t>59f1ef43-4cc3-4a85-9718-e7d2bd72c30b</t>
  </si>
  <si>
    <t>Data Center 1
Golden Valley Technology Hub
Beacon Data Centers</t>
  </si>
  <si>
    <t>Beacon Data Centers</t>
  </si>
  <si>
    <t>2c0773bd-84a7-48e7-9184-c027bc97b219</t>
  </si>
  <si>
    <t>Luckett Data Center 7</t>
  </si>
  <si>
    <t>484d9bee-b06f-4011-bd7b-88effee96afb</t>
  </si>
  <si>
    <t>Luckett Data Center 8</t>
  </si>
  <si>
    <t>4decc013-9620-47a5-8d8f-d3994e5a8897</t>
  </si>
  <si>
    <t>Luckett Data Center 4</t>
  </si>
  <si>
    <t>4cde0777-3814-440f-8fe6-c6c27ede7d45</t>
  </si>
  <si>
    <t>Luckett Data Center 6</t>
  </si>
  <si>
    <t>ae65f6e9-7956-4e70-8d5f-1be4da76c7b4</t>
  </si>
  <si>
    <t>Luckett Data Center 3</t>
  </si>
  <si>
    <t>8183167e-4cb3-4f11-bdf3-ec6bd1e56145</t>
  </si>
  <si>
    <t>Luckett Data Center 10</t>
  </si>
  <si>
    <t>0440a0ba-97eb-4fe4-b8b3-c94d53f73aa7</t>
  </si>
  <si>
    <t>Luckett Data Center 5</t>
  </si>
  <si>
    <t>be34f000-52ad-491f-8641-6e34e574b309</t>
  </si>
  <si>
    <t>Luckett Data Center 9</t>
  </si>
  <si>
    <t>04ff374c-64a9-42f2-bfcc-0ff75c76ff73</t>
  </si>
  <si>
    <t>Luckett Data Center 2</t>
  </si>
  <si>
    <t>a2192470-59bb-4476-89f3-0b20b58517c7</t>
  </si>
  <si>
    <t>Luckett Data Center 1</t>
  </si>
  <si>
    <t>21c90430-6fe2-11f1-b078-a7e76c95da13</t>
  </si>
  <si>
    <t>2401 Utah Ave Data Center</t>
  </si>
  <si>
    <t>78498620-6fee-11f1-9784-734adb03527e</t>
  </si>
  <si>
    <t>Brownfield Industrial Data Center</t>
  </si>
  <si>
    <t>Stokes Inc</t>
  </si>
  <si>
    <t>Verrus Data</t>
  </si>
  <si>
    <t>e5477020-7043-11f1-85ae-85f5abbda495</t>
  </si>
  <si>
    <t>Cielo Haines City Data Center</t>
  </si>
  <si>
    <t>Cielo Haines City Data Center
Cielo Digital Infrastructure</t>
  </si>
  <si>
    <t>eb68e936-8bfc-4dbe-bb2a-d2c58ee190f2</t>
  </si>
  <si>
    <t>c6a39e45-abc0-4fc3-8cb2-de189373d0d0</t>
  </si>
  <si>
    <t>Sweetwater 1 Data Center 2
Iren Sweetwater 1
Iren Ltd</t>
  </si>
  <si>
    <t>8c9a852a-3eef-416c-a338-3b49d7d60dfc</t>
  </si>
  <si>
    <t>4b118d34-ee48-46a9-beef-ec11a51530af</t>
  </si>
  <si>
    <t>61de14be-da38-43f0-9c26-6deff7aebf34</t>
  </si>
  <si>
    <t>Data Center D</t>
  </si>
  <si>
    <t>f6e20333-cec2-4fb0-af17-4d7ee8d04326</t>
  </si>
  <si>
    <t>a1a0ce37-8514-49d1-84eb-05c644270f46</t>
  </si>
  <si>
    <t>b96ae7cc-edaa-4816-9209-8978b69faea6</t>
  </si>
  <si>
    <t>4c94fcbb-e16a-4a7a-a575-7952d3014381</t>
  </si>
  <si>
    <t>fcf655d0-e734-431a-9b20-64f31f923efa</t>
  </si>
  <si>
    <t>34c8ec2b-300f-4f23-beb4-8b67e7536d47</t>
  </si>
  <si>
    <t>c76dc886-b64d-4748-b257-f264a088413d</t>
  </si>
  <si>
    <t>Blueprint Projects Data Center 2</t>
  </si>
  <si>
    <t>d6af6f08-0a20-4f60-ad7b-607b898c41d9</t>
  </si>
  <si>
    <t>Blueprint Projects Data Center 3</t>
  </si>
  <si>
    <t>Blueprint Projects Data Center 1</t>
  </si>
  <si>
    <t>48fac9d7-53c0-4e71-bad2-66f2acccf357</t>
  </si>
  <si>
    <t>946f3f46-ba6d-40ac-9857-feb2a704aa12</t>
  </si>
  <si>
    <t>40dfa8e3-cfce-46f4-a67a-403a228ddd05</t>
  </si>
  <si>
    <t>1c25aa64-bdfa-471b-87f8-ed838b7d6212</t>
  </si>
  <si>
    <t>30437cf0-6e59-11f1-b7a5-012370d3a3ab</t>
  </si>
  <si>
    <t>Eagle Mountain Utah Data Center Building 13</t>
  </si>
  <si>
    <t>2a128ec0-6e59-11f1-87d1-d76df775a1c6</t>
  </si>
  <si>
    <t>Eagle Mountain Utah Data Center Building 12</t>
  </si>
  <si>
    <t>98466150-6e59-11f1-9f0f-bd016d4be1d1</t>
  </si>
  <si>
    <t>Eagle Mountain Utah Data Center Building 11</t>
  </si>
  <si>
    <t>b79a0b60-6f0d-11f1-af11-d366e95be7e0</t>
  </si>
  <si>
    <t>Gallatin Data Center Building 4</t>
  </si>
  <si>
    <t>789dfa47-3308-4596-8920-defc93e03c90</t>
  </si>
  <si>
    <t>Data Center E</t>
  </si>
  <si>
    <t>b86f248e-c2f6-4978-bcbc-4069ab140455</t>
  </si>
  <si>
    <t>a8de8e58-5591-4f8e-974b-cf5f840ef8b8</t>
  </si>
  <si>
    <t>d3c12f42-0dde-4813-9ff7-4a0c5bb4ff77</t>
  </si>
  <si>
    <t>Data Center G</t>
  </si>
  <si>
    <t>40e9b3e2-b49d-49df-845f-5c4d83a5aae4</t>
  </si>
  <si>
    <t>e5eb94d4-7cee-4f73-ad20-4b0e26ebfab6</t>
  </si>
  <si>
    <t>Data Center F</t>
  </si>
  <si>
    <t>309fc80d-1f6a-4156-aec4-bbd1cf178355</t>
  </si>
  <si>
    <t>c7245151-a45e-41cc-bfe7-c453567f53c0</t>
  </si>
  <si>
    <t>Data Center H</t>
  </si>
  <si>
    <t>9edef7a7-fb46-4756-adc6-f831fb57a4e5</t>
  </si>
  <si>
    <t>Data Center I</t>
  </si>
  <si>
    <t>ff0cdaba-b635-4925-8221-2face90650f1</t>
  </si>
  <si>
    <t xml:space="preserve">Diode Data Center </t>
  </si>
  <si>
    <t>0653d33e-d519-48b0-896f-1305aa3d2935</t>
  </si>
  <si>
    <t>Project Merlin Data Center 1</t>
  </si>
  <si>
    <t>3fdc0130-6c12-11f1-9ac8-59ad6042710a</t>
  </si>
  <si>
    <t>LV1 CORE Campus SuperNAP 6</t>
  </si>
  <si>
    <t>c8cba3e0-7592-11f1-a8ed-41586ce2ffdb</t>
  </si>
  <si>
    <t>Fairground Data Center</t>
  </si>
  <si>
    <t>1b939292-4120-40a7-aeda-868695f3e1d5</t>
  </si>
  <si>
    <t>71c21140-4255-4efe-98c8-44cb7820cde6</t>
  </si>
  <si>
    <t>412048d0-7559-11f1-96b6-eb62a8bd3218</t>
  </si>
  <si>
    <t>Leola Data Center</t>
  </si>
  <si>
    <t>c7c157a0-75c5-11f1-a460-8d8611e3e1a3</t>
  </si>
  <si>
    <t>Salix Data Center</t>
  </si>
  <si>
    <t>878740d0-74a5-11f1-b29c-cd4fe3bf9c70</t>
  </si>
  <si>
    <t>Mid-America Commerce Park DC</t>
  </si>
  <si>
    <t>03e6252d-78bf-436d-843d-047404223622</t>
  </si>
  <si>
    <t>380582c1-8dd1-4ea9-9b59-e6913f296050</t>
  </si>
  <si>
    <t>61586476-7fe0-4785-a683-835f6c071d1d</t>
  </si>
  <si>
    <t>b0a13648-3be6-49d2-a43e-d213e68ad054</t>
  </si>
  <si>
    <t>65727e54-8175-4971-a7f0-6d12dc8268af</t>
  </si>
  <si>
    <t>bb4a0cf1-db51-4d28-a8bd-286091ad91cf</t>
  </si>
  <si>
    <t>32a97135-30e5-4eea-9af5-f7e4c0a1ad2c</t>
  </si>
  <si>
    <t>cfce919d-822d-44e2-801f-3efc41dfa568</t>
  </si>
  <si>
    <t>68f40b88-374f-4a50-8a42-64be14b16a86</t>
  </si>
  <si>
    <t>d3c474d7-be18-4858-b799-2e21cc50bfbe</t>
  </si>
  <si>
    <t>4b1ea74e-8039-48ee-a847-5504e773db0a</t>
  </si>
  <si>
    <t>Greene Data Center 13</t>
  </si>
  <si>
    <t>e0fb8b4b-560f-4628-99cd-8c0530975ac0</t>
  </si>
  <si>
    <t>Greene Data Center 19</t>
  </si>
  <si>
    <t>be0ba856-7b60-453b-a043-9411e4723c34</t>
  </si>
  <si>
    <t>Greene Data Center 12</t>
  </si>
  <si>
    <t>14e1025d-5aed-498d-86ff-1d4cf2a72204</t>
  </si>
  <si>
    <t>Greene Data Center 17</t>
  </si>
  <si>
    <t>5d3445a7-85aa-4494-a1f8-c9e64b505813</t>
  </si>
  <si>
    <t>Greene Data Center 16</t>
  </si>
  <si>
    <t>3ce772ba-c67d-43af-86ee-41e02458bc7a</t>
  </si>
  <si>
    <t>Greene Data Center 14</t>
  </si>
  <si>
    <t>e2da4a3f-ca5a-457e-9256-cc958c2a0ba1</t>
  </si>
  <si>
    <t>Greene Data Center 18</t>
  </si>
  <si>
    <t>8538751a-d36e-4a5a-82e3-89c20bc693da</t>
  </si>
  <si>
    <t>Greene Data Center 11</t>
  </si>
  <si>
    <t>fa61ac06-994f-49d1-8125-806577a78e1d</t>
  </si>
  <si>
    <t>Greene Data Center 15</t>
  </si>
  <si>
    <t>4b37cf33-8c04-43a3-9785-0467102eb0ad</t>
  </si>
  <si>
    <t>Greene Data Center 20</t>
  </si>
  <si>
    <t>9f474ef7-aa69-49b0-91a9-dc4ac3d83b4c</t>
  </si>
  <si>
    <t>Clean Cloud Energy</t>
  </si>
  <si>
    <t>98403a25-9186-4c6e-a21d-926f769e1d28</t>
  </si>
  <si>
    <t>29b09d72-fa76-4d0f-bd85-c5f3c6867529</t>
  </si>
  <si>
    <t>8bcc1889-36a9-4b01-a3fa-7971ca73b130</t>
  </si>
  <si>
    <t>1dff1f9a-805a-4dc4-883e-540874812ffc</t>
  </si>
  <si>
    <t>DCIP De Soto Data Center 7</t>
  </si>
  <si>
    <t>DCIP Group</t>
  </si>
  <si>
    <t>6c11dfbd-1736-42aa-be4e-dce417393a30</t>
  </si>
  <si>
    <t>DCIP De Soto Data Center 6</t>
  </si>
  <si>
    <t>8a4c3aeb-c4ec-472a-9980-e8940656e37a</t>
  </si>
  <si>
    <t>DCIP De Soto Data Center 11</t>
  </si>
  <si>
    <t>7e177d70-13eb-4c9f-b2c4-8a1b06e35c33</t>
  </si>
  <si>
    <t>DCIP De Soto Data Center 19</t>
  </si>
  <si>
    <t>3325c700-e65f-45ac-be70-b0642a1030bb</t>
  </si>
  <si>
    <t>DCIP De Soto Data Center 10</t>
  </si>
  <si>
    <t>c97bae4c-b3d8-4a70-9505-4fe84690e7d6</t>
  </si>
  <si>
    <t>DCIP De Soto Data Center 21</t>
  </si>
  <si>
    <t>ecd569a0-35bb-49a6-8701-b9d12465acd0</t>
  </si>
  <si>
    <t>DCIP De Soto Data Center 9</t>
  </si>
  <si>
    <t>229d9126-7f6c-439b-baa2-065b39128c17</t>
  </si>
  <si>
    <t>DCIP De Soto Data Center 15</t>
  </si>
  <si>
    <t>ba4abb89-05ca-402f-ae35-f8ccd8e99ad2</t>
  </si>
  <si>
    <t>DCIP De Soto Data Center 23</t>
  </si>
  <si>
    <t>55392131-f344-4b3f-b4fc-b419363a6dd4</t>
  </si>
  <si>
    <t>DCIP De Soto Data Center 16</t>
  </si>
  <si>
    <t>05b3c762-826b-48cc-8066-4a629defdfe5</t>
  </si>
  <si>
    <t>DCIP De Soto Data Center 3</t>
  </si>
  <si>
    <t>f994bb8b-99e4-470e-a9b1-cd131cf1c24e</t>
  </si>
  <si>
    <t>DCIP De Soto Data Center 17</t>
  </si>
  <si>
    <t>7e53a77d-5d57-4360-a593-c4e8ccffbd87</t>
  </si>
  <si>
    <t>DCIP De Soto Data Center 4</t>
  </si>
  <si>
    <t>291c97f9-2289-4d7e-aad2-3980d2b0ec7b</t>
  </si>
  <si>
    <t>DCIP De Soto Data Center 8</t>
  </si>
  <si>
    <t>8b85828c-f5e6-486a-bd59-5a5904100c64</t>
  </si>
  <si>
    <t>DCIP De Soto Data Center 2</t>
  </si>
  <si>
    <t>1eedb70c-3edf-4c1d-9a58-d2c803f3f6ad</t>
  </si>
  <si>
    <t>DCIP De Soto Data Center 13</t>
  </si>
  <si>
    <t>a7bb6e90-b62e-46ee-9d42-7b0e9ce772d6</t>
  </si>
  <si>
    <t>DCIP De Soto Data Center 14</t>
  </si>
  <si>
    <t>5e9415e5-372c-477f-9a3a-62e35a4287b6</t>
  </si>
  <si>
    <t>DCIP De Soto Data Center 18</t>
  </si>
  <si>
    <t>f340d6ca-9c08-499b-975a-9d91b9a7cef3</t>
  </si>
  <si>
    <t>DCIP De Soto Data Center 5</t>
  </si>
  <si>
    <t>e0aba146-9e67-4e35-ab2c-08e8735953d3</t>
  </si>
  <si>
    <t>DCIP De Soto Data Center 1</t>
  </si>
  <si>
    <t>e1de2685-211a-41ba-9d26-971e8b33406d</t>
  </si>
  <si>
    <t>DCIP De Soto Data Center 12</t>
  </si>
  <si>
    <t>77b10995-5eef-4d41-b393-d01db4f671aa</t>
  </si>
  <si>
    <t>DCIP De Soto Data Center 20</t>
  </si>
  <si>
    <t>e9efaa7e-8b8a-433f-b42d-6dc040319308</t>
  </si>
  <si>
    <t>DCIP De Soto Data Center 22</t>
  </si>
  <si>
    <t>977b9a30-716d-11f1-9585-050607867e70</t>
  </si>
  <si>
    <t>ff0d1490-716c-11f1-b92c-0737b37baf75</t>
  </si>
  <si>
    <t>22420b10-7590-11f1-b49a-09ac97ae938f</t>
  </si>
  <si>
    <t>El Dorado AI Data Center</t>
  </si>
  <si>
    <t>Z Squared Inc</t>
  </si>
  <si>
    <t>57700a99-af6c-46fc-92d1-82ff795e1107</t>
  </si>
  <si>
    <t>62505f73-c7f8-4269-94cc-249bf8f912ef</t>
  </si>
  <si>
    <t>187ce513-0b1c-472f-acd5-863f1a5823d0</t>
  </si>
  <si>
    <t>463bedd9-5e70-4111-beb3-dd0d469a348f</t>
  </si>
  <si>
    <t>bc997448-6889-4a41-92dc-d21af4fb613d</t>
  </si>
  <si>
    <t>b99f5180-75c1-11f1-a460-8d8611e3e1a3</t>
  </si>
  <si>
    <t>Little Blue Data Center</t>
  </si>
  <si>
    <t>Temple Data Center 1
Temple Data Center Campus
Rowan Digital Infrastructure</t>
  </si>
  <si>
    <t>e22011d0-75bc-11f1-b2a1-7f28b778c64b</t>
  </si>
  <si>
    <t>Mount Royal Data Center</t>
  </si>
  <si>
    <t>4f1df362-c1a9-4380-a4c9-22b4b7316d65</t>
  </si>
  <si>
    <t>Sisson North Data Center 7</t>
  </si>
  <si>
    <t>ca22c0bd-bf1a-4704-9695-eb0dc219c412</t>
  </si>
  <si>
    <t>Sisson North Data Center 6</t>
  </si>
  <si>
    <t>30907114-84d0-405e-baf7-1b817f8e311c</t>
  </si>
  <si>
    <t>Sisson South Data Center 12</t>
  </si>
  <si>
    <t>6c13bc70-74c8-11f1-9d5a-93d7b4724e08</t>
  </si>
  <si>
    <t>Sisson South Data Center 13</t>
  </si>
  <si>
    <t>725487c0-7489-11f1-b4f0-073cf2948eec</t>
  </si>
  <si>
    <t>Kuna Data Center Building 3</t>
  </si>
  <si>
    <t>a86ea0c0-7489-11f1-8c3e-c1a5194cab72</t>
  </si>
  <si>
    <t>Kuna Data Center Building 4</t>
  </si>
  <si>
    <t>Data Center Building 2
Charlotte, Digital Realty Campus
Digital Realty</t>
  </si>
  <si>
    <t>b1193375-6afc-487f-b4e4-3e952c284cea</t>
  </si>
  <si>
    <t>Skye Data Center 4</t>
  </si>
  <si>
    <t>c57de1ac-52b0-4d3c-8be3-7410e07efbd9</t>
  </si>
  <si>
    <t>Skye Data Center 3</t>
  </si>
  <si>
    <t>NYDIG</t>
  </si>
  <si>
    <t>5e18bc90-7493-11f1-8ae2-21c4d2c616ea</t>
  </si>
  <si>
    <t>Provident Rufus Data Center</t>
  </si>
  <si>
    <t>ESTIMATED_ACTIVATION_DATE_ATERIO</t>
  </si>
  <si>
    <t>ESTIMATED_ACTIVATION_DATE_PUBLIC_SOURCE</t>
  </si>
  <si>
    <t>ESTIMATED_ACTIVATION_DATE_PUBLIC_SOURCE_URL</t>
  </si>
  <si>
    <t>Aterio's internally estimated activation date.</t>
  </si>
  <si>
    <t>Estimated activation date as reported by publicly available sources.</t>
  </si>
  <si>
    <t>The public source URL from which the estimated activation date is derived, enabling direct traceability to the original reference.</t>
  </si>
  <si>
    <t>CRITICAL_IT_CAPACITY_MW</t>
  </si>
  <si>
    <t>Power capacity (in MW) available to IT equipment (servers, storage, and networking) under fully redundant operating conditions, excluding facility overhead such as cooling and power distribution losses.</t>
  </si>
  <si>
    <t>ATERIO_POWER_GENERATION_PROJECT_UID</t>
  </si>
  <si>
    <r>
      <t>Links to A</t>
    </r>
    <r>
      <rPr>
        <b/>
        <sz val="10"/>
        <color theme="1"/>
        <rFont val="Arial"/>
        <family val="2"/>
      </rPr>
      <t>terio's Power Generation dataset</t>
    </r>
    <r>
      <rPr>
        <sz val="10"/>
        <color theme="1"/>
        <rFont val="Arial"/>
        <family val="2"/>
      </rPr>
      <t>, enabling joins to analyze on-site energy infrastructure at the project level.</t>
    </r>
  </si>
  <si>
    <t>PN</t>
  </si>
  <si>
    <t>Pennsylvania Electric zone - PJM</t>
  </si>
  <si>
    <t>d30cf040-796e-11f1-b77e-b99424ccb911</t>
  </si>
  <si>
    <t xml:space="preserve"> RB Inyokern Data Center </t>
  </si>
  <si>
    <t>2de15fb0-761d-11f1-a0ed-8bc5c5a42f93</t>
  </si>
  <si>
    <t>Eagan Data Center</t>
  </si>
  <si>
    <t>12efa587-b965-4aee-8a75-0eccbac638bd</t>
  </si>
  <si>
    <t xml:space="preserve">Maquoketa Data Center 1 </t>
  </si>
  <si>
    <t>4cfaa9b0-7a0f-11f1-b634-bd9fd4e3b265</t>
  </si>
  <si>
    <t>i74 Wired business campus</t>
  </si>
  <si>
    <t>9a74ddd0-7b01-11f1-aee0-4dbdfd7f5899</t>
  </si>
  <si>
    <t>020947e0-76ef-11f1-882c-4deedad4e203</t>
  </si>
  <si>
    <t>Georgia Technology Center</t>
  </si>
  <si>
    <t>b04a6ef0-762d-11f1-9637-7b5e96ed0ec2</t>
  </si>
  <si>
    <t xml:space="preserve">Oakland University Data Center </t>
  </si>
  <si>
    <t>b836ae2e-11ed-4fb4-8fa6-9895cf4ff0d4</t>
  </si>
  <si>
    <t xml:space="preserve">Dulles South Innovation Center </t>
  </si>
  <si>
    <t>Ranalli SuperDC Data Center 2
Ranalli SuperDC Campus
Company Not Disclosed</t>
  </si>
  <si>
    <t>27594a60-794a-11f1-bcaf-0fe1f28909ae</t>
  </si>
  <si>
    <t>Roble Road Data Center</t>
  </si>
  <si>
    <t>795d44a7-aa5e-49f6-8886-1cfbb0659f1e</t>
  </si>
  <si>
    <t>Atmosphere Data Centers</t>
  </si>
  <si>
    <t>17946216-397a-4f35-95f2-545693b3b68a</t>
  </si>
  <si>
    <t>20cfb369-3071-4efe-9936-8fc697df3cf6</t>
  </si>
  <si>
    <t>538b4e60-ef1a-4110-824b-e24098f40c42</t>
  </si>
  <si>
    <t>80a6235c-f3fb-4294-a452-2c8973f39a0d</t>
  </si>
  <si>
    <t>Data center 1</t>
  </si>
  <si>
    <t>1eca5533-403f-45e5-8c89-d50d9bd8939c</t>
  </si>
  <si>
    <t xml:space="preserve">Data center 2 </t>
  </si>
  <si>
    <t>Bilateral Energy</t>
  </si>
  <si>
    <t>f4687ba8-606a-4bcf-904a-185f7b6f6d2d</t>
  </si>
  <si>
    <t>Circe Energy, LLC</t>
  </si>
  <si>
    <t>b051ac1f-d670-41ed-a688-fc0127222d02</t>
  </si>
  <si>
    <t>0ecf2518-881f-439f-b232-7fa2e4e1ab82</t>
  </si>
  <si>
    <t>33ebb9a1-ee2f-4777-a571-d219e298d37c</t>
  </si>
  <si>
    <t>c6878f12-35b4-41ed-abde-9b1fb741dd30</t>
  </si>
  <si>
    <t>dcd7e2c4-c21b-44c6-8ba7-55f07af9226a</t>
  </si>
  <si>
    <t>1ec04c53-599c-4954-81e7-6fe5ad6a230a</t>
  </si>
  <si>
    <t>f6c1cc02-6af6-4059-a8b5-97c6436e1c9c</t>
  </si>
  <si>
    <t>Fluidstack</t>
  </si>
  <si>
    <t>f2f04880-7bd5-11f1-9501-b944ffcda0b2</t>
  </si>
  <si>
    <t>Okmulgee Data Center</t>
  </si>
  <si>
    <t>CloudBurst Data Centers</t>
  </si>
  <si>
    <t>Core Scientific Hunt County 1
Core Scientific Hunt County Campus
Core Scientific</t>
  </si>
  <si>
    <t>Fundamental Data LLC</t>
  </si>
  <si>
    <t>632b54be-380d-483d-95cb-d79062782460</t>
  </si>
  <si>
    <t>aae992a3-82a2-4854-aaf2-3d153ce80820</t>
  </si>
  <si>
    <t>3caf4e9e-8d10-4c7f-b4b3-a16273ae6b05</t>
  </si>
  <si>
    <t>Nakota Data Center 1A</t>
  </si>
  <si>
    <t>Tachyon9 Corporation</t>
  </si>
  <si>
    <t>72ce2567-2260-48dd-a11d-7a70bbbffd03</t>
  </si>
  <si>
    <t>Nakota Data Center 5</t>
  </si>
  <si>
    <t>0672c62c-c9bf-4ee4-935f-eab378a54d4d</t>
  </si>
  <si>
    <t>Nakota Data Center 2</t>
  </si>
  <si>
    <t>11984a30-7ad2-11f1-aa68-951cd3cac2c7</t>
  </si>
  <si>
    <t>Nakota Data Center 1B</t>
  </si>
  <si>
    <t>0eb6ac0a-50b4-4135-b3f5-171b28756b61</t>
  </si>
  <si>
    <t>Nakota Data Center 3</t>
  </si>
  <si>
    <t>61bc12b5-6f10-4b5e-a554-736eb74b5230</t>
  </si>
  <si>
    <t>Nakota Data Center 4</t>
  </si>
  <si>
    <t>74a38c0b-4065-4ec5-993b-86990ac555c8</t>
  </si>
  <si>
    <t>Beech Rd Data Center Building 3</t>
  </si>
  <si>
    <t>154a8cad-1ff0-48ee-bd16-9246bbde4685</t>
  </si>
  <si>
    <t>Beech Rd Data Center Building 6</t>
  </si>
  <si>
    <t>9d62726b-8f41-40bb-80b6-8e69c7e3fe7d</t>
  </si>
  <si>
    <t>Beech Rd Data Center Building 4</t>
  </si>
  <si>
    <t>2d5f0f2e-1793-40da-b856-0fe0464ec2b1</t>
  </si>
  <si>
    <t>Beech Rd Data Center Building 5</t>
  </si>
  <si>
    <t>c72a4a42-4e2e-4269-9898-0619cb017f41</t>
  </si>
  <si>
    <t>Beech Rd Data Center Building 2</t>
  </si>
  <si>
    <t>be51e002-e27b-4f49-89bf-5f410a9522d5</t>
  </si>
  <si>
    <t xml:space="preserve">Project Atlas  Data Center 1 </t>
  </si>
  <si>
    <t>62c566f2-4868-4880-a20e-4eaf843190e4</t>
  </si>
  <si>
    <t>Project Atlas  Data Center 3</t>
  </si>
  <si>
    <t>14a532a5-35aa-455b-9771-2fed89203dff</t>
  </si>
  <si>
    <t xml:space="preserve">Project Atlas  Data Center 2 </t>
  </si>
  <si>
    <t>1d2f7be0-4f9e-4b53-ac93-e3f2092ee2ee</t>
  </si>
  <si>
    <t>AT11x Data Center</t>
  </si>
  <si>
    <t>3e088283-77ba-4815-b84a-42d1d1a6a847</t>
  </si>
  <si>
    <t>AT10x Data Center</t>
  </si>
  <si>
    <t>81a8d58d-e8e3-460c-951d-efadc3ffe8ac</t>
  </si>
  <si>
    <t>AT13x Data Center</t>
  </si>
  <si>
    <t>0524f320-e540-4fce-b518-0ce49442de93</t>
  </si>
  <si>
    <t>AT12x Data Center</t>
  </si>
  <si>
    <t>Helios Phase 3
Galaxy Helios Campus
Galaxy</t>
  </si>
  <si>
    <t>7db50a01-3865-4135-af10-17f8992b2138</t>
  </si>
  <si>
    <t>2f3f0323-b154-46ac-8fe5-a19daff20578</t>
  </si>
  <si>
    <t>e44ea90e-2e46-4b2a-b644-12e0f348f6ec</t>
  </si>
  <si>
    <t>e0701ab5-596f-4585-924d-6b8fd6de5859</t>
  </si>
  <si>
    <t>09cb3ba6-ca00-4831-8c11-68e74bac15bd</t>
  </si>
  <si>
    <t>00610ebf-ba9c-49a0-961e-7a67695cffdd</t>
  </si>
  <si>
    <t>Project Maize DC 2</t>
  </si>
  <si>
    <t>Project Maize DC 2
Project Maize
Google</t>
  </si>
  <si>
    <t>Project Maize DC 1</t>
  </si>
  <si>
    <t>Project Maize DC 1
Project Maize
Google</t>
  </si>
  <si>
    <t>1ae37a0b-358f-40d7-a1dd-6df216c15157</t>
  </si>
  <si>
    <t>Austin Project DC 5</t>
  </si>
  <si>
    <t>c749eefb-0aa1-49c2-a402-1a8c56e093b0</t>
  </si>
  <si>
    <t>Austin Project DC 3</t>
  </si>
  <si>
    <t>14c84950-8c83-41a0-bf61-c49a74bc1c8f</t>
  </si>
  <si>
    <t>Austin Project DC 6</t>
  </si>
  <si>
    <t>9ee42bdb-3977-4c23-bd4c-2299900a54eb</t>
  </si>
  <si>
    <t>Austin Project DC 4</t>
  </si>
  <si>
    <t xml:space="preserve">TeraWulf Hawesville Data Center 1
TeraWulf Hawesville Campus
TeraWulf </t>
  </si>
  <si>
    <t>9cc79bc0-14db-42d1-adf0-16b17a8985d5</t>
  </si>
  <si>
    <t>383a3b79-a58d-4861-ba9b-0d98cab6c7d9</t>
  </si>
  <si>
    <t>166998a5-686b-47d8-a746-b4c6ab879797</t>
  </si>
  <si>
    <t>c5ca1eda-a8ee-4f89-bebd-85d4fa93e4b9</t>
  </si>
  <si>
    <t>f1ddab80-7c8f-11f1-b42a-9d6209ffa905</t>
  </si>
  <si>
    <t>587b9890-8139-11f1-81e4-b710307924d3</t>
  </si>
  <si>
    <t>Atticus Data Center</t>
  </si>
  <si>
    <t>Atticus Data Center
Company Not Disclosed</t>
  </si>
  <si>
    <t>5359796d-53e6-4d7e-a096-864a54090787</t>
  </si>
  <si>
    <t>ea9b94fb-023f-468e-8b57-6b1277453d2c</t>
  </si>
  <si>
    <t>Tyler Bitcoin Mining Data Center</t>
  </si>
  <si>
    <t>Powers Ferry Data Center</t>
  </si>
  <si>
    <t>b5c01980-7f9b-11f1-920a-71d2276972b4</t>
  </si>
  <si>
    <t>Rockland Road Data Center</t>
  </si>
  <si>
    <t>4edc8e62-b632-4d63-8bca-7fc6495b3099</t>
  </si>
  <si>
    <t>Building 18</t>
  </si>
  <si>
    <t>99848cf8-bd5d-4f1b-ac5e-8d6bcd33052c</t>
  </si>
  <si>
    <t>Building 8</t>
  </si>
  <si>
    <t>fd3aa252-3e3b-48b2-9caf-949bbd71ad26</t>
  </si>
  <si>
    <t>Building 4</t>
  </si>
  <si>
    <t>13b62d33-ca6c-4316-b1a4-f8ae6adf9275</t>
  </si>
  <si>
    <t>Building 20</t>
  </si>
  <si>
    <t>14b36191-9b27-4971-817e-88f07ea5fd7b</t>
  </si>
  <si>
    <t>Building 9</t>
  </si>
  <si>
    <t>2e5a1b7a-733c-46a7-bb41-af4e89a79f06</t>
  </si>
  <si>
    <t>58828de3-3972-46c0-a874-6f43cabe23ab</t>
  </si>
  <si>
    <t>Building 15</t>
  </si>
  <si>
    <t>a33ec356-140d-440e-8823-d68bd603fdd0</t>
  </si>
  <si>
    <t>Building 5</t>
  </si>
  <si>
    <t>36a7311e-f779-470c-b8b2-32e5b27b688e</t>
  </si>
  <si>
    <t>Building 19</t>
  </si>
  <si>
    <t>c06503f7-94e4-43a5-93ea-0ea4ba1c2746</t>
  </si>
  <si>
    <t>Building 14</t>
  </si>
  <si>
    <t>a520f588-4477-4bcb-a86a-18245a6af2a8</t>
  </si>
  <si>
    <t>Building 6</t>
  </si>
  <si>
    <t>b75ba095-0402-426b-9fe4-9dae7b2abb1b</t>
  </si>
  <si>
    <t>Building 17</t>
  </si>
  <si>
    <t>6ad1a0de-2903-443c-a1f8-1b814de17bd2</t>
  </si>
  <si>
    <t>Building 13</t>
  </si>
  <si>
    <t>42ea0f28-4f17-46bd-8620-cd3c02706fc5</t>
  </si>
  <si>
    <t>Building 7</t>
  </si>
  <si>
    <t>0a104a75-384d-41c2-a661-f1b4d5ff7c43</t>
  </si>
  <si>
    <t>Building 12</t>
  </si>
  <si>
    <t>bf9a9b6a-7875-4cf3-be1c-06eb477486ab</t>
  </si>
  <si>
    <t>29937869-9880-4691-ab7e-3b9d4c0e7b87</t>
  </si>
  <si>
    <t>Building 16</t>
  </si>
  <si>
    <t>02b6078d-b89e-4670-9ce4-0da9cd62972e</t>
  </si>
  <si>
    <t>Building 10</t>
  </si>
  <si>
    <t>c5198f2d-bb47-49ad-80b9-8f747eb9ad76</t>
  </si>
  <si>
    <t>Building 11</t>
  </si>
  <si>
    <t>e07cce51-488a-49a0-847f-8f2fe375494f</t>
  </si>
  <si>
    <t>8eb3de51-236a-4ec3-a6c2-45c44ceb1b53</t>
  </si>
  <si>
    <t>09e7bedd-b585-4cd9-8939-0c15cf5b281c</t>
  </si>
  <si>
    <t>2aaa7724-82da-4e09-90ec-71b6f37c5193</t>
  </si>
  <si>
    <t>648f8cca-4293-4335-8e01-e1282461dc79</t>
  </si>
  <si>
    <t>a2dfc0b0-8147-11f1-b3ba-1d97a65e13cd</t>
  </si>
  <si>
    <t>Green Plains Data Center</t>
  </si>
  <si>
    <t>Building B
Remington Factory Data Center
Company Not Disclosed</t>
  </si>
  <si>
    <t>De Soto Campus Building 1
De Soto Campus
Beale Infrastructure</t>
  </si>
  <si>
    <t>8599ea90-5780-4dd9-8c41-5deb9f40be8a</t>
  </si>
  <si>
    <t>Project Wolcott - Data Center 3</t>
  </si>
  <si>
    <t>Blueladder EPC Solutions Pvt Ltd</t>
  </si>
  <si>
    <t>00e4a1bb-db7c-4cbd-aba9-1897a0097c1d</t>
  </si>
  <si>
    <t xml:space="preserve">Project Wolcott - Data Center 1 </t>
  </si>
  <si>
    <t>1037e8da-eac8-4881-a8cf-e2d82369170e</t>
  </si>
  <si>
    <t>Project Wolcott - Data Center 2</t>
  </si>
  <si>
    <t>38b91edd-048f-4142-87c3-55047e42d1b8</t>
  </si>
  <si>
    <t>Project Wolcott - Data Center 4</t>
  </si>
  <si>
    <t>Chevron</t>
  </si>
  <si>
    <t>CleanSpark</t>
  </si>
  <si>
    <t>CleanSpark Sandersville Campus
CleanSpark</t>
  </si>
  <si>
    <t>8f735174-0c3e-4904-9f06-436ae85df52a</t>
  </si>
  <si>
    <t>Matagorda County Data Center 8</t>
  </si>
  <si>
    <t>8448a590-b198-49b4-b62a-fd7f581262b2</t>
  </si>
  <si>
    <t>Matagorda County Data Center 5</t>
  </si>
  <si>
    <t>b9963e66-2158-47ed-97fd-459853c36fca</t>
  </si>
  <si>
    <t>Matagorda County Data Center 4</t>
  </si>
  <si>
    <t>cf059673-cda8-49e3-b7ff-8e4e001aaac4</t>
  </si>
  <si>
    <t>Matagorda County Data Center 2</t>
  </si>
  <si>
    <t>d5e5c3c6-63c2-4133-a4f2-6d9513202fcd</t>
  </si>
  <si>
    <t>Matagorda County Data Center 7</t>
  </si>
  <si>
    <t>2ffcd286-2d91-411f-a675-d81547ffd2b4</t>
  </si>
  <si>
    <t>Matagorda County Data Center 3</t>
  </si>
  <si>
    <t>3051764c-1608-4fcc-b069-a884a5521dc0</t>
  </si>
  <si>
    <t>Matagorda County Data Center 6</t>
  </si>
  <si>
    <t>a5a68948-bda8-4c1c-86e1-5c4c8cbfdc1a</t>
  </si>
  <si>
    <t>Matagorda County Data Center 1</t>
  </si>
  <si>
    <t>56696209-7dc0-4c6b-8e99-3f5811328117</t>
  </si>
  <si>
    <t>965eaa70-7c8f-11f1-ac32-35d66f15ad57</t>
  </si>
  <si>
    <t>HyperDatagrid</t>
  </si>
  <si>
    <t>ad8d627a-3da7-4380-ae4b-8115d37e5156</t>
  </si>
  <si>
    <t>Lex Developments AI DC3 Data Center 6</t>
  </si>
  <si>
    <t>Lex Development</t>
  </si>
  <si>
    <t>da838a69-44c7-4a6a-95b5-1bf3775155bb</t>
  </si>
  <si>
    <t>Lex Developments AI DC3 Data Center 4</t>
  </si>
  <si>
    <t>9308a46d-bbdf-4a0f-ba38-38c82b1d511a</t>
  </si>
  <si>
    <t>Lex Developments AI DC3 Data Center 5</t>
  </si>
  <si>
    <t>f07576e8-eab0-4500-8b64-90eab05314db</t>
  </si>
  <si>
    <t>Lex Developments AI DC3 Data Center 2</t>
  </si>
  <si>
    <t>2f3d8ecf-b7ae-441d-8235-8b511fd812b3</t>
  </si>
  <si>
    <t>Lex Developments AI DC3 Data Center 7</t>
  </si>
  <si>
    <t>862a1ca3-e01e-4c11-a2a0-4cf8422272bb</t>
  </si>
  <si>
    <t>Lex Developments AI DC3 Data Center 1</t>
  </si>
  <si>
    <t>35920d33-c6b8-42cd-a660-1e5a082c6b22</t>
  </si>
  <si>
    <t>Lex Developments AI DC3 Data Center 3</t>
  </si>
  <si>
    <t>Data Center 1
Project Stampede
Rowan Digital Infrastructure</t>
  </si>
  <si>
    <t>4beaad10-8061-11f1-a177-838faee11826</t>
  </si>
  <si>
    <t>Amazon IAD179</t>
  </si>
  <si>
    <t>3fb8a960-8058-11f1-a177-838faee11826</t>
  </si>
  <si>
    <t>Amazon IAD169</t>
  </si>
  <si>
    <t>52bd0770-7fc9-11f1-b517-2fde86a5a991</t>
  </si>
  <si>
    <t>Amazon IAD214</t>
  </si>
  <si>
    <t>671f29e0-7fc0-11f1-b517-2fde86a5a991</t>
  </si>
  <si>
    <t>Amazon IAD192</t>
  </si>
  <si>
    <t>40966bd1-bfb4-48db-aeff-655c362d53eb</t>
  </si>
  <si>
    <t>Microsoft AVC43 Data Center</t>
  </si>
  <si>
    <t>9b1501bb-f9e2-4811-a53f-fdea97e0aa23</t>
  </si>
  <si>
    <t>Microsoft AVC44 Data Center</t>
  </si>
  <si>
    <t>9cace495-d329-4573-8346-01f3ad3e5455</t>
  </si>
  <si>
    <t>Microsoft AVC09 Data Center</t>
  </si>
  <si>
    <t>48048859-98dc-4c64-b32b-f00a1c80af91</t>
  </si>
  <si>
    <t>Microsoft AVC11 Data Center</t>
  </si>
  <si>
    <t>d5d60337-4928-49e2-98e4-ed0b73eb8d23</t>
  </si>
  <si>
    <t>Microsoft AVC10 Data Center</t>
  </si>
  <si>
    <t>407998ab-e821-4b76-8d85-b67cd03045f9</t>
  </si>
  <si>
    <t>Microsoft AVC12 Data Center</t>
  </si>
  <si>
    <t>ea683324-fb9a-4006-9e5a-ad9dc4c78936</t>
  </si>
  <si>
    <t>Microsoft AVC13 Data Center</t>
  </si>
  <si>
    <t>30203c8c-ff71-4f4f-a7a3-db0676496987</t>
  </si>
  <si>
    <t>Data center 4</t>
  </si>
  <si>
    <t>Big Digital Energy, Inc.</t>
  </si>
  <si>
    <t>c7257756-38ff-404a-819e-f2bbfd0b5630</t>
  </si>
  <si>
    <t xml:space="preserve">Data Center 1 </t>
  </si>
  <si>
    <t>64488e8b-3a21-48cb-b710-223a9dae29cc</t>
  </si>
  <si>
    <t>Data center 3</t>
  </si>
  <si>
    <t>170d85db-a555-46cc-bf64-ccae8231f713</t>
  </si>
  <si>
    <t xml:space="preserve">Data Center 2 </t>
  </si>
  <si>
    <t>Freestone Energy Center Campus Phase 2
Freestone Energy Center Campus
CyrusOne</t>
  </si>
  <si>
    <t>45536690-7f9e-11f1-b1b7-33469a197157</t>
  </si>
  <si>
    <t>Altoona Iowa Data Center Building 12</t>
  </si>
  <si>
    <t>4039dbd0-7f9e-11f1-993a-c79644cfb496</t>
  </si>
  <si>
    <t>Altoona Iowa Data Center Building 11</t>
  </si>
  <si>
    <t>1b74a280-7ca6-11f1-a1ab-4fe2dacf40c1</t>
  </si>
  <si>
    <t>Piqua Data Center 3</t>
  </si>
  <si>
    <t>163e19e0-7ca6-11f1-8c42-3ba35edd2eb9</t>
  </si>
  <si>
    <t>Piqua Data Center 4</t>
  </si>
  <si>
    <t>Wyoming Crusoe DC-1
Wyoming Crusoe Campus - Project Jade
Google</t>
  </si>
  <si>
    <t>d5a0fef0-7fcc-11f1-9ed5-2fe88efed8af</t>
  </si>
  <si>
    <t>Google Willbarger Data Center 2</t>
  </si>
  <si>
    <t>396f9c07-e999-4268-a41f-8ce7f1e1d1de</t>
  </si>
  <si>
    <t>Project Granville Data Center 3</t>
  </si>
  <si>
    <t>b97e2f0a-b3bb-4617-9511-c43b0c852a23</t>
  </si>
  <si>
    <t>Project Granville Data Center 4</t>
  </si>
  <si>
    <t>c73e8aa6-b955-4f7d-bb37-6d991b32fe7b</t>
  </si>
  <si>
    <t>Project Granville Data Center 6</t>
  </si>
  <si>
    <t>9d200603-56bb-4fd0-be77-b7da73dde0ac</t>
  </si>
  <si>
    <t>Project Granville Data Center 2</t>
  </si>
  <si>
    <t>472c94b9-8efe-4c10-a776-c742b73afbd4</t>
  </si>
  <si>
    <t>Project Granville Data Center 1</t>
  </si>
  <si>
    <t>11a1f097-2e29-48a6-98e8-840e62112211</t>
  </si>
  <si>
    <t>Project Granville Data Center 5</t>
  </si>
  <si>
    <t>c9738b58-bf28-4246-8ced-d4382f6ce29a</t>
  </si>
  <si>
    <t>54373aa2-abf4-438e-86d6-e97c954b9f17</t>
  </si>
  <si>
    <t>9c7280c3-a398-41b0-9f5d-81930e95d6c7</t>
  </si>
  <si>
    <t>3dbd476a-5ab5-4476-9324-a6ecba71a831</t>
  </si>
  <si>
    <t>b4df15ee-c0aa-43e4-85ba-7ba7af3694df</t>
  </si>
  <si>
    <t>b0d7a7d6-3abf-4c56-99da-92ce81495482</t>
  </si>
  <si>
    <t>9ffdd017-d3ad-4e2a-b4bc-1eafd039beb6</t>
  </si>
  <si>
    <t>4f4f5abd-dd86-4039-8ccc-3b013e739dff</t>
  </si>
  <si>
    <t>b665fe16-49a7-442f-8506-3a4f6dc58756</t>
  </si>
  <si>
    <t>275bd7fc-8a87-47f0-9894-9bbe59df2ddf</t>
  </si>
  <si>
    <t>7c80cc1b-f799-466b-bc8b-9d9742e527a3</t>
  </si>
  <si>
    <t>Big Cedar Industrial Park - DC1
Big Cedar Industrial Park
QTS Data Centers</t>
  </si>
  <si>
    <t>4f5949f3-73e8-440e-be2f-cf34330f5948</t>
  </si>
  <si>
    <t>Data Center 1
Stream Graham Data Center Campus
Stream Data Centers</t>
  </si>
  <si>
    <t>3256f730-7fbe-11f1-b913-05e0c7b79c7e</t>
  </si>
  <si>
    <t>Thayer Road Data Center</t>
  </si>
  <si>
    <t>Vantage Data Center Millersport Building 2
Vantage Data Center Millersport
Vantage Data Centers</t>
  </si>
  <si>
    <t>ZeroC Data Center 1
ZeroC St Lawrence Campus
ZeroC Data Centers</t>
  </si>
  <si>
    <t>e4b5d4f0-814e-11f1-a5dc-5d775c95e150</t>
  </si>
  <si>
    <t xml:space="preserve">Global Stack Data Center </t>
  </si>
  <si>
    <t>Arizona AI Data Center building 2
Arizona AI Data Center 
Company Not Disclosed</t>
  </si>
  <si>
    <t>21be630d-66da-4f1a-bc78-e37eeb089a9c</t>
  </si>
  <si>
    <t>63bf152d-437f-4c03-81be-092ad87c62f1</t>
  </si>
  <si>
    <t>3c580cd8-c1e6-4c04-9e1d-b06e1e7911e5</t>
  </si>
  <si>
    <t>6a9fc648-5979-482d-959f-c26bc1dcfafb</t>
  </si>
  <si>
    <t>4d6665bc-91a0-46bc-8c9e-f5bd1710bb30</t>
  </si>
  <si>
    <t>9b036957-1de8-4104-91db-fe893be72173</t>
  </si>
  <si>
    <t>Mesa Data Center Building 1
Mesa, Apple Campus
Apple Inc.</t>
  </si>
  <si>
    <t>2ed617d9-5a77-4bce-98f2-0f1e9be8b1b9</t>
  </si>
  <si>
    <t>27a9131e-70f8-418a-bd12-148dc00b45fd</t>
  </si>
  <si>
    <t>Data Center 2
Misae Wilson Data Center
Company Not Disclosed</t>
  </si>
  <si>
    <t>0153f0bc-e551-40e6-b41a-e5cf3836d677</t>
  </si>
  <si>
    <t>Project Aggie Data Center 2
Project Aggie
Company Not Disclosed</t>
  </si>
  <si>
    <t>0083a830-8085-11f1-9613-911f7cda8bb0</t>
  </si>
  <si>
    <t xml:space="preserve">Elk River Data Center </t>
  </si>
  <si>
    <t>93f2a8a0-8544-11f1-9419-5b33522026f6</t>
  </si>
  <si>
    <t>Letcher Data Center</t>
  </si>
  <si>
    <t>SGTP Data Center 2
Sentinel Grove Technology Park
Company Not Disclosed</t>
  </si>
  <si>
    <t>Quantico Ridge DC 1
Quantico Ridge
Company Not Disclosed</t>
  </si>
  <si>
    <t>fc3d2017-82c0-4af3-b762-ebc443f65faa</t>
  </si>
  <si>
    <t>Project Lufkin Building 5</t>
  </si>
  <si>
    <t>Amp Z</t>
  </si>
  <si>
    <t>9b43e3ac-6940-4c8c-be08-7934d212f92f</t>
  </si>
  <si>
    <t>Project Lufkin Building 8</t>
  </si>
  <si>
    <t>88b0cf7b-0a65-440e-8a85-339afa157626</t>
  </si>
  <si>
    <t>Project Lufkin Building 3</t>
  </si>
  <si>
    <t>ac1cef54-3227-4eae-a590-3b7d7ff203fb</t>
  </si>
  <si>
    <t>Project Lufkin Building 9</t>
  </si>
  <si>
    <t>3fb58b33-aab3-49ca-9323-d7d058f52b25</t>
  </si>
  <si>
    <t>Project Lufkin Building 2</t>
  </si>
  <si>
    <t>7a15ccbb-e62d-4f44-a30e-5c1d3040bfdb</t>
  </si>
  <si>
    <t>Project Lufkin Building 10</t>
  </si>
  <si>
    <t>ed4859ed-74e2-4547-871b-c9be3ddb0a90</t>
  </si>
  <si>
    <t>Project Lufkin Building 6</t>
  </si>
  <si>
    <t>b1fbed51-7249-4411-bd61-7ce5819e681b</t>
  </si>
  <si>
    <t>Project Lufkin Building 7</t>
  </si>
  <si>
    <t>942de043-9305-4104-8b51-a13764eb2814</t>
  </si>
  <si>
    <t>Project Lufkin Building 1</t>
  </si>
  <si>
    <t>107ebeaf-4492-49cb-8c8b-05b4978e8a1d</t>
  </si>
  <si>
    <t>Project Lufkin Building 4</t>
  </si>
  <si>
    <t>8b3f5f96-15e7-410b-843c-92b8bace627b</t>
  </si>
  <si>
    <t>Bentaus</t>
  </si>
  <si>
    <t>0c4b9baf-8c44-4a47-9e0b-089ecdca5521</t>
  </si>
  <si>
    <t>e5796f90-851e-11f1-a8ec-c382bf3e166b</t>
  </si>
  <si>
    <t>Kubach Rd Data Center</t>
  </si>
  <si>
    <t>e3d4dbd0-81f3-11f1-bfb6-7b1dc50bcbac</t>
  </si>
  <si>
    <t>Keystone TC Data Center 11</t>
  </si>
  <si>
    <t>e799ea20-8514-11f1-a46a-99df9c4d12c1</t>
  </si>
  <si>
    <t>Project Patriot 5</t>
  </si>
  <si>
    <t>Abernathy Data Center 1
Abernathy Campus
Fluidstack</t>
  </si>
  <si>
    <t>788fa154-761d-408e-b6c7-3416284929d0</t>
  </si>
  <si>
    <t>Global[X]Digital</t>
  </si>
  <si>
    <t>ae23081e-ffff-476f-9b1d-badaadbfb759</t>
  </si>
  <si>
    <t>08031536-2d56-4621-ae8b-3f6b75e0decb</t>
  </si>
  <si>
    <t>705a882e-e4ff-4652-9cad-76ad1cb42c8f</t>
  </si>
  <si>
    <t>967d3e81-e6e1-44ac-93d0-710ff23d44af</t>
  </si>
  <si>
    <t>b59a195f-876d-48ed-b2c7-d3d61ccf43f3</t>
  </si>
  <si>
    <t>7847b98d-b1b1-4fbf-b7c6-723983810780</t>
  </si>
  <si>
    <t>Hedgehog</t>
  </si>
  <si>
    <t>d4c606c6-e753-4787-80bd-88a4ecac4af5</t>
  </si>
  <si>
    <t>030880b8-d5fe-4b93-ae81-816d29615ed2</t>
  </si>
  <si>
    <t>Project Camellia - DC4</t>
  </si>
  <si>
    <t>OpenAI</t>
  </si>
  <si>
    <t>73b61eed-cf99-44aa-8b4b-e3eddf1803d1</t>
  </si>
  <si>
    <t>Project Camellia - DC3</t>
  </si>
  <si>
    <t>55111478-417a-47cf-8d13-984d0a20d4b0</t>
  </si>
  <si>
    <t>Project Camellia - DC1</t>
  </si>
  <si>
    <t>36b31692-3274-48fe-ae54-096ecc000789</t>
  </si>
  <si>
    <t>Project Camellia - DC2</t>
  </si>
  <si>
    <t>665a4ab0-7fa9-11f1-9c05-114c53ce97e4</t>
  </si>
  <si>
    <t>Silver Creek Valley Data Center</t>
  </si>
  <si>
    <t>ebcf7b73-e29d-4ca3-8498-2c35b3a99963</t>
  </si>
  <si>
    <t>Starwood Capital Data Center 2</t>
  </si>
  <si>
    <t>Starwood Capital Data Center 1</t>
  </si>
  <si>
    <t>AVAIO Digital Leo Data Center 3
AVAIO Digital Leo
AVAIO Digital</t>
  </si>
  <si>
    <t>AVAIO Digital Taurus Building 5
AVAIO Digital Taurus
AVAIO Digital</t>
  </si>
  <si>
    <t xml:space="preserve"> Flynn Dr Data Center </t>
  </si>
  <si>
    <t>3955f9e0-7fb5-11f1-9c05-114c53ce97e4</t>
  </si>
  <si>
    <t>Hyper Data Grid Data Center</t>
  </si>
  <si>
    <t>Nebius Birmingham Data Center 1
Nebius Birmingham Campus
Nebius</t>
  </si>
  <si>
    <t>776cef29-1111-4a9c-a97c-0acba10e0c93</t>
  </si>
  <si>
    <t>Nebius Pennsylvania Data Center 2</t>
  </si>
  <si>
    <t>c3fd5dda-015e-45e7-aed2-fec43bae46b6</t>
  </si>
  <si>
    <t>Nebius Pennsylvania Data Center 4</t>
  </si>
  <si>
    <t>2af90191-47ed-4240-bfa7-b54cf13e6a08</t>
  </si>
  <si>
    <t>Nebius Pennsylvania Data Center 3</t>
  </si>
  <si>
    <t>5b249a3a-370a-4b2f-acc3-533543c42ca4</t>
  </si>
  <si>
    <t>Nebius Pennsylvania Data Center 1</t>
  </si>
  <si>
    <t>AI Data center 1
AI Data Center Campus
Applied Digital</t>
  </si>
  <si>
    <t>eb69c260-850a-11f1-9e9f-9db0c0d748b2</t>
  </si>
  <si>
    <t>Floyd Amazon Data Center</t>
  </si>
  <si>
    <t>c7ee54d0-854c-11f1-887e-4fb231f746e9</t>
  </si>
  <si>
    <t>AWS Canton Data Center Building 17</t>
  </si>
  <si>
    <t>055c8370-8546-11f1-9340-f19a3c454c99</t>
  </si>
  <si>
    <t>Microsoft Wiseman Boulevard (SAT15) Building 3</t>
  </si>
  <si>
    <t>0c243aa0-86cb-11f1-ba94-0527c87c58a2</t>
  </si>
  <si>
    <t>Microsoft Project Ginger West Building 6</t>
  </si>
  <si>
    <t>02e6d980-821a-11f1-a167-6d23d879d3db</t>
  </si>
  <si>
    <t>SAT 14A</t>
  </si>
  <si>
    <t>06c64420-81fa-11f1-a873-f12552e0b804</t>
  </si>
  <si>
    <t>Montgomery Data Center Building 6</t>
  </si>
  <si>
    <t>00381ac0-81fa-11f1-b287-27ab1674fff2</t>
  </si>
  <si>
    <t>Montgomery Data Center Building 5</t>
  </si>
  <si>
    <t>031bb940-8227-11f1-8923-4df5dea56a6a</t>
  </si>
  <si>
    <t>Montgomery Data Center Building 7</t>
  </si>
  <si>
    <t>07b51780-8227-11f1-a7a4-c768f075dbe5</t>
  </si>
  <si>
    <t>Montgomery Data Center Building 8</t>
  </si>
  <si>
    <t>Piqua Data Center 3
Piqua Campus
Facebook</t>
  </si>
  <si>
    <t>Project Bunkhouse Data Center 11
Project Bunkhouse Data Center Campus 
Digital Realty</t>
  </si>
  <si>
    <t>00d0c58d-de34-4ec5-a549-3b4c61e831a5</t>
  </si>
  <si>
    <t>Potentia Development</t>
  </si>
  <si>
    <t>0dbc1ef3-fb50-417e-bfad-35df316261ca</t>
  </si>
  <si>
    <t>AI Data Center 4-Prometheus, WY 
 Flagship Project
Prometheus Hyperscale</t>
  </si>
  <si>
    <t>Texas Critical Phase 2
Texas Critical Data Center Campus
Stream Data Centers</t>
  </si>
  <si>
    <t>e4db0c90-86a6-11f1-ae03-a94bab1cb461</t>
  </si>
  <si>
    <t>Cannon Falls Data Center 7</t>
  </si>
  <si>
    <t>cef89b01-5f7b-4d88-a63d-5bd8723a2158</t>
  </si>
  <si>
    <t>Cannon Falls Data Center 4</t>
  </si>
  <si>
    <t>Cannon Falls Data Center 1</t>
  </si>
  <si>
    <t>99a76569-de6c-4f9a-8300-2829f65103a7</t>
  </si>
  <si>
    <t>Cannon Falls Data Center 3</t>
  </si>
  <si>
    <t>70cc1afc-0152-4afb-bc26-73b53e019c44</t>
  </si>
  <si>
    <t>Cannon Falls Data Center 2</t>
  </si>
  <si>
    <t>a2c05a6a-0091-4c9a-9fb1-7ee94a3a73dc</t>
  </si>
  <si>
    <t>Cannon Falls Data Center 6</t>
  </si>
  <si>
    <t>77d88b20-dc82-482d-a262-bde32ee3ce16</t>
  </si>
  <si>
    <t>Cannon Falls Data Center 5</t>
  </si>
  <si>
    <t>69b0a041-a3f4-4cc3-9df0-1c7270d7b395</t>
  </si>
  <si>
    <t>2d6f45cf-f73e-4ae7-81ae-3c8f9cae8b32</t>
  </si>
  <si>
    <t>8a9d9b10-8518-11f1-bc23-ff3ca768a02a</t>
  </si>
  <si>
    <t>2026-07-31</t>
  </si>
  <si>
    <t>El Segundo Data Center</t>
  </si>
  <si>
    <t>Data Center 2
Red Butte Data Center Campus
Company Not Disclosed</t>
  </si>
  <si>
    <t>018dd23e-5de2-4090-8d2b-fbb186ef90e8</t>
  </si>
  <si>
    <t>4a7ce9ab-2b76-4cc5-859d-1115dea950be</t>
  </si>
  <si>
    <t>a484a9ca-2f37-4ca7-b89f-a0c819f56313</t>
  </si>
  <si>
    <t>5eb5d79c-68c4-496e-8b40-53df5e7ab40a</t>
  </si>
  <si>
    <t>701017b4-b3b1-4c4e-8832-485daed59c32</t>
  </si>
  <si>
    <t>71ecafc1-dd90-45b9-b052-eb93df738550</t>
  </si>
  <si>
    <t>d3a832ff-e89f-49d1-b861-54b388022a90</t>
  </si>
  <si>
    <t>8762fe96-4d61-43be-bd15-406ed7d20782</t>
  </si>
  <si>
    <t>d1ce9cf1-d1dc-4bba-87d9-70a0337ecbd5</t>
  </si>
  <si>
    <t>0e779f1e-b937-42fd-93b1-10fb7ffce712</t>
  </si>
  <si>
    <t>80ff91da-2539-4933-9417-596a5eb8b915</t>
  </si>
  <si>
    <t>4b67af06-9401-48c3-8259-84a9d92f7dd9</t>
  </si>
  <si>
    <t>5484cc63-662d-41de-9408-8f64045b83df</t>
  </si>
  <si>
    <t>New Era Energy Lea County Data Center 1
New Era Energy Lea County Campus
Company Not Disclosed</t>
  </si>
  <si>
    <t>003469f3-4f08-4a79-a69b-0ba3ed8f8468</t>
  </si>
  <si>
    <t>3cd5644c-8688-41bf-af63-3aca8fdf6057</t>
  </si>
  <si>
    <t>b0dfb61d-dad2-4112-b4dd-4d75d9a7db2a</t>
  </si>
  <si>
    <t>a76aad03-f297-4e08-b597-d14e6663abb7</t>
  </si>
  <si>
    <t>5a6f11bd-1449-4577-ae71-09b052424729</t>
  </si>
  <si>
    <t>1ea6d721-b399-4a21-a4a6-64c8f10fe308</t>
  </si>
  <si>
    <t>5a6e92d2-41d4-4199-9e39-02ed79c5328a</t>
  </si>
  <si>
    <t>ad4b7001-4ec1-46a5-95c6-c5416efbd941</t>
  </si>
  <si>
    <t>54b8ef27-42f7-4795-8d81-46ad14106f3e</t>
  </si>
  <si>
    <t>4c0cf772-51ec-4f1e-b410-b63c09cc57e9</t>
  </si>
  <si>
    <t>cea2748a-8a26-4aeb-ba91-beb0fdbd921d</t>
  </si>
  <si>
    <t>Hypergrid AI Data Center 1
HyperGrid Data Center Campus
Company Not Disclosed</t>
  </si>
  <si>
    <t>Data Center 2
Pacifico Cedar Creek Data Center Campus
Company Not Disclosed</t>
  </si>
  <si>
    <t>b63821a1-ffc3-4801-9976-18dc139d2a99</t>
  </si>
  <si>
    <t>a42e21a2-f6b0-4688-8a17-3893df8fb897</t>
  </si>
  <si>
    <t>f9ee1f85-f369-4f36-81df-77bfb4e7817f</t>
  </si>
  <si>
    <t>1b1df1fb-5e0a-4372-91ff-722ba93e7b2a</t>
  </si>
  <si>
    <t>74ec0ed4-573e-41b3-9630-36238f84b146</t>
  </si>
  <si>
    <t>e9bd736b-34fd-4367-b4b7-9fb993c553ff</t>
  </si>
  <si>
    <t>4a3d07e7-ac70-44eb-932e-1d8bd884deb3</t>
  </si>
  <si>
    <t>1e852cd7-4622-4fdc-8374-5f30f3340677</t>
  </si>
  <si>
    <t>a7c59e21-35b0-49d4-a7d1-ae611770c3e2</t>
  </si>
  <si>
    <t>dd67ec5e-6a9b-4cf7-ab63-e4955dd5471e</t>
  </si>
  <si>
    <t>7f9ec276-6631-4c72-9eea-71fb7db1e57d</t>
  </si>
  <si>
    <t>8471e40f-d142-4344-8622-3d8ac040f394</t>
  </si>
  <si>
    <t>3fe41479-591e-4cc0-abbd-5a2c459eb9c3</t>
  </si>
  <si>
    <t>1b0c3e54-9202-46ae-8ba8-a2c7d8a4fdc6</t>
  </si>
  <si>
    <t>Data Center 2
Flint Hills Digital Campus
Company Not Disclosed</t>
  </si>
  <si>
    <t>Project Cardinal Data Center 11
Project Cardinal Data Center Campus 
Company Not Disclosed</t>
  </si>
  <si>
    <t>Project Ruby Data Center 4
Project Ruby Data Center Campus
Atlas Development LLC</t>
  </si>
  <si>
    <t>0d137a51-4b17-42ac-8e5b-dd93fe1e91a6</t>
  </si>
  <si>
    <t>c2b20f4e-af48-4c29-bd02-dccad0ecbbaa</t>
  </si>
  <si>
    <t>2ca927a6-d094-4d88-adaa-e1b1ff2e614f</t>
  </si>
  <si>
    <t>8ceaa286-2261-4ace-8295-932c9491d009</t>
  </si>
  <si>
    <t>57b95378-af79-4cfe-8467-c5592b95919c</t>
  </si>
  <si>
    <t>113c4dfe-73ea-4c01-bb03-981010f73efb</t>
  </si>
  <si>
    <t>0d63c0a2-fa3e-4b7b-ac3b-0cb870c79167</t>
  </si>
  <si>
    <t>d530dfc5-0a2c-4070-ada4-39a4427c3543</t>
  </si>
  <si>
    <t>cd3ca71f-f7ab-4e4f-b0bf-30a7a2405a07</t>
  </si>
  <si>
    <t>9b36bbba-397e-41ad-884e-1958610e27a8</t>
  </si>
  <si>
    <t>Hampton Technology Park Building 1
Hampton Technology Park
Company Not Disclosed</t>
  </si>
  <si>
    <t>Ingram Entities Data Center 9
Bolingbroke Technology Center
Company Not Disclosed</t>
  </si>
  <si>
    <t>85c5e731-dc88-4c24-bfd5-753a60697407</t>
  </si>
  <si>
    <t>Powder Mill Works Data Center 5</t>
  </si>
  <si>
    <t>af75a9bf-a8bc-422d-b28c-b2ea52f1b901</t>
  </si>
  <si>
    <t>Powder Mill Works Data Center 12</t>
  </si>
  <si>
    <t>697f8762-cc9c-490a-b39f-4997bd816ce6</t>
  </si>
  <si>
    <t>Powder Mill Works Data Center 10</t>
  </si>
  <si>
    <t>14542e45-91e3-4e57-8a2b-50f7501c2a54</t>
  </si>
  <si>
    <t>Powder Mill Works Data Center 2</t>
  </si>
  <si>
    <t>24b5564b-25e6-4206-9249-2f8d4cf4bba5</t>
  </si>
  <si>
    <t>Powder Mill Works Data Center 13</t>
  </si>
  <si>
    <t>8e884b05-74d6-474c-a588-821e464b6510</t>
  </si>
  <si>
    <t>Powder Mill Works Data Center 15</t>
  </si>
  <si>
    <t>1aeced6b-34ba-401b-86c8-6d60f016c190</t>
  </si>
  <si>
    <t>Powder Mill Works Data Center 1</t>
  </si>
  <si>
    <t>44d05471-147a-4e7d-8528-c042a32452c0</t>
  </si>
  <si>
    <t>Powder Mill Works Data Center 14</t>
  </si>
  <si>
    <t>221fbcd7-2b22-4e0a-9bfa-f5f048abf038</t>
  </si>
  <si>
    <t>Powder Mill Works Data Center 8</t>
  </si>
  <si>
    <t>f8232e01-a643-464d-8a82-048e2f837bc6</t>
  </si>
  <si>
    <t>Powder Mill Works Data Center 11</t>
  </si>
  <si>
    <t>fd6610a3-f984-41c4-ac53-91f8ad11ee08</t>
  </si>
  <si>
    <t>Powder Mill Works Data Center 3</t>
  </si>
  <si>
    <t>3e9cfc33-42cb-4b9a-bf4d-4d25974cd175</t>
  </si>
  <si>
    <t>Powder Mill Works Data Center 7</t>
  </si>
  <si>
    <t>76842b03-61a8-4aa2-b3cf-17e894d34b08</t>
  </si>
  <si>
    <t>Powder Mill Works Data Center 4</t>
  </si>
  <si>
    <t>d72f3a81-0ecd-44c6-ab27-5426d1b80f03</t>
  </si>
  <si>
    <t>Powder Mill Works Data Center 9</t>
  </si>
  <si>
    <t>0a952262-c6b0-48bd-90d0-1c915cd94c19</t>
  </si>
  <si>
    <t>Powder Mill Works Data Center 16</t>
  </si>
  <si>
    <t>a1e50f9e-b5ce-49c3-a535-cdf0a2884f73</t>
  </si>
  <si>
    <t>Powder Mill Works Data Center 6</t>
  </si>
  <si>
    <t>The Homer City Energy Campus -Building 5
The Homer City Energy Campus
Company Not Disclosed</t>
  </si>
  <si>
    <t>Triangle Innovation Point West DC 4
Triangle Innovation Point West
Company Not Disclosed</t>
  </si>
  <si>
    <t>Globe Digital Holdings Data Center 2
Globe Digital Holdings Campus
Company Not Disclosed</t>
  </si>
  <si>
    <t>RITC Data Center 1
Riverview Innovation &amp; Technology Campus
Company Not Disclosed</t>
  </si>
  <si>
    <t>Kingsboro Data Center 1
Kingsboro Campus
Company Not Disclosed</t>
  </si>
  <si>
    <t>Building 4
Pairmont Data Center Campus
Company Not Disclosed</t>
  </si>
  <si>
    <t>Brightseat Tech Park Data Center 1
Brightseat Tech Park
Company Not Disclosed</t>
  </si>
  <si>
    <t>Lower Mount Bethel Data Center 3
Lower Mount Bethel Campus
Company Not Disclosed</t>
  </si>
  <si>
    <t>28609935-80a4-4385-ab27-c588d4053784</t>
  </si>
  <si>
    <t>d804890b-df54-46c9-8446-fbc8809646de</t>
  </si>
  <si>
    <t>a35358d1-98af-4d9d-946b-9e42f7501cf8</t>
  </si>
  <si>
    <t>dd11c08a-7b5d-42c2-994e-7ea7700504ab</t>
  </si>
  <si>
    <t>fd00657d-6cab-47c2-820b-ff317b2371ae</t>
  </si>
  <si>
    <t>2778c372-df14-458a-aa44-30f0f20eec48</t>
  </si>
  <si>
    <t>b6294958-ab03-4d5b-8d8d-523510a08c23</t>
  </si>
  <si>
    <t>549118cb-5a65-4061-8181-cd2af8525b02</t>
  </si>
  <si>
    <t>20d5b333-75d7-4306-8ffc-811399f003f9</t>
  </si>
  <si>
    <t>ebae9c5d-74f2-431d-9a9e-e4fcec506f8d</t>
  </si>
  <si>
    <t>dfb1785c-f640-490e-b92d-d58bf6fe9633</t>
  </si>
  <si>
    <t>7d0d8a67-ab60-4b12-9be2-ae9948882778</t>
  </si>
  <si>
    <t>0628f71a-c193-484c-95bc-0ff6c630e668</t>
  </si>
  <si>
    <t>18999257-b28c-4539-a3eb-dc034fa345af</t>
  </si>
  <si>
    <t>08c89230-323a-4d7f-ac80-d7b03af22e2e</t>
  </si>
  <si>
    <t>52c2d865-dee7-4c58-a308-465651b6ee78</t>
  </si>
  <si>
    <t>bfe57d30-e47f-4df9-a3a2-4730b1bd7677</t>
  </si>
  <si>
    <t>9c43c333-9a61-453e-be74-500e87a445d0</t>
  </si>
  <si>
    <t>4f706433-db45-4404-b34c-97a551d9fa4c</t>
  </si>
  <si>
    <t>253f4328-8c87-4c85-bd39-5a01feeea3f7</t>
  </si>
  <si>
    <t>e8877f73-d9a6-4913-9e86-51fa1c90d6a3</t>
  </si>
  <si>
    <t>554c28f6-1d00-4ecf-8dda-9cd084520f7e</t>
  </si>
  <si>
    <t>8e62a666-3677-4409-bd69-645c82ee2398</t>
  </si>
  <si>
    <t>St. Lawrence Infrastructure Building 14 (Phase 2)
St. Lawrence Infrastructure Campus
Company Not Disclosed</t>
  </si>
  <si>
    <t>East Fishkill Data Center 4
1 Gig Data Center East Fishkill
Company Not Disclosed</t>
  </si>
  <si>
    <t>Project Lufkin Building 9
Project Lufkin
Amp Z</t>
  </si>
  <si>
    <t>Barupon Liberty Data Center 1
Barupon Liberty Data Center Campus
BaRupOn LLC</t>
  </si>
  <si>
    <t>Luckett Data Center 6
Luckett Data Center Campus
Beale Infrastructure</t>
  </si>
  <si>
    <t>Data Center 2
Bentaus Project
Bentaus</t>
  </si>
  <si>
    <t>Project Patriot 3
Project Patriot
Bilateral Energy</t>
  </si>
  <si>
    <t>78571ef9-23ad-4e5c-b7eb-08892beb106f</t>
  </si>
  <si>
    <t>Paducah AI Data Center 3</t>
  </si>
  <si>
    <t>Brookfield</t>
  </si>
  <si>
    <t>c92bccd9-62e7-44a8-b417-b9e550539259</t>
  </si>
  <si>
    <t>Paducah AI Data Center 9</t>
  </si>
  <si>
    <t>77d413d7-7f22-43d9-89b5-53541526428a</t>
  </si>
  <si>
    <t>Paducah AI Data Center 5</t>
  </si>
  <si>
    <t>8818b0a8-e2da-4cb5-8772-20d67acaf4ea</t>
  </si>
  <si>
    <t>Paducah AI Data Center 6</t>
  </si>
  <si>
    <t>fbe75ce2-0200-4e45-be7a-1e02abf5b0fd</t>
  </si>
  <si>
    <t>Paducah AI Data Center 2</t>
  </si>
  <si>
    <t>ed61b136-5567-4f6e-9c18-6546e12b812a</t>
  </si>
  <si>
    <t>Paducah AI Data Center 1</t>
  </si>
  <si>
    <t>3d78b53d-1ac0-4b31-9a09-055a8aee50d0</t>
  </si>
  <si>
    <t>Paducah AI Data Center 7</t>
  </si>
  <si>
    <t>Paducah AI Data Center 7
Paducah AI Data Center Campus
Brookfield</t>
  </si>
  <si>
    <t>fc36b157-cd3d-47a4-99c3-88357994e5dc</t>
  </si>
  <si>
    <t>Paducah AI Data Center 8</t>
  </si>
  <si>
    <t>d5a6a375-983d-4fe9-a330-eacfa4d290d2</t>
  </si>
  <si>
    <t>Paducah AI Data Center 4</t>
  </si>
  <si>
    <t>d65b40a2-c5f2-44cf-a1bb-596771e95ccd</t>
  </si>
  <si>
    <t>Paducah AI Data Center 10</t>
  </si>
  <si>
    <t>Data Center 4
Sheridan Data Center Campus
Clean Cloud Energy</t>
  </si>
  <si>
    <t>5b6655d1-8b94-11f1-845c-87c802d10c9f</t>
  </si>
  <si>
    <t>3350 Marquis LP</t>
  </si>
  <si>
    <t>Cosmax NBT USA</t>
  </si>
  <si>
    <t>DCIP De Soto Data Center 17
DCIP De Soto Data Center Campus
DCIP Group</t>
  </si>
  <si>
    <t>Project Pegasus 
Project Pegasus
Form8tion Data Centers</t>
  </si>
  <si>
    <t>Ports Technology Campus DC 13
Ports Technology Campus
SoftBank Group</t>
  </si>
  <si>
    <t>Data Center 1
Hedgehog Rice Power and Data Campus
Hedgehog</t>
  </si>
  <si>
    <t>Matagorda County Data Center 2
MARA, Matagorda County Campus
MARA</t>
  </si>
  <si>
    <t>821ea6fc-ed73-4f79-a28c-af66ae574c69</t>
  </si>
  <si>
    <t xml:space="preserve">Olive Creek Campus Data Center 1 </t>
  </si>
  <si>
    <t>Monolith</t>
  </si>
  <si>
    <t>Nexus Data Center 3
Nexus Hubbard Campus
Nexus Data Centers</t>
  </si>
  <si>
    <t>MCC Data Center 6
Monarch Compute Campus
Nscale</t>
  </si>
  <si>
    <t>Project Camellia - DC2
Project Camellia
OpenAI</t>
  </si>
  <si>
    <t>GW Ranch Data Center 24
GW Ranch Project
Pacifico Energy</t>
  </si>
  <si>
    <t>67bf8aa5-d46d-4de9-bcdc-58ef1643f64c</t>
  </si>
  <si>
    <t>3dceb509-b3ec-429b-a690-9379ac25fc14</t>
  </si>
  <si>
    <t>960a41ab-b853-4b57-b37a-41b4b59645cc</t>
  </si>
  <si>
    <t>490afa97-83f2-4420-8580-d6b527318e0a</t>
  </si>
  <si>
    <t>385f6d4c-93b8-4975-a585-d7d694c9f934</t>
  </si>
  <si>
    <t>cfa90d9a-5640-42f3-814d-9c9a1083bb19</t>
  </si>
  <si>
    <t>cb941b1f-241a-4c7d-9fa9-b087d98a9c7f</t>
  </si>
  <si>
    <t>657c137f-b43e-4b29-bdec-8957d37ab421</t>
  </si>
  <si>
    <t>9e7fa9d6-62f2-4b6f-9011-1d8ed3d94c46</t>
  </si>
  <si>
    <t>17ea6fad-3c0f-4efa-ba42-6d0f2d4ac741</t>
  </si>
  <si>
    <t>16d677ff-afba-4ef3-b351-d2c576982285</t>
  </si>
  <si>
    <t>41409a7e-94eb-4fc6-b039-80d531e11ef1</t>
  </si>
  <si>
    <t>63a7a5ca-ebc6-44c9-a030-81d3a0fc1e96</t>
  </si>
  <si>
    <t>4c8eb8fb-5229-4f5f-9852-f5c1a948c70d</t>
  </si>
  <si>
    <t>04e39887-3022-42d6-84e8-f4314d08c6ff</t>
  </si>
  <si>
    <t>c6334d83-0872-4c5a-8da4-ab2d38ad1e09</t>
  </si>
  <si>
    <t>Riot Corsicana DC 4
Riot Corsicana Data Center Campus
Riot Platforms, Inc.</t>
  </si>
  <si>
    <t>Borden County Data Center 1
Borden County Campus
SB Energy</t>
  </si>
  <si>
    <t>Data Center Building 2
SB Energy Global Data Center Campus
SB Energy</t>
  </si>
  <si>
    <t>La Osa Data Center 6 
La Osa Project
Vermaland</t>
  </si>
  <si>
    <t>9d755455-8ab5-45dd-85c5-e33481e76826</t>
  </si>
  <si>
    <t>Haines City Rail Center DC3</t>
  </si>
  <si>
    <t>fd7b0d9e-0969-43f8-8f02-88e39f1e5fc0</t>
  </si>
  <si>
    <t>Haines City Rail Center DC1</t>
  </si>
  <si>
    <t>2fe9fdf2-8b03-41d1-9282-cfe66ff82920</t>
  </si>
  <si>
    <t>Haines City Rail Center DC2</t>
  </si>
  <si>
    <t>5235bfaa-2ddb-42f1-a043-62c470783f0d</t>
  </si>
  <si>
    <t>Haines City Rail Center DC4</t>
  </si>
  <si>
    <t>ORD1  Chicago
ORD (Mt Prospect) Cloud HQ Campus
CloudHQ</t>
  </si>
  <si>
    <t>Port of Victoria Data Center 1
Port of Victoria Campus
Crusoe</t>
  </si>
  <si>
    <t>Pioneer Park II Data Center
DFW, DataNovaX Campus
DataNovaX</t>
  </si>
  <si>
    <t>Beacon Point DC Phase 1
Beacon Point
Hut8</t>
  </si>
  <si>
    <t xml:space="preserve">Joule Data Center 27
JOULE Campus
Joule Capital Partners </t>
  </si>
  <si>
    <t>Nebius Independence Data Center 4
Nebius Independence Campus
Nebius</t>
  </si>
  <si>
    <t>788ffff1-2ac0-4737-a92c-5999ba201e9f</t>
  </si>
  <si>
    <t>Nebius Pennsylvania Data Center 6</t>
  </si>
  <si>
    <t>Nebius Pennsylvania Data Center 6
Nebius Pennsylvania Campus
Nebius</t>
  </si>
  <si>
    <t>043733f9-16fa-4c29-9248-9776c35ccdb6</t>
  </si>
  <si>
    <t>Nebius Pennsylvania Data Center 5</t>
  </si>
  <si>
    <t>bf91717e-12ed-4c96-9b8f-83e1b1854f1e</t>
  </si>
  <si>
    <t>Temple Data Center 2</t>
  </si>
  <si>
    <t>Nakota Data Center 2
Nakota Data Campus
Tachyon9 Corporation</t>
  </si>
  <si>
    <t>Clarksville - AI Data Center 2
Clarksville, TECfusions Campus
TECfusions</t>
  </si>
  <si>
    <t>e89c61b1-8b85-11f1-9569-e3aaf9bf426a</t>
  </si>
  <si>
    <t>Project Phoenix Data Center 3</t>
  </si>
  <si>
    <t>PF3 - Data Center 2
Polaris Forge 3
Applied Digital</t>
  </si>
  <si>
    <t>6b44a850-89df-11f1-8c49-2bbb25cba204</t>
  </si>
  <si>
    <t>PF2 - Data Center 2 (Oracle Lease)</t>
  </si>
  <si>
    <t>Delta Forge 1 BLDG2
Applied Digital Delta Forge 1
Applied Digital</t>
  </si>
  <si>
    <t>SBN524</t>
  </si>
  <si>
    <t>SBN525</t>
  </si>
  <si>
    <t>SBN523</t>
  </si>
  <si>
    <t>SBN521</t>
  </si>
  <si>
    <t>529122b8-7697-41b5-ac80-0031c5d8cc10</t>
  </si>
  <si>
    <t>SBN751</t>
  </si>
  <si>
    <t>8d95fbb2-3413-4be6-b53c-ed108adc1285</t>
  </si>
  <si>
    <t>SBN760</t>
  </si>
  <si>
    <t>e169fc04-7ff6-4654-9624-e1171cec240e</t>
  </si>
  <si>
    <t>SBN757</t>
  </si>
  <si>
    <t>b4f21c4e-88bc-47ab-b6d7-c9ec678b0ed0</t>
  </si>
  <si>
    <t>SBN763</t>
  </si>
  <si>
    <t>913da962-56da-4918-a52d-6a2d0f93c960</t>
  </si>
  <si>
    <t>SBN766</t>
  </si>
  <si>
    <t>52dac61d-87e7-4566-b0c5-b8a6fbcb47f9</t>
  </si>
  <si>
    <t>SBN753</t>
  </si>
  <si>
    <t>6823a94d-f281-4b6a-9878-b30082408864</t>
  </si>
  <si>
    <t>SBN759</t>
  </si>
  <si>
    <t>SBN520</t>
  </si>
  <si>
    <t>85392038-9c6e-48d9-9c65-dbb17a717c27</t>
  </si>
  <si>
    <t>SBN750</t>
  </si>
  <si>
    <t>ab8d168b-23b5-4e8b-a28d-9044f6970e63</t>
  </si>
  <si>
    <t>SBN755</t>
  </si>
  <si>
    <t>412bb002-09e9-4ac5-8a3d-39b2254fe946</t>
  </si>
  <si>
    <t>SBN758</t>
  </si>
  <si>
    <t>622b5722-ad4e-4b35-8e3a-ac75fe0d4dce</t>
  </si>
  <si>
    <t>SBN756</t>
  </si>
  <si>
    <t>c6376272-1fb8-4e57-aa12-a7875ebc3469</t>
  </si>
  <si>
    <t>SBN761</t>
  </si>
  <si>
    <t>70c3a9ce-8081-4c39-8f26-3d305819e203</t>
  </si>
  <si>
    <t>SBN765</t>
  </si>
  <si>
    <t>4247f773-bb0e-41fc-94a6-92423ec3ad68</t>
  </si>
  <si>
    <t>SBN764</t>
  </si>
  <si>
    <t>dcc9d516-1add-4403-a11b-d7cc9ccb7759</t>
  </si>
  <si>
    <t>SBN754</t>
  </si>
  <si>
    <t>df06a6ee-a22b-485a-80f6-4b3836034188</t>
  </si>
  <si>
    <t>SBN762</t>
  </si>
  <si>
    <t>2e53753e-39c3-49ea-9c95-dbc1661f02c6</t>
  </si>
  <si>
    <t>SBN752</t>
  </si>
  <si>
    <t>6a05af37-37ff-41c9-ae11-9c87c45a6cdb</t>
  </si>
  <si>
    <t>SBN767</t>
  </si>
  <si>
    <t>4438690a-24a8-4d78-9f87-7f51b7035a53</t>
  </si>
  <si>
    <t>SBN769</t>
  </si>
  <si>
    <t>cfed6fc8-65aa-49ea-9866-e78e9b2f6752</t>
  </si>
  <si>
    <t>SBN768</t>
  </si>
  <si>
    <t>SBN522</t>
  </si>
  <si>
    <t>4623ee2f-e036-4ac2-a767-d8a82e45b672</t>
  </si>
  <si>
    <t>Wilmington Data Center 2</t>
  </si>
  <si>
    <t>045ee87f-34f9-4b14-92c4-c154df893253</t>
  </si>
  <si>
    <t>Wilmington Data Center 5</t>
  </si>
  <si>
    <t>fce54df9-304e-42dc-b775-1026bb45aed7</t>
  </si>
  <si>
    <t>Wilmington Data Center 8</t>
  </si>
  <si>
    <t>d1c9a7d2-b16f-42c8-a303-cdcf6fc7c85b</t>
  </si>
  <si>
    <t>Wilmington Data Center 3</t>
  </si>
  <si>
    <t>53b366f3-1b1c-4b3d-a692-8d36f0606df3</t>
  </si>
  <si>
    <t>Wilmington Data Center 7</t>
  </si>
  <si>
    <t>0a48aedd-8429-422c-a2be-a9e64c6db094</t>
  </si>
  <si>
    <t>Wilmington Data Center 9</t>
  </si>
  <si>
    <t>7fec0681-c4e4-458a-bbb6-1fa464843b31</t>
  </si>
  <si>
    <t>Wilmington Data Center 4</t>
  </si>
  <si>
    <t>11a8f88d-b56c-4176-b54b-838450d2bfe1</t>
  </si>
  <si>
    <t>Wilmington Data Center 6</t>
  </si>
  <si>
    <t>00b6bb60-87b2-11f1-984e-19c85115edee</t>
  </si>
  <si>
    <t>AWS Energy Way Data Center 21</t>
  </si>
  <si>
    <t>f6a33dd1-976e-4814-a6e3-b5e6e36cd685</t>
  </si>
  <si>
    <t>Microsoft Cheyenne Business Park Building 6</t>
  </si>
  <si>
    <t>14512c7e-66b6-4f02-80b3-fb31e414be84</t>
  </si>
  <si>
    <t>Microsoft Cheyenne Business Park Building 5</t>
  </si>
  <si>
    <t>9b16b11c-9af7-4be6-bbbb-1dc0d801fbe4</t>
  </si>
  <si>
    <t>Microsoft CYS14</t>
  </si>
  <si>
    <t>b7778db8-e37f-4f91-95af-bd0756b2058c</t>
  </si>
  <si>
    <t>Microsoft CYS13</t>
  </si>
  <si>
    <t>AI Data Center (Rayville) Building 16
Hyperion, Meta Campus
Facebook</t>
  </si>
  <si>
    <t>a29508d8-94af-4f53-a0fa-9b9b7d6c23a0</t>
  </si>
  <si>
    <t>EdgeConnex New Albany Data Center 6</t>
  </si>
  <si>
    <t>078ec9f1-3a27-4c2e-94c3-528fc583cc13</t>
  </si>
  <si>
    <t>EdgeConnex New Albany Data Center 5</t>
  </si>
  <si>
    <t>Turner Crest DC 1
Turner Crest Project
Edged Energy</t>
  </si>
  <si>
    <t>45db8af3-be41-423a-aef9-db6a75908207</t>
  </si>
  <si>
    <t>Project Vector Building 3</t>
  </si>
  <si>
    <t>17ef66a2-33f8-45aa-a7e0-8a607bcd2bc3</t>
  </si>
  <si>
    <t>Project Vector Building 2</t>
  </si>
  <si>
    <t>a6cb694d-591c-4726-b5ff-51fc7bfa7ee7</t>
  </si>
  <si>
    <t>Project Vector Building 1</t>
  </si>
  <si>
    <t>f50a35d5-e132-4e59-96ea-3f549dd3b67a</t>
  </si>
  <si>
    <t>Project Vector Building 4</t>
  </si>
  <si>
    <t>Project Atlas  Data Center 2 
Project Atlas
Edged Energy</t>
  </si>
  <si>
    <t>e188d199-5fce-4c5a-800b-7baab6c36cc5</t>
  </si>
  <si>
    <t>ae1f4668-a2bd-4a7e-a770-af2381f81231</t>
  </si>
  <si>
    <t>9bb6fd9c-ece6-4ca7-8cee-17af5ddd589a</t>
  </si>
  <si>
    <t>Data Center 4
Roman III
Google</t>
  </si>
  <si>
    <t>17f189d8-ab01-4e8d-81a5-49a4a72aac73</t>
  </si>
  <si>
    <t xml:space="preserve"> WOTP Data Center 24</t>
  </si>
  <si>
    <t>15ec5d58-572e-4f52-ad6c-21a7f68c3ed0</t>
  </si>
  <si>
    <t xml:space="preserve"> WOTP Data Center 26</t>
  </si>
  <si>
    <t>20c34e2b-6fd1-4f9a-86b7-6a49d8b7b860</t>
  </si>
  <si>
    <t xml:space="preserve"> WOTP Data Center 21</t>
  </si>
  <si>
    <t>dae7e465-662f-45a0-9e86-418533c2e3f8</t>
  </si>
  <si>
    <t xml:space="preserve"> WOTP Data Center 25</t>
  </si>
  <si>
    <t>9941fc4c-1c96-4296-b844-353bfe9167f9</t>
  </si>
  <si>
    <t xml:space="preserve"> WOTP Data Center 22</t>
  </si>
  <si>
    <t>c048aeb6-1ea7-4539-9c27-181770d9117b</t>
  </si>
  <si>
    <t xml:space="preserve"> WOTP Data Center 27</t>
  </si>
  <si>
    <t>63d95f77-d69c-43ba-ae34-28514ee0876c</t>
  </si>
  <si>
    <t xml:space="preserve"> WOTP Data Center 29</t>
  </si>
  <si>
    <t>95941dfa-1a75-488f-a9f4-d7c0d2de6469</t>
  </si>
  <si>
    <t xml:space="preserve"> WOTP Data Center 28</t>
  </si>
  <si>
    <t>3e1fbabd-db74-47fc-b7a2-6c19d7f6df88</t>
  </si>
  <si>
    <t xml:space="preserve"> WOTP Data Center 23</t>
  </si>
  <si>
    <t>Socorro DC 5
Socorro Data Center Campus
Green Data</t>
  </si>
  <si>
    <t>Pontoon Bridge Road  Building 1
Pontoon Bridge Road Data Center Campus
NYDIG</t>
  </si>
  <si>
    <t>Prometheus Casper Data Center 7
Prometheus Casper Campus
Prometheus Hyperscale</t>
  </si>
  <si>
    <t>Project Forge DC 2
Philadelphia, 1547 Campus
Sentinel Data Centers</t>
  </si>
  <si>
    <t>PowerCampus Texas Data Center 4
Wichita Falls PowerCampus Texas
Skybox Datacenters</t>
  </si>
  <si>
    <t>(STAMP) - Data Center Building 1
North Campus Science, Technology &amp; Advanced Manufacturing Park (STAMP)
Stream Data Centers</t>
  </si>
  <si>
    <t xml:space="preserve">Muskie Data Center 2
Muskie Data Campus
TeraWulf </t>
  </si>
  <si>
    <t>South Valley Technology Park Building 1
South Valley Technology Park
Tract</t>
  </si>
  <si>
    <t>Lyon County Tract Data Center 5
Lyon County Tract Campus 
Tract</t>
  </si>
  <si>
    <t>PCT Data Center Building 3
Pole Canyon Technology Park
Tract</t>
  </si>
  <si>
    <t>Applewhite Data Center 1
Applewhite Data Center Campus
Tract</t>
  </si>
  <si>
    <t>HTP Building 15
Hanover Technology Park
Tract</t>
  </si>
  <si>
    <t>Data Center 1
XAI Texas Campus
xAI</t>
  </si>
  <si>
    <t>Colossus 1 Supercluster AI Data Center (Phase1)
xAI Colossus 1
xAI</t>
  </si>
  <si>
    <t>US Data Center developments, August 2026</t>
  </si>
  <si>
    <t>15471167-b182-4a84-9204-3befe56d5657</t>
  </si>
  <si>
    <t>Southfield, 123NET Campus</t>
  </si>
  <si>
    <t>f22930d7-d032-4fc9-90dd-ca83628f7994</t>
  </si>
  <si>
    <t>https://www.123.net</t>
  </si>
  <si>
    <t>Private</t>
  </si>
  <si>
    <t>https://graingp.com/</t>
  </si>
  <si>
    <t>24275 Northwestern Hwy, Southfield, MI, USA</t>
  </si>
  <si>
    <t>Oakland County</t>
  </si>
  <si>
    <t>Southfield</t>
  </si>
  <si>
    <t>US</t>
  </si>
  <si>
    <t>United States</t>
  </si>
  <si>
    <t>26749c83-6e33-400d-b547-24f87a25d36b</t>
  </si>
  <si>
    <t>Public</t>
  </si>
  <si>
    <t>DTE</t>
  </si>
  <si>
    <t>DTE:US</t>
  </si>
  <si>
    <t>NYSE:DTE</t>
  </si>
  <si>
    <t>cead66ff-8552-43d5-b723-aeedd7318b2b</t>
  </si>
  <si>
    <t>3733cb81-030b-4603-b6fb-0888ceb4bd68</t>
  </si>
  <si>
    <t>https://www.123.net/data-center-colocation/</t>
  </si>
  <si>
    <t>https://maps.app.goo.gl/5Qw1wJUiGjfo4GHP9</t>
  </si>
  <si>
    <t>cc7c624a-756c-4183-8d7a-f4cc9f13aa97</t>
  </si>
  <si>
    <t>https://www.1547realty.com</t>
  </si>
  <si>
    <t>40 E Garfield Blvd, Chicago, IL, USA</t>
  </si>
  <si>
    <t>Cook County</t>
  </si>
  <si>
    <t>Chicago</t>
  </si>
  <si>
    <t>222a249b-639d-4c33-9bba-36724efea762</t>
  </si>
  <si>
    <t>Private (Part of Exelon Corp)</t>
  </si>
  <si>
    <t>EXC</t>
  </si>
  <si>
    <t>EXC:US</t>
  </si>
  <si>
    <t>NASDAQ:EXC</t>
  </si>
  <si>
    <t>35f051b0-f1ce-470d-81d2-ea5c0d197f3a</t>
  </si>
  <si>
    <t>e84646c2-7438-4a4c-916e-953518bd940a</t>
  </si>
  <si>
    <t>https://www.1547realty.com/data-center/chicago-il-chil1/</t>
  </si>
  <si>
    <t>https://maps.app.goo.gl/2KTnfi5z8T6e9XGi8</t>
  </si>
  <si>
    <t>Low</t>
  </si>
  <si>
    <t>[2025-02-12 JR] Additional Info: Data Center sqft and capacity updated._x000D_
[2026-01-05 AV] Additional Info: Following the purchase of the building in 2015, no construction activity was observed in the area. In 2024, it was announced that the building would be put up for sale. Status updated to Cancelled.</t>
  </si>
  <si>
    <t>1 Ramland Road South, Orangeburg, NY, USA</t>
  </si>
  <si>
    <t>Rockland County</t>
  </si>
  <si>
    <t>Orangeburg</t>
  </si>
  <si>
    <t>85d629c4-28b0-47db-b275-107564a0a5d6</t>
  </si>
  <si>
    <t>ee53ff3c-b180-48a0-b3fb-50539e5f46a0</t>
  </si>
  <si>
    <t>https://www.1547realty.com/data-center/orangeburg-new-york-orny1/</t>
  </si>
  <si>
    <t>https://maps.app.goo.gl/i1zLybhEV7R2aaTp6</t>
  </si>
  <si>
    <t>[2025-02-12 JR] Additional Info: Data Center sqft and capacity updated</t>
  </si>
  <si>
    <t>324 East Wisconsin Avenue, Milwaukee, WI, USA</t>
  </si>
  <si>
    <t>Milwaukee County</t>
  </si>
  <si>
    <t>Milwaukee</t>
  </si>
  <si>
    <t>94a63322-5c22-4deb-b119-22fd3e409638</t>
  </si>
  <si>
    <t>WEC</t>
  </si>
  <si>
    <t>WEC:US</t>
  </si>
  <si>
    <t>NYSE:WEC</t>
  </si>
  <si>
    <t>https://www.1547realty.com/data-center/milwaukee-wi-miwi1/</t>
  </si>
  <si>
    <t>https://maps.app.goo.gl/CYGECo5FQo559uWJA</t>
  </si>
  <si>
    <t>[2026-01-09 AV] Additional Info: The facility was already functioning as a carrier‑hotel/data‑center before 2020, but 1547's  footprint at the site began with its acquisition and branded deployment in 2020.</t>
  </si>
  <si>
    <t>6c053c05-6487-42e6-9ad7-5c5b73168dbd</t>
  </si>
  <si>
    <t>https://www.365datacenters.com</t>
  </si>
  <si>
    <t>427 South LaSalle Street, Chicago, IL, USA</t>
  </si>
  <si>
    <t>https://365datacenters.com/chicago-data-center/</t>
  </si>
  <si>
    <t>https://maps.app.goo.gl/UreXPxboudebAeQZ8</t>
  </si>
  <si>
    <t>1500 Spring Garden Street, Philadelphia, PA, USA</t>
  </si>
  <si>
    <t>Philadelphia County</t>
  </si>
  <si>
    <t>Philadelphia</t>
  </si>
  <si>
    <t>52a226db-b188-418c-89dc-e9ec5727be9c</t>
  </si>
  <si>
    <t>ce983ef3-0d1d-4bd4-ae46-013f5f1d08b9</t>
  </si>
  <si>
    <t>https://365datacenters.com/philadelphia-data-center-2/</t>
  </si>
  <si>
    <t>https://maps.app.goo.gl/QvhwLVEkm1Da9j6P9</t>
  </si>
  <si>
    <t>1001 East Campbell Road, Richardson, TX, USA</t>
  </si>
  <si>
    <t>Dallas County</t>
  </si>
  <si>
    <t>Richardson</t>
  </si>
  <si>
    <t>1ebbb343-179f-4d9d-a878-d6b03846b4c4</t>
  </si>
  <si>
    <t>Public (Municipality)</t>
  </si>
  <si>
    <t>1fc90153-5419-4455-91f9-cee1dda4ed00</t>
  </si>
  <si>
    <t>14cc320b-3a3d-47a9-83a4-e27eff5c1700</t>
  </si>
  <si>
    <t>https://365datacenters.com/richardson-data-center/</t>
  </si>
  <si>
    <t>https://maps.app.goo.gl/t6xwpcRShHoH4iDj6</t>
  </si>
  <si>
    <t>9cef7090-d546-11f0-a3aa-3b201b9c9e6f</t>
  </si>
  <si>
    <t>CMH Columbus OH Data Center Campus</t>
  </si>
  <si>
    <t>Y</t>
  </si>
  <si>
    <t>254c3d2c-a09a-4b4f-9cb3-2006286f77b3</t>
  </si>
  <si>
    <t>https://www.5cdatacenters.com/</t>
  </si>
  <si>
    <t>FirstEnergy</t>
  </si>
  <si>
    <t>601 Benjamin Dr, Springfield, OH 45502, USA</t>
  </si>
  <si>
    <t>Clark County</t>
  </si>
  <si>
    <t>Springfield</t>
  </si>
  <si>
    <t>48653d43-e0c7-46dd-baf2-6b598abf970d</t>
  </si>
  <si>
    <t>https://5c.ai/datacenters</t>
  </si>
  <si>
    <t>https://maps.app.goo.gl/2gTERUfS4fVEqanM7</t>
  </si>
  <si>
    <t>https://www.firstenergycorp.com/content/dam/corporate/transmission/Ohio/e-springfield-n-titus-cn.pdf</t>
  </si>
  <si>
    <t>High</t>
  </si>
  <si>
    <t>[2024-12-19 JR] Latest Satellite: 2024-10-29; Construction Status: Site Preparation; Estimated Active Date By: Aterio; Additional Info: 200MW of power capacity is secured and set for delivery to the site, with the first 100MW scheduled for Q1 2025_x000D_
[2025-12-09 FC] Construction: Roof installation is largely complete with active mechanical and exterior site work visible; generator installation largely completed._x000D_
[2026-03-11 SQ] Construction: Generator installation appears to be complete in the expansion site, there is some minor equipment installation on the original building and the structural connection between both buildings is also complete. Additional Info: 5C aquired a former data center and is planning to renovate it and construct an expansion to reach 200 MW.  Activation date updated from 2026-05-30 to the end of Q2 2026. _x000D_
[2026-07-02 DS] Additional Info: Waiting for a new satellite image to confirm activation status._x000D_
[2026-07-07 JR] Construction: All equipment in place, heavy machinery visible on site still; Additional Info: Activation date updated from 2026-07-07 to Q3 2026._x000D_
[2026-07-08 JR] Additional Info: Sales team claimed "yes CMH01 is operational", likely partial activation full ramp-up possible for early Q3 based on construction progress.</t>
  </si>
  <si>
    <t>dee6bd70-dd19-11f0-8ff6-b30471a54151</t>
  </si>
  <si>
    <t>Perseus Campus</t>
  </si>
  <si>
    <t>7014049a-e25f-4eb0-97c4-f4c7ec283b3b</t>
  </si>
  <si>
    <t>https://avaiodigital.com/</t>
  </si>
  <si>
    <t>PG&amp;E</t>
  </si>
  <si>
    <t>2232 Golf Club Rd, Pittsburg, CA, USA</t>
  </si>
  <si>
    <t>Contra Costa County</t>
  </si>
  <si>
    <t>Pittsburg</t>
  </si>
  <si>
    <t>https://www.avaiodigital.com/updates/avaio-digital-partners-achieves-major-milestone-for-pittsburg-technology-park-perseus-data-center-project</t>
  </si>
  <si>
    <t>625b7686-055b-46e1-a5a4-4e3dcaf631b4</t>
  </si>
  <si>
    <t>PCG</t>
  </si>
  <si>
    <t>PCG:US</t>
  </si>
  <si>
    <t>NYSE:PCG</t>
  </si>
  <si>
    <t>2950a9eb-39ef-4949-96bd-ecefbf7db624</t>
  </si>
  <si>
    <t>9bbe5250-047e-4a37-8434-4cda4fceb9e5</t>
  </si>
  <si>
    <t>https://avaiodigital.com/avaio-digital-partners-achieves-major-milestone-for-pittsburg-technology-park-perseus-data-center-project/, https://www.prnewswire.com/news-releases/avaio-digital-marks-major-milestone-as-cec-approves-99mw-for-bay-area-data-center-project-perseus-302636094.html, https://www.pittsburgca.gov/home/showpublisheddocument/16451/638555442556300000</t>
  </si>
  <si>
    <t>https://maps.app.goo.gl/2rH1ADUVNz9V8iAE7</t>
  </si>
  <si>
    <t>[2025-12-19 FC] Additional Info: Updated co-ordinates, data sheet URL with proposed phased site plan, square footage from 347,740 and added to campus; project could scale up to 500MW delivered in multiple 99MW phases with phase 1 to be delivered by 2027</t>
  </si>
  <si>
    <t>3d55dfe8-9ebe-42f7-b66f-1d6fc81bf469</t>
  </si>
  <si>
    <t>https://www.aligneddc.com</t>
  </si>
  <si>
    <t>AI Infrastructure Partnership (AIP), MGX, and BlackRock’s Global Infrastructure Partners (GIP)</t>
  </si>
  <si>
    <t xml:space="preserve">2509 Hayes Ave, Sandusky, OH </t>
  </si>
  <si>
    <t>Erie County</t>
  </si>
  <si>
    <t>Sandusky</t>
  </si>
  <si>
    <t>6c6655b1-8b8e-45b1-bd02-146ed6379690</t>
  </si>
  <si>
    <t>FE</t>
  </si>
  <si>
    <t>FE:US</t>
  </si>
  <si>
    <t>NYSE:FE</t>
  </si>
  <si>
    <t>https://aligneddc.com/ohio/</t>
  </si>
  <si>
    <t>https://maps.app.goo.gl/xHJQhwAU3VvfySt68</t>
  </si>
  <si>
    <t>[2024-12-19 JR] Latest Satellite: 2024-10-18; Construction Status: Site Preparation; Estimated Active Date By: Aterio_x000D_
[2025-08-01 JR] Construction: Shell complete with significant rooftop installations; generator and cooling equipment placement in progress._x000D_
[2025-10-06 DP] Construction: Roof nearly complete; cooling units being installed on west and north sections. Cranes active and surrounding groundwork ongoing._x000D_
[2026-02-02 JR] Construction: Building shell and roof are complete. Generators are partially installed along the perimeter, with multiple units still missing. Cranes remain on-site and active construction is visible, indicating ongoing equipment installation and the project is not yet fully commissioned; Additional Info: Activation date updated from 2026-01-30 to Q2 2026. Possible partial activation, but not full activation as of January 2026._x000D_
[2026-03-16 SQ] Additional Info: Satellite Image pending to confirm construction progress. _x000D_
[2026-05-19 SQ] Construction: The structure and roof of the data center building appear to be complete, with a large array of cooling equipment and generators installed throughout the facility; paving of the grounds is underway, and there is activity in the parking lot, suggesting that partial testing is being conducted in accordance with progress; Additional Info: Activation Date updated from 2026-06-30 to Q3 2026</t>
  </si>
  <si>
    <t>ec110aa8-6db5-4a1d-ab69-802992378f4b</t>
  </si>
  <si>
    <t>Aligned Frederick Campus</t>
  </si>
  <si>
    <t>Turner Construction Company</t>
  </si>
  <si>
    <t>5601 Manor Woods Road, Frederick, MD</t>
  </si>
  <si>
    <t>Frederick County</t>
  </si>
  <si>
    <t>Frederick</t>
  </si>
  <si>
    <t>cb3fad47-2ad9-4619-95a4-2e146884f783</t>
  </si>
  <si>
    <t>4bb6bca9-55a9-4621-a4c2-dc6c51f58c5e</t>
  </si>
  <si>
    <t>https://aligneddc.com/maryland/, https://mde.maryland.gov/programs/permits/AirManagementPermits/Documents/Public-Review/Alt%20NSPS/AlignedDataCentersAirPermittoConstructApplication.pdf, https://www.datacenterknowledge.com/data-center-site-selection/why-frederick-county-is-important-for-the-nova-data-center-market</t>
  </si>
  <si>
    <t>https://maps.app.goo.gl/nNqw33F93EkvcKgy9</t>
  </si>
  <si>
    <t>https://mde.maryland.gov/programs/permits/AirManagementPermits/Documents/Public-Review/Alt%20NSPS/AlignedDataCentersAirPermittoConstructApplication.pdf, https://www.frederickcountymd.gov/ArchiveCenter/ViewFile/Item/15820</t>
  </si>
  <si>
    <t>[2024-12-19 JR] Latest Satellite: 2024-08-11; Construction Status: No Construction; Estimated Active Date By: Aterio_x000D_
[2024-12-19 JR] Additional Info: Stage Updated to Construction_x000D_
[2025-08-06 JR] Construction: Foundation completed; vertical construction underway._x000D_
[2025-10-09 DP] Construction: Building shell and roof partially completed, with cranes active and ongoing structural assembly. Foundation work and equipment placement visible on surrounding areas, indicating mid-stage development._x000D_
[2026-03-12 DS] Construction: Work underway on the equipment yard. Cooling vents being installed on the roof; Additional Info: Updated number of buildings in the campus from 7 to 4._x000D_
[2026-07-07 SQ] Construction: Vertical construction is now fully complete. The cooling towers have been fully installed, and the installation of the generators is nearing completion. Work on the building's exterior is currently ongoing.</t>
  </si>
  <si>
    <t xml:space="preserve">AWS Central Expy Data Center </t>
  </si>
  <si>
    <t>00a5efa3-8d76-4878-a0d6-f90a60f8b647</t>
  </si>
  <si>
    <t>https://www.aws.amazon.com/compliance/data-center/data-centers/</t>
  </si>
  <si>
    <t>AMZN</t>
  </si>
  <si>
    <t>AMZN:US</t>
  </si>
  <si>
    <t>NASDAQ: AMZN</t>
  </si>
  <si>
    <t>960 Central Expy, Santa Clara, CA, USA</t>
  </si>
  <si>
    <t>Santa Clara County</t>
  </si>
  <si>
    <t>Santa Clara</t>
  </si>
  <si>
    <t>https://www.mercurynews.com/2023/03/07/amazon-santa-clara-buy-sell-real-estate-owens-corning-build-tech/</t>
  </si>
  <si>
    <t>https://maps.app.goo.gl/sE1L4CiHG9G2ZRxX9</t>
  </si>
  <si>
    <t>Medium</t>
  </si>
  <si>
    <t>[2025-12-19 FC] Additional Info: Updated status from Announcement</t>
  </si>
  <si>
    <t>1800-1898 Jo Dr, DeSoto, TX, USA</t>
  </si>
  <si>
    <t>Desoto</t>
  </si>
  <si>
    <t>14246342-1edf-4a4e-825c-0bf93f13d201</t>
  </si>
  <si>
    <t>https://www.dallasnews.com/business/real-estate/2022/09/13/amazon-plans-new-data-center-in-southern-dallas-county/</t>
  </si>
  <si>
    <t>https://maps.app.goo.gl/VusXq4hV7wzgJJME9</t>
  </si>
  <si>
    <t>https://www.tdlr.texas.gov/TABS/Search/Project/TABS2023000811</t>
  </si>
  <si>
    <t>[2024-12-19 JR] Latest Satellite: 2023-11-13; Construction Status: No Construction; Estimated Active Date By: Aterio; Additional Info: Project Delayed_x000D_
[2025-05-27 JR] Construction: No construction activity as of latest satellite imagery. _x000D_
[2025-11-12 JR] Construction: No construction visible; Additional Info: Activation date updated from 2026-08-30_x000D_
[2026-04-08 JH] Construction: No visible construction activity observed on site.</t>
  </si>
  <si>
    <t>11200 Thomasson Barn Road, Manassas, VA, USA</t>
  </si>
  <si>
    <t>Prince William County</t>
  </si>
  <si>
    <t>Manassas</t>
  </si>
  <si>
    <t>1f3c7b79-c506-4062-b210-2af9580f0d84</t>
  </si>
  <si>
    <t>469a7dc0-fc5e-4f8e-8184-301f28134241</t>
  </si>
  <si>
    <t>https://maps.app.goo.gl/6Q26m7kXGpTAEmbq6</t>
  </si>
  <si>
    <t>[2025-02-11JR] Additional Info: Owned by COPT _x000D_
[2025-02-28 JR] Additional Info: PUE is the average for Operational Global Data Center as of 2023_x000D_
[2025-04-29 JR] Additional Info: Selected power capacity updated based on number of generators observed in satellite imagery.</t>
  </si>
  <si>
    <t>44150 Wade Dr, Chantilly, VA 20152, USA</t>
  </si>
  <si>
    <t>Loudoun County</t>
  </si>
  <si>
    <t>Chantilly</t>
  </si>
  <si>
    <t>498190ca-b66d-4a6a-becc-3657df8fca8d</t>
  </si>
  <si>
    <t>https://www.bisnow.com/washington-dc/news/deal-sheet/this-weeks-dc-deal-sheet-119715</t>
  </si>
  <si>
    <t>https://maps.app.goo.gl/dMX9UvX9i1crkizw8</t>
  </si>
  <si>
    <t>https://loudouncountyvaeg.tylerhost.net/prod/selfservice#/plan/9bc502fd-3d1b-49b4-a765-b3da727ac11f?tab=attachments,https://loudoun.granicus.com/MetaViewer.php?view_id=78&amp;event_id=3451&amp;meta_id=221074#page=11&amp;zoom=100,93,113</t>
  </si>
  <si>
    <t>[2024-12-19 JR] Latest Satellite: 2024-04-16; Construction Status: No Construction; Estimated Active Date By: Aterio; Additional Info: Land bought from Firefox_x000D_
[2025-04-29 JR] Construction: No vertical construction observed. Site appears cleared and partially graded. No active building activity at this stage._x000D_
[2025-12-30 AV] Additional Info: Activation date updated from 2026-09-30. No visible signs of construction. _x000D_
[2026-04-08 JH] Construction: No visible construction activity observed on site.</t>
  </si>
  <si>
    <t>c3cef5b5-f06e-47d6-9e0c-a2fc2457d133</t>
  </si>
  <si>
    <t>AWS Northeast Creek Tech Campus</t>
  </si>
  <si>
    <t>X2MX+P5 Mineral, VA, USA</t>
  </si>
  <si>
    <t>Louisa County</t>
  </si>
  <si>
    <t>Mineral</t>
  </si>
  <si>
    <t>6f92e568-ff47-4893-8e13-f98d40e662a4</t>
  </si>
  <si>
    <t>Private (Cooperative)</t>
  </si>
  <si>
    <t>https://www.nao.usace.army.mil/Media/Public-Notices/Article/3952905/nao-2024-01939-amazon-data-services-louisa-virginia/</t>
  </si>
  <si>
    <t>https://maps.app.goo.gl/MoCkLG935b63MWoe7</t>
  </si>
  <si>
    <t xml:space="preserve">[2024-03-12 JR] Latest Satellite: 2025-03-03; Construction Status: No Construction; Estimated Active Date By: AWS_x000D_
[2024-12-19 JR] Latest Satellite: 2021-10-21; Construction Status: No Construction; Estimated Active Date By: AWS_x000D_
[2025-09-07 DP] Construction: Significant land clearing and grading activity visible_x000D_
[2025-12-02 DP] Construction: Foundation work underway_x000D_
[2026-03-24 SQ] Construction: No significant progress to update percentage; Additional Info: Activation Date update from 2026-06-30 to Q4 2027._x000D_
[2026-05-28 AV] Construction: No significant progress to update percentage. _x000D_
[2026-06-25 SQ] Construction: No significant progress to update percentage. </t>
  </si>
  <si>
    <t>ae37b109-2a22-4363-94f3-e00fae92adb8</t>
  </si>
  <si>
    <t>AWS Summit Crossing Tech Campus</t>
  </si>
  <si>
    <t>5HW9+VC Olive, VA, USA</t>
  </si>
  <si>
    <t>Spotsylvania County</t>
  </si>
  <si>
    <t>Fredericksburg</t>
  </si>
  <si>
    <t>5b0c2f7d-42e6-4e89-997c-39d2e368e019</t>
  </si>
  <si>
    <t>D</t>
  </si>
  <si>
    <t>D:US</t>
  </si>
  <si>
    <t>NYSE:D</t>
  </si>
  <si>
    <t>https://fredericksburg.com/news/local/data-center-proposals-pile-up-in-spotsylvania/article_0b3a873c-ff26-11ed-97a1-df0bb17d1b49.html</t>
  </si>
  <si>
    <t>https://maps.app.goo.gl/petKvnEPAhsxdXSu5</t>
  </si>
  <si>
    <t>https://www.spotsylvania.va.us/DocumentCenter/View/33280/2nd-Submission-Narrative-?bidId=</t>
  </si>
  <si>
    <t>[2025-04-01 JR] Additional Info: Correction made on Activation date and Stage based on new satellite image_x000D_
[2025-12-22 JR] Additional Info: Estimated Power Capacity Added._x000D_
[2025-12-30 AV] Additional Info: Activation date updated from 2026-08-30. No visible signs of construction._x000D_
[2026-04-16 JR] Additional Info: No construction visible; Activation date updated from 2027-03-31 to Q3 2028.</t>
  </si>
  <si>
    <t>7096adec-37f7-4126-9eb9-7376f4220ebe</t>
  </si>
  <si>
    <t>Dublin 1, AWS Campus</t>
  </si>
  <si>
    <t>6830 Crosby Ct, Plain City, OH, USA</t>
  </si>
  <si>
    <t>Union County</t>
  </si>
  <si>
    <t>Plain City</t>
  </si>
  <si>
    <t>030eb1d3-5a7a-41c1-adf2-ff1890871e2f</t>
  </si>
  <si>
    <t>AEP:US</t>
  </si>
  <si>
    <t>NASDAQ:AEP</t>
  </si>
  <si>
    <t>f8f462a4-1283-4082-a7eb-2a242f708d96</t>
  </si>
  <si>
    <t>https://www.econdev.dublinohiousa.gov/2020/wp-content/uploads/2016/01/Crosby-Court-Job-Ready-Site-Dublin-Ohio-USA.pdf</t>
  </si>
  <si>
    <t>https://maps.app.goo.gl/Ftb2AnGSFkRayDNy9</t>
  </si>
  <si>
    <t>[2024-12-19 JR] Additional Info: Area Estimated by Aterio_x000D_
[2025-02-28 JR] Additional Info: PUE is the average for Operational Global Data Center as of 2023_x000D_
[2025-04-29 JR] Additional Info: Selected power capacity updated based on number of generators observed in satellite imagery.</t>
  </si>
  <si>
    <t>67056bad-e205-4c7e-8f8e-3cb3cf5ea0e9</t>
  </si>
  <si>
    <t>E Pecos Rd, AWS Campus</t>
  </si>
  <si>
    <t>10464 E Pecos Rd, Mesa, AZ, USA</t>
  </si>
  <si>
    <t>Maricopa County</t>
  </si>
  <si>
    <t>Mesa</t>
  </si>
  <si>
    <t>5f1c3274-a117-4201-b548-6a9e4b37f693</t>
  </si>
  <si>
    <t>4f4fe9e0-cb99-459e-9c12-6621c6e60461</t>
  </si>
  <si>
    <t>https://www.bizjournals.com/phoenix/news/2023/09/26/amazon-multiple-data-centers-mesa-arizona.html</t>
  </si>
  <si>
    <t>https://maps.app.goo.gl/YG9fCMehG9y6YXgi8</t>
  </si>
  <si>
    <t>https://mesa.legistar.com/LegislationDetail.aspx?ID=6696112&amp;GUID=FAD3140B-3E28-47F0-9B07-9529B14C6582&amp;Options=&amp;Search=</t>
  </si>
  <si>
    <t>[2024-12-19 JR] Latest Satellite: 2024-02-13; Construction Status: No Construction; Estimated Active Date By: Aterio_x000D_
[2025-09-18 DP] Construction: Start foundation _x000D_
[2025-12-04 DP] Construction: Structural steel framing completed; roof installation begins; Additional Info: Activation date updated from 2027-03-30._x000D_
[2026-02-23 FC] Roof installation completed, generator yard being built out on the eastern section._x000D_
[2026-04-13 JR] Construction: Building shell and roof are complete. Equipment installation is underway along the eastern perimeter, with generator and electrical infrastructure pads populated_x000D_
[2026-05-12 JR] Construction: Nearly half of generators installed, cooling equipment installation on the roof underway._x000D_
[2026-07-20 JR] Construction: Generator installation progressing, 20 generators out of 36 in place; Additional Info: MW Capacity added based on number of generators and capacity filed.</t>
  </si>
  <si>
    <t>7e4334e0-6d6a-11f0-998f-4de3ac37eead</t>
  </si>
  <si>
    <t>Forest Lane Data Center Campus</t>
  </si>
  <si>
    <t>7J96+RWG Wildcat Corner, Virginia, USA</t>
  </si>
  <si>
    <t>Stafford County</t>
  </si>
  <si>
    <t>https://staffordcova.portal.civicclerk.com/event/2607/files/attachment/27287</t>
  </si>
  <si>
    <t>https://maps.app.goo.gl/cByDrn57nPPPWvNq8</t>
  </si>
  <si>
    <t>[2025-07-30 JR] Additional Info: Real Estate Pursuits 2 LC behind this project; Project on Review_x000D_
[2026-04-27 JR] Additional Info: Provider updated to Amazon AWS confirmed as part of "Kings Corridor Technology Campus" from Traffic Impact Assessment Studies; Power capacity added based on AWS standard designs; Activation date updated from 2028-09-15 to Q4 2029._x000D_
[2026-07-24 JR] Additional Info: MW Capacity udpated based on disclosed load letters.</t>
  </si>
  <si>
    <t>[2025-07-30 JR] Additional Info: Real Estate Pursuits 2 LC behind this project; Project on Review_x000D_
[2026-04-27 JR] Additional Info: Provider updated to Amazon AWS confirmed as part of "Kings Corridor Technology Campus" from Traffic Impact Assessment Studies; Power capacity added based on AWS standard designs; Activation date updated from 2028-09-15 to Q1 2030._x000D_
[2026-07-24 JR] Additional Info: MW Capacity udpated based on disclosed load letters.</t>
  </si>
  <si>
    <t>79092d60-e59b-44bb-839d-f48936205ed3</t>
  </si>
  <si>
    <t>Hilliard 1, AWS Campus</t>
  </si>
  <si>
    <t>5113 Hayden Run Rd, Hilliard, OH 43026, USA</t>
  </si>
  <si>
    <t>Franklin County</t>
  </si>
  <si>
    <t>Hilliard</t>
  </si>
  <si>
    <t>b1618d6a-8bed-43db-bbf9-70933b83f636</t>
  </si>
  <si>
    <t>https://www.aboutamazon.com/news/aws</t>
  </si>
  <si>
    <t>https://maps.app.goo.gl/K36txvaRtMJn1F7u9</t>
  </si>
  <si>
    <t>[2025-02-28 JR] Additional Info: PUE is the average for Operational Global Data Center as of 2023_x000D_
[2025-04-29 JR] Additional Info: Selected power capacity updated based on number of generators observed in satellite imagery.</t>
  </si>
  <si>
    <t>d7ca5353-03b0-427f-a57e-ddcb337df386</t>
  </si>
  <si>
    <t>John Mosby, AWS Campus</t>
  </si>
  <si>
    <t>Urban Ltd</t>
  </si>
  <si>
    <t>42139 Reeds Farm Ln, Stone Ridge, VA, USA</t>
  </si>
  <si>
    <t>Aldie</t>
  </si>
  <si>
    <t>https://www.bizjournals.com/washington/news/2022/10/17/loudoun-data-centers-amazon-dominion-energy.html</t>
  </si>
  <si>
    <t>https://maps.app.goo.gl/rL4ih5Q4VB8Jjpjm8</t>
  </si>
  <si>
    <t>[2024-12-19 JR] Latest Satellite: 2024-04-29; Construction Status: Site Preparation; Estimated Active Date By: Aterio; Additional Info: Area Estimated by Aterio_x000D_
[2025-03-19 JR] Latest Satellite: 2025-02-24; Construction Status: Site Preparation; Estimated Active Date By: Aterio; Additional Info: Updated Activation Date, Construction delayed_x000D_
[2025-08-12 JR] Construction: Site Cleared, no land grading yet._x000D_
[2025-10-22 JR] Construction: Concrete foundation underway, no vertical construction yet. _x000D_
[2026-01-22 JR] Construction: Still no vertical construction; Additional Info: Activation date updated from 2026-08-30_x000D_
[2026-03-25 SQ] Construction: No significant progress to update porcentage; Additional Info: Activation Date updated from 2027-03-31 to Q1 2028.</t>
  </si>
  <si>
    <t>5f9ca800-6806-11f0-905f-5301cba7d3ec</t>
  </si>
  <si>
    <t>Newton Ct, AWS Campus</t>
  </si>
  <si>
    <t>2645-2655 Newton Ct, Johnstown, OH, USA</t>
  </si>
  <si>
    <t>Licking County</t>
  </si>
  <si>
    <t>Johnstown</t>
  </si>
  <si>
    <t>https://dis.puc.state.oh.us/CaseRecord.aspx?Caseno=25-0133&amp;link=DIVA</t>
  </si>
  <si>
    <t>https://maps.app.goo.gl/2bRLt9W5RmGKt5Ha8</t>
  </si>
  <si>
    <t>[2025-04-29 JR] Additional Info: Selected power capacity updated based on number of generators observed in satellite imagery.</t>
  </si>
  <si>
    <t>55a50504-03db-4e92-90b5-1e70a709b1dd</t>
  </si>
  <si>
    <t>Potomac, AWS Campus</t>
  </si>
  <si>
    <t>Old Potomac Church Rd, Stafford, VA, USA</t>
  </si>
  <si>
    <t>Stafford</t>
  </si>
  <si>
    <t>https://www.govtech.com/computing/stafford-county-va-to-hold-meeting-on-data-center-proposal</t>
  </si>
  <si>
    <t>https://maps.app.goo.gl/DW8mQpFmpeXjA2fw8</t>
  </si>
  <si>
    <t>https://staffordcova.portal.civicclerk.com/event/2494/files/attachment/27267</t>
  </si>
  <si>
    <t>[2024-12-19 JR] Latest Satellite: 2024-10-05; Construction Status: No Construction; Estimated Active Date By: Aterio_x000D_
[2025-04-07 JR] Additional Info: Project announced in 2023. Site shows minimal activity, indicating slower-than-expected construction progress._x000D_
[2025-09-29 JR] Construction: Foundation being poured and steel framing underway._x000D_
[2026-01-22 JR] Construction: Site cleared no progress since._x000D_
[2026-03-24 AV] Construction: Land grading still in progress. Additional Info: Activation date updated from 2027-03-30 to Q4 2027._x000D_
[2026-05-06 JR] Construction: No progress to update %._x000D_
[2026-06-05 JR] Construction: Foundation work being done, no vertical construction yet.</t>
  </si>
  <si>
    <t>8e7ec2e0-c989-11f0-a883-9fe07aabef6d</t>
  </si>
  <si>
    <t>Rock House Road, AWS Campus</t>
  </si>
  <si>
    <t>Kimley-Horn</t>
  </si>
  <si>
    <t>2317-2499 Echo Rd, Lithia Springs, GA, USA</t>
  </si>
  <si>
    <t>Douglas County</t>
  </si>
  <si>
    <t>Lithia Springs</t>
  </si>
  <si>
    <t>435eef77-beb0-4620-9aae-8f86d110eb8c</t>
  </si>
  <si>
    <t>GPJA</t>
  </si>
  <si>
    <t>GPB:US</t>
  </si>
  <si>
    <t>NYSE:GPJA</t>
  </si>
  <si>
    <t>fc5d245b-5d3e-4004-b00a-666a73bde91d</t>
  </si>
  <si>
    <t>https://www.fox5atlanta.com/news/amazon-buys-118-acres-douglas-county-possible-data-center-amid-concerns-about-sustainability, https://www.aboutamazon.com/news/aws/aws-investment-georgia-ai-cloud-infrastructure</t>
  </si>
  <si>
    <t>https://maps.app.goo.gl/p1GX4pKy5ouZGA788</t>
  </si>
  <si>
    <t>https://documents.atlantaregional.com/Land%20Use/Reviews/ID5383/2023%20Rock%20House%20Road%20Data%20Center%20Site%20DRI%204078%20-%20Final%20Report.pdf, https://geos.epd.georgia.gov/GA/GEOS/Public/EnSuite/Shared/Pages/Util/ServerRptViewer.aspx?sr=/GovOnline_LG/RPT_GOVf1152&amp;SUBMISSION_RID=917915&amp;SUB_FORM_RID=880165</t>
  </si>
  <si>
    <t>[2024-12-19 JR] Additional Info: Landbank_x000D_
[2025-01-08 JR] Latest Satellite: N/A; Construction Status: No Construction; Estimated Active Date By: Aterio; Additional Info: Investment announced by AWS, previous Land Acquisition in Oct 2024._x000D_
[2025-11-24 DS] Construction: Foundation work visible on building 1, site clearing in progress for the campus; Additional Info: Number of buildings and size updated based on permit._x000D_
[2026-01-27 JR] Construction: Concrete slabs in place, no vertical construction yet_x000D_
[2026-05-12 JR] Construction: No significant progress to update %.</t>
  </si>
  <si>
    <t>6c2c447a-bdb3-4761-98dd-1eb7f8ffe10c</t>
  </si>
  <si>
    <t>Severn, AWS Campus</t>
  </si>
  <si>
    <t>45259 West Severn Way, Sterling, VA, USA</t>
  </si>
  <si>
    <t>Sterling</t>
  </si>
  <si>
    <t>https://maps.app.goo.gl/FrruYxLTuGt93Mrq7</t>
  </si>
  <si>
    <t>0bf37f90-d88e-4b18-9973-d9152657ecad</t>
  </si>
  <si>
    <t>St. Joseph, AWS Campus - Project Rainier</t>
  </si>
  <si>
    <t>Anthropic</t>
  </si>
  <si>
    <t>55001-55499 Elderberry Rd, New Carlisle, IN, USA</t>
  </si>
  <si>
    <t>St. Joseph County</t>
  </si>
  <si>
    <t>New Carlisle</t>
  </si>
  <si>
    <t>bb57dbed-2ea2-42a0-9a18-5d34071b64a6</t>
  </si>
  <si>
    <t>https://www.sbrchamber.com/pages/aws/, https://www.renewableenergyworld.com/energy-business/policy-and-regulation/midwest-utility-reaches-deal-with-tech-giants-on-data-centers/</t>
  </si>
  <si>
    <t>https://maps.app.goo.gl/4NwJLWtLod1EiXb96</t>
  </si>
  <si>
    <t>https://caats.idem.in.gov/sourceDetail.xhtml?sourceId=141-00642,https://permits.air.idem.in.gov/48888f.pdf</t>
  </si>
  <si>
    <t xml:space="preserve">[2025-01-27 JR] Additional Info: Stage Updated to Active_x000D_
[2025-05-27 JR] Construction: Exterior and roof fully completed, with all cooling units and generators installed. No visible parking lot activity suggests the facility is not yet operational. Final-stage work underway; Additional Info: Stage updated based on recent satellite imagery_x000D_
[2025-09-26 JR] Construction: Satellite imagery confirms the facility structure is complete with parking lot activity suggesting is operating; Additional Info: Stage updated to Active._x000D_
[2025-10-29 JR] Additional Info: Activation date updated from 2025-06-30._x000D_
[2026-05-14 AV] Additional Info: The Balancing Authority has been updated from MISO to PJM, according to information from Indiana Michigan Power, the utility that supplies power for the project; they state that they are part of the regional monitoring system operated by PJM. </t>
  </si>
  <si>
    <t>945d06f8-7f1b-4515-990f-60162fe860ea</t>
  </si>
  <si>
    <t>Sudley Rd, AWS Campus</t>
  </si>
  <si>
    <t>Historic District, 8158 Sudley Rd, Manassas, VA, USA</t>
  </si>
  <si>
    <t>https://egcss.pwcgov.org/SelfService#/plan/d4b5eaad-adc6-4bb2-a237-01b9a66daf3f,https://eservice.pwcgov.org/planning/documents/SUP2021-00030.pdf</t>
  </si>
  <si>
    <t>https://maps.app.goo.gl/ThZth3zYZVHut8xD8</t>
  </si>
  <si>
    <t>https://eservice.pwcgov.org/planning/documents/SUP2021-00030.pdf</t>
  </si>
  <si>
    <t>44bfc3fc-ef41-4d21-9674-3fd4a7a27221</t>
  </si>
  <si>
    <t>Westfax, AWS Campus</t>
  </si>
  <si>
    <t>4100B Westfax Dr, 20151 Chantilly, Virginia</t>
  </si>
  <si>
    <t>Fairfax County</t>
  </si>
  <si>
    <t>https://www.fairfaxcounty.gov/planning-development/sites/planning-development/files/Assets/Documents/PDF/data-centers-report.pdf</t>
  </si>
  <si>
    <t>https://maps.app.goo.gl/UtL82DK3Tbb13rKW7</t>
  </si>
  <si>
    <t>cdb00e63-8f2e-49ca-97fd-5d53e02bfda5</t>
  </si>
  <si>
    <t>Reno, Apple Campus</t>
  </si>
  <si>
    <t>32fa7692-aaff-460b-890f-a0797415841b</t>
  </si>
  <si>
    <t>AAPL</t>
  </si>
  <si>
    <t>AAPL:US</t>
  </si>
  <si>
    <t>NASDAQ: AAPL</t>
  </si>
  <si>
    <t>21905 Reno Technology Pkwy E, Sparks, NV , USA</t>
  </si>
  <si>
    <t>Washoe County</t>
  </si>
  <si>
    <t>Sparks</t>
  </si>
  <si>
    <t>757f0377-d9c2-4069-b8b0-8b1c2df30d5d</t>
  </si>
  <si>
    <t>Private (Subsidiary of Berkshire Hathaway Energy)</t>
  </si>
  <si>
    <t>20d89abf-59f0-4305-a19c-cdd6e1ef572d</t>
  </si>
  <si>
    <t>https://www.apple.com/ca/newsroom/</t>
  </si>
  <si>
    <t>https://maps.app.goo.gl/3JX5FuSDF6fcj5N39</t>
  </si>
  <si>
    <t>https://www.nnph.org/files/air-quality/public-notices/notice-of-proposed-action/2025/250613_Apple_Inc._AAIR16-0082%20_Application.pdf</t>
  </si>
  <si>
    <t>[2025-02-25 JR] Additional Info: Expansions plans announced, part of a $500 Billion investment plan_x000D_
[2025-12-29 FC] Additional Info: Updated air quality permit. Building 300MW Sunol substation.</t>
  </si>
  <si>
    <t>ce35927e-90b9-4486-90b9-a9f9dc0357c6</t>
  </si>
  <si>
    <t>Waukee, Apple IA Campus</t>
  </si>
  <si>
    <t>J39G+X7J Waukee, Iowa</t>
  </si>
  <si>
    <t>Waukee</t>
  </si>
  <si>
    <t>d2db9308-fed1-4c79-997e-4042e507ae54</t>
  </si>
  <si>
    <t>9219d51e-40e9-48fc-8e60-2853a2960fc5</t>
  </si>
  <si>
    <t>https://www.apple.com/pl/newsroom/2017/08/apples-next-us-data-center-will-be-built-in-iowa/</t>
  </si>
  <si>
    <t>https://maps.app.goo.gl/WTkvVn4uuzV8TSc96</t>
  </si>
  <si>
    <t>[2024-12-19 JR] Latest Satellite: 2024-11-07; Construction Status: No Construction; Estimated Active Date By: Aterio_x000D_
[2025-02-25 JR] Additional Info: Expansions plans announced, part of a $500 Billion investment plan_x000D_
[2025-12-10 DS] Additional Info: Updated activation date from 2026-03-15 since there is no active construction._x000D_
[2026-03-13  SQ]  Additional Info: Activation Date update from 2027-03-15 to Q2 2028</t>
  </si>
  <si>
    <t>[2025-02-25 JR] Additional Info: Expansions plans announced, part of a $500 Billion investment plan</t>
  </si>
  <si>
    <t>9d4da2e7-a600-454c-83a8-876d68e9839f</t>
  </si>
  <si>
    <t>Village Technology Park</t>
  </si>
  <si>
    <t>f2e8c736-1cf2-48f2-b835-cbcdc912f50e</t>
  </si>
  <si>
    <t>https://blackchambergroup.com/</t>
  </si>
  <si>
    <t>14435 John Marshall Hwy, Gainesville, VA, USA</t>
  </si>
  <si>
    <t>Gainesville</t>
  </si>
  <si>
    <t>https://maps.app.goo.gl/TfpQEU2tM8NPFU246</t>
  </si>
  <si>
    <t>https://eservice.pwcgov.org/planning/documents/REZ2020-00024.pdf,https://eservice.pwcgov.org/documents/bocs/agendas/2021/0615/14-D.pdf</t>
  </si>
  <si>
    <t xml:space="preserve">[2024-12-19 JR] Latest Satellite: 2024-04-29; Construction Status: Construction 10%; Estimated Active Date By: Aterio; Additional Info: Area Estimated by Aterio_x000D_
[2025-01-16 JR] Additional Info: Project owned by Black Chamber_x000D_
[2025-05-02 JR] Construction: All four buildings appear structurally complete. Recent satellite imagery confirms only one is active. No visible signs of equipment installation or commissioning in the remaining three. Project appears delayed or paused beyond initial expectations._x000D_
[2025-09-15 JR] Additional Info: Still no activity on equipment installation, activation date updated from 2025-10-30_x000D_
[2026-01-08 JR] Construction: No activity visible, equipment haven't been installed still; Additional Info: Activation Date updated from 2026-01-01._x000D_
[2026-02-12 JR] Additional Information: The provider name has been updated to match the asset owner rather than the end user._x000D_
[2026-03-17 JR] Construction: No generators installed still. No construction activity visible; Additional Info: Activation Date updated from 2026-06-30 to Q3 2027._x000D_
[2026-06-17 JR] Construction: Significant car parking lot activity suggesting construction about to restart. Status Mantained._x000D_
</t>
  </si>
  <si>
    <t>be834e69-6a49-411a-a38d-6f3732ab6db2</t>
  </si>
  <si>
    <t>Lithium Valley, CalEthos Campus</t>
  </si>
  <si>
    <t>cc9add2a-7f08-41d7-a08b-35f62fb41655</t>
  </si>
  <si>
    <t>https://calethos.com/</t>
  </si>
  <si>
    <t xml:space="preserve">Imperial County, California </t>
  </si>
  <si>
    <t>Imperial County</t>
  </si>
  <si>
    <t>Calipatria</t>
  </si>
  <si>
    <t>f640ca27-1f27-4e22-b561-64d11ebade41</t>
  </si>
  <si>
    <t>bca9875d-2947-4bea-b1e6-5efaf46382f0</t>
  </si>
  <si>
    <t>https://calethos.com/calethos-completes-the-first-phase-of-development-on-a-planned-300mw-clean-energy-powered-data-center-campus-in-southern-california/,https://imperialcounty.org/wp-content/uploads/2025/02/February25DraftLVSP_combined.pdf, https://www.sec.gov/ix?doc=/Archives/edgar/data/0001174891/000149315225023306/form10-q.htm#fact-identifier-556</t>
  </si>
  <si>
    <t>https://maps.app.goo.gl/PQsAcMYHKP4kHcCn8</t>
  </si>
  <si>
    <t>[2024-12-19 JR] Latest Satellite: 2024-02-02; Construction Status: No Construction; Estimated Active Date By: Aterio; Power source: Solar power, geothermal; Additional Info: The data center will be powered by 100 percent geothermal and solar energy._x000D_
[2025-11-13 AV]: Additional Info: Construction has not started. Activation date updated from 2026-03-31._x000D_
[2025-12-17 FC] Additional Info: Updated total capacity from 300MW to 420MW and distributed among estimated number of buildings; added recent 8K filing</t>
  </si>
  <si>
    <t>8d42255d-b8b4-474e-bab6-890f808f2aa6</t>
  </si>
  <si>
    <t>https://www.centersquaredc.com</t>
  </si>
  <si>
    <t>9310 Florida Palm Drive, Tampa, FL, USA</t>
  </si>
  <si>
    <t>Hillsborough County</t>
  </si>
  <si>
    <t>Tampa</t>
  </si>
  <si>
    <t>17326afc-4fb8-4762-a557-bed2e9cf035b</t>
  </si>
  <si>
    <t>EMA</t>
  </si>
  <si>
    <t>EMA:CN</t>
  </si>
  <si>
    <t>TSE:EMA</t>
  </si>
  <si>
    <t>23ffd9d1-86ba-4c60-b795-aec19afd3a10</t>
  </si>
  <si>
    <t>https://centersquaredc.com/hubfs/CenterSquare/docs/Centersquare-TPA-SpecSheet.pdf</t>
  </si>
  <si>
    <t>https://maps.app.goo.gl/vgyxnp8X5iTPx88bA</t>
  </si>
  <si>
    <t>486 Arsenal Way, Watertown, MA, USA</t>
  </si>
  <si>
    <t>Middlesex County</t>
  </si>
  <si>
    <t>Watertown</t>
  </si>
  <si>
    <t>1164f15f-eb65-4d74-9a7e-72f721f4080f</t>
  </si>
  <si>
    <t>f6648419-87f7-4033-9984-dae4c5376c5e</t>
  </si>
  <si>
    <t>https://centersquaredc.com/hubfs/CenterSquare/docs/Centersquare-BOS-SpecSheet.pdf</t>
  </si>
  <si>
    <t>https://maps.app.goo.gl/x7fWMQE5qQQDPvA57</t>
  </si>
  <si>
    <t>64ce618e-991d-4a23-be87-b07e189dde18</t>
  </si>
  <si>
    <t>Columbus, Cologix Campus</t>
  </si>
  <si>
    <t>464d9ff8-e3fa-4a1f-98fc-a729d4896f05</t>
  </si>
  <si>
    <t>https://www.cologix.com</t>
  </si>
  <si>
    <t>7500 Alta View Boulevard, Columbus, OH, USA</t>
  </si>
  <si>
    <t>Columbus</t>
  </si>
  <si>
    <t>ec0c98b2-a379-4b98-b41b-89a6507bdc42</t>
  </si>
  <si>
    <t>https://cologix.com/wp-content/uploads/2023/09/COL4-HYPER-Data-Center-Spec-Sheet.pdf</t>
  </si>
  <si>
    <t>https://maps.app.goo.gl/kky5ssoZQwFUMvMh9</t>
  </si>
  <si>
    <t>00fee91b-e84a-40b8-bd70-5fe87d3d93bd</t>
  </si>
  <si>
    <t>Belltown Power</t>
  </si>
  <si>
    <t>4141 FM1995, Van, TX 75790, USA</t>
  </si>
  <si>
    <t>Van Zandt County</t>
  </si>
  <si>
    <t>Van</t>
  </si>
  <si>
    <t>0dd36674-66fb-4ce3-b35e-1dd789fd0bbc</t>
  </si>
  <si>
    <t>https://belltownpower.com/us/belltown-power-projects/</t>
  </si>
  <si>
    <t>https://maps.app.goo.gl/sQcerNhPmgw8XRKr9</t>
  </si>
  <si>
    <t xml:space="preserve">[2025-04-28 JR] Additional Info: Belltown Power behind this project </t>
  </si>
  <si>
    <t>79e16210-5dab-11f0-aa7a-3f0352f32252</t>
  </si>
  <si>
    <t>Balico LLC Data Center Campus</t>
  </si>
  <si>
    <t>953 Co Rd 691, Chatham, VA, USA</t>
  </si>
  <si>
    <t>Pittsylvania County</t>
  </si>
  <si>
    <t>Chatham</t>
  </si>
  <si>
    <t>aad96398-bfaf-414f-8e4c-bf369c73e5da</t>
  </si>
  <si>
    <t>f4676150-9723-4d88-a35a-b2e85575a6a3</t>
  </si>
  <si>
    <t>https://virginiabusiness.com/proposed-8-8b-pittsylvania-data-center-campus-hits-roadblock/</t>
  </si>
  <si>
    <t>https://maps.app.goo.gl/6kqE8NcohZLdbsB89</t>
  </si>
  <si>
    <t>[2025-01-13 JR] Latest Satellite: [N/A]; Construction Status: No Construction; Additional Info: Waiting for Approval_x000D_
[2025-02-27 JR] BTM: 300 MW; Power Source: Natural Gas_x000D_
[2025-07-10 JR] Additional Info: Pittsylvania County supervisors denied Balico’s rezoning request and blocked its withdrawal. The developer must wait one year before reapplying.</t>
  </si>
  <si>
    <t>bfbd8c80-4c5f-11f0-b5f9-7d80e43fd947</t>
  </si>
  <si>
    <t xml:space="preserve">Campus Data Center Bells Ferry Marietta </t>
  </si>
  <si>
    <t>Grincap</t>
  </si>
  <si>
    <t xml:space="preserve">1751 Bells Ferry Rd, Marietta, GA 30066, USA  </t>
  </si>
  <si>
    <t>Cobb County</t>
  </si>
  <si>
    <t>Marietta</t>
  </si>
  <si>
    <t>https://www.mdjonline.com/news/local/marietta-approves-data-center-on-bells-ferry/article_ebbc4bef-8253-4071-b112-3dc91100c89d.html,https://www.mariettaga.gov/AgendaCenter/ViewFile/Item/5786?fileID=57354,https://citizenportal.ai/Search/View?dp=1&amp;key=3741363-a116ad4db664026a5cce5f69b7edbef2&amp;start=1844&amp;end=2763</t>
  </si>
  <si>
    <t>https://maps.app.goo.gl/39s8izXTqrGPZqui6</t>
  </si>
  <si>
    <t>https://www.mariettaga.gov/AgendaCenter/ViewFile/Item/5786?fileID=57354</t>
  </si>
  <si>
    <t>[2025-06-18 DP] Additional Info: MMM Acquisitions LLC behind this project._x000D_
[2026-05-19 JH] Additional Info: Activation Date updated from 2027-11-30 to Q4 2028</t>
  </si>
  <si>
    <t>af3a69e5-4ae5-4c11-bc83-6afd159a284f</t>
  </si>
  <si>
    <t>Comanche Circle</t>
  </si>
  <si>
    <t>6760-6780 FM 51, Tolar, TX, USA</t>
  </si>
  <si>
    <t>Hood County</t>
  </si>
  <si>
    <t>Tolar</t>
  </si>
  <si>
    <t>https://becoration.com/sailfish-digital-ventures-launches-comanche-circle-a-2600-acre-data-center-community-in-the-dallas-metro/,https://becoration.com/sailfish-digital-ventures-launches-comanche-circle-a-2600-acre-data-center-community-in-the-dallas-metro/,https://hoodcountytx.documents-on-demand.com/Document/576d9938-63cd-419e-acb5-5bbc6af4ebe4/Comanche%20Circle%20Preliminary%20Traffic%20Due%20Diligence.pdf</t>
  </si>
  <si>
    <t>e3162791-f814-4b28-a33e-beccc8f93039</t>
  </si>
  <si>
    <t>https://www.linkedin.com/posts/ryansailfish_ptc25-datacenters-hyperscalers-activity-7287223617375858689-F5CL/,https://citizenportal.ai/articles/7014269/Hood-County-hears-residents-concerns-and-readies-legal-work-to-regulate-incoming-data-centers-and-power-plants,https://thetechcapital.com/sailfish-digital-ventures-unveils-2600-acre-data-centre-community-in-dallas/,https://www.keranews.org/government/2026-06-09/hood-county-approves-comanche-circle-data-center-without-conditions-after-contentious-meeting</t>
  </si>
  <si>
    <t>https://maps.app.goo.gl/ja1vjmLqPHHksag98</t>
  </si>
  <si>
    <t>https://www.tceq.texas.gov/assets/public/permitting/air/reports/applications/398373-ac.pdf,https://cohoodtxus-my.sharepoint.com/personal/blampert_hoodcounty_texas_gov/_layouts/15/onedrive.aspx?id=%2Fpersonal%2Fblampert%5Fhoodcounty%5Ftexas%5Fgov%2FDocuments%2FPUBLIC%20AGENDAS%2F2026%2F01%2E13%2E2026%20Public%20Agenda%2F01%2E13%2E2026%20Public%20Backup%2FIX%2EA%2E2%2Ee%2EComanche%20Circle%20%2D%20Concept%20Plan%2Epdf&amp;parent=%2Fpersonal%2Fblampert%5Fhoodcounty%5Ftexas%5Fgov%2FDocuments%2FPUBLIC%20AGENDAS%2F2026%2F01%2E13%2E2026%20Public%20Agenda%2F01%2E13%2E2026%20Public%20Backup&amp;ga=1</t>
  </si>
  <si>
    <t>[2025-01-21 JR] Latest Satellite:[N/A]; Construction Status: No Construction; Estimated Active Date By: Developer; Power Source: Nuclear; Additional Info: Location Details to be updated, Area Estimated by Aterio. Comanche Peak Nuclear Power Plant to provide the Power_x000D_
[2025-01-23 JR] Additional Info: Sailfish Digital Ventures behind this project._x000D_
[2025-09-11 DP] BTM: Power: 600 MW Source: Natural gas, Solar, SMRs_x000D_
[2026-01-15 JR] Additional Info: The Hood County Comanche Circle data center proposal received conditional approval from county commissioners. Project likelihood upgrade from Medium to High._x000D_
[2026-06-11 JH] Additional Info: Hood County Commissioners Court voted 3-1 on June 9, 2026 to approve the Comanche Circle concept plan without conditions, allowing the project to advance to the site development plan review phase._x000D_
[2026-06-25 AV] Additional Info: Given that the concept plan was just approved on June 2026, the construction is yet to begin, making the 2027 operational target not plausible. Activation date updated from 2028-11-30 to Q3 2030.</t>
  </si>
  <si>
    <t>48d92990-731e-11f0-94fd-276165592f34</t>
  </si>
  <si>
    <t>GWV Data Center Campus</t>
  </si>
  <si>
    <t>1136 Kellogg Mill Rd, Stafford, VA 22554, USA</t>
  </si>
  <si>
    <t>https://staffordcountyva.gov/government/departments_p-z/planning_and_zoning/long_range/rezonings,_cups,_comp_plan_amendments/development_review_meetings_new_applications.php</t>
  </si>
  <si>
    <t>https://maps.app.goo.gl/4SumL2ciTB4pt7jJ6</t>
  </si>
  <si>
    <t>https://cdn.staffordcountyva.gov/Planning%20and%20Zoning/Development%20Review%20Meetings-Applications/December%202024/GWV%20Data%20Center%20Reclass/3-%20Impact%20Statement%20(10-15-24)%20-%20GWV%20Data%20Center.pdf</t>
  </si>
  <si>
    <t>[2025-08-06 JR] Additional Info: The Garrett Companies behind this development, project In review_x000D_
[2026-06-30 DS] Additional Info: Updated estimated activation date from 2028-06-01 to 2029-12-30.</t>
  </si>
  <si>
    <t>36305490-2151-11f0-88d2-6735b8e9da9c</t>
  </si>
  <si>
    <t>Hancock County MegaSite</t>
  </si>
  <si>
    <t>3400 W 500 N, McCordsville, IN 46055, USA</t>
  </si>
  <si>
    <t>Hancock County</t>
  </si>
  <si>
    <t>McCordsville</t>
  </si>
  <si>
    <t>db5c3610-9541-4fce-8b84-9ebdae7451f4</t>
  </si>
  <si>
    <t>https://www.hancockin.gov/DocumentCenter/View/1940/Hancock-County-MegaSite-PUD---Preliminary-Plan---3282025,https://www.greenfieldreporter.com/2025/05/13/statement-from-surge-development/</t>
  </si>
  <si>
    <t>https://maps.app.goo.gl/HT6eeoCSBkXySVgf6</t>
  </si>
  <si>
    <t>[2025-04-24] Additional Info: Surge Development behind this project. Highly likely this would be a Google Campus due to the images in the submission plans._x000D_
[2025-05-19 JR] Additional Info: The developer has decided to formally withdraw the current zoning request.</t>
  </si>
  <si>
    <t>da3a3e80-5373-11f0-856b-bd065fb7a39b</t>
  </si>
  <si>
    <t>HyperGrid Data Center Campus</t>
  </si>
  <si>
    <t>Fermi America, Hyundai E&amp;C</t>
  </si>
  <si>
    <t>Macquarie Asset Management, MVM EGI</t>
  </si>
  <si>
    <t>89FQ+6PC Amarillo, Texas, USA</t>
  </si>
  <si>
    <t>Carson County</t>
  </si>
  <si>
    <t>Panhandle</t>
  </si>
  <si>
    <t>98094d71-7688-49b8-9a5a-0a2443f3a8e3</t>
  </si>
  <si>
    <t>XEL</t>
  </si>
  <si>
    <t>XEL:US</t>
  </si>
  <si>
    <t>NASDAQ:XEL</t>
  </si>
  <si>
    <t>6b0bfc20-3ceb-4b9b-a50c-902a490a7db9</t>
  </si>
  <si>
    <t>869d075d-a069-59cf-81ee-4ef41daf4198</t>
  </si>
  <si>
    <t>https://amarillotribune.org/2025/06/26/breaking-advanced-nuclear-energy-ai-campus-hypergrid-coming-to-amarillo/,https://www.world-nuclear-news.org/articles/fermi-america-hyundai-ec-team-up-for-texan-reactors,https://www.prnewswire.com/news-releases/fermi-america-and-mvm-egi-announce-water-saving-hybrid-cooling-agreement-for-worlds-largest-private-energy-grid-delivering-on-promises-made-to-protect-west-texas-water-resources-302628904.html,https://app.quotemedia.com/data/downloadFiling?webmasterId=102691&amp;ref=319641038&amp;type=PDF&amp;cdn=4252e262ac8486a79e9ba109796598ab&amp;formType=8-K&amp;formDescription=Current+report+pursuant+to+Section+13+or+15%28d%29&amp;dateFiled=2025-12-12&amp;cik=2071778</t>
  </si>
  <si>
    <t>https://maps.app.goo.gl/WxPuN2YZE7z1sT447</t>
  </si>
  <si>
    <t>https://www.nrc.gov/docs/ML2516/ML25169A396.pdf,https://www.tceq.texas.gov/assets/public/permitting/air/reports/applications/396274-ac.pdf</t>
  </si>
  <si>
    <t>[2025-06-27 JR] BTM: To be powered in a mix of nuclear, gas, solar, battery storage; Additional Info: Fermi America behind this project_x000D_
[2025-09-10 JR] Additional Info: Fermi America signed an MoU with Hyundai Engineering &amp; Construction to plan and develop the nuclear component of its private grid, set to become the world’s largest AI-dedicated energy system._x000D_
[2026-01-28 AV] Additional Info: Activation date updated from 2029-09-01._x000D_
[2026-04-14 JR] Additional Info: Project facing delays; Activation date updated from 2029-06-01 to Q4 2032.</t>
  </si>
  <si>
    <t>[2025-06-27 JR] BTM: To be powered in a mix of nuclear, gas, solar, battery storage; Additional Info: Fermi America behind this project_x000D_
[2025-09-10 JR] Additional Info: Fermi America signed an MoU with Hyundai Engineering &amp; Construction to plan and develop the nuclear component of its private grid, set to become the world’s largest AI-dedicated energy system._x000D_
[2026-01-28 AV] Additional Info: Activation date updated from 2027-01-01._x000D_
[2026-04-14 JR] Additional Info: Project facing delays; Activation date updated from 2027-06-01 to Q3 2029.</t>
  </si>
  <si>
    <t>48ad6670-c5a3-11f0-a02d-59d07397f0fa</t>
  </si>
  <si>
    <t>Karis Acquisitions DeKalb Campus</t>
  </si>
  <si>
    <t>Peace Rd, DeKalb, IL</t>
  </si>
  <si>
    <t>Dekalb County</t>
  </si>
  <si>
    <t>Dekalb</t>
  </si>
  <si>
    <t>https://www.stwnewspress.com/news/city-moves-forward-in-approval-process-for-possible-data-center-campus/article_b46b6616-460e-11ef-ad4a-ffec327049cd.html</t>
  </si>
  <si>
    <t>https://maps.app.goo.gl/yH3cHrz6AdKfTxrB9</t>
  </si>
  <si>
    <t>[2026-07-25 JR] Additional Info: No recent fillings since 2024, Likelihood updated to Low. Capacity added based on 2024 fillings.</t>
  </si>
  <si>
    <t>36b8805c-5d7c-4c47-ae82-0bd96b0c1928</t>
  </si>
  <si>
    <t xml:space="preserve">New Albany Tech Park </t>
  </si>
  <si>
    <t>3026-3050 Co Hwy 26, Johnstown, OH 43031</t>
  </si>
  <si>
    <t>https://edocpub.epa.ohio.gov/publicportal/ViewDocument.aspx?docid=2151724,https://dis.puc.state.oh.us/CaseRecord.aspx?Caseno=25-0133&amp;link=DIVA7</t>
  </si>
  <si>
    <t>https://maps.app.goo.gl/frZPpbuBPo5NYYmF9</t>
  </si>
  <si>
    <t>[2024-12-19 JR] Latest Satellite: 2024-10-09; Construction Status: Site Preparation; Estimated Active Date By: Aterio_x000D_
[2025-01-20 JR] BTM: Fuel Cell Power; Additional Info: Proposed by AEP_x000D_
[2025-07-23 JR] Additional Info: Originally identified as a data center, but it is now confirmed to be an Intel manufacturing facility under construction. Record updated to reflect correct project address._x000D_
[2025-11-12 JR] Construction: No construction visible; Additional Info: Activation date updated from 2026-03-30</t>
  </si>
  <si>
    <t>4013bb90-7323-11f0-bdb4-f5958a56ba32</t>
  </si>
  <si>
    <t>Potomac Creek Campus</t>
  </si>
  <si>
    <t>158 Musante Ln, Stafford, VA 22554, USA</t>
  </si>
  <si>
    <t>https://maps.app.goo.gl/cQ5VU87vHqqE2jyt6</t>
  </si>
  <si>
    <t>https://cdn.staffordcountyva.gov/Planning%20and%20Zoning/Development%20Review%20Meetings-Applications/February%202025/Potomac%20Creek%20Rezoning/4%20-%20Generalized%20Development%20Plan%20(9-4-24)%20-%20Potomac%20Creek%20Campus.pdf</t>
  </si>
  <si>
    <t>[2025-08-07] Additional Info: Elm Street Development behind this project, Project under review_x000D_
[2026-04-22 JH] Construction: No visible construction activity observed on site._x000D_
[2026-07-14 JH] Additional Info: The project was paused after discovery of a 200-year-old cemetery believed to contain graves of enslaved individuals. The Board deferred a final decision, giving the developer 6–8 weeks to conduct archaeological and genealogical research before revisiting the case in approximately two months.</t>
  </si>
  <si>
    <t>cf200f90-08d0-11f0-a8ef-3197c5e8f560</t>
  </si>
  <si>
    <t xml:space="preserve">Project Cardinal Data Center Campus </t>
  </si>
  <si>
    <t>10321 Galena Rd, Yorkville, IL 60560, USA</t>
  </si>
  <si>
    <t>Kendall County</t>
  </si>
  <si>
    <t>Yorkville</t>
  </si>
  <si>
    <t>https://www.yorkville.il.us/906/Project-Cardinal-Data-Center-Campus-Anne</t>
  </si>
  <si>
    <t>https://maps.app.goo.gl/aw2FQT4epqWThHRHA</t>
  </si>
  <si>
    <t>https://www.yorkville.il.us/906/Project-Cardinal-Data-Center-Campus-Anne,https://www.yorkville.il.us/DocumentCenter/View/11734/Project-Cardinal-Site-Plan-82625?bidId=</t>
  </si>
  <si>
    <t>[2025-03-24 JR] Additional Info: Galena &amp; 47th, LLC, MPLIV10, LLC, Sanjay and Sameer Gupta, Dale L. Konicek, LLC, and The Konicek Family Limited Partnership Behind this project</t>
  </si>
  <si>
    <t>40187c20-79ea-11f0-b122-4bfc80ab2cb9</t>
  </si>
  <si>
    <t>Project Turbo</t>
  </si>
  <si>
    <t xml:space="preserve">2400 O'Kelly Rd, Gainesville, GA 30507, USA  </t>
  </si>
  <si>
    <t>Hall County</t>
  </si>
  <si>
    <t>https://www.bizjournals.com/atlanta/news/2025/08/14/hall-county-data-center.html,https://projectturbollc.com/,https://accesswdun.com/news/proposed-data-center-developers-host-town-hall-ahead-of-thursdays-commission-vote</t>
  </si>
  <si>
    <t>https://maps.app.goo.gl/BfWYVC7FnQCvCCqm9</t>
  </si>
  <si>
    <t>https://apps.dca.ga.gov/DRI/AppSummary.aspx?driid=4522</t>
  </si>
  <si>
    <t>[2025-08-15 DP] Additional Info: Number of buildings and more details undisclosed_x000D_
[2025-11-25 JR] Additional Info: Project scope updated to 3 buildings from 4</t>
  </si>
  <si>
    <t>49ce17c0-5e60-11f0-a63f-3570276c3e86</t>
  </si>
  <si>
    <t>Project Washington</t>
  </si>
  <si>
    <t xml:space="preserve">J956+Q28 Bear, Delaware, USA </t>
  </si>
  <si>
    <t>New Castle County</t>
  </si>
  <si>
    <t>New Castle</t>
  </si>
  <si>
    <t>fe2043ac-466c-4d77-a6f5-e48a2d5e4d13</t>
  </si>
  <si>
    <t>1cd4a7ea-9f74-498e-8e4f-292b3c0ff5b9</t>
  </si>
  <si>
    <t>https://www.bizjournals.com/philadelphia/news/2025/07/09/data-center-delaware-new-castle-starwood-digital.html,https://www3.newcastlede.gov/project/details/default.aspx?ProjectKey=826803</t>
  </si>
  <si>
    <t>https://maps.app.goo.gl/7dRGUEmuzgzjFgC17</t>
  </si>
  <si>
    <t>https://www3.newcastlede.gov/project/details/default.aspx?ProjectKey=826789,https://www3.newcastlede.gov/project/details/default.aspx?ProjectKey=826803,https://projwashington.com/wp-content/uploads/2025/11/Project-Washington-Overview.pdf</t>
  </si>
  <si>
    <t>[2025-07-11 DP] Additional Info: STARWOOD CAPITAL GROUP MANAGEMENT LLC is behind this project_x000D_
[2026-03-02 JH] Additional Info: Project scope updated from 11 buildings to 10. The project status has been changed from announced to Not Approved Withdrawn because the state government has classified it as heavy polluting industry, so the likelihood has been changed to low.</t>
  </si>
  <si>
    <t>6d4bd14d-c689-4793-82bc-dbcb6032d4c9</t>
  </si>
  <si>
    <t>Red Oak, Compass Campus</t>
  </si>
  <si>
    <t>4d36f563-c7d0-41cd-b223-910670510228</t>
  </si>
  <si>
    <t>https://www.compassdatacenters.com/</t>
  </si>
  <si>
    <t xml:space="preserve">Brookfield Infrastructure Partners L.P. </t>
  </si>
  <si>
    <t>441 Austin Boulevard, Red Oak, TX</t>
  </si>
  <si>
    <t>Ellis County</t>
  </si>
  <si>
    <t>Red Oak</t>
  </si>
  <si>
    <t>https://www.compassdatacenters.com/news/compass-datacenters-begins-construction-on-75mw-data-center-campus-in-northern-virginia/,https://comptroller.texas.gov/taxes/data-centers/data-center-lists.php</t>
  </si>
  <si>
    <t>https://maps.app.goo.gl/rqPHBDGVexa6n41o7</t>
  </si>
  <si>
    <t>https://www.tceq.texas.gov/assets/public/permitting/air/reports/applications/37072-ac.pdf</t>
  </si>
  <si>
    <t>[2024-12-19 JR] Latest Satellite: 2024-02-18; Construction Status: Construction 60%; Estimated Active Date By: Microsoft; Additional Info: Occupied by Microsoft_x000D_
[2025-01-07 JR] Additional Info: Stage Updated to Active_x000D_
[2025-09-11 DP] BTM: Speculation of an electrical generation system_x000D_
[2026-01-07 JR] Additional Info: Tax Data suggest Microsoft is leasing this campus._x000D_
[2026-02-20 DS] Additional Info: Updated number of buildings in the campus from 11 to 10 based on the air permit.</t>
  </si>
  <si>
    <t>481 N Austin Boulevard, Red Oak, TX</t>
  </si>
  <si>
    <t>https://maps.app.goo.gl/ZMZZkh9mAoLmYcnr8</t>
  </si>
  <si>
    <t>[2025-09-11 DP] BTM: Speculation of an electrical generation system_x000D_
[2026-01-07 JR] Additional Info: Tax Data suggest Microsoft is leasing this campus._x000D_
[2026-02-20 DS] Additional Info: Updated number of buildings in the campus from 11 to 10 based on the air permit.</t>
  </si>
  <si>
    <t>2aad8770-05cf-11f0-ae2d-8b22d6e45096</t>
  </si>
  <si>
    <t>Core Scientific Dalton Campus</t>
  </si>
  <si>
    <t>ddd8207f-ea0b-4aa7-925c-c3de48d0cda7</t>
  </si>
  <si>
    <t>https://corescientific.com/</t>
  </si>
  <si>
    <t>CORZ</t>
  </si>
  <si>
    <t>CORZ:US</t>
  </si>
  <si>
    <t>NASDAQ: CORZ</t>
  </si>
  <si>
    <t>2205 Industrial South Rd, Dalton, GA 30721, United States</t>
  </si>
  <si>
    <t>Whitfield County</t>
  </si>
  <si>
    <t>Dalton</t>
  </si>
  <si>
    <t>https://finance.yahoo.com/quote/CORZ/earnings/CORZ-Q1-2026-earnings_call-578210.html</t>
  </si>
  <si>
    <t>https://corescientific.com/high-density-data-centers/dalton-ga-dnn1-2/, https://newschannel9.com/news/local/ai-data-center-to-occupy-10-acres-in-dalton-residents-worry-about-noise-and-disruption?photo=2</t>
  </si>
  <si>
    <t>https://maps.app.goo.gl/ZEXSQchSkdanB3HA7</t>
  </si>
  <si>
    <t>[2025-03-20 JR] Additional Info: Crypto data center converted to HPC Data Center_x000D_
[2026-03-06 DS] Additional Info: Campus details updated following corrections. The number of buildings has been revised from 5 to 3, and the capacity has been adjusted to reflect the disclosed figures from Core Scientific. The stage for Building 2 has been updated from Active to Construction. The building is being leased to CoreWeave. The estimated activation date has also been updated.</t>
  </si>
  <si>
    <t>4551a132-90ef-4f4d-a488-a107cc88d93b</t>
  </si>
  <si>
    <t>CoreSite Santa Clara Campus</t>
  </si>
  <si>
    <t>ae69b1cb-8978-4d09-8925-88054b9a64a6</t>
  </si>
  <si>
    <t>https://www.coresite.com</t>
  </si>
  <si>
    <t>2915 Stender Way, Santa Clara, CA</t>
  </si>
  <si>
    <t>https://www.coresite.com/hubfs/621d381a1dcae640fbe934e1_CoreSite-SV9-Presale-Brochure.pdf?__hstc=222326596.27595b1e361c5e057cdcf378d33509c4.1727669434384.1727748559681.1727749699683.6&amp;__hssc=222326596.29195.1727748559681&amp;__hsfp=81399884&amp;hsutk=27595b1e361c5e057cdcf378d33509c4&amp;contentType=standard-page</t>
  </si>
  <si>
    <t>https://maps.app.goo.gl/8WG2oDu7zDSTgVk76</t>
  </si>
  <si>
    <t>[2024-12-19 JR] Latest Satellite: 2024-10-04; Construction Status: Construction 70%; Estimated Active Date By: Aterio; Additional Info: CoreSite’s SV9 data center is certified as part of the NVIDIA DGX-Ready Data Center program_x000D_
[2025-07-04 JR] Construction: Building and equipment partially in place with active parking lot use; site appears operational but likely not at full capacity.</t>
  </si>
  <si>
    <t>6f8f4a79-89e7-426a-9b15-b4fb25e4bc41</t>
  </si>
  <si>
    <t>Denver DE3, Coresite Campus</t>
  </si>
  <si>
    <t>DPR Construction</t>
  </si>
  <si>
    <t>Stonepeak, American Tower</t>
  </si>
  <si>
    <t>4900 Race St, Denver, CO, USA</t>
  </si>
  <si>
    <t>Denver County</t>
  </si>
  <si>
    <t>e9461aa4-9d9f-4b2b-99f7-a98a4ddae350</t>
  </si>
  <si>
    <t>2b7577ed-7734-4df0-a6b1-d8289badb9de</t>
  </si>
  <si>
    <t>https://www.coresite.com/hubfs/CoreSite-Presale-DE3.pdf</t>
  </si>
  <si>
    <t>https://maps.app.goo.gl/Dcren5WmhzmPzw4s9</t>
  </si>
  <si>
    <t>[2024-12-19 JR] Latest Satellite: 2024-11-10; Construction Status: Site Preparation; Estimated Active Date By: Aterio; Additional Info: This is a joint venture with Stonepeak that will own 85% of DE3_x000D_
[2025-10-30 DP] Construction: No visible changes since the last satellite image from 2025-10-2._x000D_
[2025-12-15 FC] Construction: No visible change in latest satellite image; Additional Info: Updating estimated activation date from 2026-05-31. Updated data sheet URL. Adding Stonepeak, DPR Construction and Xcel Energy as involved companies._x000D_
[2026-02-19 AV] Construction: No progress in construction, the area is being used as a parking lot. Additional Info: Activation Date updated from 2027-06-30 to Q2 2028._x000D_
[2026-07-20 JR] Construction: No visible progress; Additional Info: Activation Date updated from 2028-03-30 to Q3 2029. Stage reverted to Announcement to match phased construction.</t>
  </si>
  <si>
    <t>b3de30b8-60e5-4243-b865-f77708cb01f2</t>
  </si>
  <si>
    <t>https://corscale.com/</t>
  </si>
  <si>
    <t>Patrinely Group</t>
  </si>
  <si>
    <t xml:space="preserve">45950 Russell Branch Pkwy, Sterling, VA </t>
  </si>
  <si>
    <t>https://www.datacenterfrontier.com/hyperscale/article/11427580/corscale-launches-its-data-center-platform-with-northern-virginia-campus,https://corscale.com/,https://loudouncountyvaeg.tylerhost.net/prod/selfservice#/plan/F79A57A3-38E2-4887-BD02-B5B691CD8ABF?tab=attachments</t>
  </si>
  <si>
    <t>https://maps.app.goo.gl/EqdEeZdqsiy63ohy7</t>
  </si>
  <si>
    <t>[2024-12-19 JR] Latest Satellite: 2024-11-02; Construction Status: No Construction; Estimated Active Date By: Aterio; Additional Info: Project Delayed_x000D_
[2025-09-18 YK] Additional Info: Activation Date Updated._x000D_
[2026-04-08 JH] Construction: No visible construction activity observed on site._x000D_
[2026-07-28 JH] Additional Info: Activation date updated from 2027-08-31 to Q1 2029.</t>
  </si>
  <si>
    <t>8d833c08-4e23-4ff7-96dd-c336620315da</t>
  </si>
  <si>
    <t>Gainesville, Corescale Campus</t>
  </si>
  <si>
    <t>Blue Owl Capital</t>
  </si>
  <si>
    <t xml:space="preserve">13760 University Blvd, Gainesville, VA </t>
  </si>
  <si>
    <t>https://corscale.com/press-releases/corscale-begins-construction-on-its-second-building-at-gainesville-crossing-campus/,https://www.prnewswire.com/news-releases/newmark-arranges-975-million-financing-for-mission-critical-data-center-in-northern-virginia-302794227.html</t>
  </si>
  <si>
    <t>https://maps.app.goo.gl/FyRWQMNZNPjr5ueQ7</t>
  </si>
  <si>
    <t>[2026-06-12 JH] Additional Info: Blue Owl Capital provided $975M in balance sheet financing for the project.</t>
  </si>
  <si>
    <t>af2950e8-4e38-4753-ba57-5745a964fcb2</t>
  </si>
  <si>
    <t>Aurora 1, CyrusOne Campus</t>
  </si>
  <si>
    <t>e4c9daa2-cda6-420e-aa0d-3af89c5d7fec</t>
  </si>
  <si>
    <t>https://www.cyrusone.com</t>
  </si>
  <si>
    <t>KKR</t>
  </si>
  <si>
    <t>Illinois Prairie Path - Batavia Spur, Aurora, IL, USA</t>
  </si>
  <si>
    <t>Dupage County</t>
  </si>
  <si>
    <t>Aurora</t>
  </si>
  <si>
    <t>https://www.cyrusone.com/resources/press-releases/cyrusone-breaks-ground-on-new-data-center-in-aurora_x000D_
-https://www.cyrusone.com/media-coverage-press-releases/cyrusone-breaks-ground-on-new-data-center-in-aurora_x000D_
https://gov-pritzker-newsroom.prezly.com/gov-pritzker-celebrates-new-cyrusone-data-center-groundbreaking</t>
  </si>
  <si>
    <t>https://maps.app.goo.gl/KwyGikXa8fH5X4Vr5</t>
  </si>
  <si>
    <t>[2024-12-19 JR] Latest Satellite: 2024-08-26; Construction Status: Site Preparation; Estimated Active Date By: Aterio_x000D_
[2025-06-27 JR] Construction: Roof installation is partially complete; structural work progressing across different sections. Equipment staging and groundwork visible._x000D_
[2025-11-10 DP] Construction: Roof completed, generator and cooling equipment in place, crane work visible outside the building; Additional Info: Activation Date updated from 2025-11-30; Facility Space and Critical IT updated._x000D_
[2026-01-08 DS] Additional Info: Waiting for more recent Satellite Imagery to Confirm Activation._x000D_
[2026-01-19 DS] Construction: Exterior site work still pending, parking lot looks unfinished, most likely in/near commissioning phase; Additional Info: Updated activation date from 2025-12-15._x000D_
[2026-02-26 SQ] Construction: There is a lot of activity in the parking lot which suggest the activation of the building. Additional Info: Stage updated to Active.</t>
  </si>
  <si>
    <t>f3672a71-2215-40ca-bba8-f8f845647bc1</t>
  </si>
  <si>
    <t>Chandler, CyrusOne Campus</t>
  </si>
  <si>
    <t>2335 South Ellis Street, Chandler, AZ, USA</t>
  </si>
  <si>
    <t>Chandler</t>
  </si>
  <si>
    <t>https://www.cyrusone.com/data-centers/north-america/arizona/phx1-phx8-phoenix</t>
  </si>
  <si>
    <t>https://maps.app.goo.gl/aN1jcWrJ3CfMMR9c8</t>
  </si>
  <si>
    <t>[2024-12-19 JR] Latest Satellite: 2024-11-14; Construction Status: Site Preparation; Estimated Active Date By: Aterio_x000D_
[2025-11-20 DS] Additional Info: Updated the activation date since there's no construction activity on-ground._x000D_
[2026-04-17 JH] Construction: No further progress observed.</t>
  </si>
  <si>
    <t>https://maps.app.goo.gl/dcCEmLPcWMvmdGQ56</t>
  </si>
  <si>
    <t>8a38ee50-7965-11f0-8054-c9b858f791a4</t>
  </si>
  <si>
    <t>CyrusOne Broadlands Campus</t>
  </si>
  <si>
    <t>2FMH+56R Broadlands, Virginia, USA</t>
  </si>
  <si>
    <t>Ashburn</t>
  </si>
  <si>
    <t>https://loudouncountyvaeg.tylerhost.net/prod/selfservice#/plan/A3CFB06B-5F39-4218-A8C5-D494E4ABAB9B?tab=contacts</t>
  </si>
  <si>
    <t>https://maps.app.goo.gl/CsWAfQ9drFYNKkt69</t>
  </si>
  <si>
    <t>https://loudouncountyvaeg.tylerhost.net/prod/selfservice#/plan/A3CFB06B-5F39-4218-A8C5-D494E4ABAB9B?tab=attachments</t>
  </si>
  <si>
    <t>[2025-08-14 JR] Additional Info: Project under review, Conditional Approval _x000D_
[2026-04-22 JH] Construction: No visible construction activity observed on site.</t>
  </si>
  <si>
    <t>c0b3b599-1972-4e8d-b87b-ccb4105c1913</t>
  </si>
  <si>
    <t>Mesa, CyrusOne Campus</t>
  </si>
  <si>
    <t>3221 S 96th St, Mesa, AZ 85212, USA</t>
  </si>
  <si>
    <t>- https://www.bizjournals.com/phoenix/news/2023/11/21/cyrusone-large-data-center-mesa-campus.html_x000D_
- https://www.bizjournals.com/phoenix/news/2024/07/08/cyrusone-mesa-data-center-project.html</t>
  </si>
  <si>
    <t>https://maps.app.goo.gl/y42LEhtgWwGwY9AUA</t>
  </si>
  <si>
    <t>[2024-12-19 JR] Latest Satellite: 2024-11-01; Construction Status: No Construction; Estimated Active Date By: Aterio_x000D_
[2026-01-26 AV] Additional Info: Coordinates updated to match exact location. No visible signs of construction, activation date updated from 2026-06-30.</t>
  </si>
  <si>
    <t>03457ba9-d04b-4e1f-a568-3af71cd7ab4f</t>
  </si>
  <si>
    <t>Westover Hills, Cyrusone Campus</t>
  </si>
  <si>
    <t>9655 Raba Dr, San Antonio, TX, USA</t>
  </si>
  <si>
    <t>Bexar County</t>
  </si>
  <si>
    <t>San Antonio</t>
  </si>
  <si>
    <t>7c503ef1-bc0f-4637-851d-466013cab44b</t>
  </si>
  <si>
    <t>e58fa18f-c7a0-44ba-9420-671c9e6c8d4f</t>
  </si>
  <si>
    <t>https://documents.cyrusone.com/wp-content/uploads/2023/06/2022-SAT2_San-Antonio.pdf</t>
  </si>
  <si>
    <t>https://maps.app.goo.gl/nL89pAP5Ta7CYbXx8</t>
  </si>
  <si>
    <t>0609b950-8755-4146-8088-a60bf450bef8</t>
  </si>
  <si>
    <t>https://www.dcblox.com</t>
  </si>
  <si>
    <t>Bain Capital Credit, Post Road Group</t>
  </si>
  <si>
    <t>Alabama Power</t>
  </si>
  <si>
    <t>433 6th Street, Birmingham, AL, USA</t>
  </si>
  <si>
    <t>Jefferson County</t>
  </si>
  <si>
    <t>Birmingham</t>
  </si>
  <si>
    <t>72e94fed-c3a6-44dd-a382-e4796c46cfec</t>
  </si>
  <si>
    <t>https://www.dcblox.com/data-centers/birmingham/, https://www.dcblox.com/dc-blox-expands-birmingham-data-center-to-empower-hpc/</t>
  </si>
  <si>
    <t>https://maps.app.goo.gl/9T1D9x5EaUJKV5Z89</t>
  </si>
  <si>
    <t>[2025-01-21 FC] Additional Info: Existing building can support up to 36 HPC racks up to 2.4MW more power. Updating AI flag to Y and power capacity from 5MW.</t>
  </si>
  <si>
    <t>333 Diamond Dr NW, Huntsville, AL 35806, USA</t>
  </si>
  <si>
    <t>Madison County</t>
  </si>
  <si>
    <t>Huntsville</t>
  </si>
  <si>
    <t>0881cabb-dc5e-4a18-adc5-ca3b61f080b8</t>
  </si>
  <si>
    <t>0a62fbf5-37bd-4c63-b8f8-25625976e565</t>
  </si>
  <si>
    <t>https://www.dcblox.com/dc-blox-4-southeast-hyperscale-edge-node-data-centers/</t>
  </si>
  <si>
    <t>https://maps.app.goo.gl/7GeG8rbcdBGf4MW28</t>
  </si>
  <si>
    <t>[2025-08-08 JR] Construction: Foundations poured, start of vertical construction_x000D_
[2025-11-06 DP] Construction: There are no traces of recent construction or related activity, suggesting the building is in an active or commissioning stage; Additional Info: Stage updated to Active._x000D_
[2025-12-08] Additional Info: Activation Date Corrected.</t>
  </si>
  <si>
    <t>5e51007d-db31-415d-884c-2e3ed001a83a</t>
  </si>
  <si>
    <t>https://www.dastorllc.com</t>
  </si>
  <si>
    <t>3 Boulden Circle, New Castle, DE, USA</t>
  </si>
  <si>
    <t>https://dastorllc.com/3-boulden-circle-new-castle-de/</t>
  </si>
  <si>
    <t>https://maps.app.goo.gl/zxsqJm3Z3tYVxkQw9</t>
  </si>
  <si>
    <t>05f89b15-a287-4618-8564-9a4f737a6b0c</t>
  </si>
  <si>
    <t>https://www.databank.com</t>
  </si>
  <si>
    <t>Digital Bridge Group, AustralianSuper, Swiss Life Asset Management</t>
  </si>
  <si>
    <t>11003 Corporate Centre Dr, Houston, TX 77041, USA</t>
  </si>
  <si>
    <t>Harris County</t>
  </si>
  <si>
    <t>Houston</t>
  </si>
  <si>
    <t>866548e1-693d-4b06-930a-a745e5f943d5</t>
  </si>
  <si>
    <t>CNP</t>
  </si>
  <si>
    <t>CNP:US</t>
  </si>
  <si>
    <t>NYSE:CNP</t>
  </si>
  <si>
    <t>8ff5a335-763a-412f-9874-2292edb5ce7b</t>
  </si>
  <si>
    <t>https://www.databank.com/data-centers/houston/westway-park-campus/11003-corporate-centre-dr/,https://www.bizjournals.com/houston/news/2026/05/13/databank-plans-largest-solar-array-in-houston.html</t>
  </si>
  <si>
    <t>https://maps.app.goo.gl/UqceAVXrZP9Gwxra8</t>
  </si>
  <si>
    <t>[2026-05-13 JH] Additional Info: DataBank plans to install 3.15 MW of rooftop solar at its Houston data center, expected to generate 4.5 million kWh annually over 25 years.</t>
  </si>
  <si>
    <t>4201 Southwest Freeway, Houston, TX 77027, USA</t>
  </si>
  <si>
    <t>https://www.databank.com/data-centers/houston/4201-southwest-freeway/ , https://datacentremagazine.com/data-centres/databank-acquires-four-cyrusone-data-centres-for-us-670mn</t>
  </si>
  <si>
    <t>https://maps.app.goo.gl/hgnqpnvYT4Zodmyu9</t>
  </si>
  <si>
    <t>500ee4c4-332e-4e1d-b123-d422d11726c8</t>
  </si>
  <si>
    <t>DataBank Plano Campus</t>
  </si>
  <si>
    <t>8375 Dominion Pkwy, Plano, TX, USA</t>
  </si>
  <si>
    <t>Collin County</t>
  </si>
  <si>
    <t>Plano</t>
  </si>
  <si>
    <t>ef600df2-b943-4233-9ec9-0a59020aa7c7</t>
  </si>
  <si>
    <t>https://www.databank.com/data-centers/dallas/plano-campus/</t>
  </si>
  <si>
    <t>https://maps.app.goo.gl/SoHtJZ8GR4dt9F359</t>
  </si>
  <si>
    <t>[2025-01-27 JR] Latest Satellite: [N/A]; Construction Status: Construction 70%; Estimated Active Date By: Aterio; Additional Info: Updated Stage to highlight the expansion, construction update provided by DataBank_x000D_
[2025-05-12 JR] Construction: Vertical construction complete. Roof installed; generator and cooling infrastructure placement still in progress. _x000D_
[2025-10-27 DP] Construction: Cooling equipment and generators being placed; installation of rooftop cooling systems and generators near to complete._x000D_
[2025-11-27 DP] Contruction: No major construction progress; several generators and cooling towers are still not installed._x000D_
[2026-01-08 JR] Construction: Equipment installation still underway, 9 out of 18 generators installed and cooling towers missing on the roof. Parking lot completed but no car activity; Additional Info: Activation Date updated from  2025-12-15._x000D_
[2026-02-27 AV] Construction: There is still visible machinery outside the building, there appears to be some cooling equipment that is pending for installation. Additional Info: Activation date updated from 2026-03-01 to Q2 2026. _x000D_
[2026-06-09 SQ] Construction: Satellite pending to confirm activation_x000D_
[2026-07-02 SQ] Construction: Waiting for satellite imagery to confirm activation.</t>
  </si>
  <si>
    <t>c941e192-2144-4d4a-be65-3ba8f1958721</t>
  </si>
  <si>
    <t>https://www.digitalrealty.com</t>
  </si>
  <si>
    <t>DLR</t>
  </si>
  <si>
    <t>DLR:US</t>
  </si>
  <si>
    <t>NYSE: DLR</t>
  </si>
  <si>
    <t>3011 Lafayette Street, Santa Clara, CA, USA</t>
  </si>
  <si>
    <t>https://www.digitalrealty.com/data-centers/americas/silicon-valley/sjc11</t>
  </si>
  <si>
    <t>https://maps.app.goo.gl/xouoFzxqgQHWJcy97</t>
  </si>
  <si>
    <t>330 East Cermak Road, Chicago, IL, USA</t>
  </si>
  <si>
    <t>https://www.digitalrealty.com/about/projects/digital-cermak , https://www.archideas.com/digital-realty-poised-expand/</t>
  </si>
  <si>
    <t>https://maps.app.goo.gl/2geykzTHC9gDwS6d9</t>
  </si>
  <si>
    <t>[2025-10-22 AV] Construction: Data center planned in an existing building. There is no visibility into the start of the construction project._x000D_
[2025-11-13 AV]: Additional Info: Construction has not started. Activation date updated from 2026-06-30.</t>
  </si>
  <si>
    <t>55 Middlesex Turnpike, Bedford, MA, USA</t>
  </si>
  <si>
    <t>Bedford</t>
  </si>
  <si>
    <t>https://www.digitalrealty.com/data-centers/americas/boston/bos13</t>
  </si>
  <si>
    <t>https://maps.app.goo.gl/qJ9GRq97Wu623zG78</t>
  </si>
  <si>
    <t>84f34345-e47e-43a1-bae8-b9bd1046cd7c</t>
  </si>
  <si>
    <t>Ashburn, Digital Realty Campus</t>
  </si>
  <si>
    <t>43881 Devin Shafron Drive bldg b, Ashburn, VA, USA</t>
  </si>
  <si>
    <t>https://go2.digitalrealty.com/rs/087-YZJ-646/images/DS_Digital_Realty_2308_IAD12_Property_factsheet_EN.pdf?_ga=2.148986294.1073793901.1727886547-1341700026.1727394287&amp;_gac=1.84391019.1727887875.Cj0KCQjw3vO3BhCqARIsAEWblcBxapY2NVKSNjqnEQ4acucDHklYwED1OS9Gd_jJHF-oEGAepBDgnPwaAgb9EALw_wcB</t>
  </si>
  <si>
    <t>https://maps.app.goo.gl/yBMqFFcHYBzXdxJ98</t>
  </si>
  <si>
    <t>e8b03c04-17dc-4672-b682-d2a66686277f</t>
  </si>
  <si>
    <t>Clifton, Digital Realty Campus</t>
  </si>
  <si>
    <t>100 Delawanna Avenue, Clifton, NJ, USA</t>
  </si>
  <si>
    <t>Passaic County</t>
  </si>
  <si>
    <t>Clifton</t>
  </si>
  <si>
    <t>6a880b5e-420e-45a7-bf47-291dc8873a78</t>
  </si>
  <si>
    <t>PEG</t>
  </si>
  <si>
    <t>PEG:US</t>
  </si>
  <si>
    <t>NYSE:PEG</t>
  </si>
  <si>
    <t>786a8dc9-a42b-451b-8ae9-1e4ef532e3ba</t>
  </si>
  <si>
    <t>https://www.digitalrealty.com/data-centers/americas/new-york/ewr20</t>
  </si>
  <si>
    <t>https://maps.app.goo.gl/fLMRCsvLcYEcyoP99</t>
  </si>
  <si>
    <t>bda06ff0-29d0-11f0-82cd-25e7d375563e</t>
  </si>
  <si>
    <t>Digital Dulles</t>
  </si>
  <si>
    <t xml:space="preserve">Digital Dulles Dr, Dulles, VA 20166, USA </t>
  </si>
  <si>
    <t>https://www.nao.usace.army.mil/Media/Public-Notices/Article/2277654/nao-2006-07410/</t>
  </si>
  <si>
    <t>https://maps.app.goo.gl/DSgU9DzgHeqGMytm9</t>
  </si>
  <si>
    <t>https://loudouncountyvaeg.tylerhost.net/prod/selfservice#/plan/922d1750-253b-44dc-8857-bdcff5e78c3f?tab=attachments,https://usace.contentdm.oclc.org/utils/getfile/collection/p16021coll7/id/14773, https://www.nao.usace.army.mil/Media/Public-Notices/Article/4371433/nao-2006-07410-vmrc-dulles-digital-loudoun-county-virginia/, https://www.deq.virginia.gov/home/showpublisheddocument/32403/638989963113270000, https://webapps.mrc.virginia.gov/public/habitat/getADD.php?id=129719</t>
  </si>
  <si>
    <t>[2025-05-05 JR] Additional Info: Permit documents show 11 data centers planned for the site, but only 2 are currently registered. Project scope has been updated to reflect full development plans._x000D_
[2026-01-07 FC] Additional Info: Updated location and sqft and permit URL and published power capacity from filing._x000D_
[2026-03-11 SQ] Additional Info: No construction visible, activation date updated from 2027-09-15 to Q2 2028.</t>
  </si>
  <si>
    <t>ff25cdbf-54d5-4b87-bfa7-dfdc38694dbf</t>
  </si>
  <si>
    <t>Garland, Digital Realty Campus</t>
  </si>
  <si>
    <t>1505 Ferris Rd, Garland, TX, USA</t>
  </si>
  <si>
    <t>Garland</t>
  </si>
  <si>
    <t>https://www.govtech.com/analytics/two-dallas-fort-worth-data-center-projects-gett-underway</t>
  </si>
  <si>
    <t>https://maps.app.goo.gl/LSwGCuc3b46CFAHL7</t>
  </si>
  <si>
    <t>https://www.tdlr.texas.gov/TABS/Search/Project/TABS2026018121</t>
  </si>
  <si>
    <t>[2024-12-19 JR] Latest Satellite: 2024-09-26; Construction Status: Construction 80%; Estimated Active Date By: Aterio; Additional Info: Area Estimated by Aterio. Mitsubishi Corp with 65% equity interest_x000D_
[2025-01-07 JR] Additional Info: Stage Updated to Active</t>
  </si>
  <si>
    <t>2f7b3389-81e3-419e-b940-5fbd88c1126d</t>
  </si>
  <si>
    <t>Hastings Dr, Digital Realty Campus</t>
  </si>
  <si>
    <t>44461 Chilum Place, Ashburn, VA, USA</t>
  </si>
  <si>
    <t>https://www.digitalrealty.com/data-centers/americas/northern-virginia/acc6</t>
  </si>
  <si>
    <t>https://maps.app.goo.gl/kwuY6MixFidjogPR8</t>
  </si>
  <si>
    <t>3edbcdc0-103c-11f0-9570-89520dbea5e8</t>
  </si>
  <si>
    <t xml:space="preserve">Project Bunkhouse Data Center Campus </t>
  </si>
  <si>
    <t>33WQ+J67 Stilesboro, Georgia, USA</t>
  </si>
  <si>
    <t>Bartow County</t>
  </si>
  <si>
    <t>Taylorsville</t>
  </si>
  <si>
    <t>https://georgiamediagroup.org/2025/06/04/bartow-county-becoming-data-center-hub/</t>
  </si>
  <si>
    <t>https://maps.app.goo.gl/cmdmbdV7yMFvj2gS6</t>
  </si>
  <si>
    <t>https://apps.dca.ga.gov/DRI/AppSummary.aspx?driid=4433</t>
  </si>
  <si>
    <t>[2025-04-02 JR] Additional Info: Kimley-Horn behind this project _x000D_
[2025-11-25 JR] Additional Info: Digital Realty to Manage this Campus; Project updated to match 12 buildings planned from previous estimated of 25_x000D_
[2026-07-25 JR] Additional Info: Campus completion target: Q2 2035; No recent disclosures; Activation date updated from 2029-06-15 to Q2 2032.</t>
  </si>
  <si>
    <t>86fb1102-10a5-4d0f-90e4-a51b49ffd6fb</t>
  </si>
  <si>
    <t>https://www.edgeconnex.com</t>
  </si>
  <si>
    <t>1101 Donnelly Avenue Southwest, Atlanta, GA 30310, USA</t>
  </si>
  <si>
    <t>Fulton County</t>
  </si>
  <si>
    <t>Atlanta</t>
  </si>
  <si>
    <t>ce6ae11d-d578-4db9-96e4-17077f03c39f</t>
  </si>
  <si>
    <t>https://www.edgeconnex.com/locations/americas/atlanta-ga/</t>
  </si>
  <si>
    <t>https://maps.app.goo.gl/5unWZsjy1qi2CdMfA</t>
  </si>
  <si>
    <t>22 Linnell Circle, Billerica, MA 01821, USA</t>
  </si>
  <si>
    <t>Billerica</t>
  </si>
  <si>
    <t>https://www.edgeconnex.com/locations/americas/boston-ma/</t>
  </si>
  <si>
    <t>https://maps.app.goo.gl/PYUnp9kMCGMiY9Nq8</t>
  </si>
  <si>
    <t>2e2f4cbd-0adc-4ebc-b475-b8e850bdcbdb</t>
  </si>
  <si>
    <t>Phoenix, Edgecore Campus</t>
  </si>
  <si>
    <t>42c24164-d171-48b4-9637-3a77d1a4ca87</t>
  </si>
  <si>
    <t>https://edgecore.com/</t>
  </si>
  <si>
    <t>Partners Group</t>
  </si>
  <si>
    <t xml:space="preserve">3856 S Everton Terrace, Mesa, AZ </t>
  </si>
  <si>
    <t>https://edgecore.com/locations/phoenix/</t>
  </si>
  <si>
    <t>https://maps.app.goo.gl/P5cKcZ1DcpNr1zzf8</t>
  </si>
  <si>
    <t>[2024-12-19 JR] Latest Satellite: 2024-08-12; Construction Status: Construction 20%; Estimated Active Date By: Aterio_x000D_
[2025-06-30 JR] Construction: Roof installation is nearly complete across the main structure, with visible mechanical equipment staged; structural framing appears finalized._x000D_
[2025-11-24 DP] Construction: The roof is complete, generator and cooling system installation is nearly finished, and exterior work with cranes remains visible; Additional Info: Activation date updated from 2026-04-30._x000D_
[2026-01-21 FC] Additional Info: Website mentions "high-density data center buildings that are AI and cloud-application ready". Updating AI Facility flag to Y._x000D_
[2026-02-25 DS] Construction: Equipment installation underway; Additional Info: Updated estimated activation date from Q1 2026 to Q3 2026 due to slow construction momentum._x000D_
[2026-06-11 JR] Construction: All equipment in place, heavy machinery still visible on site. Q3 activation mantained.</t>
  </si>
  <si>
    <t>dc36a6e8-2324-4884-8aab-8d85fc99ccb7</t>
  </si>
  <si>
    <t>Atlanta, Edged Campus</t>
  </si>
  <si>
    <t>b3c9a3e9-f034-48d7-91ad-edd4e3b059fb</t>
  </si>
  <si>
    <t>https://www.edged.us/</t>
  </si>
  <si>
    <t>www.endeavourii.com</t>
  </si>
  <si>
    <t>1801 Thomas Street NW, Atlanta GA</t>
  </si>
  <si>
    <t>https://www.edged.us/atlanta</t>
  </si>
  <si>
    <t>https://maps.app.goo.gl/PCbucne7rNdxwzMe6</t>
  </si>
  <si>
    <t xml:space="preserve">[2024-12-19 JR] Latest Satellite: 2024-10-20; Construction Status: Construction 85%; Estimated Active Date By: Aterio; Additional Info: Area Estimated by Aterio_x000D_
[2025-01-29 JR] Additional Info: Activation date updated_x000D_
[2025-03-11 JR] Additional Info: Stage Updated to Active </t>
  </si>
  <si>
    <t>6befc539-96d9-4978-8331-6839df945aac</t>
  </si>
  <si>
    <t>Aurora, Edged Campus</t>
  </si>
  <si>
    <t>2836 Bilter Road, Aurora, IL</t>
  </si>
  <si>
    <t>https://www.edged.us/chicago</t>
  </si>
  <si>
    <t>https://maps.app.goo.gl/xj9YSManb97so7yc9</t>
  </si>
  <si>
    <t>[2024-12-19 JR] Latest Satellite: 2024-08-26; Construction Status: No Construction; Estimated Active Date By: Aterio_x000D_
[2026-03-16 AV] Construction: Fundation work underway; Additional Info: Activation Date updated fron 2026-06-30 to Q2 2028_x000D_
[2026-07-29 SQ] Construction: Satellite pending to update percentage.</t>
  </si>
  <si>
    <t>d60ca232-a248-41c0-a1fb-a61ec8a7aee2</t>
  </si>
  <si>
    <t>https://www.equinix.com</t>
  </si>
  <si>
    <t>EQIX</t>
  </si>
  <si>
    <t>EQIX:US</t>
  </si>
  <si>
    <t>NASDAQ: EQIX</t>
  </si>
  <si>
    <t>123 Great Oaks Blvd, San Jose, CA, USA</t>
  </si>
  <si>
    <t>San Jose</t>
  </si>
  <si>
    <t>https://www.equinix.com/data-centers/americas-colocation/united-states-colocation/silicon-valley-data-centers/sv12x</t>
  </si>
  <si>
    <t>https://maps.app.goo.gl/3FwuqvKHHXPJSndF6</t>
  </si>
  <si>
    <t>[2024-12-19 JR] Latest Satellite: 2023-12-25; Construction Status: Construction 80%; Estimated Active Date By: Aterio; Additional Info: Area Estimated by Aterio_x000D_
[2025-01-07 JR] Additional Info: Stage Updated to Active</t>
  </si>
  <si>
    <t>1501 Francisco Street, Torrance, CA, USA</t>
  </si>
  <si>
    <t>Los Angeles County</t>
  </si>
  <si>
    <t>Torrance</t>
  </si>
  <si>
    <t>dea4613c-a4d7-4796-8770-8694dbf62134</t>
  </si>
  <si>
    <t>https://www.equinix.com/data-centers/americas-colocation/united-states-colocation/los-angeles-data-centers/la7</t>
  </si>
  <si>
    <t>https://maps.app.goo.gl/nWHKej9RbzqBda4i7</t>
  </si>
  <si>
    <t>[2024-12-19 JR] Additional Info: Area Estimated by Aterio</t>
  </si>
  <si>
    <t>1905 Lunt Avenue, Elk Grove Village, IL, USA</t>
  </si>
  <si>
    <t>Elk Grove Village</t>
  </si>
  <si>
    <t>https://www.equinix.com/data-centers/americas-colocation/united-states-colocation/chicago-data-centers/ch3</t>
  </si>
  <si>
    <t>https://maps.app.goo.gl/MwgWFhcqN9eGDADU6</t>
  </si>
  <si>
    <t>a8931b42-7304-41dc-b138-a5caee7f79ad</t>
  </si>
  <si>
    <t>San Jose, Equinix Campus</t>
  </si>
  <si>
    <t>7 Great Oaks Boulevard, San Jose, CA, USA</t>
  </si>
  <si>
    <t>https://www.equinix.com/data-centers/americas-colocation/united-states-colocation/silicon-valley-data-centers/sv10, https://www.equinix.com/content/dam/eqxcorp/en_us/documents/resources/ibx-tech-specs/ibx_sv10_en.pdf</t>
  </si>
  <si>
    <t>https://maps.app.goo.gl/97aMsQpStokRkzUo8</t>
  </si>
  <si>
    <t>[2024-12-19 JR] Additional Info: Area Estimated by Aterio_x000D_
[2025-12-17 FC] Additional Info: Updated data sheet</t>
  </si>
  <si>
    <t>2e7f2ac2-2401-4db0-8e23-52518974e129</t>
  </si>
  <si>
    <t>Secaucus, Equinix Campus</t>
  </si>
  <si>
    <t>275 Hartz Way, Secaucus, NJ, USA</t>
  </si>
  <si>
    <t>Hudson County</t>
  </si>
  <si>
    <t>Secaucus</t>
  </si>
  <si>
    <t>5b502888-3fef-40c7-8ead-bbcb7d194210</t>
  </si>
  <si>
    <t>https://www.equinix.com/data-centers/americas-colocation/united-states-colocation/new-york-data-centers/ny2</t>
  </si>
  <si>
    <t>https://maps.app.goo.gl/ZugVqQD1oAnzQqg4A</t>
  </si>
  <si>
    <t>4acab653-1ed3-4b90-8de3-2d6789c724b4</t>
  </si>
  <si>
    <t>https://www.expedient.com</t>
  </si>
  <si>
    <t>2475 West Townley Avenue, Phoenix, AZ, USA</t>
  </si>
  <si>
    <t>Phoenix</t>
  </si>
  <si>
    <t>https://www.expedient.com/data-centers/phoenix/</t>
  </si>
  <si>
    <t>https://maps.app.goo.gl/SnsxudyV56rNZZxh7</t>
  </si>
  <si>
    <t>281 E. Powell Road, Lewis Center, OH</t>
  </si>
  <si>
    <t>Delaware County</t>
  </si>
  <si>
    <t>Lewis Center</t>
  </si>
  <si>
    <t>b0eedd52-e336-4494-9672-dc0326ce426f</t>
  </si>
  <si>
    <t>https://expedient.com/data-centers/columbus/</t>
  </si>
  <si>
    <t>https://maps.app.goo.gl/ipBXMMyPeWYSGmz69</t>
  </si>
  <si>
    <t>6469c715-90d3-423f-8047-ce41b5c73a51</t>
  </si>
  <si>
    <t>Altoona, Meta Campus</t>
  </si>
  <si>
    <t>50108cec-45df-413d-8cb6-2deb11e0ebfe</t>
  </si>
  <si>
    <t>https://www.datacenters.atmeta.com</t>
  </si>
  <si>
    <t>META</t>
  </si>
  <si>
    <t>META:US</t>
  </si>
  <si>
    <t>NASDAQ: META</t>
  </si>
  <si>
    <t>200 Share Way Northwest, Altoona, IA, USA</t>
  </si>
  <si>
    <t>Polk County</t>
  </si>
  <si>
    <t>Altoona</t>
  </si>
  <si>
    <t>https://datacenters.atmeta.com/us-locations/, https://sustainability.atmeta.com/wp-content/uploads/2024/08/Meta-2024-Sustainability-Report.pdf</t>
  </si>
  <si>
    <t>https://maps.app.goo.gl/kS9yaoK4n2pPwLiq9</t>
  </si>
  <si>
    <t xml:space="preserve">[2024-12-19 JR] Additional Info: Area Estimated by Aterio_x000D_
[2025-01-09 JR] PPA: 225 MW from Apex Clean Energy; PPA: 140 MW from MidAmerican Energy; Power Source: Wind; Additional Info: Data center sqft estimation increased based on provider data to 496000_x000D_
[2025-02-28 JR] Additional Info: PUE is the average for Operational Data Center as of 2023._x000D_
[2026-03-20 AV] Additional Info: Capacity updated based on research. This value represents the Critical IT. </t>
  </si>
  <si>
    <t>d0abf595-14b4-490d-a63f-59ba4580db16</t>
  </si>
  <si>
    <t>Cheyenne, Meta Campus</t>
  </si>
  <si>
    <t>Fortis Construction Inc., Black Hills Corporation</t>
  </si>
  <si>
    <t xml:space="preserve">1401 Otto Rd, Cheyenne, WY </t>
  </si>
  <si>
    <t>Laramie County</t>
  </si>
  <si>
    <t>Cheyenne</t>
  </si>
  <si>
    <t>https://cheyenneleads.org/meta-announces-new-data-center-a-major-investment-in-cheyenne-wyoming/</t>
  </si>
  <si>
    <t>cf7c83dc-3dbe-4195-a3bc-5ccc4685ddb8</t>
  </si>
  <si>
    <t>fcbfa4ba-0319-44d8-b664-6d3a21ccc0bf</t>
  </si>
  <si>
    <t>-  https://www.facebook.com/CheyenneDataCenter/posts/122093551838403315_x000D_
- https://www.wyomingpublicmedia.org/wyoming-economy/2024-07-08/meta-announces-800-million-data-center-in-cheyenne_x000D_
- https://www.enbridge.com/stories/2026/may/enbridge-meta-expand-partnership-cowboy-project-solar-plus-battery-storage</t>
  </si>
  <si>
    <t>https://maps.app.goo.gl/yP4EpaLviSMebgtt6</t>
  </si>
  <si>
    <t>https://cheyenne.granicus.com/MetaViewer.php?view_id=5&amp;event_id=1138&amp;meta_id=122715</t>
  </si>
  <si>
    <t>[2024-12-19 JR] Latest Satellite: 2022-08-17; Construction Status: No Construction; Estimated Active Date By: Meta; Additional Info: Fortis Building this Campus_x000D_
[2025-09-19 YK] Additional Info: Activation Date Updated_x000D_
[2026-02-02 FC] Roof installation underway, portion left in southern section. Generator yard marked out. Additional Info: Updated with exact location. Fortis Construction is lead general contractor, Black Hills Energy is serving utility._x000D_
[2026-03-24 SQ] Construction: Roof and transformers fully installed, work is proceeding slowly on the exterior of the building; Additional Info: Activation date updated from 2027-06-30 to Q4 2026._x000D_
[2026-05-15 AV] Construction: No significant progress since last update._x000D_
[2026-05-25 AV] Additional Info: Meta agreed to take all the power for Phase I of Enbridge's Cowboy Solar and Battery Project to support the data center operations. _x000D_
[2026-05-28 AV] Additional Info: Estimated power capacity updated based on research and cooling infrastructure. This value represents the critical IT. _x000D_
[2026-07-06 AV] Construction: Visiible machinery and material on the outside of the building. Equipment is in place, minor details missing. Building remains on track for Q4 2026 activation.</t>
  </si>
  <si>
    <t>e79470bb-68bb-4e60-95cd-48bab00285bf</t>
  </si>
  <si>
    <t>DeKalb, Meta Campus</t>
  </si>
  <si>
    <t>2050 Metaverse Wy, DeKalb, IL, United States</t>
  </si>
  <si>
    <t>https://www.facebook.com/DeKalbDataCenter, https://sustainability.atmeta.com/wp-content/uploads/2024/08/Meta-2024-Sustainability-Report.pdf</t>
  </si>
  <si>
    <t>https://maps.app.goo.gl/XBXZsDwvidbXFw2d8</t>
  </si>
  <si>
    <t xml:space="preserve">[2025-01-09 JR] PPA: 125 MW from Enel Green Power; Power Source: Wind; Additional Info: Data center sqft estimation increased based on provider data to 480000_x000D_
[2025-01-23 JR] PPA: 170 MW from Apex Clean Energy; Power Source: Wind_x000D_
[2025-02-28 JR] Additional Info: PUE is the average for Operational Data Center as of 2023._x000D_
[2026-05-20 AV] Additional Info: Estimated capacity updated based on research. </t>
  </si>
  <si>
    <t>88a54779-fac4-47fc-bcc5-9b95d690df4b</t>
  </si>
  <si>
    <t>Hyperion, Meta Campus</t>
  </si>
  <si>
    <t>Entergy</t>
  </si>
  <si>
    <t>H R Gin Rd, Rayville, LA, USA</t>
  </si>
  <si>
    <t>Richland Parish</t>
  </si>
  <si>
    <t>Rayville</t>
  </si>
  <si>
    <t>0d9443b3-9729-4842-b54e-30d99a82c457</t>
  </si>
  <si>
    <t>Private (Subsidiary of Entergy Corp)</t>
  </si>
  <si>
    <t>ETR</t>
  </si>
  <si>
    <t>ETR:US</t>
  </si>
  <si>
    <t>NYSE:ETR</t>
  </si>
  <si>
    <t>af578d20-93d7-483b-a595-c31587043ac7</t>
  </si>
  <si>
    <t>https://www.shreveporttimes.com/story/news/2024/11/19/facebook-parent-meta-plans-five-billion-artificial-data-center-in-louisiana/76435152007/,https://cdn.misoenergy.org/20250806%20MTEP25%20Projects%20near%20the%20MISO-SPP%20Seam711651.pdf,https://about.fb.com/news/2025/10/meta-blue-owl-capital-develop-hyperion-data-center/</t>
  </si>
  <si>
    <t>https://maps.app.goo.gl/4tcPYW9qkoisYANB7</t>
  </si>
  <si>
    <t>https://cdn.misoenergy.org/20250806%20MTEP25%20Projects%20near%20the%20MISO-SPP%20Seam711651.pdf</t>
  </si>
  <si>
    <t>[2024-12-19 JR] Construction Status: No Construction; Expected Activation Date By: Aterio; Additional Info: Construction Start Date By Louisiana Governor_x000D_
[2025-01-14 JR] Additional Info: AI Purpose Data Center _x000D_
[2025-02-06 JR] Power Source: Natural Gas; Additional Info: Entergy to build a plant with 2.2 GW Capacity for Metas Campus_x000D_
[2025-04-09 JR] Construction: Land is being graded in preparation for vertical construction._x000D_
[2025-10-24 JR] Construction: Foundation activity visible, no vertical construction yet._x000D_
[2026-01-20 JR] Construction: Concrete slabs being poured, no vertical construction visible._x000D_
[2026-03-06 AV] Construction: Initial steel framing rising visible in the southern part of the building.  Additional Info: Activation date updated from 2027-01-30 to Q2 2027._x000D_
[2026-03-27 AV] Additional Info: Meta made a new agreement with Entergy for 7 additional gas plants with a combined capacity of 5.2 GW, this brings the total number of plants to 10 and the capacity to almost 7.5 GW. _x000D_
[2026-04-10 AV] Construction: Roof installation is underway, there is also visible work on the cooling yard indicating preparation for the upcoming equipment installation._x000D_
[2026-05-15 AV] Construction: Roof work still in progress, cooling system installation is underway._x000D_
[2026-06-24 AV] Construction: Cooling equipment installation is progressing, work on the outside of the building is underway and the roof is still missing details._x000D_
[2026-07-14 AV] Additional Info: The project cost has been updated based on the latest information released by Meta regarding the total investment in the campus, including the confirmed expansion to 5 GW of IT capacity._x000D_
[2026-07-27 AV] Construction: Cooling systems installation still underway, part of the roof panels are still pending to be placed, visible work on the outside of the building. Not enough progress to update %. Additional Info: Estimated power capacity adjusted based on cooling systems count, this value represents the Critical IT.</t>
  </si>
  <si>
    <t>0248fb79-6a91-4341-9d08-c283d9b1b109</t>
  </si>
  <si>
    <t>Kuna Data Center</t>
  </si>
  <si>
    <t>W King Rd, Kuna, ID, USA</t>
  </si>
  <si>
    <t>Ada County</t>
  </si>
  <si>
    <t>Kuna</t>
  </si>
  <si>
    <t>https://www.constructionowners.com/news/meta-nears-peak-construction-on-800m-idaho-data-center</t>
  </si>
  <si>
    <t>7a12067c-b60f-4b2c-a745-5fff7daa6555</t>
  </si>
  <si>
    <t>Public (Subsidiary of IDACORP Inc)</t>
  </si>
  <si>
    <t>IDA</t>
  </si>
  <si>
    <t>IDA:US</t>
  </si>
  <si>
    <t>NYSE: IDA</t>
  </si>
  <si>
    <t>9ba5d94e-6b96-432a-9928-22e91b39d965</t>
  </si>
  <si>
    <t>https://www.facebook.com/KunaDataCenter, https://www.kivitv.com/kuna/meta-making-progress-on-massive-new-data-center-in-kuna</t>
  </si>
  <si>
    <t>https://maps.app.goo.gl/cpbbpGVc5CcNHdRE7</t>
  </si>
  <si>
    <t>[2024-12-19 JR] Latest Satellite: 2024-02-10; Construction Status: Site Preparation; Estimated Active Date By: Meta_x000D_
[2025-01-10 JR] Latest Satellite: 2024-02-10; Construction Status: Construction 80%; Additional Info: Construction Status update by Meta Spokeperson and media posts_x000D_
[2025-01-24] PPA: 325 MW from rPlus Energies; Power Source: Solar_x000D_
[2025-04-09 JR] Construction: Vertical construction is complete. Project progress appears delayed due to changes in external equipment installation._x000D_
[2025-10-02 JR] Additional Info: Activation date updated from 2025-08-30, Meta in their media confirmed site still under construction, likely close to commissioning phase._x000D_
[2025-11-05 DP] Construction: Facility roof complete; extensive rows of cooling units and generators installed along perimeter; site paving and exterior infrastructure largely finished. Suggesting the building is in commissioning stage._x000D_
[2026-01-21 DS] Construction: Core building complete, equipment fully installed. No parking lot activity, suggesting the building is still in commissioning phase; Additional Info: Correction on project stage. Updated estimated activation date from 2025-11-30._x000D_
[2026-02-25 AV] Construction: Building structure and equipment fully installed; final site work and testing underway. Additional Info: Estimated power capacity updated based on cooling capacity and equipment analysis. Activation date updated from 2026-03-31 (given by Provider) to Q3 2026._x000D_
[2026-05-06 AV] Construction: No visible changes in the building structure and minor parking lot activity. Activation still pending. _x000D_
[2026-06-29 JR] Construction: Sustained parking lot activity, all equipment in place. Semis present in the loading bay since mid June; Additional Info: Stage updated to Active. Activation Date updated from 2026-09-30._x000D_
[2026-07-28 AV] Additional Info:  Estimated power capacity has been updated from 100 MW to 80 MW after reviewing the number of cooling systems, noting that B1 and B2 have a different number of these units and that the previously estimated capacity was a general value for the AI type of buildings for Meta.</t>
  </si>
  <si>
    <t>650d35dd-591c-4979-aecd-e9d67ba53ef4</t>
  </si>
  <si>
    <t>Los Lunas, Meta Campus</t>
  </si>
  <si>
    <t>4250 Messenger Loop, Los Lunas, NM, USA</t>
  </si>
  <si>
    <t>Valencia County</t>
  </si>
  <si>
    <t>Los Lunas</t>
  </si>
  <si>
    <t>8ebfb604-c065-4c42-81a3-3f6e98e12356</t>
  </si>
  <si>
    <t>Public (Corporation)</t>
  </si>
  <si>
    <t>TXNM</t>
  </si>
  <si>
    <t>TXNM:US</t>
  </si>
  <si>
    <t>NYSE:TXNM</t>
  </si>
  <si>
    <t>8b8adff7-dba5-4981-8dd4-ece428e8e492</t>
  </si>
  <si>
    <t>https://engineering.fb.com/2016/09/14/data-center-engineering/facebook-in-los-lunas-our-newest-data-center,https://datacenters.atmeta.com/wp-content/uploads/2025/01/Metas-Los-Lunas-Data-Center.pdf,https://www.pase.com/projects/meta-data-center-at-new-mexico-2/</t>
  </si>
  <si>
    <t>https://maps.app.goo.gl/diTnZPr9TegHnMeo7</t>
  </si>
  <si>
    <t>[2025-01-10 JR] PPA: 215 MW from PNM Resources; Power Source: Wind; PPA: 540 MW from PNM Resources; Power Source: Solar; PPA: 20 MW from Array Technologies; Power Source: Solar; Additional Info: Data center sqft estimation increased based on provider data to 455000_x000D_
[2025-01-23 JR] PPA: 110 from Invenergy; Power Source: Solar_x000D_
[2025-02-28 JR] Additional Info: PUE is the average for Operational Data Center as of 2023</t>
  </si>
  <si>
    <t>d949d176-2988-474a-a8ed-d4b604b025dd</t>
  </si>
  <si>
    <t>Mesa, Meta Campus</t>
  </si>
  <si>
    <t>3841 S Ellsworth Rd, Mesa Arizona, USA</t>
  </si>
  <si>
    <t>- https://www.facebook.com/MetaMesaDataCenter/_x000D_
- https://www.bizjournals.com/phoenix/news/2025/01/30/meta-mesa-data-center-open-more-under-construction.html</t>
  </si>
  <si>
    <t>https://maps.app.goo.gl/WJTeBpmNLc3kV64o9</t>
  </si>
  <si>
    <t>[2025-01-09 JR] PPA: 250 MW from SRP; PPA: 300 MW from Orsted; Power Source: Solar; Additional Info: Data center sqft estimation increased based on provider data to 485000, Stage Updated to Active_x000D_
[2026-05-08 AV] Additional Info: Capacity updated based on research. It's important to note that the number and capacity of generators permitted for the campus do not allow a realistic estimate of the campus total MW figure.  Activation date updated from 2024-10-30 to 2025-05-28 based on actual construction progress.</t>
  </si>
  <si>
    <t>b1212b3b-dbf1-4270-85db-44dc74720318</t>
  </si>
  <si>
    <t>Montgomery Data Center</t>
  </si>
  <si>
    <t>6399-6201 Red Cedar Dr, Montgomery, AL, USA</t>
  </si>
  <si>
    <t>Montgomery County</t>
  </si>
  <si>
    <t>Montgomery</t>
  </si>
  <si>
    <t>https://governor.alabama.gov/newsroom/2024/05/governor-ivey-announces-meta-plans-to-build-800-million-next-generation-data-center-in-montgomery/</t>
  </si>
  <si>
    <t>- https://governor.alabama.gov/newsroom/2024/05/governor-ivey-announces-meta-plans-to-build-800-million-next-generation-data-center-in-montgomery/_x000D_
- https://www.alabamapower.com/news/innovation/from-anonymity-to-montgomery-whitewater-winning-the-800-million-meta-data-center-took-alabama-teamwork.html_x000D_
- https://datacenters.atmeta.com/2025/09/montgomery-were-growing/</t>
  </si>
  <si>
    <t>https://maps.app.goo.gl/jEKq1uLqa8X1AyF18</t>
  </si>
  <si>
    <t>[2024-12-19 JR] Latest Satellite: [N/A]; Construction Status: Site Preparation; Expected Activation Date By: Meta; Additional Info: Possible Location_x000D_
[2025-05-15 JR] Construction: Site clearing underway in preparation for grading._x000D_
[2025-09-23 DS] Construction: Roof installation completed; Additional Info: Total footage (1.3m sqft) and project cost ($1.5b) updated based on the additional 2 buildings added to the campus._x000D_
[2026-01-15 JR] Construction: Building shell and roof are complete. Cooling and mechanical equipment installation is advanced, with residual site and infrastructure work ongoing._x000D_
[2026-01-21 FC] Additional Info: Meta reports that at full operation, Montgomery campus will be ready for AI workloads. Updating AI Flag to Y._x000D_
[2026-02-04 AV] Additional Info: Meta is securing clean energy from the Stockton I and II solar projects to match the electricity needs of the Montgomery data center. Together the projects have a capacity of 260 MW._x000D_
[2026-05-25 AV] Additional Info: Estimated power capacity updated based on research and cooling infrastructure. This value represents the critical IT. Meta officially announced the campus in May 2024, but construction for this building begun in April 2024. _x000D_
[2026-07-02 AV] Construction: Satellite pending to monitor construction progress._x000D_
[2026-07-17 AV] Construction: Equipment already in place, multiple machinery and material visible on site, IT equipment is being loaded in.</t>
  </si>
  <si>
    <t>2d8dce30-7d27-11f0-ba1f-018bbf12f9cd</t>
  </si>
  <si>
    <t>Project Domino</t>
  </si>
  <si>
    <t>1998-1004 N 400 W, Lebanon, IN 46052, USA</t>
  </si>
  <si>
    <t>Boone County</t>
  </si>
  <si>
    <t>Lebanon</t>
  </si>
  <si>
    <t>https://finance.yahoo.com/news/meta-begins-construction-10-billion-180445472.html</t>
  </si>
  <si>
    <t>cc3d6591-fc18-4ac1-bd0e-69d68f3b71e8</t>
  </si>
  <si>
    <t>https://lebanon.in.gov/event/plan-commission-meeting-13-8,https://iedc.in.gov/events/news/details/2026/02/11/gov.-braun-breaks-ground-on-10b-meta-data-center-campus-at-leap-district,https://dailyjournal.net/2026/02/12/meta-begins-construction-on-10b-data-center-campus-at-leap-district-in-lebanon/</t>
  </si>
  <si>
    <t>https://maps.app.goo.gl/rMAgidWEznzmGxiF8</t>
  </si>
  <si>
    <t>https://lebanon.in.gov/wp-content/uploads/2025/01/25-08-06_Project-Domino-Development-Plans.pdf</t>
  </si>
  <si>
    <t>[2025-08-19 JR] Additional Info: Record updated based on recent filling_x000D_
[2025-11-27 JR] Construction: Site Clearing visible in the substation planned; Additional Info: Stage udpated to Construction._x000D_
[2026-03-04 JH] Additional Info: Project investment updated from $4.8B to $10B+ per official groundbreaking announcement by Gov. Braun._x000D_
[2026-03-09 AV] Additional Info: The number of buildings was updated from 13 to 11, as recent information indicates the other two will be used for logistics and administration. Additionally, the capacity per building was updated to get closer to the 1 GW announced by Meta._x000D_
[2026-06-11 SQ] Construction: Massive earthworks are still underway; no foundations or vertical structures are visible; Additional Info: Activation Date update from 2027-12-01 to Q3 2028 due to what is visible in the satellite images and the slow progress of construction, it will not be possible to bring the project online by the end of 2027._x000D_
[2026-07-06 AV] Construction: No significant progress to update %.</t>
  </si>
  <si>
    <t>[2025-08-19 JR] Additional Info: Record updated based on recent filling_x000D_
[2026-03-04 JH] Additional Info: Project investment updated from $4.8B to $10B+ per official groundbreaking announcement by Gov. Braun-_x000D_
[2026-03-09 AV] Additional Info: The number of buildings was updated from 13 to 11, as recent information indicates the other two will be used for logistics and administration. Additionally, the capacity per building was updated to get closer to the 1 GW announced by Meta._x000D_
[2026-06-11 SQ] Additional Info: Activation Date update from 2027-09-01 to Q4 2028</t>
  </si>
  <si>
    <t>88563df4-4ecf-458a-b097-ac89aac8a33d</t>
  </si>
  <si>
    <t>Sarpy Nebraska, Meta Campus</t>
  </si>
  <si>
    <t>14734 Friend Plz, Springfield, NE</t>
  </si>
  <si>
    <t>Sarpy County</t>
  </si>
  <si>
    <t>93d04ca0-ebc5-49fe-a685-fde9e8dab2c6</t>
  </si>
  <si>
    <t>Public (State-Owned)</t>
  </si>
  <si>
    <t>6664f07a-cb83-44d0-a3ad-507b1c69b48b</t>
  </si>
  <si>
    <t>https://datacenters.atmeta.com/us-locations/</t>
  </si>
  <si>
    <t>https://maps.app.goo.gl/T7baTNM52uTd5nQa7</t>
  </si>
  <si>
    <t>[2025-01-09 JR] PPA: 320 MW from Wind Farm with Enel; Additional Info: Data center sqft estimation increased based on provider data to 450000_x000D_
[2025-02-28 JR] Additional Info: PUE is the average for Operational Data Center as of 2023._x000D_
[2026-03-25 AV] Additional Info: Capacity updated based on research, this represents the IT capacity.</t>
  </si>
  <si>
    <t>e0b66ba0-fce9-4fae-b77c-50866746cc1b</t>
  </si>
  <si>
    <t>https://www.flexential.com</t>
  </si>
  <si>
    <t>101 Troutman Road, Collegeville, PA, USA</t>
  </si>
  <si>
    <t>Collegeville</t>
  </si>
  <si>
    <t>f1aefb2f-978e-4766-aab5-9efbaed754e9</t>
  </si>
  <si>
    <t>https://www.flexential.com/data-centers/pa/philadelphia/collegeville-data-center</t>
  </si>
  <si>
    <t>https://maps.app.goo.gl/73iY1icChmZLvXFH7</t>
  </si>
  <si>
    <t>744 Roble Rd, Allentown, PA, USA</t>
  </si>
  <si>
    <t>Lehigh County</t>
  </si>
  <si>
    <t>Allentown</t>
  </si>
  <si>
    <t>c2889ee1-ba44-47b9-a225-067d86bde141</t>
  </si>
  <si>
    <t>PPL</t>
  </si>
  <si>
    <t>PPL:US</t>
  </si>
  <si>
    <t>NYSE:PPL</t>
  </si>
  <si>
    <t>https://www.flexential.com/data-centers/pa/allentown/data-center</t>
  </si>
  <si>
    <t>https://maps.app.goo.gl/6HTb8t5FaH4pCU7F7</t>
  </si>
  <si>
    <t>cd3622cb-40c7-47a3-9a7d-e84bbefcf192</t>
  </si>
  <si>
    <t>Remington, Gigaland Campus</t>
  </si>
  <si>
    <t>6aa897e3-cb78-407e-946c-e1ce7f2441f8</t>
  </si>
  <si>
    <t>https://www.gigaland.me/</t>
  </si>
  <si>
    <t>12283 Lucky Hill Rd, Remington, VA, USA</t>
  </si>
  <si>
    <t>Fauquier County</t>
  </si>
  <si>
    <t>Remington</t>
  </si>
  <si>
    <t>https://www.pecva.org/region/fauquier/update-on-data-center-development-and-transmission-lines-in-fauquier/,https://www.fauquiernow.com/news/gigaland-developers-withdraw-remington-data-center-application-new-filing-anticipated/article_ea7c2fd1-97a0-416f-9a1b-4e68e72cc496.html</t>
  </si>
  <si>
    <t>https://maps.app.goo.gl/3ZXbSbEvebzVd1cG9</t>
  </si>
  <si>
    <t>[2025-07-29 JR] Additional Info: On June 18, Fauquier County Planning Commission voted 4-1 to recommend denial of the “Gigaland” data center campus._x000D_
[2025-09-1 DP] Additional Info: Developers withdrew the plan for the project.</t>
  </si>
  <si>
    <t>3c3ce532-741d-4a40-85c3-729d717d3dc1</t>
  </si>
  <si>
    <t>https://www.google.com/about/datacenters/locations/</t>
  </si>
  <si>
    <t>GOOG</t>
  </si>
  <si>
    <t>GOOG:US</t>
  </si>
  <si>
    <t>NASDAQ: GOOG</t>
  </si>
  <si>
    <t>1430 Veterans Memorial Hwy, Council Bluffs, IA, US</t>
  </si>
  <si>
    <t>Pottawattamie County</t>
  </si>
  <si>
    <t>Council Bluffs</t>
  </si>
  <si>
    <t>https://www.google.com/about/datacenters/locations/council-bluffs/</t>
  </si>
  <si>
    <t>https://maps.app.goo.gl/sBjQufiNemiJJkpo9</t>
  </si>
  <si>
    <t>[2024-12-19 JR] Additional Info: Area Estimated by Aterio_x000D_
[2025-01-20 JR] PPA: 407 from MidAmerican Energy;  Power Source: Wind</t>
  </si>
  <si>
    <t xml:space="preserve">Eagle Mountain Data Center </t>
  </si>
  <si>
    <t>N Pony Express Pkwy, Eagle Mountain, UT, USA</t>
  </si>
  <si>
    <t>Utah County</t>
  </si>
  <si>
    <t>Eagle Mountain</t>
  </si>
  <si>
    <t>962ac37f-49c9-4165-9823-c50dc8d9bd58</t>
  </si>
  <si>
    <t>8fb9e0a0-9b83-4fa0-b447-b9fc5a4c2e33</t>
  </si>
  <si>
    <t>https://www.ksl.com/article/50855355/colorado-based-company-acquires-land-for-another-data-center-in-eagle-mountain,https://www.deseret.com/utah/2021/10/4/22709130/google-joins-facebook-in-eagle-mountain-utah-data-center-facebook/</t>
  </si>
  <si>
    <t>https://maps.app.goo.gl/FJ1r5Fc2KxgAT47x7</t>
  </si>
  <si>
    <t>[2026-01-29 JR] Additional Info: Stage updated to Landbank. No fillings yet to develop the campus.</t>
  </si>
  <si>
    <t>47c5ee40-3a77-4cbe-aace-8b74491ba863</t>
  </si>
  <si>
    <t>Berkeley County, Google Campus</t>
  </si>
  <si>
    <t xml:space="preserve">1669 Garrott Ave, Moncks Corner, SC </t>
  </si>
  <si>
    <t>Berkeley County</t>
  </si>
  <si>
    <t>Moncks Corner</t>
  </si>
  <si>
    <t>c3dff798-1d4a-4d41-8fd9-626c43619c66</t>
  </si>
  <si>
    <t>3d5660cd-3e20-4afb-9d8a-d36c37e42f4d</t>
  </si>
  <si>
    <t>https://www.google.com/about/datacenters/locations/berkeley-county/</t>
  </si>
  <si>
    <t>https://maps.app.goo.gl/v2EghuCmgN8E6npZ7</t>
  </si>
  <si>
    <t>https://maps.app.goo.gl/cuWg6znXQtRN6abH6</t>
  </si>
  <si>
    <t>4cb83142-d4eb-4146-b09f-2350a2d60b17</t>
  </si>
  <si>
    <t>Fort Wayne, Google Campus</t>
  </si>
  <si>
    <t>E Tillman Rd &amp; Adams Ctr Rd, 46816 Fort Wayne, Indiana</t>
  </si>
  <si>
    <t>Allen County</t>
  </si>
  <si>
    <t>Fort Wayne</t>
  </si>
  <si>
    <t>https://www.wane.com/investigations/neighbor-resentment-grows-as-google-builds-new-data-center-site/, https://www.thelocalfw.com/what-to-know-about-googles-plans-for-wetlands-in-fort-wayne/</t>
  </si>
  <si>
    <t>https://maps.app.goo.gl/P6MJeP4GecGfE4wo6</t>
  </si>
  <si>
    <t>https://www.in.gov/idem/files/notice_20250911_iwip_2025-556-2-ejw-iwip.pdf,https://permits.air.idem.in.gov/48739d.pdf, https://permits.air.idem.in.gov/48840d.pdf</t>
  </si>
  <si>
    <t>[2024-12-19 JR] Latest Satellite: 2024-05-01; Construction Status: Site Preparation; Estimated Active Date By: Aterio_x000D_
[2025-09-22 DS] Construction: Site preparation underway; Additional Info: Project confirmed to be 9 buildings instead of initial 12 planned._x000D_
[2025-12-17 DP] Construction: No visible changes since october_x000D_
[2026-01-23 JR] Construction: Land Cleared no grading visible yet; Additional Info: Activation Date updated from 2026-10-30 to Q3 2027._x000D_
[2026-03-13 SQ] Construction: No visible changes. Additional Info: Activation date updated from 2027-09-30 to Q3 2028._x000D_
[2026-04-16 AV] Construction: No construction progress._x000D_
[2026-08-03 SQ] Construction: There is no visible progress</t>
  </si>
  <si>
    <t>056bd2e0-c3fd-11f0-a8ec-cf6ac188ab5f</t>
  </si>
  <si>
    <t>Google Alamo Data Center Campus</t>
  </si>
  <si>
    <t>156 N. Austin Boulevard, Red Oak, Texas</t>
  </si>
  <si>
    <t>https://www.dallasnews.com/business/2023/08/31/google-data-center-red-oak-lancaster/</t>
  </si>
  <si>
    <t>https://maps.app.goo.gl/QqQ86pJw5wXMScNEA</t>
  </si>
  <si>
    <t>https://www.tceq.texas.gov/assets/public/permitting/air/reports/applications/37459-ac.pdf,https://redoaktx.portal.civicclerk.com/event/67/files/agenda/94</t>
  </si>
  <si>
    <t>[2024-12-19 JR] Latest Satellite: 2024-02-18; Construction Status: Construction 60%; Estimated Active Date By: Aterio_x000D_
[2025-04-29 JR] Construction: Vertical construction complete. Roof fully installed. Generator and cooling infrastructure visible around the perimeter._x000D_
[2025-09-24 DP] Construction: Facility complete with roof, cooling units, and generators fully installed; paved areas and tanks visible; site operational; Additional Info: Status updated to Active_x000D_
[2026-05-04 JH] Additional Info: Alamo Mission LLC behind the project. Zoning change under consideration to allow development of a data center complex and modify development standards in Red Oak, Texas.</t>
  </si>
  <si>
    <t>3990127c-b7f2-47d8-94a1-a2a20c800752</t>
  </si>
  <si>
    <t>Kansas City 2, Google Campus</t>
  </si>
  <si>
    <t>12712-12646 N Virginia Ave, Kansas City, MO, USA</t>
  </si>
  <si>
    <t>Clay County</t>
  </si>
  <si>
    <t>Kansas City</t>
  </si>
  <si>
    <t>adcdff9d-abc3-4a8d-ae19-d1ea3fdc4741</t>
  </si>
  <si>
    <t>EVRG</t>
  </si>
  <si>
    <t>EVRG:US</t>
  </si>
  <si>
    <t>NASDAQ:EVRG</t>
  </si>
  <si>
    <t>- https://www.bizjournals.com/kansascity/news/2024/06/17/google-rocky-branch-creek-northland-data-center.html_x000D_
- https://www.kshb.com/news/local-news/how-much-energy-do-data-centers-use-kansas-citys-response-to-growing-demands_x000D_
- https://www.kansascity.com/news/local/article304187266.html</t>
  </si>
  <si>
    <t>https://maps.app.goo.gl/c1v2t4syqdTmZd9L9</t>
  </si>
  <si>
    <t>[2024-12-19 JR] Latest Satellite: 2023-05-03; Construction Status: No Construction; Estimated Active Date By: Aterio; Additional Info: Fast build plan for data center_x000D_
[2025-12-01 JR] Additional Info: Estimated Power Capacity Added</t>
  </si>
  <si>
    <t>ba4f8d28-b7c4-4018-8253-0707b7f1aa0d</t>
  </si>
  <si>
    <t>Kansas City, Google Campus</t>
  </si>
  <si>
    <t>N Arlington Ave, Kansas City, MO, USA</t>
  </si>
  <si>
    <t>https://thinkkc.com/news/news-categories/press-releases/thinkkc-blog/2024/03/20/google-announces-data-center-investment-in-kansas-city</t>
  </si>
  <si>
    <t>https://maps.app.goo.gl/fVp4S7wfwrwsqLgE8</t>
  </si>
  <si>
    <t>[2024-12-19 JR] Latest Satellite: 2024-11-01; Construction Status: Construction 60%; Estimated Active Date By: Aterio_x000D_
[2025-08-20 JR] Construction: Facility shell completed; generators installed on north side, additional equipment staging visible; Additional Info: Activation date updated from 2025-08-30_x000D_
[2025-10-08 DP] Construction: Roof completed; cooling units and generators fully installed. Site appears in final cleanup and commissioning phase with minimal construction activity remaining._x000D_
[2025-12-01 JR] Additional Info: Estimated Power Capacity Added and sqft updated_x000D_
[2026-01-23 JR] Construction: Crane visible across the cooling towers suggesting building not active yet; Additional Info: Correction made. Activation date updated from 2025-09-30 and Status updated to Construction._x000D_
[2026-03-12 SQ] Construction: There is visible work in the cooling yard. Additional Info: Activation date updated from 2026-06-30 to Q3 2026._x000D_
[2026-04-13 JR] Construction: Final cooling tower in place, moving towards finishing details and testing in the coming months._x000D_
[2026-05-20 JR] Construction: Not enough progress to update %, Q3 Activation mantained._x000D_
[2026-06-24 JR] Construction: No cranes/heavy machinery visible on site. All equipment in place and sustained parking lot activity visible; Additional Info: Stage updated to Active; Activation date updated from 2026-09-30.</t>
  </si>
  <si>
    <t>6ee0dbbf-5ce1-4517-9c86-71d16a50a24f</t>
  </si>
  <si>
    <t>Lenoir, Google Campus</t>
  </si>
  <si>
    <t>1110 Overlook Dr SW, Lenoir, NC, USA</t>
  </si>
  <si>
    <t>Caldwell County</t>
  </si>
  <si>
    <t>Lenoir</t>
  </si>
  <si>
    <t>1c976217-e968-45fb-8a3d-f701cb034ffd</t>
  </si>
  <si>
    <t>DUK:US</t>
  </si>
  <si>
    <t>NYSE:DUK</t>
  </si>
  <si>
    <t>dd23055b-9c5b-4d3d-939a-4402448bb4bb</t>
  </si>
  <si>
    <t>https://news.duke-energy.com/releases/duke-energy-google-team-up-on-solar-power-project-in-n-c?t,https://www.foxbusiness.com/technology/google-commits-1b-north-carolina-data-centers-ai-demand-surges</t>
  </si>
  <si>
    <t>https://maps.app.goo.gl/xWv8aaSbct1j3DFP8</t>
  </si>
  <si>
    <t>[2026-03-16 JH] Additional Info: Google plans to invest $1 billion over the next two years to expand its data center infrastructure.</t>
  </si>
  <si>
    <t>b3c3c521-78f1-47bd-8a8b-ec788b354a4c</t>
  </si>
  <si>
    <t>Lithia Springs, Google Campus</t>
  </si>
  <si>
    <t>300 Riverside Parkway, Lithia Springs, GA, USA</t>
  </si>
  <si>
    <t>303a3327-2f71-4826-907d-2f15a0a2fc88</t>
  </si>
  <si>
    <t>https://www.google.com/about/datacenters/locations/douglas-county/</t>
  </si>
  <si>
    <t>https://maps.app.goo.gl/urB7VJ3pf7gik2Hb6</t>
  </si>
  <si>
    <t>[2024-12-19 JR] Additional Info: Area Estimated by Aterio_x000D_
[2025-01-20 JR] PPA: 79 MW from Georgia Power; Power Source: Solar</t>
  </si>
  <si>
    <t>a449325b-00cc-45ae-946f-fa11f3b5b32d</t>
  </si>
  <si>
    <t>Mayes County, Google Campus</t>
  </si>
  <si>
    <t>3499 Main Maip St, Pryor, OK, USA</t>
  </si>
  <si>
    <t>Mayes County</t>
  </si>
  <si>
    <t>Pryor</t>
  </si>
  <si>
    <t>1b62716f-0007-4110-920a-eb337e362aff</t>
  </si>
  <si>
    <t>a4b47d54-af2c-4681-a4b5-170ad97c3317</t>
  </si>
  <si>
    <t>https://www.google.com/about/datacenters/locations/mayes-county/</t>
  </si>
  <si>
    <t>https://maps.app.goo.gl/piD5dsrsyPsqJf4S6</t>
  </si>
  <si>
    <t>[2024-12-19 JR] Additional Info: Area Estimated by Aterio_x000D_
[2025-01-20 JR] PPA: 101 MW from NextEra Energy; PPA: 198 MW from Constellation Energy; PPA: 273 MW from EDF Renewable Energy; PPA: 139 MW from Enel Green Power; Power Source: Wind</t>
  </si>
  <si>
    <t>5f9e8acb-9486-46f5-9016-34053c13ff71</t>
  </si>
  <si>
    <t>The Dalles, Google Campus</t>
  </si>
  <si>
    <t>4200 Columbia Rd, The Dalles, OR 97058, USA</t>
  </si>
  <si>
    <t>Wasco County</t>
  </si>
  <si>
    <t>The Dalles</t>
  </si>
  <si>
    <t>2e0df306-1574-453e-87d2-380851407e90</t>
  </si>
  <si>
    <t>Public (Special District)</t>
  </si>
  <si>
    <t>a5802c30-6514-4ac6-a89d-f40d7628f255</t>
  </si>
  <si>
    <t>https://www.google.com/about/datacenters/locations/the-dalles/</t>
  </si>
  <si>
    <t>https://maps.app.goo.gl/kywRzbHmZusRLzxaA</t>
  </si>
  <si>
    <t>b5652304-10c3-4bde-8a98-68caee7f2aa3</t>
  </si>
  <si>
    <t>Bozrah, Gotspace Campus</t>
  </si>
  <si>
    <t>ade48719-9f26-474b-b095-636a34366b35</t>
  </si>
  <si>
    <t>https://www.gotspacedatapartners.com/</t>
  </si>
  <si>
    <t>Bozrah St, 06334 Bozrah, Connecticut</t>
  </si>
  <si>
    <t>New London County</t>
  </si>
  <si>
    <t>Bozrah</t>
  </si>
  <si>
    <t>c2af18fa-72d4-4cc5-8f30-78dec2c16e51</t>
  </si>
  <si>
    <t>Bozrah Light &amp; Power Company</t>
  </si>
  <si>
    <t>e7934bc5-b48d-4f62-b876-d0cdaefe2d07</t>
  </si>
  <si>
    <t>https://www.gotspacedatapartners.com/our-data-centers</t>
  </si>
  <si>
    <t>https://maps.app.goo.gl/eMp7XteBfk6DA5Ay9</t>
  </si>
  <si>
    <t>[2024-12-19 JR] Latest Satellite: 2024-04-22; Construction Status: No Construction; Estimated Active Date By: Aterio_x000D_
[2026-1-26 DS] Additional Info: No recent updates on the project. Updated estimated activation date from 2026-08-30._x000D_
[2026-05-18 JH] Construction: No visible construction activity observed on site._x000D_
[2026-07-21 JR] Additional Info: Stage update to Withdrawn/Not Approved for Gotspace Data center's pipeline. No recent fillings since 2023. Their site was sold to indonesian gambling platorm.</t>
  </si>
  <si>
    <t>84e68c6d-9e1b-4c53-8c0b-66c815636198</t>
  </si>
  <si>
    <t>Chantilly, H5 Campus</t>
  </si>
  <si>
    <t>4794b855-5dd4-4d6a-b7f0-5eab019bca07</t>
  </si>
  <si>
    <t>https://www.h5datacenters.com</t>
  </si>
  <si>
    <t>4050 Lafayette Center Dr, Chantilly, VA, USA</t>
  </si>
  <si>
    <t>https://h5datacenters.com/virginia-data-center.html</t>
  </si>
  <si>
    <t>https://maps.app.goo.gl/Hp95in5r7Tv5NSSm8</t>
  </si>
  <si>
    <t>529d1989-8bd8-42eb-b7d7-a8c86bab81ae</t>
  </si>
  <si>
    <t>https://www.arkdna.com</t>
  </si>
  <si>
    <t>3401 Technology Drive, Duluth, MN</t>
  </si>
  <si>
    <t>St. Louis County</t>
  </si>
  <si>
    <t>Duluth</t>
  </si>
  <si>
    <t>433f76a3-c77a-461f-9213-0d7e3fe14e86</t>
  </si>
  <si>
    <t>ALE</t>
  </si>
  <si>
    <t>ALE:US</t>
  </si>
  <si>
    <t>NYSE:ALE</t>
  </si>
  <si>
    <t>527867f1-e429-47f3-a914-5913fe5f8eed</t>
  </si>
  <si>
    <t>https://www.arkdna.com/data-centers/minnesota/</t>
  </si>
  <si>
    <t>https://maps.app.goo.gl/tQVctzHxUgobfFz67</t>
  </si>
  <si>
    <t>[2026-01-14 AV] Additional Info: In May 2024, Involta rebranded as Ark Data Centers, with all existing Involta data center facilities continuing under the new Ark Data Centers name.</t>
  </si>
  <si>
    <t>01c75506-a6f7-4a85-b40d-e84435fcc549</t>
  </si>
  <si>
    <t>https://www.ironmountain.com/data-centers</t>
  </si>
  <si>
    <t>IRM</t>
  </si>
  <si>
    <t>IRM:US</t>
  </si>
  <si>
    <t>NYSE: IRM</t>
  </si>
  <si>
    <t>8521 East Princess Drive, Scottsdale, AZ, USA</t>
  </si>
  <si>
    <t>Scottsdale</t>
  </si>
  <si>
    <t>d27b2e02-1856-43f6-a53f-4c7bb6262bf2</t>
  </si>
  <si>
    <t>https://www.ironmountain.com/data-centers/locations/scottsdale-data-center</t>
  </si>
  <si>
    <t>https://maps.app.goo.gl/AVAszYTmX6yTdT5f9</t>
  </si>
  <si>
    <t>3003 Woodbridge Avenue, Edison, NJ, USA</t>
  </si>
  <si>
    <t>Edison</t>
  </si>
  <si>
    <t>https://www.ironmountain.com/data-centers/locations/new-jersey-data-center</t>
  </si>
  <si>
    <t>https://maps.app.goo.gl/kR5itPXEAwUpeUY6A</t>
  </si>
  <si>
    <t>1137 Branchton Road, Boyers, PA, USA</t>
  </si>
  <si>
    <t>Butler County</t>
  </si>
  <si>
    <t>Boyers</t>
  </si>
  <si>
    <t>7afd6e63-6d1e-4c38-bc14-85c7e440dacf</t>
  </si>
  <si>
    <t>https://www.ironmountain.com/data-centers/locations/pennsylvania-data-center</t>
  </si>
  <si>
    <t>https://maps.app.goo.gl/B2sPjuXfLMY8fn296</t>
  </si>
  <si>
    <t>448d54b2-f245-4661-989f-0429a8563d5f</t>
  </si>
  <si>
    <t>Henrico, Iron Mountain Campus</t>
  </si>
  <si>
    <t>6110 Technology Creek Dr, Sandston, VA 23150, USA</t>
  </si>
  <si>
    <t>Henrico County</t>
  </si>
  <si>
    <t>Sandston</t>
  </si>
  <si>
    <t>https://edge.sitecorecloud.io/ironmountain-c8dd68e9/media/project/iron-mountain/iron-mountain/files/resources/solution-guides/d/data-centers-richmond-campus-brochure.pdf?sc_lang=en</t>
  </si>
  <si>
    <t>https://finance.yahoo.com/news/iron-mountain-announces-acquisition-data-175000207.html,https://www.dominionenergy.com/projects-and-facilities/electric-projects/power-line-projects/white-oak,https://www.linkedin.com/posts/iron-mountain-data-centers_a-new-chapter-begins-in-richmond-va-activity-7330849901481754625-bxIt/?rcm=ACoAAAmuuF4BvsgagH4Z8-Z8-0LaBPPY6467cAs</t>
  </si>
  <si>
    <t>https://maps.app.goo.gl/CTL47iGcS7UCZUz18</t>
  </si>
  <si>
    <t>[2024-12-19 JR] Latest Satellite: 2024-06-23; Construction Status: No Construction; Estimated Active Date By: Aterio; Additional Info: Land Acquired in November 2024_x000D_
[2025-05-21 JR] Additional Info: Power capacity updated to reflect 18 MW expected by 2027, with the remaining 38 MW to be delivered by 2030._x000D_
[2025-06-30 JR] Construction: Tree clearing completed and site preparation underway in both sections of the parcel; grading activity indicates foundation work is expected to begin soon._x000D_
[2025-11-24 DP] Additional Info: The previously reported site cleanup was unrelated to the data center and instead appears to be activity at an electrical substation. Stage updated to Announcement_x000D_
[2026-04-24 JH] Construction: Land grading and leveling completed, foundations in progress; Additional Info: Project revised with updated site location. Project updated from Announcement to Construction. Power and building size capacity updated according to developer disclosure._x000D_
[2026-06-26 DC] Construction: Foundation work underway._x000D_
[2026-06-30 AV] Construction: Vertical construction underway</t>
  </si>
  <si>
    <t>8807d47d-cc3a-4513-bd9a-63beca8d3e81</t>
  </si>
  <si>
    <t>Manassas, Iron Mountain Campus</t>
  </si>
  <si>
    <t>11891 Sudley Manor Drive, Manassas, VA, USA</t>
  </si>
  <si>
    <t>https://www.ironmountain.com/data-centers/locations/virginia-data-center</t>
  </si>
  <si>
    <t>https://maps.app.goo.gl/1kmZihbCuJdX4avh7</t>
  </si>
  <si>
    <t>[2024-12-19 JR] Latest Satellite: 2024-10-10; Construction Status: Construction%; Estimated Active Date By: Aterio_x000D_
[2025-01-29 JR] Additional Info: Activation date updated by Iron Mountain_x000D_
[2025-06-30 JR] Additional Info: Stage updated based on latest satellite image</t>
  </si>
  <si>
    <t>ddf009ed-dc7f-4afd-94d5-8c81aeff2b9e</t>
  </si>
  <si>
    <t>Phoenix, Iron Mountain Campus</t>
  </si>
  <si>
    <t>1110 N 52nd St, Phoenix, AZ, United States</t>
  </si>
  <si>
    <t>https://www.ironmountain.com/about-us/newsroom/press-releases/2022/november/iron-mountain-data-centers-expands-footprint-in-north-america</t>
  </si>
  <si>
    <t>https://maps.app.goo.gl/BkPNeZkTASQV93Wr5</t>
  </si>
  <si>
    <t xml:space="preserve">[2024-12-19 JR] Latest Satellite: 2024-10-11; Construction Status: Construction 50%; Estimated Active Date By: Aterio_x000D_
[2025-09-18 JR] Construction: Roof completed with extensive cooling units and generators installed, site activity indicates, advanced commissioning stage; Additional Info: Activation date updated from 2026-01-30_x000D_
[2025-12-01 DP] Construction: Building structure and core equipment apparently installed; Visible exterior work, presence of cranes; Additional Info: Activation Date updated from 2025-11-30._x000D_
[2026-01-07 DS] Additional Info: Waiting for more recent Satellite Imagery to Confirm Activation._x000D_
[2026-01-19 DS] Construction: Little visible progress since the last update, exterior work still pending, no parking lot activity; Additional Info: Updated estimated activation date from 2025-12-31._x000D_
[2026-02-27 SQ] Construction: There is still activity outside the building, still no parking lot activity; Additional Info: Activation date from 2026-03-31 to Q2 2026._x000D_
[2026-03-18 SQ] Construction: Visible parking lot activity which suggest the building is already active. Additional Info: Stage updated to Active. </t>
  </si>
  <si>
    <t>db969f40-74a6-11f0-b2e3-493822b64309</t>
  </si>
  <si>
    <t>JOULE Campus</t>
  </si>
  <si>
    <t>51939e77-1f01-40ab-9aa7-058fefa72d6f</t>
  </si>
  <si>
    <t>https://joulepower.ai</t>
  </si>
  <si>
    <t>Caterpillar, AE Urbia, Okland Construction</t>
  </si>
  <si>
    <t>McCornick Rd, Delta, UT 84624, USA</t>
  </si>
  <si>
    <t>Millard County</t>
  </si>
  <si>
    <t>Delta</t>
  </si>
  <si>
    <t>7b5deb9e-6b93-4daf-88af-939d139b2229</t>
  </si>
  <si>
    <t>https://joulecapitalpartners.com/,https://www.youtube.com/watch?v=Yf7jXk6Kyfw,https://www.abc4.com/news/central-utah/millard-county-billion-dollar-ai-data-center/,https://www.yahoo.com/news/articles/millard-county-approved-multi-billion-184637533.html,https://www.ksl.com/article/51402125/groundbreaking-for-new-millard-county-artificial-intelligence-data-center</t>
  </si>
  <si>
    <t>https://maps.app.goo.gl/jUewnktZUP2SpipSA</t>
  </si>
  <si>
    <t>https://www.utah.gov/pmn/files/1442243.pdf</t>
  </si>
  <si>
    <t>[2025-08-08 JR] Additional Info: Millard County Commission unanimously approved a rezone for a project by Joule Capital Partners with Wheeler Machinery, to be powered by Caterpillar G3520K generators and 1.1 GWh of battery storage; No details on # of buildings yet_x000D_
[2025-11-27 JR] Additional Info: Activation Dates and Power Capacity updated based on providers timelines._x000D_
[2026-01-06 FC] Additional Info: Updated activation date from 2027-11-01._x000D_
[2026-06-23 AV] Additional Info: According to Joule, Phase I consists of six buildings brought online in pods rather than at full capacity, with a staged rollout beginning in 2026–2027 and a roadmap indicating at least 1+ GW of capacity by around 2029; however, Joule does not clarify whether this 1+ GW milestone applies only to Phase I or also includes later phases. Activation timeline for the building is treated as estimated until further information is available. Activation date updated from 2028-09-01 to Q2 2030._x000D_
[2026-07-21 JR] Construction: No visible progress in satellite imagery as of 2026-07-20. Project-wide execution likelihood reduced from High to Low; Context: Utah DAQ approval DAQE-AN162810001-26 (issued 2026-01-22) authorizes Building 1 emissions equipment but does not resolve fuel delivery. Millard County tabled Joule's 24-inch Kern River gas-pipeline agreement on 2026-05-19 for further work; approved it 2026-06-02, but ordinance effectiveness was delayed 75 days pending site/facilities-plan conditions and traffic study (approx. 2026-08-16 if satisfied). Joule estimated pipeline construction at 9–11 months and reported a BLM crossing with no response as of 2026-05-19. This indicates an enabling-infrastructure schedule slip; no public evidence of formal project cancellation.</t>
  </si>
  <si>
    <t>https://about.bnef.com/insights/data-centers/us-data-center-builder-goes-off-grid-to-speed-deployments/</t>
  </si>
  <si>
    <t>[2025-08-08 JR] Additional Info: Millard County Commission unanimously approved a rezone for a project by Joule Capital Partners with Wheeler Machinery, to be powered by Caterpillar G3520K generators and 1.1 GWh of battery storage; No details on # of buildings yet_x000D_
[2025-11-27 JR] Construction: Site clearing started at small scale; Additional Info: Provider announced thay they broke ground, satellite confirm the site clearing start, but at the section where the ceremony took place; Activation Dates and Power Capacity updated based on providers timelines._x000D_
[2026-01-06 FC] Additional Info: Updated activation date from 2026-12-01_x000D_
[2026-06-08 JR] Construction: No progess visible. _x000D_
[2026-06-23 AV] Construction: No visible progress. Additional Info: According to information provided by Joule, the campus will be brought online in pods rather than at full capacity, with a staged rollout that starts in 2026 and 2027, and reaches at least 1 GW of installed capacity by 2029; however, is not explicitly stated whether this 1+ GW milestone is limited to Phase I or includes early capacity from later phases. Activation date updated from 2027-06-01 to Q1 2029._x000D_
[2026-07-21 JR] Construction: No visible progress in satellite imagery as of 2026-07-20. Project-wide execution likelihood reduced from High to Low; Context: Utah DAQ approval DAQE-AN162810001-26 (issued 2026-01-22) authorizes Building 1 emissions equipment but does not resolve fuel delivery. Millard County tabled Joule's 24-inch Kern River gas-pipeline agreement on 2026-05-19 for further work; approved it 2026-06-02, but ordinance effectiveness was delayed 75 days pending site/facilities-plan conditions and traffic study (approx. 2026-08-16 if satisfied). Joule estimated pipeline construction at 9–11 months and reported a BLM crossing with no response as of 2026-05-19. This indicates an enabling-infrastructure schedule slip; no public evidence of formal project cancellation.</t>
  </si>
  <si>
    <t>68596c00-792f-11f0-88b3-aba97374aca7</t>
  </si>
  <si>
    <t>Luck Stone Leesburg Plant</t>
  </si>
  <si>
    <t>4e2a917e-0d2b-4469-8c76-37d9be3a48df</t>
  </si>
  <si>
    <t>https://www.luckstone.com/</t>
  </si>
  <si>
    <t>20035 Luck Ln, Ashburn, VA 20147, USA</t>
  </si>
  <si>
    <t>Leesburg</t>
  </si>
  <si>
    <t>https://loudouncountyvaeg.tylerhost.net/prod/selfservice#/plan/AFF07D97-8726-4609-881D-BB8FF59330D6</t>
  </si>
  <si>
    <t>https://maps.app.goo.gl/VdQpMF6XcxMsTa2Q9</t>
  </si>
  <si>
    <t>https://loudouncountyvaeg.tylerhost.net/prod/selfservice#/plan/AFF07D97-8726-4609-881D-BB8FF59330D6?tab=attachments</t>
  </si>
  <si>
    <t xml:space="preserve">[2025-08-14 JR] Additional Info: Luck Stone Corporation behind this application, Project under review </t>
  </si>
  <si>
    <t>3ab741cc-ce75-4f52-9119-e88f02db7ccc</t>
  </si>
  <si>
    <t>https://www.lumen.com</t>
  </si>
  <si>
    <t>LUMN</t>
  </si>
  <si>
    <t>LUMN:US</t>
  </si>
  <si>
    <t>NYSE: LUMN</t>
  </si>
  <si>
    <t>332 West Broadway, Louisville, KY, USA</t>
  </si>
  <si>
    <t>f54e5c5f-cc5b-46ce-9114-76aaeb61e060</t>
  </si>
  <si>
    <t>869a7f89-a595-4a6e-953f-e42080c741e4</t>
  </si>
  <si>
    <t>https://www.lumen.com/en-us/edge-cloud/data-centers.html</t>
  </si>
  <si>
    <t>https://maps.app.goo.gl/Z1XWkyYtjpwEViEZA</t>
  </si>
  <si>
    <t xml:space="preserve">[2026-02-03 AV] Additional Info: The data center was originally operated by TW Telecom. In 2014, it became part of Level 3 and in November 2017 the footprint passed to CenturyLink when it completed Level 3's acquisition. In 2020, CenturyLink rebranded as Lumen, so although the name changed, the underlying company remained the same. </t>
  </si>
  <si>
    <t>1150 Regal Row, Dallas, TX, USA</t>
  </si>
  <si>
    <t>Dallas</t>
  </si>
  <si>
    <t>https://maps.app.goo.gl/ipCRNtLqRkJpAgFUA</t>
  </si>
  <si>
    <t>0820543f-b9ae-43de-8887-751f944d38a3</t>
  </si>
  <si>
    <t>https://www.azure.microsoft.com/en-ca/explore/global-infrastructure</t>
  </si>
  <si>
    <t>MSFT</t>
  </si>
  <si>
    <t>MSFT:US</t>
  </si>
  <si>
    <t>NASDAQ: MSFT</t>
  </si>
  <si>
    <t>601-605 Northwest Ave, Northlake, IL, United States</t>
  </si>
  <si>
    <t>Melrose Park</t>
  </si>
  <si>
    <t>https://maps.app.goo.gl/h9RpQKh55jZHpcq18</t>
  </si>
  <si>
    <t>_x000D_
[2025-05-12 JR] Additional Info: Selected power capacity updated based on number of generators observed in satellite imagery.</t>
  </si>
  <si>
    <t>e922734e-a2c7-4913-a490-6c4542f8ee95</t>
  </si>
  <si>
    <t>Boyd Farm Data Center Campus</t>
  </si>
  <si>
    <t>1260 Old Maiden Rd, 28650 Maiden, North Carolina</t>
  </si>
  <si>
    <t>Catawba County</t>
  </si>
  <si>
    <t>Maiden</t>
  </si>
  <si>
    <t>https://local.microsoft.com/blog/boyd-farms-datacenter-construction-update/</t>
  </si>
  <si>
    <t>https://maps.app.goo.gl/zduWovR78eikEFMA7</t>
  </si>
  <si>
    <t>https://edocs.deq.nc.gov/Stormwater/DocView.aspx?dbid=0&amp;id=3206745&amp;repo=WaterResources&amp;cr=1,https://saw-reg.usace.army.mil/PN/2023/SAW-2023-00665-PN.pdf</t>
  </si>
  <si>
    <t>[2025-05-30 JR] Construction: Concrete pad being placed, no vertical construction activity observed; Additional Info: General contractor for the project is Morgan Construction Company._x000D_
[2025-09-19 JR] Construction: No construction progress since latest satellite_x000D_
[2025-09-29 JR]  Additional Info: Stage updated to Delayed._x000D_
[2025-11-13 AV]: Additional Info: Project still delayed. Activation date updated from 2026-11-30._x000D_
[2026-02-13 JR] Additional Info: Project Likelihood upgraded to High. Activation Date updated from 2027-11-30 to Q3 2029. Estimated Power Capacity estimated based on newest upgrades on Microsoft buildouts._x000D_
[2026-06-16 JR] Construction: No progress visible, activity visible on site.</t>
  </si>
  <si>
    <t>a02797dc-248d-49b9-a7e2-919e59c11d05</t>
  </si>
  <si>
    <t>Boydton 2, Microsoft Campus</t>
  </si>
  <si>
    <t>Herbert Dr, Boydton, VA, USA</t>
  </si>
  <si>
    <t>Mecklenburg County</t>
  </si>
  <si>
    <t>Boydton</t>
  </si>
  <si>
    <t>- https://investors.constellationenergy.com/news-releases/news-release-details/constellation-signs-hourly-carbon-free-energy-matching-agreement_x000D_
- https://www.vedp.org/case-study/microsoft-corporations-expanding-virginia-footprint</t>
  </si>
  <si>
    <t>https://maps.app.goo.gl/AoJPPAeDYqu5Hrhw9</t>
  </si>
  <si>
    <t>https://www.nao.usace.army.mil/Media/Public-Notices/Article/4364041/nao-2011-01135-timber-lvl-datacenter-mecklenburg-virginia/</t>
  </si>
  <si>
    <t>[2024-12-19 JR] Latest Satellite: 2024-10-10; Construction Status: Site Preparation; Estimated Active Date By: Aterio_x000D_
[2025-02-24 JR] Additional Info: Will receive up to 35 percent in environmental attributes from nuclear power, Hourly Carbon-Free Energy Matching Agreement_x000D_
[2025-05-13 JR] Construction: Land is fully graded with early-stage foundational work in progress, no activity present._x000D_
[2025-12-03 JR] Construction: Western roof is complete; eastern steel framing and exterior wall installation are underway, with active site work along the southern edge._x000D_
[2025-12-22 DS] Additional Info: Microsoft is seeking reauthorization of its expired permit to continue construction at this campus._x000D_
[2026-03-24 AV] Construction: Building shell complete, equipment installation pending. Additional Info: Activation date updated from 2026-05-15 to Q1 2027._x000D_
[2026-07-09 SQ] Construction: Vertical construction and the roof are complete; significant progress has been made on the installation of the generators, with only a few details remaining; work is visible along the building's perimeter</t>
  </si>
  <si>
    <t>8195751f-e69c-4f66-b2e8-e9d515efc1f7</t>
  </si>
  <si>
    <t>Goodyear 2, Microsoft Campus</t>
  </si>
  <si>
    <t>S El Cielo, Goodyear, AZ, USA</t>
  </si>
  <si>
    <t>Goodyear</t>
  </si>
  <si>
    <t>2a4e885b-deab-475b-91a3-2928e1d2f6e5</t>
  </si>
  <si>
    <t>https://www.azcentral.com/story/news/local/southwest-valley/2019/04/19/microsoft-sites-metro-phoenix-data-centers/3479343002/</t>
  </si>
  <si>
    <t>https://maps.app.goo.gl/A6XyLsFDZGtNjm937</t>
  </si>
  <si>
    <t xml:space="preserve">[2024-12-19 JR] Latest Satellite: 2024-02-03; Construction Status: Site Preparation; Estimated Active Date By: Aterio_x000D_
[2025-01-31] GPUs: 32k H100 per building_x000D_
[2025-04-10 JR] Construction: Vertical construction complete. Generator installation underway_x000D_
[2025-09-29 DP] Construction: Roof and shell complete; extensive rows of cooling units and generators fully installed on both sides; exterior paving finalized; Additional Info: Activation Date updated from 2025-07-30_x000D_
[2025-10-20 JR] Additional Info: Number of generators updated based on recent satellite image._x000D_
</t>
  </si>
  <si>
    <t>8f4650c0-e621-4ab5-ac92-435b2b9c45b6</t>
  </si>
  <si>
    <t>Goodyear, Microsoft Campus</t>
  </si>
  <si>
    <t>3785 N Citrus Rd, Goodyear, Arizona</t>
  </si>
  <si>
    <t>https://maps.app.goo.gl/UCqgqr8Xcb3s5K6d7</t>
  </si>
  <si>
    <t>https://aqdata.maricopa.gov//filestore/Facilities/F006434/Applications/8167/560791.pdf</t>
  </si>
  <si>
    <t>[2024-12-19 JR] Latest Satellite: 2024-10-17; Construction Status: Site Preparation; Estimated Active Date By: Aterio; Additional Info: Possible Building_x000D_
[2025-05-30 JR] Construction: Foundation work ongoing with slab partially poured and structural elements being staged on-site._x000D_
[2025-07-31 JR] Construction: Shell appears completed with partial rooftop final details going on the east side; remaining site work and generator placement are still pending._x000D_
[2025-09-29 DP] Construction: Roof and shell complete; only a few cooling units installed; majority of equipment pads still empty; exterior grading in progress._x000D_
[2025-10-24 JR] Construction: Nearly half of the generators are installed. No concrete pads are visible in the remaining generator sections yet_x000D_
[2026-01-07 DS] Construction: No visible progress on construction since the last update; Additional Info: Updated estimated activation date from 2026-02-28._x000D_
[2026-03-16 SQ] Construction: Equipment installation is underway. Additional Info: Activation date updated from 2026-06-30 to Q1 2027._x000D_
[2026-07-10 DS] Construction: Generator installation is still underway. Slow progress in this campus. Currently, 8 out of the planned 20 generators are still missing from this building. Cranes visible around the building perimeter; Additional Info: Updated number of generators and estimated capacity based on air permit.</t>
  </si>
  <si>
    <t>50fbbca1-1526-4415-b5e4-134ceda4cd6a</t>
  </si>
  <si>
    <t>Hebron, Microsoft Campus</t>
  </si>
  <si>
    <t xml:space="preserve">129 N High St, Hebron, OH </t>
  </si>
  <si>
    <t>Hebron</t>
  </si>
  <si>
    <t>https://local.microsoft.com/wp-content/uploads/2026/06/Economic-Impact_LickingCountyOH_FY26Q4.pdf</t>
  </si>
  <si>
    <t>https://local.microsoft.com/communities/americas/ohio/,https://mountvernonnews.com/stories/670798675-microsoft-drops-plans-for-1-billion-licking-county-data-centers-investment</t>
  </si>
  <si>
    <t>https://maps.app.goo.gl/471rw9YqiV1Jmyci7</t>
  </si>
  <si>
    <t>[2024-12-19 JR] Latest Satellite: 2024-11-09; Construction Status: No Construction; Area Estimated By: Aterio_x000D_
[2025-04-08 JR] Construction: No grading or site work observed. Project cancelled; Additional Info: Sites may be repurposed for farming, according to a company spokesperson._x000D_
[2026-07-03 JR] Construction: Project restarted; Additional Info: Project restarted; Stage updated to Cancelled to Construction.</t>
  </si>
  <si>
    <t>7229c1e8-10c2-4f99-b487-ab99cb450a4f</t>
  </si>
  <si>
    <t>Leesburg, Microsoft Campus</t>
  </si>
  <si>
    <t>19525 Compass Creek Pkwy, 20175 Leesburg, Virginia</t>
  </si>
  <si>
    <t>https://dgtlinfra.com/amazon-aws-microsoft-data-centers-virginia/</t>
  </si>
  <si>
    <t>https://maps.app.goo.gl/ohkjF1yefAjyz8qbA</t>
  </si>
  <si>
    <t>3d7ec5a4-8c71-4654-81bf-850801e2d30f</t>
  </si>
  <si>
    <t>Person County, Microsoft Campus</t>
  </si>
  <si>
    <t>F293+793 Roxboro, North Carolina, USA</t>
  </si>
  <si>
    <t>Person County</t>
  </si>
  <si>
    <t>Roxboro</t>
  </si>
  <si>
    <t>https://businessnc.com/microsoft-buys-person-county-mega-park-for-27-million/</t>
  </si>
  <si>
    <t>https://maps.app.goo.gl/qUa8wprx5RFg62g66</t>
  </si>
  <si>
    <t>[2025-04-10 JR] Construction: No visible activity on site. Based on recent reports, the area appears to be part of a land banking strategy._x000D_
[2026-02-25 JH] Additional Info: Project stage updated; Microsoft has initiated permitting and is expected to begin construction soon.</t>
  </si>
  <si>
    <t>e95681f3-4230-4031-b3ba-6f253a18a9bc</t>
  </si>
  <si>
    <t>Phoenix, NTT Campus</t>
  </si>
  <si>
    <t>a512770d-ba9a-4dff-a258-8da425554a49</t>
  </si>
  <si>
    <t>https://services.global.ntt/en-us/services-and-products/global-data-centers</t>
  </si>
  <si>
    <t>10302 E. Elliot Road, Mesa, Arizona</t>
  </si>
  <si>
    <t>https://www.azcommerce.com/news-events/news/2021/8/ntt-to-build-seventh-us-data-center-campus-in-mesa/, https://services.global.ntt/en-us/services-and-products/global-data-centers/global-locations/americas/phoenix-ph1-data-center, https://www.corduroy.co/eventitem/b9c3358917543f58021e14c0b92aa4af</t>
  </si>
  <si>
    <t>https://maps.app.goo.gl/wZfNRefDmoPjGN6W9</t>
  </si>
  <si>
    <t>[2025-01-07 JR]  Additional Info: Stage Updated_x000D_
[2026-01-19 FC] Additional Info: Updated with exact location and announcement date</t>
  </si>
  <si>
    <t>89743a40-7d40-11f0-8418-9d25c64f6403</t>
  </si>
  <si>
    <t>Project Orange</t>
  </si>
  <si>
    <t>Kimley-Horn, Enbridge</t>
  </si>
  <si>
    <t xml:space="preserve">201 Sunrise Rd, Lancaster, TX 75146, USA  </t>
  </si>
  <si>
    <t>Lancaster</t>
  </si>
  <si>
    <t>https://destinyhosted.com/agenda_publish.cfm?id=52622&amp;mt=ALL&amp;vl=true&amp;get_month=8&amp;get_year=2025&amp;dsp=agm&amp;seq=5662&amp;rev=0&amp;ag=2309&amp;ln=25974&amp;nseq=5707&amp;nrev=0&amp;pseq=&amp;prev=&amp;vl=true#</t>
  </si>
  <si>
    <t>https://maps.app.goo.gl/cC8TXKiK16e2TM3HA</t>
  </si>
  <si>
    <t>https://destinyhosted.com/lancadocs/2025/CCREG/20250811_2311/5662%5FDraft%5FOrdinance.pdf,https://public.destinyhosted.com/agenda_publish.cfm?dsp=agm&amp;seq=6186&amp;rev=0&amp;id=52622&amp;form_type=AG_MEMO&amp;beg_meetmth=6&amp;beg_meetyr=2025&amp;end_meetmth=6&amp;end_meetyr=2026&amp;mt=ALL&amp;sstr=data+center&amp;dept=ALL&amp;hartkeywords=&amp;sortby=f.form_num,%20f.rev_num&amp;fp=ADVSRCH&amp;StartRow=1#</t>
  </si>
  <si>
    <t>[2025-08-19 JR] Additional Info: Kimley-Horn, Project under review_x000D_
[2025-09-11 DP] PPA: 130MW (Solar) by Enbridge _x000D_
[2026-02-24 JH] Additional Info: Provider name updated to NTT Global Data Centers; NTT confirmed as landowner.</t>
  </si>
  <si>
    <t>bd379830-fa22-45b5-bc78-36681ece76a6</t>
  </si>
  <si>
    <t>https://www.netrality.com</t>
  </si>
  <si>
    <t>210 North Tucker Boulevard, St. Louis, MO, USA</t>
  </si>
  <si>
    <t>St. Louis City</t>
  </si>
  <si>
    <t>Saint Louis</t>
  </si>
  <si>
    <t>9ee89aba-c505-456e-ac93-26c1b797d548</t>
  </si>
  <si>
    <t>Public (Part of Ameren Corp)</t>
  </si>
  <si>
    <t>AEE</t>
  </si>
  <si>
    <t>AEE:US</t>
  </si>
  <si>
    <t>NYSE:AEE</t>
  </si>
  <si>
    <t>https://netrality.com/locations/data-center-st-louis-210/</t>
  </si>
  <si>
    <t>https://maps.app.goo.gl/NyCMAyZUtKJFYFZ79</t>
  </si>
  <si>
    <t>12fbd8dc-c552-4a62-832d-0b2a3768960d</t>
  </si>
  <si>
    <t>Arizona, Novva Campus</t>
  </si>
  <si>
    <t>45783531-3792-4b68-85f1-38e099373036</t>
  </si>
  <si>
    <t>https://www.novva.com/</t>
  </si>
  <si>
    <t>Ellsworth Rd, Mesa, AZ, USA</t>
  </si>
  <si>
    <t>https://www.novva.com/media-center/novva-data-centers-announces-new-campus-in-mesa/</t>
  </si>
  <si>
    <t>https://www.novva.com/data-center-facilities/mesa-az/, https://www.crn.com/news/data-center/2024/novva-data-centers-announces-300-mw-arizona-facility</t>
  </si>
  <si>
    <t>https://maps.app.goo.gl/uwnad1X8LqxuWypG8</t>
  </si>
  <si>
    <t xml:space="preserve">[2025-02-05 JR] Latest Satellite: 2024-06-13; Construction Status: No Construction; Estimated Active Date By: Aterio; Additional Info: Project got Greenlight_x000D_
[2026-04-17 JH] Construction: No visible construction activity observed on site._x000D_
[2026-06-26 AV] Additional Info: Activation date updated from 2028-03-01 to Q1 2029, considering the lack of progress in construction. </t>
  </si>
  <si>
    <t>44154459-a39c-4953-9091-ed17c9a8b7ba</t>
  </si>
  <si>
    <t>AWS SFO Mission College Campus</t>
  </si>
  <si>
    <t>7059df54-dd37-4c9c-98ba-bd100729bb6d</t>
  </si>
  <si>
    <t>https://oppidan.com/</t>
  </si>
  <si>
    <t>Oppidan Investment Company</t>
  </si>
  <si>
    <t>2305 Mission College Blvd, Santa Clara, CA 95054, USA</t>
  </si>
  <si>
    <t>eca2fe1f-95aa-4c8b-8c2f-2095b4a3bb88</t>
  </si>
  <si>
    <t>https://fortune.com/2025/11/10/nvidia-hometown-santa-clara-california-data-centers-empty-power-grid/</t>
  </si>
  <si>
    <t>https://maps.app.goo.gl/z8hPprt7fiW9Cj5PA</t>
  </si>
  <si>
    <t>https://files.ceqanet.lci.ca.gov/261273-2/attachment/7w9iPt23Eh18SuhfHk-z4CadM6z7IUnG6yR62NqiEjolU3-76mQ8WeR_eO-YVApRd-D-7yQUyM7Gm1O50</t>
  </si>
  <si>
    <t>[2024-12-19 JR] Latest Satellite: 2024-02-29; Construction Status: No Construction; Estimated Active Date By: Aterio; Additional Info: Phase 2_x000D_
[2026-01-28 AV] Construction status: No construction. Additional Info: Activation date updated from 2026-11-30_x000D_
[2026-02-12 JR] Additional Information: The provider name has been updated to match the asset owner rather than the end user._x000D_
[2026-05-21 JH] Additional Info: SVP grid constraints identified as primary delay factor, with no additional firm capacity available until transmission and substation upgrades are completed through 2028. Activation date updated from 2027-09-30 to Q4 2028.</t>
  </si>
  <si>
    <t>29cae850-8dc6-11f0-81c2-13e336d01528</t>
  </si>
  <si>
    <t>GW Ranch Project</t>
  </si>
  <si>
    <t>9f73d732-9657-40a6-ae04-bd437fda8af3</t>
  </si>
  <si>
    <t>http://www.pacificoenergy.com</t>
  </si>
  <si>
    <t>TX-18, Fort Stockton, TX 79735, USA</t>
  </si>
  <si>
    <t>Pecos County</t>
  </si>
  <si>
    <t>Fort Stockton</t>
  </si>
  <si>
    <t>297ad734-2696-4881-907c-78391576ab7f</t>
  </si>
  <si>
    <t>eadade02-6dce-4375-8e5f-f498f071bb68</t>
  </si>
  <si>
    <t>https://www.pacificoenergy.com/gw-ranch</t>
  </si>
  <si>
    <t>https://maps.app.goo.gl/8YQX9FbozY2Mmco89</t>
  </si>
  <si>
    <t>https://www.tceq.texas.gov/assets/public/permitting/air/reports/applications/396366-ac.pdf,https://records.tceq.texas.gov/cs/idcplg?IdcService=TCEQ_APD_SEARCH_GET_FILE&amp;xAPDParent=8201514&amp;SearchID=18451676&amp;searchType=External</t>
  </si>
  <si>
    <t>[2025-09-09 JR] BTM: Off-grid power generation campus, Project waiting for approval; Power Source: Natural Gas &amp; Battery Storage_x000D_
[2026-06-30 DS] Additional Info: Updated estimated activation date from 2028-08-01 to Q1 2030._x000D_
[2026-07-24 JH] Additional Info: Provider updated to Pacifico Energy according to permits.</t>
  </si>
  <si>
    <t>f8b63d0e-366f-4bec-becf-490ab378b090</t>
  </si>
  <si>
    <t>Remington, PointOne Campus</t>
  </si>
  <si>
    <t>0da69e54-48bb-4885-a390-3ef0553512ce</t>
  </si>
  <si>
    <t>https://pointonecorp.com/</t>
  </si>
  <si>
    <t>12280 Lucky Hill Rd, Remington, VA, USA</t>
  </si>
  <si>
    <t>cc7f248d-1e5c-4907-ab7a-8553e9a0a534</t>
  </si>
  <si>
    <t>https://www.pointonecorp.com/data-centers/remington-data-center-campus,https://www.pecva.org/region/fauquier/update-on-data-center-development-and-transmission-lines-in-fauquier/,https://www.linkedin.com/posts/pointone-data-centers_pointone-hyperscale-ai-activity-7409300154098302976-196C/</t>
  </si>
  <si>
    <t>https://maps.app.goo.gl/ShaWwbUY3aR5N3Gz5</t>
  </si>
  <si>
    <t>[2024-12-19 JR] Latest Satellite: 2023-05-14; Construction Status: No Construction; Estimated Active Date By: Aterio; Additional Info: Project Approved_x000D_
[2025-07-29 JR] Additional Info: Project includes 30 MW of bridge capacity and 136 MW of natural gas–powered generation._x000D_
[2025-09-04 JR] Construction: Large-scale site clearing and grading underway_x000D_
[2026-04-06 JR] Construction: No significant progress to update %; Additional Info: Activation date updated from 2026-11-30 to Q1 2028; Capacity updated to reflect latest details published by provider. 600 MW of Gross Utility + 160 MW Onsite Generation. 304 MW of Critical IT across 6 buildings._x000D_
[2026-06-08 JR] Additional Info: Onsite nat-gas generation approvals got denied project halted. No progress visible; Developer states only 30 MWs available from the grid could be delivered by 2027. Stage updated to delayed.</t>
  </si>
  <si>
    <t>7f542350-af8f-11f0-8dee-07b8798c5737</t>
  </si>
  <si>
    <t>Project Horizon</t>
  </si>
  <si>
    <t>9f7d315a-bba5-44f5-8cc3-cdad222768ea</t>
  </si>
  <si>
    <t>http://www.poolside.ai</t>
  </si>
  <si>
    <t>Van Eaton Ready Mix Inc</t>
  </si>
  <si>
    <t>Fort Stockton, Texas 79735, USA</t>
  </si>
  <si>
    <t>https://poolside.ai/blog/announcing-project-horizon</t>
  </si>
  <si>
    <t>18624832-db97-4a2e-abbf-84ba1716a084</t>
  </si>
  <si>
    <t>https://poolside.ai/blog/announcing-project-horizon,https://www.coreweave.com/news/coreweave-announces-partnership-with-foundation-model-company-poolside-to-deliver-ai-cloud-services</t>
  </si>
  <si>
    <t>https://maps.app.goo.gl/sZXywcRtRK3Z8uY36</t>
  </si>
  <si>
    <t>[2025-10-22 DS] BTM: Campus will be powered by on-site natural gas turbines; Additional Info: Campus will be built in 8 phases of 250 MW each, first phase expected to go live in Q1 2027. CoreWeave is the tenant for the first 250 MW phase. Exact number of buildings or location not disclosed._x000D_
[2026-02-12 JR] Additional Information: The provider name has been updated to match the asset owner rather than the end user._x000D_
[2026-03-02 JR] Construction: Large Site clearing visble; Additional Info: Stage updated to Construction._x000D_
[2026-04-02 DS] Additional Info: The Poolside-CoreWeave deal for Project Horizon has reportedly fallen apart. Removed CoreWeave as the end user company._x000D_
[2026-05-28 JR] Construction: Site clearing still underway, not enough progress to update construction._x000D_
[2026-07-14 DS] Construction: No significant progress on construction after the initial site clearing. Activation date updated from 2027-03-01 to Q1 2029. Poolside has removed the announcement blog of this project from their website.</t>
  </si>
  <si>
    <t>ff9425a0-6cdb-4caa-a52b-c84001209869</t>
  </si>
  <si>
    <t>Charlotte, Powerhouse Campus</t>
  </si>
  <si>
    <t>479661f8-c4c4-47c0-b84b-e082734c9ef7</t>
  </si>
  <si>
    <t>https://www.powerhousedata.com</t>
  </si>
  <si>
    <t>American Real Estate Partners</t>
  </si>
  <si>
    <t>10800 University City Blvd, Charlotte, NC, USA</t>
  </si>
  <si>
    <t>Charlotte</t>
  </si>
  <si>
    <t>453e1de5-2c45-4062-84f2-a40883f460f2</t>
  </si>
  <si>
    <t>https://www.jsa.net/powerhouse-and-town-lane-announce-acquisition-of-future-data-center-in-nc/,https://www.powerhousedata.com/data-center/powerhouse-charlotte</t>
  </si>
  <si>
    <t>https://maps.app.goo.gl/FXc2RiNw7yQMoJsdA</t>
  </si>
  <si>
    <t xml:space="preserve">[2024-12-19 JR] Latest Satellite: 2024-09-10; Construction Status: No Construction; Estimated Active Date By: Aterio; Additional Info: Waiting for Permissions_x000D_
[2025-09-22 YK] Construction: Site Clearing Activity Visible On Satellite Image; Additional Info: Stage Updated to Construction_x000D_
[2025-12-17 DP] Construction: Project still in site clearing stage._x000D_
[2026-04-23 SQ] Construction: Foundation work underway._x000D_
[2026-04-24 SQ] Additional Info: Activation date updated from 2026-10-30 to Q4 2027. </t>
  </si>
  <si>
    <t>8ca5919c-bd65-481d-b787-777f3f5fdb6e</t>
  </si>
  <si>
    <t>Irving, Powerhouse Campus</t>
  </si>
  <si>
    <t>111 Customer Way, Irving, Texas</t>
  </si>
  <si>
    <t>Irving</t>
  </si>
  <si>
    <t>https://www.powerhousedata.com/data-center/powerhouse-irving</t>
  </si>
  <si>
    <t>- https://www.powerhousedata.com/data-center/powerhouse-irving_x000D_
- https://dallasinnovates.com/virginia-based-powerhouse-to-build-1m%E2%80%91sf-data-center-campus-in-irving/</t>
  </si>
  <si>
    <t>https://maps.app.goo.gl/tyvkJogJBVdXnKsk7</t>
  </si>
  <si>
    <t>[2024-12-19 JR] Latest Satellite: 2024-11-14; Construction Status: Site Preparation; Estimated Active Date By: PowerHouse_x000D_
[2025-10-24 JR] Construction: Land grading is in progress with visible leveling and early groundwork activity. No vertical construction observed at this stage; Additional Info: Activation date updated from 2026-03-31_x000D_
[2025-11-27 DP] Construction: Foundations is visible_x000D_
[2026-03-30 SQ] Construction: Roofing installation is progressing alongside the ongoing construction of the building structure, which is approximately two-thirds complete._x000D_
[2026-08-03 SQ] Construction: Vertical construction is complete; the equipment yard is ready for equipment installation; there are no signs of machinery or equipment yet; the ceiling panels are being installed.</t>
  </si>
  <si>
    <t>bf2cfdf3-a80a-4b31-b04c-6e8c9aa12f67</t>
  </si>
  <si>
    <t>Pennsylvania, Power House Campus</t>
  </si>
  <si>
    <t>306-304 Country Club Rd, Carlisle, PA, USA</t>
  </si>
  <si>
    <t>Cumberland County</t>
  </si>
  <si>
    <t>Carlisle</t>
  </si>
  <si>
    <t>https://www.pennlive.com/news/2024/12/cumberland-county-could-be-home-to-the-regions-first-data-storage-complex.html,https://www.powerhousedata.com/data-center/pax-1,https://www.powerhousedata.com/news/pennsylvania-data-center-partners-and-powerhouse-data-centers-launch-joint-venture-to-build-next-gen-1-35-gw-hyperscale-data-center-campus-in-carlisle-pennsylvania</t>
  </si>
  <si>
    <t>https://maps.app.goo.gl/v2YDBiJvcvE378HK8</t>
  </si>
  <si>
    <t>[2025-01-13 JR] Latest Satellite: [N/A]; Construction Status: No Construction; Additional Info: Waiting for Approval</t>
  </si>
  <si>
    <t>30f2f04f-36ea-4476-8f73-fe51ecdfb2a2</t>
  </si>
  <si>
    <t>https://www.primedatacenters.com</t>
  </si>
  <si>
    <t>2215 Martin Avenue, Santa Clara, CA, USA</t>
  </si>
  <si>
    <t>https://primedatacenters.com/silicon-valley-data-centers/,_x000D_
https://primedatacenters.com/wp-content/uploads/2025/10/PDC_Silicon_Valley_TechSheets_SJC03.pdf</t>
  </si>
  <si>
    <t>https://maps.app.goo.gl/m2irZUjjP7XJyAR17</t>
  </si>
  <si>
    <t>[2024-12-19 JR] Latest Satellite: 2024-05-06; Construction Status: No Construction; Estimated Active Date By: Aterio_x000D_
[2025-09-22 YK] Construction: Construction Activity Visible On Satellite Image; Additional Info: Stage Updated to Construction_x000D_
[2025-11-10 DP] Construction: No visble changes since last satellite image in May; Additional Info: Activation Date updated frim 2026-02-15._x000D_
[2025-12-19 FC] Construction: Land grading underway_x000D_
[2026-05-26 SQ] Construction: There is no visible construction in the area; Additional Info: SVP reached near-full grid capacity after system peak demand approached its 750 MW limit, utility no longer accommodating new data center connections pending transmission upgrades expected between 2027 and 2028. The status is updated to “Announcement". Activation Date updated from 2027-02-15 to Q4 2028</t>
  </si>
  <si>
    <t>1321 Comstock Street, Santa Clara, CA, USA</t>
  </si>
  <si>
    <t>https://primedatacenters.com/silicon-valley-data-centers/</t>
  </si>
  <si>
    <t>https://maps.app.goo.gl/KSuxJbuH2CRJHgEk6</t>
  </si>
  <si>
    <t xml:space="preserve">[2024-12-19 JR] Latest Satellite: 2024-05-06; Construction Status: No Construction; Estimated Active Date By: Aterio_x000D_
[2025-09-22 YK] Construction: Site Clearing Activity Visible On Satellite Image; Additional Info: Stage Updated to Construction; Building Name and Full Address Updated from 1231 Comstock to 1321 Comstock_x000D_
[2025-11-11 DP] Construction: No visible changes since May_x000D_
[2026-02-26 DS] Construction: No changes in more than 6 months; Additional Info: Updated stage to Delayed. The provider website lists the site as "available", but satellite image shows the previous building was demlolished and the site cleared but work never progressed. </t>
  </si>
  <si>
    <t>d3caf547-d181-41d3-a92e-fe917d109d72</t>
  </si>
  <si>
    <t>Chicago, Prime Campus</t>
  </si>
  <si>
    <t>1601 Midway Ct, Elk Grove Village, IL, USA</t>
  </si>
  <si>
    <t>https://primedatacenters.com/chicago-data-center/, https://finance.yahoo.com/markets/stocks/articles/coreweave-tied-data-center-seeks-182851007.html</t>
  </si>
  <si>
    <t>https://maps.app.goo.gl/svipSwBB8CJrpUDE8</t>
  </si>
  <si>
    <t>[2024-12-19 JR] Latest Satellite: 2024-11-01; Construction Status: No Construction; Estimated Active Date By: Aterio_x000D_
[2025-11-20 JR] Construction: Old building demolished but no land grading visible yet; Additional Info: Activation date updated from 2026-02-15_x000D_
[2026-05-12 JH] Construction: No visible construction activity observed on site._x000D_
[2026-06-10 DS] Additional Info: The entire campus is leased to CoreWeave, updated end user.</t>
  </si>
  <si>
    <t>bd71f27e-3616-479f-bbc2-f0186ff6bfda</t>
  </si>
  <si>
    <t>https://www.qtsdatacenters.com</t>
  </si>
  <si>
    <t>Blackstone</t>
  </si>
  <si>
    <t>120 East Van Buren Street, Phoenix, Arizona 85004, USA</t>
  </si>
  <si>
    <t>https://www.qtsdatacenters.com/data-centers/phoenix-van-buren</t>
  </si>
  <si>
    <t>https://maps.app.goo.gl/9AvihpBmNKb1R18p9</t>
  </si>
  <si>
    <t>8ff3c060-591f-11f0-8012-dbb7221cc449</t>
  </si>
  <si>
    <t>Aurora, QTS Campus</t>
  </si>
  <si>
    <t>1160 N. Gun Club Rd, Aurora, CO</t>
  </si>
  <si>
    <t>Arapahoe County</t>
  </si>
  <si>
    <t>https://qtsdatacenters.com/data-centers/denver, https://qtsdatacenters.com/wp-content/uploads/2024/07/25-0286_IMA_FreedomDesign-Whitepaper_TU_v1.pdf, https://assets.cushmanwakefield.com/-/media/cw/global/insights/2023/cw-na-dc-h2-2022.pdf?rev=e4188c1d13604dd2b4def7564ac999e4</t>
  </si>
  <si>
    <t>https://maps.app.goo.gl/XJ1SmE39ftZUtR1V7</t>
  </si>
  <si>
    <t>https://adamscountyco.gov/wp-content/uploads/2025/10/RCU2024-00010-submittal2.pdf</t>
  </si>
  <si>
    <t>[2024-12-19 JR] Latest Satellite: 2024-11-11; Construction Status: Construction 90%; Estimated Active Date By: Aterio_x000D_
[2025-01-29 JR] Additional Info: Stage Updated to Active_x000D_
[2025-12-12 FC] Additional Info: Updated number of generators to 8 to estimate 24MW of power out of 59MW planned as published; added Freedom standard design spec sheet and Xcel Energy transmission filing to permits; updated activation date from 2025-02-01 and added announcement date</t>
  </si>
  <si>
    <t>b0eb6dac-0c16-4790-962f-f4f3d725a8a7</t>
  </si>
  <si>
    <t>Chicago, QTS Campus</t>
  </si>
  <si>
    <t>2800 South Ashland Avenue, Chicago, Illinois 60608, USA</t>
  </si>
  <si>
    <t>https://mckinleypark.news/events/full-calendar/event/23283-qts-data-center-expansion-meeting</t>
  </si>
  <si>
    <t>https://maps.app.goo.gl/dmsGvMNE2gjbEvE78</t>
  </si>
  <si>
    <t>3717c486-8048-478c-bcfe-751fc25ca6c9</t>
  </si>
  <si>
    <t>Fort Worth, QTS Campus</t>
  </si>
  <si>
    <t>14100 Park Vista Boulevard, Fort Worth, TX, USA</t>
  </si>
  <si>
    <t>Tarrant County</t>
  </si>
  <si>
    <t>Fort Worth</t>
  </si>
  <si>
    <t>https://www.tdlr.texas.gov/TABS/Search/Project/TABS2024010121</t>
  </si>
  <si>
    <t>https://maps.app.goo.gl/yX2WwfXmWBqkhWJEA</t>
  </si>
  <si>
    <t>[2024-12-19 JR] Latest Satellite: 2024-08-15; Construction Status: Construction 10%; Estimated Active Date By: Aterio_x000D_
[2025-06-30 JR] Construction: Roof mostly complete; generators installed along south side; active site work ongoing._x000D_
[2025-11-11 DP] Construction: Cooling equipment installation is actively progressing along the southern perimeter, with visible chillers and generators being positioned. _x000D_
[2025-11-20 DP] Construction: Generator installation visible and cooling system installation nearing completion; Additional Info: Activation date updated from 2025-10-31-_x000D_
[2026-02-18 DS] Construction: Some roof panels still missing on the left end of the building, suggesting on-going work on the cooling equipment. Generators look fully installed. No parking lot activity; Additional Info: Updated estimated activation date from Q1 2026 to Q2 2026 based on the current construction momentum._x000D_
[2026-05-08 JR] Construction: All equipment in place, no heavy machinery visible. On track for Q2 activation._x000D_
[2026-06-15 JR] Construction: No heavy machinery on site. All equipment installed. Sustained parking lot activity; Additional Info: Stage updated to Active. Activation date updated from 2026-06-30.</t>
  </si>
  <si>
    <t>fcd0ad6d-9384-4feb-8e8c-7d7f04e526db</t>
  </si>
  <si>
    <t>Glendale, QTS Campus</t>
  </si>
  <si>
    <t>Maricopa County, Arizona, USA</t>
  </si>
  <si>
    <t>Glendale</t>
  </si>
  <si>
    <t xml:space="preserve">https://www.qtsdatacenters.com/data-centers/glendale#data-center-location, https://www.bizjournals.com/phoenix/news/2024/05/22/qts-data-center-campus-glendale-phoenix.html_x000D_
</t>
  </si>
  <si>
    <t>https://maps.app.goo.gl/4q8Ap4sQbXodeLz96</t>
  </si>
  <si>
    <t>[2024-12-19 JR] Latest Satellite: 2024-10-17; Construction Status: Site Preparation; Estimated Active Date By: Aterio_x000D_
[2025-06-30 JR] Construction: Steel framing underway on the west end with roofing starting over the structural bays; eastern section shows foundation work in progress and active crane operation._x000D_
[2025-09-26 ET] Construction: Steel structure and roof framing in place; mechanical platform installation underway on western section; foundation pads visible around perimeter for future support buildings. _x000D_
[2025-11-06 DP] Construction: The roof has been completed, and work is underway to prepare the building exterior for equipment installation._x000D_
[2026-01-07 DS] Construction: Generator installation is underway, work on the rooftop visible for cooling equipment._x000D_
[2026-02-27 SQ] Construction: Cooling equipment is installed, there's still work underway in the generator yard. Additional Info: Activation date updated from 2026-05-15 to Q3 2026._x000D_
[2026-05-14 SQ] Construction: Work begins on the building's perimeter (demarcation and paving) _x000D_
[2026-07-30 SQ] Construction: The installation of the generators and cooling towers has been fully completed. The parking area is now open, although there is no vehicle activity yet. Currently, work continues to focus on the building’s perimeter; Additional Info: Activation is estimated for Q3 or possibly Q4</t>
  </si>
  <si>
    <t>5b2fddce-edd2-4065-a159-3796f2b51dfd</t>
  </si>
  <si>
    <t>Phoenix, QTS Campus</t>
  </si>
  <si>
    <t>1500 N 40th St, Phoenix, AZ, USA</t>
  </si>
  <si>
    <t>https://www.qtsdatacenters.com/data-centers/phoenix</t>
  </si>
  <si>
    <t>https://maps.app.goo.gl/H9PQ2rYnYSBcFLDY6</t>
  </si>
  <si>
    <t>[2025-11-26 JR] Additional Info: Capacity estimate updated based on generators counts.</t>
  </si>
  <si>
    <t>1200 North 40th Street, Phoenix, Arizona 85008, USA</t>
  </si>
  <si>
    <t>https://maps.app.goo.gl/G3srRVRM8yhhEH597</t>
  </si>
  <si>
    <t>939e8470-172a-11f0-bd7d-b3ce40b4779d</t>
  </si>
  <si>
    <t>QTS DFW2 Campus</t>
  </si>
  <si>
    <t>303 Mason Road Dallas, TX 75146</t>
  </si>
  <si>
    <t>https://www.tdlr.texas.gov/TABS/Search/Print/TABS2025000600</t>
  </si>
  <si>
    <t>https://maps.app.goo.gl/3Mi8cBZFXcLoYjYh6</t>
  </si>
  <si>
    <t xml:space="preserve">[2025-04-11 JR] Construction: Land grading in process._x000D_
[2025-07-31JR] Construction: Land grading still in process_x000D_
[2025-09-10 DS] Construction: Steel framing and vertical construction has started on building 1._x000D_
[2026-12-06 DS] Construction: Roof installation is underway; Additional Info: Updated activation date from 2025-12-31_x000D_
[2026-03-16 AV] Construction: Visible activity in the generator yard, the roof appears to be complete with cooling equipment being installed. Additional Info: Activation date updated from 2026-06-30 to Q4 2026._x000D_
[2026-07-29 SQ] Construction: Satellite pending to update percentage </t>
  </si>
  <si>
    <t>c23fb4ec-7e8d-490d-bf06-c4a5b3d540fb</t>
  </si>
  <si>
    <t>Richmond 1, QTS Campus</t>
  </si>
  <si>
    <t>6000 Technology Boulevard, Sandston, VA, USA</t>
  </si>
  <si>
    <t>https://www.qtsdatacenters.com/-/media/resources/data-sheets/qts_facility_sheet_ric1-dc1-dc2-dc3.pdf</t>
  </si>
  <si>
    <t>https://maps.app.goo.gl/q9VDb8NgKBNxVbDq8</t>
  </si>
  <si>
    <t>cd9faba7-628e-4a5e-8cec-898b7e04491d</t>
  </si>
  <si>
    <t>https://www.stackinfra.com</t>
  </si>
  <si>
    <t>42111-42189 Cochran Mill Rd, Leesburg, VA, USA</t>
  </si>
  <si>
    <t>https://www.loudountimes.com/0local-or-not/1local/leesburg-town-council-approves-first-data-center/article_568da46e-d674-11ee-90ca-17b0a49acf18.html</t>
  </si>
  <si>
    <t>https://maps.app.goo.gl/1kzc8NTWUCbK68K18</t>
  </si>
  <si>
    <t>[2025-01-21 JR] Latest Satellite: 2025-01-06; Construction Status: No Construction; Estimated Active Date By: Dominion; Additional Info: Sqft confirmed, final layout waiting confirmation_x000D_
[2025-01-23 JR] Additional Info: Luck Stone behind this project_x000D_
[2025-12-10 DS] Additional Info: Stack Infrastructure owns this land parcel. Updated activation date since there is no construction activity on the site._x000D_
[2026-04-08 JH] Construction: No visible construction activity observed on site.</t>
  </si>
  <si>
    <t>Blue Owl Digital Infrastructure Fund I LP</t>
  </si>
  <si>
    <t>42427 Cochran Mill Rd, Leesburg, VA 20175, USA</t>
  </si>
  <si>
    <t>https://loudouncountyvaeg.tylerhost.net/prod/selfservice#/plan/149138e0-cee2-403a-877a-f643c41bffc1?tab=locations</t>
  </si>
  <si>
    <t>https://maps.app.goo.gl/Zd4CycpEustbkFQVA</t>
  </si>
  <si>
    <t>https://loudouncountyvaeg.tylerhost.net/prod/selfservice#/plan/149138e0-cee2-403a-877a-f643c41bffc1?tab=attachments</t>
  </si>
  <si>
    <t xml:space="preserve">[2025-08-13 JR] Additional Info: COCHRAN TECH LC is the applicant, STACK Infrastructure, Inc. &amp; Blue Owl Capital mentioned in the Disclosure of Real Parties in Interest documents. Project In Review; BTM: Project to support Graphene batteries with electrostatic, supercapacitor-based technology_x000D_
[2026-04-08 JH] Construction: No visible construction activity observed on site._x000D_
</t>
  </si>
  <si>
    <t>300f3b08-902b-41ea-a6ff-6e1bd4a66f86</t>
  </si>
  <si>
    <t>NAL New Albany Campus</t>
  </si>
  <si>
    <t>7300 Souder Rd, New Albany, OH</t>
  </si>
  <si>
    <t>New Albany</t>
  </si>
  <si>
    <t>https://www.stackinfra.com/locations/americas/new-albany/nal01/, https://www.stackinfra.com/about/news-press/press-releases/stack-infrastructure-continues-growth-establishing-a-presence-in-new-albany-ohio/</t>
  </si>
  <si>
    <t>https://maps.app.goo.gl/17Wsu5QHA4QeWt3P8</t>
  </si>
  <si>
    <t>[2024-12-19 JR] Additional Info: Area Estimated by Aterio_x000D_
[2025-12-11 FC] Additional Info: Updated name, coordinates, sqft, published power capacity and number of generators for accuracy; added announcement URL</t>
  </si>
  <si>
    <t>73b2a0a4-6e18-4979-8bb4-d30f616c90aa</t>
  </si>
  <si>
    <t>NVA02 Northern Virginia, Stack Campus</t>
  </si>
  <si>
    <t>Hornbaker Rd, 20109 Manassas, Virginia</t>
  </si>
  <si>
    <t>https://www.stackinfra.com/locations/northern-virginia/?data_center=nva02-campus</t>
  </si>
  <si>
    <t>https://maps.app.goo.gl/n3cDHXYcs53bF7cn6</t>
  </si>
  <si>
    <t xml:space="preserve">[2024-12-19 JR] Latest Satellite: 2024-10-10; Construction Status: Site Preparation; Estimated Active Date By: Aterio_x000D_
[2025-09-04 JR] Construction: Facility structure and roof complete, with surrounding site paving and infrastructure finalized, no generators or cooling equipment installed yet._x000D_
[2025-11-04 DP] Construction: No visible changes since last satellite image in august; Additional Info: Activation date updated from 2025-12-01._x000D_
[2026-02-25  SQ] Construction: Shell completed, no visible changes since October 2025 just for this building, awaiting installation of generators and cooling system; Additional Info: Stage updated to Delayed considering the lack of progress in construction. Activation Date update from 2026-03-31 to Q1 2027._x000D_
[2026-04-24 SQ] Construction: No visible progress since last update, no machinery or material on site which suggest the construction is paused; Additional Info: Stage updated to Delayed, Substation not completed and progressing slowly; End user compay updated to AWS based on interconnection, permits and relationship between STACK and Amazon. </t>
  </si>
  <si>
    <t>221cb8aa-0f0c-48ab-9529-6ee5b805979e</t>
  </si>
  <si>
    <t>PHX02 Phoenix, Stack Campus</t>
  </si>
  <si>
    <t>750 N 40th St, Phoenix, AZ 85008, United States</t>
  </si>
  <si>
    <t>https://www.stackinfra.com/wp-content/uploads/2022/11/PHX02_Brochure_031423.pdf</t>
  </si>
  <si>
    <t>https://maps.app.goo.gl/RQoeV4LbomMxHeaK6</t>
  </si>
  <si>
    <t>[2024-12-19 JR] Latest Satellite: 2024-11-13; Construction Status: Site Preparation; Estimated Active Date By: Aterio_x000D_
[2025-07-04 JR] Construction: Land grading was completed as of November 2024; no visible construction activity since._x000D_
[2025-09-02] Construction: No advances since May 2025_x000D_
[2026-01-26 FC] Additional Info: Updated activation date from 2026-06-30_x000D_
[2026-04-17 JH] Construction: No further progress observed.</t>
  </si>
  <si>
    <t>b2c65f7f-02f1-4b0a-8068-a82e2673d089</t>
  </si>
  <si>
    <t>Stafford Technology Campus</t>
  </si>
  <si>
    <t>Bohler</t>
  </si>
  <si>
    <t>196-344 Eskimo Hill Rd, Stafford, VA, USA</t>
  </si>
  <si>
    <t>https://www.stackinfra.com/about/news-events/press-releases/stack-infrastructure-announces-landmark-1gw-stafford-technology-campus-in-northern-virginia/,https://staffordcova.portal.civicclerk.com/event/2607/files/attachment/27287,https://www.potomaclocal.com/2026/04/22/stafford-supervisors-review-data-center-revenue-forecast-long-term-gains-projected-near-term-questions-remain/</t>
  </si>
  <si>
    <t>https://maps.app.goo.gl/BAAbs3MCUuqLXoHt5</t>
  </si>
  <si>
    <t>https://cdn.staffordcountyva.gov/Planning%20and%20Zoning/Development%20Review%20Meetings-Applications/April%202023/Stafford%20Technology%20Campus%203rd%20Submittal%20Documents/11%20Generalized%20Development%20Plan%20(2-22-24).pdf</t>
  </si>
  <si>
    <t>[2025-01-17 JR] Latest Satellite: 2024-10-05; Construction Status: No Construction; Estimated Active Date By: Aterio_x000D_
[2026-04-25 JR] Additional Info: AWS Confirmed as tenant for this campus "The AWS performance agreement, running until 2051, applies to Stafford Technology Campus, Old Potomac Church (two buildings), and Centerport Gateway and is user-based rather than strictly site-based."</t>
  </si>
  <si>
    <t>1e2e938f-c192-4e0d-ad9d-9eda6325190f</t>
  </si>
  <si>
    <t>Technology Overlay District</t>
  </si>
  <si>
    <t>5030 Gordon W. Shelton Blvd, Fredericksburg, VA, United States</t>
  </si>
  <si>
    <t>Fredericksburg City</t>
  </si>
  <si>
    <t>https://www.fredericksburgfreepress.com/2025/02/26/fredericksburg-city-council-approves-technology-overlay-district/</t>
  </si>
  <si>
    <t>https://maps.app.goo.gl/ATqewZ9DJUrdHwgeA</t>
  </si>
  <si>
    <t>https://www.fredericksburgva.gov/AgendaCenter/ViewFile/Item/20469?fileID=19150</t>
  </si>
  <si>
    <t>[2025-02-05 JR] Latest Satellite: [N/A]; Construction Status: No Construction; Estimated Active Date By: Aterio; Additional Info: Project Approved</t>
  </si>
  <si>
    <t>0d725b32-c56b-422a-a4ed-f5e0312508c4</t>
  </si>
  <si>
    <t>Quincy, Sabey Campus</t>
  </si>
  <si>
    <t>31d51937-584e-4f39-b6db-9b6831f2417c</t>
  </si>
  <si>
    <t>https://www.sabeydatacenters.com</t>
  </si>
  <si>
    <t>2200 M St NE, Quincy, WA 98848, USA</t>
  </si>
  <si>
    <t>Grant County</t>
  </si>
  <si>
    <t>Quincy</t>
  </si>
  <si>
    <t>c383630f-35a3-4ea2-9873-c9c3805db511</t>
  </si>
  <si>
    <t>84faae85-0cf1-44c2-8dbb-27b99eff65c4</t>
  </si>
  <si>
    <t>https://sabeydatacenters.com/locations/quincy-data-center</t>
  </si>
  <si>
    <t>https://maps.app.goo.gl/sPdvZTav8gF1Fehz8</t>
  </si>
  <si>
    <t>300ead64-2799-4d6f-88ba-9579763bc644</t>
  </si>
  <si>
    <t>Umatilla, Sabey Campus</t>
  </si>
  <si>
    <t>Beach Access Rd, Oregon, USA</t>
  </si>
  <si>
    <t>Umatilla County</t>
  </si>
  <si>
    <t>Umatilla</t>
  </si>
  <si>
    <t>https://sabeydatacenters.com/locations/sdc-umatilla</t>
  </si>
  <si>
    <t>https://maps.app.goo.gl/M99S5zfw1259kPNo9</t>
  </si>
  <si>
    <t>[2024-12-19 JR] Latest Satellite: 2024-10-26; Construction Status: No Construction; Estimated Active Date By: Aterio_x000D_
[2024-12-19 JR] Latest Satellite: 2024-10-26; Construction Status: No Construction; Estimated Active Date By: Aterio_x000D_
[2026-01-14 FC] Additional Info: Site renderings suggest 4 7.5-9MW data halls per section and 2 sections per building (total 144MW across the 2 buildings). Website mentions shell delivery by 2026, first and second data halls online by 2027 and 2028 and third and fourth data halls and building 2 online by 2029+. Updated activation date from 2026-06-01.</t>
  </si>
  <si>
    <t>0d0cee86-6c51-4401-aa69-92d99874a84a</t>
  </si>
  <si>
    <t>Philadelphia, 1547 Campus</t>
  </si>
  <si>
    <t>826c4d12-98e1-4e98-a464-92518a26515f</t>
  </si>
  <si>
    <t>https://www.sentineldatacenters.com</t>
  </si>
  <si>
    <t>Chester Valley Trl, Exton, PA</t>
  </si>
  <si>
    <t>Chester County</t>
  </si>
  <si>
    <t>Exton</t>
  </si>
  <si>
    <t>https://www.businesswire.com/news/home/20240116194541/en/fifteenfortyseven-Critical-Systems-Realty-Unveils-Details-on-its-Hyperscale-Data-Center-Development-Project-in-Pennsylvania,https://projectforgepa.com/</t>
  </si>
  <si>
    <t>https://maps.app.goo.gl/PUMR87GtJg6LAYKc8</t>
  </si>
  <si>
    <t>https://projectforgedc.wpenginepowered.com/wp-content/uploads/2026/03/Project-Forge-Website-Deck.pdf,https://cms2.revize.com/revize/eastwhitelandtownshippa/Planning%20&amp;%20Development/1.%20April%2014%202026%20BOS%20Special%20MeetingAgenda.pdf?t=202604131528540&amp;t=202604131528540</t>
  </si>
  <si>
    <t>[2024-12-19 JR] Latest Satellite: 2024-10-29; Construction Status: No Construction; Estimated Active Date By: Aterio_x000D_
[2025-09-19 YK] Additional Info: Activation Date Updated_x000D_
[2025-11-26 JR] BTM: carbon-free power generation and solar capabilities_x000D_
[2026-04-21 JH] Additional Info: Developer updated from 1547 Systems Realty to Sentinel Data Centers; revised plan from four buildings to two two-story buildings, with capacity updated from 72 MW to 144 MW. Potential for larger buildout if amended plan is not approved by East Whiteland authorities. Activation date updated from 2027-03-31 to Q4 2028.</t>
  </si>
  <si>
    <t>07617662-6cfb-4837-a624-51a635acdec6</t>
  </si>
  <si>
    <t>https://www.skyboxdatacenters.com</t>
  </si>
  <si>
    <t xml:space="preserve">22000 Franz Rd, Katy, TX </t>
  </si>
  <si>
    <t>Katy</t>
  </si>
  <si>
    <t>https://www.skyboxdatacenters.com/locations/skybox-houston</t>
  </si>
  <si>
    <t>https://maps.app.goo.gl/BtEpfNLj52FxhPXq7</t>
  </si>
  <si>
    <t>45153ed3-3a6a-43e9-8844-eaa7c255ae9d</t>
  </si>
  <si>
    <t>Austin, Skybox Campus</t>
  </si>
  <si>
    <t>600 New Meister Lane, Pflugerville, TX</t>
  </si>
  <si>
    <t>Travis County</t>
  </si>
  <si>
    <t>Pflugerville</t>
  </si>
  <si>
    <t>https://www.skyboxdatacenters.com/locations/austin-i</t>
  </si>
  <si>
    <t>https://maps.app.goo.gl/P9aEjPcv6PrQrPbj7</t>
  </si>
  <si>
    <t>[2024-12-19 JR] Latest Satellite: 2024-01-31; Construction Status: Construction 90%; Estimated Active Date By: Aterio_x000D_
[2025-11-17 JR] Additional Info: The Texas Comptroller’s registry for “Registered Qualifying Large Data Center Projects” confirms Google as the operator for the Austin Data Center 2 LLC	 effective date 01/15/2025_x000D_
[2026-02-12 DS] Additional Information: The provider name has been updated to match the asset owner rather than the end user.</t>
  </si>
  <si>
    <t>52442394-f289-4111-92e9-c64735da5f10</t>
  </si>
  <si>
    <t>Hutto, Skybox Campus</t>
  </si>
  <si>
    <t>3399 Co Rd 132, Hutto, TX, USA</t>
  </si>
  <si>
    <t>Williamson County</t>
  </si>
  <si>
    <t>Hutto</t>
  </si>
  <si>
    <t>https://www.datacenterfrontier.com/hyperscale/article/33004603/skybox-prologis-plan-massive-600-megawatt-data-center-campus-in-austin,https://skyboxdatacenters.com/locations/powercampus-austin,https://www.tdlr.texas.gov/TABS/Search/Project/TABS2024010244,https://www.eastwilcoinsider.com/article/241,hightech,https://comptroller.texas.gov/taxes/data-centers/data-center-lists.php</t>
  </si>
  <si>
    <t>https://maps.app.goo.gl/E63Yk26bRT4Jb4Ha8</t>
  </si>
  <si>
    <t>[2024-12-19 JR] Latest Satellite: 2024-09-30; Construction Status: Construction 10%; Estimated Active Date By: Aterio_x000D_
[2025-02-10 JR] Estimated Active Date By: Developer_x000D_
[2025-06-30 JR] Construction: Shell and rooftop structure are complete, but no mechanical equipment is installed yet._x000D_
[2025-10-07 JR] Construction: Roof complete with partial cooling and generator installation visible; site in late construction stage._x000D_
[2025-11-17 JR] Additional Info: The Texas Comptroller’s registry for “Registered Qualifying Large Data Center Projects” confirms Google as the operator for the Hutto Data Center Campus LLC. Effective date: 03/10/2025_x000D_
[2025-11-26 DP] Construction: roof completed and generators partially installed._x000D_
[2026-01-23 JR] Construction: Cooling equipment installation underway, shell completed. Activation Date updated from 2026-03-01 to Q2 2026._x000D_
[2026-02-12 DS] Additional Information: The provider name has been updated to match the asset owner rather than the end user._x000D_
[2026-06-09 SQ] Construction: Satellite pending to update percentage_x000D_
[2026-07-03 SQ] Construction: Waiting for satellite imagery to confirm activation.</t>
  </si>
  <si>
    <t>7becf9ce-44b9-43b4-a0ad-f56a81072e44</t>
  </si>
  <si>
    <t>Legacy, Skybox Campus</t>
  </si>
  <si>
    <t>6815 Communications Parkway, Plano, TX, USA</t>
  </si>
  <si>
    <t>https://www.skyboxdatacenters.com/locations/skybox-legacy</t>
  </si>
  <si>
    <t>https://maps.app.goo.gl/RCbpssatMchDrwTE8</t>
  </si>
  <si>
    <t>[2024-12-19 JR] Latest Satellite: 2024-09-29; Construction Status: No Construction; Estimated Active Date By: Aterio; Additional Info: Area Estimated by Aterio_x000D_
[2025-12-22 DS] Additional Info: Updated activation date  from 2026-5 since no construction activity has begun.</t>
  </si>
  <si>
    <t>a9f273f6-a50d-452b-af6e-97d3c8dfb085</t>
  </si>
  <si>
    <t>SpotsyTechno Campus</t>
  </si>
  <si>
    <t>aa04b632-83cb-492e-a553-ab61cf5a7d7e</t>
  </si>
  <si>
    <t>https://www.spotsytech.com/</t>
  </si>
  <si>
    <t>7327 N Roxbury Mill Rd, Spotsylvania Courthouse, VA, USA</t>
  </si>
  <si>
    <t>Spotsylvania</t>
  </si>
  <si>
    <t>https://maps.app.goo.gl/BC1wZdNekBp97AUp7</t>
  </si>
  <si>
    <t>[2024-12-19 JR] Latest Satellite: 2021-05-02; Construction Status: No Construction; Estimated Active Date By: Aterio; Additional Info: Pending Approval. Data Center is coming in Phase 2, Phase 1 is for Warehouses_x000D_
[2025-01-14 ST] Estimated Active Date By: Dominion Energy PUR-2024-00181</t>
  </si>
  <si>
    <t>ba1c9a1d-05eb-4865-b275-f101885fa49c</t>
  </si>
  <si>
    <t>https://www.streamdatacenters.com</t>
  </si>
  <si>
    <t>Stream Realty Partners, LP</t>
  </si>
  <si>
    <t>1925 Busse Road, Elk Grove Village, IL, USA</t>
  </si>
  <si>
    <t>https://www.streamdatacenters.com/locations/chicago/</t>
  </si>
  <si>
    <t>https://maps.app.goo.gl/MKFa9T5CxqGvo4FB8</t>
  </si>
  <si>
    <t>1706 West Creek Lane, Chaska, MN, USA</t>
  </si>
  <si>
    <t>Carver County</t>
  </si>
  <si>
    <t>Chaska</t>
  </si>
  <si>
    <t>367c080e-75ec-4648-8b6f-f8affff7adce</t>
  </si>
  <si>
    <t>https://www.streamdatacenters.com/locations/minneapolis/</t>
  </si>
  <si>
    <t>https://maps.app.goo.gl/RoC9woptKB4fkQjM6</t>
  </si>
  <si>
    <t>2b4c3d93-2777-44e5-bb4c-d6ef9fe0cb2a</t>
  </si>
  <si>
    <t>San Antonio, Stream Data Centers Campus</t>
  </si>
  <si>
    <t>11203 W MILITARY DRIVE, SAN ANTONIO, TX, USA</t>
  </si>
  <si>
    <t>https://www.streamdatacenters.com/locations/san-antonio-iii/, https://www.tdlr.texas.gov/TABS/Search/Project/TABS2024001885</t>
  </si>
  <si>
    <t>https://maps.app.goo.gl/pgU7bErpJKwin1Jt7</t>
  </si>
  <si>
    <t>https://www.tdlr.texas.gov/TABS/Search/Project/TABS2024001885</t>
  </si>
  <si>
    <t>[2024-12-19 JR] Latest Satellite: 2024-02-24; Construction Status: Construction 10%; Estimated Active Date By: Aterio; Additional Info: Scheduled for occupancy in 2Q 2025_x000D_
[2025-06-20 JR] Additional Info: Stage updated to active based on most recent satellite imagery</t>
  </si>
  <si>
    <t>2398515c-5d27-4dea-b80c-6f3f0b3c4e41</t>
  </si>
  <si>
    <t>Winston, Streamdatacenters Campus</t>
  </si>
  <si>
    <t>Thomas &amp; Hutton Engineering</t>
  </si>
  <si>
    <t>Polk Rd, Winston, GA, USA</t>
  </si>
  <si>
    <t>Winston</t>
  </si>
  <si>
    <t>https://apps.dca.ga.gov/DRI/AppSummary.aspx?driid=4334</t>
  </si>
  <si>
    <t>https://maps.app.goo.gl/S3vDpPHexhFqdGA86</t>
  </si>
  <si>
    <t>https://apps.dca.ga.gov/DRI/AppSummary.aspx?driid=4334, https://douglascountyga.portal.civicclerk.com/event/1108/files/attachment/27044,https://permitsearch.gaepd.org/permit.aspx?id=PDF-ON-29802</t>
  </si>
  <si>
    <t>https://douglascountyga.portal.civicclerk.com/event/1108/files/attachment/27040</t>
  </si>
  <si>
    <t>[2024-12-19 JR] Latest Satellite: [N/A]; Construction Status: No Construction; Expected Activation Date By: Aterio; Additional Info: Planning stage, waiting for approval_x000D_
[2025-11-28 DS] Construction: Latest satellite images show site clearing for building 1 and 2 on the north-west end of the site, along with site clearing for the north substation; Additional Info: Updated power capacity based on new details from Georgia Power, which mentions total campus capacity to be 432 MW._x000D_
[2026-06-11 SQ] Construction:  no visible progress to update percentage; Additional Info: Activation Date updated from 2027-12-01 to Q4 2028</t>
  </si>
  <si>
    <t>8ad17209-3117-4d5d-b50f-da2e2989be19</t>
  </si>
  <si>
    <t>https://1111systems.com/</t>
  </si>
  <si>
    <t>250 Locke Drive, Marlborough, MA</t>
  </si>
  <si>
    <t>Marlborough</t>
  </si>
  <si>
    <t>https://www.sungardas.com/hubfs/_multimedia/document-file/sungardas-data-center-datasheet-marlborough-250-facility-boston-massachusetts.pdf?hsLang=fr-fr</t>
  </si>
  <si>
    <t>https://maps.app.goo.gl/2VKWoS8YqJfixuEY7</t>
  </si>
  <si>
    <t>25bf8762-e6ae-4d3e-94ea-f0a77cb783a1</t>
  </si>
  <si>
    <t>https://www.switch.com</t>
  </si>
  <si>
    <t>660 Greens Parkway, Houston, TX, USA</t>
  </si>
  <si>
    <t>https://www.switch.com/switch-announces-fifth-prime-expansion-with-development-of-exascale-data-center-campus-in-texas/</t>
  </si>
  <si>
    <t>https://maps.app.goo.gl/Qon1EGAzHYpWK8317</t>
  </si>
  <si>
    <t>d6f129e4-4b61-46b9-b4d8-e4f94be83207</t>
  </si>
  <si>
    <t>The Core, Switch Campus</t>
  </si>
  <si>
    <t>7135 South Decatur Boulevard, Las Vegas, NV, USA</t>
  </si>
  <si>
    <t>Las Vegas</t>
  </si>
  <si>
    <t>0607afda-53c8-4c32-b451-8d0b0e2d4d85</t>
  </si>
  <si>
    <t>Private (Subsidiary of NV Energy)</t>
  </si>
  <si>
    <t>https://www.switch.com/las-vegas/</t>
  </si>
  <si>
    <t>https://maps.app.goo.gl/2A84vniQm88vqoW46</t>
  </si>
  <si>
    <t>[2025-03-04 JR] Additional Info: CoreWeave hosts their GPU workloads in this Data Center</t>
  </si>
  <si>
    <t>fd10a8f1-4c87-4c30-a4d8-20ceeaa6c33a</t>
  </si>
  <si>
    <t>Grayslake, T5 Campus</t>
  </si>
  <si>
    <t>27a4ed4b-85b3-425a-80fb-39c0aa4758b4</t>
  </si>
  <si>
    <t>https://www.t5datacenters.com</t>
  </si>
  <si>
    <t>Cornerstone Pkwy, Grayslake, IL, USA</t>
  </si>
  <si>
    <t>Lake County</t>
  </si>
  <si>
    <t>Grayslake</t>
  </si>
  <si>
    <t>https://t5datacenters.com/locations/t5-chicago-iv/</t>
  </si>
  <si>
    <t>https://maps.app.goo.gl/u1eFBwiZ6Ln6f7YR7</t>
  </si>
  <si>
    <t>[2024-12-19 JR] Latest Satellite: 2024-03-03; Construction Status: No Construction; Estimated Active Date By: T5_x000D_
[2025-10-31 JR] Construction: Land grading and early foundation preparation visible across multiple plots_x000D_
[2026-06-17 JR] Construction: No progress visible as of June. % mantained._x000D_
[2026-06-30 DS] Additional Info: Updated estimated activation date from 2027-10-30 to Q2 2028._x000D_
[2026-07-15 SQ] Construction: No visible progress to update percentage.</t>
  </si>
  <si>
    <t>5fa05fcf-45db-46a4-a519-42e70afae4e1</t>
  </si>
  <si>
    <t>Palmetto, T5 Campus</t>
  </si>
  <si>
    <t xml:space="preserve">8327-8499 Williams Rd, Palmetto, GA </t>
  </si>
  <si>
    <t>Coweta County</t>
  </si>
  <si>
    <t>Newnan</t>
  </si>
  <si>
    <t>https://t5datacenters.com/locations/t5-atlanta-iv/,https://apps.dca.ga.gov/DRI/InitialForm.aspx?driid=4079</t>
  </si>
  <si>
    <t>https://maps.app.goo.gl/sadnafVENTqvCNCQ9</t>
  </si>
  <si>
    <t>[2025-06-12 JR] Additional Info: Initially filed for 2,950,000 SF across 7 buildings, the project is currently listed as 1,000,000 SF across 4 buildings, according to the T5 website._x000D_
[2025-12-17 AV] Additional Info: Activation date updated from 2027-02-15._x000D_
[2026-04-28 JH] Construction: No visible construction activity observed on site.</t>
  </si>
  <si>
    <t>6f4a6ea1-980c-417e-ac50-144093a29748</t>
  </si>
  <si>
    <t>https://tecfusions.com/</t>
  </si>
  <si>
    <t>3701 E Columbia St #101, Tucson, AZ, United States</t>
  </si>
  <si>
    <t>Pima County</t>
  </si>
  <si>
    <t>Tucson</t>
  </si>
  <si>
    <t>ace85fa7-b8fc-4799-9ed2-1340ae42a7a1</t>
  </si>
  <si>
    <t>FTS</t>
  </si>
  <si>
    <t>FTS:US</t>
  </si>
  <si>
    <t>NYSE:FTS</t>
  </si>
  <si>
    <t>31b2ad05-aa61-4180-98c7-f29d59cf0704</t>
  </si>
  <si>
    <t>https://maps.app.goo.gl/8YrNwg3QxHymvJoe6</t>
  </si>
  <si>
    <t>[2025-01-13 JR] Additional Info: Change of Stage to Active</t>
  </si>
  <si>
    <t>39c1d4d9-e4f4-44a6-b44f-9dac0a4664d8</t>
  </si>
  <si>
    <t>Buckeye, Tract Campus</t>
  </si>
  <si>
    <t>8804ac7c-fa51-41cb-8bbe-3fe64bceeb3c</t>
  </si>
  <si>
    <t>https://www.tract.com/</t>
  </si>
  <si>
    <t>Papago Fwy, Buckeye, AZ</t>
  </si>
  <si>
    <t>Buckeye</t>
  </si>
  <si>
    <t>- https://www.tract.com/project/buckeye/_x000D_
- https://www.credaily.com/briefs/arizona-land-deal-shows-ai-fueled-demand-for-data-centers/_x000D_
https://www.abc15.com/news/business/14-billion-west-valley-data-center-project-request-withdrawn-after-cities-push-back</t>
  </si>
  <si>
    <t>https://maps.app.goo.gl/zhSVKSSDEV3btKWk9</t>
  </si>
  <si>
    <t>[2024-12-19 JR] Latest Satellite: 2024-07-10; Construction Status: No Construction; Estimated Active Date By: Aterio_x000D_
[2025-05-07 JR] Additional Info: Tract requested withdrawal of zoning applications from county representatives.</t>
  </si>
  <si>
    <t>bd3b945b-f1f6-4ec4-b682-929d9e558342</t>
  </si>
  <si>
    <t>Chesterfield County Campus</t>
  </si>
  <si>
    <t>7HV3+3R Colonial Heights, VA, USA</t>
  </si>
  <si>
    <t>Colonial Heights City</t>
  </si>
  <si>
    <t>Colonial Heights</t>
  </si>
  <si>
    <t>https://richmondbizsense.com/2025/02/03/denver-firm-tract-seeks-to-rezone-700-plus-acres-for-data-center-park-in-chesterfield/</t>
  </si>
  <si>
    <t>https://maps.app.goo.gl/NczzpAGA5u8e94ee6</t>
  </si>
  <si>
    <t>https://chesterfieldcova.portal.civicclerk.com/event/1083/files/attachment/11639</t>
  </si>
  <si>
    <t>[2025-02-03 JR] Latest Satellite: [N/A]; Construction Status: No Construction; Estimated Active Date By: Aterio; Additional Info: Waiting for Approval _x000D_
[2026-04-28 JH] Additional Info: Tract withdrew rezoning application after unanimous Planning Commission recommendation for denial due to traffic safety concerns. Department of Transportation also recommended denial. Developer plans to resubmit with modifications, but no new application filed as of 2026.</t>
  </si>
  <si>
    <t>e12fb572-fd9d-4036-a86c-dd5eaaa6f4c5</t>
  </si>
  <si>
    <t>Hanover Technology Park</t>
  </si>
  <si>
    <t xml:space="preserve">10261-10241 Hickory Hill Rd, Ashland, VA </t>
  </si>
  <si>
    <t>Hanover County</t>
  </si>
  <si>
    <t>Ashland</t>
  </si>
  <si>
    <t>https://www.globenewswire.com/news-release/2024/05/08/2877887/0/en/Tract-Announces-Acquisition-of-1-200-Acres-in-Hanover-County-VA.html,https://www.tract.com/project/hanover/</t>
  </si>
  <si>
    <t>https://maps.app.goo.gl/bE5oDNNHL9eaUUFP7</t>
  </si>
  <si>
    <t>https://www.nao.usace.army.mil/Media/Public-Notices/Article/4237874/nao-2025-01448-hanover-technology-park-hanover-virginia/</t>
  </si>
  <si>
    <t>[2024-12-19 JR] Additional Info: Land Acquisition</t>
  </si>
  <si>
    <t>dff8eba9-d5d7-485b-830e-3d8ce4428dde</t>
  </si>
  <si>
    <t>Peru Shelf Technology Park</t>
  </si>
  <si>
    <t>Storey Country, Nevada</t>
  </si>
  <si>
    <t>Storey County</t>
  </si>
  <si>
    <t>https://www.globenewswire.com/news-release/2024/04/30/2872517/0/en/Tract-Breaks-Ground-on-Peru-Shelf-Technology-Park-in-Storey-County-Nevada.html,https://www.tract.com/project/peru-shelf/</t>
  </si>
  <si>
    <t>https://maps.app.goo.gl/XVkjD4RHqjtL8iZZ6</t>
  </si>
  <si>
    <t>https://tractcapital.com/news/fleet-data-centers-announces-pricing-of-3-8-billion-of-senior-secured-notes-for-hyperscale-facility-in-rapidly-growing-reno-hub/</t>
  </si>
  <si>
    <t>[2024-12-19 JR] Latest Satellite: 2024-11-14; Construction Status: Construction 10%; Estimated Active Date By: Aterio_x000D_
[2025-02-03 JR] Estimated Active Date By: Provider_x000D_
[2025-07-09 JR] Construction: Site activity began in October 2024, but no visible advancement has occurred since initial work._x000D_
[2025-12-29 FC] Additional Info: Number of buildings estimated. Upadted activation date from 2027-02-15_x000D_
[2026-02-17 FC] Additional Info: Fleet Data Centers (Tract Capital portfolio compnay) issued USD 3.8B in senior secured notes to fund Tract's projects in Nevada and construct a 230MW substation on 252 acres in Storey County, likely associated with this campus. Updated activation date from 2027-04-30 to Q2 2028._x000D_
[2026-04-08 JR] Construction: No Progress visible._x000D_
[2026-07-28 SQ] Construction: No visible progress to update percentage</t>
  </si>
  <si>
    <t>159f6066-c753-4f1a-824a-f561a00ab305</t>
  </si>
  <si>
    <t>Atlanta 2, Vantage Campus</t>
  </si>
  <si>
    <t>c2fab8ce-4dc6-4090-9542-13ec35d56899</t>
  </si>
  <si>
    <t>https://www.vantage-dc.com</t>
  </si>
  <si>
    <t>SilverLake, Digital Bridge Group, GiantLeap Capital, Pantheon Infrastructure</t>
  </si>
  <si>
    <t xml:space="preserve">4650 Stacks Rd, Atlanta, GA </t>
  </si>
  <si>
    <t>https://apps.dca.ga.gov/DRI/InitialForm.aspx?driid=4257</t>
  </si>
  <si>
    <t>https://maps.app.goo.gl/R59heQEh5ETfomaC9</t>
  </si>
  <si>
    <t>https://documents.atlantaregional.com/Land%20Use/Reviews/ID5476/2024%20Vantage%20Data%20Center%20-%20Stacks%20Rd%20DRI%204257%20-%20Preliminary%20Report%20and%20Comments%20Request.pdf,https://documents.atlantaregional.com/Land%20Use/Reviews/ID5476/2024%20Vantage%20Data%20Center%20-%20Stacks%20Rd%20DRI%204257%20-%20LTGM.pdf,https://permitsearch.gaepd.org/permit.aspx?id=PDF-OP-29506</t>
  </si>
  <si>
    <t xml:space="preserve">[2024-12-19 JR] Latest Satellite: 2024-10-07; Construction Status: No Construction; Estimated Active Date By: Aterio_x000D_
[2026-04-01 JH] Construction: No visible construction activity observed._x000D_
</t>
  </si>
  <si>
    <t>13859cef-4c66-4b1d-86fe-3db0cb552a8e</t>
  </si>
  <si>
    <t>Santa Clara, Vantage Campus</t>
  </si>
  <si>
    <t>2820 Northwestern Parkway, Santa Clara, CA, USA</t>
  </si>
  <si>
    <t>https://vantage-dc.com/data-center-locations/north-america/santa-clara-i-california/</t>
  </si>
  <si>
    <t>https://maps.app.goo.gl/6DCuFi3zLAXbMf4fA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</si>
</sst>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 &quot;M sqft&quot;"/>
    <numFmt numFmtId="165" formatCode="\▲\ 0.00%;\▼\ \-0.00%"/>
    <numFmt numFmtId="166" formatCode="#,###.00,"/>
    <numFmt numFmtId="167" formatCode="#,##0.##,,"/>
    <numFmt numFmtId="168" formatCode="#,##0.##,\ &quot;K Sqft&quot;"/>
    <numFmt numFmtId="169" formatCode="#,##0.00&quot; MW&quot;"/>
    <numFmt numFmtId="170" formatCode="#,##0.00,&quot; GW&quot;"/>
    <numFmt numFmtId="171" formatCode="0.0%"/>
    <numFmt numFmtId="172" formatCode="#,##0.00,"/>
    <numFmt numFmtId="173" formatCode="0.0000%"/>
  </numFmts>
  <fonts count="30" x14ac:knownFonts="1">
    <font>
      <sz val="11"/>
      <color theme="1"/>
      <name val="Aptos Narrow"/>
      <family val="2"/>
      <scheme val="minor"/>
    </font>
    <font>
      <sz val="8"/>
      <name val="Aptos Narrow"/>
      <family val="2"/>
      <scheme val="minor"/>
    </font>
    <font>
      <b/>
      <sz val="11"/>
      <color theme="1"/>
      <name val="Aptos Narrow"/>
      <family val="2"/>
      <scheme val="minor"/>
    </font>
    <font>
      <i/>
      <sz val="11"/>
      <color theme="1"/>
      <name val="Aptos Narrow"/>
      <family val="2"/>
      <scheme val="minor"/>
    </font>
    <font>
      <b/>
      <sz val="11"/>
      <color rgb="FF013846"/>
      <name val="Aptos Narrow"/>
      <family val="2"/>
      <scheme val="minor"/>
    </font>
    <font>
      <sz val="9"/>
      <color theme="0" tint="-0.34998626667073579"/>
      <name val="Aptos Narrow"/>
      <family val="2"/>
      <scheme val="minor"/>
    </font>
    <font>
      <sz val="9"/>
      <color theme="1" tint="0.34998626667073579"/>
      <name val="Aptos Narrow"/>
      <family val="2"/>
      <scheme val="minor"/>
    </font>
    <font>
      <b/>
      <sz val="10"/>
      <color theme="1" tint="0.34998626667073579"/>
      <name val="Aptos Narrow"/>
      <family val="2"/>
      <scheme val="minor"/>
    </font>
    <font>
      <b/>
      <sz val="16"/>
      <color rgb="FF013846"/>
      <name val="Aptos Narrow"/>
      <family val="2"/>
      <scheme val="minor"/>
    </font>
    <font>
      <sz val="11"/>
      <color rgb="FF484848"/>
      <name val="Aptos Narrow"/>
      <family val="2"/>
      <scheme val="minor"/>
    </font>
    <font>
      <b/>
      <sz val="12"/>
      <color rgb="FF484848"/>
      <name val="Aptos Narrow"/>
      <family val="2"/>
      <scheme val="minor"/>
    </font>
    <font>
      <sz val="14"/>
      <color theme="1"/>
      <name val="Aptos Narrow"/>
      <family val="2"/>
      <scheme val="minor"/>
    </font>
    <font>
      <b/>
      <sz val="11"/>
      <name val="Aptos Narrow"/>
      <family val="2"/>
      <scheme val="minor"/>
    </font>
    <font>
      <sz val="10"/>
      <color theme="1"/>
      <name val="Aptos Narrow"/>
      <family val="2"/>
      <scheme val="minor"/>
    </font>
    <font>
      <b/>
      <sz val="6"/>
      <color rgb="FF1D1C1D"/>
      <name val="Arial"/>
      <family val="2"/>
    </font>
    <font>
      <sz val="6"/>
      <color rgb="FF1D1C1D"/>
      <name val="Arial"/>
      <family val="2"/>
    </font>
    <font>
      <sz val="11"/>
      <color theme="1"/>
      <name val="Aptos Narrow"/>
      <family val="2"/>
      <scheme val="minor"/>
    </font>
    <font>
      <sz val="11"/>
      <color rgb="FF92D050"/>
      <name val="Aptos Narrow"/>
      <family val="2"/>
      <scheme val="minor"/>
    </font>
    <font>
      <u/>
      <sz val="11"/>
      <color theme="10"/>
      <name val="Aptos Narrow"/>
      <family val="2"/>
      <scheme val="minor"/>
    </font>
    <font>
      <sz val="16"/>
      <color rgb="FF013846"/>
      <name val="Aptos Narrow"/>
      <family val="2"/>
      <scheme val="minor"/>
    </font>
    <font>
      <b/>
      <i/>
      <sz val="16"/>
      <color rgb="FF013846"/>
      <name val="Aptos Narrow"/>
      <family val="2"/>
      <scheme val="minor"/>
    </font>
    <font>
      <sz val="11"/>
      <color rgb="FF015167"/>
      <name val="Aptos Narrow"/>
      <family val="2"/>
      <scheme val="minor"/>
    </font>
    <font>
      <i/>
      <sz val="11"/>
      <color rgb="FF015167"/>
      <name val="Aptos Narrow"/>
      <family val="2"/>
      <scheme val="minor"/>
    </font>
    <font>
      <b/>
      <i/>
      <sz val="11"/>
      <color rgb="FF015167"/>
      <name val="Aptos Narrow"/>
      <family val="2"/>
      <scheme val="minor"/>
    </font>
    <font>
      <b/>
      <sz val="26"/>
      <color theme="1" tint="0.34998626667073579"/>
      <name val="Aptos Narrow"/>
      <family val="2"/>
      <scheme val="minor"/>
    </font>
    <font>
      <b/>
      <sz val="20"/>
      <color theme="1" tint="0.34998626667073579"/>
      <name val="Aptos Narrow"/>
      <family val="2"/>
      <scheme val="minor"/>
    </font>
    <font>
      <b/>
      <i/>
      <sz val="12"/>
      <color theme="1" tint="0.499984740745262"/>
      <name val="Aptos Narrow"/>
      <family val="2"/>
      <scheme val="minor"/>
    </font>
    <font>
      <sz val="11"/>
      <color rgb="FFFF0000"/>
      <name val="Aptos Narrow"/>
      <family val="2"/>
      <scheme val="minor"/>
    </font>
    <font>
      <sz val="10"/>
      <color theme="1"/>
      <name val="Arial"/>
      <family val="2"/>
    </font>
    <font>
      <b/>
      <sz val="10"/>
      <color theme="1"/>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4.9989318521683403E-2"/>
        <bgColor theme="4" tint="0.79998168889431442"/>
      </patternFill>
    </fill>
    <fill>
      <patternFill patternType="solid">
        <fgColor rgb="FFFFFF00"/>
        <bgColor indexed="64"/>
      </patternFill>
    </fill>
    <fill>
      <patternFill patternType="solid">
        <fgColor rgb="FFFBBC04"/>
        <bgColor indexed="64"/>
      </patternFill>
    </fill>
    <fill>
      <patternFill patternType="solid">
        <fgColor rgb="FFF4E6C1"/>
        <bgColor indexed="64"/>
      </patternFill>
    </fill>
    <fill>
      <patternFill patternType="solid">
        <fgColor rgb="FFD6EEEC"/>
        <bgColor indexed="64"/>
      </patternFill>
    </fill>
    <fill>
      <patternFill patternType="solid">
        <fgColor theme="6" tint="0.79998168889431442"/>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diagonal/>
    </border>
  </borders>
  <cellStyleXfs count="3">
    <xf numFmtId="0" fontId="0" fillId="0" borderId="0"/>
    <xf numFmtId="9" fontId="16" fillId="0" borderId="0" applyFont="0" applyFill="0" applyBorder="0" applyAlignment="0" applyProtection="0"/>
    <xf numFmtId="0" fontId="18" fillId="0" borderId="0" applyNumberFormat="0" applyFill="0" applyBorder="0" applyAlignment="0" applyProtection="0"/>
  </cellStyleXfs>
  <cellXfs count="94">
    <xf numFmtId="0" fontId="0" fillId="0" borderId="0" xfId="0"/>
    <xf numFmtId="14" fontId="0" fillId="0" borderId="0" xfId="0" applyNumberFormat="1"/>
    <xf numFmtId="0" fontId="0" fillId="0" borderId="0" xfId="0" applyAlignment="1">
      <alignment horizontal="left"/>
    </xf>
    <xf numFmtId="0" fontId="0" fillId="2" borderId="0" xfId="0" applyFill="1"/>
    <xf numFmtId="0" fontId="2" fillId="0" borderId="0" xfId="0" applyFont="1" applyAlignment="1">
      <alignment horizontal="left"/>
    </xf>
    <xf numFmtId="0" fontId="2" fillId="4" borderId="0" xfId="0" applyFont="1" applyFill="1" applyAlignment="1">
      <alignment horizontal="left"/>
    </xf>
    <xf numFmtId="14" fontId="0" fillId="0" borderId="0" xfId="0" applyNumberFormat="1" applyAlignment="1">
      <alignment horizontal="left"/>
    </xf>
    <xf numFmtId="164" fontId="0" fillId="0" borderId="0" xfId="0" applyNumberFormat="1" applyAlignment="1">
      <alignment horizontal="left"/>
    </xf>
    <xf numFmtId="0" fontId="2" fillId="5" borderId="1" xfId="0" applyFont="1" applyFill="1" applyBorder="1" applyAlignment="1">
      <alignment horizontal="left"/>
    </xf>
    <xf numFmtId="14" fontId="3" fillId="0" borderId="0" xfId="0" applyNumberFormat="1" applyFon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3" borderId="0" xfId="0" applyFill="1"/>
    <xf numFmtId="0" fontId="5" fillId="3" borderId="0" xfId="0" applyFont="1" applyFill="1"/>
    <xf numFmtId="3" fontId="0" fillId="0" borderId="0" xfId="0" applyNumberFormat="1" applyAlignment="1">
      <alignment horizontal="left"/>
    </xf>
    <xf numFmtId="3" fontId="7" fillId="3" borderId="0" xfId="0" applyNumberFormat="1" applyFont="1" applyFill="1"/>
    <xf numFmtId="0" fontId="0" fillId="6" borderId="0" xfId="0" applyFill="1"/>
    <xf numFmtId="0" fontId="0" fillId="0" borderId="0" xfId="0" pivotButton="1"/>
    <xf numFmtId="3" fontId="0" fillId="0" borderId="0" xfId="0" applyNumberFormat="1"/>
    <xf numFmtId="0" fontId="8" fillId="2" borderId="0" xfId="0" applyFont="1" applyFill="1" applyAlignment="1">
      <alignment vertical="center"/>
    </xf>
    <xf numFmtId="0" fontId="0" fillId="2" borderId="0" xfId="0" applyFill="1" applyAlignment="1">
      <alignment horizontal="left" indent="2"/>
    </xf>
    <xf numFmtId="0" fontId="9" fillId="2" borderId="0" xfId="0" applyFont="1" applyFill="1" applyAlignment="1">
      <alignment horizontal="left" indent="2"/>
    </xf>
    <xf numFmtId="0" fontId="4" fillId="2" borderId="0" xfId="0" applyFont="1" applyFill="1" applyAlignment="1">
      <alignment vertical="center"/>
    </xf>
    <xf numFmtId="0" fontId="2" fillId="4" borderId="1" xfId="0" applyFont="1" applyFill="1" applyBorder="1"/>
    <xf numFmtId="0" fontId="2" fillId="0" borderId="0" xfId="0" applyFont="1" applyAlignment="1">
      <alignment horizontal="center"/>
    </xf>
    <xf numFmtId="0" fontId="0" fillId="0" borderId="0" xfId="0" applyAlignment="1">
      <alignment horizontal="center"/>
    </xf>
    <xf numFmtId="0" fontId="10" fillId="2" borderId="0" xfId="0" applyFont="1" applyFill="1"/>
    <xf numFmtId="0" fontId="11" fillId="2" borderId="0" xfId="0" applyFont="1" applyFill="1" applyAlignment="1">
      <alignment vertical="center"/>
    </xf>
    <xf numFmtId="0" fontId="12" fillId="7" borderId="2" xfId="0" applyFont="1" applyFill="1" applyBorder="1" applyAlignment="1">
      <alignment horizontal="center" vertical="center"/>
    </xf>
    <xf numFmtId="0" fontId="0" fillId="0" borderId="0" xfId="0" applyAlignment="1">
      <alignment horizontal="center" vertical="center"/>
    </xf>
    <xf numFmtId="0" fontId="13" fillId="0" borderId="2" xfId="0" applyFont="1" applyBorder="1" applyAlignment="1">
      <alignment horizontal="center" vertical="center"/>
    </xf>
    <xf numFmtId="170" fontId="0" fillId="0" borderId="0" xfId="0" applyNumberFormat="1" applyAlignment="1">
      <alignment horizontal="left"/>
    </xf>
    <xf numFmtId="0" fontId="14" fillId="0" borderId="0" xfId="0" applyFont="1"/>
    <xf numFmtId="0" fontId="15" fillId="0" borderId="0" xfId="0" applyFont="1"/>
    <xf numFmtId="0" fontId="8" fillId="2" borderId="0" xfId="0" applyFont="1" applyFill="1" applyAlignment="1">
      <alignment horizontal="left" vertical="center" indent="2"/>
    </xf>
    <xf numFmtId="169" fontId="0" fillId="0" borderId="0" xfId="0" applyNumberFormat="1"/>
    <xf numFmtId="0" fontId="0" fillId="0" borderId="0" xfId="0" pivotButton="1" applyAlignment="1">
      <alignment horizontal="center"/>
    </xf>
    <xf numFmtId="169" fontId="0" fillId="0" borderId="0" xfId="0" applyNumberFormat="1" applyAlignment="1">
      <alignment horizontal="center"/>
    </xf>
    <xf numFmtId="171" fontId="0" fillId="0" borderId="0" xfId="0" applyNumberFormat="1" applyAlignment="1">
      <alignment horizontal="center"/>
    </xf>
    <xf numFmtId="171" fontId="0" fillId="0" borderId="0" xfId="0" applyNumberFormat="1"/>
    <xf numFmtId="0" fontId="0" fillId="2" borderId="0" xfId="0" applyFill="1" applyAlignment="1">
      <alignment horizontal="center"/>
    </xf>
    <xf numFmtId="0" fontId="12" fillId="8" borderId="3" xfId="0" applyFont="1" applyFill="1" applyBorder="1" applyAlignment="1">
      <alignment horizontal="center" vertical="center" wrapText="1"/>
    </xf>
    <xf numFmtId="0" fontId="0" fillId="3" borderId="3" xfId="0" applyFill="1" applyBorder="1" applyAlignment="1">
      <alignment horizontal="center"/>
    </xf>
    <xf numFmtId="0" fontId="0" fillId="3" borderId="3" xfId="0" applyFill="1" applyBorder="1" applyAlignment="1">
      <alignment horizontal="left"/>
    </xf>
    <xf numFmtId="169" fontId="0" fillId="3" borderId="3" xfId="0" applyNumberFormat="1" applyFill="1" applyBorder="1" applyAlignment="1">
      <alignment horizontal="center"/>
    </xf>
    <xf numFmtId="171" fontId="0" fillId="3" borderId="3" xfId="1" applyNumberFormat="1" applyFont="1" applyFill="1" applyBorder="1" applyAlignment="1">
      <alignment horizontal="center"/>
    </xf>
    <xf numFmtId="0" fontId="2" fillId="9" borderId="3" xfId="0" applyFont="1" applyFill="1" applyBorder="1" applyAlignment="1">
      <alignment horizontal="center"/>
    </xf>
    <xf numFmtId="169" fontId="2" fillId="9" borderId="3" xfId="0" applyNumberFormat="1" applyFont="1" applyFill="1" applyBorder="1" applyAlignment="1">
      <alignment horizontal="center"/>
    </xf>
    <xf numFmtId="0" fontId="12" fillId="8" borderId="4" xfId="0" applyFont="1" applyFill="1" applyBorder="1" applyAlignment="1">
      <alignment horizontal="center" vertical="center" wrapText="1"/>
    </xf>
    <xf numFmtId="171" fontId="2" fillId="9" borderId="3" xfId="1" applyNumberFormat="1" applyFont="1" applyFill="1" applyBorder="1" applyAlignment="1">
      <alignment horizontal="center"/>
    </xf>
    <xf numFmtId="165" fontId="17" fillId="0" borderId="0" xfId="0" quotePrefix="1" applyNumberFormat="1" applyFont="1" applyAlignment="1">
      <alignment horizontal="left"/>
    </xf>
    <xf numFmtId="10" fontId="0" fillId="0" borderId="0" xfId="1" applyNumberFormat="1" applyFont="1" applyAlignment="1">
      <alignment horizontal="left"/>
    </xf>
    <xf numFmtId="0" fontId="3" fillId="10" borderId="0" xfId="0" applyFont="1" applyFill="1" applyAlignment="1">
      <alignment horizontal="left"/>
    </xf>
    <xf numFmtId="0" fontId="3" fillId="10" borderId="0" xfId="0" quotePrefix="1" applyFont="1" applyFill="1" applyAlignment="1">
      <alignment horizontal="left"/>
    </xf>
    <xf numFmtId="0" fontId="26" fillId="2" borderId="0" xfId="0" applyFont="1" applyFill="1"/>
    <xf numFmtId="170" fontId="0" fillId="0" borderId="0" xfId="0" applyNumberFormat="1"/>
    <xf numFmtId="3" fontId="0" fillId="0" borderId="0" xfId="0" applyNumberFormat="1" applyAlignment="1">
      <alignment horizontal="right"/>
    </xf>
    <xf numFmtId="0" fontId="0" fillId="0" borderId="0" xfId="0" applyAlignment="1">
      <alignment horizontal="right"/>
    </xf>
    <xf numFmtId="173" fontId="0" fillId="0" borderId="0" xfId="1" applyNumberFormat="1" applyFont="1" applyAlignment="1">
      <alignment horizontal="left"/>
    </xf>
    <xf numFmtId="0" fontId="2" fillId="0" borderId="0" xfId="0" applyFont="1"/>
    <xf numFmtId="165" fontId="0" fillId="0" borderId="0" xfId="0" applyNumberFormat="1" applyAlignment="1">
      <alignment horizontal="center"/>
    </xf>
    <xf numFmtId="10" fontId="0" fillId="0" borderId="0" xfId="0" applyNumberFormat="1" applyAlignment="1">
      <alignment horizontal="center"/>
    </xf>
    <xf numFmtId="0" fontId="13" fillId="0" borderId="2" xfId="0" applyFont="1" applyBorder="1" applyAlignment="1">
      <alignment horizontal="left" vertical="center" wrapText="1"/>
    </xf>
    <xf numFmtId="0" fontId="0" fillId="0" borderId="0" xfId="0" pivotButton="1" applyAlignment="1">
      <alignment horizontal="left"/>
    </xf>
    <xf numFmtId="169" fontId="0" fillId="0" borderId="0" xfId="0" applyNumberFormat="1" applyAlignment="1">
      <alignment horizontal="left"/>
    </xf>
    <xf numFmtId="168" fontId="0" fillId="0" borderId="0" xfId="0" applyNumberFormat="1" applyAlignment="1">
      <alignment horizontal="left"/>
    </xf>
    <xf numFmtId="3" fontId="7" fillId="3" borderId="0" xfId="0" applyNumberFormat="1" applyFont="1" applyFill="1" applyAlignment="1">
      <alignment horizontal="left" vertical="center"/>
    </xf>
    <xf numFmtId="3" fontId="25" fillId="3" borderId="0" xfId="0" applyNumberFormat="1" applyFont="1" applyFill="1" applyAlignment="1">
      <alignment horizontal="right" vertical="center"/>
    </xf>
    <xf numFmtId="166" fontId="25" fillId="3" borderId="0" xfId="0" applyNumberFormat="1" applyFont="1" applyFill="1" applyAlignment="1">
      <alignment horizontal="right" vertical="center"/>
    </xf>
    <xf numFmtId="167" fontId="25" fillId="3" borderId="0" xfId="0" applyNumberFormat="1" applyFont="1" applyFill="1" applyAlignment="1">
      <alignment horizontal="right" vertical="center"/>
    </xf>
    <xf numFmtId="165" fontId="27" fillId="3" borderId="0" xfId="0" applyNumberFormat="1" applyFont="1" applyFill="1" applyAlignment="1">
      <alignment horizontal="left"/>
    </xf>
    <xf numFmtId="0" fontId="6" fillId="3" borderId="0" xfId="0" applyFont="1" applyFill="1" applyAlignment="1">
      <alignment horizontal="left"/>
    </xf>
    <xf numFmtId="0" fontId="5" fillId="3" borderId="0" xfId="0" applyFont="1" applyFill="1" applyAlignment="1">
      <alignment horizontal="left" vertical="top"/>
    </xf>
    <xf numFmtId="0" fontId="8" fillId="2" borderId="0" xfId="0" applyFont="1" applyFill="1" applyAlignment="1">
      <alignment horizontal="left" indent="2"/>
    </xf>
    <xf numFmtId="172" fontId="25" fillId="3" borderId="0" xfId="0" applyNumberFormat="1" applyFont="1" applyFill="1" applyAlignment="1">
      <alignment horizontal="right" vertical="center"/>
    </xf>
    <xf numFmtId="0" fontId="19" fillId="2" borderId="0" xfId="0" applyFont="1" applyFill="1" applyAlignment="1">
      <alignment horizontal="left" vertical="center" indent="2"/>
    </xf>
    <xf numFmtId="0" fontId="0" fillId="2" borderId="0" xfId="0" applyFill="1" applyAlignment="1">
      <alignment horizontal="left" vertical="top" indent="2"/>
    </xf>
    <xf numFmtId="3" fontId="24" fillId="3" borderId="0" xfId="0" applyNumberFormat="1" applyFont="1" applyFill="1" applyAlignment="1">
      <alignment horizontal="right" vertical="center"/>
    </xf>
    <xf numFmtId="172" fontId="24" fillId="3" borderId="0" xfId="0" applyNumberFormat="1" applyFont="1" applyFill="1" applyAlignment="1">
      <alignment horizontal="right" vertical="center"/>
    </xf>
    <xf numFmtId="165" fontId="17" fillId="3" borderId="0" xfId="0" applyNumberFormat="1" applyFont="1" applyFill="1" applyAlignment="1">
      <alignment horizontal="left"/>
    </xf>
    <xf numFmtId="166" fontId="24" fillId="3" borderId="0" xfId="0" applyNumberFormat="1" applyFont="1" applyFill="1" applyAlignment="1">
      <alignment horizontal="right" vertical="center"/>
    </xf>
    <xf numFmtId="0" fontId="8" fillId="2" borderId="0" xfId="0" applyFont="1" applyFill="1" applyAlignment="1">
      <alignment horizontal="left" vertical="center" indent="2"/>
    </xf>
    <xf numFmtId="167" fontId="24" fillId="3" borderId="0" xfId="0" applyNumberFormat="1" applyFont="1" applyFill="1" applyAlignment="1">
      <alignment horizontal="right" vertical="center"/>
    </xf>
    <xf numFmtId="0" fontId="9" fillId="2" borderId="0" xfId="0" applyFont="1" applyFill="1" applyAlignment="1">
      <alignment horizontal="left" indent="2"/>
    </xf>
    <xf numFmtId="0" fontId="12" fillId="2" borderId="0" xfId="0" applyFont="1" applyFill="1" applyAlignment="1">
      <alignment horizontal="center" vertical="center"/>
    </xf>
    <xf numFmtId="0" fontId="4" fillId="2" borderId="0" xfId="0" applyFont="1" applyFill="1" applyAlignment="1">
      <alignment horizontal="center" vertical="center"/>
    </xf>
    <xf numFmtId="0" fontId="2" fillId="0" borderId="0" xfId="0" applyFont="1" applyAlignment="1">
      <alignment horizontal="left"/>
    </xf>
    <xf numFmtId="0" fontId="21" fillId="3" borderId="0" xfId="2" applyFont="1" applyFill="1" applyAlignment="1">
      <alignment horizontal="left" vertical="center"/>
    </xf>
    <xf numFmtId="0" fontId="15" fillId="0" borderId="0" xfId="0" applyFont="1" applyAlignment="1">
      <alignment horizontal="left" vertical="top" wrapText="1"/>
    </xf>
    <xf numFmtId="0" fontId="2" fillId="0" borderId="2" xfId="0" applyFont="1" applyBorder="1" applyAlignment="1"/>
    <xf numFmtId="0" fontId="0" fillId="0" borderId="0" xfId="0" applyAlignment="1"/>
    <xf numFmtId="0" fontId="0" fillId="0" borderId="2" xfId="0" applyBorder="1" applyAlignment="1"/>
    <xf numFmtId="14" fontId="0" fillId="0" borderId="2" xfId="0" applyNumberFormat="1" applyBorder="1" applyAlignment="1"/>
    <xf numFmtId="11" fontId="0" fillId="0" borderId="2" xfId="0" applyNumberFormat="1" applyBorder="1" applyAlignment="1"/>
  </cellXfs>
  <cellStyles count="3">
    <cellStyle name="Hyperlink" xfId="2" builtinId="8"/>
    <cellStyle name="Normal" xfId="0" builtinId="0"/>
    <cellStyle name="Percent" xfId="1" builtinId="5"/>
  </cellStyles>
  <dxfs count="328">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numFmt numFmtId="19" formatCode="yyyy/mm/dd"/>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alignment horizontal="left"/>
    </dxf>
    <dxf>
      <alignment horizontal="left"/>
    </dxf>
    <dxf>
      <alignment horizontal="left"/>
    </dxf>
    <dxf>
      <alignment horizontal="left"/>
    </dxf>
    <dxf>
      <font>
        <sz val="10"/>
      </font>
    </dxf>
    <dxf>
      <font>
        <sz val="10"/>
      </font>
    </dxf>
    <dxf>
      <font>
        <sz val="10"/>
      </font>
    </dxf>
    <dxf>
      <font>
        <sz val="10"/>
      </font>
    </dxf>
    <dxf>
      <alignment horizontal="left"/>
    </dxf>
    <dxf>
      <alignment horizontal="left"/>
    </dxf>
    <dxf>
      <alignment horizontal="left"/>
    </dxf>
    <dxf>
      <alignment horizontal="left"/>
    </dxf>
    <dxf>
      <numFmt numFmtId="168" formatCode="#,##0.##,\ &quot;K Sqft&quot;"/>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alignment horizontal="left"/>
    </dxf>
    <dxf>
      <alignment horizontal="left"/>
    </dxf>
    <dxf>
      <alignment horizontal="left"/>
    </dxf>
    <dxf>
      <alignment horizontal="left"/>
    </dxf>
    <dxf>
      <font>
        <sz val="10"/>
      </font>
    </dxf>
    <dxf>
      <font>
        <sz val="10"/>
      </font>
    </dxf>
    <dxf>
      <font>
        <sz val="10"/>
      </font>
    </dxf>
    <dxf>
      <font>
        <sz val="10"/>
      </font>
    </dxf>
    <dxf>
      <alignment horizontal="left"/>
    </dxf>
    <dxf>
      <alignment horizontal="left"/>
    </dxf>
    <dxf>
      <alignment horizontal="left"/>
    </dxf>
    <dxf>
      <alignment horizontal="left"/>
    </dxf>
    <dxf>
      <numFmt numFmtId="168" formatCode="#,##0.##,\ &quot;K Sqft&quot;"/>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alignment horizontal="left"/>
    </dxf>
    <dxf>
      <alignment horizontal="left"/>
    </dxf>
    <dxf>
      <alignment horizontal="left"/>
    </dxf>
    <dxf>
      <alignment horizontal="left"/>
    </dxf>
    <dxf>
      <font>
        <sz val="10"/>
      </font>
    </dxf>
    <dxf>
      <font>
        <sz val="10"/>
      </font>
    </dxf>
    <dxf>
      <font>
        <sz val="10"/>
      </font>
    </dxf>
    <dxf>
      <font>
        <sz val="1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alignment horizontal="left"/>
    </dxf>
    <dxf>
      <alignment horizontal="left"/>
    </dxf>
    <dxf>
      <alignment horizontal="left"/>
    </dxf>
    <dxf>
      <alignment horizontal="left"/>
    </dxf>
    <dxf>
      <font>
        <sz val="10"/>
      </font>
    </dxf>
    <dxf>
      <font>
        <sz val="10"/>
      </font>
    </dxf>
    <dxf>
      <font>
        <sz val="10"/>
      </font>
    </dxf>
    <dxf>
      <font>
        <sz val="10"/>
      </font>
    </dxf>
    <dxf>
      <alignment horizontal="left"/>
    </dxf>
    <dxf>
      <alignment horizontal="left"/>
    </dxf>
    <dxf>
      <alignment horizontal="left"/>
    </dxf>
    <dxf>
      <alignment horizontal="left"/>
    </dxf>
    <dxf>
      <numFmt numFmtId="169" formatCode="#,##0.00&quot; MW&quot;"/>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alignment horizontal="left"/>
    </dxf>
    <dxf>
      <alignment horizontal="left"/>
    </dxf>
    <dxf>
      <alignment horizontal="left"/>
    </dxf>
    <dxf>
      <alignment horizontal="left"/>
    </dxf>
    <dxf>
      <font>
        <sz val="10"/>
      </font>
    </dxf>
    <dxf>
      <font>
        <sz val="10"/>
      </font>
    </dxf>
    <dxf>
      <font>
        <sz val="10"/>
      </font>
    </dxf>
    <dxf>
      <font>
        <sz val="10"/>
      </font>
    </dxf>
    <dxf>
      <alignment horizontal="left"/>
    </dxf>
    <dxf>
      <alignment horizontal="left"/>
    </dxf>
    <dxf>
      <alignment horizontal="left"/>
    </dxf>
    <dxf>
      <alignment horizontal="left"/>
    </dxf>
    <dxf>
      <numFmt numFmtId="169" formatCode="#,##0.00&quot; MW&quot;"/>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alignment horizontal="left"/>
    </dxf>
    <dxf>
      <alignment horizontal="left"/>
    </dxf>
    <dxf>
      <alignment horizontal="left"/>
    </dxf>
    <dxf>
      <alignment horizontal="left"/>
    </dxf>
    <dxf>
      <font>
        <sz val="10"/>
      </font>
    </dxf>
    <dxf>
      <font>
        <sz val="10"/>
      </font>
    </dxf>
    <dxf>
      <font>
        <sz val="10"/>
      </font>
    </dxf>
    <dxf>
      <font>
        <sz val="1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alignment horizontal="left"/>
    </dxf>
    <dxf>
      <alignment horizontal="left"/>
    </dxf>
    <dxf>
      <alignment horizontal="left"/>
    </dxf>
    <dxf>
      <numFmt numFmtId="0" formatCode="General"/>
    </dxf>
    <dxf>
      <numFmt numFmtId="19" formatCode="yyyy/mm/dd"/>
    </dxf>
    <dxf>
      <alignment horizontal="left"/>
    </dxf>
    <dxf>
      <alignment horizontal="left"/>
    </dxf>
    <dxf>
      <alignment horizontal="left"/>
    </dxf>
    <dxf>
      <font>
        <sz val="11"/>
      </font>
    </dxf>
    <dxf>
      <font>
        <sz val="11"/>
      </font>
    </dxf>
    <dxf>
      <font>
        <sz val="11"/>
      </font>
    </dxf>
    <dxf>
      <alignment horizontal="left"/>
    </dxf>
    <dxf>
      <alignment horizontal="left"/>
    </dxf>
    <dxf>
      <alignment horizontal="left"/>
    </dxf>
    <dxf>
      <numFmt numFmtId="0" formatCode="General"/>
    </dxf>
    <dxf>
      <numFmt numFmtId="19" formatCode="yyyy/mm/dd"/>
    </dxf>
    <dxf>
      <numFmt numFmtId="164" formatCode="#,##0.##,,\ &quot;M sqft&quot;"/>
    </dxf>
    <dxf>
      <alignment horizontal="left"/>
    </dxf>
    <dxf>
      <alignment horizontal="left"/>
    </dxf>
    <dxf>
      <alignment horizontal="left"/>
    </dxf>
    <dxf>
      <alignment horizontal="left"/>
    </dxf>
    <dxf>
      <font>
        <sz val="11"/>
      </font>
    </dxf>
    <dxf>
      <font>
        <sz val="11"/>
      </font>
    </dxf>
    <dxf>
      <alignment horizontal="left"/>
    </dxf>
    <dxf>
      <alignment horizontal="left"/>
    </dxf>
    <dxf>
      <numFmt numFmtId="19" formatCode="yyyy/mm/dd"/>
    </dxf>
    <dxf>
      <alignment horizontal="center"/>
    </dxf>
    <dxf>
      <alignment horizontal="center"/>
    </dxf>
    <dxf>
      <alignment horizontal="center"/>
    </dxf>
    <dxf>
      <alignment horizontal="center"/>
    </dxf>
    <dxf>
      <alignment horizontal="center"/>
    </dxf>
    <dxf>
      <alignment horizontal="center"/>
    </dxf>
    <dxf>
      <numFmt numFmtId="165" formatCode="\▲\ 0.00%;\▼\ \-0.00%"/>
      <alignment horizontal="left"/>
    </dxf>
    <dxf>
      <alignment horizontal="left"/>
    </dxf>
    <dxf>
      <alignment horizontal="left"/>
    </dxf>
    <dxf>
      <font>
        <sz val="11"/>
      </font>
    </dxf>
    <dxf>
      <font>
        <sz val="11"/>
      </font>
    </dxf>
    <dxf>
      <alignment horizontal="left"/>
    </dxf>
    <dxf>
      <alignment horizontal="left"/>
    </dxf>
    <dxf>
      <numFmt numFmtId="19" formatCode="yyyy/mm/dd"/>
    </dxf>
    <dxf>
      <numFmt numFmtId="170" formatCode="#,##0.00,&quot; GW&quot;"/>
    </dxf>
    <dxf>
      <numFmt numFmtId="170" formatCode="#,##0.00,&quot; GW&quot;"/>
    </dxf>
    <dxf>
      <numFmt numFmtId="170" formatCode="#,##0.00,&quot; GW&quot;"/>
    </dxf>
    <dxf>
      <numFmt numFmtId="170" formatCode="#,##0.00,&quot; GW&quot;"/>
    </dxf>
    <dxf>
      <numFmt numFmtId="164" formatCode="#,##0.##,,\ &quot;M sqft&quot;"/>
    </dxf>
    <dxf>
      <numFmt numFmtId="3" formatCode="#,##0"/>
    </dxf>
    <dxf>
      <numFmt numFmtId="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font>
        <sz val="11"/>
      </font>
    </dxf>
    <dxf>
      <alignment horizontal="left"/>
    </dxf>
    <dxf>
      <alignment horizontal="left"/>
    </dxf>
    <dxf>
      <alignment horizontal="left"/>
    </dxf>
    <dxf>
      <alignment horizontal="left"/>
    </dxf>
    <dxf>
      <alignment horizontal="left"/>
    </dxf>
    <dxf>
      <font>
        <sz val="10"/>
      </font>
    </dxf>
    <dxf>
      <font>
        <sz val="10"/>
      </font>
    </dxf>
    <dxf>
      <font>
        <sz val="10"/>
      </font>
    </dxf>
    <dxf>
      <font>
        <sz val="10"/>
      </font>
    </dxf>
    <dxf>
      <font>
        <sz val="10"/>
      </font>
    </dxf>
    <dxf>
      <numFmt numFmtId="164" formatCode="#,##0.##,,\ &quot;M sqft&quot;"/>
    </dxf>
    <dxf>
      <numFmt numFmtId="164" formatCode="#,##0.##,,\ &quot;M sqft&quot;"/>
    </dxf>
    <dxf>
      <numFmt numFmtId="164" formatCode="#,##0.##,,\ &quot;M sqft&quot;"/>
    </dxf>
    <dxf>
      <numFmt numFmtId="164" formatCode="#,##0.##,,\ &quot;M sqft&quot;"/>
    </dxf>
    <dxf>
      <alignment horizontal="left"/>
    </dxf>
    <dxf>
      <alignment horizontal="left"/>
    </dxf>
    <dxf>
      <alignment horizontal="left"/>
    </dxf>
    <dxf>
      <alignment horizontal="left"/>
    </dxf>
    <dxf>
      <alignment horizontal="left"/>
    </dxf>
    <dxf>
      <numFmt numFmtId="170" formatCode="#,##0.00,&quot; GW&quot;"/>
    </dxf>
    <dxf>
      <alignment horizontal="left"/>
    </dxf>
    <dxf>
      <alignment horizontal="left"/>
    </dxf>
    <dxf>
      <alignment horizontal="left"/>
    </dxf>
    <dxf>
      <alignment horizontal="left"/>
    </dxf>
    <dxf>
      <font>
        <sz val="11"/>
      </font>
    </dxf>
    <dxf>
      <font>
        <sz val="11"/>
      </font>
    </dxf>
    <dxf>
      <alignment horizontal="left"/>
    </dxf>
    <dxf>
      <alignment horizontal="left"/>
    </dxf>
    <dxf>
      <numFmt numFmtId="19" formatCode="yyyy/mm/dd"/>
    </dxf>
    <dxf>
      <numFmt numFmtId="164" formatCode="#,##0.##,,\ &quot;M sqft&quot;"/>
    </dxf>
    <dxf>
      <numFmt numFmtId="170" formatCode="#,##0.00,&quot; GW&quot;"/>
    </dxf>
    <dxf>
      <numFmt numFmtId="170" formatCode="#,##0.00,&quot; GW&quot;"/>
    </dxf>
    <dxf>
      <numFmt numFmtId="170" formatCode="#,##0.00,&quot; GW&quot;"/>
    </dxf>
    <dxf>
      <numFmt numFmtId="170" formatCode="#,##0.00,&quot; GW&quot;"/>
    </dxf>
    <dxf>
      <numFmt numFmtId="3" formatCode="#,##0"/>
    </dxf>
    <dxf>
      <numFmt numFmtId="3" formatCode="#,##0"/>
    </dxf>
    <dxf>
      <alignment horizontal="left"/>
    </dxf>
    <dxf>
      <alignment horizontal="left"/>
    </dxf>
    <dxf>
      <alignment horizontal="lef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left"/>
    </dxf>
    <dxf>
      <alignment horizontal="left"/>
    </dxf>
    <dxf>
      <alignment horizontal="left"/>
    </dxf>
    <dxf>
      <alignment horizontal="left"/>
    </dxf>
    <dxf>
      <alignment horizontal="left"/>
    </dxf>
    <dxf>
      <alignment horizontal="left"/>
    </dxf>
    <dxf>
      <font>
        <sz val="10"/>
      </font>
    </dxf>
    <dxf>
      <font>
        <sz val="10"/>
      </font>
    </dxf>
    <dxf>
      <font>
        <sz val="10"/>
      </font>
    </dxf>
    <dxf>
      <font>
        <sz val="10"/>
      </font>
    </dxf>
    <dxf>
      <font>
        <sz val="10"/>
      </font>
    </dxf>
    <dxf>
      <font>
        <sz val="10"/>
      </font>
    </dxf>
    <dxf>
      <numFmt numFmtId="164" formatCode="#,##0.##,,\ &quot;M sqft&quot;"/>
    </dxf>
    <dxf>
      <numFmt numFmtId="164" formatCode="#,##0.##,,\ &quot;M sqft&quot;"/>
    </dxf>
    <dxf>
      <numFmt numFmtId="164" formatCode="#,##0.##,,\ &quot;M sqft&quot;"/>
    </dxf>
    <dxf>
      <numFmt numFmtId="164" formatCode="#,##0.##,,\ &quot;M sqft&quot;"/>
    </dxf>
    <dxf>
      <numFmt numFmtId="164" formatCode="#,##0.##,,\ &quot;M sqft&quot;"/>
    </dxf>
    <dxf>
      <alignment horizontal="left"/>
    </dxf>
    <dxf>
      <alignment horizontal="left"/>
    </dxf>
    <dxf>
      <alignment horizontal="left"/>
    </dxf>
    <dxf>
      <alignment horizontal="left"/>
    </dxf>
    <dxf>
      <alignment horizontal="left"/>
    </dxf>
    <dxf>
      <alignment horizontal="left"/>
    </dxf>
    <dxf>
      <numFmt numFmtId="3" formatCode="#,##0"/>
    </dxf>
    <dxf>
      <alignment horizontal="left"/>
    </dxf>
    <dxf>
      <alignment horizontal="left"/>
    </dxf>
    <dxf>
      <alignment horizontal="left"/>
    </dxf>
    <dxf>
      <alignment horizontal="left"/>
    </dxf>
    <dxf>
      <font>
        <sz val="11"/>
      </font>
    </dxf>
    <dxf>
      <font>
        <sz val="11"/>
      </font>
    </dxf>
    <dxf>
      <alignment horizontal="left"/>
    </dxf>
    <dxf>
      <alignment horizontal="left"/>
    </dxf>
    <dxf>
      <numFmt numFmtId="19" formatCode="yyyy/mm/dd"/>
    </dxf>
    <dxf>
      <font>
        <color rgb="FFFF0000"/>
      </font>
    </dxf>
    <dxf>
      <font>
        <color rgb="FF00B050"/>
      </font>
    </dxf>
    <dxf>
      <font>
        <color rgb="FF00B050"/>
      </font>
    </dxf>
    <dxf>
      <font>
        <color rgb="FF00B050"/>
      </font>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m/d/yyyy"/>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11"/>
      </font>
    </dxf>
    <dxf>
      <font>
        <sz val="12"/>
      </font>
      <border>
        <left style="thin">
          <color theme="4"/>
        </left>
        <right style="thin">
          <color theme="4"/>
        </right>
        <top style="thin">
          <color theme="4"/>
        </top>
        <bottom style="thin">
          <color theme="4"/>
        </bottom>
      </border>
    </dxf>
  </dxfs>
  <tableStyles count="2" defaultTableStyle="TableStyleMedium2" defaultPivotStyle="PivotStyleLight16">
    <tableStyle name="Aterio Slicer Style" pivot="0" table="0" count="4" xr9:uid="{8B2FC699-D642-4A22-ACC7-7B488E7414AE}">
      <tableStyleElement type="wholeTable" dxfId="327"/>
      <tableStyleElement type="headerRow" dxfId="326"/>
    </tableStyle>
    <tableStyle name="SlicerDarkAterio" pivot="0" table="0" count="10" xr9:uid="{7955F215-3A29-4C83-9A56-86AA5D1BD39F}">
      <tableStyleElement type="wholeTable" dxfId="325"/>
      <tableStyleElement type="headerRow" dxfId="324"/>
    </tableStyle>
  </tableStyles>
  <colors>
    <mruColors>
      <color rgb="FF013846"/>
      <color rgb="FFDBAE58"/>
      <color rgb="FFF0DEBA"/>
      <color rgb="FFDE655C"/>
      <color rgb="FFE97132"/>
      <color rgb="FF232323"/>
      <color rgb="FF484848"/>
      <color rgb="FF6EA7E0"/>
      <color rgb="FF84D2D6"/>
      <color rgb="FF8AB8E6"/>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11"/>
            <color theme="0"/>
          </font>
          <fill>
            <patternFill>
              <bgColor rgb="FF156082"/>
            </patternFill>
          </fill>
          <border>
            <left/>
            <right/>
            <top/>
            <bottom/>
          </border>
        </dxf>
        <dxf>
          <font>
            <sz val="11"/>
            <color rgb="FF013846"/>
          </font>
          <fill>
            <patternFill>
              <bgColor theme="0" tint="-4.9989318521683403E-2"/>
            </patternFill>
          </fill>
          <border>
            <left/>
            <right/>
            <top/>
            <bottom/>
          </border>
        </dxf>
      </x14:dxfs>
    </ext>
    <ext xmlns:x14="http://schemas.microsoft.com/office/spreadsheetml/2009/9/main" uri="{EB79DEF2-80B8-43e5-95BD-54CBDDF9020C}">
      <x14:slicerStyles defaultSlicerStyle="SlicerStyleLight1">
        <x14:slicerStyle name="Aterio Slicer Style">
          <x14:slicerStyleElements>
            <x14:slicerStyleElement type="unselectedItemWithData" dxfId="9"/>
            <x14:slicerStyleElement type="selectedItemWithData" dxfId="8"/>
          </x14:slicerStyleElements>
        </x14:slicerStyle>
        <x14:slicerStyle name="SlicerDarkAteri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0.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9.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DC by Project Stage!Stage - Power Consumption - State</c:name>
    <c:fmtId val="3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A9D6F2"/>
          </a:solidFill>
          <a:ln w="19050">
            <a:solidFill>
              <a:srgbClr val="013846"/>
            </a:solid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A9D6F2"/>
          </a:solidFill>
          <a:ln w="19050">
            <a:solidFill>
              <a:srgbClr val="013846"/>
            </a:solid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9D6F2"/>
          </a:solidFill>
          <a:ln w="19050">
            <a:solidFill>
              <a:srgbClr val="013846"/>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 DC by Project Stage'!$B$85</c:f>
              <c:strCache>
                <c:ptCount val="1"/>
                <c:pt idx="0">
                  <c:v>Total</c:v>
                </c:pt>
              </c:strCache>
            </c:strRef>
          </c:tx>
          <c:spPr>
            <a:solidFill>
              <a:srgbClr val="A9D6F2"/>
            </a:solidFill>
            <a:ln w="19050">
              <a:solidFill>
                <a:srgbClr val="013846"/>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 DC by Project Stage'!$A$86:$A$95</c:f>
              <c:strCache>
                <c:ptCount val="10"/>
                <c:pt idx="0">
                  <c:v>Virginia</c:v>
                </c:pt>
                <c:pt idx="1">
                  <c:v>Texas</c:v>
                </c:pt>
                <c:pt idx="2">
                  <c:v>Oregon</c:v>
                </c:pt>
                <c:pt idx="3">
                  <c:v>Ohio</c:v>
                </c:pt>
                <c:pt idx="4">
                  <c:v>Arizona</c:v>
                </c:pt>
                <c:pt idx="5">
                  <c:v>Georgia</c:v>
                </c:pt>
                <c:pt idx="6">
                  <c:v>Iowa</c:v>
                </c:pt>
                <c:pt idx="7">
                  <c:v>Illinois</c:v>
                </c:pt>
                <c:pt idx="8">
                  <c:v>California</c:v>
                </c:pt>
                <c:pt idx="9">
                  <c:v>Tennessee</c:v>
                </c:pt>
              </c:strCache>
            </c:strRef>
          </c:cat>
          <c:val>
            <c:numRef>
              <c:f>'Data - DC by Project Stage'!$B$86:$B$95</c:f>
              <c:numCache>
                <c:formatCode>#,##0.00" MW"</c:formatCode>
                <c:ptCount val="10"/>
                <c:pt idx="0">
                  <c:v>11745.472082828281</c:v>
                </c:pt>
                <c:pt idx="1">
                  <c:v>5952.2694571428574</c:v>
                </c:pt>
                <c:pt idx="2">
                  <c:v>3934.1563666666661</c:v>
                </c:pt>
                <c:pt idx="3">
                  <c:v>3777.44625</c:v>
                </c:pt>
                <c:pt idx="4">
                  <c:v>2941.4230499999994</c:v>
                </c:pt>
                <c:pt idx="5">
                  <c:v>2251.7140333333332</c:v>
                </c:pt>
                <c:pt idx="6">
                  <c:v>2062.4316166666667</c:v>
                </c:pt>
                <c:pt idx="7">
                  <c:v>1751.36295</c:v>
                </c:pt>
                <c:pt idx="8">
                  <c:v>1713.5104999999992</c:v>
                </c:pt>
                <c:pt idx="9">
                  <c:v>1340.4882166666666</c:v>
                </c:pt>
              </c:numCache>
            </c:numRef>
          </c:val>
          <c:extLst>
            <c:ext xmlns:c16="http://schemas.microsoft.com/office/drawing/2014/chart" uri="{C3380CC4-5D6E-409C-BE32-E72D297353CC}">
              <c16:uniqueId val="{00000000-241E-4C0A-8CE4-38F17D49F7CD}"/>
            </c:ext>
          </c:extLst>
        </c:ser>
        <c:dLbls>
          <c:dLblPos val="outEnd"/>
          <c:showLegendKey val="0"/>
          <c:showVal val="1"/>
          <c:showCatName val="0"/>
          <c:showSerName val="0"/>
          <c:showPercent val="0"/>
          <c:showBubbleSize val="0"/>
        </c:dLbls>
        <c:gapWidth val="62"/>
        <c:axId val="923028959"/>
        <c:axId val="923048639"/>
      </c:barChart>
      <c:catAx>
        <c:axId val="9230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crossAx val="923048639"/>
        <c:crosses val="autoZero"/>
        <c:auto val="1"/>
        <c:lblAlgn val="ctr"/>
        <c:lblOffset val="100"/>
        <c:noMultiLvlLbl val="0"/>
      </c:catAx>
      <c:valAx>
        <c:axId val="923048639"/>
        <c:scaling>
          <c:orientation val="minMax"/>
        </c:scaling>
        <c:delete val="1"/>
        <c:axPos val="l"/>
        <c:majorGridlines>
          <c:spPr>
            <a:ln w="9525" cap="flat" cmpd="sng" algn="ctr">
              <a:solidFill>
                <a:schemeClr val="bg1">
                  <a:lumMod val="85000"/>
                  <a:alpha val="40000"/>
                </a:schemeClr>
              </a:solidFill>
              <a:round/>
            </a:ln>
            <a:effectLst/>
          </c:spPr>
        </c:majorGridlines>
        <c:numFmt formatCode="#,##0.00&quot; MW&quot;" sourceLinked="1"/>
        <c:majorTickMark val="none"/>
        <c:minorTickMark val="none"/>
        <c:tickLblPos val="nextTo"/>
        <c:crossAx val="92302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rgbClr val="48484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DC by Project Stage!Stage - Facility Count - State</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w="19050">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20000"/>
              <a:lumOff val="80000"/>
            </a:schemeClr>
          </a:solidFill>
          <a:ln w="19050">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w="19050">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 DC by Project Stage'!$B$4</c:f>
              <c:strCache>
                <c:ptCount val="1"/>
                <c:pt idx="0">
                  <c:v>Total</c:v>
                </c:pt>
              </c:strCache>
            </c:strRef>
          </c:tx>
          <c:spPr>
            <a:solidFill>
              <a:schemeClr val="accent3">
                <a:lumMod val="20000"/>
                <a:lumOff val="80000"/>
              </a:schemeClr>
            </a:solidFill>
            <a:ln w="19050">
              <a:solidFill>
                <a:srgbClr val="00B050"/>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 DC by Project Stage'!$A$5:$A$14</c:f>
              <c:strCache>
                <c:ptCount val="10"/>
                <c:pt idx="0">
                  <c:v>Virginia</c:v>
                </c:pt>
                <c:pt idx="1">
                  <c:v>Texas</c:v>
                </c:pt>
                <c:pt idx="2">
                  <c:v>California</c:v>
                </c:pt>
                <c:pt idx="3">
                  <c:v>Ohio</c:v>
                </c:pt>
                <c:pt idx="4">
                  <c:v>Oregon</c:v>
                </c:pt>
                <c:pt idx="5">
                  <c:v>Arizona</c:v>
                </c:pt>
                <c:pt idx="6">
                  <c:v>Illinois</c:v>
                </c:pt>
                <c:pt idx="7">
                  <c:v>Washington</c:v>
                </c:pt>
                <c:pt idx="8">
                  <c:v>Georgia</c:v>
                </c:pt>
                <c:pt idx="9">
                  <c:v>Iowa</c:v>
                </c:pt>
              </c:strCache>
            </c:strRef>
          </c:cat>
          <c:val>
            <c:numRef>
              <c:f>'Data - DC by Project Stage'!$B$5:$B$14</c:f>
              <c:numCache>
                <c:formatCode>General</c:formatCode>
                <c:ptCount val="10"/>
                <c:pt idx="0">
                  <c:v>334</c:v>
                </c:pt>
                <c:pt idx="1">
                  <c:v>229</c:v>
                </c:pt>
                <c:pt idx="2">
                  <c:v>167</c:v>
                </c:pt>
                <c:pt idx="3">
                  <c:v>113</c:v>
                </c:pt>
                <c:pt idx="4">
                  <c:v>100</c:v>
                </c:pt>
                <c:pt idx="5">
                  <c:v>85</c:v>
                </c:pt>
                <c:pt idx="6">
                  <c:v>79</c:v>
                </c:pt>
                <c:pt idx="7">
                  <c:v>70</c:v>
                </c:pt>
                <c:pt idx="8">
                  <c:v>68</c:v>
                </c:pt>
                <c:pt idx="9">
                  <c:v>63</c:v>
                </c:pt>
              </c:numCache>
            </c:numRef>
          </c:val>
          <c:extLst>
            <c:ext xmlns:c16="http://schemas.microsoft.com/office/drawing/2014/chart" uri="{C3380CC4-5D6E-409C-BE32-E72D297353CC}">
              <c16:uniqueId val="{00000000-31FB-4880-8F5F-EB2A4F668F0A}"/>
            </c:ext>
          </c:extLst>
        </c:ser>
        <c:dLbls>
          <c:dLblPos val="outEnd"/>
          <c:showLegendKey val="0"/>
          <c:showVal val="1"/>
          <c:showCatName val="0"/>
          <c:showSerName val="0"/>
          <c:showPercent val="0"/>
          <c:showBubbleSize val="0"/>
        </c:dLbls>
        <c:gapWidth val="62"/>
        <c:axId val="317343951"/>
        <c:axId val="317344911"/>
      </c:barChart>
      <c:catAx>
        <c:axId val="3173439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crossAx val="317344911"/>
        <c:crosses val="autoZero"/>
        <c:auto val="1"/>
        <c:lblAlgn val="ctr"/>
        <c:lblOffset val="100"/>
        <c:noMultiLvlLbl val="0"/>
      </c:catAx>
      <c:valAx>
        <c:axId val="317344911"/>
        <c:scaling>
          <c:orientation val="minMax"/>
        </c:scaling>
        <c:delete val="1"/>
        <c:axPos val="t"/>
        <c:majorGridlines>
          <c:spPr>
            <a:ln w="9525" cap="flat" cmpd="sng" algn="ctr">
              <a:solidFill>
                <a:schemeClr val="bg1">
                  <a:lumMod val="85000"/>
                  <a:alpha val="30000"/>
                </a:schemeClr>
              </a:solidFill>
              <a:round/>
            </a:ln>
            <a:effectLst/>
          </c:spPr>
        </c:majorGridlines>
        <c:numFmt formatCode="General" sourceLinked="1"/>
        <c:majorTickMark val="none"/>
        <c:minorTickMark val="none"/>
        <c:tickLblPos val="nextTo"/>
        <c:crossAx val="31734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rgbClr val="48484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Main KPIs!PivotTable1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rgbClr val="484848"/>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lumMod val="60000"/>
              <a:lumOff val="40000"/>
            </a:schemeClr>
          </a:solidFill>
          <a:ln w="12700">
            <a:solidFill>
              <a:srgbClr val="C00000"/>
            </a:solidFill>
          </a:ln>
          <a:effectLst/>
        </c:spPr>
      </c:pivotFmt>
      <c:pivotFmt>
        <c:idx val="7"/>
        <c:spPr>
          <a:solidFill>
            <a:srgbClr val="F2E0A8"/>
          </a:solidFill>
          <a:ln w="12700">
            <a:solidFill>
              <a:srgbClr val="FBBC04"/>
            </a:solidFill>
          </a:ln>
          <a:effectLst/>
        </c:spPr>
      </c:pivotFmt>
      <c:pivotFmt>
        <c:idx val="8"/>
        <c:spPr>
          <a:solidFill>
            <a:schemeClr val="bg1">
              <a:lumMod val="75000"/>
            </a:schemeClr>
          </a:solidFill>
          <a:ln w="12700">
            <a:solidFill>
              <a:srgbClr val="484848"/>
            </a:solidFill>
          </a:ln>
          <a:effectLst/>
        </c:spPr>
        <c:dLbl>
          <c:idx val="0"/>
          <c:layout>
            <c:manualLayout>
              <c:x val="6.2772414206852548E-2"/>
              <c:y val="0.17837688468633964"/>
            </c:manualLayout>
          </c:layout>
          <c:spPr>
            <a:noFill/>
            <a:ln>
              <a:noFill/>
            </a:ln>
            <a:effectLst/>
          </c:spPr>
          <c:txPr>
            <a:bodyPr rot="0" spcFirstLastPara="1" vertOverflow="ellipsis" vert="horz" wrap="square" anchor="ctr" anchorCtr="1"/>
            <a:lstStyle/>
            <a:p>
              <a:pPr>
                <a:defRPr sz="1050" b="0" i="0" u="none" strike="noStrike" kern="1200" baseline="0">
                  <a:solidFill>
                    <a:srgbClr val="484848"/>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C00000"/>
          </a:solidFill>
          <a:ln w="19050">
            <a:solidFill>
              <a:schemeClr val="lt1"/>
            </a:solidFill>
          </a:ln>
          <a:effectLst/>
        </c:spPr>
      </c:pivotFmt>
      <c:pivotFmt>
        <c:idx val="10"/>
        <c:spPr>
          <a:solidFill>
            <a:srgbClr val="6EA7E0"/>
          </a:solidFill>
          <a:ln w="22225">
            <a:solidFill>
              <a:srgbClr val="0070C0"/>
            </a:solidFill>
          </a:ln>
          <a:effectLst/>
        </c:spPr>
      </c:pivotFmt>
      <c:pivotFmt>
        <c:idx val="11"/>
        <c:spPr>
          <a:solidFill>
            <a:schemeClr val="accent6">
              <a:lumMod val="20000"/>
              <a:lumOff val="80000"/>
            </a:schemeClr>
          </a:solidFill>
          <a:ln w="9525">
            <a:solidFill>
              <a:schemeClr val="accent6">
                <a:lumMod val="50000"/>
              </a:schemeClr>
            </a:solidFill>
          </a:ln>
          <a:effectLst/>
        </c:spPr>
      </c:pivotFmt>
    </c:pivotFmts>
    <c:plotArea>
      <c:layout/>
      <c:pieChart>
        <c:varyColors val="1"/>
        <c:ser>
          <c:idx val="0"/>
          <c:order val="0"/>
          <c:tx>
            <c:strRef>
              <c:f>'Data - Main KPIs'!$B$22</c:f>
              <c:strCache>
                <c:ptCount val="1"/>
                <c:pt idx="0">
                  <c:v>Total</c:v>
                </c:pt>
              </c:strCache>
            </c:strRef>
          </c:tx>
          <c:spPr>
            <a:solidFill>
              <a:srgbClr val="C00000"/>
            </a:solidFill>
          </c:spPr>
          <c:dPt>
            <c:idx val="0"/>
            <c:bubble3D val="0"/>
            <c:spPr>
              <a:solidFill>
                <a:schemeClr val="accent2">
                  <a:lumMod val="60000"/>
                  <a:lumOff val="40000"/>
                </a:schemeClr>
              </a:solidFill>
              <a:ln w="12700">
                <a:solidFill>
                  <a:srgbClr val="C00000"/>
                </a:solidFill>
              </a:ln>
              <a:effectLst/>
            </c:spPr>
            <c:extLst>
              <c:ext xmlns:c16="http://schemas.microsoft.com/office/drawing/2014/chart" uri="{C3380CC4-5D6E-409C-BE32-E72D297353CC}">
                <c16:uniqueId val="{00000001-0538-47A7-AB9E-135FD94D2234}"/>
              </c:ext>
            </c:extLst>
          </c:dPt>
          <c:dPt>
            <c:idx val="1"/>
            <c:bubble3D val="0"/>
            <c:spPr>
              <a:solidFill>
                <a:srgbClr val="F2E0A8"/>
              </a:solidFill>
              <a:ln w="12700">
                <a:solidFill>
                  <a:srgbClr val="FBBC04"/>
                </a:solidFill>
              </a:ln>
              <a:effectLst/>
            </c:spPr>
            <c:extLst>
              <c:ext xmlns:c16="http://schemas.microsoft.com/office/drawing/2014/chart" uri="{C3380CC4-5D6E-409C-BE32-E72D297353CC}">
                <c16:uniqueId val="{00000003-0538-47A7-AB9E-135FD94D2234}"/>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538-47A7-AB9E-135FD94D2234}"/>
              </c:ext>
            </c:extLst>
          </c:dPt>
          <c:dPt>
            <c:idx val="3"/>
            <c:bubble3D val="0"/>
            <c:spPr>
              <a:solidFill>
                <a:schemeClr val="bg1">
                  <a:lumMod val="75000"/>
                </a:schemeClr>
              </a:solidFill>
              <a:ln w="12700">
                <a:solidFill>
                  <a:srgbClr val="484848"/>
                </a:solidFill>
              </a:ln>
              <a:effectLst/>
            </c:spPr>
            <c:extLst>
              <c:ext xmlns:c16="http://schemas.microsoft.com/office/drawing/2014/chart" uri="{C3380CC4-5D6E-409C-BE32-E72D297353CC}">
                <c16:uniqueId val="{00000007-DA1B-4A4A-90F3-3D499D8513FC}"/>
              </c:ext>
            </c:extLst>
          </c:dPt>
          <c:dPt>
            <c:idx val="4"/>
            <c:bubble3D val="0"/>
            <c:spPr>
              <a:solidFill>
                <a:srgbClr val="6EA7E0"/>
              </a:solidFill>
              <a:ln w="22225">
                <a:solidFill>
                  <a:srgbClr val="0070C0"/>
                </a:solidFill>
              </a:ln>
              <a:effectLst/>
            </c:spPr>
            <c:extLst>
              <c:ext xmlns:c16="http://schemas.microsoft.com/office/drawing/2014/chart" uri="{C3380CC4-5D6E-409C-BE32-E72D297353CC}">
                <c16:uniqueId val="{00000009-DA1B-4A4A-90F3-3D499D8513FC}"/>
              </c:ext>
            </c:extLst>
          </c:dPt>
          <c:dPt>
            <c:idx val="5"/>
            <c:bubble3D val="0"/>
            <c:spPr>
              <a:solidFill>
                <a:schemeClr val="accent6">
                  <a:lumMod val="20000"/>
                  <a:lumOff val="80000"/>
                </a:schemeClr>
              </a:solidFill>
              <a:ln w="9525">
                <a:solidFill>
                  <a:schemeClr val="accent6">
                    <a:lumMod val="50000"/>
                  </a:schemeClr>
                </a:solidFill>
              </a:ln>
              <a:effectLst/>
            </c:spPr>
            <c:extLst>
              <c:ext xmlns:c16="http://schemas.microsoft.com/office/drawing/2014/chart" uri="{C3380CC4-5D6E-409C-BE32-E72D297353CC}">
                <c16:uniqueId val="{0000000A-FD11-4ED0-A817-490490F3264D}"/>
              </c:ext>
            </c:extLst>
          </c:dPt>
          <c:dLbls>
            <c:dLbl>
              <c:idx val="3"/>
              <c:layout>
                <c:manualLayout>
                  <c:x val="6.2772414206852548E-2"/>
                  <c:y val="0.17837688468633964"/>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A1B-4A4A-90F3-3D499D8513FC}"/>
                </c:ext>
              </c:extLst>
            </c:dLbl>
            <c:spPr>
              <a:noFill/>
              <a:ln>
                <a:noFill/>
              </a:ln>
              <a:effectLst/>
            </c:spPr>
            <c:txPr>
              <a:bodyPr rot="0" spcFirstLastPara="1" vertOverflow="ellipsis" vert="horz" wrap="square" anchor="ctr" anchorCtr="1"/>
              <a:lstStyle/>
              <a:p>
                <a:pPr>
                  <a:defRPr sz="1050" b="0" i="0" u="none" strike="noStrike" kern="1200" baseline="0">
                    <a:solidFill>
                      <a:srgbClr val="484848"/>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 Main KPIs'!$A$23:$A$28</c:f>
              <c:strCache>
                <c:ptCount val="6"/>
                <c:pt idx="0">
                  <c:v>Active</c:v>
                </c:pt>
                <c:pt idx="1">
                  <c:v>Announcement</c:v>
                </c:pt>
                <c:pt idx="2">
                  <c:v>Cancelled</c:v>
                </c:pt>
                <c:pt idx="3">
                  <c:v>Construction</c:v>
                </c:pt>
                <c:pt idx="4">
                  <c:v>Delayed</c:v>
                </c:pt>
                <c:pt idx="5">
                  <c:v>Not Approved/Withdrawn</c:v>
                </c:pt>
              </c:strCache>
            </c:strRef>
          </c:cat>
          <c:val>
            <c:numRef>
              <c:f>'Data - Main KPIs'!$B$23:$B$28</c:f>
              <c:numCache>
                <c:formatCode>#,##0</c:formatCode>
                <c:ptCount val="6"/>
                <c:pt idx="0">
                  <c:v>2050</c:v>
                </c:pt>
                <c:pt idx="1">
                  <c:v>3905</c:v>
                </c:pt>
                <c:pt idx="2">
                  <c:v>7</c:v>
                </c:pt>
                <c:pt idx="3">
                  <c:v>807</c:v>
                </c:pt>
                <c:pt idx="4">
                  <c:v>92</c:v>
                </c:pt>
                <c:pt idx="5">
                  <c:v>630</c:v>
                </c:pt>
              </c:numCache>
            </c:numRef>
          </c:val>
          <c:extLst>
            <c:ext xmlns:c16="http://schemas.microsoft.com/office/drawing/2014/chart" uri="{C3380CC4-5D6E-409C-BE32-E72D297353CC}">
              <c16:uniqueId val="{00000006-0538-47A7-AB9E-135FD94D223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rgbClr val="48484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Main KPIs!PivotTable2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lumMod val="60000"/>
              <a:lumOff val="40000"/>
            </a:schemeClr>
          </a:solidFill>
          <a:ln w="12700">
            <a:solidFill>
              <a:srgbClr val="C00000"/>
            </a:solidFill>
          </a:ln>
          <a:effectLst/>
        </c:spPr>
      </c:pivotFmt>
      <c:pivotFmt>
        <c:idx val="7"/>
        <c:spPr>
          <a:solidFill>
            <a:srgbClr val="F2E0A8"/>
          </a:solidFill>
          <a:ln w="12700">
            <a:solidFill>
              <a:srgbClr val="FBBC04"/>
            </a:solidFill>
          </a:ln>
          <a:effectLst/>
        </c:spPr>
      </c:pivotFmt>
      <c:pivotFmt>
        <c:idx val="8"/>
        <c:spPr>
          <a:solidFill>
            <a:schemeClr val="bg1">
              <a:lumMod val="75000"/>
            </a:schemeClr>
          </a:solidFill>
          <a:ln w="12700">
            <a:solidFill>
              <a:srgbClr val="484848"/>
            </a:solidFill>
          </a:ln>
          <a:effectLst/>
        </c:spPr>
      </c:pivotFmt>
      <c:pivotFmt>
        <c:idx val="9"/>
        <c:spPr>
          <a:solidFill>
            <a:schemeClr val="accent1"/>
          </a:solidFill>
          <a:ln w="19050">
            <a:solidFill>
              <a:schemeClr val="lt1"/>
            </a:solidFill>
          </a:ln>
          <a:effectLst/>
        </c:spPr>
      </c:pivotFmt>
      <c:pivotFmt>
        <c:idx val="10"/>
        <c:spPr>
          <a:solidFill>
            <a:srgbClr val="6EA7E0"/>
          </a:solidFill>
          <a:ln w="19050">
            <a:solidFill>
              <a:srgbClr val="0070C0"/>
            </a:solidFill>
          </a:ln>
          <a:effectLst/>
        </c:spPr>
      </c:pivotFmt>
      <c:pivotFmt>
        <c:idx val="11"/>
        <c:spPr>
          <a:solidFill>
            <a:schemeClr val="accent6">
              <a:lumMod val="20000"/>
              <a:lumOff val="80000"/>
            </a:schemeClr>
          </a:solidFill>
          <a:ln w="9525">
            <a:solidFill>
              <a:schemeClr val="accent6">
                <a:lumMod val="50000"/>
              </a:schemeClr>
            </a:solidFill>
          </a:ln>
          <a:effectLst/>
        </c:spPr>
      </c:pivotFmt>
    </c:pivotFmts>
    <c:plotArea>
      <c:layout/>
      <c:pieChart>
        <c:varyColors val="1"/>
        <c:ser>
          <c:idx val="0"/>
          <c:order val="0"/>
          <c:tx>
            <c:strRef>
              <c:f>'Data - Main KPIs'!$B$30</c:f>
              <c:strCache>
                <c:ptCount val="1"/>
                <c:pt idx="0">
                  <c:v>Total</c:v>
                </c:pt>
              </c:strCache>
            </c:strRef>
          </c:tx>
          <c:dPt>
            <c:idx val="0"/>
            <c:bubble3D val="0"/>
            <c:spPr>
              <a:solidFill>
                <a:schemeClr val="accent2">
                  <a:lumMod val="60000"/>
                  <a:lumOff val="40000"/>
                </a:schemeClr>
              </a:solidFill>
              <a:ln w="12700">
                <a:solidFill>
                  <a:srgbClr val="C00000"/>
                </a:solidFill>
              </a:ln>
              <a:effectLst/>
            </c:spPr>
            <c:extLst>
              <c:ext xmlns:c16="http://schemas.microsoft.com/office/drawing/2014/chart" uri="{C3380CC4-5D6E-409C-BE32-E72D297353CC}">
                <c16:uniqueId val="{00000001-E4FA-417F-9906-49F5BE4BB9A5}"/>
              </c:ext>
            </c:extLst>
          </c:dPt>
          <c:dPt>
            <c:idx val="1"/>
            <c:bubble3D val="0"/>
            <c:spPr>
              <a:solidFill>
                <a:srgbClr val="F2E0A8"/>
              </a:solidFill>
              <a:ln w="12700">
                <a:solidFill>
                  <a:srgbClr val="FBBC04"/>
                </a:solidFill>
              </a:ln>
              <a:effectLst/>
            </c:spPr>
            <c:extLst>
              <c:ext xmlns:c16="http://schemas.microsoft.com/office/drawing/2014/chart" uri="{C3380CC4-5D6E-409C-BE32-E72D297353CC}">
                <c16:uniqueId val="{00000003-E4FA-417F-9906-49F5BE4BB9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FA-417F-9906-49F5BE4BB9A5}"/>
              </c:ext>
            </c:extLst>
          </c:dPt>
          <c:dPt>
            <c:idx val="3"/>
            <c:bubble3D val="0"/>
            <c:spPr>
              <a:solidFill>
                <a:schemeClr val="bg1">
                  <a:lumMod val="75000"/>
                </a:schemeClr>
              </a:solidFill>
              <a:ln w="12700">
                <a:solidFill>
                  <a:srgbClr val="484848"/>
                </a:solidFill>
              </a:ln>
              <a:effectLst/>
            </c:spPr>
            <c:extLst>
              <c:ext xmlns:c16="http://schemas.microsoft.com/office/drawing/2014/chart" uri="{C3380CC4-5D6E-409C-BE32-E72D297353CC}">
                <c16:uniqueId val="{00000007-3063-4584-B175-DAB7E2D6484D}"/>
              </c:ext>
            </c:extLst>
          </c:dPt>
          <c:dPt>
            <c:idx val="4"/>
            <c:bubble3D val="0"/>
            <c:spPr>
              <a:solidFill>
                <a:srgbClr val="6EA7E0"/>
              </a:solidFill>
              <a:ln w="19050">
                <a:solidFill>
                  <a:srgbClr val="0070C0"/>
                </a:solidFill>
              </a:ln>
              <a:effectLst/>
            </c:spPr>
            <c:extLst>
              <c:ext xmlns:c16="http://schemas.microsoft.com/office/drawing/2014/chart" uri="{C3380CC4-5D6E-409C-BE32-E72D297353CC}">
                <c16:uniqueId val="{00000009-3063-4584-B175-DAB7E2D6484D}"/>
              </c:ext>
            </c:extLst>
          </c:dPt>
          <c:dPt>
            <c:idx val="5"/>
            <c:bubble3D val="0"/>
            <c:spPr>
              <a:solidFill>
                <a:schemeClr val="accent6">
                  <a:lumMod val="20000"/>
                  <a:lumOff val="80000"/>
                </a:schemeClr>
              </a:solidFill>
              <a:ln w="9525">
                <a:solidFill>
                  <a:schemeClr val="accent6">
                    <a:lumMod val="50000"/>
                  </a:schemeClr>
                </a:solidFill>
              </a:ln>
              <a:effectLst/>
            </c:spPr>
            <c:extLst>
              <c:ext xmlns:c16="http://schemas.microsoft.com/office/drawing/2014/chart" uri="{C3380CC4-5D6E-409C-BE32-E72D297353CC}">
                <c16:uniqueId val="{0000000A-7E04-4E86-8C0D-B67BD75FD4EC}"/>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 Main KPIs'!$A$31:$A$36</c:f>
              <c:strCache>
                <c:ptCount val="6"/>
                <c:pt idx="0">
                  <c:v>Active</c:v>
                </c:pt>
                <c:pt idx="1">
                  <c:v>Announcement</c:v>
                </c:pt>
                <c:pt idx="2">
                  <c:v>Cancelled</c:v>
                </c:pt>
                <c:pt idx="3">
                  <c:v>Construction</c:v>
                </c:pt>
                <c:pt idx="4">
                  <c:v>Delayed</c:v>
                </c:pt>
                <c:pt idx="5">
                  <c:v>Not Approved/Withdrawn</c:v>
                </c:pt>
              </c:strCache>
            </c:strRef>
          </c:cat>
          <c:val>
            <c:numRef>
              <c:f>'Data - Main KPIs'!$B$31:$B$36</c:f>
              <c:numCache>
                <c:formatCode>#,##0.00," GW"</c:formatCode>
                <c:ptCount val="6"/>
                <c:pt idx="0">
                  <c:v>50265.133220274154</c:v>
                </c:pt>
                <c:pt idx="1">
                  <c:v>357584.84128164576</c:v>
                </c:pt>
                <c:pt idx="2">
                  <c:v>390.9975</c:v>
                </c:pt>
                <c:pt idx="3">
                  <c:v>68103.116265896184</c:v>
                </c:pt>
                <c:pt idx="4">
                  <c:v>8901.6833109668078</c:v>
                </c:pt>
                <c:pt idx="5">
                  <c:v>33493.112967702073</c:v>
                </c:pt>
              </c:numCache>
            </c:numRef>
          </c:val>
          <c:extLst>
            <c:ext xmlns:c16="http://schemas.microsoft.com/office/drawing/2014/chart" uri="{C3380CC4-5D6E-409C-BE32-E72D297353CC}">
              <c16:uniqueId val="{00000006-E4FA-417F-9906-49F5BE4BB9A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Main KPIs!PivotTable3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lumMod val="60000"/>
              <a:lumOff val="40000"/>
            </a:schemeClr>
          </a:solidFill>
          <a:ln w="12700">
            <a:solidFill>
              <a:srgbClr val="C00000"/>
            </a:solidFill>
          </a:ln>
          <a:effectLst/>
        </c:spPr>
      </c:pivotFmt>
      <c:pivotFmt>
        <c:idx val="7"/>
        <c:spPr>
          <a:solidFill>
            <a:srgbClr val="F2E0A8"/>
          </a:solidFill>
          <a:ln w="12700">
            <a:solidFill>
              <a:srgbClr val="FBBC04"/>
            </a:solidFill>
          </a:ln>
          <a:effectLst/>
        </c:spPr>
      </c:pivotFmt>
      <c:pivotFmt>
        <c:idx val="8"/>
        <c:spPr>
          <a:solidFill>
            <a:schemeClr val="bg1">
              <a:lumMod val="75000"/>
            </a:schemeClr>
          </a:solidFill>
          <a:ln w="12700">
            <a:solidFill>
              <a:srgbClr val="484848"/>
            </a:solidFill>
          </a:ln>
          <a:effectLst/>
        </c:spPr>
        <c:dLbl>
          <c:idx val="0"/>
          <c:layout>
            <c:manualLayout>
              <c:x val="0.13729456035643336"/>
              <c:y val="0.16075650118203311"/>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6EA7E0"/>
          </a:solidFill>
          <a:ln w="22225">
            <a:solidFill>
              <a:srgbClr val="0070C0"/>
            </a:solidFill>
          </a:ln>
          <a:effectLst/>
        </c:spPr>
      </c:pivotFmt>
      <c:pivotFmt>
        <c:idx val="11"/>
        <c:spPr>
          <a:solidFill>
            <a:schemeClr val="accent6">
              <a:lumMod val="20000"/>
              <a:lumOff val="80000"/>
            </a:schemeClr>
          </a:solidFill>
          <a:ln w="9525">
            <a:solidFill>
              <a:schemeClr val="accent6">
                <a:lumMod val="50000"/>
              </a:schemeClr>
            </a:solidFill>
          </a:ln>
          <a:effectLst/>
        </c:spPr>
      </c:pivotFmt>
    </c:pivotFmts>
    <c:plotArea>
      <c:layout>
        <c:manualLayout>
          <c:layoutTarget val="inner"/>
          <c:xMode val="edge"/>
          <c:yMode val="edge"/>
          <c:x val="0.17272185585338146"/>
          <c:y val="8.1133634891383255E-2"/>
          <c:w val="0.64705867143045115"/>
          <c:h val="0.83848811451760019"/>
        </c:manualLayout>
      </c:layout>
      <c:pieChart>
        <c:varyColors val="1"/>
        <c:ser>
          <c:idx val="0"/>
          <c:order val="0"/>
          <c:tx>
            <c:strRef>
              <c:f>'Data - Main KPIs'!$B$38</c:f>
              <c:strCache>
                <c:ptCount val="1"/>
                <c:pt idx="0">
                  <c:v>Total</c:v>
                </c:pt>
              </c:strCache>
            </c:strRef>
          </c:tx>
          <c:dPt>
            <c:idx val="0"/>
            <c:bubble3D val="0"/>
            <c:spPr>
              <a:solidFill>
                <a:schemeClr val="accent2">
                  <a:lumMod val="60000"/>
                  <a:lumOff val="40000"/>
                </a:schemeClr>
              </a:solidFill>
              <a:ln w="12700">
                <a:solidFill>
                  <a:srgbClr val="C00000"/>
                </a:solidFill>
              </a:ln>
              <a:effectLst/>
            </c:spPr>
            <c:extLst>
              <c:ext xmlns:c16="http://schemas.microsoft.com/office/drawing/2014/chart" uri="{C3380CC4-5D6E-409C-BE32-E72D297353CC}">
                <c16:uniqueId val="{00000001-C306-4E13-92B4-0B7C5CFE35F5}"/>
              </c:ext>
            </c:extLst>
          </c:dPt>
          <c:dPt>
            <c:idx val="1"/>
            <c:bubble3D val="0"/>
            <c:spPr>
              <a:solidFill>
                <a:srgbClr val="F2E0A8"/>
              </a:solidFill>
              <a:ln w="12700">
                <a:solidFill>
                  <a:srgbClr val="FBBC04"/>
                </a:solidFill>
              </a:ln>
              <a:effectLst/>
            </c:spPr>
            <c:extLst>
              <c:ext xmlns:c16="http://schemas.microsoft.com/office/drawing/2014/chart" uri="{C3380CC4-5D6E-409C-BE32-E72D297353CC}">
                <c16:uniqueId val="{00000003-C306-4E13-92B4-0B7C5CFE35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06-4E13-92B4-0B7C5CFE35F5}"/>
              </c:ext>
            </c:extLst>
          </c:dPt>
          <c:dPt>
            <c:idx val="3"/>
            <c:bubble3D val="0"/>
            <c:spPr>
              <a:solidFill>
                <a:schemeClr val="bg1">
                  <a:lumMod val="75000"/>
                </a:schemeClr>
              </a:solidFill>
              <a:ln w="12700">
                <a:solidFill>
                  <a:srgbClr val="484848"/>
                </a:solidFill>
              </a:ln>
              <a:effectLst/>
            </c:spPr>
            <c:extLst>
              <c:ext xmlns:c16="http://schemas.microsoft.com/office/drawing/2014/chart" uri="{C3380CC4-5D6E-409C-BE32-E72D297353CC}">
                <c16:uniqueId val="{00000007-0A12-45A5-82E8-FCCB36DFD7E2}"/>
              </c:ext>
            </c:extLst>
          </c:dPt>
          <c:dPt>
            <c:idx val="4"/>
            <c:bubble3D val="0"/>
            <c:spPr>
              <a:solidFill>
                <a:srgbClr val="6EA7E0"/>
              </a:solidFill>
              <a:ln w="22225">
                <a:solidFill>
                  <a:srgbClr val="0070C0"/>
                </a:solidFill>
              </a:ln>
              <a:effectLst/>
            </c:spPr>
            <c:extLst>
              <c:ext xmlns:c16="http://schemas.microsoft.com/office/drawing/2014/chart" uri="{C3380CC4-5D6E-409C-BE32-E72D297353CC}">
                <c16:uniqueId val="{00000009-0A12-45A5-82E8-FCCB36DFD7E2}"/>
              </c:ext>
            </c:extLst>
          </c:dPt>
          <c:dPt>
            <c:idx val="5"/>
            <c:bubble3D val="0"/>
            <c:spPr>
              <a:solidFill>
                <a:schemeClr val="accent6">
                  <a:lumMod val="20000"/>
                  <a:lumOff val="80000"/>
                </a:schemeClr>
              </a:solidFill>
              <a:ln w="9525">
                <a:solidFill>
                  <a:schemeClr val="accent6">
                    <a:lumMod val="50000"/>
                  </a:schemeClr>
                </a:solidFill>
              </a:ln>
              <a:effectLst/>
            </c:spPr>
            <c:extLst>
              <c:ext xmlns:c16="http://schemas.microsoft.com/office/drawing/2014/chart" uri="{C3380CC4-5D6E-409C-BE32-E72D297353CC}">
                <c16:uniqueId val="{0000000A-9B06-4789-B812-33A3AF0CA0D0}"/>
              </c:ext>
            </c:extLst>
          </c:dPt>
          <c:dLbls>
            <c:dLbl>
              <c:idx val="3"/>
              <c:layout>
                <c:manualLayout>
                  <c:x val="0.13729456035643336"/>
                  <c:y val="0.16075650118203311"/>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A12-45A5-82E8-FCCB36DFD7E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 Main KPIs'!$A$39:$A$44</c:f>
              <c:strCache>
                <c:ptCount val="6"/>
                <c:pt idx="0">
                  <c:v>Active</c:v>
                </c:pt>
                <c:pt idx="1">
                  <c:v>Announcement</c:v>
                </c:pt>
                <c:pt idx="2">
                  <c:v>Cancelled</c:v>
                </c:pt>
                <c:pt idx="3">
                  <c:v>Construction</c:v>
                </c:pt>
                <c:pt idx="4">
                  <c:v>Delayed</c:v>
                </c:pt>
                <c:pt idx="5">
                  <c:v>Not Approved/Withdrawn</c:v>
                </c:pt>
              </c:strCache>
            </c:strRef>
          </c:cat>
          <c:val>
            <c:numRef>
              <c:f>'Data - Main KPIs'!$B$39:$B$44</c:f>
              <c:numCache>
                <c:formatCode>#,##0.##,,\ "M sqft"</c:formatCode>
                <c:ptCount val="6"/>
                <c:pt idx="0">
                  <c:v>306666979</c:v>
                </c:pt>
                <c:pt idx="1">
                  <c:v>700591051</c:v>
                </c:pt>
                <c:pt idx="2">
                  <c:v>530800</c:v>
                </c:pt>
                <c:pt idx="3">
                  <c:v>218578023</c:v>
                </c:pt>
                <c:pt idx="4">
                  <c:v>19160437</c:v>
                </c:pt>
                <c:pt idx="5">
                  <c:v>126567351</c:v>
                </c:pt>
              </c:numCache>
            </c:numRef>
          </c:val>
          <c:extLst>
            <c:ext xmlns:c16="http://schemas.microsoft.com/office/drawing/2014/chart" uri="{C3380CC4-5D6E-409C-BE32-E72D297353CC}">
              <c16:uniqueId val="{00000006-C306-4E13-92B4-0B7C5CFE35F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DC by Project Stage!Stage - Square Area - State</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w="19050">
            <a:solidFill>
              <a:srgbClr val="AC3E3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w="19050">
            <a:solidFill>
              <a:srgbClr val="AC3E3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w="19050">
            <a:solidFill>
              <a:srgbClr val="AC3E3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 DC by Project Stage'!$B$129</c:f>
              <c:strCache>
                <c:ptCount val="1"/>
                <c:pt idx="0">
                  <c:v>Total</c:v>
                </c:pt>
              </c:strCache>
            </c:strRef>
          </c:tx>
          <c:spPr>
            <a:solidFill>
              <a:schemeClr val="accent2">
                <a:lumMod val="20000"/>
                <a:lumOff val="80000"/>
              </a:schemeClr>
            </a:solidFill>
            <a:ln w="19050">
              <a:solidFill>
                <a:srgbClr val="AC3E31"/>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 DC by Project Stage'!$A$130:$A$139</c:f>
              <c:strCache>
                <c:ptCount val="10"/>
                <c:pt idx="0">
                  <c:v>Virginia</c:v>
                </c:pt>
                <c:pt idx="1">
                  <c:v>Texas</c:v>
                </c:pt>
                <c:pt idx="2">
                  <c:v>Oregon</c:v>
                </c:pt>
                <c:pt idx="3">
                  <c:v>Ohio</c:v>
                </c:pt>
                <c:pt idx="4">
                  <c:v>Arizona</c:v>
                </c:pt>
                <c:pt idx="5">
                  <c:v>Georgia</c:v>
                </c:pt>
                <c:pt idx="6">
                  <c:v>California</c:v>
                </c:pt>
                <c:pt idx="7">
                  <c:v>Illinois</c:v>
                </c:pt>
                <c:pt idx="8">
                  <c:v>Iowa</c:v>
                </c:pt>
                <c:pt idx="9">
                  <c:v>Washington</c:v>
                </c:pt>
              </c:strCache>
            </c:strRef>
          </c:cat>
          <c:val>
            <c:numRef>
              <c:f>'Data - DC by Project Stage'!$B$130:$B$139</c:f>
              <c:numCache>
                <c:formatCode>#,##0.##,\ "K Sqft"</c:formatCode>
                <c:ptCount val="10"/>
                <c:pt idx="0">
                  <c:v>66207916</c:v>
                </c:pt>
                <c:pt idx="1">
                  <c:v>30508721</c:v>
                </c:pt>
                <c:pt idx="2">
                  <c:v>20688975</c:v>
                </c:pt>
                <c:pt idx="3">
                  <c:v>18013805</c:v>
                </c:pt>
                <c:pt idx="4">
                  <c:v>17759760</c:v>
                </c:pt>
                <c:pt idx="5">
                  <c:v>15328398</c:v>
                </c:pt>
                <c:pt idx="6">
                  <c:v>15261482</c:v>
                </c:pt>
                <c:pt idx="7">
                  <c:v>14773470</c:v>
                </c:pt>
                <c:pt idx="8">
                  <c:v>14411782</c:v>
                </c:pt>
                <c:pt idx="9">
                  <c:v>9204870</c:v>
                </c:pt>
              </c:numCache>
            </c:numRef>
          </c:val>
          <c:extLst>
            <c:ext xmlns:c16="http://schemas.microsoft.com/office/drawing/2014/chart" uri="{C3380CC4-5D6E-409C-BE32-E72D297353CC}">
              <c16:uniqueId val="{00000000-5AD7-44F3-BFD4-89C115EDD20E}"/>
            </c:ext>
          </c:extLst>
        </c:ser>
        <c:dLbls>
          <c:dLblPos val="outEnd"/>
          <c:showLegendKey val="0"/>
          <c:showVal val="1"/>
          <c:showCatName val="0"/>
          <c:showSerName val="0"/>
          <c:showPercent val="0"/>
          <c:showBubbleSize val="0"/>
        </c:dLbls>
        <c:gapWidth val="62"/>
        <c:axId val="281829823"/>
        <c:axId val="281830303"/>
      </c:barChart>
      <c:catAx>
        <c:axId val="281829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crossAx val="281830303"/>
        <c:crosses val="autoZero"/>
        <c:auto val="1"/>
        <c:lblAlgn val="ctr"/>
        <c:lblOffset val="100"/>
        <c:noMultiLvlLbl val="0"/>
      </c:catAx>
      <c:valAx>
        <c:axId val="281830303"/>
        <c:scaling>
          <c:orientation val="minMax"/>
        </c:scaling>
        <c:delete val="1"/>
        <c:axPos val="t"/>
        <c:majorGridlines>
          <c:spPr>
            <a:ln w="9525" cap="flat" cmpd="sng" algn="ctr">
              <a:solidFill>
                <a:schemeClr val="bg1">
                  <a:lumMod val="85000"/>
                  <a:alpha val="40000"/>
                </a:schemeClr>
              </a:solidFill>
              <a:round/>
            </a:ln>
            <a:effectLst/>
          </c:spPr>
        </c:majorGridlines>
        <c:numFmt formatCode="#,##0.##,\ &quot;K Sqft&quot;" sourceLinked="1"/>
        <c:majorTickMark val="none"/>
        <c:minorTickMark val="none"/>
        <c:tickLblPos val="nextTo"/>
        <c:crossAx val="28182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rgbClr val="48484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DC by Project Stage!Stage - Power Consumption - Provider</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9D6F2"/>
          </a:solidFill>
          <a:ln w="19050">
            <a:solidFill>
              <a:srgbClr val="013846"/>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9D6F2"/>
          </a:solidFill>
          <a:ln w="19050">
            <a:solidFill>
              <a:srgbClr val="013846"/>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9D6F2"/>
          </a:solidFill>
          <a:ln w="19050">
            <a:solidFill>
              <a:srgbClr val="013846"/>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 DC by Project Stage'!$B$104</c:f>
              <c:strCache>
                <c:ptCount val="1"/>
                <c:pt idx="0">
                  <c:v>Total</c:v>
                </c:pt>
              </c:strCache>
            </c:strRef>
          </c:tx>
          <c:spPr>
            <a:solidFill>
              <a:srgbClr val="A9D6F2"/>
            </a:solidFill>
            <a:ln w="19050">
              <a:solidFill>
                <a:srgbClr val="013846"/>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 DC by Project Stage'!$A$105:$A$114</c:f>
              <c:strCache>
                <c:ptCount val="10"/>
                <c:pt idx="0">
                  <c:v>Amazon AWS</c:v>
                </c:pt>
                <c:pt idx="1">
                  <c:v>Microsoft</c:v>
                </c:pt>
                <c:pt idx="2">
                  <c:v>Google</c:v>
                </c:pt>
                <c:pt idx="3">
                  <c:v>Facebook</c:v>
                </c:pt>
                <c:pt idx="4">
                  <c:v>QTS Data Centers</c:v>
                </c:pt>
                <c:pt idx="5">
                  <c:v>Digital Realty</c:v>
                </c:pt>
                <c:pt idx="6">
                  <c:v>CyrusOne</c:v>
                </c:pt>
                <c:pt idx="7">
                  <c:v>Switch Data Centers</c:v>
                </c:pt>
                <c:pt idx="8">
                  <c:v>Aligned Data Centers</c:v>
                </c:pt>
                <c:pt idx="9">
                  <c:v>xAI</c:v>
                </c:pt>
              </c:strCache>
            </c:strRef>
          </c:cat>
          <c:val>
            <c:numRef>
              <c:f>'Data - DC by Project Stage'!$B$105:$B$114</c:f>
              <c:numCache>
                <c:formatCode>#,##0.00" MW"</c:formatCode>
                <c:ptCount val="10"/>
                <c:pt idx="0">
                  <c:v>10091.454419191919</c:v>
                </c:pt>
                <c:pt idx="1">
                  <c:v>5526.8735238095232</c:v>
                </c:pt>
                <c:pt idx="2">
                  <c:v>5374.8035606060603</c:v>
                </c:pt>
                <c:pt idx="3">
                  <c:v>4827.6656666666659</c:v>
                </c:pt>
                <c:pt idx="4">
                  <c:v>2542.8186000000014</c:v>
                </c:pt>
                <c:pt idx="5">
                  <c:v>2470.2790500000001</c:v>
                </c:pt>
                <c:pt idx="6">
                  <c:v>1319.203</c:v>
                </c:pt>
                <c:pt idx="7">
                  <c:v>1126.0529999999999</c:v>
                </c:pt>
                <c:pt idx="8">
                  <c:v>930</c:v>
                </c:pt>
                <c:pt idx="9">
                  <c:v>927.76</c:v>
                </c:pt>
              </c:numCache>
            </c:numRef>
          </c:val>
          <c:extLst>
            <c:ext xmlns:c16="http://schemas.microsoft.com/office/drawing/2014/chart" uri="{C3380CC4-5D6E-409C-BE32-E72D297353CC}">
              <c16:uniqueId val="{00000002-C44A-4723-8615-05CFD525F74D}"/>
            </c:ext>
          </c:extLst>
        </c:ser>
        <c:dLbls>
          <c:dLblPos val="outEnd"/>
          <c:showLegendKey val="0"/>
          <c:showVal val="1"/>
          <c:showCatName val="0"/>
          <c:showSerName val="0"/>
          <c:showPercent val="0"/>
          <c:showBubbleSize val="0"/>
        </c:dLbls>
        <c:gapWidth val="62"/>
        <c:axId val="920042031"/>
        <c:axId val="920042511"/>
      </c:barChart>
      <c:catAx>
        <c:axId val="92004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crossAx val="920042511"/>
        <c:crosses val="autoZero"/>
        <c:auto val="1"/>
        <c:lblAlgn val="ctr"/>
        <c:lblOffset val="100"/>
        <c:noMultiLvlLbl val="0"/>
      </c:catAx>
      <c:valAx>
        <c:axId val="920042511"/>
        <c:scaling>
          <c:orientation val="minMax"/>
        </c:scaling>
        <c:delete val="1"/>
        <c:axPos val="l"/>
        <c:majorGridlines>
          <c:spPr>
            <a:ln w="9525" cap="flat" cmpd="sng" algn="ctr">
              <a:solidFill>
                <a:schemeClr val="bg1">
                  <a:lumMod val="85000"/>
                  <a:alpha val="40000"/>
                </a:schemeClr>
              </a:solidFill>
              <a:round/>
            </a:ln>
            <a:effectLst/>
          </c:spPr>
        </c:majorGridlines>
        <c:numFmt formatCode="#,##0.00&quot; MW&quot;" sourceLinked="1"/>
        <c:majorTickMark val="none"/>
        <c:minorTickMark val="none"/>
        <c:tickLblPos val="nextTo"/>
        <c:crossAx val="92004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rgbClr val="48484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DC by Project Stage!Stage - Square Area - Provider</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w="19050">
            <a:solidFill>
              <a:srgbClr val="AC3E3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w="19050">
            <a:solidFill>
              <a:srgbClr val="AC3E3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w="19050">
            <a:solidFill>
              <a:srgbClr val="AC3E3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 DC by Project Stage'!$B$146</c:f>
              <c:strCache>
                <c:ptCount val="1"/>
                <c:pt idx="0">
                  <c:v>Total</c:v>
                </c:pt>
              </c:strCache>
            </c:strRef>
          </c:tx>
          <c:spPr>
            <a:solidFill>
              <a:schemeClr val="accent2">
                <a:lumMod val="20000"/>
                <a:lumOff val="80000"/>
              </a:schemeClr>
            </a:solidFill>
            <a:ln w="19050">
              <a:solidFill>
                <a:srgbClr val="AC3E31"/>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 DC by Project Stage'!$A$147:$A$156</c:f>
              <c:strCache>
                <c:ptCount val="10"/>
                <c:pt idx="0">
                  <c:v>Facebook</c:v>
                </c:pt>
                <c:pt idx="1">
                  <c:v>Amazon AWS</c:v>
                </c:pt>
                <c:pt idx="2">
                  <c:v>Microsoft</c:v>
                </c:pt>
                <c:pt idx="3">
                  <c:v>Digital Realty</c:v>
                </c:pt>
                <c:pt idx="4">
                  <c:v>Google</c:v>
                </c:pt>
                <c:pt idx="5">
                  <c:v>QTS Data Centers</c:v>
                </c:pt>
                <c:pt idx="6">
                  <c:v>CyrusOne</c:v>
                </c:pt>
                <c:pt idx="7">
                  <c:v>Equinix</c:v>
                </c:pt>
                <c:pt idx="8">
                  <c:v>Switch Data Centers</c:v>
                </c:pt>
                <c:pt idx="9">
                  <c:v>Centersquare</c:v>
                </c:pt>
              </c:strCache>
            </c:strRef>
          </c:cat>
          <c:val>
            <c:numRef>
              <c:f>'Data - DC by Project Stage'!$B$147:$B$156</c:f>
              <c:numCache>
                <c:formatCode>#,##0.##,\ "K Sqft"</c:formatCode>
                <c:ptCount val="10"/>
                <c:pt idx="0">
                  <c:v>45781150</c:v>
                </c:pt>
                <c:pt idx="1">
                  <c:v>39433294</c:v>
                </c:pt>
                <c:pt idx="2">
                  <c:v>25644330</c:v>
                </c:pt>
                <c:pt idx="3">
                  <c:v>23673863</c:v>
                </c:pt>
                <c:pt idx="4">
                  <c:v>21893569</c:v>
                </c:pt>
                <c:pt idx="5">
                  <c:v>15682300</c:v>
                </c:pt>
                <c:pt idx="6">
                  <c:v>11185291</c:v>
                </c:pt>
                <c:pt idx="7">
                  <c:v>7258523</c:v>
                </c:pt>
                <c:pt idx="8">
                  <c:v>6758683</c:v>
                </c:pt>
                <c:pt idx="9">
                  <c:v>5995325</c:v>
                </c:pt>
              </c:numCache>
            </c:numRef>
          </c:val>
          <c:extLst>
            <c:ext xmlns:c16="http://schemas.microsoft.com/office/drawing/2014/chart" uri="{C3380CC4-5D6E-409C-BE32-E72D297353CC}">
              <c16:uniqueId val="{00000000-1C66-4456-A2CB-E2193A4690D9}"/>
            </c:ext>
          </c:extLst>
        </c:ser>
        <c:dLbls>
          <c:dLblPos val="outEnd"/>
          <c:showLegendKey val="0"/>
          <c:showVal val="1"/>
          <c:showCatName val="0"/>
          <c:showSerName val="0"/>
          <c:showPercent val="0"/>
          <c:showBubbleSize val="0"/>
        </c:dLbls>
        <c:gapWidth val="62"/>
        <c:axId val="818363471"/>
        <c:axId val="818371151"/>
      </c:barChart>
      <c:catAx>
        <c:axId val="8183634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484848"/>
                </a:solidFill>
                <a:latin typeface="+mn-lt"/>
                <a:ea typeface="+mn-ea"/>
                <a:cs typeface="+mn-cs"/>
              </a:defRPr>
            </a:pPr>
            <a:endParaRPr lang="en-US"/>
          </a:p>
        </c:txPr>
        <c:crossAx val="818371151"/>
        <c:crosses val="autoZero"/>
        <c:auto val="1"/>
        <c:lblAlgn val="ctr"/>
        <c:lblOffset val="100"/>
        <c:noMultiLvlLbl val="0"/>
      </c:catAx>
      <c:valAx>
        <c:axId val="818371151"/>
        <c:scaling>
          <c:orientation val="minMax"/>
        </c:scaling>
        <c:delete val="1"/>
        <c:axPos val="t"/>
        <c:majorGridlines>
          <c:spPr>
            <a:ln w="9525" cap="flat" cmpd="sng" algn="ctr">
              <a:solidFill>
                <a:schemeClr val="bg1">
                  <a:lumMod val="85000"/>
                  <a:alpha val="40000"/>
                </a:schemeClr>
              </a:solidFill>
              <a:round/>
            </a:ln>
            <a:effectLst/>
          </c:spPr>
        </c:majorGridlines>
        <c:numFmt formatCode="#,##0.##,\ &quot;K Sqft&quot;" sourceLinked="1"/>
        <c:majorTickMark val="none"/>
        <c:minorTickMark val="none"/>
        <c:tickLblPos val="nextTo"/>
        <c:crossAx val="81836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rgbClr val="48484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DC by Project Stage!Stage - Facility Count - Provider</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w="19050">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20000"/>
              <a:lumOff val="80000"/>
            </a:schemeClr>
          </a:solidFill>
          <a:ln w="19050">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w="19050">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 DC by Project Stage'!$B$64</c:f>
              <c:strCache>
                <c:ptCount val="1"/>
                <c:pt idx="0">
                  <c:v>Total</c:v>
                </c:pt>
              </c:strCache>
            </c:strRef>
          </c:tx>
          <c:spPr>
            <a:solidFill>
              <a:schemeClr val="accent3">
                <a:lumMod val="20000"/>
                <a:lumOff val="80000"/>
              </a:schemeClr>
            </a:solidFill>
            <a:ln w="19050">
              <a:solidFill>
                <a:srgbClr val="00B050"/>
              </a:solid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rgbClr val="48484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 DC by Project Stage'!$A$65:$A$74</c:f>
              <c:strCache>
                <c:ptCount val="10"/>
                <c:pt idx="0">
                  <c:v>Amazon AWS</c:v>
                </c:pt>
                <c:pt idx="1">
                  <c:v>Microsoft</c:v>
                </c:pt>
                <c:pt idx="2">
                  <c:v>Digital Realty</c:v>
                </c:pt>
                <c:pt idx="3">
                  <c:v>Facebook</c:v>
                </c:pt>
                <c:pt idx="4">
                  <c:v>Lumen</c:v>
                </c:pt>
                <c:pt idx="5">
                  <c:v>Google</c:v>
                </c:pt>
                <c:pt idx="6">
                  <c:v>Equinix</c:v>
                </c:pt>
                <c:pt idx="7">
                  <c:v>Cogent Communications</c:v>
                </c:pt>
                <c:pt idx="8">
                  <c:v>QTS Data Centers</c:v>
                </c:pt>
                <c:pt idx="9">
                  <c:v>DataBank</c:v>
                </c:pt>
              </c:strCache>
            </c:strRef>
          </c:cat>
          <c:val>
            <c:numRef>
              <c:f>'Data - DC by Project Stage'!$B$65:$B$74</c:f>
              <c:numCache>
                <c:formatCode>General</c:formatCode>
                <c:ptCount val="10"/>
                <c:pt idx="0">
                  <c:v>217</c:v>
                </c:pt>
                <c:pt idx="1">
                  <c:v>122</c:v>
                </c:pt>
                <c:pt idx="2">
                  <c:v>107</c:v>
                </c:pt>
                <c:pt idx="3">
                  <c:v>104</c:v>
                </c:pt>
                <c:pt idx="4">
                  <c:v>97</c:v>
                </c:pt>
                <c:pt idx="5">
                  <c:v>86</c:v>
                </c:pt>
                <c:pt idx="6">
                  <c:v>74</c:v>
                </c:pt>
                <c:pt idx="7">
                  <c:v>72</c:v>
                </c:pt>
                <c:pt idx="8">
                  <c:v>62</c:v>
                </c:pt>
                <c:pt idx="9">
                  <c:v>60</c:v>
                </c:pt>
              </c:numCache>
            </c:numRef>
          </c:val>
          <c:extLst>
            <c:ext xmlns:c16="http://schemas.microsoft.com/office/drawing/2014/chart" uri="{C3380CC4-5D6E-409C-BE32-E72D297353CC}">
              <c16:uniqueId val="{00000000-1180-49C4-AAD8-47743A22721E}"/>
            </c:ext>
          </c:extLst>
        </c:ser>
        <c:dLbls>
          <c:dLblPos val="outEnd"/>
          <c:showLegendKey val="0"/>
          <c:showVal val="1"/>
          <c:showCatName val="0"/>
          <c:showSerName val="0"/>
          <c:showPercent val="0"/>
          <c:showBubbleSize val="0"/>
        </c:dLbls>
        <c:gapWidth val="62"/>
        <c:axId val="557101375"/>
        <c:axId val="557105695"/>
      </c:barChart>
      <c:catAx>
        <c:axId val="5571013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rgbClr val="484848"/>
                </a:solidFill>
                <a:latin typeface="+mn-lt"/>
                <a:ea typeface="+mn-ea"/>
                <a:cs typeface="+mn-cs"/>
              </a:defRPr>
            </a:pPr>
            <a:endParaRPr lang="en-US"/>
          </a:p>
        </c:txPr>
        <c:crossAx val="557105695"/>
        <c:crosses val="autoZero"/>
        <c:auto val="1"/>
        <c:lblAlgn val="ctr"/>
        <c:lblOffset val="100"/>
        <c:noMultiLvlLbl val="0"/>
      </c:catAx>
      <c:valAx>
        <c:axId val="557105695"/>
        <c:scaling>
          <c:orientation val="minMax"/>
        </c:scaling>
        <c:delete val="1"/>
        <c:axPos val="t"/>
        <c:majorGridlines>
          <c:spPr>
            <a:ln w="9525" cap="flat" cmpd="sng" algn="ctr">
              <a:solidFill>
                <a:schemeClr val="bg1">
                  <a:lumMod val="85000"/>
                  <a:alpha val="40000"/>
                </a:schemeClr>
              </a:solidFill>
              <a:round/>
            </a:ln>
            <a:effectLst/>
          </c:spPr>
        </c:majorGridlines>
        <c:numFmt formatCode="General" sourceLinked="1"/>
        <c:majorTickMark val="none"/>
        <c:minorTickMark val="none"/>
        <c:tickLblPos val="nextTo"/>
        <c:crossAx val="5571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200" b="0" i="0" u="none" strike="noStrike" kern="1200" baseline="0">
          <a:solidFill>
            <a:srgbClr val="484848"/>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975523538033936E-2"/>
          <c:y val="1.7255207279952677E-2"/>
          <c:w val="0.95019678104315719"/>
          <c:h val="0.8972137176869045"/>
        </c:manualLayout>
      </c:layout>
      <c:scatterChart>
        <c:scatterStyle val="lineMarker"/>
        <c:varyColors val="0"/>
        <c:ser>
          <c:idx val="0"/>
          <c:order val="0"/>
          <c:tx>
            <c:v>Active</c:v>
          </c:tx>
          <c:spPr>
            <a:ln w="38100" cap="rnd">
              <a:noFill/>
              <a:round/>
            </a:ln>
            <a:effectLst/>
          </c:spPr>
          <c:marker>
            <c:symbol val="circle"/>
            <c:size val="8"/>
            <c:spPr>
              <a:solidFill>
                <a:srgbClr val="AC3E31"/>
              </a:solidFill>
              <a:ln w="9525">
                <a:noFill/>
              </a:ln>
              <a:effectLst/>
            </c:spPr>
          </c:marker>
          <c:dLbls>
            <c:dLbl>
              <c:idx val="0"/>
              <c:tx>
                <c:rich>
                  <a:bodyPr/>
                  <a:lstStyle/>
                  <a:p>
                    <a:fld id="{9837825F-EF4B-8842-9F04-553C24D5AB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DFD-48F2-93C9-5ECF348A49C1}"/>
                </c:ext>
              </c:extLst>
            </c:dLbl>
            <c:dLbl>
              <c:idx val="1"/>
              <c:tx>
                <c:rich>
                  <a:bodyPr/>
                  <a:lstStyle/>
                  <a:p>
                    <a:fld id="{4A96BD4C-1DCE-1F49-ADD5-7E18BF1871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DFD-48F2-93C9-5ECF348A49C1}"/>
                </c:ext>
              </c:extLst>
            </c:dLbl>
            <c:dLbl>
              <c:idx val="2"/>
              <c:tx>
                <c:rich>
                  <a:bodyPr/>
                  <a:lstStyle/>
                  <a:p>
                    <a:fld id="{07B11B3B-CCA1-9A42-BD88-D45CB3A5CD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DFD-48F2-93C9-5ECF348A49C1}"/>
                </c:ext>
              </c:extLst>
            </c:dLbl>
            <c:dLbl>
              <c:idx val="3"/>
              <c:tx>
                <c:rich>
                  <a:bodyPr/>
                  <a:lstStyle/>
                  <a:p>
                    <a:fld id="{6C16A711-1201-7B49-B258-54BEE42880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DFD-48F2-93C9-5ECF348A49C1}"/>
                </c:ext>
              </c:extLst>
            </c:dLbl>
            <c:dLbl>
              <c:idx val="4"/>
              <c:tx>
                <c:rich>
                  <a:bodyPr/>
                  <a:lstStyle/>
                  <a:p>
                    <a:fld id="{4D839E1A-DA61-2B40-A287-FD073B6D1C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DFD-48F2-93C9-5ECF348A49C1}"/>
                </c:ext>
              </c:extLst>
            </c:dLbl>
            <c:dLbl>
              <c:idx val="5"/>
              <c:tx>
                <c:rich>
                  <a:bodyPr/>
                  <a:lstStyle/>
                  <a:p>
                    <a:fld id="{9E539FC9-E5BC-5A45-986D-AF7FADA2EC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DFD-48F2-93C9-5ECF348A49C1}"/>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DFD-48F2-93C9-5ECF348A49C1}"/>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DFD-48F2-93C9-5ECF348A49C1}"/>
                </c:ext>
              </c:extLst>
            </c:dLbl>
            <c:dLbl>
              <c:idx val="8"/>
              <c:tx>
                <c:rich>
                  <a:bodyPr/>
                  <a:lstStyle/>
                  <a:p>
                    <a:fld id="{047F03E1-095E-694B-8491-BFD8783A04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DFD-48F2-93C9-5ECF348A49C1}"/>
                </c:ext>
              </c:extLst>
            </c:dLbl>
            <c:dLbl>
              <c:idx val="9"/>
              <c:tx>
                <c:rich>
                  <a:bodyPr/>
                  <a:lstStyle/>
                  <a:p>
                    <a:fld id="{B9EA8CB1-BB33-8F47-BD19-62F8DACFBA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DFD-48F2-93C9-5ECF348A49C1}"/>
                </c:ext>
              </c:extLst>
            </c:dLbl>
            <c:dLbl>
              <c:idx val="10"/>
              <c:tx>
                <c:rich>
                  <a:bodyPr/>
                  <a:lstStyle/>
                  <a:p>
                    <a:fld id="{9E169E38-201D-1849-A571-EBCD9D5B74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DFD-48F2-93C9-5ECF348A49C1}"/>
                </c:ext>
              </c:extLst>
            </c:dLbl>
            <c:dLbl>
              <c:idx val="11"/>
              <c:tx>
                <c:rich>
                  <a:bodyPr/>
                  <a:lstStyle/>
                  <a:p>
                    <a:fld id="{2A1DCA9F-1FDD-CC4E-8750-1495BE7270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DFD-48F2-93C9-5ECF348A49C1}"/>
                </c:ext>
              </c:extLst>
            </c:dLbl>
            <c:dLbl>
              <c:idx val="12"/>
              <c:tx>
                <c:rich>
                  <a:bodyPr/>
                  <a:lstStyle/>
                  <a:p>
                    <a:fld id="{ED5F2CB8-0BDD-D640-B8D4-8FB7233039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DFD-48F2-93C9-5ECF348A49C1}"/>
                </c:ext>
              </c:extLst>
            </c:dLbl>
            <c:dLbl>
              <c:idx val="13"/>
              <c:tx>
                <c:rich>
                  <a:bodyPr/>
                  <a:lstStyle/>
                  <a:p>
                    <a:fld id="{4473A98F-2AD8-524D-ADEF-64A77CE345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DFD-48F2-93C9-5ECF348A49C1}"/>
                </c:ext>
              </c:extLst>
            </c:dLbl>
            <c:dLbl>
              <c:idx val="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6DFD-48F2-93C9-5ECF348A49C1}"/>
                </c:ext>
              </c:extLst>
            </c:dLbl>
            <c:dLbl>
              <c:idx val="15"/>
              <c:tx>
                <c:rich>
                  <a:bodyPr/>
                  <a:lstStyle/>
                  <a:p>
                    <a:fld id="{9D0956F8-2C84-6748-9228-F40DF00F19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DFD-48F2-93C9-5ECF348A49C1}"/>
                </c:ext>
              </c:extLst>
            </c:dLbl>
            <c:dLbl>
              <c:idx val="16"/>
              <c:tx>
                <c:rich>
                  <a:bodyPr/>
                  <a:lstStyle/>
                  <a:p>
                    <a:fld id="{E8CAD746-95CF-FD42-A032-5EFFBA7028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DFD-48F2-93C9-5ECF348A49C1}"/>
                </c:ext>
              </c:extLst>
            </c:dLbl>
            <c:dLbl>
              <c:idx val="17"/>
              <c:tx>
                <c:rich>
                  <a:bodyPr/>
                  <a:lstStyle/>
                  <a:p>
                    <a:fld id="{DF747918-5BC8-EA4D-B1ED-47359CE9E8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DFD-48F2-93C9-5ECF348A49C1}"/>
                </c:ext>
              </c:extLst>
            </c:dLbl>
            <c:dLbl>
              <c:idx val="18"/>
              <c:tx>
                <c:rich>
                  <a:bodyPr/>
                  <a:lstStyle/>
                  <a:p>
                    <a:fld id="{51206E88-219C-5E4A-BA91-494D5774B1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DFD-48F2-93C9-5ECF348A49C1}"/>
                </c:ext>
              </c:extLst>
            </c:dLbl>
            <c:dLbl>
              <c:idx val="19"/>
              <c:tx>
                <c:rich>
                  <a:bodyPr/>
                  <a:lstStyle/>
                  <a:p>
                    <a:fld id="{594ADD74-B3F7-AF4D-B332-A5AAEED72D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DFD-48F2-93C9-5ECF348A49C1}"/>
                </c:ext>
              </c:extLst>
            </c:dLbl>
            <c:dLbl>
              <c:idx val="20"/>
              <c:tx>
                <c:rich>
                  <a:bodyPr/>
                  <a:lstStyle/>
                  <a:p>
                    <a:fld id="{6820ACA7-6BC0-264D-9648-942A052F6F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DFD-48F2-93C9-5ECF348A49C1}"/>
                </c:ext>
              </c:extLst>
            </c:dLbl>
            <c:dLbl>
              <c:idx val="21"/>
              <c:tx>
                <c:rich>
                  <a:bodyPr/>
                  <a:lstStyle/>
                  <a:p>
                    <a:fld id="{E24EE6D0-A3C8-8A40-B44C-6280BFE6F6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DFD-48F2-93C9-5ECF348A49C1}"/>
                </c:ext>
              </c:extLst>
            </c:dLbl>
            <c:dLbl>
              <c:idx val="22"/>
              <c:tx>
                <c:rich>
                  <a:bodyPr/>
                  <a:lstStyle/>
                  <a:p>
                    <a:fld id="{3CA6FD58-78A5-6C4A-99E7-9FC1C27B58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DFD-48F2-93C9-5ECF348A49C1}"/>
                </c:ext>
              </c:extLst>
            </c:dLbl>
            <c:dLbl>
              <c:idx val="23"/>
              <c:tx>
                <c:rich>
                  <a:bodyPr/>
                  <a:lstStyle/>
                  <a:p>
                    <a:fld id="{139C1031-30F8-7849-9771-DE1608474A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DFD-48F2-93C9-5ECF348A49C1}"/>
                </c:ext>
              </c:extLst>
            </c:dLbl>
            <c:dLbl>
              <c:idx val="24"/>
              <c:tx>
                <c:rich>
                  <a:bodyPr/>
                  <a:lstStyle/>
                  <a:p>
                    <a:fld id="{61AA3D02-B259-1E48-AEDC-F314E18FD7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DFD-48F2-93C9-5ECF348A49C1}"/>
                </c:ext>
              </c:extLst>
            </c:dLbl>
            <c:dLbl>
              <c:idx val="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6DFD-48F2-93C9-5ECF348A49C1}"/>
                </c:ext>
              </c:extLst>
            </c:dLbl>
            <c:dLbl>
              <c:idx val="26"/>
              <c:tx>
                <c:rich>
                  <a:bodyPr/>
                  <a:lstStyle/>
                  <a:p>
                    <a:fld id="{F1F359B9-CCF8-0546-87BC-A884885564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DFD-48F2-93C9-5ECF348A49C1}"/>
                </c:ext>
              </c:extLst>
            </c:dLbl>
            <c:dLbl>
              <c:idx val="27"/>
              <c:tx>
                <c:rich>
                  <a:bodyPr/>
                  <a:lstStyle/>
                  <a:p>
                    <a:fld id="{332CF84B-BAAF-5C42-95A6-212BF43E49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DFD-48F2-93C9-5ECF348A49C1}"/>
                </c:ext>
              </c:extLst>
            </c:dLbl>
            <c:dLbl>
              <c:idx val="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6DFD-48F2-93C9-5ECF348A49C1}"/>
                </c:ext>
              </c:extLst>
            </c:dLbl>
            <c:dLbl>
              <c:idx val="29"/>
              <c:tx>
                <c:rich>
                  <a:bodyPr/>
                  <a:lstStyle/>
                  <a:p>
                    <a:fld id="{1BFEA27F-375B-EC44-92C7-39E5FF0A33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DFD-48F2-93C9-5ECF348A49C1}"/>
                </c:ext>
              </c:extLst>
            </c:dLbl>
            <c:dLbl>
              <c:idx val="30"/>
              <c:tx>
                <c:rich>
                  <a:bodyPr/>
                  <a:lstStyle/>
                  <a:p>
                    <a:fld id="{384E275F-75E3-DE47-A056-E350C53152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DFD-48F2-93C9-5ECF348A49C1}"/>
                </c:ext>
              </c:extLst>
            </c:dLbl>
            <c:dLbl>
              <c:idx val="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6DFD-48F2-93C9-5ECF348A49C1}"/>
                </c:ext>
              </c:extLst>
            </c:dLbl>
            <c:dLbl>
              <c:idx val="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6DFD-48F2-93C9-5ECF348A49C1}"/>
                </c:ext>
              </c:extLst>
            </c:dLbl>
            <c:dLbl>
              <c:idx val="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6DFD-48F2-93C9-5ECF348A49C1}"/>
                </c:ext>
              </c:extLst>
            </c:dLbl>
            <c:dLbl>
              <c:idx val="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6DFD-48F2-93C9-5ECF348A49C1}"/>
                </c:ext>
              </c:extLst>
            </c:dLbl>
            <c:dLbl>
              <c:idx val="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6DFD-48F2-93C9-5ECF348A49C1}"/>
                </c:ext>
              </c:extLst>
            </c:dLbl>
            <c:dLbl>
              <c:idx val="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6DFD-48F2-93C9-5ECF348A49C1}"/>
                </c:ext>
              </c:extLst>
            </c:dLbl>
            <c:dLbl>
              <c:idx val="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6DFD-48F2-93C9-5ECF348A49C1}"/>
                </c:ext>
              </c:extLst>
            </c:dLbl>
            <c:dLbl>
              <c:idx val="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6DFD-48F2-93C9-5ECF348A49C1}"/>
                </c:ext>
              </c:extLst>
            </c:dLbl>
            <c:dLbl>
              <c:idx val="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6DFD-48F2-93C9-5ECF348A49C1}"/>
                </c:ext>
              </c:extLst>
            </c:dLbl>
            <c:dLbl>
              <c:idx val="40"/>
              <c:tx>
                <c:rich>
                  <a:bodyPr/>
                  <a:lstStyle/>
                  <a:p>
                    <a:fld id="{F11EE5AF-0351-FF49-A4BA-A16E2CEFE5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DFD-48F2-93C9-5ECF348A49C1}"/>
                </c:ext>
              </c:extLst>
            </c:dLbl>
            <c:dLbl>
              <c:idx val="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6DFD-48F2-93C9-5ECF348A49C1}"/>
                </c:ext>
              </c:extLst>
            </c:dLbl>
            <c:dLbl>
              <c:idx val="42"/>
              <c:tx>
                <c:rich>
                  <a:bodyPr/>
                  <a:lstStyle/>
                  <a:p>
                    <a:fld id="{42BDC1DC-59B8-8A47-B7E0-1C5D5B583C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DFD-48F2-93C9-5ECF348A49C1}"/>
                </c:ext>
              </c:extLst>
            </c:dLbl>
            <c:dLbl>
              <c:idx val="43"/>
              <c:tx>
                <c:rich>
                  <a:bodyPr/>
                  <a:lstStyle/>
                  <a:p>
                    <a:fld id="{4AB32703-0FA4-2548-B923-9DB4F5077A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6DFD-48F2-93C9-5ECF348A49C1}"/>
                </c:ext>
              </c:extLst>
            </c:dLbl>
            <c:dLbl>
              <c:idx val="44"/>
              <c:tx>
                <c:rich>
                  <a:bodyPr/>
                  <a:lstStyle/>
                  <a:p>
                    <a:fld id="{CDA609F5-7169-C844-A63B-D9350C215D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6DFD-48F2-93C9-5ECF348A49C1}"/>
                </c:ext>
              </c:extLst>
            </c:dLbl>
            <c:dLbl>
              <c:idx val="45"/>
              <c:tx>
                <c:rich>
                  <a:bodyPr/>
                  <a:lstStyle/>
                  <a:p>
                    <a:fld id="{F914D542-15A6-DD44-B4BA-C92F9569ED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6DFD-48F2-93C9-5ECF348A49C1}"/>
                </c:ext>
              </c:extLst>
            </c:dLbl>
            <c:dLbl>
              <c:idx val="46"/>
              <c:tx>
                <c:rich>
                  <a:bodyPr/>
                  <a:lstStyle/>
                  <a:p>
                    <a:fld id="{D5934C80-5781-CF4F-B1A0-09A6DF5F43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6DFD-48F2-93C9-5ECF348A49C1}"/>
                </c:ext>
              </c:extLst>
            </c:dLbl>
            <c:dLbl>
              <c:idx val="47"/>
              <c:tx>
                <c:rich>
                  <a:bodyPr/>
                  <a:lstStyle/>
                  <a:p>
                    <a:fld id="{972AB50C-EC99-C84C-9FB8-D4552400E5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6DFD-48F2-93C9-5ECF348A49C1}"/>
                </c:ext>
              </c:extLst>
            </c:dLbl>
            <c:dLbl>
              <c:idx val="48"/>
              <c:tx>
                <c:rich>
                  <a:bodyPr/>
                  <a:lstStyle/>
                  <a:p>
                    <a:fld id="{EAE3259D-F959-4A44-8E56-64189BDD0A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DFD-48F2-93C9-5ECF348A49C1}"/>
                </c:ext>
              </c:extLst>
            </c:dLbl>
            <c:dLbl>
              <c:idx val="49"/>
              <c:tx>
                <c:rich>
                  <a:bodyPr/>
                  <a:lstStyle/>
                  <a:p>
                    <a:fld id="{7747E43B-5578-F34D-A7B4-A912D9546E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6DFD-48F2-93C9-5ECF348A49C1}"/>
                </c:ext>
              </c:extLst>
            </c:dLbl>
            <c:dLbl>
              <c:idx val="50"/>
              <c:tx>
                <c:rich>
                  <a:bodyPr/>
                  <a:lstStyle/>
                  <a:p>
                    <a:fld id="{6811E780-A294-F948-8A75-24F24F3EBB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6DFD-48F2-93C9-5ECF348A49C1}"/>
                </c:ext>
              </c:extLst>
            </c:dLbl>
            <c:dLbl>
              <c:idx val="51"/>
              <c:tx>
                <c:rich>
                  <a:bodyPr/>
                  <a:lstStyle/>
                  <a:p>
                    <a:fld id="{DDE4B898-4F64-9D4A-8098-5C2B2FA39A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6DFD-48F2-93C9-5ECF348A49C1}"/>
                </c:ext>
              </c:extLst>
            </c:dLbl>
            <c:dLbl>
              <c:idx val="52"/>
              <c:tx>
                <c:rich>
                  <a:bodyPr/>
                  <a:lstStyle/>
                  <a:p>
                    <a:fld id="{998FE461-681D-334F-B71B-386B5B8D8E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6DFD-48F2-93C9-5ECF348A49C1}"/>
                </c:ext>
              </c:extLst>
            </c:dLbl>
            <c:dLbl>
              <c:idx val="53"/>
              <c:tx>
                <c:rich>
                  <a:bodyPr/>
                  <a:lstStyle/>
                  <a:p>
                    <a:fld id="{55A5114A-0F3D-6342-AFAE-4DDE7E5983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6DFD-48F2-93C9-5ECF348A49C1}"/>
                </c:ext>
              </c:extLst>
            </c:dLbl>
            <c:dLbl>
              <c:idx val="54"/>
              <c:tx>
                <c:rich>
                  <a:bodyPr/>
                  <a:lstStyle/>
                  <a:p>
                    <a:fld id="{22A66A68-50E8-EC40-A7EF-728DD55DD3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6DFD-48F2-93C9-5ECF348A49C1}"/>
                </c:ext>
              </c:extLst>
            </c:dLbl>
            <c:dLbl>
              <c:idx val="55"/>
              <c:tx>
                <c:rich>
                  <a:bodyPr/>
                  <a:lstStyle/>
                  <a:p>
                    <a:fld id="{E39CDF20-1373-9C45-9732-E44D396004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6DFD-48F2-93C9-5ECF348A49C1}"/>
                </c:ext>
              </c:extLst>
            </c:dLbl>
            <c:dLbl>
              <c:idx val="56"/>
              <c:tx>
                <c:rich>
                  <a:bodyPr/>
                  <a:lstStyle/>
                  <a:p>
                    <a:fld id="{1C48B137-DC46-7B4C-AF01-9317E6ED36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6DFD-48F2-93C9-5ECF348A49C1}"/>
                </c:ext>
              </c:extLst>
            </c:dLbl>
            <c:dLbl>
              <c:idx val="57"/>
              <c:tx>
                <c:rich>
                  <a:bodyPr/>
                  <a:lstStyle/>
                  <a:p>
                    <a:fld id="{0BF9F937-EB8A-DD4B-B1D5-4B97D5CEB9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6DFD-48F2-93C9-5ECF348A49C1}"/>
                </c:ext>
              </c:extLst>
            </c:dLbl>
            <c:dLbl>
              <c:idx val="58"/>
              <c:tx>
                <c:rich>
                  <a:bodyPr/>
                  <a:lstStyle/>
                  <a:p>
                    <a:fld id="{EF295D1C-F0C4-0042-BFDE-8811A01D99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6DFD-48F2-93C9-5ECF348A49C1}"/>
                </c:ext>
              </c:extLst>
            </c:dLbl>
            <c:dLbl>
              <c:idx val="59"/>
              <c:tx>
                <c:rich>
                  <a:bodyPr/>
                  <a:lstStyle/>
                  <a:p>
                    <a:fld id="{E6FEBAFD-82BD-F04C-B01E-689E16907B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6DFD-48F2-93C9-5ECF348A49C1}"/>
                </c:ext>
              </c:extLst>
            </c:dLbl>
            <c:dLbl>
              <c:idx val="60"/>
              <c:tx>
                <c:rich>
                  <a:bodyPr/>
                  <a:lstStyle/>
                  <a:p>
                    <a:fld id="{DF371791-CB68-1047-8D8F-F556489606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6DFD-48F2-93C9-5ECF348A49C1}"/>
                </c:ext>
              </c:extLst>
            </c:dLbl>
            <c:dLbl>
              <c:idx val="61"/>
              <c:tx>
                <c:rich>
                  <a:bodyPr/>
                  <a:lstStyle/>
                  <a:p>
                    <a:fld id="{203CDBD8-E695-F446-80FA-5AB9B73221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6DFD-48F2-93C9-5ECF348A49C1}"/>
                </c:ext>
              </c:extLst>
            </c:dLbl>
            <c:dLbl>
              <c:idx val="62"/>
              <c:tx>
                <c:rich>
                  <a:bodyPr/>
                  <a:lstStyle/>
                  <a:p>
                    <a:fld id="{C829A48B-7229-F94F-9B8C-160697F94F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6DFD-48F2-93C9-5ECF348A49C1}"/>
                </c:ext>
              </c:extLst>
            </c:dLbl>
            <c:dLbl>
              <c:idx val="63"/>
              <c:tx>
                <c:rich>
                  <a:bodyPr/>
                  <a:lstStyle/>
                  <a:p>
                    <a:fld id="{4A98E912-27F7-854F-9766-445667D437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6DFD-48F2-93C9-5ECF348A49C1}"/>
                </c:ext>
              </c:extLst>
            </c:dLbl>
            <c:dLbl>
              <c:idx val="64"/>
              <c:tx>
                <c:rich>
                  <a:bodyPr/>
                  <a:lstStyle/>
                  <a:p>
                    <a:fld id="{F9466403-48DE-DA40-B3F2-A6AAC26663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6DFD-48F2-93C9-5ECF348A49C1}"/>
                </c:ext>
              </c:extLst>
            </c:dLbl>
            <c:dLbl>
              <c:idx val="65"/>
              <c:tx>
                <c:rich>
                  <a:bodyPr/>
                  <a:lstStyle/>
                  <a:p>
                    <a:fld id="{6F171CCA-582E-D048-8548-066E1EC1C4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6DFD-48F2-93C9-5ECF348A49C1}"/>
                </c:ext>
              </c:extLst>
            </c:dLbl>
            <c:dLbl>
              <c:idx val="66"/>
              <c:tx>
                <c:rich>
                  <a:bodyPr/>
                  <a:lstStyle/>
                  <a:p>
                    <a:fld id="{5020C6CD-E3E8-994B-A6DF-F2FA28E129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6DFD-48F2-93C9-5ECF348A49C1}"/>
                </c:ext>
              </c:extLst>
            </c:dLbl>
            <c:dLbl>
              <c:idx val="67"/>
              <c:tx>
                <c:rich>
                  <a:bodyPr/>
                  <a:lstStyle/>
                  <a:p>
                    <a:fld id="{39724CFC-24DA-8946-B987-3A970A236D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6DFD-48F2-93C9-5ECF348A49C1}"/>
                </c:ext>
              </c:extLst>
            </c:dLbl>
            <c:dLbl>
              <c:idx val="68"/>
              <c:tx>
                <c:rich>
                  <a:bodyPr/>
                  <a:lstStyle/>
                  <a:p>
                    <a:fld id="{01EC3F51-001E-AC4C-96BB-3F85ABA45F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6DFD-48F2-93C9-5ECF348A49C1}"/>
                </c:ext>
              </c:extLst>
            </c:dLbl>
            <c:dLbl>
              <c:idx val="69"/>
              <c:tx>
                <c:rich>
                  <a:bodyPr/>
                  <a:lstStyle/>
                  <a:p>
                    <a:fld id="{3975A0A1-F631-4B41-961A-75D3756B36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6DFD-48F2-93C9-5ECF348A49C1}"/>
                </c:ext>
              </c:extLst>
            </c:dLbl>
            <c:dLbl>
              <c:idx val="70"/>
              <c:tx>
                <c:rich>
                  <a:bodyPr/>
                  <a:lstStyle/>
                  <a:p>
                    <a:fld id="{CE8207E7-46E1-D245-B54A-2105C46F33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6DFD-48F2-93C9-5ECF348A49C1}"/>
                </c:ext>
              </c:extLst>
            </c:dLbl>
            <c:dLbl>
              <c:idx val="71"/>
              <c:tx>
                <c:rich>
                  <a:bodyPr/>
                  <a:lstStyle/>
                  <a:p>
                    <a:fld id="{48346748-084B-344B-9DE1-DB7155E026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6DFD-48F2-93C9-5ECF348A49C1}"/>
                </c:ext>
              </c:extLst>
            </c:dLbl>
            <c:dLbl>
              <c:idx val="72"/>
              <c:tx>
                <c:rich>
                  <a:bodyPr/>
                  <a:lstStyle/>
                  <a:p>
                    <a:fld id="{36A7C42C-C741-0747-991D-BE20C1B312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6DFD-48F2-93C9-5ECF348A49C1}"/>
                </c:ext>
              </c:extLst>
            </c:dLbl>
            <c:dLbl>
              <c:idx val="73"/>
              <c:tx>
                <c:rich>
                  <a:bodyPr/>
                  <a:lstStyle/>
                  <a:p>
                    <a:fld id="{0CA6C6B1-FF9F-D741-AE68-DCACFB6309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6DFD-48F2-93C9-5ECF348A49C1}"/>
                </c:ext>
              </c:extLst>
            </c:dLbl>
            <c:dLbl>
              <c:idx val="74"/>
              <c:tx>
                <c:rich>
                  <a:bodyPr/>
                  <a:lstStyle/>
                  <a:p>
                    <a:fld id="{851FC37F-AD2B-FB4A-8751-6D3582CC83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6DFD-48F2-93C9-5ECF348A49C1}"/>
                </c:ext>
              </c:extLst>
            </c:dLbl>
            <c:dLbl>
              <c:idx val="75"/>
              <c:tx>
                <c:rich>
                  <a:bodyPr/>
                  <a:lstStyle/>
                  <a:p>
                    <a:fld id="{4F67B5DF-56D4-0043-9BF3-173912EB58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6DFD-48F2-93C9-5ECF348A49C1}"/>
                </c:ext>
              </c:extLst>
            </c:dLbl>
            <c:dLbl>
              <c:idx val="76"/>
              <c:tx>
                <c:rich>
                  <a:bodyPr/>
                  <a:lstStyle/>
                  <a:p>
                    <a:fld id="{7898D88D-FCE4-B245-8177-65C756441B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6DFD-48F2-93C9-5ECF348A49C1}"/>
                </c:ext>
              </c:extLst>
            </c:dLbl>
            <c:dLbl>
              <c:idx val="77"/>
              <c:tx>
                <c:rich>
                  <a:bodyPr/>
                  <a:lstStyle/>
                  <a:p>
                    <a:fld id="{426A50AA-4D2A-7345-BB76-60CB1F4483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6DFD-48F2-93C9-5ECF348A49C1}"/>
                </c:ext>
              </c:extLst>
            </c:dLbl>
            <c:dLbl>
              <c:idx val="78"/>
              <c:tx>
                <c:rich>
                  <a:bodyPr/>
                  <a:lstStyle/>
                  <a:p>
                    <a:fld id="{E370E05D-F53B-1843-9E57-369F573E2D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6DFD-48F2-93C9-5ECF348A49C1}"/>
                </c:ext>
              </c:extLst>
            </c:dLbl>
            <c:dLbl>
              <c:idx val="79"/>
              <c:tx>
                <c:rich>
                  <a:bodyPr/>
                  <a:lstStyle/>
                  <a:p>
                    <a:fld id="{6B27CA33-E2AE-2841-88B7-9E9EE0195E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6DFD-48F2-93C9-5ECF348A49C1}"/>
                </c:ext>
              </c:extLst>
            </c:dLbl>
            <c:dLbl>
              <c:idx val="80"/>
              <c:tx>
                <c:rich>
                  <a:bodyPr/>
                  <a:lstStyle/>
                  <a:p>
                    <a:fld id="{47E7F452-63C7-A747-866C-04A48CCA22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6DFD-48F2-93C9-5ECF348A49C1}"/>
                </c:ext>
              </c:extLst>
            </c:dLbl>
            <c:dLbl>
              <c:idx val="81"/>
              <c:tx>
                <c:rich>
                  <a:bodyPr/>
                  <a:lstStyle/>
                  <a:p>
                    <a:fld id="{ED0BA0A4-2700-AC4E-8B89-DA659BBF1E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6DFD-48F2-93C9-5ECF348A49C1}"/>
                </c:ext>
              </c:extLst>
            </c:dLbl>
            <c:dLbl>
              <c:idx val="82"/>
              <c:tx>
                <c:rich>
                  <a:bodyPr/>
                  <a:lstStyle/>
                  <a:p>
                    <a:fld id="{CFF27157-F79A-3A42-BB3A-454678E1C5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6DFD-48F2-93C9-5ECF348A49C1}"/>
                </c:ext>
              </c:extLst>
            </c:dLbl>
            <c:dLbl>
              <c:idx val="83"/>
              <c:tx>
                <c:rich>
                  <a:bodyPr/>
                  <a:lstStyle/>
                  <a:p>
                    <a:fld id="{E5301EEE-4F94-F44A-A9E8-CB13D2A482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6DFD-48F2-93C9-5ECF348A49C1}"/>
                </c:ext>
              </c:extLst>
            </c:dLbl>
            <c:dLbl>
              <c:idx val="84"/>
              <c:tx>
                <c:rich>
                  <a:bodyPr/>
                  <a:lstStyle/>
                  <a:p>
                    <a:fld id="{FC586A3F-68CF-0C44-8A2C-D1E6D8C398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6DFD-48F2-93C9-5ECF348A49C1}"/>
                </c:ext>
              </c:extLst>
            </c:dLbl>
            <c:dLbl>
              <c:idx val="85"/>
              <c:tx>
                <c:rich>
                  <a:bodyPr/>
                  <a:lstStyle/>
                  <a:p>
                    <a:fld id="{FD20893A-8A42-7043-9975-9460607D47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6DFD-48F2-93C9-5ECF348A49C1}"/>
                </c:ext>
              </c:extLst>
            </c:dLbl>
            <c:dLbl>
              <c:idx val="86"/>
              <c:tx>
                <c:rich>
                  <a:bodyPr/>
                  <a:lstStyle/>
                  <a:p>
                    <a:fld id="{9B08E6EC-D861-BF44-9F1F-0E7CBAC726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6DFD-48F2-93C9-5ECF348A49C1}"/>
                </c:ext>
              </c:extLst>
            </c:dLbl>
            <c:dLbl>
              <c:idx val="87"/>
              <c:tx>
                <c:rich>
                  <a:bodyPr/>
                  <a:lstStyle/>
                  <a:p>
                    <a:fld id="{DB5DBCA5-986F-7944-BF66-99FBE88293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6DFD-48F2-93C9-5ECF348A49C1}"/>
                </c:ext>
              </c:extLst>
            </c:dLbl>
            <c:dLbl>
              <c:idx val="88"/>
              <c:tx>
                <c:rich>
                  <a:bodyPr/>
                  <a:lstStyle/>
                  <a:p>
                    <a:fld id="{93D5802D-813A-904A-80B0-3C812BD08E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6DFD-48F2-93C9-5ECF348A49C1}"/>
                </c:ext>
              </c:extLst>
            </c:dLbl>
            <c:dLbl>
              <c:idx val="89"/>
              <c:tx>
                <c:rich>
                  <a:bodyPr/>
                  <a:lstStyle/>
                  <a:p>
                    <a:fld id="{C18B9F6D-56B6-A943-B3E6-EDCC20EBC5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6DFD-48F2-93C9-5ECF348A49C1}"/>
                </c:ext>
              </c:extLst>
            </c:dLbl>
            <c:dLbl>
              <c:idx val="90"/>
              <c:tx>
                <c:rich>
                  <a:bodyPr/>
                  <a:lstStyle/>
                  <a:p>
                    <a:fld id="{193B8176-843B-FC41-83F2-18CB6DB8F0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6DFD-48F2-93C9-5ECF348A49C1}"/>
                </c:ext>
              </c:extLst>
            </c:dLbl>
            <c:dLbl>
              <c:idx val="91"/>
              <c:tx>
                <c:rich>
                  <a:bodyPr/>
                  <a:lstStyle/>
                  <a:p>
                    <a:fld id="{95AE6E2F-9D2E-7E49-8B9C-FDCAAF620B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6DFD-48F2-93C9-5ECF348A49C1}"/>
                </c:ext>
              </c:extLst>
            </c:dLbl>
            <c:dLbl>
              <c:idx val="92"/>
              <c:tx>
                <c:rich>
                  <a:bodyPr/>
                  <a:lstStyle/>
                  <a:p>
                    <a:fld id="{914D7C05-7ECA-204D-9A6A-2015B21299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6DFD-48F2-93C9-5ECF348A49C1}"/>
                </c:ext>
              </c:extLst>
            </c:dLbl>
            <c:dLbl>
              <c:idx val="93"/>
              <c:tx>
                <c:rich>
                  <a:bodyPr/>
                  <a:lstStyle/>
                  <a:p>
                    <a:fld id="{770F4278-D1DA-474B-9228-5F7AFEFE89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6DFD-48F2-93C9-5ECF348A49C1}"/>
                </c:ext>
              </c:extLst>
            </c:dLbl>
            <c:dLbl>
              <c:idx val="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6DFD-48F2-93C9-5ECF348A49C1}"/>
                </c:ext>
              </c:extLst>
            </c:dLbl>
            <c:dLbl>
              <c:idx val="95"/>
              <c:tx>
                <c:rich>
                  <a:bodyPr/>
                  <a:lstStyle/>
                  <a:p>
                    <a:fld id="{6E67C914-C5B6-9441-B860-2C19D73F7F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6DFD-48F2-93C9-5ECF348A49C1}"/>
                </c:ext>
              </c:extLst>
            </c:dLbl>
            <c:dLbl>
              <c:idx val="96"/>
              <c:tx>
                <c:rich>
                  <a:bodyPr/>
                  <a:lstStyle/>
                  <a:p>
                    <a:fld id="{D57BB350-F04F-E74B-BDC5-66EFDCE231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6DFD-48F2-93C9-5ECF348A49C1}"/>
                </c:ext>
              </c:extLst>
            </c:dLbl>
            <c:dLbl>
              <c:idx val="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6DFD-48F2-93C9-5ECF348A49C1}"/>
                </c:ext>
              </c:extLst>
            </c:dLbl>
            <c:dLbl>
              <c:idx val="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6DFD-48F2-93C9-5ECF348A49C1}"/>
                </c:ext>
              </c:extLst>
            </c:dLbl>
            <c:dLbl>
              <c:idx val="99"/>
              <c:tx>
                <c:rich>
                  <a:bodyPr/>
                  <a:lstStyle/>
                  <a:p>
                    <a:fld id="{FA43D1BC-B58B-CF49-B5A2-DD6D2ADB12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6DFD-48F2-93C9-5ECF348A49C1}"/>
                </c:ext>
              </c:extLst>
            </c:dLbl>
            <c:dLbl>
              <c:idx val="100"/>
              <c:tx>
                <c:rich>
                  <a:bodyPr/>
                  <a:lstStyle/>
                  <a:p>
                    <a:fld id="{823FEAF0-7C9E-9043-93C1-F0E5FD95C0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6DFD-48F2-93C9-5ECF348A49C1}"/>
                </c:ext>
              </c:extLst>
            </c:dLbl>
            <c:dLbl>
              <c:idx val="101"/>
              <c:tx>
                <c:rich>
                  <a:bodyPr/>
                  <a:lstStyle/>
                  <a:p>
                    <a:fld id="{88A1262A-0F57-F345-AE76-7060BCA2C9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6DFD-48F2-93C9-5ECF348A49C1}"/>
                </c:ext>
              </c:extLst>
            </c:dLbl>
            <c:dLbl>
              <c:idx val="102"/>
              <c:tx>
                <c:rich>
                  <a:bodyPr/>
                  <a:lstStyle/>
                  <a:p>
                    <a:fld id="{66BE181D-A48A-0E46-93C7-64F6AAE64F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6DFD-48F2-93C9-5ECF348A49C1}"/>
                </c:ext>
              </c:extLst>
            </c:dLbl>
            <c:dLbl>
              <c:idx val="103"/>
              <c:tx>
                <c:rich>
                  <a:bodyPr/>
                  <a:lstStyle/>
                  <a:p>
                    <a:fld id="{3BC03755-6957-3949-8720-93CF1E6BC3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6DFD-48F2-93C9-5ECF348A49C1}"/>
                </c:ext>
              </c:extLst>
            </c:dLbl>
            <c:dLbl>
              <c:idx val="104"/>
              <c:tx>
                <c:rich>
                  <a:bodyPr/>
                  <a:lstStyle/>
                  <a:p>
                    <a:fld id="{7B38F9D3-B3F1-9846-8A3F-83041AEA31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6DFD-48F2-93C9-5ECF348A49C1}"/>
                </c:ext>
              </c:extLst>
            </c:dLbl>
            <c:dLbl>
              <c:idx val="105"/>
              <c:tx>
                <c:rich>
                  <a:bodyPr/>
                  <a:lstStyle/>
                  <a:p>
                    <a:fld id="{69E358F1-157D-F245-A434-F634EE0B5C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6DFD-48F2-93C9-5ECF348A49C1}"/>
                </c:ext>
              </c:extLst>
            </c:dLbl>
            <c:dLbl>
              <c:idx val="106"/>
              <c:tx>
                <c:rich>
                  <a:bodyPr/>
                  <a:lstStyle/>
                  <a:p>
                    <a:fld id="{1D6AFD75-70E9-134A-95B6-59B48F7567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6DFD-48F2-93C9-5ECF348A49C1}"/>
                </c:ext>
              </c:extLst>
            </c:dLbl>
            <c:dLbl>
              <c:idx val="1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6DFD-48F2-93C9-5ECF348A49C1}"/>
                </c:ext>
              </c:extLst>
            </c:dLbl>
            <c:dLbl>
              <c:idx val="108"/>
              <c:tx>
                <c:rich>
                  <a:bodyPr/>
                  <a:lstStyle/>
                  <a:p>
                    <a:fld id="{BA2AA174-C2B5-DD4B-BD14-F90E597B4D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6DFD-48F2-93C9-5ECF348A49C1}"/>
                </c:ext>
              </c:extLst>
            </c:dLbl>
            <c:dLbl>
              <c:idx val="1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6DFD-48F2-93C9-5ECF348A49C1}"/>
                </c:ext>
              </c:extLst>
            </c:dLbl>
            <c:dLbl>
              <c:idx val="1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6DFD-48F2-93C9-5ECF348A49C1}"/>
                </c:ext>
              </c:extLst>
            </c:dLbl>
            <c:dLbl>
              <c:idx val="1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6DFD-48F2-93C9-5ECF348A49C1}"/>
                </c:ext>
              </c:extLst>
            </c:dLbl>
            <c:dLbl>
              <c:idx val="1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6DFD-48F2-93C9-5ECF348A49C1}"/>
                </c:ext>
              </c:extLst>
            </c:dLbl>
            <c:dLbl>
              <c:idx val="113"/>
              <c:tx>
                <c:rich>
                  <a:bodyPr/>
                  <a:lstStyle/>
                  <a:p>
                    <a:fld id="{2BEDFEF4-538E-1145-941D-726C11166B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6DFD-48F2-93C9-5ECF348A49C1}"/>
                </c:ext>
              </c:extLst>
            </c:dLbl>
            <c:dLbl>
              <c:idx val="1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6DFD-48F2-93C9-5ECF348A49C1}"/>
                </c:ext>
              </c:extLst>
            </c:dLbl>
            <c:dLbl>
              <c:idx val="115"/>
              <c:tx>
                <c:rich>
                  <a:bodyPr/>
                  <a:lstStyle/>
                  <a:p>
                    <a:fld id="{19086E6F-17B5-B147-B43C-1FA72275A7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6DFD-48F2-93C9-5ECF348A49C1}"/>
                </c:ext>
              </c:extLst>
            </c:dLbl>
            <c:dLbl>
              <c:idx val="1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6DFD-48F2-93C9-5ECF348A49C1}"/>
                </c:ext>
              </c:extLst>
            </c:dLbl>
            <c:dLbl>
              <c:idx val="1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6DFD-48F2-93C9-5ECF348A49C1}"/>
                </c:ext>
              </c:extLst>
            </c:dLbl>
            <c:dLbl>
              <c:idx val="118"/>
              <c:tx>
                <c:rich>
                  <a:bodyPr/>
                  <a:lstStyle/>
                  <a:p>
                    <a:fld id="{EDCB1D2D-F996-A141-B11A-AEEA65CC6D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6DFD-48F2-93C9-5ECF348A49C1}"/>
                </c:ext>
              </c:extLst>
            </c:dLbl>
            <c:dLbl>
              <c:idx val="119"/>
              <c:tx>
                <c:rich>
                  <a:bodyPr/>
                  <a:lstStyle/>
                  <a:p>
                    <a:fld id="{918383C5-BC3D-AD47-96C7-21FBF37DCE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6DFD-48F2-93C9-5ECF348A49C1}"/>
                </c:ext>
              </c:extLst>
            </c:dLbl>
            <c:dLbl>
              <c:idx val="120"/>
              <c:tx>
                <c:rich>
                  <a:bodyPr/>
                  <a:lstStyle/>
                  <a:p>
                    <a:fld id="{9EE248E0-01A0-1242-892E-9AE8C90F4C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6DFD-48F2-93C9-5ECF348A49C1}"/>
                </c:ext>
              </c:extLst>
            </c:dLbl>
            <c:dLbl>
              <c:idx val="121"/>
              <c:tx>
                <c:rich>
                  <a:bodyPr/>
                  <a:lstStyle/>
                  <a:p>
                    <a:fld id="{9E9F7C9B-CF35-284B-81D1-5C7502FE2E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6DFD-48F2-93C9-5ECF348A49C1}"/>
                </c:ext>
              </c:extLst>
            </c:dLbl>
            <c:dLbl>
              <c:idx val="1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6DFD-48F2-93C9-5ECF348A49C1}"/>
                </c:ext>
              </c:extLst>
            </c:dLbl>
            <c:dLbl>
              <c:idx val="1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6DFD-48F2-93C9-5ECF348A49C1}"/>
                </c:ext>
              </c:extLst>
            </c:dLbl>
            <c:dLbl>
              <c:idx val="1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6DFD-48F2-93C9-5ECF348A49C1}"/>
                </c:ext>
              </c:extLst>
            </c:dLbl>
            <c:dLbl>
              <c:idx val="1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6DFD-48F2-93C9-5ECF348A49C1}"/>
                </c:ext>
              </c:extLst>
            </c:dLbl>
            <c:dLbl>
              <c:idx val="1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6DFD-48F2-93C9-5ECF348A49C1}"/>
                </c:ext>
              </c:extLst>
            </c:dLbl>
            <c:dLbl>
              <c:idx val="127"/>
              <c:tx>
                <c:rich>
                  <a:bodyPr/>
                  <a:lstStyle/>
                  <a:p>
                    <a:fld id="{9A5BB784-1DA6-4F4D-87ED-F979F1CD5E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6DFD-48F2-93C9-5ECF348A49C1}"/>
                </c:ext>
              </c:extLst>
            </c:dLbl>
            <c:dLbl>
              <c:idx val="128"/>
              <c:tx>
                <c:rich>
                  <a:bodyPr/>
                  <a:lstStyle/>
                  <a:p>
                    <a:fld id="{0FC087A3-C47C-2E44-86B0-E195FAFE39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6DFD-48F2-93C9-5ECF348A49C1}"/>
                </c:ext>
              </c:extLst>
            </c:dLbl>
            <c:dLbl>
              <c:idx val="129"/>
              <c:tx>
                <c:rich>
                  <a:bodyPr/>
                  <a:lstStyle/>
                  <a:p>
                    <a:fld id="{3EC9DB4C-CCCC-D34C-AE36-3D415F9234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6DFD-48F2-93C9-5ECF348A49C1}"/>
                </c:ext>
              </c:extLst>
            </c:dLbl>
            <c:dLbl>
              <c:idx val="1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6DFD-48F2-93C9-5ECF348A49C1}"/>
                </c:ext>
              </c:extLst>
            </c:dLbl>
            <c:dLbl>
              <c:idx val="131"/>
              <c:tx>
                <c:rich>
                  <a:bodyPr/>
                  <a:lstStyle/>
                  <a:p>
                    <a:fld id="{13F4079E-C265-304E-8D56-9EBE8BD518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6DFD-48F2-93C9-5ECF348A49C1}"/>
                </c:ext>
              </c:extLst>
            </c:dLbl>
            <c:dLbl>
              <c:idx val="132"/>
              <c:tx>
                <c:rich>
                  <a:bodyPr/>
                  <a:lstStyle/>
                  <a:p>
                    <a:fld id="{03577E72-083E-674F-AA60-CAED9735B9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6DFD-48F2-93C9-5ECF348A49C1}"/>
                </c:ext>
              </c:extLst>
            </c:dLbl>
            <c:dLbl>
              <c:idx val="1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6DFD-48F2-93C9-5ECF348A49C1}"/>
                </c:ext>
              </c:extLst>
            </c:dLbl>
            <c:dLbl>
              <c:idx val="134"/>
              <c:tx>
                <c:rich>
                  <a:bodyPr/>
                  <a:lstStyle/>
                  <a:p>
                    <a:fld id="{6D113282-AC97-424F-9E14-D468ECCB0F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6DFD-48F2-93C9-5ECF348A49C1}"/>
                </c:ext>
              </c:extLst>
            </c:dLbl>
            <c:dLbl>
              <c:idx val="1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6DFD-48F2-93C9-5ECF348A49C1}"/>
                </c:ext>
              </c:extLst>
            </c:dLbl>
            <c:dLbl>
              <c:idx val="136"/>
              <c:tx>
                <c:rich>
                  <a:bodyPr/>
                  <a:lstStyle/>
                  <a:p>
                    <a:fld id="{C04AC6C7-B789-5949-86DC-32774744A5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6DFD-48F2-93C9-5ECF348A49C1}"/>
                </c:ext>
              </c:extLst>
            </c:dLbl>
            <c:dLbl>
              <c:idx val="1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6DFD-48F2-93C9-5ECF348A49C1}"/>
                </c:ext>
              </c:extLst>
            </c:dLbl>
            <c:dLbl>
              <c:idx val="1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6DFD-48F2-93C9-5ECF348A49C1}"/>
                </c:ext>
              </c:extLst>
            </c:dLbl>
            <c:dLbl>
              <c:idx val="1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6DFD-48F2-93C9-5ECF348A49C1}"/>
                </c:ext>
              </c:extLst>
            </c:dLbl>
            <c:dLbl>
              <c:idx val="140"/>
              <c:tx>
                <c:rich>
                  <a:bodyPr/>
                  <a:lstStyle/>
                  <a:p>
                    <a:fld id="{2BDDB558-33EA-8547-B427-8CAA98385E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6DFD-48F2-93C9-5ECF348A49C1}"/>
                </c:ext>
              </c:extLst>
            </c:dLbl>
            <c:dLbl>
              <c:idx val="141"/>
              <c:tx>
                <c:rich>
                  <a:bodyPr/>
                  <a:lstStyle/>
                  <a:p>
                    <a:fld id="{DC5669D9-7BB1-BE4C-9BB5-5F1D7210FC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6DFD-48F2-93C9-5ECF348A49C1}"/>
                </c:ext>
              </c:extLst>
            </c:dLbl>
            <c:dLbl>
              <c:idx val="142"/>
              <c:tx>
                <c:rich>
                  <a:bodyPr/>
                  <a:lstStyle/>
                  <a:p>
                    <a:fld id="{DFA921DE-4945-6D4B-92BE-6ADC40B7AE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6DFD-48F2-93C9-5ECF348A49C1}"/>
                </c:ext>
              </c:extLst>
            </c:dLbl>
            <c:dLbl>
              <c:idx val="1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6DFD-48F2-93C9-5ECF348A49C1}"/>
                </c:ext>
              </c:extLst>
            </c:dLbl>
            <c:dLbl>
              <c:idx val="144"/>
              <c:tx>
                <c:rich>
                  <a:bodyPr/>
                  <a:lstStyle/>
                  <a:p>
                    <a:fld id="{DC75CF2D-E21C-A24F-BAC4-90780D1A6C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6DFD-48F2-93C9-5ECF348A49C1}"/>
                </c:ext>
              </c:extLst>
            </c:dLbl>
            <c:dLbl>
              <c:idx val="145"/>
              <c:tx>
                <c:rich>
                  <a:bodyPr/>
                  <a:lstStyle/>
                  <a:p>
                    <a:fld id="{EB37D2CE-6681-4647-802E-9A8BA2498B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6DFD-48F2-93C9-5ECF348A49C1}"/>
                </c:ext>
              </c:extLst>
            </c:dLbl>
            <c:dLbl>
              <c:idx val="1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6DFD-48F2-93C9-5ECF348A49C1}"/>
                </c:ext>
              </c:extLst>
            </c:dLbl>
            <c:dLbl>
              <c:idx val="147"/>
              <c:tx>
                <c:rich>
                  <a:bodyPr/>
                  <a:lstStyle/>
                  <a:p>
                    <a:fld id="{5133528B-69BA-9E43-A990-EB93958128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6DFD-48F2-93C9-5ECF348A49C1}"/>
                </c:ext>
              </c:extLst>
            </c:dLbl>
            <c:dLbl>
              <c:idx val="1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6DFD-48F2-93C9-5ECF348A49C1}"/>
                </c:ext>
              </c:extLst>
            </c:dLbl>
            <c:dLbl>
              <c:idx val="1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6DFD-48F2-93C9-5ECF348A49C1}"/>
                </c:ext>
              </c:extLst>
            </c:dLbl>
            <c:dLbl>
              <c:idx val="1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6DFD-48F2-93C9-5ECF348A49C1}"/>
                </c:ext>
              </c:extLst>
            </c:dLbl>
            <c:dLbl>
              <c:idx val="1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6DFD-48F2-93C9-5ECF348A49C1}"/>
                </c:ext>
              </c:extLst>
            </c:dLbl>
            <c:dLbl>
              <c:idx val="1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6DFD-48F2-93C9-5ECF348A49C1}"/>
                </c:ext>
              </c:extLst>
            </c:dLbl>
            <c:dLbl>
              <c:idx val="153"/>
              <c:tx>
                <c:rich>
                  <a:bodyPr/>
                  <a:lstStyle/>
                  <a:p>
                    <a:fld id="{27A27BC4-CC36-D546-915D-9091546CCC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6DFD-48F2-93C9-5ECF348A49C1}"/>
                </c:ext>
              </c:extLst>
            </c:dLbl>
            <c:dLbl>
              <c:idx val="1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6DFD-48F2-93C9-5ECF348A49C1}"/>
                </c:ext>
              </c:extLst>
            </c:dLbl>
            <c:dLbl>
              <c:idx val="1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6DFD-48F2-93C9-5ECF348A49C1}"/>
                </c:ext>
              </c:extLst>
            </c:dLbl>
            <c:dLbl>
              <c:idx val="1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6DFD-48F2-93C9-5ECF348A49C1}"/>
                </c:ext>
              </c:extLst>
            </c:dLbl>
            <c:dLbl>
              <c:idx val="157"/>
              <c:tx>
                <c:rich>
                  <a:bodyPr/>
                  <a:lstStyle/>
                  <a:p>
                    <a:fld id="{28344FFA-89B0-5246-BA90-9E1CCF9670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6DFD-48F2-93C9-5ECF348A49C1}"/>
                </c:ext>
              </c:extLst>
            </c:dLbl>
            <c:dLbl>
              <c:idx val="158"/>
              <c:tx>
                <c:rich>
                  <a:bodyPr/>
                  <a:lstStyle/>
                  <a:p>
                    <a:fld id="{0B038B66-9A3C-6E4A-B317-2D686E3282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6DFD-48F2-93C9-5ECF348A49C1}"/>
                </c:ext>
              </c:extLst>
            </c:dLbl>
            <c:dLbl>
              <c:idx val="159"/>
              <c:tx>
                <c:rich>
                  <a:bodyPr/>
                  <a:lstStyle/>
                  <a:p>
                    <a:fld id="{7DC9D6AA-6FF7-014B-BEAC-7238F0056E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6DFD-48F2-93C9-5ECF348A49C1}"/>
                </c:ext>
              </c:extLst>
            </c:dLbl>
            <c:dLbl>
              <c:idx val="160"/>
              <c:tx>
                <c:rich>
                  <a:bodyPr/>
                  <a:lstStyle/>
                  <a:p>
                    <a:fld id="{C11EBEE7-A1F7-7243-8E71-A82A3C5033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6DFD-48F2-93C9-5ECF348A49C1}"/>
                </c:ext>
              </c:extLst>
            </c:dLbl>
            <c:dLbl>
              <c:idx val="161"/>
              <c:tx>
                <c:rich>
                  <a:bodyPr/>
                  <a:lstStyle/>
                  <a:p>
                    <a:fld id="{C2AC0D4E-9003-8242-AED7-D4D17DA0E3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6DFD-48F2-93C9-5ECF348A49C1}"/>
                </c:ext>
              </c:extLst>
            </c:dLbl>
            <c:dLbl>
              <c:idx val="1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6DFD-48F2-93C9-5ECF348A49C1}"/>
                </c:ext>
              </c:extLst>
            </c:dLbl>
            <c:dLbl>
              <c:idx val="163"/>
              <c:tx>
                <c:rich>
                  <a:bodyPr/>
                  <a:lstStyle/>
                  <a:p>
                    <a:fld id="{726E992E-A302-C84D-90D7-C0F2453D5B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6DFD-48F2-93C9-5ECF348A49C1}"/>
                </c:ext>
              </c:extLst>
            </c:dLbl>
            <c:dLbl>
              <c:idx val="164"/>
              <c:tx>
                <c:rich>
                  <a:bodyPr/>
                  <a:lstStyle/>
                  <a:p>
                    <a:fld id="{5F72D801-1A7D-B24E-8012-247480F86D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6DFD-48F2-93C9-5ECF348A49C1}"/>
                </c:ext>
              </c:extLst>
            </c:dLbl>
            <c:dLbl>
              <c:idx val="165"/>
              <c:tx>
                <c:rich>
                  <a:bodyPr/>
                  <a:lstStyle/>
                  <a:p>
                    <a:fld id="{C93A0373-2B25-AA4C-AA97-A83BCB1E36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6DFD-48F2-93C9-5ECF348A49C1}"/>
                </c:ext>
              </c:extLst>
            </c:dLbl>
            <c:dLbl>
              <c:idx val="166"/>
              <c:tx>
                <c:rich>
                  <a:bodyPr/>
                  <a:lstStyle/>
                  <a:p>
                    <a:fld id="{82C0EAF9-1EB8-5F49-9D1A-5A230701E4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6DFD-48F2-93C9-5ECF348A49C1}"/>
                </c:ext>
              </c:extLst>
            </c:dLbl>
            <c:dLbl>
              <c:idx val="167"/>
              <c:tx>
                <c:rich>
                  <a:bodyPr/>
                  <a:lstStyle/>
                  <a:p>
                    <a:fld id="{71C27C58-FE11-8D45-83D5-11E01531F1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6DFD-48F2-93C9-5ECF348A49C1}"/>
                </c:ext>
              </c:extLst>
            </c:dLbl>
            <c:dLbl>
              <c:idx val="168"/>
              <c:tx>
                <c:rich>
                  <a:bodyPr/>
                  <a:lstStyle/>
                  <a:p>
                    <a:fld id="{C9ECD721-36FF-414E-B4DD-8BD1B3A1BD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6DFD-48F2-93C9-5ECF348A49C1}"/>
                </c:ext>
              </c:extLst>
            </c:dLbl>
            <c:dLbl>
              <c:idx val="169"/>
              <c:tx>
                <c:rich>
                  <a:bodyPr/>
                  <a:lstStyle/>
                  <a:p>
                    <a:fld id="{2910596B-7850-794A-B7E7-3743EAC7ED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6DFD-48F2-93C9-5ECF348A49C1}"/>
                </c:ext>
              </c:extLst>
            </c:dLbl>
            <c:dLbl>
              <c:idx val="170"/>
              <c:tx>
                <c:rich>
                  <a:bodyPr/>
                  <a:lstStyle/>
                  <a:p>
                    <a:fld id="{83414A68-E0F1-A94C-80F8-1201C84F04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6DFD-48F2-93C9-5ECF348A49C1}"/>
                </c:ext>
              </c:extLst>
            </c:dLbl>
            <c:dLbl>
              <c:idx val="171"/>
              <c:tx>
                <c:rich>
                  <a:bodyPr/>
                  <a:lstStyle/>
                  <a:p>
                    <a:fld id="{BC741B99-4B57-564C-B256-76E22D0CA0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6DFD-48F2-93C9-5ECF348A49C1}"/>
                </c:ext>
              </c:extLst>
            </c:dLbl>
            <c:dLbl>
              <c:idx val="172"/>
              <c:tx>
                <c:rich>
                  <a:bodyPr/>
                  <a:lstStyle/>
                  <a:p>
                    <a:fld id="{CD3A885F-33BD-E740-891F-97D807D071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6DFD-48F2-93C9-5ECF348A49C1}"/>
                </c:ext>
              </c:extLst>
            </c:dLbl>
            <c:dLbl>
              <c:idx val="173"/>
              <c:tx>
                <c:rich>
                  <a:bodyPr/>
                  <a:lstStyle/>
                  <a:p>
                    <a:fld id="{C62D181F-9714-CC40-80EB-74413B8FD5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6DFD-48F2-93C9-5ECF348A49C1}"/>
                </c:ext>
              </c:extLst>
            </c:dLbl>
            <c:dLbl>
              <c:idx val="174"/>
              <c:tx>
                <c:rich>
                  <a:bodyPr/>
                  <a:lstStyle/>
                  <a:p>
                    <a:fld id="{538285D1-9323-0E4D-ABF3-8BC9832792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6DFD-48F2-93C9-5ECF348A49C1}"/>
                </c:ext>
              </c:extLst>
            </c:dLbl>
            <c:dLbl>
              <c:idx val="175"/>
              <c:tx>
                <c:rich>
                  <a:bodyPr/>
                  <a:lstStyle/>
                  <a:p>
                    <a:fld id="{E406C26F-FA28-264F-B52A-240ECDEDF7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6DFD-48F2-93C9-5ECF348A49C1}"/>
                </c:ext>
              </c:extLst>
            </c:dLbl>
            <c:dLbl>
              <c:idx val="176"/>
              <c:tx>
                <c:rich>
                  <a:bodyPr/>
                  <a:lstStyle/>
                  <a:p>
                    <a:fld id="{BEBD7114-DCC6-E742-857C-7332589866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6DFD-48F2-93C9-5ECF348A49C1}"/>
                </c:ext>
              </c:extLst>
            </c:dLbl>
            <c:dLbl>
              <c:idx val="177"/>
              <c:tx>
                <c:rich>
                  <a:bodyPr/>
                  <a:lstStyle/>
                  <a:p>
                    <a:fld id="{E1A53807-65EB-7547-ADF0-D27C9CDF18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6DFD-48F2-93C9-5ECF348A49C1}"/>
                </c:ext>
              </c:extLst>
            </c:dLbl>
            <c:dLbl>
              <c:idx val="1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8-6DFD-48F2-93C9-5ECF348A49C1}"/>
                </c:ext>
              </c:extLst>
            </c:dLbl>
            <c:dLbl>
              <c:idx val="179"/>
              <c:tx>
                <c:rich>
                  <a:bodyPr/>
                  <a:lstStyle/>
                  <a:p>
                    <a:fld id="{66D49360-9CC8-194C-AD48-5051F53AE2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6DFD-48F2-93C9-5ECF348A49C1}"/>
                </c:ext>
              </c:extLst>
            </c:dLbl>
            <c:dLbl>
              <c:idx val="180"/>
              <c:tx>
                <c:rich>
                  <a:bodyPr/>
                  <a:lstStyle/>
                  <a:p>
                    <a:fld id="{7C9AD6A9-03BD-C243-A1EB-97A7D6FF6D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6DFD-48F2-93C9-5ECF348A49C1}"/>
                </c:ext>
              </c:extLst>
            </c:dLbl>
            <c:dLbl>
              <c:idx val="181"/>
              <c:tx>
                <c:rich>
                  <a:bodyPr/>
                  <a:lstStyle/>
                  <a:p>
                    <a:fld id="{CDA6548A-F0AF-6541-9CA9-F712B3700F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6DFD-48F2-93C9-5ECF348A49C1}"/>
                </c:ext>
              </c:extLst>
            </c:dLbl>
            <c:dLbl>
              <c:idx val="182"/>
              <c:tx>
                <c:rich>
                  <a:bodyPr/>
                  <a:lstStyle/>
                  <a:p>
                    <a:fld id="{BC3CF04A-00B6-C24E-B3D8-70092DC3D6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6DFD-48F2-93C9-5ECF348A49C1}"/>
                </c:ext>
              </c:extLst>
            </c:dLbl>
            <c:dLbl>
              <c:idx val="183"/>
              <c:tx>
                <c:rich>
                  <a:bodyPr/>
                  <a:lstStyle/>
                  <a:p>
                    <a:fld id="{49A51748-5C90-2049-A48C-8A7611FB9D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6DFD-48F2-93C9-5ECF348A49C1}"/>
                </c:ext>
              </c:extLst>
            </c:dLbl>
            <c:dLbl>
              <c:idx val="1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E-6DFD-48F2-93C9-5ECF348A49C1}"/>
                </c:ext>
              </c:extLst>
            </c:dLbl>
            <c:dLbl>
              <c:idx val="185"/>
              <c:tx>
                <c:rich>
                  <a:bodyPr/>
                  <a:lstStyle/>
                  <a:p>
                    <a:fld id="{4C9B12C0-C7CF-3F46-8EF1-F41DE1373F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6DFD-48F2-93C9-5ECF348A49C1}"/>
                </c:ext>
              </c:extLst>
            </c:dLbl>
            <c:dLbl>
              <c:idx val="1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0-6DFD-48F2-93C9-5ECF348A49C1}"/>
                </c:ext>
              </c:extLst>
            </c:dLbl>
            <c:dLbl>
              <c:idx val="187"/>
              <c:tx>
                <c:rich>
                  <a:bodyPr/>
                  <a:lstStyle/>
                  <a:p>
                    <a:fld id="{A67699B9-0527-2F40-B51B-645BBBC00A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6DFD-48F2-93C9-5ECF348A49C1}"/>
                </c:ext>
              </c:extLst>
            </c:dLbl>
            <c:dLbl>
              <c:idx val="188"/>
              <c:tx>
                <c:rich>
                  <a:bodyPr/>
                  <a:lstStyle/>
                  <a:p>
                    <a:fld id="{1C6C67DB-B731-A849-B982-5F77762229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6DFD-48F2-93C9-5ECF348A49C1}"/>
                </c:ext>
              </c:extLst>
            </c:dLbl>
            <c:dLbl>
              <c:idx val="189"/>
              <c:tx>
                <c:rich>
                  <a:bodyPr/>
                  <a:lstStyle/>
                  <a:p>
                    <a:fld id="{1B3C82AB-27FD-6147-B5C5-92998C17BC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6DFD-48F2-93C9-5ECF348A49C1}"/>
                </c:ext>
              </c:extLst>
            </c:dLbl>
            <c:dLbl>
              <c:idx val="1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4-6DFD-48F2-93C9-5ECF348A49C1}"/>
                </c:ext>
              </c:extLst>
            </c:dLbl>
            <c:dLbl>
              <c:idx val="1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5-6DFD-48F2-93C9-5ECF348A49C1}"/>
                </c:ext>
              </c:extLst>
            </c:dLbl>
            <c:dLbl>
              <c:idx val="192"/>
              <c:tx>
                <c:rich>
                  <a:bodyPr/>
                  <a:lstStyle/>
                  <a:p>
                    <a:fld id="{E3F781BA-56C5-684B-93B4-44B7EED4DC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6DFD-48F2-93C9-5ECF348A49C1}"/>
                </c:ext>
              </c:extLst>
            </c:dLbl>
            <c:dLbl>
              <c:idx val="193"/>
              <c:tx>
                <c:rich>
                  <a:bodyPr/>
                  <a:lstStyle/>
                  <a:p>
                    <a:fld id="{F1BBA553-7AE3-3C41-BF7B-4AC2B1A74D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6DFD-48F2-93C9-5ECF348A49C1}"/>
                </c:ext>
              </c:extLst>
            </c:dLbl>
            <c:dLbl>
              <c:idx val="194"/>
              <c:tx>
                <c:rich>
                  <a:bodyPr/>
                  <a:lstStyle/>
                  <a:p>
                    <a:fld id="{CFD1DF74-EFFD-A44B-9964-6BB82B7BDA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6DFD-48F2-93C9-5ECF348A49C1}"/>
                </c:ext>
              </c:extLst>
            </c:dLbl>
            <c:dLbl>
              <c:idx val="195"/>
              <c:tx>
                <c:rich>
                  <a:bodyPr/>
                  <a:lstStyle/>
                  <a:p>
                    <a:fld id="{E04F2451-62E9-C74F-9945-B70F7E9CE5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6DFD-48F2-93C9-5ECF348A49C1}"/>
                </c:ext>
              </c:extLst>
            </c:dLbl>
            <c:dLbl>
              <c:idx val="196"/>
              <c:tx>
                <c:rich>
                  <a:bodyPr/>
                  <a:lstStyle/>
                  <a:p>
                    <a:fld id="{9E787D67-92D9-2748-8736-870B693E15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6DFD-48F2-93C9-5ECF348A49C1}"/>
                </c:ext>
              </c:extLst>
            </c:dLbl>
            <c:dLbl>
              <c:idx val="197"/>
              <c:tx>
                <c:rich>
                  <a:bodyPr/>
                  <a:lstStyle/>
                  <a:p>
                    <a:fld id="{F1DC2600-30A8-FE4D-BC3C-FD7F721199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6DFD-48F2-93C9-5ECF348A49C1}"/>
                </c:ext>
              </c:extLst>
            </c:dLbl>
            <c:dLbl>
              <c:idx val="198"/>
              <c:tx>
                <c:rich>
                  <a:bodyPr/>
                  <a:lstStyle/>
                  <a:p>
                    <a:fld id="{9A943D1D-2976-E44B-89E2-4599B98844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6DFD-48F2-93C9-5ECF348A49C1}"/>
                </c:ext>
              </c:extLst>
            </c:dLbl>
            <c:dLbl>
              <c:idx val="199"/>
              <c:tx>
                <c:rich>
                  <a:bodyPr/>
                  <a:lstStyle/>
                  <a:p>
                    <a:fld id="{7EFD4F28-7B85-7C45-AFC3-267F1262AF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6DFD-48F2-93C9-5ECF348A49C1}"/>
                </c:ext>
              </c:extLst>
            </c:dLbl>
            <c:dLbl>
              <c:idx val="200"/>
              <c:tx>
                <c:rich>
                  <a:bodyPr/>
                  <a:lstStyle/>
                  <a:p>
                    <a:fld id="{1BD6611B-05EE-4E43-B407-2E4573648C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6DFD-48F2-93C9-5ECF348A49C1}"/>
                </c:ext>
              </c:extLst>
            </c:dLbl>
            <c:dLbl>
              <c:idx val="201"/>
              <c:tx>
                <c:rich>
                  <a:bodyPr/>
                  <a:lstStyle/>
                  <a:p>
                    <a:fld id="{5D3DA40C-EC9E-874E-97A1-93B2F4B5A0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6DFD-48F2-93C9-5ECF348A49C1}"/>
                </c:ext>
              </c:extLst>
            </c:dLbl>
            <c:dLbl>
              <c:idx val="202"/>
              <c:tx>
                <c:rich>
                  <a:bodyPr/>
                  <a:lstStyle/>
                  <a:p>
                    <a:fld id="{63522064-5E1D-6448-B6E1-0F682054B3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6DFD-48F2-93C9-5ECF348A49C1}"/>
                </c:ext>
              </c:extLst>
            </c:dLbl>
            <c:dLbl>
              <c:idx val="203"/>
              <c:tx>
                <c:rich>
                  <a:bodyPr/>
                  <a:lstStyle/>
                  <a:p>
                    <a:fld id="{1D1A155A-8C8C-E247-B64D-004C5B7DEF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6DFD-48F2-93C9-5ECF348A49C1}"/>
                </c:ext>
              </c:extLst>
            </c:dLbl>
            <c:dLbl>
              <c:idx val="204"/>
              <c:tx>
                <c:rich>
                  <a:bodyPr/>
                  <a:lstStyle/>
                  <a:p>
                    <a:fld id="{8EB3FEFC-40CF-644D-B7A5-8B9AE272B3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6DFD-48F2-93C9-5ECF348A49C1}"/>
                </c:ext>
              </c:extLst>
            </c:dLbl>
            <c:dLbl>
              <c:idx val="205"/>
              <c:tx>
                <c:rich>
                  <a:bodyPr/>
                  <a:lstStyle/>
                  <a:p>
                    <a:fld id="{9AA4BE93-0241-DE4F-A168-3CFEFE4590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6DFD-48F2-93C9-5ECF348A49C1}"/>
                </c:ext>
              </c:extLst>
            </c:dLbl>
            <c:dLbl>
              <c:idx val="206"/>
              <c:tx>
                <c:rich>
                  <a:bodyPr/>
                  <a:lstStyle/>
                  <a:p>
                    <a:fld id="{A6679972-BF98-194D-88C9-A9085B8946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6DFD-48F2-93C9-5ECF348A49C1}"/>
                </c:ext>
              </c:extLst>
            </c:dLbl>
            <c:dLbl>
              <c:idx val="2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5-6DFD-48F2-93C9-5ECF348A49C1}"/>
                </c:ext>
              </c:extLst>
            </c:dLbl>
            <c:dLbl>
              <c:idx val="2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6-6DFD-48F2-93C9-5ECF348A49C1}"/>
                </c:ext>
              </c:extLst>
            </c:dLbl>
            <c:dLbl>
              <c:idx val="2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7-6DFD-48F2-93C9-5ECF348A49C1}"/>
                </c:ext>
              </c:extLst>
            </c:dLbl>
            <c:dLbl>
              <c:idx val="210"/>
              <c:tx>
                <c:rich>
                  <a:bodyPr/>
                  <a:lstStyle/>
                  <a:p>
                    <a:fld id="{F2357839-49A3-AA40-B6D7-CCC7F6345D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6DFD-48F2-93C9-5ECF348A49C1}"/>
                </c:ext>
              </c:extLst>
            </c:dLbl>
            <c:dLbl>
              <c:idx val="211"/>
              <c:tx>
                <c:rich>
                  <a:bodyPr/>
                  <a:lstStyle/>
                  <a:p>
                    <a:fld id="{26EBAAEE-52EB-B843-87B7-3E03648EF8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9-6DFD-48F2-93C9-5ECF348A49C1}"/>
                </c:ext>
              </c:extLst>
            </c:dLbl>
            <c:dLbl>
              <c:idx val="212"/>
              <c:tx>
                <c:rich>
                  <a:bodyPr/>
                  <a:lstStyle/>
                  <a:p>
                    <a:fld id="{6B692822-9756-014F-AD07-B77A57FBED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A-6DFD-48F2-93C9-5ECF348A49C1}"/>
                </c:ext>
              </c:extLst>
            </c:dLbl>
            <c:dLbl>
              <c:idx val="213"/>
              <c:tx>
                <c:rich>
                  <a:bodyPr/>
                  <a:lstStyle/>
                  <a:p>
                    <a:fld id="{9FD18B55-B0D1-2A4F-BE97-704CD995AE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B-6DFD-48F2-93C9-5ECF348A49C1}"/>
                </c:ext>
              </c:extLst>
            </c:dLbl>
            <c:dLbl>
              <c:idx val="214"/>
              <c:tx>
                <c:rich>
                  <a:bodyPr/>
                  <a:lstStyle/>
                  <a:p>
                    <a:fld id="{0A5758EE-EFB7-ED4E-AFC6-C9FBD74FBD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C-6DFD-48F2-93C9-5ECF348A49C1}"/>
                </c:ext>
              </c:extLst>
            </c:dLbl>
            <c:dLbl>
              <c:idx val="215"/>
              <c:tx>
                <c:rich>
                  <a:bodyPr/>
                  <a:lstStyle/>
                  <a:p>
                    <a:fld id="{83A4BA49-3302-BE40-BE64-8FA54C86E8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D-6DFD-48F2-93C9-5ECF348A49C1}"/>
                </c:ext>
              </c:extLst>
            </c:dLbl>
            <c:dLbl>
              <c:idx val="216"/>
              <c:tx>
                <c:rich>
                  <a:bodyPr/>
                  <a:lstStyle/>
                  <a:p>
                    <a:fld id="{EB5EA54D-F89D-D84D-8270-6684828516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E-6DFD-48F2-93C9-5ECF348A49C1}"/>
                </c:ext>
              </c:extLst>
            </c:dLbl>
            <c:dLbl>
              <c:idx val="217"/>
              <c:tx>
                <c:rich>
                  <a:bodyPr/>
                  <a:lstStyle/>
                  <a:p>
                    <a:fld id="{42C6C5EB-AA9B-174A-9589-3083DC170E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F-6DFD-48F2-93C9-5ECF348A49C1}"/>
                </c:ext>
              </c:extLst>
            </c:dLbl>
            <c:dLbl>
              <c:idx val="218"/>
              <c:tx>
                <c:rich>
                  <a:bodyPr/>
                  <a:lstStyle/>
                  <a:p>
                    <a:fld id="{9791831A-508D-034C-A35B-CAE7CC577A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0-6DFD-48F2-93C9-5ECF348A49C1}"/>
                </c:ext>
              </c:extLst>
            </c:dLbl>
            <c:dLbl>
              <c:idx val="219"/>
              <c:tx>
                <c:rich>
                  <a:bodyPr/>
                  <a:lstStyle/>
                  <a:p>
                    <a:fld id="{32266CF1-1B62-D546-B7F9-21B52B795F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1-6DFD-48F2-93C9-5ECF348A49C1}"/>
                </c:ext>
              </c:extLst>
            </c:dLbl>
            <c:dLbl>
              <c:idx val="220"/>
              <c:tx>
                <c:rich>
                  <a:bodyPr/>
                  <a:lstStyle/>
                  <a:p>
                    <a:fld id="{31D31ECD-BF7B-A340-A0A7-06D9580D97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2-6DFD-48F2-93C9-5ECF348A49C1}"/>
                </c:ext>
              </c:extLst>
            </c:dLbl>
            <c:dLbl>
              <c:idx val="221"/>
              <c:tx>
                <c:rich>
                  <a:bodyPr/>
                  <a:lstStyle/>
                  <a:p>
                    <a:fld id="{D2126AC1-FCDE-D647-BD7C-5EA1285FC0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3-6DFD-48F2-93C9-5ECF348A49C1}"/>
                </c:ext>
              </c:extLst>
            </c:dLbl>
            <c:dLbl>
              <c:idx val="222"/>
              <c:tx>
                <c:rich>
                  <a:bodyPr/>
                  <a:lstStyle/>
                  <a:p>
                    <a:fld id="{07C28DB2-9452-CB42-AEFD-B526FF42D2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4-6DFD-48F2-93C9-5ECF348A49C1}"/>
                </c:ext>
              </c:extLst>
            </c:dLbl>
            <c:dLbl>
              <c:idx val="223"/>
              <c:tx>
                <c:rich>
                  <a:bodyPr/>
                  <a:lstStyle/>
                  <a:p>
                    <a:fld id="{DD9EABE7-6C47-0C48-87FF-F306AEEDD4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5-6DFD-48F2-93C9-5ECF348A49C1}"/>
                </c:ext>
              </c:extLst>
            </c:dLbl>
            <c:dLbl>
              <c:idx val="224"/>
              <c:tx>
                <c:rich>
                  <a:bodyPr/>
                  <a:lstStyle/>
                  <a:p>
                    <a:fld id="{991107AB-DE5C-2E44-B82C-030AB8EB94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6-6DFD-48F2-93C9-5ECF348A49C1}"/>
                </c:ext>
              </c:extLst>
            </c:dLbl>
            <c:dLbl>
              <c:idx val="225"/>
              <c:tx>
                <c:rich>
                  <a:bodyPr/>
                  <a:lstStyle/>
                  <a:p>
                    <a:fld id="{B1305427-F664-C34B-AE70-94D8C36147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7-6DFD-48F2-93C9-5ECF348A49C1}"/>
                </c:ext>
              </c:extLst>
            </c:dLbl>
            <c:dLbl>
              <c:idx val="226"/>
              <c:tx>
                <c:rich>
                  <a:bodyPr/>
                  <a:lstStyle/>
                  <a:p>
                    <a:fld id="{50F316CE-DFB3-6E44-8F61-A29637584E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8-6DFD-48F2-93C9-5ECF348A49C1}"/>
                </c:ext>
              </c:extLst>
            </c:dLbl>
            <c:dLbl>
              <c:idx val="227"/>
              <c:tx>
                <c:rich>
                  <a:bodyPr/>
                  <a:lstStyle/>
                  <a:p>
                    <a:fld id="{35F9CCBA-0B32-9242-A5F3-92346EC321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9-6DFD-48F2-93C9-5ECF348A49C1}"/>
                </c:ext>
              </c:extLst>
            </c:dLbl>
            <c:dLbl>
              <c:idx val="228"/>
              <c:tx>
                <c:rich>
                  <a:bodyPr/>
                  <a:lstStyle/>
                  <a:p>
                    <a:fld id="{3CBF11CE-46D5-DD48-A8F4-A2B667EC51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A-6DFD-48F2-93C9-5ECF348A49C1}"/>
                </c:ext>
              </c:extLst>
            </c:dLbl>
            <c:dLbl>
              <c:idx val="229"/>
              <c:tx>
                <c:rich>
                  <a:bodyPr/>
                  <a:lstStyle/>
                  <a:p>
                    <a:fld id="{BA5F4ABA-DF9E-EF46-AF20-73FE70F284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B-6DFD-48F2-93C9-5ECF348A49C1}"/>
                </c:ext>
              </c:extLst>
            </c:dLbl>
            <c:dLbl>
              <c:idx val="230"/>
              <c:tx>
                <c:rich>
                  <a:bodyPr/>
                  <a:lstStyle/>
                  <a:p>
                    <a:fld id="{A4A3B276-692E-F14A-9568-C3D330FE62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C-6DFD-48F2-93C9-5ECF348A49C1}"/>
                </c:ext>
              </c:extLst>
            </c:dLbl>
            <c:dLbl>
              <c:idx val="231"/>
              <c:tx>
                <c:rich>
                  <a:bodyPr/>
                  <a:lstStyle/>
                  <a:p>
                    <a:fld id="{D7EABBAA-2AF4-E54E-BF3C-33FC7C4FFD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D-6DFD-48F2-93C9-5ECF348A49C1}"/>
                </c:ext>
              </c:extLst>
            </c:dLbl>
            <c:dLbl>
              <c:idx val="232"/>
              <c:tx>
                <c:rich>
                  <a:bodyPr/>
                  <a:lstStyle/>
                  <a:p>
                    <a:fld id="{0378D4FF-6113-F544-9BA8-1A23A9A4F4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E-6DFD-48F2-93C9-5ECF348A49C1}"/>
                </c:ext>
              </c:extLst>
            </c:dLbl>
            <c:dLbl>
              <c:idx val="233"/>
              <c:tx>
                <c:rich>
                  <a:bodyPr/>
                  <a:lstStyle/>
                  <a:p>
                    <a:fld id="{47AE80A5-C2FA-C441-B875-40750C145F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F-6DFD-48F2-93C9-5ECF348A49C1}"/>
                </c:ext>
              </c:extLst>
            </c:dLbl>
            <c:dLbl>
              <c:idx val="234"/>
              <c:tx>
                <c:rich>
                  <a:bodyPr/>
                  <a:lstStyle/>
                  <a:p>
                    <a:fld id="{F355CA18-A98C-BD47-8F62-7E9052184A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0-6DFD-48F2-93C9-5ECF348A49C1}"/>
                </c:ext>
              </c:extLst>
            </c:dLbl>
            <c:dLbl>
              <c:idx val="235"/>
              <c:tx>
                <c:rich>
                  <a:bodyPr/>
                  <a:lstStyle/>
                  <a:p>
                    <a:fld id="{3A656073-6CC7-DF45-BFD5-08099BC3E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1-6DFD-48F2-93C9-5ECF348A49C1}"/>
                </c:ext>
              </c:extLst>
            </c:dLbl>
            <c:dLbl>
              <c:idx val="236"/>
              <c:tx>
                <c:rich>
                  <a:bodyPr/>
                  <a:lstStyle/>
                  <a:p>
                    <a:fld id="{AD280EB4-324C-9D4D-8E4F-88789CC823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2-6DFD-48F2-93C9-5ECF348A49C1}"/>
                </c:ext>
              </c:extLst>
            </c:dLbl>
            <c:dLbl>
              <c:idx val="237"/>
              <c:tx>
                <c:rich>
                  <a:bodyPr/>
                  <a:lstStyle/>
                  <a:p>
                    <a:fld id="{C22E539A-2C4E-7741-A242-9EAD6D8DFD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3-6DFD-48F2-93C9-5ECF348A49C1}"/>
                </c:ext>
              </c:extLst>
            </c:dLbl>
            <c:dLbl>
              <c:idx val="238"/>
              <c:tx>
                <c:rich>
                  <a:bodyPr/>
                  <a:lstStyle/>
                  <a:p>
                    <a:fld id="{AE1F7800-32D0-2D46-B25C-78A73DD320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4-6DFD-48F2-93C9-5ECF348A49C1}"/>
                </c:ext>
              </c:extLst>
            </c:dLbl>
            <c:dLbl>
              <c:idx val="239"/>
              <c:tx>
                <c:rich>
                  <a:bodyPr/>
                  <a:lstStyle/>
                  <a:p>
                    <a:fld id="{002B2587-2149-7646-B017-4344047FD5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5-6DFD-48F2-93C9-5ECF348A49C1}"/>
                </c:ext>
              </c:extLst>
            </c:dLbl>
            <c:dLbl>
              <c:idx val="240"/>
              <c:tx>
                <c:rich>
                  <a:bodyPr/>
                  <a:lstStyle/>
                  <a:p>
                    <a:fld id="{F655DCDC-E8DF-7D48-80EB-867B566C20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6-6DFD-48F2-93C9-5ECF348A49C1}"/>
                </c:ext>
              </c:extLst>
            </c:dLbl>
            <c:dLbl>
              <c:idx val="241"/>
              <c:tx>
                <c:rich>
                  <a:bodyPr/>
                  <a:lstStyle/>
                  <a:p>
                    <a:fld id="{FAFCC963-6EBD-8343-81AC-772A3EDD3B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7-6DFD-48F2-93C9-5ECF348A49C1}"/>
                </c:ext>
              </c:extLst>
            </c:dLbl>
            <c:dLbl>
              <c:idx val="242"/>
              <c:tx>
                <c:rich>
                  <a:bodyPr/>
                  <a:lstStyle/>
                  <a:p>
                    <a:fld id="{430CE3E8-A29B-664E-8CE6-FF7176BF6D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8-6DFD-48F2-93C9-5ECF348A49C1}"/>
                </c:ext>
              </c:extLst>
            </c:dLbl>
            <c:dLbl>
              <c:idx val="243"/>
              <c:tx>
                <c:rich>
                  <a:bodyPr/>
                  <a:lstStyle/>
                  <a:p>
                    <a:fld id="{FFEC843C-4696-FA42-AD79-83EFA9E817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9-6DFD-48F2-93C9-5ECF348A49C1}"/>
                </c:ext>
              </c:extLst>
            </c:dLbl>
            <c:dLbl>
              <c:idx val="244"/>
              <c:tx>
                <c:rich>
                  <a:bodyPr/>
                  <a:lstStyle/>
                  <a:p>
                    <a:fld id="{F6C3914D-1FD3-1B4E-A3A2-60D2BD3048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A-6DFD-48F2-93C9-5ECF348A49C1}"/>
                </c:ext>
              </c:extLst>
            </c:dLbl>
            <c:dLbl>
              <c:idx val="245"/>
              <c:tx>
                <c:rich>
                  <a:bodyPr/>
                  <a:lstStyle/>
                  <a:p>
                    <a:fld id="{F5F99111-5970-174A-A86D-60417B3A06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B-6DFD-48F2-93C9-5ECF348A49C1}"/>
                </c:ext>
              </c:extLst>
            </c:dLbl>
            <c:dLbl>
              <c:idx val="246"/>
              <c:tx>
                <c:rich>
                  <a:bodyPr/>
                  <a:lstStyle/>
                  <a:p>
                    <a:fld id="{7637B75A-6462-5745-BE6B-5545ED3DEE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C-6DFD-48F2-93C9-5ECF348A49C1}"/>
                </c:ext>
              </c:extLst>
            </c:dLbl>
            <c:dLbl>
              <c:idx val="247"/>
              <c:tx>
                <c:rich>
                  <a:bodyPr/>
                  <a:lstStyle/>
                  <a:p>
                    <a:fld id="{811017D5-FFC0-FF40-9DCB-D20F55699C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D-6DFD-48F2-93C9-5ECF348A49C1}"/>
                </c:ext>
              </c:extLst>
            </c:dLbl>
            <c:dLbl>
              <c:idx val="248"/>
              <c:tx>
                <c:rich>
                  <a:bodyPr/>
                  <a:lstStyle/>
                  <a:p>
                    <a:fld id="{E40FDB30-C557-6B44-BF31-CA29B09FC7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E-6DFD-48F2-93C9-5ECF348A49C1}"/>
                </c:ext>
              </c:extLst>
            </c:dLbl>
            <c:dLbl>
              <c:idx val="249"/>
              <c:tx>
                <c:rich>
                  <a:bodyPr/>
                  <a:lstStyle/>
                  <a:p>
                    <a:fld id="{956EDEF4-10A2-D443-8D5C-BF69F7FAEF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F-6DFD-48F2-93C9-5ECF348A49C1}"/>
                </c:ext>
              </c:extLst>
            </c:dLbl>
            <c:dLbl>
              <c:idx val="250"/>
              <c:tx>
                <c:rich>
                  <a:bodyPr/>
                  <a:lstStyle/>
                  <a:p>
                    <a:fld id="{15603FB7-7B99-2542-838C-EB9BA50BFB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0-6DFD-48F2-93C9-5ECF348A49C1}"/>
                </c:ext>
              </c:extLst>
            </c:dLbl>
            <c:dLbl>
              <c:idx val="2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1-6DFD-48F2-93C9-5ECF348A49C1}"/>
                </c:ext>
              </c:extLst>
            </c:dLbl>
            <c:dLbl>
              <c:idx val="252"/>
              <c:tx>
                <c:rich>
                  <a:bodyPr/>
                  <a:lstStyle/>
                  <a:p>
                    <a:fld id="{A64DBA41-7A6B-C040-B20B-B1C9822743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2-6DFD-48F2-93C9-5ECF348A49C1}"/>
                </c:ext>
              </c:extLst>
            </c:dLbl>
            <c:dLbl>
              <c:idx val="253"/>
              <c:tx>
                <c:rich>
                  <a:bodyPr/>
                  <a:lstStyle/>
                  <a:p>
                    <a:fld id="{4A6D3868-8F34-004D-B3CB-64DEAEDE10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3-6DFD-48F2-93C9-5ECF348A49C1}"/>
                </c:ext>
              </c:extLst>
            </c:dLbl>
            <c:dLbl>
              <c:idx val="254"/>
              <c:tx>
                <c:rich>
                  <a:bodyPr/>
                  <a:lstStyle/>
                  <a:p>
                    <a:fld id="{F2B626F7-EF43-CE48-9E4D-668D692693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4-6DFD-48F2-93C9-5ECF348A49C1}"/>
                </c:ext>
              </c:extLst>
            </c:dLbl>
            <c:dLbl>
              <c:idx val="255"/>
              <c:tx>
                <c:rich>
                  <a:bodyPr/>
                  <a:lstStyle/>
                  <a:p>
                    <a:fld id="{011379E6-1D59-1C4F-8A3E-CB1F89FC0C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5-6DFD-48F2-93C9-5ECF348A49C1}"/>
                </c:ext>
              </c:extLst>
            </c:dLbl>
            <c:dLbl>
              <c:idx val="256"/>
              <c:tx>
                <c:rich>
                  <a:bodyPr/>
                  <a:lstStyle/>
                  <a:p>
                    <a:fld id="{56EA65A7-3C5A-4941-B893-AF13C3C236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6-6DFD-48F2-93C9-5ECF348A49C1}"/>
                </c:ext>
              </c:extLst>
            </c:dLbl>
            <c:dLbl>
              <c:idx val="257"/>
              <c:tx>
                <c:rich>
                  <a:bodyPr/>
                  <a:lstStyle/>
                  <a:p>
                    <a:fld id="{F99B6F16-51FF-9B46-9E2D-C8252D2B34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7-6DFD-48F2-93C9-5ECF348A49C1}"/>
                </c:ext>
              </c:extLst>
            </c:dLbl>
            <c:dLbl>
              <c:idx val="258"/>
              <c:tx>
                <c:rich>
                  <a:bodyPr/>
                  <a:lstStyle/>
                  <a:p>
                    <a:fld id="{9E637186-30DA-554D-9802-DBBDAACF1F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8-6DFD-48F2-93C9-5ECF348A49C1}"/>
                </c:ext>
              </c:extLst>
            </c:dLbl>
            <c:dLbl>
              <c:idx val="2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9-6DFD-48F2-93C9-5ECF348A49C1}"/>
                </c:ext>
              </c:extLst>
            </c:dLbl>
            <c:dLbl>
              <c:idx val="260"/>
              <c:tx>
                <c:rich>
                  <a:bodyPr/>
                  <a:lstStyle/>
                  <a:p>
                    <a:fld id="{D17C2DEB-9A82-294F-869F-F3CFF3A9E7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A-6DFD-48F2-93C9-5ECF348A49C1}"/>
                </c:ext>
              </c:extLst>
            </c:dLbl>
            <c:dLbl>
              <c:idx val="261"/>
              <c:tx>
                <c:rich>
                  <a:bodyPr/>
                  <a:lstStyle/>
                  <a:p>
                    <a:fld id="{05997F07-549B-ED4A-A989-0AB80595A6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B-6DFD-48F2-93C9-5ECF348A49C1}"/>
                </c:ext>
              </c:extLst>
            </c:dLbl>
            <c:dLbl>
              <c:idx val="262"/>
              <c:tx>
                <c:rich>
                  <a:bodyPr/>
                  <a:lstStyle/>
                  <a:p>
                    <a:fld id="{4E127FB7-3775-2344-AA14-6A2ECBD2DB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C-6DFD-48F2-93C9-5ECF348A49C1}"/>
                </c:ext>
              </c:extLst>
            </c:dLbl>
            <c:dLbl>
              <c:idx val="2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D-6DFD-48F2-93C9-5ECF348A49C1}"/>
                </c:ext>
              </c:extLst>
            </c:dLbl>
            <c:dLbl>
              <c:idx val="264"/>
              <c:tx>
                <c:rich>
                  <a:bodyPr/>
                  <a:lstStyle/>
                  <a:p>
                    <a:fld id="{4FDAC33A-D718-5549-A8F5-A4E29D84E0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E-6DFD-48F2-93C9-5ECF348A49C1}"/>
                </c:ext>
              </c:extLst>
            </c:dLbl>
            <c:dLbl>
              <c:idx val="265"/>
              <c:tx>
                <c:rich>
                  <a:bodyPr/>
                  <a:lstStyle/>
                  <a:p>
                    <a:fld id="{6C58455B-FE6B-8B44-A6EC-AAEF95A5D1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F-6DFD-48F2-93C9-5ECF348A49C1}"/>
                </c:ext>
              </c:extLst>
            </c:dLbl>
            <c:dLbl>
              <c:idx val="266"/>
              <c:tx>
                <c:rich>
                  <a:bodyPr/>
                  <a:lstStyle/>
                  <a:p>
                    <a:fld id="{D53A404B-21C6-2843-A781-6F8F7F5FA7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0-6DFD-48F2-93C9-5ECF348A49C1}"/>
                </c:ext>
              </c:extLst>
            </c:dLbl>
            <c:dLbl>
              <c:idx val="267"/>
              <c:tx>
                <c:rich>
                  <a:bodyPr/>
                  <a:lstStyle/>
                  <a:p>
                    <a:fld id="{17F18A2B-9A90-634F-A144-137D07B720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1-6DFD-48F2-93C9-5ECF348A49C1}"/>
                </c:ext>
              </c:extLst>
            </c:dLbl>
            <c:dLbl>
              <c:idx val="268"/>
              <c:tx>
                <c:rich>
                  <a:bodyPr/>
                  <a:lstStyle/>
                  <a:p>
                    <a:fld id="{955AB68A-9D86-CB4B-81E1-8B44040EEF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2-6DFD-48F2-93C9-5ECF348A49C1}"/>
                </c:ext>
              </c:extLst>
            </c:dLbl>
            <c:dLbl>
              <c:idx val="269"/>
              <c:tx>
                <c:rich>
                  <a:bodyPr/>
                  <a:lstStyle/>
                  <a:p>
                    <a:fld id="{F0C4A1CF-01EF-2745-9E97-1A7A40A95A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3-6DFD-48F2-93C9-5ECF348A49C1}"/>
                </c:ext>
              </c:extLst>
            </c:dLbl>
            <c:dLbl>
              <c:idx val="270"/>
              <c:tx>
                <c:rich>
                  <a:bodyPr/>
                  <a:lstStyle/>
                  <a:p>
                    <a:fld id="{E7EF163A-8D4A-E842-A179-3B53481410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4-6DFD-48F2-93C9-5ECF348A49C1}"/>
                </c:ext>
              </c:extLst>
            </c:dLbl>
            <c:dLbl>
              <c:idx val="271"/>
              <c:tx>
                <c:rich>
                  <a:bodyPr/>
                  <a:lstStyle/>
                  <a:p>
                    <a:fld id="{DDF941BE-BCCC-C44A-933A-CC24131107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5-6DFD-48F2-93C9-5ECF348A49C1}"/>
                </c:ext>
              </c:extLst>
            </c:dLbl>
            <c:dLbl>
              <c:idx val="272"/>
              <c:tx>
                <c:rich>
                  <a:bodyPr/>
                  <a:lstStyle/>
                  <a:p>
                    <a:fld id="{FA004355-5B03-7646-9362-6841B2110F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6-6DFD-48F2-93C9-5ECF348A49C1}"/>
                </c:ext>
              </c:extLst>
            </c:dLbl>
            <c:dLbl>
              <c:idx val="273"/>
              <c:tx>
                <c:rich>
                  <a:bodyPr/>
                  <a:lstStyle/>
                  <a:p>
                    <a:fld id="{CE8CE801-CFB9-DC4A-8E7B-0C9972F50C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7-6DFD-48F2-93C9-5ECF348A49C1}"/>
                </c:ext>
              </c:extLst>
            </c:dLbl>
            <c:dLbl>
              <c:idx val="274"/>
              <c:tx>
                <c:rich>
                  <a:bodyPr/>
                  <a:lstStyle/>
                  <a:p>
                    <a:fld id="{82E80D94-21F3-CD44-B4B7-837275A4F7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8-6DFD-48F2-93C9-5ECF348A49C1}"/>
                </c:ext>
              </c:extLst>
            </c:dLbl>
            <c:dLbl>
              <c:idx val="275"/>
              <c:tx>
                <c:rich>
                  <a:bodyPr/>
                  <a:lstStyle/>
                  <a:p>
                    <a:fld id="{229752CA-A163-244A-B7DA-BFC3B6517C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9-6DFD-48F2-93C9-5ECF348A49C1}"/>
                </c:ext>
              </c:extLst>
            </c:dLbl>
            <c:dLbl>
              <c:idx val="276"/>
              <c:tx>
                <c:rich>
                  <a:bodyPr/>
                  <a:lstStyle/>
                  <a:p>
                    <a:fld id="{929DD148-79EB-8E4D-A3B7-4C76F0DEB9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A-6DFD-48F2-93C9-5ECF348A49C1}"/>
                </c:ext>
              </c:extLst>
            </c:dLbl>
            <c:dLbl>
              <c:idx val="277"/>
              <c:tx>
                <c:rich>
                  <a:bodyPr/>
                  <a:lstStyle/>
                  <a:p>
                    <a:fld id="{AEB30CB9-8723-BA4C-85CC-68DC2444DD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B-6DFD-48F2-93C9-5ECF348A49C1}"/>
                </c:ext>
              </c:extLst>
            </c:dLbl>
            <c:dLbl>
              <c:idx val="278"/>
              <c:tx>
                <c:rich>
                  <a:bodyPr/>
                  <a:lstStyle/>
                  <a:p>
                    <a:fld id="{3BD5EF66-8D26-B349-BB8E-72BBA55D1B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C-6DFD-48F2-93C9-5ECF348A49C1}"/>
                </c:ext>
              </c:extLst>
            </c:dLbl>
            <c:dLbl>
              <c:idx val="279"/>
              <c:tx>
                <c:rich>
                  <a:bodyPr/>
                  <a:lstStyle/>
                  <a:p>
                    <a:fld id="{E6DDEAC9-0E52-BB40-BDA8-0C80098ADB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D-6DFD-48F2-93C9-5ECF348A49C1}"/>
                </c:ext>
              </c:extLst>
            </c:dLbl>
            <c:dLbl>
              <c:idx val="280"/>
              <c:tx>
                <c:rich>
                  <a:bodyPr/>
                  <a:lstStyle/>
                  <a:p>
                    <a:fld id="{20BA3DDA-CC54-F949-BE9E-0279C856FC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E-6DFD-48F2-93C9-5ECF348A49C1}"/>
                </c:ext>
              </c:extLst>
            </c:dLbl>
            <c:dLbl>
              <c:idx val="281"/>
              <c:tx>
                <c:rich>
                  <a:bodyPr/>
                  <a:lstStyle/>
                  <a:p>
                    <a:fld id="{3DED4EAD-83EB-5144-8779-23EA349775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F-6DFD-48F2-93C9-5ECF348A49C1}"/>
                </c:ext>
              </c:extLst>
            </c:dLbl>
            <c:dLbl>
              <c:idx val="282"/>
              <c:tx>
                <c:rich>
                  <a:bodyPr/>
                  <a:lstStyle/>
                  <a:p>
                    <a:fld id="{20944E67-8217-4045-9081-5D42ABDD72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0-6DFD-48F2-93C9-5ECF348A49C1}"/>
                </c:ext>
              </c:extLst>
            </c:dLbl>
            <c:dLbl>
              <c:idx val="283"/>
              <c:tx>
                <c:rich>
                  <a:bodyPr/>
                  <a:lstStyle/>
                  <a:p>
                    <a:fld id="{98D9749F-B0DD-8E49-B2FF-0CC1BE4B35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1-6DFD-48F2-93C9-5ECF348A49C1}"/>
                </c:ext>
              </c:extLst>
            </c:dLbl>
            <c:dLbl>
              <c:idx val="284"/>
              <c:tx>
                <c:rich>
                  <a:bodyPr/>
                  <a:lstStyle/>
                  <a:p>
                    <a:fld id="{ADF0EE2A-E98E-9643-9DEC-556902FFCC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2-6DFD-48F2-93C9-5ECF348A49C1}"/>
                </c:ext>
              </c:extLst>
            </c:dLbl>
            <c:dLbl>
              <c:idx val="285"/>
              <c:tx>
                <c:rich>
                  <a:bodyPr/>
                  <a:lstStyle/>
                  <a:p>
                    <a:fld id="{09C18C6E-FA21-3944-A728-E1B65455E3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3-6DFD-48F2-93C9-5ECF348A49C1}"/>
                </c:ext>
              </c:extLst>
            </c:dLbl>
            <c:dLbl>
              <c:idx val="286"/>
              <c:tx>
                <c:rich>
                  <a:bodyPr/>
                  <a:lstStyle/>
                  <a:p>
                    <a:fld id="{5D6AE0EF-A94A-C64F-984F-1548E62CF8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4-6DFD-48F2-93C9-5ECF348A49C1}"/>
                </c:ext>
              </c:extLst>
            </c:dLbl>
            <c:dLbl>
              <c:idx val="287"/>
              <c:tx>
                <c:rich>
                  <a:bodyPr/>
                  <a:lstStyle/>
                  <a:p>
                    <a:fld id="{B97E4C12-EAC0-884E-B937-1EA3F48543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5-6DFD-48F2-93C9-5ECF348A49C1}"/>
                </c:ext>
              </c:extLst>
            </c:dLbl>
            <c:dLbl>
              <c:idx val="288"/>
              <c:tx>
                <c:rich>
                  <a:bodyPr/>
                  <a:lstStyle/>
                  <a:p>
                    <a:fld id="{C87907CD-886B-0848-9324-3A2899F357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6-6DFD-48F2-93C9-5ECF348A49C1}"/>
                </c:ext>
              </c:extLst>
            </c:dLbl>
            <c:dLbl>
              <c:idx val="289"/>
              <c:tx>
                <c:rich>
                  <a:bodyPr/>
                  <a:lstStyle/>
                  <a:p>
                    <a:fld id="{352C5E4A-8BF3-8643-83DD-42120550B5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7-6DFD-48F2-93C9-5ECF348A49C1}"/>
                </c:ext>
              </c:extLst>
            </c:dLbl>
            <c:dLbl>
              <c:idx val="290"/>
              <c:tx>
                <c:rich>
                  <a:bodyPr/>
                  <a:lstStyle/>
                  <a:p>
                    <a:fld id="{54DCBEF4-7D88-DD43-B48D-63C36CF7B8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8-6DFD-48F2-93C9-5ECF348A49C1}"/>
                </c:ext>
              </c:extLst>
            </c:dLbl>
            <c:dLbl>
              <c:idx val="291"/>
              <c:tx>
                <c:rich>
                  <a:bodyPr/>
                  <a:lstStyle/>
                  <a:p>
                    <a:fld id="{3043CAEE-8755-604F-BEE1-30C0CF9664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9-6DFD-48F2-93C9-5ECF348A49C1}"/>
                </c:ext>
              </c:extLst>
            </c:dLbl>
            <c:dLbl>
              <c:idx val="292"/>
              <c:tx>
                <c:rich>
                  <a:bodyPr/>
                  <a:lstStyle/>
                  <a:p>
                    <a:fld id="{4B719204-62AC-E443-93A8-39FBCDB939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A-6DFD-48F2-93C9-5ECF348A49C1}"/>
                </c:ext>
              </c:extLst>
            </c:dLbl>
            <c:dLbl>
              <c:idx val="293"/>
              <c:tx>
                <c:rich>
                  <a:bodyPr/>
                  <a:lstStyle/>
                  <a:p>
                    <a:fld id="{3C885155-9894-144A-BBAC-E332208C04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B-6DFD-48F2-93C9-5ECF348A49C1}"/>
                </c:ext>
              </c:extLst>
            </c:dLbl>
            <c:dLbl>
              <c:idx val="294"/>
              <c:tx>
                <c:rich>
                  <a:bodyPr/>
                  <a:lstStyle/>
                  <a:p>
                    <a:fld id="{9F22EAD2-A4BC-8448-B857-7CD8604EF2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C-6DFD-48F2-93C9-5ECF348A49C1}"/>
                </c:ext>
              </c:extLst>
            </c:dLbl>
            <c:dLbl>
              <c:idx val="295"/>
              <c:tx>
                <c:rich>
                  <a:bodyPr/>
                  <a:lstStyle/>
                  <a:p>
                    <a:fld id="{63705514-96AF-1B4A-B2F0-AFA25DAFFB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D-6DFD-48F2-93C9-5ECF348A49C1}"/>
                </c:ext>
              </c:extLst>
            </c:dLbl>
            <c:dLbl>
              <c:idx val="296"/>
              <c:tx>
                <c:rich>
                  <a:bodyPr/>
                  <a:lstStyle/>
                  <a:p>
                    <a:fld id="{648C2702-40EA-C74D-9E3C-171A22007E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E-6DFD-48F2-93C9-5ECF348A49C1}"/>
                </c:ext>
              </c:extLst>
            </c:dLbl>
            <c:dLbl>
              <c:idx val="297"/>
              <c:tx>
                <c:rich>
                  <a:bodyPr/>
                  <a:lstStyle/>
                  <a:p>
                    <a:fld id="{B6595BA3-6A28-984F-8849-00750EE724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F-6DFD-48F2-93C9-5ECF348A49C1}"/>
                </c:ext>
              </c:extLst>
            </c:dLbl>
            <c:dLbl>
              <c:idx val="298"/>
              <c:tx>
                <c:rich>
                  <a:bodyPr/>
                  <a:lstStyle/>
                  <a:p>
                    <a:fld id="{2BB8ED4E-6CDB-DA4A-9032-A04D73CAA8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0-6DFD-48F2-93C9-5ECF348A49C1}"/>
                </c:ext>
              </c:extLst>
            </c:dLbl>
            <c:dLbl>
              <c:idx val="299"/>
              <c:tx>
                <c:rich>
                  <a:bodyPr/>
                  <a:lstStyle/>
                  <a:p>
                    <a:fld id="{6437A269-86C8-5441-9ADD-4BA1EF56E6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1-6DFD-48F2-93C9-5ECF348A49C1}"/>
                </c:ext>
              </c:extLst>
            </c:dLbl>
            <c:dLbl>
              <c:idx val="300"/>
              <c:tx>
                <c:rich>
                  <a:bodyPr/>
                  <a:lstStyle/>
                  <a:p>
                    <a:fld id="{C28AB4EC-153C-2942-85AC-4193D03F6D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2-6DFD-48F2-93C9-5ECF348A49C1}"/>
                </c:ext>
              </c:extLst>
            </c:dLbl>
            <c:dLbl>
              <c:idx val="301"/>
              <c:tx>
                <c:rich>
                  <a:bodyPr/>
                  <a:lstStyle/>
                  <a:p>
                    <a:fld id="{0325F861-BC2E-7145-A003-987C637AA2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3-6DFD-48F2-93C9-5ECF348A49C1}"/>
                </c:ext>
              </c:extLst>
            </c:dLbl>
            <c:dLbl>
              <c:idx val="302"/>
              <c:tx>
                <c:rich>
                  <a:bodyPr/>
                  <a:lstStyle/>
                  <a:p>
                    <a:fld id="{5C3A1050-123B-2946-9094-849701A569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4-6DFD-48F2-93C9-5ECF348A49C1}"/>
                </c:ext>
              </c:extLst>
            </c:dLbl>
            <c:dLbl>
              <c:idx val="303"/>
              <c:tx>
                <c:rich>
                  <a:bodyPr/>
                  <a:lstStyle/>
                  <a:p>
                    <a:fld id="{023E9272-1EEB-3042-8B44-E03551BBD6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5-6DFD-48F2-93C9-5ECF348A49C1}"/>
                </c:ext>
              </c:extLst>
            </c:dLbl>
            <c:dLbl>
              <c:idx val="304"/>
              <c:tx>
                <c:rich>
                  <a:bodyPr/>
                  <a:lstStyle/>
                  <a:p>
                    <a:fld id="{497F18CC-C744-2746-85EF-042B0DE72C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6-6DFD-48F2-93C9-5ECF348A49C1}"/>
                </c:ext>
              </c:extLst>
            </c:dLbl>
            <c:dLbl>
              <c:idx val="305"/>
              <c:tx>
                <c:rich>
                  <a:bodyPr/>
                  <a:lstStyle/>
                  <a:p>
                    <a:fld id="{F625287B-E9F1-4B4D-8E56-8DEFC501BB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7-6DFD-48F2-93C9-5ECF348A49C1}"/>
                </c:ext>
              </c:extLst>
            </c:dLbl>
            <c:dLbl>
              <c:idx val="306"/>
              <c:tx>
                <c:rich>
                  <a:bodyPr/>
                  <a:lstStyle/>
                  <a:p>
                    <a:fld id="{A12CBEDE-8905-4E45-9FED-1DD0919B0C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8-6DFD-48F2-93C9-5ECF348A49C1}"/>
                </c:ext>
              </c:extLst>
            </c:dLbl>
            <c:dLbl>
              <c:idx val="307"/>
              <c:tx>
                <c:rich>
                  <a:bodyPr/>
                  <a:lstStyle/>
                  <a:p>
                    <a:fld id="{3991A91C-D103-FA4D-B9CA-297207CC12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9-6DFD-48F2-93C9-5ECF348A49C1}"/>
                </c:ext>
              </c:extLst>
            </c:dLbl>
            <c:dLbl>
              <c:idx val="308"/>
              <c:tx>
                <c:rich>
                  <a:bodyPr/>
                  <a:lstStyle/>
                  <a:p>
                    <a:fld id="{FED4B4A0-1890-D740-B1B7-AB1B86246B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A-6DFD-48F2-93C9-5ECF348A49C1}"/>
                </c:ext>
              </c:extLst>
            </c:dLbl>
            <c:dLbl>
              <c:idx val="309"/>
              <c:tx>
                <c:rich>
                  <a:bodyPr/>
                  <a:lstStyle/>
                  <a:p>
                    <a:fld id="{C6A87749-7ABC-C14B-8D93-8E4B5F6E43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B-6DFD-48F2-93C9-5ECF348A49C1}"/>
                </c:ext>
              </c:extLst>
            </c:dLbl>
            <c:dLbl>
              <c:idx val="310"/>
              <c:tx>
                <c:rich>
                  <a:bodyPr/>
                  <a:lstStyle/>
                  <a:p>
                    <a:fld id="{CDB4DA8C-3E6A-C649-AB2F-CA55282D2C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C-6DFD-48F2-93C9-5ECF348A49C1}"/>
                </c:ext>
              </c:extLst>
            </c:dLbl>
            <c:dLbl>
              <c:idx val="311"/>
              <c:tx>
                <c:rich>
                  <a:bodyPr/>
                  <a:lstStyle/>
                  <a:p>
                    <a:fld id="{A9E36A99-5E0A-AB40-8177-EF93118F35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D-6DFD-48F2-93C9-5ECF348A49C1}"/>
                </c:ext>
              </c:extLst>
            </c:dLbl>
            <c:dLbl>
              <c:idx val="312"/>
              <c:tx>
                <c:rich>
                  <a:bodyPr/>
                  <a:lstStyle/>
                  <a:p>
                    <a:fld id="{C4D6B416-2F3F-934C-B1AD-6D5DD02685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E-6DFD-48F2-93C9-5ECF348A49C1}"/>
                </c:ext>
              </c:extLst>
            </c:dLbl>
            <c:dLbl>
              <c:idx val="313"/>
              <c:tx>
                <c:rich>
                  <a:bodyPr/>
                  <a:lstStyle/>
                  <a:p>
                    <a:fld id="{F8D65D6E-CEA3-414C-809E-3649232401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F-6DFD-48F2-93C9-5ECF348A49C1}"/>
                </c:ext>
              </c:extLst>
            </c:dLbl>
            <c:dLbl>
              <c:idx val="314"/>
              <c:tx>
                <c:rich>
                  <a:bodyPr/>
                  <a:lstStyle/>
                  <a:p>
                    <a:fld id="{16F1E9F1-9017-A743-92B2-C3D041F77F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0-6DFD-48F2-93C9-5ECF348A49C1}"/>
                </c:ext>
              </c:extLst>
            </c:dLbl>
            <c:dLbl>
              <c:idx val="315"/>
              <c:tx>
                <c:rich>
                  <a:bodyPr/>
                  <a:lstStyle/>
                  <a:p>
                    <a:fld id="{31CD0659-6667-8D44-B12C-CFFC7C448F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1-6DFD-48F2-93C9-5ECF348A49C1}"/>
                </c:ext>
              </c:extLst>
            </c:dLbl>
            <c:dLbl>
              <c:idx val="316"/>
              <c:tx>
                <c:rich>
                  <a:bodyPr/>
                  <a:lstStyle/>
                  <a:p>
                    <a:fld id="{8ACDD040-4FCE-7B4B-9868-EC712B52A6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2-6DFD-48F2-93C9-5ECF348A49C1}"/>
                </c:ext>
              </c:extLst>
            </c:dLbl>
            <c:dLbl>
              <c:idx val="317"/>
              <c:tx>
                <c:rich>
                  <a:bodyPr/>
                  <a:lstStyle/>
                  <a:p>
                    <a:fld id="{64256CA4-D6F6-6844-912C-C372F4C7D9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3-6DFD-48F2-93C9-5ECF348A49C1}"/>
                </c:ext>
              </c:extLst>
            </c:dLbl>
            <c:dLbl>
              <c:idx val="318"/>
              <c:tx>
                <c:rich>
                  <a:bodyPr/>
                  <a:lstStyle/>
                  <a:p>
                    <a:fld id="{E2EB7490-4C78-A045-BA8A-5D584D229C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4-6DFD-48F2-93C9-5ECF348A49C1}"/>
                </c:ext>
              </c:extLst>
            </c:dLbl>
            <c:dLbl>
              <c:idx val="319"/>
              <c:tx>
                <c:rich>
                  <a:bodyPr/>
                  <a:lstStyle/>
                  <a:p>
                    <a:fld id="{90105D8A-1337-8A49-948E-ECE5E96C92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5-6DFD-48F2-93C9-5ECF348A49C1}"/>
                </c:ext>
              </c:extLst>
            </c:dLbl>
            <c:dLbl>
              <c:idx val="320"/>
              <c:tx>
                <c:rich>
                  <a:bodyPr/>
                  <a:lstStyle/>
                  <a:p>
                    <a:fld id="{302C6E27-835A-D84D-B6BF-05DB6FAABA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6-6DFD-48F2-93C9-5ECF348A49C1}"/>
                </c:ext>
              </c:extLst>
            </c:dLbl>
            <c:dLbl>
              <c:idx val="321"/>
              <c:tx>
                <c:rich>
                  <a:bodyPr/>
                  <a:lstStyle/>
                  <a:p>
                    <a:fld id="{077DB0FF-0D57-AE40-B6CF-5AAECB70EC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7-6DFD-48F2-93C9-5ECF348A49C1}"/>
                </c:ext>
              </c:extLst>
            </c:dLbl>
            <c:dLbl>
              <c:idx val="322"/>
              <c:tx>
                <c:rich>
                  <a:bodyPr/>
                  <a:lstStyle/>
                  <a:p>
                    <a:fld id="{4244040B-2CC8-0F44-8651-B2E7E1366B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8-6DFD-48F2-93C9-5ECF348A49C1}"/>
                </c:ext>
              </c:extLst>
            </c:dLbl>
            <c:dLbl>
              <c:idx val="323"/>
              <c:tx>
                <c:rich>
                  <a:bodyPr/>
                  <a:lstStyle/>
                  <a:p>
                    <a:fld id="{3E4B913F-101A-614A-A954-364CEBDF1D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9-6DFD-48F2-93C9-5ECF348A49C1}"/>
                </c:ext>
              </c:extLst>
            </c:dLbl>
            <c:dLbl>
              <c:idx val="324"/>
              <c:tx>
                <c:rich>
                  <a:bodyPr/>
                  <a:lstStyle/>
                  <a:p>
                    <a:fld id="{4AC55854-4DE4-B84C-8CB3-29A15AEB42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A-6DFD-48F2-93C9-5ECF348A49C1}"/>
                </c:ext>
              </c:extLst>
            </c:dLbl>
            <c:dLbl>
              <c:idx val="325"/>
              <c:tx>
                <c:rich>
                  <a:bodyPr/>
                  <a:lstStyle/>
                  <a:p>
                    <a:fld id="{82CE9981-391C-8146-8762-51976FF3DA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B-6DFD-48F2-93C9-5ECF348A49C1}"/>
                </c:ext>
              </c:extLst>
            </c:dLbl>
            <c:dLbl>
              <c:idx val="326"/>
              <c:tx>
                <c:rich>
                  <a:bodyPr/>
                  <a:lstStyle/>
                  <a:p>
                    <a:fld id="{39282037-EC43-9C4D-A1AD-C216553926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C-6DFD-48F2-93C9-5ECF348A49C1}"/>
                </c:ext>
              </c:extLst>
            </c:dLbl>
            <c:dLbl>
              <c:idx val="327"/>
              <c:tx>
                <c:rich>
                  <a:bodyPr/>
                  <a:lstStyle/>
                  <a:p>
                    <a:fld id="{9F15EFE5-5EF6-8C4F-BF1B-6FCBBEEA70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D-6DFD-48F2-93C9-5ECF348A49C1}"/>
                </c:ext>
              </c:extLst>
            </c:dLbl>
            <c:dLbl>
              <c:idx val="328"/>
              <c:tx>
                <c:rich>
                  <a:bodyPr/>
                  <a:lstStyle/>
                  <a:p>
                    <a:fld id="{E334A40D-30A5-2C4B-BA8D-DC895E7DF5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E-6DFD-48F2-93C9-5ECF348A49C1}"/>
                </c:ext>
              </c:extLst>
            </c:dLbl>
            <c:dLbl>
              <c:idx val="329"/>
              <c:tx>
                <c:rich>
                  <a:bodyPr/>
                  <a:lstStyle/>
                  <a:p>
                    <a:fld id="{578435AF-9764-8142-AB38-4314D99389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F-6DFD-48F2-93C9-5ECF348A49C1}"/>
                </c:ext>
              </c:extLst>
            </c:dLbl>
            <c:dLbl>
              <c:idx val="330"/>
              <c:tx>
                <c:rich>
                  <a:bodyPr/>
                  <a:lstStyle/>
                  <a:p>
                    <a:fld id="{7FF9B06C-FC6C-B345-80ED-0C45088B13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0-6DFD-48F2-93C9-5ECF348A49C1}"/>
                </c:ext>
              </c:extLst>
            </c:dLbl>
            <c:dLbl>
              <c:idx val="331"/>
              <c:tx>
                <c:rich>
                  <a:bodyPr/>
                  <a:lstStyle/>
                  <a:p>
                    <a:fld id="{6208FA12-DB9C-1C4A-A50F-E41E7B5F1A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1-6DFD-48F2-93C9-5ECF348A49C1}"/>
                </c:ext>
              </c:extLst>
            </c:dLbl>
            <c:dLbl>
              <c:idx val="332"/>
              <c:tx>
                <c:rich>
                  <a:bodyPr/>
                  <a:lstStyle/>
                  <a:p>
                    <a:fld id="{A95C0A03-AAD7-804B-8F57-785E4D1E91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2-6DFD-48F2-93C9-5ECF348A49C1}"/>
                </c:ext>
              </c:extLst>
            </c:dLbl>
            <c:dLbl>
              <c:idx val="333"/>
              <c:tx>
                <c:rich>
                  <a:bodyPr/>
                  <a:lstStyle/>
                  <a:p>
                    <a:fld id="{D5B8618B-6832-484C-B704-D16576D5FE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3-6DFD-48F2-93C9-5ECF348A49C1}"/>
                </c:ext>
              </c:extLst>
            </c:dLbl>
            <c:dLbl>
              <c:idx val="334"/>
              <c:tx>
                <c:rich>
                  <a:bodyPr/>
                  <a:lstStyle/>
                  <a:p>
                    <a:fld id="{F53F97ED-87F8-174E-BFC7-32D5D6C489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4-6DFD-48F2-93C9-5ECF348A49C1}"/>
                </c:ext>
              </c:extLst>
            </c:dLbl>
            <c:dLbl>
              <c:idx val="335"/>
              <c:tx>
                <c:rich>
                  <a:bodyPr/>
                  <a:lstStyle/>
                  <a:p>
                    <a:fld id="{62309153-FF99-3740-ADEC-36281DEEC8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5-6DFD-48F2-93C9-5ECF348A49C1}"/>
                </c:ext>
              </c:extLst>
            </c:dLbl>
            <c:dLbl>
              <c:idx val="336"/>
              <c:tx>
                <c:rich>
                  <a:bodyPr/>
                  <a:lstStyle/>
                  <a:p>
                    <a:fld id="{E5CE361A-7F72-C44D-AAC2-A37ACB6D57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6-6DFD-48F2-93C9-5ECF348A49C1}"/>
                </c:ext>
              </c:extLst>
            </c:dLbl>
            <c:dLbl>
              <c:idx val="337"/>
              <c:tx>
                <c:rich>
                  <a:bodyPr/>
                  <a:lstStyle/>
                  <a:p>
                    <a:fld id="{D28B1DBF-A5F0-4A45-8AE7-A7A55252FF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7-6DFD-48F2-93C9-5ECF348A49C1}"/>
                </c:ext>
              </c:extLst>
            </c:dLbl>
            <c:dLbl>
              <c:idx val="338"/>
              <c:tx>
                <c:rich>
                  <a:bodyPr/>
                  <a:lstStyle/>
                  <a:p>
                    <a:fld id="{A40E8EC0-7841-7448-8BCA-BC3957B06D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8-6DFD-48F2-93C9-5ECF348A49C1}"/>
                </c:ext>
              </c:extLst>
            </c:dLbl>
            <c:dLbl>
              <c:idx val="339"/>
              <c:tx>
                <c:rich>
                  <a:bodyPr/>
                  <a:lstStyle/>
                  <a:p>
                    <a:fld id="{BCDF5CFD-EB19-4646-AFB5-1564B243A6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9-6DFD-48F2-93C9-5ECF348A49C1}"/>
                </c:ext>
              </c:extLst>
            </c:dLbl>
            <c:dLbl>
              <c:idx val="340"/>
              <c:tx>
                <c:rich>
                  <a:bodyPr/>
                  <a:lstStyle/>
                  <a:p>
                    <a:fld id="{0EBC07A0-52C6-FC46-AB57-A7C2FF828F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A-6DFD-48F2-93C9-5ECF348A49C1}"/>
                </c:ext>
              </c:extLst>
            </c:dLbl>
            <c:dLbl>
              <c:idx val="341"/>
              <c:tx>
                <c:rich>
                  <a:bodyPr/>
                  <a:lstStyle/>
                  <a:p>
                    <a:fld id="{57605ADC-D45E-094C-94A9-40B823FA9E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B-6DFD-48F2-93C9-5ECF348A49C1}"/>
                </c:ext>
              </c:extLst>
            </c:dLbl>
            <c:dLbl>
              <c:idx val="342"/>
              <c:tx>
                <c:rich>
                  <a:bodyPr/>
                  <a:lstStyle/>
                  <a:p>
                    <a:fld id="{2F7B187F-E476-2242-9512-8BF999F04C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C-6DFD-48F2-93C9-5ECF348A49C1}"/>
                </c:ext>
              </c:extLst>
            </c:dLbl>
            <c:dLbl>
              <c:idx val="343"/>
              <c:tx>
                <c:rich>
                  <a:bodyPr/>
                  <a:lstStyle/>
                  <a:p>
                    <a:fld id="{473D9B03-CE9B-7E45-8639-397B06F6B4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D-6DFD-48F2-93C9-5ECF348A49C1}"/>
                </c:ext>
              </c:extLst>
            </c:dLbl>
            <c:dLbl>
              <c:idx val="344"/>
              <c:tx>
                <c:rich>
                  <a:bodyPr/>
                  <a:lstStyle/>
                  <a:p>
                    <a:fld id="{9443EDF6-4E88-C44B-BBF7-9E3E2801FC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E-6DFD-48F2-93C9-5ECF348A49C1}"/>
                </c:ext>
              </c:extLst>
            </c:dLbl>
            <c:dLbl>
              <c:idx val="345"/>
              <c:tx>
                <c:rich>
                  <a:bodyPr/>
                  <a:lstStyle/>
                  <a:p>
                    <a:fld id="{C5475E82-5200-2D42-B736-9CAB4E9B24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F-6DFD-48F2-93C9-5ECF348A49C1}"/>
                </c:ext>
              </c:extLst>
            </c:dLbl>
            <c:dLbl>
              <c:idx val="346"/>
              <c:tx>
                <c:rich>
                  <a:bodyPr/>
                  <a:lstStyle/>
                  <a:p>
                    <a:fld id="{0327B7DB-9473-C142-ADBF-16C5287D98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0-6DFD-48F2-93C9-5ECF348A49C1}"/>
                </c:ext>
              </c:extLst>
            </c:dLbl>
            <c:dLbl>
              <c:idx val="347"/>
              <c:tx>
                <c:rich>
                  <a:bodyPr/>
                  <a:lstStyle/>
                  <a:p>
                    <a:fld id="{EE0D2751-128D-BC45-A087-CBDBE5D2D7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1-6DFD-48F2-93C9-5ECF348A49C1}"/>
                </c:ext>
              </c:extLst>
            </c:dLbl>
            <c:dLbl>
              <c:idx val="348"/>
              <c:tx>
                <c:rich>
                  <a:bodyPr/>
                  <a:lstStyle/>
                  <a:p>
                    <a:fld id="{2DD8F743-2223-5D41-A4F0-19192EE23F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2-6DFD-48F2-93C9-5ECF348A49C1}"/>
                </c:ext>
              </c:extLst>
            </c:dLbl>
            <c:dLbl>
              <c:idx val="349"/>
              <c:tx>
                <c:rich>
                  <a:bodyPr/>
                  <a:lstStyle/>
                  <a:p>
                    <a:fld id="{410E16C4-0119-3946-B623-3D63FF481F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3-6DFD-48F2-93C9-5ECF348A49C1}"/>
                </c:ext>
              </c:extLst>
            </c:dLbl>
            <c:dLbl>
              <c:idx val="350"/>
              <c:tx>
                <c:rich>
                  <a:bodyPr/>
                  <a:lstStyle/>
                  <a:p>
                    <a:fld id="{8B8B7079-0DBD-134F-9633-4C37620704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4-6DFD-48F2-93C9-5ECF348A49C1}"/>
                </c:ext>
              </c:extLst>
            </c:dLbl>
            <c:dLbl>
              <c:idx val="351"/>
              <c:tx>
                <c:rich>
                  <a:bodyPr/>
                  <a:lstStyle/>
                  <a:p>
                    <a:fld id="{246441CD-A254-D545-9FD2-75773ECF01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5-6DFD-48F2-93C9-5ECF348A49C1}"/>
                </c:ext>
              </c:extLst>
            </c:dLbl>
            <c:dLbl>
              <c:idx val="352"/>
              <c:tx>
                <c:rich>
                  <a:bodyPr/>
                  <a:lstStyle/>
                  <a:p>
                    <a:fld id="{6F7AC7DE-77F9-6A4C-8E24-0B8778B708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6-6DFD-48F2-93C9-5ECF348A49C1}"/>
                </c:ext>
              </c:extLst>
            </c:dLbl>
            <c:dLbl>
              <c:idx val="353"/>
              <c:tx>
                <c:rich>
                  <a:bodyPr/>
                  <a:lstStyle/>
                  <a:p>
                    <a:fld id="{4CCA757F-D932-EB49-B0A4-059B896862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7-6DFD-48F2-93C9-5ECF348A49C1}"/>
                </c:ext>
              </c:extLst>
            </c:dLbl>
            <c:dLbl>
              <c:idx val="354"/>
              <c:tx>
                <c:rich>
                  <a:bodyPr/>
                  <a:lstStyle/>
                  <a:p>
                    <a:fld id="{B9D411FD-A9C7-B446-BB21-19B11AE58B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8-6DFD-48F2-93C9-5ECF348A49C1}"/>
                </c:ext>
              </c:extLst>
            </c:dLbl>
            <c:dLbl>
              <c:idx val="355"/>
              <c:tx>
                <c:rich>
                  <a:bodyPr/>
                  <a:lstStyle/>
                  <a:p>
                    <a:fld id="{42710869-A2E9-2846-A10A-D47F03B092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9-6DFD-48F2-93C9-5ECF348A49C1}"/>
                </c:ext>
              </c:extLst>
            </c:dLbl>
            <c:dLbl>
              <c:idx val="356"/>
              <c:tx>
                <c:rich>
                  <a:bodyPr/>
                  <a:lstStyle/>
                  <a:p>
                    <a:fld id="{18F0DCBD-5DED-7346-907A-C4C9CB538D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A-6DFD-48F2-93C9-5ECF348A49C1}"/>
                </c:ext>
              </c:extLst>
            </c:dLbl>
            <c:dLbl>
              <c:idx val="357"/>
              <c:tx>
                <c:rich>
                  <a:bodyPr/>
                  <a:lstStyle/>
                  <a:p>
                    <a:fld id="{E7B7B444-EDB2-4844-9211-7C23471E37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B-6DFD-48F2-93C9-5ECF348A49C1}"/>
                </c:ext>
              </c:extLst>
            </c:dLbl>
            <c:dLbl>
              <c:idx val="358"/>
              <c:tx>
                <c:rich>
                  <a:bodyPr/>
                  <a:lstStyle/>
                  <a:p>
                    <a:fld id="{5967DECB-6F5B-1440-A6AD-0392D6B106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C-6DFD-48F2-93C9-5ECF348A49C1}"/>
                </c:ext>
              </c:extLst>
            </c:dLbl>
            <c:dLbl>
              <c:idx val="359"/>
              <c:tx>
                <c:rich>
                  <a:bodyPr/>
                  <a:lstStyle/>
                  <a:p>
                    <a:fld id="{A6646D09-8B13-A746-9CD8-5AE5668E93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D-6DFD-48F2-93C9-5ECF348A49C1}"/>
                </c:ext>
              </c:extLst>
            </c:dLbl>
            <c:dLbl>
              <c:idx val="360"/>
              <c:tx>
                <c:rich>
                  <a:bodyPr/>
                  <a:lstStyle/>
                  <a:p>
                    <a:fld id="{F068DB57-7052-4E49-954F-5B1FB020B8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E-6DFD-48F2-93C9-5ECF348A49C1}"/>
                </c:ext>
              </c:extLst>
            </c:dLbl>
            <c:dLbl>
              <c:idx val="361"/>
              <c:tx>
                <c:rich>
                  <a:bodyPr/>
                  <a:lstStyle/>
                  <a:p>
                    <a:fld id="{6570964B-A792-D84C-BFA6-ADBD981940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F-6DFD-48F2-93C9-5ECF348A49C1}"/>
                </c:ext>
              </c:extLst>
            </c:dLbl>
            <c:dLbl>
              <c:idx val="362"/>
              <c:tx>
                <c:rich>
                  <a:bodyPr/>
                  <a:lstStyle/>
                  <a:p>
                    <a:fld id="{2A2A706A-3D11-B44B-8169-76A3D3266B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0-6DFD-48F2-93C9-5ECF348A49C1}"/>
                </c:ext>
              </c:extLst>
            </c:dLbl>
            <c:dLbl>
              <c:idx val="363"/>
              <c:tx>
                <c:rich>
                  <a:bodyPr/>
                  <a:lstStyle/>
                  <a:p>
                    <a:fld id="{8BB62016-CDD4-DC46-A444-F4A6081AB9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1-6DFD-48F2-93C9-5ECF348A49C1}"/>
                </c:ext>
              </c:extLst>
            </c:dLbl>
            <c:dLbl>
              <c:idx val="364"/>
              <c:tx>
                <c:rich>
                  <a:bodyPr/>
                  <a:lstStyle/>
                  <a:p>
                    <a:fld id="{973D6D10-B9E9-CE47-AEF5-97781B0CE5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2-6DFD-48F2-93C9-5ECF348A49C1}"/>
                </c:ext>
              </c:extLst>
            </c:dLbl>
            <c:dLbl>
              <c:idx val="365"/>
              <c:tx>
                <c:rich>
                  <a:bodyPr/>
                  <a:lstStyle/>
                  <a:p>
                    <a:fld id="{6398F5D1-38CA-5A49-A0BB-839C2A4E36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3-6DFD-48F2-93C9-5ECF348A49C1}"/>
                </c:ext>
              </c:extLst>
            </c:dLbl>
            <c:dLbl>
              <c:idx val="366"/>
              <c:tx>
                <c:rich>
                  <a:bodyPr/>
                  <a:lstStyle/>
                  <a:p>
                    <a:fld id="{18AC290A-1D7A-4541-9A0B-FC7D6F78AC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4-6DFD-48F2-93C9-5ECF348A49C1}"/>
                </c:ext>
              </c:extLst>
            </c:dLbl>
            <c:dLbl>
              <c:idx val="367"/>
              <c:tx>
                <c:rich>
                  <a:bodyPr/>
                  <a:lstStyle/>
                  <a:p>
                    <a:fld id="{5E6642A4-4627-B643-823C-7571DE37D1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5-6DFD-48F2-93C9-5ECF348A49C1}"/>
                </c:ext>
              </c:extLst>
            </c:dLbl>
            <c:dLbl>
              <c:idx val="368"/>
              <c:tx>
                <c:rich>
                  <a:bodyPr/>
                  <a:lstStyle/>
                  <a:p>
                    <a:fld id="{7438FAC4-EB20-CB4D-93A6-F95330C99E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6-6DFD-48F2-93C9-5ECF348A49C1}"/>
                </c:ext>
              </c:extLst>
            </c:dLbl>
            <c:dLbl>
              <c:idx val="369"/>
              <c:tx>
                <c:rich>
                  <a:bodyPr/>
                  <a:lstStyle/>
                  <a:p>
                    <a:fld id="{D603FA9C-D648-544E-BC15-B6465DDFEC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7-6DFD-48F2-93C9-5ECF348A49C1}"/>
                </c:ext>
              </c:extLst>
            </c:dLbl>
            <c:dLbl>
              <c:idx val="370"/>
              <c:tx>
                <c:rich>
                  <a:bodyPr/>
                  <a:lstStyle/>
                  <a:p>
                    <a:fld id="{67350ADC-81A1-D54B-830B-9CDDB34B9D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8-6DFD-48F2-93C9-5ECF348A49C1}"/>
                </c:ext>
              </c:extLst>
            </c:dLbl>
            <c:dLbl>
              <c:idx val="371"/>
              <c:tx>
                <c:rich>
                  <a:bodyPr/>
                  <a:lstStyle/>
                  <a:p>
                    <a:fld id="{EEFD76B3-06A6-DA45-A779-C1C31E14F0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9-6DFD-48F2-93C9-5ECF348A49C1}"/>
                </c:ext>
              </c:extLst>
            </c:dLbl>
            <c:dLbl>
              <c:idx val="372"/>
              <c:tx>
                <c:rich>
                  <a:bodyPr/>
                  <a:lstStyle/>
                  <a:p>
                    <a:fld id="{51666BE2-5390-E347-9D97-5581B739F8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A-6DFD-48F2-93C9-5ECF348A49C1}"/>
                </c:ext>
              </c:extLst>
            </c:dLbl>
            <c:dLbl>
              <c:idx val="373"/>
              <c:tx>
                <c:rich>
                  <a:bodyPr/>
                  <a:lstStyle/>
                  <a:p>
                    <a:fld id="{B4227645-009D-A64D-AD5B-5C6FBADB15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B-6DFD-48F2-93C9-5ECF348A49C1}"/>
                </c:ext>
              </c:extLst>
            </c:dLbl>
            <c:dLbl>
              <c:idx val="374"/>
              <c:tx>
                <c:rich>
                  <a:bodyPr/>
                  <a:lstStyle/>
                  <a:p>
                    <a:fld id="{4B25F847-3374-A948-8028-082CA228E2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C-6DFD-48F2-93C9-5ECF348A49C1}"/>
                </c:ext>
              </c:extLst>
            </c:dLbl>
            <c:dLbl>
              <c:idx val="375"/>
              <c:tx>
                <c:rich>
                  <a:bodyPr/>
                  <a:lstStyle/>
                  <a:p>
                    <a:fld id="{28835772-DEB2-D44F-B054-102D752FB0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D-6DFD-48F2-93C9-5ECF348A49C1}"/>
                </c:ext>
              </c:extLst>
            </c:dLbl>
            <c:dLbl>
              <c:idx val="376"/>
              <c:tx>
                <c:rich>
                  <a:bodyPr/>
                  <a:lstStyle/>
                  <a:p>
                    <a:fld id="{C8C29BED-D8F7-7F45-A8D8-9B6B36E947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E-6DFD-48F2-93C9-5ECF348A49C1}"/>
                </c:ext>
              </c:extLst>
            </c:dLbl>
            <c:dLbl>
              <c:idx val="377"/>
              <c:tx>
                <c:rich>
                  <a:bodyPr/>
                  <a:lstStyle/>
                  <a:p>
                    <a:fld id="{E6114AC2-84C7-6849-8722-A0EB6DDB5E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F-6DFD-48F2-93C9-5ECF348A49C1}"/>
                </c:ext>
              </c:extLst>
            </c:dLbl>
            <c:dLbl>
              <c:idx val="378"/>
              <c:tx>
                <c:rich>
                  <a:bodyPr/>
                  <a:lstStyle/>
                  <a:p>
                    <a:fld id="{1FDB37D2-D0A3-3B4B-B2AD-8BE2779733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0-6DFD-48F2-93C9-5ECF348A49C1}"/>
                </c:ext>
              </c:extLst>
            </c:dLbl>
            <c:dLbl>
              <c:idx val="379"/>
              <c:tx>
                <c:rich>
                  <a:bodyPr/>
                  <a:lstStyle/>
                  <a:p>
                    <a:fld id="{DE2F2EC9-BB6C-064A-B7FD-05B97A1E3E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1-6DFD-48F2-93C9-5ECF348A49C1}"/>
                </c:ext>
              </c:extLst>
            </c:dLbl>
            <c:dLbl>
              <c:idx val="380"/>
              <c:tx>
                <c:rich>
                  <a:bodyPr/>
                  <a:lstStyle/>
                  <a:p>
                    <a:fld id="{E7FAF36D-7D28-0243-A2CA-84B94C8F8D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2-6DFD-48F2-93C9-5ECF348A49C1}"/>
                </c:ext>
              </c:extLst>
            </c:dLbl>
            <c:dLbl>
              <c:idx val="381"/>
              <c:tx>
                <c:rich>
                  <a:bodyPr/>
                  <a:lstStyle/>
                  <a:p>
                    <a:fld id="{171E711A-5895-9040-8D5A-DC795EB8B6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3-6DFD-48F2-93C9-5ECF348A49C1}"/>
                </c:ext>
              </c:extLst>
            </c:dLbl>
            <c:dLbl>
              <c:idx val="382"/>
              <c:tx>
                <c:rich>
                  <a:bodyPr/>
                  <a:lstStyle/>
                  <a:p>
                    <a:fld id="{406196F7-9E10-4648-A064-92B318A860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4-6DFD-48F2-93C9-5ECF348A49C1}"/>
                </c:ext>
              </c:extLst>
            </c:dLbl>
            <c:dLbl>
              <c:idx val="383"/>
              <c:tx>
                <c:rich>
                  <a:bodyPr/>
                  <a:lstStyle/>
                  <a:p>
                    <a:fld id="{3F8C32DE-0381-FC45-BA2A-71EE01F5A0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5-6DFD-48F2-93C9-5ECF348A49C1}"/>
                </c:ext>
              </c:extLst>
            </c:dLbl>
            <c:dLbl>
              <c:idx val="384"/>
              <c:tx>
                <c:rich>
                  <a:bodyPr/>
                  <a:lstStyle/>
                  <a:p>
                    <a:fld id="{A84E089E-F3DA-8844-826C-5E7A9E8159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6-6DFD-48F2-93C9-5ECF348A49C1}"/>
                </c:ext>
              </c:extLst>
            </c:dLbl>
            <c:dLbl>
              <c:idx val="385"/>
              <c:tx>
                <c:rich>
                  <a:bodyPr/>
                  <a:lstStyle/>
                  <a:p>
                    <a:fld id="{926E4C94-D496-B746-9278-B0AA2E22CD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7-6DFD-48F2-93C9-5ECF348A49C1}"/>
                </c:ext>
              </c:extLst>
            </c:dLbl>
            <c:dLbl>
              <c:idx val="386"/>
              <c:tx>
                <c:rich>
                  <a:bodyPr/>
                  <a:lstStyle/>
                  <a:p>
                    <a:fld id="{A3E190D3-74B0-6F47-87C4-9140BB6720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8-6DFD-48F2-93C9-5ECF348A49C1}"/>
                </c:ext>
              </c:extLst>
            </c:dLbl>
            <c:dLbl>
              <c:idx val="387"/>
              <c:tx>
                <c:rich>
                  <a:bodyPr/>
                  <a:lstStyle/>
                  <a:p>
                    <a:fld id="{081825D0-4574-EA4A-AF77-CF2F79FC7A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9-6DFD-48F2-93C9-5ECF348A49C1}"/>
                </c:ext>
              </c:extLst>
            </c:dLbl>
            <c:dLbl>
              <c:idx val="388"/>
              <c:tx>
                <c:rich>
                  <a:bodyPr/>
                  <a:lstStyle/>
                  <a:p>
                    <a:fld id="{23C1FF5A-FD64-DF40-95C4-9C9069E741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A-6DFD-48F2-93C9-5ECF348A49C1}"/>
                </c:ext>
              </c:extLst>
            </c:dLbl>
            <c:dLbl>
              <c:idx val="389"/>
              <c:tx>
                <c:rich>
                  <a:bodyPr/>
                  <a:lstStyle/>
                  <a:p>
                    <a:fld id="{BA1D4CFF-613C-8B42-ABE7-8D2552E97C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B-6DFD-48F2-93C9-5ECF348A49C1}"/>
                </c:ext>
              </c:extLst>
            </c:dLbl>
            <c:dLbl>
              <c:idx val="3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8C-6DFD-48F2-93C9-5ECF348A49C1}"/>
                </c:ext>
              </c:extLst>
            </c:dLbl>
            <c:dLbl>
              <c:idx val="391"/>
              <c:tx>
                <c:rich>
                  <a:bodyPr/>
                  <a:lstStyle/>
                  <a:p>
                    <a:fld id="{C05B13CF-CDD3-3A47-94B8-16B596306B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D-6DFD-48F2-93C9-5ECF348A49C1}"/>
                </c:ext>
              </c:extLst>
            </c:dLbl>
            <c:dLbl>
              <c:idx val="392"/>
              <c:tx>
                <c:rich>
                  <a:bodyPr/>
                  <a:lstStyle/>
                  <a:p>
                    <a:fld id="{F7954CFD-1180-BB45-9E77-C473416297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E-6DFD-48F2-93C9-5ECF348A49C1}"/>
                </c:ext>
              </c:extLst>
            </c:dLbl>
            <c:dLbl>
              <c:idx val="393"/>
              <c:tx>
                <c:rich>
                  <a:bodyPr/>
                  <a:lstStyle/>
                  <a:p>
                    <a:fld id="{D4C2D31E-5637-D848-A3ED-2E4AD0A4C0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F-6DFD-48F2-93C9-5ECF348A49C1}"/>
                </c:ext>
              </c:extLst>
            </c:dLbl>
            <c:dLbl>
              <c:idx val="394"/>
              <c:tx>
                <c:rich>
                  <a:bodyPr/>
                  <a:lstStyle/>
                  <a:p>
                    <a:fld id="{BD398038-AE0E-A44B-831C-600D6C6F29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0-6DFD-48F2-93C9-5ECF348A49C1}"/>
                </c:ext>
              </c:extLst>
            </c:dLbl>
            <c:dLbl>
              <c:idx val="395"/>
              <c:tx>
                <c:rich>
                  <a:bodyPr/>
                  <a:lstStyle/>
                  <a:p>
                    <a:fld id="{7B9DB2F7-4CF2-DB4E-B266-502E5F1E7D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1-6DFD-48F2-93C9-5ECF348A49C1}"/>
                </c:ext>
              </c:extLst>
            </c:dLbl>
            <c:dLbl>
              <c:idx val="396"/>
              <c:tx>
                <c:rich>
                  <a:bodyPr/>
                  <a:lstStyle/>
                  <a:p>
                    <a:fld id="{D6C0D212-FF4D-7542-9769-BD2CB5F896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2-6DFD-48F2-93C9-5ECF348A49C1}"/>
                </c:ext>
              </c:extLst>
            </c:dLbl>
            <c:dLbl>
              <c:idx val="397"/>
              <c:tx>
                <c:rich>
                  <a:bodyPr/>
                  <a:lstStyle/>
                  <a:p>
                    <a:fld id="{4E460C6F-A678-FE4B-B841-A426543741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3-6DFD-48F2-93C9-5ECF348A49C1}"/>
                </c:ext>
              </c:extLst>
            </c:dLbl>
            <c:dLbl>
              <c:idx val="398"/>
              <c:tx>
                <c:rich>
                  <a:bodyPr/>
                  <a:lstStyle/>
                  <a:p>
                    <a:fld id="{98FDED22-DDC1-6744-BA46-C7619C7FCE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4-6DFD-48F2-93C9-5ECF348A49C1}"/>
                </c:ext>
              </c:extLst>
            </c:dLbl>
            <c:dLbl>
              <c:idx val="399"/>
              <c:tx>
                <c:rich>
                  <a:bodyPr/>
                  <a:lstStyle/>
                  <a:p>
                    <a:fld id="{3D38323C-69DE-0044-A0C6-D763A028E4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5-6DFD-48F2-93C9-5ECF348A49C1}"/>
                </c:ext>
              </c:extLst>
            </c:dLbl>
            <c:dLbl>
              <c:idx val="400"/>
              <c:tx>
                <c:rich>
                  <a:bodyPr/>
                  <a:lstStyle/>
                  <a:p>
                    <a:fld id="{0779D36B-7914-AE4E-9C9F-74900B8F7E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6-6DFD-48F2-93C9-5ECF348A49C1}"/>
                </c:ext>
              </c:extLst>
            </c:dLbl>
            <c:dLbl>
              <c:idx val="401"/>
              <c:tx>
                <c:rich>
                  <a:bodyPr/>
                  <a:lstStyle/>
                  <a:p>
                    <a:fld id="{862BC179-E5C5-C245-B3F3-D86AD493E0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7-6DFD-48F2-93C9-5ECF348A49C1}"/>
                </c:ext>
              </c:extLst>
            </c:dLbl>
            <c:dLbl>
              <c:idx val="402"/>
              <c:tx>
                <c:rich>
                  <a:bodyPr/>
                  <a:lstStyle/>
                  <a:p>
                    <a:fld id="{5AE79008-0044-7D4A-8495-C95E185D34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8-6DFD-48F2-93C9-5ECF348A49C1}"/>
                </c:ext>
              </c:extLst>
            </c:dLbl>
            <c:dLbl>
              <c:idx val="403"/>
              <c:tx>
                <c:rich>
                  <a:bodyPr/>
                  <a:lstStyle/>
                  <a:p>
                    <a:fld id="{5C715068-A3DF-2546-9A46-D98CBC8474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9-6DFD-48F2-93C9-5ECF348A49C1}"/>
                </c:ext>
              </c:extLst>
            </c:dLbl>
            <c:dLbl>
              <c:idx val="404"/>
              <c:tx>
                <c:rich>
                  <a:bodyPr/>
                  <a:lstStyle/>
                  <a:p>
                    <a:fld id="{947B570B-E667-6D44-8574-EFEB6D713C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A-6DFD-48F2-93C9-5ECF348A49C1}"/>
                </c:ext>
              </c:extLst>
            </c:dLbl>
            <c:dLbl>
              <c:idx val="405"/>
              <c:tx>
                <c:rich>
                  <a:bodyPr/>
                  <a:lstStyle/>
                  <a:p>
                    <a:fld id="{79BBEFE6-230B-CC4C-A66B-1B058D2FDD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B-6DFD-48F2-93C9-5ECF348A49C1}"/>
                </c:ext>
              </c:extLst>
            </c:dLbl>
            <c:dLbl>
              <c:idx val="406"/>
              <c:tx>
                <c:rich>
                  <a:bodyPr/>
                  <a:lstStyle/>
                  <a:p>
                    <a:fld id="{D216660F-0478-BF48-AADC-82B0F1822F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C-6DFD-48F2-93C9-5ECF348A49C1}"/>
                </c:ext>
              </c:extLst>
            </c:dLbl>
            <c:dLbl>
              <c:idx val="407"/>
              <c:tx>
                <c:rich>
                  <a:bodyPr/>
                  <a:lstStyle/>
                  <a:p>
                    <a:fld id="{3EB90C84-16A7-1648-BC48-AE90DCBBC8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D-6DFD-48F2-93C9-5ECF348A49C1}"/>
                </c:ext>
              </c:extLst>
            </c:dLbl>
            <c:dLbl>
              <c:idx val="408"/>
              <c:tx>
                <c:rich>
                  <a:bodyPr/>
                  <a:lstStyle/>
                  <a:p>
                    <a:fld id="{663E74FD-40A9-8440-BBDE-42E5DB32AD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E-6DFD-48F2-93C9-5ECF348A49C1}"/>
                </c:ext>
              </c:extLst>
            </c:dLbl>
            <c:dLbl>
              <c:idx val="409"/>
              <c:tx>
                <c:rich>
                  <a:bodyPr/>
                  <a:lstStyle/>
                  <a:p>
                    <a:fld id="{0FFDFC17-BB81-1E4B-9E92-4296CC25D9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F-6DFD-48F2-93C9-5ECF348A49C1}"/>
                </c:ext>
              </c:extLst>
            </c:dLbl>
            <c:dLbl>
              <c:idx val="410"/>
              <c:tx>
                <c:rich>
                  <a:bodyPr/>
                  <a:lstStyle/>
                  <a:p>
                    <a:fld id="{46E2B301-8C09-9D47-A76D-9667B4A920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0-6DFD-48F2-93C9-5ECF348A49C1}"/>
                </c:ext>
              </c:extLst>
            </c:dLbl>
            <c:dLbl>
              <c:idx val="411"/>
              <c:tx>
                <c:rich>
                  <a:bodyPr/>
                  <a:lstStyle/>
                  <a:p>
                    <a:fld id="{E9CA2572-661F-6942-9ECF-D11DDC6FDE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1-6DFD-48F2-93C9-5ECF348A49C1}"/>
                </c:ext>
              </c:extLst>
            </c:dLbl>
            <c:dLbl>
              <c:idx val="412"/>
              <c:tx>
                <c:rich>
                  <a:bodyPr/>
                  <a:lstStyle/>
                  <a:p>
                    <a:fld id="{D9322EE7-4740-5D41-A775-C54B654C8E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2-6DFD-48F2-93C9-5ECF348A49C1}"/>
                </c:ext>
              </c:extLst>
            </c:dLbl>
            <c:dLbl>
              <c:idx val="413"/>
              <c:tx>
                <c:rich>
                  <a:bodyPr/>
                  <a:lstStyle/>
                  <a:p>
                    <a:fld id="{AB92C2C8-7B75-4840-8702-618151D101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3-6DFD-48F2-93C9-5ECF348A49C1}"/>
                </c:ext>
              </c:extLst>
            </c:dLbl>
            <c:dLbl>
              <c:idx val="414"/>
              <c:tx>
                <c:rich>
                  <a:bodyPr/>
                  <a:lstStyle/>
                  <a:p>
                    <a:fld id="{33E404CC-BD7B-ED45-A2A4-11C4F8BF45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4-6DFD-48F2-93C9-5ECF348A49C1}"/>
                </c:ext>
              </c:extLst>
            </c:dLbl>
            <c:dLbl>
              <c:idx val="415"/>
              <c:tx>
                <c:rich>
                  <a:bodyPr/>
                  <a:lstStyle/>
                  <a:p>
                    <a:fld id="{ABC290AF-BBF2-DB41-AE5F-615AD9B48E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5-6DFD-48F2-93C9-5ECF348A49C1}"/>
                </c:ext>
              </c:extLst>
            </c:dLbl>
            <c:dLbl>
              <c:idx val="416"/>
              <c:tx>
                <c:rich>
                  <a:bodyPr/>
                  <a:lstStyle/>
                  <a:p>
                    <a:fld id="{E4823D39-24B0-BF4C-B445-C52A1FCB23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6-6DFD-48F2-93C9-5ECF348A49C1}"/>
                </c:ext>
              </c:extLst>
            </c:dLbl>
            <c:dLbl>
              <c:idx val="417"/>
              <c:tx>
                <c:rich>
                  <a:bodyPr/>
                  <a:lstStyle/>
                  <a:p>
                    <a:fld id="{CC16DDA4-179A-7649-99EB-C8747B747F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7-6DFD-48F2-93C9-5ECF348A49C1}"/>
                </c:ext>
              </c:extLst>
            </c:dLbl>
            <c:dLbl>
              <c:idx val="418"/>
              <c:tx>
                <c:rich>
                  <a:bodyPr/>
                  <a:lstStyle/>
                  <a:p>
                    <a:fld id="{4EB6FA42-2688-BA43-AB80-A6E6CA1CF7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8-6DFD-48F2-93C9-5ECF348A49C1}"/>
                </c:ext>
              </c:extLst>
            </c:dLbl>
            <c:dLbl>
              <c:idx val="419"/>
              <c:tx>
                <c:rich>
                  <a:bodyPr/>
                  <a:lstStyle/>
                  <a:p>
                    <a:fld id="{A7A58957-BDBB-3546-BEB7-8237D8ED41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9-6DFD-48F2-93C9-5ECF348A49C1}"/>
                </c:ext>
              </c:extLst>
            </c:dLbl>
            <c:dLbl>
              <c:idx val="420"/>
              <c:tx>
                <c:rich>
                  <a:bodyPr/>
                  <a:lstStyle/>
                  <a:p>
                    <a:fld id="{74C48E46-1A32-9847-B0AB-3A929307C1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A-6DFD-48F2-93C9-5ECF348A49C1}"/>
                </c:ext>
              </c:extLst>
            </c:dLbl>
            <c:dLbl>
              <c:idx val="421"/>
              <c:tx>
                <c:rich>
                  <a:bodyPr/>
                  <a:lstStyle/>
                  <a:p>
                    <a:fld id="{A8C61E4A-0839-9D4F-B06D-66E0930459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B-6DFD-48F2-93C9-5ECF348A49C1}"/>
                </c:ext>
              </c:extLst>
            </c:dLbl>
            <c:dLbl>
              <c:idx val="422"/>
              <c:tx>
                <c:rich>
                  <a:bodyPr/>
                  <a:lstStyle/>
                  <a:p>
                    <a:fld id="{0B322306-FD89-084E-9DDF-7A6368297D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C-6DFD-48F2-93C9-5ECF348A49C1}"/>
                </c:ext>
              </c:extLst>
            </c:dLbl>
            <c:dLbl>
              <c:idx val="423"/>
              <c:tx>
                <c:rich>
                  <a:bodyPr/>
                  <a:lstStyle/>
                  <a:p>
                    <a:fld id="{38BB160B-B0F3-384C-80DA-A1422AE6E7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D-6DFD-48F2-93C9-5ECF348A49C1}"/>
                </c:ext>
              </c:extLst>
            </c:dLbl>
            <c:dLbl>
              <c:idx val="424"/>
              <c:tx>
                <c:rich>
                  <a:bodyPr/>
                  <a:lstStyle/>
                  <a:p>
                    <a:fld id="{D826E670-B4BA-1A4F-AFE4-8E5577DAAA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E-6DFD-48F2-93C9-5ECF348A49C1}"/>
                </c:ext>
              </c:extLst>
            </c:dLbl>
            <c:dLbl>
              <c:idx val="425"/>
              <c:tx>
                <c:rich>
                  <a:bodyPr/>
                  <a:lstStyle/>
                  <a:p>
                    <a:fld id="{CDDA9803-F920-CC42-A07F-E513DA0226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F-6DFD-48F2-93C9-5ECF348A49C1}"/>
                </c:ext>
              </c:extLst>
            </c:dLbl>
            <c:dLbl>
              <c:idx val="426"/>
              <c:tx>
                <c:rich>
                  <a:bodyPr/>
                  <a:lstStyle/>
                  <a:p>
                    <a:fld id="{172CCA07-7BE6-434C-A625-3B9A0F5604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0-6DFD-48F2-93C9-5ECF348A49C1}"/>
                </c:ext>
              </c:extLst>
            </c:dLbl>
            <c:dLbl>
              <c:idx val="427"/>
              <c:tx>
                <c:rich>
                  <a:bodyPr/>
                  <a:lstStyle/>
                  <a:p>
                    <a:fld id="{CA06AA74-BF69-9A49-8E19-82D1D18369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1-6DFD-48F2-93C9-5ECF348A49C1}"/>
                </c:ext>
              </c:extLst>
            </c:dLbl>
            <c:dLbl>
              <c:idx val="428"/>
              <c:tx>
                <c:rich>
                  <a:bodyPr/>
                  <a:lstStyle/>
                  <a:p>
                    <a:fld id="{52349040-1432-BB40-B0FD-E5F5751AAF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2-6DFD-48F2-93C9-5ECF348A49C1}"/>
                </c:ext>
              </c:extLst>
            </c:dLbl>
            <c:dLbl>
              <c:idx val="429"/>
              <c:tx>
                <c:rich>
                  <a:bodyPr/>
                  <a:lstStyle/>
                  <a:p>
                    <a:fld id="{02BC496C-D489-F245-84FB-597734F3C2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3-6DFD-48F2-93C9-5ECF348A49C1}"/>
                </c:ext>
              </c:extLst>
            </c:dLbl>
            <c:dLbl>
              <c:idx val="430"/>
              <c:tx>
                <c:rich>
                  <a:bodyPr/>
                  <a:lstStyle/>
                  <a:p>
                    <a:fld id="{5ACE53E7-E528-D34B-8BE5-5F4F81460B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4-6DFD-48F2-93C9-5ECF348A49C1}"/>
                </c:ext>
              </c:extLst>
            </c:dLbl>
            <c:dLbl>
              <c:idx val="431"/>
              <c:tx>
                <c:rich>
                  <a:bodyPr/>
                  <a:lstStyle/>
                  <a:p>
                    <a:fld id="{8A105A9F-2083-614D-BC3A-2E81F508EE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5-6DFD-48F2-93C9-5ECF348A49C1}"/>
                </c:ext>
              </c:extLst>
            </c:dLbl>
            <c:dLbl>
              <c:idx val="432"/>
              <c:tx>
                <c:rich>
                  <a:bodyPr/>
                  <a:lstStyle/>
                  <a:p>
                    <a:fld id="{22C8FA19-AF28-7A4F-AF8C-276C642C7A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6-6DFD-48F2-93C9-5ECF348A49C1}"/>
                </c:ext>
              </c:extLst>
            </c:dLbl>
            <c:dLbl>
              <c:idx val="433"/>
              <c:tx>
                <c:rich>
                  <a:bodyPr/>
                  <a:lstStyle/>
                  <a:p>
                    <a:fld id="{88DDFC58-3E9A-2143-86AF-6D1BBA5EED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7-6DFD-48F2-93C9-5ECF348A49C1}"/>
                </c:ext>
              </c:extLst>
            </c:dLbl>
            <c:dLbl>
              <c:idx val="434"/>
              <c:tx>
                <c:rich>
                  <a:bodyPr/>
                  <a:lstStyle/>
                  <a:p>
                    <a:fld id="{432B8D02-4BD3-8945-94A1-19550CA086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8-6DFD-48F2-93C9-5ECF348A49C1}"/>
                </c:ext>
              </c:extLst>
            </c:dLbl>
            <c:dLbl>
              <c:idx val="435"/>
              <c:tx>
                <c:rich>
                  <a:bodyPr/>
                  <a:lstStyle/>
                  <a:p>
                    <a:fld id="{325E4C29-0BDB-0F4B-8EBD-995BC37966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9-6DFD-48F2-93C9-5ECF348A49C1}"/>
                </c:ext>
              </c:extLst>
            </c:dLbl>
            <c:dLbl>
              <c:idx val="436"/>
              <c:tx>
                <c:rich>
                  <a:bodyPr/>
                  <a:lstStyle/>
                  <a:p>
                    <a:fld id="{B6612F07-1F67-9F4D-AF63-53AAACBF0E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A-6DFD-48F2-93C9-5ECF348A49C1}"/>
                </c:ext>
              </c:extLst>
            </c:dLbl>
            <c:dLbl>
              <c:idx val="437"/>
              <c:tx>
                <c:rich>
                  <a:bodyPr/>
                  <a:lstStyle/>
                  <a:p>
                    <a:fld id="{D0ADE82F-F197-2B40-ADFC-7C06FFA951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B-6DFD-48F2-93C9-5ECF348A49C1}"/>
                </c:ext>
              </c:extLst>
            </c:dLbl>
            <c:dLbl>
              <c:idx val="438"/>
              <c:tx>
                <c:rich>
                  <a:bodyPr/>
                  <a:lstStyle/>
                  <a:p>
                    <a:fld id="{8F6CEFE8-1F6B-9A4E-904E-E9E68682DD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C-6DFD-48F2-93C9-5ECF348A49C1}"/>
                </c:ext>
              </c:extLst>
            </c:dLbl>
            <c:dLbl>
              <c:idx val="439"/>
              <c:tx>
                <c:rich>
                  <a:bodyPr/>
                  <a:lstStyle/>
                  <a:p>
                    <a:fld id="{3B0EBCED-30A5-434D-B2CB-3FBF689F8E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D-6DFD-48F2-93C9-5ECF348A49C1}"/>
                </c:ext>
              </c:extLst>
            </c:dLbl>
            <c:dLbl>
              <c:idx val="4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BE-6DFD-48F2-93C9-5ECF348A49C1}"/>
                </c:ext>
              </c:extLst>
            </c:dLbl>
            <c:dLbl>
              <c:idx val="441"/>
              <c:tx>
                <c:rich>
                  <a:bodyPr/>
                  <a:lstStyle/>
                  <a:p>
                    <a:fld id="{289BDB47-0A84-5D4F-B722-7D26CBA182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F-6DFD-48F2-93C9-5ECF348A49C1}"/>
                </c:ext>
              </c:extLst>
            </c:dLbl>
            <c:dLbl>
              <c:idx val="442"/>
              <c:tx>
                <c:rich>
                  <a:bodyPr/>
                  <a:lstStyle/>
                  <a:p>
                    <a:fld id="{B3793FAE-11D6-CE45-AF56-B42425D008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0-6DFD-48F2-93C9-5ECF348A49C1}"/>
                </c:ext>
              </c:extLst>
            </c:dLbl>
            <c:dLbl>
              <c:idx val="443"/>
              <c:tx>
                <c:rich>
                  <a:bodyPr/>
                  <a:lstStyle/>
                  <a:p>
                    <a:fld id="{1BDF0077-7D3B-F641-9E39-E88DE01847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1-6DFD-48F2-93C9-5ECF348A49C1}"/>
                </c:ext>
              </c:extLst>
            </c:dLbl>
            <c:dLbl>
              <c:idx val="444"/>
              <c:tx>
                <c:rich>
                  <a:bodyPr/>
                  <a:lstStyle/>
                  <a:p>
                    <a:fld id="{D41E3121-21CC-FB42-B639-C23D02D656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2-6DFD-48F2-93C9-5ECF348A49C1}"/>
                </c:ext>
              </c:extLst>
            </c:dLbl>
            <c:dLbl>
              <c:idx val="445"/>
              <c:tx>
                <c:rich>
                  <a:bodyPr/>
                  <a:lstStyle/>
                  <a:p>
                    <a:fld id="{D92738F7-EF56-644B-A280-EA4205E4D5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3-6DFD-48F2-93C9-5ECF348A49C1}"/>
                </c:ext>
              </c:extLst>
            </c:dLbl>
            <c:dLbl>
              <c:idx val="446"/>
              <c:tx>
                <c:rich>
                  <a:bodyPr/>
                  <a:lstStyle/>
                  <a:p>
                    <a:fld id="{D3BF63DE-8C32-D647-BF3D-D3DF0DB43A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4-6DFD-48F2-93C9-5ECF348A49C1}"/>
                </c:ext>
              </c:extLst>
            </c:dLbl>
            <c:dLbl>
              <c:idx val="447"/>
              <c:tx>
                <c:rich>
                  <a:bodyPr/>
                  <a:lstStyle/>
                  <a:p>
                    <a:fld id="{06F679F8-AFB4-7141-B967-7A6FE998F4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5-6DFD-48F2-93C9-5ECF348A49C1}"/>
                </c:ext>
              </c:extLst>
            </c:dLbl>
            <c:dLbl>
              <c:idx val="448"/>
              <c:tx>
                <c:rich>
                  <a:bodyPr/>
                  <a:lstStyle/>
                  <a:p>
                    <a:fld id="{F63CA33C-2298-474E-902A-C3ABA09743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6-6DFD-48F2-93C9-5ECF348A49C1}"/>
                </c:ext>
              </c:extLst>
            </c:dLbl>
            <c:dLbl>
              <c:idx val="449"/>
              <c:tx>
                <c:rich>
                  <a:bodyPr/>
                  <a:lstStyle/>
                  <a:p>
                    <a:fld id="{A7CC446C-663B-FB40-9ACA-823503993B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7-6DFD-48F2-93C9-5ECF348A49C1}"/>
                </c:ext>
              </c:extLst>
            </c:dLbl>
            <c:dLbl>
              <c:idx val="450"/>
              <c:tx>
                <c:rich>
                  <a:bodyPr/>
                  <a:lstStyle/>
                  <a:p>
                    <a:fld id="{6999F10A-A641-0948-A6FE-E06F94B8B3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8-6DFD-48F2-93C9-5ECF348A49C1}"/>
                </c:ext>
              </c:extLst>
            </c:dLbl>
            <c:dLbl>
              <c:idx val="451"/>
              <c:tx>
                <c:rich>
                  <a:bodyPr/>
                  <a:lstStyle/>
                  <a:p>
                    <a:fld id="{B548A245-4E89-B24B-91D6-B1C317C521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9-6DFD-48F2-93C9-5ECF348A49C1}"/>
                </c:ext>
              </c:extLst>
            </c:dLbl>
            <c:dLbl>
              <c:idx val="452"/>
              <c:tx>
                <c:rich>
                  <a:bodyPr/>
                  <a:lstStyle/>
                  <a:p>
                    <a:fld id="{45792F5D-D2FE-A04B-A726-6383AB3657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A-6DFD-48F2-93C9-5ECF348A49C1}"/>
                </c:ext>
              </c:extLst>
            </c:dLbl>
            <c:dLbl>
              <c:idx val="453"/>
              <c:tx>
                <c:rich>
                  <a:bodyPr/>
                  <a:lstStyle/>
                  <a:p>
                    <a:fld id="{0024F829-EAF2-4D4C-982F-1F8548918F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B-6DFD-48F2-93C9-5ECF348A49C1}"/>
                </c:ext>
              </c:extLst>
            </c:dLbl>
            <c:dLbl>
              <c:idx val="454"/>
              <c:tx>
                <c:rich>
                  <a:bodyPr/>
                  <a:lstStyle/>
                  <a:p>
                    <a:fld id="{48873F2B-BA84-E84B-B79C-B1FBFC5B5B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C-6DFD-48F2-93C9-5ECF348A49C1}"/>
                </c:ext>
              </c:extLst>
            </c:dLbl>
            <c:dLbl>
              <c:idx val="455"/>
              <c:tx>
                <c:rich>
                  <a:bodyPr/>
                  <a:lstStyle/>
                  <a:p>
                    <a:fld id="{E80939A8-4373-3F4E-B107-251709E4D0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D-6DFD-48F2-93C9-5ECF348A49C1}"/>
                </c:ext>
              </c:extLst>
            </c:dLbl>
            <c:dLbl>
              <c:idx val="456"/>
              <c:tx>
                <c:rich>
                  <a:bodyPr/>
                  <a:lstStyle/>
                  <a:p>
                    <a:fld id="{6493161A-ED5A-9146-9554-1E9F562916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E-6DFD-48F2-93C9-5ECF348A49C1}"/>
                </c:ext>
              </c:extLst>
            </c:dLbl>
            <c:dLbl>
              <c:idx val="457"/>
              <c:tx>
                <c:rich>
                  <a:bodyPr/>
                  <a:lstStyle/>
                  <a:p>
                    <a:fld id="{DDFDEE57-22AF-1C4F-B3F6-15618AD0C8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F-6DFD-48F2-93C9-5ECF348A49C1}"/>
                </c:ext>
              </c:extLst>
            </c:dLbl>
            <c:dLbl>
              <c:idx val="458"/>
              <c:tx>
                <c:rich>
                  <a:bodyPr/>
                  <a:lstStyle/>
                  <a:p>
                    <a:fld id="{B0D122CF-AD6D-4543-9D2C-EEAA909F7D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0-6DFD-48F2-93C9-5ECF348A49C1}"/>
                </c:ext>
              </c:extLst>
            </c:dLbl>
            <c:dLbl>
              <c:idx val="459"/>
              <c:tx>
                <c:rich>
                  <a:bodyPr/>
                  <a:lstStyle/>
                  <a:p>
                    <a:fld id="{750478A2-26BC-E04B-B8DB-9732F46BE5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1-6DFD-48F2-93C9-5ECF348A49C1}"/>
                </c:ext>
              </c:extLst>
            </c:dLbl>
            <c:dLbl>
              <c:idx val="460"/>
              <c:tx>
                <c:rich>
                  <a:bodyPr/>
                  <a:lstStyle/>
                  <a:p>
                    <a:fld id="{A9D8C51B-DA89-1944-AF61-D03157BFA2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2-6DFD-48F2-93C9-5ECF348A49C1}"/>
                </c:ext>
              </c:extLst>
            </c:dLbl>
            <c:dLbl>
              <c:idx val="461"/>
              <c:tx>
                <c:rich>
                  <a:bodyPr/>
                  <a:lstStyle/>
                  <a:p>
                    <a:fld id="{95A72DDA-EE6D-3D4E-8299-F97493ACFA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3-6DFD-48F2-93C9-5ECF348A49C1}"/>
                </c:ext>
              </c:extLst>
            </c:dLbl>
            <c:dLbl>
              <c:idx val="462"/>
              <c:tx>
                <c:rich>
                  <a:bodyPr/>
                  <a:lstStyle/>
                  <a:p>
                    <a:fld id="{DE406F0C-EAE1-B047-8D0B-84C10CB2F5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4-6DFD-48F2-93C9-5ECF348A49C1}"/>
                </c:ext>
              </c:extLst>
            </c:dLbl>
            <c:dLbl>
              <c:idx val="4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D5-6DFD-48F2-93C9-5ECF348A49C1}"/>
                </c:ext>
              </c:extLst>
            </c:dLbl>
            <c:dLbl>
              <c:idx val="464"/>
              <c:tx>
                <c:rich>
                  <a:bodyPr/>
                  <a:lstStyle/>
                  <a:p>
                    <a:fld id="{844CBC44-E11A-6C49-8EE4-4745361A9F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6-6DFD-48F2-93C9-5ECF348A49C1}"/>
                </c:ext>
              </c:extLst>
            </c:dLbl>
            <c:dLbl>
              <c:idx val="465"/>
              <c:tx>
                <c:rich>
                  <a:bodyPr/>
                  <a:lstStyle/>
                  <a:p>
                    <a:fld id="{6A0FA206-D517-CD45-AF40-6774E79B13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7-6DFD-48F2-93C9-5ECF348A49C1}"/>
                </c:ext>
              </c:extLst>
            </c:dLbl>
            <c:dLbl>
              <c:idx val="466"/>
              <c:tx>
                <c:rich>
                  <a:bodyPr/>
                  <a:lstStyle/>
                  <a:p>
                    <a:fld id="{A7971E24-2781-4A45-B892-4F34C35958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8-6DFD-48F2-93C9-5ECF348A49C1}"/>
                </c:ext>
              </c:extLst>
            </c:dLbl>
            <c:dLbl>
              <c:idx val="467"/>
              <c:tx>
                <c:rich>
                  <a:bodyPr/>
                  <a:lstStyle/>
                  <a:p>
                    <a:fld id="{D6048216-D3FC-784C-B7E9-84D1B8DB5C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9-6DFD-48F2-93C9-5ECF348A49C1}"/>
                </c:ext>
              </c:extLst>
            </c:dLbl>
            <c:dLbl>
              <c:idx val="468"/>
              <c:tx>
                <c:rich>
                  <a:bodyPr/>
                  <a:lstStyle/>
                  <a:p>
                    <a:fld id="{5E04B538-7D8E-F24A-9962-EB1B3D5E2B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A-6DFD-48F2-93C9-5ECF348A49C1}"/>
                </c:ext>
              </c:extLst>
            </c:dLbl>
            <c:dLbl>
              <c:idx val="469"/>
              <c:tx>
                <c:rich>
                  <a:bodyPr/>
                  <a:lstStyle/>
                  <a:p>
                    <a:fld id="{FBA01D46-66F0-774B-B954-C3F4EABE82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B-6DFD-48F2-93C9-5ECF348A49C1}"/>
                </c:ext>
              </c:extLst>
            </c:dLbl>
            <c:dLbl>
              <c:idx val="470"/>
              <c:tx>
                <c:rich>
                  <a:bodyPr/>
                  <a:lstStyle/>
                  <a:p>
                    <a:fld id="{AAE2D0E0-6DEB-BB4C-B52E-73777FE02A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C-6DFD-48F2-93C9-5ECF348A49C1}"/>
                </c:ext>
              </c:extLst>
            </c:dLbl>
            <c:dLbl>
              <c:idx val="471"/>
              <c:tx>
                <c:rich>
                  <a:bodyPr/>
                  <a:lstStyle/>
                  <a:p>
                    <a:fld id="{1F23FC47-A206-804E-83BF-2962A542C6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D-6DFD-48F2-93C9-5ECF348A49C1}"/>
                </c:ext>
              </c:extLst>
            </c:dLbl>
            <c:dLbl>
              <c:idx val="472"/>
              <c:tx>
                <c:rich>
                  <a:bodyPr/>
                  <a:lstStyle/>
                  <a:p>
                    <a:fld id="{98FCF36A-83F5-7F42-969A-42F5F688EF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E-6DFD-48F2-93C9-5ECF348A49C1}"/>
                </c:ext>
              </c:extLst>
            </c:dLbl>
            <c:dLbl>
              <c:idx val="473"/>
              <c:tx>
                <c:rich>
                  <a:bodyPr/>
                  <a:lstStyle/>
                  <a:p>
                    <a:fld id="{3CB9EACA-F75A-F845-B8D3-53A41AE385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F-6DFD-48F2-93C9-5ECF348A49C1}"/>
                </c:ext>
              </c:extLst>
            </c:dLbl>
            <c:dLbl>
              <c:idx val="474"/>
              <c:tx>
                <c:rich>
                  <a:bodyPr/>
                  <a:lstStyle/>
                  <a:p>
                    <a:fld id="{0C80C47B-4C73-C348-8502-E384856599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0-6DFD-48F2-93C9-5ECF348A49C1}"/>
                </c:ext>
              </c:extLst>
            </c:dLbl>
            <c:dLbl>
              <c:idx val="475"/>
              <c:tx>
                <c:rich>
                  <a:bodyPr/>
                  <a:lstStyle/>
                  <a:p>
                    <a:fld id="{508A8BEF-0286-D540-9495-5289D6E5BE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1-6DFD-48F2-93C9-5ECF348A49C1}"/>
                </c:ext>
              </c:extLst>
            </c:dLbl>
            <c:dLbl>
              <c:idx val="476"/>
              <c:tx>
                <c:rich>
                  <a:bodyPr/>
                  <a:lstStyle/>
                  <a:p>
                    <a:fld id="{BA58BB96-74B5-494B-8E03-0CF068BB59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2-6DFD-48F2-93C9-5ECF348A49C1}"/>
                </c:ext>
              </c:extLst>
            </c:dLbl>
            <c:dLbl>
              <c:idx val="477"/>
              <c:tx>
                <c:rich>
                  <a:bodyPr/>
                  <a:lstStyle/>
                  <a:p>
                    <a:fld id="{8616ACCD-DDE0-C14F-B986-47877EA95F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3-6DFD-48F2-93C9-5ECF348A49C1}"/>
                </c:ext>
              </c:extLst>
            </c:dLbl>
            <c:dLbl>
              <c:idx val="478"/>
              <c:tx>
                <c:rich>
                  <a:bodyPr/>
                  <a:lstStyle/>
                  <a:p>
                    <a:fld id="{678A16EA-74D5-2E43-A82F-A19E7A1F98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4-6DFD-48F2-93C9-5ECF348A49C1}"/>
                </c:ext>
              </c:extLst>
            </c:dLbl>
            <c:dLbl>
              <c:idx val="479"/>
              <c:tx>
                <c:rich>
                  <a:bodyPr/>
                  <a:lstStyle/>
                  <a:p>
                    <a:fld id="{9F3A287E-CCEB-D74F-BE14-16CF0B5019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5-6DFD-48F2-93C9-5ECF348A49C1}"/>
                </c:ext>
              </c:extLst>
            </c:dLbl>
            <c:dLbl>
              <c:idx val="480"/>
              <c:tx>
                <c:rich>
                  <a:bodyPr/>
                  <a:lstStyle/>
                  <a:p>
                    <a:fld id="{A3CE4193-73BC-0D4B-8CEC-5D1CDA0B32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6-6DFD-48F2-93C9-5ECF348A49C1}"/>
                </c:ext>
              </c:extLst>
            </c:dLbl>
            <c:dLbl>
              <c:idx val="481"/>
              <c:tx>
                <c:rich>
                  <a:bodyPr/>
                  <a:lstStyle/>
                  <a:p>
                    <a:fld id="{D1FF406A-1A4D-3142-BB82-BEC768E0EC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7-6DFD-48F2-93C9-5ECF348A49C1}"/>
                </c:ext>
              </c:extLst>
            </c:dLbl>
            <c:dLbl>
              <c:idx val="482"/>
              <c:tx>
                <c:rich>
                  <a:bodyPr/>
                  <a:lstStyle/>
                  <a:p>
                    <a:fld id="{F02BC929-F0E4-AB4C-AA06-1052009BC7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8-6DFD-48F2-93C9-5ECF348A49C1}"/>
                </c:ext>
              </c:extLst>
            </c:dLbl>
            <c:dLbl>
              <c:idx val="483"/>
              <c:tx>
                <c:rich>
                  <a:bodyPr/>
                  <a:lstStyle/>
                  <a:p>
                    <a:fld id="{4415A07C-3EA9-A24C-90F8-DDEE152FD2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9-6DFD-48F2-93C9-5ECF348A49C1}"/>
                </c:ext>
              </c:extLst>
            </c:dLbl>
            <c:dLbl>
              <c:idx val="484"/>
              <c:tx>
                <c:rich>
                  <a:bodyPr/>
                  <a:lstStyle/>
                  <a:p>
                    <a:fld id="{17738A5B-0F4E-2148-96A5-FA3895297F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A-6DFD-48F2-93C9-5ECF348A49C1}"/>
                </c:ext>
              </c:extLst>
            </c:dLbl>
            <c:dLbl>
              <c:idx val="485"/>
              <c:tx>
                <c:rich>
                  <a:bodyPr/>
                  <a:lstStyle/>
                  <a:p>
                    <a:fld id="{7D0B8341-A153-DA4A-93E3-8E15B4938B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B-6DFD-48F2-93C9-5ECF348A49C1}"/>
                </c:ext>
              </c:extLst>
            </c:dLbl>
            <c:dLbl>
              <c:idx val="486"/>
              <c:tx>
                <c:rich>
                  <a:bodyPr/>
                  <a:lstStyle/>
                  <a:p>
                    <a:fld id="{661D8CA7-2C3C-4146-8341-C28A5E9285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C-6DFD-48F2-93C9-5ECF348A49C1}"/>
                </c:ext>
              </c:extLst>
            </c:dLbl>
            <c:dLbl>
              <c:idx val="487"/>
              <c:tx>
                <c:rich>
                  <a:bodyPr/>
                  <a:lstStyle/>
                  <a:p>
                    <a:fld id="{E9773DC7-C17E-AF47-8324-F7BAEF4D0A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D-6DFD-48F2-93C9-5ECF348A49C1}"/>
                </c:ext>
              </c:extLst>
            </c:dLbl>
            <c:dLbl>
              <c:idx val="488"/>
              <c:tx>
                <c:rich>
                  <a:bodyPr/>
                  <a:lstStyle/>
                  <a:p>
                    <a:fld id="{33F6EADC-5CF8-B343-B4CE-966D1C6844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E-6DFD-48F2-93C9-5ECF348A49C1}"/>
                </c:ext>
              </c:extLst>
            </c:dLbl>
            <c:dLbl>
              <c:idx val="489"/>
              <c:tx>
                <c:rich>
                  <a:bodyPr/>
                  <a:lstStyle/>
                  <a:p>
                    <a:fld id="{C00891D5-0BCF-EA4F-9E9F-938A812C45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F-6DFD-48F2-93C9-5ECF348A49C1}"/>
                </c:ext>
              </c:extLst>
            </c:dLbl>
            <c:dLbl>
              <c:idx val="490"/>
              <c:tx>
                <c:rich>
                  <a:bodyPr/>
                  <a:lstStyle/>
                  <a:p>
                    <a:fld id="{5F9D3D34-1CF1-1842-89FE-82EF6B9D41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0-6DFD-48F2-93C9-5ECF348A49C1}"/>
                </c:ext>
              </c:extLst>
            </c:dLbl>
            <c:dLbl>
              <c:idx val="491"/>
              <c:tx>
                <c:rich>
                  <a:bodyPr/>
                  <a:lstStyle/>
                  <a:p>
                    <a:fld id="{5AD70E57-7459-EC45-B55E-E2DBC72DA2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1-6DFD-48F2-93C9-5ECF348A49C1}"/>
                </c:ext>
              </c:extLst>
            </c:dLbl>
            <c:dLbl>
              <c:idx val="492"/>
              <c:tx>
                <c:rich>
                  <a:bodyPr/>
                  <a:lstStyle/>
                  <a:p>
                    <a:fld id="{269E5366-7997-504F-A3CF-DEB8200D47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2-6DFD-48F2-93C9-5ECF348A49C1}"/>
                </c:ext>
              </c:extLst>
            </c:dLbl>
            <c:dLbl>
              <c:idx val="493"/>
              <c:tx>
                <c:rich>
                  <a:bodyPr/>
                  <a:lstStyle/>
                  <a:p>
                    <a:fld id="{482D5EDE-DA45-744F-B2D7-BBD60BD3B3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3-6DFD-48F2-93C9-5ECF348A49C1}"/>
                </c:ext>
              </c:extLst>
            </c:dLbl>
            <c:dLbl>
              <c:idx val="494"/>
              <c:tx>
                <c:rich>
                  <a:bodyPr/>
                  <a:lstStyle/>
                  <a:p>
                    <a:fld id="{FC905A6E-6A54-E34C-AF30-8A8EA160FB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4-6DFD-48F2-93C9-5ECF348A49C1}"/>
                </c:ext>
              </c:extLst>
            </c:dLbl>
            <c:dLbl>
              <c:idx val="495"/>
              <c:tx>
                <c:rich>
                  <a:bodyPr/>
                  <a:lstStyle/>
                  <a:p>
                    <a:fld id="{36E40527-1430-904A-AFC0-FD03B2D000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5-6DFD-48F2-93C9-5ECF348A49C1}"/>
                </c:ext>
              </c:extLst>
            </c:dLbl>
            <c:dLbl>
              <c:idx val="496"/>
              <c:tx>
                <c:rich>
                  <a:bodyPr/>
                  <a:lstStyle/>
                  <a:p>
                    <a:fld id="{FA479CB6-EC29-434C-B330-837BB0E64E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6-6DFD-48F2-93C9-5ECF348A49C1}"/>
                </c:ext>
              </c:extLst>
            </c:dLbl>
            <c:dLbl>
              <c:idx val="497"/>
              <c:tx>
                <c:rich>
                  <a:bodyPr/>
                  <a:lstStyle/>
                  <a:p>
                    <a:fld id="{4B800AF1-8134-3A40-9173-773DE6016D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7-6DFD-48F2-93C9-5ECF348A49C1}"/>
                </c:ext>
              </c:extLst>
            </c:dLbl>
            <c:dLbl>
              <c:idx val="498"/>
              <c:tx>
                <c:rich>
                  <a:bodyPr/>
                  <a:lstStyle/>
                  <a:p>
                    <a:fld id="{A1F18173-3801-F245-AF5D-D2D1A39408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8-6DFD-48F2-93C9-5ECF348A49C1}"/>
                </c:ext>
              </c:extLst>
            </c:dLbl>
            <c:dLbl>
              <c:idx val="499"/>
              <c:tx>
                <c:rich>
                  <a:bodyPr/>
                  <a:lstStyle/>
                  <a:p>
                    <a:fld id="{D6CDC743-861E-B446-A9A7-94D3C4DF49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9-6DFD-48F2-93C9-5ECF348A49C1}"/>
                </c:ext>
              </c:extLst>
            </c:dLbl>
            <c:dLbl>
              <c:idx val="500"/>
              <c:tx>
                <c:rich>
                  <a:bodyPr/>
                  <a:lstStyle/>
                  <a:p>
                    <a:fld id="{62A73364-6947-A244-8D9C-F23B527FD6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A-6DFD-48F2-93C9-5ECF348A49C1}"/>
                </c:ext>
              </c:extLst>
            </c:dLbl>
            <c:dLbl>
              <c:idx val="501"/>
              <c:tx>
                <c:rich>
                  <a:bodyPr/>
                  <a:lstStyle/>
                  <a:p>
                    <a:fld id="{997F5AA5-D3F3-2B42-9949-BBC25F445A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B-6DFD-48F2-93C9-5ECF348A49C1}"/>
                </c:ext>
              </c:extLst>
            </c:dLbl>
            <c:dLbl>
              <c:idx val="502"/>
              <c:tx>
                <c:rich>
                  <a:bodyPr/>
                  <a:lstStyle/>
                  <a:p>
                    <a:fld id="{ABF0EAFD-DC63-6648-B408-A5DD9E3F91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C-6DFD-48F2-93C9-5ECF348A49C1}"/>
                </c:ext>
              </c:extLst>
            </c:dLbl>
            <c:dLbl>
              <c:idx val="503"/>
              <c:tx>
                <c:rich>
                  <a:bodyPr/>
                  <a:lstStyle/>
                  <a:p>
                    <a:fld id="{7AE5EBB9-3861-0D4E-81ED-F29842C874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D-6DFD-48F2-93C9-5ECF348A49C1}"/>
                </c:ext>
              </c:extLst>
            </c:dLbl>
            <c:dLbl>
              <c:idx val="504"/>
              <c:tx>
                <c:rich>
                  <a:bodyPr/>
                  <a:lstStyle/>
                  <a:p>
                    <a:fld id="{DF856015-D10C-4947-929B-5DAA3C4575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E-6DFD-48F2-93C9-5ECF348A49C1}"/>
                </c:ext>
              </c:extLst>
            </c:dLbl>
            <c:dLbl>
              <c:idx val="505"/>
              <c:tx>
                <c:rich>
                  <a:bodyPr/>
                  <a:lstStyle/>
                  <a:p>
                    <a:fld id="{0AAF5BDE-2C33-EF4D-84D5-2C486D3963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F-6DFD-48F2-93C9-5ECF348A49C1}"/>
                </c:ext>
              </c:extLst>
            </c:dLbl>
            <c:dLbl>
              <c:idx val="506"/>
              <c:tx>
                <c:rich>
                  <a:bodyPr/>
                  <a:lstStyle/>
                  <a:p>
                    <a:fld id="{3FC62D33-F94B-934E-8CB9-DA7E0E11E4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0-6DFD-48F2-93C9-5ECF348A49C1}"/>
                </c:ext>
              </c:extLst>
            </c:dLbl>
            <c:dLbl>
              <c:idx val="507"/>
              <c:tx>
                <c:rich>
                  <a:bodyPr/>
                  <a:lstStyle/>
                  <a:p>
                    <a:fld id="{2002B679-F0AE-1549-A823-FA29C0AF18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1-6DFD-48F2-93C9-5ECF348A49C1}"/>
                </c:ext>
              </c:extLst>
            </c:dLbl>
            <c:dLbl>
              <c:idx val="508"/>
              <c:tx>
                <c:rich>
                  <a:bodyPr/>
                  <a:lstStyle/>
                  <a:p>
                    <a:fld id="{E6197CFF-3EED-3048-B4A8-EAA86DCC6B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2-6DFD-48F2-93C9-5ECF348A49C1}"/>
                </c:ext>
              </c:extLst>
            </c:dLbl>
            <c:dLbl>
              <c:idx val="509"/>
              <c:tx>
                <c:rich>
                  <a:bodyPr/>
                  <a:lstStyle/>
                  <a:p>
                    <a:fld id="{29555CFE-96DB-BB4E-B33C-D725CCE21B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3-6DFD-48F2-93C9-5ECF348A49C1}"/>
                </c:ext>
              </c:extLst>
            </c:dLbl>
            <c:dLbl>
              <c:idx val="510"/>
              <c:tx>
                <c:rich>
                  <a:bodyPr/>
                  <a:lstStyle/>
                  <a:p>
                    <a:fld id="{73286315-DDEF-EF4C-986D-6319DDE9E7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4-6DFD-48F2-93C9-5ECF348A49C1}"/>
                </c:ext>
              </c:extLst>
            </c:dLbl>
            <c:dLbl>
              <c:idx val="511"/>
              <c:tx>
                <c:rich>
                  <a:bodyPr/>
                  <a:lstStyle/>
                  <a:p>
                    <a:fld id="{96AE6D6A-E1D4-0E47-AD17-05D6D3BCB4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5-6DFD-48F2-93C9-5ECF348A49C1}"/>
                </c:ext>
              </c:extLst>
            </c:dLbl>
            <c:dLbl>
              <c:idx val="512"/>
              <c:tx>
                <c:rich>
                  <a:bodyPr/>
                  <a:lstStyle/>
                  <a:p>
                    <a:fld id="{CBD96964-529C-5D48-AFBE-46B47D6DF7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6-6DFD-48F2-93C9-5ECF348A49C1}"/>
                </c:ext>
              </c:extLst>
            </c:dLbl>
            <c:dLbl>
              <c:idx val="513"/>
              <c:tx>
                <c:rich>
                  <a:bodyPr/>
                  <a:lstStyle/>
                  <a:p>
                    <a:fld id="{CC5FC013-06A7-0345-A485-A19070C105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7-6DFD-48F2-93C9-5ECF348A49C1}"/>
                </c:ext>
              </c:extLst>
            </c:dLbl>
            <c:dLbl>
              <c:idx val="514"/>
              <c:tx>
                <c:rich>
                  <a:bodyPr/>
                  <a:lstStyle/>
                  <a:p>
                    <a:fld id="{5266CF2A-2BF9-974A-80B3-D55B371285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8-6DFD-48F2-93C9-5ECF348A49C1}"/>
                </c:ext>
              </c:extLst>
            </c:dLbl>
            <c:dLbl>
              <c:idx val="515"/>
              <c:tx>
                <c:rich>
                  <a:bodyPr/>
                  <a:lstStyle/>
                  <a:p>
                    <a:fld id="{F24FE19E-11C3-F142-93F3-55765C2645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9-6DFD-48F2-93C9-5ECF348A49C1}"/>
                </c:ext>
              </c:extLst>
            </c:dLbl>
            <c:dLbl>
              <c:idx val="516"/>
              <c:tx>
                <c:rich>
                  <a:bodyPr/>
                  <a:lstStyle/>
                  <a:p>
                    <a:fld id="{B4250A6C-646D-E149-8488-C2E55ADEED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A-6DFD-48F2-93C9-5ECF348A49C1}"/>
                </c:ext>
              </c:extLst>
            </c:dLbl>
            <c:dLbl>
              <c:idx val="517"/>
              <c:tx>
                <c:rich>
                  <a:bodyPr/>
                  <a:lstStyle/>
                  <a:p>
                    <a:fld id="{A1A71D49-EC33-2D4F-AE16-0EA3DA1805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B-6DFD-48F2-93C9-5ECF348A49C1}"/>
                </c:ext>
              </c:extLst>
            </c:dLbl>
            <c:dLbl>
              <c:idx val="518"/>
              <c:tx>
                <c:rich>
                  <a:bodyPr/>
                  <a:lstStyle/>
                  <a:p>
                    <a:fld id="{3BB859A9-A498-FC4E-B358-39D714F418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C-6DFD-48F2-93C9-5ECF348A49C1}"/>
                </c:ext>
              </c:extLst>
            </c:dLbl>
            <c:dLbl>
              <c:idx val="519"/>
              <c:tx>
                <c:rich>
                  <a:bodyPr/>
                  <a:lstStyle/>
                  <a:p>
                    <a:fld id="{AAA5CD23-6B85-2F47-87DE-093FC09105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D-6DFD-48F2-93C9-5ECF348A49C1}"/>
                </c:ext>
              </c:extLst>
            </c:dLbl>
            <c:dLbl>
              <c:idx val="520"/>
              <c:tx>
                <c:rich>
                  <a:bodyPr/>
                  <a:lstStyle/>
                  <a:p>
                    <a:fld id="{4577C970-F70E-C540-A942-867AF79589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E-6DFD-48F2-93C9-5ECF348A49C1}"/>
                </c:ext>
              </c:extLst>
            </c:dLbl>
            <c:dLbl>
              <c:idx val="521"/>
              <c:tx>
                <c:rich>
                  <a:bodyPr/>
                  <a:lstStyle/>
                  <a:p>
                    <a:fld id="{8C46BAD0-43CF-5F40-93D8-757F5B48D6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F-6DFD-48F2-93C9-5ECF348A49C1}"/>
                </c:ext>
              </c:extLst>
            </c:dLbl>
            <c:dLbl>
              <c:idx val="522"/>
              <c:tx>
                <c:rich>
                  <a:bodyPr/>
                  <a:lstStyle/>
                  <a:p>
                    <a:fld id="{D6455205-1ED3-F94D-9B67-2CADAB8E84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0-6DFD-48F2-93C9-5ECF348A49C1}"/>
                </c:ext>
              </c:extLst>
            </c:dLbl>
            <c:dLbl>
              <c:idx val="523"/>
              <c:tx>
                <c:rich>
                  <a:bodyPr/>
                  <a:lstStyle/>
                  <a:p>
                    <a:fld id="{F87A7AFC-9CF5-3B4F-9DB0-BE22E816D6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1-6DFD-48F2-93C9-5ECF348A49C1}"/>
                </c:ext>
              </c:extLst>
            </c:dLbl>
            <c:dLbl>
              <c:idx val="524"/>
              <c:tx>
                <c:rich>
                  <a:bodyPr/>
                  <a:lstStyle/>
                  <a:p>
                    <a:fld id="{A8626A48-6687-E344-9889-7027247D8E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2-6DFD-48F2-93C9-5ECF348A49C1}"/>
                </c:ext>
              </c:extLst>
            </c:dLbl>
            <c:dLbl>
              <c:idx val="525"/>
              <c:tx>
                <c:rich>
                  <a:bodyPr/>
                  <a:lstStyle/>
                  <a:p>
                    <a:fld id="{019293B9-C384-464B-BA4E-046896982E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3-6DFD-48F2-93C9-5ECF348A49C1}"/>
                </c:ext>
              </c:extLst>
            </c:dLbl>
            <c:dLbl>
              <c:idx val="526"/>
              <c:tx>
                <c:rich>
                  <a:bodyPr/>
                  <a:lstStyle/>
                  <a:p>
                    <a:fld id="{C9A764A3-945F-784D-AECC-EA4D8EC682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4-6DFD-48F2-93C9-5ECF348A49C1}"/>
                </c:ext>
              </c:extLst>
            </c:dLbl>
            <c:dLbl>
              <c:idx val="527"/>
              <c:tx>
                <c:rich>
                  <a:bodyPr/>
                  <a:lstStyle/>
                  <a:p>
                    <a:fld id="{4BF54B9C-566E-AF48-88AF-D30AB8CE6A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5-6DFD-48F2-93C9-5ECF348A49C1}"/>
                </c:ext>
              </c:extLst>
            </c:dLbl>
            <c:dLbl>
              <c:idx val="528"/>
              <c:tx>
                <c:rich>
                  <a:bodyPr/>
                  <a:lstStyle/>
                  <a:p>
                    <a:fld id="{C299BBB2-1130-2340-BEA0-CC911C3F7A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6-6DFD-48F2-93C9-5ECF348A49C1}"/>
                </c:ext>
              </c:extLst>
            </c:dLbl>
            <c:dLbl>
              <c:idx val="529"/>
              <c:tx>
                <c:rich>
                  <a:bodyPr/>
                  <a:lstStyle/>
                  <a:p>
                    <a:fld id="{D67C9FB5-2234-304F-92EE-D7D00B41FB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7-6DFD-48F2-93C9-5ECF348A49C1}"/>
                </c:ext>
              </c:extLst>
            </c:dLbl>
            <c:dLbl>
              <c:idx val="530"/>
              <c:tx>
                <c:rich>
                  <a:bodyPr/>
                  <a:lstStyle/>
                  <a:p>
                    <a:fld id="{59DF327D-AC09-874A-84F5-2A9C8C3A9E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8-6DFD-48F2-93C9-5ECF348A49C1}"/>
                </c:ext>
              </c:extLst>
            </c:dLbl>
            <c:dLbl>
              <c:idx val="531"/>
              <c:tx>
                <c:rich>
                  <a:bodyPr/>
                  <a:lstStyle/>
                  <a:p>
                    <a:fld id="{33C2D232-5C68-7643-83A8-8C56C7B964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9-6DFD-48F2-93C9-5ECF348A49C1}"/>
                </c:ext>
              </c:extLst>
            </c:dLbl>
            <c:dLbl>
              <c:idx val="532"/>
              <c:tx>
                <c:rich>
                  <a:bodyPr/>
                  <a:lstStyle/>
                  <a:p>
                    <a:fld id="{2B722321-52D0-D64E-BBAD-C3FA6070DF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A-6DFD-48F2-93C9-5ECF348A49C1}"/>
                </c:ext>
              </c:extLst>
            </c:dLbl>
            <c:dLbl>
              <c:idx val="533"/>
              <c:tx>
                <c:rich>
                  <a:bodyPr/>
                  <a:lstStyle/>
                  <a:p>
                    <a:fld id="{1BB2BB53-1698-E545-AA84-372AC15575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B-6DFD-48F2-93C9-5ECF348A49C1}"/>
                </c:ext>
              </c:extLst>
            </c:dLbl>
            <c:dLbl>
              <c:idx val="534"/>
              <c:tx>
                <c:rich>
                  <a:bodyPr/>
                  <a:lstStyle/>
                  <a:p>
                    <a:fld id="{6BC4829B-8DA6-954E-A3C9-E3FAD61100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C-6DFD-48F2-93C9-5ECF348A49C1}"/>
                </c:ext>
              </c:extLst>
            </c:dLbl>
            <c:dLbl>
              <c:idx val="535"/>
              <c:tx>
                <c:rich>
                  <a:bodyPr/>
                  <a:lstStyle/>
                  <a:p>
                    <a:fld id="{AB7439C3-0B21-8B4B-A28B-AEB851D232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D-6DFD-48F2-93C9-5ECF348A49C1}"/>
                </c:ext>
              </c:extLst>
            </c:dLbl>
            <c:dLbl>
              <c:idx val="536"/>
              <c:tx>
                <c:rich>
                  <a:bodyPr/>
                  <a:lstStyle/>
                  <a:p>
                    <a:fld id="{CBA3344F-5872-5448-A000-9EB3A324CD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E-6DFD-48F2-93C9-5ECF348A49C1}"/>
                </c:ext>
              </c:extLst>
            </c:dLbl>
            <c:dLbl>
              <c:idx val="537"/>
              <c:tx>
                <c:rich>
                  <a:bodyPr/>
                  <a:lstStyle/>
                  <a:p>
                    <a:fld id="{66E51479-4610-354C-88E2-6D2AEB85EA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F-6DFD-48F2-93C9-5ECF348A49C1}"/>
                </c:ext>
              </c:extLst>
            </c:dLbl>
            <c:dLbl>
              <c:idx val="538"/>
              <c:tx>
                <c:rich>
                  <a:bodyPr/>
                  <a:lstStyle/>
                  <a:p>
                    <a:fld id="{FABBD3A9-70DC-4D43-A339-182B5DC308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0-6DFD-48F2-93C9-5ECF348A49C1}"/>
                </c:ext>
              </c:extLst>
            </c:dLbl>
            <c:dLbl>
              <c:idx val="539"/>
              <c:tx>
                <c:rich>
                  <a:bodyPr/>
                  <a:lstStyle/>
                  <a:p>
                    <a:fld id="{201A7811-4216-424A-861C-7D6EF791CA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1-6DFD-48F2-93C9-5ECF348A49C1}"/>
                </c:ext>
              </c:extLst>
            </c:dLbl>
            <c:dLbl>
              <c:idx val="540"/>
              <c:tx>
                <c:rich>
                  <a:bodyPr/>
                  <a:lstStyle/>
                  <a:p>
                    <a:fld id="{548D0947-0522-3642-9459-5E5ED9B148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2-6DFD-48F2-93C9-5ECF348A49C1}"/>
                </c:ext>
              </c:extLst>
            </c:dLbl>
            <c:dLbl>
              <c:idx val="541"/>
              <c:tx>
                <c:rich>
                  <a:bodyPr/>
                  <a:lstStyle/>
                  <a:p>
                    <a:fld id="{7F8D09AE-B6DD-2849-AC47-BD32D8EAE5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3-6DFD-48F2-93C9-5ECF348A49C1}"/>
                </c:ext>
              </c:extLst>
            </c:dLbl>
            <c:dLbl>
              <c:idx val="542"/>
              <c:tx>
                <c:rich>
                  <a:bodyPr/>
                  <a:lstStyle/>
                  <a:p>
                    <a:fld id="{96AB6B49-B82B-4C4B-A82B-184F74F657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4-6DFD-48F2-93C9-5ECF348A49C1}"/>
                </c:ext>
              </c:extLst>
            </c:dLbl>
            <c:dLbl>
              <c:idx val="543"/>
              <c:tx>
                <c:rich>
                  <a:bodyPr/>
                  <a:lstStyle/>
                  <a:p>
                    <a:fld id="{A0ED903F-46E1-C14F-AA10-553E278088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5-6DFD-48F2-93C9-5ECF348A49C1}"/>
                </c:ext>
              </c:extLst>
            </c:dLbl>
            <c:dLbl>
              <c:idx val="544"/>
              <c:tx>
                <c:rich>
                  <a:bodyPr/>
                  <a:lstStyle/>
                  <a:p>
                    <a:fld id="{16654C3E-8EDD-7043-8041-7B9B8A1143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6-6DFD-48F2-93C9-5ECF348A49C1}"/>
                </c:ext>
              </c:extLst>
            </c:dLbl>
            <c:dLbl>
              <c:idx val="545"/>
              <c:tx>
                <c:rich>
                  <a:bodyPr/>
                  <a:lstStyle/>
                  <a:p>
                    <a:fld id="{5E6C01CE-A45B-1146-BDE6-0526FEE064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7-6DFD-48F2-93C9-5ECF348A49C1}"/>
                </c:ext>
              </c:extLst>
            </c:dLbl>
            <c:dLbl>
              <c:idx val="546"/>
              <c:tx>
                <c:rich>
                  <a:bodyPr/>
                  <a:lstStyle/>
                  <a:p>
                    <a:fld id="{26A4A643-DAA6-804B-8F96-28783D11E0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8-6DFD-48F2-93C9-5ECF348A49C1}"/>
                </c:ext>
              </c:extLst>
            </c:dLbl>
            <c:dLbl>
              <c:idx val="547"/>
              <c:tx>
                <c:rich>
                  <a:bodyPr/>
                  <a:lstStyle/>
                  <a:p>
                    <a:fld id="{5535A449-A0F8-6C45-AA95-EC55954546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9-6DFD-48F2-93C9-5ECF348A49C1}"/>
                </c:ext>
              </c:extLst>
            </c:dLbl>
            <c:dLbl>
              <c:idx val="548"/>
              <c:tx>
                <c:rich>
                  <a:bodyPr/>
                  <a:lstStyle/>
                  <a:p>
                    <a:fld id="{727F8819-D745-EA42-AFBE-FE16B17328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A-6DFD-48F2-93C9-5ECF348A49C1}"/>
                </c:ext>
              </c:extLst>
            </c:dLbl>
            <c:dLbl>
              <c:idx val="549"/>
              <c:tx>
                <c:rich>
                  <a:bodyPr/>
                  <a:lstStyle/>
                  <a:p>
                    <a:fld id="{8D9A76B4-C5F2-5248-BDD9-95CD363AC8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B-6DFD-48F2-93C9-5ECF348A49C1}"/>
                </c:ext>
              </c:extLst>
            </c:dLbl>
            <c:dLbl>
              <c:idx val="550"/>
              <c:tx>
                <c:rich>
                  <a:bodyPr/>
                  <a:lstStyle/>
                  <a:p>
                    <a:fld id="{49387089-4281-BF4D-9F17-35E82CD08D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C-6DFD-48F2-93C9-5ECF348A49C1}"/>
                </c:ext>
              </c:extLst>
            </c:dLbl>
            <c:dLbl>
              <c:idx val="551"/>
              <c:tx>
                <c:rich>
                  <a:bodyPr/>
                  <a:lstStyle/>
                  <a:p>
                    <a:fld id="{B895808E-B5D5-0044-9BA9-467D9257AE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D-6DFD-48F2-93C9-5ECF348A49C1}"/>
                </c:ext>
              </c:extLst>
            </c:dLbl>
            <c:dLbl>
              <c:idx val="552"/>
              <c:tx>
                <c:rich>
                  <a:bodyPr/>
                  <a:lstStyle/>
                  <a:p>
                    <a:fld id="{447DF081-ABDD-214E-A86E-D962D9E486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E-6DFD-48F2-93C9-5ECF348A49C1}"/>
                </c:ext>
              </c:extLst>
            </c:dLbl>
            <c:dLbl>
              <c:idx val="553"/>
              <c:tx>
                <c:rich>
                  <a:bodyPr/>
                  <a:lstStyle/>
                  <a:p>
                    <a:fld id="{DB7ADD27-60E6-9A4A-A179-8472A09FE1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F-6DFD-48F2-93C9-5ECF348A49C1}"/>
                </c:ext>
              </c:extLst>
            </c:dLbl>
            <c:dLbl>
              <c:idx val="554"/>
              <c:tx>
                <c:rich>
                  <a:bodyPr/>
                  <a:lstStyle/>
                  <a:p>
                    <a:fld id="{F07E894A-5BCB-C94D-A042-25D9769E22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0-6DFD-48F2-93C9-5ECF348A49C1}"/>
                </c:ext>
              </c:extLst>
            </c:dLbl>
            <c:dLbl>
              <c:idx val="555"/>
              <c:tx>
                <c:rich>
                  <a:bodyPr/>
                  <a:lstStyle/>
                  <a:p>
                    <a:fld id="{43E90B7F-22A1-EE4E-A939-67F3FF09D5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1-6DFD-48F2-93C9-5ECF348A49C1}"/>
                </c:ext>
              </c:extLst>
            </c:dLbl>
            <c:dLbl>
              <c:idx val="556"/>
              <c:tx>
                <c:rich>
                  <a:bodyPr/>
                  <a:lstStyle/>
                  <a:p>
                    <a:fld id="{F9044748-6ACF-EB41-AA7B-267FED2BCC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2-6DFD-48F2-93C9-5ECF348A49C1}"/>
                </c:ext>
              </c:extLst>
            </c:dLbl>
            <c:dLbl>
              <c:idx val="557"/>
              <c:tx>
                <c:rich>
                  <a:bodyPr/>
                  <a:lstStyle/>
                  <a:p>
                    <a:fld id="{01C87FF6-4D5C-C046-9F9F-1C247D5C4A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3-6DFD-48F2-93C9-5ECF348A49C1}"/>
                </c:ext>
              </c:extLst>
            </c:dLbl>
            <c:dLbl>
              <c:idx val="558"/>
              <c:tx>
                <c:rich>
                  <a:bodyPr/>
                  <a:lstStyle/>
                  <a:p>
                    <a:fld id="{281FDBE4-02BB-D241-AE72-4768F3AE8F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4-6DFD-48F2-93C9-5ECF348A49C1}"/>
                </c:ext>
              </c:extLst>
            </c:dLbl>
            <c:dLbl>
              <c:idx val="559"/>
              <c:tx>
                <c:rich>
                  <a:bodyPr/>
                  <a:lstStyle/>
                  <a:p>
                    <a:fld id="{B214FA00-9E6F-3248-9C66-E2CE7AB940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5-6DFD-48F2-93C9-5ECF348A49C1}"/>
                </c:ext>
              </c:extLst>
            </c:dLbl>
            <c:dLbl>
              <c:idx val="560"/>
              <c:tx>
                <c:rich>
                  <a:bodyPr/>
                  <a:lstStyle/>
                  <a:p>
                    <a:fld id="{D42D8EC4-C191-914F-B750-0717F614A3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6-6DFD-48F2-93C9-5ECF348A49C1}"/>
                </c:ext>
              </c:extLst>
            </c:dLbl>
            <c:dLbl>
              <c:idx val="561"/>
              <c:tx>
                <c:rich>
                  <a:bodyPr/>
                  <a:lstStyle/>
                  <a:p>
                    <a:fld id="{66732FD2-E281-5549-8FFD-E5B4C60243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7-6DFD-48F2-93C9-5ECF348A49C1}"/>
                </c:ext>
              </c:extLst>
            </c:dLbl>
            <c:dLbl>
              <c:idx val="562"/>
              <c:tx>
                <c:rich>
                  <a:bodyPr/>
                  <a:lstStyle/>
                  <a:p>
                    <a:fld id="{8C566FB7-C995-3843-A379-D3829B7C1C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8-6DFD-48F2-93C9-5ECF348A49C1}"/>
                </c:ext>
              </c:extLst>
            </c:dLbl>
            <c:dLbl>
              <c:idx val="563"/>
              <c:tx>
                <c:rich>
                  <a:bodyPr/>
                  <a:lstStyle/>
                  <a:p>
                    <a:fld id="{D564FB0E-8D56-354F-B3F1-27B66D607E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9-6DFD-48F2-93C9-5ECF348A49C1}"/>
                </c:ext>
              </c:extLst>
            </c:dLbl>
            <c:dLbl>
              <c:idx val="564"/>
              <c:tx>
                <c:rich>
                  <a:bodyPr/>
                  <a:lstStyle/>
                  <a:p>
                    <a:fld id="{9914F519-03F4-2349-8A63-237C30CDA1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A-6DFD-48F2-93C9-5ECF348A49C1}"/>
                </c:ext>
              </c:extLst>
            </c:dLbl>
            <c:dLbl>
              <c:idx val="565"/>
              <c:tx>
                <c:rich>
                  <a:bodyPr/>
                  <a:lstStyle/>
                  <a:p>
                    <a:fld id="{646A644F-B438-0843-A7E8-D00388EDFC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B-6DFD-48F2-93C9-5ECF348A49C1}"/>
                </c:ext>
              </c:extLst>
            </c:dLbl>
            <c:dLbl>
              <c:idx val="566"/>
              <c:tx>
                <c:rich>
                  <a:bodyPr/>
                  <a:lstStyle/>
                  <a:p>
                    <a:fld id="{155A949D-71B5-BD4C-9E63-331EE8E119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C-6DFD-48F2-93C9-5ECF348A49C1}"/>
                </c:ext>
              </c:extLst>
            </c:dLbl>
            <c:dLbl>
              <c:idx val="567"/>
              <c:tx>
                <c:rich>
                  <a:bodyPr/>
                  <a:lstStyle/>
                  <a:p>
                    <a:fld id="{E082BDFC-9A60-CA47-9223-A83AE4E977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D-6DFD-48F2-93C9-5ECF348A49C1}"/>
                </c:ext>
              </c:extLst>
            </c:dLbl>
            <c:dLbl>
              <c:idx val="568"/>
              <c:tx>
                <c:rich>
                  <a:bodyPr/>
                  <a:lstStyle/>
                  <a:p>
                    <a:fld id="{17069D54-945E-FE44-86A5-DD970FE468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E-6DFD-48F2-93C9-5ECF348A49C1}"/>
                </c:ext>
              </c:extLst>
            </c:dLbl>
            <c:dLbl>
              <c:idx val="569"/>
              <c:tx>
                <c:rich>
                  <a:bodyPr/>
                  <a:lstStyle/>
                  <a:p>
                    <a:fld id="{E1A02BF0-BB53-C947-8C56-73A4F7EF2E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F-6DFD-48F2-93C9-5ECF348A49C1}"/>
                </c:ext>
              </c:extLst>
            </c:dLbl>
            <c:dLbl>
              <c:idx val="570"/>
              <c:tx>
                <c:rich>
                  <a:bodyPr/>
                  <a:lstStyle/>
                  <a:p>
                    <a:fld id="{59F89FBB-BD94-3B46-88AA-348093C422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0-6DFD-48F2-93C9-5ECF348A49C1}"/>
                </c:ext>
              </c:extLst>
            </c:dLbl>
            <c:dLbl>
              <c:idx val="571"/>
              <c:tx>
                <c:rich>
                  <a:bodyPr/>
                  <a:lstStyle/>
                  <a:p>
                    <a:fld id="{FBFD281E-E52A-1A40-8C56-490616EA66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1-6DFD-48F2-93C9-5ECF348A49C1}"/>
                </c:ext>
              </c:extLst>
            </c:dLbl>
            <c:dLbl>
              <c:idx val="572"/>
              <c:tx>
                <c:rich>
                  <a:bodyPr/>
                  <a:lstStyle/>
                  <a:p>
                    <a:fld id="{A63EF067-CE50-DC49-B3FB-52E5617AAE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2-6DFD-48F2-93C9-5ECF348A49C1}"/>
                </c:ext>
              </c:extLst>
            </c:dLbl>
            <c:dLbl>
              <c:idx val="573"/>
              <c:tx>
                <c:rich>
                  <a:bodyPr/>
                  <a:lstStyle/>
                  <a:p>
                    <a:fld id="{FD568084-1630-D24E-A242-6A201B7B5E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3-6DFD-48F2-93C9-5ECF348A49C1}"/>
                </c:ext>
              </c:extLst>
            </c:dLbl>
            <c:dLbl>
              <c:idx val="574"/>
              <c:tx>
                <c:rich>
                  <a:bodyPr/>
                  <a:lstStyle/>
                  <a:p>
                    <a:fld id="{290EB5F1-B1F2-2D48-AE6B-9E46310D46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4-6DFD-48F2-93C9-5ECF348A49C1}"/>
                </c:ext>
              </c:extLst>
            </c:dLbl>
            <c:dLbl>
              <c:idx val="575"/>
              <c:tx>
                <c:rich>
                  <a:bodyPr/>
                  <a:lstStyle/>
                  <a:p>
                    <a:fld id="{5CF89D73-C430-1D4D-B21F-A2B6BA25F0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5-6DFD-48F2-93C9-5ECF348A49C1}"/>
                </c:ext>
              </c:extLst>
            </c:dLbl>
            <c:dLbl>
              <c:idx val="576"/>
              <c:tx>
                <c:rich>
                  <a:bodyPr/>
                  <a:lstStyle/>
                  <a:p>
                    <a:fld id="{677C2560-3AD1-EF4A-AF08-D669AE45DA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6-6DFD-48F2-93C9-5ECF348A49C1}"/>
                </c:ext>
              </c:extLst>
            </c:dLbl>
            <c:dLbl>
              <c:idx val="577"/>
              <c:tx>
                <c:rich>
                  <a:bodyPr/>
                  <a:lstStyle/>
                  <a:p>
                    <a:fld id="{A73978BD-3B7F-1043-A2DD-A1A74505A4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7-6DFD-48F2-93C9-5ECF348A49C1}"/>
                </c:ext>
              </c:extLst>
            </c:dLbl>
            <c:dLbl>
              <c:idx val="578"/>
              <c:tx>
                <c:rich>
                  <a:bodyPr/>
                  <a:lstStyle/>
                  <a:p>
                    <a:fld id="{513220C6-E2C8-ED43-8934-4649125683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8-6DFD-48F2-93C9-5ECF348A49C1}"/>
                </c:ext>
              </c:extLst>
            </c:dLbl>
            <c:dLbl>
              <c:idx val="579"/>
              <c:tx>
                <c:rich>
                  <a:bodyPr/>
                  <a:lstStyle/>
                  <a:p>
                    <a:fld id="{28E57E5C-88B4-954C-A99D-9866C14980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9-6DFD-48F2-93C9-5ECF348A49C1}"/>
                </c:ext>
              </c:extLst>
            </c:dLbl>
            <c:dLbl>
              <c:idx val="580"/>
              <c:tx>
                <c:rich>
                  <a:bodyPr/>
                  <a:lstStyle/>
                  <a:p>
                    <a:fld id="{CC6F4B9F-421E-0F46-A15A-B75454EE1A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A-6DFD-48F2-93C9-5ECF348A49C1}"/>
                </c:ext>
              </c:extLst>
            </c:dLbl>
            <c:dLbl>
              <c:idx val="581"/>
              <c:tx>
                <c:rich>
                  <a:bodyPr/>
                  <a:lstStyle/>
                  <a:p>
                    <a:fld id="{B66AE3D2-950F-0C4F-832D-9964FD2B79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B-6DFD-48F2-93C9-5ECF348A49C1}"/>
                </c:ext>
              </c:extLst>
            </c:dLbl>
            <c:dLbl>
              <c:idx val="582"/>
              <c:tx>
                <c:rich>
                  <a:bodyPr/>
                  <a:lstStyle/>
                  <a:p>
                    <a:fld id="{A7263125-2E35-D046-BC78-CF978229FC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C-6DFD-48F2-93C9-5ECF348A49C1}"/>
                </c:ext>
              </c:extLst>
            </c:dLbl>
            <c:dLbl>
              <c:idx val="583"/>
              <c:tx>
                <c:rich>
                  <a:bodyPr/>
                  <a:lstStyle/>
                  <a:p>
                    <a:fld id="{731EAF16-D2B6-9840-A5CE-4D4E3122D9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D-6DFD-48F2-93C9-5ECF348A49C1}"/>
                </c:ext>
              </c:extLst>
            </c:dLbl>
            <c:dLbl>
              <c:idx val="584"/>
              <c:tx>
                <c:rich>
                  <a:bodyPr/>
                  <a:lstStyle/>
                  <a:p>
                    <a:fld id="{F5FBCC08-5D26-8F4F-A08B-43FFF4230B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E-6DFD-48F2-93C9-5ECF348A49C1}"/>
                </c:ext>
              </c:extLst>
            </c:dLbl>
            <c:dLbl>
              <c:idx val="585"/>
              <c:tx>
                <c:rich>
                  <a:bodyPr/>
                  <a:lstStyle/>
                  <a:p>
                    <a:fld id="{E2653ACE-7963-274F-BB47-FB6474033A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F-6DFD-48F2-93C9-5ECF348A49C1}"/>
                </c:ext>
              </c:extLst>
            </c:dLbl>
            <c:dLbl>
              <c:idx val="586"/>
              <c:tx>
                <c:rich>
                  <a:bodyPr/>
                  <a:lstStyle/>
                  <a:p>
                    <a:fld id="{6CD71757-B426-B046-995D-B8E7C91BFE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0-6DFD-48F2-93C9-5ECF348A49C1}"/>
                </c:ext>
              </c:extLst>
            </c:dLbl>
            <c:dLbl>
              <c:idx val="587"/>
              <c:tx>
                <c:rich>
                  <a:bodyPr/>
                  <a:lstStyle/>
                  <a:p>
                    <a:fld id="{02DD91FE-9D2B-A041-B308-866B554BBB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1-6DFD-48F2-93C9-5ECF348A49C1}"/>
                </c:ext>
              </c:extLst>
            </c:dLbl>
            <c:dLbl>
              <c:idx val="588"/>
              <c:tx>
                <c:rich>
                  <a:bodyPr/>
                  <a:lstStyle/>
                  <a:p>
                    <a:fld id="{1CCD12C0-E9F1-6548-8950-BB7DE56B7F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2-6DFD-48F2-93C9-5ECF348A49C1}"/>
                </c:ext>
              </c:extLst>
            </c:dLbl>
            <c:dLbl>
              <c:idx val="589"/>
              <c:tx>
                <c:rich>
                  <a:bodyPr/>
                  <a:lstStyle/>
                  <a:p>
                    <a:fld id="{8E2E103D-7050-BF49-A14C-24FC857550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3-6DFD-48F2-93C9-5ECF348A49C1}"/>
                </c:ext>
              </c:extLst>
            </c:dLbl>
            <c:dLbl>
              <c:idx val="590"/>
              <c:tx>
                <c:rich>
                  <a:bodyPr/>
                  <a:lstStyle/>
                  <a:p>
                    <a:fld id="{E1A5E9B3-9D04-F244-8E25-B0F90DF7A2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4-6DFD-48F2-93C9-5ECF348A49C1}"/>
                </c:ext>
              </c:extLst>
            </c:dLbl>
            <c:dLbl>
              <c:idx val="591"/>
              <c:tx>
                <c:rich>
                  <a:bodyPr/>
                  <a:lstStyle/>
                  <a:p>
                    <a:fld id="{37D5192D-C24E-5749-81D1-8CB6E2758A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5-6DFD-48F2-93C9-5ECF348A49C1}"/>
                </c:ext>
              </c:extLst>
            </c:dLbl>
            <c:dLbl>
              <c:idx val="592"/>
              <c:tx>
                <c:rich>
                  <a:bodyPr/>
                  <a:lstStyle/>
                  <a:p>
                    <a:fld id="{D437D823-46FC-0D4E-8404-892738CB0F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6-6DFD-48F2-93C9-5ECF348A49C1}"/>
                </c:ext>
              </c:extLst>
            </c:dLbl>
            <c:dLbl>
              <c:idx val="593"/>
              <c:tx>
                <c:rich>
                  <a:bodyPr/>
                  <a:lstStyle/>
                  <a:p>
                    <a:fld id="{9CDF3D08-4BE9-7844-87B2-DBFC3D61D4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7-6DFD-48F2-93C9-5ECF348A49C1}"/>
                </c:ext>
              </c:extLst>
            </c:dLbl>
            <c:dLbl>
              <c:idx val="594"/>
              <c:tx>
                <c:rich>
                  <a:bodyPr/>
                  <a:lstStyle/>
                  <a:p>
                    <a:fld id="{CE5DF5DD-9E1C-CD4D-BBCA-7F2CDFE1BC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8-6DFD-48F2-93C9-5ECF348A49C1}"/>
                </c:ext>
              </c:extLst>
            </c:dLbl>
            <c:dLbl>
              <c:idx val="595"/>
              <c:tx>
                <c:rich>
                  <a:bodyPr/>
                  <a:lstStyle/>
                  <a:p>
                    <a:fld id="{89E5CA14-C0A5-DF4D-9FFA-E19FDFAA55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9-6DFD-48F2-93C9-5ECF348A49C1}"/>
                </c:ext>
              </c:extLst>
            </c:dLbl>
            <c:dLbl>
              <c:idx val="596"/>
              <c:tx>
                <c:rich>
                  <a:bodyPr/>
                  <a:lstStyle/>
                  <a:p>
                    <a:fld id="{180B0F0C-7709-D147-B213-96CB625ECD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A-6DFD-48F2-93C9-5ECF348A49C1}"/>
                </c:ext>
              </c:extLst>
            </c:dLbl>
            <c:dLbl>
              <c:idx val="597"/>
              <c:tx>
                <c:rich>
                  <a:bodyPr/>
                  <a:lstStyle/>
                  <a:p>
                    <a:fld id="{D50DAF81-21C0-BD42-8BCF-A1B1D2A6DE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B-6DFD-48F2-93C9-5ECF348A49C1}"/>
                </c:ext>
              </c:extLst>
            </c:dLbl>
            <c:dLbl>
              <c:idx val="598"/>
              <c:tx>
                <c:rich>
                  <a:bodyPr/>
                  <a:lstStyle/>
                  <a:p>
                    <a:fld id="{02FC8F40-0378-394B-96A2-1FE4FAF2AA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C-6DFD-48F2-93C9-5ECF348A49C1}"/>
                </c:ext>
              </c:extLst>
            </c:dLbl>
            <c:dLbl>
              <c:idx val="599"/>
              <c:tx>
                <c:rich>
                  <a:bodyPr/>
                  <a:lstStyle/>
                  <a:p>
                    <a:fld id="{98C8A554-EC4C-2C41-8738-5AF63A8B07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D-6DFD-48F2-93C9-5ECF348A49C1}"/>
                </c:ext>
              </c:extLst>
            </c:dLbl>
            <c:dLbl>
              <c:idx val="600"/>
              <c:tx>
                <c:rich>
                  <a:bodyPr/>
                  <a:lstStyle/>
                  <a:p>
                    <a:fld id="{055FE280-123D-5046-9E1B-7BCFB8EEAD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E-6DFD-48F2-93C9-5ECF348A49C1}"/>
                </c:ext>
              </c:extLst>
            </c:dLbl>
            <c:dLbl>
              <c:idx val="601"/>
              <c:tx>
                <c:rich>
                  <a:bodyPr/>
                  <a:lstStyle/>
                  <a:p>
                    <a:fld id="{AA33A01C-0DEF-8D42-B830-E474213E76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F-6DFD-48F2-93C9-5ECF348A49C1}"/>
                </c:ext>
              </c:extLst>
            </c:dLbl>
            <c:dLbl>
              <c:idx val="602"/>
              <c:tx>
                <c:rich>
                  <a:bodyPr/>
                  <a:lstStyle/>
                  <a:p>
                    <a:fld id="{7BF01D5C-E932-AB4B-BBE0-1E32A48AF5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0-6DFD-48F2-93C9-5ECF348A49C1}"/>
                </c:ext>
              </c:extLst>
            </c:dLbl>
            <c:dLbl>
              <c:idx val="603"/>
              <c:tx>
                <c:rich>
                  <a:bodyPr/>
                  <a:lstStyle/>
                  <a:p>
                    <a:fld id="{BE8FF9F6-A379-BB48-B54D-D79CDE11EC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1-6DFD-48F2-93C9-5ECF348A49C1}"/>
                </c:ext>
              </c:extLst>
            </c:dLbl>
            <c:dLbl>
              <c:idx val="604"/>
              <c:tx>
                <c:rich>
                  <a:bodyPr/>
                  <a:lstStyle/>
                  <a:p>
                    <a:fld id="{29D7C3FA-1963-844B-926F-9CB4396D11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2-6DFD-48F2-93C9-5ECF348A49C1}"/>
                </c:ext>
              </c:extLst>
            </c:dLbl>
            <c:dLbl>
              <c:idx val="605"/>
              <c:tx>
                <c:rich>
                  <a:bodyPr/>
                  <a:lstStyle/>
                  <a:p>
                    <a:fld id="{3F6878A1-8466-C34F-910D-B93EB59DAA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3-6DFD-48F2-93C9-5ECF348A49C1}"/>
                </c:ext>
              </c:extLst>
            </c:dLbl>
            <c:dLbl>
              <c:idx val="606"/>
              <c:tx>
                <c:rich>
                  <a:bodyPr/>
                  <a:lstStyle/>
                  <a:p>
                    <a:fld id="{F016352C-647B-F74B-ACCB-B59019073D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4-6DFD-48F2-93C9-5ECF348A49C1}"/>
                </c:ext>
              </c:extLst>
            </c:dLbl>
            <c:dLbl>
              <c:idx val="607"/>
              <c:tx>
                <c:rich>
                  <a:bodyPr/>
                  <a:lstStyle/>
                  <a:p>
                    <a:fld id="{45A59A2B-9450-D249-ADD9-81CA601018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5-6DFD-48F2-93C9-5ECF348A49C1}"/>
                </c:ext>
              </c:extLst>
            </c:dLbl>
            <c:dLbl>
              <c:idx val="608"/>
              <c:tx>
                <c:rich>
                  <a:bodyPr/>
                  <a:lstStyle/>
                  <a:p>
                    <a:fld id="{6974DF74-8835-304B-A8D1-D43D5E6804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6-6DFD-48F2-93C9-5ECF348A49C1}"/>
                </c:ext>
              </c:extLst>
            </c:dLbl>
            <c:dLbl>
              <c:idx val="609"/>
              <c:tx>
                <c:rich>
                  <a:bodyPr/>
                  <a:lstStyle/>
                  <a:p>
                    <a:fld id="{C469620A-859E-0F44-B993-2926D44996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7-6DFD-48F2-93C9-5ECF348A49C1}"/>
                </c:ext>
              </c:extLst>
            </c:dLbl>
            <c:dLbl>
              <c:idx val="610"/>
              <c:tx>
                <c:rich>
                  <a:bodyPr/>
                  <a:lstStyle/>
                  <a:p>
                    <a:fld id="{05D335E6-9EC5-8F43-A968-30C1B3A38F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8-6DFD-48F2-93C9-5ECF348A49C1}"/>
                </c:ext>
              </c:extLst>
            </c:dLbl>
            <c:dLbl>
              <c:idx val="611"/>
              <c:tx>
                <c:rich>
                  <a:bodyPr/>
                  <a:lstStyle/>
                  <a:p>
                    <a:fld id="{9CDFEF37-F1DA-C349-96D6-C81B0355C2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9-6DFD-48F2-93C9-5ECF348A49C1}"/>
                </c:ext>
              </c:extLst>
            </c:dLbl>
            <c:dLbl>
              <c:idx val="612"/>
              <c:tx>
                <c:rich>
                  <a:bodyPr/>
                  <a:lstStyle/>
                  <a:p>
                    <a:fld id="{5A8CA67E-3CAC-8D45-AF62-51340DB72C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A-6DFD-48F2-93C9-5ECF348A49C1}"/>
                </c:ext>
              </c:extLst>
            </c:dLbl>
            <c:dLbl>
              <c:idx val="613"/>
              <c:tx>
                <c:rich>
                  <a:bodyPr/>
                  <a:lstStyle/>
                  <a:p>
                    <a:fld id="{AD42A5D2-8FF6-F04C-B685-17A80A863A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B-6DFD-48F2-93C9-5ECF348A49C1}"/>
                </c:ext>
              </c:extLst>
            </c:dLbl>
            <c:dLbl>
              <c:idx val="614"/>
              <c:tx>
                <c:rich>
                  <a:bodyPr/>
                  <a:lstStyle/>
                  <a:p>
                    <a:fld id="{D31B156D-B74E-B447-B411-251E55BD97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C-6DFD-48F2-93C9-5ECF348A49C1}"/>
                </c:ext>
              </c:extLst>
            </c:dLbl>
            <c:dLbl>
              <c:idx val="615"/>
              <c:tx>
                <c:rich>
                  <a:bodyPr/>
                  <a:lstStyle/>
                  <a:p>
                    <a:fld id="{145DFF15-4F07-0341-B4B6-546BB23CF1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D-6DFD-48F2-93C9-5ECF348A49C1}"/>
                </c:ext>
              </c:extLst>
            </c:dLbl>
            <c:dLbl>
              <c:idx val="616"/>
              <c:tx>
                <c:rich>
                  <a:bodyPr/>
                  <a:lstStyle/>
                  <a:p>
                    <a:fld id="{97EF7F45-619A-4A47-9493-CA6A1E7C89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E-6DFD-48F2-93C9-5ECF348A49C1}"/>
                </c:ext>
              </c:extLst>
            </c:dLbl>
            <c:dLbl>
              <c:idx val="617"/>
              <c:tx>
                <c:rich>
                  <a:bodyPr/>
                  <a:lstStyle/>
                  <a:p>
                    <a:fld id="{CC61F31D-69F4-4C41-803D-8EC9CB9BAB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F-6DFD-48F2-93C9-5ECF348A49C1}"/>
                </c:ext>
              </c:extLst>
            </c:dLbl>
            <c:dLbl>
              <c:idx val="618"/>
              <c:tx>
                <c:rich>
                  <a:bodyPr/>
                  <a:lstStyle/>
                  <a:p>
                    <a:fld id="{E8342CAB-74ED-864C-92BC-45F9C5CF31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0-6DFD-48F2-93C9-5ECF348A49C1}"/>
                </c:ext>
              </c:extLst>
            </c:dLbl>
            <c:dLbl>
              <c:idx val="619"/>
              <c:tx>
                <c:rich>
                  <a:bodyPr/>
                  <a:lstStyle/>
                  <a:p>
                    <a:fld id="{C13D0301-3622-D444-BCE2-60821D9354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1-6DFD-48F2-93C9-5ECF348A49C1}"/>
                </c:ext>
              </c:extLst>
            </c:dLbl>
            <c:dLbl>
              <c:idx val="620"/>
              <c:tx>
                <c:rich>
                  <a:bodyPr/>
                  <a:lstStyle/>
                  <a:p>
                    <a:fld id="{99799B5B-D0DB-434E-BF78-61993DC535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2-6DFD-48F2-93C9-5ECF348A49C1}"/>
                </c:ext>
              </c:extLst>
            </c:dLbl>
            <c:dLbl>
              <c:idx val="621"/>
              <c:tx>
                <c:rich>
                  <a:bodyPr/>
                  <a:lstStyle/>
                  <a:p>
                    <a:fld id="{82C4A871-3979-9B48-928A-E4AF52B2FD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3-6DFD-48F2-93C9-5ECF348A49C1}"/>
                </c:ext>
              </c:extLst>
            </c:dLbl>
            <c:dLbl>
              <c:idx val="622"/>
              <c:tx>
                <c:rich>
                  <a:bodyPr/>
                  <a:lstStyle/>
                  <a:p>
                    <a:fld id="{1D635CA0-9FF2-B440-B315-DF4E251C81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4-6DFD-48F2-93C9-5ECF348A49C1}"/>
                </c:ext>
              </c:extLst>
            </c:dLbl>
            <c:dLbl>
              <c:idx val="623"/>
              <c:tx>
                <c:rich>
                  <a:bodyPr/>
                  <a:lstStyle/>
                  <a:p>
                    <a:fld id="{CDF71BDE-9ACD-644C-9679-FFB72336E9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5-6DFD-48F2-93C9-5ECF348A49C1}"/>
                </c:ext>
              </c:extLst>
            </c:dLbl>
            <c:dLbl>
              <c:idx val="624"/>
              <c:tx>
                <c:rich>
                  <a:bodyPr/>
                  <a:lstStyle/>
                  <a:p>
                    <a:fld id="{E8702ED7-D3AF-1441-9E43-EBE50AA5A8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6-6DFD-48F2-93C9-5ECF348A49C1}"/>
                </c:ext>
              </c:extLst>
            </c:dLbl>
            <c:dLbl>
              <c:idx val="625"/>
              <c:tx>
                <c:rich>
                  <a:bodyPr/>
                  <a:lstStyle/>
                  <a:p>
                    <a:fld id="{933B0509-8A77-3C47-9BE3-F681D9542A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7-6DFD-48F2-93C9-5ECF348A49C1}"/>
                </c:ext>
              </c:extLst>
            </c:dLbl>
            <c:dLbl>
              <c:idx val="626"/>
              <c:tx>
                <c:rich>
                  <a:bodyPr/>
                  <a:lstStyle/>
                  <a:p>
                    <a:fld id="{150AB314-D3AE-F541-87D8-E443058B4E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8-6DFD-48F2-93C9-5ECF348A49C1}"/>
                </c:ext>
              </c:extLst>
            </c:dLbl>
            <c:dLbl>
              <c:idx val="627"/>
              <c:tx>
                <c:rich>
                  <a:bodyPr/>
                  <a:lstStyle/>
                  <a:p>
                    <a:fld id="{59AB8518-FF22-BE49-A9AB-7B359FCBAB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9-6DFD-48F2-93C9-5ECF348A49C1}"/>
                </c:ext>
              </c:extLst>
            </c:dLbl>
            <c:dLbl>
              <c:idx val="628"/>
              <c:tx>
                <c:rich>
                  <a:bodyPr/>
                  <a:lstStyle/>
                  <a:p>
                    <a:fld id="{0075A9DD-FC16-8347-827D-8EBA68CA05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A-6DFD-48F2-93C9-5ECF348A49C1}"/>
                </c:ext>
              </c:extLst>
            </c:dLbl>
            <c:dLbl>
              <c:idx val="629"/>
              <c:tx>
                <c:rich>
                  <a:bodyPr/>
                  <a:lstStyle/>
                  <a:p>
                    <a:fld id="{95406D5F-40A4-FA44-B6C9-53BB5CE678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B-6DFD-48F2-93C9-5ECF348A49C1}"/>
                </c:ext>
              </c:extLst>
            </c:dLbl>
            <c:dLbl>
              <c:idx val="630"/>
              <c:tx>
                <c:rich>
                  <a:bodyPr/>
                  <a:lstStyle/>
                  <a:p>
                    <a:fld id="{72CC4E74-A375-5E4F-8095-EE897DE157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C-6DFD-48F2-93C9-5ECF348A49C1}"/>
                </c:ext>
              </c:extLst>
            </c:dLbl>
            <c:dLbl>
              <c:idx val="631"/>
              <c:tx>
                <c:rich>
                  <a:bodyPr/>
                  <a:lstStyle/>
                  <a:p>
                    <a:fld id="{31059D6C-3A69-6847-9D69-F97A4538C2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D-6DFD-48F2-93C9-5ECF348A49C1}"/>
                </c:ext>
              </c:extLst>
            </c:dLbl>
            <c:dLbl>
              <c:idx val="632"/>
              <c:tx>
                <c:rich>
                  <a:bodyPr/>
                  <a:lstStyle/>
                  <a:p>
                    <a:fld id="{5517008F-9CD1-4B46-B79F-A3BB9C29F7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E-6DFD-48F2-93C9-5ECF348A49C1}"/>
                </c:ext>
              </c:extLst>
            </c:dLbl>
            <c:dLbl>
              <c:idx val="633"/>
              <c:tx>
                <c:rich>
                  <a:bodyPr/>
                  <a:lstStyle/>
                  <a:p>
                    <a:fld id="{BF499B8A-A835-C44E-BD88-3FB9DDD29D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F-6DFD-48F2-93C9-5ECF348A49C1}"/>
                </c:ext>
              </c:extLst>
            </c:dLbl>
            <c:dLbl>
              <c:idx val="634"/>
              <c:tx>
                <c:rich>
                  <a:bodyPr/>
                  <a:lstStyle/>
                  <a:p>
                    <a:fld id="{C365A81D-E32A-8144-A2BF-E92F2C8F1C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0-6DFD-48F2-93C9-5ECF348A49C1}"/>
                </c:ext>
              </c:extLst>
            </c:dLbl>
            <c:dLbl>
              <c:idx val="635"/>
              <c:tx>
                <c:rich>
                  <a:bodyPr/>
                  <a:lstStyle/>
                  <a:p>
                    <a:fld id="{2BD5C0B7-C1FD-004C-A80E-C8870C3A3D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1-6DFD-48F2-93C9-5ECF348A49C1}"/>
                </c:ext>
              </c:extLst>
            </c:dLbl>
            <c:dLbl>
              <c:idx val="636"/>
              <c:tx>
                <c:rich>
                  <a:bodyPr/>
                  <a:lstStyle/>
                  <a:p>
                    <a:fld id="{C102F0C0-3FA0-DF42-9C1C-8790276E42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2-6DFD-48F2-93C9-5ECF348A49C1}"/>
                </c:ext>
              </c:extLst>
            </c:dLbl>
            <c:dLbl>
              <c:idx val="637"/>
              <c:tx>
                <c:rich>
                  <a:bodyPr/>
                  <a:lstStyle/>
                  <a:p>
                    <a:fld id="{B747151E-1EAE-3B42-8443-11746C0422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3-6DFD-48F2-93C9-5ECF348A49C1}"/>
                </c:ext>
              </c:extLst>
            </c:dLbl>
            <c:dLbl>
              <c:idx val="638"/>
              <c:tx>
                <c:rich>
                  <a:bodyPr/>
                  <a:lstStyle/>
                  <a:p>
                    <a:fld id="{98DDBF69-5615-FD46-887B-F3BD3DA944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4-6DFD-48F2-93C9-5ECF348A49C1}"/>
                </c:ext>
              </c:extLst>
            </c:dLbl>
            <c:dLbl>
              <c:idx val="639"/>
              <c:tx>
                <c:rich>
                  <a:bodyPr/>
                  <a:lstStyle/>
                  <a:p>
                    <a:fld id="{18AE2AC4-A12F-8E4D-8646-F6939B578F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5-6DFD-48F2-93C9-5ECF348A49C1}"/>
                </c:ext>
              </c:extLst>
            </c:dLbl>
            <c:dLbl>
              <c:idx val="640"/>
              <c:tx>
                <c:rich>
                  <a:bodyPr/>
                  <a:lstStyle/>
                  <a:p>
                    <a:fld id="{C7BF455C-76A7-4246-9DAE-B5082B8988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6-6DFD-48F2-93C9-5ECF348A49C1}"/>
                </c:ext>
              </c:extLst>
            </c:dLbl>
            <c:dLbl>
              <c:idx val="641"/>
              <c:tx>
                <c:rich>
                  <a:bodyPr/>
                  <a:lstStyle/>
                  <a:p>
                    <a:fld id="{DD1BD7BE-78A1-A74F-82DB-C30D053654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7-6DFD-48F2-93C9-5ECF348A49C1}"/>
                </c:ext>
              </c:extLst>
            </c:dLbl>
            <c:dLbl>
              <c:idx val="642"/>
              <c:tx>
                <c:rich>
                  <a:bodyPr/>
                  <a:lstStyle/>
                  <a:p>
                    <a:fld id="{224DFD6B-66A5-984B-AB88-7984F72A47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8-6DFD-48F2-93C9-5ECF348A49C1}"/>
                </c:ext>
              </c:extLst>
            </c:dLbl>
            <c:dLbl>
              <c:idx val="643"/>
              <c:tx>
                <c:rich>
                  <a:bodyPr/>
                  <a:lstStyle/>
                  <a:p>
                    <a:fld id="{264E1399-FDCB-934B-AEFD-A341AD8771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9-6DFD-48F2-93C9-5ECF348A49C1}"/>
                </c:ext>
              </c:extLst>
            </c:dLbl>
            <c:dLbl>
              <c:idx val="644"/>
              <c:tx>
                <c:rich>
                  <a:bodyPr/>
                  <a:lstStyle/>
                  <a:p>
                    <a:fld id="{C30E6C71-DEC0-144E-B204-DA59E85C29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A-6DFD-48F2-93C9-5ECF348A49C1}"/>
                </c:ext>
              </c:extLst>
            </c:dLbl>
            <c:dLbl>
              <c:idx val="645"/>
              <c:tx>
                <c:rich>
                  <a:bodyPr/>
                  <a:lstStyle/>
                  <a:p>
                    <a:fld id="{1C29D8AA-BD37-A048-B48E-1923B8B30D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B-6DFD-48F2-93C9-5ECF348A49C1}"/>
                </c:ext>
              </c:extLst>
            </c:dLbl>
            <c:dLbl>
              <c:idx val="646"/>
              <c:tx>
                <c:rich>
                  <a:bodyPr/>
                  <a:lstStyle/>
                  <a:p>
                    <a:fld id="{A846426A-1077-0E44-9587-4874F42EFF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C-6DFD-48F2-93C9-5ECF348A49C1}"/>
                </c:ext>
              </c:extLst>
            </c:dLbl>
            <c:dLbl>
              <c:idx val="647"/>
              <c:tx>
                <c:rich>
                  <a:bodyPr/>
                  <a:lstStyle/>
                  <a:p>
                    <a:fld id="{054F1E4D-FE1E-C34B-99A7-FD8E634620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D-6DFD-48F2-93C9-5ECF348A49C1}"/>
                </c:ext>
              </c:extLst>
            </c:dLbl>
            <c:dLbl>
              <c:idx val="648"/>
              <c:tx>
                <c:rich>
                  <a:bodyPr/>
                  <a:lstStyle/>
                  <a:p>
                    <a:fld id="{4EF40DEF-4C4D-BD41-B195-38DC6BBB6F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E-6DFD-48F2-93C9-5ECF348A49C1}"/>
                </c:ext>
              </c:extLst>
            </c:dLbl>
            <c:dLbl>
              <c:idx val="649"/>
              <c:tx>
                <c:rich>
                  <a:bodyPr/>
                  <a:lstStyle/>
                  <a:p>
                    <a:fld id="{27A280C1-49D4-3846-8ED9-E0F6B17AC1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F-6DFD-48F2-93C9-5ECF348A49C1}"/>
                </c:ext>
              </c:extLst>
            </c:dLbl>
            <c:dLbl>
              <c:idx val="650"/>
              <c:tx>
                <c:rich>
                  <a:bodyPr/>
                  <a:lstStyle/>
                  <a:p>
                    <a:fld id="{7C19F681-E481-634F-9075-7F5D0BED26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0-6DFD-48F2-93C9-5ECF348A49C1}"/>
                </c:ext>
              </c:extLst>
            </c:dLbl>
            <c:dLbl>
              <c:idx val="651"/>
              <c:tx>
                <c:rich>
                  <a:bodyPr/>
                  <a:lstStyle/>
                  <a:p>
                    <a:fld id="{8EB5C173-C910-8040-8B13-7E96F3451A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1-6DFD-48F2-93C9-5ECF348A49C1}"/>
                </c:ext>
              </c:extLst>
            </c:dLbl>
            <c:dLbl>
              <c:idx val="652"/>
              <c:tx>
                <c:rich>
                  <a:bodyPr/>
                  <a:lstStyle/>
                  <a:p>
                    <a:fld id="{D5683414-5C38-4A47-9085-630B42CA64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2-6DFD-48F2-93C9-5ECF348A49C1}"/>
                </c:ext>
              </c:extLst>
            </c:dLbl>
            <c:dLbl>
              <c:idx val="653"/>
              <c:tx>
                <c:rich>
                  <a:bodyPr/>
                  <a:lstStyle/>
                  <a:p>
                    <a:fld id="{9CD3F444-14CF-B84E-9A02-F34BDC1AB0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3-6DFD-48F2-93C9-5ECF348A49C1}"/>
                </c:ext>
              </c:extLst>
            </c:dLbl>
            <c:dLbl>
              <c:idx val="654"/>
              <c:tx>
                <c:rich>
                  <a:bodyPr/>
                  <a:lstStyle/>
                  <a:p>
                    <a:fld id="{7F46E730-3492-264D-88EE-3503C92534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4-6DFD-48F2-93C9-5ECF348A49C1}"/>
                </c:ext>
              </c:extLst>
            </c:dLbl>
            <c:dLbl>
              <c:idx val="655"/>
              <c:tx>
                <c:rich>
                  <a:bodyPr/>
                  <a:lstStyle/>
                  <a:p>
                    <a:fld id="{B30ED415-69F8-534A-8643-39B84265B4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5-6DFD-48F2-93C9-5ECF348A49C1}"/>
                </c:ext>
              </c:extLst>
            </c:dLbl>
            <c:dLbl>
              <c:idx val="6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96-6DFD-48F2-93C9-5ECF348A49C1}"/>
                </c:ext>
              </c:extLst>
            </c:dLbl>
            <c:dLbl>
              <c:idx val="657"/>
              <c:tx>
                <c:rich>
                  <a:bodyPr/>
                  <a:lstStyle/>
                  <a:p>
                    <a:fld id="{9E9F18D7-630F-1E48-B1A5-79440D9D02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7-6DFD-48F2-93C9-5ECF348A49C1}"/>
                </c:ext>
              </c:extLst>
            </c:dLbl>
            <c:dLbl>
              <c:idx val="658"/>
              <c:tx>
                <c:rich>
                  <a:bodyPr/>
                  <a:lstStyle/>
                  <a:p>
                    <a:fld id="{DDE16437-E18F-7D44-AE29-950AB5A1A0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8-6DFD-48F2-93C9-5ECF348A49C1}"/>
                </c:ext>
              </c:extLst>
            </c:dLbl>
            <c:dLbl>
              <c:idx val="659"/>
              <c:tx>
                <c:rich>
                  <a:bodyPr/>
                  <a:lstStyle/>
                  <a:p>
                    <a:fld id="{BF10B4D2-4FF7-AF4D-98E2-4DE4C6193F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9-6DFD-48F2-93C9-5ECF348A49C1}"/>
                </c:ext>
              </c:extLst>
            </c:dLbl>
            <c:dLbl>
              <c:idx val="660"/>
              <c:tx>
                <c:rich>
                  <a:bodyPr/>
                  <a:lstStyle/>
                  <a:p>
                    <a:fld id="{E1F3868C-258D-1446-AFAB-11C547363D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A-6DFD-48F2-93C9-5ECF348A49C1}"/>
                </c:ext>
              </c:extLst>
            </c:dLbl>
            <c:dLbl>
              <c:idx val="661"/>
              <c:tx>
                <c:rich>
                  <a:bodyPr/>
                  <a:lstStyle/>
                  <a:p>
                    <a:fld id="{85D1908A-3D72-D748-A4FE-8D6CE501DF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B-6DFD-48F2-93C9-5ECF348A49C1}"/>
                </c:ext>
              </c:extLst>
            </c:dLbl>
            <c:dLbl>
              <c:idx val="662"/>
              <c:tx>
                <c:rich>
                  <a:bodyPr/>
                  <a:lstStyle/>
                  <a:p>
                    <a:fld id="{467E93B4-9157-004E-9CE3-32FE719360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C-6DFD-48F2-93C9-5ECF348A49C1}"/>
                </c:ext>
              </c:extLst>
            </c:dLbl>
            <c:dLbl>
              <c:idx val="663"/>
              <c:tx>
                <c:rich>
                  <a:bodyPr/>
                  <a:lstStyle/>
                  <a:p>
                    <a:fld id="{94D03092-6856-5242-8AF2-82F50836EF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D-6DFD-48F2-93C9-5ECF348A49C1}"/>
                </c:ext>
              </c:extLst>
            </c:dLbl>
            <c:dLbl>
              <c:idx val="6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9E-6DFD-48F2-93C9-5ECF348A49C1}"/>
                </c:ext>
              </c:extLst>
            </c:dLbl>
            <c:dLbl>
              <c:idx val="6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9F-6DFD-48F2-93C9-5ECF348A49C1}"/>
                </c:ext>
              </c:extLst>
            </c:dLbl>
            <c:dLbl>
              <c:idx val="6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A0-6DFD-48F2-93C9-5ECF348A49C1}"/>
                </c:ext>
              </c:extLst>
            </c:dLbl>
            <c:dLbl>
              <c:idx val="6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A1-6DFD-48F2-93C9-5ECF348A49C1}"/>
                </c:ext>
              </c:extLst>
            </c:dLbl>
            <c:dLbl>
              <c:idx val="668"/>
              <c:tx>
                <c:rich>
                  <a:bodyPr/>
                  <a:lstStyle/>
                  <a:p>
                    <a:fld id="{AE1D3414-BBFC-2A42-91C8-92C1EFB712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2-6DFD-48F2-93C9-5ECF348A49C1}"/>
                </c:ext>
              </c:extLst>
            </c:dLbl>
            <c:dLbl>
              <c:idx val="669"/>
              <c:tx>
                <c:rich>
                  <a:bodyPr/>
                  <a:lstStyle/>
                  <a:p>
                    <a:fld id="{9336381D-A621-5943-A6DA-F8ABEB008E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3-6DFD-48F2-93C9-5ECF348A49C1}"/>
                </c:ext>
              </c:extLst>
            </c:dLbl>
            <c:dLbl>
              <c:idx val="670"/>
              <c:tx>
                <c:rich>
                  <a:bodyPr/>
                  <a:lstStyle/>
                  <a:p>
                    <a:fld id="{2D5619D3-E405-914F-86CC-C0E210CDAF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4-6DFD-48F2-93C9-5ECF348A49C1}"/>
                </c:ext>
              </c:extLst>
            </c:dLbl>
            <c:dLbl>
              <c:idx val="671"/>
              <c:tx>
                <c:rich>
                  <a:bodyPr/>
                  <a:lstStyle/>
                  <a:p>
                    <a:fld id="{B60FB36B-7971-AF4E-90EC-7088E08D4A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5-6DFD-48F2-93C9-5ECF348A49C1}"/>
                </c:ext>
              </c:extLst>
            </c:dLbl>
            <c:dLbl>
              <c:idx val="672"/>
              <c:tx>
                <c:rich>
                  <a:bodyPr/>
                  <a:lstStyle/>
                  <a:p>
                    <a:fld id="{0BCC81BC-F3CF-8347-9231-C5FBB25AF7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6-6DFD-48F2-93C9-5ECF348A49C1}"/>
                </c:ext>
              </c:extLst>
            </c:dLbl>
            <c:dLbl>
              <c:idx val="673"/>
              <c:tx>
                <c:rich>
                  <a:bodyPr/>
                  <a:lstStyle/>
                  <a:p>
                    <a:fld id="{DCC7404A-59F4-2643-BADA-2899E367B3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7-6DFD-48F2-93C9-5ECF348A49C1}"/>
                </c:ext>
              </c:extLst>
            </c:dLbl>
            <c:dLbl>
              <c:idx val="674"/>
              <c:tx>
                <c:rich>
                  <a:bodyPr/>
                  <a:lstStyle/>
                  <a:p>
                    <a:fld id="{91199DA8-910A-C441-AEEE-B10B2D8308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8-6DFD-48F2-93C9-5ECF348A49C1}"/>
                </c:ext>
              </c:extLst>
            </c:dLbl>
            <c:dLbl>
              <c:idx val="675"/>
              <c:tx>
                <c:rich>
                  <a:bodyPr/>
                  <a:lstStyle/>
                  <a:p>
                    <a:fld id="{7B44DB9F-CD0B-7D4B-9C30-E707C8BF7A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9-6DFD-48F2-93C9-5ECF348A49C1}"/>
                </c:ext>
              </c:extLst>
            </c:dLbl>
            <c:dLbl>
              <c:idx val="676"/>
              <c:tx>
                <c:rich>
                  <a:bodyPr/>
                  <a:lstStyle/>
                  <a:p>
                    <a:fld id="{5A8D2B80-5395-324B-8CAF-FFF7F3EA34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A-6DFD-48F2-93C9-5ECF348A49C1}"/>
                </c:ext>
              </c:extLst>
            </c:dLbl>
            <c:dLbl>
              <c:idx val="677"/>
              <c:tx>
                <c:rich>
                  <a:bodyPr/>
                  <a:lstStyle/>
                  <a:p>
                    <a:fld id="{C514DFAF-7E03-BD41-BDC3-8EDDFB6BB4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B-6DFD-48F2-93C9-5ECF348A49C1}"/>
                </c:ext>
              </c:extLst>
            </c:dLbl>
            <c:dLbl>
              <c:idx val="678"/>
              <c:tx>
                <c:rich>
                  <a:bodyPr/>
                  <a:lstStyle/>
                  <a:p>
                    <a:fld id="{34C9C459-4ECB-6142-86D7-70E0F12685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C-6DFD-48F2-93C9-5ECF348A49C1}"/>
                </c:ext>
              </c:extLst>
            </c:dLbl>
            <c:dLbl>
              <c:idx val="679"/>
              <c:tx>
                <c:rich>
                  <a:bodyPr/>
                  <a:lstStyle/>
                  <a:p>
                    <a:fld id="{103D0043-6191-F04E-BD14-98F091FC6D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D-6DFD-48F2-93C9-5ECF348A49C1}"/>
                </c:ext>
              </c:extLst>
            </c:dLbl>
            <c:dLbl>
              <c:idx val="680"/>
              <c:tx>
                <c:rich>
                  <a:bodyPr/>
                  <a:lstStyle/>
                  <a:p>
                    <a:fld id="{DF918A19-B722-9748-9D83-5F9359E736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E-6DFD-48F2-93C9-5ECF348A49C1}"/>
                </c:ext>
              </c:extLst>
            </c:dLbl>
            <c:dLbl>
              <c:idx val="681"/>
              <c:tx>
                <c:rich>
                  <a:bodyPr/>
                  <a:lstStyle/>
                  <a:p>
                    <a:fld id="{01FF6093-A8C5-D642-9941-18E1EB305C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F-6DFD-48F2-93C9-5ECF348A49C1}"/>
                </c:ext>
              </c:extLst>
            </c:dLbl>
            <c:dLbl>
              <c:idx val="682"/>
              <c:tx>
                <c:rich>
                  <a:bodyPr/>
                  <a:lstStyle/>
                  <a:p>
                    <a:fld id="{4835F178-4734-384B-AA4B-CA5D56424A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0-6DFD-48F2-93C9-5ECF348A49C1}"/>
                </c:ext>
              </c:extLst>
            </c:dLbl>
            <c:dLbl>
              <c:idx val="683"/>
              <c:tx>
                <c:rich>
                  <a:bodyPr/>
                  <a:lstStyle/>
                  <a:p>
                    <a:fld id="{5A39AFF0-789C-4C4B-AD58-50317AD5C7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1-6DFD-48F2-93C9-5ECF348A49C1}"/>
                </c:ext>
              </c:extLst>
            </c:dLbl>
            <c:dLbl>
              <c:idx val="684"/>
              <c:tx>
                <c:rich>
                  <a:bodyPr/>
                  <a:lstStyle/>
                  <a:p>
                    <a:fld id="{F1386901-84CF-FF4F-9E5D-7B31C7FCBE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2-6DFD-48F2-93C9-5ECF348A49C1}"/>
                </c:ext>
              </c:extLst>
            </c:dLbl>
            <c:dLbl>
              <c:idx val="685"/>
              <c:tx>
                <c:rich>
                  <a:bodyPr/>
                  <a:lstStyle/>
                  <a:p>
                    <a:fld id="{CFC3F14E-0922-8541-B632-63D4CE6CFD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3-6DFD-48F2-93C9-5ECF348A49C1}"/>
                </c:ext>
              </c:extLst>
            </c:dLbl>
            <c:dLbl>
              <c:idx val="686"/>
              <c:tx>
                <c:rich>
                  <a:bodyPr/>
                  <a:lstStyle/>
                  <a:p>
                    <a:fld id="{30093CE9-85C7-2747-996D-82991BDADC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4-6DFD-48F2-93C9-5ECF348A49C1}"/>
                </c:ext>
              </c:extLst>
            </c:dLbl>
            <c:dLbl>
              <c:idx val="687"/>
              <c:tx>
                <c:rich>
                  <a:bodyPr/>
                  <a:lstStyle/>
                  <a:p>
                    <a:fld id="{1D5A10CC-1F50-F84C-948F-77A1E9EBA0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5-6DFD-48F2-93C9-5ECF348A49C1}"/>
                </c:ext>
              </c:extLst>
            </c:dLbl>
            <c:dLbl>
              <c:idx val="688"/>
              <c:tx>
                <c:rich>
                  <a:bodyPr/>
                  <a:lstStyle/>
                  <a:p>
                    <a:fld id="{C7CE1E92-35BB-534C-A4DE-3D9CBC5609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6-6DFD-48F2-93C9-5ECF348A49C1}"/>
                </c:ext>
              </c:extLst>
            </c:dLbl>
            <c:dLbl>
              <c:idx val="689"/>
              <c:tx>
                <c:rich>
                  <a:bodyPr/>
                  <a:lstStyle/>
                  <a:p>
                    <a:fld id="{8586E60F-8056-EB4C-BC9C-C05D2FD908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7-6DFD-48F2-93C9-5ECF348A49C1}"/>
                </c:ext>
              </c:extLst>
            </c:dLbl>
            <c:dLbl>
              <c:idx val="690"/>
              <c:tx>
                <c:rich>
                  <a:bodyPr/>
                  <a:lstStyle/>
                  <a:p>
                    <a:fld id="{DE0B3913-CD32-B348-854D-D7F24157AA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8-6DFD-48F2-93C9-5ECF348A49C1}"/>
                </c:ext>
              </c:extLst>
            </c:dLbl>
            <c:dLbl>
              <c:idx val="691"/>
              <c:tx>
                <c:rich>
                  <a:bodyPr/>
                  <a:lstStyle/>
                  <a:p>
                    <a:fld id="{33476CF7-6313-984C-91BA-F6CB1C85F6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9-6DFD-48F2-93C9-5ECF348A49C1}"/>
                </c:ext>
              </c:extLst>
            </c:dLbl>
            <c:dLbl>
              <c:idx val="692"/>
              <c:tx>
                <c:rich>
                  <a:bodyPr/>
                  <a:lstStyle/>
                  <a:p>
                    <a:fld id="{66CABD62-877C-1944-A1C3-0B875AE4B4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A-6DFD-48F2-93C9-5ECF348A49C1}"/>
                </c:ext>
              </c:extLst>
            </c:dLbl>
            <c:dLbl>
              <c:idx val="693"/>
              <c:tx>
                <c:rich>
                  <a:bodyPr/>
                  <a:lstStyle/>
                  <a:p>
                    <a:fld id="{4F289265-ADE5-6548-8899-DD25C143B0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B-6DFD-48F2-93C9-5ECF348A49C1}"/>
                </c:ext>
              </c:extLst>
            </c:dLbl>
            <c:dLbl>
              <c:idx val="694"/>
              <c:tx>
                <c:rich>
                  <a:bodyPr/>
                  <a:lstStyle/>
                  <a:p>
                    <a:fld id="{EBBDAE96-2255-8348-BE3F-D15762AABB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C-6DFD-48F2-93C9-5ECF348A49C1}"/>
                </c:ext>
              </c:extLst>
            </c:dLbl>
            <c:dLbl>
              <c:idx val="695"/>
              <c:tx>
                <c:rich>
                  <a:bodyPr/>
                  <a:lstStyle/>
                  <a:p>
                    <a:fld id="{C9734139-D40C-C942-AE8C-7BF1D7B421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D-6DFD-48F2-93C9-5ECF348A49C1}"/>
                </c:ext>
              </c:extLst>
            </c:dLbl>
            <c:dLbl>
              <c:idx val="696"/>
              <c:tx>
                <c:rich>
                  <a:bodyPr/>
                  <a:lstStyle/>
                  <a:p>
                    <a:fld id="{87EF4543-3432-C34C-88AE-5E87AE6CFA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E-6DFD-48F2-93C9-5ECF348A49C1}"/>
                </c:ext>
              </c:extLst>
            </c:dLbl>
            <c:dLbl>
              <c:idx val="697"/>
              <c:tx>
                <c:rich>
                  <a:bodyPr/>
                  <a:lstStyle/>
                  <a:p>
                    <a:fld id="{A9717685-9AB2-B04D-B734-E53B622214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F-6DFD-48F2-93C9-5ECF348A49C1}"/>
                </c:ext>
              </c:extLst>
            </c:dLbl>
            <c:dLbl>
              <c:idx val="698"/>
              <c:tx>
                <c:rich>
                  <a:bodyPr/>
                  <a:lstStyle/>
                  <a:p>
                    <a:fld id="{A9400B85-4224-B945-A5A8-033C7C9877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0-6DFD-48F2-93C9-5ECF348A49C1}"/>
                </c:ext>
              </c:extLst>
            </c:dLbl>
            <c:dLbl>
              <c:idx val="699"/>
              <c:tx>
                <c:rich>
                  <a:bodyPr/>
                  <a:lstStyle/>
                  <a:p>
                    <a:fld id="{3F0519FB-23C2-5147-BDE9-DED4CDD2A8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1-6DFD-48F2-93C9-5ECF348A49C1}"/>
                </c:ext>
              </c:extLst>
            </c:dLbl>
            <c:dLbl>
              <c:idx val="700"/>
              <c:tx>
                <c:rich>
                  <a:bodyPr/>
                  <a:lstStyle/>
                  <a:p>
                    <a:fld id="{B62259F7-D6B2-AB40-9043-FA22036007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2-6DFD-48F2-93C9-5ECF348A49C1}"/>
                </c:ext>
              </c:extLst>
            </c:dLbl>
            <c:dLbl>
              <c:idx val="701"/>
              <c:tx>
                <c:rich>
                  <a:bodyPr/>
                  <a:lstStyle/>
                  <a:p>
                    <a:fld id="{5795A9CB-1C26-1343-B197-80EBE336E0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3-6DFD-48F2-93C9-5ECF348A49C1}"/>
                </c:ext>
              </c:extLst>
            </c:dLbl>
            <c:dLbl>
              <c:idx val="702"/>
              <c:tx>
                <c:rich>
                  <a:bodyPr/>
                  <a:lstStyle/>
                  <a:p>
                    <a:fld id="{587C0FBE-CFAF-7142-82E2-13ED5D125D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4-6DFD-48F2-93C9-5ECF348A49C1}"/>
                </c:ext>
              </c:extLst>
            </c:dLbl>
            <c:dLbl>
              <c:idx val="703"/>
              <c:tx>
                <c:rich>
                  <a:bodyPr/>
                  <a:lstStyle/>
                  <a:p>
                    <a:fld id="{D4A5A406-1ED7-6544-9527-8888409242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5-6DFD-48F2-93C9-5ECF348A49C1}"/>
                </c:ext>
              </c:extLst>
            </c:dLbl>
            <c:dLbl>
              <c:idx val="704"/>
              <c:tx>
                <c:rich>
                  <a:bodyPr/>
                  <a:lstStyle/>
                  <a:p>
                    <a:fld id="{50A08C91-BD11-8D48-BA75-7737764DB3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6-6DFD-48F2-93C9-5ECF348A49C1}"/>
                </c:ext>
              </c:extLst>
            </c:dLbl>
            <c:dLbl>
              <c:idx val="705"/>
              <c:tx>
                <c:rich>
                  <a:bodyPr/>
                  <a:lstStyle/>
                  <a:p>
                    <a:fld id="{2A382F96-468F-0646-AC8D-75EA2DDEF6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7-6DFD-48F2-93C9-5ECF348A49C1}"/>
                </c:ext>
              </c:extLst>
            </c:dLbl>
            <c:dLbl>
              <c:idx val="706"/>
              <c:tx>
                <c:rich>
                  <a:bodyPr/>
                  <a:lstStyle/>
                  <a:p>
                    <a:fld id="{1F868654-0BC6-1846-8586-25C9E8B0C7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8-6DFD-48F2-93C9-5ECF348A49C1}"/>
                </c:ext>
              </c:extLst>
            </c:dLbl>
            <c:dLbl>
              <c:idx val="707"/>
              <c:tx>
                <c:rich>
                  <a:bodyPr/>
                  <a:lstStyle/>
                  <a:p>
                    <a:fld id="{A5D77CDE-8B31-CC4C-B5E5-BCD364E356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9-6DFD-48F2-93C9-5ECF348A49C1}"/>
                </c:ext>
              </c:extLst>
            </c:dLbl>
            <c:dLbl>
              <c:idx val="708"/>
              <c:tx>
                <c:rich>
                  <a:bodyPr/>
                  <a:lstStyle/>
                  <a:p>
                    <a:fld id="{FAA5D801-9DF2-F04F-839F-5C58E95397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A-6DFD-48F2-93C9-5ECF348A49C1}"/>
                </c:ext>
              </c:extLst>
            </c:dLbl>
            <c:dLbl>
              <c:idx val="709"/>
              <c:tx>
                <c:rich>
                  <a:bodyPr/>
                  <a:lstStyle/>
                  <a:p>
                    <a:fld id="{35D8FF29-57C7-6E49-91FB-233979AC5A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B-6DFD-48F2-93C9-5ECF348A49C1}"/>
                </c:ext>
              </c:extLst>
            </c:dLbl>
            <c:dLbl>
              <c:idx val="710"/>
              <c:tx>
                <c:rich>
                  <a:bodyPr/>
                  <a:lstStyle/>
                  <a:p>
                    <a:fld id="{0E792936-4E66-3B41-BBC1-3EBF29BA2B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C-6DFD-48F2-93C9-5ECF348A49C1}"/>
                </c:ext>
              </c:extLst>
            </c:dLbl>
            <c:dLbl>
              <c:idx val="711"/>
              <c:tx>
                <c:rich>
                  <a:bodyPr/>
                  <a:lstStyle/>
                  <a:p>
                    <a:fld id="{A5011A44-08E3-9641-8024-7469DA41B1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D-6DFD-48F2-93C9-5ECF348A49C1}"/>
                </c:ext>
              </c:extLst>
            </c:dLbl>
            <c:dLbl>
              <c:idx val="712"/>
              <c:tx>
                <c:rich>
                  <a:bodyPr/>
                  <a:lstStyle/>
                  <a:p>
                    <a:fld id="{CEAFFA67-21F0-8B47-9BB0-71A0E87067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E-6DFD-48F2-93C9-5ECF348A49C1}"/>
                </c:ext>
              </c:extLst>
            </c:dLbl>
            <c:dLbl>
              <c:idx val="713"/>
              <c:tx>
                <c:rich>
                  <a:bodyPr/>
                  <a:lstStyle/>
                  <a:p>
                    <a:fld id="{833CA839-2FB0-D64C-B009-8EDDCC1369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F-6DFD-48F2-93C9-5ECF348A49C1}"/>
                </c:ext>
              </c:extLst>
            </c:dLbl>
            <c:dLbl>
              <c:idx val="714"/>
              <c:tx>
                <c:rich>
                  <a:bodyPr/>
                  <a:lstStyle/>
                  <a:p>
                    <a:fld id="{348C6A22-1350-B241-9B5B-863D1D87C3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0-6DFD-48F2-93C9-5ECF348A49C1}"/>
                </c:ext>
              </c:extLst>
            </c:dLbl>
            <c:dLbl>
              <c:idx val="715"/>
              <c:tx>
                <c:rich>
                  <a:bodyPr/>
                  <a:lstStyle/>
                  <a:p>
                    <a:fld id="{FFEC0CDF-F8FD-DA44-81A7-E60E8A6283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1-6DFD-48F2-93C9-5ECF348A49C1}"/>
                </c:ext>
              </c:extLst>
            </c:dLbl>
            <c:dLbl>
              <c:idx val="716"/>
              <c:tx>
                <c:rich>
                  <a:bodyPr/>
                  <a:lstStyle/>
                  <a:p>
                    <a:fld id="{C2FACBFF-FE87-A04C-96F1-9E7F21B75B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2-6DFD-48F2-93C9-5ECF348A49C1}"/>
                </c:ext>
              </c:extLst>
            </c:dLbl>
            <c:dLbl>
              <c:idx val="717"/>
              <c:tx>
                <c:rich>
                  <a:bodyPr/>
                  <a:lstStyle/>
                  <a:p>
                    <a:fld id="{50ECEB0B-90CD-B44E-8D7C-26B2ED3A51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3-6DFD-48F2-93C9-5ECF348A49C1}"/>
                </c:ext>
              </c:extLst>
            </c:dLbl>
            <c:dLbl>
              <c:idx val="718"/>
              <c:tx>
                <c:rich>
                  <a:bodyPr/>
                  <a:lstStyle/>
                  <a:p>
                    <a:fld id="{A442B80B-2EB9-5F40-AB60-7AE3B3C138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4-6DFD-48F2-93C9-5ECF348A49C1}"/>
                </c:ext>
              </c:extLst>
            </c:dLbl>
            <c:dLbl>
              <c:idx val="719"/>
              <c:tx>
                <c:rich>
                  <a:bodyPr/>
                  <a:lstStyle/>
                  <a:p>
                    <a:fld id="{A3F7AB11-00DE-204A-80EF-1308D8B5C7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5-6DFD-48F2-93C9-5ECF348A49C1}"/>
                </c:ext>
              </c:extLst>
            </c:dLbl>
            <c:dLbl>
              <c:idx val="720"/>
              <c:tx>
                <c:rich>
                  <a:bodyPr/>
                  <a:lstStyle/>
                  <a:p>
                    <a:fld id="{BF379FC9-E7DC-D940-A77A-97FF575124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6-6DFD-48F2-93C9-5ECF348A49C1}"/>
                </c:ext>
              </c:extLst>
            </c:dLbl>
            <c:dLbl>
              <c:idx val="721"/>
              <c:tx>
                <c:rich>
                  <a:bodyPr/>
                  <a:lstStyle/>
                  <a:p>
                    <a:fld id="{B24EC257-044E-114D-9178-5A2A4A5B65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7-6DFD-48F2-93C9-5ECF348A49C1}"/>
                </c:ext>
              </c:extLst>
            </c:dLbl>
            <c:dLbl>
              <c:idx val="722"/>
              <c:tx>
                <c:rich>
                  <a:bodyPr/>
                  <a:lstStyle/>
                  <a:p>
                    <a:fld id="{891B316E-2080-984A-BCB9-B170A4245B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8-6DFD-48F2-93C9-5ECF348A49C1}"/>
                </c:ext>
              </c:extLst>
            </c:dLbl>
            <c:dLbl>
              <c:idx val="723"/>
              <c:tx>
                <c:rich>
                  <a:bodyPr/>
                  <a:lstStyle/>
                  <a:p>
                    <a:fld id="{A55A6288-732F-D24F-A2EA-268ED2C218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9-6DFD-48F2-93C9-5ECF348A49C1}"/>
                </c:ext>
              </c:extLst>
            </c:dLbl>
            <c:dLbl>
              <c:idx val="724"/>
              <c:tx>
                <c:rich>
                  <a:bodyPr/>
                  <a:lstStyle/>
                  <a:p>
                    <a:fld id="{2FE1E1E6-D72E-AB41-8A63-6E6C9A6C0B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A-6DFD-48F2-93C9-5ECF348A49C1}"/>
                </c:ext>
              </c:extLst>
            </c:dLbl>
            <c:dLbl>
              <c:idx val="725"/>
              <c:tx>
                <c:rich>
                  <a:bodyPr/>
                  <a:lstStyle/>
                  <a:p>
                    <a:fld id="{F8DB7324-BFF5-6747-B34E-AE7643D14D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B-6DFD-48F2-93C9-5ECF348A49C1}"/>
                </c:ext>
              </c:extLst>
            </c:dLbl>
            <c:dLbl>
              <c:idx val="726"/>
              <c:tx>
                <c:rich>
                  <a:bodyPr/>
                  <a:lstStyle/>
                  <a:p>
                    <a:fld id="{68C9EABD-D6D7-AE44-8ED6-E08A472EC2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C-6DFD-48F2-93C9-5ECF348A49C1}"/>
                </c:ext>
              </c:extLst>
            </c:dLbl>
            <c:dLbl>
              <c:idx val="727"/>
              <c:tx>
                <c:rich>
                  <a:bodyPr/>
                  <a:lstStyle/>
                  <a:p>
                    <a:fld id="{91BEBAAB-A864-E84D-B505-C04F57091C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D-6DFD-48F2-93C9-5ECF348A49C1}"/>
                </c:ext>
              </c:extLst>
            </c:dLbl>
            <c:dLbl>
              <c:idx val="7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DE-6DFD-48F2-93C9-5ECF348A49C1}"/>
                </c:ext>
              </c:extLst>
            </c:dLbl>
            <c:dLbl>
              <c:idx val="729"/>
              <c:tx>
                <c:rich>
                  <a:bodyPr/>
                  <a:lstStyle/>
                  <a:p>
                    <a:fld id="{30C70DA1-8DE2-EF4C-9E56-1ACB6199D0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F-6DFD-48F2-93C9-5ECF348A49C1}"/>
                </c:ext>
              </c:extLst>
            </c:dLbl>
            <c:dLbl>
              <c:idx val="730"/>
              <c:tx>
                <c:rich>
                  <a:bodyPr/>
                  <a:lstStyle/>
                  <a:p>
                    <a:fld id="{B7AAC3DE-490A-3A4B-84D4-A83A85B266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0-6DFD-48F2-93C9-5ECF348A49C1}"/>
                </c:ext>
              </c:extLst>
            </c:dLbl>
            <c:dLbl>
              <c:idx val="731"/>
              <c:tx>
                <c:rich>
                  <a:bodyPr/>
                  <a:lstStyle/>
                  <a:p>
                    <a:fld id="{3CC36059-BB0C-964D-B9E4-7E35F8F8AF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1-6DFD-48F2-93C9-5ECF348A49C1}"/>
                </c:ext>
              </c:extLst>
            </c:dLbl>
            <c:dLbl>
              <c:idx val="732"/>
              <c:tx>
                <c:rich>
                  <a:bodyPr/>
                  <a:lstStyle/>
                  <a:p>
                    <a:fld id="{0E31E71B-E026-FA4D-912C-766156E33C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2-6DFD-48F2-93C9-5ECF348A49C1}"/>
                </c:ext>
              </c:extLst>
            </c:dLbl>
            <c:dLbl>
              <c:idx val="733"/>
              <c:tx>
                <c:rich>
                  <a:bodyPr/>
                  <a:lstStyle/>
                  <a:p>
                    <a:fld id="{0FEF94FB-8F1D-8C4A-9901-BDBBF839CA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3-6DFD-48F2-93C9-5ECF348A49C1}"/>
                </c:ext>
              </c:extLst>
            </c:dLbl>
            <c:dLbl>
              <c:idx val="734"/>
              <c:tx>
                <c:rich>
                  <a:bodyPr/>
                  <a:lstStyle/>
                  <a:p>
                    <a:fld id="{3AD13FC1-0359-AE40-9B91-58215DBD87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4-6DFD-48F2-93C9-5ECF348A49C1}"/>
                </c:ext>
              </c:extLst>
            </c:dLbl>
            <c:dLbl>
              <c:idx val="735"/>
              <c:tx>
                <c:rich>
                  <a:bodyPr/>
                  <a:lstStyle/>
                  <a:p>
                    <a:fld id="{91D43A7D-DC7F-8F46-9B07-A593ADA243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5-6DFD-48F2-93C9-5ECF348A49C1}"/>
                </c:ext>
              </c:extLst>
            </c:dLbl>
            <c:dLbl>
              <c:idx val="736"/>
              <c:tx>
                <c:rich>
                  <a:bodyPr/>
                  <a:lstStyle/>
                  <a:p>
                    <a:fld id="{E7DE57E2-8853-1449-BB6D-E2107BACAD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6-6DFD-48F2-93C9-5ECF348A49C1}"/>
                </c:ext>
              </c:extLst>
            </c:dLbl>
            <c:dLbl>
              <c:idx val="737"/>
              <c:tx>
                <c:rich>
                  <a:bodyPr/>
                  <a:lstStyle/>
                  <a:p>
                    <a:fld id="{69D73E0C-64D2-D54B-BFE1-F1497372AC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7-6DFD-48F2-93C9-5ECF348A49C1}"/>
                </c:ext>
              </c:extLst>
            </c:dLbl>
            <c:dLbl>
              <c:idx val="738"/>
              <c:tx>
                <c:rich>
                  <a:bodyPr/>
                  <a:lstStyle/>
                  <a:p>
                    <a:fld id="{8DBD2A1C-2174-A64F-ADF6-B993B18D03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8-6DFD-48F2-93C9-5ECF348A49C1}"/>
                </c:ext>
              </c:extLst>
            </c:dLbl>
            <c:dLbl>
              <c:idx val="739"/>
              <c:tx>
                <c:rich>
                  <a:bodyPr/>
                  <a:lstStyle/>
                  <a:p>
                    <a:fld id="{C83DE301-7F01-EC4A-8CEC-9A4C8C8A1E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9-6DFD-48F2-93C9-5ECF348A49C1}"/>
                </c:ext>
              </c:extLst>
            </c:dLbl>
            <c:dLbl>
              <c:idx val="740"/>
              <c:tx>
                <c:rich>
                  <a:bodyPr/>
                  <a:lstStyle/>
                  <a:p>
                    <a:fld id="{450B0CBB-AB36-8443-BD8F-3BE6B42F13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A-6DFD-48F2-93C9-5ECF348A49C1}"/>
                </c:ext>
              </c:extLst>
            </c:dLbl>
            <c:dLbl>
              <c:idx val="741"/>
              <c:tx>
                <c:rich>
                  <a:bodyPr/>
                  <a:lstStyle/>
                  <a:p>
                    <a:fld id="{853E531A-E3BD-7A4A-978A-FB574030F9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B-6DFD-48F2-93C9-5ECF348A49C1}"/>
                </c:ext>
              </c:extLst>
            </c:dLbl>
            <c:dLbl>
              <c:idx val="742"/>
              <c:tx>
                <c:rich>
                  <a:bodyPr/>
                  <a:lstStyle/>
                  <a:p>
                    <a:fld id="{9E0E97B8-6DA6-5547-9E32-01367D719F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C-6DFD-48F2-93C9-5ECF348A49C1}"/>
                </c:ext>
              </c:extLst>
            </c:dLbl>
            <c:dLbl>
              <c:idx val="7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ED-6DFD-48F2-93C9-5ECF348A49C1}"/>
                </c:ext>
              </c:extLst>
            </c:dLbl>
            <c:dLbl>
              <c:idx val="7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EE-6DFD-48F2-93C9-5ECF348A49C1}"/>
                </c:ext>
              </c:extLst>
            </c:dLbl>
            <c:dLbl>
              <c:idx val="745"/>
              <c:tx>
                <c:rich>
                  <a:bodyPr/>
                  <a:lstStyle/>
                  <a:p>
                    <a:fld id="{72E2872D-1514-5142-82C9-49D419B181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F-6DFD-48F2-93C9-5ECF348A49C1}"/>
                </c:ext>
              </c:extLst>
            </c:dLbl>
            <c:dLbl>
              <c:idx val="7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F0-6DFD-48F2-93C9-5ECF348A49C1}"/>
                </c:ext>
              </c:extLst>
            </c:dLbl>
            <c:dLbl>
              <c:idx val="7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F1-6DFD-48F2-93C9-5ECF348A49C1}"/>
                </c:ext>
              </c:extLst>
            </c:dLbl>
            <c:dLbl>
              <c:idx val="748"/>
              <c:tx>
                <c:rich>
                  <a:bodyPr/>
                  <a:lstStyle/>
                  <a:p>
                    <a:fld id="{CCEE3DF5-A76B-FB4E-8732-61DF888079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2-6DFD-48F2-93C9-5ECF348A49C1}"/>
                </c:ext>
              </c:extLst>
            </c:dLbl>
            <c:dLbl>
              <c:idx val="749"/>
              <c:tx>
                <c:rich>
                  <a:bodyPr/>
                  <a:lstStyle/>
                  <a:p>
                    <a:fld id="{DB437BF0-E17C-9B40-B217-4E211E4400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3-6DFD-48F2-93C9-5ECF348A49C1}"/>
                </c:ext>
              </c:extLst>
            </c:dLbl>
            <c:dLbl>
              <c:idx val="750"/>
              <c:tx>
                <c:rich>
                  <a:bodyPr/>
                  <a:lstStyle/>
                  <a:p>
                    <a:fld id="{03DD2100-1932-3F4E-A17D-E8214239C6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4-6DFD-48F2-93C9-5ECF348A49C1}"/>
                </c:ext>
              </c:extLst>
            </c:dLbl>
            <c:dLbl>
              <c:idx val="751"/>
              <c:tx>
                <c:rich>
                  <a:bodyPr/>
                  <a:lstStyle/>
                  <a:p>
                    <a:fld id="{2E70F2E9-BF48-A04E-92FB-EC3B3223FE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5-6DFD-48F2-93C9-5ECF348A49C1}"/>
                </c:ext>
              </c:extLst>
            </c:dLbl>
            <c:dLbl>
              <c:idx val="7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F6-6DFD-48F2-93C9-5ECF348A49C1}"/>
                </c:ext>
              </c:extLst>
            </c:dLbl>
            <c:dLbl>
              <c:idx val="753"/>
              <c:tx>
                <c:rich>
                  <a:bodyPr/>
                  <a:lstStyle/>
                  <a:p>
                    <a:fld id="{EAA1E1D5-136F-5C43-BD11-EA133CD063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7-6DFD-48F2-93C9-5ECF348A49C1}"/>
                </c:ext>
              </c:extLst>
            </c:dLbl>
            <c:dLbl>
              <c:idx val="754"/>
              <c:tx>
                <c:rich>
                  <a:bodyPr/>
                  <a:lstStyle/>
                  <a:p>
                    <a:fld id="{107CC3DE-8837-9341-A815-633CE5F7F4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8-6DFD-48F2-93C9-5ECF348A49C1}"/>
                </c:ext>
              </c:extLst>
            </c:dLbl>
            <c:dLbl>
              <c:idx val="755"/>
              <c:tx>
                <c:rich>
                  <a:bodyPr/>
                  <a:lstStyle/>
                  <a:p>
                    <a:fld id="{7682FBA5-7B61-944C-A4ED-ED2684E30F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9-6DFD-48F2-93C9-5ECF348A49C1}"/>
                </c:ext>
              </c:extLst>
            </c:dLbl>
            <c:dLbl>
              <c:idx val="756"/>
              <c:tx>
                <c:rich>
                  <a:bodyPr/>
                  <a:lstStyle/>
                  <a:p>
                    <a:fld id="{C336F2C9-BB04-AC40-99F5-2BD923EAED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A-6DFD-48F2-93C9-5ECF348A49C1}"/>
                </c:ext>
              </c:extLst>
            </c:dLbl>
            <c:dLbl>
              <c:idx val="757"/>
              <c:tx>
                <c:rich>
                  <a:bodyPr/>
                  <a:lstStyle/>
                  <a:p>
                    <a:fld id="{D6C44939-2931-A343-AF75-BEAF924D41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B-6DFD-48F2-93C9-5ECF348A49C1}"/>
                </c:ext>
              </c:extLst>
            </c:dLbl>
            <c:dLbl>
              <c:idx val="758"/>
              <c:tx>
                <c:rich>
                  <a:bodyPr/>
                  <a:lstStyle/>
                  <a:p>
                    <a:fld id="{7F1CAC67-B8C2-9F46-8DF2-2D7AE70EE4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C-6DFD-48F2-93C9-5ECF348A49C1}"/>
                </c:ext>
              </c:extLst>
            </c:dLbl>
            <c:dLbl>
              <c:idx val="759"/>
              <c:tx>
                <c:rich>
                  <a:bodyPr/>
                  <a:lstStyle/>
                  <a:p>
                    <a:fld id="{AB2501B0-EABE-F141-B97C-7ACCF41B45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D-6DFD-48F2-93C9-5ECF348A49C1}"/>
                </c:ext>
              </c:extLst>
            </c:dLbl>
            <c:dLbl>
              <c:idx val="760"/>
              <c:tx>
                <c:rich>
                  <a:bodyPr/>
                  <a:lstStyle/>
                  <a:p>
                    <a:fld id="{8E8D687E-C112-6945-BD2F-EDF0D0B3AD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E-6DFD-48F2-93C9-5ECF348A49C1}"/>
                </c:ext>
              </c:extLst>
            </c:dLbl>
            <c:dLbl>
              <c:idx val="761"/>
              <c:tx>
                <c:rich>
                  <a:bodyPr/>
                  <a:lstStyle/>
                  <a:p>
                    <a:fld id="{1F6BE982-F524-834B-8A46-94FC0B4743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F-6DFD-48F2-93C9-5ECF348A49C1}"/>
                </c:ext>
              </c:extLst>
            </c:dLbl>
            <c:dLbl>
              <c:idx val="762"/>
              <c:tx>
                <c:rich>
                  <a:bodyPr/>
                  <a:lstStyle/>
                  <a:p>
                    <a:fld id="{ED9C1E24-D62E-C044-873C-84E9887C84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0-6DFD-48F2-93C9-5ECF348A49C1}"/>
                </c:ext>
              </c:extLst>
            </c:dLbl>
            <c:dLbl>
              <c:idx val="763"/>
              <c:tx>
                <c:rich>
                  <a:bodyPr/>
                  <a:lstStyle/>
                  <a:p>
                    <a:fld id="{585F6A57-5203-8C4F-B2EE-03489709ED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1-6DFD-48F2-93C9-5ECF348A49C1}"/>
                </c:ext>
              </c:extLst>
            </c:dLbl>
            <c:dLbl>
              <c:idx val="764"/>
              <c:tx>
                <c:rich>
                  <a:bodyPr/>
                  <a:lstStyle/>
                  <a:p>
                    <a:fld id="{E5955237-ED35-3C48-9198-98684B2CAF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2-6DFD-48F2-93C9-5ECF348A49C1}"/>
                </c:ext>
              </c:extLst>
            </c:dLbl>
            <c:dLbl>
              <c:idx val="765"/>
              <c:tx>
                <c:rich>
                  <a:bodyPr/>
                  <a:lstStyle/>
                  <a:p>
                    <a:fld id="{04715E73-8CAB-6245-A9E4-C04D77775C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3-6DFD-48F2-93C9-5ECF348A49C1}"/>
                </c:ext>
              </c:extLst>
            </c:dLbl>
            <c:dLbl>
              <c:idx val="766"/>
              <c:tx>
                <c:rich>
                  <a:bodyPr/>
                  <a:lstStyle/>
                  <a:p>
                    <a:fld id="{30B13D09-A9CB-AD40-A616-DF50912F47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4-6DFD-48F2-93C9-5ECF348A49C1}"/>
                </c:ext>
              </c:extLst>
            </c:dLbl>
            <c:dLbl>
              <c:idx val="767"/>
              <c:tx>
                <c:rich>
                  <a:bodyPr/>
                  <a:lstStyle/>
                  <a:p>
                    <a:fld id="{5B4F8653-2CF6-7345-99BA-A5267B730A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5-6DFD-48F2-93C9-5ECF348A49C1}"/>
                </c:ext>
              </c:extLst>
            </c:dLbl>
            <c:dLbl>
              <c:idx val="768"/>
              <c:tx>
                <c:rich>
                  <a:bodyPr/>
                  <a:lstStyle/>
                  <a:p>
                    <a:fld id="{1FBCCD63-ECC1-EB4F-B3BC-7656A24BA1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6-6DFD-48F2-93C9-5ECF348A49C1}"/>
                </c:ext>
              </c:extLst>
            </c:dLbl>
            <c:dLbl>
              <c:idx val="769"/>
              <c:tx>
                <c:rich>
                  <a:bodyPr/>
                  <a:lstStyle/>
                  <a:p>
                    <a:fld id="{8D4DFC34-907B-8243-AA75-2200002906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7-6DFD-48F2-93C9-5ECF348A49C1}"/>
                </c:ext>
              </c:extLst>
            </c:dLbl>
            <c:dLbl>
              <c:idx val="770"/>
              <c:tx>
                <c:rich>
                  <a:bodyPr/>
                  <a:lstStyle/>
                  <a:p>
                    <a:fld id="{5BBD1469-299E-554D-B912-B0738291EC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8-6DFD-48F2-93C9-5ECF348A49C1}"/>
                </c:ext>
              </c:extLst>
            </c:dLbl>
            <c:dLbl>
              <c:idx val="771"/>
              <c:tx>
                <c:rich>
                  <a:bodyPr/>
                  <a:lstStyle/>
                  <a:p>
                    <a:fld id="{077DB0CD-9A4F-0F4E-84A8-7A5138BE89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9-6DFD-48F2-93C9-5ECF348A49C1}"/>
                </c:ext>
              </c:extLst>
            </c:dLbl>
            <c:dLbl>
              <c:idx val="772"/>
              <c:tx>
                <c:rich>
                  <a:bodyPr/>
                  <a:lstStyle/>
                  <a:p>
                    <a:fld id="{63C0F850-AD15-0342-9139-7025746040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A-6DFD-48F2-93C9-5ECF348A49C1}"/>
                </c:ext>
              </c:extLst>
            </c:dLbl>
            <c:dLbl>
              <c:idx val="773"/>
              <c:tx>
                <c:rich>
                  <a:bodyPr/>
                  <a:lstStyle/>
                  <a:p>
                    <a:fld id="{C11A8621-E930-FF4C-88C8-2ED17E61D3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B-6DFD-48F2-93C9-5ECF348A49C1}"/>
                </c:ext>
              </c:extLst>
            </c:dLbl>
            <c:dLbl>
              <c:idx val="774"/>
              <c:tx>
                <c:rich>
                  <a:bodyPr/>
                  <a:lstStyle/>
                  <a:p>
                    <a:fld id="{F13A1B96-DE69-FD4C-840C-24352D0EB6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C-6DFD-48F2-93C9-5ECF348A49C1}"/>
                </c:ext>
              </c:extLst>
            </c:dLbl>
            <c:dLbl>
              <c:idx val="775"/>
              <c:tx>
                <c:rich>
                  <a:bodyPr/>
                  <a:lstStyle/>
                  <a:p>
                    <a:fld id="{7BBBB7D1-F70F-204A-AE7A-A03F50CF90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D-6DFD-48F2-93C9-5ECF348A49C1}"/>
                </c:ext>
              </c:extLst>
            </c:dLbl>
            <c:dLbl>
              <c:idx val="776"/>
              <c:tx>
                <c:rich>
                  <a:bodyPr/>
                  <a:lstStyle/>
                  <a:p>
                    <a:fld id="{A7EF8EEB-CEED-CF4F-824C-C4E8BD1E24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E-6DFD-48F2-93C9-5ECF348A49C1}"/>
                </c:ext>
              </c:extLst>
            </c:dLbl>
            <c:dLbl>
              <c:idx val="777"/>
              <c:tx>
                <c:rich>
                  <a:bodyPr/>
                  <a:lstStyle/>
                  <a:p>
                    <a:fld id="{DBF259D2-1CA9-B843-AA36-88BD8E834C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F-6DFD-48F2-93C9-5ECF348A49C1}"/>
                </c:ext>
              </c:extLst>
            </c:dLbl>
            <c:dLbl>
              <c:idx val="778"/>
              <c:tx>
                <c:rich>
                  <a:bodyPr/>
                  <a:lstStyle/>
                  <a:p>
                    <a:fld id="{72972423-ADF6-0349-8BE7-DB3DC5CE67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0-6DFD-48F2-93C9-5ECF348A49C1}"/>
                </c:ext>
              </c:extLst>
            </c:dLbl>
            <c:dLbl>
              <c:idx val="779"/>
              <c:tx>
                <c:rich>
                  <a:bodyPr/>
                  <a:lstStyle/>
                  <a:p>
                    <a:fld id="{C45A8D7A-3618-0947-BFCF-92D401F9F2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1-6DFD-48F2-93C9-5ECF348A49C1}"/>
                </c:ext>
              </c:extLst>
            </c:dLbl>
            <c:dLbl>
              <c:idx val="780"/>
              <c:tx>
                <c:rich>
                  <a:bodyPr/>
                  <a:lstStyle/>
                  <a:p>
                    <a:fld id="{5E5C9BD7-33C2-AA4B-8F7E-6A189254AD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2-6DFD-48F2-93C9-5ECF348A49C1}"/>
                </c:ext>
              </c:extLst>
            </c:dLbl>
            <c:dLbl>
              <c:idx val="781"/>
              <c:tx>
                <c:rich>
                  <a:bodyPr/>
                  <a:lstStyle/>
                  <a:p>
                    <a:fld id="{B50E7D7F-D97B-B54B-8AA4-E476AA2C55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3-6DFD-48F2-93C9-5ECF348A49C1}"/>
                </c:ext>
              </c:extLst>
            </c:dLbl>
            <c:dLbl>
              <c:idx val="782"/>
              <c:tx>
                <c:rich>
                  <a:bodyPr/>
                  <a:lstStyle/>
                  <a:p>
                    <a:fld id="{F672C54A-4A6B-604F-A3BB-5C02C78D04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4-6DFD-48F2-93C9-5ECF348A49C1}"/>
                </c:ext>
              </c:extLst>
            </c:dLbl>
            <c:dLbl>
              <c:idx val="783"/>
              <c:tx>
                <c:rich>
                  <a:bodyPr/>
                  <a:lstStyle/>
                  <a:p>
                    <a:fld id="{2CE910B9-271B-764D-A10B-E2B45D05E0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5-6DFD-48F2-93C9-5ECF348A49C1}"/>
                </c:ext>
              </c:extLst>
            </c:dLbl>
            <c:dLbl>
              <c:idx val="784"/>
              <c:tx>
                <c:rich>
                  <a:bodyPr/>
                  <a:lstStyle/>
                  <a:p>
                    <a:fld id="{2D91C3D0-ADBF-E64A-8265-2A0BE11910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6-6DFD-48F2-93C9-5ECF348A49C1}"/>
                </c:ext>
              </c:extLst>
            </c:dLbl>
            <c:dLbl>
              <c:idx val="785"/>
              <c:tx>
                <c:rich>
                  <a:bodyPr/>
                  <a:lstStyle/>
                  <a:p>
                    <a:fld id="{19999A54-587A-BC43-9723-5C87409C4E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7-6DFD-48F2-93C9-5ECF348A49C1}"/>
                </c:ext>
              </c:extLst>
            </c:dLbl>
            <c:dLbl>
              <c:idx val="786"/>
              <c:tx>
                <c:rich>
                  <a:bodyPr/>
                  <a:lstStyle/>
                  <a:p>
                    <a:fld id="{E746CD13-4EC7-1D4A-BFCF-20A51C3715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8-6DFD-48F2-93C9-5ECF348A49C1}"/>
                </c:ext>
              </c:extLst>
            </c:dLbl>
            <c:dLbl>
              <c:idx val="787"/>
              <c:tx>
                <c:rich>
                  <a:bodyPr/>
                  <a:lstStyle/>
                  <a:p>
                    <a:fld id="{52B01C2E-B22A-C544-BFB7-8889E7B70B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9-6DFD-48F2-93C9-5ECF348A49C1}"/>
                </c:ext>
              </c:extLst>
            </c:dLbl>
            <c:dLbl>
              <c:idx val="788"/>
              <c:tx>
                <c:rich>
                  <a:bodyPr/>
                  <a:lstStyle/>
                  <a:p>
                    <a:fld id="{E589EA9A-40C2-374B-BB0B-1F8541B30D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A-6DFD-48F2-93C9-5ECF348A49C1}"/>
                </c:ext>
              </c:extLst>
            </c:dLbl>
            <c:dLbl>
              <c:idx val="789"/>
              <c:tx>
                <c:rich>
                  <a:bodyPr/>
                  <a:lstStyle/>
                  <a:p>
                    <a:fld id="{05E80F71-A343-2942-A92F-F0F25F99D4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B-6DFD-48F2-93C9-5ECF348A49C1}"/>
                </c:ext>
              </c:extLst>
            </c:dLbl>
            <c:dLbl>
              <c:idx val="790"/>
              <c:tx>
                <c:rich>
                  <a:bodyPr/>
                  <a:lstStyle/>
                  <a:p>
                    <a:fld id="{58C6069E-734E-1947-A10F-C00D2452B9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C-6DFD-48F2-93C9-5ECF348A49C1}"/>
                </c:ext>
              </c:extLst>
            </c:dLbl>
            <c:dLbl>
              <c:idx val="791"/>
              <c:tx>
                <c:rich>
                  <a:bodyPr/>
                  <a:lstStyle/>
                  <a:p>
                    <a:fld id="{3795CDF5-9499-2344-AA55-0CFB0EE92E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D-6DFD-48F2-93C9-5ECF348A49C1}"/>
                </c:ext>
              </c:extLst>
            </c:dLbl>
            <c:dLbl>
              <c:idx val="792"/>
              <c:tx>
                <c:rich>
                  <a:bodyPr/>
                  <a:lstStyle/>
                  <a:p>
                    <a:fld id="{EFC34747-BE65-B94F-9F74-A9B3C917BE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E-6DFD-48F2-93C9-5ECF348A49C1}"/>
                </c:ext>
              </c:extLst>
            </c:dLbl>
            <c:dLbl>
              <c:idx val="793"/>
              <c:tx>
                <c:rich>
                  <a:bodyPr/>
                  <a:lstStyle/>
                  <a:p>
                    <a:fld id="{5B006A2D-C945-6C4E-A14B-77369015AA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F-6DFD-48F2-93C9-5ECF348A49C1}"/>
                </c:ext>
              </c:extLst>
            </c:dLbl>
            <c:dLbl>
              <c:idx val="794"/>
              <c:tx>
                <c:rich>
                  <a:bodyPr/>
                  <a:lstStyle/>
                  <a:p>
                    <a:fld id="{F89D2ACD-59E2-D24F-98EA-0400E83A98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0-6DFD-48F2-93C9-5ECF348A49C1}"/>
                </c:ext>
              </c:extLst>
            </c:dLbl>
            <c:dLbl>
              <c:idx val="795"/>
              <c:tx>
                <c:rich>
                  <a:bodyPr/>
                  <a:lstStyle/>
                  <a:p>
                    <a:fld id="{A6F1A3BD-F579-1046-96B2-FC7116F32F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1-6DFD-48F2-93C9-5ECF348A49C1}"/>
                </c:ext>
              </c:extLst>
            </c:dLbl>
            <c:dLbl>
              <c:idx val="796"/>
              <c:tx>
                <c:rich>
                  <a:bodyPr/>
                  <a:lstStyle/>
                  <a:p>
                    <a:fld id="{012C77AA-043F-3946-978F-CB07A4766E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2-6DFD-48F2-93C9-5ECF348A49C1}"/>
                </c:ext>
              </c:extLst>
            </c:dLbl>
            <c:dLbl>
              <c:idx val="797"/>
              <c:tx>
                <c:rich>
                  <a:bodyPr/>
                  <a:lstStyle/>
                  <a:p>
                    <a:fld id="{BC068EB6-22A2-4B46-9472-5815C30BDA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3-6DFD-48F2-93C9-5ECF348A49C1}"/>
                </c:ext>
              </c:extLst>
            </c:dLbl>
            <c:dLbl>
              <c:idx val="798"/>
              <c:tx>
                <c:rich>
                  <a:bodyPr/>
                  <a:lstStyle/>
                  <a:p>
                    <a:fld id="{4F6410DE-957A-0240-A77E-58600A4F9E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4-6DFD-48F2-93C9-5ECF348A49C1}"/>
                </c:ext>
              </c:extLst>
            </c:dLbl>
            <c:dLbl>
              <c:idx val="799"/>
              <c:tx>
                <c:rich>
                  <a:bodyPr/>
                  <a:lstStyle/>
                  <a:p>
                    <a:fld id="{284637D3-CF86-B044-8CE0-3629ACFDA6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5-6DFD-48F2-93C9-5ECF348A49C1}"/>
                </c:ext>
              </c:extLst>
            </c:dLbl>
            <c:dLbl>
              <c:idx val="800"/>
              <c:tx>
                <c:rich>
                  <a:bodyPr/>
                  <a:lstStyle/>
                  <a:p>
                    <a:fld id="{68383B12-36FD-5444-87F3-7020E2257E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6-6DFD-48F2-93C9-5ECF348A49C1}"/>
                </c:ext>
              </c:extLst>
            </c:dLbl>
            <c:dLbl>
              <c:idx val="801"/>
              <c:tx>
                <c:rich>
                  <a:bodyPr/>
                  <a:lstStyle/>
                  <a:p>
                    <a:fld id="{5A9A918C-C123-8D4F-8CB6-E66ABB2FD6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7-6DFD-48F2-93C9-5ECF348A49C1}"/>
                </c:ext>
              </c:extLst>
            </c:dLbl>
            <c:dLbl>
              <c:idx val="802"/>
              <c:tx>
                <c:rich>
                  <a:bodyPr/>
                  <a:lstStyle/>
                  <a:p>
                    <a:fld id="{A8D93D70-7CA6-8C48-AC1A-3D004B5DFA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8-6DFD-48F2-93C9-5ECF348A49C1}"/>
                </c:ext>
              </c:extLst>
            </c:dLbl>
            <c:dLbl>
              <c:idx val="803"/>
              <c:tx>
                <c:rich>
                  <a:bodyPr/>
                  <a:lstStyle/>
                  <a:p>
                    <a:fld id="{89F00463-C1FB-6748-A403-A55C78B867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9-6DFD-48F2-93C9-5ECF348A49C1}"/>
                </c:ext>
              </c:extLst>
            </c:dLbl>
            <c:dLbl>
              <c:idx val="804"/>
              <c:tx>
                <c:rich>
                  <a:bodyPr/>
                  <a:lstStyle/>
                  <a:p>
                    <a:fld id="{499A1447-CE55-E34D-B76A-7D18271F75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A-6DFD-48F2-93C9-5ECF348A49C1}"/>
                </c:ext>
              </c:extLst>
            </c:dLbl>
            <c:dLbl>
              <c:idx val="8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2B-6DFD-48F2-93C9-5ECF348A49C1}"/>
                </c:ext>
              </c:extLst>
            </c:dLbl>
            <c:dLbl>
              <c:idx val="806"/>
              <c:tx>
                <c:rich>
                  <a:bodyPr/>
                  <a:lstStyle/>
                  <a:p>
                    <a:fld id="{2DA84745-D864-3D47-AD06-3129F632F6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C-6DFD-48F2-93C9-5ECF348A49C1}"/>
                </c:ext>
              </c:extLst>
            </c:dLbl>
            <c:dLbl>
              <c:idx val="807"/>
              <c:tx>
                <c:rich>
                  <a:bodyPr/>
                  <a:lstStyle/>
                  <a:p>
                    <a:fld id="{42DABA4F-E01E-5A47-94B9-00211BD46B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D-6DFD-48F2-93C9-5ECF348A49C1}"/>
                </c:ext>
              </c:extLst>
            </c:dLbl>
            <c:dLbl>
              <c:idx val="808"/>
              <c:tx>
                <c:rich>
                  <a:bodyPr/>
                  <a:lstStyle/>
                  <a:p>
                    <a:fld id="{C3DC7D4E-671F-AD42-B0DD-682F54840D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E-6DFD-48F2-93C9-5ECF348A49C1}"/>
                </c:ext>
              </c:extLst>
            </c:dLbl>
            <c:dLbl>
              <c:idx val="809"/>
              <c:tx>
                <c:rich>
                  <a:bodyPr/>
                  <a:lstStyle/>
                  <a:p>
                    <a:fld id="{BDADBE3C-98AC-744A-B971-1636A29284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F-6DFD-48F2-93C9-5ECF348A49C1}"/>
                </c:ext>
              </c:extLst>
            </c:dLbl>
            <c:dLbl>
              <c:idx val="810"/>
              <c:tx>
                <c:rich>
                  <a:bodyPr/>
                  <a:lstStyle/>
                  <a:p>
                    <a:fld id="{E239CCA1-A1DC-7A43-B177-FC689E11C5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0-6DFD-48F2-93C9-5ECF348A49C1}"/>
                </c:ext>
              </c:extLst>
            </c:dLbl>
            <c:dLbl>
              <c:idx val="811"/>
              <c:tx>
                <c:rich>
                  <a:bodyPr/>
                  <a:lstStyle/>
                  <a:p>
                    <a:fld id="{2E9A68EF-34A3-2146-BD8D-2A9D5CB133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1-6DFD-48F2-93C9-5ECF348A49C1}"/>
                </c:ext>
              </c:extLst>
            </c:dLbl>
            <c:dLbl>
              <c:idx val="812"/>
              <c:tx>
                <c:rich>
                  <a:bodyPr/>
                  <a:lstStyle/>
                  <a:p>
                    <a:fld id="{07264FC1-39C8-9A42-A63F-FFC071112F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2-6DFD-48F2-93C9-5ECF348A49C1}"/>
                </c:ext>
              </c:extLst>
            </c:dLbl>
            <c:dLbl>
              <c:idx val="813"/>
              <c:tx>
                <c:rich>
                  <a:bodyPr/>
                  <a:lstStyle/>
                  <a:p>
                    <a:fld id="{9562CFA1-9F0D-8F4A-AE51-3F261F1AA3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3-6DFD-48F2-93C9-5ECF348A49C1}"/>
                </c:ext>
              </c:extLst>
            </c:dLbl>
            <c:dLbl>
              <c:idx val="8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34-6DFD-48F2-93C9-5ECF348A49C1}"/>
                </c:ext>
              </c:extLst>
            </c:dLbl>
            <c:dLbl>
              <c:idx val="815"/>
              <c:tx>
                <c:rich>
                  <a:bodyPr/>
                  <a:lstStyle/>
                  <a:p>
                    <a:fld id="{3977E7EA-7444-234F-AA92-AE82604802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5-6DFD-48F2-93C9-5ECF348A49C1}"/>
                </c:ext>
              </c:extLst>
            </c:dLbl>
            <c:dLbl>
              <c:idx val="816"/>
              <c:tx>
                <c:rich>
                  <a:bodyPr/>
                  <a:lstStyle/>
                  <a:p>
                    <a:fld id="{FCCFAC98-4B74-024B-9E18-1DD73CD7DE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6-6DFD-48F2-93C9-5ECF348A49C1}"/>
                </c:ext>
              </c:extLst>
            </c:dLbl>
            <c:dLbl>
              <c:idx val="817"/>
              <c:tx>
                <c:rich>
                  <a:bodyPr/>
                  <a:lstStyle/>
                  <a:p>
                    <a:fld id="{BB2B7AA8-2C38-D94A-9116-0D39D0C5A0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7-6DFD-48F2-93C9-5ECF348A49C1}"/>
                </c:ext>
              </c:extLst>
            </c:dLbl>
            <c:dLbl>
              <c:idx val="818"/>
              <c:tx>
                <c:rich>
                  <a:bodyPr/>
                  <a:lstStyle/>
                  <a:p>
                    <a:fld id="{CAF52C29-3012-F744-80EA-898572B2C2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8-6DFD-48F2-93C9-5ECF348A49C1}"/>
                </c:ext>
              </c:extLst>
            </c:dLbl>
            <c:dLbl>
              <c:idx val="819"/>
              <c:tx>
                <c:rich>
                  <a:bodyPr/>
                  <a:lstStyle/>
                  <a:p>
                    <a:fld id="{35DD263F-697D-964E-9EE6-714C9E13F2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9-6DFD-48F2-93C9-5ECF348A49C1}"/>
                </c:ext>
              </c:extLst>
            </c:dLbl>
            <c:dLbl>
              <c:idx val="820"/>
              <c:tx>
                <c:rich>
                  <a:bodyPr/>
                  <a:lstStyle/>
                  <a:p>
                    <a:fld id="{0F492BDA-15DD-5245-A4FE-DF3068AA57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A-6DFD-48F2-93C9-5ECF348A49C1}"/>
                </c:ext>
              </c:extLst>
            </c:dLbl>
            <c:dLbl>
              <c:idx val="821"/>
              <c:tx>
                <c:rich>
                  <a:bodyPr/>
                  <a:lstStyle/>
                  <a:p>
                    <a:fld id="{7CF4FA74-6249-9743-A06C-0C23E37E8D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B-6DFD-48F2-93C9-5ECF348A49C1}"/>
                </c:ext>
              </c:extLst>
            </c:dLbl>
            <c:dLbl>
              <c:idx val="822"/>
              <c:tx>
                <c:rich>
                  <a:bodyPr/>
                  <a:lstStyle/>
                  <a:p>
                    <a:fld id="{2EBB4DA3-2294-8543-B4DF-65ED9CD213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C-6DFD-48F2-93C9-5ECF348A49C1}"/>
                </c:ext>
              </c:extLst>
            </c:dLbl>
            <c:dLbl>
              <c:idx val="823"/>
              <c:tx>
                <c:rich>
                  <a:bodyPr/>
                  <a:lstStyle/>
                  <a:p>
                    <a:fld id="{EFB56476-361E-0447-ABDD-0E93CAE216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D-6DFD-48F2-93C9-5ECF348A49C1}"/>
                </c:ext>
              </c:extLst>
            </c:dLbl>
            <c:dLbl>
              <c:idx val="824"/>
              <c:tx>
                <c:rich>
                  <a:bodyPr/>
                  <a:lstStyle/>
                  <a:p>
                    <a:fld id="{AF29AF45-A7F8-D248-A7B7-73B6E5AFB8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E-6DFD-48F2-93C9-5ECF348A49C1}"/>
                </c:ext>
              </c:extLst>
            </c:dLbl>
            <c:dLbl>
              <c:idx val="8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3F-6DFD-48F2-93C9-5ECF348A49C1}"/>
                </c:ext>
              </c:extLst>
            </c:dLbl>
            <c:dLbl>
              <c:idx val="826"/>
              <c:tx>
                <c:rich>
                  <a:bodyPr/>
                  <a:lstStyle/>
                  <a:p>
                    <a:fld id="{B801FEC6-AE5D-6042-8351-59466A0B01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0-6DFD-48F2-93C9-5ECF348A49C1}"/>
                </c:ext>
              </c:extLst>
            </c:dLbl>
            <c:dLbl>
              <c:idx val="827"/>
              <c:tx>
                <c:rich>
                  <a:bodyPr/>
                  <a:lstStyle/>
                  <a:p>
                    <a:fld id="{E583842C-C8B7-2A46-8F00-A34E53BF17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1-6DFD-48F2-93C9-5ECF348A49C1}"/>
                </c:ext>
              </c:extLst>
            </c:dLbl>
            <c:dLbl>
              <c:idx val="8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42-6DFD-48F2-93C9-5ECF348A49C1}"/>
                </c:ext>
              </c:extLst>
            </c:dLbl>
            <c:dLbl>
              <c:idx val="829"/>
              <c:tx>
                <c:rich>
                  <a:bodyPr/>
                  <a:lstStyle/>
                  <a:p>
                    <a:fld id="{AD9F8775-B310-AF4B-88F6-E031968F84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3-6DFD-48F2-93C9-5ECF348A49C1}"/>
                </c:ext>
              </c:extLst>
            </c:dLbl>
            <c:dLbl>
              <c:idx val="830"/>
              <c:tx>
                <c:rich>
                  <a:bodyPr/>
                  <a:lstStyle/>
                  <a:p>
                    <a:fld id="{E9F83557-34FB-2E4B-B063-E83D73A1C8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4-6DFD-48F2-93C9-5ECF348A49C1}"/>
                </c:ext>
              </c:extLst>
            </c:dLbl>
            <c:dLbl>
              <c:idx val="831"/>
              <c:tx>
                <c:rich>
                  <a:bodyPr/>
                  <a:lstStyle/>
                  <a:p>
                    <a:fld id="{3B230D70-240B-6349-94DB-A6EC2E0D7A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5-6DFD-48F2-93C9-5ECF348A49C1}"/>
                </c:ext>
              </c:extLst>
            </c:dLbl>
            <c:dLbl>
              <c:idx val="832"/>
              <c:tx>
                <c:rich>
                  <a:bodyPr/>
                  <a:lstStyle/>
                  <a:p>
                    <a:fld id="{BCD13F24-FCDB-F547-99A2-E003316CC2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6-6DFD-48F2-93C9-5ECF348A49C1}"/>
                </c:ext>
              </c:extLst>
            </c:dLbl>
            <c:dLbl>
              <c:idx val="833"/>
              <c:tx>
                <c:rich>
                  <a:bodyPr/>
                  <a:lstStyle/>
                  <a:p>
                    <a:fld id="{8AF0D1A3-4060-B145-A0F1-FC12EE0E8E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7-6DFD-48F2-93C9-5ECF348A49C1}"/>
                </c:ext>
              </c:extLst>
            </c:dLbl>
            <c:dLbl>
              <c:idx val="834"/>
              <c:tx>
                <c:rich>
                  <a:bodyPr/>
                  <a:lstStyle/>
                  <a:p>
                    <a:fld id="{B068ED54-80E6-C540-840E-7497C90123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8-6DFD-48F2-93C9-5ECF348A49C1}"/>
                </c:ext>
              </c:extLst>
            </c:dLbl>
            <c:dLbl>
              <c:idx val="835"/>
              <c:tx>
                <c:rich>
                  <a:bodyPr/>
                  <a:lstStyle/>
                  <a:p>
                    <a:fld id="{0607EC4C-04E0-C343-852F-C73855137A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9-6DFD-48F2-93C9-5ECF348A49C1}"/>
                </c:ext>
              </c:extLst>
            </c:dLbl>
            <c:dLbl>
              <c:idx val="836"/>
              <c:tx>
                <c:rich>
                  <a:bodyPr/>
                  <a:lstStyle/>
                  <a:p>
                    <a:fld id="{F4C37E2C-101D-6E4E-A9AD-67ADB42685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A-6DFD-48F2-93C9-5ECF348A49C1}"/>
                </c:ext>
              </c:extLst>
            </c:dLbl>
            <c:dLbl>
              <c:idx val="837"/>
              <c:tx>
                <c:rich>
                  <a:bodyPr/>
                  <a:lstStyle/>
                  <a:p>
                    <a:fld id="{18D1DF5F-305C-DC4B-87C4-2BE62928E6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B-6DFD-48F2-93C9-5ECF348A49C1}"/>
                </c:ext>
              </c:extLst>
            </c:dLbl>
            <c:dLbl>
              <c:idx val="838"/>
              <c:tx>
                <c:rich>
                  <a:bodyPr/>
                  <a:lstStyle/>
                  <a:p>
                    <a:fld id="{525C37F9-64FB-1043-B55E-92BFE57714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C-6DFD-48F2-93C9-5ECF348A49C1}"/>
                </c:ext>
              </c:extLst>
            </c:dLbl>
            <c:dLbl>
              <c:idx val="839"/>
              <c:tx>
                <c:rich>
                  <a:bodyPr/>
                  <a:lstStyle/>
                  <a:p>
                    <a:fld id="{5C8A8B03-AFEE-0248-8E27-D47BD6E147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D-6DFD-48F2-93C9-5ECF348A49C1}"/>
                </c:ext>
              </c:extLst>
            </c:dLbl>
            <c:dLbl>
              <c:idx val="840"/>
              <c:tx>
                <c:rich>
                  <a:bodyPr/>
                  <a:lstStyle/>
                  <a:p>
                    <a:fld id="{F003ACFE-9708-B14D-A126-F12F8FF88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E-6DFD-48F2-93C9-5ECF348A49C1}"/>
                </c:ext>
              </c:extLst>
            </c:dLbl>
            <c:dLbl>
              <c:idx val="841"/>
              <c:tx>
                <c:rich>
                  <a:bodyPr/>
                  <a:lstStyle/>
                  <a:p>
                    <a:fld id="{90363205-9929-AF48-B901-EFCB52C6E8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4F-6DFD-48F2-93C9-5ECF348A49C1}"/>
                </c:ext>
              </c:extLst>
            </c:dLbl>
            <c:dLbl>
              <c:idx val="842"/>
              <c:tx>
                <c:rich>
                  <a:bodyPr/>
                  <a:lstStyle/>
                  <a:p>
                    <a:fld id="{28B9752C-FC5E-CF47-AAC3-22A55B8BC5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0-6DFD-48F2-93C9-5ECF348A49C1}"/>
                </c:ext>
              </c:extLst>
            </c:dLbl>
            <c:dLbl>
              <c:idx val="843"/>
              <c:tx>
                <c:rich>
                  <a:bodyPr/>
                  <a:lstStyle/>
                  <a:p>
                    <a:fld id="{6B6C7885-6F18-8146-8F96-5A35DA9986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1-6DFD-48F2-93C9-5ECF348A49C1}"/>
                </c:ext>
              </c:extLst>
            </c:dLbl>
            <c:dLbl>
              <c:idx val="844"/>
              <c:tx>
                <c:rich>
                  <a:bodyPr/>
                  <a:lstStyle/>
                  <a:p>
                    <a:fld id="{0C6D8AF4-4254-E149-87DF-2CE32DF242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2-6DFD-48F2-93C9-5ECF348A49C1}"/>
                </c:ext>
              </c:extLst>
            </c:dLbl>
            <c:dLbl>
              <c:idx val="845"/>
              <c:tx>
                <c:rich>
                  <a:bodyPr/>
                  <a:lstStyle/>
                  <a:p>
                    <a:fld id="{082E1EAC-B9B8-EF45-B0E0-DCD9BD9111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3-6DFD-48F2-93C9-5ECF348A49C1}"/>
                </c:ext>
              </c:extLst>
            </c:dLbl>
            <c:dLbl>
              <c:idx val="846"/>
              <c:tx>
                <c:rich>
                  <a:bodyPr/>
                  <a:lstStyle/>
                  <a:p>
                    <a:fld id="{24082820-0878-DF42-A784-540CF908F0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4-6DFD-48F2-93C9-5ECF348A49C1}"/>
                </c:ext>
              </c:extLst>
            </c:dLbl>
            <c:dLbl>
              <c:idx val="847"/>
              <c:tx>
                <c:rich>
                  <a:bodyPr/>
                  <a:lstStyle/>
                  <a:p>
                    <a:fld id="{B4B88D4D-0AF1-194B-88AD-F133843907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5-6DFD-48F2-93C9-5ECF348A49C1}"/>
                </c:ext>
              </c:extLst>
            </c:dLbl>
            <c:dLbl>
              <c:idx val="848"/>
              <c:tx>
                <c:rich>
                  <a:bodyPr/>
                  <a:lstStyle/>
                  <a:p>
                    <a:fld id="{F25072AD-9B86-AD42-8BD4-E57F9A3A3F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6-6DFD-48F2-93C9-5ECF348A49C1}"/>
                </c:ext>
              </c:extLst>
            </c:dLbl>
            <c:dLbl>
              <c:idx val="849"/>
              <c:tx>
                <c:rich>
                  <a:bodyPr/>
                  <a:lstStyle/>
                  <a:p>
                    <a:fld id="{C180E806-E6AE-CA4C-824F-EB7D9DA6C8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7-6DFD-48F2-93C9-5ECF348A49C1}"/>
                </c:ext>
              </c:extLst>
            </c:dLbl>
            <c:dLbl>
              <c:idx val="850"/>
              <c:tx>
                <c:rich>
                  <a:bodyPr/>
                  <a:lstStyle/>
                  <a:p>
                    <a:fld id="{1007CD13-0F71-1D4E-8A39-33F4D9EA36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8-6DFD-48F2-93C9-5ECF348A49C1}"/>
                </c:ext>
              </c:extLst>
            </c:dLbl>
            <c:dLbl>
              <c:idx val="851"/>
              <c:tx>
                <c:rich>
                  <a:bodyPr/>
                  <a:lstStyle/>
                  <a:p>
                    <a:fld id="{78970E79-EA87-6E4B-A042-F5DA5B0038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9-6DFD-48F2-93C9-5ECF348A49C1}"/>
                </c:ext>
              </c:extLst>
            </c:dLbl>
            <c:dLbl>
              <c:idx val="852"/>
              <c:tx>
                <c:rich>
                  <a:bodyPr/>
                  <a:lstStyle/>
                  <a:p>
                    <a:fld id="{52DEC65D-0A24-7243-8F97-5C1A77D172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A-6DFD-48F2-93C9-5ECF348A49C1}"/>
                </c:ext>
              </c:extLst>
            </c:dLbl>
            <c:dLbl>
              <c:idx val="853"/>
              <c:tx>
                <c:rich>
                  <a:bodyPr/>
                  <a:lstStyle/>
                  <a:p>
                    <a:fld id="{94F274F5-59CC-EB45-9471-4705412DB3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B-6DFD-48F2-93C9-5ECF348A49C1}"/>
                </c:ext>
              </c:extLst>
            </c:dLbl>
            <c:dLbl>
              <c:idx val="8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5C-6DFD-48F2-93C9-5ECF348A49C1}"/>
                </c:ext>
              </c:extLst>
            </c:dLbl>
            <c:dLbl>
              <c:idx val="855"/>
              <c:tx>
                <c:rich>
                  <a:bodyPr/>
                  <a:lstStyle/>
                  <a:p>
                    <a:fld id="{D9911363-9CB9-E44B-98BC-BE03ABC969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D-6DFD-48F2-93C9-5ECF348A49C1}"/>
                </c:ext>
              </c:extLst>
            </c:dLbl>
            <c:dLbl>
              <c:idx val="856"/>
              <c:tx>
                <c:rich>
                  <a:bodyPr/>
                  <a:lstStyle/>
                  <a:p>
                    <a:fld id="{0C8C43BA-454C-E245-A1C8-9394A1868F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E-6DFD-48F2-93C9-5ECF348A49C1}"/>
                </c:ext>
              </c:extLst>
            </c:dLbl>
            <c:dLbl>
              <c:idx val="857"/>
              <c:tx>
                <c:rich>
                  <a:bodyPr/>
                  <a:lstStyle/>
                  <a:p>
                    <a:fld id="{7C5E433B-2AFC-D544-8A05-576F5624A5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5F-6DFD-48F2-93C9-5ECF348A49C1}"/>
                </c:ext>
              </c:extLst>
            </c:dLbl>
            <c:dLbl>
              <c:idx val="858"/>
              <c:tx>
                <c:rich>
                  <a:bodyPr/>
                  <a:lstStyle/>
                  <a:p>
                    <a:fld id="{CFE0F862-B50D-384F-8754-6BB4C61695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0-6DFD-48F2-93C9-5ECF348A49C1}"/>
                </c:ext>
              </c:extLst>
            </c:dLbl>
            <c:dLbl>
              <c:idx val="859"/>
              <c:tx>
                <c:rich>
                  <a:bodyPr/>
                  <a:lstStyle/>
                  <a:p>
                    <a:fld id="{7789CD42-3DCC-BF45-96DE-7DF66AF92E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1-6DFD-48F2-93C9-5ECF348A49C1}"/>
                </c:ext>
              </c:extLst>
            </c:dLbl>
            <c:dLbl>
              <c:idx val="860"/>
              <c:tx>
                <c:rich>
                  <a:bodyPr/>
                  <a:lstStyle/>
                  <a:p>
                    <a:fld id="{A6E1B6D6-ECD2-5447-AF4C-BA552CBD6C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2-6DFD-48F2-93C9-5ECF348A49C1}"/>
                </c:ext>
              </c:extLst>
            </c:dLbl>
            <c:dLbl>
              <c:idx val="861"/>
              <c:tx>
                <c:rich>
                  <a:bodyPr/>
                  <a:lstStyle/>
                  <a:p>
                    <a:fld id="{C05F4F60-A44D-154A-B3E2-0E186389D1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3-6DFD-48F2-93C9-5ECF348A49C1}"/>
                </c:ext>
              </c:extLst>
            </c:dLbl>
            <c:dLbl>
              <c:idx val="862"/>
              <c:tx>
                <c:rich>
                  <a:bodyPr/>
                  <a:lstStyle/>
                  <a:p>
                    <a:fld id="{4B2FDF74-BE6C-E840-8469-62DAF3B0D9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4-6DFD-48F2-93C9-5ECF348A49C1}"/>
                </c:ext>
              </c:extLst>
            </c:dLbl>
            <c:dLbl>
              <c:idx val="8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65-6DFD-48F2-93C9-5ECF348A49C1}"/>
                </c:ext>
              </c:extLst>
            </c:dLbl>
            <c:dLbl>
              <c:idx val="864"/>
              <c:tx>
                <c:rich>
                  <a:bodyPr/>
                  <a:lstStyle/>
                  <a:p>
                    <a:fld id="{3A6DED52-5100-6943-8615-EE68C26D1B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6-6DFD-48F2-93C9-5ECF348A49C1}"/>
                </c:ext>
              </c:extLst>
            </c:dLbl>
            <c:dLbl>
              <c:idx val="865"/>
              <c:tx>
                <c:rich>
                  <a:bodyPr/>
                  <a:lstStyle/>
                  <a:p>
                    <a:fld id="{AD8C4481-628C-4E47-B594-9CC82B0A6C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7-6DFD-48F2-93C9-5ECF348A49C1}"/>
                </c:ext>
              </c:extLst>
            </c:dLbl>
            <c:dLbl>
              <c:idx val="866"/>
              <c:tx>
                <c:rich>
                  <a:bodyPr/>
                  <a:lstStyle/>
                  <a:p>
                    <a:fld id="{C21847A2-9F81-AE4D-82D0-8488B8A643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8-6DFD-48F2-93C9-5ECF348A49C1}"/>
                </c:ext>
              </c:extLst>
            </c:dLbl>
            <c:dLbl>
              <c:idx val="867"/>
              <c:tx>
                <c:rich>
                  <a:bodyPr/>
                  <a:lstStyle/>
                  <a:p>
                    <a:fld id="{BFA9A16A-B0D3-C743-B8D4-9301E3FA4C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9-6DFD-48F2-93C9-5ECF348A49C1}"/>
                </c:ext>
              </c:extLst>
            </c:dLbl>
            <c:dLbl>
              <c:idx val="868"/>
              <c:tx>
                <c:rich>
                  <a:bodyPr/>
                  <a:lstStyle/>
                  <a:p>
                    <a:fld id="{08CBB685-8ECF-E74B-A9E0-D318116F92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A-6DFD-48F2-93C9-5ECF348A49C1}"/>
                </c:ext>
              </c:extLst>
            </c:dLbl>
            <c:dLbl>
              <c:idx val="869"/>
              <c:tx>
                <c:rich>
                  <a:bodyPr/>
                  <a:lstStyle/>
                  <a:p>
                    <a:fld id="{2D7CEF28-38C6-6448-943C-32B46A3BA4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B-6DFD-48F2-93C9-5ECF348A49C1}"/>
                </c:ext>
              </c:extLst>
            </c:dLbl>
            <c:dLbl>
              <c:idx val="870"/>
              <c:tx>
                <c:rich>
                  <a:bodyPr/>
                  <a:lstStyle/>
                  <a:p>
                    <a:fld id="{2B1B1409-C4AC-934D-B8FE-17E7AE8D27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C-6DFD-48F2-93C9-5ECF348A49C1}"/>
                </c:ext>
              </c:extLst>
            </c:dLbl>
            <c:dLbl>
              <c:idx val="871"/>
              <c:tx>
                <c:rich>
                  <a:bodyPr/>
                  <a:lstStyle/>
                  <a:p>
                    <a:fld id="{537E0C13-9D1D-8147-84A9-A2F7F9C95E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D-6DFD-48F2-93C9-5ECF348A49C1}"/>
                </c:ext>
              </c:extLst>
            </c:dLbl>
            <c:dLbl>
              <c:idx val="872"/>
              <c:tx>
                <c:rich>
                  <a:bodyPr/>
                  <a:lstStyle/>
                  <a:p>
                    <a:fld id="{D001A703-A6C8-6449-B7B0-E3693F6CC4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E-6DFD-48F2-93C9-5ECF348A49C1}"/>
                </c:ext>
              </c:extLst>
            </c:dLbl>
            <c:dLbl>
              <c:idx val="873"/>
              <c:tx>
                <c:rich>
                  <a:bodyPr/>
                  <a:lstStyle/>
                  <a:p>
                    <a:fld id="{18F4C198-D535-2E4D-8558-E2500D55D6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6F-6DFD-48F2-93C9-5ECF348A49C1}"/>
                </c:ext>
              </c:extLst>
            </c:dLbl>
            <c:dLbl>
              <c:idx val="874"/>
              <c:tx>
                <c:rich>
                  <a:bodyPr/>
                  <a:lstStyle/>
                  <a:p>
                    <a:fld id="{225F73CE-F63C-BF4F-B02B-FFBBCF38C8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0-6DFD-48F2-93C9-5ECF348A49C1}"/>
                </c:ext>
              </c:extLst>
            </c:dLbl>
            <c:dLbl>
              <c:idx val="875"/>
              <c:tx>
                <c:rich>
                  <a:bodyPr/>
                  <a:lstStyle/>
                  <a:p>
                    <a:fld id="{A309F44F-BE06-3146-8D63-DFB84207DC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1-6DFD-48F2-93C9-5ECF348A49C1}"/>
                </c:ext>
              </c:extLst>
            </c:dLbl>
            <c:dLbl>
              <c:idx val="876"/>
              <c:tx>
                <c:rich>
                  <a:bodyPr/>
                  <a:lstStyle/>
                  <a:p>
                    <a:fld id="{09597341-2B3E-B043-B4C3-A948A2C6D0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2-6DFD-48F2-93C9-5ECF348A49C1}"/>
                </c:ext>
              </c:extLst>
            </c:dLbl>
            <c:dLbl>
              <c:idx val="877"/>
              <c:tx>
                <c:rich>
                  <a:bodyPr/>
                  <a:lstStyle/>
                  <a:p>
                    <a:fld id="{8EE71264-EE44-704A-8751-C8F79D0C5C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3-6DFD-48F2-93C9-5ECF348A49C1}"/>
                </c:ext>
              </c:extLst>
            </c:dLbl>
            <c:dLbl>
              <c:idx val="878"/>
              <c:tx>
                <c:rich>
                  <a:bodyPr/>
                  <a:lstStyle/>
                  <a:p>
                    <a:fld id="{DE78241E-BED4-B044-8739-268B629C5F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4-6DFD-48F2-93C9-5ECF348A49C1}"/>
                </c:ext>
              </c:extLst>
            </c:dLbl>
            <c:dLbl>
              <c:idx val="879"/>
              <c:tx>
                <c:rich>
                  <a:bodyPr/>
                  <a:lstStyle/>
                  <a:p>
                    <a:fld id="{F386B24A-C574-554A-AF95-6009B0F6DD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5-6DFD-48F2-93C9-5ECF348A49C1}"/>
                </c:ext>
              </c:extLst>
            </c:dLbl>
            <c:dLbl>
              <c:idx val="880"/>
              <c:tx>
                <c:rich>
                  <a:bodyPr/>
                  <a:lstStyle/>
                  <a:p>
                    <a:fld id="{CDDA58BC-8738-4442-8C5F-FF3A2D48F3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6-6DFD-48F2-93C9-5ECF348A49C1}"/>
                </c:ext>
              </c:extLst>
            </c:dLbl>
            <c:dLbl>
              <c:idx val="881"/>
              <c:tx>
                <c:rich>
                  <a:bodyPr/>
                  <a:lstStyle/>
                  <a:p>
                    <a:fld id="{17279616-5FFD-9C43-A96D-0BCC6B132F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7-6DFD-48F2-93C9-5ECF348A49C1}"/>
                </c:ext>
              </c:extLst>
            </c:dLbl>
            <c:dLbl>
              <c:idx val="882"/>
              <c:tx>
                <c:rich>
                  <a:bodyPr/>
                  <a:lstStyle/>
                  <a:p>
                    <a:fld id="{2B09BB6E-C901-0A45-9CC8-5F1FE6255D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8-6DFD-48F2-93C9-5ECF348A49C1}"/>
                </c:ext>
              </c:extLst>
            </c:dLbl>
            <c:dLbl>
              <c:idx val="883"/>
              <c:tx>
                <c:rich>
                  <a:bodyPr/>
                  <a:lstStyle/>
                  <a:p>
                    <a:fld id="{DBF87FB8-6580-2846-B2C5-D742ABEBD4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9-6DFD-48F2-93C9-5ECF348A49C1}"/>
                </c:ext>
              </c:extLst>
            </c:dLbl>
            <c:dLbl>
              <c:idx val="884"/>
              <c:tx>
                <c:rich>
                  <a:bodyPr/>
                  <a:lstStyle/>
                  <a:p>
                    <a:fld id="{F0C4BE49-AD76-6B44-A4FF-956DC96033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A-6DFD-48F2-93C9-5ECF348A49C1}"/>
                </c:ext>
              </c:extLst>
            </c:dLbl>
            <c:dLbl>
              <c:idx val="8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7B-6DFD-48F2-93C9-5ECF348A49C1}"/>
                </c:ext>
              </c:extLst>
            </c:dLbl>
            <c:dLbl>
              <c:idx val="886"/>
              <c:tx>
                <c:rich>
                  <a:bodyPr/>
                  <a:lstStyle/>
                  <a:p>
                    <a:fld id="{4B049372-F909-A54B-B247-4E9ACA61ED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C-6DFD-48F2-93C9-5ECF348A49C1}"/>
                </c:ext>
              </c:extLst>
            </c:dLbl>
            <c:dLbl>
              <c:idx val="887"/>
              <c:tx>
                <c:rich>
                  <a:bodyPr/>
                  <a:lstStyle/>
                  <a:p>
                    <a:fld id="{81488E05-0C1A-CA45-BF2D-52F558E2D4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D-6DFD-48F2-93C9-5ECF348A49C1}"/>
                </c:ext>
              </c:extLst>
            </c:dLbl>
            <c:dLbl>
              <c:idx val="888"/>
              <c:tx>
                <c:rich>
                  <a:bodyPr/>
                  <a:lstStyle/>
                  <a:p>
                    <a:fld id="{6F64E95B-5EC5-144F-A4A5-D6E4F342D2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E-6DFD-48F2-93C9-5ECF348A49C1}"/>
                </c:ext>
              </c:extLst>
            </c:dLbl>
            <c:dLbl>
              <c:idx val="889"/>
              <c:tx>
                <c:rich>
                  <a:bodyPr/>
                  <a:lstStyle/>
                  <a:p>
                    <a:fld id="{4FC38DBF-B510-8C48-8CA3-4D3C6B1EC3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7F-6DFD-48F2-93C9-5ECF348A49C1}"/>
                </c:ext>
              </c:extLst>
            </c:dLbl>
            <c:dLbl>
              <c:idx val="890"/>
              <c:tx>
                <c:rich>
                  <a:bodyPr/>
                  <a:lstStyle/>
                  <a:p>
                    <a:fld id="{F7B5C26D-296B-E843-8209-E42744AE0F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0-6DFD-48F2-93C9-5ECF348A49C1}"/>
                </c:ext>
              </c:extLst>
            </c:dLbl>
            <c:dLbl>
              <c:idx val="891"/>
              <c:tx>
                <c:rich>
                  <a:bodyPr/>
                  <a:lstStyle/>
                  <a:p>
                    <a:fld id="{91AF1B94-3329-4E4B-83DF-D40EBFA8F5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1-6DFD-48F2-93C9-5ECF348A49C1}"/>
                </c:ext>
              </c:extLst>
            </c:dLbl>
            <c:dLbl>
              <c:idx val="892"/>
              <c:tx>
                <c:rich>
                  <a:bodyPr/>
                  <a:lstStyle/>
                  <a:p>
                    <a:fld id="{B79C9705-84B9-A642-BF0F-E7A0BFEE64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2-6DFD-48F2-93C9-5ECF348A49C1}"/>
                </c:ext>
              </c:extLst>
            </c:dLbl>
            <c:dLbl>
              <c:idx val="893"/>
              <c:tx>
                <c:rich>
                  <a:bodyPr/>
                  <a:lstStyle/>
                  <a:p>
                    <a:fld id="{4D54ACD6-D7AD-F84C-BBC2-5E3F8D59EC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3-6DFD-48F2-93C9-5ECF348A49C1}"/>
                </c:ext>
              </c:extLst>
            </c:dLbl>
            <c:dLbl>
              <c:idx val="894"/>
              <c:tx>
                <c:rich>
                  <a:bodyPr/>
                  <a:lstStyle/>
                  <a:p>
                    <a:fld id="{B75ABCA3-B2F6-5D46-BDCE-B34599CC4D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4-6DFD-48F2-93C9-5ECF348A49C1}"/>
                </c:ext>
              </c:extLst>
            </c:dLbl>
            <c:dLbl>
              <c:idx val="895"/>
              <c:tx>
                <c:rich>
                  <a:bodyPr/>
                  <a:lstStyle/>
                  <a:p>
                    <a:fld id="{A7653A9A-71D4-244B-92C7-8492F44CC9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5-6DFD-48F2-93C9-5ECF348A49C1}"/>
                </c:ext>
              </c:extLst>
            </c:dLbl>
            <c:dLbl>
              <c:idx val="896"/>
              <c:tx>
                <c:rich>
                  <a:bodyPr/>
                  <a:lstStyle/>
                  <a:p>
                    <a:fld id="{560A1E3E-E64F-0942-B661-9D0B7AA7AA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6-6DFD-48F2-93C9-5ECF348A49C1}"/>
                </c:ext>
              </c:extLst>
            </c:dLbl>
            <c:dLbl>
              <c:idx val="897"/>
              <c:tx>
                <c:rich>
                  <a:bodyPr/>
                  <a:lstStyle/>
                  <a:p>
                    <a:fld id="{DDAB4CAC-185E-E24A-86CC-8C402A0C6E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7-6DFD-48F2-93C9-5ECF348A49C1}"/>
                </c:ext>
              </c:extLst>
            </c:dLbl>
            <c:dLbl>
              <c:idx val="898"/>
              <c:tx>
                <c:rich>
                  <a:bodyPr/>
                  <a:lstStyle/>
                  <a:p>
                    <a:fld id="{7E67F658-8362-674A-B6BB-748055CC48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8-6DFD-48F2-93C9-5ECF348A49C1}"/>
                </c:ext>
              </c:extLst>
            </c:dLbl>
            <c:dLbl>
              <c:idx val="8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89-6DFD-48F2-93C9-5ECF348A49C1}"/>
                </c:ext>
              </c:extLst>
            </c:dLbl>
            <c:dLbl>
              <c:idx val="900"/>
              <c:tx>
                <c:rich>
                  <a:bodyPr/>
                  <a:lstStyle/>
                  <a:p>
                    <a:fld id="{EF546C2B-180E-1840-B8AD-662760B4E0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A-6DFD-48F2-93C9-5ECF348A49C1}"/>
                </c:ext>
              </c:extLst>
            </c:dLbl>
            <c:dLbl>
              <c:idx val="901"/>
              <c:tx>
                <c:rich>
                  <a:bodyPr/>
                  <a:lstStyle/>
                  <a:p>
                    <a:fld id="{6A354550-3639-AB4D-8838-84EDEB2741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B-6DFD-48F2-93C9-5ECF348A49C1}"/>
                </c:ext>
              </c:extLst>
            </c:dLbl>
            <c:dLbl>
              <c:idx val="902"/>
              <c:tx>
                <c:rich>
                  <a:bodyPr/>
                  <a:lstStyle/>
                  <a:p>
                    <a:fld id="{C4955878-67B3-644E-B9BE-CF8FDC826B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C-6DFD-48F2-93C9-5ECF348A49C1}"/>
                </c:ext>
              </c:extLst>
            </c:dLbl>
            <c:dLbl>
              <c:idx val="903"/>
              <c:tx>
                <c:rich>
                  <a:bodyPr/>
                  <a:lstStyle/>
                  <a:p>
                    <a:fld id="{C0AF1B1F-17BF-6149-B3B6-0E208F73AC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D-6DFD-48F2-93C9-5ECF348A49C1}"/>
                </c:ext>
              </c:extLst>
            </c:dLbl>
            <c:dLbl>
              <c:idx val="904"/>
              <c:tx>
                <c:rich>
                  <a:bodyPr/>
                  <a:lstStyle/>
                  <a:p>
                    <a:fld id="{DE91EB5F-483A-B045-8716-3AF523D6B7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E-6DFD-48F2-93C9-5ECF348A49C1}"/>
                </c:ext>
              </c:extLst>
            </c:dLbl>
            <c:dLbl>
              <c:idx val="905"/>
              <c:tx>
                <c:rich>
                  <a:bodyPr/>
                  <a:lstStyle/>
                  <a:p>
                    <a:fld id="{39C44851-5683-F548-96D8-C541E932C9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8F-6DFD-48F2-93C9-5ECF348A49C1}"/>
                </c:ext>
              </c:extLst>
            </c:dLbl>
            <c:dLbl>
              <c:idx val="906"/>
              <c:tx>
                <c:rich>
                  <a:bodyPr/>
                  <a:lstStyle/>
                  <a:p>
                    <a:fld id="{12E6A297-2450-D74F-A19F-35AE248DEA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0-6DFD-48F2-93C9-5ECF348A49C1}"/>
                </c:ext>
              </c:extLst>
            </c:dLbl>
            <c:dLbl>
              <c:idx val="907"/>
              <c:tx>
                <c:rich>
                  <a:bodyPr/>
                  <a:lstStyle/>
                  <a:p>
                    <a:fld id="{08F696C0-E670-F141-A0EC-F10DCB3DE9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1-6DFD-48F2-93C9-5ECF348A49C1}"/>
                </c:ext>
              </c:extLst>
            </c:dLbl>
            <c:dLbl>
              <c:idx val="908"/>
              <c:tx>
                <c:rich>
                  <a:bodyPr/>
                  <a:lstStyle/>
                  <a:p>
                    <a:fld id="{A6FA54CA-2F5B-D840-B23A-AB045B39A6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2-6DFD-48F2-93C9-5ECF348A49C1}"/>
                </c:ext>
              </c:extLst>
            </c:dLbl>
            <c:dLbl>
              <c:idx val="909"/>
              <c:tx>
                <c:rich>
                  <a:bodyPr/>
                  <a:lstStyle/>
                  <a:p>
                    <a:fld id="{D6C36EA4-E4C2-C842-9F53-792447264A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3-6DFD-48F2-93C9-5ECF348A49C1}"/>
                </c:ext>
              </c:extLst>
            </c:dLbl>
            <c:dLbl>
              <c:idx val="910"/>
              <c:tx>
                <c:rich>
                  <a:bodyPr/>
                  <a:lstStyle/>
                  <a:p>
                    <a:fld id="{17B1B3A3-3CFA-544F-A280-6B621866F9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4-6DFD-48F2-93C9-5ECF348A49C1}"/>
                </c:ext>
              </c:extLst>
            </c:dLbl>
            <c:dLbl>
              <c:idx val="911"/>
              <c:tx>
                <c:rich>
                  <a:bodyPr/>
                  <a:lstStyle/>
                  <a:p>
                    <a:fld id="{461F2F42-B887-F543-8902-2232931264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5-6DFD-48F2-93C9-5ECF348A49C1}"/>
                </c:ext>
              </c:extLst>
            </c:dLbl>
            <c:dLbl>
              <c:idx val="912"/>
              <c:tx>
                <c:rich>
                  <a:bodyPr/>
                  <a:lstStyle/>
                  <a:p>
                    <a:fld id="{64A76013-EBF3-ED46-9193-8466AE095B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6-6DFD-48F2-93C9-5ECF348A49C1}"/>
                </c:ext>
              </c:extLst>
            </c:dLbl>
            <c:dLbl>
              <c:idx val="913"/>
              <c:tx>
                <c:rich>
                  <a:bodyPr/>
                  <a:lstStyle/>
                  <a:p>
                    <a:fld id="{CA42ED29-9F37-B74A-97B8-4B7B9978DB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7-6DFD-48F2-93C9-5ECF348A49C1}"/>
                </c:ext>
              </c:extLst>
            </c:dLbl>
            <c:dLbl>
              <c:idx val="914"/>
              <c:tx>
                <c:rich>
                  <a:bodyPr/>
                  <a:lstStyle/>
                  <a:p>
                    <a:fld id="{039D6E6A-E4BA-1D49-8C32-180FC869AE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8-6DFD-48F2-93C9-5ECF348A49C1}"/>
                </c:ext>
              </c:extLst>
            </c:dLbl>
            <c:dLbl>
              <c:idx val="915"/>
              <c:tx>
                <c:rich>
                  <a:bodyPr/>
                  <a:lstStyle/>
                  <a:p>
                    <a:fld id="{54C532A2-5279-6140-AA32-018A345C74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9-6DFD-48F2-93C9-5ECF348A49C1}"/>
                </c:ext>
              </c:extLst>
            </c:dLbl>
            <c:dLbl>
              <c:idx val="916"/>
              <c:tx>
                <c:rich>
                  <a:bodyPr/>
                  <a:lstStyle/>
                  <a:p>
                    <a:fld id="{92D8E83B-20C8-0349-B85C-66A882243E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A-6DFD-48F2-93C9-5ECF348A49C1}"/>
                </c:ext>
              </c:extLst>
            </c:dLbl>
            <c:dLbl>
              <c:idx val="917"/>
              <c:tx>
                <c:rich>
                  <a:bodyPr/>
                  <a:lstStyle/>
                  <a:p>
                    <a:fld id="{6A57BC0C-0415-D644-B2DE-3B8BAC1C30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B-6DFD-48F2-93C9-5ECF348A49C1}"/>
                </c:ext>
              </c:extLst>
            </c:dLbl>
            <c:dLbl>
              <c:idx val="918"/>
              <c:tx>
                <c:rich>
                  <a:bodyPr/>
                  <a:lstStyle/>
                  <a:p>
                    <a:fld id="{0D4AB144-F300-2242-AADC-F44C184CEA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C-6DFD-48F2-93C9-5ECF348A49C1}"/>
                </c:ext>
              </c:extLst>
            </c:dLbl>
            <c:dLbl>
              <c:idx val="919"/>
              <c:tx>
                <c:rich>
                  <a:bodyPr/>
                  <a:lstStyle/>
                  <a:p>
                    <a:fld id="{0E41EB62-F320-9249-AC7D-8343021CBD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D-6DFD-48F2-93C9-5ECF348A49C1}"/>
                </c:ext>
              </c:extLst>
            </c:dLbl>
            <c:dLbl>
              <c:idx val="920"/>
              <c:tx>
                <c:rich>
                  <a:bodyPr/>
                  <a:lstStyle/>
                  <a:p>
                    <a:fld id="{493C7464-61D1-0841-9D54-CAF7D4698E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E-6DFD-48F2-93C9-5ECF348A49C1}"/>
                </c:ext>
              </c:extLst>
            </c:dLbl>
            <c:dLbl>
              <c:idx val="921"/>
              <c:tx>
                <c:rich>
                  <a:bodyPr/>
                  <a:lstStyle/>
                  <a:p>
                    <a:fld id="{F4992F22-46E3-A747-AF2C-DEFA37A18F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9F-6DFD-48F2-93C9-5ECF348A49C1}"/>
                </c:ext>
              </c:extLst>
            </c:dLbl>
            <c:dLbl>
              <c:idx val="922"/>
              <c:tx>
                <c:rich>
                  <a:bodyPr/>
                  <a:lstStyle/>
                  <a:p>
                    <a:fld id="{9163AB1B-BBEF-0B4F-AC18-9AAD73BAAE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0-6DFD-48F2-93C9-5ECF348A49C1}"/>
                </c:ext>
              </c:extLst>
            </c:dLbl>
            <c:dLbl>
              <c:idx val="923"/>
              <c:tx>
                <c:rich>
                  <a:bodyPr/>
                  <a:lstStyle/>
                  <a:p>
                    <a:fld id="{A14B4CCC-5C8F-924A-A697-723D743A79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1-6DFD-48F2-93C9-5ECF348A49C1}"/>
                </c:ext>
              </c:extLst>
            </c:dLbl>
            <c:dLbl>
              <c:idx val="924"/>
              <c:tx>
                <c:rich>
                  <a:bodyPr/>
                  <a:lstStyle/>
                  <a:p>
                    <a:fld id="{69A0213B-BA15-3A49-8207-5BBC20AD2B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2-6DFD-48F2-93C9-5ECF348A49C1}"/>
                </c:ext>
              </c:extLst>
            </c:dLbl>
            <c:dLbl>
              <c:idx val="925"/>
              <c:tx>
                <c:rich>
                  <a:bodyPr/>
                  <a:lstStyle/>
                  <a:p>
                    <a:fld id="{9E010A5C-3D3F-C74F-A660-70D8593750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3-6DFD-48F2-93C9-5ECF348A49C1}"/>
                </c:ext>
              </c:extLst>
            </c:dLbl>
            <c:dLbl>
              <c:idx val="926"/>
              <c:tx>
                <c:rich>
                  <a:bodyPr/>
                  <a:lstStyle/>
                  <a:p>
                    <a:fld id="{812E7AFA-8E27-5E46-9454-6F0FE3C523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4-6DFD-48F2-93C9-5ECF348A49C1}"/>
                </c:ext>
              </c:extLst>
            </c:dLbl>
            <c:dLbl>
              <c:idx val="927"/>
              <c:tx>
                <c:rich>
                  <a:bodyPr/>
                  <a:lstStyle/>
                  <a:p>
                    <a:fld id="{D6E85F3E-B8D7-4041-A161-FFD2616446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5-6DFD-48F2-93C9-5ECF348A49C1}"/>
                </c:ext>
              </c:extLst>
            </c:dLbl>
            <c:dLbl>
              <c:idx val="928"/>
              <c:tx>
                <c:rich>
                  <a:bodyPr/>
                  <a:lstStyle/>
                  <a:p>
                    <a:fld id="{1FD36CB7-0135-314E-9E2F-43793BF504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6-6DFD-48F2-93C9-5ECF348A49C1}"/>
                </c:ext>
              </c:extLst>
            </c:dLbl>
            <c:dLbl>
              <c:idx val="929"/>
              <c:tx>
                <c:rich>
                  <a:bodyPr/>
                  <a:lstStyle/>
                  <a:p>
                    <a:fld id="{097009F2-3A09-4940-BA4F-5C68C5B314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7-6DFD-48F2-93C9-5ECF348A49C1}"/>
                </c:ext>
              </c:extLst>
            </c:dLbl>
            <c:dLbl>
              <c:idx val="930"/>
              <c:tx>
                <c:rich>
                  <a:bodyPr/>
                  <a:lstStyle/>
                  <a:p>
                    <a:fld id="{5AAD3999-0ABC-4442-AC1F-E50A515C2A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8-6DFD-48F2-93C9-5ECF348A49C1}"/>
                </c:ext>
              </c:extLst>
            </c:dLbl>
            <c:dLbl>
              <c:idx val="931"/>
              <c:tx>
                <c:rich>
                  <a:bodyPr/>
                  <a:lstStyle/>
                  <a:p>
                    <a:fld id="{7766E03D-CEA3-A647-BD11-1DF2807511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9-6DFD-48F2-93C9-5ECF348A49C1}"/>
                </c:ext>
              </c:extLst>
            </c:dLbl>
            <c:dLbl>
              <c:idx val="932"/>
              <c:tx>
                <c:rich>
                  <a:bodyPr/>
                  <a:lstStyle/>
                  <a:p>
                    <a:fld id="{37F283F2-7BEE-D140-8F3C-F472EB8901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A-6DFD-48F2-93C9-5ECF348A49C1}"/>
                </c:ext>
              </c:extLst>
            </c:dLbl>
            <c:dLbl>
              <c:idx val="933"/>
              <c:tx>
                <c:rich>
                  <a:bodyPr/>
                  <a:lstStyle/>
                  <a:p>
                    <a:fld id="{364F32BC-DD20-DE43-9743-B9503EE749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B-6DFD-48F2-93C9-5ECF348A49C1}"/>
                </c:ext>
              </c:extLst>
            </c:dLbl>
            <c:dLbl>
              <c:idx val="934"/>
              <c:tx>
                <c:rich>
                  <a:bodyPr/>
                  <a:lstStyle/>
                  <a:p>
                    <a:fld id="{DB651C4D-070F-1A44-8C0D-3AD94C1AFF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C-6DFD-48F2-93C9-5ECF348A49C1}"/>
                </c:ext>
              </c:extLst>
            </c:dLbl>
            <c:dLbl>
              <c:idx val="935"/>
              <c:tx>
                <c:rich>
                  <a:bodyPr/>
                  <a:lstStyle/>
                  <a:p>
                    <a:fld id="{919E5DD7-35AF-874E-9F35-FEA352A4C6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D-6DFD-48F2-93C9-5ECF348A49C1}"/>
                </c:ext>
              </c:extLst>
            </c:dLbl>
            <c:dLbl>
              <c:idx val="936"/>
              <c:tx>
                <c:rich>
                  <a:bodyPr/>
                  <a:lstStyle/>
                  <a:p>
                    <a:fld id="{1FB9B678-B78E-7C41-BDAE-2C28B89735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E-6DFD-48F2-93C9-5ECF348A49C1}"/>
                </c:ext>
              </c:extLst>
            </c:dLbl>
            <c:dLbl>
              <c:idx val="937"/>
              <c:tx>
                <c:rich>
                  <a:bodyPr/>
                  <a:lstStyle/>
                  <a:p>
                    <a:fld id="{F7D14E3C-321C-E34B-97C7-A2ECA9EA81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AF-6DFD-48F2-93C9-5ECF348A49C1}"/>
                </c:ext>
              </c:extLst>
            </c:dLbl>
            <c:dLbl>
              <c:idx val="938"/>
              <c:tx>
                <c:rich>
                  <a:bodyPr/>
                  <a:lstStyle/>
                  <a:p>
                    <a:fld id="{B96C925B-9799-D444-8D29-A964C42338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0-6DFD-48F2-93C9-5ECF348A49C1}"/>
                </c:ext>
              </c:extLst>
            </c:dLbl>
            <c:dLbl>
              <c:idx val="939"/>
              <c:tx>
                <c:rich>
                  <a:bodyPr/>
                  <a:lstStyle/>
                  <a:p>
                    <a:fld id="{F72177EA-FA9E-7149-8CFF-449ACBDE52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1-6DFD-48F2-93C9-5ECF348A49C1}"/>
                </c:ext>
              </c:extLst>
            </c:dLbl>
            <c:dLbl>
              <c:idx val="940"/>
              <c:tx>
                <c:rich>
                  <a:bodyPr/>
                  <a:lstStyle/>
                  <a:p>
                    <a:fld id="{DD99FECE-F902-6C44-8A2D-00F3F2F8CC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2-6DFD-48F2-93C9-5ECF348A49C1}"/>
                </c:ext>
              </c:extLst>
            </c:dLbl>
            <c:dLbl>
              <c:idx val="941"/>
              <c:tx>
                <c:rich>
                  <a:bodyPr/>
                  <a:lstStyle/>
                  <a:p>
                    <a:fld id="{CACAC2E9-AFD7-4B4F-A9A8-C073B97BA2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3-6DFD-48F2-93C9-5ECF348A49C1}"/>
                </c:ext>
              </c:extLst>
            </c:dLbl>
            <c:dLbl>
              <c:idx val="942"/>
              <c:tx>
                <c:rich>
                  <a:bodyPr/>
                  <a:lstStyle/>
                  <a:p>
                    <a:fld id="{F0AC9EFA-26CE-B540-81F6-DB28190B1D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4-6DFD-48F2-93C9-5ECF348A49C1}"/>
                </c:ext>
              </c:extLst>
            </c:dLbl>
            <c:dLbl>
              <c:idx val="943"/>
              <c:tx>
                <c:rich>
                  <a:bodyPr/>
                  <a:lstStyle/>
                  <a:p>
                    <a:fld id="{BBC08341-FD01-264D-AEEE-AAAD78DF73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5-6DFD-48F2-93C9-5ECF348A49C1}"/>
                </c:ext>
              </c:extLst>
            </c:dLbl>
            <c:dLbl>
              <c:idx val="944"/>
              <c:tx>
                <c:rich>
                  <a:bodyPr/>
                  <a:lstStyle/>
                  <a:p>
                    <a:fld id="{C2851515-C2D4-B749-8F6A-5135AF8000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6-6DFD-48F2-93C9-5ECF348A49C1}"/>
                </c:ext>
              </c:extLst>
            </c:dLbl>
            <c:dLbl>
              <c:idx val="945"/>
              <c:tx>
                <c:rich>
                  <a:bodyPr/>
                  <a:lstStyle/>
                  <a:p>
                    <a:fld id="{FA03A18A-0D7F-B040-8378-6D4DBCFE01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7-6DFD-48F2-93C9-5ECF348A49C1}"/>
                </c:ext>
              </c:extLst>
            </c:dLbl>
            <c:dLbl>
              <c:idx val="946"/>
              <c:tx>
                <c:rich>
                  <a:bodyPr/>
                  <a:lstStyle/>
                  <a:p>
                    <a:fld id="{A4C56FCA-035F-2243-AFD3-EA7174086B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8-6DFD-48F2-93C9-5ECF348A49C1}"/>
                </c:ext>
              </c:extLst>
            </c:dLbl>
            <c:dLbl>
              <c:idx val="947"/>
              <c:tx>
                <c:rich>
                  <a:bodyPr/>
                  <a:lstStyle/>
                  <a:p>
                    <a:fld id="{17A0E821-29DD-9D4B-BB10-BFA8BC5874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9-6DFD-48F2-93C9-5ECF348A49C1}"/>
                </c:ext>
              </c:extLst>
            </c:dLbl>
            <c:dLbl>
              <c:idx val="948"/>
              <c:tx>
                <c:rich>
                  <a:bodyPr/>
                  <a:lstStyle/>
                  <a:p>
                    <a:fld id="{43DA8C54-430B-8C40-AACC-6128AFACEC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A-6DFD-48F2-93C9-5ECF348A49C1}"/>
                </c:ext>
              </c:extLst>
            </c:dLbl>
            <c:dLbl>
              <c:idx val="949"/>
              <c:tx>
                <c:rich>
                  <a:bodyPr/>
                  <a:lstStyle/>
                  <a:p>
                    <a:fld id="{27B035AF-058A-6F48-8FCC-6DD2B072F2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B-6DFD-48F2-93C9-5ECF348A49C1}"/>
                </c:ext>
              </c:extLst>
            </c:dLbl>
            <c:dLbl>
              <c:idx val="950"/>
              <c:tx>
                <c:rich>
                  <a:bodyPr/>
                  <a:lstStyle/>
                  <a:p>
                    <a:fld id="{AF65583E-2BE8-F547-BF09-02F27DBD26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C-6DFD-48F2-93C9-5ECF348A49C1}"/>
                </c:ext>
              </c:extLst>
            </c:dLbl>
            <c:dLbl>
              <c:idx val="951"/>
              <c:tx>
                <c:rich>
                  <a:bodyPr/>
                  <a:lstStyle/>
                  <a:p>
                    <a:fld id="{CE415BD0-48BC-FF4B-8610-A91C14D976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D-6DFD-48F2-93C9-5ECF348A49C1}"/>
                </c:ext>
              </c:extLst>
            </c:dLbl>
            <c:dLbl>
              <c:idx val="952"/>
              <c:tx>
                <c:rich>
                  <a:bodyPr/>
                  <a:lstStyle/>
                  <a:p>
                    <a:fld id="{11DD19C0-517C-0741-883E-279A9B88C6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E-6DFD-48F2-93C9-5ECF348A49C1}"/>
                </c:ext>
              </c:extLst>
            </c:dLbl>
            <c:dLbl>
              <c:idx val="953"/>
              <c:tx>
                <c:rich>
                  <a:bodyPr/>
                  <a:lstStyle/>
                  <a:p>
                    <a:fld id="{6B473951-785F-0042-8AB1-E15A262369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BF-6DFD-48F2-93C9-5ECF348A49C1}"/>
                </c:ext>
              </c:extLst>
            </c:dLbl>
            <c:dLbl>
              <c:idx val="954"/>
              <c:tx>
                <c:rich>
                  <a:bodyPr/>
                  <a:lstStyle/>
                  <a:p>
                    <a:fld id="{AFA7EFEE-995F-C446-B4B5-7A47BA5B4D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0-6DFD-48F2-93C9-5ECF348A49C1}"/>
                </c:ext>
              </c:extLst>
            </c:dLbl>
            <c:dLbl>
              <c:idx val="955"/>
              <c:tx>
                <c:rich>
                  <a:bodyPr/>
                  <a:lstStyle/>
                  <a:p>
                    <a:fld id="{2A28202E-B7E3-4E44-A296-927BCB20F1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1-6DFD-48F2-93C9-5ECF348A49C1}"/>
                </c:ext>
              </c:extLst>
            </c:dLbl>
            <c:dLbl>
              <c:idx val="956"/>
              <c:tx>
                <c:rich>
                  <a:bodyPr/>
                  <a:lstStyle/>
                  <a:p>
                    <a:fld id="{E5DE0034-8DD8-EF4B-8BA2-7859054FD9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2-6DFD-48F2-93C9-5ECF348A49C1}"/>
                </c:ext>
              </c:extLst>
            </c:dLbl>
            <c:dLbl>
              <c:idx val="957"/>
              <c:tx>
                <c:rich>
                  <a:bodyPr/>
                  <a:lstStyle/>
                  <a:p>
                    <a:fld id="{01BB4883-B9DD-7E40-A5E3-35070F31D4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3-6DFD-48F2-93C9-5ECF348A49C1}"/>
                </c:ext>
              </c:extLst>
            </c:dLbl>
            <c:dLbl>
              <c:idx val="958"/>
              <c:tx>
                <c:rich>
                  <a:bodyPr/>
                  <a:lstStyle/>
                  <a:p>
                    <a:fld id="{6369A8CC-25F4-E246-9040-B72B0C58C4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4-6DFD-48F2-93C9-5ECF348A49C1}"/>
                </c:ext>
              </c:extLst>
            </c:dLbl>
            <c:dLbl>
              <c:idx val="959"/>
              <c:tx>
                <c:rich>
                  <a:bodyPr/>
                  <a:lstStyle/>
                  <a:p>
                    <a:fld id="{FC87E553-FC18-BD47-9BC9-181A1B478A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5-6DFD-48F2-93C9-5ECF348A49C1}"/>
                </c:ext>
              </c:extLst>
            </c:dLbl>
            <c:dLbl>
              <c:idx val="960"/>
              <c:tx>
                <c:rich>
                  <a:bodyPr/>
                  <a:lstStyle/>
                  <a:p>
                    <a:fld id="{0BBCB4D5-D23F-554F-9E1E-377E230673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6-6DFD-48F2-93C9-5ECF348A49C1}"/>
                </c:ext>
              </c:extLst>
            </c:dLbl>
            <c:dLbl>
              <c:idx val="961"/>
              <c:tx>
                <c:rich>
                  <a:bodyPr/>
                  <a:lstStyle/>
                  <a:p>
                    <a:fld id="{0B19F7C3-F130-6B4E-A5DD-B656F365D4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7-6DFD-48F2-93C9-5ECF348A49C1}"/>
                </c:ext>
              </c:extLst>
            </c:dLbl>
            <c:dLbl>
              <c:idx val="962"/>
              <c:tx>
                <c:rich>
                  <a:bodyPr/>
                  <a:lstStyle/>
                  <a:p>
                    <a:fld id="{B08CE904-E459-3F47-8A61-FE9212E117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8-6DFD-48F2-93C9-5ECF348A49C1}"/>
                </c:ext>
              </c:extLst>
            </c:dLbl>
            <c:dLbl>
              <c:idx val="963"/>
              <c:tx>
                <c:rich>
                  <a:bodyPr/>
                  <a:lstStyle/>
                  <a:p>
                    <a:fld id="{49BFACCF-1A5D-9343-87BE-3EF49E2FCF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9-6DFD-48F2-93C9-5ECF348A49C1}"/>
                </c:ext>
              </c:extLst>
            </c:dLbl>
            <c:dLbl>
              <c:idx val="964"/>
              <c:tx>
                <c:rich>
                  <a:bodyPr/>
                  <a:lstStyle/>
                  <a:p>
                    <a:fld id="{13E18B0C-7484-FC41-9726-1AE4D20E26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A-6DFD-48F2-93C9-5ECF348A49C1}"/>
                </c:ext>
              </c:extLst>
            </c:dLbl>
            <c:dLbl>
              <c:idx val="965"/>
              <c:tx>
                <c:rich>
                  <a:bodyPr/>
                  <a:lstStyle/>
                  <a:p>
                    <a:fld id="{2C1DB06A-4DF8-E549-96EB-A0BB2D9940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B-6DFD-48F2-93C9-5ECF348A49C1}"/>
                </c:ext>
              </c:extLst>
            </c:dLbl>
            <c:dLbl>
              <c:idx val="966"/>
              <c:tx>
                <c:rich>
                  <a:bodyPr/>
                  <a:lstStyle/>
                  <a:p>
                    <a:fld id="{E5304786-3E85-8842-8B66-8E733A090D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C-6DFD-48F2-93C9-5ECF348A49C1}"/>
                </c:ext>
              </c:extLst>
            </c:dLbl>
            <c:dLbl>
              <c:idx val="967"/>
              <c:tx>
                <c:rich>
                  <a:bodyPr/>
                  <a:lstStyle/>
                  <a:p>
                    <a:fld id="{35D195C9-FB4A-D74F-A9F5-85DC69CEA1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D-6DFD-48F2-93C9-5ECF348A49C1}"/>
                </c:ext>
              </c:extLst>
            </c:dLbl>
            <c:dLbl>
              <c:idx val="968"/>
              <c:tx>
                <c:rich>
                  <a:bodyPr/>
                  <a:lstStyle/>
                  <a:p>
                    <a:fld id="{4B804BE3-2ECC-4D4B-AF39-069ACB871F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E-6DFD-48F2-93C9-5ECF348A49C1}"/>
                </c:ext>
              </c:extLst>
            </c:dLbl>
            <c:dLbl>
              <c:idx val="969"/>
              <c:tx>
                <c:rich>
                  <a:bodyPr/>
                  <a:lstStyle/>
                  <a:p>
                    <a:fld id="{A95D146C-3C97-4740-BF45-3AD20582AD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CF-6DFD-48F2-93C9-5ECF348A49C1}"/>
                </c:ext>
              </c:extLst>
            </c:dLbl>
            <c:dLbl>
              <c:idx val="970"/>
              <c:tx>
                <c:rich>
                  <a:bodyPr/>
                  <a:lstStyle/>
                  <a:p>
                    <a:fld id="{EF68871A-0AAB-5947-BC59-4839094726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0-6DFD-48F2-93C9-5ECF348A49C1}"/>
                </c:ext>
              </c:extLst>
            </c:dLbl>
            <c:dLbl>
              <c:idx val="971"/>
              <c:tx>
                <c:rich>
                  <a:bodyPr/>
                  <a:lstStyle/>
                  <a:p>
                    <a:fld id="{10372C3C-2B95-1D4A-A147-037030A633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1-6DFD-48F2-93C9-5ECF348A49C1}"/>
                </c:ext>
              </c:extLst>
            </c:dLbl>
            <c:dLbl>
              <c:idx val="972"/>
              <c:tx>
                <c:rich>
                  <a:bodyPr/>
                  <a:lstStyle/>
                  <a:p>
                    <a:fld id="{BCA9AF4E-533F-4C4E-BAB3-5E25B0F571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2-6DFD-48F2-93C9-5ECF348A49C1}"/>
                </c:ext>
              </c:extLst>
            </c:dLbl>
            <c:dLbl>
              <c:idx val="973"/>
              <c:tx>
                <c:rich>
                  <a:bodyPr/>
                  <a:lstStyle/>
                  <a:p>
                    <a:fld id="{018862B5-23A8-624B-A007-2F487FA7C2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3-6DFD-48F2-93C9-5ECF348A49C1}"/>
                </c:ext>
              </c:extLst>
            </c:dLbl>
            <c:dLbl>
              <c:idx val="974"/>
              <c:tx>
                <c:rich>
                  <a:bodyPr/>
                  <a:lstStyle/>
                  <a:p>
                    <a:fld id="{D1F8BDDC-04DD-2C41-97B8-670EDC1E5E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4-6DFD-48F2-93C9-5ECF348A49C1}"/>
                </c:ext>
              </c:extLst>
            </c:dLbl>
            <c:dLbl>
              <c:idx val="975"/>
              <c:tx>
                <c:rich>
                  <a:bodyPr/>
                  <a:lstStyle/>
                  <a:p>
                    <a:fld id="{3FB96638-9101-C149-98B1-AC62BC1823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5-6DFD-48F2-93C9-5ECF348A49C1}"/>
                </c:ext>
              </c:extLst>
            </c:dLbl>
            <c:dLbl>
              <c:idx val="976"/>
              <c:tx>
                <c:rich>
                  <a:bodyPr/>
                  <a:lstStyle/>
                  <a:p>
                    <a:fld id="{03ADF270-0195-664B-9AEA-95A1F3E5E4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6-6DFD-48F2-93C9-5ECF348A49C1}"/>
                </c:ext>
              </c:extLst>
            </c:dLbl>
            <c:dLbl>
              <c:idx val="977"/>
              <c:tx>
                <c:rich>
                  <a:bodyPr/>
                  <a:lstStyle/>
                  <a:p>
                    <a:fld id="{858DA573-421D-7246-9712-248E7BAD06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7-6DFD-48F2-93C9-5ECF348A49C1}"/>
                </c:ext>
              </c:extLst>
            </c:dLbl>
            <c:dLbl>
              <c:idx val="978"/>
              <c:tx>
                <c:rich>
                  <a:bodyPr/>
                  <a:lstStyle/>
                  <a:p>
                    <a:fld id="{9B2DBAC7-CA3A-0949-BF5D-D662577005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8-6DFD-48F2-93C9-5ECF348A49C1}"/>
                </c:ext>
              </c:extLst>
            </c:dLbl>
            <c:dLbl>
              <c:idx val="979"/>
              <c:tx>
                <c:rich>
                  <a:bodyPr/>
                  <a:lstStyle/>
                  <a:p>
                    <a:fld id="{9B2792FC-C7CF-EA4A-991A-8CFF7B7498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9-6DFD-48F2-93C9-5ECF348A49C1}"/>
                </c:ext>
              </c:extLst>
            </c:dLbl>
            <c:dLbl>
              <c:idx val="980"/>
              <c:tx>
                <c:rich>
                  <a:bodyPr/>
                  <a:lstStyle/>
                  <a:p>
                    <a:fld id="{D9F3DD4B-CF43-914B-81FB-994F8F03F1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A-6DFD-48F2-93C9-5ECF348A49C1}"/>
                </c:ext>
              </c:extLst>
            </c:dLbl>
            <c:dLbl>
              <c:idx val="981"/>
              <c:layout>
                <c:manualLayout>
                  <c:x val="-2.1715761767264113E-2"/>
                  <c:y val="0.18197469721631335"/>
                </c:manualLayout>
              </c:layout>
              <c:tx>
                <c:rich>
                  <a:bodyPr/>
                  <a:lstStyle/>
                  <a:p>
                    <a:fld id="{AD3D779A-B40A-024C-8EF0-E4439BD425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DB-6DFD-48F2-93C9-5ECF348A49C1}"/>
                </c:ext>
              </c:extLst>
            </c:dLbl>
            <c:dLbl>
              <c:idx val="982"/>
              <c:tx>
                <c:rich>
                  <a:bodyPr/>
                  <a:lstStyle/>
                  <a:p>
                    <a:fld id="{9A3072E4-320C-F342-A23F-FA07A1BCFF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C-6DFD-48F2-93C9-5ECF348A49C1}"/>
                </c:ext>
              </c:extLst>
            </c:dLbl>
            <c:dLbl>
              <c:idx val="983"/>
              <c:tx>
                <c:rich>
                  <a:bodyPr/>
                  <a:lstStyle/>
                  <a:p>
                    <a:fld id="{E8B45B2F-995D-B34B-9D21-5371204E5C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D-6DFD-48F2-93C9-5ECF348A49C1}"/>
                </c:ext>
              </c:extLst>
            </c:dLbl>
            <c:dLbl>
              <c:idx val="984"/>
              <c:tx>
                <c:rich>
                  <a:bodyPr/>
                  <a:lstStyle/>
                  <a:p>
                    <a:fld id="{6A2DBB37-C527-C44C-820A-9ABBC127E5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E-6DFD-48F2-93C9-5ECF348A49C1}"/>
                </c:ext>
              </c:extLst>
            </c:dLbl>
            <c:dLbl>
              <c:idx val="985"/>
              <c:tx>
                <c:rich>
                  <a:bodyPr/>
                  <a:lstStyle/>
                  <a:p>
                    <a:fld id="{7EC88D8B-3FF1-0E4C-A0E0-06ACF81D0E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DF-6DFD-48F2-93C9-5ECF348A49C1}"/>
                </c:ext>
              </c:extLst>
            </c:dLbl>
            <c:dLbl>
              <c:idx val="986"/>
              <c:tx>
                <c:rich>
                  <a:bodyPr/>
                  <a:lstStyle/>
                  <a:p>
                    <a:fld id="{F12E78CF-319E-5945-A159-C0BC8F505E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0-6DFD-48F2-93C9-5ECF348A49C1}"/>
                </c:ext>
              </c:extLst>
            </c:dLbl>
            <c:dLbl>
              <c:idx val="987"/>
              <c:tx>
                <c:rich>
                  <a:bodyPr/>
                  <a:lstStyle/>
                  <a:p>
                    <a:fld id="{5F363B79-ADBF-174C-B2AD-0DEDF80BF7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1-6DFD-48F2-93C9-5ECF348A49C1}"/>
                </c:ext>
              </c:extLst>
            </c:dLbl>
            <c:dLbl>
              <c:idx val="988"/>
              <c:tx>
                <c:rich>
                  <a:bodyPr/>
                  <a:lstStyle/>
                  <a:p>
                    <a:fld id="{422A5A33-341A-E04C-AE4A-FEED49FD0D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2-6DFD-48F2-93C9-5ECF348A49C1}"/>
                </c:ext>
              </c:extLst>
            </c:dLbl>
            <c:dLbl>
              <c:idx val="989"/>
              <c:tx>
                <c:rich>
                  <a:bodyPr/>
                  <a:lstStyle/>
                  <a:p>
                    <a:fld id="{C69A51A1-57D9-4A4B-909C-D1AAF7B413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3-6DFD-48F2-93C9-5ECF348A49C1}"/>
                </c:ext>
              </c:extLst>
            </c:dLbl>
            <c:dLbl>
              <c:idx val="990"/>
              <c:tx>
                <c:rich>
                  <a:bodyPr/>
                  <a:lstStyle/>
                  <a:p>
                    <a:fld id="{99E9FBC5-BB6F-9F4A-B250-A1A9C424ED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4-6DFD-48F2-93C9-5ECF348A49C1}"/>
                </c:ext>
              </c:extLst>
            </c:dLbl>
            <c:dLbl>
              <c:idx val="991"/>
              <c:tx>
                <c:rich>
                  <a:bodyPr/>
                  <a:lstStyle/>
                  <a:p>
                    <a:fld id="{FA34FA98-F4EB-074B-8D81-6429D9C380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5-6DFD-48F2-93C9-5ECF348A49C1}"/>
                </c:ext>
              </c:extLst>
            </c:dLbl>
            <c:dLbl>
              <c:idx val="992"/>
              <c:tx>
                <c:rich>
                  <a:bodyPr/>
                  <a:lstStyle/>
                  <a:p>
                    <a:fld id="{091EC89D-041D-A249-A5C5-1A77538348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6-6DFD-48F2-93C9-5ECF348A49C1}"/>
                </c:ext>
              </c:extLst>
            </c:dLbl>
            <c:dLbl>
              <c:idx val="993"/>
              <c:tx>
                <c:rich>
                  <a:bodyPr/>
                  <a:lstStyle/>
                  <a:p>
                    <a:fld id="{E17A2F0A-D12A-844B-927D-D2D9626EE4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7-6DFD-48F2-93C9-5ECF348A49C1}"/>
                </c:ext>
              </c:extLst>
            </c:dLbl>
            <c:dLbl>
              <c:idx val="994"/>
              <c:tx>
                <c:rich>
                  <a:bodyPr/>
                  <a:lstStyle/>
                  <a:p>
                    <a:fld id="{BF30DE38-70EF-3045-9D03-A50CF01AE0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8-6DFD-48F2-93C9-5ECF348A49C1}"/>
                </c:ext>
              </c:extLst>
            </c:dLbl>
            <c:dLbl>
              <c:idx val="995"/>
              <c:tx>
                <c:rich>
                  <a:bodyPr/>
                  <a:lstStyle/>
                  <a:p>
                    <a:fld id="{E2DEA2E8-D91D-F14A-9162-B2D2DD6A8A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9-6DFD-48F2-93C9-5ECF348A49C1}"/>
                </c:ext>
              </c:extLst>
            </c:dLbl>
            <c:dLbl>
              <c:idx val="996"/>
              <c:tx>
                <c:rich>
                  <a:bodyPr/>
                  <a:lstStyle/>
                  <a:p>
                    <a:fld id="{6B7373CF-782C-1942-9C3E-6EBF7E839B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A-6DFD-48F2-93C9-5ECF348A49C1}"/>
                </c:ext>
              </c:extLst>
            </c:dLbl>
            <c:dLbl>
              <c:idx val="997"/>
              <c:tx>
                <c:rich>
                  <a:bodyPr/>
                  <a:lstStyle/>
                  <a:p>
                    <a:fld id="{DE9C226C-411A-7A4C-93C2-1FE56EE246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B-6DFD-48F2-93C9-5ECF348A49C1}"/>
                </c:ext>
              </c:extLst>
            </c:dLbl>
            <c:dLbl>
              <c:idx val="998"/>
              <c:tx>
                <c:rich>
                  <a:bodyPr/>
                  <a:lstStyle/>
                  <a:p>
                    <a:fld id="{CCC691EC-6CE1-4D4C-A0CE-09BEF608CA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C-6DFD-48F2-93C9-5ECF348A49C1}"/>
                </c:ext>
              </c:extLst>
            </c:dLbl>
            <c:dLbl>
              <c:idx val="999"/>
              <c:tx>
                <c:rich>
                  <a:bodyPr/>
                  <a:lstStyle/>
                  <a:p>
                    <a:fld id="{51EEF054-1912-AB46-9854-DFF8279E5B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D-6DFD-48F2-93C9-5ECF348A49C1}"/>
                </c:ext>
              </c:extLst>
            </c:dLbl>
            <c:dLbl>
              <c:idx val="1000"/>
              <c:tx>
                <c:rich>
                  <a:bodyPr/>
                  <a:lstStyle/>
                  <a:p>
                    <a:fld id="{6DE263AD-07F2-D24B-A3CD-646B9E957F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EE-6DFD-48F2-93C9-5ECF348A49C1}"/>
                </c:ext>
              </c:extLst>
            </c:dLbl>
            <c:dLbl>
              <c:idx val="10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EF-6DFD-48F2-93C9-5ECF348A49C1}"/>
                </c:ext>
              </c:extLst>
            </c:dLbl>
            <c:dLbl>
              <c:idx val="10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3F0-6DFD-48F2-93C9-5ECF348A49C1}"/>
                </c:ext>
              </c:extLst>
            </c:dLbl>
            <c:dLbl>
              <c:idx val="1003"/>
              <c:tx>
                <c:rich>
                  <a:bodyPr/>
                  <a:lstStyle/>
                  <a:p>
                    <a:fld id="{A30C1227-990D-FE4E-815F-3F1CC38C4F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1-6DFD-48F2-93C9-5ECF348A49C1}"/>
                </c:ext>
              </c:extLst>
            </c:dLbl>
            <c:dLbl>
              <c:idx val="1004"/>
              <c:tx>
                <c:rich>
                  <a:bodyPr/>
                  <a:lstStyle/>
                  <a:p>
                    <a:fld id="{DF4AF7B3-C894-424B-83F0-F68364539A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2-6DFD-48F2-93C9-5ECF348A49C1}"/>
                </c:ext>
              </c:extLst>
            </c:dLbl>
            <c:dLbl>
              <c:idx val="1005"/>
              <c:tx>
                <c:rich>
                  <a:bodyPr/>
                  <a:lstStyle/>
                  <a:p>
                    <a:fld id="{2E32B9B2-4EC8-B94D-B618-CEB14902C2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3-6DFD-48F2-93C9-5ECF348A49C1}"/>
                </c:ext>
              </c:extLst>
            </c:dLbl>
            <c:dLbl>
              <c:idx val="1006"/>
              <c:tx>
                <c:rich>
                  <a:bodyPr/>
                  <a:lstStyle/>
                  <a:p>
                    <a:fld id="{F8E14B1A-A7AE-904A-A46C-F3D5A93076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4-6DFD-48F2-93C9-5ECF348A49C1}"/>
                </c:ext>
              </c:extLst>
            </c:dLbl>
            <c:dLbl>
              <c:idx val="1007"/>
              <c:tx>
                <c:rich>
                  <a:bodyPr/>
                  <a:lstStyle/>
                  <a:p>
                    <a:fld id="{1C8FDE49-C3AA-984B-B843-ACB5F70EB3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5-6DFD-48F2-93C9-5ECF348A49C1}"/>
                </c:ext>
              </c:extLst>
            </c:dLbl>
            <c:dLbl>
              <c:idx val="1008"/>
              <c:tx>
                <c:rich>
                  <a:bodyPr/>
                  <a:lstStyle/>
                  <a:p>
                    <a:fld id="{6E185013-BCED-204D-9E6D-489A599F8F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6-6DFD-48F2-93C9-5ECF348A49C1}"/>
                </c:ext>
              </c:extLst>
            </c:dLbl>
            <c:dLbl>
              <c:idx val="1009"/>
              <c:tx>
                <c:rich>
                  <a:bodyPr/>
                  <a:lstStyle/>
                  <a:p>
                    <a:fld id="{3B36AA80-EA51-1947-B443-8B9B0DD733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7-6DFD-48F2-93C9-5ECF348A49C1}"/>
                </c:ext>
              </c:extLst>
            </c:dLbl>
            <c:dLbl>
              <c:idx val="1010"/>
              <c:tx>
                <c:rich>
                  <a:bodyPr/>
                  <a:lstStyle/>
                  <a:p>
                    <a:fld id="{DBC42C29-385C-C44A-AD76-97E963FA47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8-6DFD-48F2-93C9-5ECF348A49C1}"/>
                </c:ext>
              </c:extLst>
            </c:dLbl>
            <c:dLbl>
              <c:idx val="1011"/>
              <c:tx>
                <c:rich>
                  <a:bodyPr/>
                  <a:lstStyle/>
                  <a:p>
                    <a:fld id="{AEFFDB63-EEBB-FD4F-BF7D-AC464D56C4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9-6DFD-48F2-93C9-5ECF348A49C1}"/>
                </c:ext>
              </c:extLst>
            </c:dLbl>
            <c:dLbl>
              <c:idx val="1012"/>
              <c:tx>
                <c:rich>
                  <a:bodyPr/>
                  <a:lstStyle/>
                  <a:p>
                    <a:fld id="{FECF6325-6AE0-A742-97C9-57FCFC2090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A-6DFD-48F2-93C9-5ECF348A49C1}"/>
                </c:ext>
              </c:extLst>
            </c:dLbl>
            <c:dLbl>
              <c:idx val="1013"/>
              <c:tx>
                <c:rich>
                  <a:bodyPr/>
                  <a:lstStyle/>
                  <a:p>
                    <a:fld id="{376DBDE2-F827-E04D-8C20-9791148BAE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B-6DFD-48F2-93C9-5ECF348A49C1}"/>
                </c:ext>
              </c:extLst>
            </c:dLbl>
            <c:dLbl>
              <c:idx val="1014"/>
              <c:tx>
                <c:rich>
                  <a:bodyPr/>
                  <a:lstStyle/>
                  <a:p>
                    <a:fld id="{095A5B2C-1497-5546-872A-49409D1D02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C-6DFD-48F2-93C9-5ECF348A49C1}"/>
                </c:ext>
              </c:extLst>
            </c:dLbl>
            <c:dLbl>
              <c:idx val="1015"/>
              <c:tx>
                <c:rich>
                  <a:bodyPr/>
                  <a:lstStyle/>
                  <a:p>
                    <a:fld id="{9CB338F1-AD73-C94A-9F6E-11A699EAD3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D-6DFD-48F2-93C9-5ECF348A49C1}"/>
                </c:ext>
              </c:extLst>
            </c:dLbl>
            <c:dLbl>
              <c:idx val="1016"/>
              <c:tx>
                <c:rich>
                  <a:bodyPr/>
                  <a:lstStyle/>
                  <a:p>
                    <a:fld id="{B5B01961-4EF6-CD4D-97DA-BFB7CFC02F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E-6DFD-48F2-93C9-5ECF348A49C1}"/>
                </c:ext>
              </c:extLst>
            </c:dLbl>
            <c:dLbl>
              <c:idx val="1017"/>
              <c:tx>
                <c:rich>
                  <a:bodyPr/>
                  <a:lstStyle/>
                  <a:p>
                    <a:fld id="{8B98354D-AF31-4D4B-A55F-A1FBDA27A4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FF-6DFD-48F2-93C9-5ECF348A49C1}"/>
                </c:ext>
              </c:extLst>
            </c:dLbl>
            <c:dLbl>
              <c:idx val="1018"/>
              <c:tx>
                <c:rich>
                  <a:bodyPr/>
                  <a:lstStyle/>
                  <a:p>
                    <a:fld id="{E7B2D775-57BF-9447-89C2-11DB9E651B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0-6DFD-48F2-93C9-5ECF348A49C1}"/>
                </c:ext>
              </c:extLst>
            </c:dLbl>
            <c:dLbl>
              <c:idx val="1019"/>
              <c:tx>
                <c:rich>
                  <a:bodyPr/>
                  <a:lstStyle/>
                  <a:p>
                    <a:fld id="{032206EF-F6AA-194D-AF9A-21D8DCDBF8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1-6DFD-48F2-93C9-5ECF348A49C1}"/>
                </c:ext>
              </c:extLst>
            </c:dLbl>
            <c:dLbl>
              <c:idx val="1020"/>
              <c:tx>
                <c:rich>
                  <a:bodyPr/>
                  <a:lstStyle/>
                  <a:p>
                    <a:fld id="{1B5008EB-E3A1-3F48-9687-AD62C2304B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2-6DFD-48F2-93C9-5ECF348A49C1}"/>
                </c:ext>
              </c:extLst>
            </c:dLbl>
            <c:dLbl>
              <c:idx val="1021"/>
              <c:tx>
                <c:rich>
                  <a:bodyPr/>
                  <a:lstStyle/>
                  <a:p>
                    <a:fld id="{79E64B99-CD4F-7A4D-B917-708AF6AE6D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3-6DFD-48F2-93C9-5ECF348A49C1}"/>
                </c:ext>
              </c:extLst>
            </c:dLbl>
            <c:dLbl>
              <c:idx val="1022"/>
              <c:tx>
                <c:rich>
                  <a:bodyPr/>
                  <a:lstStyle/>
                  <a:p>
                    <a:fld id="{B28C6B77-6833-A643-A554-EBD577310E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4-6DFD-48F2-93C9-5ECF348A49C1}"/>
                </c:ext>
              </c:extLst>
            </c:dLbl>
            <c:dLbl>
              <c:idx val="1023"/>
              <c:tx>
                <c:rich>
                  <a:bodyPr/>
                  <a:lstStyle/>
                  <a:p>
                    <a:fld id="{43E98B89-4342-2B40-9B28-92D4C9A9BF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5-6DFD-48F2-93C9-5ECF348A49C1}"/>
                </c:ext>
              </c:extLst>
            </c:dLbl>
            <c:dLbl>
              <c:idx val="1024"/>
              <c:tx>
                <c:rich>
                  <a:bodyPr/>
                  <a:lstStyle/>
                  <a:p>
                    <a:fld id="{7B7C2722-880D-BD4D-86F8-79CB2FE376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6-6DFD-48F2-93C9-5ECF348A49C1}"/>
                </c:ext>
              </c:extLst>
            </c:dLbl>
            <c:dLbl>
              <c:idx val="1025"/>
              <c:tx>
                <c:rich>
                  <a:bodyPr/>
                  <a:lstStyle/>
                  <a:p>
                    <a:fld id="{386238A9-7611-FC4A-9DE2-46E5A2C7C8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7-6DFD-48F2-93C9-5ECF348A49C1}"/>
                </c:ext>
              </c:extLst>
            </c:dLbl>
            <c:dLbl>
              <c:idx val="1026"/>
              <c:tx>
                <c:rich>
                  <a:bodyPr/>
                  <a:lstStyle/>
                  <a:p>
                    <a:fld id="{4F72FC1B-FD33-F74E-9A52-0EC69DD984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8-6DFD-48F2-93C9-5ECF348A49C1}"/>
                </c:ext>
              </c:extLst>
            </c:dLbl>
            <c:dLbl>
              <c:idx val="1027"/>
              <c:tx>
                <c:rich>
                  <a:bodyPr/>
                  <a:lstStyle/>
                  <a:p>
                    <a:fld id="{5DF7036E-334A-2840-82F2-5B6B4191FD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9-6DFD-48F2-93C9-5ECF348A49C1}"/>
                </c:ext>
              </c:extLst>
            </c:dLbl>
            <c:dLbl>
              <c:idx val="1028"/>
              <c:tx>
                <c:rich>
                  <a:bodyPr/>
                  <a:lstStyle/>
                  <a:p>
                    <a:fld id="{11E7EA1D-C490-EE46-A44F-B614D957D9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A-6DFD-48F2-93C9-5ECF348A49C1}"/>
                </c:ext>
              </c:extLst>
            </c:dLbl>
            <c:dLbl>
              <c:idx val="1029"/>
              <c:tx>
                <c:rich>
                  <a:bodyPr/>
                  <a:lstStyle/>
                  <a:p>
                    <a:fld id="{8FF74F99-2638-D94D-BB9B-C3C3504514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B-6DFD-48F2-93C9-5ECF348A49C1}"/>
                </c:ext>
              </c:extLst>
            </c:dLbl>
            <c:dLbl>
              <c:idx val="1030"/>
              <c:tx>
                <c:rich>
                  <a:bodyPr/>
                  <a:lstStyle/>
                  <a:p>
                    <a:fld id="{5903CFB8-96C5-C245-A6CD-D4F8819EA1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C-6DFD-48F2-93C9-5ECF348A49C1}"/>
                </c:ext>
              </c:extLst>
            </c:dLbl>
            <c:dLbl>
              <c:idx val="1031"/>
              <c:tx>
                <c:rich>
                  <a:bodyPr/>
                  <a:lstStyle/>
                  <a:p>
                    <a:fld id="{5D005F4E-E610-6E42-967B-05A3FB3797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D-6DFD-48F2-93C9-5ECF348A49C1}"/>
                </c:ext>
              </c:extLst>
            </c:dLbl>
            <c:dLbl>
              <c:idx val="1032"/>
              <c:tx>
                <c:rich>
                  <a:bodyPr/>
                  <a:lstStyle/>
                  <a:p>
                    <a:fld id="{C485D174-37A0-C947-9F9D-8EC8CFC3E4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E-6DFD-48F2-93C9-5ECF348A49C1}"/>
                </c:ext>
              </c:extLst>
            </c:dLbl>
            <c:dLbl>
              <c:idx val="1033"/>
              <c:tx>
                <c:rich>
                  <a:bodyPr/>
                  <a:lstStyle/>
                  <a:p>
                    <a:fld id="{F6C5DB35-B0D8-4443-BABE-24DDABDE7F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0F-6DFD-48F2-93C9-5ECF348A49C1}"/>
                </c:ext>
              </c:extLst>
            </c:dLbl>
            <c:dLbl>
              <c:idx val="1034"/>
              <c:tx>
                <c:rich>
                  <a:bodyPr/>
                  <a:lstStyle/>
                  <a:p>
                    <a:fld id="{60CE736F-A579-E34B-8410-A54806D09F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0-6DFD-48F2-93C9-5ECF348A49C1}"/>
                </c:ext>
              </c:extLst>
            </c:dLbl>
            <c:dLbl>
              <c:idx val="1035"/>
              <c:tx>
                <c:rich>
                  <a:bodyPr/>
                  <a:lstStyle/>
                  <a:p>
                    <a:fld id="{C70DEBEE-F897-F24A-9EF0-A00F73ED5A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1-6DFD-48F2-93C9-5ECF348A49C1}"/>
                </c:ext>
              </c:extLst>
            </c:dLbl>
            <c:dLbl>
              <c:idx val="1036"/>
              <c:tx>
                <c:rich>
                  <a:bodyPr/>
                  <a:lstStyle/>
                  <a:p>
                    <a:fld id="{6D87946A-F394-FF4C-9AE3-71641CD242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2-6DFD-48F2-93C9-5ECF348A49C1}"/>
                </c:ext>
              </c:extLst>
            </c:dLbl>
            <c:dLbl>
              <c:idx val="1037"/>
              <c:tx>
                <c:rich>
                  <a:bodyPr/>
                  <a:lstStyle/>
                  <a:p>
                    <a:fld id="{40243590-29CA-E545-A677-8D1EAAE89A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3-6DFD-48F2-93C9-5ECF348A49C1}"/>
                </c:ext>
              </c:extLst>
            </c:dLbl>
            <c:dLbl>
              <c:idx val="1038"/>
              <c:tx>
                <c:rich>
                  <a:bodyPr/>
                  <a:lstStyle/>
                  <a:p>
                    <a:fld id="{163944B4-8C7A-5B48-823E-22F9FA9351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4-6DFD-48F2-93C9-5ECF348A49C1}"/>
                </c:ext>
              </c:extLst>
            </c:dLbl>
            <c:dLbl>
              <c:idx val="1039"/>
              <c:tx>
                <c:rich>
                  <a:bodyPr/>
                  <a:lstStyle/>
                  <a:p>
                    <a:fld id="{130ECEE4-841F-F34C-9EE1-B4C372140F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5-6DFD-48F2-93C9-5ECF348A49C1}"/>
                </c:ext>
              </c:extLst>
            </c:dLbl>
            <c:dLbl>
              <c:idx val="1040"/>
              <c:tx>
                <c:rich>
                  <a:bodyPr/>
                  <a:lstStyle/>
                  <a:p>
                    <a:fld id="{076C4BA0-16E5-5E41-9511-B5F2DE285D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6-6DFD-48F2-93C9-5ECF348A49C1}"/>
                </c:ext>
              </c:extLst>
            </c:dLbl>
            <c:dLbl>
              <c:idx val="1041"/>
              <c:tx>
                <c:rich>
                  <a:bodyPr/>
                  <a:lstStyle/>
                  <a:p>
                    <a:fld id="{AABE0FFE-DEB6-D545-9978-D1C1B43BBD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7-6DFD-48F2-93C9-5ECF348A49C1}"/>
                </c:ext>
              </c:extLst>
            </c:dLbl>
            <c:dLbl>
              <c:idx val="1042"/>
              <c:tx>
                <c:rich>
                  <a:bodyPr/>
                  <a:lstStyle/>
                  <a:p>
                    <a:fld id="{6DE5A820-74F9-794B-B980-A8AFF8A580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8-6DFD-48F2-93C9-5ECF348A49C1}"/>
                </c:ext>
              </c:extLst>
            </c:dLbl>
            <c:dLbl>
              <c:idx val="1043"/>
              <c:tx>
                <c:rich>
                  <a:bodyPr/>
                  <a:lstStyle/>
                  <a:p>
                    <a:fld id="{FA3CAD9B-2742-254D-9152-FBAD6717A8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9-6DFD-48F2-93C9-5ECF348A49C1}"/>
                </c:ext>
              </c:extLst>
            </c:dLbl>
            <c:dLbl>
              <c:idx val="1044"/>
              <c:tx>
                <c:rich>
                  <a:bodyPr/>
                  <a:lstStyle/>
                  <a:p>
                    <a:fld id="{0DA1A7E2-1438-7C4F-BFF2-CC424F5064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A-6DFD-48F2-93C9-5ECF348A49C1}"/>
                </c:ext>
              </c:extLst>
            </c:dLbl>
            <c:dLbl>
              <c:idx val="1045"/>
              <c:tx>
                <c:rich>
                  <a:bodyPr/>
                  <a:lstStyle/>
                  <a:p>
                    <a:fld id="{DF71C8E8-B268-9A41-8A1D-FBF4A238EF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B-6DFD-48F2-93C9-5ECF348A49C1}"/>
                </c:ext>
              </c:extLst>
            </c:dLbl>
            <c:dLbl>
              <c:idx val="1046"/>
              <c:tx>
                <c:rich>
                  <a:bodyPr/>
                  <a:lstStyle/>
                  <a:p>
                    <a:fld id="{89B5E21E-6117-5D46-A58C-54FE594DAD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C-6DFD-48F2-93C9-5ECF348A49C1}"/>
                </c:ext>
              </c:extLst>
            </c:dLbl>
            <c:dLbl>
              <c:idx val="1047"/>
              <c:tx>
                <c:rich>
                  <a:bodyPr/>
                  <a:lstStyle/>
                  <a:p>
                    <a:fld id="{18F4CDF6-F494-E848-861B-23B5E893CC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D-6DFD-48F2-93C9-5ECF348A49C1}"/>
                </c:ext>
              </c:extLst>
            </c:dLbl>
            <c:dLbl>
              <c:idx val="1048"/>
              <c:tx>
                <c:rich>
                  <a:bodyPr/>
                  <a:lstStyle/>
                  <a:p>
                    <a:fld id="{058A9A09-8021-B743-8D87-9701E4EE56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E-6DFD-48F2-93C9-5ECF348A49C1}"/>
                </c:ext>
              </c:extLst>
            </c:dLbl>
            <c:dLbl>
              <c:idx val="1049"/>
              <c:tx>
                <c:rich>
                  <a:bodyPr/>
                  <a:lstStyle/>
                  <a:p>
                    <a:fld id="{AB713B56-E141-F948-919C-BD15334366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1F-6DFD-48F2-93C9-5ECF348A49C1}"/>
                </c:ext>
              </c:extLst>
            </c:dLbl>
            <c:dLbl>
              <c:idx val="1050"/>
              <c:tx>
                <c:rich>
                  <a:bodyPr/>
                  <a:lstStyle/>
                  <a:p>
                    <a:fld id="{AE67BACF-EEE4-CB40-894C-0CB5D98CA7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0-6DFD-48F2-93C9-5ECF348A49C1}"/>
                </c:ext>
              </c:extLst>
            </c:dLbl>
            <c:dLbl>
              <c:idx val="1051"/>
              <c:tx>
                <c:rich>
                  <a:bodyPr/>
                  <a:lstStyle/>
                  <a:p>
                    <a:fld id="{E629C7C2-0D91-2941-AE86-78D2FA76E8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1-6DFD-48F2-93C9-5ECF348A49C1}"/>
                </c:ext>
              </c:extLst>
            </c:dLbl>
            <c:dLbl>
              <c:idx val="1052"/>
              <c:tx>
                <c:rich>
                  <a:bodyPr/>
                  <a:lstStyle/>
                  <a:p>
                    <a:fld id="{C9BF69DD-1D67-2C47-BE09-FE4734BB9A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2-6DFD-48F2-93C9-5ECF348A49C1}"/>
                </c:ext>
              </c:extLst>
            </c:dLbl>
            <c:dLbl>
              <c:idx val="1053"/>
              <c:tx>
                <c:rich>
                  <a:bodyPr/>
                  <a:lstStyle/>
                  <a:p>
                    <a:fld id="{C7184690-F64E-DE42-ABA8-115EA95EA3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3-6DFD-48F2-93C9-5ECF348A49C1}"/>
                </c:ext>
              </c:extLst>
            </c:dLbl>
            <c:dLbl>
              <c:idx val="1054"/>
              <c:tx>
                <c:rich>
                  <a:bodyPr/>
                  <a:lstStyle/>
                  <a:p>
                    <a:fld id="{B406118E-25E6-E948-91C9-69CBC2D742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4-6DFD-48F2-93C9-5ECF348A49C1}"/>
                </c:ext>
              </c:extLst>
            </c:dLbl>
            <c:dLbl>
              <c:idx val="1055"/>
              <c:tx>
                <c:rich>
                  <a:bodyPr/>
                  <a:lstStyle/>
                  <a:p>
                    <a:fld id="{A0755CB0-6238-E648-8E1B-B1AE622749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5-6DFD-48F2-93C9-5ECF348A49C1}"/>
                </c:ext>
              </c:extLst>
            </c:dLbl>
            <c:dLbl>
              <c:idx val="1056"/>
              <c:tx>
                <c:rich>
                  <a:bodyPr/>
                  <a:lstStyle/>
                  <a:p>
                    <a:fld id="{85F15C78-D7E6-8A4B-AD48-B75E2FA17D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6-6DFD-48F2-93C9-5ECF348A49C1}"/>
                </c:ext>
              </c:extLst>
            </c:dLbl>
            <c:dLbl>
              <c:idx val="1057"/>
              <c:tx>
                <c:rich>
                  <a:bodyPr/>
                  <a:lstStyle/>
                  <a:p>
                    <a:fld id="{78DE0C4C-C38C-374F-969B-7A1E095CAE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7-6DFD-48F2-93C9-5ECF348A49C1}"/>
                </c:ext>
              </c:extLst>
            </c:dLbl>
            <c:dLbl>
              <c:idx val="1058"/>
              <c:tx>
                <c:rich>
                  <a:bodyPr/>
                  <a:lstStyle/>
                  <a:p>
                    <a:fld id="{8A163845-5018-7148-B1F1-2F937E7B87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8-6DFD-48F2-93C9-5ECF348A49C1}"/>
                </c:ext>
              </c:extLst>
            </c:dLbl>
            <c:dLbl>
              <c:idx val="1059"/>
              <c:tx>
                <c:rich>
                  <a:bodyPr/>
                  <a:lstStyle/>
                  <a:p>
                    <a:fld id="{FA34DDEC-E3CD-394D-8EEA-B12D94AD0F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9-6DFD-48F2-93C9-5ECF348A49C1}"/>
                </c:ext>
              </c:extLst>
            </c:dLbl>
            <c:dLbl>
              <c:idx val="1060"/>
              <c:tx>
                <c:rich>
                  <a:bodyPr/>
                  <a:lstStyle/>
                  <a:p>
                    <a:fld id="{C5AA4893-F662-3349-916F-2BFD0E0EBF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A-6DFD-48F2-93C9-5ECF348A49C1}"/>
                </c:ext>
              </c:extLst>
            </c:dLbl>
            <c:dLbl>
              <c:idx val="1061"/>
              <c:tx>
                <c:rich>
                  <a:bodyPr/>
                  <a:lstStyle/>
                  <a:p>
                    <a:fld id="{E3E1DE52-7779-D943-8D10-BBD1D4275B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B-6DFD-48F2-93C9-5ECF348A49C1}"/>
                </c:ext>
              </c:extLst>
            </c:dLbl>
            <c:dLbl>
              <c:idx val="1062"/>
              <c:tx>
                <c:rich>
                  <a:bodyPr/>
                  <a:lstStyle/>
                  <a:p>
                    <a:fld id="{2578E1AB-B812-354B-B8A7-71EE0051E4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C-6DFD-48F2-93C9-5ECF348A49C1}"/>
                </c:ext>
              </c:extLst>
            </c:dLbl>
            <c:dLbl>
              <c:idx val="1063"/>
              <c:tx>
                <c:rich>
                  <a:bodyPr/>
                  <a:lstStyle/>
                  <a:p>
                    <a:fld id="{72781E6B-D1DA-0B45-BAC3-AC351BCE3E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D-6DFD-48F2-93C9-5ECF348A49C1}"/>
                </c:ext>
              </c:extLst>
            </c:dLbl>
            <c:dLbl>
              <c:idx val="1064"/>
              <c:tx>
                <c:rich>
                  <a:bodyPr/>
                  <a:lstStyle/>
                  <a:p>
                    <a:fld id="{E90A44B8-E033-3F48-B5B6-AD85DEBDA4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E-6DFD-48F2-93C9-5ECF348A49C1}"/>
                </c:ext>
              </c:extLst>
            </c:dLbl>
            <c:dLbl>
              <c:idx val="1065"/>
              <c:tx>
                <c:rich>
                  <a:bodyPr/>
                  <a:lstStyle/>
                  <a:p>
                    <a:fld id="{26B88491-655D-5442-BF2A-B4302E3253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2F-6DFD-48F2-93C9-5ECF348A49C1}"/>
                </c:ext>
              </c:extLst>
            </c:dLbl>
            <c:dLbl>
              <c:idx val="1066"/>
              <c:tx>
                <c:rich>
                  <a:bodyPr/>
                  <a:lstStyle/>
                  <a:p>
                    <a:fld id="{D4A5AE19-811E-3D4F-8C0F-67A4CAE211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0-6DFD-48F2-93C9-5ECF348A49C1}"/>
                </c:ext>
              </c:extLst>
            </c:dLbl>
            <c:dLbl>
              <c:idx val="1067"/>
              <c:tx>
                <c:rich>
                  <a:bodyPr/>
                  <a:lstStyle/>
                  <a:p>
                    <a:fld id="{2AEE1391-2FC7-A346-929F-538BA4C7FB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1-6DFD-48F2-93C9-5ECF348A49C1}"/>
                </c:ext>
              </c:extLst>
            </c:dLbl>
            <c:dLbl>
              <c:idx val="1068"/>
              <c:tx>
                <c:rich>
                  <a:bodyPr/>
                  <a:lstStyle/>
                  <a:p>
                    <a:fld id="{E032AA56-71DF-274A-B377-026A702A30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2-6DFD-48F2-93C9-5ECF348A49C1}"/>
                </c:ext>
              </c:extLst>
            </c:dLbl>
            <c:dLbl>
              <c:idx val="1069"/>
              <c:tx>
                <c:rich>
                  <a:bodyPr/>
                  <a:lstStyle/>
                  <a:p>
                    <a:fld id="{1A43CC05-10BB-E042-916A-BFB3F436F5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3-6DFD-48F2-93C9-5ECF348A49C1}"/>
                </c:ext>
              </c:extLst>
            </c:dLbl>
            <c:dLbl>
              <c:idx val="1070"/>
              <c:tx>
                <c:rich>
                  <a:bodyPr/>
                  <a:lstStyle/>
                  <a:p>
                    <a:fld id="{8A60E60C-ED66-0645-A7D9-95E18BA726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4-6DFD-48F2-93C9-5ECF348A49C1}"/>
                </c:ext>
              </c:extLst>
            </c:dLbl>
            <c:dLbl>
              <c:idx val="1071"/>
              <c:tx>
                <c:rich>
                  <a:bodyPr/>
                  <a:lstStyle/>
                  <a:p>
                    <a:fld id="{0CF6098E-7998-644B-9335-F094040E25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5-6DFD-48F2-93C9-5ECF348A49C1}"/>
                </c:ext>
              </c:extLst>
            </c:dLbl>
            <c:dLbl>
              <c:idx val="1072"/>
              <c:tx>
                <c:rich>
                  <a:bodyPr/>
                  <a:lstStyle/>
                  <a:p>
                    <a:fld id="{808C80F3-57C1-7445-A50A-832A277172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6-6DFD-48F2-93C9-5ECF348A49C1}"/>
                </c:ext>
              </c:extLst>
            </c:dLbl>
            <c:dLbl>
              <c:idx val="1073"/>
              <c:tx>
                <c:rich>
                  <a:bodyPr/>
                  <a:lstStyle/>
                  <a:p>
                    <a:fld id="{862EBC43-91AE-7D4B-A234-0EF96562AA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7-6DFD-48F2-93C9-5ECF348A49C1}"/>
                </c:ext>
              </c:extLst>
            </c:dLbl>
            <c:dLbl>
              <c:idx val="1074"/>
              <c:tx>
                <c:rich>
                  <a:bodyPr/>
                  <a:lstStyle/>
                  <a:p>
                    <a:fld id="{44ED9D9F-99EE-CC4C-9558-DA8CE0F631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8-6DFD-48F2-93C9-5ECF348A49C1}"/>
                </c:ext>
              </c:extLst>
            </c:dLbl>
            <c:dLbl>
              <c:idx val="1075"/>
              <c:tx>
                <c:rich>
                  <a:bodyPr/>
                  <a:lstStyle/>
                  <a:p>
                    <a:fld id="{5654C0F2-2EE5-BF4B-80D2-2A183EA642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9-6DFD-48F2-93C9-5ECF348A49C1}"/>
                </c:ext>
              </c:extLst>
            </c:dLbl>
            <c:dLbl>
              <c:idx val="1076"/>
              <c:tx>
                <c:rich>
                  <a:bodyPr/>
                  <a:lstStyle/>
                  <a:p>
                    <a:fld id="{17E1B994-6E59-C34C-BA83-557760405B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A-6DFD-48F2-93C9-5ECF348A49C1}"/>
                </c:ext>
              </c:extLst>
            </c:dLbl>
            <c:dLbl>
              <c:idx val="1077"/>
              <c:tx>
                <c:rich>
                  <a:bodyPr/>
                  <a:lstStyle/>
                  <a:p>
                    <a:fld id="{0BE633E0-75E6-2745-B105-4DDEA23FBD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B-6DFD-48F2-93C9-5ECF348A49C1}"/>
                </c:ext>
              </c:extLst>
            </c:dLbl>
            <c:dLbl>
              <c:idx val="1078"/>
              <c:tx>
                <c:rich>
                  <a:bodyPr/>
                  <a:lstStyle/>
                  <a:p>
                    <a:fld id="{1D1C6079-7062-A44B-8CA5-C90BE6641E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C-6DFD-48F2-93C9-5ECF348A49C1}"/>
                </c:ext>
              </c:extLst>
            </c:dLbl>
            <c:dLbl>
              <c:idx val="1079"/>
              <c:tx>
                <c:rich>
                  <a:bodyPr/>
                  <a:lstStyle/>
                  <a:p>
                    <a:fld id="{EFF1C420-43B9-4541-8950-70D1004BA1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D-6DFD-48F2-93C9-5ECF348A49C1}"/>
                </c:ext>
              </c:extLst>
            </c:dLbl>
            <c:dLbl>
              <c:idx val="10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3E-6DFD-48F2-93C9-5ECF348A49C1}"/>
                </c:ext>
              </c:extLst>
            </c:dLbl>
            <c:dLbl>
              <c:idx val="1081"/>
              <c:tx>
                <c:rich>
                  <a:bodyPr/>
                  <a:lstStyle/>
                  <a:p>
                    <a:fld id="{7A175DAE-2A5C-F142-8C5F-50800408B0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3F-6DFD-48F2-93C9-5ECF348A49C1}"/>
                </c:ext>
              </c:extLst>
            </c:dLbl>
            <c:dLbl>
              <c:idx val="1082"/>
              <c:tx>
                <c:rich>
                  <a:bodyPr/>
                  <a:lstStyle/>
                  <a:p>
                    <a:fld id="{66081440-78B7-8543-B4FA-74BC01E7D0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0-6DFD-48F2-93C9-5ECF348A49C1}"/>
                </c:ext>
              </c:extLst>
            </c:dLbl>
            <c:dLbl>
              <c:idx val="1083"/>
              <c:tx>
                <c:rich>
                  <a:bodyPr/>
                  <a:lstStyle/>
                  <a:p>
                    <a:fld id="{C9F76958-E17E-0646-8243-D530063DC3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1-6DFD-48F2-93C9-5ECF348A49C1}"/>
                </c:ext>
              </c:extLst>
            </c:dLbl>
            <c:dLbl>
              <c:idx val="1084"/>
              <c:tx>
                <c:rich>
                  <a:bodyPr/>
                  <a:lstStyle/>
                  <a:p>
                    <a:fld id="{50A34FF4-7EC1-7849-B15A-642FB5F0E1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2-6DFD-48F2-93C9-5ECF348A49C1}"/>
                </c:ext>
              </c:extLst>
            </c:dLbl>
            <c:dLbl>
              <c:idx val="1085"/>
              <c:tx>
                <c:rich>
                  <a:bodyPr/>
                  <a:lstStyle/>
                  <a:p>
                    <a:fld id="{A1768B16-D94F-774C-BF56-034E613488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3-6DFD-48F2-93C9-5ECF348A49C1}"/>
                </c:ext>
              </c:extLst>
            </c:dLbl>
            <c:dLbl>
              <c:idx val="10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44-6DFD-48F2-93C9-5ECF348A49C1}"/>
                </c:ext>
              </c:extLst>
            </c:dLbl>
            <c:dLbl>
              <c:idx val="1087"/>
              <c:tx>
                <c:rich>
                  <a:bodyPr/>
                  <a:lstStyle/>
                  <a:p>
                    <a:fld id="{B6F879B9-EAC0-A24E-80D6-6F8B896ACF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5-6DFD-48F2-93C9-5ECF348A49C1}"/>
                </c:ext>
              </c:extLst>
            </c:dLbl>
            <c:dLbl>
              <c:idx val="1088"/>
              <c:tx>
                <c:rich>
                  <a:bodyPr/>
                  <a:lstStyle/>
                  <a:p>
                    <a:fld id="{BE96290F-3348-954D-9009-9BBCDDB1E0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6-6DFD-48F2-93C9-5ECF348A49C1}"/>
                </c:ext>
              </c:extLst>
            </c:dLbl>
            <c:dLbl>
              <c:idx val="1089"/>
              <c:tx>
                <c:rich>
                  <a:bodyPr/>
                  <a:lstStyle/>
                  <a:p>
                    <a:fld id="{DC1AA5B1-14BD-8742-924B-1CBE7FD394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7-6DFD-48F2-93C9-5ECF348A49C1}"/>
                </c:ext>
              </c:extLst>
            </c:dLbl>
            <c:dLbl>
              <c:idx val="1090"/>
              <c:tx>
                <c:rich>
                  <a:bodyPr/>
                  <a:lstStyle/>
                  <a:p>
                    <a:fld id="{E5CF96B2-D39E-BA47-A5A5-9D215DFB11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8-6DFD-48F2-93C9-5ECF348A49C1}"/>
                </c:ext>
              </c:extLst>
            </c:dLbl>
            <c:dLbl>
              <c:idx val="1091"/>
              <c:tx>
                <c:rich>
                  <a:bodyPr/>
                  <a:lstStyle/>
                  <a:p>
                    <a:fld id="{D71DD193-A71C-8249-83E8-7BBA41354D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9-6DFD-48F2-93C9-5ECF348A49C1}"/>
                </c:ext>
              </c:extLst>
            </c:dLbl>
            <c:dLbl>
              <c:idx val="1092"/>
              <c:tx>
                <c:rich>
                  <a:bodyPr/>
                  <a:lstStyle/>
                  <a:p>
                    <a:fld id="{AA29EB59-A892-EF48-8CAB-0C0547A334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A-6DFD-48F2-93C9-5ECF348A49C1}"/>
                </c:ext>
              </c:extLst>
            </c:dLbl>
            <c:dLbl>
              <c:idx val="1093"/>
              <c:tx>
                <c:rich>
                  <a:bodyPr/>
                  <a:lstStyle/>
                  <a:p>
                    <a:fld id="{5F5D7B70-DAAE-0B48-B68F-EA728AE757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B-6DFD-48F2-93C9-5ECF348A49C1}"/>
                </c:ext>
              </c:extLst>
            </c:dLbl>
            <c:dLbl>
              <c:idx val="1094"/>
              <c:tx>
                <c:rich>
                  <a:bodyPr/>
                  <a:lstStyle/>
                  <a:p>
                    <a:fld id="{FA7D7139-C4D4-8641-A0EC-26F549F3F0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C-6DFD-48F2-93C9-5ECF348A49C1}"/>
                </c:ext>
              </c:extLst>
            </c:dLbl>
            <c:dLbl>
              <c:idx val="1095"/>
              <c:tx>
                <c:rich>
                  <a:bodyPr/>
                  <a:lstStyle/>
                  <a:p>
                    <a:fld id="{A73D83CD-9DB0-9D49-B375-78D8098B7C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D-6DFD-48F2-93C9-5ECF348A49C1}"/>
                </c:ext>
              </c:extLst>
            </c:dLbl>
            <c:dLbl>
              <c:idx val="1096"/>
              <c:tx>
                <c:rich>
                  <a:bodyPr/>
                  <a:lstStyle/>
                  <a:p>
                    <a:fld id="{746984D7-7CC7-7D49-8934-10B784115A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E-6DFD-48F2-93C9-5ECF348A49C1}"/>
                </c:ext>
              </c:extLst>
            </c:dLbl>
            <c:dLbl>
              <c:idx val="1097"/>
              <c:tx>
                <c:rich>
                  <a:bodyPr/>
                  <a:lstStyle/>
                  <a:p>
                    <a:fld id="{B220AEA3-7979-974D-9518-9D1A359D86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4F-6DFD-48F2-93C9-5ECF348A49C1}"/>
                </c:ext>
              </c:extLst>
            </c:dLbl>
            <c:dLbl>
              <c:idx val="1098"/>
              <c:tx>
                <c:rich>
                  <a:bodyPr/>
                  <a:lstStyle/>
                  <a:p>
                    <a:fld id="{29609BD9-B3F6-D048-AE65-2D31A66A59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0-6DFD-48F2-93C9-5ECF348A49C1}"/>
                </c:ext>
              </c:extLst>
            </c:dLbl>
            <c:dLbl>
              <c:idx val="1099"/>
              <c:tx>
                <c:rich>
                  <a:bodyPr/>
                  <a:lstStyle/>
                  <a:p>
                    <a:fld id="{0430A2B2-149A-C140-B09A-04D4B40F63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1-6DFD-48F2-93C9-5ECF348A49C1}"/>
                </c:ext>
              </c:extLst>
            </c:dLbl>
            <c:dLbl>
              <c:idx val="1100"/>
              <c:tx>
                <c:rich>
                  <a:bodyPr/>
                  <a:lstStyle/>
                  <a:p>
                    <a:fld id="{CAB7BCCB-F6B3-734B-9FCB-FA28C6D136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2-6DFD-48F2-93C9-5ECF348A49C1}"/>
                </c:ext>
              </c:extLst>
            </c:dLbl>
            <c:dLbl>
              <c:idx val="1101"/>
              <c:tx>
                <c:rich>
                  <a:bodyPr/>
                  <a:lstStyle/>
                  <a:p>
                    <a:fld id="{9BD9F312-A253-0A43-9183-C390BC88A5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3-6DFD-48F2-93C9-5ECF348A49C1}"/>
                </c:ext>
              </c:extLst>
            </c:dLbl>
            <c:dLbl>
              <c:idx val="1102"/>
              <c:tx>
                <c:rich>
                  <a:bodyPr/>
                  <a:lstStyle/>
                  <a:p>
                    <a:fld id="{074A35E4-851B-A148-8490-78F41E674F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4-6DFD-48F2-93C9-5ECF348A49C1}"/>
                </c:ext>
              </c:extLst>
            </c:dLbl>
            <c:dLbl>
              <c:idx val="1103"/>
              <c:tx>
                <c:rich>
                  <a:bodyPr/>
                  <a:lstStyle/>
                  <a:p>
                    <a:fld id="{9C205AF4-87D4-C74A-86EF-DFFBD7C774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5-6DFD-48F2-93C9-5ECF348A49C1}"/>
                </c:ext>
              </c:extLst>
            </c:dLbl>
            <c:dLbl>
              <c:idx val="1104"/>
              <c:tx>
                <c:rich>
                  <a:bodyPr/>
                  <a:lstStyle/>
                  <a:p>
                    <a:fld id="{24F1805A-DFF7-5B4A-82F8-F5E0B349BB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6-6DFD-48F2-93C9-5ECF348A49C1}"/>
                </c:ext>
              </c:extLst>
            </c:dLbl>
            <c:dLbl>
              <c:idx val="1105"/>
              <c:tx>
                <c:rich>
                  <a:bodyPr/>
                  <a:lstStyle/>
                  <a:p>
                    <a:fld id="{ABB17626-BF8E-B846-8785-956A812E74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7-6DFD-48F2-93C9-5ECF348A49C1}"/>
                </c:ext>
              </c:extLst>
            </c:dLbl>
            <c:dLbl>
              <c:idx val="1106"/>
              <c:tx>
                <c:rich>
                  <a:bodyPr/>
                  <a:lstStyle/>
                  <a:p>
                    <a:fld id="{A1BDA1F5-18DF-7448-953F-9A37D6BE7C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8-6DFD-48F2-93C9-5ECF348A49C1}"/>
                </c:ext>
              </c:extLst>
            </c:dLbl>
            <c:dLbl>
              <c:idx val="1107"/>
              <c:tx>
                <c:rich>
                  <a:bodyPr/>
                  <a:lstStyle/>
                  <a:p>
                    <a:fld id="{0BDA127F-D94E-F24E-BB18-02EDB271B2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9-6DFD-48F2-93C9-5ECF348A49C1}"/>
                </c:ext>
              </c:extLst>
            </c:dLbl>
            <c:dLbl>
              <c:idx val="1108"/>
              <c:tx>
                <c:rich>
                  <a:bodyPr/>
                  <a:lstStyle/>
                  <a:p>
                    <a:fld id="{476AF8DF-67C7-D74F-B9CD-2541136603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A-6DFD-48F2-93C9-5ECF348A49C1}"/>
                </c:ext>
              </c:extLst>
            </c:dLbl>
            <c:dLbl>
              <c:idx val="1109"/>
              <c:tx>
                <c:rich>
                  <a:bodyPr/>
                  <a:lstStyle/>
                  <a:p>
                    <a:fld id="{B3A8DC85-25C7-3143-BF89-2337EBE1BC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B-6DFD-48F2-93C9-5ECF348A49C1}"/>
                </c:ext>
              </c:extLst>
            </c:dLbl>
            <c:dLbl>
              <c:idx val="1110"/>
              <c:tx>
                <c:rich>
                  <a:bodyPr/>
                  <a:lstStyle/>
                  <a:p>
                    <a:fld id="{77F85B2E-1592-944D-A18E-F4FF4AFFDE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C-6DFD-48F2-93C9-5ECF348A49C1}"/>
                </c:ext>
              </c:extLst>
            </c:dLbl>
            <c:dLbl>
              <c:idx val="1111"/>
              <c:tx>
                <c:rich>
                  <a:bodyPr/>
                  <a:lstStyle/>
                  <a:p>
                    <a:fld id="{27199781-FB15-724B-8C3C-535BA7ABF8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D-6DFD-48F2-93C9-5ECF348A49C1}"/>
                </c:ext>
              </c:extLst>
            </c:dLbl>
            <c:dLbl>
              <c:idx val="1112"/>
              <c:tx>
                <c:rich>
                  <a:bodyPr/>
                  <a:lstStyle/>
                  <a:p>
                    <a:fld id="{C9182534-B949-CE40-83A4-47F52DBF75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E-6DFD-48F2-93C9-5ECF348A49C1}"/>
                </c:ext>
              </c:extLst>
            </c:dLbl>
            <c:dLbl>
              <c:idx val="1113"/>
              <c:tx>
                <c:rich>
                  <a:bodyPr/>
                  <a:lstStyle/>
                  <a:p>
                    <a:fld id="{D6BDFA65-A370-914F-8F6C-A6D66694FE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5F-6DFD-48F2-93C9-5ECF348A49C1}"/>
                </c:ext>
              </c:extLst>
            </c:dLbl>
            <c:dLbl>
              <c:idx val="1114"/>
              <c:tx>
                <c:rich>
                  <a:bodyPr/>
                  <a:lstStyle/>
                  <a:p>
                    <a:fld id="{697412ED-642F-BB47-B2AA-19F29C0B92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0-6DFD-48F2-93C9-5ECF348A49C1}"/>
                </c:ext>
              </c:extLst>
            </c:dLbl>
            <c:dLbl>
              <c:idx val="1115"/>
              <c:tx>
                <c:rich>
                  <a:bodyPr/>
                  <a:lstStyle/>
                  <a:p>
                    <a:fld id="{83E0DBD8-FF40-3C42-B71D-AE986F99E7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1-6DFD-48F2-93C9-5ECF348A49C1}"/>
                </c:ext>
              </c:extLst>
            </c:dLbl>
            <c:dLbl>
              <c:idx val="1116"/>
              <c:tx>
                <c:rich>
                  <a:bodyPr/>
                  <a:lstStyle/>
                  <a:p>
                    <a:fld id="{DFB75FBB-9176-3643-9982-66EF094D41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2-6DFD-48F2-93C9-5ECF348A49C1}"/>
                </c:ext>
              </c:extLst>
            </c:dLbl>
            <c:dLbl>
              <c:idx val="1117"/>
              <c:tx>
                <c:rich>
                  <a:bodyPr/>
                  <a:lstStyle/>
                  <a:p>
                    <a:fld id="{17EB1B32-EFDD-1A45-8736-7273616F31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3-6DFD-48F2-93C9-5ECF348A49C1}"/>
                </c:ext>
              </c:extLst>
            </c:dLbl>
            <c:dLbl>
              <c:idx val="1118"/>
              <c:tx>
                <c:rich>
                  <a:bodyPr/>
                  <a:lstStyle/>
                  <a:p>
                    <a:fld id="{FA37A046-DA7D-A349-9B1C-2B3228719D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4-6DFD-48F2-93C9-5ECF348A49C1}"/>
                </c:ext>
              </c:extLst>
            </c:dLbl>
            <c:dLbl>
              <c:idx val="1119"/>
              <c:tx>
                <c:rich>
                  <a:bodyPr/>
                  <a:lstStyle/>
                  <a:p>
                    <a:fld id="{E7551974-6D58-974A-A6B6-E3E9525EA5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5-6DFD-48F2-93C9-5ECF348A49C1}"/>
                </c:ext>
              </c:extLst>
            </c:dLbl>
            <c:dLbl>
              <c:idx val="1120"/>
              <c:tx>
                <c:rich>
                  <a:bodyPr/>
                  <a:lstStyle/>
                  <a:p>
                    <a:fld id="{658778B0-2025-F848-A972-7089F2BA83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6-6DFD-48F2-93C9-5ECF348A49C1}"/>
                </c:ext>
              </c:extLst>
            </c:dLbl>
            <c:dLbl>
              <c:idx val="1121"/>
              <c:tx>
                <c:rich>
                  <a:bodyPr/>
                  <a:lstStyle/>
                  <a:p>
                    <a:fld id="{FF0C42CA-C8D3-3145-9EAB-A9AC55B69D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7-6DFD-48F2-93C9-5ECF348A49C1}"/>
                </c:ext>
              </c:extLst>
            </c:dLbl>
            <c:dLbl>
              <c:idx val="1122"/>
              <c:tx>
                <c:rich>
                  <a:bodyPr/>
                  <a:lstStyle/>
                  <a:p>
                    <a:fld id="{AC9A66B7-DD3F-0446-A037-350068FE2E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8-6DFD-48F2-93C9-5ECF348A49C1}"/>
                </c:ext>
              </c:extLst>
            </c:dLbl>
            <c:dLbl>
              <c:idx val="1123"/>
              <c:tx>
                <c:rich>
                  <a:bodyPr/>
                  <a:lstStyle/>
                  <a:p>
                    <a:fld id="{9717CCFB-C944-1B48-9EEC-518E58BBC4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9-6DFD-48F2-93C9-5ECF348A49C1}"/>
                </c:ext>
              </c:extLst>
            </c:dLbl>
            <c:dLbl>
              <c:idx val="1124"/>
              <c:tx>
                <c:rich>
                  <a:bodyPr/>
                  <a:lstStyle/>
                  <a:p>
                    <a:fld id="{047DB74C-E600-0744-819C-0650097B6B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A-6DFD-48F2-93C9-5ECF348A49C1}"/>
                </c:ext>
              </c:extLst>
            </c:dLbl>
            <c:dLbl>
              <c:idx val="11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6B-6DFD-48F2-93C9-5ECF348A49C1}"/>
                </c:ext>
              </c:extLst>
            </c:dLbl>
            <c:dLbl>
              <c:idx val="1126"/>
              <c:tx>
                <c:rich>
                  <a:bodyPr/>
                  <a:lstStyle/>
                  <a:p>
                    <a:fld id="{95781327-E912-424B-BE95-99C0060FB6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C-6DFD-48F2-93C9-5ECF348A49C1}"/>
                </c:ext>
              </c:extLst>
            </c:dLbl>
            <c:dLbl>
              <c:idx val="1127"/>
              <c:tx>
                <c:rich>
                  <a:bodyPr/>
                  <a:lstStyle/>
                  <a:p>
                    <a:fld id="{A511CC43-1A4E-9B49-82C7-F7350AEED1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D-6DFD-48F2-93C9-5ECF348A49C1}"/>
                </c:ext>
              </c:extLst>
            </c:dLbl>
            <c:dLbl>
              <c:idx val="1128"/>
              <c:tx>
                <c:rich>
                  <a:bodyPr/>
                  <a:lstStyle/>
                  <a:p>
                    <a:fld id="{C4054927-7290-B346-A542-658F7B157B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E-6DFD-48F2-93C9-5ECF348A49C1}"/>
                </c:ext>
              </c:extLst>
            </c:dLbl>
            <c:dLbl>
              <c:idx val="1129"/>
              <c:tx>
                <c:rich>
                  <a:bodyPr/>
                  <a:lstStyle/>
                  <a:p>
                    <a:fld id="{362139A3-B16A-2246-AC4F-B38782003F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6F-6DFD-48F2-93C9-5ECF348A49C1}"/>
                </c:ext>
              </c:extLst>
            </c:dLbl>
            <c:dLbl>
              <c:idx val="1130"/>
              <c:tx>
                <c:rich>
                  <a:bodyPr/>
                  <a:lstStyle/>
                  <a:p>
                    <a:fld id="{DEC0115E-05FC-A045-9EBE-412338CADE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0-6DFD-48F2-93C9-5ECF348A49C1}"/>
                </c:ext>
              </c:extLst>
            </c:dLbl>
            <c:dLbl>
              <c:idx val="1131"/>
              <c:tx>
                <c:rich>
                  <a:bodyPr/>
                  <a:lstStyle/>
                  <a:p>
                    <a:fld id="{FB25B592-5E81-F940-963B-9F04B7918A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1-6DFD-48F2-93C9-5ECF348A49C1}"/>
                </c:ext>
              </c:extLst>
            </c:dLbl>
            <c:dLbl>
              <c:idx val="1132"/>
              <c:tx>
                <c:rich>
                  <a:bodyPr/>
                  <a:lstStyle/>
                  <a:p>
                    <a:fld id="{0AFDD8AA-2CDA-2546-854C-1F8D4FBFCA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2-6DFD-48F2-93C9-5ECF348A49C1}"/>
                </c:ext>
              </c:extLst>
            </c:dLbl>
            <c:dLbl>
              <c:idx val="1133"/>
              <c:tx>
                <c:rich>
                  <a:bodyPr/>
                  <a:lstStyle/>
                  <a:p>
                    <a:fld id="{DBCEF17E-2D95-0642-BFAA-88713BDD61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3-6DFD-48F2-93C9-5ECF348A49C1}"/>
                </c:ext>
              </c:extLst>
            </c:dLbl>
            <c:dLbl>
              <c:idx val="1134"/>
              <c:tx>
                <c:rich>
                  <a:bodyPr/>
                  <a:lstStyle/>
                  <a:p>
                    <a:fld id="{43B4C04A-5105-AB47-BD4F-0426146FF3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4-6DFD-48F2-93C9-5ECF348A49C1}"/>
                </c:ext>
              </c:extLst>
            </c:dLbl>
            <c:dLbl>
              <c:idx val="1135"/>
              <c:tx>
                <c:rich>
                  <a:bodyPr/>
                  <a:lstStyle/>
                  <a:p>
                    <a:fld id="{62F909AA-0EAF-CB45-BA3C-242056298A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5-6DFD-48F2-93C9-5ECF348A49C1}"/>
                </c:ext>
              </c:extLst>
            </c:dLbl>
            <c:dLbl>
              <c:idx val="1136"/>
              <c:tx>
                <c:rich>
                  <a:bodyPr/>
                  <a:lstStyle/>
                  <a:p>
                    <a:fld id="{F54ACF2B-57CE-CC4F-8E6C-D6CBB58CD8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6-6DFD-48F2-93C9-5ECF348A49C1}"/>
                </c:ext>
              </c:extLst>
            </c:dLbl>
            <c:dLbl>
              <c:idx val="1137"/>
              <c:tx>
                <c:rich>
                  <a:bodyPr/>
                  <a:lstStyle/>
                  <a:p>
                    <a:fld id="{EB390D32-E681-1C4F-96D0-83BABA968C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7-6DFD-48F2-93C9-5ECF348A49C1}"/>
                </c:ext>
              </c:extLst>
            </c:dLbl>
            <c:dLbl>
              <c:idx val="1138"/>
              <c:tx>
                <c:rich>
                  <a:bodyPr/>
                  <a:lstStyle/>
                  <a:p>
                    <a:fld id="{D3488C6D-4AC2-A041-9973-961806ADF1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8-6DFD-48F2-93C9-5ECF348A49C1}"/>
                </c:ext>
              </c:extLst>
            </c:dLbl>
            <c:dLbl>
              <c:idx val="1139"/>
              <c:tx>
                <c:rich>
                  <a:bodyPr/>
                  <a:lstStyle/>
                  <a:p>
                    <a:fld id="{D6D30CDC-BA9C-ED4C-B357-89CF9B6DC7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9-6DFD-48F2-93C9-5ECF348A49C1}"/>
                </c:ext>
              </c:extLst>
            </c:dLbl>
            <c:dLbl>
              <c:idx val="1140"/>
              <c:tx>
                <c:rich>
                  <a:bodyPr/>
                  <a:lstStyle/>
                  <a:p>
                    <a:fld id="{5B3496E8-1DE5-5F45-B4AF-CA430902A7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A-6DFD-48F2-93C9-5ECF348A49C1}"/>
                </c:ext>
              </c:extLst>
            </c:dLbl>
            <c:dLbl>
              <c:idx val="1141"/>
              <c:tx>
                <c:rich>
                  <a:bodyPr/>
                  <a:lstStyle/>
                  <a:p>
                    <a:fld id="{6D268637-D649-E147-A286-74C3950A13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B-6DFD-48F2-93C9-5ECF348A49C1}"/>
                </c:ext>
              </c:extLst>
            </c:dLbl>
            <c:dLbl>
              <c:idx val="1142"/>
              <c:tx>
                <c:rich>
                  <a:bodyPr/>
                  <a:lstStyle/>
                  <a:p>
                    <a:fld id="{6EB9FEC6-7945-3840-8A41-887BDDEEC2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C-6DFD-48F2-93C9-5ECF348A49C1}"/>
                </c:ext>
              </c:extLst>
            </c:dLbl>
            <c:dLbl>
              <c:idx val="1143"/>
              <c:tx>
                <c:rich>
                  <a:bodyPr/>
                  <a:lstStyle/>
                  <a:p>
                    <a:fld id="{13E2BBAD-61C6-BB4C-90BC-00E26E15C1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D-6DFD-48F2-93C9-5ECF348A49C1}"/>
                </c:ext>
              </c:extLst>
            </c:dLbl>
            <c:dLbl>
              <c:idx val="1144"/>
              <c:tx>
                <c:rich>
                  <a:bodyPr/>
                  <a:lstStyle/>
                  <a:p>
                    <a:fld id="{A23C550D-0919-4545-ADE3-65A71E084A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E-6DFD-48F2-93C9-5ECF348A49C1}"/>
                </c:ext>
              </c:extLst>
            </c:dLbl>
            <c:dLbl>
              <c:idx val="1145"/>
              <c:tx>
                <c:rich>
                  <a:bodyPr/>
                  <a:lstStyle/>
                  <a:p>
                    <a:fld id="{66E7CD3F-21F8-5049-B41E-B2BEA0EBE3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7F-6DFD-48F2-93C9-5ECF348A49C1}"/>
                </c:ext>
              </c:extLst>
            </c:dLbl>
            <c:dLbl>
              <c:idx val="1146"/>
              <c:tx>
                <c:rich>
                  <a:bodyPr/>
                  <a:lstStyle/>
                  <a:p>
                    <a:fld id="{0C1D2C3A-0285-8A42-ACD1-44306664B6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0-6DFD-48F2-93C9-5ECF348A49C1}"/>
                </c:ext>
              </c:extLst>
            </c:dLbl>
            <c:dLbl>
              <c:idx val="1147"/>
              <c:tx>
                <c:rich>
                  <a:bodyPr/>
                  <a:lstStyle/>
                  <a:p>
                    <a:fld id="{5E3221A6-771C-634C-A8AF-4A6D06E767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1-6DFD-48F2-93C9-5ECF348A49C1}"/>
                </c:ext>
              </c:extLst>
            </c:dLbl>
            <c:dLbl>
              <c:idx val="1148"/>
              <c:tx>
                <c:rich>
                  <a:bodyPr/>
                  <a:lstStyle/>
                  <a:p>
                    <a:fld id="{0D137C22-C169-3E45-8515-A8DF8C6C7A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2-6DFD-48F2-93C9-5ECF348A49C1}"/>
                </c:ext>
              </c:extLst>
            </c:dLbl>
            <c:dLbl>
              <c:idx val="1149"/>
              <c:tx>
                <c:rich>
                  <a:bodyPr/>
                  <a:lstStyle/>
                  <a:p>
                    <a:fld id="{E4E08C77-8DAD-F549-8D8A-52A0AB0836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3-6DFD-48F2-93C9-5ECF348A49C1}"/>
                </c:ext>
              </c:extLst>
            </c:dLbl>
            <c:dLbl>
              <c:idx val="1150"/>
              <c:tx>
                <c:rich>
                  <a:bodyPr/>
                  <a:lstStyle/>
                  <a:p>
                    <a:fld id="{FD579EAA-31F8-894E-A142-20E768A8DD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4-6DFD-48F2-93C9-5ECF348A49C1}"/>
                </c:ext>
              </c:extLst>
            </c:dLbl>
            <c:dLbl>
              <c:idx val="1151"/>
              <c:tx>
                <c:rich>
                  <a:bodyPr/>
                  <a:lstStyle/>
                  <a:p>
                    <a:fld id="{4AE697D2-BB66-EA41-AD5B-B80144D18D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5-6DFD-48F2-93C9-5ECF348A49C1}"/>
                </c:ext>
              </c:extLst>
            </c:dLbl>
            <c:dLbl>
              <c:idx val="1152"/>
              <c:tx>
                <c:rich>
                  <a:bodyPr/>
                  <a:lstStyle/>
                  <a:p>
                    <a:fld id="{5F84FA38-01A0-ED45-8AD1-7FA53D70E1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6-6DFD-48F2-93C9-5ECF348A49C1}"/>
                </c:ext>
              </c:extLst>
            </c:dLbl>
            <c:dLbl>
              <c:idx val="1153"/>
              <c:tx>
                <c:rich>
                  <a:bodyPr/>
                  <a:lstStyle/>
                  <a:p>
                    <a:fld id="{96937497-ED67-284E-A583-FA7591A8F4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7-6DFD-48F2-93C9-5ECF348A49C1}"/>
                </c:ext>
              </c:extLst>
            </c:dLbl>
            <c:dLbl>
              <c:idx val="1154"/>
              <c:tx>
                <c:rich>
                  <a:bodyPr/>
                  <a:lstStyle/>
                  <a:p>
                    <a:fld id="{F20EF7CA-5F13-2A4F-B0E1-22D716E0B4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8-6DFD-48F2-93C9-5ECF348A49C1}"/>
                </c:ext>
              </c:extLst>
            </c:dLbl>
            <c:dLbl>
              <c:idx val="1155"/>
              <c:tx>
                <c:rich>
                  <a:bodyPr/>
                  <a:lstStyle/>
                  <a:p>
                    <a:fld id="{BBDA0969-F22F-5E40-880E-C12535DE50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9-6DFD-48F2-93C9-5ECF348A49C1}"/>
                </c:ext>
              </c:extLst>
            </c:dLbl>
            <c:dLbl>
              <c:idx val="1156"/>
              <c:tx>
                <c:rich>
                  <a:bodyPr/>
                  <a:lstStyle/>
                  <a:p>
                    <a:fld id="{6EE27C2A-F7DE-7E47-A307-FC2E3FC100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A-6DFD-48F2-93C9-5ECF348A49C1}"/>
                </c:ext>
              </c:extLst>
            </c:dLbl>
            <c:dLbl>
              <c:idx val="1157"/>
              <c:tx>
                <c:rich>
                  <a:bodyPr/>
                  <a:lstStyle/>
                  <a:p>
                    <a:fld id="{E118F5F6-19B1-8C44-A084-33DA9D0B40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B-6DFD-48F2-93C9-5ECF348A49C1}"/>
                </c:ext>
              </c:extLst>
            </c:dLbl>
            <c:dLbl>
              <c:idx val="1158"/>
              <c:tx>
                <c:rich>
                  <a:bodyPr/>
                  <a:lstStyle/>
                  <a:p>
                    <a:fld id="{1D1380E4-D0FF-EC41-975E-8B0D83D0A7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C-6DFD-48F2-93C9-5ECF348A49C1}"/>
                </c:ext>
              </c:extLst>
            </c:dLbl>
            <c:dLbl>
              <c:idx val="1159"/>
              <c:tx>
                <c:rich>
                  <a:bodyPr/>
                  <a:lstStyle/>
                  <a:p>
                    <a:fld id="{CAC50E23-9ECD-CA4A-BC48-65AD53DB05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D-6DFD-48F2-93C9-5ECF348A49C1}"/>
                </c:ext>
              </c:extLst>
            </c:dLbl>
            <c:dLbl>
              <c:idx val="1160"/>
              <c:tx>
                <c:rich>
                  <a:bodyPr/>
                  <a:lstStyle/>
                  <a:p>
                    <a:fld id="{2F035F34-277D-CD40-B169-24803E1E09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E-6DFD-48F2-93C9-5ECF348A49C1}"/>
                </c:ext>
              </c:extLst>
            </c:dLbl>
            <c:dLbl>
              <c:idx val="1161"/>
              <c:tx>
                <c:rich>
                  <a:bodyPr/>
                  <a:lstStyle/>
                  <a:p>
                    <a:fld id="{29887F12-EC3A-2A46-8326-24D603567D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8F-6DFD-48F2-93C9-5ECF348A49C1}"/>
                </c:ext>
              </c:extLst>
            </c:dLbl>
            <c:dLbl>
              <c:idx val="1162"/>
              <c:tx>
                <c:rich>
                  <a:bodyPr/>
                  <a:lstStyle/>
                  <a:p>
                    <a:fld id="{226AA8E0-BC34-2D46-B08C-D1053423EB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0-6DFD-48F2-93C9-5ECF348A49C1}"/>
                </c:ext>
              </c:extLst>
            </c:dLbl>
            <c:dLbl>
              <c:idx val="1163"/>
              <c:tx>
                <c:rich>
                  <a:bodyPr/>
                  <a:lstStyle/>
                  <a:p>
                    <a:fld id="{01635E4B-E1F0-FF42-A252-9BCBD82CF9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1-6DFD-48F2-93C9-5ECF348A49C1}"/>
                </c:ext>
              </c:extLst>
            </c:dLbl>
            <c:dLbl>
              <c:idx val="1164"/>
              <c:tx>
                <c:rich>
                  <a:bodyPr/>
                  <a:lstStyle/>
                  <a:p>
                    <a:fld id="{C51DE1AF-E340-B44E-BB03-C3F5515E9F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2-6DFD-48F2-93C9-5ECF348A49C1}"/>
                </c:ext>
              </c:extLst>
            </c:dLbl>
            <c:dLbl>
              <c:idx val="1165"/>
              <c:tx>
                <c:rich>
                  <a:bodyPr/>
                  <a:lstStyle/>
                  <a:p>
                    <a:fld id="{35951F76-2A06-D642-987D-84FA266468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3-6DFD-48F2-93C9-5ECF348A49C1}"/>
                </c:ext>
              </c:extLst>
            </c:dLbl>
            <c:dLbl>
              <c:idx val="1166"/>
              <c:tx>
                <c:rich>
                  <a:bodyPr/>
                  <a:lstStyle/>
                  <a:p>
                    <a:fld id="{AE53AD77-E066-614A-BDA2-FF167AC076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4-6DFD-48F2-93C9-5ECF348A49C1}"/>
                </c:ext>
              </c:extLst>
            </c:dLbl>
            <c:dLbl>
              <c:idx val="1167"/>
              <c:tx>
                <c:rich>
                  <a:bodyPr/>
                  <a:lstStyle/>
                  <a:p>
                    <a:fld id="{CF05C8C7-7B9A-3949-856A-8F0735A1A5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5-6DFD-48F2-93C9-5ECF348A49C1}"/>
                </c:ext>
              </c:extLst>
            </c:dLbl>
            <c:dLbl>
              <c:idx val="1168"/>
              <c:tx>
                <c:rich>
                  <a:bodyPr/>
                  <a:lstStyle/>
                  <a:p>
                    <a:fld id="{39ECDB38-F321-0E4B-BCA8-B37C38FFDB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6-6DFD-48F2-93C9-5ECF348A49C1}"/>
                </c:ext>
              </c:extLst>
            </c:dLbl>
            <c:dLbl>
              <c:idx val="1169"/>
              <c:tx>
                <c:rich>
                  <a:bodyPr/>
                  <a:lstStyle/>
                  <a:p>
                    <a:fld id="{54A69C2C-FCD4-0D44-9DCF-F99DA2BA12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7-6DFD-48F2-93C9-5ECF348A49C1}"/>
                </c:ext>
              </c:extLst>
            </c:dLbl>
            <c:dLbl>
              <c:idx val="1170"/>
              <c:tx>
                <c:rich>
                  <a:bodyPr/>
                  <a:lstStyle/>
                  <a:p>
                    <a:fld id="{4693FAA2-3AF4-BF41-88F7-E91883BB89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8-6DFD-48F2-93C9-5ECF348A49C1}"/>
                </c:ext>
              </c:extLst>
            </c:dLbl>
            <c:dLbl>
              <c:idx val="1171"/>
              <c:tx>
                <c:rich>
                  <a:bodyPr/>
                  <a:lstStyle/>
                  <a:p>
                    <a:fld id="{26398FB8-CC2F-D148-B46B-20366F2A75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9-6DFD-48F2-93C9-5ECF348A49C1}"/>
                </c:ext>
              </c:extLst>
            </c:dLbl>
            <c:dLbl>
              <c:idx val="1172"/>
              <c:tx>
                <c:rich>
                  <a:bodyPr/>
                  <a:lstStyle/>
                  <a:p>
                    <a:fld id="{3343C985-BDDA-3146-B809-212B157FA3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A-6DFD-48F2-93C9-5ECF348A49C1}"/>
                </c:ext>
              </c:extLst>
            </c:dLbl>
            <c:dLbl>
              <c:idx val="1173"/>
              <c:tx>
                <c:rich>
                  <a:bodyPr/>
                  <a:lstStyle/>
                  <a:p>
                    <a:fld id="{0E1C8D0F-4D8B-5241-ADCB-070414423C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B-6DFD-48F2-93C9-5ECF348A49C1}"/>
                </c:ext>
              </c:extLst>
            </c:dLbl>
            <c:dLbl>
              <c:idx val="1174"/>
              <c:tx>
                <c:rich>
                  <a:bodyPr/>
                  <a:lstStyle/>
                  <a:p>
                    <a:fld id="{CA962636-DC45-5B47-B92A-403F9654DD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C-6DFD-48F2-93C9-5ECF348A49C1}"/>
                </c:ext>
              </c:extLst>
            </c:dLbl>
            <c:dLbl>
              <c:idx val="1175"/>
              <c:tx>
                <c:rich>
                  <a:bodyPr/>
                  <a:lstStyle/>
                  <a:p>
                    <a:fld id="{1F5589D2-79E3-A441-A9B1-90ED7B2945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D-6DFD-48F2-93C9-5ECF348A49C1}"/>
                </c:ext>
              </c:extLst>
            </c:dLbl>
            <c:dLbl>
              <c:idx val="1176"/>
              <c:tx>
                <c:rich>
                  <a:bodyPr/>
                  <a:lstStyle/>
                  <a:p>
                    <a:fld id="{D096AD72-FF56-134A-9C05-89BAC437CC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9E-6DFD-48F2-93C9-5ECF348A49C1}"/>
                </c:ext>
              </c:extLst>
            </c:dLbl>
            <c:dLbl>
              <c:idx val="1177"/>
              <c:layout>
                <c:manualLayout>
                  <c:x val="5.4567811620304489E-2"/>
                  <c:y val="7.3731127320402823E-2"/>
                </c:manualLayout>
              </c:layout>
              <c:tx>
                <c:rich>
                  <a:bodyPr/>
                  <a:lstStyle/>
                  <a:p>
                    <a:fld id="{F092F99E-C82B-D142-99FF-0678754D07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49F-6DFD-48F2-93C9-5ECF348A49C1}"/>
                </c:ext>
              </c:extLst>
            </c:dLbl>
            <c:dLbl>
              <c:idx val="1178"/>
              <c:tx>
                <c:rich>
                  <a:bodyPr/>
                  <a:lstStyle/>
                  <a:p>
                    <a:fld id="{C1F295EC-E283-834F-BE5A-2F160EE80D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0-6DFD-48F2-93C9-5ECF348A49C1}"/>
                </c:ext>
              </c:extLst>
            </c:dLbl>
            <c:dLbl>
              <c:idx val="1179"/>
              <c:tx>
                <c:rich>
                  <a:bodyPr/>
                  <a:lstStyle/>
                  <a:p>
                    <a:fld id="{DCBE01CF-6D25-814D-AE7B-376DE540D3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1-6DFD-48F2-93C9-5ECF348A49C1}"/>
                </c:ext>
              </c:extLst>
            </c:dLbl>
            <c:dLbl>
              <c:idx val="1180"/>
              <c:tx>
                <c:rich>
                  <a:bodyPr/>
                  <a:lstStyle/>
                  <a:p>
                    <a:fld id="{0B926755-9742-8740-8EAB-EE3DC612EF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2-6DFD-48F2-93C9-5ECF348A49C1}"/>
                </c:ext>
              </c:extLst>
            </c:dLbl>
            <c:dLbl>
              <c:idx val="1181"/>
              <c:tx>
                <c:rich>
                  <a:bodyPr/>
                  <a:lstStyle/>
                  <a:p>
                    <a:fld id="{215EA16B-1E4A-9940-8747-52257B2718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3-6DFD-48F2-93C9-5ECF348A49C1}"/>
                </c:ext>
              </c:extLst>
            </c:dLbl>
            <c:dLbl>
              <c:idx val="1182"/>
              <c:tx>
                <c:rich>
                  <a:bodyPr/>
                  <a:lstStyle/>
                  <a:p>
                    <a:fld id="{8A1F70D8-F76A-5C49-8CE0-E814277D83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4-6DFD-48F2-93C9-5ECF348A49C1}"/>
                </c:ext>
              </c:extLst>
            </c:dLbl>
            <c:dLbl>
              <c:idx val="1183"/>
              <c:tx>
                <c:rich>
                  <a:bodyPr/>
                  <a:lstStyle/>
                  <a:p>
                    <a:fld id="{64C8BC4B-4BDF-174B-AB2D-48D4B13AF9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5-6DFD-48F2-93C9-5ECF348A49C1}"/>
                </c:ext>
              </c:extLst>
            </c:dLbl>
            <c:dLbl>
              <c:idx val="1184"/>
              <c:tx>
                <c:rich>
                  <a:bodyPr/>
                  <a:lstStyle/>
                  <a:p>
                    <a:fld id="{EDBB6C3A-E29D-2040-8B40-41ED8DE1C4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6-6DFD-48F2-93C9-5ECF348A49C1}"/>
                </c:ext>
              </c:extLst>
            </c:dLbl>
            <c:dLbl>
              <c:idx val="1185"/>
              <c:tx>
                <c:rich>
                  <a:bodyPr/>
                  <a:lstStyle/>
                  <a:p>
                    <a:fld id="{90825917-6FFB-9648-8177-D4B93078B0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7-6DFD-48F2-93C9-5ECF348A49C1}"/>
                </c:ext>
              </c:extLst>
            </c:dLbl>
            <c:dLbl>
              <c:idx val="1186"/>
              <c:tx>
                <c:rich>
                  <a:bodyPr/>
                  <a:lstStyle/>
                  <a:p>
                    <a:fld id="{9FA0AE1E-7B1A-9B4F-9278-78A62A3AA5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8-6DFD-48F2-93C9-5ECF348A49C1}"/>
                </c:ext>
              </c:extLst>
            </c:dLbl>
            <c:dLbl>
              <c:idx val="1187"/>
              <c:tx>
                <c:rich>
                  <a:bodyPr/>
                  <a:lstStyle/>
                  <a:p>
                    <a:fld id="{43470C90-4E4F-1F49-A3AB-ED6B269FC9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9-6DFD-48F2-93C9-5ECF348A49C1}"/>
                </c:ext>
              </c:extLst>
            </c:dLbl>
            <c:dLbl>
              <c:idx val="1188"/>
              <c:tx>
                <c:rich>
                  <a:bodyPr/>
                  <a:lstStyle/>
                  <a:p>
                    <a:fld id="{29C7F292-A484-444E-891D-3CA3CACCB4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A-6DFD-48F2-93C9-5ECF348A49C1}"/>
                </c:ext>
              </c:extLst>
            </c:dLbl>
            <c:dLbl>
              <c:idx val="1189"/>
              <c:tx>
                <c:rich>
                  <a:bodyPr/>
                  <a:lstStyle/>
                  <a:p>
                    <a:fld id="{0A86E8C4-1668-8341-98E5-D113939395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B-6DFD-48F2-93C9-5ECF348A49C1}"/>
                </c:ext>
              </c:extLst>
            </c:dLbl>
            <c:dLbl>
              <c:idx val="1190"/>
              <c:tx>
                <c:rich>
                  <a:bodyPr/>
                  <a:lstStyle/>
                  <a:p>
                    <a:fld id="{82E687AA-B043-754B-9916-8D1D567349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C-6DFD-48F2-93C9-5ECF348A49C1}"/>
                </c:ext>
              </c:extLst>
            </c:dLbl>
            <c:dLbl>
              <c:idx val="1191"/>
              <c:tx>
                <c:rich>
                  <a:bodyPr/>
                  <a:lstStyle/>
                  <a:p>
                    <a:fld id="{94BD680E-2851-C747-B57D-98DDF1D3F0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D-6DFD-48F2-93C9-5ECF348A49C1}"/>
                </c:ext>
              </c:extLst>
            </c:dLbl>
            <c:dLbl>
              <c:idx val="1192"/>
              <c:tx>
                <c:rich>
                  <a:bodyPr/>
                  <a:lstStyle/>
                  <a:p>
                    <a:fld id="{D3C26EB2-10BA-AB4A-B275-877BA4B119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E-6DFD-48F2-93C9-5ECF348A49C1}"/>
                </c:ext>
              </c:extLst>
            </c:dLbl>
            <c:dLbl>
              <c:idx val="1193"/>
              <c:tx>
                <c:rich>
                  <a:bodyPr/>
                  <a:lstStyle/>
                  <a:p>
                    <a:fld id="{C398F28A-C921-8543-A201-E80B291D84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AF-6DFD-48F2-93C9-5ECF348A49C1}"/>
                </c:ext>
              </c:extLst>
            </c:dLbl>
            <c:dLbl>
              <c:idx val="1194"/>
              <c:tx>
                <c:rich>
                  <a:bodyPr/>
                  <a:lstStyle/>
                  <a:p>
                    <a:fld id="{8C8FC4C4-26B4-ED44-BDDB-61329A2FE5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0-6DFD-48F2-93C9-5ECF348A49C1}"/>
                </c:ext>
              </c:extLst>
            </c:dLbl>
            <c:dLbl>
              <c:idx val="1195"/>
              <c:tx>
                <c:rich>
                  <a:bodyPr/>
                  <a:lstStyle/>
                  <a:p>
                    <a:fld id="{A1520902-EACC-2840-985E-69B31A68C5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1-6DFD-48F2-93C9-5ECF348A49C1}"/>
                </c:ext>
              </c:extLst>
            </c:dLbl>
            <c:dLbl>
              <c:idx val="1196"/>
              <c:tx>
                <c:rich>
                  <a:bodyPr/>
                  <a:lstStyle/>
                  <a:p>
                    <a:fld id="{33DBD63C-86F5-6C4E-B736-6DE37D80A3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2-6DFD-48F2-93C9-5ECF348A49C1}"/>
                </c:ext>
              </c:extLst>
            </c:dLbl>
            <c:dLbl>
              <c:idx val="1197"/>
              <c:tx>
                <c:rich>
                  <a:bodyPr/>
                  <a:lstStyle/>
                  <a:p>
                    <a:fld id="{2E52939B-082E-5445-8EBF-CFAA4E7501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3-6DFD-48F2-93C9-5ECF348A49C1}"/>
                </c:ext>
              </c:extLst>
            </c:dLbl>
            <c:dLbl>
              <c:idx val="1198"/>
              <c:tx>
                <c:rich>
                  <a:bodyPr/>
                  <a:lstStyle/>
                  <a:p>
                    <a:fld id="{31A6BD9F-B09E-574C-A58F-20A298F099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4-6DFD-48F2-93C9-5ECF348A49C1}"/>
                </c:ext>
              </c:extLst>
            </c:dLbl>
            <c:dLbl>
              <c:idx val="1199"/>
              <c:tx>
                <c:rich>
                  <a:bodyPr/>
                  <a:lstStyle/>
                  <a:p>
                    <a:fld id="{63A0DA4C-FDA8-CD45-AA1E-CFB989FC38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5-6DFD-48F2-93C9-5ECF348A49C1}"/>
                </c:ext>
              </c:extLst>
            </c:dLbl>
            <c:dLbl>
              <c:idx val="1200"/>
              <c:tx>
                <c:rich>
                  <a:bodyPr/>
                  <a:lstStyle/>
                  <a:p>
                    <a:fld id="{0300A73B-D263-5A44-98BD-DC9EF38DE2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6-6DFD-48F2-93C9-5ECF348A49C1}"/>
                </c:ext>
              </c:extLst>
            </c:dLbl>
            <c:dLbl>
              <c:idx val="1201"/>
              <c:tx>
                <c:rich>
                  <a:bodyPr/>
                  <a:lstStyle/>
                  <a:p>
                    <a:fld id="{7138EB9C-5B47-9F42-8EB0-5977A5C2B2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7-6DFD-48F2-93C9-5ECF348A49C1}"/>
                </c:ext>
              </c:extLst>
            </c:dLbl>
            <c:dLbl>
              <c:idx val="1202"/>
              <c:tx>
                <c:rich>
                  <a:bodyPr/>
                  <a:lstStyle/>
                  <a:p>
                    <a:fld id="{D05DD6C4-26D7-5F4A-B1A3-05930E5CA5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8-6DFD-48F2-93C9-5ECF348A49C1}"/>
                </c:ext>
              </c:extLst>
            </c:dLbl>
            <c:dLbl>
              <c:idx val="1203"/>
              <c:tx>
                <c:rich>
                  <a:bodyPr/>
                  <a:lstStyle/>
                  <a:p>
                    <a:fld id="{AA9ECF4D-BC5C-FC42-A78E-569871D1B8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9-6DFD-48F2-93C9-5ECF348A49C1}"/>
                </c:ext>
              </c:extLst>
            </c:dLbl>
            <c:dLbl>
              <c:idx val="12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BA-6DFD-48F2-93C9-5ECF348A49C1}"/>
                </c:ext>
              </c:extLst>
            </c:dLbl>
            <c:dLbl>
              <c:idx val="1205"/>
              <c:tx>
                <c:rich>
                  <a:bodyPr/>
                  <a:lstStyle/>
                  <a:p>
                    <a:fld id="{91030DF7-8EEA-C649-9439-9AD7DDA851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B-6DFD-48F2-93C9-5ECF348A49C1}"/>
                </c:ext>
              </c:extLst>
            </c:dLbl>
            <c:dLbl>
              <c:idx val="1206"/>
              <c:tx>
                <c:rich>
                  <a:bodyPr/>
                  <a:lstStyle/>
                  <a:p>
                    <a:fld id="{EB5B7D48-C8D4-BC42-B45E-1179BBF4B0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C-6DFD-48F2-93C9-5ECF348A49C1}"/>
                </c:ext>
              </c:extLst>
            </c:dLbl>
            <c:dLbl>
              <c:idx val="1207"/>
              <c:tx>
                <c:rich>
                  <a:bodyPr/>
                  <a:lstStyle/>
                  <a:p>
                    <a:fld id="{6070A16F-28C3-AA49-8154-94E147406F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D-6DFD-48F2-93C9-5ECF348A49C1}"/>
                </c:ext>
              </c:extLst>
            </c:dLbl>
            <c:dLbl>
              <c:idx val="12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BE-6DFD-48F2-93C9-5ECF348A49C1}"/>
                </c:ext>
              </c:extLst>
            </c:dLbl>
            <c:dLbl>
              <c:idx val="1209"/>
              <c:tx>
                <c:rich>
                  <a:bodyPr/>
                  <a:lstStyle/>
                  <a:p>
                    <a:fld id="{617EF442-0062-3048-980F-7F158E81E5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BF-6DFD-48F2-93C9-5ECF348A49C1}"/>
                </c:ext>
              </c:extLst>
            </c:dLbl>
            <c:dLbl>
              <c:idx val="1210"/>
              <c:tx>
                <c:rich>
                  <a:bodyPr/>
                  <a:lstStyle/>
                  <a:p>
                    <a:fld id="{70514C2A-CA12-354F-8CA5-E5FDFFA8B3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0-6DFD-48F2-93C9-5ECF348A49C1}"/>
                </c:ext>
              </c:extLst>
            </c:dLbl>
            <c:dLbl>
              <c:idx val="12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C1-6DFD-48F2-93C9-5ECF348A49C1}"/>
                </c:ext>
              </c:extLst>
            </c:dLbl>
            <c:dLbl>
              <c:idx val="12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C2-6DFD-48F2-93C9-5ECF348A49C1}"/>
                </c:ext>
              </c:extLst>
            </c:dLbl>
            <c:dLbl>
              <c:idx val="1213"/>
              <c:tx>
                <c:rich>
                  <a:bodyPr/>
                  <a:lstStyle/>
                  <a:p>
                    <a:fld id="{A6FF458E-A33D-C546-BBFA-22019B20A7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3-6DFD-48F2-93C9-5ECF348A49C1}"/>
                </c:ext>
              </c:extLst>
            </c:dLbl>
            <c:dLbl>
              <c:idx val="1214"/>
              <c:tx>
                <c:rich>
                  <a:bodyPr/>
                  <a:lstStyle/>
                  <a:p>
                    <a:fld id="{05B0441D-F18D-0A40-B5C2-FDE51D04FD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4-6DFD-48F2-93C9-5ECF348A49C1}"/>
                </c:ext>
              </c:extLst>
            </c:dLbl>
            <c:dLbl>
              <c:idx val="1215"/>
              <c:tx>
                <c:rich>
                  <a:bodyPr/>
                  <a:lstStyle/>
                  <a:p>
                    <a:fld id="{5ECEAA02-933B-7646-BCD9-53A877762A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5-6DFD-48F2-93C9-5ECF348A49C1}"/>
                </c:ext>
              </c:extLst>
            </c:dLbl>
            <c:dLbl>
              <c:idx val="1216"/>
              <c:tx>
                <c:rich>
                  <a:bodyPr/>
                  <a:lstStyle/>
                  <a:p>
                    <a:fld id="{2ED0EA01-5A38-4444-8260-AF6E6A31CA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6-6DFD-48F2-93C9-5ECF348A49C1}"/>
                </c:ext>
              </c:extLst>
            </c:dLbl>
            <c:dLbl>
              <c:idx val="1217"/>
              <c:tx>
                <c:rich>
                  <a:bodyPr/>
                  <a:lstStyle/>
                  <a:p>
                    <a:fld id="{BA12C4F3-B235-6245-8409-9EF0DD1300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7-6DFD-48F2-93C9-5ECF348A49C1}"/>
                </c:ext>
              </c:extLst>
            </c:dLbl>
            <c:dLbl>
              <c:idx val="1218"/>
              <c:tx>
                <c:rich>
                  <a:bodyPr/>
                  <a:lstStyle/>
                  <a:p>
                    <a:fld id="{4AF852BD-97E6-9749-8370-EB0723DF69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8-6DFD-48F2-93C9-5ECF348A49C1}"/>
                </c:ext>
              </c:extLst>
            </c:dLbl>
            <c:dLbl>
              <c:idx val="1219"/>
              <c:tx>
                <c:rich>
                  <a:bodyPr/>
                  <a:lstStyle/>
                  <a:p>
                    <a:fld id="{8CB1901F-E56C-AD40-BD3F-8A4687781F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9-6DFD-48F2-93C9-5ECF348A49C1}"/>
                </c:ext>
              </c:extLst>
            </c:dLbl>
            <c:dLbl>
              <c:idx val="1220"/>
              <c:tx>
                <c:rich>
                  <a:bodyPr/>
                  <a:lstStyle/>
                  <a:p>
                    <a:fld id="{DC17EBDC-E317-6549-87A6-B813F31195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A-6DFD-48F2-93C9-5ECF348A49C1}"/>
                </c:ext>
              </c:extLst>
            </c:dLbl>
            <c:dLbl>
              <c:idx val="1221"/>
              <c:tx>
                <c:rich>
                  <a:bodyPr/>
                  <a:lstStyle/>
                  <a:p>
                    <a:fld id="{51B23544-8A58-D643-8197-D969CA9762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B-6DFD-48F2-93C9-5ECF348A49C1}"/>
                </c:ext>
              </c:extLst>
            </c:dLbl>
            <c:dLbl>
              <c:idx val="1222"/>
              <c:tx>
                <c:rich>
                  <a:bodyPr/>
                  <a:lstStyle/>
                  <a:p>
                    <a:fld id="{EC3666C6-6C3D-8C44-862A-FC3E8EEE4F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C-6DFD-48F2-93C9-5ECF348A49C1}"/>
                </c:ext>
              </c:extLst>
            </c:dLbl>
            <c:dLbl>
              <c:idx val="1223"/>
              <c:tx>
                <c:rich>
                  <a:bodyPr/>
                  <a:lstStyle/>
                  <a:p>
                    <a:fld id="{9BFF6077-55D3-EC49-B476-2C87FE72C4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D-6DFD-48F2-93C9-5ECF348A49C1}"/>
                </c:ext>
              </c:extLst>
            </c:dLbl>
            <c:dLbl>
              <c:idx val="1224"/>
              <c:tx>
                <c:rich>
                  <a:bodyPr/>
                  <a:lstStyle/>
                  <a:p>
                    <a:fld id="{3854F5C6-7E9D-8E4F-AEF5-32CB3D75ED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E-6DFD-48F2-93C9-5ECF348A49C1}"/>
                </c:ext>
              </c:extLst>
            </c:dLbl>
            <c:dLbl>
              <c:idx val="1225"/>
              <c:tx>
                <c:rich>
                  <a:bodyPr/>
                  <a:lstStyle/>
                  <a:p>
                    <a:fld id="{05EF43FD-9EBF-874F-85EF-D030A56583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CF-6DFD-48F2-93C9-5ECF348A49C1}"/>
                </c:ext>
              </c:extLst>
            </c:dLbl>
            <c:dLbl>
              <c:idx val="1226"/>
              <c:tx>
                <c:rich>
                  <a:bodyPr/>
                  <a:lstStyle/>
                  <a:p>
                    <a:fld id="{CCF5E883-D561-8642-B11A-A160461A12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0-6DFD-48F2-93C9-5ECF348A49C1}"/>
                </c:ext>
              </c:extLst>
            </c:dLbl>
            <c:dLbl>
              <c:idx val="1227"/>
              <c:tx>
                <c:rich>
                  <a:bodyPr/>
                  <a:lstStyle/>
                  <a:p>
                    <a:fld id="{ACEF0F02-BAA1-384B-8B9F-22252513BB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1-6DFD-48F2-93C9-5ECF348A49C1}"/>
                </c:ext>
              </c:extLst>
            </c:dLbl>
            <c:dLbl>
              <c:idx val="1228"/>
              <c:tx>
                <c:rich>
                  <a:bodyPr/>
                  <a:lstStyle/>
                  <a:p>
                    <a:fld id="{F794E3B5-B1C9-7D4B-870D-B8AE42DB51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2-6DFD-48F2-93C9-5ECF348A49C1}"/>
                </c:ext>
              </c:extLst>
            </c:dLbl>
            <c:dLbl>
              <c:idx val="1229"/>
              <c:tx>
                <c:rich>
                  <a:bodyPr/>
                  <a:lstStyle/>
                  <a:p>
                    <a:fld id="{4EAFE6B8-0F62-9A4A-8597-4C603FF10E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3-6DFD-48F2-93C9-5ECF348A49C1}"/>
                </c:ext>
              </c:extLst>
            </c:dLbl>
            <c:dLbl>
              <c:idx val="1230"/>
              <c:tx>
                <c:rich>
                  <a:bodyPr/>
                  <a:lstStyle/>
                  <a:p>
                    <a:fld id="{D8BCCA8F-581E-2542-94EF-47A3C99010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4-6DFD-48F2-93C9-5ECF348A49C1}"/>
                </c:ext>
              </c:extLst>
            </c:dLbl>
            <c:dLbl>
              <c:idx val="1231"/>
              <c:tx>
                <c:rich>
                  <a:bodyPr/>
                  <a:lstStyle/>
                  <a:p>
                    <a:fld id="{A0EC56CC-4051-8D40-8424-828FFF57FF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5-6DFD-48F2-93C9-5ECF348A49C1}"/>
                </c:ext>
              </c:extLst>
            </c:dLbl>
            <c:dLbl>
              <c:idx val="1232"/>
              <c:tx>
                <c:rich>
                  <a:bodyPr/>
                  <a:lstStyle/>
                  <a:p>
                    <a:fld id="{C38D434D-B42D-BB4B-9C74-A0671888B2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6-6DFD-48F2-93C9-5ECF348A49C1}"/>
                </c:ext>
              </c:extLst>
            </c:dLbl>
            <c:dLbl>
              <c:idx val="1233"/>
              <c:tx>
                <c:rich>
                  <a:bodyPr/>
                  <a:lstStyle/>
                  <a:p>
                    <a:fld id="{CB05D690-3C22-5046-ACC9-84BA09E2D1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7-6DFD-48F2-93C9-5ECF348A49C1}"/>
                </c:ext>
              </c:extLst>
            </c:dLbl>
            <c:dLbl>
              <c:idx val="1234"/>
              <c:tx>
                <c:rich>
                  <a:bodyPr/>
                  <a:lstStyle/>
                  <a:p>
                    <a:fld id="{545C3D74-57CF-B841-BDF5-3A3B363993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8-6DFD-48F2-93C9-5ECF348A49C1}"/>
                </c:ext>
              </c:extLst>
            </c:dLbl>
            <c:dLbl>
              <c:idx val="1235"/>
              <c:tx>
                <c:rich>
                  <a:bodyPr/>
                  <a:lstStyle/>
                  <a:p>
                    <a:fld id="{305CC4A9-162C-064F-9055-10938910BA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9-6DFD-48F2-93C9-5ECF348A49C1}"/>
                </c:ext>
              </c:extLst>
            </c:dLbl>
            <c:dLbl>
              <c:idx val="1236"/>
              <c:tx>
                <c:rich>
                  <a:bodyPr/>
                  <a:lstStyle/>
                  <a:p>
                    <a:fld id="{ABA64DF9-EDFC-3A4F-B80F-7106B0D54D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A-6DFD-48F2-93C9-5ECF348A49C1}"/>
                </c:ext>
              </c:extLst>
            </c:dLbl>
            <c:dLbl>
              <c:idx val="1237"/>
              <c:tx>
                <c:rich>
                  <a:bodyPr/>
                  <a:lstStyle/>
                  <a:p>
                    <a:fld id="{CDA14946-7281-5847-A882-0E202053C8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B-6DFD-48F2-93C9-5ECF348A49C1}"/>
                </c:ext>
              </c:extLst>
            </c:dLbl>
            <c:dLbl>
              <c:idx val="1238"/>
              <c:tx>
                <c:rich>
                  <a:bodyPr/>
                  <a:lstStyle/>
                  <a:p>
                    <a:fld id="{847CA8BF-12A6-2B4F-BB76-48E6E7A104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C-6DFD-48F2-93C9-5ECF348A49C1}"/>
                </c:ext>
              </c:extLst>
            </c:dLbl>
            <c:dLbl>
              <c:idx val="1239"/>
              <c:tx>
                <c:rich>
                  <a:bodyPr/>
                  <a:lstStyle/>
                  <a:p>
                    <a:fld id="{8AA9154F-B22E-BA45-8242-D6540A86B5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D-6DFD-48F2-93C9-5ECF348A49C1}"/>
                </c:ext>
              </c:extLst>
            </c:dLbl>
            <c:dLbl>
              <c:idx val="1240"/>
              <c:tx>
                <c:rich>
                  <a:bodyPr/>
                  <a:lstStyle/>
                  <a:p>
                    <a:fld id="{C32A0285-3F18-5944-92EA-CA29362BA8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E-6DFD-48F2-93C9-5ECF348A49C1}"/>
                </c:ext>
              </c:extLst>
            </c:dLbl>
            <c:dLbl>
              <c:idx val="1241"/>
              <c:tx>
                <c:rich>
                  <a:bodyPr/>
                  <a:lstStyle/>
                  <a:p>
                    <a:fld id="{FB4A6661-CD82-1346-B8C6-10B8A5AC67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DF-6DFD-48F2-93C9-5ECF348A49C1}"/>
                </c:ext>
              </c:extLst>
            </c:dLbl>
            <c:dLbl>
              <c:idx val="1242"/>
              <c:tx>
                <c:rich>
                  <a:bodyPr/>
                  <a:lstStyle/>
                  <a:p>
                    <a:fld id="{3CDF5DD6-D165-3E4D-AC6F-F5B8E91AAF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0-6DFD-48F2-93C9-5ECF348A49C1}"/>
                </c:ext>
              </c:extLst>
            </c:dLbl>
            <c:dLbl>
              <c:idx val="1243"/>
              <c:tx>
                <c:rich>
                  <a:bodyPr/>
                  <a:lstStyle/>
                  <a:p>
                    <a:fld id="{B1657E2E-51FC-484E-AB50-D01AE0F458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1-6DFD-48F2-93C9-5ECF348A49C1}"/>
                </c:ext>
              </c:extLst>
            </c:dLbl>
            <c:dLbl>
              <c:idx val="1244"/>
              <c:tx>
                <c:rich>
                  <a:bodyPr/>
                  <a:lstStyle/>
                  <a:p>
                    <a:fld id="{56F05128-4844-3443-A48A-EEB103A521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2-6DFD-48F2-93C9-5ECF348A49C1}"/>
                </c:ext>
              </c:extLst>
            </c:dLbl>
            <c:dLbl>
              <c:idx val="1245"/>
              <c:tx>
                <c:rich>
                  <a:bodyPr/>
                  <a:lstStyle/>
                  <a:p>
                    <a:fld id="{EFF06C8A-7203-3840-9927-A9DE5869D2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3-6DFD-48F2-93C9-5ECF348A49C1}"/>
                </c:ext>
              </c:extLst>
            </c:dLbl>
            <c:dLbl>
              <c:idx val="1246"/>
              <c:tx>
                <c:rich>
                  <a:bodyPr/>
                  <a:lstStyle/>
                  <a:p>
                    <a:fld id="{510EB18C-0A87-7D40-B901-0C74C7EC0E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4-6DFD-48F2-93C9-5ECF348A49C1}"/>
                </c:ext>
              </c:extLst>
            </c:dLbl>
            <c:dLbl>
              <c:idx val="1247"/>
              <c:tx>
                <c:rich>
                  <a:bodyPr/>
                  <a:lstStyle/>
                  <a:p>
                    <a:fld id="{BAEDFF72-C0DD-DC41-ADC6-EF55FA493D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5-6DFD-48F2-93C9-5ECF348A49C1}"/>
                </c:ext>
              </c:extLst>
            </c:dLbl>
            <c:dLbl>
              <c:idx val="1248"/>
              <c:tx>
                <c:rich>
                  <a:bodyPr/>
                  <a:lstStyle/>
                  <a:p>
                    <a:fld id="{2658B34C-8ABC-0F40-A26A-06D3D2C3FD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6-6DFD-48F2-93C9-5ECF348A49C1}"/>
                </c:ext>
              </c:extLst>
            </c:dLbl>
            <c:dLbl>
              <c:idx val="1249"/>
              <c:tx>
                <c:rich>
                  <a:bodyPr/>
                  <a:lstStyle/>
                  <a:p>
                    <a:fld id="{6B2E3B37-E327-B14C-A774-8AD02C6489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7-6DFD-48F2-93C9-5ECF348A49C1}"/>
                </c:ext>
              </c:extLst>
            </c:dLbl>
            <c:dLbl>
              <c:idx val="1250"/>
              <c:tx>
                <c:rich>
                  <a:bodyPr/>
                  <a:lstStyle/>
                  <a:p>
                    <a:fld id="{F075BFF6-DE97-EC49-AB9F-152F517F49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8-6DFD-48F2-93C9-5ECF348A49C1}"/>
                </c:ext>
              </c:extLst>
            </c:dLbl>
            <c:dLbl>
              <c:idx val="1251"/>
              <c:tx>
                <c:rich>
                  <a:bodyPr/>
                  <a:lstStyle/>
                  <a:p>
                    <a:fld id="{D9B02C8F-ECBF-2B40-AD54-C2F6ABFE9B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9-6DFD-48F2-93C9-5ECF348A49C1}"/>
                </c:ext>
              </c:extLst>
            </c:dLbl>
            <c:dLbl>
              <c:idx val="1252"/>
              <c:tx>
                <c:rich>
                  <a:bodyPr/>
                  <a:lstStyle/>
                  <a:p>
                    <a:fld id="{679ACB1C-5230-9A49-9725-E658F34EE8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A-6DFD-48F2-93C9-5ECF348A49C1}"/>
                </c:ext>
              </c:extLst>
            </c:dLbl>
            <c:dLbl>
              <c:idx val="1253"/>
              <c:tx>
                <c:rich>
                  <a:bodyPr/>
                  <a:lstStyle/>
                  <a:p>
                    <a:fld id="{BE07C780-B490-E444-91FF-B853BBE54E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B-6DFD-48F2-93C9-5ECF348A49C1}"/>
                </c:ext>
              </c:extLst>
            </c:dLbl>
            <c:dLbl>
              <c:idx val="12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EC-6DFD-48F2-93C9-5ECF348A49C1}"/>
                </c:ext>
              </c:extLst>
            </c:dLbl>
            <c:dLbl>
              <c:idx val="12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4ED-6DFD-48F2-93C9-5ECF348A49C1}"/>
                </c:ext>
              </c:extLst>
            </c:dLbl>
            <c:dLbl>
              <c:idx val="1256"/>
              <c:tx>
                <c:rich>
                  <a:bodyPr/>
                  <a:lstStyle/>
                  <a:p>
                    <a:fld id="{4722FB33-8822-B740-9787-13CE1C2DA4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E-6DFD-48F2-93C9-5ECF348A49C1}"/>
                </c:ext>
              </c:extLst>
            </c:dLbl>
            <c:dLbl>
              <c:idx val="1257"/>
              <c:tx>
                <c:rich>
                  <a:bodyPr/>
                  <a:lstStyle/>
                  <a:p>
                    <a:fld id="{B2283394-5529-9B43-855B-3540634E68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EF-6DFD-48F2-93C9-5ECF348A49C1}"/>
                </c:ext>
              </c:extLst>
            </c:dLbl>
            <c:dLbl>
              <c:idx val="1258"/>
              <c:tx>
                <c:rich>
                  <a:bodyPr/>
                  <a:lstStyle/>
                  <a:p>
                    <a:fld id="{86E4DF44-5284-2444-9FBE-A36D41FB60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0-6DFD-48F2-93C9-5ECF348A49C1}"/>
                </c:ext>
              </c:extLst>
            </c:dLbl>
            <c:dLbl>
              <c:idx val="1259"/>
              <c:tx>
                <c:rich>
                  <a:bodyPr/>
                  <a:lstStyle/>
                  <a:p>
                    <a:fld id="{9DAF092C-C549-9346-B175-21396D69ED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1-6DFD-48F2-93C9-5ECF348A49C1}"/>
                </c:ext>
              </c:extLst>
            </c:dLbl>
            <c:dLbl>
              <c:idx val="1260"/>
              <c:tx>
                <c:rich>
                  <a:bodyPr/>
                  <a:lstStyle/>
                  <a:p>
                    <a:fld id="{7379B67D-4371-0E46-AC43-46EB886848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2-6DFD-48F2-93C9-5ECF348A49C1}"/>
                </c:ext>
              </c:extLst>
            </c:dLbl>
            <c:dLbl>
              <c:idx val="1261"/>
              <c:tx>
                <c:rich>
                  <a:bodyPr/>
                  <a:lstStyle/>
                  <a:p>
                    <a:fld id="{B088E02E-515A-AE4D-8D34-22BE61EEA6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3-6DFD-48F2-93C9-5ECF348A49C1}"/>
                </c:ext>
              </c:extLst>
            </c:dLbl>
            <c:dLbl>
              <c:idx val="1262"/>
              <c:tx>
                <c:rich>
                  <a:bodyPr/>
                  <a:lstStyle/>
                  <a:p>
                    <a:fld id="{3B0291CB-6DB4-514C-95C7-4A2398228F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4-6DFD-48F2-93C9-5ECF348A49C1}"/>
                </c:ext>
              </c:extLst>
            </c:dLbl>
            <c:dLbl>
              <c:idx val="1263"/>
              <c:tx>
                <c:rich>
                  <a:bodyPr/>
                  <a:lstStyle/>
                  <a:p>
                    <a:fld id="{78B0BDF6-4D8C-4548-AC79-B0CAB4AFCA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5-6DFD-48F2-93C9-5ECF348A49C1}"/>
                </c:ext>
              </c:extLst>
            </c:dLbl>
            <c:dLbl>
              <c:idx val="1264"/>
              <c:tx>
                <c:rich>
                  <a:bodyPr/>
                  <a:lstStyle/>
                  <a:p>
                    <a:fld id="{242A9528-E19D-FD49-A63A-CFA9D030C1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6-6DFD-48F2-93C9-5ECF348A49C1}"/>
                </c:ext>
              </c:extLst>
            </c:dLbl>
            <c:dLbl>
              <c:idx val="1265"/>
              <c:tx>
                <c:rich>
                  <a:bodyPr/>
                  <a:lstStyle/>
                  <a:p>
                    <a:fld id="{3F85F680-2DA5-A248-8387-53B23781B9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7-6DFD-48F2-93C9-5ECF348A49C1}"/>
                </c:ext>
              </c:extLst>
            </c:dLbl>
            <c:dLbl>
              <c:idx val="1266"/>
              <c:tx>
                <c:rich>
                  <a:bodyPr/>
                  <a:lstStyle/>
                  <a:p>
                    <a:fld id="{069B2930-A2EF-5146-B0DA-A7CB2A4230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8-6DFD-48F2-93C9-5ECF348A49C1}"/>
                </c:ext>
              </c:extLst>
            </c:dLbl>
            <c:dLbl>
              <c:idx val="1267"/>
              <c:tx>
                <c:rich>
                  <a:bodyPr/>
                  <a:lstStyle/>
                  <a:p>
                    <a:fld id="{D6C7173E-50C1-E440-8E1A-5FA57D1FA1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9-6DFD-48F2-93C9-5ECF348A49C1}"/>
                </c:ext>
              </c:extLst>
            </c:dLbl>
            <c:dLbl>
              <c:idx val="1268"/>
              <c:tx>
                <c:rich>
                  <a:bodyPr/>
                  <a:lstStyle/>
                  <a:p>
                    <a:fld id="{6BA63A46-412C-A345-8902-BE9E9ED82C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A-6DFD-48F2-93C9-5ECF348A49C1}"/>
                </c:ext>
              </c:extLst>
            </c:dLbl>
            <c:dLbl>
              <c:idx val="1269"/>
              <c:tx>
                <c:rich>
                  <a:bodyPr/>
                  <a:lstStyle/>
                  <a:p>
                    <a:fld id="{60B4C70D-47EC-2A4C-BA76-F6DDFFAEC4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B-6DFD-48F2-93C9-5ECF348A49C1}"/>
                </c:ext>
              </c:extLst>
            </c:dLbl>
            <c:dLbl>
              <c:idx val="1270"/>
              <c:tx>
                <c:rich>
                  <a:bodyPr/>
                  <a:lstStyle/>
                  <a:p>
                    <a:fld id="{6C501172-C90F-604C-9E90-1B96A769FB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C-6DFD-48F2-93C9-5ECF348A49C1}"/>
                </c:ext>
              </c:extLst>
            </c:dLbl>
            <c:dLbl>
              <c:idx val="1271"/>
              <c:tx>
                <c:rich>
                  <a:bodyPr/>
                  <a:lstStyle/>
                  <a:p>
                    <a:fld id="{4B25F884-25A2-9D4A-817D-6C9BEF0392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D-6DFD-48F2-93C9-5ECF348A49C1}"/>
                </c:ext>
              </c:extLst>
            </c:dLbl>
            <c:dLbl>
              <c:idx val="1272"/>
              <c:tx>
                <c:rich>
                  <a:bodyPr/>
                  <a:lstStyle/>
                  <a:p>
                    <a:fld id="{B4C9EAFD-0B2F-E14E-BCAA-F2558EF6CD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E-6DFD-48F2-93C9-5ECF348A49C1}"/>
                </c:ext>
              </c:extLst>
            </c:dLbl>
            <c:dLbl>
              <c:idx val="1273"/>
              <c:tx>
                <c:rich>
                  <a:bodyPr/>
                  <a:lstStyle/>
                  <a:p>
                    <a:fld id="{16FDBFA3-6D3C-9547-BD4B-54F93CD0E5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4FF-6DFD-48F2-93C9-5ECF348A49C1}"/>
                </c:ext>
              </c:extLst>
            </c:dLbl>
            <c:dLbl>
              <c:idx val="1274"/>
              <c:tx>
                <c:rich>
                  <a:bodyPr/>
                  <a:lstStyle/>
                  <a:p>
                    <a:fld id="{AA02A4E0-DA09-4B41-9731-35EBB410C5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0-6DFD-48F2-93C9-5ECF348A49C1}"/>
                </c:ext>
              </c:extLst>
            </c:dLbl>
            <c:dLbl>
              <c:idx val="1275"/>
              <c:tx>
                <c:rich>
                  <a:bodyPr/>
                  <a:lstStyle/>
                  <a:p>
                    <a:fld id="{67AAD6DF-E104-D540-B5DA-7A0C2D0EA1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1-6DFD-48F2-93C9-5ECF348A49C1}"/>
                </c:ext>
              </c:extLst>
            </c:dLbl>
            <c:dLbl>
              <c:idx val="1276"/>
              <c:tx>
                <c:rich>
                  <a:bodyPr/>
                  <a:lstStyle/>
                  <a:p>
                    <a:fld id="{CCA934A4-FF8E-5646-B771-030C02B957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2-6DFD-48F2-93C9-5ECF348A49C1}"/>
                </c:ext>
              </c:extLst>
            </c:dLbl>
            <c:dLbl>
              <c:idx val="1277"/>
              <c:tx>
                <c:rich>
                  <a:bodyPr/>
                  <a:lstStyle/>
                  <a:p>
                    <a:fld id="{5BB83236-2AF0-DA4E-A162-9586806BC7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3-6DFD-48F2-93C9-5ECF348A49C1}"/>
                </c:ext>
              </c:extLst>
            </c:dLbl>
            <c:dLbl>
              <c:idx val="1278"/>
              <c:tx>
                <c:rich>
                  <a:bodyPr/>
                  <a:lstStyle/>
                  <a:p>
                    <a:fld id="{19CD1706-6A19-D442-BF79-B6C0DEFBC4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4-6DFD-48F2-93C9-5ECF348A49C1}"/>
                </c:ext>
              </c:extLst>
            </c:dLbl>
            <c:dLbl>
              <c:idx val="1279"/>
              <c:tx>
                <c:rich>
                  <a:bodyPr/>
                  <a:lstStyle/>
                  <a:p>
                    <a:fld id="{BADE6333-FF7E-FB43-B166-712E76648B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5-6DFD-48F2-93C9-5ECF348A49C1}"/>
                </c:ext>
              </c:extLst>
            </c:dLbl>
            <c:dLbl>
              <c:idx val="1280"/>
              <c:tx>
                <c:rich>
                  <a:bodyPr/>
                  <a:lstStyle/>
                  <a:p>
                    <a:fld id="{E92E5E45-B566-D049-AB0C-FDD8AF4521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6-6DFD-48F2-93C9-5ECF348A49C1}"/>
                </c:ext>
              </c:extLst>
            </c:dLbl>
            <c:dLbl>
              <c:idx val="1281"/>
              <c:tx>
                <c:rich>
                  <a:bodyPr/>
                  <a:lstStyle/>
                  <a:p>
                    <a:fld id="{AE21D2A1-278B-4149-8D4F-74A271C38A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7-6DFD-48F2-93C9-5ECF348A49C1}"/>
                </c:ext>
              </c:extLst>
            </c:dLbl>
            <c:dLbl>
              <c:idx val="1282"/>
              <c:tx>
                <c:rich>
                  <a:bodyPr/>
                  <a:lstStyle/>
                  <a:p>
                    <a:fld id="{D67660EA-2A23-AF4D-BD43-5A6AAB43C7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8-6DFD-48F2-93C9-5ECF348A49C1}"/>
                </c:ext>
              </c:extLst>
            </c:dLbl>
            <c:dLbl>
              <c:idx val="1283"/>
              <c:tx>
                <c:rich>
                  <a:bodyPr/>
                  <a:lstStyle/>
                  <a:p>
                    <a:fld id="{DEE4C267-F3D9-1441-ADB1-DBCDE581D5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9-6DFD-48F2-93C9-5ECF348A49C1}"/>
                </c:ext>
              </c:extLst>
            </c:dLbl>
            <c:dLbl>
              <c:idx val="1284"/>
              <c:tx>
                <c:rich>
                  <a:bodyPr/>
                  <a:lstStyle/>
                  <a:p>
                    <a:fld id="{F8C5421B-B0EF-4547-8587-4A51392CC1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A-6DFD-48F2-93C9-5ECF348A49C1}"/>
                </c:ext>
              </c:extLst>
            </c:dLbl>
            <c:dLbl>
              <c:idx val="1285"/>
              <c:tx>
                <c:rich>
                  <a:bodyPr/>
                  <a:lstStyle/>
                  <a:p>
                    <a:fld id="{61DFA20A-A000-BA46-B4BF-A3104793FB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B-6DFD-48F2-93C9-5ECF348A49C1}"/>
                </c:ext>
              </c:extLst>
            </c:dLbl>
            <c:dLbl>
              <c:idx val="1286"/>
              <c:tx>
                <c:rich>
                  <a:bodyPr/>
                  <a:lstStyle/>
                  <a:p>
                    <a:fld id="{8D1C35E7-97CD-7647-A4FE-4A44BAF3B3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C-6DFD-48F2-93C9-5ECF348A49C1}"/>
                </c:ext>
              </c:extLst>
            </c:dLbl>
            <c:dLbl>
              <c:idx val="1287"/>
              <c:tx>
                <c:rich>
                  <a:bodyPr/>
                  <a:lstStyle/>
                  <a:p>
                    <a:fld id="{9726F30F-FD4F-594A-851A-F9F95DC86E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D-6DFD-48F2-93C9-5ECF348A49C1}"/>
                </c:ext>
              </c:extLst>
            </c:dLbl>
            <c:dLbl>
              <c:idx val="1288"/>
              <c:tx>
                <c:rich>
                  <a:bodyPr/>
                  <a:lstStyle/>
                  <a:p>
                    <a:fld id="{7A48391F-FBC9-C240-977F-EBC9893A41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E-6DFD-48F2-93C9-5ECF348A49C1}"/>
                </c:ext>
              </c:extLst>
            </c:dLbl>
            <c:dLbl>
              <c:idx val="1289"/>
              <c:tx>
                <c:rich>
                  <a:bodyPr/>
                  <a:lstStyle/>
                  <a:p>
                    <a:fld id="{400C09B0-51B3-FE48-A45B-6CA8122827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0F-6DFD-48F2-93C9-5ECF348A49C1}"/>
                </c:ext>
              </c:extLst>
            </c:dLbl>
            <c:dLbl>
              <c:idx val="1290"/>
              <c:tx>
                <c:rich>
                  <a:bodyPr/>
                  <a:lstStyle/>
                  <a:p>
                    <a:fld id="{A50E4A4E-95D2-4340-BAA0-B4DCDA8877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0-6DFD-48F2-93C9-5ECF348A49C1}"/>
                </c:ext>
              </c:extLst>
            </c:dLbl>
            <c:dLbl>
              <c:idx val="1291"/>
              <c:tx>
                <c:rich>
                  <a:bodyPr/>
                  <a:lstStyle/>
                  <a:p>
                    <a:fld id="{A6C01D42-D563-3746-A449-4D82E59466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1-6DFD-48F2-93C9-5ECF348A49C1}"/>
                </c:ext>
              </c:extLst>
            </c:dLbl>
            <c:dLbl>
              <c:idx val="1292"/>
              <c:tx>
                <c:rich>
                  <a:bodyPr/>
                  <a:lstStyle/>
                  <a:p>
                    <a:fld id="{3B63E7D0-0987-B244-891E-F9D4CB241E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2-6DFD-48F2-93C9-5ECF348A49C1}"/>
                </c:ext>
              </c:extLst>
            </c:dLbl>
            <c:dLbl>
              <c:idx val="1293"/>
              <c:tx>
                <c:rich>
                  <a:bodyPr/>
                  <a:lstStyle/>
                  <a:p>
                    <a:fld id="{1B3979A9-4B1F-0540-8080-811DFEBFE0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3-6DFD-48F2-93C9-5ECF348A49C1}"/>
                </c:ext>
              </c:extLst>
            </c:dLbl>
            <c:dLbl>
              <c:idx val="1294"/>
              <c:tx>
                <c:rich>
                  <a:bodyPr/>
                  <a:lstStyle/>
                  <a:p>
                    <a:fld id="{A8884F7E-1B3C-7B4F-A833-41B15D0B70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4-6DFD-48F2-93C9-5ECF348A49C1}"/>
                </c:ext>
              </c:extLst>
            </c:dLbl>
            <c:dLbl>
              <c:idx val="1295"/>
              <c:tx>
                <c:rich>
                  <a:bodyPr/>
                  <a:lstStyle/>
                  <a:p>
                    <a:fld id="{47CA9725-B90C-7A4A-AFF4-1248A3074E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5-6DFD-48F2-93C9-5ECF348A49C1}"/>
                </c:ext>
              </c:extLst>
            </c:dLbl>
            <c:dLbl>
              <c:idx val="1296"/>
              <c:tx>
                <c:rich>
                  <a:bodyPr/>
                  <a:lstStyle/>
                  <a:p>
                    <a:fld id="{A224835D-E49B-844A-937F-E978704896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6-6DFD-48F2-93C9-5ECF348A49C1}"/>
                </c:ext>
              </c:extLst>
            </c:dLbl>
            <c:dLbl>
              <c:idx val="1297"/>
              <c:tx>
                <c:rich>
                  <a:bodyPr/>
                  <a:lstStyle/>
                  <a:p>
                    <a:fld id="{5C36CFC2-E43B-6943-8C99-54057499EB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7-6DFD-48F2-93C9-5ECF348A49C1}"/>
                </c:ext>
              </c:extLst>
            </c:dLbl>
            <c:dLbl>
              <c:idx val="1298"/>
              <c:tx>
                <c:rich>
                  <a:bodyPr/>
                  <a:lstStyle/>
                  <a:p>
                    <a:fld id="{DC9AC3ED-206C-7545-87A5-0636C75D0B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8-6DFD-48F2-93C9-5ECF348A49C1}"/>
                </c:ext>
              </c:extLst>
            </c:dLbl>
            <c:dLbl>
              <c:idx val="1299"/>
              <c:tx>
                <c:rich>
                  <a:bodyPr/>
                  <a:lstStyle/>
                  <a:p>
                    <a:fld id="{D3DE63F0-2578-D144-ACA3-33F777A614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9-6DFD-48F2-93C9-5ECF348A49C1}"/>
                </c:ext>
              </c:extLst>
            </c:dLbl>
            <c:dLbl>
              <c:idx val="1300"/>
              <c:tx>
                <c:rich>
                  <a:bodyPr/>
                  <a:lstStyle/>
                  <a:p>
                    <a:fld id="{C314E6B9-0CE3-4249-B007-871A9ED14F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A-6DFD-48F2-93C9-5ECF348A49C1}"/>
                </c:ext>
              </c:extLst>
            </c:dLbl>
            <c:dLbl>
              <c:idx val="1301"/>
              <c:tx>
                <c:rich>
                  <a:bodyPr/>
                  <a:lstStyle/>
                  <a:p>
                    <a:fld id="{9ADC0A58-EB3C-714F-A8FE-764A369F32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B-6DFD-48F2-93C9-5ECF348A49C1}"/>
                </c:ext>
              </c:extLst>
            </c:dLbl>
            <c:dLbl>
              <c:idx val="1302"/>
              <c:tx>
                <c:rich>
                  <a:bodyPr/>
                  <a:lstStyle/>
                  <a:p>
                    <a:fld id="{37211FE6-3A91-644B-81EB-1E67129386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C-6DFD-48F2-93C9-5ECF348A49C1}"/>
                </c:ext>
              </c:extLst>
            </c:dLbl>
            <c:dLbl>
              <c:idx val="1303"/>
              <c:tx>
                <c:rich>
                  <a:bodyPr/>
                  <a:lstStyle/>
                  <a:p>
                    <a:fld id="{44D8AF6E-8D59-2348-8106-71F07AD706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D-6DFD-48F2-93C9-5ECF348A49C1}"/>
                </c:ext>
              </c:extLst>
            </c:dLbl>
            <c:dLbl>
              <c:idx val="1304"/>
              <c:tx>
                <c:rich>
                  <a:bodyPr/>
                  <a:lstStyle/>
                  <a:p>
                    <a:fld id="{AB4C7E92-19EB-5D4E-9F5B-4C2E372AA2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E-6DFD-48F2-93C9-5ECF348A49C1}"/>
                </c:ext>
              </c:extLst>
            </c:dLbl>
            <c:dLbl>
              <c:idx val="1305"/>
              <c:tx>
                <c:rich>
                  <a:bodyPr/>
                  <a:lstStyle/>
                  <a:p>
                    <a:fld id="{487362C3-A6F7-9441-8E9B-8F6D19FE4D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1F-6DFD-48F2-93C9-5ECF348A49C1}"/>
                </c:ext>
              </c:extLst>
            </c:dLbl>
            <c:dLbl>
              <c:idx val="1306"/>
              <c:tx>
                <c:rich>
                  <a:bodyPr/>
                  <a:lstStyle/>
                  <a:p>
                    <a:fld id="{937C8F55-ED4B-5941-9FA3-79EDD45589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0-6DFD-48F2-93C9-5ECF348A49C1}"/>
                </c:ext>
              </c:extLst>
            </c:dLbl>
            <c:dLbl>
              <c:idx val="1307"/>
              <c:tx>
                <c:rich>
                  <a:bodyPr/>
                  <a:lstStyle/>
                  <a:p>
                    <a:fld id="{92930AA5-5F05-3D46-8107-10C2D1AA85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1-6DFD-48F2-93C9-5ECF348A49C1}"/>
                </c:ext>
              </c:extLst>
            </c:dLbl>
            <c:dLbl>
              <c:idx val="1308"/>
              <c:tx>
                <c:rich>
                  <a:bodyPr/>
                  <a:lstStyle/>
                  <a:p>
                    <a:fld id="{3FE88407-CF4C-2B4D-8B71-AC076900A5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2-6DFD-48F2-93C9-5ECF348A49C1}"/>
                </c:ext>
              </c:extLst>
            </c:dLbl>
            <c:dLbl>
              <c:idx val="1309"/>
              <c:tx>
                <c:rich>
                  <a:bodyPr/>
                  <a:lstStyle/>
                  <a:p>
                    <a:fld id="{A5544ED7-7F10-F243-BBE3-4915AE7C1D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3-6DFD-48F2-93C9-5ECF348A49C1}"/>
                </c:ext>
              </c:extLst>
            </c:dLbl>
            <c:dLbl>
              <c:idx val="1310"/>
              <c:tx>
                <c:rich>
                  <a:bodyPr/>
                  <a:lstStyle/>
                  <a:p>
                    <a:fld id="{F4D3F8AE-8F9C-8842-9F17-B4168731CB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4-6DFD-48F2-93C9-5ECF348A49C1}"/>
                </c:ext>
              </c:extLst>
            </c:dLbl>
            <c:dLbl>
              <c:idx val="1311"/>
              <c:tx>
                <c:rich>
                  <a:bodyPr/>
                  <a:lstStyle/>
                  <a:p>
                    <a:fld id="{B0255A2F-4DDF-1D4B-93B4-549ACAB3DC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5-6DFD-48F2-93C9-5ECF348A49C1}"/>
                </c:ext>
              </c:extLst>
            </c:dLbl>
            <c:dLbl>
              <c:idx val="1312"/>
              <c:tx>
                <c:rich>
                  <a:bodyPr/>
                  <a:lstStyle/>
                  <a:p>
                    <a:fld id="{D757FDE0-6CA6-D344-A274-CC3293BFB7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6-6DFD-48F2-93C9-5ECF348A49C1}"/>
                </c:ext>
              </c:extLst>
            </c:dLbl>
            <c:dLbl>
              <c:idx val="1313"/>
              <c:tx>
                <c:rich>
                  <a:bodyPr/>
                  <a:lstStyle/>
                  <a:p>
                    <a:fld id="{4F6B5B41-1E5E-4E42-8E65-B9BEAF5A12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7-6DFD-48F2-93C9-5ECF348A49C1}"/>
                </c:ext>
              </c:extLst>
            </c:dLbl>
            <c:dLbl>
              <c:idx val="1314"/>
              <c:tx>
                <c:rich>
                  <a:bodyPr/>
                  <a:lstStyle/>
                  <a:p>
                    <a:fld id="{103047DE-DAA6-8849-B919-4996B8F687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8-6DFD-48F2-93C9-5ECF348A49C1}"/>
                </c:ext>
              </c:extLst>
            </c:dLbl>
            <c:dLbl>
              <c:idx val="1315"/>
              <c:tx>
                <c:rich>
                  <a:bodyPr/>
                  <a:lstStyle/>
                  <a:p>
                    <a:fld id="{8FAA1F21-5569-2942-BE31-E6AEDC39A6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9-6DFD-48F2-93C9-5ECF348A49C1}"/>
                </c:ext>
              </c:extLst>
            </c:dLbl>
            <c:dLbl>
              <c:idx val="1316"/>
              <c:tx>
                <c:rich>
                  <a:bodyPr/>
                  <a:lstStyle/>
                  <a:p>
                    <a:fld id="{6BF6ADA7-5D4E-EF4F-96D6-5D6445A0FD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A-6DFD-48F2-93C9-5ECF348A49C1}"/>
                </c:ext>
              </c:extLst>
            </c:dLbl>
            <c:dLbl>
              <c:idx val="1317"/>
              <c:tx>
                <c:rich>
                  <a:bodyPr/>
                  <a:lstStyle/>
                  <a:p>
                    <a:fld id="{3D29C185-CCF6-C048-ACE7-D8DE56E408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B-6DFD-48F2-93C9-5ECF348A49C1}"/>
                </c:ext>
              </c:extLst>
            </c:dLbl>
            <c:dLbl>
              <c:idx val="1318"/>
              <c:tx>
                <c:rich>
                  <a:bodyPr/>
                  <a:lstStyle/>
                  <a:p>
                    <a:fld id="{4864FD01-CD59-5C43-90D4-DEBAAA06EF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C-6DFD-48F2-93C9-5ECF348A49C1}"/>
                </c:ext>
              </c:extLst>
            </c:dLbl>
            <c:dLbl>
              <c:idx val="1319"/>
              <c:tx>
                <c:rich>
                  <a:bodyPr/>
                  <a:lstStyle/>
                  <a:p>
                    <a:fld id="{7565A270-81C3-2D45-9FF6-33382D1465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D-6DFD-48F2-93C9-5ECF348A49C1}"/>
                </c:ext>
              </c:extLst>
            </c:dLbl>
            <c:dLbl>
              <c:idx val="1320"/>
              <c:tx>
                <c:rich>
                  <a:bodyPr/>
                  <a:lstStyle/>
                  <a:p>
                    <a:fld id="{2223DA5D-3129-B044-8CA7-4DB1F4533F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E-6DFD-48F2-93C9-5ECF348A49C1}"/>
                </c:ext>
              </c:extLst>
            </c:dLbl>
            <c:dLbl>
              <c:idx val="1321"/>
              <c:tx>
                <c:rich>
                  <a:bodyPr/>
                  <a:lstStyle/>
                  <a:p>
                    <a:fld id="{6E1F84F5-83D0-4246-8A7F-B4069F8882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2F-6DFD-48F2-93C9-5ECF348A49C1}"/>
                </c:ext>
              </c:extLst>
            </c:dLbl>
            <c:dLbl>
              <c:idx val="1322"/>
              <c:tx>
                <c:rich>
                  <a:bodyPr/>
                  <a:lstStyle/>
                  <a:p>
                    <a:fld id="{09F08252-F150-0F4C-9008-AEA8BDA53B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0-6DFD-48F2-93C9-5ECF348A49C1}"/>
                </c:ext>
              </c:extLst>
            </c:dLbl>
            <c:dLbl>
              <c:idx val="1323"/>
              <c:tx>
                <c:rich>
                  <a:bodyPr/>
                  <a:lstStyle/>
                  <a:p>
                    <a:fld id="{09729D8E-EEA2-E44F-8140-68333755F1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1-6DFD-48F2-93C9-5ECF348A49C1}"/>
                </c:ext>
              </c:extLst>
            </c:dLbl>
            <c:dLbl>
              <c:idx val="1324"/>
              <c:tx>
                <c:rich>
                  <a:bodyPr/>
                  <a:lstStyle/>
                  <a:p>
                    <a:fld id="{8382C661-0C74-9E47-BA81-145E37B4ED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2-6DFD-48F2-93C9-5ECF348A49C1}"/>
                </c:ext>
              </c:extLst>
            </c:dLbl>
            <c:dLbl>
              <c:idx val="1325"/>
              <c:tx>
                <c:rich>
                  <a:bodyPr/>
                  <a:lstStyle/>
                  <a:p>
                    <a:fld id="{F9F6ECEB-9F7C-B248-9BE8-7A7D4ECDC4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3-6DFD-48F2-93C9-5ECF348A49C1}"/>
                </c:ext>
              </c:extLst>
            </c:dLbl>
            <c:dLbl>
              <c:idx val="1326"/>
              <c:tx>
                <c:rich>
                  <a:bodyPr/>
                  <a:lstStyle/>
                  <a:p>
                    <a:fld id="{509A7DBA-ABDA-EB45-B41B-D7326654B9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4-6DFD-48F2-93C9-5ECF348A49C1}"/>
                </c:ext>
              </c:extLst>
            </c:dLbl>
            <c:dLbl>
              <c:idx val="1327"/>
              <c:tx>
                <c:rich>
                  <a:bodyPr/>
                  <a:lstStyle/>
                  <a:p>
                    <a:fld id="{9AC86F68-BA54-0F49-B605-ABB2AC3C53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5-6DFD-48F2-93C9-5ECF348A49C1}"/>
                </c:ext>
              </c:extLst>
            </c:dLbl>
            <c:dLbl>
              <c:idx val="1328"/>
              <c:tx>
                <c:rich>
                  <a:bodyPr/>
                  <a:lstStyle/>
                  <a:p>
                    <a:fld id="{DFA560DA-A354-4846-AD0F-2F0A2F798D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6-6DFD-48F2-93C9-5ECF348A49C1}"/>
                </c:ext>
              </c:extLst>
            </c:dLbl>
            <c:dLbl>
              <c:idx val="1329"/>
              <c:tx>
                <c:rich>
                  <a:bodyPr/>
                  <a:lstStyle/>
                  <a:p>
                    <a:fld id="{EF11ACBB-5A5F-624B-ABA8-206D9A4276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7-6DFD-48F2-93C9-5ECF348A49C1}"/>
                </c:ext>
              </c:extLst>
            </c:dLbl>
            <c:dLbl>
              <c:idx val="13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38-6DFD-48F2-93C9-5ECF348A49C1}"/>
                </c:ext>
              </c:extLst>
            </c:dLbl>
            <c:dLbl>
              <c:idx val="1331"/>
              <c:tx>
                <c:rich>
                  <a:bodyPr/>
                  <a:lstStyle/>
                  <a:p>
                    <a:fld id="{7E1E00FD-4AA6-2944-A9D8-3FA72664B4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9-6DFD-48F2-93C9-5ECF348A49C1}"/>
                </c:ext>
              </c:extLst>
            </c:dLbl>
            <c:dLbl>
              <c:idx val="1332"/>
              <c:tx>
                <c:rich>
                  <a:bodyPr/>
                  <a:lstStyle/>
                  <a:p>
                    <a:fld id="{83C45060-1774-7149-87E8-1CC3134F17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A-6DFD-48F2-93C9-5ECF348A49C1}"/>
                </c:ext>
              </c:extLst>
            </c:dLbl>
            <c:dLbl>
              <c:idx val="1333"/>
              <c:tx>
                <c:rich>
                  <a:bodyPr/>
                  <a:lstStyle/>
                  <a:p>
                    <a:fld id="{5C5AEE51-C6C3-814F-9457-E8D5A6CF09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B-6DFD-48F2-93C9-5ECF348A49C1}"/>
                </c:ext>
              </c:extLst>
            </c:dLbl>
            <c:dLbl>
              <c:idx val="1334"/>
              <c:tx>
                <c:rich>
                  <a:bodyPr/>
                  <a:lstStyle/>
                  <a:p>
                    <a:fld id="{1B712AE3-0992-4F4E-9507-31096EBD9F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C-6DFD-48F2-93C9-5ECF348A49C1}"/>
                </c:ext>
              </c:extLst>
            </c:dLbl>
            <c:dLbl>
              <c:idx val="1335"/>
              <c:tx>
                <c:rich>
                  <a:bodyPr/>
                  <a:lstStyle/>
                  <a:p>
                    <a:fld id="{B8D7874C-01CD-6F42-9B4F-14F528530C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D-6DFD-48F2-93C9-5ECF348A49C1}"/>
                </c:ext>
              </c:extLst>
            </c:dLbl>
            <c:dLbl>
              <c:idx val="1336"/>
              <c:tx>
                <c:rich>
                  <a:bodyPr/>
                  <a:lstStyle/>
                  <a:p>
                    <a:fld id="{B86DA750-89B3-5444-8685-7C43CDB142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E-6DFD-48F2-93C9-5ECF348A49C1}"/>
                </c:ext>
              </c:extLst>
            </c:dLbl>
            <c:dLbl>
              <c:idx val="1337"/>
              <c:tx>
                <c:rich>
                  <a:bodyPr/>
                  <a:lstStyle/>
                  <a:p>
                    <a:fld id="{01CB466B-05ED-F448-8201-5ED39B114E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3F-6DFD-48F2-93C9-5ECF348A49C1}"/>
                </c:ext>
              </c:extLst>
            </c:dLbl>
            <c:dLbl>
              <c:idx val="1338"/>
              <c:tx>
                <c:rich>
                  <a:bodyPr/>
                  <a:lstStyle/>
                  <a:p>
                    <a:fld id="{E502FC96-E880-554D-9328-32DFC1CC74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0-6DFD-48F2-93C9-5ECF348A49C1}"/>
                </c:ext>
              </c:extLst>
            </c:dLbl>
            <c:dLbl>
              <c:idx val="1339"/>
              <c:tx>
                <c:rich>
                  <a:bodyPr/>
                  <a:lstStyle/>
                  <a:p>
                    <a:fld id="{364EB7B8-A6F0-DC4E-AC49-024876D4D5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1-6DFD-48F2-93C9-5ECF348A49C1}"/>
                </c:ext>
              </c:extLst>
            </c:dLbl>
            <c:dLbl>
              <c:idx val="1340"/>
              <c:tx>
                <c:rich>
                  <a:bodyPr/>
                  <a:lstStyle/>
                  <a:p>
                    <a:fld id="{3465DD5B-CB7A-A44B-A727-B206D6D91B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2-6DFD-48F2-93C9-5ECF348A49C1}"/>
                </c:ext>
              </c:extLst>
            </c:dLbl>
            <c:dLbl>
              <c:idx val="1341"/>
              <c:tx>
                <c:rich>
                  <a:bodyPr/>
                  <a:lstStyle/>
                  <a:p>
                    <a:fld id="{12F96139-588A-1F4B-BBEA-6870AAC52E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3-6DFD-48F2-93C9-5ECF348A49C1}"/>
                </c:ext>
              </c:extLst>
            </c:dLbl>
            <c:dLbl>
              <c:idx val="1342"/>
              <c:tx>
                <c:rich>
                  <a:bodyPr/>
                  <a:lstStyle/>
                  <a:p>
                    <a:fld id="{11B2F8A6-232C-7B41-8F02-330C1E7EF4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4-6DFD-48F2-93C9-5ECF348A49C1}"/>
                </c:ext>
              </c:extLst>
            </c:dLbl>
            <c:dLbl>
              <c:idx val="13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45-6DFD-48F2-93C9-5ECF348A49C1}"/>
                </c:ext>
              </c:extLst>
            </c:dLbl>
            <c:dLbl>
              <c:idx val="1344"/>
              <c:tx>
                <c:rich>
                  <a:bodyPr/>
                  <a:lstStyle/>
                  <a:p>
                    <a:fld id="{4E238335-101C-A642-AE58-03FAD24F38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6-6DFD-48F2-93C9-5ECF348A49C1}"/>
                </c:ext>
              </c:extLst>
            </c:dLbl>
            <c:dLbl>
              <c:idx val="1345"/>
              <c:tx>
                <c:rich>
                  <a:bodyPr/>
                  <a:lstStyle/>
                  <a:p>
                    <a:fld id="{A14808FD-EE8C-4F4A-994F-A6360F2E91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7-6DFD-48F2-93C9-5ECF348A49C1}"/>
                </c:ext>
              </c:extLst>
            </c:dLbl>
            <c:dLbl>
              <c:idx val="1346"/>
              <c:tx>
                <c:rich>
                  <a:bodyPr/>
                  <a:lstStyle/>
                  <a:p>
                    <a:fld id="{279D1728-CE13-6041-95DA-3B50D994FB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8-6DFD-48F2-93C9-5ECF348A49C1}"/>
                </c:ext>
              </c:extLst>
            </c:dLbl>
            <c:dLbl>
              <c:idx val="1347"/>
              <c:tx>
                <c:rich>
                  <a:bodyPr/>
                  <a:lstStyle/>
                  <a:p>
                    <a:fld id="{6C2108A7-853B-594E-8D30-E59F267697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9-6DFD-48F2-93C9-5ECF348A49C1}"/>
                </c:ext>
              </c:extLst>
            </c:dLbl>
            <c:dLbl>
              <c:idx val="1348"/>
              <c:tx>
                <c:rich>
                  <a:bodyPr/>
                  <a:lstStyle/>
                  <a:p>
                    <a:fld id="{A16E1174-27CE-0642-878F-1774612C24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A-6DFD-48F2-93C9-5ECF348A49C1}"/>
                </c:ext>
              </c:extLst>
            </c:dLbl>
            <c:dLbl>
              <c:idx val="1349"/>
              <c:tx>
                <c:rich>
                  <a:bodyPr/>
                  <a:lstStyle/>
                  <a:p>
                    <a:fld id="{2ED5C4FE-DCF3-9B49-B37B-156DDF92C8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B-6DFD-48F2-93C9-5ECF348A49C1}"/>
                </c:ext>
              </c:extLst>
            </c:dLbl>
            <c:dLbl>
              <c:idx val="1350"/>
              <c:tx>
                <c:rich>
                  <a:bodyPr/>
                  <a:lstStyle/>
                  <a:p>
                    <a:fld id="{82557C70-C1E7-9642-ACDA-5248EB4BD5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C-6DFD-48F2-93C9-5ECF348A49C1}"/>
                </c:ext>
              </c:extLst>
            </c:dLbl>
            <c:dLbl>
              <c:idx val="1351"/>
              <c:tx>
                <c:rich>
                  <a:bodyPr/>
                  <a:lstStyle/>
                  <a:p>
                    <a:fld id="{12A92D9F-8E82-EF40-87A1-43126EE781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D-6DFD-48F2-93C9-5ECF348A49C1}"/>
                </c:ext>
              </c:extLst>
            </c:dLbl>
            <c:dLbl>
              <c:idx val="1352"/>
              <c:tx>
                <c:rich>
                  <a:bodyPr/>
                  <a:lstStyle/>
                  <a:p>
                    <a:fld id="{C541B62D-98D9-D848-97EA-138AE796BF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E-6DFD-48F2-93C9-5ECF348A49C1}"/>
                </c:ext>
              </c:extLst>
            </c:dLbl>
            <c:dLbl>
              <c:idx val="1353"/>
              <c:tx>
                <c:rich>
                  <a:bodyPr/>
                  <a:lstStyle/>
                  <a:p>
                    <a:fld id="{53CBE6D5-6F8E-FB44-976B-1E7E28027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4F-6DFD-48F2-93C9-5ECF348A49C1}"/>
                </c:ext>
              </c:extLst>
            </c:dLbl>
            <c:dLbl>
              <c:idx val="1354"/>
              <c:tx>
                <c:rich>
                  <a:bodyPr/>
                  <a:lstStyle/>
                  <a:p>
                    <a:fld id="{05B768AC-901F-5C43-8A48-FA07731F33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50-6DFD-48F2-93C9-5ECF348A49C1}"/>
                </c:ext>
              </c:extLst>
            </c:dLbl>
            <c:dLbl>
              <c:idx val="1355"/>
              <c:tx>
                <c:rich>
                  <a:bodyPr/>
                  <a:lstStyle/>
                  <a:p>
                    <a:fld id="{878DF7F7-5CF2-D248-8DC9-553D6D0E8D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51-6DFD-48F2-93C9-5ECF348A49C1}"/>
                </c:ext>
              </c:extLst>
            </c:dLbl>
            <c:dLbl>
              <c:idx val="1356"/>
              <c:tx>
                <c:rich>
                  <a:bodyPr/>
                  <a:lstStyle/>
                  <a:p>
                    <a:fld id="{5C4ACE85-0891-0640-8422-35B8AAECA3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52-6DFD-48F2-93C9-5ECF348A49C1}"/>
                </c:ext>
              </c:extLst>
            </c:dLbl>
            <c:dLbl>
              <c:idx val="1357"/>
              <c:tx>
                <c:rich>
                  <a:bodyPr/>
                  <a:lstStyle/>
                  <a:p>
                    <a:fld id="{B09B17CA-51E8-C742-B82C-79E118DAB4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53-6DFD-48F2-93C9-5ECF348A49C1}"/>
                </c:ext>
              </c:extLst>
            </c:dLbl>
            <c:dLbl>
              <c:idx val="1358"/>
              <c:tx>
                <c:rich>
                  <a:bodyPr/>
                  <a:lstStyle/>
                  <a:p>
                    <a:fld id="{AA815E34-8163-7341-959C-FCE7FBAE7C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54-6DFD-48F2-93C9-5ECF348A49C1}"/>
                </c:ext>
              </c:extLst>
            </c:dLbl>
            <c:dLbl>
              <c:idx val="13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5-6DFD-48F2-93C9-5ECF348A49C1}"/>
                </c:ext>
              </c:extLst>
            </c:dLbl>
            <c:dLbl>
              <c:idx val="13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6-6DFD-48F2-93C9-5ECF348A49C1}"/>
                </c:ext>
              </c:extLst>
            </c:dLbl>
            <c:dLbl>
              <c:idx val="13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7-6DFD-48F2-93C9-5ECF348A49C1}"/>
                </c:ext>
              </c:extLst>
            </c:dLbl>
            <c:dLbl>
              <c:idx val="13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8-6DFD-48F2-93C9-5ECF348A49C1}"/>
                </c:ext>
              </c:extLst>
            </c:dLbl>
            <c:dLbl>
              <c:idx val="13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9-6DFD-48F2-93C9-5ECF348A49C1}"/>
                </c:ext>
              </c:extLst>
            </c:dLbl>
            <c:dLbl>
              <c:idx val="13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A-6DFD-48F2-93C9-5ECF348A49C1}"/>
                </c:ext>
              </c:extLst>
            </c:dLbl>
            <c:dLbl>
              <c:idx val="1365"/>
              <c:tx>
                <c:rich>
                  <a:bodyPr/>
                  <a:lstStyle/>
                  <a:p>
                    <a:fld id="{8327BEBE-1027-8A42-8109-9BBE32099E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5B-6DFD-48F2-93C9-5ECF348A49C1}"/>
                </c:ext>
              </c:extLst>
            </c:dLbl>
            <c:dLbl>
              <c:idx val="13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C-6DFD-48F2-93C9-5ECF348A49C1}"/>
                </c:ext>
              </c:extLst>
            </c:dLbl>
            <c:dLbl>
              <c:idx val="13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D-6DFD-48F2-93C9-5ECF348A49C1}"/>
                </c:ext>
              </c:extLst>
            </c:dLbl>
            <c:dLbl>
              <c:idx val="13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E-6DFD-48F2-93C9-5ECF348A49C1}"/>
                </c:ext>
              </c:extLst>
            </c:dLbl>
            <c:dLbl>
              <c:idx val="13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5F-6DFD-48F2-93C9-5ECF348A49C1}"/>
                </c:ext>
              </c:extLst>
            </c:dLbl>
            <c:dLbl>
              <c:idx val="13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60-6DFD-48F2-93C9-5ECF348A49C1}"/>
                </c:ext>
              </c:extLst>
            </c:dLbl>
            <c:dLbl>
              <c:idx val="1371"/>
              <c:tx>
                <c:rich>
                  <a:bodyPr/>
                  <a:lstStyle/>
                  <a:p>
                    <a:fld id="{8CC61AF8-ED78-DA4E-97B4-A257611122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1-6DFD-48F2-93C9-5ECF348A49C1}"/>
                </c:ext>
              </c:extLst>
            </c:dLbl>
            <c:dLbl>
              <c:idx val="1372"/>
              <c:tx>
                <c:rich>
                  <a:bodyPr/>
                  <a:lstStyle/>
                  <a:p>
                    <a:fld id="{26111D57-B5BB-9243-A772-1ABAE738F7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2-6DFD-48F2-93C9-5ECF348A49C1}"/>
                </c:ext>
              </c:extLst>
            </c:dLbl>
            <c:dLbl>
              <c:idx val="1373"/>
              <c:tx>
                <c:rich>
                  <a:bodyPr/>
                  <a:lstStyle/>
                  <a:p>
                    <a:fld id="{5166D435-1DC0-754A-8DD2-2FEEC183D3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3-6DFD-48F2-93C9-5ECF348A49C1}"/>
                </c:ext>
              </c:extLst>
            </c:dLbl>
            <c:dLbl>
              <c:idx val="1374"/>
              <c:tx>
                <c:rich>
                  <a:bodyPr/>
                  <a:lstStyle/>
                  <a:p>
                    <a:fld id="{11C88774-74DC-2D43-92C0-4C96AA38CC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4-6DFD-48F2-93C9-5ECF348A49C1}"/>
                </c:ext>
              </c:extLst>
            </c:dLbl>
            <c:dLbl>
              <c:idx val="1375"/>
              <c:tx>
                <c:rich>
                  <a:bodyPr/>
                  <a:lstStyle/>
                  <a:p>
                    <a:fld id="{455900A1-D66B-7346-B107-0E8CA8C790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5-6DFD-48F2-93C9-5ECF348A49C1}"/>
                </c:ext>
              </c:extLst>
            </c:dLbl>
            <c:dLbl>
              <c:idx val="1376"/>
              <c:tx>
                <c:rich>
                  <a:bodyPr/>
                  <a:lstStyle/>
                  <a:p>
                    <a:fld id="{CAF48BB2-447D-114C-97EC-FA18E8A76C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6-6DFD-48F2-93C9-5ECF348A49C1}"/>
                </c:ext>
              </c:extLst>
            </c:dLbl>
            <c:dLbl>
              <c:idx val="1377"/>
              <c:tx>
                <c:rich>
                  <a:bodyPr/>
                  <a:lstStyle/>
                  <a:p>
                    <a:fld id="{131C78C6-6532-9D4E-8DB7-940B498341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7-6DFD-48F2-93C9-5ECF348A49C1}"/>
                </c:ext>
              </c:extLst>
            </c:dLbl>
            <c:dLbl>
              <c:idx val="1378"/>
              <c:tx>
                <c:rich>
                  <a:bodyPr/>
                  <a:lstStyle/>
                  <a:p>
                    <a:fld id="{4DA414EA-1ED3-284E-853C-86CFAB8B11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8-6DFD-48F2-93C9-5ECF348A49C1}"/>
                </c:ext>
              </c:extLst>
            </c:dLbl>
            <c:dLbl>
              <c:idx val="1379"/>
              <c:tx>
                <c:rich>
                  <a:bodyPr/>
                  <a:lstStyle/>
                  <a:p>
                    <a:fld id="{8E4A78D1-696F-584E-8A62-4125F996C1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9-6DFD-48F2-93C9-5ECF348A49C1}"/>
                </c:ext>
              </c:extLst>
            </c:dLbl>
            <c:dLbl>
              <c:idx val="1380"/>
              <c:tx>
                <c:rich>
                  <a:bodyPr/>
                  <a:lstStyle/>
                  <a:p>
                    <a:fld id="{33C35E0B-5351-E24D-97B1-35D4DD0812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A-6DFD-48F2-93C9-5ECF348A49C1}"/>
                </c:ext>
              </c:extLst>
            </c:dLbl>
            <c:dLbl>
              <c:idx val="1381"/>
              <c:tx>
                <c:rich>
                  <a:bodyPr/>
                  <a:lstStyle/>
                  <a:p>
                    <a:fld id="{6984DB5F-93D2-4741-8F53-A16DCBB806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B-6DFD-48F2-93C9-5ECF348A49C1}"/>
                </c:ext>
              </c:extLst>
            </c:dLbl>
            <c:dLbl>
              <c:idx val="1382"/>
              <c:tx>
                <c:rich>
                  <a:bodyPr/>
                  <a:lstStyle/>
                  <a:p>
                    <a:fld id="{0A003C24-D15F-D949-820D-94D765E0EB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C-6DFD-48F2-93C9-5ECF348A49C1}"/>
                </c:ext>
              </c:extLst>
            </c:dLbl>
            <c:dLbl>
              <c:idx val="1383"/>
              <c:tx>
                <c:rich>
                  <a:bodyPr/>
                  <a:lstStyle/>
                  <a:p>
                    <a:fld id="{7EBD03AC-55E9-0341-9298-D8EBACE16B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D-6DFD-48F2-93C9-5ECF348A49C1}"/>
                </c:ext>
              </c:extLst>
            </c:dLbl>
            <c:dLbl>
              <c:idx val="1384"/>
              <c:tx>
                <c:rich>
                  <a:bodyPr/>
                  <a:lstStyle/>
                  <a:p>
                    <a:fld id="{B823A64C-FE1F-B74E-9C60-5CEE40956C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E-6DFD-48F2-93C9-5ECF348A49C1}"/>
                </c:ext>
              </c:extLst>
            </c:dLbl>
            <c:dLbl>
              <c:idx val="1385"/>
              <c:tx>
                <c:rich>
                  <a:bodyPr/>
                  <a:lstStyle/>
                  <a:p>
                    <a:fld id="{13012303-A579-9840-88BE-80F4697CF1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6F-6DFD-48F2-93C9-5ECF348A49C1}"/>
                </c:ext>
              </c:extLst>
            </c:dLbl>
            <c:dLbl>
              <c:idx val="1386"/>
              <c:tx>
                <c:rich>
                  <a:bodyPr/>
                  <a:lstStyle/>
                  <a:p>
                    <a:fld id="{1DD90753-B6DF-8446-9CC9-6480AC4F1F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0-6DFD-48F2-93C9-5ECF348A49C1}"/>
                </c:ext>
              </c:extLst>
            </c:dLbl>
            <c:dLbl>
              <c:idx val="1387"/>
              <c:tx>
                <c:rich>
                  <a:bodyPr/>
                  <a:lstStyle/>
                  <a:p>
                    <a:fld id="{32AE600C-E4B7-DF49-A4F8-027BE5F7D9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1-6DFD-48F2-93C9-5ECF348A49C1}"/>
                </c:ext>
              </c:extLst>
            </c:dLbl>
            <c:dLbl>
              <c:idx val="1388"/>
              <c:tx>
                <c:rich>
                  <a:bodyPr/>
                  <a:lstStyle/>
                  <a:p>
                    <a:fld id="{B4166F21-E486-CB42-B47A-E44513B1BE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2-6DFD-48F2-93C9-5ECF348A49C1}"/>
                </c:ext>
              </c:extLst>
            </c:dLbl>
            <c:dLbl>
              <c:idx val="1389"/>
              <c:tx>
                <c:rich>
                  <a:bodyPr/>
                  <a:lstStyle/>
                  <a:p>
                    <a:fld id="{E75DC021-52CD-604E-8682-4168E95A49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3-6DFD-48F2-93C9-5ECF348A49C1}"/>
                </c:ext>
              </c:extLst>
            </c:dLbl>
            <c:dLbl>
              <c:idx val="1390"/>
              <c:tx>
                <c:rich>
                  <a:bodyPr/>
                  <a:lstStyle/>
                  <a:p>
                    <a:fld id="{61952103-D7C1-FC46-B71B-705633EBAB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4-6DFD-48F2-93C9-5ECF348A49C1}"/>
                </c:ext>
              </c:extLst>
            </c:dLbl>
            <c:dLbl>
              <c:idx val="1391"/>
              <c:tx>
                <c:rich>
                  <a:bodyPr/>
                  <a:lstStyle/>
                  <a:p>
                    <a:fld id="{DC0A86C2-3445-B948-AF72-A00975C644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5-6DFD-48F2-93C9-5ECF348A49C1}"/>
                </c:ext>
              </c:extLst>
            </c:dLbl>
            <c:dLbl>
              <c:idx val="1392"/>
              <c:tx>
                <c:rich>
                  <a:bodyPr/>
                  <a:lstStyle/>
                  <a:p>
                    <a:fld id="{23A85A26-7D2A-374D-A17B-8695D19EB1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6-6DFD-48F2-93C9-5ECF348A49C1}"/>
                </c:ext>
              </c:extLst>
            </c:dLbl>
            <c:dLbl>
              <c:idx val="1393"/>
              <c:tx>
                <c:rich>
                  <a:bodyPr/>
                  <a:lstStyle/>
                  <a:p>
                    <a:fld id="{B77BEA49-1075-D141-B504-7276F37B68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7-6DFD-48F2-93C9-5ECF348A49C1}"/>
                </c:ext>
              </c:extLst>
            </c:dLbl>
            <c:dLbl>
              <c:idx val="1394"/>
              <c:tx>
                <c:rich>
                  <a:bodyPr/>
                  <a:lstStyle/>
                  <a:p>
                    <a:fld id="{57A197E3-28D9-9148-95C2-A0D56D3AFC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8-6DFD-48F2-93C9-5ECF348A49C1}"/>
                </c:ext>
              </c:extLst>
            </c:dLbl>
            <c:dLbl>
              <c:idx val="1395"/>
              <c:tx>
                <c:rich>
                  <a:bodyPr/>
                  <a:lstStyle/>
                  <a:p>
                    <a:fld id="{87C14C4F-AA25-324E-A804-A4CC1B37E2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9-6DFD-48F2-93C9-5ECF348A49C1}"/>
                </c:ext>
              </c:extLst>
            </c:dLbl>
            <c:dLbl>
              <c:idx val="1396"/>
              <c:tx>
                <c:rich>
                  <a:bodyPr/>
                  <a:lstStyle/>
                  <a:p>
                    <a:fld id="{936E5F61-FF42-F843-88A9-1219CECA54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A-6DFD-48F2-93C9-5ECF348A49C1}"/>
                </c:ext>
              </c:extLst>
            </c:dLbl>
            <c:dLbl>
              <c:idx val="1397"/>
              <c:tx>
                <c:rich>
                  <a:bodyPr/>
                  <a:lstStyle/>
                  <a:p>
                    <a:fld id="{DD043FD4-1159-8E4C-9D40-68B58CF140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B-6DFD-48F2-93C9-5ECF348A49C1}"/>
                </c:ext>
              </c:extLst>
            </c:dLbl>
            <c:dLbl>
              <c:idx val="1398"/>
              <c:tx>
                <c:rich>
                  <a:bodyPr/>
                  <a:lstStyle/>
                  <a:p>
                    <a:fld id="{BEBA5F5C-21EB-E04E-84B7-A6475CF313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C-6DFD-48F2-93C9-5ECF348A49C1}"/>
                </c:ext>
              </c:extLst>
            </c:dLbl>
            <c:dLbl>
              <c:idx val="1399"/>
              <c:tx>
                <c:rich>
                  <a:bodyPr/>
                  <a:lstStyle/>
                  <a:p>
                    <a:fld id="{D6118C1C-085D-FB4E-AB39-A0F61E2AFA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D-6DFD-48F2-93C9-5ECF348A49C1}"/>
                </c:ext>
              </c:extLst>
            </c:dLbl>
            <c:dLbl>
              <c:idx val="1400"/>
              <c:tx>
                <c:rich>
                  <a:bodyPr/>
                  <a:lstStyle/>
                  <a:p>
                    <a:fld id="{2BC0F95B-572C-2749-8B36-FD2D89636C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E-6DFD-48F2-93C9-5ECF348A49C1}"/>
                </c:ext>
              </c:extLst>
            </c:dLbl>
            <c:dLbl>
              <c:idx val="1401"/>
              <c:tx>
                <c:rich>
                  <a:bodyPr/>
                  <a:lstStyle/>
                  <a:p>
                    <a:fld id="{7BA512B3-C621-6B40-B875-30592B5DD0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7F-6DFD-48F2-93C9-5ECF348A49C1}"/>
                </c:ext>
              </c:extLst>
            </c:dLbl>
            <c:dLbl>
              <c:idx val="1402"/>
              <c:tx>
                <c:rich>
                  <a:bodyPr/>
                  <a:lstStyle/>
                  <a:p>
                    <a:fld id="{DF4A487F-4485-154B-9B8B-89484C03B9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0-6DFD-48F2-93C9-5ECF348A49C1}"/>
                </c:ext>
              </c:extLst>
            </c:dLbl>
            <c:dLbl>
              <c:idx val="1403"/>
              <c:tx>
                <c:rich>
                  <a:bodyPr/>
                  <a:lstStyle/>
                  <a:p>
                    <a:fld id="{8B4A0AC7-976C-6749-A1C3-B4A55542E0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1-6DFD-48F2-93C9-5ECF348A49C1}"/>
                </c:ext>
              </c:extLst>
            </c:dLbl>
            <c:dLbl>
              <c:idx val="1404"/>
              <c:tx>
                <c:rich>
                  <a:bodyPr/>
                  <a:lstStyle/>
                  <a:p>
                    <a:fld id="{5B9F58C9-CC1F-3749-BA6D-15EBF38522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2-6DFD-48F2-93C9-5ECF348A49C1}"/>
                </c:ext>
              </c:extLst>
            </c:dLbl>
            <c:dLbl>
              <c:idx val="1405"/>
              <c:tx>
                <c:rich>
                  <a:bodyPr/>
                  <a:lstStyle/>
                  <a:p>
                    <a:fld id="{259ED507-CA3E-244D-8A9F-80B2F74DAC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3-6DFD-48F2-93C9-5ECF348A49C1}"/>
                </c:ext>
              </c:extLst>
            </c:dLbl>
            <c:dLbl>
              <c:idx val="1406"/>
              <c:tx>
                <c:rich>
                  <a:bodyPr/>
                  <a:lstStyle/>
                  <a:p>
                    <a:fld id="{E9667B84-5ED3-4443-B0B1-5CD1BBAA0D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4-6DFD-48F2-93C9-5ECF348A49C1}"/>
                </c:ext>
              </c:extLst>
            </c:dLbl>
            <c:dLbl>
              <c:idx val="1407"/>
              <c:tx>
                <c:rich>
                  <a:bodyPr/>
                  <a:lstStyle/>
                  <a:p>
                    <a:fld id="{4F0E29E6-26D6-C44E-B60F-97DEB64C4A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5-6DFD-48F2-93C9-5ECF348A49C1}"/>
                </c:ext>
              </c:extLst>
            </c:dLbl>
            <c:dLbl>
              <c:idx val="1408"/>
              <c:tx>
                <c:rich>
                  <a:bodyPr/>
                  <a:lstStyle/>
                  <a:p>
                    <a:fld id="{A6FC2A3F-849D-4544-9299-4316CEF543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6-6DFD-48F2-93C9-5ECF348A49C1}"/>
                </c:ext>
              </c:extLst>
            </c:dLbl>
            <c:dLbl>
              <c:idx val="1409"/>
              <c:tx>
                <c:rich>
                  <a:bodyPr/>
                  <a:lstStyle/>
                  <a:p>
                    <a:fld id="{4B1CAD6A-B8F3-5348-9870-CAE06FD073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7-6DFD-48F2-93C9-5ECF348A49C1}"/>
                </c:ext>
              </c:extLst>
            </c:dLbl>
            <c:dLbl>
              <c:idx val="1410"/>
              <c:tx>
                <c:rich>
                  <a:bodyPr/>
                  <a:lstStyle/>
                  <a:p>
                    <a:fld id="{F4A740AB-A8BA-EE41-848C-75D1253363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8-6DFD-48F2-93C9-5ECF348A49C1}"/>
                </c:ext>
              </c:extLst>
            </c:dLbl>
            <c:dLbl>
              <c:idx val="14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89-6DFD-48F2-93C9-5ECF348A49C1}"/>
                </c:ext>
              </c:extLst>
            </c:dLbl>
            <c:dLbl>
              <c:idx val="1412"/>
              <c:tx>
                <c:rich>
                  <a:bodyPr/>
                  <a:lstStyle/>
                  <a:p>
                    <a:fld id="{FB1BDB68-AE82-DC4A-860F-CA95B2536C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A-6DFD-48F2-93C9-5ECF348A49C1}"/>
                </c:ext>
              </c:extLst>
            </c:dLbl>
            <c:dLbl>
              <c:idx val="1413"/>
              <c:tx>
                <c:rich>
                  <a:bodyPr/>
                  <a:lstStyle/>
                  <a:p>
                    <a:fld id="{8EF27F3A-E8D6-3548-94FC-58E0D5C4BD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B-6DFD-48F2-93C9-5ECF348A49C1}"/>
                </c:ext>
              </c:extLst>
            </c:dLbl>
            <c:dLbl>
              <c:idx val="1414"/>
              <c:tx>
                <c:rich>
                  <a:bodyPr/>
                  <a:lstStyle/>
                  <a:p>
                    <a:fld id="{4CC30834-54CB-3D41-9A8A-C9BFABC67C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C-6DFD-48F2-93C9-5ECF348A49C1}"/>
                </c:ext>
              </c:extLst>
            </c:dLbl>
            <c:dLbl>
              <c:idx val="1415"/>
              <c:tx>
                <c:rich>
                  <a:bodyPr/>
                  <a:lstStyle/>
                  <a:p>
                    <a:fld id="{9326B650-9564-7648-985A-A11C868F80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D-6DFD-48F2-93C9-5ECF348A49C1}"/>
                </c:ext>
              </c:extLst>
            </c:dLbl>
            <c:dLbl>
              <c:idx val="1416"/>
              <c:tx>
                <c:rich>
                  <a:bodyPr/>
                  <a:lstStyle/>
                  <a:p>
                    <a:fld id="{E3E4821D-5229-014B-9DD9-272799541B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E-6DFD-48F2-93C9-5ECF348A49C1}"/>
                </c:ext>
              </c:extLst>
            </c:dLbl>
            <c:dLbl>
              <c:idx val="1417"/>
              <c:tx>
                <c:rich>
                  <a:bodyPr/>
                  <a:lstStyle/>
                  <a:p>
                    <a:fld id="{8EC6D94F-E0D4-7B44-9BD0-5536C0D4B9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8F-6DFD-48F2-93C9-5ECF348A49C1}"/>
                </c:ext>
              </c:extLst>
            </c:dLbl>
            <c:dLbl>
              <c:idx val="1418"/>
              <c:tx>
                <c:rich>
                  <a:bodyPr/>
                  <a:lstStyle/>
                  <a:p>
                    <a:fld id="{F64D8A76-20AD-CC46-942B-3E4446CEC2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0-6DFD-48F2-93C9-5ECF348A49C1}"/>
                </c:ext>
              </c:extLst>
            </c:dLbl>
            <c:dLbl>
              <c:idx val="1419"/>
              <c:tx>
                <c:rich>
                  <a:bodyPr/>
                  <a:lstStyle/>
                  <a:p>
                    <a:fld id="{D424A56C-B6FF-7545-91B2-09BF389E4B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1-6DFD-48F2-93C9-5ECF348A49C1}"/>
                </c:ext>
              </c:extLst>
            </c:dLbl>
            <c:dLbl>
              <c:idx val="1420"/>
              <c:tx>
                <c:rich>
                  <a:bodyPr/>
                  <a:lstStyle/>
                  <a:p>
                    <a:fld id="{3EE4E252-608E-4849-952B-3F1A5966F3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2-6DFD-48F2-93C9-5ECF348A49C1}"/>
                </c:ext>
              </c:extLst>
            </c:dLbl>
            <c:dLbl>
              <c:idx val="1421"/>
              <c:tx>
                <c:rich>
                  <a:bodyPr/>
                  <a:lstStyle/>
                  <a:p>
                    <a:fld id="{127F4D63-E9C1-2C42-96A4-692AAF566A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3-6DFD-48F2-93C9-5ECF348A49C1}"/>
                </c:ext>
              </c:extLst>
            </c:dLbl>
            <c:dLbl>
              <c:idx val="1422"/>
              <c:tx>
                <c:rich>
                  <a:bodyPr/>
                  <a:lstStyle/>
                  <a:p>
                    <a:fld id="{62ED293C-94B4-A24D-95B1-86D27DB083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4-6DFD-48F2-93C9-5ECF348A49C1}"/>
                </c:ext>
              </c:extLst>
            </c:dLbl>
            <c:dLbl>
              <c:idx val="1423"/>
              <c:tx>
                <c:rich>
                  <a:bodyPr/>
                  <a:lstStyle/>
                  <a:p>
                    <a:fld id="{50F9B610-6415-0940-80F6-A7318F9D46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5-6DFD-48F2-93C9-5ECF348A49C1}"/>
                </c:ext>
              </c:extLst>
            </c:dLbl>
            <c:dLbl>
              <c:idx val="1424"/>
              <c:tx>
                <c:rich>
                  <a:bodyPr/>
                  <a:lstStyle/>
                  <a:p>
                    <a:fld id="{603DB3FC-17EB-1345-97CC-D67B7C2C0C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6-6DFD-48F2-93C9-5ECF348A49C1}"/>
                </c:ext>
              </c:extLst>
            </c:dLbl>
            <c:dLbl>
              <c:idx val="1425"/>
              <c:tx>
                <c:rich>
                  <a:bodyPr/>
                  <a:lstStyle/>
                  <a:p>
                    <a:fld id="{BCEFCFBD-0B62-5346-B800-B24A377507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7-6DFD-48F2-93C9-5ECF348A49C1}"/>
                </c:ext>
              </c:extLst>
            </c:dLbl>
            <c:dLbl>
              <c:idx val="1426"/>
              <c:tx>
                <c:rich>
                  <a:bodyPr/>
                  <a:lstStyle/>
                  <a:p>
                    <a:fld id="{CF3E74DE-2B2B-8B44-9280-8466E33FC0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8-6DFD-48F2-93C9-5ECF348A49C1}"/>
                </c:ext>
              </c:extLst>
            </c:dLbl>
            <c:dLbl>
              <c:idx val="1427"/>
              <c:tx>
                <c:rich>
                  <a:bodyPr/>
                  <a:lstStyle/>
                  <a:p>
                    <a:fld id="{96B3E9E9-E4C4-854B-B0B1-01539A6000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9-6DFD-48F2-93C9-5ECF348A49C1}"/>
                </c:ext>
              </c:extLst>
            </c:dLbl>
            <c:dLbl>
              <c:idx val="1428"/>
              <c:tx>
                <c:rich>
                  <a:bodyPr/>
                  <a:lstStyle/>
                  <a:p>
                    <a:fld id="{286932F1-A1A4-F044-8355-521DF3A27D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A-6DFD-48F2-93C9-5ECF348A49C1}"/>
                </c:ext>
              </c:extLst>
            </c:dLbl>
            <c:dLbl>
              <c:idx val="1429"/>
              <c:tx>
                <c:rich>
                  <a:bodyPr/>
                  <a:lstStyle/>
                  <a:p>
                    <a:fld id="{3336A489-8792-BE45-8001-827C0AED5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B-6DFD-48F2-93C9-5ECF348A49C1}"/>
                </c:ext>
              </c:extLst>
            </c:dLbl>
            <c:dLbl>
              <c:idx val="1430"/>
              <c:tx>
                <c:rich>
                  <a:bodyPr/>
                  <a:lstStyle/>
                  <a:p>
                    <a:fld id="{67E82104-7F33-C043-BCE2-54B6CCE43B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C-6DFD-48F2-93C9-5ECF348A49C1}"/>
                </c:ext>
              </c:extLst>
            </c:dLbl>
            <c:dLbl>
              <c:idx val="1431"/>
              <c:tx>
                <c:rich>
                  <a:bodyPr/>
                  <a:lstStyle/>
                  <a:p>
                    <a:fld id="{C29A6A76-D86B-D242-B05C-BFCBD4C020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D-6DFD-48F2-93C9-5ECF348A49C1}"/>
                </c:ext>
              </c:extLst>
            </c:dLbl>
            <c:dLbl>
              <c:idx val="1432"/>
              <c:tx>
                <c:rich>
                  <a:bodyPr/>
                  <a:lstStyle/>
                  <a:p>
                    <a:fld id="{6C4139FA-D62E-E94E-BE0B-A420877C62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E-6DFD-48F2-93C9-5ECF348A49C1}"/>
                </c:ext>
              </c:extLst>
            </c:dLbl>
            <c:dLbl>
              <c:idx val="1433"/>
              <c:tx>
                <c:rich>
                  <a:bodyPr/>
                  <a:lstStyle/>
                  <a:p>
                    <a:fld id="{239A721E-CDAD-6E4C-B9A3-4A0007AD82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9F-6DFD-48F2-93C9-5ECF348A49C1}"/>
                </c:ext>
              </c:extLst>
            </c:dLbl>
            <c:dLbl>
              <c:idx val="1434"/>
              <c:tx>
                <c:rich>
                  <a:bodyPr/>
                  <a:lstStyle/>
                  <a:p>
                    <a:fld id="{6F34D080-5D24-564C-949F-C6EE87458F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0-6DFD-48F2-93C9-5ECF348A49C1}"/>
                </c:ext>
              </c:extLst>
            </c:dLbl>
            <c:dLbl>
              <c:idx val="1435"/>
              <c:tx>
                <c:rich>
                  <a:bodyPr/>
                  <a:lstStyle/>
                  <a:p>
                    <a:fld id="{09D3022A-B026-BD4D-B141-F454AEC8D7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1-6DFD-48F2-93C9-5ECF348A49C1}"/>
                </c:ext>
              </c:extLst>
            </c:dLbl>
            <c:dLbl>
              <c:idx val="1436"/>
              <c:tx>
                <c:rich>
                  <a:bodyPr/>
                  <a:lstStyle/>
                  <a:p>
                    <a:fld id="{5D11FE7E-210D-0347-8A77-2360DA1CE2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2-6DFD-48F2-93C9-5ECF348A49C1}"/>
                </c:ext>
              </c:extLst>
            </c:dLbl>
            <c:dLbl>
              <c:idx val="1437"/>
              <c:tx>
                <c:rich>
                  <a:bodyPr/>
                  <a:lstStyle/>
                  <a:p>
                    <a:fld id="{DDADEFCE-F576-544B-BBB7-BBA2C8124D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3-6DFD-48F2-93C9-5ECF348A49C1}"/>
                </c:ext>
              </c:extLst>
            </c:dLbl>
            <c:dLbl>
              <c:idx val="1438"/>
              <c:tx>
                <c:rich>
                  <a:bodyPr/>
                  <a:lstStyle/>
                  <a:p>
                    <a:fld id="{21F90A93-7B04-BE49-8AE5-8B2D2ADC5A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4-6DFD-48F2-93C9-5ECF348A49C1}"/>
                </c:ext>
              </c:extLst>
            </c:dLbl>
            <c:dLbl>
              <c:idx val="1439"/>
              <c:tx>
                <c:rich>
                  <a:bodyPr/>
                  <a:lstStyle/>
                  <a:p>
                    <a:fld id="{8D5C4969-F876-E542-B8C0-FB0BCECA84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5-6DFD-48F2-93C9-5ECF348A49C1}"/>
                </c:ext>
              </c:extLst>
            </c:dLbl>
            <c:dLbl>
              <c:idx val="1440"/>
              <c:tx>
                <c:rich>
                  <a:bodyPr/>
                  <a:lstStyle/>
                  <a:p>
                    <a:fld id="{F2034D31-4308-F648-8BE7-4B1B52E099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6-6DFD-48F2-93C9-5ECF348A49C1}"/>
                </c:ext>
              </c:extLst>
            </c:dLbl>
            <c:dLbl>
              <c:idx val="1441"/>
              <c:tx>
                <c:rich>
                  <a:bodyPr/>
                  <a:lstStyle/>
                  <a:p>
                    <a:fld id="{BD21047D-D4EF-8740-AFDD-5E8CC7A028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7-6DFD-48F2-93C9-5ECF348A49C1}"/>
                </c:ext>
              </c:extLst>
            </c:dLbl>
            <c:dLbl>
              <c:idx val="1442"/>
              <c:tx>
                <c:rich>
                  <a:bodyPr/>
                  <a:lstStyle/>
                  <a:p>
                    <a:fld id="{0E86E616-33D4-2F48-9CE6-E90106F41C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8-6DFD-48F2-93C9-5ECF348A49C1}"/>
                </c:ext>
              </c:extLst>
            </c:dLbl>
            <c:dLbl>
              <c:idx val="1443"/>
              <c:tx>
                <c:rich>
                  <a:bodyPr/>
                  <a:lstStyle/>
                  <a:p>
                    <a:fld id="{0041C638-A233-2D4A-9C70-D845486008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9-6DFD-48F2-93C9-5ECF348A49C1}"/>
                </c:ext>
              </c:extLst>
            </c:dLbl>
            <c:dLbl>
              <c:idx val="1444"/>
              <c:tx>
                <c:rich>
                  <a:bodyPr/>
                  <a:lstStyle/>
                  <a:p>
                    <a:fld id="{5E1E35A6-F726-3D4D-9219-46D328575E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A-6DFD-48F2-93C9-5ECF348A49C1}"/>
                </c:ext>
              </c:extLst>
            </c:dLbl>
            <c:dLbl>
              <c:idx val="1445"/>
              <c:tx>
                <c:rich>
                  <a:bodyPr/>
                  <a:lstStyle/>
                  <a:p>
                    <a:fld id="{4E47D6CE-13A2-224C-97AF-2979042988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B-6DFD-48F2-93C9-5ECF348A49C1}"/>
                </c:ext>
              </c:extLst>
            </c:dLbl>
            <c:dLbl>
              <c:idx val="1446"/>
              <c:tx>
                <c:rich>
                  <a:bodyPr/>
                  <a:lstStyle/>
                  <a:p>
                    <a:fld id="{AFD30CB9-5A0D-2E41-BEF6-4FDF618114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C-6DFD-48F2-93C9-5ECF348A49C1}"/>
                </c:ext>
              </c:extLst>
            </c:dLbl>
            <c:dLbl>
              <c:idx val="1447"/>
              <c:tx>
                <c:rich>
                  <a:bodyPr/>
                  <a:lstStyle/>
                  <a:p>
                    <a:fld id="{2E85D2BA-4CF4-5548-A90B-D40DF521A6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D-6DFD-48F2-93C9-5ECF348A49C1}"/>
                </c:ext>
              </c:extLst>
            </c:dLbl>
            <c:dLbl>
              <c:idx val="1448"/>
              <c:tx>
                <c:rich>
                  <a:bodyPr/>
                  <a:lstStyle/>
                  <a:p>
                    <a:fld id="{5A692873-8797-4C4A-ABF9-3CB0FE3175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E-6DFD-48F2-93C9-5ECF348A49C1}"/>
                </c:ext>
              </c:extLst>
            </c:dLbl>
            <c:dLbl>
              <c:idx val="1449"/>
              <c:tx>
                <c:rich>
                  <a:bodyPr/>
                  <a:lstStyle/>
                  <a:p>
                    <a:fld id="{FE8A5FFF-4A98-D14F-9378-0A7EF98B71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AF-6DFD-48F2-93C9-5ECF348A49C1}"/>
                </c:ext>
              </c:extLst>
            </c:dLbl>
            <c:dLbl>
              <c:idx val="1450"/>
              <c:tx>
                <c:rich>
                  <a:bodyPr/>
                  <a:lstStyle/>
                  <a:p>
                    <a:fld id="{E21C6BA0-DE25-F245-8199-8B827FE09A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0-6DFD-48F2-93C9-5ECF348A49C1}"/>
                </c:ext>
              </c:extLst>
            </c:dLbl>
            <c:dLbl>
              <c:idx val="1451"/>
              <c:tx>
                <c:rich>
                  <a:bodyPr/>
                  <a:lstStyle/>
                  <a:p>
                    <a:fld id="{174E403F-57B0-5C4A-9425-4B84FE5E3C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1-6DFD-48F2-93C9-5ECF348A49C1}"/>
                </c:ext>
              </c:extLst>
            </c:dLbl>
            <c:dLbl>
              <c:idx val="1452"/>
              <c:tx>
                <c:rich>
                  <a:bodyPr/>
                  <a:lstStyle/>
                  <a:p>
                    <a:fld id="{86A07EF7-8B87-2842-89EA-1B4444B620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2-6DFD-48F2-93C9-5ECF348A49C1}"/>
                </c:ext>
              </c:extLst>
            </c:dLbl>
            <c:dLbl>
              <c:idx val="1453"/>
              <c:tx>
                <c:rich>
                  <a:bodyPr/>
                  <a:lstStyle/>
                  <a:p>
                    <a:fld id="{362EAC77-D1E6-F148-B77E-CF72300C29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3-6DFD-48F2-93C9-5ECF348A49C1}"/>
                </c:ext>
              </c:extLst>
            </c:dLbl>
            <c:dLbl>
              <c:idx val="1454"/>
              <c:tx>
                <c:rich>
                  <a:bodyPr/>
                  <a:lstStyle/>
                  <a:p>
                    <a:fld id="{9CD3FF1A-DD2E-DD4C-AF61-E57DBA3A57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4-6DFD-48F2-93C9-5ECF348A49C1}"/>
                </c:ext>
              </c:extLst>
            </c:dLbl>
            <c:dLbl>
              <c:idx val="1455"/>
              <c:tx>
                <c:rich>
                  <a:bodyPr/>
                  <a:lstStyle/>
                  <a:p>
                    <a:fld id="{91CE6EBA-F929-814E-8FD6-9A8F7CA28B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5-6DFD-48F2-93C9-5ECF348A49C1}"/>
                </c:ext>
              </c:extLst>
            </c:dLbl>
            <c:dLbl>
              <c:idx val="1456"/>
              <c:tx>
                <c:rich>
                  <a:bodyPr/>
                  <a:lstStyle/>
                  <a:p>
                    <a:fld id="{97A178DC-535E-9540-8480-30152E8FB9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6-6DFD-48F2-93C9-5ECF348A49C1}"/>
                </c:ext>
              </c:extLst>
            </c:dLbl>
            <c:dLbl>
              <c:idx val="1457"/>
              <c:tx>
                <c:rich>
                  <a:bodyPr/>
                  <a:lstStyle/>
                  <a:p>
                    <a:fld id="{39C58377-8811-6D4D-9334-BC8D01E3FB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7-6DFD-48F2-93C9-5ECF348A49C1}"/>
                </c:ext>
              </c:extLst>
            </c:dLbl>
            <c:dLbl>
              <c:idx val="1458"/>
              <c:tx>
                <c:rich>
                  <a:bodyPr/>
                  <a:lstStyle/>
                  <a:p>
                    <a:fld id="{80B604FF-6225-9642-9E4E-33D76EE7B5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8-6DFD-48F2-93C9-5ECF348A49C1}"/>
                </c:ext>
              </c:extLst>
            </c:dLbl>
            <c:dLbl>
              <c:idx val="1459"/>
              <c:tx>
                <c:rich>
                  <a:bodyPr/>
                  <a:lstStyle/>
                  <a:p>
                    <a:fld id="{9FF5C9CD-96DA-B946-BE98-191DDC5780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9-6DFD-48F2-93C9-5ECF348A49C1}"/>
                </c:ext>
              </c:extLst>
            </c:dLbl>
            <c:dLbl>
              <c:idx val="1460"/>
              <c:tx>
                <c:rich>
                  <a:bodyPr/>
                  <a:lstStyle/>
                  <a:p>
                    <a:fld id="{2181EE4C-81C5-1648-BE16-4E56137B22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A-6DFD-48F2-93C9-5ECF348A49C1}"/>
                </c:ext>
              </c:extLst>
            </c:dLbl>
            <c:dLbl>
              <c:idx val="1461"/>
              <c:tx>
                <c:rich>
                  <a:bodyPr/>
                  <a:lstStyle/>
                  <a:p>
                    <a:fld id="{0B260ED5-D902-1F4E-A09A-308C744994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B-6DFD-48F2-93C9-5ECF348A49C1}"/>
                </c:ext>
              </c:extLst>
            </c:dLbl>
            <c:dLbl>
              <c:idx val="1462"/>
              <c:tx>
                <c:rich>
                  <a:bodyPr/>
                  <a:lstStyle/>
                  <a:p>
                    <a:fld id="{033E753D-C8EC-AA4C-9B57-4506D30078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C-6DFD-48F2-93C9-5ECF348A49C1}"/>
                </c:ext>
              </c:extLst>
            </c:dLbl>
            <c:dLbl>
              <c:idx val="1463"/>
              <c:tx>
                <c:rich>
                  <a:bodyPr/>
                  <a:lstStyle/>
                  <a:p>
                    <a:fld id="{EA6110B3-725C-B44B-8D9F-6CC95915D2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D-6DFD-48F2-93C9-5ECF348A49C1}"/>
                </c:ext>
              </c:extLst>
            </c:dLbl>
            <c:dLbl>
              <c:idx val="1464"/>
              <c:tx>
                <c:rich>
                  <a:bodyPr/>
                  <a:lstStyle/>
                  <a:p>
                    <a:fld id="{04183849-4BB6-0445-B559-747857A5E3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E-6DFD-48F2-93C9-5ECF348A49C1}"/>
                </c:ext>
              </c:extLst>
            </c:dLbl>
            <c:dLbl>
              <c:idx val="1465"/>
              <c:tx>
                <c:rich>
                  <a:bodyPr/>
                  <a:lstStyle/>
                  <a:p>
                    <a:fld id="{C54A443D-055E-CA4F-8B5B-564E7231BE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BF-6DFD-48F2-93C9-5ECF348A49C1}"/>
                </c:ext>
              </c:extLst>
            </c:dLbl>
            <c:dLbl>
              <c:idx val="1466"/>
              <c:tx>
                <c:rich>
                  <a:bodyPr/>
                  <a:lstStyle/>
                  <a:p>
                    <a:fld id="{80FADC78-3FB4-BD4A-95C6-45D42C4795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0-6DFD-48F2-93C9-5ECF348A49C1}"/>
                </c:ext>
              </c:extLst>
            </c:dLbl>
            <c:dLbl>
              <c:idx val="1467"/>
              <c:tx>
                <c:rich>
                  <a:bodyPr/>
                  <a:lstStyle/>
                  <a:p>
                    <a:fld id="{AF24E825-3B69-6D43-9185-38DB804F05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1-6DFD-48F2-93C9-5ECF348A49C1}"/>
                </c:ext>
              </c:extLst>
            </c:dLbl>
            <c:dLbl>
              <c:idx val="1468"/>
              <c:tx>
                <c:rich>
                  <a:bodyPr/>
                  <a:lstStyle/>
                  <a:p>
                    <a:fld id="{F804A027-E446-8949-806A-A2D955F368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2-6DFD-48F2-93C9-5ECF348A49C1}"/>
                </c:ext>
              </c:extLst>
            </c:dLbl>
            <c:dLbl>
              <c:idx val="1469"/>
              <c:tx>
                <c:rich>
                  <a:bodyPr/>
                  <a:lstStyle/>
                  <a:p>
                    <a:fld id="{B8894B35-EB08-0A4E-9460-CD2A208BD8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3-6DFD-48F2-93C9-5ECF348A49C1}"/>
                </c:ext>
              </c:extLst>
            </c:dLbl>
            <c:dLbl>
              <c:idx val="1470"/>
              <c:tx>
                <c:rich>
                  <a:bodyPr/>
                  <a:lstStyle/>
                  <a:p>
                    <a:fld id="{B6E21BF1-4D2D-7C4A-8EE1-5B57D3B2D3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4-6DFD-48F2-93C9-5ECF348A49C1}"/>
                </c:ext>
              </c:extLst>
            </c:dLbl>
            <c:dLbl>
              <c:idx val="1471"/>
              <c:tx>
                <c:rich>
                  <a:bodyPr/>
                  <a:lstStyle/>
                  <a:p>
                    <a:fld id="{7D778AFE-5346-9C48-BE73-E5B454E67D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5-6DFD-48F2-93C9-5ECF348A49C1}"/>
                </c:ext>
              </c:extLst>
            </c:dLbl>
            <c:dLbl>
              <c:idx val="1472"/>
              <c:tx>
                <c:rich>
                  <a:bodyPr/>
                  <a:lstStyle/>
                  <a:p>
                    <a:fld id="{15178DC6-908C-D349-91F3-290F268761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6-6DFD-48F2-93C9-5ECF348A49C1}"/>
                </c:ext>
              </c:extLst>
            </c:dLbl>
            <c:dLbl>
              <c:idx val="1473"/>
              <c:tx>
                <c:rich>
                  <a:bodyPr/>
                  <a:lstStyle/>
                  <a:p>
                    <a:fld id="{F625B245-7880-B444-BE20-59821D7DA7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7-6DFD-48F2-93C9-5ECF348A49C1}"/>
                </c:ext>
              </c:extLst>
            </c:dLbl>
            <c:dLbl>
              <c:idx val="1474"/>
              <c:tx>
                <c:rich>
                  <a:bodyPr/>
                  <a:lstStyle/>
                  <a:p>
                    <a:fld id="{1715214D-A08F-A740-9F7D-FA4C1FBAFB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8-6DFD-48F2-93C9-5ECF348A49C1}"/>
                </c:ext>
              </c:extLst>
            </c:dLbl>
            <c:dLbl>
              <c:idx val="1475"/>
              <c:tx>
                <c:rich>
                  <a:bodyPr/>
                  <a:lstStyle/>
                  <a:p>
                    <a:fld id="{A3739695-FA81-3443-9749-B01E81BC1C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9-6DFD-48F2-93C9-5ECF348A49C1}"/>
                </c:ext>
              </c:extLst>
            </c:dLbl>
            <c:dLbl>
              <c:idx val="1476"/>
              <c:tx>
                <c:rich>
                  <a:bodyPr/>
                  <a:lstStyle/>
                  <a:p>
                    <a:fld id="{07E4A228-0ED1-F04E-B3BD-9BB146BC9D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A-6DFD-48F2-93C9-5ECF348A49C1}"/>
                </c:ext>
              </c:extLst>
            </c:dLbl>
            <c:dLbl>
              <c:idx val="1477"/>
              <c:tx>
                <c:rich>
                  <a:bodyPr/>
                  <a:lstStyle/>
                  <a:p>
                    <a:fld id="{24114C30-2639-9041-A762-8CF1E7BCE5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B-6DFD-48F2-93C9-5ECF348A49C1}"/>
                </c:ext>
              </c:extLst>
            </c:dLbl>
            <c:dLbl>
              <c:idx val="1478"/>
              <c:tx>
                <c:rich>
                  <a:bodyPr/>
                  <a:lstStyle/>
                  <a:p>
                    <a:fld id="{0E983FC8-6F1B-854A-9F23-2377C35FA8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C-6DFD-48F2-93C9-5ECF348A49C1}"/>
                </c:ext>
              </c:extLst>
            </c:dLbl>
            <c:dLbl>
              <c:idx val="1479"/>
              <c:tx>
                <c:rich>
                  <a:bodyPr/>
                  <a:lstStyle/>
                  <a:p>
                    <a:fld id="{BE4D2953-5FA5-A547-8604-6C21EBE0A7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D-6DFD-48F2-93C9-5ECF348A49C1}"/>
                </c:ext>
              </c:extLst>
            </c:dLbl>
            <c:dLbl>
              <c:idx val="1480"/>
              <c:tx>
                <c:rich>
                  <a:bodyPr/>
                  <a:lstStyle/>
                  <a:p>
                    <a:fld id="{299B0126-2CE3-5848-8DA2-8970839FFC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E-6DFD-48F2-93C9-5ECF348A49C1}"/>
                </c:ext>
              </c:extLst>
            </c:dLbl>
            <c:dLbl>
              <c:idx val="1481"/>
              <c:tx>
                <c:rich>
                  <a:bodyPr/>
                  <a:lstStyle/>
                  <a:p>
                    <a:fld id="{6D1296C3-A9A4-BC48-ABA9-CEA56BC5E7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CF-6DFD-48F2-93C9-5ECF348A49C1}"/>
                </c:ext>
              </c:extLst>
            </c:dLbl>
            <c:dLbl>
              <c:idx val="1482"/>
              <c:tx>
                <c:rich>
                  <a:bodyPr/>
                  <a:lstStyle/>
                  <a:p>
                    <a:fld id="{87A37FBE-0194-6648-A4D9-821D29E9EF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0-6DFD-48F2-93C9-5ECF348A49C1}"/>
                </c:ext>
              </c:extLst>
            </c:dLbl>
            <c:dLbl>
              <c:idx val="1483"/>
              <c:tx>
                <c:rich>
                  <a:bodyPr/>
                  <a:lstStyle/>
                  <a:p>
                    <a:fld id="{A56FCABF-5845-D54F-A197-416CF92D08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1-6DFD-48F2-93C9-5ECF348A49C1}"/>
                </c:ext>
              </c:extLst>
            </c:dLbl>
            <c:dLbl>
              <c:idx val="1484"/>
              <c:tx>
                <c:rich>
                  <a:bodyPr/>
                  <a:lstStyle/>
                  <a:p>
                    <a:fld id="{205926C9-BF48-EF4A-AFF5-37E78D3F87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2-6DFD-48F2-93C9-5ECF348A49C1}"/>
                </c:ext>
              </c:extLst>
            </c:dLbl>
            <c:dLbl>
              <c:idx val="1485"/>
              <c:tx>
                <c:rich>
                  <a:bodyPr/>
                  <a:lstStyle/>
                  <a:p>
                    <a:fld id="{6E69EFAC-629C-C043-9CF6-83FE5F059E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3-6DFD-48F2-93C9-5ECF348A49C1}"/>
                </c:ext>
              </c:extLst>
            </c:dLbl>
            <c:dLbl>
              <c:idx val="1486"/>
              <c:tx>
                <c:rich>
                  <a:bodyPr/>
                  <a:lstStyle/>
                  <a:p>
                    <a:fld id="{83AC2225-01BF-F042-9E2A-C454BEBE61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4-6DFD-48F2-93C9-5ECF348A49C1}"/>
                </c:ext>
              </c:extLst>
            </c:dLbl>
            <c:dLbl>
              <c:idx val="1487"/>
              <c:tx>
                <c:rich>
                  <a:bodyPr/>
                  <a:lstStyle/>
                  <a:p>
                    <a:fld id="{E39123B6-D5C3-9541-A2E3-017D0C57F2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5-6DFD-48F2-93C9-5ECF348A49C1}"/>
                </c:ext>
              </c:extLst>
            </c:dLbl>
            <c:dLbl>
              <c:idx val="1488"/>
              <c:tx>
                <c:rich>
                  <a:bodyPr/>
                  <a:lstStyle/>
                  <a:p>
                    <a:fld id="{BF7DCFC5-9B25-4942-AFB3-E3CB8A2C33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6-6DFD-48F2-93C9-5ECF348A49C1}"/>
                </c:ext>
              </c:extLst>
            </c:dLbl>
            <c:dLbl>
              <c:idx val="1489"/>
              <c:tx>
                <c:rich>
                  <a:bodyPr/>
                  <a:lstStyle/>
                  <a:p>
                    <a:fld id="{1C7E7C72-AA9C-614B-8784-CE5A0A6C18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7-6DFD-48F2-93C9-5ECF348A49C1}"/>
                </c:ext>
              </c:extLst>
            </c:dLbl>
            <c:dLbl>
              <c:idx val="1490"/>
              <c:tx>
                <c:rich>
                  <a:bodyPr/>
                  <a:lstStyle/>
                  <a:p>
                    <a:fld id="{C2E66BDF-314A-404B-913B-45329111BA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8-6DFD-48F2-93C9-5ECF348A49C1}"/>
                </c:ext>
              </c:extLst>
            </c:dLbl>
            <c:dLbl>
              <c:idx val="1491"/>
              <c:tx>
                <c:rich>
                  <a:bodyPr/>
                  <a:lstStyle/>
                  <a:p>
                    <a:fld id="{12F57957-EEC6-D240-A678-B826776DE5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A-6DFD-48F2-93C9-5ECF348A49C1}"/>
                </c:ext>
              </c:extLst>
            </c:dLbl>
            <c:dLbl>
              <c:idx val="1493"/>
              <c:tx>
                <c:rich>
                  <a:bodyPr/>
                  <a:lstStyle/>
                  <a:p>
                    <a:fld id="{19E1CB2E-C1DA-EA43-8445-CDE1BA12E0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B-6DFD-48F2-93C9-5ECF348A49C1}"/>
                </c:ext>
              </c:extLst>
            </c:dLbl>
            <c:dLbl>
              <c:idx val="1494"/>
              <c:tx>
                <c:rich>
                  <a:bodyPr/>
                  <a:lstStyle/>
                  <a:p>
                    <a:fld id="{562F769C-75F2-BA46-9C2B-743359F46F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C-6DFD-48F2-93C9-5ECF348A49C1}"/>
                </c:ext>
              </c:extLst>
            </c:dLbl>
            <c:dLbl>
              <c:idx val="1495"/>
              <c:tx>
                <c:rich>
                  <a:bodyPr/>
                  <a:lstStyle/>
                  <a:p>
                    <a:fld id="{BA1A5CC4-D0BB-C447-927F-5CC80A447E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D-6DFD-48F2-93C9-5ECF348A49C1}"/>
                </c:ext>
              </c:extLst>
            </c:dLbl>
            <c:dLbl>
              <c:idx val="1496"/>
              <c:tx>
                <c:rich>
                  <a:bodyPr/>
                  <a:lstStyle/>
                  <a:p>
                    <a:fld id="{D5C08712-F4DE-5448-9985-B1A6E5EA86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E-6DFD-48F2-93C9-5ECF348A49C1}"/>
                </c:ext>
              </c:extLst>
            </c:dLbl>
            <c:dLbl>
              <c:idx val="1497"/>
              <c:tx>
                <c:rich>
                  <a:bodyPr/>
                  <a:lstStyle/>
                  <a:p>
                    <a:fld id="{DDB0609C-0FD3-EC44-BF39-C987E67FCC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DF-6DFD-48F2-93C9-5ECF348A49C1}"/>
                </c:ext>
              </c:extLst>
            </c:dLbl>
            <c:dLbl>
              <c:idx val="1498"/>
              <c:tx>
                <c:rich>
                  <a:bodyPr/>
                  <a:lstStyle/>
                  <a:p>
                    <a:fld id="{E9969453-F1E5-CE45-8FAF-F13B7F1487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0-6DFD-48F2-93C9-5ECF348A49C1}"/>
                </c:ext>
              </c:extLst>
            </c:dLbl>
            <c:dLbl>
              <c:idx val="1499"/>
              <c:tx>
                <c:rich>
                  <a:bodyPr/>
                  <a:lstStyle/>
                  <a:p>
                    <a:fld id="{E9C4B95B-0B6F-0949-B007-84DFBF18AF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1-6DFD-48F2-93C9-5ECF348A49C1}"/>
                </c:ext>
              </c:extLst>
            </c:dLbl>
            <c:dLbl>
              <c:idx val="1500"/>
              <c:tx>
                <c:rich>
                  <a:bodyPr/>
                  <a:lstStyle/>
                  <a:p>
                    <a:fld id="{A4B783B3-A831-524D-B03B-5F5FDA5711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2-6DFD-48F2-93C9-5ECF348A49C1}"/>
                </c:ext>
              </c:extLst>
            </c:dLbl>
            <c:dLbl>
              <c:idx val="1501"/>
              <c:tx>
                <c:rich>
                  <a:bodyPr/>
                  <a:lstStyle/>
                  <a:p>
                    <a:fld id="{9FDE2337-51C0-B349-9B30-F4BE898DBE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3-6DFD-48F2-93C9-5ECF348A49C1}"/>
                </c:ext>
              </c:extLst>
            </c:dLbl>
            <c:dLbl>
              <c:idx val="1502"/>
              <c:tx>
                <c:rich>
                  <a:bodyPr/>
                  <a:lstStyle/>
                  <a:p>
                    <a:fld id="{DD04A3D9-593D-ED4D-91C6-22D5F7B78C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4-6DFD-48F2-93C9-5ECF348A49C1}"/>
                </c:ext>
              </c:extLst>
            </c:dLbl>
            <c:dLbl>
              <c:idx val="1503"/>
              <c:tx>
                <c:rich>
                  <a:bodyPr/>
                  <a:lstStyle/>
                  <a:p>
                    <a:fld id="{9493573E-B355-9641-B9F1-93720EDDC9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5-6DFD-48F2-93C9-5ECF348A49C1}"/>
                </c:ext>
              </c:extLst>
            </c:dLbl>
            <c:dLbl>
              <c:idx val="1504"/>
              <c:tx>
                <c:rich>
                  <a:bodyPr/>
                  <a:lstStyle/>
                  <a:p>
                    <a:fld id="{173F4E49-17D7-3E41-8100-FF00458E1C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6-6DFD-48F2-93C9-5ECF348A49C1}"/>
                </c:ext>
              </c:extLst>
            </c:dLbl>
            <c:dLbl>
              <c:idx val="1505"/>
              <c:tx>
                <c:rich>
                  <a:bodyPr/>
                  <a:lstStyle/>
                  <a:p>
                    <a:fld id="{A20E938A-698C-5E43-BFF8-8DD79ED74F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7-6DFD-48F2-93C9-5ECF348A49C1}"/>
                </c:ext>
              </c:extLst>
            </c:dLbl>
            <c:dLbl>
              <c:idx val="1506"/>
              <c:tx>
                <c:rich>
                  <a:bodyPr/>
                  <a:lstStyle/>
                  <a:p>
                    <a:fld id="{DC642910-019A-7043-A4A6-4DCEC9E877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8-6DFD-48F2-93C9-5ECF348A49C1}"/>
                </c:ext>
              </c:extLst>
            </c:dLbl>
            <c:dLbl>
              <c:idx val="1507"/>
              <c:tx>
                <c:rich>
                  <a:bodyPr/>
                  <a:lstStyle/>
                  <a:p>
                    <a:fld id="{EBBF6934-B56A-AA41-8356-FC658E2E60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9-6DFD-48F2-93C9-5ECF348A49C1}"/>
                </c:ext>
              </c:extLst>
            </c:dLbl>
            <c:dLbl>
              <c:idx val="1508"/>
              <c:tx>
                <c:rich>
                  <a:bodyPr/>
                  <a:lstStyle/>
                  <a:p>
                    <a:fld id="{053B67D7-801B-4747-B2A2-2EDB625580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A-6DFD-48F2-93C9-5ECF348A49C1}"/>
                </c:ext>
              </c:extLst>
            </c:dLbl>
            <c:dLbl>
              <c:idx val="1509"/>
              <c:tx>
                <c:rich>
                  <a:bodyPr/>
                  <a:lstStyle/>
                  <a:p>
                    <a:fld id="{E5CD3E0B-2241-CC4E-801C-E3D4F0B498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B-6DFD-48F2-93C9-5ECF348A49C1}"/>
                </c:ext>
              </c:extLst>
            </c:dLbl>
            <c:dLbl>
              <c:idx val="1510"/>
              <c:tx>
                <c:rich>
                  <a:bodyPr/>
                  <a:lstStyle/>
                  <a:p>
                    <a:fld id="{67410C17-B845-4940-A28A-C831AFEE6D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C-6DFD-48F2-93C9-5ECF348A49C1}"/>
                </c:ext>
              </c:extLst>
            </c:dLbl>
            <c:dLbl>
              <c:idx val="1511"/>
              <c:tx>
                <c:rich>
                  <a:bodyPr/>
                  <a:lstStyle/>
                  <a:p>
                    <a:fld id="{79D51A26-0E8B-9548-BB45-C8F4C8CCDA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D-6DFD-48F2-93C9-5ECF348A49C1}"/>
                </c:ext>
              </c:extLst>
            </c:dLbl>
            <c:dLbl>
              <c:idx val="1512"/>
              <c:tx>
                <c:rich>
                  <a:bodyPr/>
                  <a:lstStyle/>
                  <a:p>
                    <a:fld id="{C60D8CC8-0BDB-444C-8A27-81799A87D1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E-6DFD-48F2-93C9-5ECF348A49C1}"/>
                </c:ext>
              </c:extLst>
            </c:dLbl>
            <c:dLbl>
              <c:idx val="1513"/>
              <c:tx>
                <c:rich>
                  <a:bodyPr/>
                  <a:lstStyle/>
                  <a:p>
                    <a:fld id="{79D915E6-C43A-A34D-A474-220BE54007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EF-6DFD-48F2-93C9-5ECF348A49C1}"/>
                </c:ext>
              </c:extLst>
            </c:dLbl>
            <c:dLbl>
              <c:idx val="1514"/>
              <c:tx>
                <c:rich>
                  <a:bodyPr/>
                  <a:lstStyle/>
                  <a:p>
                    <a:fld id="{AED3F54B-94D6-3B43-BA62-59E0D6AE36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0-6DFD-48F2-93C9-5ECF348A49C1}"/>
                </c:ext>
              </c:extLst>
            </c:dLbl>
            <c:dLbl>
              <c:idx val="1515"/>
              <c:tx>
                <c:rich>
                  <a:bodyPr/>
                  <a:lstStyle/>
                  <a:p>
                    <a:fld id="{E84F8AC7-4E9B-CB4C-A912-5C1C90A763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1-6DFD-48F2-93C9-5ECF348A49C1}"/>
                </c:ext>
              </c:extLst>
            </c:dLbl>
            <c:dLbl>
              <c:idx val="1516"/>
              <c:tx>
                <c:rich>
                  <a:bodyPr/>
                  <a:lstStyle/>
                  <a:p>
                    <a:fld id="{A68DA558-1F46-5246-8DCF-E5B7EF71CD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2-6DFD-48F2-93C9-5ECF348A49C1}"/>
                </c:ext>
              </c:extLst>
            </c:dLbl>
            <c:dLbl>
              <c:idx val="1517"/>
              <c:tx>
                <c:rich>
                  <a:bodyPr/>
                  <a:lstStyle/>
                  <a:p>
                    <a:fld id="{4FC0BABA-9B8D-4F4D-AB7C-CE4330043F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3-6DFD-48F2-93C9-5ECF348A49C1}"/>
                </c:ext>
              </c:extLst>
            </c:dLbl>
            <c:dLbl>
              <c:idx val="1518"/>
              <c:tx>
                <c:rich>
                  <a:bodyPr/>
                  <a:lstStyle/>
                  <a:p>
                    <a:fld id="{7BD14D51-A15E-A242-92D9-FB1F0AEE20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4-6DFD-48F2-93C9-5ECF348A49C1}"/>
                </c:ext>
              </c:extLst>
            </c:dLbl>
            <c:dLbl>
              <c:idx val="1519"/>
              <c:tx>
                <c:rich>
                  <a:bodyPr/>
                  <a:lstStyle/>
                  <a:p>
                    <a:fld id="{A63D9515-2B84-DA40-8428-36BA98BBF6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5-6DFD-48F2-93C9-5ECF348A49C1}"/>
                </c:ext>
              </c:extLst>
            </c:dLbl>
            <c:dLbl>
              <c:idx val="1520"/>
              <c:tx>
                <c:rich>
                  <a:bodyPr/>
                  <a:lstStyle/>
                  <a:p>
                    <a:fld id="{64255FAA-B652-4146-B001-C3728BDC14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6-6DFD-48F2-93C9-5ECF348A49C1}"/>
                </c:ext>
              </c:extLst>
            </c:dLbl>
            <c:dLbl>
              <c:idx val="1521"/>
              <c:tx>
                <c:rich>
                  <a:bodyPr/>
                  <a:lstStyle/>
                  <a:p>
                    <a:fld id="{596D95AC-91A2-A44F-8FF8-7657035C96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7-6DFD-48F2-93C9-5ECF348A49C1}"/>
                </c:ext>
              </c:extLst>
            </c:dLbl>
            <c:dLbl>
              <c:idx val="1522"/>
              <c:tx>
                <c:rich>
                  <a:bodyPr/>
                  <a:lstStyle/>
                  <a:p>
                    <a:fld id="{6C7C944E-B19A-564E-B1A8-225B037B2C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8-6DFD-48F2-93C9-5ECF348A49C1}"/>
                </c:ext>
              </c:extLst>
            </c:dLbl>
            <c:dLbl>
              <c:idx val="1523"/>
              <c:tx>
                <c:rich>
                  <a:bodyPr/>
                  <a:lstStyle/>
                  <a:p>
                    <a:fld id="{43174633-372B-8848-86EF-759AE52154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9-6DFD-48F2-93C9-5ECF348A49C1}"/>
                </c:ext>
              </c:extLst>
            </c:dLbl>
            <c:dLbl>
              <c:idx val="1524"/>
              <c:tx>
                <c:rich>
                  <a:bodyPr/>
                  <a:lstStyle/>
                  <a:p>
                    <a:fld id="{C74F53B0-E6AD-E044-82F4-E1130882E1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A-6DFD-48F2-93C9-5ECF348A49C1}"/>
                </c:ext>
              </c:extLst>
            </c:dLbl>
            <c:dLbl>
              <c:idx val="1525"/>
              <c:tx>
                <c:rich>
                  <a:bodyPr/>
                  <a:lstStyle/>
                  <a:p>
                    <a:fld id="{9373AF6A-E0DC-8B49-8366-F68B3A36B9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B-6DFD-48F2-93C9-5ECF348A49C1}"/>
                </c:ext>
              </c:extLst>
            </c:dLbl>
            <c:dLbl>
              <c:idx val="1526"/>
              <c:tx>
                <c:rich>
                  <a:bodyPr/>
                  <a:lstStyle/>
                  <a:p>
                    <a:fld id="{226B8DF6-5B76-384E-9FA8-076A7D4533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5FC-6DFD-48F2-93C9-5ECF348A49C1}"/>
                </c:ext>
              </c:extLst>
            </c:dLbl>
            <c:dLbl>
              <c:idx val="15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FD-6DFD-48F2-93C9-5ECF348A49C1}"/>
                </c:ext>
              </c:extLst>
            </c:dLbl>
            <c:dLbl>
              <c:idx val="15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FE-6DFD-48F2-93C9-5ECF348A49C1}"/>
                </c:ext>
              </c:extLst>
            </c:dLbl>
            <c:dLbl>
              <c:idx val="15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5FF-6DFD-48F2-93C9-5ECF348A49C1}"/>
                </c:ext>
              </c:extLst>
            </c:dLbl>
            <c:dLbl>
              <c:idx val="1530"/>
              <c:tx>
                <c:rich>
                  <a:bodyPr/>
                  <a:lstStyle/>
                  <a:p>
                    <a:fld id="{AC967054-24EC-BF4C-950E-1D7B6FD4C7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0-6DFD-48F2-93C9-5ECF348A49C1}"/>
                </c:ext>
              </c:extLst>
            </c:dLbl>
            <c:dLbl>
              <c:idx val="1531"/>
              <c:tx>
                <c:rich>
                  <a:bodyPr/>
                  <a:lstStyle/>
                  <a:p>
                    <a:fld id="{8E198F3E-03F5-E34B-BC4E-4BFC6BECE4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1-6DFD-48F2-93C9-5ECF348A49C1}"/>
                </c:ext>
              </c:extLst>
            </c:dLbl>
            <c:dLbl>
              <c:idx val="15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02-6DFD-48F2-93C9-5ECF348A49C1}"/>
                </c:ext>
              </c:extLst>
            </c:dLbl>
            <c:dLbl>
              <c:idx val="1533"/>
              <c:tx>
                <c:rich>
                  <a:bodyPr/>
                  <a:lstStyle/>
                  <a:p>
                    <a:fld id="{DCB90779-77E6-5C4A-A585-2A8925ED8F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3-6DFD-48F2-93C9-5ECF348A49C1}"/>
                </c:ext>
              </c:extLst>
            </c:dLbl>
            <c:dLbl>
              <c:idx val="15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04-6DFD-48F2-93C9-5ECF348A49C1}"/>
                </c:ext>
              </c:extLst>
            </c:dLbl>
            <c:dLbl>
              <c:idx val="1535"/>
              <c:tx>
                <c:rich>
                  <a:bodyPr/>
                  <a:lstStyle/>
                  <a:p>
                    <a:fld id="{604DCA8D-E705-B049-9A5C-8A6F9F00F6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5-6DFD-48F2-93C9-5ECF348A49C1}"/>
                </c:ext>
              </c:extLst>
            </c:dLbl>
            <c:dLbl>
              <c:idx val="1536"/>
              <c:tx>
                <c:rich>
                  <a:bodyPr/>
                  <a:lstStyle/>
                  <a:p>
                    <a:fld id="{C6EEFAB0-6375-364A-8C29-047EE76FCD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6-6DFD-48F2-93C9-5ECF348A49C1}"/>
                </c:ext>
              </c:extLst>
            </c:dLbl>
            <c:dLbl>
              <c:idx val="1537"/>
              <c:tx>
                <c:rich>
                  <a:bodyPr/>
                  <a:lstStyle/>
                  <a:p>
                    <a:fld id="{FB352083-43DE-2647-8206-FAF2CFF555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7-6DFD-48F2-93C9-5ECF348A49C1}"/>
                </c:ext>
              </c:extLst>
            </c:dLbl>
            <c:dLbl>
              <c:idx val="1538"/>
              <c:tx>
                <c:rich>
                  <a:bodyPr/>
                  <a:lstStyle/>
                  <a:p>
                    <a:fld id="{782716EB-A624-C144-834C-4586C0DF1B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8-6DFD-48F2-93C9-5ECF348A49C1}"/>
                </c:ext>
              </c:extLst>
            </c:dLbl>
            <c:dLbl>
              <c:idx val="1539"/>
              <c:tx>
                <c:rich>
                  <a:bodyPr/>
                  <a:lstStyle/>
                  <a:p>
                    <a:fld id="{8812E10C-71DB-7047-B4E9-4C7FEBB62E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9-6DFD-48F2-93C9-5ECF348A49C1}"/>
                </c:ext>
              </c:extLst>
            </c:dLbl>
            <c:dLbl>
              <c:idx val="1540"/>
              <c:tx>
                <c:rich>
                  <a:bodyPr/>
                  <a:lstStyle/>
                  <a:p>
                    <a:fld id="{C566564D-2881-914E-A7B4-B91D957222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A-6DFD-48F2-93C9-5ECF348A49C1}"/>
                </c:ext>
              </c:extLst>
            </c:dLbl>
            <c:dLbl>
              <c:idx val="1541"/>
              <c:tx>
                <c:rich>
                  <a:bodyPr/>
                  <a:lstStyle/>
                  <a:p>
                    <a:fld id="{89600E01-63CD-B94A-8580-65767AB0C3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B-6DFD-48F2-93C9-5ECF348A49C1}"/>
                </c:ext>
              </c:extLst>
            </c:dLbl>
            <c:dLbl>
              <c:idx val="1542"/>
              <c:tx>
                <c:rich>
                  <a:bodyPr/>
                  <a:lstStyle/>
                  <a:p>
                    <a:fld id="{922801E3-52D1-1642-99E6-0EE552B560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C-6DFD-48F2-93C9-5ECF348A49C1}"/>
                </c:ext>
              </c:extLst>
            </c:dLbl>
            <c:dLbl>
              <c:idx val="1543"/>
              <c:tx>
                <c:rich>
                  <a:bodyPr/>
                  <a:lstStyle/>
                  <a:p>
                    <a:fld id="{8E91F4D4-5A1F-4F40-AF26-1D6DEF68C3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D-6DFD-48F2-93C9-5ECF348A49C1}"/>
                </c:ext>
              </c:extLst>
            </c:dLbl>
            <c:dLbl>
              <c:idx val="1544"/>
              <c:tx>
                <c:rich>
                  <a:bodyPr/>
                  <a:lstStyle/>
                  <a:p>
                    <a:fld id="{0623FC1B-D40B-384B-9EE2-791553457F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E-6DFD-48F2-93C9-5ECF348A49C1}"/>
                </c:ext>
              </c:extLst>
            </c:dLbl>
            <c:dLbl>
              <c:idx val="1545"/>
              <c:tx>
                <c:rich>
                  <a:bodyPr/>
                  <a:lstStyle/>
                  <a:p>
                    <a:fld id="{38C70829-152D-7241-B846-B05719CBD2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0F-6DFD-48F2-93C9-5ECF348A49C1}"/>
                </c:ext>
              </c:extLst>
            </c:dLbl>
            <c:dLbl>
              <c:idx val="1546"/>
              <c:tx>
                <c:rich>
                  <a:bodyPr/>
                  <a:lstStyle/>
                  <a:p>
                    <a:fld id="{B1412C91-2ACA-A448-814E-69B7F0D5D5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0-6DFD-48F2-93C9-5ECF348A49C1}"/>
                </c:ext>
              </c:extLst>
            </c:dLbl>
            <c:dLbl>
              <c:idx val="1547"/>
              <c:tx>
                <c:rich>
                  <a:bodyPr/>
                  <a:lstStyle/>
                  <a:p>
                    <a:fld id="{7AD66E75-ECCD-FE4D-86A2-DA6A396E16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1-6DFD-48F2-93C9-5ECF348A49C1}"/>
                </c:ext>
              </c:extLst>
            </c:dLbl>
            <c:dLbl>
              <c:idx val="1548"/>
              <c:tx>
                <c:rich>
                  <a:bodyPr/>
                  <a:lstStyle/>
                  <a:p>
                    <a:fld id="{9F2B49EF-96C3-0E4A-96EA-F6CFEB61C8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2-6DFD-48F2-93C9-5ECF348A49C1}"/>
                </c:ext>
              </c:extLst>
            </c:dLbl>
            <c:dLbl>
              <c:idx val="1549"/>
              <c:tx>
                <c:rich>
                  <a:bodyPr/>
                  <a:lstStyle/>
                  <a:p>
                    <a:fld id="{76BC1173-AF1F-204B-9EE9-549D44F1C2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3-6DFD-48F2-93C9-5ECF348A49C1}"/>
                </c:ext>
              </c:extLst>
            </c:dLbl>
            <c:dLbl>
              <c:idx val="1550"/>
              <c:tx>
                <c:rich>
                  <a:bodyPr/>
                  <a:lstStyle/>
                  <a:p>
                    <a:fld id="{425DC780-0150-3842-B7DC-93C78CDDAF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4-6DFD-48F2-93C9-5ECF348A49C1}"/>
                </c:ext>
              </c:extLst>
            </c:dLbl>
            <c:dLbl>
              <c:idx val="1551"/>
              <c:tx>
                <c:rich>
                  <a:bodyPr/>
                  <a:lstStyle/>
                  <a:p>
                    <a:fld id="{937B4E6F-610E-3144-B914-A5BD917008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5-6DFD-48F2-93C9-5ECF348A49C1}"/>
                </c:ext>
              </c:extLst>
            </c:dLbl>
            <c:dLbl>
              <c:idx val="1552"/>
              <c:tx>
                <c:rich>
                  <a:bodyPr/>
                  <a:lstStyle/>
                  <a:p>
                    <a:fld id="{1A385DA1-BA6D-E046-8FD1-0D354758FB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6-6DFD-48F2-93C9-5ECF348A49C1}"/>
                </c:ext>
              </c:extLst>
            </c:dLbl>
            <c:dLbl>
              <c:idx val="1553"/>
              <c:tx>
                <c:rich>
                  <a:bodyPr/>
                  <a:lstStyle/>
                  <a:p>
                    <a:fld id="{BA6519D9-B448-3743-A698-24D6881103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7-6DFD-48F2-93C9-5ECF348A49C1}"/>
                </c:ext>
              </c:extLst>
            </c:dLbl>
            <c:dLbl>
              <c:idx val="1554"/>
              <c:tx>
                <c:rich>
                  <a:bodyPr/>
                  <a:lstStyle/>
                  <a:p>
                    <a:fld id="{A60C0F46-09C5-3243-BCB0-7DFA29E9DE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8-6DFD-48F2-93C9-5ECF348A49C1}"/>
                </c:ext>
              </c:extLst>
            </c:dLbl>
            <c:dLbl>
              <c:idx val="1555"/>
              <c:tx>
                <c:rich>
                  <a:bodyPr/>
                  <a:lstStyle/>
                  <a:p>
                    <a:fld id="{8F1415EB-0286-244B-9D00-ACA4AF7AFC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9-6DFD-48F2-93C9-5ECF348A49C1}"/>
                </c:ext>
              </c:extLst>
            </c:dLbl>
            <c:dLbl>
              <c:idx val="1556"/>
              <c:tx>
                <c:rich>
                  <a:bodyPr/>
                  <a:lstStyle/>
                  <a:p>
                    <a:fld id="{007DABB5-B6E0-E544-9FB4-A000942805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A-6DFD-48F2-93C9-5ECF348A49C1}"/>
                </c:ext>
              </c:extLst>
            </c:dLbl>
            <c:dLbl>
              <c:idx val="1557"/>
              <c:tx>
                <c:rich>
                  <a:bodyPr/>
                  <a:lstStyle/>
                  <a:p>
                    <a:fld id="{99C7E8BD-FFF7-3E46-9C3E-99A2732FCC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B-6DFD-48F2-93C9-5ECF348A49C1}"/>
                </c:ext>
              </c:extLst>
            </c:dLbl>
            <c:dLbl>
              <c:idx val="1558"/>
              <c:tx>
                <c:rich>
                  <a:bodyPr/>
                  <a:lstStyle/>
                  <a:p>
                    <a:fld id="{4D33C6FF-9BEB-F64E-AA15-6ED7373A11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C-6DFD-48F2-93C9-5ECF348A49C1}"/>
                </c:ext>
              </c:extLst>
            </c:dLbl>
            <c:dLbl>
              <c:idx val="15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1D-6DFD-48F2-93C9-5ECF348A49C1}"/>
                </c:ext>
              </c:extLst>
            </c:dLbl>
            <c:dLbl>
              <c:idx val="15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1E-6DFD-48F2-93C9-5ECF348A49C1}"/>
                </c:ext>
              </c:extLst>
            </c:dLbl>
            <c:dLbl>
              <c:idx val="1561"/>
              <c:tx>
                <c:rich>
                  <a:bodyPr/>
                  <a:lstStyle/>
                  <a:p>
                    <a:fld id="{A7004F60-D9A1-8445-8971-755DEE9414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1F-6DFD-48F2-93C9-5ECF348A49C1}"/>
                </c:ext>
              </c:extLst>
            </c:dLbl>
            <c:dLbl>
              <c:idx val="1562"/>
              <c:tx>
                <c:rich>
                  <a:bodyPr/>
                  <a:lstStyle/>
                  <a:p>
                    <a:fld id="{80CBDB32-7546-9847-90FD-CE2FA065BE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0-6DFD-48F2-93C9-5ECF348A49C1}"/>
                </c:ext>
              </c:extLst>
            </c:dLbl>
            <c:dLbl>
              <c:idx val="1563"/>
              <c:tx>
                <c:rich>
                  <a:bodyPr/>
                  <a:lstStyle/>
                  <a:p>
                    <a:fld id="{394872D9-4D6E-2745-A6F1-F65A705818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1-6DFD-48F2-93C9-5ECF348A49C1}"/>
                </c:ext>
              </c:extLst>
            </c:dLbl>
            <c:dLbl>
              <c:idx val="1564"/>
              <c:tx>
                <c:rich>
                  <a:bodyPr/>
                  <a:lstStyle/>
                  <a:p>
                    <a:fld id="{7CCD8E5C-1B44-DD49-8786-68DA59F709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2-6DFD-48F2-93C9-5ECF348A49C1}"/>
                </c:ext>
              </c:extLst>
            </c:dLbl>
            <c:dLbl>
              <c:idx val="1565"/>
              <c:tx>
                <c:rich>
                  <a:bodyPr/>
                  <a:lstStyle/>
                  <a:p>
                    <a:fld id="{6825CCF3-AD2A-7048-91D3-C118EFC5D7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3-6DFD-48F2-93C9-5ECF348A49C1}"/>
                </c:ext>
              </c:extLst>
            </c:dLbl>
            <c:dLbl>
              <c:idx val="1566"/>
              <c:tx>
                <c:rich>
                  <a:bodyPr/>
                  <a:lstStyle/>
                  <a:p>
                    <a:fld id="{BE653ED9-7316-104F-8F50-98536F1C23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4-6DFD-48F2-93C9-5ECF348A49C1}"/>
                </c:ext>
              </c:extLst>
            </c:dLbl>
            <c:dLbl>
              <c:idx val="1567"/>
              <c:tx>
                <c:rich>
                  <a:bodyPr/>
                  <a:lstStyle/>
                  <a:p>
                    <a:fld id="{AB93FC7C-7071-D148-9C19-BC0A2CF371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5-6DFD-48F2-93C9-5ECF348A49C1}"/>
                </c:ext>
              </c:extLst>
            </c:dLbl>
            <c:dLbl>
              <c:idx val="1568"/>
              <c:tx>
                <c:rich>
                  <a:bodyPr/>
                  <a:lstStyle/>
                  <a:p>
                    <a:fld id="{3A199C30-779C-2549-8464-64ED2FC095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6-6DFD-48F2-93C9-5ECF348A49C1}"/>
                </c:ext>
              </c:extLst>
            </c:dLbl>
            <c:dLbl>
              <c:idx val="1569"/>
              <c:tx>
                <c:rich>
                  <a:bodyPr/>
                  <a:lstStyle/>
                  <a:p>
                    <a:fld id="{50E041B4-A17B-4143-BA79-C719C43260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7-6DFD-48F2-93C9-5ECF348A49C1}"/>
                </c:ext>
              </c:extLst>
            </c:dLbl>
            <c:dLbl>
              <c:idx val="1570"/>
              <c:tx>
                <c:rich>
                  <a:bodyPr/>
                  <a:lstStyle/>
                  <a:p>
                    <a:fld id="{97B185B3-3658-6749-A0B0-4B1AD28050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8-6DFD-48F2-93C9-5ECF348A49C1}"/>
                </c:ext>
              </c:extLst>
            </c:dLbl>
            <c:dLbl>
              <c:idx val="1571"/>
              <c:tx>
                <c:rich>
                  <a:bodyPr/>
                  <a:lstStyle/>
                  <a:p>
                    <a:fld id="{9744F98A-8D51-6344-8070-82D91FA308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9-6DFD-48F2-93C9-5ECF348A49C1}"/>
                </c:ext>
              </c:extLst>
            </c:dLbl>
            <c:dLbl>
              <c:idx val="1572"/>
              <c:tx>
                <c:rich>
                  <a:bodyPr/>
                  <a:lstStyle/>
                  <a:p>
                    <a:fld id="{F7063616-B3B3-7D4A-B277-E988787758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A-6DFD-48F2-93C9-5ECF348A49C1}"/>
                </c:ext>
              </c:extLst>
            </c:dLbl>
            <c:dLbl>
              <c:idx val="1573"/>
              <c:tx>
                <c:rich>
                  <a:bodyPr/>
                  <a:lstStyle/>
                  <a:p>
                    <a:fld id="{C20EB3EB-5AC2-104E-BCAE-0C835CA760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B-6DFD-48F2-93C9-5ECF348A49C1}"/>
                </c:ext>
              </c:extLst>
            </c:dLbl>
            <c:dLbl>
              <c:idx val="1574"/>
              <c:tx>
                <c:rich>
                  <a:bodyPr/>
                  <a:lstStyle/>
                  <a:p>
                    <a:fld id="{D140A78B-07FD-144E-A332-D72989F28A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C-6DFD-48F2-93C9-5ECF348A49C1}"/>
                </c:ext>
              </c:extLst>
            </c:dLbl>
            <c:dLbl>
              <c:idx val="1575"/>
              <c:tx>
                <c:rich>
                  <a:bodyPr/>
                  <a:lstStyle/>
                  <a:p>
                    <a:fld id="{DDD10998-34E5-1347-A4A1-F311F76BC7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D-6DFD-48F2-93C9-5ECF348A49C1}"/>
                </c:ext>
              </c:extLst>
            </c:dLbl>
            <c:dLbl>
              <c:idx val="1576"/>
              <c:tx>
                <c:rich>
                  <a:bodyPr/>
                  <a:lstStyle/>
                  <a:p>
                    <a:fld id="{B7D02A8D-2471-B44E-936D-624A8F0185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E-6DFD-48F2-93C9-5ECF348A49C1}"/>
                </c:ext>
              </c:extLst>
            </c:dLbl>
            <c:dLbl>
              <c:idx val="1577"/>
              <c:tx>
                <c:rich>
                  <a:bodyPr/>
                  <a:lstStyle/>
                  <a:p>
                    <a:fld id="{118DD49D-586D-F848-B805-487750BEBE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2F-6DFD-48F2-93C9-5ECF348A49C1}"/>
                </c:ext>
              </c:extLst>
            </c:dLbl>
            <c:dLbl>
              <c:idx val="1578"/>
              <c:tx>
                <c:rich>
                  <a:bodyPr/>
                  <a:lstStyle/>
                  <a:p>
                    <a:fld id="{816F0AF7-5F61-6D4A-95AE-6F5A0F5834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0-6DFD-48F2-93C9-5ECF348A49C1}"/>
                </c:ext>
              </c:extLst>
            </c:dLbl>
            <c:dLbl>
              <c:idx val="15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31-6DFD-48F2-93C9-5ECF348A49C1}"/>
                </c:ext>
              </c:extLst>
            </c:dLbl>
            <c:dLbl>
              <c:idx val="1580"/>
              <c:tx>
                <c:rich>
                  <a:bodyPr/>
                  <a:lstStyle/>
                  <a:p>
                    <a:fld id="{B04D6F82-28A0-0D40-A7BF-814C149208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2-6DFD-48F2-93C9-5ECF348A49C1}"/>
                </c:ext>
              </c:extLst>
            </c:dLbl>
            <c:dLbl>
              <c:idx val="1581"/>
              <c:tx>
                <c:rich>
                  <a:bodyPr/>
                  <a:lstStyle/>
                  <a:p>
                    <a:fld id="{BA861F97-637B-9342-93E4-65587E2DEB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3-6DFD-48F2-93C9-5ECF348A49C1}"/>
                </c:ext>
              </c:extLst>
            </c:dLbl>
            <c:dLbl>
              <c:idx val="1582"/>
              <c:tx>
                <c:rich>
                  <a:bodyPr/>
                  <a:lstStyle/>
                  <a:p>
                    <a:fld id="{D78D6C9F-6AD7-3147-A48C-65F700CB18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4-6DFD-48F2-93C9-5ECF348A49C1}"/>
                </c:ext>
              </c:extLst>
            </c:dLbl>
            <c:dLbl>
              <c:idx val="1583"/>
              <c:tx>
                <c:rich>
                  <a:bodyPr/>
                  <a:lstStyle/>
                  <a:p>
                    <a:fld id="{A44C51F9-614C-6C4E-85C0-EB2E1FD125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5-6DFD-48F2-93C9-5ECF348A49C1}"/>
                </c:ext>
              </c:extLst>
            </c:dLbl>
            <c:dLbl>
              <c:idx val="1584"/>
              <c:tx>
                <c:rich>
                  <a:bodyPr/>
                  <a:lstStyle/>
                  <a:p>
                    <a:fld id="{82EB5D1A-E387-CB4F-AF50-F0D828DC25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6-6DFD-48F2-93C9-5ECF348A49C1}"/>
                </c:ext>
              </c:extLst>
            </c:dLbl>
            <c:dLbl>
              <c:idx val="1585"/>
              <c:tx>
                <c:rich>
                  <a:bodyPr/>
                  <a:lstStyle/>
                  <a:p>
                    <a:fld id="{F3AC4C2B-305E-E044-8036-6DC360FCC6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7-6DFD-48F2-93C9-5ECF348A49C1}"/>
                </c:ext>
              </c:extLst>
            </c:dLbl>
            <c:dLbl>
              <c:idx val="1586"/>
              <c:tx>
                <c:rich>
                  <a:bodyPr/>
                  <a:lstStyle/>
                  <a:p>
                    <a:fld id="{37CF112D-7964-514D-B81F-51EF2D07F1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8-6DFD-48F2-93C9-5ECF348A49C1}"/>
                </c:ext>
              </c:extLst>
            </c:dLbl>
            <c:dLbl>
              <c:idx val="1587"/>
              <c:tx>
                <c:rich>
                  <a:bodyPr/>
                  <a:lstStyle/>
                  <a:p>
                    <a:fld id="{53FBCBA0-51BD-DE4C-82DA-F9CD06D796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9-6DFD-48F2-93C9-5ECF348A49C1}"/>
                </c:ext>
              </c:extLst>
            </c:dLbl>
            <c:dLbl>
              <c:idx val="1588"/>
              <c:tx>
                <c:rich>
                  <a:bodyPr/>
                  <a:lstStyle/>
                  <a:p>
                    <a:fld id="{F7E2799E-9753-2C47-B8B2-D515208A86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A-6DFD-48F2-93C9-5ECF348A49C1}"/>
                </c:ext>
              </c:extLst>
            </c:dLbl>
            <c:dLbl>
              <c:idx val="1589"/>
              <c:tx>
                <c:rich>
                  <a:bodyPr/>
                  <a:lstStyle/>
                  <a:p>
                    <a:fld id="{11F04BD3-F866-EC46-94D8-E04E021450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B-6DFD-48F2-93C9-5ECF348A49C1}"/>
                </c:ext>
              </c:extLst>
            </c:dLbl>
            <c:dLbl>
              <c:idx val="1590"/>
              <c:tx>
                <c:rich>
                  <a:bodyPr/>
                  <a:lstStyle/>
                  <a:p>
                    <a:fld id="{8B90036D-9F38-5142-B050-6BF1877078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C-6DFD-48F2-93C9-5ECF348A49C1}"/>
                </c:ext>
              </c:extLst>
            </c:dLbl>
            <c:dLbl>
              <c:idx val="1591"/>
              <c:tx>
                <c:rich>
                  <a:bodyPr/>
                  <a:lstStyle/>
                  <a:p>
                    <a:fld id="{38288E26-8938-FE45-8546-F6F6BE4188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D-6DFD-48F2-93C9-5ECF348A49C1}"/>
                </c:ext>
              </c:extLst>
            </c:dLbl>
            <c:dLbl>
              <c:idx val="1592"/>
              <c:tx>
                <c:rich>
                  <a:bodyPr/>
                  <a:lstStyle/>
                  <a:p>
                    <a:fld id="{8804C854-556E-9148-8FF4-06C050B3FB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E-6DFD-48F2-93C9-5ECF348A49C1}"/>
                </c:ext>
              </c:extLst>
            </c:dLbl>
            <c:dLbl>
              <c:idx val="1593"/>
              <c:tx>
                <c:rich>
                  <a:bodyPr/>
                  <a:lstStyle/>
                  <a:p>
                    <a:fld id="{D9E97BBF-CB36-324D-8FEB-E3C185721A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3F-6DFD-48F2-93C9-5ECF348A49C1}"/>
                </c:ext>
              </c:extLst>
            </c:dLbl>
            <c:dLbl>
              <c:idx val="1594"/>
              <c:tx>
                <c:rich>
                  <a:bodyPr/>
                  <a:lstStyle/>
                  <a:p>
                    <a:fld id="{E10DC250-E6DD-CA4E-AAB0-F6F51371A4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0-6DFD-48F2-93C9-5ECF348A49C1}"/>
                </c:ext>
              </c:extLst>
            </c:dLbl>
            <c:dLbl>
              <c:idx val="1595"/>
              <c:tx>
                <c:rich>
                  <a:bodyPr/>
                  <a:lstStyle/>
                  <a:p>
                    <a:fld id="{FC238C0D-0D82-2D46-8A18-E5CE5A6AF3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1-6DFD-48F2-93C9-5ECF348A49C1}"/>
                </c:ext>
              </c:extLst>
            </c:dLbl>
            <c:dLbl>
              <c:idx val="1596"/>
              <c:tx>
                <c:rich>
                  <a:bodyPr/>
                  <a:lstStyle/>
                  <a:p>
                    <a:fld id="{800D4AE5-E761-A548-810F-A9706278A2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2-6DFD-48F2-93C9-5ECF348A49C1}"/>
                </c:ext>
              </c:extLst>
            </c:dLbl>
            <c:dLbl>
              <c:idx val="1597"/>
              <c:tx>
                <c:rich>
                  <a:bodyPr/>
                  <a:lstStyle/>
                  <a:p>
                    <a:fld id="{FBAA20B3-390A-AB4D-8CBB-F3CBC204ED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3-6DFD-48F2-93C9-5ECF348A49C1}"/>
                </c:ext>
              </c:extLst>
            </c:dLbl>
            <c:dLbl>
              <c:idx val="1598"/>
              <c:tx>
                <c:rich>
                  <a:bodyPr/>
                  <a:lstStyle/>
                  <a:p>
                    <a:fld id="{5BDD77D6-D36B-AD4B-97CA-5C63C95E41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4-6DFD-48F2-93C9-5ECF348A49C1}"/>
                </c:ext>
              </c:extLst>
            </c:dLbl>
            <c:dLbl>
              <c:idx val="1599"/>
              <c:tx>
                <c:rich>
                  <a:bodyPr/>
                  <a:lstStyle/>
                  <a:p>
                    <a:fld id="{902C6881-38FE-7940-8065-B77F52D75F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5-6DFD-48F2-93C9-5ECF348A49C1}"/>
                </c:ext>
              </c:extLst>
            </c:dLbl>
            <c:dLbl>
              <c:idx val="1600"/>
              <c:tx>
                <c:rich>
                  <a:bodyPr/>
                  <a:lstStyle/>
                  <a:p>
                    <a:fld id="{D4B8621E-BCC8-434B-B88D-ADDAC1D1C5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6-6DFD-48F2-93C9-5ECF348A49C1}"/>
                </c:ext>
              </c:extLst>
            </c:dLbl>
            <c:dLbl>
              <c:idx val="1601"/>
              <c:tx>
                <c:rich>
                  <a:bodyPr/>
                  <a:lstStyle/>
                  <a:p>
                    <a:fld id="{CC74E0C4-C2FE-A642-9157-98E8EE8581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7-6DFD-48F2-93C9-5ECF348A49C1}"/>
                </c:ext>
              </c:extLst>
            </c:dLbl>
            <c:dLbl>
              <c:idx val="1602"/>
              <c:tx>
                <c:rich>
                  <a:bodyPr/>
                  <a:lstStyle/>
                  <a:p>
                    <a:fld id="{52894B79-761E-7342-92F3-DA614F496A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8-6DFD-48F2-93C9-5ECF348A49C1}"/>
                </c:ext>
              </c:extLst>
            </c:dLbl>
            <c:dLbl>
              <c:idx val="1603"/>
              <c:tx>
                <c:rich>
                  <a:bodyPr/>
                  <a:lstStyle/>
                  <a:p>
                    <a:fld id="{FD1FFCFE-603F-3841-ADB0-FE2A393C6E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9-6DFD-48F2-93C9-5ECF348A49C1}"/>
                </c:ext>
              </c:extLst>
            </c:dLbl>
            <c:dLbl>
              <c:idx val="1604"/>
              <c:tx>
                <c:rich>
                  <a:bodyPr/>
                  <a:lstStyle/>
                  <a:p>
                    <a:fld id="{A06ADAA6-F212-7249-AC1E-FEA62F1CEA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A-6DFD-48F2-93C9-5ECF348A49C1}"/>
                </c:ext>
              </c:extLst>
            </c:dLbl>
            <c:dLbl>
              <c:idx val="1605"/>
              <c:tx>
                <c:rich>
                  <a:bodyPr/>
                  <a:lstStyle/>
                  <a:p>
                    <a:fld id="{E802BA75-F79A-EF40-8349-AD764F7ADF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B-6DFD-48F2-93C9-5ECF348A49C1}"/>
                </c:ext>
              </c:extLst>
            </c:dLbl>
            <c:dLbl>
              <c:idx val="1606"/>
              <c:tx>
                <c:rich>
                  <a:bodyPr/>
                  <a:lstStyle/>
                  <a:p>
                    <a:fld id="{6ABDCA72-57D7-F041-A336-C820A173CC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C-6DFD-48F2-93C9-5ECF348A49C1}"/>
                </c:ext>
              </c:extLst>
            </c:dLbl>
            <c:dLbl>
              <c:idx val="1607"/>
              <c:tx>
                <c:rich>
                  <a:bodyPr/>
                  <a:lstStyle/>
                  <a:p>
                    <a:fld id="{0182038C-FF37-BB4E-B152-2AD84D6012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D-6DFD-48F2-93C9-5ECF348A49C1}"/>
                </c:ext>
              </c:extLst>
            </c:dLbl>
            <c:dLbl>
              <c:idx val="1608"/>
              <c:tx>
                <c:rich>
                  <a:bodyPr/>
                  <a:lstStyle/>
                  <a:p>
                    <a:fld id="{AA9038CC-74ED-674A-B628-F5179FC33D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E-6DFD-48F2-93C9-5ECF348A49C1}"/>
                </c:ext>
              </c:extLst>
            </c:dLbl>
            <c:dLbl>
              <c:idx val="1609"/>
              <c:tx>
                <c:rich>
                  <a:bodyPr/>
                  <a:lstStyle/>
                  <a:p>
                    <a:fld id="{614B11F8-F4E8-1640-A908-BDE32AF67E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4F-6DFD-48F2-93C9-5ECF348A49C1}"/>
                </c:ext>
              </c:extLst>
            </c:dLbl>
            <c:dLbl>
              <c:idx val="1610"/>
              <c:tx>
                <c:rich>
                  <a:bodyPr/>
                  <a:lstStyle/>
                  <a:p>
                    <a:fld id="{306A27AB-DEB4-5F4B-B077-40F2A5352D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0-6DFD-48F2-93C9-5ECF348A49C1}"/>
                </c:ext>
              </c:extLst>
            </c:dLbl>
            <c:dLbl>
              <c:idx val="1611"/>
              <c:tx>
                <c:rich>
                  <a:bodyPr/>
                  <a:lstStyle/>
                  <a:p>
                    <a:fld id="{F28B89CB-B641-C84E-9E00-7251424805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1-6DFD-48F2-93C9-5ECF348A49C1}"/>
                </c:ext>
              </c:extLst>
            </c:dLbl>
            <c:dLbl>
              <c:idx val="1612"/>
              <c:tx>
                <c:rich>
                  <a:bodyPr/>
                  <a:lstStyle/>
                  <a:p>
                    <a:fld id="{DF456ADE-A463-7644-BB6D-A716B587BB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2-6DFD-48F2-93C9-5ECF348A49C1}"/>
                </c:ext>
              </c:extLst>
            </c:dLbl>
            <c:dLbl>
              <c:idx val="1613"/>
              <c:tx>
                <c:rich>
                  <a:bodyPr/>
                  <a:lstStyle/>
                  <a:p>
                    <a:fld id="{2966951F-F383-664D-98AB-63E9F6D05D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3-6DFD-48F2-93C9-5ECF348A49C1}"/>
                </c:ext>
              </c:extLst>
            </c:dLbl>
            <c:dLbl>
              <c:idx val="1614"/>
              <c:tx>
                <c:rich>
                  <a:bodyPr/>
                  <a:lstStyle/>
                  <a:p>
                    <a:fld id="{72C170D0-C6E6-7D4A-9B37-E53F1088DD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4-6DFD-48F2-93C9-5ECF348A49C1}"/>
                </c:ext>
              </c:extLst>
            </c:dLbl>
            <c:dLbl>
              <c:idx val="1615"/>
              <c:tx>
                <c:rich>
                  <a:bodyPr/>
                  <a:lstStyle/>
                  <a:p>
                    <a:fld id="{60475914-D630-C84D-9D45-889AF162E2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5-6DFD-48F2-93C9-5ECF348A49C1}"/>
                </c:ext>
              </c:extLst>
            </c:dLbl>
            <c:dLbl>
              <c:idx val="1616"/>
              <c:tx>
                <c:rich>
                  <a:bodyPr/>
                  <a:lstStyle/>
                  <a:p>
                    <a:fld id="{AC5FB335-840A-9A4E-BD90-FE4F3F388C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6-6DFD-48F2-93C9-5ECF348A49C1}"/>
                </c:ext>
              </c:extLst>
            </c:dLbl>
            <c:dLbl>
              <c:idx val="1617"/>
              <c:tx>
                <c:rich>
                  <a:bodyPr/>
                  <a:lstStyle/>
                  <a:p>
                    <a:fld id="{406FB8A1-2855-6743-B440-00C955F44E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7-6DFD-48F2-93C9-5ECF348A49C1}"/>
                </c:ext>
              </c:extLst>
            </c:dLbl>
            <c:dLbl>
              <c:idx val="1618"/>
              <c:tx>
                <c:rich>
                  <a:bodyPr/>
                  <a:lstStyle/>
                  <a:p>
                    <a:fld id="{331D7816-277B-AB42-AD17-F0F3A426F5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8-6DFD-48F2-93C9-5ECF348A49C1}"/>
                </c:ext>
              </c:extLst>
            </c:dLbl>
            <c:dLbl>
              <c:idx val="1619"/>
              <c:tx>
                <c:rich>
                  <a:bodyPr/>
                  <a:lstStyle/>
                  <a:p>
                    <a:fld id="{7C3FDD1A-46FD-484C-AAB3-9B7049EF27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9-6DFD-48F2-93C9-5ECF348A49C1}"/>
                </c:ext>
              </c:extLst>
            </c:dLbl>
            <c:dLbl>
              <c:idx val="1620"/>
              <c:tx>
                <c:rich>
                  <a:bodyPr/>
                  <a:lstStyle/>
                  <a:p>
                    <a:fld id="{9F49E796-64F4-BC4E-9994-2E672AF253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A-6DFD-48F2-93C9-5ECF348A49C1}"/>
                </c:ext>
              </c:extLst>
            </c:dLbl>
            <c:dLbl>
              <c:idx val="1621"/>
              <c:tx>
                <c:rich>
                  <a:bodyPr/>
                  <a:lstStyle/>
                  <a:p>
                    <a:fld id="{5B60B838-A2EA-0747-A5F2-93FC55D374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B-6DFD-48F2-93C9-5ECF348A49C1}"/>
                </c:ext>
              </c:extLst>
            </c:dLbl>
            <c:dLbl>
              <c:idx val="1622"/>
              <c:tx>
                <c:rich>
                  <a:bodyPr/>
                  <a:lstStyle/>
                  <a:p>
                    <a:fld id="{BF2A42A9-8FEB-BF43-B2D7-9FFB1BE63E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C-6DFD-48F2-93C9-5ECF348A49C1}"/>
                </c:ext>
              </c:extLst>
            </c:dLbl>
            <c:dLbl>
              <c:idx val="1623"/>
              <c:tx>
                <c:rich>
                  <a:bodyPr/>
                  <a:lstStyle/>
                  <a:p>
                    <a:fld id="{56D5C1DD-C1BA-8245-AE31-AE9C1BB3F2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D-6DFD-48F2-93C9-5ECF348A49C1}"/>
                </c:ext>
              </c:extLst>
            </c:dLbl>
            <c:dLbl>
              <c:idx val="1624"/>
              <c:tx>
                <c:rich>
                  <a:bodyPr/>
                  <a:lstStyle/>
                  <a:p>
                    <a:fld id="{AF507BBA-056B-C64C-A8F4-6ACD583A24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E-6DFD-48F2-93C9-5ECF348A49C1}"/>
                </c:ext>
              </c:extLst>
            </c:dLbl>
            <c:dLbl>
              <c:idx val="1625"/>
              <c:tx>
                <c:rich>
                  <a:bodyPr/>
                  <a:lstStyle/>
                  <a:p>
                    <a:fld id="{C98D1BC1-AAF8-1F49-96BD-E92BCABDC4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5F-6DFD-48F2-93C9-5ECF348A49C1}"/>
                </c:ext>
              </c:extLst>
            </c:dLbl>
            <c:dLbl>
              <c:idx val="1626"/>
              <c:tx>
                <c:rich>
                  <a:bodyPr/>
                  <a:lstStyle/>
                  <a:p>
                    <a:fld id="{25A34963-028A-6A4F-90DC-A7CC243C3E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0-6DFD-48F2-93C9-5ECF348A49C1}"/>
                </c:ext>
              </c:extLst>
            </c:dLbl>
            <c:dLbl>
              <c:idx val="1627"/>
              <c:tx>
                <c:rich>
                  <a:bodyPr/>
                  <a:lstStyle/>
                  <a:p>
                    <a:fld id="{A33A5357-39A2-7648-8969-F2B6D9F66E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1-6DFD-48F2-93C9-5ECF348A49C1}"/>
                </c:ext>
              </c:extLst>
            </c:dLbl>
            <c:dLbl>
              <c:idx val="1628"/>
              <c:tx>
                <c:rich>
                  <a:bodyPr/>
                  <a:lstStyle/>
                  <a:p>
                    <a:fld id="{D452AA1B-3D9B-0543-A4DA-7F6C413C11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2-6DFD-48F2-93C9-5ECF348A49C1}"/>
                </c:ext>
              </c:extLst>
            </c:dLbl>
            <c:dLbl>
              <c:idx val="1629"/>
              <c:tx>
                <c:rich>
                  <a:bodyPr/>
                  <a:lstStyle/>
                  <a:p>
                    <a:fld id="{5E63C82E-80F7-1C45-AB26-75C5D94D34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3-6DFD-48F2-93C9-5ECF348A49C1}"/>
                </c:ext>
              </c:extLst>
            </c:dLbl>
            <c:dLbl>
              <c:idx val="1630"/>
              <c:tx>
                <c:rich>
                  <a:bodyPr/>
                  <a:lstStyle/>
                  <a:p>
                    <a:fld id="{FBF52746-CF41-214B-AFCC-371BE46F1F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4-6DFD-48F2-93C9-5ECF348A49C1}"/>
                </c:ext>
              </c:extLst>
            </c:dLbl>
            <c:dLbl>
              <c:idx val="1631"/>
              <c:tx>
                <c:rich>
                  <a:bodyPr/>
                  <a:lstStyle/>
                  <a:p>
                    <a:fld id="{17F0C9AB-41D8-4942-9C9C-6446626E4D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5-6DFD-48F2-93C9-5ECF348A49C1}"/>
                </c:ext>
              </c:extLst>
            </c:dLbl>
            <c:dLbl>
              <c:idx val="1632"/>
              <c:tx>
                <c:rich>
                  <a:bodyPr/>
                  <a:lstStyle/>
                  <a:p>
                    <a:fld id="{12015851-FD37-1E4F-9B17-40D3134E34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6-6DFD-48F2-93C9-5ECF348A49C1}"/>
                </c:ext>
              </c:extLst>
            </c:dLbl>
            <c:dLbl>
              <c:idx val="1633"/>
              <c:tx>
                <c:rich>
                  <a:bodyPr/>
                  <a:lstStyle/>
                  <a:p>
                    <a:fld id="{C11E10AA-71A3-A149-B18D-917F26DE66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7-6DFD-48F2-93C9-5ECF348A49C1}"/>
                </c:ext>
              </c:extLst>
            </c:dLbl>
            <c:dLbl>
              <c:idx val="1634"/>
              <c:tx>
                <c:rich>
                  <a:bodyPr/>
                  <a:lstStyle/>
                  <a:p>
                    <a:fld id="{CC8624C4-493C-2745-B571-7BD71F549E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8-6DFD-48F2-93C9-5ECF348A49C1}"/>
                </c:ext>
              </c:extLst>
            </c:dLbl>
            <c:dLbl>
              <c:idx val="1635"/>
              <c:tx>
                <c:rich>
                  <a:bodyPr/>
                  <a:lstStyle/>
                  <a:p>
                    <a:fld id="{8363B60A-9B34-434F-B2B3-59BCFB0F83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9-6DFD-48F2-93C9-5ECF348A49C1}"/>
                </c:ext>
              </c:extLst>
            </c:dLbl>
            <c:dLbl>
              <c:idx val="1636"/>
              <c:tx>
                <c:rich>
                  <a:bodyPr/>
                  <a:lstStyle/>
                  <a:p>
                    <a:fld id="{35AC52D7-C6F9-484C-BB4A-C0631F45DC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A-6DFD-48F2-93C9-5ECF348A49C1}"/>
                </c:ext>
              </c:extLst>
            </c:dLbl>
            <c:dLbl>
              <c:idx val="1637"/>
              <c:tx>
                <c:rich>
                  <a:bodyPr/>
                  <a:lstStyle/>
                  <a:p>
                    <a:fld id="{B9AA285F-2D9C-AB41-8BEE-6926168990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B-6DFD-48F2-93C9-5ECF348A49C1}"/>
                </c:ext>
              </c:extLst>
            </c:dLbl>
            <c:dLbl>
              <c:idx val="1638"/>
              <c:tx>
                <c:rich>
                  <a:bodyPr/>
                  <a:lstStyle/>
                  <a:p>
                    <a:fld id="{BAC9B389-7A52-A44C-8D48-E3FEDA1B66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C-6DFD-48F2-93C9-5ECF348A49C1}"/>
                </c:ext>
              </c:extLst>
            </c:dLbl>
            <c:dLbl>
              <c:idx val="1639"/>
              <c:tx>
                <c:rich>
                  <a:bodyPr/>
                  <a:lstStyle/>
                  <a:p>
                    <a:fld id="{7A7391A2-9559-A046-A986-464064DCF7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D-6DFD-48F2-93C9-5ECF348A49C1}"/>
                </c:ext>
              </c:extLst>
            </c:dLbl>
            <c:dLbl>
              <c:idx val="1640"/>
              <c:tx>
                <c:rich>
                  <a:bodyPr/>
                  <a:lstStyle/>
                  <a:p>
                    <a:fld id="{1750C42C-82C0-B448-ADD8-C8742260B7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E-6DFD-48F2-93C9-5ECF348A49C1}"/>
                </c:ext>
              </c:extLst>
            </c:dLbl>
            <c:dLbl>
              <c:idx val="1641"/>
              <c:tx>
                <c:rich>
                  <a:bodyPr/>
                  <a:lstStyle/>
                  <a:p>
                    <a:fld id="{F019767A-9B29-694E-AB57-CB391589FC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6F-6DFD-48F2-93C9-5ECF348A49C1}"/>
                </c:ext>
              </c:extLst>
            </c:dLbl>
            <c:dLbl>
              <c:idx val="1642"/>
              <c:tx>
                <c:rich>
                  <a:bodyPr/>
                  <a:lstStyle/>
                  <a:p>
                    <a:fld id="{98BE7619-E9C2-DA48-8D14-C1436C8054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0-6DFD-48F2-93C9-5ECF348A49C1}"/>
                </c:ext>
              </c:extLst>
            </c:dLbl>
            <c:dLbl>
              <c:idx val="1643"/>
              <c:tx>
                <c:rich>
                  <a:bodyPr/>
                  <a:lstStyle/>
                  <a:p>
                    <a:fld id="{F66A1DD1-F465-B546-B0E6-8AD7A4642C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1-6DFD-48F2-93C9-5ECF348A49C1}"/>
                </c:ext>
              </c:extLst>
            </c:dLbl>
            <c:dLbl>
              <c:idx val="1644"/>
              <c:tx>
                <c:rich>
                  <a:bodyPr/>
                  <a:lstStyle/>
                  <a:p>
                    <a:fld id="{736CA70B-18BE-9E44-B886-DBEFE0B40C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2-6DFD-48F2-93C9-5ECF348A49C1}"/>
                </c:ext>
              </c:extLst>
            </c:dLbl>
            <c:dLbl>
              <c:idx val="1645"/>
              <c:tx>
                <c:rich>
                  <a:bodyPr/>
                  <a:lstStyle/>
                  <a:p>
                    <a:fld id="{82EF8D6C-B075-F847-9A84-5CCC0574BC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3-6DFD-48F2-93C9-5ECF348A49C1}"/>
                </c:ext>
              </c:extLst>
            </c:dLbl>
            <c:dLbl>
              <c:idx val="1646"/>
              <c:tx>
                <c:rich>
                  <a:bodyPr/>
                  <a:lstStyle/>
                  <a:p>
                    <a:fld id="{A0AB8E1A-A939-FA4E-B643-C3FDC4EE78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4-6DFD-48F2-93C9-5ECF348A49C1}"/>
                </c:ext>
              </c:extLst>
            </c:dLbl>
            <c:dLbl>
              <c:idx val="1647"/>
              <c:tx>
                <c:rich>
                  <a:bodyPr/>
                  <a:lstStyle/>
                  <a:p>
                    <a:fld id="{D8162913-ACCF-F848-AD7A-EF6BCE3E14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5-6DFD-48F2-93C9-5ECF348A49C1}"/>
                </c:ext>
              </c:extLst>
            </c:dLbl>
            <c:dLbl>
              <c:idx val="1648"/>
              <c:tx>
                <c:rich>
                  <a:bodyPr/>
                  <a:lstStyle/>
                  <a:p>
                    <a:fld id="{226454D1-F176-8047-A567-378F40990C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6-6DFD-48F2-93C9-5ECF348A49C1}"/>
                </c:ext>
              </c:extLst>
            </c:dLbl>
            <c:dLbl>
              <c:idx val="1649"/>
              <c:tx>
                <c:rich>
                  <a:bodyPr/>
                  <a:lstStyle/>
                  <a:p>
                    <a:fld id="{59201AD8-DCC2-534A-BB56-D8203CD905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7-6DFD-48F2-93C9-5ECF348A49C1}"/>
                </c:ext>
              </c:extLst>
            </c:dLbl>
            <c:dLbl>
              <c:idx val="1650"/>
              <c:tx>
                <c:rich>
                  <a:bodyPr/>
                  <a:lstStyle/>
                  <a:p>
                    <a:fld id="{067217AF-80B1-844A-8499-33231E1A45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8-6DFD-48F2-93C9-5ECF348A49C1}"/>
                </c:ext>
              </c:extLst>
            </c:dLbl>
            <c:dLbl>
              <c:idx val="1651"/>
              <c:tx>
                <c:rich>
                  <a:bodyPr/>
                  <a:lstStyle/>
                  <a:p>
                    <a:fld id="{D424AF48-57A3-3E46-AF43-90CF6E8C2F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9-6DFD-48F2-93C9-5ECF348A49C1}"/>
                </c:ext>
              </c:extLst>
            </c:dLbl>
            <c:dLbl>
              <c:idx val="1652"/>
              <c:tx>
                <c:rich>
                  <a:bodyPr/>
                  <a:lstStyle/>
                  <a:p>
                    <a:fld id="{95E8B88C-8AE2-B148-B2CA-33CD8B714C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A-6DFD-48F2-93C9-5ECF348A49C1}"/>
                </c:ext>
              </c:extLst>
            </c:dLbl>
            <c:dLbl>
              <c:idx val="1653"/>
              <c:tx>
                <c:rich>
                  <a:bodyPr/>
                  <a:lstStyle/>
                  <a:p>
                    <a:fld id="{6B6BF918-8791-8E41-8DBB-66E30D5CCE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B-6DFD-48F2-93C9-5ECF348A49C1}"/>
                </c:ext>
              </c:extLst>
            </c:dLbl>
            <c:dLbl>
              <c:idx val="1654"/>
              <c:tx>
                <c:rich>
                  <a:bodyPr/>
                  <a:lstStyle/>
                  <a:p>
                    <a:fld id="{F256D35C-4E7D-7841-B711-D684557E9E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C-6DFD-48F2-93C9-5ECF348A49C1}"/>
                </c:ext>
              </c:extLst>
            </c:dLbl>
            <c:dLbl>
              <c:idx val="1655"/>
              <c:tx>
                <c:rich>
                  <a:bodyPr/>
                  <a:lstStyle/>
                  <a:p>
                    <a:fld id="{A4C17894-D681-E448-99B6-26C57450F5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D-6DFD-48F2-93C9-5ECF348A49C1}"/>
                </c:ext>
              </c:extLst>
            </c:dLbl>
            <c:dLbl>
              <c:idx val="1656"/>
              <c:tx>
                <c:rich>
                  <a:bodyPr/>
                  <a:lstStyle/>
                  <a:p>
                    <a:fld id="{3BF84F70-F216-CA4D-B222-306BFD175E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E-6DFD-48F2-93C9-5ECF348A49C1}"/>
                </c:ext>
              </c:extLst>
            </c:dLbl>
            <c:dLbl>
              <c:idx val="1657"/>
              <c:tx>
                <c:rich>
                  <a:bodyPr/>
                  <a:lstStyle/>
                  <a:p>
                    <a:fld id="{DCB30C94-3C40-0A41-9EBA-235B1C8F22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7F-6DFD-48F2-93C9-5ECF348A49C1}"/>
                </c:ext>
              </c:extLst>
            </c:dLbl>
            <c:dLbl>
              <c:idx val="1658"/>
              <c:tx>
                <c:rich>
                  <a:bodyPr/>
                  <a:lstStyle/>
                  <a:p>
                    <a:fld id="{0DF0E974-97AD-3A4B-A39C-B81F6D6EA6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0-6DFD-48F2-93C9-5ECF348A49C1}"/>
                </c:ext>
              </c:extLst>
            </c:dLbl>
            <c:dLbl>
              <c:idx val="1659"/>
              <c:tx>
                <c:rich>
                  <a:bodyPr/>
                  <a:lstStyle/>
                  <a:p>
                    <a:fld id="{E145D368-B1B9-3C41-A60D-FD2107B248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1-6DFD-48F2-93C9-5ECF348A49C1}"/>
                </c:ext>
              </c:extLst>
            </c:dLbl>
            <c:dLbl>
              <c:idx val="1660"/>
              <c:tx>
                <c:rich>
                  <a:bodyPr/>
                  <a:lstStyle/>
                  <a:p>
                    <a:fld id="{578646C1-2ADB-2C4D-8F6F-D86C54C90C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2-6DFD-48F2-93C9-5ECF348A49C1}"/>
                </c:ext>
              </c:extLst>
            </c:dLbl>
            <c:dLbl>
              <c:idx val="1661"/>
              <c:tx>
                <c:rich>
                  <a:bodyPr/>
                  <a:lstStyle/>
                  <a:p>
                    <a:fld id="{4E5A2712-7A85-A443-AE8F-6EE4A13E67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3-6DFD-48F2-93C9-5ECF348A49C1}"/>
                </c:ext>
              </c:extLst>
            </c:dLbl>
            <c:dLbl>
              <c:idx val="1662"/>
              <c:tx>
                <c:rich>
                  <a:bodyPr/>
                  <a:lstStyle/>
                  <a:p>
                    <a:fld id="{AF259572-17E1-8A41-A7F9-5FDD9CBDD7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4-6DFD-48F2-93C9-5ECF348A49C1}"/>
                </c:ext>
              </c:extLst>
            </c:dLbl>
            <c:dLbl>
              <c:idx val="1663"/>
              <c:tx>
                <c:rich>
                  <a:bodyPr/>
                  <a:lstStyle/>
                  <a:p>
                    <a:fld id="{931117A0-BD92-634E-ABBF-8633188B1A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5-6DFD-48F2-93C9-5ECF348A49C1}"/>
                </c:ext>
              </c:extLst>
            </c:dLbl>
            <c:dLbl>
              <c:idx val="1664"/>
              <c:tx>
                <c:rich>
                  <a:bodyPr/>
                  <a:lstStyle/>
                  <a:p>
                    <a:fld id="{1B5553C3-B222-0A42-AAAD-793241C412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6-6DFD-48F2-93C9-5ECF348A49C1}"/>
                </c:ext>
              </c:extLst>
            </c:dLbl>
            <c:dLbl>
              <c:idx val="1665"/>
              <c:tx>
                <c:rich>
                  <a:bodyPr/>
                  <a:lstStyle/>
                  <a:p>
                    <a:fld id="{3047F595-3DD8-A64C-B77C-9FBB8D721F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7-6DFD-48F2-93C9-5ECF348A49C1}"/>
                </c:ext>
              </c:extLst>
            </c:dLbl>
            <c:dLbl>
              <c:idx val="1666"/>
              <c:tx>
                <c:rich>
                  <a:bodyPr/>
                  <a:lstStyle/>
                  <a:p>
                    <a:fld id="{FB32A201-24E4-2840-A693-AC13CE53F3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8-6DFD-48F2-93C9-5ECF348A49C1}"/>
                </c:ext>
              </c:extLst>
            </c:dLbl>
            <c:dLbl>
              <c:idx val="1667"/>
              <c:tx>
                <c:rich>
                  <a:bodyPr/>
                  <a:lstStyle/>
                  <a:p>
                    <a:fld id="{A5248A26-A8E3-CE46-9E22-4C6DD8C8EC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9-6DFD-48F2-93C9-5ECF348A49C1}"/>
                </c:ext>
              </c:extLst>
            </c:dLbl>
            <c:dLbl>
              <c:idx val="1668"/>
              <c:tx>
                <c:rich>
                  <a:bodyPr/>
                  <a:lstStyle/>
                  <a:p>
                    <a:fld id="{D9B4E7ED-8B38-E14B-8315-1542A14F8C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A-6DFD-48F2-93C9-5ECF348A49C1}"/>
                </c:ext>
              </c:extLst>
            </c:dLbl>
            <c:dLbl>
              <c:idx val="1669"/>
              <c:tx>
                <c:rich>
                  <a:bodyPr/>
                  <a:lstStyle/>
                  <a:p>
                    <a:fld id="{488E8FF7-4835-3D4D-B59D-E769E0DE98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B-6DFD-48F2-93C9-5ECF348A49C1}"/>
                </c:ext>
              </c:extLst>
            </c:dLbl>
            <c:dLbl>
              <c:idx val="1670"/>
              <c:tx>
                <c:rich>
                  <a:bodyPr/>
                  <a:lstStyle/>
                  <a:p>
                    <a:fld id="{B3592192-10F5-E142-9236-3866CA3374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C-6DFD-48F2-93C9-5ECF348A49C1}"/>
                </c:ext>
              </c:extLst>
            </c:dLbl>
            <c:dLbl>
              <c:idx val="1671"/>
              <c:tx>
                <c:rich>
                  <a:bodyPr/>
                  <a:lstStyle/>
                  <a:p>
                    <a:fld id="{DC5E787F-A5EF-9940-A994-B0711A3BAB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D-6DFD-48F2-93C9-5ECF348A49C1}"/>
                </c:ext>
              </c:extLst>
            </c:dLbl>
            <c:dLbl>
              <c:idx val="1672"/>
              <c:tx>
                <c:rich>
                  <a:bodyPr/>
                  <a:lstStyle/>
                  <a:p>
                    <a:fld id="{E2C903B2-0A12-CF48-9BC5-43D95CD374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E-6DFD-48F2-93C9-5ECF348A49C1}"/>
                </c:ext>
              </c:extLst>
            </c:dLbl>
            <c:dLbl>
              <c:idx val="1673"/>
              <c:tx>
                <c:rich>
                  <a:bodyPr/>
                  <a:lstStyle/>
                  <a:p>
                    <a:fld id="{DD62D47F-8BC1-824B-9AF7-78A75AEC65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8F-6DFD-48F2-93C9-5ECF348A49C1}"/>
                </c:ext>
              </c:extLst>
            </c:dLbl>
            <c:dLbl>
              <c:idx val="1674"/>
              <c:tx>
                <c:rich>
                  <a:bodyPr/>
                  <a:lstStyle/>
                  <a:p>
                    <a:fld id="{B3A4FC68-C6C3-AC41-AB4F-64AAF6E063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0-6DFD-48F2-93C9-5ECF348A49C1}"/>
                </c:ext>
              </c:extLst>
            </c:dLbl>
            <c:dLbl>
              <c:idx val="1675"/>
              <c:tx>
                <c:rich>
                  <a:bodyPr/>
                  <a:lstStyle/>
                  <a:p>
                    <a:fld id="{0B6CED5F-1B3D-F443-AB7C-796ED002A7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1-6DFD-48F2-93C9-5ECF348A49C1}"/>
                </c:ext>
              </c:extLst>
            </c:dLbl>
            <c:dLbl>
              <c:idx val="1676"/>
              <c:tx>
                <c:rich>
                  <a:bodyPr/>
                  <a:lstStyle/>
                  <a:p>
                    <a:fld id="{6B1A2C75-03D6-8E41-8356-60BF2E925B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2-6DFD-48F2-93C9-5ECF348A49C1}"/>
                </c:ext>
              </c:extLst>
            </c:dLbl>
            <c:dLbl>
              <c:idx val="16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93-6DFD-48F2-93C9-5ECF348A49C1}"/>
                </c:ext>
              </c:extLst>
            </c:dLbl>
            <c:dLbl>
              <c:idx val="1678"/>
              <c:tx>
                <c:rich>
                  <a:bodyPr/>
                  <a:lstStyle/>
                  <a:p>
                    <a:fld id="{68C70AF7-29E5-3C47-B770-B79F22A4CA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4-6DFD-48F2-93C9-5ECF348A49C1}"/>
                </c:ext>
              </c:extLst>
            </c:dLbl>
            <c:dLbl>
              <c:idx val="1679"/>
              <c:tx>
                <c:rich>
                  <a:bodyPr/>
                  <a:lstStyle/>
                  <a:p>
                    <a:fld id="{DDB310E1-1731-E342-AC71-0543D2E571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5-6DFD-48F2-93C9-5ECF348A49C1}"/>
                </c:ext>
              </c:extLst>
            </c:dLbl>
            <c:dLbl>
              <c:idx val="1680"/>
              <c:tx>
                <c:rich>
                  <a:bodyPr/>
                  <a:lstStyle/>
                  <a:p>
                    <a:fld id="{663A9CB8-C030-C84D-AEFA-03DB71D0A9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6-6DFD-48F2-93C9-5ECF348A49C1}"/>
                </c:ext>
              </c:extLst>
            </c:dLbl>
            <c:dLbl>
              <c:idx val="1681"/>
              <c:tx>
                <c:rich>
                  <a:bodyPr/>
                  <a:lstStyle/>
                  <a:p>
                    <a:fld id="{A86251D2-D084-3F48-9489-4084E62C0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7-6DFD-48F2-93C9-5ECF348A49C1}"/>
                </c:ext>
              </c:extLst>
            </c:dLbl>
            <c:dLbl>
              <c:idx val="1682"/>
              <c:tx>
                <c:rich>
                  <a:bodyPr/>
                  <a:lstStyle/>
                  <a:p>
                    <a:fld id="{EC91711C-05A4-8E41-944F-1F7F7C3325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8-6DFD-48F2-93C9-5ECF348A49C1}"/>
                </c:ext>
              </c:extLst>
            </c:dLbl>
            <c:dLbl>
              <c:idx val="1683"/>
              <c:tx>
                <c:rich>
                  <a:bodyPr/>
                  <a:lstStyle/>
                  <a:p>
                    <a:fld id="{9D3A49C9-BD52-284A-8828-16AA3C05A0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9-6DFD-48F2-93C9-5ECF348A49C1}"/>
                </c:ext>
              </c:extLst>
            </c:dLbl>
            <c:dLbl>
              <c:idx val="1684"/>
              <c:tx>
                <c:rich>
                  <a:bodyPr/>
                  <a:lstStyle/>
                  <a:p>
                    <a:fld id="{5BF0DC6F-310A-8147-8EAA-CF18CA058C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A-6DFD-48F2-93C9-5ECF348A49C1}"/>
                </c:ext>
              </c:extLst>
            </c:dLbl>
            <c:dLbl>
              <c:idx val="1685"/>
              <c:tx>
                <c:rich>
                  <a:bodyPr/>
                  <a:lstStyle/>
                  <a:p>
                    <a:fld id="{2C84C1F5-2A3F-624F-B3BB-3C1DCE5FC9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B-6DFD-48F2-93C9-5ECF348A49C1}"/>
                </c:ext>
              </c:extLst>
            </c:dLbl>
            <c:dLbl>
              <c:idx val="1686"/>
              <c:tx>
                <c:rich>
                  <a:bodyPr/>
                  <a:lstStyle/>
                  <a:p>
                    <a:fld id="{0CAB6E5B-0D7B-504E-BD12-0751F17F50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C-6DFD-48F2-93C9-5ECF348A49C1}"/>
                </c:ext>
              </c:extLst>
            </c:dLbl>
            <c:dLbl>
              <c:idx val="1687"/>
              <c:tx>
                <c:rich>
                  <a:bodyPr/>
                  <a:lstStyle/>
                  <a:p>
                    <a:fld id="{9AC0F96C-3F55-F24D-BE62-461C495901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D-6DFD-48F2-93C9-5ECF348A49C1}"/>
                </c:ext>
              </c:extLst>
            </c:dLbl>
            <c:dLbl>
              <c:idx val="1688"/>
              <c:tx>
                <c:rich>
                  <a:bodyPr/>
                  <a:lstStyle/>
                  <a:p>
                    <a:fld id="{ED8185A8-C19B-E445-A220-EF6549B5C3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E-6DFD-48F2-93C9-5ECF348A49C1}"/>
                </c:ext>
              </c:extLst>
            </c:dLbl>
            <c:dLbl>
              <c:idx val="1689"/>
              <c:tx>
                <c:rich>
                  <a:bodyPr/>
                  <a:lstStyle/>
                  <a:p>
                    <a:fld id="{78A2174F-E72D-5C40-8A84-93E9B78A6F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9F-6DFD-48F2-93C9-5ECF348A49C1}"/>
                </c:ext>
              </c:extLst>
            </c:dLbl>
            <c:dLbl>
              <c:idx val="1690"/>
              <c:tx>
                <c:rich>
                  <a:bodyPr/>
                  <a:lstStyle/>
                  <a:p>
                    <a:fld id="{F860C432-EB87-454B-B152-AC2FBC3127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0-6DFD-48F2-93C9-5ECF348A49C1}"/>
                </c:ext>
              </c:extLst>
            </c:dLbl>
            <c:dLbl>
              <c:idx val="1691"/>
              <c:tx>
                <c:rich>
                  <a:bodyPr/>
                  <a:lstStyle/>
                  <a:p>
                    <a:fld id="{BF490044-2940-0C43-9B03-ECED8284F5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1-6DFD-48F2-93C9-5ECF348A49C1}"/>
                </c:ext>
              </c:extLst>
            </c:dLbl>
            <c:dLbl>
              <c:idx val="16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A2-6DFD-48F2-93C9-5ECF348A49C1}"/>
                </c:ext>
              </c:extLst>
            </c:dLbl>
            <c:dLbl>
              <c:idx val="16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A3-6DFD-48F2-93C9-5ECF348A49C1}"/>
                </c:ext>
              </c:extLst>
            </c:dLbl>
            <c:dLbl>
              <c:idx val="16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A4-6DFD-48F2-93C9-5ECF348A49C1}"/>
                </c:ext>
              </c:extLst>
            </c:dLbl>
            <c:dLbl>
              <c:idx val="1695"/>
              <c:tx>
                <c:rich>
                  <a:bodyPr/>
                  <a:lstStyle/>
                  <a:p>
                    <a:fld id="{1D7BC196-B574-4C44-A02D-2697777BB8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5-6DFD-48F2-93C9-5ECF348A49C1}"/>
                </c:ext>
              </c:extLst>
            </c:dLbl>
            <c:dLbl>
              <c:idx val="16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A6-6DFD-48F2-93C9-5ECF348A49C1}"/>
                </c:ext>
              </c:extLst>
            </c:dLbl>
            <c:dLbl>
              <c:idx val="16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A7-6DFD-48F2-93C9-5ECF348A49C1}"/>
                </c:ext>
              </c:extLst>
            </c:dLbl>
            <c:dLbl>
              <c:idx val="16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A8-6DFD-48F2-93C9-5ECF348A49C1}"/>
                </c:ext>
              </c:extLst>
            </c:dLbl>
            <c:dLbl>
              <c:idx val="1699"/>
              <c:tx>
                <c:rich>
                  <a:bodyPr/>
                  <a:lstStyle/>
                  <a:p>
                    <a:fld id="{E60EE0DA-BF0B-3E49-8FD7-C03F04410C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9-6DFD-48F2-93C9-5ECF348A49C1}"/>
                </c:ext>
              </c:extLst>
            </c:dLbl>
            <c:dLbl>
              <c:idx val="1700"/>
              <c:tx>
                <c:rich>
                  <a:bodyPr/>
                  <a:lstStyle/>
                  <a:p>
                    <a:fld id="{E1DACCC8-DB26-DA4F-A09B-A4F4411CED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A-6DFD-48F2-93C9-5ECF348A49C1}"/>
                </c:ext>
              </c:extLst>
            </c:dLbl>
            <c:dLbl>
              <c:idx val="1701"/>
              <c:tx>
                <c:rich>
                  <a:bodyPr/>
                  <a:lstStyle/>
                  <a:p>
                    <a:fld id="{12388071-815F-724F-9621-F9E5B18D10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B-6DFD-48F2-93C9-5ECF348A49C1}"/>
                </c:ext>
              </c:extLst>
            </c:dLbl>
            <c:dLbl>
              <c:idx val="1702"/>
              <c:tx>
                <c:rich>
                  <a:bodyPr/>
                  <a:lstStyle/>
                  <a:p>
                    <a:fld id="{805CDF41-04B2-944B-918C-B40DE9F676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C-6DFD-48F2-93C9-5ECF348A49C1}"/>
                </c:ext>
              </c:extLst>
            </c:dLbl>
            <c:dLbl>
              <c:idx val="1703"/>
              <c:tx>
                <c:rich>
                  <a:bodyPr/>
                  <a:lstStyle/>
                  <a:p>
                    <a:fld id="{E25CD418-A020-8743-B879-A908C1DF78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D-6DFD-48F2-93C9-5ECF348A49C1}"/>
                </c:ext>
              </c:extLst>
            </c:dLbl>
            <c:dLbl>
              <c:idx val="1704"/>
              <c:tx>
                <c:rich>
                  <a:bodyPr/>
                  <a:lstStyle/>
                  <a:p>
                    <a:fld id="{34164FBB-684F-8440-A7FB-0DAC8BA7BB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E-6DFD-48F2-93C9-5ECF348A49C1}"/>
                </c:ext>
              </c:extLst>
            </c:dLbl>
            <c:dLbl>
              <c:idx val="1705"/>
              <c:tx>
                <c:rich>
                  <a:bodyPr/>
                  <a:lstStyle/>
                  <a:p>
                    <a:fld id="{94A5C396-5A58-6846-9385-CAA952067F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AF-6DFD-48F2-93C9-5ECF348A49C1}"/>
                </c:ext>
              </c:extLst>
            </c:dLbl>
            <c:dLbl>
              <c:idx val="1706"/>
              <c:tx>
                <c:rich>
                  <a:bodyPr/>
                  <a:lstStyle/>
                  <a:p>
                    <a:fld id="{4D02482D-BBB6-8849-8BE4-990479A7E9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0-6DFD-48F2-93C9-5ECF348A49C1}"/>
                </c:ext>
              </c:extLst>
            </c:dLbl>
            <c:dLbl>
              <c:idx val="1707"/>
              <c:tx>
                <c:rich>
                  <a:bodyPr/>
                  <a:lstStyle/>
                  <a:p>
                    <a:fld id="{6B6B01EA-072F-4446-9F7D-EE55636B25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1-6DFD-48F2-93C9-5ECF348A49C1}"/>
                </c:ext>
              </c:extLst>
            </c:dLbl>
            <c:dLbl>
              <c:idx val="1708"/>
              <c:tx>
                <c:rich>
                  <a:bodyPr/>
                  <a:lstStyle/>
                  <a:p>
                    <a:fld id="{E8430CC4-AE06-A946-B17B-EB8D643E55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2-6DFD-48F2-93C9-5ECF348A49C1}"/>
                </c:ext>
              </c:extLst>
            </c:dLbl>
            <c:dLbl>
              <c:idx val="1709"/>
              <c:tx>
                <c:rich>
                  <a:bodyPr/>
                  <a:lstStyle/>
                  <a:p>
                    <a:fld id="{8AEB269F-306C-FD40-AEB0-5149D1F766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3-6DFD-48F2-93C9-5ECF348A49C1}"/>
                </c:ext>
              </c:extLst>
            </c:dLbl>
            <c:dLbl>
              <c:idx val="17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B4-6DFD-48F2-93C9-5ECF348A49C1}"/>
                </c:ext>
              </c:extLst>
            </c:dLbl>
            <c:dLbl>
              <c:idx val="1711"/>
              <c:tx>
                <c:rich>
                  <a:bodyPr/>
                  <a:lstStyle/>
                  <a:p>
                    <a:fld id="{0A033029-876C-3542-A7CF-571F156311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5-6DFD-48F2-93C9-5ECF348A49C1}"/>
                </c:ext>
              </c:extLst>
            </c:dLbl>
            <c:dLbl>
              <c:idx val="1712"/>
              <c:tx>
                <c:rich>
                  <a:bodyPr/>
                  <a:lstStyle/>
                  <a:p>
                    <a:fld id="{3368B2D5-193D-6641-903D-557D62E767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6-6DFD-48F2-93C9-5ECF348A49C1}"/>
                </c:ext>
              </c:extLst>
            </c:dLbl>
            <c:dLbl>
              <c:idx val="1713"/>
              <c:tx>
                <c:rich>
                  <a:bodyPr/>
                  <a:lstStyle/>
                  <a:p>
                    <a:fld id="{3CE110E2-4430-3540-B455-AC1F45ED3E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7-6DFD-48F2-93C9-5ECF348A49C1}"/>
                </c:ext>
              </c:extLst>
            </c:dLbl>
            <c:dLbl>
              <c:idx val="1714"/>
              <c:tx>
                <c:rich>
                  <a:bodyPr/>
                  <a:lstStyle/>
                  <a:p>
                    <a:fld id="{3B689D6F-BFA5-024B-8F13-994C5DEAE0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8-6DFD-48F2-93C9-5ECF348A49C1}"/>
                </c:ext>
              </c:extLst>
            </c:dLbl>
            <c:dLbl>
              <c:idx val="1715"/>
              <c:tx>
                <c:rich>
                  <a:bodyPr/>
                  <a:lstStyle/>
                  <a:p>
                    <a:fld id="{4D5F3BF9-32AD-3F4B-AA7A-647C226BE5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9-6DFD-48F2-93C9-5ECF348A49C1}"/>
                </c:ext>
              </c:extLst>
            </c:dLbl>
            <c:dLbl>
              <c:idx val="1716"/>
              <c:tx>
                <c:rich>
                  <a:bodyPr/>
                  <a:lstStyle/>
                  <a:p>
                    <a:fld id="{F9649A47-338D-9B42-AB85-047FA41B2A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A-6DFD-48F2-93C9-5ECF348A49C1}"/>
                </c:ext>
              </c:extLst>
            </c:dLbl>
            <c:dLbl>
              <c:idx val="1717"/>
              <c:tx>
                <c:rich>
                  <a:bodyPr/>
                  <a:lstStyle/>
                  <a:p>
                    <a:fld id="{104FEA6A-2DB2-D341-ACF8-027BA202B5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B-6DFD-48F2-93C9-5ECF348A49C1}"/>
                </c:ext>
              </c:extLst>
            </c:dLbl>
            <c:dLbl>
              <c:idx val="17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BC-6DFD-48F2-93C9-5ECF348A49C1}"/>
                </c:ext>
              </c:extLst>
            </c:dLbl>
            <c:dLbl>
              <c:idx val="1719"/>
              <c:tx>
                <c:rich>
                  <a:bodyPr/>
                  <a:lstStyle/>
                  <a:p>
                    <a:fld id="{7641EFF3-EC53-4544-B48E-F117A533A4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D-6DFD-48F2-93C9-5ECF348A49C1}"/>
                </c:ext>
              </c:extLst>
            </c:dLbl>
            <c:dLbl>
              <c:idx val="1720"/>
              <c:tx>
                <c:rich>
                  <a:bodyPr/>
                  <a:lstStyle/>
                  <a:p>
                    <a:fld id="{61FAC94A-2A51-AF4C-9731-1CB4E95334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BE-6DFD-48F2-93C9-5ECF348A49C1}"/>
                </c:ext>
              </c:extLst>
            </c:dLbl>
            <c:dLbl>
              <c:idx val="17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BF-6DFD-48F2-93C9-5ECF348A49C1}"/>
                </c:ext>
              </c:extLst>
            </c:dLbl>
            <c:dLbl>
              <c:idx val="1722"/>
              <c:tx>
                <c:rich>
                  <a:bodyPr/>
                  <a:lstStyle/>
                  <a:p>
                    <a:fld id="{6C658F57-DC2B-4D4C-9B65-740D0C32A7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0-6DFD-48F2-93C9-5ECF348A49C1}"/>
                </c:ext>
              </c:extLst>
            </c:dLbl>
            <c:dLbl>
              <c:idx val="1723"/>
              <c:tx>
                <c:rich>
                  <a:bodyPr/>
                  <a:lstStyle/>
                  <a:p>
                    <a:fld id="{5128D6A2-EA61-0B43-8ABB-6AB9A2FFA9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1-6DFD-48F2-93C9-5ECF348A49C1}"/>
                </c:ext>
              </c:extLst>
            </c:dLbl>
            <c:dLbl>
              <c:idx val="1724"/>
              <c:tx>
                <c:rich>
                  <a:bodyPr/>
                  <a:lstStyle/>
                  <a:p>
                    <a:fld id="{31EA68AB-133D-C94F-81A8-7E712F622F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2-6DFD-48F2-93C9-5ECF348A49C1}"/>
                </c:ext>
              </c:extLst>
            </c:dLbl>
            <c:dLbl>
              <c:idx val="1725"/>
              <c:tx>
                <c:rich>
                  <a:bodyPr/>
                  <a:lstStyle/>
                  <a:p>
                    <a:fld id="{9841551A-997D-2D43-BB22-36C6FCE139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3-6DFD-48F2-93C9-5ECF348A49C1}"/>
                </c:ext>
              </c:extLst>
            </c:dLbl>
            <c:dLbl>
              <c:idx val="1726"/>
              <c:tx>
                <c:rich>
                  <a:bodyPr/>
                  <a:lstStyle/>
                  <a:p>
                    <a:fld id="{4F93E3DD-5E3C-3248-9928-BAD420112F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4-6DFD-48F2-93C9-5ECF348A49C1}"/>
                </c:ext>
              </c:extLst>
            </c:dLbl>
            <c:dLbl>
              <c:idx val="1727"/>
              <c:tx>
                <c:rich>
                  <a:bodyPr/>
                  <a:lstStyle/>
                  <a:p>
                    <a:fld id="{1A65F0C4-C921-314D-9A32-E5F03DCA9D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5-6DFD-48F2-93C9-5ECF348A49C1}"/>
                </c:ext>
              </c:extLst>
            </c:dLbl>
            <c:dLbl>
              <c:idx val="1728"/>
              <c:tx>
                <c:rich>
                  <a:bodyPr/>
                  <a:lstStyle/>
                  <a:p>
                    <a:fld id="{46F65C1A-E824-7443-BC53-9A1941CA92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6-6DFD-48F2-93C9-5ECF348A49C1}"/>
                </c:ext>
              </c:extLst>
            </c:dLbl>
            <c:dLbl>
              <c:idx val="1729"/>
              <c:tx>
                <c:rich>
                  <a:bodyPr/>
                  <a:lstStyle/>
                  <a:p>
                    <a:fld id="{9BFAC4C7-BF2E-B041-A398-9D80874630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7-6DFD-48F2-93C9-5ECF348A49C1}"/>
                </c:ext>
              </c:extLst>
            </c:dLbl>
            <c:dLbl>
              <c:idx val="17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C8-6DFD-48F2-93C9-5ECF348A49C1}"/>
                </c:ext>
              </c:extLst>
            </c:dLbl>
            <c:dLbl>
              <c:idx val="17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C9-6DFD-48F2-93C9-5ECF348A49C1}"/>
                </c:ext>
              </c:extLst>
            </c:dLbl>
            <c:dLbl>
              <c:idx val="17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CA-6DFD-48F2-93C9-5ECF348A49C1}"/>
                </c:ext>
              </c:extLst>
            </c:dLbl>
            <c:dLbl>
              <c:idx val="17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CB-6DFD-48F2-93C9-5ECF348A49C1}"/>
                </c:ext>
              </c:extLst>
            </c:dLbl>
            <c:dLbl>
              <c:idx val="1734"/>
              <c:tx>
                <c:rich>
                  <a:bodyPr/>
                  <a:lstStyle/>
                  <a:p>
                    <a:fld id="{AE097A46-F283-1F44-A1F1-58B461C075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CC-6DFD-48F2-93C9-5ECF348A49C1}"/>
                </c:ext>
              </c:extLst>
            </c:dLbl>
            <c:dLbl>
              <c:idx val="17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CD-6DFD-48F2-93C9-5ECF348A49C1}"/>
                </c:ext>
              </c:extLst>
            </c:dLbl>
            <c:dLbl>
              <c:idx val="17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CE-6DFD-48F2-93C9-5ECF348A49C1}"/>
                </c:ext>
              </c:extLst>
            </c:dLbl>
            <c:dLbl>
              <c:idx val="17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CF-6DFD-48F2-93C9-5ECF348A49C1}"/>
                </c:ext>
              </c:extLst>
            </c:dLbl>
            <c:dLbl>
              <c:idx val="17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D0-6DFD-48F2-93C9-5ECF348A49C1}"/>
                </c:ext>
              </c:extLst>
            </c:dLbl>
            <c:dLbl>
              <c:idx val="1739"/>
              <c:tx>
                <c:rich>
                  <a:bodyPr/>
                  <a:lstStyle/>
                  <a:p>
                    <a:fld id="{2D38C626-7C9D-D544-B758-3D867885DF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1-6DFD-48F2-93C9-5ECF348A49C1}"/>
                </c:ext>
              </c:extLst>
            </c:dLbl>
            <c:dLbl>
              <c:idx val="1740"/>
              <c:tx>
                <c:rich>
                  <a:bodyPr/>
                  <a:lstStyle/>
                  <a:p>
                    <a:fld id="{58C420D6-38DC-164B-A5F4-D055F530A8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2-6DFD-48F2-93C9-5ECF348A49C1}"/>
                </c:ext>
              </c:extLst>
            </c:dLbl>
            <c:dLbl>
              <c:idx val="1741"/>
              <c:tx>
                <c:rich>
                  <a:bodyPr/>
                  <a:lstStyle/>
                  <a:p>
                    <a:fld id="{C21CE8AE-A09B-8F41-8F34-1DFC2A38AA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3-6DFD-48F2-93C9-5ECF348A49C1}"/>
                </c:ext>
              </c:extLst>
            </c:dLbl>
            <c:dLbl>
              <c:idx val="1742"/>
              <c:tx>
                <c:rich>
                  <a:bodyPr/>
                  <a:lstStyle/>
                  <a:p>
                    <a:fld id="{9420B349-F79F-9E4E-80FD-3C8C7F38EA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4-6DFD-48F2-93C9-5ECF348A49C1}"/>
                </c:ext>
              </c:extLst>
            </c:dLbl>
            <c:dLbl>
              <c:idx val="1743"/>
              <c:tx>
                <c:rich>
                  <a:bodyPr/>
                  <a:lstStyle/>
                  <a:p>
                    <a:fld id="{B7FE4155-7F76-A74A-89FC-D376484EF7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5-6DFD-48F2-93C9-5ECF348A49C1}"/>
                </c:ext>
              </c:extLst>
            </c:dLbl>
            <c:dLbl>
              <c:idx val="1744"/>
              <c:tx>
                <c:rich>
                  <a:bodyPr/>
                  <a:lstStyle/>
                  <a:p>
                    <a:fld id="{50DD7541-C744-9248-8724-A10DCF6A33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6-6DFD-48F2-93C9-5ECF348A49C1}"/>
                </c:ext>
              </c:extLst>
            </c:dLbl>
            <c:dLbl>
              <c:idx val="1745"/>
              <c:tx>
                <c:rich>
                  <a:bodyPr/>
                  <a:lstStyle/>
                  <a:p>
                    <a:fld id="{08148830-66B2-A04E-8EF4-DF522BE75D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7-6DFD-48F2-93C9-5ECF348A49C1}"/>
                </c:ext>
              </c:extLst>
            </c:dLbl>
            <c:dLbl>
              <c:idx val="17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6D8-6DFD-48F2-93C9-5ECF348A49C1}"/>
                </c:ext>
              </c:extLst>
            </c:dLbl>
            <c:dLbl>
              <c:idx val="1747"/>
              <c:tx>
                <c:rich>
                  <a:bodyPr/>
                  <a:lstStyle/>
                  <a:p>
                    <a:fld id="{C271F3A8-8988-394F-B886-1DCAD0CEDD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9-6DFD-48F2-93C9-5ECF348A49C1}"/>
                </c:ext>
              </c:extLst>
            </c:dLbl>
            <c:dLbl>
              <c:idx val="1748"/>
              <c:tx>
                <c:rich>
                  <a:bodyPr/>
                  <a:lstStyle/>
                  <a:p>
                    <a:fld id="{E5D2F862-07C6-DC49-B824-A39ECC013A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A-6DFD-48F2-93C9-5ECF348A49C1}"/>
                </c:ext>
              </c:extLst>
            </c:dLbl>
            <c:dLbl>
              <c:idx val="1749"/>
              <c:tx>
                <c:rich>
                  <a:bodyPr/>
                  <a:lstStyle/>
                  <a:p>
                    <a:fld id="{CFD81F35-E344-7D45-AB7F-26BCF3AF2C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B-6DFD-48F2-93C9-5ECF348A49C1}"/>
                </c:ext>
              </c:extLst>
            </c:dLbl>
            <c:dLbl>
              <c:idx val="1750"/>
              <c:tx>
                <c:rich>
                  <a:bodyPr/>
                  <a:lstStyle/>
                  <a:p>
                    <a:fld id="{8C0D86DA-22FE-C841-BD16-68A21DA465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C-6DFD-48F2-93C9-5ECF348A49C1}"/>
                </c:ext>
              </c:extLst>
            </c:dLbl>
            <c:dLbl>
              <c:idx val="1751"/>
              <c:tx>
                <c:rich>
                  <a:bodyPr/>
                  <a:lstStyle/>
                  <a:p>
                    <a:fld id="{A7CC0697-89AE-FF4D-947F-2E2313DCF1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D-6DFD-48F2-93C9-5ECF348A49C1}"/>
                </c:ext>
              </c:extLst>
            </c:dLbl>
            <c:dLbl>
              <c:idx val="1752"/>
              <c:tx>
                <c:rich>
                  <a:bodyPr/>
                  <a:lstStyle/>
                  <a:p>
                    <a:fld id="{A9FA2E55-0A5F-8147-BDDC-89F2106632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E-6DFD-48F2-93C9-5ECF348A49C1}"/>
                </c:ext>
              </c:extLst>
            </c:dLbl>
            <c:dLbl>
              <c:idx val="1753"/>
              <c:tx>
                <c:rich>
                  <a:bodyPr/>
                  <a:lstStyle/>
                  <a:p>
                    <a:fld id="{4E2644F0-8676-FC45-BA9E-128AAC5DF8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DF-6DFD-48F2-93C9-5ECF348A49C1}"/>
                </c:ext>
              </c:extLst>
            </c:dLbl>
            <c:dLbl>
              <c:idx val="1754"/>
              <c:tx>
                <c:rich>
                  <a:bodyPr/>
                  <a:lstStyle/>
                  <a:p>
                    <a:fld id="{7E8FC1F5-08F8-0F46-9AD6-566E9259E0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0-6DFD-48F2-93C9-5ECF348A49C1}"/>
                </c:ext>
              </c:extLst>
            </c:dLbl>
            <c:dLbl>
              <c:idx val="1755"/>
              <c:tx>
                <c:rich>
                  <a:bodyPr/>
                  <a:lstStyle/>
                  <a:p>
                    <a:fld id="{13F25CD3-10B9-1943-877F-AFA09EB17C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1-6DFD-48F2-93C9-5ECF348A49C1}"/>
                </c:ext>
              </c:extLst>
            </c:dLbl>
            <c:dLbl>
              <c:idx val="1756"/>
              <c:tx>
                <c:rich>
                  <a:bodyPr/>
                  <a:lstStyle/>
                  <a:p>
                    <a:fld id="{B695F719-B844-CF46-8A88-009C413636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2-6DFD-48F2-93C9-5ECF348A49C1}"/>
                </c:ext>
              </c:extLst>
            </c:dLbl>
            <c:dLbl>
              <c:idx val="1757"/>
              <c:tx>
                <c:rich>
                  <a:bodyPr/>
                  <a:lstStyle/>
                  <a:p>
                    <a:fld id="{5F2CC233-8E64-A04C-8C4E-6A42DBD6B3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3-6DFD-48F2-93C9-5ECF348A49C1}"/>
                </c:ext>
              </c:extLst>
            </c:dLbl>
            <c:dLbl>
              <c:idx val="1758"/>
              <c:tx>
                <c:rich>
                  <a:bodyPr/>
                  <a:lstStyle/>
                  <a:p>
                    <a:fld id="{FEC36F88-0E7D-C042-B7EE-59F5E93D80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4-6DFD-48F2-93C9-5ECF348A49C1}"/>
                </c:ext>
              </c:extLst>
            </c:dLbl>
            <c:dLbl>
              <c:idx val="1759"/>
              <c:tx>
                <c:rich>
                  <a:bodyPr/>
                  <a:lstStyle/>
                  <a:p>
                    <a:fld id="{2B2E6952-1F62-6643-B843-B151B1AD63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5-6DFD-48F2-93C9-5ECF348A49C1}"/>
                </c:ext>
              </c:extLst>
            </c:dLbl>
            <c:dLbl>
              <c:idx val="1760"/>
              <c:tx>
                <c:rich>
                  <a:bodyPr/>
                  <a:lstStyle/>
                  <a:p>
                    <a:fld id="{9E9DC4BD-27E7-AD4A-98BE-FA457912CF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6-6DFD-48F2-93C9-5ECF348A49C1}"/>
                </c:ext>
              </c:extLst>
            </c:dLbl>
            <c:dLbl>
              <c:idx val="1761"/>
              <c:tx>
                <c:rich>
                  <a:bodyPr/>
                  <a:lstStyle/>
                  <a:p>
                    <a:fld id="{BB81D27B-10C8-3444-B3F5-9B9833E9E9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7-6DFD-48F2-93C9-5ECF348A49C1}"/>
                </c:ext>
              </c:extLst>
            </c:dLbl>
            <c:dLbl>
              <c:idx val="1762"/>
              <c:tx>
                <c:rich>
                  <a:bodyPr/>
                  <a:lstStyle/>
                  <a:p>
                    <a:fld id="{9A78BBEF-E073-6743-A28C-F22E0139A8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8-6DFD-48F2-93C9-5ECF348A49C1}"/>
                </c:ext>
              </c:extLst>
            </c:dLbl>
            <c:dLbl>
              <c:idx val="1763"/>
              <c:tx>
                <c:rich>
                  <a:bodyPr/>
                  <a:lstStyle/>
                  <a:p>
                    <a:fld id="{F0BB571B-EAF0-CE45-BC1A-CD0F474A2C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9-6DFD-48F2-93C9-5ECF348A49C1}"/>
                </c:ext>
              </c:extLst>
            </c:dLbl>
            <c:dLbl>
              <c:idx val="1764"/>
              <c:tx>
                <c:rich>
                  <a:bodyPr/>
                  <a:lstStyle/>
                  <a:p>
                    <a:fld id="{76878A2B-736F-B645-9A7B-8B075BDEE1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A-6DFD-48F2-93C9-5ECF348A49C1}"/>
                </c:ext>
              </c:extLst>
            </c:dLbl>
            <c:dLbl>
              <c:idx val="1765"/>
              <c:tx>
                <c:rich>
                  <a:bodyPr/>
                  <a:lstStyle/>
                  <a:p>
                    <a:fld id="{4EB4832C-5F9E-6A4A-BD01-00D63A1B0F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B-6DFD-48F2-93C9-5ECF348A49C1}"/>
                </c:ext>
              </c:extLst>
            </c:dLbl>
            <c:dLbl>
              <c:idx val="1766"/>
              <c:tx>
                <c:rich>
                  <a:bodyPr/>
                  <a:lstStyle/>
                  <a:p>
                    <a:fld id="{FA7E0D1E-2A34-1646-8F07-C6FCAE5074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C-6DFD-48F2-93C9-5ECF348A49C1}"/>
                </c:ext>
              </c:extLst>
            </c:dLbl>
            <c:dLbl>
              <c:idx val="1767"/>
              <c:tx>
                <c:rich>
                  <a:bodyPr/>
                  <a:lstStyle/>
                  <a:p>
                    <a:fld id="{7073F407-1401-BC4A-A309-6ACABC0187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D-6DFD-48F2-93C9-5ECF348A49C1}"/>
                </c:ext>
              </c:extLst>
            </c:dLbl>
            <c:dLbl>
              <c:idx val="1768"/>
              <c:tx>
                <c:rich>
                  <a:bodyPr/>
                  <a:lstStyle/>
                  <a:p>
                    <a:fld id="{3A9A4C71-B952-FE4A-8DBB-6F110EDDAD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E-6DFD-48F2-93C9-5ECF348A49C1}"/>
                </c:ext>
              </c:extLst>
            </c:dLbl>
            <c:dLbl>
              <c:idx val="1769"/>
              <c:tx>
                <c:rich>
                  <a:bodyPr/>
                  <a:lstStyle/>
                  <a:p>
                    <a:fld id="{FCF96942-0E63-3042-92BC-9E32565D96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EF-6DFD-48F2-93C9-5ECF348A49C1}"/>
                </c:ext>
              </c:extLst>
            </c:dLbl>
            <c:dLbl>
              <c:idx val="1770"/>
              <c:tx>
                <c:rich>
                  <a:bodyPr/>
                  <a:lstStyle/>
                  <a:p>
                    <a:fld id="{AF243D78-B853-A442-A4C2-86C52AB997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0-6DFD-48F2-93C9-5ECF348A49C1}"/>
                </c:ext>
              </c:extLst>
            </c:dLbl>
            <c:dLbl>
              <c:idx val="1771"/>
              <c:tx>
                <c:rich>
                  <a:bodyPr/>
                  <a:lstStyle/>
                  <a:p>
                    <a:fld id="{A39D2436-40D5-324A-8421-1ABDFACA94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1-6DFD-48F2-93C9-5ECF348A49C1}"/>
                </c:ext>
              </c:extLst>
            </c:dLbl>
            <c:dLbl>
              <c:idx val="1772"/>
              <c:tx>
                <c:rich>
                  <a:bodyPr/>
                  <a:lstStyle/>
                  <a:p>
                    <a:fld id="{64CCA488-F0E8-8B4A-9E29-FD5EE54C9F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2-6DFD-48F2-93C9-5ECF348A49C1}"/>
                </c:ext>
              </c:extLst>
            </c:dLbl>
            <c:dLbl>
              <c:idx val="1773"/>
              <c:tx>
                <c:rich>
                  <a:bodyPr/>
                  <a:lstStyle/>
                  <a:p>
                    <a:fld id="{EDC17317-A9DD-7241-8A90-08AE08D01F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3-6DFD-48F2-93C9-5ECF348A49C1}"/>
                </c:ext>
              </c:extLst>
            </c:dLbl>
            <c:dLbl>
              <c:idx val="1774"/>
              <c:tx>
                <c:rich>
                  <a:bodyPr/>
                  <a:lstStyle/>
                  <a:p>
                    <a:fld id="{998A425E-9ADF-5D45-B136-C17D339E37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4-6DFD-48F2-93C9-5ECF348A49C1}"/>
                </c:ext>
              </c:extLst>
            </c:dLbl>
            <c:dLbl>
              <c:idx val="1775"/>
              <c:tx>
                <c:rich>
                  <a:bodyPr/>
                  <a:lstStyle/>
                  <a:p>
                    <a:fld id="{46CF98B5-C9DE-D84B-8CFB-8324026FDF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5-6DFD-48F2-93C9-5ECF348A49C1}"/>
                </c:ext>
              </c:extLst>
            </c:dLbl>
            <c:dLbl>
              <c:idx val="1776"/>
              <c:tx>
                <c:rich>
                  <a:bodyPr/>
                  <a:lstStyle/>
                  <a:p>
                    <a:fld id="{CF21DEAC-A01D-C446-9022-25EDE2C9B2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6-6DFD-48F2-93C9-5ECF348A49C1}"/>
                </c:ext>
              </c:extLst>
            </c:dLbl>
            <c:dLbl>
              <c:idx val="1777"/>
              <c:tx>
                <c:rich>
                  <a:bodyPr/>
                  <a:lstStyle/>
                  <a:p>
                    <a:fld id="{BDED25F2-65C8-4644-9687-926D818379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7-6DFD-48F2-93C9-5ECF348A49C1}"/>
                </c:ext>
              </c:extLst>
            </c:dLbl>
            <c:dLbl>
              <c:idx val="1778"/>
              <c:tx>
                <c:rich>
                  <a:bodyPr/>
                  <a:lstStyle/>
                  <a:p>
                    <a:fld id="{8616D20F-F69C-ED4A-87B9-88BBA95E94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8-6DFD-48F2-93C9-5ECF348A49C1}"/>
                </c:ext>
              </c:extLst>
            </c:dLbl>
            <c:dLbl>
              <c:idx val="1779"/>
              <c:tx>
                <c:rich>
                  <a:bodyPr/>
                  <a:lstStyle/>
                  <a:p>
                    <a:fld id="{9D70FC82-C908-DE43-9CA6-2FFB66E035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9-6DFD-48F2-93C9-5ECF348A49C1}"/>
                </c:ext>
              </c:extLst>
            </c:dLbl>
            <c:dLbl>
              <c:idx val="1780"/>
              <c:tx>
                <c:rich>
                  <a:bodyPr/>
                  <a:lstStyle/>
                  <a:p>
                    <a:fld id="{E58501A1-BCB3-7041-BCD1-7D72CA4056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A-6DFD-48F2-93C9-5ECF348A49C1}"/>
                </c:ext>
              </c:extLst>
            </c:dLbl>
            <c:dLbl>
              <c:idx val="1781"/>
              <c:tx>
                <c:rich>
                  <a:bodyPr/>
                  <a:lstStyle/>
                  <a:p>
                    <a:fld id="{D02EBD59-AFEB-BC4F-BED2-363CCC0D44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B-6DFD-48F2-93C9-5ECF348A49C1}"/>
                </c:ext>
              </c:extLst>
            </c:dLbl>
            <c:dLbl>
              <c:idx val="1782"/>
              <c:tx>
                <c:rich>
                  <a:bodyPr/>
                  <a:lstStyle/>
                  <a:p>
                    <a:fld id="{253F3D09-2ED6-504C-B46E-7B50FB3AFA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C-6DFD-48F2-93C9-5ECF348A49C1}"/>
                </c:ext>
              </c:extLst>
            </c:dLbl>
            <c:dLbl>
              <c:idx val="1783"/>
              <c:tx>
                <c:rich>
                  <a:bodyPr/>
                  <a:lstStyle/>
                  <a:p>
                    <a:fld id="{C730EC6F-07FD-D648-A8D4-DB61836779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D-6DFD-48F2-93C9-5ECF348A49C1}"/>
                </c:ext>
              </c:extLst>
            </c:dLbl>
            <c:dLbl>
              <c:idx val="1784"/>
              <c:tx>
                <c:rich>
                  <a:bodyPr/>
                  <a:lstStyle/>
                  <a:p>
                    <a:fld id="{0B804AF8-7627-874A-A826-2AEE2CA931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E-6DFD-48F2-93C9-5ECF348A49C1}"/>
                </c:ext>
              </c:extLst>
            </c:dLbl>
            <c:dLbl>
              <c:idx val="1785"/>
              <c:tx>
                <c:rich>
                  <a:bodyPr/>
                  <a:lstStyle/>
                  <a:p>
                    <a:fld id="{6323BBE2-315B-5A44-9AFC-5765D8B97B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6FF-6DFD-48F2-93C9-5ECF348A49C1}"/>
                </c:ext>
              </c:extLst>
            </c:dLbl>
            <c:dLbl>
              <c:idx val="1786"/>
              <c:tx>
                <c:rich>
                  <a:bodyPr/>
                  <a:lstStyle/>
                  <a:p>
                    <a:fld id="{336D98F3-D6FF-944F-A7BB-4BEDCC5258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0-6DFD-48F2-93C9-5ECF348A49C1}"/>
                </c:ext>
              </c:extLst>
            </c:dLbl>
            <c:dLbl>
              <c:idx val="1787"/>
              <c:tx>
                <c:rich>
                  <a:bodyPr/>
                  <a:lstStyle/>
                  <a:p>
                    <a:fld id="{C714C89F-BBCF-CF4A-8A2C-E45D322041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1-6DFD-48F2-93C9-5ECF348A49C1}"/>
                </c:ext>
              </c:extLst>
            </c:dLbl>
            <c:dLbl>
              <c:idx val="1788"/>
              <c:tx>
                <c:rich>
                  <a:bodyPr/>
                  <a:lstStyle/>
                  <a:p>
                    <a:fld id="{EEB8B902-B9C2-2345-A0BD-05B25EF386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2-6DFD-48F2-93C9-5ECF348A49C1}"/>
                </c:ext>
              </c:extLst>
            </c:dLbl>
            <c:dLbl>
              <c:idx val="1789"/>
              <c:tx>
                <c:rich>
                  <a:bodyPr/>
                  <a:lstStyle/>
                  <a:p>
                    <a:fld id="{9C9407BD-3D70-3640-B356-F53CB65310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3-6DFD-48F2-93C9-5ECF348A49C1}"/>
                </c:ext>
              </c:extLst>
            </c:dLbl>
            <c:dLbl>
              <c:idx val="1790"/>
              <c:tx>
                <c:rich>
                  <a:bodyPr/>
                  <a:lstStyle/>
                  <a:p>
                    <a:fld id="{87BE764F-C562-4140-A03B-6251072D17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4-6DFD-48F2-93C9-5ECF348A49C1}"/>
                </c:ext>
              </c:extLst>
            </c:dLbl>
            <c:dLbl>
              <c:idx val="1791"/>
              <c:tx>
                <c:rich>
                  <a:bodyPr/>
                  <a:lstStyle/>
                  <a:p>
                    <a:fld id="{CF8AF914-D33F-8148-8455-B1507B24ED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5-6DFD-48F2-93C9-5ECF348A49C1}"/>
                </c:ext>
              </c:extLst>
            </c:dLbl>
            <c:dLbl>
              <c:idx val="1792"/>
              <c:tx>
                <c:rich>
                  <a:bodyPr/>
                  <a:lstStyle/>
                  <a:p>
                    <a:fld id="{B6C02F30-3445-9D42-B482-3479000F2B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6-6DFD-48F2-93C9-5ECF348A49C1}"/>
                </c:ext>
              </c:extLst>
            </c:dLbl>
            <c:dLbl>
              <c:idx val="1793"/>
              <c:tx>
                <c:rich>
                  <a:bodyPr/>
                  <a:lstStyle/>
                  <a:p>
                    <a:fld id="{8105B904-E08E-714E-BEE4-47FBFBFCD6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7-6DFD-48F2-93C9-5ECF348A49C1}"/>
                </c:ext>
              </c:extLst>
            </c:dLbl>
            <c:dLbl>
              <c:idx val="1794"/>
              <c:tx>
                <c:rich>
                  <a:bodyPr/>
                  <a:lstStyle/>
                  <a:p>
                    <a:fld id="{0C33633A-C70B-574E-AAD0-D0ABF604EE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8-6DFD-48F2-93C9-5ECF348A49C1}"/>
                </c:ext>
              </c:extLst>
            </c:dLbl>
            <c:dLbl>
              <c:idx val="1795"/>
              <c:tx>
                <c:rich>
                  <a:bodyPr/>
                  <a:lstStyle/>
                  <a:p>
                    <a:fld id="{F0CB5AB3-FD2C-3545-A5B0-86A1C41757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9-6DFD-48F2-93C9-5ECF348A49C1}"/>
                </c:ext>
              </c:extLst>
            </c:dLbl>
            <c:dLbl>
              <c:idx val="1796"/>
              <c:tx>
                <c:rich>
                  <a:bodyPr/>
                  <a:lstStyle/>
                  <a:p>
                    <a:fld id="{6419C0CE-B29B-6840-B311-16663CB686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A-6DFD-48F2-93C9-5ECF348A49C1}"/>
                </c:ext>
              </c:extLst>
            </c:dLbl>
            <c:dLbl>
              <c:idx val="1797"/>
              <c:tx>
                <c:rich>
                  <a:bodyPr/>
                  <a:lstStyle/>
                  <a:p>
                    <a:fld id="{4AE8B6F0-DEB2-5F40-92DC-3F203991E1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B-6DFD-48F2-93C9-5ECF348A49C1}"/>
                </c:ext>
              </c:extLst>
            </c:dLbl>
            <c:dLbl>
              <c:idx val="1798"/>
              <c:tx>
                <c:rich>
                  <a:bodyPr/>
                  <a:lstStyle/>
                  <a:p>
                    <a:fld id="{A36A6D5F-71DC-6F40-AC35-A209BE3ACC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C-6DFD-48F2-93C9-5ECF348A49C1}"/>
                </c:ext>
              </c:extLst>
            </c:dLbl>
            <c:dLbl>
              <c:idx val="1799"/>
              <c:tx>
                <c:rich>
                  <a:bodyPr/>
                  <a:lstStyle/>
                  <a:p>
                    <a:fld id="{53757656-7207-734D-B491-2328CC6598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D-6DFD-48F2-93C9-5ECF348A49C1}"/>
                </c:ext>
              </c:extLst>
            </c:dLbl>
            <c:dLbl>
              <c:idx val="1800"/>
              <c:tx>
                <c:rich>
                  <a:bodyPr/>
                  <a:lstStyle/>
                  <a:p>
                    <a:fld id="{13B992A0-233E-1B4B-AD02-DC411933D7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E-6DFD-48F2-93C9-5ECF348A49C1}"/>
                </c:ext>
              </c:extLst>
            </c:dLbl>
            <c:dLbl>
              <c:idx val="1801"/>
              <c:tx>
                <c:rich>
                  <a:bodyPr/>
                  <a:lstStyle/>
                  <a:p>
                    <a:fld id="{20FF9CA5-87E9-064C-A82E-9673295D0C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0F-6DFD-48F2-93C9-5ECF348A49C1}"/>
                </c:ext>
              </c:extLst>
            </c:dLbl>
            <c:dLbl>
              <c:idx val="1802"/>
              <c:tx>
                <c:rich>
                  <a:bodyPr/>
                  <a:lstStyle/>
                  <a:p>
                    <a:fld id="{E746CB22-61CE-824F-BC2F-649B7EBB6A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0-6DFD-48F2-93C9-5ECF348A49C1}"/>
                </c:ext>
              </c:extLst>
            </c:dLbl>
            <c:dLbl>
              <c:idx val="1803"/>
              <c:tx>
                <c:rich>
                  <a:bodyPr/>
                  <a:lstStyle/>
                  <a:p>
                    <a:fld id="{B0D13145-6FF8-BE44-AB71-F4FE5FF611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1-6DFD-48F2-93C9-5ECF348A49C1}"/>
                </c:ext>
              </c:extLst>
            </c:dLbl>
            <c:dLbl>
              <c:idx val="1804"/>
              <c:tx>
                <c:rich>
                  <a:bodyPr/>
                  <a:lstStyle/>
                  <a:p>
                    <a:fld id="{D47FF74B-B994-5642-A202-9BE01451F5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2-6DFD-48F2-93C9-5ECF348A49C1}"/>
                </c:ext>
              </c:extLst>
            </c:dLbl>
            <c:dLbl>
              <c:idx val="1805"/>
              <c:tx>
                <c:rich>
                  <a:bodyPr/>
                  <a:lstStyle/>
                  <a:p>
                    <a:fld id="{951A3916-6423-EB46-AAD1-72273EF7CE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3-6DFD-48F2-93C9-5ECF348A49C1}"/>
                </c:ext>
              </c:extLst>
            </c:dLbl>
            <c:dLbl>
              <c:idx val="1806"/>
              <c:tx>
                <c:rich>
                  <a:bodyPr/>
                  <a:lstStyle/>
                  <a:p>
                    <a:fld id="{2B034A90-C34B-104A-8362-6577EBB4F6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4-6DFD-48F2-93C9-5ECF348A49C1}"/>
                </c:ext>
              </c:extLst>
            </c:dLbl>
            <c:dLbl>
              <c:idx val="1807"/>
              <c:tx>
                <c:rich>
                  <a:bodyPr/>
                  <a:lstStyle/>
                  <a:p>
                    <a:fld id="{1FA9D800-877E-4840-8683-BADEE92AB0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5-6DFD-48F2-93C9-5ECF348A49C1}"/>
                </c:ext>
              </c:extLst>
            </c:dLbl>
            <c:dLbl>
              <c:idx val="1808"/>
              <c:tx>
                <c:rich>
                  <a:bodyPr/>
                  <a:lstStyle/>
                  <a:p>
                    <a:fld id="{C0E3F2D2-DCFC-1946-9E05-49689432B4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6-6DFD-48F2-93C9-5ECF348A49C1}"/>
                </c:ext>
              </c:extLst>
            </c:dLbl>
            <c:dLbl>
              <c:idx val="1809"/>
              <c:tx>
                <c:rich>
                  <a:bodyPr/>
                  <a:lstStyle/>
                  <a:p>
                    <a:fld id="{240201B6-6C59-7842-BBF8-01AB6D6A7A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7-6DFD-48F2-93C9-5ECF348A49C1}"/>
                </c:ext>
              </c:extLst>
            </c:dLbl>
            <c:dLbl>
              <c:idx val="1810"/>
              <c:tx>
                <c:rich>
                  <a:bodyPr/>
                  <a:lstStyle/>
                  <a:p>
                    <a:fld id="{B763A419-2A11-1D4A-ABFC-D1AAF16A52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8-6DFD-48F2-93C9-5ECF348A49C1}"/>
                </c:ext>
              </c:extLst>
            </c:dLbl>
            <c:dLbl>
              <c:idx val="1811"/>
              <c:tx>
                <c:rich>
                  <a:bodyPr/>
                  <a:lstStyle/>
                  <a:p>
                    <a:fld id="{7F45D32C-7F53-4648-9BC4-84790721E7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19-6DFD-48F2-93C9-5ECF348A49C1}"/>
                </c:ext>
              </c:extLst>
            </c:dLbl>
            <c:dLbl>
              <c:idx val="1812"/>
              <c:tx>
                <c:rich>
                  <a:bodyPr/>
                  <a:lstStyle/>
                  <a:p>
                    <a:fld id="{7460065D-5691-6E45-9C24-0CAD10D730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996-4109-8B88-C251295F4BF9}"/>
                </c:ext>
              </c:extLst>
            </c:dLbl>
            <c:dLbl>
              <c:idx val="1813"/>
              <c:tx>
                <c:rich>
                  <a:bodyPr/>
                  <a:lstStyle/>
                  <a:p>
                    <a:fld id="{F4DFF1EB-8655-6040-B2F1-E784BEB7DD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996-4109-8B88-C251295F4BF9}"/>
                </c:ext>
              </c:extLst>
            </c:dLbl>
            <c:dLbl>
              <c:idx val="1814"/>
              <c:tx>
                <c:rich>
                  <a:bodyPr/>
                  <a:lstStyle/>
                  <a:p>
                    <a:fld id="{4F8BA43E-52A1-C44E-B474-4BA2AA90E9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996-4109-8B88-C251295F4BF9}"/>
                </c:ext>
              </c:extLst>
            </c:dLbl>
            <c:dLbl>
              <c:idx val="1815"/>
              <c:tx>
                <c:rich>
                  <a:bodyPr/>
                  <a:lstStyle/>
                  <a:p>
                    <a:fld id="{7669CBDD-5944-6147-B701-2A9558EE32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996-4109-8B88-C251295F4BF9}"/>
                </c:ext>
              </c:extLst>
            </c:dLbl>
            <c:dLbl>
              <c:idx val="1816"/>
              <c:tx>
                <c:rich>
                  <a:bodyPr/>
                  <a:lstStyle/>
                  <a:p>
                    <a:fld id="{A6FD8FDC-0B50-514E-9D24-2BFF83EF48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129-47B2-B8DB-442D28C0BCCB}"/>
                </c:ext>
              </c:extLst>
            </c:dLbl>
            <c:dLbl>
              <c:idx val="1817"/>
              <c:tx>
                <c:rich>
                  <a:bodyPr/>
                  <a:lstStyle/>
                  <a:p>
                    <a:fld id="{DCB8808F-A570-AC48-85EE-DE3E7DA228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129-47B2-B8DB-442D28C0BCCB}"/>
                </c:ext>
              </c:extLst>
            </c:dLbl>
            <c:dLbl>
              <c:idx val="1818"/>
              <c:tx>
                <c:rich>
                  <a:bodyPr/>
                  <a:lstStyle/>
                  <a:p>
                    <a:fld id="{C534E17D-9C29-7042-99E7-3A0C489026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129-47B2-B8DB-442D28C0BCCB}"/>
                </c:ext>
              </c:extLst>
            </c:dLbl>
            <c:dLbl>
              <c:idx val="1819"/>
              <c:tx>
                <c:rich>
                  <a:bodyPr/>
                  <a:lstStyle/>
                  <a:p>
                    <a:fld id="{45973570-444C-1343-ABC9-9D959DC19D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129-47B2-B8DB-442D28C0BCCB}"/>
                </c:ext>
              </c:extLst>
            </c:dLbl>
            <c:dLbl>
              <c:idx val="1820"/>
              <c:tx>
                <c:rich>
                  <a:bodyPr/>
                  <a:lstStyle/>
                  <a:p>
                    <a:fld id="{9219092D-C01A-6244-8F8C-EAADDC7CB0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129-47B2-B8DB-442D28C0BCCB}"/>
                </c:ext>
              </c:extLst>
            </c:dLbl>
            <c:dLbl>
              <c:idx val="1821"/>
              <c:tx>
                <c:rich>
                  <a:bodyPr/>
                  <a:lstStyle/>
                  <a:p>
                    <a:fld id="{6955C5C8-E917-D74C-8A11-8D9DE787E4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129-47B2-B8DB-442D28C0BCCB}"/>
                </c:ext>
              </c:extLst>
            </c:dLbl>
            <c:dLbl>
              <c:idx val="1822"/>
              <c:tx>
                <c:rich>
                  <a:bodyPr/>
                  <a:lstStyle/>
                  <a:p>
                    <a:fld id="{C6D6203D-1DE8-5447-8B8B-BA385303C9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DD5-433B-93D9-F4DFFED87646}"/>
                </c:ext>
              </c:extLst>
            </c:dLbl>
            <c:dLbl>
              <c:idx val="18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DD5-433B-93D9-F4DFFED87646}"/>
                </c:ext>
              </c:extLst>
            </c:dLbl>
            <c:dLbl>
              <c:idx val="18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DD5-433B-93D9-F4DFFED87646}"/>
                </c:ext>
              </c:extLst>
            </c:dLbl>
            <c:dLbl>
              <c:idx val="1825"/>
              <c:tx>
                <c:rich>
                  <a:bodyPr/>
                  <a:lstStyle/>
                  <a:p>
                    <a:fld id="{4DFBC1BE-A87C-5E45-9C4D-9E773F7257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C26-489D-8CD6-55191A9F235B}"/>
                </c:ext>
              </c:extLst>
            </c:dLbl>
            <c:dLbl>
              <c:idx val="1826"/>
              <c:tx>
                <c:rich>
                  <a:bodyPr/>
                  <a:lstStyle/>
                  <a:p>
                    <a:fld id="{4B16A996-AA1F-ED4A-B9B9-F702B1D299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C26-489D-8CD6-55191A9F235B}"/>
                </c:ext>
              </c:extLst>
            </c:dLbl>
            <c:dLbl>
              <c:idx val="1827"/>
              <c:tx>
                <c:rich>
                  <a:bodyPr/>
                  <a:lstStyle/>
                  <a:p>
                    <a:fld id="{966893C0-7788-1746-A8AE-F5A736743F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FA4-4C3F-8CD2-D4D06FDFE7DB}"/>
                </c:ext>
              </c:extLst>
            </c:dLbl>
            <c:dLbl>
              <c:idx val="1828"/>
              <c:tx>
                <c:rich>
                  <a:bodyPr/>
                  <a:lstStyle/>
                  <a:p>
                    <a:fld id="{61B7B481-182B-FA4D-AD46-710059D6D9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FA4-4C3F-8CD2-D4D06FDFE7DB}"/>
                </c:ext>
              </c:extLst>
            </c:dLbl>
            <c:dLbl>
              <c:idx val="1829"/>
              <c:tx>
                <c:rich>
                  <a:bodyPr/>
                  <a:lstStyle/>
                  <a:p>
                    <a:fld id="{57B86AC3-9D1D-B045-8200-A98C932696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FA4-4C3F-8CD2-D4D06FDFE7DB}"/>
                </c:ext>
              </c:extLst>
            </c:dLbl>
            <c:dLbl>
              <c:idx val="1830"/>
              <c:tx>
                <c:rich>
                  <a:bodyPr/>
                  <a:lstStyle/>
                  <a:p>
                    <a:fld id="{FC25E1C1-EC29-2F44-B2CE-E5599B4DAB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FA4-4C3F-8CD2-D4D06FDFE7DB}"/>
                </c:ext>
              </c:extLst>
            </c:dLbl>
            <c:dLbl>
              <c:idx val="1831"/>
              <c:tx>
                <c:rich>
                  <a:bodyPr/>
                  <a:lstStyle/>
                  <a:p>
                    <a:fld id="{DC981D48-2920-D64D-A2A6-86B395844A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FA4-4C3F-8CD2-D4D06FDFE7DB}"/>
                </c:ext>
              </c:extLst>
            </c:dLbl>
            <c:dLbl>
              <c:idx val="1832"/>
              <c:tx>
                <c:rich>
                  <a:bodyPr/>
                  <a:lstStyle/>
                  <a:p>
                    <a:fld id="{1807C806-A855-C849-AD52-8C3420D44B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FA4-4C3F-8CD2-D4D06FDFE7DB}"/>
                </c:ext>
              </c:extLst>
            </c:dLbl>
            <c:dLbl>
              <c:idx val="18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B762-464C-8E13-154A253D3C28}"/>
                </c:ext>
              </c:extLst>
            </c:dLbl>
            <c:dLbl>
              <c:idx val="1834"/>
              <c:tx>
                <c:rich>
                  <a:bodyPr/>
                  <a:lstStyle/>
                  <a:p>
                    <a:fld id="{ED84782C-1E7A-5F47-82A7-9BABE78C88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AE1-4A19-A2DA-C86DD9801567}"/>
                </c:ext>
              </c:extLst>
            </c:dLbl>
            <c:dLbl>
              <c:idx val="1835"/>
              <c:tx>
                <c:rich>
                  <a:bodyPr/>
                  <a:lstStyle/>
                  <a:p>
                    <a:fld id="{28AFA603-64D8-2049-A08A-2709B62695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D80-49CE-9A8A-5A5477FC5B07}"/>
                </c:ext>
              </c:extLst>
            </c:dLbl>
            <c:dLbl>
              <c:idx val="1836"/>
              <c:tx>
                <c:rich>
                  <a:bodyPr/>
                  <a:lstStyle/>
                  <a:p>
                    <a:fld id="{F29AAC14-5EC5-6A4C-B2E7-B6AB2031FB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D80-49CE-9A8A-5A5477FC5B07}"/>
                </c:ext>
              </c:extLst>
            </c:dLbl>
            <c:dLbl>
              <c:idx val="1837"/>
              <c:tx>
                <c:rich>
                  <a:bodyPr/>
                  <a:lstStyle/>
                  <a:p>
                    <a:fld id="{1D061E38-9166-2145-93BE-00E3791FDB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FD7-4219-B8DD-B21BA7FF7FAB}"/>
                </c:ext>
              </c:extLst>
            </c:dLbl>
            <c:dLbl>
              <c:idx val="1838"/>
              <c:tx>
                <c:rich>
                  <a:bodyPr/>
                  <a:lstStyle/>
                  <a:p>
                    <a:fld id="{13C7ED7B-C960-A04A-B752-760AAA8BD5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FD7-4219-B8DD-B21BA7FF7FAB}"/>
                </c:ext>
              </c:extLst>
            </c:dLbl>
            <c:dLbl>
              <c:idx val="1839"/>
              <c:tx>
                <c:rich>
                  <a:bodyPr/>
                  <a:lstStyle/>
                  <a:p>
                    <a:fld id="{F7A7D495-1D94-F847-BBE1-FDDC4F4E25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FD7-4219-B8DD-B21BA7FF7FAB}"/>
                </c:ext>
              </c:extLst>
            </c:dLbl>
            <c:dLbl>
              <c:idx val="1840"/>
              <c:tx>
                <c:rich>
                  <a:bodyPr/>
                  <a:lstStyle/>
                  <a:p>
                    <a:fld id="{7463FFF9-DDE6-314C-9C88-99327935BD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FD7-4219-B8DD-B21BA7FF7FAB}"/>
                </c:ext>
              </c:extLst>
            </c:dLbl>
            <c:dLbl>
              <c:idx val="1841"/>
              <c:tx>
                <c:rich>
                  <a:bodyPr/>
                  <a:lstStyle/>
                  <a:p>
                    <a:fld id="{958B358C-4FCE-7E44-B088-ADD8045C2B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FD7-4219-B8DD-B21BA7FF7FAB}"/>
                </c:ext>
              </c:extLst>
            </c:dLbl>
            <c:dLbl>
              <c:idx val="1842"/>
              <c:tx>
                <c:rich>
                  <a:bodyPr/>
                  <a:lstStyle/>
                  <a:p>
                    <a:fld id="{2245C3DB-D672-0145-A517-B7A0FB83EA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823-4605-8853-6B5D2DF8F9D4}"/>
                </c:ext>
              </c:extLst>
            </c:dLbl>
            <c:dLbl>
              <c:idx val="1843"/>
              <c:tx>
                <c:rich>
                  <a:bodyPr/>
                  <a:lstStyle/>
                  <a:p>
                    <a:fld id="{6FD5008F-8E01-A14D-94E9-2669FFD070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823-4605-8853-6B5D2DF8F9D4}"/>
                </c:ext>
              </c:extLst>
            </c:dLbl>
            <c:dLbl>
              <c:idx val="1844"/>
              <c:tx>
                <c:rich>
                  <a:bodyPr/>
                  <a:lstStyle/>
                  <a:p>
                    <a:fld id="{708F13C7-20AC-D448-B674-CDD5D26FCF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823-4605-8853-6B5D2DF8F9D4}"/>
                </c:ext>
              </c:extLst>
            </c:dLbl>
            <c:dLbl>
              <c:idx val="1845"/>
              <c:tx>
                <c:rich>
                  <a:bodyPr/>
                  <a:lstStyle/>
                  <a:p>
                    <a:fld id="{9EF28421-0813-B048-8DA4-34771A8078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B1F-4424-972B-A0F9C6B5F840}"/>
                </c:ext>
              </c:extLst>
            </c:dLbl>
            <c:dLbl>
              <c:idx val="1846"/>
              <c:tx>
                <c:rich>
                  <a:bodyPr/>
                  <a:lstStyle/>
                  <a:p>
                    <a:fld id="{7697E1C2-AE4D-C44B-9DB3-B08B9081EE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B1F-4424-972B-A0F9C6B5F840}"/>
                </c:ext>
              </c:extLst>
            </c:dLbl>
            <c:dLbl>
              <c:idx val="1847"/>
              <c:tx>
                <c:rich>
                  <a:bodyPr/>
                  <a:lstStyle/>
                  <a:p>
                    <a:fld id="{01426251-CCBD-1345-AABE-8F8F7BC38B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B1F-4424-972B-A0F9C6B5F840}"/>
                </c:ext>
              </c:extLst>
            </c:dLbl>
            <c:dLbl>
              <c:idx val="1848"/>
              <c:tx>
                <c:rich>
                  <a:bodyPr/>
                  <a:lstStyle/>
                  <a:p>
                    <a:fld id="{908F777A-E67B-1049-97FB-2E754F0B6A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B1F-4424-972B-A0F9C6B5F840}"/>
                </c:ext>
              </c:extLst>
            </c:dLbl>
            <c:dLbl>
              <c:idx val="1849"/>
              <c:tx>
                <c:rich>
                  <a:bodyPr/>
                  <a:lstStyle/>
                  <a:p>
                    <a:fld id="{A161D2DD-0440-6341-A640-BEDAA97992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B1F-4424-972B-A0F9C6B5F840}"/>
                </c:ext>
              </c:extLst>
            </c:dLbl>
            <c:dLbl>
              <c:idx val="1850"/>
              <c:tx>
                <c:rich>
                  <a:bodyPr/>
                  <a:lstStyle/>
                  <a:p>
                    <a:fld id="{4F0BD029-FFE1-1B4C-9270-E578C9BAC8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B5F-4302-B225-5AFFDC36F6B0}"/>
                </c:ext>
              </c:extLst>
            </c:dLbl>
            <c:dLbl>
              <c:idx val="1851"/>
              <c:tx>
                <c:rich>
                  <a:bodyPr/>
                  <a:lstStyle/>
                  <a:p>
                    <a:fld id="{D77A1687-2D50-EF4C-BA98-BF896C20FE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B5F-4302-B225-5AFFDC36F6B0}"/>
                </c:ext>
              </c:extLst>
            </c:dLbl>
            <c:dLbl>
              <c:idx val="1852"/>
              <c:tx>
                <c:rich>
                  <a:bodyPr/>
                  <a:lstStyle/>
                  <a:p>
                    <a:fld id="{CECC151E-B89A-D44B-937F-54F710B132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B5F-4302-B225-5AFFDC36F6B0}"/>
                </c:ext>
              </c:extLst>
            </c:dLbl>
            <c:dLbl>
              <c:idx val="1853"/>
              <c:tx>
                <c:rich>
                  <a:bodyPr/>
                  <a:lstStyle/>
                  <a:p>
                    <a:fld id="{749E5ADB-58AE-D742-A834-74A7E7949B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B5F-4302-B225-5AFFDC36F6B0}"/>
                </c:ext>
              </c:extLst>
            </c:dLbl>
            <c:dLbl>
              <c:idx val="1854"/>
              <c:tx>
                <c:rich>
                  <a:bodyPr/>
                  <a:lstStyle/>
                  <a:p>
                    <a:fld id="{0531C522-63D1-FC4B-A839-3E1068A97C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B5F-4302-B225-5AFFDC36F6B0}"/>
                </c:ext>
              </c:extLst>
            </c:dLbl>
            <c:dLbl>
              <c:idx val="1855"/>
              <c:tx>
                <c:rich>
                  <a:bodyPr/>
                  <a:lstStyle/>
                  <a:p>
                    <a:fld id="{9D999F8F-3904-9D48-9720-B5ADF7B54C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46C-431A-9327-8B6985E614B5}"/>
                </c:ext>
              </c:extLst>
            </c:dLbl>
            <c:dLbl>
              <c:idx val="1856"/>
              <c:tx>
                <c:rich>
                  <a:bodyPr/>
                  <a:lstStyle/>
                  <a:p>
                    <a:fld id="{9EDBD44D-0FD5-F245-9588-AF0C9E8436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46C-431A-9327-8B6985E614B5}"/>
                </c:ext>
              </c:extLst>
            </c:dLbl>
            <c:dLbl>
              <c:idx val="1857"/>
              <c:tx>
                <c:rich>
                  <a:bodyPr/>
                  <a:lstStyle/>
                  <a:p>
                    <a:fld id="{6DCEAEC2-219B-6642-9E1A-3ED32009D6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CA6-4E0E-95A1-9A137C75F44C}"/>
                </c:ext>
              </c:extLst>
            </c:dLbl>
            <c:dLbl>
              <c:idx val="1858"/>
              <c:tx>
                <c:rich>
                  <a:bodyPr/>
                  <a:lstStyle/>
                  <a:p>
                    <a:fld id="{8617C80B-E4B8-884D-A46F-27FBF8BD61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940-4CC9-B78E-C11208CB7503}"/>
                </c:ext>
              </c:extLst>
            </c:dLbl>
            <c:dLbl>
              <c:idx val="1859"/>
              <c:tx>
                <c:rich>
                  <a:bodyPr/>
                  <a:lstStyle/>
                  <a:p>
                    <a:fld id="{72279C1A-BF94-0240-8806-7D41CB10F5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940-4CC9-B78E-C11208CB7503}"/>
                </c:ext>
              </c:extLst>
            </c:dLbl>
            <c:dLbl>
              <c:idx val="1860"/>
              <c:tx>
                <c:rich>
                  <a:bodyPr/>
                  <a:lstStyle/>
                  <a:p>
                    <a:fld id="{FD879ADD-8470-D344-ABDC-80612800FF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E54-4D50-A80B-2473CDE503ED}"/>
                </c:ext>
              </c:extLst>
            </c:dLbl>
            <c:dLbl>
              <c:idx val="1861"/>
              <c:tx>
                <c:rich>
                  <a:bodyPr/>
                  <a:lstStyle/>
                  <a:p>
                    <a:fld id="{52CE8222-4C1C-3F4C-A0AE-22ACF0D279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E54-4D50-A80B-2473CDE503ED}"/>
                </c:ext>
              </c:extLst>
            </c:dLbl>
            <c:dLbl>
              <c:idx val="1862"/>
              <c:tx>
                <c:rich>
                  <a:bodyPr/>
                  <a:lstStyle/>
                  <a:p>
                    <a:fld id="{12C803F1-C866-E04C-B65C-AE41DC9977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E54-4D50-A80B-2473CDE503ED}"/>
                </c:ext>
              </c:extLst>
            </c:dLbl>
            <c:dLbl>
              <c:idx val="1863"/>
              <c:tx>
                <c:rich>
                  <a:bodyPr/>
                  <a:lstStyle/>
                  <a:p>
                    <a:fld id="{6044F327-395E-EE4E-9371-7B1C03F420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E54-4D50-A80B-2473CDE503ED}"/>
                </c:ext>
              </c:extLst>
            </c:dLbl>
            <c:dLbl>
              <c:idx val="1864"/>
              <c:tx>
                <c:rich>
                  <a:bodyPr/>
                  <a:lstStyle/>
                  <a:p>
                    <a:fld id="{9D0485F1-9CB4-AF41-9E2A-85DE5E854E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E54-4D50-A80B-2473CDE503ED}"/>
                </c:ext>
              </c:extLst>
            </c:dLbl>
            <c:dLbl>
              <c:idx val="1865"/>
              <c:tx>
                <c:rich>
                  <a:bodyPr/>
                  <a:lstStyle/>
                  <a:p>
                    <a:fld id="{1F7EBC31-8275-4E40-B1AC-500B903AC0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E54-4D50-A80B-2473CDE503ED}"/>
                </c:ext>
              </c:extLst>
            </c:dLbl>
            <c:dLbl>
              <c:idx val="1866"/>
              <c:tx>
                <c:rich>
                  <a:bodyPr/>
                  <a:lstStyle/>
                  <a:p>
                    <a:fld id="{B0ABC7EC-A21B-074A-84E7-03874F4A55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E54-4D50-A80B-2473CDE503ED}"/>
                </c:ext>
              </c:extLst>
            </c:dLbl>
            <c:dLbl>
              <c:idx val="18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E54-4D50-A80B-2473CDE503ED}"/>
                </c:ext>
              </c:extLst>
            </c:dLbl>
            <c:dLbl>
              <c:idx val="1868"/>
              <c:tx>
                <c:rich>
                  <a:bodyPr/>
                  <a:lstStyle/>
                  <a:p>
                    <a:fld id="{0A28CD75-88AE-2A48-8186-4B27FF2CC7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E54-4D50-A80B-2473CDE503ED}"/>
                </c:ext>
              </c:extLst>
            </c:dLbl>
            <c:dLbl>
              <c:idx val="1869"/>
              <c:tx>
                <c:rich>
                  <a:bodyPr/>
                  <a:lstStyle/>
                  <a:p>
                    <a:fld id="{248D6D55-7E16-7C40-AA8A-5AD609036E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E54-4D50-A80B-2473CDE503ED}"/>
                </c:ext>
              </c:extLst>
            </c:dLbl>
            <c:dLbl>
              <c:idx val="1870"/>
              <c:tx>
                <c:rich>
                  <a:bodyPr/>
                  <a:lstStyle/>
                  <a:p>
                    <a:fld id="{3E2E63AB-0C48-6E47-98E7-0B6B6E9152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E54-4D50-A80B-2473CDE503ED}"/>
                </c:ext>
              </c:extLst>
            </c:dLbl>
            <c:dLbl>
              <c:idx val="1871"/>
              <c:tx>
                <c:rich>
                  <a:bodyPr/>
                  <a:lstStyle/>
                  <a:p>
                    <a:fld id="{50FF8AE3-5F51-6F46-A57F-E7787EB540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E54-4D50-A80B-2473CDE503ED}"/>
                </c:ext>
              </c:extLst>
            </c:dLbl>
            <c:dLbl>
              <c:idx val="1872"/>
              <c:tx>
                <c:rich>
                  <a:bodyPr/>
                  <a:lstStyle/>
                  <a:p>
                    <a:fld id="{9A9603F6-87A2-4848-A203-C144C6500E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E54-4D50-A80B-2473CDE503ED}"/>
                </c:ext>
              </c:extLst>
            </c:dLbl>
            <c:dLbl>
              <c:idx val="18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0E54-4D50-A80B-2473CDE503ED}"/>
                </c:ext>
              </c:extLst>
            </c:dLbl>
            <c:dLbl>
              <c:idx val="18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FE21-4326-AE4A-FFF5A9FCF1B5}"/>
                </c:ext>
              </c:extLst>
            </c:dLbl>
            <c:dLbl>
              <c:idx val="1875"/>
              <c:tx>
                <c:rich>
                  <a:bodyPr/>
                  <a:lstStyle/>
                  <a:p>
                    <a:fld id="{73FC89C9-3E49-4B42-B39F-CD80273440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E21-4326-AE4A-FFF5A9FCF1B5}"/>
                </c:ext>
              </c:extLst>
            </c:dLbl>
            <c:dLbl>
              <c:idx val="1876"/>
              <c:tx>
                <c:rich>
                  <a:bodyPr/>
                  <a:lstStyle/>
                  <a:p>
                    <a:fld id="{6CC55440-19DE-6545-A611-F3175CE213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E21-4326-AE4A-FFF5A9FCF1B5}"/>
                </c:ext>
              </c:extLst>
            </c:dLbl>
            <c:dLbl>
              <c:idx val="1877"/>
              <c:tx>
                <c:rich>
                  <a:bodyPr/>
                  <a:lstStyle/>
                  <a:p>
                    <a:fld id="{AF7E5B63-B066-CE46-873D-BE2A220702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E21-4326-AE4A-FFF5A9FCF1B5}"/>
                </c:ext>
              </c:extLst>
            </c:dLbl>
            <c:dLbl>
              <c:idx val="1878"/>
              <c:tx>
                <c:rich>
                  <a:bodyPr/>
                  <a:lstStyle/>
                  <a:p>
                    <a:fld id="{0B10F443-192D-7547-9FDD-E87E0F52EA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E21-4326-AE4A-FFF5A9FCF1B5}"/>
                </c:ext>
              </c:extLst>
            </c:dLbl>
            <c:dLbl>
              <c:idx val="1879"/>
              <c:tx>
                <c:rich>
                  <a:bodyPr/>
                  <a:lstStyle/>
                  <a:p>
                    <a:fld id="{9EDCB904-F17D-6A49-BAE5-FA8A82AE17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E21-4326-AE4A-FFF5A9FCF1B5}"/>
                </c:ext>
              </c:extLst>
            </c:dLbl>
            <c:dLbl>
              <c:idx val="1880"/>
              <c:tx>
                <c:rich>
                  <a:bodyPr/>
                  <a:lstStyle/>
                  <a:p>
                    <a:fld id="{A0338EDE-064A-FB44-8687-B3E30A7E8A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E21-4326-AE4A-FFF5A9FCF1B5}"/>
                </c:ext>
              </c:extLst>
            </c:dLbl>
            <c:dLbl>
              <c:idx val="1881"/>
              <c:tx>
                <c:rich>
                  <a:bodyPr/>
                  <a:lstStyle/>
                  <a:p>
                    <a:fld id="{83D2F694-6156-D24C-98D7-D416C93A4B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E21-4326-AE4A-FFF5A9FCF1B5}"/>
                </c:ext>
              </c:extLst>
            </c:dLbl>
            <c:dLbl>
              <c:idx val="1882"/>
              <c:tx>
                <c:rich>
                  <a:bodyPr/>
                  <a:lstStyle/>
                  <a:p>
                    <a:fld id="{F9079E59-9B90-C749-B642-8449AC91C1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E21-4326-AE4A-FFF5A9FCF1B5}"/>
                </c:ext>
              </c:extLst>
            </c:dLbl>
            <c:dLbl>
              <c:idx val="1883"/>
              <c:tx>
                <c:rich>
                  <a:bodyPr/>
                  <a:lstStyle/>
                  <a:p>
                    <a:fld id="{AC00D188-50FF-3E41-AA71-17B6E7D1B6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E21-4326-AE4A-FFF5A9FCF1B5}"/>
                </c:ext>
              </c:extLst>
            </c:dLbl>
            <c:dLbl>
              <c:idx val="1884"/>
              <c:tx>
                <c:rich>
                  <a:bodyPr/>
                  <a:lstStyle/>
                  <a:p>
                    <a:fld id="{78E37FF7-6A23-6C44-AEEC-F135E3FAAE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E21-4326-AE4A-FFF5A9FCF1B5}"/>
                </c:ext>
              </c:extLst>
            </c:dLbl>
            <c:dLbl>
              <c:idx val="1885"/>
              <c:tx>
                <c:rich>
                  <a:bodyPr/>
                  <a:lstStyle/>
                  <a:p>
                    <a:fld id="{092E41D2-B9FA-824A-9852-AC7115755C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E21-4326-AE4A-FFF5A9FCF1B5}"/>
                </c:ext>
              </c:extLst>
            </c:dLbl>
            <c:dLbl>
              <c:idx val="1886"/>
              <c:tx>
                <c:rich>
                  <a:bodyPr/>
                  <a:lstStyle/>
                  <a:p>
                    <a:fld id="{A93E9D4C-24E0-6345-A084-CE5F8D4DA1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E21-4326-AE4A-FFF5A9FCF1B5}"/>
                </c:ext>
              </c:extLst>
            </c:dLbl>
            <c:dLbl>
              <c:idx val="1887"/>
              <c:tx>
                <c:rich>
                  <a:bodyPr/>
                  <a:lstStyle/>
                  <a:p>
                    <a:fld id="{5D7E71B9-773E-6349-9A9C-61082053FF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E21-4326-AE4A-FFF5A9FCF1B5}"/>
                </c:ext>
              </c:extLst>
            </c:dLbl>
            <c:dLbl>
              <c:idx val="1888"/>
              <c:tx>
                <c:rich>
                  <a:bodyPr/>
                  <a:lstStyle/>
                  <a:p>
                    <a:fld id="{7C54E504-3187-B64F-A70C-5D9D0E81D1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C96-47CE-8D87-01C29790480A}"/>
                </c:ext>
              </c:extLst>
            </c:dLbl>
            <c:dLbl>
              <c:idx val="1889"/>
              <c:tx>
                <c:rich>
                  <a:bodyPr/>
                  <a:lstStyle/>
                  <a:p>
                    <a:fld id="{72AD5F52-CCCB-A74D-B2BE-ECEAB5545C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C96-47CE-8D87-01C29790480A}"/>
                </c:ext>
              </c:extLst>
            </c:dLbl>
            <c:dLbl>
              <c:idx val="1890"/>
              <c:tx>
                <c:rich>
                  <a:bodyPr/>
                  <a:lstStyle/>
                  <a:p>
                    <a:fld id="{59A7BD31-99D1-AC4A-BD6F-E2B4A7E7BC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C96-47CE-8D87-01C29790480A}"/>
                </c:ext>
              </c:extLst>
            </c:dLbl>
            <c:dLbl>
              <c:idx val="1891"/>
              <c:tx>
                <c:rich>
                  <a:bodyPr/>
                  <a:lstStyle/>
                  <a:p>
                    <a:fld id="{D2212B95-5105-9449-8C5E-889003CF78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C96-47CE-8D87-01C29790480A}"/>
                </c:ext>
              </c:extLst>
            </c:dLbl>
            <c:dLbl>
              <c:idx val="1892"/>
              <c:tx>
                <c:rich>
                  <a:bodyPr/>
                  <a:lstStyle/>
                  <a:p>
                    <a:fld id="{C6578971-1945-7C46-B9DF-8EB3CD85DC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C96-47CE-8D87-01C29790480A}"/>
                </c:ext>
              </c:extLst>
            </c:dLbl>
            <c:dLbl>
              <c:idx val="1893"/>
              <c:tx>
                <c:rich>
                  <a:bodyPr/>
                  <a:lstStyle/>
                  <a:p>
                    <a:fld id="{35438C32-7DCC-734D-826E-8CF63139F4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C96-47CE-8D87-01C29790480A}"/>
                </c:ext>
              </c:extLst>
            </c:dLbl>
            <c:dLbl>
              <c:idx val="1894"/>
              <c:tx>
                <c:rich>
                  <a:bodyPr/>
                  <a:lstStyle/>
                  <a:p>
                    <a:fld id="{4B7C063F-9BFD-0E46-A283-43F76AA0E7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C96-47CE-8D87-01C29790480A}"/>
                </c:ext>
              </c:extLst>
            </c:dLbl>
            <c:dLbl>
              <c:idx val="1895"/>
              <c:tx>
                <c:rich>
                  <a:bodyPr/>
                  <a:lstStyle/>
                  <a:p>
                    <a:fld id="{6DBED4FF-91F3-4E4E-B589-E044506E2D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C96-47CE-8D87-01C29790480A}"/>
                </c:ext>
              </c:extLst>
            </c:dLbl>
            <c:dLbl>
              <c:idx val="1896"/>
              <c:tx>
                <c:rich>
                  <a:bodyPr/>
                  <a:lstStyle/>
                  <a:p>
                    <a:fld id="{D17DC13D-CF34-9248-984D-5A5389A703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C96-47CE-8D87-01C29790480A}"/>
                </c:ext>
              </c:extLst>
            </c:dLbl>
            <c:dLbl>
              <c:idx val="1897"/>
              <c:tx>
                <c:rich>
                  <a:bodyPr/>
                  <a:lstStyle/>
                  <a:p>
                    <a:fld id="{8199172B-2C79-224D-9881-5CBCA76EFE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C96-47CE-8D87-01C29790480A}"/>
                </c:ext>
              </c:extLst>
            </c:dLbl>
            <c:dLbl>
              <c:idx val="1898"/>
              <c:tx>
                <c:rich>
                  <a:bodyPr/>
                  <a:lstStyle/>
                  <a:p>
                    <a:fld id="{F613ACE1-62D4-EC4F-BEEA-C59BD40BEE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C96-47CE-8D87-01C29790480A}"/>
                </c:ext>
              </c:extLst>
            </c:dLbl>
            <c:dLbl>
              <c:idx val="1899"/>
              <c:tx>
                <c:rich>
                  <a:bodyPr/>
                  <a:lstStyle/>
                  <a:p>
                    <a:fld id="{793A1073-C117-7644-8FD1-2005F2DF31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C96-47CE-8D87-01C29790480A}"/>
                </c:ext>
              </c:extLst>
            </c:dLbl>
            <c:dLbl>
              <c:idx val="1900"/>
              <c:tx>
                <c:rich>
                  <a:bodyPr/>
                  <a:lstStyle/>
                  <a:p>
                    <a:fld id="{3961E225-5972-964F-89D3-B9D275046E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C96-47CE-8D87-01C29790480A}"/>
                </c:ext>
              </c:extLst>
            </c:dLbl>
            <c:dLbl>
              <c:idx val="1901"/>
              <c:tx>
                <c:rich>
                  <a:bodyPr/>
                  <a:lstStyle/>
                  <a:p>
                    <a:fld id="{D84F7321-C81F-774F-9203-3BEB5691A6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C96-47CE-8D87-01C29790480A}"/>
                </c:ext>
              </c:extLst>
            </c:dLbl>
            <c:dLbl>
              <c:idx val="1902"/>
              <c:tx>
                <c:rich>
                  <a:bodyPr/>
                  <a:lstStyle/>
                  <a:p>
                    <a:fld id="{9AF233A4-FED3-2F4E-8475-D2357F162F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C96-47CE-8D87-01C29790480A}"/>
                </c:ext>
              </c:extLst>
            </c:dLbl>
            <c:dLbl>
              <c:idx val="1903"/>
              <c:tx>
                <c:rich>
                  <a:bodyPr/>
                  <a:lstStyle/>
                  <a:p>
                    <a:fld id="{FD815E14-6A65-3D4A-B3A9-6884CBB42A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C96-47CE-8D87-01C29790480A}"/>
                </c:ext>
              </c:extLst>
            </c:dLbl>
            <c:dLbl>
              <c:idx val="1904"/>
              <c:tx>
                <c:rich>
                  <a:bodyPr/>
                  <a:lstStyle/>
                  <a:p>
                    <a:fld id="{056667E1-8766-B243-96D8-2A69D18CEE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C96-47CE-8D87-01C29790480A}"/>
                </c:ext>
              </c:extLst>
            </c:dLbl>
            <c:dLbl>
              <c:idx val="1905"/>
              <c:tx>
                <c:rich>
                  <a:bodyPr/>
                  <a:lstStyle/>
                  <a:p>
                    <a:fld id="{30BB4595-1B48-4F40-B451-31FE6E2519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C96-47CE-8D87-01C29790480A}"/>
                </c:ext>
              </c:extLst>
            </c:dLbl>
            <c:dLbl>
              <c:idx val="19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C96-47CE-8D87-01C29790480A}"/>
                </c:ext>
              </c:extLst>
            </c:dLbl>
            <c:dLbl>
              <c:idx val="19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6972-4022-A2F7-FF1AFFFFF00F}"/>
                </c:ext>
              </c:extLst>
            </c:dLbl>
            <c:dLbl>
              <c:idx val="19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972-4022-A2F7-FF1AFFFFF00F}"/>
                </c:ext>
              </c:extLst>
            </c:dLbl>
            <c:dLbl>
              <c:idx val="1909"/>
              <c:tx>
                <c:rich>
                  <a:bodyPr/>
                  <a:lstStyle/>
                  <a:p>
                    <a:fld id="{F619DB45-8B62-494B-88CA-CB29485F97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72-4022-A2F7-FF1AFFFFF00F}"/>
                </c:ext>
              </c:extLst>
            </c:dLbl>
            <c:dLbl>
              <c:idx val="1910"/>
              <c:tx>
                <c:rich>
                  <a:bodyPr/>
                  <a:lstStyle/>
                  <a:p>
                    <a:fld id="{C24D70C7-6FCF-534C-817E-817121920F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972-4022-A2F7-FF1AFFFFF00F}"/>
                </c:ext>
              </c:extLst>
            </c:dLbl>
            <c:dLbl>
              <c:idx val="1911"/>
              <c:tx>
                <c:rich>
                  <a:bodyPr/>
                  <a:lstStyle/>
                  <a:p>
                    <a:fld id="{B61EF7AF-FFA8-7544-87DA-7844F49A58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972-4022-A2F7-FF1AFFFFF00F}"/>
                </c:ext>
              </c:extLst>
            </c:dLbl>
            <c:dLbl>
              <c:idx val="1912"/>
              <c:tx>
                <c:rich>
                  <a:bodyPr/>
                  <a:lstStyle/>
                  <a:p>
                    <a:fld id="{A42BE313-04F0-B14E-9FF1-022F6A914D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972-4022-A2F7-FF1AFFFFF00F}"/>
                </c:ext>
              </c:extLst>
            </c:dLbl>
            <c:dLbl>
              <c:idx val="1913"/>
              <c:tx>
                <c:rich>
                  <a:bodyPr/>
                  <a:lstStyle/>
                  <a:p>
                    <a:fld id="{BE508C8C-FC55-4349-BF83-526850654C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972-4022-A2F7-FF1AFFFFF00F}"/>
                </c:ext>
              </c:extLst>
            </c:dLbl>
            <c:dLbl>
              <c:idx val="1914"/>
              <c:tx>
                <c:rich>
                  <a:bodyPr/>
                  <a:lstStyle/>
                  <a:p>
                    <a:fld id="{79F8CA7C-99ED-4849-9CC7-2119909079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972-4022-A2F7-FF1AFFFFF00F}"/>
                </c:ext>
              </c:extLst>
            </c:dLbl>
            <c:dLbl>
              <c:idx val="1915"/>
              <c:tx>
                <c:rich>
                  <a:bodyPr/>
                  <a:lstStyle/>
                  <a:p>
                    <a:fld id="{6DB10473-BA8A-9E44-BFE8-A3B7820AB4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72B-4F95-80AA-E3EB1B1BF6CF}"/>
                </c:ext>
              </c:extLst>
            </c:dLbl>
            <c:dLbl>
              <c:idx val="1916"/>
              <c:tx>
                <c:rich>
                  <a:bodyPr/>
                  <a:lstStyle/>
                  <a:p>
                    <a:fld id="{6FD0B336-BD55-9540-8305-1C92EE17EE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72B-4F95-80AA-E3EB1B1BF6CF}"/>
                </c:ext>
              </c:extLst>
            </c:dLbl>
            <c:dLbl>
              <c:idx val="1917"/>
              <c:tx>
                <c:rich>
                  <a:bodyPr/>
                  <a:lstStyle/>
                  <a:p>
                    <a:fld id="{6AEA1105-849A-8442-9A6D-DE16E76061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72B-4F95-80AA-E3EB1B1BF6CF}"/>
                </c:ext>
              </c:extLst>
            </c:dLbl>
            <c:dLbl>
              <c:idx val="1918"/>
              <c:tx>
                <c:rich>
                  <a:bodyPr/>
                  <a:lstStyle/>
                  <a:p>
                    <a:fld id="{EF52E8BB-0E75-7F4B-B5A9-C9588DDEFA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72B-4F95-80AA-E3EB1B1BF6CF}"/>
                </c:ext>
              </c:extLst>
            </c:dLbl>
            <c:dLbl>
              <c:idx val="1919"/>
              <c:tx>
                <c:rich>
                  <a:bodyPr/>
                  <a:lstStyle/>
                  <a:p>
                    <a:fld id="{68AF050B-3B2F-9840-8F8B-6AAB6E118B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72B-4F95-80AA-E3EB1B1BF6CF}"/>
                </c:ext>
              </c:extLst>
            </c:dLbl>
            <c:dLbl>
              <c:idx val="1920"/>
              <c:tx>
                <c:rich>
                  <a:bodyPr/>
                  <a:lstStyle/>
                  <a:p>
                    <a:fld id="{BFBAC661-6D97-EE45-A75A-3C90C2A2CD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72B-4F95-80AA-E3EB1B1BF6CF}"/>
                </c:ext>
              </c:extLst>
            </c:dLbl>
            <c:dLbl>
              <c:idx val="1921"/>
              <c:tx>
                <c:rich>
                  <a:bodyPr/>
                  <a:lstStyle/>
                  <a:p>
                    <a:fld id="{2DB59D2E-D0D7-134C-A4C0-F6494A0474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72B-4F95-80AA-E3EB1B1BF6CF}"/>
                </c:ext>
              </c:extLst>
            </c:dLbl>
            <c:dLbl>
              <c:idx val="1922"/>
              <c:tx>
                <c:rich>
                  <a:bodyPr/>
                  <a:lstStyle/>
                  <a:p>
                    <a:fld id="{38A14265-34CA-984E-93F9-B111CD745E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3F1-4671-9340-F93376C85A83}"/>
                </c:ext>
              </c:extLst>
            </c:dLbl>
            <c:dLbl>
              <c:idx val="19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3F1-4671-9340-F93376C85A83}"/>
                </c:ext>
              </c:extLst>
            </c:dLbl>
            <c:dLbl>
              <c:idx val="1924"/>
              <c:tx>
                <c:rich>
                  <a:bodyPr/>
                  <a:lstStyle/>
                  <a:p>
                    <a:fld id="{9D485F32-694F-B746-81C7-4EDCDB8971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DF0-433F-ACE8-B4D721A11F81}"/>
                </c:ext>
              </c:extLst>
            </c:dLbl>
            <c:dLbl>
              <c:idx val="1925"/>
              <c:tx>
                <c:rich>
                  <a:bodyPr/>
                  <a:lstStyle/>
                  <a:p>
                    <a:fld id="{01497E2F-F906-0C45-B9AF-7D7D4FB491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832-4CB1-950E-11AE8102D7B2}"/>
                </c:ext>
              </c:extLst>
            </c:dLbl>
            <c:dLbl>
              <c:idx val="1926"/>
              <c:tx>
                <c:rich>
                  <a:bodyPr/>
                  <a:lstStyle/>
                  <a:p>
                    <a:fld id="{D6EA69D3-9742-6043-B933-EF401D5C2C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832-4CB1-950E-11AE8102D7B2}"/>
                </c:ext>
              </c:extLst>
            </c:dLbl>
            <c:dLbl>
              <c:idx val="1927"/>
              <c:tx>
                <c:rich>
                  <a:bodyPr/>
                  <a:lstStyle/>
                  <a:p>
                    <a:fld id="{A8B92E8A-B2CF-764B-9143-66F3455A15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832-4CB1-950E-11AE8102D7B2}"/>
                </c:ext>
              </c:extLst>
            </c:dLbl>
            <c:dLbl>
              <c:idx val="1928"/>
              <c:tx>
                <c:rich>
                  <a:bodyPr/>
                  <a:lstStyle/>
                  <a:p>
                    <a:fld id="{485C7AAC-8069-0A45-8152-F5A1993EFF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832-4CB1-950E-11AE8102D7B2}"/>
                </c:ext>
              </c:extLst>
            </c:dLbl>
            <c:dLbl>
              <c:idx val="1929"/>
              <c:tx>
                <c:rich>
                  <a:bodyPr/>
                  <a:lstStyle/>
                  <a:p>
                    <a:fld id="{537C2717-74B3-CA4B-B308-542A00A64D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832-4CB1-950E-11AE8102D7B2}"/>
                </c:ext>
              </c:extLst>
            </c:dLbl>
            <c:dLbl>
              <c:idx val="1930"/>
              <c:tx>
                <c:rich>
                  <a:bodyPr/>
                  <a:lstStyle/>
                  <a:p>
                    <a:fld id="{81D7083C-1EAD-A94D-ACC9-BA37B877F2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832-4CB1-950E-11AE8102D7B2}"/>
                </c:ext>
              </c:extLst>
            </c:dLbl>
            <c:dLbl>
              <c:idx val="1931"/>
              <c:tx>
                <c:rich>
                  <a:bodyPr/>
                  <a:lstStyle/>
                  <a:p>
                    <a:fld id="{1F401381-58F9-4C42-B23A-ED6A5D635D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832-4CB1-950E-11AE8102D7B2}"/>
                </c:ext>
              </c:extLst>
            </c:dLbl>
            <c:dLbl>
              <c:idx val="1932"/>
              <c:tx>
                <c:rich>
                  <a:bodyPr/>
                  <a:lstStyle/>
                  <a:p>
                    <a:fld id="{D1D3A435-3ECA-114B-8D66-4D670BC565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832-4CB1-950E-11AE8102D7B2}"/>
                </c:ext>
              </c:extLst>
            </c:dLbl>
            <c:dLbl>
              <c:idx val="1933"/>
              <c:tx>
                <c:rich>
                  <a:bodyPr/>
                  <a:lstStyle/>
                  <a:p>
                    <a:fld id="{B5EBDDD6-AC90-084E-B5F6-B99465D342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310-408E-B8E0-205517908422}"/>
                </c:ext>
              </c:extLst>
            </c:dLbl>
            <c:dLbl>
              <c:idx val="1934"/>
              <c:tx>
                <c:rich>
                  <a:bodyPr/>
                  <a:lstStyle/>
                  <a:p>
                    <a:fld id="{5ACA340F-4D32-1A4C-BA94-A29335C13F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310-408E-B8E0-205517908422}"/>
                </c:ext>
              </c:extLst>
            </c:dLbl>
            <c:dLbl>
              <c:idx val="1935"/>
              <c:tx>
                <c:rich>
                  <a:bodyPr/>
                  <a:lstStyle/>
                  <a:p>
                    <a:fld id="{AA250CE4-2B3B-2846-A7E9-3591064D44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310-408E-B8E0-205517908422}"/>
                </c:ext>
              </c:extLst>
            </c:dLbl>
            <c:dLbl>
              <c:idx val="1936"/>
              <c:tx>
                <c:rich>
                  <a:bodyPr/>
                  <a:lstStyle/>
                  <a:p>
                    <a:fld id="{1ED20721-533A-C346-9EFC-0B36A3EECF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310-408E-B8E0-205517908422}"/>
                </c:ext>
              </c:extLst>
            </c:dLbl>
            <c:dLbl>
              <c:idx val="1937"/>
              <c:tx>
                <c:rich>
                  <a:bodyPr/>
                  <a:lstStyle/>
                  <a:p>
                    <a:fld id="{11BF7C67-26DC-B441-84F2-D923913C12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310-408E-B8E0-205517908422}"/>
                </c:ext>
              </c:extLst>
            </c:dLbl>
            <c:dLbl>
              <c:idx val="1938"/>
              <c:tx>
                <c:rich>
                  <a:bodyPr/>
                  <a:lstStyle/>
                  <a:p>
                    <a:fld id="{61AB0C88-1549-BD48-B37F-1585E312DA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310-408E-B8E0-205517908422}"/>
                </c:ext>
              </c:extLst>
            </c:dLbl>
            <c:dLbl>
              <c:idx val="1939"/>
              <c:tx>
                <c:rich>
                  <a:bodyPr/>
                  <a:lstStyle/>
                  <a:p>
                    <a:fld id="{92DE9ECA-A1FF-DE45-A443-0EF6EA5E09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27B-4A2D-999B-414AAE195686}"/>
                </c:ext>
              </c:extLst>
            </c:dLbl>
            <c:dLbl>
              <c:idx val="1940"/>
              <c:tx>
                <c:rich>
                  <a:bodyPr/>
                  <a:lstStyle/>
                  <a:p>
                    <a:fld id="{511362C3-7449-CA4F-B45B-ADEB8C59D0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3A6-4905-9C35-09467CED45E0}"/>
                </c:ext>
              </c:extLst>
            </c:dLbl>
            <c:dLbl>
              <c:idx val="1941"/>
              <c:tx>
                <c:rich>
                  <a:bodyPr/>
                  <a:lstStyle/>
                  <a:p>
                    <a:fld id="{F6DBA44E-6548-704D-96BE-26EAD9AAF6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3A6-4905-9C35-09467CED45E0}"/>
                </c:ext>
              </c:extLst>
            </c:dLbl>
            <c:dLbl>
              <c:idx val="1942"/>
              <c:tx>
                <c:rich>
                  <a:bodyPr/>
                  <a:lstStyle/>
                  <a:p>
                    <a:fld id="{D5DD7947-D1F3-0B48-A8F5-50C3BB9DB3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3A6-4905-9C35-09467CED45E0}"/>
                </c:ext>
              </c:extLst>
            </c:dLbl>
            <c:dLbl>
              <c:idx val="1943"/>
              <c:tx>
                <c:rich>
                  <a:bodyPr/>
                  <a:lstStyle/>
                  <a:p>
                    <a:fld id="{1D925835-7636-5E4F-AD5E-181D0BF90B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3A6-4905-9C35-09467CED45E0}"/>
                </c:ext>
              </c:extLst>
            </c:dLbl>
            <c:dLbl>
              <c:idx val="1944"/>
              <c:tx>
                <c:rich>
                  <a:bodyPr/>
                  <a:lstStyle/>
                  <a:p>
                    <a:fld id="{886DC5FC-4981-0C45-B322-BDE8F9F0E2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D9DD-4BFB-BC45-EE167FFA5E2A}"/>
                </c:ext>
              </c:extLst>
            </c:dLbl>
            <c:dLbl>
              <c:idx val="1945"/>
              <c:tx>
                <c:rich>
                  <a:bodyPr/>
                  <a:lstStyle/>
                  <a:p>
                    <a:fld id="{BFBC81D3-FA72-6146-9B48-24537E866D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D9DD-4BFB-BC45-EE167FFA5E2A}"/>
                </c:ext>
              </c:extLst>
            </c:dLbl>
            <c:dLbl>
              <c:idx val="1946"/>
              <c:tx>
                <c:rich>
                  <a:bodyPr/>
                  <a:lstStyle/>
                  <a:p>
                    <a:fld id="{D7DF90A2-2035-444C-80B8-FF973068FB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D9DD-4BFB-BC45-EE167FFA5E2A}"/>
                </c:ext>
              </c:extLst>
            </c:dLbl>
            <c:dLbl>
              <c:idx val="1947"/>
              <c:tx>
                <c:rich>
                  <a:bodyPr/>
                  <a:lstStyle/>
                  <a:p>
                    <a:fld id="{0AEDF1D6-5743-3840-8C27-CB9B4353D6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D9DD-4BFB-BC45-EE167FFA5E2A}"/>
                </c:ext>
              </c:extLst>
            </c:dLbl>
            <c:dLbl>
              <c:idx val="1948"/>
              <c:tx>
                <c:rich>
                  <a:bodyPr/>
                  <a:lstStyle/>
                  <a:p>
                    <a:fld id="{77B98519-9008-C443-A906-01AF4B206D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D9DD-4BFB-BC45-EE167FFA5E2A}"/>
                </c:ext>
              </c:extLst>
            </c:dLbl>
            <c:dLbl>
              <c:idx val="1949"/>
              <c:tx>
                <c:rich>
                  <a:bodyPr/>
                  <a:lstStyle/>
                  <a:p>
                    <a:fld id="{CE911E86-8144-664C-903D-2A01FF1F5F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D9DD-4BFB-BC45-EE167FFA5E2A}"/>
                </c:ext>
              </c:extLst>
            </c:dLbl>
            <c:dLbl>
              <c:idx val="1950"/>
              <c:tx>
                <c:rich>
                  <a:bodyPr/>
                  <a:lstStyle/>
                  <a:p>
                    <a:fld id="{087490C2-E9FE-F44B-83DA-8E0A9FA53B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D9DD-4BFB-BC45-EE167FFA5E2A}"/>
                </c:ext>
              </c:extLst>
            </c:dLbl>
            <c:dLbl>
              <c:idx val="1951"/>
              <c:tx>
                <c:rich>
                  <a:bodyPr/>
                  <a:lstStyle/>
                  <a:p>
                    <a:fld id="{BDEA1208-0B07-ED4F-9930-9A757E5AD0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D9DD-4BFB-BC45-EE167FFA5E2A}"/>
                </c:ext>
              </c:extLst>
            </c:dLbl>
            <c:dLbl>
              <c:idx val="1952"/>
              <c:tx>
                <c:rich>
                  <a:bodyPr/>
                  <a:lstStyle/>
                  <a:p>
                    <a:fld id="{1F98F8E3-7100-3E45-AED9-55D33016A9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31F-472E-91DF-860B03E892CC}"/>
                </c:ext>
              </c:extLst>
            </c:dLbl>
            <c:dLbl>
              <c:idx val="1953"/>
              <c:tx>
                <c:rich>
                  <a:bodyPr/>
                  <a:lstStyle/>
                  <a:p>
                    <a:fld id="{04369D3E-6CB5-1B42-8A20-BA718D4C8F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31F-472E-91DF-860B03E892CC}"/>
                </c:ext>
              </c:extLst>
            </c:dLbl>
            <c:dLbl>
              <c:idx val="1954"/>
              <c:tx>
                <c:rich>
                  <a:bodyPr/>
                  <a:lstStyle/>
                  <a:p>
                    <a:fld id="{779D73DA-8EF7-6542-8625-E0B92449C3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31F-472E-91DF-860B03E892CC}"/>
                </c:ext>
              </c:extLst>
            </c:dLbl>
            <c:dLbl>
              <c:idx val="1955"/>
              <c:tx>
                <c:rich>
                  <a:bodyPr/>
                  <a:lstStyle/>
                  <a:p>
                    <a:fld id="{D1AE4884-69C4-2147-929A-829725D8B0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31F-472E-91DF-860B03E892CC}"/>
                </c:ext>
              </c:extLst>
            </c:dLbl>
            <c:dLbl>
              <c:idx val="1956"/>
              <c:tx>
                <c:rich>
                  <a:bodyPr/>
                  <a:lstStyle/>
                  <a:p>
                    <a:fld id="{75D62727-758A-B849-A9F5-265E7B2247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31F-472E-91DF-860B03E892CC}"/>
                </c:ext>
              </c:extLst>
            </c:dLbl>
            <c:dLbl>
              <c:idx val="1957"/>
              <c:tx>
                <c:rich>
                  <a:bodyPr/>
                  <a:lstStyle/>
                  <a:p>
                    <a:fld id="{216FC91C-DEC8-9744-9879-320BFB58D4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28-4ACE-B10F-00D91708429A}"/>
                </c:ext>
              </c:extLst>
            </c:dLbl>
            <c:dLbl>
              <c:idx val="1958"/>
              <c:tx>
                <c:rich>
                  <a:bodyPr/>
                  <a:lstStyle/>
                  <a:p>
                    <a:fld id="{749497BC-FB97-5A46-8196-557371AD4F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969-4393-88BF-A12EEC32CD8C}"/>
                </c:ext>
              </c:extLst>
            </c:dLbl>
            <c:dLbl>
              <c:idx val="1959"/>
              <c:tx>
                <c:rich>
                  <a:bodyPr/>
                  <a:lstStyle/>
                  <a:p>
                    <a:fld id="{AAA58E97-F5C4-3841-A98D-A1C93964C4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1B8-403F-A136-ECAFC4754EDB}"/>
                </c:ext>
              </c:extLst>
            </c:dLbl>
            <c:dLbl>
              <c:idx val="1960"/>
              <c:tx>
                <c:rich>
                  <a:bodyPr/>
                  <a:lstStyle/>
                  <a:p>
                    <a:fld id="{E90EC90E-3943-2C4D-9D4A-A0671F9FA0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56D-4B55-A8D8-678EC8D28043}"/>
                </c:ext>
              </c:extLst>
            </c:dLbl>
            <c:dLbl>
              <c:idx val="1961"/>
              <c:tx>
                <c:rich>
                  <a:bodyPr/>
                  <a:lstStyle/>
                  <a:p>
                    <a:fld id="{A5BB1806-B1F8-6849-81F1-846F6EE860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F3D-4EE3-B64E-EBA9D629A16F}"/>
                </c:ext>
              </c:extLst>
            </c:dLbl>
            <c:dLbl>
              <c:idx val="1962"/>
              <c:tx>
                <c:rich>
                  <a:bodyPr/>
                  <a:lstStyle/>
                  <a:p>
                    <a:fld id="{A5A5984C-971E-9C43-A688-190CA98394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F3D-4EE3-B64E-EBA9D629A16F}"/>
                </c:ext>
              </c:extLst>
            </c:dLbl>
            <c:dLbl>
              <c:idx val="1963"/>
              <c:tx>
                <c:rich>
                  <a:bodyPr/>
                  <a:lstStyle/>
                  <a:p>
                    <a:fld id="{40A7D4AD-2EEE-7B40-BA00-BBF3394C23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748-4998-A7B9-B468027B44FA}"/>
                </c:ext>
              </c:extLst>
            </c:dLbl>
            <c:dLbl>
              <c:idx val="1964"/>
              <c:tx>
                <c:rich>
                  <a:bodyPr/>
                  <a:lstStyle/>
                  <a:p>
                    <a:fld id="{C83322D9-D65F-054A-9EDC-1829F6A845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748-4998-A7B9-B468027B44FA}"/>
                </c:ext>
              </c:extLst>
            </c:dLbl>
            <c:dLbl>
              <c:idx val="1965"/>
              <c:tx>
                <c:rich>
                  <a:bodyPr/>
                  <a:lstStyle/>
                  <a:p>
                    <a:fld id="{2C4FA695-6FC4-E246-928F-235C60A267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748-4998-A7B9-B468027B44FA}"/>
                </c:ext>
              </c:extLst>
            </c:dLbl>
            <c:dLbl>
              <c:idx val="1966"/>
              <c:tx>
                <c:rich>
                  <a:bodyPr/>
                  <a:lstStyle/>
                  <a:p>
                    <a:fld id="{A39164ED-0DC9-EA45-831D-89FD91E3B2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748-4998-A7B9-B468027B44FA}"/>
                </c:ext>
              </c:extLst>
            </c:dLbl>
            <c:dLbl>
              <c:idx val="1967"/>
              <c:tx>
                <c:rich>
                  <a:bodyPr/>
                  <a:lstStyle/>
                  <a:p>
                    <a:fld id="{91B0F6A7-AEEA-AD49-8B95-2197F8F5EF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748-4998-A7B9-B468027B44FA}"/>
                </c:ext>
              </c:extLst>
            </c:dLbl>
            <c:dLbl>
              <c:idx val="1968"/>
              <c:tx>
                <c:rich>
                  <a:bodyPr/>
                  <a:lstStyle/>
                  <a:p>
                    <a:fld id="{13A74ACD-EFFB-874A-9C2C-4D79EA2F47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748-4998-A7B9-B468027B44FA}"/>
                </c:ext>
              </c:extLst>
            </c:dLbl>
            <c:dLbl>
              <c:idx val="1969"/>
              <c:tx>
                <c:rich>
                  <a:bodyPr/>
                  <a:lstStyle/>
                  <a:p>
                    <a:fld id="{D2D6977D-67D8-514B-AC11-9A9E979C17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748-4998-A7B9-B468027B44FA}"/>
                </c:ext>
              </c:extLst>
            </c:dLbl>
            <c:dLbl>
              <c:idx val="1970"/>
              <c:tx>
                <c:rich>
                  <a:bodyPr/>
                  <a:lstStyle/>
                  <a:p>
                    <a:fld id="{B3991BBD-FD1A-5F4F-B0E5-EF28D4CD8C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748-4998-A7B9-B468027B44FA}"/>
                </c:ext>
              </c:extLst>
            </c:dLbl>
            <c:dLbl>
              <c:idx val="1971"/>
              <c:tx>
                <c:rich>
                  <a:bodyPr/>
                  <a:lstStyle/>
                  <a:p>
                    <a:fld id="{1E182C49-09D6-5B45-BF76-D56FC61BC8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B53-4EEF-AD63-5BF881BFA840}"/>
                </c:ext>
              </c:extLst>
            </c:dLbl>
            <c:dLbl>
              <c:idx val="1972"/>
              <c:tx>
                <c:rich>
                  <a:bodyPr/>
                  <a:lstStyle/>
                  <a:p>
                    <a:fld id="{0C310F22-FAF5-AF4E-BD48-DFD4300894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B53-4EEF-AD63-5BF881BFA840}"/>
                </c:ext>
              </c:extLst>
            </c:dLbl>
            <c:dLbl>
              <c:idx val="1973"/>
              <c:tx>
                <c:rich>
                  <a:bodyPr/>
                  <a:lstStyle/>
                  <a:p>
                    <a:fld id="{2A1A6139-8C8C-6E45-8D9F-52871B909A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B53-4EEF-AD63-5BF881BFA840}"/>
                </c:ext>
              </c:extLst>
            </c:dLbl>
            <c:dLbl>
              <c:idx val="1974"/>
              <c:tx>
                <c:rich>
                  <a:bodyPr/>
                  <a:lstStyle/>
                  <a:p>
                    <a:fld id="{B59F6973-3881-7B4E-B03E-34DF09ABDD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B53-4EEF-AD63-5BF881BFA840}"/>
                </c:ext>
              </c:extLst>
            </c:dLbl>
            <c:dLbl>
              <c:idx val="1975"/>
              <c:tx>
                <c:rich>
                  <a:bodyPr/>
                  <a:lstStyle/>
                  <a:p>
                    <a:fld id="{00561DF5-AF32-774A-A9EF-CF7CA46EC7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331-49D5-988A-53D4604290B1}"/>
                </c:ext>
              </c:extLst>
            </c:dLbl>
            <c:dLbl>
              <c:idx val="1976"/>
              <c:tx>
                <c:rich>
                  <a:bodyPr/>
                  <a:lstStyle/>
                  <a:p>
                    <a:fld id="{CC878960-C3B1-B045-930A-AA46F57F53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331-49D5-988A-53D4604290B1}"/>
                </c:ext>
              </c:extLst>
            </c:dLbl>
            <c:dLbl>
              <c:idx val="1977"/>
              <c:tx>
                <c:rich>
                  <a:bodyPr/>
                  <a:lstStyle/>
                  <a:p>
                    <a:fld id="{FB12A929-9C2B-714F-AD41-F2BCFB459D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10E-41A5-AF25-12DC9F3B6992}"/>
                </c:ext>
              </c:extLst>
            </c:dLbl>
            <c:dLbl>
              <c:idx val="1978"/>
              <c:tx>
                <c:rich>
                  <a:bodyPr/>
                  <a:lstStyle/>
                  <a:p>
                    <a:fld id="{E3C9A998-AB8D-AD40-935C-36731EC105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EDF-461A-8ABC-B38FAB1D8163}"/>
                </c:ext>
              </c:extLst>
            </c:dLbl>
            <c:dLbl>
              <c:idx val="1979"/>
              <c:tx>
                <c:rich>
                  <a:bodyPr/>
                  <a:lstStyle/>
                  <a:p>
                    <a:fld id="{56CDC761-FAD4-E44C-805E-C4B3285A25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EDF-461A-8ABC-B38FAB1D8163}"/>
                </c:ext>
              </c:extLst>
            </c:dLbl>
            <c:dLbl>
              <c:idx val="1980"/>
              <c:tx>
                <c:rich>
                  <a:bodyPr/>
                  <a:lstStyle/>
                  <a:p>
                    <a:fld id="{90D3E134-08FE-F14B-B787-985F9646FA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DF-461A-8ABC-B38FAB1D8163}"/>
                </c:ext>
              </c:extLst>
            </c:dLbl>
            <c:dLbl>
              <c:idx val="1981"/>
              <c:tx>
                <c:rich>
                  <a:bodyPr/>
                  <a:lstStyle/>
                  <a:p>
                    <a:fld id="{4AC967D0-610A-CF40-8EC1-D6B8D2EABC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DF-461A-8ABC-B38FAB1D8163}"/>
                </c:ext>
              </c:extLst>
            </c:dLbl>
            <c:dLbl>
              <c:idx val="1982"/>
              <c:tx>
                <c:rich>
                  <a:bodyPr/>
                  <a:lstStyle/>
                  <a:p>
                    <a:fld id="{4A293D76-5E75-7145-AA52-495B8C4946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EDF-461A-8ABC-B38FAB1D8163}"/>
                </c:ext>
              </c:extLst>
            </c:dLbl>
            <c:dLbl>
              <c:idx val="1983"/>
              <c:tx>
                <c:rich>
                  <a:bodyPr/>
                  <a:lstStyle/>
                  <a:p>
                    <a:fld id="{618E88F6-830F-914A-A794-E2B50D2072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EDF-461A-8ABC-B38FAB1D8163}"/>
                </c:ext>
              </c:extLst>
            </c:dLbl>
            <c:dLbl>
              <c:idx val="1984"/>
              <c:tx>
                <c:rich>
                  <a:bodyPr/>
                  <a:lstStyle/>
                  <a:p>
                    <a:fld id="{1A4DCAD6-4E7C-9243-A8A7-16FAC52D96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EDF-461A-8ABC-B38FAB1D8163}"/>
                </c:ext>
              </c:extLst>
            </c:dLbl>
            <c:dLbl>
              <c:idx val="1985"/>
              <c:tx>
                <c:rich>
                  <a:bodyPr/>
                  <a:lstStyle/>
                  <a:p>
                    <a:fld id="{C317FC44-DB6B-C044-BCA2-07F4BC46E8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EDF-461A-8ABC-B38FAB1D8163}"/>
                </c:ext>
              </c:extLst>
            </c:dLbl>
            <c:dLbl>
              <c:idx val="1986"/>
              <c:tx>
                <c:rich>
                  <a:bodyPr/>
                  <a:lstStyle/>
                  <a:p>
                    <a:fld id="{8FE3A87A-1322-6F4E-BD7B-192DABE0C4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EDF-461A-8ABC-B38FAB1D8163}"/>
                </c:ext>
              </c:extLst>
            </c:dLbl>
            <c:dLbl>
              <c:idx val="19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EDF-461A-8ABC-B38FAB1D8163}"/>
                </c:ext>
              </c:extLst>
            </c:dLbl>
            <c:dLbl>
              <c:idx val="1988"/>
              <c:tx>
                <c:rich>
                  <a:bodyPr/>
                  <a:lstStyle/>
                  <a:p>
                    <a:fld id="{38B9E848-AC32-4046-9C29-968570A549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DF-461A-8ABC-B38FAB1D8163}"/>
                </c:ext>
              </c:extLst>
            </c:dLbl>
            <c:dLbl>
              <c:idx val="1989"/>
              <c:tx>
                <c:rich>
                  <a:bodyPr/>
                  <a:lstStyle/>
                  <a:p>
                    <a:fld id="{550926C7-93FE-2241-87AC-B844CAFCE1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32A-48FB-B884-85AF944A11D8}"/>
                </c:ext>
              </c:extLst>
            </c:dLbl>
            <c:dLbl>
              <c:idx val="1990"/>
              <c:tx>
                <c:rich>
                  <a:bodyPr/>
                  <a:lstStyle/>
                  <a:p>
                    <a:fld id="{6C58E482-5CA5-814C-98B1-DBF84F94A4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32A-48FB-B884-85AF944A11D8}"/>
                </c:ext>
              </c:extLst>
            </c:dLbl>
            <c:dLbl>
              <c:idx val="1991"/>
              <c:tx>
                <c:rich>
                  <a:bodyPr/>
                  <a:lstStyle/>
                  <a:p>
                    <a:fld id="{028EC92B-7F14-654B-B598-920EEEA8B6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32A-48FB-B884-85AF944A11D8}"/>
                </c:ext>
              </c:extLst>
            </c:dLbl>
            <c:dLbl>
              <c:idx val="1992"/>
              <c:tx>
                <c:rich>
                  <a:bodyPr/>
                  <a:lstStyle/>
                  <a:p>
                    <a:fld id="{0D0BDB17-EC3D-794D-A5B9-2705B37419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32A-48FB-B884-85AF944A11D8}"/>
                </c:ext>
              </c:extLst>
            </c:dLbl>
            <c:dLbl>
              <c:idx val="19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32A-48FB-B884-85AF944A11D8}"/>
                </c:ext>
              </c:extLst>
            </c:dLbl>
            <c:dLbl>
              <c:idx val="19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32A-48FB-B884-85AF944A11D8}"/>
                </c:ext>
              </c:extLst>
            </c:dLbl>
            <c:dLbl>
              <c:idx val="19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32A-48FB-B884-85AF944A11D8}"/>
                </c:ext>
              </c:extLst>
            </c:dLbl>
            <c:dLbl>
              <c:idx val="1996"/>
              <c:tx>
                <c:rich>
                  <a:bodyPr/>
                  <a:lstStyle/>
                  <a:p>
                    <a:fld id="{485979A8-548E-EB46-8C50-E2647BD13D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32A-48FB-B884-85AF944A11D8}"/>
                </c:ext>
              </c:extLst>
            </c:dLbl>
            <c:dLbl>
              <c:idx val="1997"/>
              <c:tx>
                <c:rich>
                  <a:bodyPr/>
                  <a:lstStyle/>
                  <a:p>
                    <a:fld id="{929B56D9-B6B3-A643-80BA-55098FE828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32A-48FB-B884-85AF944A11D8}"/>
                </c:ext>
              </c:extLst>
            </c:dLbl>
            <c:dLbl>
              <c:idx val="1998"/>
              <c:tx>
                <c:rich>
                  <a:bodyPr/>
                  <a:lstStyle/>
                  <a:p>
                    <a:fld id="{0A36C084-50FA-F44D-A083-2F3EB77B85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32A-48FB-B884-85AF944A11D8}"/>
                </c:ext>
              </c:extLst>
            </c:dLbl>
            <c:dLbl>
              <c:idx val="1999"/>
              <c:tx>
                <c:rich>
                  <a:bodyPr/>
                  <a:lstStyle/>
                  <a:p>
                    <a:fld id="{54F07699-64B0-194E-9ABB-EE18E955E4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32A-48FB-B884-85AF944A11D8}"/>
                </c:ext>
              </c:extLst>
            </c:dLbl>
            <c:dLbl>
              <c:idx val="2000"/>
              <c:tx>
                <c:rich>
                  <a:bodyPr/>
                  <a:lstStyle/>
                  <a:p>
                    <a:fld id="{BC3788FD-0E72-1E4C-A36B-7B3188102E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32A-48FB-B884-85AF944A11D8}"/>
                </c:ext>
              </c:extLst>
            </c:dLbl>
            <c:dLbl>
              <c:idx val="2001"/>
              <c:tx>
                <c:rich>
                  <a:bodyPr/>
                  <a:lstStyle/>
                  <a:p>
                    <a:fld id="{FC0C021A-7135-484F-9CAB-9F734BDBB4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32A-48FB-B884-85AF944A11D8}"/>
                </c:ext>
              </c:extLst>
            </c:dLbl>
            <c:dLbl>
              <c:idx val="2002"/>
              <c:tx>
                <c:rich>
                  <a:bodyPr/>
                  <a:lstStyle/>
                  <a:p>
                    <a:fld id="{CD52F8BA-ECCF-FC4C-8DED-72461AB947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7D5-41DE-919C-C6B001EFA915}"/>
                </c:ext>
              </c:extLst>
            </c:dLbl>
            <c:dLbl>
              <c:idx val="2003"/>
              <c:tx>
                <c:rich>
                  <a:bodyPr/>
                  <a:lstStyle/>
                  <a:p>
                    <a:fld id="{E8A1AB50-8B7F-D944-BC1B-23BD279F7E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7D5-41DE-919C-C6B001EFA915}"/>
                </c:ext>
              </c:extLst>
            </c:dLbl>
            <c:dLbl>
              <c:idx val="2004"/>
              <c:tx>
                <c:rich>
                  <a:bodyPr/>
                  <a:lstStyle/>
                  <a:p>
                    <a:fld id="{E853E394-50DA-384D-9935-0C14E5F2CD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7D5-41DE-919C-C6B001EFA915}"/>
                </c:ext>
              </c:extLst>
            </c:dLbl>
            <c:dLbl>
              <c:idx val="2005"/>
              <c:tx>
                <c:rich>
                  <a:bodyPr/>
                  <a:lstStyle/>
                  <a:p>
                    <a:fld id="{2B75EE1B-5EE5-B441-A085-7C3DAF97FA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7D5-41DE-919C-C6B001EFA915}"/>
                </c:ext>
              </c:extLst>
            </c:dLbl>
            <c:dLbl>
              <c:idx val="2006"/>
              <c:tx>
                <c:rich>
                  <a:bodyPr/>
                  <a:lstStyle/>
                  <a:p>
                    <a:fld id="{31A597EA-7513-3043-9F60-3C12115441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7D5-41DE-919C-C6B001EFA915}"/>
                </c:ext>
              </c:extLst>
            </c:dLbl>
            <c:dLbl>
              <c:idx val="2007"/>
              <c:tx>
                <c:rich>
                  <a:bodyPr/>
                  <a:lstStyle/>
                  <a:p>
                    <a:fld id="{91189156-DD95-B046-95BC-24565AFB72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7D5-41DE-919C-C6B001EFA915}"/>
                </c:ext>
              </c:extLst>
            </c:dLbl>
            <c:dLbl>
              <c:idx val="2008"/>
              <c:tx>
                <c:rich>
                  <a:bodyPr/>
                  <a:lstStyle/>
                  <a:p>
                    <a:fld id="{84BB5BC3-5F24-A047-B4EF-08D77398B0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7D5-41DE-919C-C6B001EFA915}"/>
                </c:ext>
              </c:extLst>
            </c:dLbl>
            <c:dLbl>
              <c:idx val="2009"/>
              <c:tx>
                <c:rich>
                  <a:bodyPr/>
                  <a:lstStyle/>
                  <a:p>
                    <a:fld id="{E737394F-13AB-8E4B-BA35-2112CD3970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7D5-41DE-919C-C6B001EFA915}"/>
                </c:ext>
              </c:extLst>
            </c:dLbl>
            <c:dLbl>
              <c:idx val="2010"/>
              <c:tx>
                <c:rich>
                  <a:bodyPr/>
                  <a:lstStyle/>
                  <a:p>
                    <a:fld id="{F214C75C-AF2F-FC4A-A5CE-515C066E91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7D5-41DE-919C-C6B001EFA915}"/>
                </c:ext>
              </c:extLst>
            </c:dLbl>
            <c:dLbl>
              <c:idx val="2011"/>
              <c:tx>
                <c:rich>
                  <a:bodyPr/>
                  <a:lstStyle/>
                  <a:p>
                    <a:fld id="{74CEF329-1D4D-6C4A-9780-DB394200EB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7D5-41DE-919C-C6B001EFA915}"/>
                </c:ext>
              </c:extLst>
            </c:dLbl>
            <c:dLbl>
              <c:idx val="2012"/>
              <c:tx>
                <c:rich>
                  <a:bodyPr/>
                  <a:lstStyle/>
                  <a:p>
                    <a:fld id="{ECF09D4D-A9C6-8044-A1C8-8555ADFA44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7D5-41DE-919C-C6B001EFA915}"/>
                </c:ext>
              </c:extLst>
            </c:dLbl>
            <c:dLbl>
              <c:idx val="2013"/>
              <c:tx>
                <c:rich>
                  <a:bodyPr/>
                  <a:lstStyle/>
                  <a:p>
                    <a:fld id="{44663F1C-036D-6644-ABBD-E046FC2E18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7D5-41DE-919C-C6B001EFA915}"/>
                </c:ext>
              </c:extLst>
            </c:dLbl>
            <c:dLbl>
              <c:idx val="2014"/>
              <c:tx>
                <c:rich>
                  <a:bodyPr/>
                  <a:lstStyle/>
                  <a:p>
                    <a:fld id="{9AE5D80A-34F1-4142-8485-CBB1F62F65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7D5-41DE-919C-C6B001EFA915}"/>
                </c:ext>
              </c:extLst>
            </c:dLbl>
            <c:dLbl>
              <c:idx val="2015"/>
              <c:tx>
                <c:rich>
                  <a:bodyPr/>
                  <a:lstStyle/>
                  <a:p>
                    <a:fld id="{23B823D4-6A61-5745-8B6A-269AF77307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7D5-41DE-919C-C6B001EFA915}"/>
                </c:ext>
              </c:extLst>
            </c:dLbl>
            <c:dLbl>
              <c:idx val="2016"/>
              <c:tx>
                <c:rich>
                  <a:bodyPr/>
                  <a:lstStyle/>
                  <a:p>
                    <a:fld id="{78AADED9-62C4-4144-A55E-DA9BF42694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803-403F-86A3-1B084158EAA8}"/>
                </c:ext>
              </c:extLst>
            </c:dLbl>
            <c:dLbl>
              <c:idx val="2017"/>
              <c:tx>
                <c:rich>
                  <a:bodyPr/>
                  <a:lstStyle/>
                  <a:p>
                    <a:fld id="{BD2E8228-078E-6245-B5DD-FF20678EE9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803-403F-86A3-1B084158EAA8}"/>
                </c:ext>
              </c:extLst>
            </c:dLbl>
            <c:dLbl>
              <c:idx val="2018"/>
              <c:tx>
                <c:rich>
                  <a:bodyPr/>
                  <a:lstStyle/>
                  <a:p>
                    <a:fld id="{AF7B0A50-E027-3B49-9D4E-73C8F55F0A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803-403F-86A3-1B084158EAA8}"/>
                </c:ext>
              </c:extLst>
            </c:dLbl>
            <c:dLbl>
              <c:idx val="2019"/>
              <c:tx>
                <c:rich>
                  <a:bodyPr/>
                  <a:lstStyle/>
                  <a:p>
                    <a:fld id="{F644E40C-D74B-7E43-83C0-A95502CB75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03-403F-86A3-1B084158EAA8}"/>
                </c:ext>
              </c:extLst>
            </c:dLbl>
            <c:dLbl>
              <c:idx val="2020"/>
              <c:tx>
                <c:rich>
                  <a:bodyPr/>
                  <a:lstStyle/>
                  <a:p>
                    <a:fld id="{A547E415-7C76-B64A-A405-6C29114467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803-403F-86A3-1B084158EAA8}"/>
                </c:ext>
              </c:extLst>
            </c:dLbl>
            <c:dLbl>
              <c:idx val="2021"/>
              <c:tx>
                <c:rich>
                  <a:bodyPr/>
                  <a:lstStyle/>
                  <a:p>
                    <a:fld id="{FD1FF3E7-476D-4545-98DE-C8B4B48631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803-403F-86A3-1B084158EAA8}"/>
                </c:ext>
              </c:extLst>
            </c:dLbl>
            <c:dLbl>
              <c:idx val="2022"/>
              <c:tx>
                <c:rich>
                  <a:bodyPr/>
                  <a:lstStyle/>
                  <a:p>
                    <a:fld id="{E6EE392A-0E44-3942-B348-6EBE433400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803-403F-86A3-1B084158EAA8}"/>
                </c:ext>
              </c:extLst>
            </c:dLbl>
            <c:dLbl>
              <c:idx val="2023"/>
              <c:tx>
                <c:rich>
                  <a:bodyPr/>
                  <a:lstStyle/>
                  <a:p>
                    <a:fld id="{9A962574-FF02-784E-B035-7CD4BCD844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803-403F-86A3-1B084158EAA8}"/>
                </c:ext>
              </c:extLst>
            </c:dLbl>
            <c:dLbl>
              <c:idx val="2024"/>
              <c:tx>
                <c:rich>
                  <a:bodyPr/>
                  <a:lstStyle/>
                  <a:p>
                    <a:fld id="{AA75EE10-6D78-6F46-AF5E-E8EAE2D959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B68-473F-A78B-473FE674EFA8}"/>
                </c:ext>
              </c:extLst>
            </c:dLbl>
            <c:dLbl>
              <c:idx val="2025"/>
              <c:tx>
                <c:rich>
                  <a:bodyPr/>
                  <a:lstStyle/>
                  <a:p>
                    <a:fld id="{9BB504F8-D4B3-5C46-A6EF-DD0C59431B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B68-473F-A78B-473FE674EFA8}"/>
                </c:ext>
              </c:extLst>
            </c:dLbl>
            <c:dLbl>
              <c:idx val="2026"/>
              <c:tx>
                <c:rich>
                  <a:bodyPr/>
                  <a:lstStyle/>
                  <a:p>
                    <a:fld id="{D7DFDD46-F812-AD4F-B97F-1E9C6E7D7F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B68-473F-A78B-473FE674EFA8}"/>
                </c:ext>
              </c:extLst>
            </c:dLbl>
            <c:dLbl>
              <c:idx val="2027"/>
              <c:tx>
                <c:rich>
                  <a:bodyPr/>
                  <a:lstStyle/>
                  <a:p>
                    <a:fld id="{466D4482-242D-9D42-8011-9381AEE28F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215-4BFA-946A-F095765E48B4}"/>
                </c:ext>
              </c:extLst>
            </c:dLbl>
            <c:dLbl>
              <c:idx val="2028"/>
              <c:tx>
                <c:rich>
                  <a:bodyPr/>
                  <a:lstStyle/>
                  <a:p>
                    <a:fld id="{B101C6FD-4769-2B4D-A584-D0615C3B51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215-4BFA-946A-F095765E48B4}"/>
                </c:ext>
              </c:extLst>
            </c:dLbl>
            <c:dLbl>
              <c:idx val="2029"/>
              <c:tx>
                <c:rich>
                  <a:bodyPr/>
                  <a:lstStyle/>
                  <a:p>
                    <a:fld id="{042CAA97-B704-AE43-B4B1-1301D5953E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215-4BFA-946A-F095765E48B4}"/>
                </c:ext>
              </c:extLst>
            </c:dLbl>
            <c:dLbl>
              <c:idx val="2030"/>
              <c:tx>
                <c:rich>
                  <a:bodyPr/>
                  <a:lstStyle/>
                  <a:p>
                    <a:fld id="{7C07F459-82DF-6B4F-B511-F3DB38302D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215-4BFA-946A-F095765E48B4}"/>
                </c:ext>
              </c:extLst>
            </c:dLbl>
            <c:dLbl>
              <c:idx val="2031"/>
              <c:tx>
                <c:rich>
                  <a:bodyPr/>
                  <a:lstStyle/>
                  <a:p>
                    <a:fld id="{CD361F81-6609-574E-B357-0B2C05225E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215-4BFA-946A-F095765E48B4}"/>
                </c:ext>
              </c:extLst>
            </c:dLbl>
            <c:dLbl>
              <c:idx val="2032"/>
              <c:tx>
                <c:rich>
                  <a:bodyPr/>
                  <a:lstStyle/>
                  <a:p>
                    <a:fld id="{9E7F97FA-1A42-5A4D-B1C1-D7468C7A2D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215-4BFA-946A-F095765E48B4}"/>
                </c:ext>
              </c:extLst>
            </c:dLbl>
            <c:dLbl>
              <c:idx val="2033"/>
              <c:tx>
                <c:rich>
                  <a:bodyPr/>
                  <a:lstStyle/>
                  <a:p>
                    <a:fld id="{F645F547-889B-2D4C-ABEA-1A09DB0E2D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A0F-4FA1-8AD6-3AA10BE78542}"/>
                </c:ext>
              </c:extLst>
            </c:dLbl>
            <c:dLbl>
              <c:idx val="2034"/>
              <c:tx>
                <c:rich>
                  <a:bodyPr/>
                  <a:lstStyle/>
                  <a:p>
                    <a:fld id="{13610488-1E3B-0140-9350-92BDD1D076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A0F-4FA1-8AD6-3AA10BE78542}"/>
                </c:ext>
              </c:extLst>
            </c:dLbl>
            <c:dLbl>
              <c:idx val="2035"/>
              <c:tx>
                <c:rich>
                  <a:bodyPr/>
                  <a:lstStyle/>
                  <a:p>
                    <a:fld id="{1C684E8A-86EB-4D4F-8BEE-2850309DC8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A0F-4FA1-8AD6-3AA10BE78542}"/>
                </c:ext>
              </c:extLst>
            </c:dLbl>
            <c:dLbl>
              <c:idx val="2036"/>
              <c:tx>
                <c:rich>
                  <a:bodyPr/>
                  <a:lstStyle/>
                  <a:p>
                    <a:fld id="{79D415AB-BB26-764E-BE16-F42E3DFBE7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A0F-4FA1-8AD6-3AA10BE78542}"/>
                </c:ext>
              </c:extLst>
            </c:dLbl>
            <c:dLbl>
              <c:idx val="2037"/>
              <c:tx>
                <c:rich>
                  <a:bodyPr/>
                  <a:lstStyle/>
                  <a:p>
                    <a:fld id="{23D95615-9E46-9F49-8634-92056A6C46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A0F-4FA1-8AD6-3AA10BE78542}"/>
                </c:ext>
              </c:extLst>
            </c:dLbl>
            <c:dLbl>
              <c:idx val="2038"/>
              <c:tx>
                <c:rich>
                  <a:bodyPr/>
                  <a:lstStyle/>
                  <a:p>
                    <a:fld id="{3F1D4A0A-20F6-8544-8DAD-DAE07EF2D0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A0F-4FA1-8AD6-3AA10BE78542}"/>
                </c:ext>
              </c:extLst>
            </c:dLbl>
            <c:dLbl>
              <c:idx val="2039"/>
              <c:tx>
                <c:rich>
                  <a:bodyPr/>
                  <a:lstStyle/>
                  <a:p>
                    <a:fld id="{9CFD08B3-B647-7D4B-86A6-A0DC2105D6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803-469D-AFF3-A40DD1FD2E6B}"/>
                </c:ext>
              </c:extLst>
            </c:dLbl>
            <c:dLbl>
              <c:idx val="2040"/>
              <c:tx>
                <c:rich>
                  <a:bodyPr/>
                  <a:lstStyle/>
                  <a:p>
                    <a:fld id="{44E524BB-F849-3F4D-98B8-6CA2AADCD6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803-469D-AFF3-A40DD1FD2E6B}"/>
                </c:ext>
              </c:extLst>
            </c:dLbl>
            <c:dLbl>
              <c:idx val="2041"/>
              <c:tx>
                <c:rich>
                  <a:bodyPr/>
                  <a:lstStyle/>
                  <a:p>
                    <a:fld id="{6FCACF22-71EA-4441-AAE9-3B2B199F5B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803-469D-AFF3-A40DD1FD2E6B}"/>
                </c:ext>
              </c:extLst>
            </c:dLbl>
            <c:dLbl>
              <c:idx val="2042"/>
              <c:tx>
                <c:rich>
                  <a:bodyPr/>
                  <a:lstStyle/>
                  <a:p>
                    <a:fld id="{1D35B74C-B11D-6D4A-8996-20B90EA1AD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803-469D-AFF3-A40DD1FD2E6B}"/>
                </c:ext>
              </c:extLst>
            </c:dLbl>
            <c:dLbl>
              <c:idx val="2043"/>
              <c:tx>
                <c:rich>
                  <a:bodyPr/>
                  <a:lstStyle/>
                  <a:p>
                    <a:fld id="{A1B45935-0897-0845-856B-7855671727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803-469D-AFF3-A40DD1FD2E6B}"/>
                </c:ext>
              </c:extLst>
            </c:dLbl>
            <c:dLbl>
              <c:idx val="2044"/>
              <c:tx>
                <c:rich>
                  <a:bodyPr/>
                  <a:lstStyle/>
                  <a:p>
                    <a:fld id="{070E3759-2B59-5B44-9A3B-A38670A13E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803-469D-AFF3-A40DD1FD2E6B}"/>
                </c:ext>
              </c:extLst>
            </c:dLbl>
            <c:dLbl>
              <c:idx val="2045"/>
              <c:tx>
                <c:rich>
                  <a:bodyPr/>
                  <a:lstStyle/>
                  <a:p>
                    <a:fld id="{21A9159D-C34B-F047-B232-7A8627B934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803-469D-AFF3-A40DD1FD2E6B}"/>
                </c:ext>
              </c:extLst>
            </c:dLbl>
            <c:dLbl>
              <c:idx val="2046"/>
              <c:tx>
                <c:rich>
                  <a:bodyPr/>
                  <a:lstStyle/>
                  <a:p>
                    <a:fld id="{319EA521-19DE-0844-9BE9-D70D367728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803-469D-AFF3-A40DD1FD2E6B}"/>
                </c:ext>
              </c:extLst>
            </c:dLbl>
            <c:dLbl>
              <c:idx val="2047"/>
              <c:tx>
                <c:rich>
                  <a:bodyPr/>
                  <a:lstStyle/>
                  <a:p>
                    <a:fld id="{0ECD6CB6-35F6-A840-B74B-1269F39019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803-469D-AFF3-A40DD1FD2E6B}"/>
                </c:ext>
              </c:extLst>
            </c:dLbl>
            <c:dLbl>
              <c:idx val="2048"/>
              <c:tx>
                <c:rich>
                  <a:bodyPr/>
                  <a:lstStyle/>
                  <a:p>
                    <a:fld id="{E1F95228-A77F-6B44-940B-A2A845D7F4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7A12-4C27-999E-B56C6CF08193}"/>
                </c:ext>
              </c:extLst>
            </c:dLbl>
            <c:dLbl>
              <c:idx val="2049"/>
              <c:tx>
                <c:rich>
                  <a:bodyPr/>
                  <a:lstStyle/>
                  <a:p>
                    <a:fld id="{01B09ADF-C8CB-284D-A1CA-CE19CEA113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7A12-4C27-999E-B56C6CF0819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13846"/>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'US Data Centers Dataset'!$I$2:$I$2051</c:f>
              <c:numCache>
                <c:formatCode>General</c:formatCode>
                <c:ptCount val="2050"/>
                <c:pt idx="0">
                  <c:v>300000</c:v>
                </c:pt>
                <c:pt idx="1">
                  <c:v>300000</c:v>
                </c:pt>
                <c:pt idx="2">
                  <c:v>270000</c:v>
                </c:pt>
                <c:pt idx="3">
                  <c:v>450000</c:v>
                </c:pt>
                <c:pt idx="4">
                  <c:v>420000</c:v>
                </c:pt>
                <c:pt idx="5">
                  <c:v>420000</c:v>
                </c:pt>
                <c:pt idx="8">
                  <c:v>1332000</c:v>
                </c:pt>
                <c:pt idx="9">
                  <c:v>290000</c:v>
                </c:pt>
                <c:pt idx="10">
                  <c:v>53000</c:v>
                </c:pt>
                <c:pt idx="11">
                  <c:v>120000</c:v>
                </c:pt>
                <c:pt idx="12">
                  <c:v>65000</c:v>
                </c:pt>
                <c:pt idx="13">
                  <c:v>165000</c:v>
                </c:pt>
                <c:pt idx="15">
                  <c:v>360</c:v>
                </c:pt>
                <c:pt idx="16">
                  <c:v>160</c:v>
                </c:pt>
                <c:pt idx="17">
                  <c:v>130000</c:v>
                </c:pt>
                <c:pt idx="18">
                  <c:v>180000</c:v>
                </c:pt>
                <c:pt idx="19">
                  <c:v>420000</c:v>
                </c:pt>
                <c:pt idx="20">
                  <c:v>220000</c:v>
                </c:pt>
                <c:pt idx="21">
                  <c:v>200000</c:v>
                </c:pt>
                <c:pt idx="22">
                  <c:v>130000</c:v>
                </c:pt>
                <c:pt idx="23">
                  <c:v>250000</c:v>
                </c:pt>
                <c:pt idx="24">
                  <c:v>250000</c:v>
                </c:pt>
                <c:pt idx="26">
                  <c:v>46800</c:v>
                </c:pt>
                <c:pt idx="27">
                  <c:v>97000</c:v>
                </c:pt>
                <c:pt idx="29">
                  <c:v>150000</c:v>
                </c:pt>
                <c:pt idx="30">
                  <c:v>124190</c:v>
                </c:pt>
                <c:pt idx="40">
                  <c:v>279044</c:v>
                </c:pt>
                <c:pt idx="42">
                  <c:v>35000</c:v>
                </c:pt>
                <c:pt idx="43">
                  <c:v>37278</c:v>
                </c:pt>
                <c:pt idx="44">
                  <c:v>23000</c:v>
                </c:pt>
                <c:pt idx="45">
                  <c:v>37813</c:v>
                </c:pt>
                <c:pt idx="46">
                  <c:v>37813</c:v>
                </c:pt>
                <c:pt idx="47">
                  <c:v>41000</c:v>
                </c:pt>
                <c:pt idx="48">
                  <c:v>255000</c:v>
                </c:pt>
                <c:pt idx="49">
                  <c:v>125000</c:v>
                </c:pt>
                <c:pt idx="50">
                  <c:v>53000</c:v>
                </c:pt>
                <c:pt idx="51">
                  <c:v>47000</c:v>
                </c:pt>
                <c:pt idx="52">
                  <c:v>86000</c:v>
                </c:pt>
                <c:pt idx="53">
                  <c:v>102500</c:v>
                </c:pt>
                <c:pt idx="54">
                  <c:v>102500</c:v>
                </c:pt>
                <c:pt idx="55">
                  <c:v>97800</c:v>
                </c:pt>
                <c:pt idx="56">
                  <c:v>228000</c:v>
                </c:pt>
                <c:pt idx="57">
                  <c:v>17000</c:v>
                </c:pt>
                <c:pt idx="58">
                  <c:v>200000</c:v>
                </c:pt>
                <c:pt idx="59">
                  <c:v>250000</c:v>
                </c:pt>
                <c:pt idx="60">
                  <c:v>142000</c:v>
                </c:pt>
                <c:pt idx="61">
                  <c:v>41000</c:v>
                </c:pt>
                <c:pt idx="62">
                  <c:v>460000</c:v>
                </c:pt>
                <c:pt idx="63">
                  <c:v>350000</c:v>
                </c:pt>
                <c:pt idx="64">
                  <c:v>125000</c:v>
                </c:pt>
                <c:pt idx="65">
                  <c:v>1580560</c:v>
                </c:pt>
                <c:pt idx="66">
                  <c:v>998400</c:v>
                </c:pt>
                <c:pt idx="67">
                  <c:v>580000</c:v>
                </c:pt>
                <c:pt idx="68">
                  <c:v>580000</c:v>
                </c:pt>
                <c:pt idx="69">
                  <c:v>118000</c:v>
                </c:pt>
                <c:pt idx="70">
                  <c:v>154800</c:v>
                </c:pt>
                <c:pt idx="71">
                  <c:v>195000</c:v>
                </c:pt>
                <c:pt idx="72">
                  <c:v>52000</c:v>
                </c:pt>
                <c:pt idx="73">
                  <c:v>70192</c:v>
                </c:pt>
                <c:pt idx="74">
                  <c:v>109615</c:v>
                </c:pt>
                <c:pt idx="75">
                  <c:v>70192</c:v>
                </c:pt>
                <c:pt idx="76">
                  <c:v>470000</c:v>
                </c:pt>
                <c:pt idx="77">
                  <c:v>470000</c:v>
                </c:pt>
                <c:pt idx="78">
                  <c:v>125000</c:v>
                </c:pt>
                <c:pt idx="79">
                  <c:v>125000</c:v>
                </c:pt>
                <c:pt idx="80">
                  <c:v>125000</c:v>
                </c:pt>
                <c:pt idx="81">
                  <c:v>125000</c:v>
                </c:pt>
                <c:pt idx="82">
                  <c:v>125000</c:v>
                </c:pt>
                <c:pt idx="83">
                  <c:v>125000</c:v>
                </c:pt>
                <c:pt idx="84">
                  <c:v>125000</c:v>
                </c:pt>
                <c:pt idx="85">
                  <c:v>125000</c:v>
                </c:pt>
                <c:pt idx="86">
                  <c:v>125000</c:v>
                </c:pt>
                <c:pt idx="87">
                  <c:v>125000</c:v>
                </c:pt>
                <c:pt idx="88">
                  <c:v>125000</c:v>
                </c:pt>
                <c:pt idx="89">
                  <c:v>125000</c:v>
                </c:pt>
                <c:pt idx="90">
                  <c:v>125000</c:v>
                </c:pt>
                <c:pt idx="91">
                  <c:v>125000</c:v>
                </c:pt>
                <c:pt idx="92">
                  <c:v>125000</c:v>
                </c:pt>
                <c:pt idx="93">
                  <c:v>125000</c:v>
                </c:pt>
                <c:pt idx="95">
                  <c:v>473500</c:v>
                </c:pt>
                <c:pt idx="96">
                  <c:v>37000</c:v>
                </c:pt>
                <c:pt idx="99">
                  <c:v>72000</c:v>
                </c:pt>
                <c:pt idx="100">
                  <c:v>98400</c:v>
                </c:pt>
                <c:pt idx="101">
                  <c:v>22000</c:v>
                </c:pt>
                <c:pt idx="102">
                  <c:v>22000</c:v>
                </c:pt>
                <c:pt idx="103">
                  <c:v>22000</c:v>
                </c:pt>
                <c:pt idx="104">
                  <c:v>255198</c:v>
                </c:pt>
                <c:pt idx="105">
                  <c:v>868431</c:v>
                </c:pt>
                <c:pt idx="106">
                  <c:v>200880</c:v>
                </c:pt>
                <c:pt idx="108">
                  <c:v>55000</c:v>
                </c:pt>
                <c:pt idx="113">
                  <c:v>100000</c:v>
                </c:pt>
                <c:pt idx="115">
                  <c:v>100000</c:v>
                </c:pt>
                <c:pt idx="118">
                  <c:v>15000</c:v>
                </c:pt>
                <c:pt idx="119">
                  <c:v>14615</c:v>
                </c:pt>
                <c:pt idx="120">
                  <c:v>43000</c:v>
                </c:pt>
                <c:pt idx="121">
                  <c:v>3650</c:v>
                </c:pt>
                <c:pt idx="127">
                  <c:v>7000</c:v>
                </c:pt>
                <c:pt idx="128">
                  <c:v>38370</c:v>
                </c:pt>
                <c:pt idx="129">
                  <c:v>14000</c:v>
                </c:pt>
                <c:pt idx="131">
                  <c:v>67500</c:v>
                </c:pt>
                <c:pt idx="132">
                  <c:v>14600</c:v>
                </c:pt>
                <c:pt idx="134">
                  <c:v>34625</c:v>
                </c:pt>
                <c:pt idx="136">
                  <c:v>14600</c:v>
                </c:pt>
                <c:pt idx="140">
                  <c:v>10000</c:v>
                </c:pt>
                <c:pt idx="141">
                  <c:v>20000</c:v>
                </c:pt>
                <c:pt idx="142">
                  <c:v>8000</c:v>
                </c:pt>
                <c:pt idx="144">
                  <c:v>108910</c:v>
                </c:pt>
                <c:pt idx="145">
                  <c:v>14000</c:v>
                </c:pt>
                <c:pt idx="147">
                  <c:v>14500</c:v>
                </c:pt>
                <c:pt idx="153">
                  <c:v>15500</c:v>
                </c:pt>
                <c:pt idx="157">
                  <c:v>279840</c:v>
                </c:pt>
                <c:pt idx="158">
                  <c:v>90301</c:v>
                </c:pt>
                <c:pt idx="159">
                  <c:v>61554</c:v>
                </c:pt>
                <c:pt idx="160">
                  <c:v>400000</c:v>
                </c:pt>
                <c:pt idx="161">
                  <c:v>5000</c:v>
                </c:pt>
                <c:pt idx="163">
                  <c:v>213000</c:v>
                </c:pt>
                <c:pt idx="164">
                  <c:v>138000</c:v>
                </c:pt>
                <c:pt idx="165">
                  <c:v>64090</c:v>
                </c:pt>
                <c:pt idx="166">
                  <c:v>68469</c:v>
                </c:pt>
                <c:pt idx="167">
                  <c:v>87855</c:v>
                </c:pt>
                <c:pt idx="168">
                  <c:v>85000</c:v>
                </c:pt>
                <c:pt idx="169">
                  <c:v>126000</c:v>
                </c:pt>
                <c:pt idx="170">
                  <c:v>126000</c:v>
                </c:pt>
                <c:pt idx="171">
                  <c:v>126000</c:v>
                </c:pt>
                <c:pt idx="172">
                  <c:v>130000</c:v>
                </c:pt>
                <c:pt idx="173">
                  <c:v>130000</c:v>
                </c:pt>
                <c:pt idx="174">
                  <c:v>230000</c:v>
                </c:pt>
                <c:pt idx="175">
                  <c:v>126000</c:v>
                </c:pt>
                <c:pt idx="176">
                  <c:v>115000</c:v>
                </c:pt>
                <c:pt idx="177">
                  <c:v>544000</c:v>
                </c:pt>
                <c:pt idx="179">
                  <c:v>180000</c:v>
                </c:pt>
                <c:pt idx="180">
                  <c:v>140000</c:v>
                </c:pt>
                <c:pt idx="181">
                  <c:v>140000</c:v>
                </c:pt>
                <c:pt idx="182">
                  <c:v>112000</c:v>
                </c:pt>
                <c:pt idx="183">
                  <c:v>70000</c:v>
                </c:pt>
                <c:pt idx="185">
                  <c:v>64723</c:v>
                </c:pt>
                <c:pt idx="187">
                  <c:v>133000</c:v>
                </c:pt>
                <c:pt idx="188">
                  <c:v>35000</c:v>
                </c:pt>
                <c:pt idx="189">
                  <c:v>195000</c:v>
                </c:pt>
                <c:pt idx="192">
                  <c:v>25000</c:v>
                </c:pt>
                <c:pt idx="193">
                  <c:v>33000</c:v>
                </c:pt>
                <c:pt idx="194">
                  <c:v>3500</c:v>
                </c:pt>
                <c:pt idx="195">
                  <c:v>136000</c:v>
                </c:pt>
                <c:pt idx="196">
                  <c:v>8000</c:v>
                </c:pt>
                <c:pt idx="197">
                  <c:v>8000</c:v>
                </c:pt>
                <c:pt idx="198">
                  <c:v>8350</c:v>
                </c:pt>
                <c:pt idx="199">
                  <c:v>120000</c:v>
                </c:pt>
                <c:pt idx="200">
                  <c:v>42000</c:v>
                </c:pt>
                <c:pt idx="201">
                  <c:v>30000</c:v>
                </c:pt>
                <c:pt idx="202">
                  <c:v>5000</c:v>
                </c:pt>
                <c:pt idx="203">
                  <c:v>42000</c:v>
                </c:pt>
                <c:pt idx="204">
                  <c:v>75000</c:v>
                </c:pt>
                <c:pt idx="205">
                  <c:v>232000</c:v>
                </c:pt>
                <c:pt idx="206">
                  <c:v>66279</c:v>
                </c:pt>
                <c:pt idx="210">
                  <c:v>69048</c:v>
                </c:pt>
                <c:pt idx="211">
                  <c:v>2000</c:v>
                </c:pt>
                <c:pt idx="212">
                  <c:v>150000</c:v>
                </c:pt>
                <c:pt idx="213">
                  <c:v>75100</c:v>
                </c:pt>
                <c:pt idx="214">
                  <c:v>10000</c:v>
                </c:pt>
                <c:pt idx="215">
                  <c:v>19700</c:v>
                </c:pt>
                <c:pt idx="216">
                  <c:v>77300</c:v>
                </c:pt>
                <c:pt idx="217">
                  <c:v>77300</c:v>
                </c:pt>
                <c:pt idx="218">
                  <c:v>12000</c:v>
                </c:pt>
                <c:pt idx="219">
                  <c:v>30400</c:v>
                </c:pt>
                <c:pt idx="220">
                  <c:v>11400</c:v>
                </c:pt>
                <c:pt idx="221">
                  <c:v>30400</c:v>
                </c:pt>
                <c:pt idx="222">
                  <c:v>19000</c:v>
                </c:pt>
                <c:pt idx="223">
                  <c:v>12000</c:v>
                </c:pt>
                <c:pt idx="224">
                  <c:v>20500</c:v>
                </c:pt>
                <c:pt idx="225">
                  <c:v>135100</c:v>
                </c:pt>
                <c:pt idx="226">
                  <c:v>25600</c:v>
                </c:pt>
                <c:pt idx="227">
                  <c:v>187600</c:v>
                </c:pt>
                <c:pt idx="228">
                  <c:v>16000</c:v>
                </c:pt>
                <c:pt idx="229">
                  <c:v>26200</c:v>
                </c:pt>
                <c:pt idx="230">
                  <c:v>64800</c:v>
                </c:pt>
                <c:pt idx="231">
                  <c:v>10000</c:v>
                </c:pt>
                <c:pt idx="232">
                  <c:v>14000</c:v>
                </c:pt>
                <c:pt idx="233">
                  <c:v>480000</c:v>
                </c:pt>
                <c:pt idx="234">
                  <c:v>238180</c:v>
                </c:pt>
                <c:pt idx="235">
                  <c:v>75000</c:v>
                </c:pt>
                <c:pt idx="236">
                  <c:v>550000</c:v>
                </c:pt>
                <c:pt idx="237">
                  <c:v>200000</c:v>
                </c:pt>
                <c:pt idx="238">
                  <c:v>300000</c:v>
                </c:pt>
                <c:pt idx="239">
                  <c:v>200000</c:v>
                </c:pt>
                <c:pt idx="240">
                  <c:v>200000</c:v>
                </c:pt>
                <c:pt idx="241">
                  <c:v>393970</c:v>
                </c:pt>
                <c:pt idx="242">
                  <c:v>85100</c:v>
                </c:pt>
                <c:pt idx="243">
                  <c:v>185000</c:v>
                </c:pt>
                <c:pt idx="244">
                  <c:v>190000</c:v>
                </c:pt>
                <c:pt idx="245">
                  <c:v>544000</c:v>
                </c:pt>
                <c:pt idx="246">
                  <c:v>220000</c:v>
                </c:pt>
                <c:pt idx="247">
                  <c:v>228768</c:v>
                </c:pt>
                <c:pt idx="248">
                  <c:v>290000</c:v>
                </c:pt>
                <c:pt idx="249">
                  <c:v>513000</c:v>
                </c:pt>
                <c:pt idx="250">
                  <c:v>370000</c:v>
                </c:pt>
                <c:pt idx="252">
                  <c:v>1000</c:v>
                </c:pt>
                <c:pt idx="253">
                  <c:v>1000</c:v>
                </c:pt>
                <c:pt idx="254">
                  <c:v>1000</c:v>
                </c:pt>
                <c:pt idx="255">
                  <c:v>16000</c:v>
                </c:pt>
                <c:pt idx="256">
                  <c:v>342000</c:v>
                </c:pt>
                <c:pt idx="257">
                  <c:v>5000</c:v>
                </c:pt>
                <c:pt idx="258">
                  <c:v>15000</c:v>
                </c:pt>
                <c:pt idx="260">
                  <c:v>34000</c:v>
                </c:pt>
                <c:pt idx="261">
                  <c:v>38000</c:v>
                </c:pt>
                <c:pt idx="262">
                  <c:v>26000</c:v>
                </c:pt>
                <c:pt idx="264">
                  <c:v>19000</c:v>
                </c:pt>
                <c:pt idx="265">
                  <c:v>7192</c:v>
                </c:pt>
                <c:pt idx="266">
                  <c:v>23000</c:v>
                </c:pt>
                <c:pt idx="267">
                  <c:v>52000</c:v>
                </c:pt>
                <c:pt idx="268">
                  <c:v>5600</c:v>
                </c:pt>
                <c:pt idx="269">
                  <c:v>39000</c:v>
                </c:pt>
                <c:pt idx="270">
                  <c:v>18000</c:v>
                </c:pt>
                <c:pt idx="271">
                  <c:v>30000</c:v>
                </c:pt>
                <c:pt idx="272">
                  <c:v>20000</c:v>
                </c:pt>
                <c:pt idx="273">
                  <c:v>26432</c:v>
                </c:pt>
                <c:pt idx="274">
                  <c:v>220000</c:v>
                </c:pt>
                <c:pt idx="275">
                  <c:v>220000</c:v>
                </c:pt>
                <c:pt idx="276">
                  <c:v>220000</c:v>
                </c:pt>
                <c:pt idx="277">
                  <c:v>210000</c:v>
                </c:pt>
                <c:pt idx="278">
                  <c:v>266000</c:v>
                </c:pt>
                <c:pt idx="279">
                  <c:v>115000</c:v>
                </c:pt>
                <c:pt idx="280">
                  <c:v>115000</c:v>
                </c:pt>
                <c:pt idx="281">
                  <c:v>120000</c:v>
                </c:pt>
                <c:pt idx="282">
                  <c:v>215000</c:v>
                </c:pt>
                <c:pt idx="283">
                  <c:v>215000</c:v>
                </c:pt>
                <c:pt idx="284">
                  <c:v>215000</c:v>
                </c:pt>
                <c:pt idx="285">
                  <c:v>215000</c:v>
                </c:pt>
                <c:pt idx="286">
                  <c:v>100000</c:v>
                </c:pt>
                <c:pt idx="287">
                  <c:v>240000</c:v>
                </c:pt>
                <c:pt idx="288">
                  <c:v>240000</c:v>
                </c:pt>
                <c:pt idx="289">
                  <c:v>215000</c:v>
                </c:pt>
                <c:pt idx="290">
                  <c:v>215000</c:v>
                </c:pt>
                <c:pt idx="291">
                  <c:v>213500</c:v>
                </c:pt>
                <c:pt idx="292">
                  <c:v>200000</c:v>
                </c:pt>
                <c:pt idx="293">
                  <c:v>200000</c:v>
                </c:pt>
                <c:pt idx="294">
                  <c:v>200000</c:v>
                </c:pt>
                <c:pt idx="295">
                  <c:v>200000</c:v>
                </c:pt>
                <c:pt idx="296">
                  <c:v>213500</c:v>
                </c:pt>
                <c:pt idx="297">
                  <c:v>200000</c:v>
                </c:pt>
                <c:pt idx="298">
                  <c:v>200000</c:v>
                </c:pt>
                <c:pt idx="299">
                  <c:v>200000</c:v>
                </c:pt>
                <c:pt idx="300">
                  <c:v>200000</c:v>
                </c:pt>
                <c:pt idx="301">
                  <c:v>215000</c:v>
                </c:pt>
                <c:pt idx="302">
                  <c:v>215000</c:v>
                </c:pt>
                <c:pt idx="303">
                  <c:v>215000</c:v>
                </c:pt>
                <c:pt idx="304">
                  <c:v>220000</c:v>
                </c:pt>
                <c:pt idx="305">
                  <c:v>220000</c:v>
                </c:pt>
                <c:pt idx="306">
                  <c:v>220000</c:v>
                </c:pt>
                <c:pt idx="307">
                  <c:v>220000</c:v>
                </c:pt>
                <c:pt idx="308">
                  <c:v>215000</c:v>
                </c:pt>
                <c:pt idx="309">
                  <c:v>215000</c:v>
                </c:pt>
                <c:pt idx="310">
                  <c:v>215000</c:v>
                </c:pt>
                <c:pt idx="311">
                  <c:v>215000</c:v>
                </c:pt>
                <c:pt idx="312">
                  <c:v>215000</c:v>
                </c:pt>
                <c:pt idx="313">
                  <c:v>150000</c:v>
                </c:pt>
                <c:pt idx="314">
                  <c:v>250000</c:v>
                </c:pt>
                <c:pt idx="315">
                  <c:v>250000</c:v>
                </c:pt>
                <c:pt idx="316">
                  <c:v>215000</c:v>
                </c:pt>
                <c:pt idx="317">
                  <c:v>215000</c:v>
                </c:pt>
                <c:pt idx="318">
                  <c:v>215000</c:v>
                </c:pt>
                <c:pt idx="319">
                  <c:v>215000</c:v>
                </c:pt>
                <c:pt idx="320">
                  <c:v>109600</c:v>
                </c:pt>
                <c:pt idx="321">
                  <c:v>109600</c:v>
                </c:pt>
                <c:pt idx="322">
                  <c:v>250000</c:v>
                </c:pt>
                <c:pt idx="323">
                  <c:v>250000</c:v>
                </c:pt>
                <c:pt idx="324">
                  <c:v>250000</c:v>
                </c:pt>
                <c:pt idx="325">
                  <c:v>250000</c:v>
                </c:pt>
                <c:pt idx="326">
                  <c:v>250000</c:v>
                </c:pt>
                <c:pt idx="327">
                  <c:v>22300</c:v>
                </c:pt>
                <c:pt idx="328">
                  <c:v>200000</c:v>
                </c:pt>
                <c:pt idx="329">
                  <c:v>200000</c:v>
                </c:pt>
                <c:pt idx="330">
                  <c:v>200000</c:v>
                </c:pt>
                <c:pt idx="331">
                  <c:v>200000</c:v>
                </c:pt>
                <c:pt idx="332">
                  <c:v>216000</c:v>
                </c:pt>
                <c:pt idx="333">
                  <c:v>200000</c:v>
                </c:pt>
                <c:pt idx="334">
                  <c:v>200000</c:v>
                </c:pt>
                <c:pt idx="335">
                  <c:v>200000</c:v>
                </c:pt>
                <c:pt idx="336">
                  <c:v>200000</c:v>
                </c:pt>
                <c:pt idx="337">
                  <c:v>200000</c:v>
                </c:pt>
                <c:pt idx="338">
                  <c:v>200000</c:v>
                </c:pt>
                <c:pt idx="339">
                  <c:v>216000</c:v>
                </c:pt>
                <c:pt idx="340">
                  <c:v>216000</c:v>
                </c:pt>
                <c:pt idx="341">
                  <c:v>216000</c:v>
                </c:pt>
                <c:pt idx="342">
                  <c:v>220000</c:v>
                </c:pt>
                <c:pt idx="343">
                  <c:v>220000</c:v>
                </c:pt>
                <c:pt idx="344">
                  <c:v>220000</c:v>
                </c:pt>
                <c:pt idx="345">
                  <c:v>220000</c:v>
                </c:pt>
                <c:pt idx="346">
                  <c:v>220000</c:v>
                </c:pt>
                <c:pt idx="347">
                  <c:v>220000</c:v>
                </c:pt>
                <c:pt idx="348">
                  <c:v>220000</c:v>
                </c:pt>
                <c:pt idx="349">
                  <c:v>150000</c:v>
                </c:pt>
                <c:pt idx="350">
                  <c:v>158000</c:v>
                </c:pt>
                <c:pt idx="351">
                  <c:v>150500</c:v>
                </c:pt>
                <c:pt idx="352">
                  <c:v>150000</c:v>
                </c:pt>
                <c:pt idx="353">
                  <c:v>150000</c:v>
                </c:pt>
                <c:pt idx="354">
                  <c:v>260000</c:v>
                </c:pt>
                <c:pt idx="355">
                  <c:v>220000</c:v>
                </c:pt>
                <c:pt idx="356">
                  <c:v>220000</c:v>
                </c:pt>
                <c:pt idx="357">
                  <c:v>220000</c:v>
                </c:pt>
                <c:pt idx="358">
                  <c:v>220000</c:v>
                </c:pt>
                <c:pt idx="359">
                  <c:v>154000</c:v>
                </c:pt>
                <c:pt idx="360">
                  <c:v>154000</c:v>
                </c:pt>
                <c:pt idx="361">
                  <c:v>154000</c:v>
                </c:pt>
                <c:pt idx="362">
                  <c:v>154000</c:v>
                </c:pt>
                <c:pt idx="363">
                  <c:v>152000</c:v>
                </c:pt>
                <c:pt idx="364">
                  <c:v>216500</c:v>
                </c:pt>
                <c:pt idx="365">
                  <c:v>216500</c:v>
                </c:pt>
                <c:pt idx="366">
                  <c:v>250000</c:v>
                </c:pt>
                <c:pt idx="367">
                  <c:v>150000</c:v>
                </c:pt>
                <c:pt idx="368">
                  <c:v>250000</c:v>
                </c:pt>
                <c:pt idx="369">
                  <c:v>250000</c:v>
                </c:pt>
                <c:pt idx="370">
                  <c:v>170000</c:v>
                </c:pt>
                <c:pt idx="371">
                  <c:v>150000</c:v>
                </c:pt>
                <c:pt idx="372">
                  <c:v>250000</c:v>
                </c:pt>
                <c:pt idx="373">
                  <c:v>135000</c:v>
                </c:pt>
                <c:pt idx="374">
                  <c:v>150000</c:v>
                </c:pt>
                <c:pt idx="375">
                  <c:v>215500</c:v>
                </c:pt>
                <c:pt idx="376">
                  <c:v>215500</c:v>
                </c:pt>
                <c:pt idx="377">
                  <c:v>215500</c:v>
                </c:pt>
                <c:pt idx="378">
                  <c:v>74500</c:v>
                </c:pt>
                <c:pt idx="379">
                  <c:v>218000</c:v>
                </c:pt>
                <c:pt idx="380">
                  <c:v>150000</c:v>
                </c:pt>
                <c:pt idx="381">
                  <c:v>150000</c:v>
                </c:pt>
                <c:pt idx="382">
                  <c:v>150000</c:v>
                </c:pt>
                <c:pt idx="383">
                  <c:v>236000</c:v>
                </c:pt>
                <c:pt idx="384">
                  <c:v>200000</c:v>
                </c:pt>
                <c:pt idx="385">
                  <c:v>200000</c:v>
                </c:pt>
                <c:pt idx="386">
                  <c:v>146962</c:v>
                </c:pt>
                <c:pt idx="387">
                  <c:v>260000</c:v>
                </c:pt>
                <c:pt idx="388">
                  <c:v>260000</c:v>
                </c:pt>
                <c:pt idx="389">
                  <c:v>146962</c:v>
                </c:pt>
                <c:pt idx="391">
                  <c:v>127700</c:v>
                </c:pt>
                <c:pt idx="392">
                  <c:v>115930</c:v>
                </c:pt>
                <c:pt idx="393">
                  <c:v>123534</c:v>
                </c:pt>
                <c:pt idx="394">
                  <c:v>211816</c:v>
                </c:pt>
                <c:pt idx="395">
                  <c:v>150000</c:v>
                </c:pt>
                <c:pt idx="396">
                  <c:v>125000</c:v>
                </c:pt>
                <c:pt idx="397">
                  <c:v>147530</c:v>
                </c:pt>
                <c:pt idx="398">
                  <c:v>30912</c:v>
                </c:pt>
                <c:pt idx="399">
                  <c:v>215500</c:v>
                </c:pt>
                <c:pt idx="400">
                  <c:v>109406</c:v>
                </c:pt>
                <c:pt idx="401">
                  <c:v>106000</c:v>
                </c:pt>
                <c:pt idx="402">
                  <c:v>149404</c:v>
                </c:pt>
                <c:pt idx="403">
                  <c:v>202626</c:v>
                </c:pt>
                <c:pt idx="404">
                  <c:v>168000</c:v>
                </c:pt>
                <c:pt idx="405">
                  <c:v>180000</c:v>
                </c:pt>
                <c:pt idx="406">
                  <c:v>180000</c:v>
                </c:pt>
                <c:pt idx="407">
                  <c:v>210000</c:v>
                </c:pt>
                <c:pt idx="408">
                  <c:v>150000</c:v>
                </c:pt>
                <c:pt idx="409">
                  <c:v>202000</c:v>
                </c:pt>
                <c:pt idx="410">
                  <c:v>210000</c:v>
                </c:pt>
                <c:pt idx="411">
                  <c:v>210000</c:v>
                </c:pt>
                <c:pt idx="412">
                  <c:v>202000</c:v>
                </c:pt>
                <c:pt idx="413">
                  <c:v>210000</c:v>
                </c:pt>
                <c:pt idx="414">
                  <c:v>212000</c:v>
                </c:pt>
                <c:pt idx="415">
                  <c:v>215000</c:v>
                </c:pt>
                <c:pt idx="416">
                  <c:v>215000</c:v>
                </c:pt>
                <c:pt idx="417">
                  <c:v>155000</c:v>
                </c:pt>
                <c:pt idx="418">
                  <c:v>180000</c:v>
                </c:pt>
                <c:pt idx="419">
                  <c:v>150000</c:v>
                </c:pt>
                <c:pt idx="420">
                  <c:v>150000</c:v>
                </c:pt>
                <c:pt idx="421">
                  <c:v>150000</c:v>
                </c:pt>
                <c:pt idx="422">
                  <c:v>140000</c:v>
                </c:pt>
                <c:pt idx="423">
                  <c:v>150000</c:v>
                </c:pt>
                <c:pt idx="424">
                  <c:v>146000</c:v>
                </c:pt>
                <c:pt idx="425">
                  <c:v>140000</c:v>
                </c:pt>
                <c:pt idx="426">
                  <c:v>259000</c:v>
                </c:pt>
                <c:pt idx="427">
                  <c:v>145000</c:v>
                </c:pt>
                <c:pt idx="428">
                  <c:v>145000</c:v>
                </c:pt>
                <c:pt idx="429">
                  <c:v>256281</c:v>
                </c:pt>
                <c:pt idx="430">
                  <c:v>210000</c:v>
                </c:pt>
                <c:pt idx="431">
                  <c:v>260000</c:v>
                </c:pt>
                <c:pt idx="432">
                  <c:v>260000</c:v>
                </c:pt>
                <c:pt idx="433">
                  <c:v>36000</c:v>
                </c:pt>
                <c:pt idx="434">
                  <c:v>205500</c:v>
                </c:pt>
                <c:pt idx="435">
                  <c:v>116500</c:v>
                </c:pt>
                <c:pt idx="436">
                  <c:v>130800</c:v>
                </c:pt>
                <c:pt idx="437">
                  <c:v>230000</c:v>
                </c:pt>
                <c:pt idx="438">
                  <c:v>95000</c:v>
                </c:pt>
                <c:pt idx="439">
                  <c:v>95000</c:v>
                </c:pt>
                <c:pt idx="441">
                  <c:v>140000</c:v>
                </c:pt>
                <c:pt idx="442">
                  <c:v>230000</c:v>
                </c:pt>
                <c:pt idx="443">
                  <c:v>147615</c:v>
                </c:pt>
                <c:pt idx="444">
                  <c:v>140000</c:v>
                </c:pt>
                <c:pt idx="445">
                  <c:v>138000</c:v>
                </c:pt>
                <c:pt idx="446">
                  <c:v>147615</c:v>
                </c:pt>
                <c:pt idx="447">
                  <c:v>142000</c:v>
                </c:pt>
                <c:pt idx="448">
                  <c:v>243908</c:v>
                </c:pt>
                <c:pt idx="449">
                  <c:v>72000</c:v>
                </c:pt>
                <c:pt idx="450">
                  <c:v>99000</c:v>
                </c:pt>
                <c:pt idx="451">
                  <c:v>150000</c:v>
                </c:pt>
                <c:pt idx="452">
                  <c:v>116000</c:v>
                </c:pt>
                <c:pt idx="453">
                  <c:v>135000</c:v>
                </c:pt>
                <c:pt idx="454">
                  <c:v>143730</c:v>
                </c:pt>
                <c:pt idx="455">
                  <c:v>143730</c:v>
                </c:pt>
                <c:pt idx="456">
                  <c:v>125000</c:v>
                </c:pt>
                <c:pt idx="457">
                  <c:v>100000</c:v>
                </c:pt>
                <c:pt idx="458">
                  <c:v>100000</c:v>
                </c:pt>
                <c:pt idx="459">
                  <c:v>78300</c:v>
                </c:pt>
                <c:pt idx="460">
                  <c:v>64090</c:v>
                </c:pt>
                <c:pt idx="461">
                  <c:v>200000</c:v>
                </c:pt>
                <c:pt idx="462">
                  <c:v>200000</c:v>
                </c:pt>
                <c:pt idx="464">
                  <c:v>35500</c:v>
                </c:pt>
                <c:pt idx="465">
                  <c:v>146000</c:v>
                </c:pt>
                <c:pt idx="466">
                  <c:v>150000</c:v>
                </c:pt>
                <c:pt idx="467">
                  <c:v>78000</c:v>
                </c:pt>
                <c:pt idx="468">
                  <c:v>200000</c:v>
                </c:pt>
                <c:pt idx="469">
                  <c:v>200000</c:v>
                </c:pt>
                <c:pt idx="470">
                  <c:v>200000</c:v>
                </c:pt>
                <c:pt idx="471">
                  <c:v>260000</c:v>
                </c:pt>
                <c:pt idx="472">
                  <c:v>155000</c:v>
                </c:pt>
                <c:pt idx="473">
                  <c:v>260000</c:v>
                </c:pt>
                <c:pt idx="474">
                  <c:v>260000</c:v>
                </c:pt>
                <c:pt idx="475">
                  <c:v>80000</c:v>
                </c:pt>
                <c:pt idx="476">
                  <c:v>260000</c:v>
                </c:pt>
                <c:pt idx="477">
                  <c:v>200000</c:v>
                </c:pt>
                <c:pt idx="478">
                  <c:v>200000</c:v>
                </c:pt>
                <c:pt idx="479">
                  <c:v>220000</c:v>
                </c:pt>
                <c:pt idx="480">
                  <c:v>200000</c:v>
                </c:pt>
                <c:pt idx="481">
                  <c:v>220000</c:v>
                </c:pt>
                <c:pt idx="482">
                  <c:v>220000</c:v>
                </c:pt>
                <c:pt idx="483">
                  <c:v>220000</c:v>
                </c:pt>
                <c:pt idx="484">
                  <c:v>150000</c:v>
                </c:pt>
                <c:pt idx="485">
                  <c:v>150000</c:v>
                </c:pt>
                <c:pt idx="486">
                  <c:v>150000</c:v>
                </c:pt>
                <c:pt idx="487">
                  <c:v>255000</c:v>
                </c:pt>
                <c:pt idx="488">
                  <c:v>240000</c:v>
                </c:pt>
                <c:pt idx="489">
                  <c:v>101443</c:v>
                </c:pt>
                <c:pt idx="490">
                  <c:v>300000</c:v>
                </c:pt>
                <c:pt idx="491">
                  <c:v>245000</c:v>
                </c:pt>
                <c:pt idx="492">
                  <c:v>245000</c:v>
                </c:pt>
                <c:pt idx="493">
                  <c:v>245000</c:v>
                </c:pt>
                <c:pt idx="494">
                  <c:v>194420</c:v>
                </c:pt>
                <c:pt idx="495">
                  <c:v>143000</c:v>
                </c:pt>
                <c:pt idx="496">
                  <c:v>109940</c:v>
                </c:pt>
                <c:pt idx="497">
                  <c:v>143000</c:v>
                </c:pt>
                <c:pt idx="498">
                  <c:v>156874</c:v>
                </c:pt>
                <c:pt idx="499">
                  <c:v>109940</c:v>
                </c:pt>
                <c:pt idx="500">
                  <c:v>156874</c:v>
                </c:pt>
                <c:pt idx="501">
                  <c:v>143000</c:v>
                </c:pt>
                <c:pt idx="502">
                  <c:v>143000</c:v>
                </c:pt>
                <c:pt idx="503">
                  <c:v>482000</c:v>
                </c:pt>
                <c:pt idx="504">
                  <c:v>60000</c:v>
                </c:pt>
                <c:pt idx="505">
                  <c:v>60000</c:v>
                </c:pt>
                <c:pt idx="506">
                  <c:v>60000</c:v>
                </c:pt>
                <c:pt idx="507">
                  <c:v>245000</c:v>
                </c:pt>
                <c:pt idx="508">
                  <c:v>250000</c:v>
                </c:pt>
                <c:pt idx="509">
                  <c:v>245000</c:v>
                </c:pt>
                <c:pt idx="510">
                  <c:v>243000</c:v>
                </c:pt>
                <c:pt idx="511">
                  <c:v>245000</c:v>
                </c:pt>
                <c:pt idx="512">
                  <c:v>245000</c:v>
                </c:pt>
                <c:pt idx="513">
                  <c:v>245000</c:v>
                </c:pt>
                <c:pt idx="514">
                  <c:v>245000</c:v>
                </c:pt>
                <c:pt idx="515">
                  <c:v>245000</c:v>
                </c:pt>
                <c:pt idx="516">
                  <c:v>215000</c:v>
                </c:pt>
                <c:pt idx="517">
                  <c:v>215000</c:v>
                </c:pt>
                <c:pt idx="518">
                  <c:v>50000</c:v>
                </c:pt>
                <c:pt idx="519">
                  <c:v>129000</c:v>
                </c:pt>
                <c:pt idx="520">
                  <c:v>144600</c:v>
                </c:pt>
                <c:pt idx="521">
                  <c:v>144600</c:v>
                </c:pt>
                <c:pt idx="522">
                  <c:v>250000</c:v>
                </c:pt>
                <c:pt idx="523">
                  <c:v>250000</c:v>
                </c:pt>
                <c:pt idx="524">
                  <c:v>260000</c:v>
                </c:pt>
                <c:pt idx="525">
                  <c:v>260000</c:v>
                </c:pt>
                <c:pt idx="526">
                  <c:v>250000</c:v>
                </c:pt>
                <c:pt idx="527">
                  <c:v>229685</c:v>
                </c:pt>
                <c:pt idx="528">
                  <c:v>80423</c:v>
                </c:pt>
                <c:pt idx="529">
                  <c:v>229685</c:v>
                </c:pt>
                <c:pt idx="530">
                  <c:v>152390</c:v>
                </c:pt>
                <c:pt idx="531">
                  <c:v>229685</c:v>
                </c:pt>
                <c:pt idx="532">
                  <c:v>155000</c:v>
                </c:pt>
                <c:pt idx="533">
                  <c:v>152390</c:v>
                </c:pt>
                <c:pt idx="534">
                  <c:v>245000</c:v>
                </c:pt>
                <c:pt idx="535">
                  <c:v>326600</c:v>
                </c:pt>
                <c:pt idx="536">
                  <c:v>470000</c:v>
                </c:pt>
                <c:pt idx="537">
                  <c:v>440000</c:v>
                </c:pt>
                <c:pt idx="538">
                  <c:v>153500</c:v>
                </c:pt>
                <c:pt idx="539">
                  <c:v>248500</c:v>
                </c:pt>
                <c:pt idx="540">
                  <c:v>248500</c:v>
                </c:pt>
                <c:pt idx="541">
                  <c:v>248500</c:v>
                </c:pt>
                <c:pt idx="542">
                  <c:v>248500</c:v>
                </c:pt>
                <c:pt idx="543">
                  <c:v>88633</c:v>
                </c:pt>
                <c:pt idx="544">
                  <c:v>104600</c:v>
                </c:pt>
                <c:pt idx="545">
                  <c:v>104600</c:v>
                </c:pt>
                <c:pt idx="546">
                  <c:v>88633</c:v>
                </c:pt>
                <c:pt idx="547">
                  <c:v>17543</c:v>
                </c:pt>
                <c:pt idx="548">
                  <c:v>17543</c:v>
                </c:pt>
                <c:pt idx="549">
                  <c:v>250000</c:v>
                </c:pt>
                <c:pt idx="550">
                  <c:v>245000</c:v>
                </c:pt>
                <c:pt idx="551">
                  <c:v>247500</c:v>
                </c:pt>
                <c:pt idx="552">
                  <c:v>245000</c:v>
                </c:pt>
                <c:pt idx="553">
                  <c:v>247500</c:v>
                </c:pt>
                <c:pt idx="554">
                  <c:v>245000</c:v>
                </c:pt>
                <c:pt idx="555">
                  <c:v>245000</c:v>
                </c:pt>
                <c:pt idx="556">
                  <c:v>245000</c:v>
                </c:pt>
                <c:pt idx="557">
                  <c:v>247000</c:v>
                </c:pt>
                <c:pt idx="558">
                  <c:v>148500</c:v>
                </c:pt>
                <c:pt idx="559">
                  <c:v>148500</c:v>
                </c:pt>
                <c:pt idx="560">
                  <c:v>148500</c:v>
                </c:pt>
                <c:pt idx="561">
                  <c:v>148500</c:v>
                </c:pt>
                <c:pt idx="562">
                  <c:v>148500</c:v>
                </c:pt>
                <c:pt idx="563">
                  <c:v>148500</c:v>
                </c:pt>
                <c:pt idx="564">
                  <c:v>133000</c:v>
                </c:pt>
                <c:pt idx="565">
                  <c:v>95500</c:v>
                </c:pt>
                <c:pt idx="566">
                  <c:v>250000</c:v>
                </c:pt>
                <c:pt idx="567">
                  <c:v>107500</c:v>
                </c:pt>
                <c:pt idx="568">
                  <c:v>148000</c:v>
                </c:pt>
                <c:pt idx="569">
                  <c:v>705000</c:v>
                </c:pt>
                <c:pt idx="570">
                  <c:v>370000</c:v>
                </c:pt>
                <c:pt idx="571">
                  <c:v>580000</c:v>
                </c:pt>
                <c:pt idx="572">
                  <c:v>290600</c:v>
                </c:pt>
                <c:pt idx="573">
                  <c:v>250000</c:v>
                </c:pt>
                <c:pt idx="574">
                  <c:v>200000</c:v>
                </c:pt>
                <c:pt idx="575">
                  <c:v>245000</c:v>
                </c:pt>
                <c:pt idx="576">
                  <c:v>245000</c:v>
                </c:pt>
                <c:pt idx="577">
                  <c:v>250000</c:v>
                </c:pt>
                <c:pt idx="578">
                  <c:v>250000</c:v>
                </c:pt>
                <c:pt idx="579">
                  <c:v>183560</c:v>
                </c:pt>
                <c:pt idx="580">
                  <c:v>143021</c:v>
                </c:pt>
                <c:pt idx="581">
                  <c:v>143021</c:v>
                </c:pt>
                <c:pt idx="582">
                  <c:v>183560</c:v>
                </c:pt>
                <c:pt idx="583">
                  <c:v>143021</c:v>
                </c:pt>
                <c:pt idx="584">
                  <c:v>219340</c:v>
                </c:pt>
                <c:pt idx="585">
                  <c:v>143021</c:v>
                </c:pt>
                <c:pt idx="586">
                  <c:v>95556</c:v>
                </c:pt>
                <c:pt idx="587">
                  <c:v>143021</c:v>
                </c:pt>
                <c:pt idx="588">
                  <c:v>143021</c:v>
                </c:pt>
                <c:pt idx="589">
                  <c:v>263880</c:v>
                </c:pt>
                <c:pt idx="590">
                  <c:v>59500</c:v>
                </c:pt>
                <c:pt idx="591">
                  <c:v>241740</c:v>
                </c:pt>
                <c:pt idx="592">
                  <c:v>241740</c:v>
                </c:pt>
                <c:pt idx="593">
                  <c:v>248000</c:v>
                </c:pt>
                <c:pt idx="594">
                  <c:v>241740</c:v>
                </c:pt>
                <c:pt idx="595">
                  <c:v>248000</c:v>
                </c:pt>
                <c:pt idx="596">
                  <c:v>248000</c:v>
                </c:pt>
                <c:pt idx="597">
                  <c:v>241740</c:v>
                </c:pt>
                <c:pt idx="598">
                  <c:v>248000</c:v>
                </c:pt>
                <c:pt idx="599">
                  <c:v>248000</c:v>
                </c:pt>
                <c:pt idx="600">
                  <c:v>248000</c:v>
                </c:pt>
                <c:pt idx="601">
                  <c:v>248000</c:v>
                </c:pt>
                <c:pt idx="602">
                  <c:v>241740</c:v>
                </c:pt>
                <c:pt idx="603">
                  <c:v>260000</c:v>
                </c:pt>
                <c:pt idx="604">
                  <c:v>252000</c:v>
                </c:pt>
                <c:pt idx="605">
                  <c:v>260000</c:v>
                </c:pt>
                <c:pt idx="606">
                  <c:v>152350</c:v>
                </c:pt>
                <c:pt idx="607">
                  <c:v>96000</c:v>
                </c:pt>
                <c:pt idx="608">
                  <c:v>245000</c:v>
                </c:pt>
                <c:pt idx="609">
                  <c:v>245000</c:v>
                </c:pt>
                <c:pt idx="610">
                  <c:v>250000</c:v>
                </c:pt>
                <c:pt idx="611">
                  <c:v>245000</c:v>
                </c:pt>
                <c:pt idx="612">
                  <c:v>250000</c:v>
                </c:pt>
                <c:pt idx="613">
                  <c:v>62000</c:v>
                </c:pt>
                <c:pt idx="614">
                  <c:v>150000</c:v>
                </c:pt>
                <c:pt idx="615">
                  <c:v>2500</c:v>
                </c:pt>
                <c:pt idx="616">
                  <c:v>14600</c:v>
                </c:pt>
                <c:pt idx="617">
                  <c:v>103920</c:v>
                </c:pt>
                <c:pt idx="618">
                  <c:v>32218</c:v>
                </c:pt>
                <c:pt idx="619">
                  <c:v>72000</c:v>
                </c:pt>
                <c:pt idx="620">
                  <c:v>100573</c:v>
                </c:pt>
                <c:pt idx="621">
                  <c:v>214552</c:v>
                </c:pt>
                <c:pt idx="622">
                  <c:v>214552</c:v>
                </c:pt>
                <c:pt idx="623">
                  <c:v>271872</c:v>
                </c:pt>
                <c:pt idx="624">
                  <c:v>271872</c:v>
                </c:pt>
                <c:pt idx="625">
                  <c:v>288583</c:v>
                </c:pt>
                <c:pt idx="626">
                  <c:v>73952</c:v>
                </c:pt>
                <c:pt idx="627">
                  <c:v>52470</c:v>
                </c:pt>
                <c:pt idx="628">
                  <c:v>154158</c:v>
                </c:pt>
                <c:pt idx="629">
                  <c:v>30000</c:v>
                </c:pt>
                <c:pt idx="630">
                  <c:v>140053</c:v>
                </c:pt>
                <c:pt idx="631">
                  <c:v>38342</c:v>
                </c:pt>
                <c:pt idx="632">
                  <c:v>263700</c:v>
                </c:pt>
                <c:pt idx="633">
                  <c:v>140654</c:v>
                </c:pt>
                <c:pt idx="634">
                  <c:v>112292</c:v>
                </c:pt>
                <c:pt idx="635">
                  <c:v>28900</c:v>
                </c:pt>
                <c:pt idx="636">
                  <c:v>194057</c:v>
                </c:pt>
                <c:pt idx="637">
                  <c:v>148000</c:v>
                </c:pt>
                <c:pt idx="638">
                  <c:v>185419</c:v>
                </c:pt>
                <c:pt idx="639">
                  <c:v>243000</c:v>
                </c:pt>
                <c:pt idx="640">
                  <c:v>60000</c:v>
                </c:pt>
                <c:pt idx="641">
                  <c:v>100000</c:v>
                </c:pt>
                <c:pt idx="642">
                  <c:v>164453</c:v>
                </c:pt>
                <c:pt idx="643">
                  <c:v>164453</c:v>
                </c:pt>
                <c:pt idx="644">
                  <c:v>135243</c:v>
                </c:pt>
                <c:pt idx="645">
                  <c:v>135243</c:v>
                </c:pt>
                <c:pt idx="646">
                  <c:v>118514</c:v>
                </c:pt>
                <c:pt idx="647">
                  <c:v>100000</c:v>
                </c:pt>
                <c:pt idx="648">
                  <c:v>95513</c:v>
                </c:pt>
                <c:pt idx="649">
                  <c:v>160000</c:v>
                </c:pt>
                <c:pt idx="650">
                  <c:v>154691</c:v>
                </c:pt>
                <c:pt idx="651">
                  <c:v>432259</c:v>
                </c:pt>
                <c:pt idx="652">
                  <c:v>432259</c:v>
                </c:pt>
                <c:pt idx="653">
                  <c:v>165968</c:v>
                </c:pt>
                <c:pt idx="654">
                  <c:v>201590</c:v>
                </c:pt>
                <c:pt idx="655">
                  <c:v>16500</c:v>
                </c:pt>
                <c:pt idx="657">
                  <c:v>24900</c:v>
                </c:pt>
                <c:pt idx="658">
                  <c:v>52300</c:v>
                </c:pt>
                <c:pt idx="659">
                  <c:v>23500</c:v>
                </c:pt>
                <c:pt idx="660">
                  <c:v>23000</c:v>
                </c:pt>
                <c:pt idx="661">
                  <c:v>22000</c:v>
                </c:pt>
                <c:pt idx="662">
                  <c:v>82000</c:v>
                </c:pt>
                <c:pt idx="663">
                  <c:v>50000</c:v>
                </c:pt>
                <c:pt idx="668">
                  <c:v>50000</c:v>
                </c:pt>
                <c:pt idx="669">
                  <c:v>26514</c:v>
                </c:pt>
                <c:pt idx="670">
                  <c:v>33223</c:v>
                </c:pt>
                <c:pt idx="671">
                  <c:v>9095</c:v>
                </c:pt>
                <c:pt idx="672">
                  <c:v>52768</c:v>
                </c:pt>
                <c:pt idx="673">
                  <c:v>8400</c:v>
                </c:pt>
                <c:pt idx="674">
                  <c:v>48627</c:v>
                </c:pt>
                <c:pt idx="675">
                  <c:v>16500</c:v>
                </c:pt>
                <c:pt idx="676">
                  <c:v>55240</c:v>
                </c:pt>
                <c:pt idx="677">
                  <c:v>1169</c:v>
                </c:pt>
                <c:pt idx="678">
                  <c:v>3829</c:v>
                </c:pt>
                <c:pt idx="679">
                  <c:v>46610</c:v>
                </c:pt>
                <c:pt idx="680">
                  <c:v>9768</c:v>
                </c:pt>
                <c:pt idx="681">
                  <c:v>5307</c:v>
                </c:pt>
                <c:pt idx="682">
                  <c:v>24460</c:v>
                </c:pt>
                <c:pt idx="683">
                  <c:v>5914</c:v>
                </c:pt>
                <c:pt idx="684">
                  <c:v>1201</c:v>
                </c:pt>
                <c:pt idx="685">
                  <c:v>5710</c:v>
                </c:pt>
                <c:pt idx="686">
                  <c:v>9501</c:v>
                </c:pt>
                <c:pt idx="687">
                  <c:v>32860</c:v>
                </c:pt>
                <c:pt idx="688">
                  <c:v>23227</c:v>
                </c:pt>
                <c:pt idx="689">
                  <c:v>5294</c:v>
                </c:pt>
                <c:pt idx="690">
                  <c:v>110078</c:v>
                </c:pt>
                <c:pt idx="691">
                  <c:v>19212</c:v>
                </c:pt>
                <c:pt idx="692">
                  <c:v>8192</c:v>
                </c:pt>
                <c:pt idx="693">
                  <c:v>8000</c:v>
                </c:pt>
                <c:pt idx="694">
                  <c:v>30361</c:v>
                </c:pt>
                <c:pt idx="695">
                  <c:v>27183</c:v>
                </c:pt>
                <c:pt idx="696">
                  <c:v>67518</c:v>
                </c:pt>
                <c:pt idx="697">
                  <c:v>7650</c:v>
                </c:pt>
                <c:pt idx="698">
                  <c:v>46250</c:v>
                </c:pt>
                <c:pt idx="699">
                  <c:v>6600</c:v>
                </c:pt>
                <c:pt idx="700">
                  <c:v>7812</c:v>
                </c:pt>
                <c:pt idx="701">
                  <c:v>5831</c:v>
                </c:pt>
                <c:pt idx="702">
                  <c:v>608</c:v>
                </c:pt>
                <c:pt idx="703">
                  <c:v>44432</c:v>
                </c:pt>
                <c:pt idx="704">
                  <c:v>2711</c:v>
                </c:pt>
                <c:pt idx="705">
                  <c:v>27502</c:v>
                </c:pt>
                <c:pt idx="706">
                  <c:v>4400</c:v>
                </c:pt>
                <c:pt idx="707">
                  <c:v>1600</c:v>
                </c:pt>
                <c:pt idx="708">
                  <c:v>36172</c:v>
                </c:pt>
                <c:pt idx="709">
                  <c:v>7826</c:v>
                </c:pt>
                <c:pt idx="710">
                  <c:v>5624</c:v>
                </c:pt>
                <c:pt idx="711">
                  <c:v>31149</c:v>
                </c:pt>
                <c:pt idx="712">
                  <c:v>5400</c:v>
                </c:pt>
                <c:pt idx="713">
                  <c:v>3298</c:v>
                </c:pt>
                <c:pt idx="714">
                  <c:v>5000</c:v>
                </c:pt>
                <c:pt idx="715">
                  <c:v>5804</c:v>
                </c:pt>
                <c:pt idx="716">
                  <c:v>50747</c:v>
                </c:pt>
                <c:pt idx="717">
                  <c:v>30800</c:v>
                </c:pt>
                <c:pt idx="718">
                  <c:v>38654</c:v>
                </c:pt>
                <c:pt idx="719">
                  <c:v>4497</c:v>
                </c:pt>
                <c:pt idx="720">
                  <c:v>4869</c:v>
                </c:pt>
                <c:pt idx="721">
                  <c:v>5386</c:v>
                </c:pt>
                <c:pt idx="722">
                  <c:v>6864</c:v>
                </c:pt>
                <c:pt idx="723">
                  <c:v>10011</c:v>
                </c:pt>
                <c:pt idx="724">
                  <c:v>5880</c:v>
                </c:pt>
                <c:pt idx="725">
                  <c:v>14393</c:v>
                </c:pt>
                <c:pt idx="726">
                  <c:v>3954</c:v>
                </c:pt>
                <c:pt idx="727">
                  <c:v>6056</c:v>
                </c:pt>
                <c:pt idx="729">
                  <c:v>6349</c:v>
                </c:pt>
                <c:pt idx="730">
                  <c:v>16763</c:v>
                </c:pt>
                <c:pt idx="731">
                  <c:v>61734</c:v>
                </c:pt>
                <c:pt idx="732">
                  <c:v>39601</c:v>
                </c:pt>
                <c:pt idx="733">
                  <c:v>30020</c:v>
                </c:pt>
                <c:pt idx="734">
                  <c:v>6669</c:v>
                </c:pt>
                <c:pt idx="735">
                  <c:v>7720</c:v>
                </c:pt>
                <c:pt idx="736">
                  <c:v>42371</c:v>
                </c:pt>
                <c:pt idx="737">
                  <c:v>4461</c:v>
                </c:pt>
                <c:pt idx="738">
                  <c:v>31473</c:v>
                </c:pt>
                <c:pt idx="739">
                  <c:v>8250</c:v>
                </c:pt>
                <c:pt idx="740">
                  <c:v>8400</c:v>
                </c:pt>
                <c:pt idx="741">
                  <c:v>28000</c:v>
                </c:pt>
                <c:pt idx="742">
                  <c:v>60000</c:v>
                </c:pt>
                <c:pt idx="745">
                  <c:v>66623</c:v>
                </c:pt>
                <c:pt idx="748">
                  <c:v>5000</c:v>
                </c:pt>
                <c:pt idx="749">
                  <c:v>4000</c:v>
                </c:pt>
                <c:pt idx="750">
                  <c:v>4000</c:v>
                </c:pt>
                <c:pt idx="751">
                  <c:v>7000</c:v>
                </c:pt>
                <c:pt idx="753">
                  <c:v>13000</c:v>
                </c:pt>
                <c:pt idx="754">
                  <c:v>84000</c:v>
                </c:pt>
                <c:pt idx="755">
                  <c:v>12000</c:v>
                </c:pt>
                <c:pt idx="756">
                  <c:v>28000</c:v>
                </c:pt>
                <c:pt idx="757">
                  <c:v>13200</c:v>
                </c:pt>
                <c:pt idx="758">
                  <c:v>4000</c:v>
                </c:pt>
                <c:pt idx="759">
                  <c:v>8500</c:v>
                </c:pt>
                <c:pt idx="760">
                  <c:v>16000</c:v>
                </c:pt>
                <c:pt idx="761">
                  <c:v>9500</c:v>
                </c:pt>
                <c:pt idx="762">
                  <c:v>29000</c:v>
                </c:pt>
                <c:pt idx="763">
                  <c:v>9000</c:v>
                </c:pt>
                <c:pt idx="764">
                  <c:v>24000</c:v>
                </c:pt>
                <c:pt idx="765">
                  <c:v>21000</c:v>
                </c:pt>
                <c:pt idx="766">
                  <c:v>11000</c:v>
                </c:pt>
                <c:pt idx="767">
                  <c:v>80000</c:v>
                </c:pt>
                <c:pt idx="768">
                  <c:v>256000</c:v>
                </c:pt>
                <c:pt idx="769">
                  <c:v>105000</c:v>
                </c:pt>
                <c:pt idx="770">
                  <c:v>11000</c:v>
                </c:pt>
                <c:pt idx="771">
                  <c:v>125000</c:v>
                </c:pt>
                <c:pt idx="772">
                  <c:v>155000</c:v>
                </c:pt>
                <c:pt idx="773">
                  <c:v>30000</c:v>
                </c:pt>
                <c:pt idx="774">
                  <c:v>50000</c:v>
                </c:pt>
                <c:pt idx="775">
                  <c:v>20000</c:v>
                </c:pt>
                <c:pt idx="776">
                  <c:v>120000</c:v>
                </c:pt>
                <c:pt idx="777">
                  <c:v>24000</c:v>
                </c:pt>
                <c:pt idx="778">
                  <c:v>24000</c:v>
                </c:pt>
                <c:pt idx="779">
                  <c:v>32000</c:v>
                </c:pt>
                <c:pt idx="780">
                  <c:v>250000</c:v>
                </c:pt>
                <c:pt idx="781">
                  <c:v>250000</c:v>
                </c:pt>
                <c:pt idx="782">
                  <c:v>235000</c:v>
                </c:pt>
                <c:pt idx="783">
                  <c:v>244000</c:v>
                </c:pt>
                <c:pt idx="784">
                  <c:v>244000</c:v>
                </c:pt>
                <c:pt idx="785">
                  <c:v>244000</c:v>
                </c:pt>
                <c:pt idx="786">
                  <c:v>244000</c:v>
                </c:pt>
                <c:pt idx="787">
                  <c:v>244000</c:v>
                </c:pt>
                <c:pt idx="788">
                  <c:v>244000</c:v>
                </c:pt>
                <c:pt idx="789">
                  <c:v>244000</c:v>
                </c:pt>
                <c:pt idx="790">
                  <c:v>35000</c:v>
                </c:pt>
                <c:pt idx="791">
                  <c:v>78500</c:v>
                </c:pt>
                <c:pt idx="792">
                  <c:v>78500</c:v>
                </c:pt>
                <c:pt idx="793">
                  <c:v>59500</c:v>
                </c:pt>
                <c:pt idx="794">
                  <c:v>40200</c:v>
                </c:pt>
                <c:pt idx="795">
                  <c:v>203700</c:v>
                </c:pt>
                <c:pt idx="796">
                  <c:v>88980</c:v>
                </c:pt>
                <c:pt idx="797">
                  <c:v>109600</c:v>
                </c:pt>
                <c:pt idx="798">
                  <c:v>231000</c:v>
                </c:pt>
                <c:pt idx="799">
                  <c:v>50000</c:v>
                </c:pt>
                <c:pt idx="800">
                  <c:v>162000</c:v>
                </c:pt>
                <c:pt idx="801">
                  <c:v>103000</c:v>
                </c:pt>
                <c:pt idx="802">
                  <c:v>240000</c:v>
                </c:pt>
                <c:pt idx="803">
                  <c:v>80000</c:v>
                </c:pt>
                <c:pt idx="804">
                  <c:v>88000</c:v>
                </c:pt>
                <c:pt idx="806">
                  <c:v>160000</c:v>
                </c:pt>
                <c:pt idx="807">
                  <c:v>424000</c:v>
                </c:pt>
                <c:pt idx="808">
                  <c:v>29000</c:v>
                </c:pt>
                <c:pt idx="809">
                  <c:v>5100</c:v>
                </c:pt>
                <c:pt idx="810">
                  <c:v>97000</c:v>
                </c:pt>
                <c:pt idx="811">
                  <c:v>169000</c:v>
                </c:pt>
                <c:pt idx="812">
                  <c:v>178000</c:v>
                </c:pt>
                <c:pt idx="813">
                  <c:v>73000</c:v>
                </c:pt>
                <c:pt idx="815">
                  <c:v>130000</c:v>
                </c:pt>
                <c:pt idx="816">
                  <c:v>103000</c:v>
                </c:pt>
                <c:pt idx="817">
                  <c:v>43000</c:v>
                </c:pt>
                <c:pt idx="818">
                  <c:v>940000</c:v>
                </c:pt>
                <c:pt idx="819">
                  <c:v>201000</c:v>
                </c:pt>
                <c:pt idx="820">
                  <c:v>188000</c:v>
                </c:pt>
                <c:pt idx="821">
                  <c:v>24000</c:v>
                </c:pt>
                <c:pt idx="822">
                  <c:v>24000</c:v>
                </c:pt>
                <c:pt idx="823">
                  <c:v>138000</c:v>
                </c:pt>
                <c:pt idx="824">
                  <c:v>236000</c:v>
                </c:pt>
                <c:pt idx="826">
                  <c:v>253000</c:v>
                </c:pt>
                <c:pt idx="827">
                  <c:v>185000</c:v>
                </c:pt>
                <c:pt idx="829">
                  <c:v>11000</c:v>
                </c:pt>
                <c:pt idx="830">
                  <c:v>23800</c:v>
                </c:pt>
                <c:pt idx="831">
                  <c:v>20700</c:v>
                </c:pt>
                <c:pt idx="832">
                  <c:v>31850</c:v>
                </c:pt>
                <c:pt idx="833">
                  <c:v>720000</c:v>
                </c:pt>
                <c:pt idx="834">
                  <c:v>182944</c:v>
                </c:pt>
                <c:pt idx="835">
                  <c:v>197233</c:v>
                </c:pt>
                <c:pt idx="836">
                  <c:v>108641</c:v>
                </c:pt>
                <c:pt idx="837">
                  <c:v>108641</c:v>
                </c:pt>
                <c:pt idx="838">
                  <c:v>200000</c:v>
                </c:pt>
                <c:pt idx="839">
                  <c:v>101470</c:v>
                </c:pt>
                <c:pt idx="840">
                  <c:v>105224</c:v>
                </c:pt>
                <c:pt idx="841">
                  <c:v>200293</c:v>
                </c:pt>
                <c:pt idx="842">
                  <c:v>138000</c:v>
                </c:pt>
                <c:pt idx="843">
                  <c:v>175000</c:v>
                </c:pt>
                <c:pt idx="844">
                  <c:v>175000</c:v>
                </c:pt>
                <c:pt idx="845">
                  <c:v>138000</c:v>
                </c:pt>
                <c:pt idx="846">
                  <c:v>110000</c:v>
                </c:pt>
                <c:pt idx="847">
                  <c:v>196000</c:v>
                </c:pt>
                <c:pt idx="848">
                  <c:v>184000</c:v>
                </c:pt>
                <c:pt idx="849">
                  <c:v>97000</c:v>
                </c:pt>
                <c:pt idx="850">
                  <c:v>172000</c:v>
                </c:pt>
                <c:pt idx="851">
                  <c:v>70000</c:v>
                </c:pt>
                <c:pt idx="852">
                  <c:v>200000</c:v>
                </c:pt>
                <c:pt idx="853">
                  <c:v>600000</c:v>
                </c:pt>
                <c:pt idx="855">
                  <c:v>300000</c:v>
                </c:pt>
                <c:pt idx="856">
                  <c:v>107256</c:v>
                </c:pt>
                <c:pt idx="857">
                  <c:v>60000</c:v>
                </c:pt>
                <c:pt idx="858">
                  <c:v>174000</c:v>
                </c:pt>
                <c:pt idx="859">
                  <c:v>173000</c:v>
                </c:pt>
                <c:pt idx="860">
                  <c:v>411175</c:v>
                </c:pt>
                <c:pt idx="861">
                  <c:v>159600</c:v>
                </c:pt>
                <c:pt idx="862">
                  <c:v>428000</c:v>
                </c:pt>
                <c:pt idx="864">
                  <c:v>60000</c:v>
                </c:pt>
                <c:pt idx="865">
                  <c:v>143000</c:v>
                </c:pt>
                <c:pt idx="866">
                  <c:v>83000</c:v>
                </c:pt>
                <c:pt idx="867">
                  <c:v>400000</c:v>
                </c:pt>
                <c:pt idx="868">
                  <c:v>15000</c:v>
                </c:pt>
                <c:pt idx="869">
                  <c:v>80000</c:v>
                </c:pt>
                <c:pt idx="870">
                  <c:v>228000</c:v>
                </c:pt>
                <c:pt idx="871">
                  <c:v>420000</c:v>
                </c:pt>
                <c:pt idx="872">
                  <c:v>700000</c:v>
                </c:pt>
                <c:pt idx="873">
                  <c:v>265850</c:v>
                </c:pt>
                <c:pt idx="874">
                  <c:v>350000</c:v>
                </c:pt>
                <c:pt idx="875">
                  <c:v>177019</c:v>
                </c:pt>
                <c:pt idx="876">
                  <c:v>650000</c:v>
                </c:pt>
                <c:pt idx="877">
                  <c:v>128715</c:v>
                </c:pt>
                <c:pt idx="878">
                  <c:v>420000</c:v>
                </c:pt>
                <c:pt idx="879">
                  <c:v>154230</c:v>
                </c:pt>
                <c:pt idx="880">
                  <c:v>430000</c:v>
                </c:pt>
                <c:pt idx="881">
                  <c:v>200000</c:v>
                </c:pt>
                <c:pt idx="882">
                  <c:v>100000</c:v>
                </c:pt>
                <c:pt idx="883">
                  <c:v>20000</c:v>
                </c:pt>
                <c:pt idx="884">
                  <c:v>168000</c:v>
                </c:pt>
                <c:pt idx="886">
                  <c:v>87000</c:v>
                </c:pt>
                <c:pt idx="887">
                  <c:v>34000</c:v>
                </c:pt>
                <c:pt idx="888">
                  <c:v>27400</c:v>
                </c:pt>
                <c:pt idx="889">
                  <c:v>86400</c:v>
                </c:pt>
                <c:pt idx="890">
                  <c:v>14715</c:v>
                </c:pt>
                <c:pt idx="891">
                  <c:v>40000</c:v>
                </c:pt>
                <c:pt idx="892">
                  <c:v>11200</c:v>
                </c:pt>
                <c:pt idx="893">
                  <c:v>113800</c:v>
                </c:pt>
                <c:pt idx="894">
                  <c:v>21400</c:v>
                </c:pt>
                <c:pt idx="895">
                  <c:v>15000</c:v>
                </c:pt>
                <c:pt idx="896">
                  <c:v>15000</c:v>
                </c:pt>
                <c:pt idx="897">
                  <c:v>300000</c:v>
                </c:pt>
                <c:pt idx="898">
                  <c:v>60000</c:v>
                </c:pt>
                <c:pt idx="900">
                  <c:v>22000</c:v>
                </c:pt>
                <c:pt idx="901">
                  <c:v>31000</c:v>
                </c:pt>
                <c:pt idx="902">
                  <c:v>25200</c:v>
                </c:pt>
                <c:pt idx="903">
                  <c:v>16680</c:v>
                </c:pt>
                <c:pt idx="904">
                  <c:v>18480</c:v>
                </c:pt>
                <c:pt idx="905">
                  <c:v>53150</c:v>
                </c:pt>
                <c:pt idx="906">
                  <c:v>36720</c:v>
                </c:pt>
                <c:pt idx="907">
                  <c:v>55140</c:v>
                </c:pt>
                <c:pt idx="908">
                  <c:v>57364</c:v>
                </c:pt>
                <c:pt idx="909">
                  <c:v>16200</c:v>
                </c:pt>
                <c:pt idx="910">
                  <c:v>88250</c:v>
                </c:pt>
                <c:pt idx="911">
                  <c:v>55780</c:v>
                </c:pt>
                <c:pt idx="912">
                  <c:v>20740</c:v>
                </c:pt>
                <c:pt idx="913">
                  <c:v>43820</c:v>
                </c:pt>
                <c:pt idx="914">
                  <c:v>49180</c:v>
                </c:pt>
                <c:pt idx="915">
                  <c:v>10610</c:v>
                </c:pt>
                <c:pt idx="916">
                  <c:v>9890</c:v>
                </c:pt>
                <c:pt idx="917">
                  <c:v>9740</c:v>
                </c:pt>
                <c:pt idx="918">
                  <c:v>19390</c:v>
                </c:pt>
                <c:pt idx="919">
                  <c:v>31510</c:v>
                </c:pt>
                <c:pt idx="920">
                  <c:v>56000</c:v>
                </c:pt>
                <c:pt idx="921">
                  <c:v>7870</c:v>
                </c:pt>
                <c:pt idx="922">
                  <c:v>14210</c:v>
                </c:pt>
                <c:pt idx="923">
                  <c:v>35900</c:v>
                </c:pt>
                <c:pt idx="924">
                  <c:v>12560</c:v>
                </c:pt>
                <c:pt idx="925">
                  <c:v>72230</c:v>
                </c:pt>
                <c:pt idx="926">
                  <c:v>107040</c:v>
                </c:pt>
                <c:pt idx="927">
                  <c:v>16070</c:v>
                </c:pt>
                <c:pt idx="928">
                  <c:v>41310</c:v>
                </c:pt>
                <c:pt idx="929">
                  <c:v>41860</c:v>
                </c:pt>
                <c:pt idx="930">
                  <c:v>79520</c:v>
                </c:pt>
                <c:pt idx="931">
                  <c:v>110190</c:v>
                </c:pt>
                <c:pt idx="932">
                  <c:v>64400</c:v>
                </c:pt>
                <c:pt idx="933">
                  <c:v>66920</c:v>
                </c:pt>
                <c:pt idx="934">
                  <c:v>11510</c:v>
                </c:pt>
                <c:pt idx="935">
                  <c:v>82231</c:v>
                </c:pt>
                <c:pt idx="936">
                  <c:v>26240</c:v>
                </c:pt>
                <c:pt idx="937">
                  <c:v>8170</c:v>
                </c:pt>
                <c:pt idx="938">
                  <c:v>48860</c:v>
                </c:pt>
                <c:pt idx="939">
                  <c:v>7090</c:v>
                </c:pt>
                <c:pt idx="940">
                  <c:v>28950</c:v>
                </c:pt>
                <c:pt idx="941">
                  <c:v>77510</c:v>
                </c:pt>
                <c:pt idx="942">
                  <c:v>11470</c:v>
                </c:pt>
                <c:pt idx="943">
                  <c:v>10130</c:v>
                </c:pt>
                <c:pt idx="944">
                  <c:v>16950</c:v>
                </c:pt>
                <c:pt idx="945">
                  <c:v>31080</c:v>
                </c:pt>
                <c:pt idx="946">
                  <c:v>212710</c:v>
                </c:pt>
                <c:pt idx="947">
                  <c:v>47490</c:v>
                </c:pt>
                <c:pt idx="948">
                  <c:v>52610</c:v>
                </c:pt>
                <c:pt idx="949">
                  <c:v>38260</c:v>
                </c:pt>
                <c:pt idx="950">
                  <c:v>7440</c:v>
                </c:pt>
                <c:pt idx="951">
                  <c:v>47100</c:v>
                </c:pt>
                <c:pt idx="952">
                  <c:v>30760</c:v>
                </c:pt>
                <c:pt idx="953">
                  <c:v>70000</c:v>
                </c:pt>
                <c:pt idx="954">
                  <c:v>200000</c:v>
                </c:pt>
                <c:pt idx="955">
                  <c:v>85330</c:v>
                </c:pt>
                <c:pt idx="956">
                  <c:v>40690</c:v>
                </c:pt>
                <c:pt idx="957">
                  <c:v>4080</c:v>
                </c:pt>
                <c:pt idx="958">
                  <c:v>22590</c:v>
                </c:pt>
                <c:pt idx="959">
                  <c:v>34360</c:v>
                </c:pt>
                <c:pt idx="960">
                  <c:v>110000</c:v>
                </c:pt>
                <c:pt idx="961">
                  <c:v>7760</c:v>
                </c:pt>
                <c:pt idx="962">
                  <c:v>34000</c:v>
                </c:pt>
                <c:pt idx="963">
                  <c:v>90000</c:v>
                </c:pt>
                <c:pt idx="964">
                  <c:v>20000</c:v>
                </c:pt>
                <c:pt idx="965">
                  <c:v>22000</c:v>
                </c:pt>
                <c:pt idx="966">
                  <c:v>8130</c:v>
                </c:pt>
                <c:pt idx="967">
                  <c:v>16085</c:v>
                </c:pt>
                <c:pt idx="968">
                  <c:v>18000</c:v>
                </c:pt>
                <c:pt idx="969">
                  <c:v>465000</c:v>
                </c:pt>
                <c:pt idx="970">
                  <c:v>465000</c:v>
                </c:pt>
                <c:pt idx="971">
                  <c:v>465000</c:v>
                </c:pt>
                <c:pt idx="972">
                  <c:v>465000</c:v>
                </c:pt>
                <c:pt idx="973">
                  <c:v>465000</c:v>
                </c:pt>
                <c:pt idx="974">
                  <c:v>334000</c:v>
                </c:pt>
                <c:pt idx="975">
                  <c:v>334000</c:v>
                </c:pt>
                <c:pt idx="976">
                  <c:v>487000</c:v>
                </c:pt>
                <c:pt idx="977">
                  <c:v>465000</c:v>
                </c:pt>
                <c:pt idx="978">
                  <c:v>465000</c:v>
                </c:pt>
                <c:pt idx="979">
                  <c:v>480000</c:v>
                </c:pt>
                <c:pt idx="980">
                  <c:v>480000</c:v>
                </c:pt>
                <c:pt idx="981">
                  <c:v>1000000</c:v>
                </c:pt>
                <c:pt idx="982">
                  <c:v>1000000</c:v>
                </c:pt>
                <c:pt idx="983">
                  <c:v>500000</c:v>
                </c:pt>
                <c:pt idx="984">
                  <c:v>450000</c:v>
                </c:pt>
                <c:pt idx="985">
                  <c:v>500000</c:v>
                </c:pt>
                <c:pt idx="986">
                  <c:v>500000</c:v>
                </c:pt>
                <c:pt idx="987">
                  <c:v>450000</c:v>
                </c:pt>
                <c:pt idx="988">
                  <c:v>485000</c:v>
                </c:pt>
                <c:pt idx="989">
                  <c:v>485000</c:v>
                </c:pt>
                <c:pt idx="990">
                  <c:v>485000</c:v>
                </c:pt>
                <c:pt idx="991">
                  <c:v>485000</c:v>
                </c:pt>
                <c:pt idx="992">
                  <c:v>485000</c:v>
                </c:pt>
                <c:pt idx="993">
                  <c:v>455000</c:v>
                </c:pt>
                <c:pt idx="994">
                  <c:v>455000</c:v>
                </c:pt>
                <c:pt idx="995">
                  <c:v>455000</c:v>
                </c:pt>
                <c:pt idx="996">
                  <c:v>615000</c:v>
                </c:pt>
                <c:pt idx="997">
                  <c:v>455000</c:v>
                </c:pt>
                <c:pt idx="998">
                  <c:v>455000</c:v>
                </c:pt>
                <c:pt idx="999">
                  <c:v>455000</c:v>
                </c:pt>
                <c:pt idx="1000">
                  <c:v>455000</c:v>
                </c:pt>
                <c:pt idx="1003">
                  <c:v>480000</c:v>
                </c:pt>
                <c:pt idx="1004">
                  <c:v>480000</c:v>
                </c:pt>
                <c:pt idx="1005">
                  <c:v>650000</c:v>
                </c:pt>
                <c:pt idx="1006">
                  <c:v>480000</c:v>
                </c:pt>
                <c:pt idx="1007">
                  <c:v>480000</c:v>
                </c:pt>
                <c:pt idx="1008">
                  <c:v>300000</c:v>
                </c:pt>
                <c:pt idx="1009">
                  <c:v>450000</c:v>
                </c:pt>
                <c:pt idx="1010">
                  <c:v>450000</c:v>
                </c:pt>
                <c:pt idx="1011">
                  <c:v>450000</c:v>
                </c:pt>
                <c:pt idx="1012">
                  <c:v>450000</c:v>
                </c:pt>
                <c:pt idx="1013">
                  <c:v>450000</c:v>
                </c:pt>
                <c:pt idx="1014">
                  <c:v>450000</c:v>
                </c:pt>
                <c:pt idx="1015">
                  <c:v>450000</c:v>
                </c:pt>
                <c:pt idx="1016">
                  <c:v>450000</c:v>
                </c:pt>
                <c:pt idx="1017">
                  <c:v>250000</c:v>
                </c:pt>
                <c:pt idx="1018">
                  <c:v>250000</c:v>
                </c:pt>
                <c:pt idx="1019">
                  <c:v>250000</c:v>
                </c:pt>
                <c:pt idx="1020">
                  <c:v>485000</c:v>
                </c:pt>
                <c:pt idx="1021">
                  <c:v>485000</c:v>
                </c:pt>
                <c:pt idx="1022">
                  <c:v>485000</c:v>
                </c:pt>
                <c:pt idx="1023">
                  <c:v>485000</c:v>
                </c:pt>
                <c:pt idx="1024">
                  <c:v>485000</c:v>
                </c:pt>
                <c:pt idx="1025">
                  <c:v>600000</c:v>
                </c:pt>
                <c:pt idx="1026">
                  <c:v>485000</c:v>
                </c:pt>
                <c:pt idx="1027">
                  <c:v>485000</c:v>
                </c:pt>
                <c:pt idx="1028">
                  <c:v>496000</c:v>
                </c:pt>
                <c:pt idx="1029">
                  <c:v>135350</c:v>
                </c:pt>
                <c:pt idx="1030">
                  <c:v>485000</c:v>
                </c:pt>
                <c:pt idx="1031">
                  <c:v>135350</c:v>
                </c:pt>
                <c:pt idx="1032">
                  <c:v>357500</c:v>
                </c:pt>
                <c:pt idx="1033">
                  <c:v>480000</c:v>
                </c:pt>
                <c:pt idx="1034">
                  <c:v>480000</c:v>
                </c:pt>
                <c:pt idx="1035">
                  <c:v>480000</c:v>
                </c:pt>
                <c:pt idx="1036">
                  <c:v>480000</c:v>
                </c:pt>
                <c:pt idx="1037">
                  <c:v>480000</c:v>
                </c:pt>
                <c:pt idx="1038">
                  <c:v>485000</c:v>
                </c:pt>
                <c:pt idx="1039">
                  <c:v>485000</c:v>
                </c:pt>
                <c:pt idx="1040">
                  <c:v>485000</c:v>
                </c:pt>
                <c:pt idx="1041">
                  <c:v>485000</c:v>
                </c:pt>
                <c:pt idx="1042">
                  <c:v>485000</c:v>
                </c:pt>
                <c:pt idx="1043">
                  <c:v>485000</c:v>
                </c:pt>
                <c:pt idx="1044">
                  <c:v>273100</c:v>
                </c:pt>
                <c:pt idx="1045">
                  <c:v>275000</c:v>
                </c:pt>
                <c:pt idx="1046">
                  <c:v>273150</c:v>
                </c:pt>
                <c:pt idx="1047">
                  <c:v>485000</c:v>
                </c:pt>
                <c:pt idx="1048">
                  <c:v>485000</c:v>
                </c:pt>
                <c:pt idx="1049">
                  <c:v>485000</c:v>
                </c:pt>
                <c:pt idx="1050">
                  <c:v>485000</c:v>
                </c:pt>
                <c:pt idx="1051">
                  <c:v>485000</c:v>
                </c:pt>
                <c:pt idx="1052">
                  <c:v>485000</c:v>
                </c:pt>
                <c:pt idx="1053">
                  <c:v>485000</c:v>
                </c:pt>
                <c:pt idx="1054">
                  <c:v>485000</c:v>
                </c:pt>
                <c:pt idx="1055">
                  <c:v>135350</c:v>
                </c:pt>
                <c:pt idx="1056">
                  <c:v>135350</c:v>
                </c:pt>
                <c:pt idx="1057">
                  <c:v>450000</c:v>
                </c:pt>
                <c:pt idx="1058">
                  <c:v>450000</c:v>
                </c:pt>
                <c:pt idx="1059">
                  <c:v>450000</c:v>
                </c:pt>
                <c:pt idx="1060">
                  <c:v>450000</c:v>
                </c:pt>
                <c:pt idx="1061">
                  <c:v>450000</c:v>
                </c:pt>
                <c:pt idx="1062">
                  <c:v>140000</c:v>
                </c:pt>
                <c:pt idx="1063">
                  <c:v>370000</c:v>
                </c:pt>
                <c:pt idx="1064">
                  <c:v>370000</c:v>
                </c:pt>
                <c:pt idx="1065">
                  <c:v>430000</c:v>
                </c:pt>
                <c:pt idx="1066">
                  <c:v>440000</c:v>
                </c:pt>
                <c:pt idx="1067">
                  <c:v>430000</c:v>
                </c:pt>
                <c:pt idx="1068">
                  <c:v>450000</c:v>
                </c:pt>
                <c:pt idx="1069">
                  <c:v>450000</c:v>
                </c:pt>
                <c:pt idx="1070">
                  <c:v>450000</c:v>
                </c:pt>
                <c:pt idx="1071">
                  <c:v>450000</c:v>
                </c:pt>
                <c:pt idx="1072">
                  <c:v>450000</c:v>
                </c:pt>
                <c:pt idx="1073">
                  <c:v>473000</c:v>
                </c:pt>
                <c:pt idx="1074">
                  <c:v>46000</c:v>
                </c:pt>
                <c:pt idx="1075">
                  <c:v>140000</c:v>
                </c:pt>
                <c:pt idx="1076">
                  <c:v>47000</c:v>
                </c:pt>
                <c:pt idx="1077">
                  <c:v>10000</c:v>
                </c:pt>
                <c:pt idx="1078">
                  <c:v>40000</c:v>
                </c:pt>
                <c:pt idx="1079">
                  <c:v>31000</c:v>
                </c:pt>
                <c:pt idx="1081">
                  <c:v>9000</c:v>
                </c:pt>
                <c:pt idx="1082">
                  <c:v>8000</c:v>
                </c:pt>
                <c:pt idx="1083">
                  <c:v>54000</c:v>
                </c:pt>
                <c:pt idx="1084">
                  <c:v>125000</c:v>
                </c:pt>
                <c:pt idx="1085">
                  <c:v>12600</c:v>
                </c:pt>
                <c:pt idx="1087">
                  <c:v>40000</c:v>
                </c:pt>
                <c:pt idx="1088">
                  <c:v>128700</c:v>
                </c:pt>
                <c:pt idx="1089">
                  <c:v>186000</c:v>
                </c:pt>
                <c:pt idx="1090">
                  <c:v>176000</c:v>
                </c:pt>
                <c:pt idx="1091">
                  <c:v>6700</c:v>
                </c:pt>
                <c:pt idx="1092">
                  <c:v>3500</c:v>
                </c:pt>
                <c:pt idx="1093">
                  <c:v>10700</c:v>
                </c:pt>
                <c:pt idx="1094">
                  <c:v>24000</c:v>
                </c:pt>
                <c:pt idx="1095">
                  <c:v>45600</c:v>
                </c:pt>
                <c:pt idx="1096">
                  <c:v>560000</c:v>
                </c:pt>
                <c:pt idx="1097">
                  <c:v>553000</c:v>
                </c:pt>
                <c:pt idx="1098">
                  <c:v>49000</c:v>
                </c:pt>
                <c:pt idx="1099">
                  <c:v>482000</c:v>
                </c:pt>
                <c:pt idx="1100">
                  <c:v>227000</c:v>
                </c:pt>
                <c:pt idx="1101">
                  <c:v>400400</c:v>
                </c:pt>
                <c:pt idx="1102">
                  <c:v>122000</c:v>
                </c:pt>
                <c:pt idx="1103">
                  <c:v>40000</c:v>
                </c:pt>
                <c:pt idx="1104">
                  <c:v>66000</c:v>
                </c:pt>
                <c:pt idx="1105">
                  <c:v>50000</c:v>
                </c:pt>
                <c:pt idx="1106">
                  <c:v>39300</c:v>
                </c:pt>
                <c:pt idx="1107">
                  <c:v>52000</c:v>
                </c:pt>
                <c:pt idx="1108">
                  <c:v>42400</c:v>
                </c:pt>
                <c:pt idx="1109">
                  <c:v>52000</c:v>
                </c:pt>
                <c:pt idx="1110">
                  <c:v>24000</c:v>
                </c:pt>
                <c:pt idx="1111">
                  <c:v>165000</c:v>
                </c:pt>
                <c:pt idx="1112">
                  <c:v>145800</c:v>
                </c:pt>
                <c:pt idx="1113">
                  <c:v>90800</c:v>
                </c:pt>
                <c:pt idx="1114">
                  <c:v>130000</c:v>
                </c:pt>
                <c:pt idx="1115">
                  <c:v>300000</c:v>
                </c:pt>
                <c:pt idx="1116">
                  <c:v>360000</c:v>
                </c:pt>
                <c:pt idx="1117">
                  <c:v>75125</c:v>
                </c:pt>
                <c:pt idx="1118">
                  <c:v>60000</c:v>
                </c:pt>
                <c:pt idx="1119">
                  <c:v>132000</c:v>
                </c:pt>
                <c:pt idx="1120">
                  <c:v>43010</c:v>
                </c:pt>
                <c:pt idx="1121">
                  <c:v>490000</c:v>
                </c:pt>
                <c:pt idx="1122">
                  <c:v>288000</c:v>
                </c:pt>
                <c:pt idx="1123">
                  <c:v>519000</c:v>
                </c:pt>
                <c:pt idx="1124">
                  <c:v>86000</c:v>
                </c:pt>
                <c:pt idx="1126">
                  <c:v>35000</c:v>
                </c:pt>
                <c:pt idx="1127">
                  <c:v>115650</c:v>
                </c:pt>
                <c:pt idx="1128">
                  <c:v>135500</c:v>
                </c:pt>
                <c:pt idx="1129">
                  <c:v>50000</c:v>
                </c:pt>
                <c:pt idx="1130">
                  <c:v>66000</c:v>
                </c:pt>
                <c:pt idx="1131">
                  <c:v>454000</c:v>
                </c:pt>
                <c:pt idx="1132">
                  <c:v>118000</c:v>
                </c:pt>
                <c:pt idx="1133">
                  <c:v>105800</c:v>
                </c:pt>
                <c:pt idx="1134">
                  <c:v>121000</c:v>
                </c:pt>
                <c:pt idx="1135">
                  <c:v>114900</c:v>
                </c:pt>
                <c:pt idx="1136">
                  <c:v>458500</c:v>
                </c:pt>
                <c:pt idx="1137">
                  <c:v>121300</c:v>
                </c:pt>
                <c:pt idx="1138">
                  <c:v>70000</c:v>
                </c:pt>
                <c:pt idx="1139">
                  <c:v>180000</c:v>
                </c:pt>
                <c:pt idx="1140">
                  <c:v>85000</c:v>
                </c:pt>
                <c:pt idx="1141">
                  <c:v>10000</c:v>
                </c:pt>
                <c:pt idx="1142">
                  <c:v>50000</c:v>
                </c:pt>
                <c:pt idx="1143">
                  <c:v>27460</c:v>
                </c:pt>
                <c:pt idx="1144">
                  <c:v>53590</c:v>
                </c:pt>
                <c:pt idx="1145">
                  <c:v>60600</c:v>
                </c:pt>
                <c:pt idx="1146">
                  <c:v>305000</c:v>
                </c:pt>
                <c:pt idx="1147">
                  <c:v>485000</c:v>
                </c:pt>
                <c:pt idx="1148">
                  <c:v>336000</c:v>
                </c:pt>
                <c:pt idx="1149">
                  <c:v>251000</c:v>
                </c:pt>
                <c:pt idx="1150">
                  <c:v>292000</c:v>
                </c:pt>
                <c:pt idx="1151">
                  <c:v>124700</c:v>
                </c:pt>
                <c:pt idx="1152">
                  <c:v>179100</c:v>
                </c:pt>
                <c:pt idx="1153">
                  <c:v>161000</c:v>
                </c:pt>
                <c:pt idx="1154">
                  <c:v>1133000</c:v>
                </c:pt>
                <c:pt idx="1155">
                  <c:v>313000</c:v>
                </c:pt>
                <c:pt idx="1156">
                  <c:v>334000</c:v>
                </c:pt>
                <c:pt idx="1157">
                  <c:v>153000</c:v>
                </c:pt>
                <c:pt idx="1158">
                  <c:v>30000</c:v>
                </c:pt>
                <c:pt idx="1159">
                  <c:v>10060</c:v>
                </c:pt>
                <c:pt idx="1160">
                  <c:v>29200</c:v>
                </c:pt>
                <c:pt idx="1161">
                  <c:v>30600</c:v>
                </c:pt>
                <c:pt idx="1162">
                  <c:v>134000</c:v>
                </c:pt>
                <c:pt idx="1163">
                  <c:v>225000</c:v>
                </c:pt>
                <c:pt idx="1164">
                  <c:v>815000</c:v>
                </c:pt>
                <c:pt idx="1165">
                  <c:v>95000</c:v>
                </c:pt>
                <c:pt idx="1166">
                  <c:v>766000</c:v>
                </c:pt>
                <c:pt idx="1167">
                  <c:v>135000</c:v>
                </c:pt>
                <c:pt idx="1168">
                  <c:v>153000</c:v>
                </c:pt>
                <c:pt idx="1169">
                  <c:v>134550</c:v>
                </c:pt>
                <c:pt idx="1170">
                  <c:v>113300</c:v>
                </c:pt>
                <c:pt idx="1171">
                  <c:v>180000</c:v>
                </c:pt>
                <c:pt idx="1172">
                  <c:v>392800</c:v>
                </c:pt>
                <c:pt idx="1173">
                  <c:v>224000</c:v>
                </c:pt>
                <c:pt idx="1174">
                  <c:v>284500</c:v>
                </c:pt>
                <c:pt idx="1175">
                  <c:v>226000</c:v>
                </c:pt>
                <c:pt idx="1176">
                  <c:v>223200</c:v>
                </c:pt>
                <c:pt idx="1177">
                  <c:v>1057000</c:v>
                </c:pt>
                <c:pt idx="1178">
                  <c:v>327455</c:v>
                </c:pt>
                <c:pt idx="1179">
                  <c:v>446000</c:v>
                </c:pt>
                <c:pt idx="1180">
                  <c:v>290940</c:v>
                </c:pt>
                <c:pt idx="1181">
                  <c:v>222300</c:v>
                </c:pt>
                <c:pt idx="1182">
                  <c:v>348000</c:v>
                </c:pt>
                <c:pt idx="1183">
                  <c:v>348000</c:v>
                </c:pt>
                <c:pt idx="1184">
                  <c:v>151660</c:v>
                </c:pt>
                <c:pt idx="1185">
                  <c:v>85440</c:v>
                </c:pt>
                <c:pt idx="1186">
                  <c:v>791223</c:v>
                </c:pt>
                <c:pt idx="1187">
                  <c:v>433300</c:v>
                </c:pt>
                <c:pt idx="1188">
                  <c:v>170000</c:v>
                </c:pt>
                <c:pt idx="1189">
                  <c:v>256000</c:v>
                </c:pt>
                <c:pt idx="1190">
                  <c:v>351000</c:v>
                </c:pt>
                <c:pt idx="1191">
                  <c:v>277000</c:v>
                </c:pt>
                <c:pt idx="1192">
                  <c:v>64015</c:v>
                </c:pt>
                <c:pt idx="1193">
                  <c:v>125385</c:v>
                </c:pt>
                <c:pt idx="1194">
                  <c:v>183000</c:v>
                </c:pt>
                <c:pt idx="1195">
                  <c:v>214900</c:v>
                </c:pt>
                <c:pt idx="1196">
                  <c:v>164000</c:v>
                </c:pt>
                <c:pt idx="1197">
                  <c:v>132500</c:v>
                </c:pt>
                <c:pt idx="1198">
                  <c:v>109600</c:v>
                </c:pt>
                <c:pt idx="1199">
                  <c:v>228000</c:v>
                </c:pt>
                <c:pt idx="1200">
                  <c:v>106000</c:v>
                </c:pt>
                <c:pt idx="1201">
                  <c:v>133000</c:v>
                </c:pt>
                <c:pt idx="1202">
                  <c:v>314000</c:v>
                </c:pt>
                <c:pt idx="1203">
                  <c:v>65000</c:v>
                </c:pt>
                <c:pt idx="1205">
                  <c:v>12000</c:v>
                </c:pt>
                <c:pt idx="1206">
                  <c:v>375000</c:v>
                </c:pt>
                <c:pt idx="1207">
                  <c:v>20000</c:v>
                </c:pt>
                <c:pt idx="1209">
                  <c:v>39400</c:v>
                </c:pt>
                <c:pt idx="1210">
                  <c:v>16850</c:v>
                </c:pt>
                <c:pt idx="1213">
                  <c:v>47000</c:v>
                </c:pt>
                <c:pt idx="1214">
                  <c:v>19800</c:v>
                </c:pt>
                <c:pt idx="1215">
                  <c:v>28500</c:v>
                </c:pt>
                <c:pt idx="1216">
                  <c:v>9477</c:v>
                </c:pt>
                <c:pt idx="1217">
                  <c:v>30250</c:v>
                </c:pt>
                <c:pt idx="1218">
                  <c:v>25000</c:v>
                </c:pt>
                <c:pt idx="1219">
                  <c:v>79200</c:v>
                </c:pt>
                <c:pt idx="1220">
                  <c:v>115500</c:v>
                </c:pt>
                <c:pt idx="1221">
                  <c:v>29800</c:v>
                </c:pt>
                <c:pt idx="1222">
                  <c:v>93400</c:v>
                </c:pt>
                <c:pt idx="1223">
                  <c:v>32738</c:v>
                </c:pt>
                <c:pt idx="1224">
                  <c:v>16700</c:v>
                </c:pt>
                <c:pt idx="1225">
                  <c:v>26950</c:v>
                </c:pt>
                <c:pt idx="1226">
                  <c:v>7800</c:v>
                </c:pt>
                <c:pt idx="1227">
                  <c:v>40000</c:v>
                </c:pt>
                <c:pt idx="1228">
                  <c:v>75000</c:v>
                </c:pt>
                <c:pt idx="1229">
                  <c:v>42500</c:v>
                </c:pt>
                <c:pt idx="1230">
                  <c:v>91980</c:v>
                </c:pt>
                <c:pt idx="1231">
                  <c:v>29527</c:v>
                </c:pt>
                <c:pt idx="1232">
                  <c:v>3778</c:v>
                </c:pt>
                <c:pt idx="1233">
                  <c:v>39900</c:v>
                </c:pt>
                <c:pt idx="1234">
                  <c:v>6812</c:v>
                </c:pt>
                <c:pt idx="1235">
                  <c:v>34800</c:v>
                </c:pt>
                <c:pt idx="1236">
                  <c:v>65518</c:v>
                </c:pt>
                <c:pt idx="1237">
                  <c:v>14174</c:v>
                </c:pt>
                <c:pt idx="1238">
                  <c:v>16279</c:v>
                </c:pt>
                <c:pt idx="1239">
                  <c:v>19619</c:v>
                </c:pt>
                <c:pt idx="1240">
                  <c:v>54700</c:v>
                </c:pt>
                <c:pt idx="1241">
                  <c:v>210000</c:v>
                </c:pt>
                <c:pt idx="1242">
                  <c:v>168610</c:v>
                </c:pt>
                <c:pt idx="1243">
                  <c:v>124645</c:v>
                </c:pt>
                <c:pt idx="1244">
                  <c:v>105000</c:v>
                </c:pt>
                <c:pt idx="1245">
                  <c:v>210000</c:v>
                </c:pt>
                <c:pt idx="1246">
                  <c:v>128880</c:v>
                </c:pt>
                <c:pt idx="1247">
                  <c:v>452280</c:v>
                </c:pt>
                <c:pt idx="1248">
                  <c:v>206000</c:v>
                </c:pt>
                <c:pt idx="1249">
                  <c:v>80000</c:v>
                </c:pt>
                <c:pt idx="1250">
                  <c:v>62300</c:v>
                </c:pt>
                <c:pt idx="1251">
                  <c:v>93184</c:v>
                </c:pt>
                <c:pt idx="1252">
                  <c:v>26000</c:v>
                </c:pt>
                <c:pt idx="1253">
                  <c:v>85500</c:v>
                </c:pt>
                <c:pt idx="1256">
                  <c:v>58685</c:v>
                </c:pt>
                <c:pt idx="1257">
                  <c:v>17749</c:v>
                </c:pt>
                <c:pt idx="1258">
                  <c:v>107000</c:v>
                </c:pt>
                <c:pt idx="1259">
                  <c:v>9785</c:v>
                </c:pt>
                <c:pt idx="1260">
                  <c:v>120000</c:v>
                </c:pt>
                <c:pt idx="1261">
                  <c:v>20200</c:v>
                </c:pt>
                <c:pt idx="1262">
                  <c:v>23971</c:v>
                </c:pt>
                <c:pt idx="1263">
                  <c:v>44231</c:v>
                </c:pt>
                <c:pt idx="1264">
                  <c:v>95000</c:v>
                </c:pt>
                <c:pt idx="1265">
                  <c:v>160000</c:v>
                </c:pt>
                <c:pt idx="1266">
                  <c:v>103420</c:v>
                </c:pt>
                <c:pt idx="1267">
                  <c:v>175930</c:v>
                </c:pt>
                <c:pt idx="1268">
                  <c:v>75440</c:v>
                </c:pt>
                <c:pt idx="1269">
                  <c:v>133500</c:v>
                </c:pt>
                <c:pt idx="1270">
                  <c:v>79000</c:v>
                </c:pt>
                <c:pt idx="1271">
                  <c:v>175311</c:v>
                </c:pt>
                <c:pt idx="1272">
                  <c:v>105980</c:v>
                </c:pt>
                <c:pt idx="1273">
                  <c:v>177469</c:v>
                </c:pt>
                <c:pt idx="1274">
                  <c:v>74983</c:v>
                </c:pt>
                <c:pt idx="1275">
                  <c:v>33080</c:v>
                </c:pt>
                <c:pt idx="1276">
                  <c:v>125479</c:v>
                </c:pt>
                <c:pt idx="1277">
                  <c:v>18900</c:v>
                </c:pt>
                <c:pt idx="1278">
                  <c:v>108336</c:v>
                </c:pt>
                <c:pt idx="1279">
                  <c:v>36554</c:v>
                </c:pt>
                <c:pt idx="1280">
                  <c:v>25865</c:v>
                </c:pt>
                <c:pt idx="1281">
                  <c:v>141096</c:v>
                </c:pt>
                <c:pt idx="1282">
                  <c:v>24541</c:v>
                </c:pt>
                <c:pt idx="1283">
                  <c:v>144000</c:v>
                </c:pt>
                <c:pt idx="1284">
                  <c:v>30355</c:v>
                </c:pt>
                <c:pt idx="1285">
                  <c:v>12529</c:v>
                </c:pt>
                <c:pt idx="1286">
                  <c:v>108336</c:v>
                </c:pt>
                <c:pt idx="1287">
                  <c:v>46743</c:v>
                </c:pt>
                <c:pt idx="1288">
                  <c:v>196151</c:v>
                </c:pt>
                <c:pt idx="1289">
                  <c:v>143630</c:v>
                </c:pt>
                <c:pt idx="1290">
                  <c:v>26560</c:v>
                </c:pt>
                <c:pt idx="1291">
                  <c:v>50988</c:v>
                </c:pt>
                <c:pt idx="1292">
                  <c:v>66779</c:v>
                </c:pt>
                <c:pt idx="1293">
                  <c:v>57802</c:v>
                </c:pt>
                <c:pt idx="1294">
                  <c:v>40949</c:v>
                </c:pt>
                <c:pt idx="1295">
                  <c:v>75045</c:v>
                </c:pt>
                <c:pt idx="1296">
                  <c:v>750000</c:v>
                </c:pt>
                <c:pt idx="1297">
                  <c:v>31310</c:v>
                </c:pt>
                <c:pt idx="1298">
                  <c:v>52667</c:v>
                </c:pt>
                <c:pt idx="1299">
                  <c:v>39535</c:v>
                </c:pt>
                <c:pt idx="1300">
                  <c:v>86925</c:v>
                </c:pt>
                <c:pt idx="1301">
                  <c:v>62398</c:v>
                </c:pt>
                <c:pt idx="1302">
                  <c:v>109781</c:v>
                </c:pt>
                <c:pt idx="1303">
                  <c:v>70000</c:v>
                </c:pt>
                <c:pt idx="1304">
                  <c:v>99969</c:v>
                </c:pt>
                <c:pt idx="1305">
                  <c:v>92037</c:v>
                </c:pt>
                <c:pt idx="1306">
                  <c:v>95444</c:v>
                </c:pt>
                <c:pt idx="1307">
                  <c:v>43356</c:v>
                </c:pt>
                <c:pt idx="1308">
                  <c:v>147600</c:v>
                </c:pt>
                <c:pt idx="1309">
                  <c:v>116835</c:v>
                </c:pt>
                <c:pt idx="1310">
                  <c:v>148659</c:v>
                </c:pt>
                <c:pt idx="1311">
                  <c:v>77520</c:v>
                </c:pt>
                <c:pt idx="1312">
                  <c:v>311650</c:v>
                </c:pt>
                <c:pt idx="1313">
                  <c:v>124744</c:v>
                </c:pt>
                <c:pt idx="1314">
                  <c:v>84829</c:v>
                </c:pt>
                <c:pt idx="1315">
                  <c:v>114328</c:v>
                </c:pt>
                <c:pt idx="1316">
                  <c:v>74045</c:v>
                </c:pt>
                <c:pt idx="1317">
                  <c:v>44382</c:v>
                </c:pt>
                <c:pt idx="1318">
                  <c:v>47692</c:v>
                </c:pt>
                <c:pt idx="1319">
                  <c:v>113944</c:v>
                </c:pt>
                <c:pt idx="1320">
                  <c:v>46465</c:v>
                </c:pt>
                <c:pt idx="1321">
                  <c:v>131039</c:v>
                </c:pt>
                <c:pt idx="1322">
                  <c:v>70400</c:v>
                </c:pt>
                <c:pt idx="1323">
                  <c:v>129435</c:v>
                </c:pt>
                <c:pt idx="1324">
                  <c:v>151770</c:v>
                </c:pt>
                <c:pt idx="1325">
                  <c:v>215000</c:v>
                </c:pt>
                <c:pt idx="1326">
                  <c:v>71945</c:v>
                </c:pt>
                <c:pt idx="1327">
                  <c:v>55721</c:v>
                </c:pt>
                <c:pt idx="1328">
                  <c:v>99992</c:v>
                </c:pt>
                <c:pt idx="1329">
                  <c:v>75734</c:v>
                </c:pt>
                <c:pt idx="1331">
                  <c:v>40000</c:v>
                </c:pt>
                <c:pt idx="1332">
                  <c:v>15042</c:v>
                </c:pt>
                <c:pt idx="1333">
                  <c:v>73000</c:v>
                </c:pt>
                <c:pt idx="1334">
                  <c:v>25000</c:v>
                </c:pt>
                <c:pt idx="1335">
                  <c:v>21000</c:v>
                </c:pt>
                <c:pt idx="1336">
                  <c:v>24345</c:v>
                </c:pt>
                <c:pt idx="1337">
                  <c:v>33000</c:v>
                </c:pt>
                <c:pt idx="1338">
                  <c:v>52000</c:v>
                </c:pt>
                <c:pt idx="1339">
                  <c:v>36000</c:v>
                </c:pt>
                <c:pt idx="1340">
                  <c:v>101500</c:v>
                </c:pt>
                <c:pt idx="1341">
                  <c:v>38000</c:v>
                </c:pt>
                <c:pt idx="1342">
                  <c:v>21600</c:v>
                </c:pt>
                <c:pt idx="1344">
                  <c:v>46000</c:v>
                </c:pt>
                <c:pt idx="1345">
                  <c:v>32000</c:v>
                </c:pt>
                <c:pt idx="1346">
                  <c:v>35000</c:v>
                </c:pt>
                <c:pt idx="1347">
                  <c:v>27000</c:v>
                </c:pt>
                <c:pt idx="1348">
                  <c:v>53000</c:v>
                </c:pt>
                <c:pt idx="1349">
                  <c:v>10500</c:v>
                </c:pt>
                <c:pt idx="1350">
                  <c:v>21591</c:v>
                </c:pt>
                <c:pt idx="1351">
                  <c:v>102000</c:v>
                </c:pt>
                <c:pt idx="1352">
                  <c:v>24850</c:v>
                </c:pt>
                <c:pt idx="1353">
                  <c:v>42000</c:v>
                </c:pt>
                <c:pt idx="1354">
                  <c:v>26000</c:v>
                </c:pt>
                <c:pt idx="1355">
                  <c:v>50700</c:v>
                </c:pt>
                <c:pt idx="1356">
                  <c:v>21754</c:v>
                </c:pt>
                <c:pt idx="1357">
                  <c:v>23000</c:v>
                </c:pt>
                <c:pt idx="1358">
                  <c:v>40000</c:v>
                </c:pt>
                <c:pt idx="1365">
                  <c:v>7250</c:v>
                </c:pt>
                <c:pt idx="1371">
                  <c:v>138000</c:v>
                </c:pt>
                <c:pt idx="1372">
                  <c:v>358000</c:v>
                </c:pt>
                <c:pt idx="1373">
                  <c:v>242683</c:v>
                </c:pt>
                <c:pt idx="1374">
                  <c:v>85388</c:v>
                </c:pt>
                <c:pt idx="1375">
                  <c:v>33135</c:v>
                </c:pt>
                <c:pt idx="1376">
                  <c:v>111240</c:v>
                </c:pt>
                <c:pt idx="1377">
                  <c:v>109476</c:v>
                </c:pt>
                <c:pt idx="1378">
                  <c:v>30512</c:v>
                </c:pt>
                <c:pt idx="1379">
                  <c:v>44550</c:v>
                </c:pt>
                <c:pt idx="1380">
                  <c:v>22539</c:v>
                </c:pt>
                <c:pt idx="1381">
                  <c:v>36000</c:v>
                </c:pt>
                <c:pt idx="1382">
                  <c:v>9542</c:v>
                </c:pt>
                <c:pt idx="1383">
                  <c:v>171289</c:v>
                </c:pt>
                <c:pt idx="1384">
                  <c:v>43294</c:v>
                </c:pt>
                <c:pt idx="1385">
                  <c:v>240549</c:v>
                </c:pt>
                <c:pt idx="1386">
                  <c:v>100807</c:v>
                </c:pt>
                <c:pt idx="1387">
                  <c:v>261425</c:v>
                </c:pt>
                <c:pt idx="1388">
                  <c:v>160838</c:v>
                </c:pt>
                <c:pt idx="1389">
                  <c:v>74679</c:v>
                </c:pt>
                <c:pt idx="1390">
                  <c:v>80000</c:v>
                </c:pt>
                <c:pt idx="1391">
                  <c:v>19150</c:v>
                </c:pt>
                <c:pt idx="1392">
                  <c:v>61080</c:v>
                </c:pt>
                <c:pt idx="1393">
                  <c:v>33588</c:v>
                </c:pt>
                <c:pt idx="1394">
                  <c:v>205000</c:v>
                </c:pt>
                <c:pt idx="1395">
                  <c:v>43551</c:v>
                </c:pt>
                <c:pt idx="1396">
                  <c:v>142475</c:v>
                </c:pt>
                <c:pt idx="1397">
                  <c:v>32740</c:v>
                </c:pt>
                <c:pt idx="1398">
                  <c:v>31600</c:v>
                </c:pt>
                <c:pt idx="1399">
                  <c:v>60166</c:v>
                </c:pt>
                <c:pt idx="1400">
                  <c:v>35184</c:v>
                </c:pt>
                <c:pt idx="1401">
                  <c:v>66666</c:v>
                </c:pt>
                <c:pt idx="1402">
                  <c:v>62589</c:v>
                </c:pt>
                <c:pt idx="1403">
                  <c:v>64164</c:v>
                </c:pt>
                <c:pt idx="1404">
                  <c:v>99976</c:v>
                </c:pt>
                <c:pt idx="1405">
                  <c:v>28594</c:v>
                </c:pt>
                <c:pt idx="1406">
                  <c:v>203703</c:v>
                </c:pt>
                <c:pt idx="1407">
                  <c:v>146800</c:v>
                </c:pt>
                <c:pt idx="1408">
                  <c:v>21000</c:v>
                </c:pt>
                <c:pt idx="1409">
                  <c:v>9500</c:v>
                </c:pt>
                <c:pt idx="1410">
                  <c:v>105225</c:v>
                </c:pt>
                <c:pt idx="1412">
                  <c:v>9000</c:v>
                </c:pt>
                <c:pt idx="1413">
                  <c:v>10260</c:v>
                </c:pt>
                <c:pt idx="1414">
                  <c:v>285000</c:v>
                </c:pt>
                <c:pt idx="1415">
                  <c:v>285000</c:v>
                </c:pt>
                <c:pt idx="1416">
                  <c:v>147400</c:v>
                </c:pt>
                <c:pt idx="1417">
                  <c:v>104750</c:v>
                </c:pt>
                <c:pt idx="1418">
                  <c:v>158605</c:v>
                </c:pt>
                <c:pt idx="1419">
                  <c:v>104255</c:v>
                </c:pt>
                <c:pt idx="1420">
                  <c:v>143350</c:v>
                </c:pt>
                <c:pt idx="1421">
                  <c:v>141500</c:v>
                </c:pt>
                <c:pt idx="1422">
                  <c:v>144800</c:v>
                </c:pt>
                <c:pt idx="1423">
                  <c:v>145750</c:v>
                </c:pt>
                <c:pt idx="1424">
                  <c:v>288530</c:v>
                </c:pt>
                <c:pt idx="1425">
                  <c:v>140000</c:v>
                </c:pt>
                <c:pt idx="1426">
                  <c:v>140880</c:v>
                </c:pt>
                <c:pt idx="1427">
                  <c:v>286700</c:v>
                </c:pt>
                <c:pt idx="1428">
                  <c:v>285000</c:v>
                </c:pt>
                <c:pt idx="1429">
                  <c:v>285000</c:v>
                </c:pt>
                <c:pt idx="1430">
                  <c:v>285450</c:v>
                </c:pt>
                <c:pt idx="1431">
                  <c:v>288900</c:v>
                </c:pt>
                <c:pt idx="1432">
                  <c:v>138655</c:v>
                </c:pt>
                <c:pt idx="1433">
                  <c:v>289635</c:v>
                </c:pt>
                <c:pt idx="1434">
                  <c:v>289500</c:v>
                </c:pt>
                <c:pt idx="1435">
                  <c:v>294325</c:v>
                </c:pt>
                <c:pt idx="1436">
                  <c:v>289500</c:v>
                </c:pt>
                <c:pt idx="1437">
                  <c:v>230150</c:v>
                </c:pt>
                <c:pt idx="1438">
                  <c:v>151960</c:v>
                </c:pt>
                <c:pt idx="1439">
                  <c:v>856450</c:v>
                </c:pt>
                <c:pt idx="1440">
                  <c:v>1073400</c:v>
                </c:pt>
                <c:pt idx="1441">
                  <c:v>502270</c:v>
                </c:pt>
                <c:pt idx="1442">
                  <c:v>288000</c:v>
                </c:pt>
                <c:pt idx="1443">
                  <c:v>288000</c:v>
                </c:pt>
                <c:pt idx="1444">
                  <c:v>288000</c:v>
                </c:pt>
                <c:pt idx="1445">
                  <c:v>126810</c:v>
                </c:pt>
                <c:pt idx="1446">
                  <c:v>271935</c:v>
                </c:pt>
                <c:pt idx="1447">
                  <c:v>295250</c:v>
                </c:pt>
                <c:pt idx="1448">
                  <c:v>139015</c:v>
                </c:pt>
                <c:pt idx="1449">
                  <c:v>450000</c:v>
                </c:pt>
                <c:pt idx="1450">
                  <c:v>236720</c:v>
                </c:pt>
                <c:pt idx="1451">
                  <c:v>180590</c:v>
                </c:pt>
                <c:pt idx="1452">
                  <c:v>307300</c:v>
                </c:pt>
                <c:pt idx="1453">
                  <c:v>139015</c:v>
                </c:pt>
                <c:pt idx="1454">
                  <c:v>355000</c:v>
                </c:pt>
                <c:pt idx="1455">
                  <c:v>108550</c:v>
                </c:pt>
                <c:pt idx="1456">
                  <c:v>285000</c:v>
                </c:pt>
                <c:pt idx="1457">
                  <c:v>144250</c:v>
                </c:pt>
                <c:pt idx="1458">
                  <c:v>144250</c:v>
                </c:pt>
                <c:pt idx="1459">
                  <c:v>144250</c:v>
                </c:pt>
                <c:pt idx="1460">
                  <c:v>172800</c:v>
                </c:pt>
                <c:pt idx="1461">
                  <c:v>144500</c:v>
                </c:pt>
                <c:pt idx="1462">
                  <c:v>144500</c:v>
                </c:pt>
                <c:pt idx="1463">
                  <c:v>142500</c:v>
                </c:pt>
                <c:pt idx="1464">
                  <c:v>142500</c:v>
                </c:pt>
                <c:pt idx="1465">
                  <c:v>808355</c:v>
                </c:pt>
                <c:pt idx="1466">
                  <c:v>485000</c:v>
                </c:pt>
                <c:pt idx="1467">
                  <c:v>288200</c:v>
                </c:pt>
                <c:pt idx="1468">
                  <c:v>288200</c:v>
                </c:pt>
                <c:pt idx="1469">
                  <c:v>287310</c:v>
                </c:pt>
                <c:pt idx="1470">
                  <c:v>289000</c:v>
                </c:pt>
                <c:pt idx="1471">
                  <c:v>280000</c:v>
                </c:pt>
                <c:pt idx="1472">
                  <c:v>280000</c:v>
                </c:pt>
                <c:pt idx="1473">
                  <c:v>280000</c:v>
                </c:pt>
                <c:pt idx="1474">
                  <c:v>288000</c:v>
                </c:pt>
                <c:pt idx="1475">
                  <c:v>140600</c:v>
                </c:pt>
                <c:pt idx="1476">
                  <c:v>141060</c:v>
                </c:pt>
                <c:pt idx="1477">
                  <c:v>284770</c:v>
                </c:pt>
                <c:pt idx="1478">
                  <c:v>284700</c:v>
                </c:pt>
                <c:pt idx="1479">
                  <c:v>413950</c:v>
                </c:pt>
                <c:pt idx="1480">
                  <c:v>148800</c:v>
                </c:pt>
                <c:pt idx="1481">
                  <c:v>226200</c:v>
                </c:pt>
                <c:pt idx="1482">
                  <c:v>364500</c:v>
                </c:pt>
                <c:pt idx="1483">
                  <c:v>148350</c:v>
                </c:pt>
                <c:pt idx="1484">
                  <c:v>340200</c:v>
                </c:pt>
                <c:pt idx="1485">
                  <c:v>244500</c:v>
                </c:pt>
                <c:pt idx="1486">
                  <c:v>151500</c:v>
                </c:pt>
                <c:pt idx="1487">
                  <c:v>208300</c:v>
                </c:pt>
                <c:pt idx="1488">
                  <c:v>140000</c:v>
                </c:pt>
                <c:pt idx="1489">
                  <c:v>175000</c:v>
                </c:pt>
                <c:pt idx="1490">
                  <c:v>175500</c:v>
                </c:pt>
                <c:pt idx="1491">
                  <c:v>183500</c:v>
                </c:pt>
                <c:pt idx="1492">
                  <c:v>287500</c:v>
                </c:pt>
                <c:pt idx="1493">
                  <c:v>287500</c:v>
                </c:pt>
                <c:pt idx="1494">
                  <c:v>287500</c:v>
                </c:pt>
                <c:pt idx="1495">
                  <c:v>140500</c:v>
                </c:pt>
                <c:pt idx="1496">
                  <c:v>140500</c:v>
                </c:pt>
                <c:pt idx="1497">
                  <c:v>290000</c:v>
                </c:pt>
                <c:pt idx="1498">
                  <c:v>165000</c:v>
                </c:pt>
                <c:pt idx="1499">
                  <c:v>234124</c:v>
                </c:pt>
                <c:pt idx="1500">
                  <c:v>42000</c:v>
                </c:pt>
                <c:pt idx="1501">
                  <c:v>293000</c:v>
                </c:pt>
                <c:pt idx="1502">
                  <c:v>44000</c:v>
                </c:pt>
                <c:pt idx="1503">
                  <c:v>240000</c:v>
                </c:pt>
                <c:pt idx="1504">
                  <c:v>250000</c:v>
                </c:pt>
                <c:pt idx="1505">
                  <c:v>240000</c:v>
                </c:pt>
                <c:pt idx="1506">
                  <c:v>180000</c:v>
                </c:pt>
                <c:pt idx="1507">
                  <c:v>225000</c:v>
                </c:pt>
                <c:pt idx="1508">
                  <c:v>300000</c:v>
                </c:pt>
                <c:pt idx="1509">
                  <c:v>85000</c:v>
                </c:pt>
                <c:pt idx="1510">
                  <c:v>17000</c:v>
                </c:pt>
                <c:pt idx="1511">
                  <c:v>550000</c:v>
                </c:pt>
                <c:pt idx="1512">
                  <c:v>22000</c:v>
                </c:pt>
                <c:pt idx="1513">
                  <c:v>107000</c:v>
                </c:pt>
                <c:pt idx="1514">
                  <c:v>80000</c:v>
                </c:pt>
                <c:pt idx="1515">
                  <c:v>110000</c:v>
                </c:pt>
                <c:pt idx="1516">
                  <c:v>333000</c:v>
                </c:pt>
                <c:pt idx="1517">
                  <c:v>30000</c:v>
                </c:pt>
                <c:pt idx="1518">
                  <c:v>30715</c:v>
                </c:pt>
                <c:pt idx="1519">
                  <c:v>73021</c:v>
                </c:pt>
                <c:pt idx="1520">
                  <c:v>42860</c:v>
                </c:pt>
                <c:pt idx="1521">
                  <c:v>255000</c:v>
                </c:pt>
                <c:pt idx="1522">
                  <c:v>72000</c:v>
                </c:pt>
                <c:pt idx="1523">
                  <c:v>38000</c:v>
                </c:pt>
                <c:pt idx="1524">
                  <c:v>240000</c:v>
                </c:pt>
                <c:pt idx="1525">
                  <c:v>45000</c:v>
                </c:pt>
                <c:pt idx="1526">
                  <c:v>208000</c:v>
                </c:pt>
                <c:pt idx="1530">
                  <c:v>15000</c:v>
                </c:pt>
                <c:pt idx="1531">
                  <c:v>30200</c:v>
                </c:pt>
                <c:pt idx="1533">
                  <c:v>11200</c:v>
                </c:pt>
                <c:pt idx="1535">
                  <c:v>25000</c:v>
                </c:pt>
                <c:pt idx="1536">
                  <c:v>100000</c:v>
                </c:pt>
                <c:pt idx="1537">
                  <c:v>45600</c:v>
                </c:pt>
                <c:pt idx="1538">
                  <c:v>184553</c:v>
                </c:pt>
                <c:pt idx="1539">
                  <c:v>5500</c:v>
                </c:pt>
                <c:pt idx="1540">
                  <c:v>4000</c:v>
                </c:pt>
                <c:pt idx="1541">
                  <c:v>547000</c:v>
                </c:pt>
                <c:pt idx="1542">
                  <c:v>588669</c:v>
                </c:pt>
                <c:pt idx="1543">
                  <c:v>230000</c:v>
                </c:pt>
                <c:pt idx="1544">
                  <c:v>121000</c:v>
                </c:pt>
                <c:pt idx="1545">
                  <c:v>180000</c:v>
                </c:pt>
                <c:pt idx="1546">
                  <c:v>50000</c:v>
                </c:pt>
                <c:pt idx="1547">
                  <c:v>315000</c:v>
                </c:pt>
                <c:pt idx="1548">
                  <c:v>44000</c:v>
                </c:pt>
                <c:pt idx="1549">
                  <c:v>330000</c:v>
                </c:pt>
                <c:pt idx="1550">
                  <c:v>168000</c:v>
                </c:pt>
                <c:pt idx="1551">
                  <c:v>221500</c:v>
                </c:pt>
                <c:pt idx="1552">
                  <c:v>185000</c:v>
                </c:pt>
                <c:pt idx="1553">
                  <c:v>180000</c:v>
                </c:pt>
                <c:pt idx="1554">
                  <c:v>202000</c:v>
                </c:pt>
                <c:pt idx="1555">
                  <c:v>142000</c:v>
                </c:pt>
                <c:pt idx="1556">
                  <c:v>230000</c:v>
                </c:pt>
                <c:pt idx="1557">
                  <c:v>830000</c:v>
                </c:pt>
                <c:pt idx="1558">
                  <c:v>21000</c:v>
                </c:pt>
                <c:pt idx="1561">
                  <c:v>180000</c:v>
                </c:pt>
                <c:pt idx="1562">
                  <c:v>6185</c:v>
                </c:pt>
                <c:pt idx="1563">
                  <c:v>21000</c:v>
                </c:pt>
                <c:pt idx="1564">
                  <c:v>20000</c:v>
                </c:pt>
                <c:pt idx="1565">
                  <c:v>80000</c:v>
                </c:pt>
                <c:pt idx="1566">
                  <c:v>15320</c:v>
                </c:pt>
                <c:pt idx="1567">
                  <c:v>43150</c:v>
                </c:pt>
                <c:pt idx="1568">
                  <c:v>10000</c:v>
                </c:pt>
                <c:pt idx="1569">
                  <c:v>47395</c:v>
                </c:pt>
                <c:pt idx="1570">
                  <c:v>34280</c:v>
                </c:pt>
                <c:pt idx="1571">
                  <c:v>30000</c:v>
                </c:pt>
                <c:pt idx="1572">
                  <c:v>48150</c:v>
                </c:pt>
                <c:pt idx="1573">
                  <c:v>29850</c:v>
                </c:pt>
                <c:pt idx="1574">
                  <c:v>11978</c:v>
                </c:pt>
                <c:pt idx="1575">
                  <c:v>90000</c:v>
                </c:pt>
                <c:pt idx="1576">
                  <c:v>32000</c:v>
                </c:pt>
                <c:pt idx="1577">
                  <c:v>285000</c:v>
                </c:pt>
                <c:pt idx="1578">
                  <c:v>4000</c:v>
                </c:pt>
                <c:pt idx="1580">
                  <c:v>9500</c:v>
                </c:pt>
                <c:pt idx="1581">
                  <c:v>9194</c:v>
                </c:pt>
                <c:pt idx="1582">
                  <c:v>22000</c:v>
                </c:pt>
                <c:pt idx="1583">
                  <c:v>48959</c:v>
                </c:pt>
                <c:pt idx="1584">
                  <c:v>8000</c:v>
                </c:pt>
                <c:pt idx="1585">
                  <c:v>70000</c:v>
                </c:pt>
                <c:pt idx="1586">
                  <c:v>25400</c:v>
                </c:pt>
                <c:pt idx="1587">
                  <c:v>24680</c:v>
                </c:pt>
                <c:pt idx="1588">
                  <c:v>3406</c:v>
                </c:pt>
                <c:pt idx="1589">
                  <c:v>35000</c:v>
                </c:pt>
                <c:pt idx="1590">
                  <c:v>9900</c:v>
                </c:pt>
                <c:pt idx="1591">
                  <c:v>13509</c:v>
                </c:pt>
                <c:pt idx="1592">
                  <c:v>15900</c:v>
                </c:pt>
                <c:pt idx="1593">
                  <c:v>4917</c:v>
                </c:pt>
                <c:pt idx="1594">
                  <c:v>75031</c:v>
                </c:pt>
                <c:pt idx="1595">
                  <c:v>53000</c:v>
                </c:pt>
                <c:pt idx="1596">
                  <c:v>19500</c:v>
                </c:pt>
                <c:pt idx="1597">
                  <c:v>38000</c:v>
                </c:pt>
                <c:pt idx="1598">
                  <c:v>52299</c:v>
                </c:pt>
                <c:pt idx="1599">
                  <c:v>3953</c:v>
                </c:pt>
                <c:pt idx="1600">
                  <c:v>37500</c:v>
                </c:pt>
                <c:pt idx="1601">
                  <c:v>9300</c:v>
                </c:pt>
                <c:pt idx="1602">
                  <c:v>5000</c:v>
                </c:pt>
                <c:pt idx="1603">
                  <c:v>47836</c:v>
                </c:pt>
                <c:pt idx="1604">
                  <c:v>17800</c:v>
                </c:pt>
                <c:pt idx="1605">
                  <c:v>5000</c:v>
                </c:pt>
                <c:pt idx="1606">
                  <c:v>20000</c:v>
                </c:pt>
                <c:pt idx="1607">
                  <c:v>5000</c:v>
                </c:pt>
                <c:pt idx="1608">
                  <c:v>6200</c:v>
                </c:pt>
                <c:pt idx="1609">
                  <c:v>5000</c:v>
                </c:pt>
                <c:pt idx="1610">
                  <c:v>75474</c:v>
                </c:pt>
                <c:pt idx="1611">
                  <c:v>4800</c:v>
                </c:pt>
                <c:pt idx="1612">
                  <c:v>18686</c:v>
                </c:pt>
                <c:pt idx="1613">
                  <c:v>10000</c:v>
                </c:pt>
                <c:pt idx="1614">
                  <c:v>40000</c:v>
                </c:pt>
                <c:pt idx="1615">
                  <c:v>28220</c:v>
                </c:pt>
                <c:pt idx="1616">
                  <c:v>10000</c:v>
                </c:pt>
                <c:pt idx="1617">
                  <c:v>10000</c:v>
                </c:pt>
                <c:pt idx="1618">
                  <c:v>10000</c:v>
                </c:pt>
                <c:pt idx="1619">
                  <c:v>12000</c:v>
                </c:pt>
                <c:pt idx="1620">
                  <c:v>21920</c:v>
                </c:pt>
                <c:pt idx="1621">
                  <c:v>50000</c:v>
                </c:pt>
                <c:pt idx="1622">
                  <c:v>10000</c:v>
                </c:pt>
                <c:pt idx="1623">
                  <c:v>12000</c:v>
                </c:pt>
                <c:pt idx="1624">
                  <c:v>14200</c:v>
                </c:pt>
                <c:pt idx="1625">
                  <c:v>12291</c:v>
                </c:pt>
                <c:pt idx="1626">
                  <c:v>5000</c:v>
                </c:pt>
                <c:pt idx="1627">
                  <c:v>15100</c:v>
                </c:pt>
                <c:pt idx="1628">
                  <c:v>9379</c:v>
                </c:pt>
                <c:pt idx="1629">
                  <c:v>13000</c:v>
                </c:pt>
                <c:pt idx="1630">
                  <c:v>5100</c:v>
                </c:pt>
                <c:pt idx="1631">
                  <c:v>50250</c:v>
                </c:pt>
                <c:pt idx="1632">
                  <c:v>182016</c:v>
                </c:pt>
                <c:pt idx="1633">
                  <c:v>57847</c:v>
                </c:pt>
                <c:pt idx="1634">
                  <c:v>3408</c:v>
                </c:pt>
                <c:pt idx="1635">
                  <c:v>20400</c:v>
                </c:pt>
                <c:pt idx="1636">
                  <c:v>9561</c:v>
                </c:pt>
                <c:pt idx="1637">
                  <c:v>23200</c:v>
                </c:pt>
                <c:pt idx="1638">
                  <c:v>19000</c:v>
                </c:pt>
                <c:pt idx="1639">
                  <c:v>21200</c:v>
                </c:pt>
                <c:pt idx="1640">
                  <c:v>13400</c:v>
                </c:pt>
                <c:pt idx="1641">
                  <c:v>13400</c:v>
                </c:pt>
                <c:pt idx="1642">
                  <c:v>10495</c:v>
                </c:pt>
                <c:pt idx="1643">
                  <c:v>11500</c:v>
                </c:pt>
                <c:pt idx="1644">
                  <c:v>36697</c:v>
                </c:pt>
                <c:pt idx="1645">
                  <c:v>15200</c:v>
                </c:pt>
                <c:pt idx="1646">
                  <c:v>50000</c:v>
                </c:pt>
                <c:pt idx="1647">
                  <c:v>53168</c:v>
                </c:pt>
                <c:pt idx="1648">
                  <c:v>3500</c:v>
                </c:pt>
                <c:pt idx="1649">
                  <c:v>24000</c:v>
                </c:pt>
                <c:pt idx="1650">
                  <c:v>12000</c:v>
                </c:pt>
                <c:pt idx="1651">
                  <c:v>7000</c:v>
                </c:pt>
                <c:pt idx="1652">
                  <c:v>35000</c:v>
                </c:pt>
                <c:pt idx="1653">
                  <c:v>5500</c:v>
                </c:pt>
                <c:pt idx="1654">
                  <c:v>37000</c:v>
                </c:pt>
                <c:pt idx="1655">
                  <c:v>10000</c:v>
                </c:pt>
                <c:pt idx="1656">
                  <c:v>5500</c:v>
                </c:pt>
                <c:pt idx="1657">
                  <c:v>4897</c:v>
                </c:pt>
                <c:pt idx="1658">
                  <c:v>3661</c:v>
                </c:pt>
                <c:pt idx="1659">
                  <c:v>9000</c:v>
                </c:pt>
                <c:pt idx="1660">
                  <c:v>35000</c:v>
                </c:pt>
                <c:pt idx="1661">
                  <c:v>23614</c:v>
                </c:pt>
                <c:pt idx="1662">
                  <c:v>62904</c:v>
                </c:pt>
                <c:pt idx="1663">
                  <c:v>50958</c:v>
                </c:pt>
                <c:pt idx="1664">
                  <c:v>5580</c:v>
                </c:pt>
                <c:pt idx="1665">
                  <c:v>17440</c:v>
                </c:pt>
                <c:pt idx="1666">
                  <c:v>17440</c:v>
                </c:pt>
                <c:pt idx="1667">
                  <c:v>15000</c:v>
                </c:pt>
                <c:pt idx="1668">
                  <c:v>31877</c:v>
                </c:pt>
                <c:pt idx="1669">
                  <c:v>54099</c:v>
                </c:pt>
                <c:pt idx="1670">
                  <c:v>38017</c:v>
                </c:pt>
                <c:pt idx="1671">
                  <c:v>73822</c:v>
                </c:pt>
                <c:pt idx="1672">
                  <c:v>6234</c:v>
                </c:pt>
                <c:pt idx="1673">
                  <c:v>6800</c:v>
                </c:pt>
                <c:pt idx="1674">
                  <c:v>15000</c:v>
                </c:pt>
                <c:pt idx="1675">
                  <c:v>13400</c:v>
                </c:pt>
                <c:pt idx="1676">
                  <c:v>40000</c:v>
                </c:pt>
                <c:pt idx="1678">
                  <c:v>40000</c:v>
                </c:pt>
                <c:pt idx="1679">
                  <c:v>177000</c:v>
                </c:pt>
                <c:pt idx="1680">
                  <c:v>86000</c:v>
                </c:pt>
                <c:pt idx="1681">
                  <c:v>5700</c:v>
                </c:pt>
                <c:pt idx="1682">
                  <c:v>20000</c:v>
                </c:pt>
                <c:pt idx="1683">
                  <c:v>50000</c:v>
                </c:pt>
                <c:pt idx="1684">
                  <c:v>19000</c:v>
                </c:pt>
                <c:pt idx="1685">
                  <c:v>7920</c:v>
                </c:pt>
                <c:pt idx="1686">
                  <c:v>510</c:v>
                </c:pt>
                <c:pt idx="1687">
                  <c:v>10169</c:v>
                </c:pt>
                <c:pt idx="1688">
                  <c:v>5208</c:v>
                </c:pt>
                <c:pt idx="1689">
                  <c:v>8400</c:v>
                </c:pt>
                <c:pt idx="1690">
                  <c:v>16000</c:v>
                </c:pt>
                <c:pt idx="1691">
                  <c:v>209000</c:v>
                </c:pt>
                <c:pt idx="1695">
                  <c:v>214000</c:v>
                </c:pt>
                <c:pt idx="1699">
                  <c:v>13000</c:v>
                </c:pt>
                <c:pt idx="1700">
                  <c:v>13000</c:v>
                </c:pt>
                <c:pt idx="1701">
                  <c:v>2968</c:v>
                </c:pt>
                <c:pt idx="1702">
                  <c:v>784143</c:v>
                </c:pt>
                <c:pt idx="1703">
                  <c:v>132000</c:v>
                </c:pt>
                <c:pt idx="1704">
                  <c:v>110000</c:v>
                </c:pt>
                <c:pt idx="1705">
                  <c:v>442837</c:v>
                </c:pt>
                <c:pt idx="1706">
                  <c:v>120586</c:v>
                </c:pt>
                <c:pt idx="1707">
                  <c:v>100000</c:v>
                </c:pt>
                <c:pt idx="1708">
                  <c:v>23500</c:v>
                </c:pt>
                <c:pt idx="1709">
                  <c:v>1300000</c:v>
                </c:pt>
                <c:pt idx="1711">
                  <c:v>50000</c:v>
                </c:pt>
                <c:pt idx="1712">
                  <c:v>6000</c:v>
                </c:pt>
                <c:pt idx="1713">
                  <c:v>246328</c:v>
                </c:pt>
                <c:pt idx="1714">
                  <c:v>297000</c:v>
                </c:pt>
                <c:pt idx="1715">
                  <c:v>318000</c:v>
                </c:pt>
                <c:pt idx="1716">
                  <c:v>122000</c:v>
                </c:pt>
                <c:pt idx="1717">
                  <c:v>291000</c:v>
                </c:pt>
                <c:pt idx="1719">
                  <c:v>25000</c:v>
                </c:pt>
                <c:pt idx="1720">
                  <c:v>18000</c:v>
                </c:pt>
                <c:pt idx="1722">
                  <c:v>41000</c:v>
                </c:pt>
                <c:pt idx="1723">
                  <c:v>12500</c:v>
                </c:pt>
                <c:pt idx="1724">
                  <c:v>30000</c:v>
                </c:pt>
                <c:pt idx="1725">
                  <c:v>14000</c:v>
                </c:pt>
                <c:pt idx="1726">
                  <c:v>20000</c:v>
                </c:pt>
                <c:pt idx="1727">
                  <c:v>50000</c:v>
                </c:pt>
                <c:pt idx="1728">
                  <c:v>60000</c:v>
                </c:pt>
                <c:pt idx="1729">
                  <c:v>71000</c:v>
                </c:pt>
                <c:pt idx="1734">
                  <c:v>229000</c:v>
                </c:pt>
                <c:pt idx="1739">
                  <c:v>44000</c:v>
                </c:pt>
                <c:pt idx="1740">
                  <c:v>32500</c:v>
                </c:pt>
                <c:pt idx="1741">
                  <c:v>19500</c:v>
                </c:pt>
                <c:pt idx="1742">
                  <c:v>10500</c:v>
                </c:pt>
                <c:pt idx="1743">
                  <c:v>34500</c:v>
                </c:pt>
                <c:pt idx="1744">
                  <c:v>72000</c:v>
                </c:pt>
                <c:pt idx="1745">
                  <c:v>80000</c:v>
                </c:pt>
                <c:pt idx="1747">
                  <c:v>145850</c:v>
                </c:pt>
                <c:pt idx="1748">
                  <c:v>121000</c:v>
                </c:pt>
                <c:pt idx="1749">
                  <c:v>80000</c:v>
                </c:pt>
                <c:pt idx="1750">
                  <c:v>65000</c:v>
                </c:pt>
                <c:pt idx="1751">
                  <c:v>242945</c:v>
                </c:pt>
                <c:pt idx="1752">
                  <c:v>96477</c:v>
                </c:pt>
                <c:pt idx="1753">
                  <c:v>106866</c:v>
                </c:pt>
                <c:pt idx="1754">
                  <c:v>258074</c:v>
                </c:pt>
                <c:pt idx="1755">
                  <c:v>15000</c:v>
                </c:pt>
                <c:pt idx="1756">
                  <c:v>15000</c:v>
                </c:pt>
                <c:pt idx="1757">
                  <c:v>2500</c:v>
                </c:pt>
                <c:pt idx="1758">
                  <c:v>8000</c:v>
                </c:pt>
                <c:pt idx="1759">
                  <c:v>137700</c:v>
                </c:pt>
                <c:pt idx="1760">
                  <c:v>169850</c:v>
                </c:pt>
                <c:pt idx="1761">
                  <c:v>169850</c:v>
                </c:pt>
                <c:pt idx="1762">
                  <c:v>169850</c:v>
                </c:pt>
                <c:pt idx="1763">
                  <c:v>170400</c:v>
                </c:pt>
                <c:pt idx="1764">
                  <c:v>158000</c:v>
                </c:pt>
                <c:pt idx="1765">
                  <c:v>135322</c:v>
                </c:pt>
                <c:pt idx="1766">
                  <c:v>92644</c:v>
                </c:pt>
                <c:pt idx="1767">
                  <c:v>180000</c:v>
                </c:pt>
                <c:pt idx="1768">
                  <c:v>180000</c:v>
                </c:pt>
                <c:pt idx="1769">
                  <c:v>288000</c:v>
                </c:pt>
                <c:pt idx="1770">
                  <c:v>143000</c:v>
                </c:pt>
                <c:pt idx="1771">
                  <c:v>143000</c:v>
                </c:pt>
                <c:pt idx="1772">
                  <c:v>143000</c:v>
                </c:pt>
                <c:pt idx="1773">
                  <c:v>166400</c:v>
                </c:pt>
                <c:pt idx="1774">
                  <c:v>156000</c:v>
                </c:pt>
                <c:pt idx="1775">
                  <c:v>175000</c:v>
                </c:pt>
                <c:pt idx="1776">
                  <c:v>113000</c:v>
                </c:pt>
                <c:pt idx="1777">
                  <c:v>300000</c:v>
                </c:pt>
                <c:pt idx="1778">
                  <c:v>471875</c:v>
                </c:pt>
                <c:pt idx="1779">
                  <c:v>700000</c:v>
                </c:pt>
                <c:pt idx="1780">
                  <c:v>415900</c:v>
                </c:pt>
                <c:pt idx="1781">
                  <c:v>215755</c:v>
                </c:pt>
                <c:pt idx="1782">
                  <c:v>215755</c:v>
                </c:pt>
                <c:pt idx="1783">
                  <c:v>118000</c:v>
                </c:pt>
                <c:pt idx="1784">
                  <c:v>33000</c:v>
                </c:pt>
                <c:pt idx="1785">
                  <c:v>467000</c:v>
                </c:pt>
                <c:pt idx="1786">
                  <c:v>400000</c:v>
                </c:pt>
                <c:pt idx="1787">
                  <c:v>400000</c:v>
                </c:pt>
                <c:pt idx="1788">
                  <c:v>400000</c:v>
                </c:pt>
                <c:pt idx="1789">
                  <c:v>92500</c:v>
                </c:pt>
                <c:pt idx="1790">
                  <c:v>990000</c:v>
                </c:pt>
                <c:pt idx="1791">
                  <c:v>99300</c:v>
                </c:pt>
                <c:pt idx="1792">
                  <c:v>495000</c:v>
                </c:pt>
                <c:pt idx="1793">
                  <c:v>385000</c:v>
                </c:pt>
                <c:pt idx="1794">
                  <c:v>376900</c:v>
                </c:pt>
                <c:pt idx="1795">
                  <c:v>442300</c:v>
                </c:pt>
                <c:pt idx="1796">
                  <c:v>306375</c:v>
                </c:pt>
                <c:pt idx="1797">
                  <c:v>306375</c:v>
                </c:pt>
                <c:pt idx="1798">
                  <c:v>38000</c:v>
                </c:pt>
                <c:pt idx="1799">
                  <c:v>154000</c:v>
                </c:pt>
                <c:pt idx="1800">
                  <c:v>123200</c:v>
                </c:pt>
                <c:pt idx="1801">
                  <c:v>135000</c:v>
                </c:pt>
                <c:pt idx="1802">
                  <c:v>195000</c:v>
                </c:pt>
                <c:pt idx="1803">
                  <c:v>195000</c:v>
                </c:pt>
                <c:pt idx="1804">
                  <c:v>136500</c:v>
                </c:pt>
                <c:pt idx="1805">
                  <c:v>153000</c:v>
                </c:pt>
                <c:pt idx="1806">
                  <c:v>427320</c:v>
                </c:pt>
                <c:pt idx="1807">
                  <c:v>87000</c:v>
                </c:pt>
                <c:pt idx="1808">
                  <c:v>165000</c:v>
                </c:pt>
                <c:pt idx="1809">
                  <c:v>165000</c:v>
                </c:pt>
                <c:pt idx="1810">
                  <c:v>165000</c:v>
                </c:pt>
                <c:pt idx="1811">
                  <c:v>165000</c:v>
                </c:pt>
                <c:pt idx="1812">
                  <c:v>433333</c:v>
                </c:pt>
                <c:pt idx="1813">
                  <c:v>433333</c:v>
                </c:pt>
                <c:pt idx="1814">
                  <c:v>433333</c:v>
                </c:pt>
                <c:pt idx="1815">
                  <c:v>165000</c:v>
                </c:pt>
                <c:pt idx="1816">
                  <c:v>165000</c:v>
                </c:pt>
                <c:pt idx="1817">
                  <c:v>165000</c:v>
                </c:pt>
                <c:pt idx="1818">
                  <c:v>165000</c:v>
                </c:pt>
                <c:pt idx="1819">
                  <c:v>553930</c:v>
                </c:pt>
                <c:pt idx="1820">
                  <c:v>360000</c:v>
                </c:pt>
                <c:pt idx="1821">
                  <c:v>120000</c:v>
                </c:pt>
                <c:pt idx="1822">
                  <c:v>80000</c:v>
                </c:pt>
                <c:pt idx="1825">
                  <c:v>122000</c:v>
                </c:pt>
                <c:pt idx="1826">
                  <c:v>30000</c:v>
                </c:pt>
                <c:pt idx="1827">
                  <c:v>65000</c:v>
                </c:pt>
                <c:pt idx="1828">
                  <c:v>57900</c:v>
                </c:pt>
                <c:pt idx="1829">
                  <c:v>35000</c:v>
                </c:pt>
                <c:pt idx="1830">
                  <c:v>11000</c:v>
                </c:pt>
                <c:pt idx="1831">
                  <c:v>9800</c:v>
                </c:pt>
                <c:pt idx="1832">
                  <c:v>25000</c:v>
                </c:pt>
                <c:pt idx="1834">
                  <c:v>18100</c:v>
                </c:pt>
                <c:pt idx="1835">
                  <c:v>107106</c:v>
                </c:pt>
                <c:pt idx="1836">
                  <c:v>378640</c:v>
                </c:pt>
                <c:pt idx="1837">
                  <c:v>113570</c:v>
                </c:pt>
                <c:pt idx="1838">
                  <c:v>134450</c:v>
                </c:pt>
                <c:pt idx="1839">
                  <c:v>239604</c:v>
                </c:pt>
                <c:pt idx="1840">
                  <c:v>191080</c:v>
                </c:pt>
                <c:pt idx="1841">
                  <c:v>104065</c:v>
                </c:pt>
                <c:pt idx="1842">
                  <c:v>104065</c:v>
                </c:pt>
                <c:pt idx="1843">
                  <c:v>141185</c:v>
                </c:pt>
                <c:pt idx="1844">
                  <c:v>145715</c:v>
                </c:pt>
                <c:pt idx="1845">
                  <c:v>135115</c:v>
                </c:pt>
                <c:pt idx="1846">
                  <c:v>132330</c:v>
                </c:pt>
                <c:pt idx="1847">
                  <c:v>213955</c:v>
                </c:pt>
                <c:pt idx="1848">
                  <c:v>131610</c:v>
                </c:pt>
                <c:pt idx="1849">
                  <c:v>140340</c:v>
                </c:pt>
                <c:pt idx="1850">
                  <c:v>222000</c:v>
                </c:pt>
                <c:pt idx="1851">
                  <c:v>80000</c:v>
                </c:pt>
                <c:pt idx="1852">
                  <c:v>200000</c:v>
                </c:pt>
                <c:pt idx="1853">
                  <c:v>50000</c:v>
                </c:pt>
                <c:pt idx="1854">
                  <c:v>28000</c:v>
                </c:pt>
                <c:pt idx="1855">
                  <c:v>7800</c:v>
                </c:pt>
                <c:pt idx="1856">
                  <c:v>50000</c:v>
                </c:pt>
                <c:pt idx="1857">
                  <c:v>120000</c:v>
                </c:pt>
                <c:pt idx="1858">
                  <c:v>50000</c:v>
                </c:pt>
                <c:pt idx="1859">
                  <c:v>40000</c:v>
                </c:pt>
                <c:pt idx="1860">
                  <c:v>130000</c:v>
                </c:pt>
                <c:pt idx="1861">
                  <c:v>413000</c:v>
                </c:pt>
                <c:pt idx="1862">
                  <c:v>117500</c:v>
                </c:pt>
                <c:pt idx="1863">
                  <c:v>350000</c:v>
                </c:pt>
                <c:pt idx="1864">
                  <c:v>443000</c:v>
                </c:pt>
                <c:pt idx="1865">
                  <c:v>153000</c:v>
                </c:pt>
                <c:pt idx="1866">
                  <c:v>15000</c:v>
                </c:pt>
                <c:pt idx="1868">
                  <c:v>560000</c:v>
                </c:pt>
                <c:pt idx="1869">
                  <c:v>146270</c:v>
                </c:pt>
                <c:pt idx="1870">
                  <c:v>129000</c:v>
                </c:pt>
                <c:pt idx="1871">
                  <c:v>108000</c:v>
                </c:pt>
                <c:pt idx="1872">
                  <c:v>96129</c:v>
                </c:pt>
                <c:pt idx="1875">
                  <c:v>171000</c:v>
                </c:pt>
                <c:pt idx="1876">
                  <c:v>182000</c:v>
                </c:pt>
                <c:pt idx="1877">
                  <c:v>60000</c:v>
                </c:pt>
                <c:pt idx="1878">
                  <c:v>345000</c:v>
                </c:pt>
                <c:pt idx="1879">
                  <c:v>140000</c:v>
                </c:pt>
                <c:pt idx="1880">
                  <c:v>240000</c:v>
                </c:pt>
                <c:pt idx="1881">
                  <c:v>138000</c:v>
                </c:pt>
                <c:pt idx="1882">
                  <c:v>318000</c:v>
                </c:pt>
                <c:pt idx="1883">
                  <c:v>156000</c:v>
                </c:pt>
                <c:pt idx="1884">
                  <c:v>100000</c:v>
                </c:pt>
                <c:pt idx="1885">
                  <c:v>221000</c:v>
                </c:pt>
                <c:pt idx="1886">
                  <c:v>102500</c:v>
                </c:pt>
                <c:pt idx="1887">
                  <c:v>156000</c:v>
                </c:pt>
                <c:pt idx="1888">
                  <c:v>413300</c:v>
                </c:pt>
                <c:pt idx="1889">
                  <c:v>280000</c:v>
                </c:pt>
                <c:pt idx="1890">
                  <c:v>280000</c:v>
                </c:pt>
                <c:pt idx="1891">
                  <c:v>227000</c:v>
                </c:pt>
                <c:pt idx="1892">
                  <c:v>227000</c:v>
                </c:pt>
                <c:pt idx="1893">
                  <c:v>15000</c:v>
                </c:pt>
                <c:pt idx="1894">
                  <c:v>262000</c:v>
                </c:pt>
                <c:pt idx="1895">
                  <c:v>371941</c:v>
                </c:pt>
                <c:pt idx="1896">
                  <c:v>180000</c:v>
                </c:pt>
                <c:pt idx="1897">
                  <c:v>418200</c:v>
                </c:pt>
                <c:pt idx="1898">
                  <c:v>418200</c:v>
                </c:pt>
                <c:pt idx="1899">
                  <c:v>300000</c:v>
                </c:pt>
                <c:pt idx="1900">
                  <c:v>74901</c:v>
                </c:pt>
                <c:pt idx="1901">
                  <c:v>230000</c:v>
                </c:pt>
                <c:pt idx="1902">
                  <c:v>74901</c:v>
                </c:pt>
                <c:pt idx="1903">
                  <c:v>56000</c:v>
                </c:pt>
                <c:pt idx="1904">
                  <c:v>226000</c:v>
                </c:pt>
                <c:pt idx="1905">
                  <c:v>126689</c:v>
                </c:pt>
                <c:pt idx="1909">
                  <c:v>300000</c:v>
                </c:pt>
                <c:pt idx="1910">
                  <c:v>591500</c:v>
                </c:pt>
                <c:pt idx="1911">
                  <c:v>600000</c:v>
                </c:pt>
                <c:pt idx="1912">
                  <c:v>241700</c:v>
                </c:pt>
                <c:pt idx="1913">
                  <c:v>500000</c:v>
                </c:pt>
                <c:pt idx="1914">
                  <c:v>350000</c:v>
                </c:pt>
                <c:pt idx="1915">
                  <c:v>500000</c:v>
                </c:pt>
                <c:pt idx="1916">
                  <c:v>407000</c:v>
                </c:pt>
                <c:pt idx="1917">
                  <c:v>27000</c:v>
                </c:pt>
                <c:pt idx="1918">
                  <c:v>407000</c:v>
                </c:pt>
                <c:pt idx="1919">
                  <c:v>130000</c:v>
                </c:pt>
                <c:pt idx="1920">
                  <c:v>325000</c:v>
                </c:pt>
                <c:pt idx="1921">
                  <c:v>21133</c:v>
                </c:pt>
                <c:pt idx="1922">
                  <c:v>250000</c:v>
                </c:pt>
                <c:pt idx="1924">
                  <c:v>350000</c:v>
                </c:pt>
                <c:pt idx="1925">
                  <c:v>660000</c:v>
                </c:pt>
                <c:pt idx="1926">
                  <c:v>149500</c:v>
                </c:pt>
                <c:pt idx="1927">
                  <c:v>270950</c:v>
                </c:pt>
                <c:pt idx="1928">
                  <c:v>500000</c:v>
                </c:pt>
                <c:pt idx="1929">
                  <c:v>177900</c:v>
                </c:pt>
                <c:pt idx="1930">
                  <c:v>128000</c:v>
                </c:pt>
                <c:pt idx="1931">
                  <c:v>330000</c:v>
                </c:pt>
                <c:pt idx="1932">
                  <c:v>170000</c:v>
                </c:pt>
                <c:pt idx="1933">
                  <c:v>150000</c:v>
                </c:pt>
                <c:pt idx="1934">
                  <c:v>180000</c:v>
                </c:pt>
                <c:pt idx="1935">
                  <c:v>19820</c:v>
                </c:pt>
                <c:pt idx="1936">
                  <c:v>6800</c:v>
                </c:pt>
                <c:pt idx="1937">
                  <c:v>156000</c:v>
                </c:pt>
                <c:pt idx="1938">
                  <c:v>162000</c:v>
                </c:pt>
                <c:pt idx="1939">
                  <c:v>60000</c:v>
                </c:pt>
                <c:pt idx="1940">
                  <c:v>134000</c:v>
                </c:pt>
                <c:pt idx="1941">
                  <c:v>62640</c:v>
                </c:pt>
                <c:pt idx="1942">
                  <c:v>450000</c:v>
                </c:pt>
                <c:pt idx="1943">
                  <c:v>8550</c:v>
                </c:pt>
                <c:pt idx="1944">
                  <c:v>33000</c:v>
                </c:pt>
                <c:pt idx="1945">
                  <c:v>16500</c:v>
                </c:pt>
                <c:pt idx="1946">
                  <c:v>32000</c:v>
                </c:pt>
                <c:pt idx="1947">
                  <c:v>22400</c:v>
                </c:pt>
                <c:pt idx="1948">
                  <c:v>69000</c:v>
                </c:pt>
                <c:pt idx="1949">
                  <c:v>208000</c:v>
                </c:pt>
                <c:pt idx="1950">
                  <c:v>68000</c:v>
                </c:pt>
                <c:pt idx="1951">
                  <c:v>25000</c:v>
                </c:pt>
                <c:pt idx="1952">
                  <c:v>17000</c:v>
                </c:pt>
                <c:pt idx="1953">
                  <c:v>30000</c:v>
                </c:pt>
                <c:pt idx="1954">
                  <c:v>63000</c:v>
                </c:pt>
                <c:pt idx="1955">
                  <c:v>36000</c:v>
                </c:pt>
                <c:pt idx="1956">
                  <c:v>100000</c:v>
                </c:pt>
                <c:pt idx="1957">
                  <c:v>32000</c:v>
                </c:pt>
                <c:pt idx="1958">
                  <c:v>58190</c:v>
                </c:pt>
                <c:pt idx="1959">
                  <c:v>27000</c:v>
                </c:pt>
                <c:pt idx="1960">
                  <c:v>30450</c:v>
                </c:pt>
                <c:pt idx="1961">
                  <c:v>23000</c:v>
                </c:pt>
                <c:pt idx="1962">
                  <c:v>124000</c:v>
                </c:pt>
                <c:pt idx="1963">
                  <c:v>28000</c:v>
                </c:pt>
                <c:pt idx="1964">
                  <c:v>117500</c:v>
                </c:pt>
                <c:pt idx="1965">
                  <c:v>107000</c:v>
                </c:pt>
                <c:pt idx="1966">
                  <c:v>52000</c:v>
                </c:pt>
                <c:pt idx="1967">
                  <c:v>120000</c:v>
                </c:pt>
                <c:pt idx="1968">
                  <c:v>60000</c:v>
                </c:pt>
                <c:pt idx="1969">
                  <c:v>70000</c:v>
                </c:pt>
                <c:pt idx="1970">
                  <c:v>65000</c:v>
                </c:pt>
                <c:pt idx="1971">
                  <c:v>35000</c:v>
                </c:pt>
                <c:pt idx="1972">
                  <c:v>28000</c:v>
                </c:pt>
                <c:pt idx="1973">
                  <c:v>122000</c:v>
                </c:pt>
                <c:pt idx="1974">
                  <c:v>137000</c:v>
                </c:pt>
                <c:pt idx="1975">
                  <c:v>27000</c:v>
                </c:pt>
                <c:pt idx="1976">
                  <c:v>25000</c:v>
                </c:pt>
                <c:pt idx="1977">
                  <c:v>25700</c:v>
                </c:pt>
                <c:pt idx="1978">
                  <c:v>172000</c:v>
                </c:pt>
                <c:pt idx="1979">
                  <c:v>46000</c:v>
                </c:pt>
                <c:pt idx="1980">
                  <c:v>3000</c:v>
                </c:pt>
                <c:pt idx="1981">
                  <c:v>115000</c:v>
                </c:pt>
                <c:pt idx="1982">
                  <c:v>92700</c:v>
                </c:pt>
                <c:pt idx="1983">
                  <c:v>45000</c:v>
                </c:pt>
                <c:pt idx="1984">
                  <c:v>30000</c:v>
                </c:pt>
                <c:pt idx="1985">
                  <c:v>65000</c:v>
                </c:pt>
                <c:pt idx="1986">
                  <c:v>32326</c:v>
                </c:pt>
                <c:pt idx="1988">
                  <c:v>150000</c:v>
                </c:pt>
                <c:pt idx="1989">
                  <c:v>150000</c:v>
                </c:pt>
                <c:pt idx="1990">
                  <c:v>40000</c:v>
                </c:pt>
                <c:pt idx="1991">
                  <c:v>8800</c:v>
                </c:pt>
                <c:pt idx="1992">
                  <c:v>5200</c:v>
                </c:pt>
                <c:pt idx="1996">
                  <c:v>31000</c:v>
                </c:pt>
                <c:pt idx="1997">
                  <c:v>35000</c:v>
                </c:pt>
                <c:pt idx="1998">
                  <c:v>60000</c:v>
                </c:pt>
                <c:pt idx="1999">
                  <c:v>9000</c:v>
                </c:pt>
                <c:pt idx="2000">
                  <c:v>32000</c:v>
                </c:pt>
                <c:pt idx="2001">
                  <c:v>75000</c:v>
                </c:pt>
                <c:pt idx="2002">
                  <c:v>19017</c:v>
                </c:pt>
                <c:pt idx="2003">
                  <c:v>10000</c:v>
                </c:pt>
                <c:pt idx="2004">
                  <c:v>22000</c:v>
                </c:pt>
                <c:pt idx="2005">
                  <c:v>40000</c:v>
                </c:pt>
                <c:pt idx="2006">
                  <c:v>25000</c:v>
                </c:pt>
                <c:pt idx="2007">
                  <c:v>9000</c:v>
                </c:pt>
                <c:pt idx="2008">
                  <c:v>76000</c:v>
                </c:pt>
                <c:pt idx="2009">
                  <c:v>486000</c:v>
                </c:pt>
                <c:pt idx="2010">
                  <c:v>31000</c:v>
                </c:pt>
                <c:pt idx="2011">
                  <c:v>57000</c:v>
                </c:pt>
                <c:pt idx="2012">
                  <c:v>50000</c:v>
                </c:pt>
                <c:pt idx="2013">
                  <c:v>70000</c:v>
                </c:pt>
                <c:pt idx="2014">
                  <c:v>42000</c:v>
                </c:pt>
                <c:pt idx="2015">
                  <c:v>75000</c:v>
                </c:pt>
                <c:pt idx="2016">
                  <c:v>180000</c:v>
                </c:pt>
                <c:pt idx="2017">
                  <c:v>180000</c:v>
                </c:pt>
                <c:pt idx="2018">
                  <c:v>180000</c:v>
                </c:pt>
                <c:pt idx="2019">
                  <c:v>207045</c:v>
                </c:pt>
                <c:pt idx="2020">
                  <c:v>174960</c:v>
                </c:pt>
                <c:pt idx="2021">
                  <c:v>392995</c:v>
                </c:pt>
                <c:pt idx="2022">
                  <c:v>275000</c:v>
                </c:pt>
                <c:pt idx="2023">
                  <c:v>275000</c:v>
                </c:pt>
                <c:pt idx="2024">
                  <c:v>275000</c:v>
                </c:pt>
                <c:pt idx="2025">
                  <c:v>275000</c:v>
                </c:pt>
                <c:pt idx="2026">
                  <c:v>243000</c:v>
                </c:pt>
                <c:pt idx="2027">
                  <c:v>328500</c:v>
                </c:pt>
                <c:pt idx="2028">
                  <c:v>130000</c:v>
                </c:pt>
                <c:pt idx="2029">
                  <c:v>130000</c:v>
                </c:pt>
                <c:pt idx="2030">
                  <c:v>115000</c:v>
                </c:pt>
                <c:pt idx="2031">
                  <c:v>115000</c:v>
                </c:pt>
                <c:pt idx="2032">
                  <c:v>182782</c:v>
                </c:pt>
                <c:pt idx="2033">
                  <c:v>90000</c:v>
                </c:pt>
                <c:pt idx="2034">
                  <c:v>125000</c:v>
                </c:pt>
                <c:pt idx="2035">
                  <c:v>84000</c:v>
                </c:pt>
                <c:pt idx="2036">
                  <c:v>180000</c:v>
                </c:pt>
                <c:pt idx="2037">
                  <c:v>5000</c:v>
                </c:pt>
                <c:pt idx="2038">
                  <c:v>5005</c:v>
                </c:pt>
                <c:pt idx="2039">
                  <c:v>140000</c:v>
                </c:pt>
                <c:pt idx="2040">
                  <c:v>21000</c:v>
                </c:pt>
                <c:pt idx="2041">
                  <c:v>5000</c:v>
                </c:pt>
                <c:pt idx="2042">
                  <c:v>15000</c:v>
                </c:pt>
                <c:pt idx="2043">
                  <c:v>15835</c:v>
                </c:pt>
                <c:pt idx="2044">
                  <c:v>18000</c:v>
                </c:pt>
                <c:pt idx="2045">
                  <c:v>288490</c:v>
                </c:pt>
                <c:pt idx="2046">
                  <c:v>292722</c:v>
                </c:pt>
                <c:pt idx="2047">
                  <c:v>670000</c:v>
                </c:pt>
                <c:pt idx="2048">
                  <c:v>670000</c:v>
                </c:pt>
                <c:pt idx="2049">
                  <c:v>1000000</c:v>
                </c:pt>
              </c:numCache>
            </c:numRef>
          </c:xVal>
          <c:yVal>
            <c:numRef>
              <c:f>'US Data Centers Dataset'!$J$2:$J$2051</c:f>
              <c:numCache>
                <c:formatCode>General</c:formatCode>
                <c:ptCount val="2050"/>
                <c:pt idx="0">
                  <c:v>29.702999999999992</c:v>
                </c:pt>
                <c:pt idx="1">
                  <c:v>29.702999999999992</c:v>
                </c:pt>
                <c:pt idx="2">
                  <c:v>29.212999999999997</c:v>
                </c:pt>
                <c:pt idx="3">
                  <c:v>54.561999999999991</c:v>
                </c:pt>
                <c:pt idx="4">
                  <c:v>45.542000000000002</c:v>
                </c:pt>
                <c:pt idx="5">
                  <c:v>45.542000000000002</c:v>
                </c:pt>
                <c:pt idx="7">
                  <c:v>75</c:v>
                </c:pt>
                <c:pt idx="8">
                  <c:v>85.293999999999997</c:v>
                </c:pt>
                <c:pt idx="9">
                  <c:v>29.870999999999992</c:v>
                </c:pt>
                <c:pt idx="10">
                  <c:v>4.7323999999999984</c:v>
                </c:pt>
                <c:pt idx="11">
                  <c:v>8.620000000000001</c:v>
                </c:pt>
                <c:pt idx="12">
                  <c:v>2</c:v>
                </c:pt>
                <c:pt idx="13">
                  <c:v>5.4</c:v>
                </c:pt>
                <c:pt idx="14">
                  <c:v>4.8</c:v>
                </c:pt>
                <c:pt idx="15">
                  <c:v>0.1</c:v>
                </c:pt>
                <c:pt idx="16">
                  <c:v>0.52375000000000016</c:v>
                </c:pt>
                <c:pt idx="17">
                  <c:v>10.121500000000003</c:v>
                </c:pt>
                <c:pt idx="18">
                  <c:v>13.939500000000004</c:v>
                </c:pt>
                <c:pt idx="19">
                  <c:v>46.49</c:v>
                </c:pt>
                <c:pt idx="20">
                  <c:v>21.933000000000007</c:v>
                </c:pt>
                <c:pt idx="21">
                  <c:v>17.236000000000001</c:v>
                </c:pt>
                <c:pt idx="22">
                  <c:v>1</c:v>
                </c:pt>
                <c:pt idx="23">
                  <c:v>32.500000000000007</c:v>
                </c:pt>
                <c:pt idx="24">
                  <c:v>32.500000000000007</c:v>
                </c:pt>
                <c:pt idx="25">
                  <c:v>2</c:v>
                </c:pt>
                <c:pt idx="26">
                  <c:v>40</c:v>
                </c:pt>
                <c:pt idx="27">
                  <c:v>4</c:v>
                </c:pt>
                <c:pt idx="29">
                  <c:v>40</c:v>
                </c:pt>
                <c:pt idx="30">
                  <c:v>13.2</c:v>
                </c:pt>
                <c:pt idx="31">
                  <c:v>74</c:v>
                </c:pt>
                <c:pt idx="32">
                  <c:v>47</c:v>
                </c:pt>
                <c:pt idx="33">
                  <c:v>53</c:v>
                </c:pt>
                <c:pt idx="34">
                  <c:v>53</c:v>
                </c:pt>
                <c:pt idx="35">
                  <c:v>53</c:v>
                </c:pt>
                <c:pt idx="36">
                  <c:v>53</c:v>
                </c:pt>
                <c:pt idx="37">
                  <c:v>53</c:v>
                </c:pt>
                <c:pt idx="38">
                  <c:v>53</c:v>
                </c:pt>
                <c:pt idx="39">
                  <c:v>60</c:v>
                </c:pt>
                <c:pt idx="40">
                  <c:v>25</c:v>
                </c:pt>
                <c:pt idx="41">
                  <c:v>100</c:v>
                </c:pt>
                <c:pt idx="42">
                  <c:v>3</c:v>
                </c:pt>
                <c:pt idx="43">
                  <c:v>16</c:v>
                </c:pt>
                <c:pt idx="44">
                  <c:v>3</c:v>
                </c:pt>
                <c:pt idx="45">
                  <c:v>35</c:v>
                </c:pt>
                <c:pt idx="46">
                  <c:v>35</c:v>
                </c:pt>
                <c:pt idx="47">
                  <c:v>5</c:v>
                </c:pt>
                <c:pt idx="48">
                  <c:v>60</c:v>
                </c:pt>
                <c:pt idx="49">
                  <c:v>6</c:v>
                </c:pt>
                <c:pt idx="50">
                  <c:v>4</c:v>
                </c:pt>
                <c:pt idx="51">
                  <c:v>5.9018500000000005</c:v>
                </c:pt>
                <c:pt idx="52">
                  <c:v>6.5445999999999991</c:v>
                </c:pt>
                <c:pt idx="53">
                  <c:v>1</c:v>
                </c:pt>
                <c:pt idx="54">
                  <c:v>1</c:v>
                </c:pt>
                <c:pt idx="55">
                  <c:v>8.4976999999999947</c:v>
                </c:pt>
                <c:pt idx="56">
                  <c:v>15</c:v>
                </c:pt>
                <c:pt idx="57">
                  <c:v>15</c:v>
                </c:pt>
                <c:pt idx="58">
                  <c:v>28</c:v>
                </c:pt>
                <c:pt idx="59">
                  <c:v>28</c:v>
                </c:pt>
                <c:pt idx="60">
                  <c:v>60</c:v>
                </c:pt>
                <c:pt idx="61">
                  <c:v>25</c:v>
                </c:pt>
                <c:pt idx="62">
                  <c:v>55</c:v>
                </c:pt>
                <c:pt idx="63">
                  <c:v>60</c:v>
                </c:pt>
                <c:pt idx="64">
                  <c:v>12</c:v>
                </c:pt>
                <c:pt idx="65">
                  <c:v>180</c:v>
                </c:pt>
                <c:pt idx="66">
                  <c:v>144</c:v>
                </c:pt>
                <c:pt idx="67">
                  <c:v>96</c:v>
                </c:pt>
                <c:pt idx="68">
                  <c:v>80</c:v>
                </c:pt>
                <c:pt idx="69">
                  <c:v>20</c:v>
                </c:pt>
                <c:pt idx="70">
                  <c:v>131</c:v>
                </c:pt>
                <c:pt idx="71">
                  <c:v>123</c:v>
                </c:pt>
                <c:pt idx="72">
                  <c:v>30</c:v>
                </c:pt>
                <c:pt idx="73">
                  <c:v>18.25</c:v>
                </c:pt>
                <c:pt idx="74">
                  <c:v>28.5</c:v>
                </c:pt>
                <c:pt idx="75">
                  <c:v>18.25</c:v>
                </c:pt>
                <c:pt idx="76">
                  <c:v>72</c:v>
                </c:pt>
                <c:pt idx="77">
                  <c:v>72</c:v>
                </c:pt>
                <c:pt idx="78">
                  <c:v>37.5</c:v>
                </c:pt>
                <c:pt idx="79">
                  <c:v>37.5</c:v>
                </c:pt>
                <c:pt idx="80">
                  <c:v>37.5</c:v>
                </c:pt>
                <c:pt idx="81">
                  <c:v>37.5</c:v>
                </c:pt>
                <c:pt idx="82">
                  <c:v>37.5</c:v>
                </c:pt>
                <c:pt idx="83">
                  <c:v>37.5</c:v>
                </c:pt>
                <c:pt idx="84">
                  <c:v>37.5</c:v>
                </c:pt>
                <c:pt idx="85">
                  <c:v>37.5</c:v>
                </c:pt>
                <c:pt idx="86">
                  <c:v>37.5</c:v>
                </c:pt>
                <c:pt idx="87">
                  <c:v>37.5</c:v>
                </c:pt>
                <c:pt idx="88">
                  <c:v>37.5</c:v>
                </c:pt>
                <c:pt idx="89">
                  <c:v>37.5</c:v>
                </c:pt>
                <c:pt idx="90">
                  <c:v>37.5</c:v>
                </c:pt>
                <c:pt idx="91">
                  <c:v>37.5</c:v>
                </c:pt>
                <c:pt idx="92">
                  <c:v>37.5</c:v>
                </c:pt>
                <c:pt idx="93">
                  <c:v>37.5</c:v>
                </c:pt>
                <c:pt idx="95">
                  <c:v>13</c:v>
                </c:pt>
                <c:pt idx="96">
                  <c:v>6</c:v>
                </c:pt>
                <c:pt idx="97">
                  <c:v>50</c:v>
                </c:pt>
                <c:pt idx="98">
                  <c:v>30</c:v>
                </c:pt>
                <c:pt idx="99">
                  <c:v>20</c:v>
                </c:pt>
                <c:pt idx="100">
                  <c:v>6.0483999999999973</c:v>
                </c:pt>
                <c:pt idx="101">
                  <c:v>1</c:v>
                </c:pt>
                <c:pt idx="102">
                  <c:v>1</c:v>
                </c:pt>
                <c:pt idx="103">
                  <c:v>1</c:v>
                </c:pt>
                <c:pt idx="104">
                  <c:v>36</c:v>
                </c:pt>
                <c:pt idx="105">
                  <c:v>108</c:v>
                </c:pt>
                <c:pt idx="106">
                  <c:v>26</c:v>
                </c:pt>
                <c:pt idx="108">
                  <c:v>17</c:v>
                </c:pt>
                <c:pt idx="109">
                  <c:v>63</c:v>
                </c:pt>
                <c:pt idx="110">
                  <c:v>280</c:v>
                </c:pt>
                <c:pt idx="111">
                  <c:v>205</c:v>
                </c:pt>
                <c:pt idx="112">
                  <c:v>10</c:v>
                </c:pt>
                <c:pt idx="113">
                  <c:v>30</c:v>
                </c:pt>
                <c:pt idx="115">
                  <c:v>25</c:v>
                </c:pt>
                <c:pt idx="118">
                  <c:v>0.89325000000000032</c:v>
                </c:pt>
                <c:pt idx="119">
                  <c:v>1.25895</c:v>
                </c:pt>
                <c:pt idx="120">
                  <c:v>4.2107000000000001</c:v>
                </c:pt>
                <c:pt idx="121">
                  <c:v>0.48130000000000001</c:v>
                </c:pt>
                <c:pt idx="127">
                  <c:v>0.81284999999999985</c:v>
                </c:pt>
                <c:pt idx="128">
                  <c:v>5.1041999999999996</c:v>
                </c:pt>
                <c:pt idx="129">
                  <c:v>1.4138499999999996</c:v>
                </c:pt>
                <c:pt idx="131">
                  <c:v>7.3747000000000034</c:v>
                </c:pt>
                <c:pt idx="132">
                  <c:v>1.2599500000000001</c:v>
                </c:pt>
                <c:pt idx="134">
                  <c:v>2.0375999999999999</c:v>
                </c:pt>
                <c:pt idx="135">
                  <c:v>8</c:v>
                </c:pt>
                <c:pt idx="136">
                  <c:v>1.0545500000000001</c:v>
                </c:pt>
                <c:pt idx="140">
                  <c:v>1.3569999999999991</c:v>
                </c:pt>
                <c:pt idx="141">
                  <c:v>1.4781999999999991</c:v>
                </c:pt>
                <c:pt idx="142">
                  <c:v>1.05355</c:v>
                </c:pt>
                <c:pt idx="144">
                  <c:v>7.3586999999999998</c:v>
                </c:pt>
                <c:pt idx="145">
                  <c:v>1.0616999999999996</c:v>
                </c:pt>
                <c:pt idx="147">
                  <c:v>1.17615</c:v>
                </c:pt>
                <c:pt idx="153">
                  <c:v>1.0507999999999993</c:v>
                </c:pt>
                <c:pt idx="157">
                  <c:v>31.033000000000001</c:v>
                </c:pt>
                <c:pt idx="158">
                  <c:v>10</c:v>
                </c:pt>
                <c:pt idx="159">
                  <c:v>5</c:v>
                </c:pt>
                <c:pt idx="160">
                  <c:v>35</c:v>
                </c:pt>
                <c:pt idx="161">
                  <c:v>4</c:v>
                </c:pt>
                <c:pt idx="163">
                  <c:v>19.54</c:v>
                </c:pt>
                <c:pt idx="164">
                  <c:v>36</c:v>
                </c:pt>
                <c:pt idx="165">
                  <c:v>16</c:v>
                </c:pt>
                <c:pt idx="166">
                  <c:v>14</c:v>
                </c:pt>
                <c:pt idx="167">
                  <c:v>26.1</c:v>
                </c:pt>
                <c:pt idx="168">
                  <c:v>12.6</c:v>
                </c:pt>
                <c:pt idx="169">
                  <c:v>36</c:v>
                </c:pt>
                <c:pt idx="170">
                  <c:v>36</c:v>
                </c:pt>
                <c:pt idx="171">
                  <c:v>36</c:v>
                </c:pt>
                <c:pt idx="172">
                  <c:v>18.100000000000001</c:v>
                </c:pt>
                <c:pt idx="173">
                  <c:v>18.100000000000001</c:v>
                </c:pt>
                <c:pt idx="174">
                  <c:v>16</c:v>
                </c:pt>
                <c:pt idx="175">
                  <c:v>42</c:v>
                </c:pt>
                <c:pt idx="176">
                  <c:v>48</c:v>
                </c:pt>
                <c:pt idx="177">
                  <c:v>125</c:v>
                </c:pt>
                <c:pt idx="178">
                  <c:v>72</c:v>
                </c:pt>
                <c:pt idx="179">
                  <c:v>24</c:v>
                </c:pt>
                <c:pt idx="180">
                  <c:v>32</c:v>
                </c:pt>
                <c:pt idx="181">
                  <c:v>32</c:v>
                </c:pt>
                <c:pt idx="182">
                  <c:v>16</c:v>
                </c:pt>
                <c:pt idx="183">
                  <c:v>14</c:v>
                </c:pt>
                <c:pt idx="185">
                  <c:v>12.6</c:v>
                </c:pt>
                <c:pt idx="186">
                  <c:v>14</c:v>
                </c:pt>
                <c:pt idx="187">
                  <c:v>18</c:v>
                </c:pt>
                <c:pt idx="188">
                  <c:v>6</c:v>
                </c:pt>
                <c:pt idx="189">
                  <c:v>80</c:v>
                </c:pt>
                <c:pt idx="192">
                  <c:v>1.8321999999999992</c:v>
                </c:pt>
                <c:pt idx="193">
                  <c:v>1.4954999999999989</c:v>
                </c:pt>
                <c:pt idx="194">
                  <c:v>1</c:v>
                </c:pt>
                <c:pt idx="195">
                  <c:v>20</c:v>
                </c:pt>
                <c:pt idx="196">
                  <c:v>1</c:v>
                </c:pt>
                <c:pt idx="197">
                  <c:v>1</c:v>
                </c:pt>
                <c:pt idx="198">
                  <c:v>1</c:v>
                </c:pt>
                <c:pt idx="199">
                  <c:v>8</c:v>
                </c:pt>
                <c:pt idx="200">
                  <c:v>5</c:v>
                </c:pt>
                <c:pt idx="201">
                  <c:v>5</c:v>
                </c:pt>
                <c:pt idx="202">
                  <c:v>0.5</c:v>
                </c:pt>
                <c:pt idx="203">
                  <c:v>5</c:v>
                </c:pt>
                <c:pt idx="204">
                  <c:v>2</c:v>
                </c:pt>
                <c:pt idx="205">
                  <c:v>24</c:v>
                </c:pt>
                <c:pt idx="206">
                  <c:v>7.6931999999999992</c:v>
                </c:pt>
                <c:pt idx="210">
                  <c:v>5</c:v>
                </c:pt>
                <c:pt idx="211">
                  <c:v>4.5</c:v>
                </c:pt>
                <c:pt idx="212">
                  <c:v>8</c:v>
                </c:pt>
                <c:pt idx="213">
                  <c:v>6</c:v>
                </c:pt>
                <c:pt idx="214">
                  <c:v>1</c:v>
                </c:pt>
                <c:pt idx="215">
                  <c:v>1</c:v>
                </c:pt>
                <c:pt idx="216">
                  <c:v>4</c:v>
                </c:pt>
                <c:pt idx="217">
                  <c:v>4</c:v>
                </c:pt>
                <c:pt idx="218">
                  <c:v>0.8</c:v>
                </c:pt>
                <c:pt idx="219">
                  <c:v>1</c:v>
                </c:pt>
                <c:pt idx="220">
                  <c:v>1</c:v>
                </c:pt>
                <c:pt idx="221">
                  <c:v>2</c:v>
                </c:pt>
                <c:pt idx="222">
                  <c:v>1</c:v>
                </c:pt>
                <c:pt idx="223">
                  <c:v>0.83</c:v>
                </c:pt>
                <c:pt idx="224">
                  <c:v>1</c:v>
                </c:pt>
                <c:pt idx="225">
                  <c:v>10</c:v>
                </c:pt>
                <c:pt idx="226">
                  <c:v>2</c:v>
                </c:pt>
                <c:pt idx="227">
                  <c:v>18</c:v>
                </c:pt>
                <c:pt idx="228">
                  <c:v>0.7</c:v>
                </c:pt>
                <c:pt idx="229">
                  <c:v>6</c:v>
                </c:pt>
                <c:pt idx="230">
                  <c:v>2</c:v>
                </c:pt>
                <c:pt idx="231">
                  <c:v>2</c:v>
                </c:pt>
                <c:pt idx="232">
                  <c:v>1</c:v>
                </c:pt>
                <c:pt idx="233">
                  <c:v>18</c:v>
                </c:pt>
                <c:pt idx="234">
                  <c:v>60</c:v>
                </c:pt>
                <c:pt idx="235">
                  <c:v>24</c:v>
                </c:pt>
                <c:pt idx="236">
                  <c:v>180</c:v>
                </c:pt>
                <c:pt idx="237">
                  <c:v>12</c:v>
                </c:pt>
                <c:pt idx="238">
                  <c:v>34</c:v>
                </c:pt>
                <c:pt idx="239">
                  <c:v>48</c:v>
                </c:pt>
                <c:pt idx="240">
                  <c:v>80</c:v>
                </c:pt>
                <c:pt idx="241">
                  <c:v>32</c:v>
                </c:pt>
                <c:pt idx="242">
                  <c:v>36</c:v>
                </c:pt>
                <c:pt idx="243">
                  <c:v>10</c:v>
                </c:pt>
                <c:pt idx="244">
                  <c:v>36</c:v>
                </c:pt>
                <c:pt idx="245">
                  <c:v>36</c:v>
                </c:pt>
                <c:pt idx="246">
                  <c:v>36</c:v>
                </c:pt>
                <c:pt idx="247">
                  <c:v>36</c:v>
                </c:pt>
                <c:pt idx="248">
                  <c:v>72</c:v>
                </c:pt>
                <c:pt idx="249">
                  <c:v>120</c:v>
                </c:pt>
                <c:pt idx="250">
                  <c:v>60</c:v>
                </c:pt>
                <c:pt idx="252">
                  <c:v>9.6000000000000002E-2</c:v>
                </c:pt>
                <c:pt idx="253">
                  <c:v>9.6000000000000002E-2</c:v>
                </c:pt>
                <c:pt idx="254">
                  <c:v>0.44000000000000034</c:v>
                </c:pt>
                <c:pt idx="255">
                  <c:v>4</c:v>
                </c:pt>
                <c:pt idx="256">
                  <c:v>100</c:v>
                </c:pt>
                <c:pt idx="257">
                  <c:v>1.4999999999999999E-2</c:v>
                </c:pt>
                <c:pt idx="258">
                  <c:v>2</c:v>
                </c:pt>
                <c:pt idx="260">
                  <c:v>1</c:v>
                </c:pt>
                <c:pt idx="261">
                  <c:v>2</c:v>
                </c:pt>
                <c:pt idx="262">
                  <c:v>1</c:v>
                </c:pt>
                <c:pt idx="264">
                  <c:v>0.81</c:v>
                </c:pt>
                <c:pt idx="265">
                  <c:v>1.3092000000000001</c:v>
                </c:pt>
                <c:pt idx="266">
                  <c:v>1</c:v>
                </c:pt>
                <c:pt idx="267">
                  <c:v>1</c:v>
                </c:pt>
                <c:pt idx="268">
                  <c:v>0.65</c:v>
                </c:pt>
                <c:pt idx="269">
                  <c:v>1</c:v>
                </c:pt>
                <c:pt idx="270">
                  <c:v>1.1920999999999993</c:v>
                </c:pt>
                <c:pt idx="271">
                  <c:v>1</c:v>
                </c:pt>
                <c:pt idx="272">
                  <c:v>1.8170000000000002</c:v>
                </c:pt>
                <c:pt idx="273">
                  <c:v>3.065900000000001</c:v>
                </c:pt>
                <c:pt idx="274">
                  <c:v>60</c:v>
                </c:pt>
                <c:pt idx="275">
                  <c:v>50</c:v>
                </c:pt>
                <c:pt idx="276">
                  <c:v>60</c:v>
                </c:pt>
                <c:pt idx="277">
                  <c:v>50</c:v>
                </c:pt>
                <c:pt idx="278">
                  <c:v>62.5</c:v>
                </c:pt>
                <c:pt idx="279">
                  <c:v>22.5</c:v>
                </c:pt>
                <c:pt idx="280">
                  <c:v>35</c:v>
                </c:pt>
                <c:pt idx="281">
                  <c:v>40</c:v>
                </c:pt>
                <c:pt idx="282">
                  <c:v>60</c:v>
                </c:pt>
                <c:pt idx="283">
                  <c:v>60</c:v>
                </c:pt>
                <c:pt idx="284">
                  <c:v>60</c:v>
                </c:pt>
                <c:pt idx="285">
                  <c:v>60</c:v>
                </c:pt>
                <c:pt idx="286">
                  <c:v>30</c:v>
                </c:pt>
                <c:pt idx="287">
                  <c:v>60</c:v>
                </c:pt>
                <c:pt idx="288">
                  <c:v>85</c:v>
                </c:pt>
                <c:pt idx="289">
                  <c:v>60</c:v>
                </c:pt>
                <c:pt idx="290">
                  <c:v>50</c:v>
                </c:pt>
                <c:pt idx="291">
                  <c:v>50</c:v>
                </c:pt>
                <c:pt idx="292">
                  <c:v>60</c:v>
                </c:pt>
                <c:pt idx="293">
                  <c:v>60</c:v>
                </c:pt>
                <c:pt idx="294">
                  <c:v>60</c:v>
                </c:pt>
                <c:pt idx="295">
                  <c:v>60</c:v>
                </c:pt>
                <c:pt idx="296">
                  <c:v>42.5</c:v>
                </c:pt>
                <c:pt idx="297">
                  <c:v>40</c:v>
                </c:pt>
                <c:pt idx="298">
                  <c:v>60</c:v>
                </c:pt>
                <c:pt idx="299">
                  <c:v>60</c:v>
                </c:pt>
                <c:pt idx="300">
                  <c:v>60</c:v>
                </c:pt>
                <c:pt idx="301">
                  <c:v>60</c:v>
                </c:pt>
                <c:pt idx="302">
                  <c:v>60</c:v>
                </c:pt>
                <c:pt idx="303">
                  <c:v>60</c:v>
                </c:pt>
                <c:pt idx="304">
                  <c:v>50</c:v>
                </c:pt>
                <c:pt idx="305">
                  <c:v>50</c:v>
                </c:pt>
                <c:pt idx="306">
                  <c:v>60</c:v>
                </c:pt>
                <c:pt idx="307">
                  <c:v>50</c:v>
                </c:pt>
                <c:pt idx="308">
                  <c:v>66</c:v>
                </c:pt>
                <c:pt idx="309">
                  <c:v>60</c:v>
                </c:pt>
                <c:pt idx="310">
                  <c:v>60</c:v>
                </c:pt>
                <c:pt idx="311">
                  <c:v>60</c:v>
                </c:pt>
                <c:pt idx="312">
                  <c:v>60</c:v>
                </c:pt>
                <c:pt idx="313">
                  <c:v>40</c:v>
                </c:pt>
                <c:pt idx="314">
                  <c:v>57.5</c:v>
                </c:pt>
                <c:pt idx="315">
                  <c:v>75</c:v>
                </c:pt>
                <c:pt idx="316">
                  <c:v>60</c:v>
                </c:pt>
                <c:pt idx="317">
                  <c:v>60</c:v>
                </c:pt>
                <c:pt idx="318">
                  <c:v>60</c:v>
                </c:pt>
                <c:pt idx="319">
                  <c:v>60</c:v>
                </c:pt>
                <c:pt idx="320">
                  <c:v>12</c:v>
                </c:pt>
                <c:pt idx="321">
                  <c:v>12</c:v>
                </c:pt>
                <c:pt idx="322">
                  <c:v>66</c:v>
                </c:pt>
                <c:pt idx="323">
                  <c:v>66</c:v>
                </c:pt>
                <c:pt idx="324">
                  <c:v>66</c:v>
                </c:pt>
                <c:pt idx="325">
                  <c:v>66</c:v>
                </c:pt>
                <c:pt idx="326">
                  <c:v>66</c:v>
                </c:pt>
                <c:pt idx="327">
                  <c:v>5</c:v>
                </c:pt>
                <c:pt idx="328">
                  <c:v>65</c:v>
                </c:pt>
                <c:pt idx="329">
                  <c:v>65</c:v>
                </c:pt>
                <c:pt idx="330">
                  <c:v>65</c:v>
                </c:pt>
                <c:pt idx="331">
                  <c:v>65</c:v>
                </c:pt>
                <c:pt idx="332">
                  <c:v>65</c:v>
                </c:pt>
                <c:pt idx="333">
                  <c:v>65</c:v>
                </c:pt>
                <c:pt idx="334">
                  <c:v>65</c:v>
                </c:pt>
                <c:pt idx="335">
                  <c:v>65</c:v>
                </c:pt>
                <c:pt idx="336">
                  <c:v>65</c:v>
                </c:pt>
                <c:pt idx="337">
                  <c:v>65</c:v>
                </c:pt>
                <c:pt idx="338">
                  <c:v>65</c:v>
                </c:pt>
                <c:pt idx="339">
                  <c:v>65</c:v>
                </c:pt>
                <c:pt idx="340">
                  <c:v>65</c:v>
                </c:pt>
                <c:pt idx="341">
                  <c:v>65</c:v>
                </c:pt>
                <c:pt idx="342">
                  <c:v>60</c:v>
                </c:pt>
                <c:pt idx="343">
                  <c:v>30.03</c:v>
                </c:pt>
                <c:pt idx="344">
                  <c:v>60</c:v>
                </c:pt>
                <c:pt idx="345">
                  <c:v>60</c:v>
                </c:pt>
                <c:pt idx="346">
                  <c:v>60</c:v>
                </c:pt>
                <c:pt idx="347">
                  <c:v>60</c:v>
                </c:pt>
                <c:pt idx="348">
                  <c:v>60</c:v>
                </c:pt>
                <c:pt idx="349">
                  <c:v>25</c:v>
                </c:pt>
                <c:pt idx="350">
                  <c:v>30</c:v>
                </c:pt>
                <c:pt idx="351">
                  <c:v>22.5</c:v>
                </c:pt>
                <c:pt idx="352">
                  <c:v>35</c:v>
                </c:pt>
                <c:pt idx="353">
                  <c:v>40</c:v>
                </c:pt>
                <c:pt idx="354">
                  <c:v>30</c:v>
                </c:pt>
                <c:pt idx="355">
                  <c:v>60</c:v>
                </c:pt>
                <c:pt idx="356">
                  <c:v>60</c:v>
                </c:pt>
                <c:pt idx="357">
                  <c:v>60</c:v>
                </c:pt>
                <c:pt idx="358">
                  <c:v>60</c:v>
                </c:pt>
                <c:pt idx="359">
                  <c:v>30</c:v>
                </c:pt>
                <c:pt idx="360">
                  <c:v>25</c:v>
                </c:pt>
                <c:pt idx="361">
                  <c:v>22.5</c:v>
                </c:pt>
                <c:pt idx="362">
                  <c:v>30</c:v>
                </c:pt>
                <c:pt idx="363">
                  <c:v>35</c:v>
                </c:pt>
                <c:pt idx="364">
                  <c:v>60</c:v>
                </c:pt>
                <c:pt idx="365">
                  <c:v>60</c:v>
                </c:pt>
                <c:pt idx="366">
                  <c:v>60</c:v>
                </c:pt>
                <c:pt idx="367">
                  <c:v>22.5</c:v>
                </c:pt>
                <c:pt idx="368">
                  <c:v>60</c:v>
                </c:pt>
                <c:pt idx="369">
                  <c:v>66</c:v>
                </c:pt>
                <c:pt idx="370">
                  <c:v>30</c:v>
                </c:pt>
                <c:pt idx="371">
                  <c:v>27.5</c:v>
                </c:pt>
                <c:pt idx="372">
                  <c:v>60</c:v>
                </c:pt>
                <c:pt idx="373">
                  <c:v>40</c:v>
                </c:pt>
                <c:pt idx="374">
                  <c:v>35</c:v>
                </c:pt>
                <c:pt idx="375">
                  <c:v>60</c:v>
                </c:pt>
                <c:pt idx="376">
                  <c:v>60</c:v>
                </c:pt>
                <c:pt idx="377">
                  <c:v>60</c:v>
                </c:pt>
                <c:pt idx="378">
                  <c:v>29.98</c:v>
                </c:pt>
                <c:pt idx="379">
                  <c:v>60</c:v>
                </c:pt>
                <c:pt idx="380">
                  <c:v>33</c:v>
                </c:pt>
                <c:pt idx="381">
                  <c:v>42</c:v>
                </c:pt>
                <c:pt idx="382">
                  <c:v>42</c:v>
                </c:pt>
                <c:pt idx="383">
                  <c:v>71.5</c:v>
                </c:pt>
                <c:pt idx="384">
                  <c:v>45</c:v>
                </c:pt>
                <c:pt idx="385">
                  <c:v>45</c:v>
                </c:pt>
                <c:pt idx="386">
                  <c:v>30</c:v>
                </c:pt>
                <c:pt idx="387">
                  <c:v>66</c:v>
                </c:pt>
                <c:pt idx="388">
                  <c:v>66</c:v>
                </c:pt>
                <c:pt idx="389">
                  <c:v>27.5</c:v>
                </c:pt>
                <c:pt idx="390">
                  <c:v>57.523459595959615</c:v>
                </c:pt>
                <c:pt idx="391">
                  <c:v>22.5</c:v>
                </c:pt>
                <c:pt idx="392">
                  <c:v>32.5</c:v>
                </c:pt>
                <c:pt idx="393">
                  <c:v>40</c:v>
                </c:pt>
                <c:pt idx="394">
                  <c:v>50</c:v>
                </c:pt>
                <c:pt idx="395">
                  <c:v>27.5</c:v>
                </c:pt>
                <c:pt idx="396">
                  <c:v>27.5</c:v>
                </c:pt>
                <c:pt idx="397">
                  <c:v>27.5</c:v>
                </c:pt>
                <c:pt idx="398">
                  <c:v>5</c:v>
                </c:pt>
                <c:pt idx="399">
                  <c:v>42.5</c:v>
                </c:pt>
                <c:pt idx="400">
                  <c:v>35</c:v>
                </c:pt>
                <c:pt idx="401">
                  <c:v>17.5</c:v>
                </c:pt>
                <c:pt idx="402">
                  <c:v>35</c:v>
                </c:pt>
                <c:pt idx="403">
                  <c:v>45</c:v>
                </c:pt>
                <c:pt idx="404">
                  <c:v>40</c:v>
                </c:pt>
                <c:pt idx="405">
                  <c:v>42.5</c:v>
                </c:pt>
                <c:pt idx="406">
                  <c:v>40</c:v>
                </c:pt>
                <c:pt idx="407">
                  <c:v>60</c:v>
                </c:pt>
                <c:pt idx="408">
                  <c:v>27.5</c:v>
                </c:pt>
                <c:pt idx="409">
                  <c:v>45</c:v>
                </c:pt>
                <c:pt idx="410">
                  <c:v>60</c:v>
                </c:pt>
                <c:pt idx="411">
                  <c:v>60</c:v>
                </c:pt>
                <c:pt idx="412">
                  <c:v>45</c:v>
                </c:pt>
                <c:pt idx="413">
                  <c:v>60</c:v>
                </c:pt>
                <c:pt idx="414">
                  <c:v>60</c:v>
                </c:pt>
                <c:pt idx="415">
                  <c:v>60</c:v>
                </c:pt>
                <c:pt idx="416">
                  <c:v>60</c:v>
                </c:pt>
                <c:pt idx="417">
                  <c:v>40</c:v>
                </c:pt>
                <c:pt idx="418">
                  <c:v>45</c:v>
                </c:pt>
                <c:pt idx="419">
                  <c:v>35</c:v>
                </c:pt>
                <c:pt idx="420">
                  <c:v>35</c:v>
                </c:pt>
                <c:pt idx="421">
                  <c:v>35</c:v>
                </c:pt>
                <c:pt idx="422">
                  <c:v>35</c:v>
                </c:pt>
                <c:pt idx="423">
                  <c:v>27.5</c:v>
                </c:pt>
                <c:pt idx="424">
                  <c:v>30</c:v>
                </c:pt>
                <c:pt idx="425">
                  <c:v>35</c:v>
                </c:pt>
                <c:pt idx="426">
                  <c:v>60</c:v>
                </c:pt>
                <c:pt idx="427">
                  <c:v>35</c:v>
                </c:pt>
                <c:pt idx="428">
                  <c:v>35</c:v>
                </c:pt>
                <c:pt idx="429">
                  <c:v>66</c:v>
                </c:pt>
                <c:pt idx="430">
                  <c:v>50</c:v>
                </c:pt>
                <c:pt idx="431">
                  <c:v>60</c:v>
                </c:pt>
                <c:pt idx="432">
                  <c:v>60</c:v>
                </c:pt>
                <c:pt idx="433">
                  <c:v>5.6475</c:v>
                </c:pt>
                <c:pt idx="434">
                  <c:v>60</c:v>
                </c:pt>
                <c:pt idx="435">
                  <c:v>27.5</c:v>
                </c:pt>
                <c:pt idx="436">
                  <c:v>27.5</c:v>
                </c:pt>
                <c:pt idx="437">
                  <c:v>50</c:v>
                </c:pt>
                <c:pt idx="438">
                  <c:v>10</c:v>
                </c:pt>
                <c:pt idx="439">
                  <c:v>17.5</c:v>
                </c:pt>
                <c:pt idx="440">
                  <c:v>22.5</c:v>
                </c:pt>
                <c:pt idx="441">
                  <c:v>27.5</c:v>
                </c:pt>
                <c:pt idx="442">
                  <c:v>50</c:v>
                </c:pt>
                <c:pt idx="443">
                  <c:v>25</c:v>
                </c:pt>
                <c:pt idx="444">
                  <c:v>27.5</c:v>
                </c:pt>
                <c:pt idx="445">
                  <c:v>30</c:v>
                </c:pt>
                <c:pt idx="446">
                  <c:v>35</c:v>
                </c:pt>
                <c:pt idx="447">
                  <c:v>30</c:v>
                </c:pt>
                <c:pt idx="448">
                  <c:v>60</c:v>
                </c:pt>
                <c:pt idx="449">
                  <c:v>17.5</c:v>
                </c:pt>
                <c:pt idx="450">
                  <c:v>27.5</c:v>
                </c:pt>
                <c:pt idx="451">
                  <c:v>45</c:v>
                </c:pt>
                <c:pt idx="452">
                  <c:v>35</c:v>
                </c:pt>
                <c:pt idx="453">
                  <c:v>40</c:v>
                </c:pt>
                <c:pt idx="454">
                  <c:v>27.5</c:v>
                </c:pt>
                <c:pt idx="455">
                  <c:v>30</c:v>
                </c:pt>
                <c:pt idx="456">
                  <c:v>55</c:v>
                </c:pt>
                <c:pt idx="457">
                  <c:v>45</c:v>
                </c:pt>
                <c:pt idx="458">
                  <c:v>45</c:v>
                </c:pt>
                <c:pt idx="459">
                  <c:v>17.5</c:v>
                </c:pt>
                <c:pt idx="460">
                  <c:v>17.5</c:v>
                </c:pt>
                <c:pt idx="461">
                  <c:v>45</c:v>
                </c:pt>
                <c:pt idx="462">
                  <c:v>45</c:v>
                </c:pt>
                <c:pt idx="463">
                  <c:v>60</c:v>
                </c:pt>
                <c:pt idx="464">
                  <c:v>5</c:v>
                </c:pt>
                <c:pt idx="465">
                  <c:v>27.5</c:v>
                </c:pt>
                <c:pt idx="466">
                  <c:v>27.5</c:v>
                </c:pt>
                <c:pt idx="467">
                  <c:v>25</c:v>
                </c:pt>
                <c:pt idx="468">
                  <c:v>60</c:v>
                </c:pt>
                <c:pt idx="469">
                  <c:v>60</c:v>
                </c:pt>
                <c:pt idx="470">
                  <c:v>57.523459595959615</c:v>
                </c:pt>
                <c:pt idx="471">
                  <c:v>60</c:v>
                </c:pt>
                <c:pt idx="472">
                  <c:v>27.5</c:v>
                </c:pt>
                <c:pt idx="473">
                  <c:v>60</c:v>
                </c:pt>
                <c:pt idx="474">
                  <c:v>60</c:v>
                </c:pt>
                <c:pt idx="475">
                  <c:v>35</c:v>
                </c:pt>
                <c:pt idx="476">
                  <c:v>55</c:v>
                </c:pt>
                <c:pt idx="477">
                  <c:v>42.5</c:v>
                </c:pt>
                <c:pt idx="478">
                  <c:v>45</c:v>
                </c:pt>
                <c:pt idx="479">
                  <c:v>35</c:v>
                </c:pt>
                <c:pt idx="480">
                  <c:v>45</c:v>
                </c:pt>
                <c:pt idx="481">
                  <c:v>35</c:v>
                </c:pt>
                <c:pt idx="482">
                  <c:v>50</c:v>
                </c:pt>
                <c:pt idx="483">
                  <c:v>50</c:v>
                </c:pt>
                <c:pt idx="484">
                  <c:v>27.5</c:v>
                </c:pt>
                <c:pt idx="485">
                  <c:v>27.5</c:v>
                </c:pt>
                <c:pt idx="486">
                  <c:v>27.5</c:v>
                </c:pt>
                <c:pt idx="487">
                  <c:v>55</c:v>
                </c:pt>
                <c:pt idx="488">
                  <c:v>75.25</c:v>
                </c:pt>
                <c:pt idx="489">
                  <c:v>33</c:v>
                </c:pt>
                <c:pt idx="490">
                  <c:v>67.5</c:v>
                </c:pt>
                <c:pt idx="491">
                  <c:v>60.488166666666665</c:v>
                </c:pt>
                <c:pt idx="492">
                  <c:v>54</c:v>
                </c:pt>
                <c:pt idx="493">
                  <c:v>54</c:v>
                </c:pt>
                <c:pt idx="494">
                  <c:v>42</c:v>
                </c:pt>
                <c:pt idx="495">
                  <c:v>24</c:v>
                </c:pt>
                <c:pt idx="496">
                  <c:v>21</c:v>
                </c:pt>
                <c:pt idx="497">
                  <c:v>24</c:v>
                </c:pt>
                <c:pt idx="498">
                  <c:v>30</c:v>
                </c:pt>
                <c:pt idx="499">
                  <c:v>21</c:v>
                </c:pt>
                <c:pt idx="500">
                  <c:v>30</c:v>
                </c:pt>
                <c:pt idx="501">
                  <c:v>24</c:v>
                </c:pt>
                <c:pt idx="502">
                  <c:v>24</c:v>
                </c:pt>
                <c:pt idx="503">
                  <c:v>20.84</c:v>
                </c:pt>
                <c:pt idx="504">
                  <c:v>8.93</c:v>
                </c:pt>
                <c:pt idx="505">
                  <c:v>7.9275000000000002</c:v>
                </c:pt>
                <c:pt idx="506">
                  <c:v>8.93</c:v>
                </c:pt>
                <c:pt idx="507">
                  <c:v>54</c:v>
                </c:pt>
                <c:pt idx="508">
                  <c:v>54</c:v>
                </c:pt>
                <c:pt idx="509">
                  <c:v>77</c:v>
                </c:pt>
                <c:pt idx="510">
                  <c:v>54</c:v>
                </c:pt>
                <c:pt idx="511">
                  <c:v>54</c:v>
                </c:pt>
                <c:pt idx="512">
                  <c:v>77</c:v>
                </c:pt>
                <c:pt idx="513">
                  <c:v>54</c:v>
                </c:pt>
                <c:pt idx="514">
                  <c:v>54</c:v>
                </c:pt>
                <c:pt idx="515">
                  <c:v>54</c:v>
                </c:pt>
                <c:pt idx="516">
                  <c:v>54</c:v>
                </c:pt>
                <c:pt idx="517">
                  <c:v>54</c:v>
                </c:pt>
                <c:pt idx="518">
                  <c:v>24</c:v>
                </c:pt>
                <c:pt idx="519">
                  <c:v>30</c:v>
                </c:pt>
                <c:pt idx="520">
                  <c:v>24</c:v>
                </c:pt>
                <c:pt idx="521">
                  <c:v>24</c:v>
                </c:pt>
                <c:pt idx="522">
                  <c:v>54</c:v>
                </c:pt>
                <c:pt idx="523">
                  <c:v>54</c:v>
                </c:pt>
                <c:pt idx="524">
                  <c:v>54</c:v>
                </c:pt>
                <c:pt idx="525">
                  <c:v>54</c:v>
                </c:pt>
                <c:pt idx="526">
                  <c:v>79</c:v>
                </c:pt>
                <c:pt idx="527">
                  <c:v>90</c:v>
                </c:pt>
                <c:pt idx="528">
                  <c:v>42</c:v>
                </c:pt>
                <c:pt idx="529">
                  <c:v>90</c:v>
                </c:pt>
                <c:pt idx="530">
                  <c:v>54</c:v>
                </c:pt>
                <c:pt idx="531">
                  <c:v>90</c:v>
                </c:pt>
                <c:pt idx="532">
                  <c:v>30</c:v>
                </c:pt>
                <c:pt idx="533">
                  <c:v>54</c:v>
                </c:pt>
                <c:pt idx="534">
                  <c:v>63.557857142857138</c:v>
                </c:pt>
                <c:pt idx="535">
                  <c:v>42</c:v>
                </c:pt>
                <c:pt idx="536">
                  <c:v>81.984999999999999</c:v>
                </c:pt>
                <c:pt idx="537">
                  <c:v>75</c:v>
                </c:pt>
                <c:pt idx="538">
                  <c:v>29.95</c:v>
                </c:pt>
                <c:pt idx="539">
                  <c:v>54</c:v>
                </c:pt>
                <c:pt idx="540">
                  <c:v>54</c:v>
                </c:pt>
                <c:pt idx="541">
                  <c:v>54</c:v>
                </c:pt>
                <c:pt idx="542">
                  <c:v>54</c:v>
                </c:pt>
                <c:pt idx="543">
                  <c:v>18</c:v>
                </c:pt>
                <c:pt idx="544">
                  <c:v>29.997499999999999</c:v>
                </c:pt>
                <c:pt idx="545">
                  <c:v>29.997499999999999</c:v>
                </c:pt>
                <c:pt idx="546">
                  <c:v>18</c:v>
                </c:pt>
                <c:pt idx="547">
                  <c:v>7.2225000000000001</c:v>
                </c:pt>
                <c:pt idx="548">
                  <c:v>7.2225000000000001</c:v>
                </c:pt>
                <c:pt idx="549">
                  <c:v>54</c:v>
                </c:pt>
                <c:pt idx="550">
                  <c:v>54</c:v>
                </c:pt>
                <c:pt idx="551">
                  <c:v>54</c:v>
                </c:pt>
                <c:pt idx="552">
                  <c:v>54</c:v>
                </c:pt>
                <c:pt idx="553">
                  <c:v>54</c:v>
                </c:pt>
                <c:pt idx="554">
                  <c:v>54</c:v>
                </c:pt>
                <c:pt idx="555">
                  <c:v>54</c:v>
                </c:pt>
                <c:pt idx="556">
                  <c:v>54</c:v>
                </c:pt>
                <c:pt idx="557">
                  <c:v>54</c:v>
                </c:pt>
                <c:pt idx="558">
                  <c:v>24</c:v>
                </c:pt>
                <c:pt idx="559">
                  <c:v>24</c:v>
                </c:pt>
                <c:pt idx="560">
                  <c:v>24</c:v>
                </c:pt>
                <c:pt idx="561">
                  <c:v>24</c:v>
                </c:pt>
                <c:pt idx="562">
                  <c:v>24</c:v>
                </c:pt>
                <c:pt idx="563">
                  <c:v>24</c:v>
                </c:pt>
                <c:pt idx="564">
                  <c:v>30</c:v>
                </c:pt>
                <c:pt idx="565">
                  <c:v>18</c:v>
                </c:pt>
                <c:pt idx="566">
                  <c:v>54</c:v>
                </c:pt>
                <c:pt idx="567">
                  <c:v>18</c:v>
                </c:pt>
                <c:pt idx="568">
                  <c:v>29.824999999999999</c:v>
                </c:pt>
                <c:pt idx="569">
                  <c:v>78</c:v>
                </c:pt>
                <c:pt idx="570">
                  <c:v>100</c:v>
                </c:pt>
                <c:pt idx="571">
                  <c:v>193</c:v>
                </c:pt>
                <c:pt idx="572">
                  <c:v>57</c:v>
                </c:pt>
                <c:pt idx="573">
                  <c:v>54</c:v>
                </c:pt>
                <c:pt idx="574">
                  <c:v>42</c:v>
                </c:pt>
                <c:pt idx="575">
                  <c:v>54</c:v>
                </c:pt>
                <c:pt idx="576">
                  <c:v>54</c:v>
                </c:pt>
                <c:pt idx="577">
                  <c:v>54</c:v>
                </c:pt>
                <c:pt idx="578">
                  <c:v>54</c:v>
                </c:pt>
                <c:pt idx="579">
                  <c:v>42</c:v>
                </c:pt>
                <c:pt idx="580">
                  <c:v>24</c:v>
                </c:pt>
                <c:pt idx="581">
                  <c:v>24</c:v>
                </c:pt>
                <c:pt idx="582">
                  <c:v>42</c:v>
                </c:pt>
                <c:pt idx="583">
                  <c:v>24</c:v>
                </c:pt>
                <c:pt idx="584">
                  <c:v>30</c:v>
                </c:pt>
                <c:pt idx="585">
                  <c:v>24</c:v>
                </c:pt>
                <c:pt idx="586">
                  <c:v>18</c:v>
                </c:pt>
                <c:pt idx="587">
                  <c:v>24</c:v>
                </c:pt>
                <c:pt idx="588">
                  <c:v>24</c:v>
                </c:pt>
                <c:pt idx="589">
                  <c:v>66</c:v>
                </c:pt>
                <c:pt idx="590">
                  <c:v>24</c:v>
                </c:pt>
                <c:pt idx="591">
                  <c:v>54</c:v>
                </c:pt>
                <c:pt idx="592">
                  <c:v>54</c:v>
                </c:pt>
                <c:pt idx="593">
                  <c:v>54</c:v>
                </c:pt>
                <c:pt idx="594">
                  <c:v>54</c:v>
                </c:pt>
                <c:pt idx="595">
                  <c:v>54</c:v>
                </c:pt>
                <c:pt idx="596">
                  <c:v>54</c:v>
                </c:pt>
                <c:pt idx="597">
                  <c:v>54</c:v>
                </c:pt>
                <c:pt idx="598">
                  <c:v>54</c:v>
                </c:pt>
                <c:pt idx="599">
                  <c:v>54</c:v>
                </c:pt>
                <c:pt idx="600">
                  <c:v>54</c:v>
                </c:pt>
                <c:pt idx="601">
                  <c:v>54</c:v>
                </c:pt>
                <c:pt idx="602">
                  <c:v>54</c:v>
                </c:pt>
                <c:pt idx="603">
                  <c:v>30</c:v>
                </c:pt>
                <c:pt idx="604">
                  <c:v>54</c:v>
                </c:pt>
                <c:pt idx="605">
                  <c:v>54</c:v>
                </c:pt>
                <c:pt idx="606">
                  <c:v>30</c:v>
                </c:pt>
                <c:pt idx="607">
                  <c:v>18</c:v>
                </c:pt>
                <c:pt idx="608">
                  <c:v>54</c:v>
                </c:pt>
                <c:pt idx="609">
                  <c:v>54</c:v>
                </c:pt>
                <c:pt idx="610">
                  <c:v>54</c:v>
                </c:pt>
                <c:pt idx="611">
                  <c:v>54</c:v>
                </c:pt>
                <c:pt idx="612">
                  <c:v>30</c:v>
                </c:pt>
                <c:pt idx="613">
                  <c:v>3</c:v>
                </c:pt>
                <c:pt idx="614">
                  <c:v>1</c:v>
                </c:pt>
                <c:pt idx="615">
                  <c:v>0.35970000000000008</c:v>
                </c:pt>
                <c:pt idx="616">
                  <c:v>2.3151000000000002</c:v>
                </c:pt>
                <c:pt idx="617">
                  <c:v>20</c:v>
                </c:pt>
                <c:pt idx="618">
                  <c:v>5</c:v>
                </c:pt>
                <c:pt idx="619">
                  <c:v>8</c:v>
                </c:pt>
                <c:pt idx="620">
                  <c:v>15</c:v>
                </c:pt>
                <c:pt idx="621">
                  <c:v>20</c:v>
                </c:pt>
                <c:pt idx="622">
                  <c:v>20</c:v>
                </c:pt>
                <c:pt idx="623">
                  <c:v>16</c:v>
                </c:pt>
                <c:pt idx="624">
                  <c:v>16</c:v>
                </c:pt>
                <c:pt idx="625">
                  <c:v>28</c:v>
                </c:pt>
                <c:pt idx="626">
                  <c:v>24.9</c:v>
                </c:pt>
                <c:pt idx="627">
                  <c:v>17.3</c:v>
                </c:pt>
                <c:pt idx="628">
                  <c:v>14</c:v>
                </c:pt>
                <c:pt idx="629">
                  <c:v>6</c:v>
                </c:pt>
                <c:pt idx="630">
                  <c:v>20</c:v>
                </c:pt>
                <c:pt idx="631">
                  <c:v>7</c:v>
                </c:pt>
                <c:pt idx="632">
                  <c:v>40</c:v>
                </c:pt>
                <c:pt idx="633">
                  <c:v>10</c:v>
                </c:pt>
                <c:pt idx="634">
                  <c:v>12</c:v>
                </c:pt>
                <c:pt idx="635">
                  <c:v>10</c:v>
                </c:pt>
                <c:pt idx="636">
                  <c:v>15</c:v>
                </c:pt>
                <c:pt idx="637">
                  <c:v>50</c:v>
                </c:pt>
                <c:pt idx="638">
                  <c:v>11</c:v>
                </c:pt>
                <c:pt idx="639">
                  <c:v>27</c:v>
                </c:pt>
                <c:pt idx="640">
                  <c:v>8</c:v>
                </c:pt>
                <c:pt idx="641">
                  <c:v>12</c:v>
                </c:pt>
                <c:pt idx="642">
                  <c:v>10</c:v>
                </c:pt>
                <c:pt idx="643">
                  <c:v>10</c:v>
                </c:pt>
                <c:pt idx="644">
                  <c:v>4</c:v>
                </c:pt>
                <c:pt idx="645">
                  <c:v>4</c:v>
                </c:pt>
                <c:pt idx="646">
                  <c:v>16</c:v>
                </c:pt>
                <c:pt idx="647">
                  <c:v>9</c:v>
                </c:pt>
                <c:pt idx="648">
                  <c:v>9</c:v>
                </c:pt>
                <c:pt idx="649">
                  <c:v>14</c:v>
                </c:pt>
                <c:pt idx="650">
                  <c:v>12</c:v>
                </c:pt>
                <c:pt idx="651">
                  <c:v>24</c:v>
                </c:pt>
                <c:pt idx="652">
                  <c:v>24</c:v>
                </c:pt>
                <c:pt idx="653">
                  <c:v>16</c:v>
                </c:pt>
                <c:pt idx="654">
                  <c:v>15</c:v>
                </c:pt>
                <c:pt idx="655">
                  <c:v>0.25</c:v>
                </c:pt>
                <c:pt idx="657">
                  <c:v>5</c:v>
                </c:pt>
                <c:pt idx="658">
                  <c:v>5</c:v>
                </c:pt>
                <c:pt idx="659">
                  <c:v>1.4173500000000001</c:v>
                </c:pt>
                <c:pt idx="660">
                  <c:v>1.4891999999999996</c:v>
                </c:pt>
                <c:pt idx="661">
                  <c:v>1.4226999999999996</c:v>
                </c:pt>
                <c:pt idx="662">
                  <c:v>10</c:v>
                </c:pt>
                <c:pt idx="663">
                  <c:v>1</c:v>
                </c:pt>
                <c:pt idx="664">
                  <c:v>2</c:v>
                </c:pt>
                <c:pt idx="667">
                  <c:v>2</c:v>
                </c:pt>
                <c:pt idx="668">
                  <c:v>1</c:v>
                </c:pt>
                <c:pt idx="669">
                  <c:v>3.8360000000000003</c:v>
                </c:pt>
                <c:pt idx="670">
                  <c:v>4.2792999999999992</c:v>
                </c:pt>
                <c:pt idx="671">
                  <c:v>1.6404999999999992</c:v>
                </c:pt>
                <c:pt idx="672">
                  <c:v>3.4255999999999984</c:v>
                </c:pt>
                <c:pt idx="673">
                  <c:v>0.5</c:v>
                </c:pt>
                <c:pt idx="674">
                  <c:v>3</c:v>
                </c:pt>
                <c:pt idx="675">
                  <c:v>1.2842000000000005</c:v>
                </c:pt>
                <c:pt idx="676">
                  <c:v>3.4894999999999978</c:v>
                </c:pt>
                <c:pt idx="677">
                  <c:v>0.35290000000000005</c:v>
                </c:pt>
                <c:pt idx="678">
                  <c:v>0.7958000000000004</c:v>
                </c:pt>
                <c:pt idx="679">
                  <c:v>4.0224999999999991</c:v>
                </c:pt>
                <c:pt idx="680">
                  <c:v>1</c:v>
                </c:pt>
                <c:pt idx="681">
                  <c:v>0.59559999999999991</c:v>
                </c:pt>
                <c:pt idx="682">
                  <c:v>1.776</c:v>
                </c:pt>
                <c:pt idx="683">
                  <c:v>1</c:v>
                </c:pt>
                <c:pt idx="684">
                  <c:v>0.6858000000000003</c:v>
                </c:pt>
                <c:pt idx="685">
                  <c:v>0.54559999999999997</c:v>
                </c:pt>
                <c:pt idx="686">
                  <c:v>1.023749999999999</c:v>
                </c:pt>
                <c:pt idx="687">
                  <c:v>2.17</c:v>
                </c:pt>
                <c:pt idx="688">
                  <c:v>1.2152999999999994</c:v>
                </c:pt>
                <c:pt idx="689">
                  <c:v>0.6462500000000001</c:v>
                </c:pt>
                <c:pt idx="690">
                  <c:v>8.4404000000000003</c:v>
                </c:pt>
                <c:pt idx="691">
                  <c:v>1.451649999999999</c:v>
                </c:pt>
                <c:pt idx="692">
                  <c:v>1.0972499999999998</c:v>
                </c:pt>
                <c:pt idx="693">
                  <c:v>0.67</c:v>
                </c:pt>
                <c:pt idx="694">
                  <c:v>2.3341999999999996</c:v>
                </c:pt>
                <c:pt idx="695">
                  <c:v>2.8054999999999994</c:v>
                </c:pt>
                <c:pt idx="696">
                  <c:v>6.800600000000002</c:v>
                </c:pt>
                <c:pt idx="697">
                  <c:v>1.1625999999999999</c:v>
                </c:pt>
                <c:pt idx="698">
                  <c:v>6.3348000000000004</c:v>
                </c:pt>
                <c:pt idx="699">
                  <c:v>0.76154999999999973</c:v>
                </c:pt>
                <c:pt idx="700">
                  <c:v>0.77385000000000015</c:v>
                </c:pt>
                <c:pt idx="701">
                  <c:v>1.0702</c:v>
                </c:pt>
                <c:pt idx="702">
                  <c:v>0.63400000000000034</c:v>
                </c:pt>
                <c:pt idx="703">
                  <c:v>6.8338000000000001</c:v>
                </c:pt>
                <c:pt idx="704">
                  <c:v>0.4851500000000003</c:v>
                </c:pt>
                <c:pt idx="705">
                  <c:v>2.5934000000000004</c:v>
                </c:pt>
                <c:pt idx="706">
                  <c:v>0.48735000000000028</c:v>
                </c:pt>
                <c:pt idx="707">
                  <c:v>0.43760000000000032</c:v>
                </c:pt>
                <c:pt idx="708">
                  <c:v>5.9432499999999981</c:v>
                </c:pt>
                <c:pt idx="709">
                  <c:v>0.81425000000000014</c:v>
                </c:pt>
                <c:pt idx="710">
                  <c:v>0.87350000000000028</c:v>
                </c:pt>
                <c:pt idx="711">
                  <c:v>2.5056999999999983</c:v>
                </c:pt>
                <c:pt idx="712">
                  <c:v>0.83734999999999982</c:v>
                </c:pt>
                <c:pt idx="713">
                  <c:v>0.5827500000000001</c:v>
                </c:pt>
                <c:pt idx="714">
                  <c:v>0.54570000000000007</c:v>
                </c:pt>
                <c:pt idx="715">
                  <c:v>0.78034999999999999</c:v>
                </c:pt>
                <c:pt idx="716">
                  <c:v>2.6751999999999976</c:v>
                </c:pt>
                <c:pt idx="717">
                  <c:v>2.1388999999999996</c:v>
                </c:pt>
                <c:pt idx="718">
                  <c:v>3.0538999999999992</c:v>
                </c:pt>
                <c:pt idx="719">
                  <c:v>0.43635000000000013</c:v>
                </c:pt>
                <c:pt idx="720">
                  <c:v>0.51879999999999993</c:v>
                </c:pt>
                <c:pt idx="721">
                  <c:v>1.2171500000000004</c:v>
                </c:pt>
                <c:pt idx="722">
                  <c:v>0.98015000000000019</c:v>
                </c:pt>
                <c:pt idx="723">
                  <c:v>1.4718999999999998</c:v>
                </c:pt>
                <c:pt idx="724">
                  <c:v>0.6452500000000001</c:v>
                </c:pt>
                <c:pt idx="725">
                  <c:v>1.2555999999999994</c:v>
                </c:pt>
                <c:pt idx="726">
                  <c:v>0.4200000000000001</c:v>
                </c:pt>
                <c:pt idx="727">
                  <c:v>0.66749999999999987</c:v>
                </c:pt>
                <c:pt idx="729">
                  <c:v>0.5</c:v>
                </c:pt>
                <c:pt idx="730">
                  <c:v>1.2197999999999991</c:v>
                </c:pt>
                <c:pt idx="731">
                  <c:v>3.3812000000000002</c:v>
                </c:pt>
                <c:pt idx="732">
                  <c:v>2.2066000000000012</c:v>
                </c:pt>
                <c:pt idx="733">
                  <c:v>2.8206000000000007</c:v>
                </c:pt>
                <c:pt idx="734">
                  <c:v>0.67849999999999999</c:v>
                </c:pt>
                <c:pt idx="735">
                  <c:v>0.74939999999999984</c:v>
                </c:pt>
                <c:pt idx="736">
                  <c:v>4</c:v>
                </c:pt>
                <c:pt idx="737">
                  <c:v>0.51299999999999979</c:v>
                </c:pt>
                <c:pt idx="738">
                  <c:v>3.4841999999999991</c:v>
                </c:pt>
                <c:pt idx="739">
                  <c:v>1.2528499999999996</c:v>
                </c:pt>
                <c:pt idx="740">
                  <c:v>1.2015499999999997</c:v>
                </c:pt>
                <c:pt idx="741">
                  <c:v>2</c:v>
                </c:pt>
                <c:pt idx="742">
                  <c:v>2.9277499999999979</c:v>
                </c:pt>
                <c:pt idx="745">
                  <c:v>5.0518999999999998</c:v>
                </c:pt>
                <c:pt idx="748">
                  <c:v>0.8</c:v>
                </c:pt>
                <c:pt idx="749">
                  <c:v>1</c:v>
                </c:pt>
                <c:pt idx="750">
                  <c:v>0.25</c:v>
                </c:pt>
                <c:pt idx="751">
                  <c:v>1</c:v>
                </c:pt>
                <c:pt idx="752">
                  <c:v>22</c:v>
                </c:pt>
                <c:pt idx="753">
                  <c:v>1</c:v>
                </c:pt>
                <c:pt idx="754">
                  <c:v>9</c:v>
                </c:pt>
                <c:pt idx="755">
                  <c:v>2</c:v>
                </c:pt>
                <c:pt idx="756">
                  <c:v>2</c:v>
                </c:pt>
                <c:pt idx="757">
                  <c:v>1</c:v>
                </c:pt>
                <c:pt idx="758">
                  <c:v>0.6</c:v>
                </c:pt>
                <c:pt idx="759">
                  <c:v>3</c:v>
                </c:pt>
                <c:pt idx="760">
                  <c:v>0.54</c:v>
                </c:pt>
                <c:pt idx="761">
                  <c:v>0.3</c:v>
                </c:pt>
                <c:pt idx="762">
                  <c:v>1</c:v>
                </c:pt>
                <c:pt idx="763">
                  <c:v>0.5</c:v>
                </c:pt>
                <c:pt idx="764">
                  <c:v>1</c:v>
                </c:pt>
                <c:pt idx="765">
                  <c:v>1</c:v>
                </c:pt>
                <c:pt idx="766">
                  <c:v>0.5</c:v>
                </c:pt>
                <c:pt idx="767">
                  <c:v>18</c:v>
                </c:pt>
                <c:pt idx="768">
                  <c:v>50</c:v>
                </c:pt>
                <c:pt idx="769">
                  <c:v>1.2</c:v>
                </c:pt>
                <c:pt idx="770">
                  <c:v>0.88500000000000001</c:v>
                </c:pt>
                <c:pt idx="771">
                  <c:v>7</c:v>
                </c:pt>
                <c:pt idx="772">
                  <c:v>120</c:v>
                </c:pt>
                <c:pt idx="773">
                  <c:v>2.7641000000000009</c:v>
                </c:pt>
                <c:pt idx="774">
                  <c:v>4</c:v>
                </c:pt>
                <c:pt idx="775">
                  <c:v>0.75</c:v>
                </c:pt>
                <c:pt idx="776">
                  <c:v>4</c:v>
                </c:pt>
                <c:pt idx="777">
                  <c:v>9</c:v>
                </c:pt>
                <c:pt idx="778">
                  <c:v>9</c:v>
                </c:pt>
                <c:pt idx="779">
                  <c:v>2</c:v>
                </c:pt>
                <c:pt idx="780">
                  <c:v>80</c:v>
                </c:pt>
                <c:pt idx="781">
                  <c:v>80</c:v>
                </c:pt>
                <c:pt idx="782">
                  <c:v>80</c:v>
                </c:pt>
                <c:pt idx="783">
                  <c:v>25.64</c:v>
                </c:pt>
                <c:pt idx="784">
                  <c:v>25.64</c:v>
                </c:pt>
                <c:pt idx="785">
                  <c:v>25.64</c:v>
                </c:pt>
                <c:pt idx="786">
                  <c:v>25.64</c:v>
                </c:pt>
                <c:pt idx="787">
                  <c:v>25.64</c:v>
                </c:pt>
                <c:pt idx="788">
                  <c:v>25.64</c:v>
                </c:pt>
                <c:pt idx="789">
                  <c:v>25.64</c:v>
                </c:pt>
                <c:pt idx="790">
                  <c:v>2.4285999999999999</c:v>
                </c:pt>
                <c:pt idx="791">
                  <c:v>14</c:v>
                </c:pt>
                <c:pt idx="792">
                  <c:v>14</c:v>
                </c:pt>
                <c:pt idx="793">
                  <c:v>13</c:v>
                </c:pt>
                <c:pt idx="794">
                  <c:v>11</c:v>
                </c:pt>
                <c:pt idx="795">
                  <c:v>27</c:v>
                </c:pt>
                <c:pt idx="796">
                  <c:v>8.0939999999999994</c:v>
                </c:pt>
                <c:pt idx="797">
                  <c:v>12</c:v>
                </c:pt>
                <c:pt idx="798">
                  <c:v>23.954999999999998</c:v>
                </c:pt>
                <c:pt idx="799">
                  <c:v>6.4439000000000002</c:v>
                </c:pt>
                <c:pt idx="800">
                  <c:v>18</c:v>
                </c:pt>
                <c:pt idx="801">
                  <c:v>7.1370000000000031</c:v>
                </c:pt>
                <c:pt idx="802">
                  <c:v>34</c:v>
                </c:pt>
                <c:pt idx="803">
                  <c:v>7.4050000000000011</c:v>
                </c:pt>
                <c:pt idx="804">
                  <c:v>7.5571000000000002</c:v>
                </c:pt>
                <c:pt idx="806">
                  <c:v>8.2541999999999991</c:v>
                </c:pt>
                <c:pt idx="807">
                  <c:v>48.333999999999996</c:v>
                </c:pt>
                <c:pt idx="808">
                  <c:v>2.6185</c:v>
                </c:pt>
                <c:pt idx="809">
                  <c:v>0.5455000000000001</c:v>
                </c:pt>
                <c:pt idx="810">
                  <c:v>18</c:v>
                </c:pt>
                <c:pt idx="811">
                  <c:v>12.900000000000002</c:v>
                </c:pt>
                <c:pt idx="812">
                  <c:v>14.630500000000007</c:v>
                </c:pt>
                <c:pt idx="813">
                  <c:v>4.1060000000000008</c:v>
                </c:pt>
                <c:pt idx="815">
                  <c:v>10.121500000000003</c:v>
                </c:pt>
                <c:pt idx="816">
                  <c:v>6.2935999999999988</c:v>
                </c:pt>
                <c:pt idx="817">
                  <c:v>3.428100000000001</c:v>
                </c:pt>
                <c:pt idx="818">
                  <c:v>92.337000000000003</c:v>
                </c:pt>
                <c:pt idx="819">
                  <c:v>15.623000000000006</c:v>
                </c:pt>
                <c:pt idx="820">
                  <c:v>15.114000000000003</c:v>
                </c:pt>
                <c:pt idx="821">
                  <c:v>1.7636000000000009</c:v>
                </c:pt>
                <c:pt idx="822">
                  <c:v>1.7636000000000009</c:v>
                </c:pt>
                <c:pt idx="823">
                  <c:v>15</c:v>
                </c:pt>
                <c:pt idx="824">
                  <c:v>26.536999999999999</c:v>
                </c:pt>
                <c:pt idx="826">
                  <c:v>28.545000000000002</c:v>
                </c:pt>
                <c:pt idx="827">
                  <c:v>13</c:v>
                </c:pt>
                <c:pt idx="829">
                  <c:v>1.2031499999999993</c:v>
                </c:pt>
                <c:pt idx="830">
                  <c:v>1.5373999999999994</c:v>
                </c:pt>
                <c:pt idx="831">
                  <c:v>1.3468999999999987</c:v>
                </c:pt>
                <c:pt idx="832">
                  <c:v>2.218</c:v>
                </c:pt>
                <c:pt idx="833">
                  <c:v>90</c:v>
                </c:pt>
                <c:pt idx="834">
                  <c:v>11.757</c:v>
                </c:pt>
                <c:pt idx="835">
                  <c:v>18</c:v>
                </c:pt>
                <c:pt idx="836">
                  <c:v>8.8965999999999994</c:v>
                </c:pt>
                <c:pt idx="837">
                  <c:v>8.8965999999999994</c:v>
                </c:pt>
                <c:pt idx="838">
                  <c:v>15.632</c:v>
                </c:pt>
                <c:pt idx="839">
                  <c:v>8.2370999999999999</c:v>
                </c:pt>
                <c:pt idx="840">
                  <c:v>8.8166999999999991</c:v>
                </c:pt>
                <c:pt idx="841">
                  <c:v>13.677</c:v>
                </c:pt>
                <c:pt idx="842">
                  <c:v>18</c:v>
                </c:pt>
                <c:pt idx="843">
                  <c:v>18</c:v>
                </c:pt>
                <c:pt idx="844">
                  <c:v>18</c:v>
                </c:pt>
                <c:pt idx="845">
                  <c:v>18</c:v>
                </c:pt>
                <c:pt idx="846">
                  <c:v>9</c:v>
                </c:pt>
                <c:pt idx="847">
                  <c:v>12</c:v>
                </c:pt>
                <c:pt idx="848">
                  <c:v>12</c:v>
                </c:pt>
                <c:pt idx="849">
                  <c:v>12</c:v>
                </c:pt>
                <c:pt idx="850">
                  <c:v>24</c:v>
                </c:pt>
                <c:pt idx="851">
                  <c:v>9</c:v>
                </c:pt>
                <c:pt idx="852">
                  <c:v>26</c:v>
                </c:pt>
                <c:pt idx="853">
                  <c:v>90</c:v>
                </c:pt>
                <c:pt idx="854">
                  <c:v>25</c:v>
                </c:pt>
                <c:pt idx="855">
                  <c:v>23</c:v>
                </c:pt>
                <c:pt idx="856">
                  <c:v>32</c:v>
                </c:pt>
                <c:pt idx="857">
                  <c:v>18</c:v>
                </c:pt>
                <c:pt idx="858">
                  <c:v>43</c:v>
                </c:pt>
                <c:pt idx="859">
                  <c:v>48</c:v>
                </c:pt>
                <c:pt idx="860">
                  <c:v>50</c:v>
                </c:pt>
                <c:pt idx="861">
                  <c:v>10.130000000000003</c:v>
                </c:pt>
                <c:pt idx="862">
                  <c:v>48</c:v>
                </c:pt>
                <c:pt idx="864">
                  <c:v>1</c:v>
                </c:pt>
                <c:pt idx="865">
                  <c:v>4</c:v>
                </c:pt>
                <c:pt idx="866">
                  <c:v>9</c:v>
                </c:pt>
                <c:pt idx="867">
                  <c:v>12</c:v>
                </c:pt>
                <c:pt idx="868">
                  <c:v>0.9</c:v>
                </c:pt>
                <c:pt idx="869">
                  <c:v>1</c:v>
                </c:pt>
                <c:pt idx="870">
                  <c:v>14</c:v>
                </c:pt>
                <c:pt idx="871">
                  <c:v>50</c:v>
                </c:pt>
                <c:pt idx="872">
                  <c:v>135</c:v>
                </c:pt>
                <c:pt idx="873">
                  <c:v>60</c:v>
                </c:pt>
                <c:pt idx="874">
                  <c:v>38.126000000000005</c:v>
                </c:pt>
                <c:pt idx="875">
                  <c:v>15.602000000000002</c:v>
                </c:pt>
                <c:pt idx="876">
                  <c:v>71.531999999999996</c:v>
                </c:pt>
                <c:pt idx="877">
                  <c:v>12</c:v>
                </c:pt>
                <c:pt idx="878">
                  <c:v>48</c:v>
                </c:pt>
                <c:pt idx="879">
                  <c:v>24</c:v>
                </c:pt>
                <c:pt idx="880">
                  <c:v>30</c:v>
                </c:pt>
                <c:pt idx="881">
                  <c:v>16</c:v>
                </c:pt>
                <c:pt idx="882">
                  <c:v>10</c:v>
                </c:pt>
                <c:pt idx="883">
                  <c:v>4</c:v>
                </c:pt>
                <c:pt idx="884">
                  <c:v>16</c:v>
                </c:pt>
                <c:pt idx="886">
                  <c:v>7.5832000000000006</c:v>
                </c:pt>
                <c:pt idx="887">
                  <c:v>2.6638999999999986</c:v>
                </c:pt>
                <c:pt idx="888">
                  <c:v>4</c:v>
                </c:pt>
                <c:pt idx="889">
                  <c:v>4</c:v>
                </c:pt>
                <c:pt idx="890">
                  <c:v>1</c:v>
                </c:pt>
                <c:pt idx="891">
                  <c:v>2</c:v>
                </c:pt>
                <c:pt idx="892">
                  <c:v>2</c:v>
                </c:pt>
                <c:pt idx="893">
                  <c:v>12.5</c:v>
                </c:pt>
                <c:pt idx="894">
                  <c:v>1</c:v>
                </c:pt>
                <c:pt idx="895">
                  <c:v>1</c:v>
                </c:pt>
                <c:pt idx="896">
                  <c:v>0.8</c:v>
                </c:pt>
                <c:pt idx="897">
                  <c:v>29.233999999999988</c:v>
                </c:pt>
                <c:pt idx="898">
                  <c:v>8</c:v>
                </c:pt>
                <c:pt idx="900">
                  <c:v>1.1374999999999993</c:v>
                </c:pt>
                <c:pt idx="901">
                  <c:v>2.7607000000000017</c:v>
                </c:pt>
                <c:pt idx="902">
                  <c:v>3</c:v>
                </c:pt>
                <c:pt idx="903">
                  <c:v>3</c:v>
                </c:pt>
                <c:pt idx="904">
                  <c:v>2</c:v>
                </c:pt>
                <c:pt idx="905">
                  <c:v>8</c:v>
                </c:pt>
                <c:pt idx="906">
                  <c:v>2.64</c:v>
                </c:pt>
                <c:pt idx="907">
                  <c:v>3.2</c:v>
                </c:pt>
                <c:pt idx="908">
                  <c:v>3.55</c:v>
                </c:pt>
                <c:pt idx="909">
                  <c:v>0.78</c:v>
                </c:pt>
                <c:pt idx="910">
                  <c:v>22</c:v>
                </c:pt>
                <c:pt idx="911">
                  <c:v>7</c:v>
                </c:pt>
                <c:pt idx="912">
                  <c:v>3.67</c:v>
                </c:pt>
                <c:pt idx="913">
                  <c:v>3.25</c:v>
                </c:pt>
                <c:pt idx="914">
                  <c:v>10</c:v>
                </c:pt>
                <c:pt idx="915">
                  <c:v>0.5</c:v>
                </c:pt>
                <c:pt idx="916">
                  <c:v>0.5</c:v>
                </c:pt>
                <c:pt idx="917">
                  <c:v>2</c:v>
                </c:pt>
                <c:pt idx="918">
                  <c:v>2</c:v>
                </c:pt>
                <c:pt idx="919">
                  <c:v>4</c:v>
                </c:pt>
                <c:pt idx="920">
                  <c:v>16</c:v>
                </c:pt>
                <c:pt idx="921">
                  <c:v>0.40500000000000003</c:v>
                </c:pt>
                <c:pt idx="922">
                  <c:v>0.8</c:v>
                </c:pt>
                <c:pt idx="923">
                  <c:v>4</c:v>
                </c:pt>
                <c:pt idx="924">
                  <c:v>0.67500000000000004</c:v>
                </c:pt>
                <c:pt idx="925">
                  <c:v>13</c:v>
                </c:pt>
                <c:pt idx="926">
                  <c:v>7</c:v>
                </c:pt>
                <c:pt idx="927">
                  <c:v>0.94</c:v>
                </c:pt>
                <c:pt idx="928">
                  <c:v>5.7</c:v>
                </c:pt>
                <c:pt idx="929">
                  <c:v>4.5</c:v>
                </c:pt>
                <c:pt idx="930">
                  <c:v>9</c:v>
                </c:pt>
                <c:pt idx="931">
                  <c:v>23</c:v>
                </c:pt>
                <c:pt idx="932">
                  <c:v>5.25</c:v>
                </c:pt>
                <c:pt idx="933">
                  <c:v>14</c:v>
                </c:pt>
                <c:pt idx="934">
                  <c:v>2</c:v>
                </c:pt>
                <c:pt idx="935">
                  <c:v>9</c:v>
                </c:pt>
                <c:pt idx="936">
                  <c:v>1</c:v>
                </c:pt>
                <c:pt idx="937">
                  <c:v>0.77900000000000003</c:v>
                </c:pt>
                <c:pt idx="938">
                  <c:v>5</c:v>
                </c:pt>
                <c:pt idx="939">
                  <c:v>0.5</c:v>
                </c:pt>
                <c:pt idx="940">
                  <c:v>2.7</c:v>
                </c:pt>
                <c:pt idx="941">
                  <c:v>8.75</c:v>
                </c:pt>
                <c:pt idx="942">
                  <c:v>2</c:v>
                </c:pt>
                <c:pt idx="943">
                  <c:v>1</c:v>
                </c:pt>
                <c:pt idx="944">
                  <c:v>2.1</c:v>
                </c:pt>
                <c:pt idx="945">
                  <c:v>3.75</c:v>
                </c:pt>
                <c:pt idx="946">
                  <c:v>40</c:v>
                </c:pt>
                <c:pt idx="947">
                  <c:v>6</c:v>
                </c:pt>
                <c:pt idx="948">
                  <c:v>4</c:v>
                </c:pt>
                <c:pt idx="949">
                  <c:v>5.4</c:v>
                </c:pt>
                <c:pt idx="950">
                  <c:v>0.4</c:v>
                </c:pt>
                <c:pt idx="951">
                  <c:v>5</c:v>
                </c:pt>
                <c:pt idx="952">
                  <c:v>1</c:v>
                </c:pt>
                <c:pt idx="953">
                  <c:v>20</c:v>
                </c:pt>
                <c:pt idx="954">
                  <c:v>40</c:v>
                </c:pt>
                <c:pt idx="955">
                  <c:v>9.9</c:v>
                </c:pt>
                <c:pt idx="956">
                  <c:v>3</c:v>
                </c:pt>
                <c:pt idx="957">
                  <c:v>0.6</c:v>
                </c:pt>
                <c:pt idx="958">
                  <c:v>3</c:v>
                </c:pt>
                <c:pt idx="959">
                  <c:v>0.82</c:v>
                </c:pt>
                <c:pt idx="960">
                  <c:v>30</c:v>
                </c:pt>
                <c:pt idx="961">
                  <c:v>0.5</c:v>
                </c:pt>
                <c:pt idx="962">
                  <c:v>10</c:v>
                </c:pt>
                <c:pt idx="963">
                  <c:v>10</c:v>
                </c:pt>
                <c:pt idx="964">
                  <c:v>4</c:v>
                </c:pt>
                <c:pt idx="965">
                  <c:v>2</c:v>
                </c:pt>
                <c:pt idx="966">
                  <c:v>2</c:v>
                </c:pt>
                <c:pt idx="967">
                  <c:v>6</c:v>
                </c:pt>
                <c:pt idx="968">
                  <c:v>1</c:v>
                </c:pt>
                <c:pt idx="969">
                  <c:v>45</c:v>
                </c:pt>
                <c:pt idx="970">
                  <c:v>45</c:v>
                </c:pt>
                <c:pt idx="971">
                  <c:v>45</c:v>
                </c:pt>
                <c:pt idx="972">
                  <c:v>40</c:v>
                </c:pt>
                <c:pt idx="973">
                  <c:v>40</c:v>
                </c:pt>
                <c:pt idx="974">
                  <c:v>30</c:v>
                </c:pt>
                <c:pt idx="975">
                  <c:v>30</c:v>
                </c:pt>
                <c:pt idx="976">
                  <c:v>47.5</c:v>
                </c:pt>
                <c:pt idx="977">
                  <c:v>40</c:v>
                </c:pt>
                <c:pt idx="978">
                  <c:v>40</c:v>
                </c:pt>
                <c:pt idx="979">
                  <c:v>90</c:v>
                </c:pt>
                <c:pt idx="980">
                  <c:v>80</c:v>
                </c:pt>
                <c:pt idx="981">
                  <c:v>90</c:v>
                </c:pt>
                <c:pt idx="982">
                  <c:v>80</c:v>
                </c:pt>
                <c:pt idx="983">
                  <c:v>30</c:v>
                </c:pt>
                <c:pt idx="984">
                  <c:v>45</c:v>
                </c:pt>
                <c:pt idx="985">
                  <c:v>40</c:v>
                </c:pt>
                <c:pt idx="986">
                  <c:v>30</c:v>
                </c:pt>
                <c:pt idx="987">
                  <c:v>45</c:v>
                </c:pt>
                <c:pt idx="988">
                  <c:v>45</c:v>
                </c:pt>
                <c:pt idx="989">
                  <c:v>45</c:v>
                </c:pt>
                <c:pt idx="990">
                  <c:v>45</c:v>
                </c:pt>
                <c:pt idx="991">
                  <c:v>45</c:v>
                </c:pt>
                <c:pt idx="992">
                  <c:v>45</c:v>
                </c:pt>
                <c:pt idx="993">
                  <c:v>40</c:v>
                </c:pt>
                <c:pt idx="994">
                  <c:v>40</c:v>
                </c:pt>
                <c:pt idx="995">
                  <c:v>45</c:v>
                </c:pt>
                <c:pt idx="996">
                  <c:v>40</c:v>
                </c:pt>
                <c:pt idx="997">
                  <c:v>45</c:v>
                </c:pt>
                <c:pt idx="998">
                  <c:v>45</c:v>
                </c:pt>
                <c:pt idx="999">
                  <c:v>40</c:v>
                </c:pt>
                <c:pt idx="1000">
                  <c:v>40</c:v>
                </c:pt>
                <c:pt idx="1001">
                  <c:v>76.23</c:v>
                </c:pt>
                <c:pt idx="1002">
                  <c:v>76.23</c:v>
                </c:pt>
                <c:pt idx="1003">
                  <c:v>40</c:v>
                </c:pt>
                <c:pt idx="1004">
                  <c:v>40</c:v>
                </c:pt>
                <c:pt idx="1005">
                  <c:v>40</c:v>
                </c:pt>
                <c:pt idx="1006">
                  <c:v>40</c:v>
                </c:pt>
                <c:pt idx="1007">
                  <c:v>40</c:v>
                </c:pt>
                <c:pt idx="1008">
                  <c:v>15</c:v>
                </c:pt>
                <c:pt idx="1009">
                  <c:v>35</c:v>
                </c:pt>
                <c:pt idx="1010">
                  <c:v>40</c:v>
                </c:pt>
                <c:pt idx="1011">
                  <c:v>40</c:v>
                </c:pt>
                <c:pt idx="1012">
                  <c:v>45</c:v>
                </c:pt>
                <c:pt idx="1013">
                  <c:v>45</c:v>
                </c:pt>
                <c:pt idx="1014">
                  <c:v>45</c:v>
                </c:pt>
                <c:pt idx="1015">
                  <c:v>40</c:v>
                </c:pt>
                <c:pt idx="1016">
                  <c:v>40</c:v>
                </c:pt>
                <c:pt idx="1017">
                  <c:v>45</c:v>
                </c:pt>
                <c:pt idx="1018">
                  <c:v>45</c:v>
                </c:pt>
                <c:pt idx="1019">
                  <c:v>45</c:v>
                </c:pt>
                <c:pt idx="1020">
                  <c:v>45</c:v>
                </c:pt>
                <c:pt idx="1021">
                  <c:v>45</c:v>
                </c:pt>
                <c:pt idx="1022">
                  <c:v>45</c:v>
                </c:pt>
                <c:pt idx="1023">
                  <c:v>45</c:v>
                </c:pt>
                <c:pt idx="1024">
                  <c:v>40</c:v>
                </c:pt>
                <c:pt idx="1025">
                  <c:v>50</c:v>
                </c:pt>
                <c:pt idx="1026">
                  <c:v>35</c:v>
                </c:pt>
                <c:pt idx="1027">
                  <c:v>45</c:v>
                </c:pt>
                <c:pt idx="1028">
                  <c:v>45</c:v>
                </c:pt>
                <c:pt idx="1029">
                  <c:v>48.18</c:v>
                </c:pt>
                <c:pt idx="1030">
                  <c:v>45</c:v>
                </c:pt>
                <c:pt idx="1031">
                  <c:v>48.18</c:v>
                </c:pt>
                <c:pt idx="1032">
                  <c:v>90</c:v>
                </c:pt>
                <c:pt idx="1033">
                  <c:v>45</c:v>
                </c:pt>
                <c:pt idx="1034">
                  <c:v>45</c:v>
                </c:pt>
                <c:pt idx="1035">
                  <c:v>45</c:v>
                </c:pt>
                <c:pt idx="1036">
                  <c:v>45</c:v>
                </c:pt>
                <c:pt idx="1037">
                  <c:v>45</c:v>
                </c:pt>
                <c:pt idx="1038">
                  <c:v>40</c:v>
                </c:pt>
                <c:pt idx="1039">
                  <c:v>45</c:v>
                </c:pt>
                <c:pt idx="1040">
                  <c:v>40</c:v>
                </c:pt>
                <c:pt idx="1041">
                  <c:v>45</c:v>
                </c:pt>
                <c:pt idx="1042">
                  <c:v>90</c:v>
                </c:pt>
                <c:pt idx="1043">
                  <c:v>45</c:v>
                </c:pt>
                <c:pt idx="1044">
                  <c:v>9.5625</c:v>
                </c:pt>
                <c:pt idx="1045">
                  <c:v>9.5625</c:v>
                </c:pt>
                <c:pt idx="1046">
                  <c:v>74.843166666666662</c:v>
                </c:pt>
                <c:pt idx="1047">
                  <c:v>40</c:v>
                </c:pt>
                <c:pt idx="1048">
                  <c:v>40</c:v>
                </c:pt>
                <c:pt idx="1049">
                  <c:v>40</c:v>
                </c:pt>
                <c:pt idx="1050">
                  <c:v>40</c:v>
                </c:pt>
                <c:pt idx="1051">
                  <c:v>40</c:v>
                </c:pt>
                <c:pt idx="1052">
                  <c:v>40</c:v>
                </c:pt>
                <c:pt idx="1053">
                  <c:v>40</c:v>
                </c:pt>
                <c:pt idx="1054">
                  <c:v>40</c:v>
                </c:pt>
                <c:pt idx="1055">
                  <c:v>48.18</c:v>
                </c:pt>
                <c:pt idx="1056">
                  <c:v>48.18</c:v>
                </c:pt>
                <c:pt idx="1057">
                  <c:v>50</c:v>
                </c:pt>
                <c:pt idx="1058">
                  <c:v>50</c:v>
                </c:pt>
                <c:pt idx="1059">
                  <c:v>50</c:v>
                </c:pt>
                <c:pt idx="1060">
                  <c:v>50</c:v>
                </c:pt>
                <c:pt idx="1061">
                  <c:v>50</c:v>
                </c:pt>
                <c:pt idx="1062">
                  <c:v>48.18</c:v>
                </c:pt>
                <c:pt idx="1063">
                  <c:v>80</c:v>
                </c:pt>
                <c:pt idx="1064">
                  <c:v>90</c:v>
                </c:pt>
                <c:pt idx="1065">
                  <c:v>40.3825</c:v>
                </c:pt>
                <c:pt idx="1066">
                  <c:v>54.814999999999998</c:v>
                </c:pt>
                <c:pt idx="1067">
                  <c:v>47.64</c:v>
                </c:pt>
                <c:pt idx="1068">
                  <c:v>45</c:v>
                </c:pt>
                <c:pt idx="1069">
                  <c:v>45</c:v>
                </c:pt>
                <c:pt idx="1070">
                  <c:v>45</c:v>
                </c:pt>
                <c:pt idx="1071">
                  <c:v>45</c:v>
                </c:pt>
                <c:pt idx="1072">
                  <c:v>45</c:v>
                </c:pt>
                <c:pt idx="1073">
                  <c:v>51.385999999999996</c:v>
                </c:pt>
                <c:pt idx="1074">
                  <c:v>7.4176000000000002</c:v>
                </c:pt>
                <c:pt idx="1075">
                  <c:v>12</c:v>
                </c:pt>
                <c:pt idx="1076">
                  <c:v>3</c:v>
                </c:pt>
                <c:pt idx="1077">
                  <c:v>0.6</c:v>
                </c:pt>
                <c:pt idx="1078">
                  <c:v>1.7031000000000009</c:v>
                </c:pt>
                <c:pt idx="1079">
                  <c:v>7.4</c:v>
                </c:pt>
                <c:pt idx="1080">
                  <c:v>5</c:v>
                </c:pt>
                <c:pt idx="1081">
                  <c:v>1</c:v>
                </c:pt>
                <c:pt idx="1082">
                  <c:v>1</c:v>
                </c:pt>
                <c:pt idx="1083">
                  <c:v>3</c:v>
                </c:pt>
                <c:pt idx="1084">
                  <c:v>15</c:v>
                </c:pt>
                <c:pt idx="1085">
                  <c:v>6</c:v>
                </c:pt>
                <c:pt idx="1086">
                  <c:v>0.5</c:v>
                </c:pt>
                <c:pt idx="1087">
                  <c:v>12</c:v>
                </c:pt>
                <c:pt idx="1088">
                  <c:v>4.5</c:v>
                </c:pt>
                <c:pt idx="1089">
                  <c:v>7.5</c:v>
                </c:pt>
                <c:pt idx="1090">
                  <c:v>32</c:v>
                </c:pt>
                <c:pt idx="1091">
                  <c:v>1</c:v>
                </c:pt>
                <c:pt idx="1092">
                  <c:v>1</c:v>
                </c:pt>
                <c:pt idx="1093">
                  <c:v>2</c:v>
                </c:pt>
                <c:pt idx="1094">
                  <c:v>3</c:v>
                </c:pt>
                <c:pt idx="1095">
                  <c:v>4</c:v>
                </c:pt>
                <c:pt idx="1096">
                  <c:v>32</c:v>
                </c:pt>
                <c:pt idx="1097">
                  <c:v>58.417999999999999</c:v>
                </c:pt>
                <c:pt idx="1098">
                  <c:v>10</c:v>
                </c:pt>
                <c:pt idx="1099">
                  <c:v>45</c:v>
                </c:pt>
                <c:pt idx="1100">
                  <c:v>15</c:v>
                </c:pt>
                <c:pt idx="1101">
                  <c:v>45.643000000000001</c:v>
                </c:pt>
                <c:pt idx="1102">
                  <c:v>14</c:v>
                </c:pt>
                <c:pt idx="1103">
                  <c:v>7</c:v>
                </c:pt>
                <c:pt idx="1104">
                  <c:v>8.5556000000000001</c:v>
                </c:pt>
                <c:pt idx="1105">
                  <c:v>8.8470000000000013</c:v>
                </c:pt>
                <c:pt idx="1106">
                  <c:v>6</c:v>
                </c:pt>
                <c:pt idx="1107">
                  <c:v>9</c:v>
                </c:pt>
                <c:pt idx="1108">
                  <c:v>9</c:v>
                </c:pt>
                <c:pt idx="1109">
                  <c:v>9</c:v>
                </c:pt>
                <c:pt idx="1110">
                  <c:v>3.6166000000000018</c:v>
                </c:pt>
                <c:pt idx="1111">
                  <c:v>18</c:v>
                </c:pt>
                <c:pt idx="1112">
                  <c:v>10.426999999999998</c:v>
                </c:pt>
                <c:pt idx="1113">
                  <c:v>9</c:v>
                </c:pt>
                <c:pt idx="1114">
                  <c:v>24</c:v>
                </c:pt>
                <c:pt idx="1115">
                  <c:v>28</c:v>
                </c:pt>
                <c:pt idx="1116">
                  <c:v>36</c:v>
                </c:pt>
                <c:pt idx="1117">
                  <c:v>8.5259999999999998</c:v>
                </c:pt>
                <c:pt idx="1118">
                  <c:v>6.1777999999999986</c:v>
                </c:pt>
                <c:pt idx="1119">
                  <c:v>18</c:v>
                </c:pt>
                <c:pt idx="1120">
                  <c:v>6.1456000000000008</c:v>
                </c:pt>
                <c:pt idx="1121">
                  <c:v>27</c:v>
                </c:pt>
                <c:pt idx="1122">
                  <c:v>32</c:v>
                </c:pt>
                <c:pt idx="1123">
                  <c:v>54</c:v>
                </c:pt>
                <c:pt idx="1124">
                  <c:v>16</c:v>
                </c:pt>
                <c:pt idx="1126">
                  <c:v>4</c:v>
                </c:pt>
                <c:pt idx="1127">
                  <c:v>13.498999999999999</c:v>
                </c:pt>
                <c:pt idx="1128">
                  <c:v>12</c:v>
                </c:pt>
                <c:pt idx="1129">
                  <c:v>10</c:v>
                </c:pt>
                <c:pt idx="1130">
                  <c:v>9</c:v>
                </c:pt>
                <c:pt idx="1131">
                  <c:v>24</c:v>
                </c:pt>
                <c:pt idx="1132">
                  <c:v>13.581</c:v>
                </c:pt>
                <c:pt idx="1133">
                  <c:v>12</c:v>
                </c:pt>
                <c:pt idx="1134">
                  <c:v>15</c:v>
                </c:pt>
                <c:pt idx="1135">
                  <c:v>15</c:v>
                </c:pt>
                <c:pt idx="1136">
                  <c:v>60</c:v>
                </c:pt>
                <c:pt idx="1137">
                  <c:v>8</c:v>
                </c:pt>
                <c:pt idx="1138">
                  <c:v>12</c:v>
                </c:pt>
                <c:pt idx="1139">
                  <c:v>16</c:v>
                </c:pt>
                <c:pt idx="1140">
                  <c:v>10.669700000000001</c:v>
                </c:pt>
                <c:pt idx="1141">
                  <c:v>6</c:v>
                </c:pt>
                <c:pt idx="1142">
                  <c:v>7.4402499999999998</c:v>
                </c:pt>
                <c:pt idx="1143">
                  <c:v>3.0093999999999994</c:v>
                </c:pt>
                <c:pt idx="1144">
                  <c:v>7.3267500000000005</c:v>
                </c:pt>
                <c:pt idx="1145">
                  <c:v>7.3221500000000015</c:v>
                </c:pt>
                <c:pt idx="1146">
                  <c:v>30</c:v>
                </c:pt>
                <c:pt idx="1147">
                  <c:v>80</c:v>
                </c:pt>
                <c:pt idx="1148">
                  <c:v>40</c:v>
                </c:pt>
                <c:pt idx="1149">
                  <c:v>40</c:v>
                </c:pt>
                <c:pt idx="1150">
                  <c:v>26</c:v>
                </c:pt>
                <c:pt idx="1151">
                  <c:v>10</c:v>
                </c:pt>
                <c:pt idx="1152">
                  <c:v>20</c:v>
                </c:pt>
                <c:pt idx="1153">
                  <c:v>10</c:v>
                </c:pt>
                <c:pt idx="1154">
                  <c:v>109</c:v>
                </c:pt>
                <c:pt idx="1155">
                  <c:v>28</c:v>
                </c:pt>
                <c:pt idx="1156">
                  <c:v>18</c:v>
                </c:pt>
                <c:pt idx="1157">
                  <c:v>9</c:v>
                </c:pt>
                <c:pt idx="1158">
                  <c:v>1</c:v>
                </c:pt>
                <c:pt idx="1159">
                  <c:v>8</c:v>
                </c:pt>
                <c:pt idx="1160">
                  <c:v>2</c:v>
                </c:pt>
                <c:pt idx="1161">
                  <c:v>2</c:v>
                </c:pt>
                <c:pt idx="1162">
                  <c:v>12</c:v>
                </c:pt>
                <c:pt idx="1163">
                  <c:v>24.76900000000002</c:v>
                </c:pt>
                <c:pt idx="1164">
                  <c:v>96</c:v>
                </c:pt>
                <c:pt idx="1165">
                  <c:v>9.5706999999999987</c:v>
                </c:pt>
                <c:pt idx="1166">
                  <c:v>96</c:v>
                </c:pt>
                <c:pt idx="1167">
                  <c:v>12</c:v>
                </c:pt>
                <c:pt idx="1168">
                  <c:v>4</c:v>
                </c:pt>
                <c:pt idx="1169">
                  <c:v>12</c:v>
                </c:pt>
                <c:pt idx="1170">
                  <c:v>10</c:v>
                </c:pt>
                <c:pt idx="1171">
                  <c:v>16</c:v>
                </c:pt>
                <c:pt idx="1172">
                  <c:v>13</c:v>
                </c:pt>
                <c:pt idx="1173">
                  <c:v>36</c:v>
                </c:pt>
                <c:pt idx="1174">
                  <c:v>44</c:v>
                </c:pt>
                <c:pt idx="1175">
                  <c:v>26</c:v>
                </c:pt>
                <c:pt idx="1176">
                  <c:v>24.138000000000023</c:v>
                </c:pt>
                <c:pt idx="1177">
                  <c:v>87.839000000000013</c:v>
                </c:pt>
                <c:pt idx="1178">
                  <c:v>36.949000000000026</c:v>
                </c:pt>
                <c:pt idx="1179">
                  <c:v>52.091999999999992</c:v>
                </c:pt>
                <c:pt idx="1180">
                  <c:v>30.69</c:v>
                </c:pt>
                <c:pt idx="1181">
                  <c:v>54</c:v>
                </c:pt>
                <c:pt idx="1182">
                  <c:v>34</c:v>
                </c:pt>
                <c:pt idx="1183">
                  <c:v>36</c:v>
                </c:pt>
                <c:pt idx="1184">
                  <c:v>10.758000000000003</c:v>
                </c:pt>
                <c:pt idx="1185">
                  <c:v>24</c:v>
                </c:pt>
                <c:pt idx="1186">
                  <c:v>82.869</c:v>
                </c:pt>
                <c:pt idx="1187">
                  <c:v>54.417999999999992</c:v>
                </c:pt>
                <c:pt idx="1188">
                  <c:v>13.9725</c:v>
                </c:pt>
                <c:pt idx="1189">
                  <c:v>34</c:v>
                </c:pt>
                <c:pt idx="1190">
                  <c:v>34</c:v>
                </c:pt>
                <c:pt idx="1191">
                  <c:v>26</c:v>
                </c:pt>
                <c:pt idx="1192">
                  <c:v>3.9084999999999992</c:v>
                </c:pt>
                <c:pt idx="1193">
                  <c:v>10.1005</c:v>
                </c:pt>
                <c:pt idx="1194">
                  <c:v>11</c:v>
                </c:pt>
                <c:pt idx="1195">
                  <c:v>30</c:v>
                </c:pt>
                <c:pt idx="1196">
                  <c:v>3</c:v>
                </c:pt>
                <c:pt idx="1197">
                  <c:v>9</c:v>
                </c:pt>
                <c:pt idx="1198">
                  <c:v>18</c:v>
                </c:pt>
                <c:pt idx="1199">
                  <c:v>15</c:v>
                </c:pt>
                <c:pt idx="1200">
                  <c:v>10</c:v>
                </c:pt>
                <c:pt idx="1201">
                  <c:v>10</c:v>
                </c:pt>
                <c:pt idx="1202">
                  <c:v>30</c:v>
                </c:pt>
                <c:pt idx="1203">
                  <c:v>4.8829999999999947</c:v>
                </c:pt>
                <c:pt idx="1205">
                  <c:v>1.4412999999999994</c:v>
                </c:pt>
                <c:pt idx="1206">
                  <c:v>22.5</c:v>
                </c:pt>
                <c:pt idx="1207">
                  <c:v>1.1893999999999998</c:v>
                </c:pt>
                <c:pt idx="1209">
                  <c:v>3</c:v>
                </c:pt>
                <c:pt idx="1210">
                  <c:v>3</c:v>
                </c:pt>
                <c:pt idx="1211">
                  <c:v>19.5</c:v>
                </c:pt>
                <c:pt idx="1212">
                  <c:v>19.5</c:v>
                </c:pt>
                <c:pt idx="1213">
                  <c:v>4</c:v>
                </c:pt>
                <c:pt idx="1214">
                  <c:v>3</c:v>
                </c:pt>
                <c:pt idx="1215">
                  <c:v>1</c:v>
                </c:pt>
                <c:pt idx="1216">
                  <c:v>0.5</c:v>
                </c:pt>
                <c:pt idx="1217">
                  <c:v>0.75</c:v>
                </c:pt>
                <c:pt idx="1218">
                  <c:v>2</c:v>
                </c:pt>
                <c:pt idx="1219">
                  <c:v>7</c:v>
                </c:pt>
                <c:pt idx="1220">
                  <c:v>24</c:v>
                </c:pt>
                <c:pt idx="1221">
                  <c:v>3</c:v>
                </c:pt>
                <c:pt idx="1222">
                  <c:v>1</c:v>
                </c:pt>
                <c:pt idx="1223">
                  <c:v>2</c:v>
                </c:pt>
                <c:pt idx="1224">
                  <c:v>1</c:v>
                </c:pt>
                <c:pt idx="1225">
                  <c:v>1</c:v>
                </c:pt>
                <c:pt idx="1226">
                  <c:v>1.5</c:v>
                </c:pt>
                <c:pt idx="1227">
                  <c:v>7</c:v>
                </c:pt>
                <c:pt idx="1228">
                  <c:v>24</c:v>
                </c:pt>
                <c:pt idx="1229">
                  <c:v>3</c:v>
                </c:pt>
                <c:pt idx="1230">
                  <c:v>9</c:v>
                </c:pt>
                <c:pt idx="1231">
                  <c:v>2</c:v>
                </c:pt>
                <c:pt idx="1232">
                  <c:v>0.25</c:v>
                </c:pt>
                <c:pt idx="1233">
                  <c:v>3</c:v>
                </c:pt>
                <c:pt idx="1234">
                  <c:v>1</c:v>
                </c:pt>
                <c:pt idx="1235">
                  <c:v>1</c:v>
                </c:pt>
                <c:pt idx="1236">
                  <c:v>6</c:v>
                </c:pt>
                <c:pt idx="1237">
                  <c:v>1</c:v>
                </c:pt>
                <c:pt idx="1238">
                  <c:v>1</c:v>
                </c:pt>
                <c:pt idx="1239">
                  <c:v>0.75</c:v>
                </c:pt>
                <c:pt idx="1240">
                  <c:v>1</c:v>
                </c:pt>
                <c:pt idx="1241">
                  <c:v>36</c:v>
                </c:pt>
                <c:pt idx="1242">
                  <c:v>24</c:v>
                </c:pt>
                <c:pt idx="1243">
                  <c:v>24</c:v>
                </c:pt>
                <c:pt idx="1244">
                  <c:v>15</c:v>
                </c:pt>
                <c:pt idx="1245">
                  <c:v>24</c:v>
                </c:pt>
                <c:pt idx="1246">
                  <c:v>27</c:v>
                </c:pt>
                <c:pt idx="1247">
                  <c:v>100</c:v>
                </c:pt>
                <c:pt idx="1248">
                  <c:v>24</c:v>
                </c:pt>
                <c:pt idx="1249">
                  <c:v>7</c:v>
                </c:pt>
                <c:pt idx="1250">
                  <c:v>7</c:v>
                </c:pt>
                <c:pt idx="1251">
                  <c:v>36</c:v>
                </c:pt>
                <c:pt idx="1252">
                  <c:v>5</c:v>
                </c:pt>
                <c:pt idx="1253">
                  <c:v>7</c:v>
                </c:pt>
                <c:pt idx="1256">
                  <c:v>7</c:v>
                </c:pt>
                <c:pt idx="1257">
                  <c:v>2</c:v>
                </c:pt>
                <c:pt idx="1258">
                  <c:v>12</c:v>
                </c:pt>
                <c:pt idx="1259">
                  <c:v>1.9339999999999997</c:v>
                </c:pt>
                <c:pt idx="1260">
                  <c:v>8</c:v>
                </c:pt>
                <c:pt idx="1261">
                  <c:v>2.7360000000000015</c:v>
                </c:pt>
                <c:pt idx="1262">
                  <c:v>3.7963000000000009</c:v>
                </c:pt>
                <c:pt idx="1263">
                  <c:v>5.0827</c:v>
                </c:pt>
                <c:pt idx="1264">
                  <c:v>9</c:v>
                </c:pt>
                <c:pt idx="1265">
                  <c:v>7</c:v>
                </c:pt>
                <c:pt idx="1266">
                  <c:v>4</c:v>
                </c:pt>
                <c:pt idx="1267">
                  <c:v>14</c:v>
                </c:pt>
                <c:pt idx="1268">
                  <c:v>8.2840000000000025</c:v>
                </c:pt>
                <c:pt idx="1269">
                  <c:v>4</c:v>
                </c:pt>
                <c:pt idx="1270">
                  <c:v>28</c:v>
                </c:pt>
                <c:pt idx="1271">
                  <c:v>15</c:v>
                </c:pt>
                <c:pt idx="1272">
                  <c:v>5</c:v>
                </c:pt>
                <c:pt idx="1273">
                  <c:v>14.502000000000004</c:v>
                </c:pt>
                <c:pt idx="1274">
                  <c:v>6</c:v>
                </c:pt>
                <c:pt idx="1275">
                  <c:v>1.6158999999999992</c:v>
                </c:pt>
                <c:pt idx="1276">
                  <c:v>2</c:v>
                </c:pt>
                <c:pt idx="1277">
                  <c:v>0.89359999999999995</c:v>
                </c:pt>
                <c:pt idx="1278">
                  <c:v>8.8679000000000006</c:v>
                </c:pt>
                <c:pt idx="1279">
                  <c:v>4.5374999999999979</c:v>
                </c:pt>
                <c:pt idx="1280">
                  <c:v>60</c:v>
                </c:pt>
                <c:pt idx="1281">
                  <c:v>10.394500000000003</c:v>
                </c:pt>
                <c:pt idx="1282">
                  <c:v>2.9438999999999989</c:v>
                </c:pt>
                <c:pt idx="1283">
                  <c:v>11.1425</c:v>
                </c:pt>
                <c:pt idx="1284">
                  <c:v>3</c:v>
                </c:pt>
                <c:pt idx="1285">
                  <c:v>1</c:v>
                </c:pt>
                <c:pt idx="1286">
                  <c:v>8.7789000000000001</c:v>
                </c:pt>
                <c:pt idx="1287">
                  <c:v>12</c:v>
                </c:pt>
                <c:pt idx="1288">
                  <c:v>10</c:v>
                </c:pt>
                <c:pt idx="1289">
                  <c:v>8</c:v>
                </c:pt>
                <c:pt idx="1290">
                  <c:v>8</c:v>
                </c:pt>
                <c:pt idx="1291">
                  <c:v>6</c:v>
                </c:pt>
                <c:pt idx="1292">
                  <c:v>12</c:v>
                </c:pt>
                <c:pt idx="1293">
                  <c:v>4</c:v>
                </c:pt>
                <c:pt idx="1294">
                  <c:v>4.5169500000000005</c:v>
                </c:pt>
                <c:pt idx="1295">
                  <c:v>6.3343999999999987</c:v>
                </c:pt>
                <c:pt idx="1296">
                  <c:v>17</c:v>
                </c:pt>
                <c:pt idx="1297">
                  <c:v>2</c:v>
                </c:pt>
                <c:pt idx="1298">
                  <c:v>25</c:v>
                </c:pt>
                <c:pt idx="1299">
                  <c:v>15</c:v>
                </c:pt>
                <c:pt idx="1300">
                  <c:v>11</c:v>
                </c:pt>
                <c:pt idx="1301">
                  <c:v>11</c:v>
                </c:pt>
                <c:pt idx="1302">
                  <c:v>12.314500000000001</c:v>
                </c:pt>
                <c:pt idx="1303">
                  <c:v>12</c:v>
                </c:pt>
                <c:pt idx="1304">
                  <c:v>6</c:v>
                </c:pt>
                <c:pt idx="1305">
                  <c:v>6</c:v>
                </c:pt>
                <c:pt idx="1306">
                  <c:v>5</c:v>
                </c:pt>
                <c:pt idx="1307">
                  <c:v>2</c:v>
                </c:pt>
                <c:pt idx="1308">
                  <c:v>4</c:v>
                </c:pt>
                <c:pt idx="1309">
                  <c:v>4</c:v>
                </c:pt>
                <c:pt idx="1310">
                  <c:v>7</c:v>
                </c:pt>
                <c:pt idx="1311">
                  <c:v>12</c:v>
                </c:pt>
                <c:pt idx="1312">
                  <c:v>10</c:v>
                </c:pt>
                <c:pt idx="1313">
                  <c:v>9.5970000000000013</c:v>
                </c:pt>
                <c:pt idx="1314">
                  <c:v>6.5735999999999981</c:v>
                </c:pt>
                <c:pt idx="1315">
                  <c:v>13.339500000000001</c:v>
                </c:pt>
                <c:pt idx="1316">
                  <c:v>14</c:v>
                </c:pt>
                <c:pt idx="1317">
                  <c:v>2</c:v>
                </c:pt>
                <c:pt idx="1318">
                  <c:v>1.0784999999999993</c:v>
                </c:pt>
                <c:pt idx="1319">
                  <c:v>12.666000000000002</c:v>
                </c:pt>
                <c:pt idx="1320">
                  <c:v>1.2992000000000012</c:v>
                </c:pt>
                <c:pt idx="1321">
                  <c:v>6</c:v>
                </c:pt>
                <c:pt idx="1322">
                  <c:v>4.9705999999999975</c:v>
                </c:pt>
                <c:pt idx="1323">
                  <c:v>10</c:v>
                </c:pt>
                <c:pt idx="1324">
                  <c:v>18</c:v>
                </c:pt>
                <c:pt idx="1325">
                  <c:v>22.658000000000001</c:v>
                </c:pt>
                <c:pt idx="1326">
                  <c:v>5</c:v>
                </c:pt>
                <c:pt idx="1327">
                  <c:v>1</c:v>
                </c:pt>
                <c:pt idx="1328">
                  <c:v>9.4524999999999988</c:v>
                </c:pt>
                <c:pt idx="1329">
                  <c:v>4.9965999999999982</c:v>
                </c:pt>
                <c:pt idx="1331">
                  <c:v>4</c:v>
                </c:pt>
                <c:pt idx="1332">
                  <c:v>2.9936000000000003</c:v>
                </c:pt>
                <c:pt idx="1333">
                  <c:v>9</c:v>
                </c:pt>
                <c:pt idx="1334">
                  <c:v>4.2186000000000021</c:v>
                </c:pt>
                <c:pt idx="1335">
                  <c:v>3.1155000000000017</c:v>
                </c:pt>
                <c:pt idx="1336">
                  <c:v>7</c:v>
                </c:pt>
                <c:pt idx="1337">
                  <c:v>15</c:v>
                </c:pt>
                <c:pt idx="1338">
                  <c:v>12</c:v>
                </c:pt>
                <c:pt idx="1339">
                  <c:v>15</c:v>
                </c:pt>
                <c:pt idx="1340">
                  <c:v>10</c:v>
                </c:pt>
                <c:pt idx="1341">
                  <c:v>4.5513999999999974</c:v>
                </c:pt>
                <c:pt idx="1342">
                  <c:v>6</c:v>
                </c:pt>
                <c:pt idx="1344">
                  <c:v>3.6</c:v>
                </c:pt>
                <c:pt idx="1345">
                  <c:v>1.6</c:v>
                </c:pt>
                <c:pt idx="1346">
                  <c:v>1.5</c:v>
                </c:pt>
                <c:pt idx="1347">
                  <c:v>1.6</c:v>
                </c:pt>
                <c:pt idx="1348">
                  <c:v>4.4000000000000004</c:v>
                </c:pt>
                <c:pt idx="1349">
                  <c:v>4.8</c:v>
                </c:pt>
                <c:pt idx="1350">
                  <c:v>1.6</c:v>
                </c:pt>
                <c:pt idx="1351">
                  <c:v>7</c:v>
                </c:pt>
                <c:pt idx="1352">
                  <c:v>2</c:v>
                </c:pt>
                <c:pt idx="1353">
                  <c:v>2.7</c:v>
                </c:pt>
                <c:pt idx="1354">
                  <c:v>1.8</c:v>
                </c:pt>
                <c:pt idx="1355">
                  <c:v>4</c:v>
                </c:pt>
                <c:pt idx="1356">
                  <c:v>0.8</c:v>
                </c:pt>
                <c:pt idx="1357">
                  <c:v>1</c:v>
                </c:pt>
                <c:pt idx="1358">
                  <c:v>3.2</c:v>
                </c:pt>
                <c:pt idx="1365">
                  <c:v>1.1901000000000002</c:v>
                </c:pt>
                <c:pt idx="1371">
                  <c:v>18</c:v>
                </c:pt>
                <c:pt idx="1372">
                  <c:v>36</c:v>
                </c:pt>
                <c:pt idx="1373">
                  <c:v>18</c:v>
                </c:pt>
                <c:pt idx="1374">
                  <c:v>5.3</c:v>
                </c:pt>
                <c:pt idx="1375">
                  <c:v>1</c:v>
                </c:pt>
                <c:pt idx="1376">
                  <c:v>9</c:v>
                </c:pt>
                <c:pt idx="1377">
                  <c:v>5.0199999999999996</c:v>
                </c:pt>
                <c:pt idx="1378">
                  <c:v>1.2</c:v>
                </c:pt>
                <c:pt idx="1379">
                  <c:v>2.65</c:v>
                </c:pt>
                <c:pt idx="1380">
                  <c:v>0.49</c:v>
                </c:pt>
                <c:pt idx="1381">
                  <c:v>1.92</c:v>
                </c:pt>
                <c:pt idx="1382">
                  <c:v>0.56999999999999995</c:v>
                </c:pt>
                <c:pt idx="1383">
                  <c:v>6.75</c:v>
                </c:pt>
                <c:pt idx="1384">
                  <c:v>1</c:v>
                </c:pt>
                <c:pt idx="1385">
                  <c:v>18</c:v>
                </c:pt>
                <c:pt idx="1386">
                  <c:v>3</c:v>
                </c:pt>
                <c:pt idx="1387">
                  <c:v>18</c:v>
                </c:pt>
                <c:pt idx="1388">
                  <c:v>9</c:v>
                </c:pt>
                <c:pt idx="1389">
                  <c:v>3.15</c:v>
                </c:pt>
                <c:pt idx="1390">
                  <c:v>6</c:v>
                </c:pt>
                <c:pt idx="1391">
                  <c:v>1</c:v>
                </c:pt>
                <c:pt idx="1392">
                  <c:v>3.09</c:v>
                </c:pt>
                <c:pt idx="1393">
                  <c:v>1.46</c:v>
                </c:pt>
                <c:pt idx="1394">
                  <c:v>22.5</c:v>
                </c:pt>
                <c:pt idx="1395">
                  <c:v>3.8</c:v>
                </c:pt>
                <c:pt idx="1396">
                  <c:v>6</c:v>
                </c:pt>
                <c:pt idx="1397">
                  <c:v>1.8</c:v>
                </c:pt>
                <c:pt idx="1398">
                  <c:v>1.81</c:v>
                </c:pt>
                <c:pt idx="1399">
                  <c:v>3</c:v>
                </c:pt>
                <c:pt idx="1400">
                  <c:v>1.39</c:v>
                </c:pt>
                <c:pt idx="1401">
                  <c:v>2.36</c:v>
                </c:pt>
                <c:pt idx="1402">
                  <c:v>3.3</c:v>
                </c:pt>
                <c:pt idx="1403">
                  <c:v>3.15</c:v>
                </c:pt>
                <c:pt idx="1404">
                  <c:v>4.3099999999999996</c:v>
                </c:pt>
                <c:pt idx="1405">
                  <c:v>2.8</c:v>
                </c:pt>
                <c:pt idx="1406">
                  <c:v>7.2</c:v>
                </c:pt>
                <c:pt idx="1407">
                  <c:v>0.84899999999999998</c:v>
                </c:pt>
                <c:pt idx="1408">
                  <c:v>0.35</c:v>
                </c:pt>
                <c:pt idx="1409">
                  <c:v>1</c:v>
                </c:pt>
                <c:pt idx="1410">
                  <c:v>3</c:v>
                </c:pt>
                <c:pt idx="1412">
                  <c:v>1.0366999999999995</c:v>
                </c:pt>
                <c:pt idx="1413">
                  <c:v>0.93089999999999962</c:v>
                </c:pt>
                <c:pt idx="1414">
                  <c:v>87.5625</c:v>
                </c:pt>
                <c:pt idx="1415">
                  <c:v>87.5625</c:v>
                </c:pt>
                <c:pt idx="1416">
                  <c:v>78.075000000000003</c:v>
                </c:pt>
                <c:pt idx="1417">
                  <c:v>27.495000000000001</c:v>
                </c:pt>
                <c:pt idx="1418">
                  <c:v>45.729166666666657</c:v>
                </c:pt>
                <c:pt idx="1419">
                  <c:v>27.495000000000001</c:v>
                </c:pt>
                <c:pt idx="1420">
                  <c:v>39.155000000000001</c:v>
                </c:pt>
                <c:pt idx="1421">
                  <c:v>28.77</c:v>
                </c:pt>
                <c:pt idx="1422">
                  <c:v>66</c:v>
                </c:pt>
                <c:pt idx="1423">
                  <c:v>66</c:v>
                </c:pt>
                <c:pt idx="1424">
                  <c:v>96</c:v>
                </c:pt>
                <c:pt idx="1425">
                  <c:v>66</c:v>
                </c:pt>
                <c:pt idx="1426">
                  <c:v>66</c:v>
                </c:pt>
                <c:pt idx="1427">
                  <c:v>44</c:v>
                </c:pt>
                <c:pt idx="1428">
                  <c:v>88</c:v>
                </c:pt>
                <c:pt idx="1429">
                  <c:v>96</c:v>
                </c:pt>
                <c:pt idx="1430">
                  <c:v>76.702500000000001</c:v>
                </c:pt>
                <c:pt idx="1431">
                  <c:v>81.48</c:v>
                </c:pt>
                <c:pt idx="1432">
                  <c:v>32.482500000000002</c:v>
                </c:pt>
                <c:pt idx="1433">
                  <c:v>76.702500000000001</c:v>
                </c:pt>
                <c:pt idx="1434">
                  <c:v>96</c:v>
                </c:pt>
                <c:pt idx="1435">
                  <c:v>83.45</c:v>
                </c:pt>
                <c:pt idx="1436">
                  <c:v>88</c:v>
                </c:pt>
                <c:pt idx="1437">
                  <c:v>47.294166666666662</c:v>
                </c:pt>
                <c:pt idx="1438">
                  <c:v>32.832500000000003</c:v>
                </c:pt>
                <c:pt idx="1439">
                  <c:v>46.448749999999997</c:v>
                </c:pt>
                <c:pt idx="1440">
                  <c:v>45.621250000000003</c:v>
                </c:pt>
                <c:pt idx="1441">
                  <c:v>46.448749999999997</c:v>
                </c:pt>
                <c:pt idx="1442">
                  <c:v>63.55</c:v>
                </c:pt>
                <c:pt idx="1443">
                  <c:v>88</c:v>
                </c:pt>
                <c:pt idx="1444">
                  <c:v>63.55</c:v>
                </c:pt>
                <c:pt idx="1445">
                  <c:v>39.152500000000003</c:v>
                </c:pt>
                <c:pt idx="1446">
                  <c:v>48.844166666666659</c:v>
                </c:pt>
                <c:pt idx="1447">
                  <c:v>48.844166666666659</c:v>
                </c:pt>
                <c:pt idx="1448">
                  <c:v>66</c:v>
                </c:pt>
                <c:pt idx="1449">
                  <c:v>82.037499999999994</c:v>
                </c:pt>
                <c:pt idx="1450">
                  <c:v>48.844166666666659</c:v>
                </c:pt>
                <c:pt idx="1451">
                  <c:v>32.417499999999997</c:v>
                </c:pt>
                <c:pt idx="1452">
                  <c:v>41.962499999999999</c:v>
                </c:pt>
                <c:pt idx="1453">
                  <c:v>28.77</c:v>
                </c:pt>
                <c:pt idx="1454">
                  <c:v>41.962499999999999</c:v>
                </c:pt>
                <c:pt idx="1455">
                  <c:v>28.77</c:v>
                </c:pt>
                <c:pt idx="1456">
                  <c:v>96</c:v>
                </c:pt>
                <c:pt idx="1457">
                  <c:v>66</c:v>
                </c:pt>
                <c:pt idx="1458">
                  <c:v>66</c:v>
                </c:pt>
                <c:pt idx="1459">
                  <c:v>75.637500000000003</c:v>
                </c:pt>
                <c:pt idx="1460">
                  <c:v>32.452500000000001</c:v>
                </c:pt>
                <c:pt idx="1461">
                  <c:v>66</c:v>
                </c:pt>
                <c:pt idx="1462">
                  <c:v>66</c:v>
                </c:pt>
                <c:pt idx="1463">
                  <c:v>28.77</c:v>
                </c:pt>
                <c:pt idx="1464">
                  <c:v>28.77</c:v>
                </c:pt>
                <c:pt idx="1465">
                  <c:v>54.704583333333339</c:v>
                </c:pt>
                <c:pt idx="1466">
                  <c:v>140.6</c:v>
                </c:pt>
                <c:pt idx="1467">
                  <c:v>96</c:v>
                </c:pt>
                <c:pt idx="1468">
                  <c:v>88</c:v>
                </c:pt>
                <c:pt idx="1469">
                  <c:v>49.604166666666657</c:v>
                </c:pt>
                <c:pt idx="1470">
                  <c:v>49.604166666666657</c:v>
                </c:pt>
                <c:pt idx="1471">
                  <c:v>96</c:v>
                </c:pt>
                <c:pt idx="1472">
                  <c:v>96</c:v>
                </c:pt>
                <c:pt idx="1473">
                  <c:v>96</c:v>
                </c:pt>
                <c:pt idx="1474">
                  <c:v>71.77</c:v>
                </c:pt>
                <c:pt idx="1475">
                  <c:v>66</c:v>
                </c:pt>
                <c:pt idx="1476">
                  <c:v>66</c:v>
                </c:pt>
                <c:pt idx="1477">
                  <c:v>49.604166666666657</c:v>
                </c:pt>
                <c:pt idx="1478">
                  <c:v>88.055000000000007</c:v>
                </c:pt>
                <c:pt idx="1479">
                  <c:v>115.33</c:v>
                </c:pt>
                <c:pt idx="1480">
                  <c:v>29.1875</c:v>
                </c:pt>
                <c:pt idx="1481">
                  <c:v>48.151666666666664</c:v>
                </c:pt>
                <c:pt idx="1482">
                  <c:v>42.115000000000002</c:v>
                </c:pt>
                <c:pt idx="1483">
                  <c:v>28.77</c:v>
                </c:pt>
                <c:pt idx="1484">
                  <c:v>42.115000000000002</c:v>
                </c:pt>
                <c:pt idx="1485">
                  <c:v>90.93</c:v>
                </c:pt>
                <c:pt idx="1486">
                  <c:v>40.622500000000002</c:v>
                </c:pt>
                <c:pt idx="1487">
                  <c:v>50.676666666666662</c:v>
                </c:pt>
                <c:pt idx="1488">
                  <c:v>66</c:v>
                </c:pt>
                <c:pt idx="1489">
                  <c:v>48.068030303030298</c:v>
                </c:pt>
                <c:pt idx="1490">
                  <c:v>88</c:v>
                </c:pt>
                <c:pt idx="1491">
                  <c:v>74.096666666666664</c:v>
                </c:pt>
                <c:pt idx="1492">
                  <c:v>88</c:v>
                </c:pt>
                <c:pt idx="1493">
                  <c:v>88</c:v>
                </c:pt>
                <c:pt idx="1494">
                  <c:v>88</c:v>
                </c:pt>
                <c:pt idx="1495">
                  <c:v>28.635000000000002</c:v>
                </c:pt>
                <c:pt idx="1496">
                  <c:v>28.635000000000002</c:v>
                </c:pt>
                <c:pt idx="1497">
                  <c:v>88</c:v>
                </c:pt>
                <c:pt idx="1498">
                  <c:v>40.658181818181816</c:v>
                </c:pt>
                <c:pt idx="1499">
                  <c:v>41.228181818181817</c:v>
                </c:pt>
                <c:pt idx="1500">
                  <c:v>4.2605000000000004</c:v>
                </c:pt>
                <c:pt idx="1501">
                  <c:v>30</c:v>
                </c:pt>
                <c:pt idx="1502">
                  <c:v>4.0720000000000001</c:v>
                </c:pt>
                <c:pt idx="1503">
                  <c:v>10</c:v>
                </c:pt>
                <c:pt idx="1504">
                  <c:v>10</c:v>
                </c:pt>
                <c:pt idx="1505">
                  <c:v>20</c:v>
                </c:pt>
                <c:pt idx="1506">
                  <c:v>26</c:v>
                </c:pt>
                <c:pt idx="1507">
                  <c:v>20</c:v>
                </c:pt>
                <c:pt idx="1508">
                  <c:v>13</c:v>
                </c:pt>
                <c:pt idx="1509">
                  <c:v>3</c:v>
                </c:pt>
                <c:pt idx="1510">
                  <c:v>1.0200000000000011</c:v>
                </c:pt>
                <c:pt idx="1511">
                  <c:v>61.916999999999987</c:v>
                </c:pt>
                <c:pt idx="1512">
                  <c:v>1.3029999999999995</c:v>
                </c:pt>
                <c:pt idx="1513">
                  <c:v>6.9713000000000003</c:v>
                </c:pt>
                <c:pt idx="1514">
                  <c:v>4.706299999999997</c:v>
                </c:pt>
                <c:pt idx="1515">
                  <c:v>35</c:v>
                </c:pt>
                <c:pt idx="1516">
                  <c:v>10</c:v>
                </c:pt>
                <c:pt idx="1517">
                  <c:v>2.7027000000000014</c:v>
                </c:pt>
                <c:pt idx="1518">
                  <c:v>3.95</c:v>
                </c:pt>
                <c:pt idx="1519">
                  <c:v>8.5</c:v>
                </c:pt>
                <c:pt idx="1520">
                  <c:v>3.95</c:v>
                </c:pt>
                <c:pt idx="1521">
                  <c:v>42</c:v>
                </c:pt>
                <c:pt idx="1522">
                  <c:v>4.3946999999999985</c:v>
                </c:pt>
                <c:pt idx="1523">
                  <c:v>2.5815000000000015</c:v>
                </c:pt>
                <c:pt idx="1524">
                  <c:v>25.106999999999999</c:v>
                </c:pt>
                <c:pt idx="1525">
                  <c:v>5.5295999999999985</c:v>
                </c:pt>
                <c:pt idx="1526">
                  <c:v>19.71</c:v>
                </c:pt>
                <c:pt idx="1529">
                  <c:v>0.6</c:v>
                </c:pt>
                <c:pt idx="1530">
                  <c:v>1.3896999999999997</c:v>
                </c:pt>
                <c:pt idx="1531">
                  <c:v>2.0008999999999988</c:v>
                </c:pt>
                <c:pt idx="1533">
                  <c:v>2</c:v>
                </c:pt>
                <c:pt idx="1534">
                  <c:v>0.125</c:v>
                </c:pt>
                <c:pt idx="1535">
                  <c:v>1.8846999999999994</c:v>
                </c:pt>
                <c:pt idx="1536">
                  <c:v>5</c:v>
                </c:pt>
                <c:pt idx="1537">
                  <c:v>5.1996000000000002</c:v>
                </c:pt>
                <c:pt idx="1538">
                  <c:v>12.589</c:v>
                </c:pt>
                <c:pt idx="1539">
                  <c:v>3</c:v>
                </c:pt>
                <c:pt idx="1540">
                  <c:v>0.4</c:v>
                </c:pt>
                <c:pt idx="1541">
                  <c:v>48</c:v>
                </c:pt>
                <c:pt idx="1542">
                  <c:v>41</c:v>
                </c:pt>
                <c:pt idx="1543">
                  <c:v>36</c:v>
                </c:pt>
                <c:pt idx="1544">
                  <c:v>5</c:v>
                </c:pt>
                <c:pt idx="1545">
                  <c:v>14</c:v>
                </c:pt>
                <c:pt idx="1546">
                  <c:v>3</c:v>
                </c:pt>
                <c:pt idx="1547">
                  <c:v>18</c:v>
                </c:pt>
                <c:pt idx="1548">
                  <c:v>1</c:v>
                </c:pt>
                <c:pt idx="1549">
                  <c:v>15</c:v>
                </c:pt>
                <c:pt idx="1550">
                  <c:v>12</c:v>
                </c:pt>
                <c:pt idx="1551">
                  <c:v>32</c:v>
                </c:pt>
                <c:pt idx="1552">
                  <c:v>14.495000000000005</c:v>
                </c:pt>
                <c:pt idx="1553">
                  <c:v>40</c:v>
                </c:pt>
                <c:pt idx="1554">
                  <c:v>50</c:v>
                </c:pt>
                <c:pt idx="1555">
                  <c:v>36</c:v>
                </c:pt>
                <c:pt idx="1556">
                  <c:v>32</c:v>
                </c:pt>
                <c:pt idx="1557">
                  <c:v>30</c:v>
                </c:pt>
                <c:pt idx="1558">
                  <c:v>3</c:v>
                </c:pt>
                <c:pt idx="1561">
                  <c:v>2</c:v>
                </c:pt>
                <c:pt idx="1562">
                  <c:v>0.82084999999999975</c:v>
                </c:pt>
                <c:pt idx="1563">
                  <c:v>1.3027999999999997</c:v>
                </c:pt>
                <c:pt idx="1564">
                  <c:v>8.5</c:v>
                </c:pt>
                <c:pt idx="1565">
                  <c:v>2</c:v>
                </c:pt>
                <c:pt idx="1566">
                  <c:v>0.8</c:v>
                </c:pt>
                <c:pt idx="1567">
                  <c:v>1</c:v>
                </c:pt>
                <c:pt idx="1568">
                  <c:v>1</c:v>
                </c:pt>
                <c:pt idx="1569">
                  <c:v>2</c:v>
                </c:pt>
                <c:pt idx="1570">
                  <c:v>2</c:v>
                </c:pt>
                <c:pt idx="1571">
                  <c:v>3</c:v>
                </c:pt>
                <c:pt idx="1572">
                  <c:v>4</c:v>
                </c:pt>
                <c:pt idx="1573">
                  <c:v>2</c:v>
                </c:pt>
                <c:pt idx="1574">
                  <c:v>0.24</c:v>
                </c:pt>
                <c:pt idx="1575">
                  <c:v>13</c:v>
                </c:pt>
                <c:pt idx="1576">
                  <c:v>13</c:v>
                </c:pt>
                <c:pt idx="1577">
                  <c:v>32.476999999999997</c:v>
                </c:pt>
                <c:pt idx="1578">
                  <c:v>1</c:v>
                </c:pt>
                <c:pt idx="1580">
                  <c:v>1.5655999999999992</c:v>
                </c:pt>
                <c:pt idx="1581">
                  <c:v>1.5619999999999996</c:v>
                </c:pt>
                <c:pt idx="1582">
                  <c:v>3.2831000000000001</c:v>
                </c:pt>
                <c:pt idx="1583">
                  <c:v>6.0750000000000002</c:v>
                </c:pt>
                <c:pt idx="1584">
                  <c:v>1.4218500000000001</c:v>
                </c:pt>
                <c:pt idx="1585">
                  <c:v>6</c:v>
                </c:pt>
                <c:pt idx="1586">
                  <c:v>8</c:v>
                </c:pt>
                <c:pt idx="1587">
                  <c:v>3.0796000000000014</c:v>
                </c:pt>
                <c:pt idx="1588">
                  <c:v>0.48440000000000033</c:v>
                </c:pt>
                <c:pt idx="1589">
                  <c:v>2.5275999999999992</c:v>
                </c:pt>
                <c:pt idx="1590">
                  <c:v>1.2401500000000001</c:v>
                </c:pt>
                <c:pt idx="1591">
                  <c:v>1.5786500000000003</c:v>
                </c:pt>
                <c:pt idx="1592">
                  <c:v>1.3878000000000006</c:v>
                </c:pt>
                <c:pt idx="1593">
                  <c:v>0.50570000000000004</c:v>
                </c:pt>
                <c:pt idx="1594">
                  <c:v>5.2290999999999999</c:v>
                </c:pt>
                <c:pt idx="1595">
                  <c:v>4.2669999999999977</c:v>
                </c:pt>
                <c:pt idx="1596">
                  <c:v>1.3351999999999997</c:v>
                </c:pt>
                <c:pt idx="1597">
                  <c:v>4.2052999999999976</c:v>
                </c:pt>
                <c:pt idx="1598">
                  <c:v>5.0310999999999986</c:v>
                </c:pt>
                <c:pt idx="1599">
                  <c:v>0.41790000000000016</c:v>
                </c:pt>
                <c:pt idx="1600">
                  <c:v>4.7318999999999978</c:v>
                </c:pt>
                <c:pt idx="1601">
                  <c:v>0.66449999999999998</c:v>
                </c:pt>
                <c:pt idx="1602">
                  <c:v>0.49359999999999993</c:v>
                </c:pt>
                <c:pt idx="1603">
                  <c:v>11</c:v>
                </c:pt>
                <c:pt idx="1604">
                  <c:v>0.8932000000000001</c:v>
                </c:pt>
                <c:pt idx="1605">
                  <c:v>0.49319999999999992</c:v>
                </c:pt>
                <c:pt idx="1606">
                  <c:v>0.9470999999999995</c:v>
                </c:pt>
                <c:pt idx="1607">
                  <c:v>0.51639999999999997</c:v>
                </c:pt>
                <c:pt idx="1608">
                  <c:v>0.69290000000000018</c:v>
                </c:pt>
                <c:pt idx="1609">
                  <c:v>0.54005000000000014</c:v>
                </c:pt>
                <c:pt idx="1610">
                  <c:v>7.3680999999999992</c:v>
                </c:pt>
                <c:pt idx="1611">
                  <c:v>0.56889999999999996</c:v>
                </c:pt>
                <c:pt idx="1612">
                  <c:v>1.3884999999999996</c:v>
                </c:pt>
                <c:pt idx="1613">
                  <c:v>1.3743999999999996</c:v>
                </c:pt>
                <c:pt idx="1614">
                  <c:v>12</c:v>
                </c:pt>
                <c:pt idx="1615">
                  <c:v>12</c:v>
                </c:pt>
                <c:pt idx="1616">
                  <c:v>1.2886999999999995</c:v>
                </c:pt>
                <c:pt idx="1617">
                  <c:v>1.3921999999999994</c:v>
                </c:pt>
                <c:pt idx="1618">
                  <c:v>1.2886999999999995</c:v>
                </c:pt>
                <c:pt idx="1619">
                  <c:v>1.3002499999999992</c:v>
                </c:pt>
                <c:pt idx="1620">
                  <c:v>1.2568999999999999</c:v>
                </c:pt>
                <c:pt idx="1621">
                  <c:v>5.5882499999999968</c:v>
                </c:pt>
                <c:pt idx="1622">
                  <c:v>1.2906999999999997</c:v>
                </c:pt>
                <c:pt idx="1623">
                  <c:v>1</c:v>
                </c:pt>
                <c:pt idx="1624">
                  <c:v>1.0370500000000007</c:v>
                </c:pt>
                <c:pt idx="1625">
                  <c:v>1.0249499999999996</c:v>
                </c:pt>
                <c:pt idx="1626">
                  <c:v>0.47630000000000017</c:v>
                </c:pt>
                <c:pt idx="1627">
                  <c:v>1.1578999999999993</c:v>
                </c:pt>
                <c:pt idx="1628">
                  <c:v>0.97359999999999969</c:v>
                </c:pt>
                <c:pt idx="1629">
                  <c:v>1.4568999999999996</c:v>
                </c:pt>
                <c:pt idx="1630">
                  <c:v>0.56570000000000009</c:v>
                </c:pt>
                <c:pt idx="1631">
                  <c:v>7.2238999999999987</c:v>
                </c:pt>
                <c:pt idx="1632">
                  <c:v>8</c:v>
                </c:pt>
                <c:pt idx="1633">
                  <c:v>6.7093000000000007</c:v>
                </c:pt>
                <c:pt idx="1634">
                  <c:v>0.49405000000000021</c:v>
                </c:pt>
                <c:pt idx="1635">
                  <c:v>1.3189999999999993</c:v>
                </c:pt>
                <c:pt idx="1636">
                  <c:v>1.1946999999999997</c:v>
                </c:pt>
                <c:pt idx="1637">
                  <c:v>1.4617999999999998</c:v>
                </c:pt>
                <c:pt idx="1638">
                  <c:v>1.6007999999999998</c:v>
                </c:pt>
                <c:pt idx="1639">
                  <c:v>1.4796999999999991</c:v>
                </c:pt>
                <c:pt idx="1640">
                  <c:v>1.5367999999999988</c:v>
                </c:pt>
                <c:pt idx="1641">
                  <c:v>1.5367999999999988</c:v>
                </c:pt>
                <c:pt idx="1642">
                  <c:v>1.2894999999999994</c:v>
                </c:pt>
                <c:pt idx="1643">
                  <c:v>1.4400999999999993</c:v>
                </c:pt>
                <c:pt idx="1644">
                  <c:v>5.0508999999999977</c:v>
                </c:pt>
                <c:pt idx="1645">
                  <c:v>1.0405999999999995</c:v>
                </c:pt>
                <c:pt idx="1646">
                  <c:v>4.1937999999999995</c:v>
                </c:pt>
                <c:pt idx="1647">
                  <c:v>9</c:v>
                </c:pt>
                <c:pt idx="1648">
                  <c:v>0.45050000000000018</c:v>
                </c:pt>
                <c:pt idx="1649">
                  <c:v>1.5643999999999993</c:v>
                </c:pt>
                <c:pt idx="1650">
                  <c:v>1.0461999999999998</c:v>
                </c:pt>
                <c:pt idx="1651">
                  <c:v>0.9869</c:v>
                </c:pt>
                <c:pt idx="1652">
                  <c:v>1.9124999999999981</c:v>
                </c:pt>
                <c:pt idx="1653">
                  <c:v>1.02115</c:v>
                </c:pt>
                <c:pt idx="1654">
                  <c:v>2</c:v>
                </c:pt>
                <c:pt idx="1655">
                  <c:v>1.5220499999999992</c:v>
                </c:pt>
                <c:pt idx="1656">
                  <c:v>1.0263500000000001</c:v>
                </c:pt>
                <c:pt idx="1657">
                  <c:v>0.62704999999999989</c:v>
                </c:pt>
                <c:pt idx="1658">
                  <c:v>0.3902000000000001</c:v>
                </c:pt>
                <c:pt idx="1659">
                  <c:v>0.97634999999999961</c:v>
                </c:pt>
                <c:pt idx="1660">
                  <c:v>2.1817999999999982</c:v>
                </c:pt>
                <c:pt idx="1661">
                  <c:v>1.4936999999999996</c:v>
                </c:pt>
                <c:pt idx="1662">
                  <c:v>3.680499999999999</c:v>
                </c:pt>
                <c:pt idx="1663">
                  <c:v>3.0460999999999996</c:v>
                </c:pt>
                <c:pt idx="1664">
                  <c:v>0.64084999999999981</c:v>
                </c:pt>
                <c:pt idx="1665">
                  <c:v>1.2101999999999993</c:v>
                </c:pt>
                <c:pt idx="1666">
                  <c:v>1.2101999999999993</c:v>
                </c:pt>
                <c:pt idx="1667">
                  <c:v>1.0494999999999992</c:v>
                </c:pt>
                <c:pt idx="1668">
                  <c:v>2.3553000000000015</c:v>
                </c:pt>
                <c:pt idx="1669">
                  <c:v>2.1390000000000002</c:v>
                </c:pt>
                <c:pt idx="1670">
                  <c:v>2.9039000000000006</c:v>
                </c:pt>
                <c:pt idx="1671">
                  <c:v>4.9390999999999989</c:v>
                </c:pt>
                <c:pt idx="1672">
                  <c:v>1.0765000000000002</c:v>
                </c:pt>
                <c:pt idx="1673">
                  <c:v>1.0564000000000002</c:v>
                </c:pt>
                <c:pt idx="1674">
                  <c:v>1.5503</c:v>
                </c:pt>
                <c:pt idx="1675">
                  <c:v>1.9317000000000002</c:v>
                </c:pt>
                <c:pt idx="1676">
                  <c:v>2.0523000000000007</c:v>
                </c:pt>
                <c:pt idx="1678">
                  <c:v>12</c:v>
                </c:pt>
                <c:pt idx="1679">
                  <c:v>4</c:v>
                </c:pt>
                <c:pt idx="1680">
                  <c:v>50</c:v>
                </c:pt>
                <c:pt idx="1681">
                  <c:v>0.70409999999999995</c:v>
                </c:pt>
                <c:pt idx="1682">
                  <c:v>1</c:v>
                </c:pt>
                <c:pt idx="1683">
                  <c:v>4</c:v>
                </c:pt>
                <c:pt idx="1684">
                  <c:v>1.0438000000000001</c:v>
                </c:pt>
                <c:pt idx="1685">
                  <c:v>0.5</c:v>
                </c:pt>
                <c:pt idx="1686">
                  <c:v>0.04</c:v>
                </c:pt>
                <c:pt idx="1687">
                  <c:v>0.5</c:v>
                </c:pt>
                <c:pt idx="1688">
                  <c:v>0.5</c:v>
                </c:pt>
                <c:pt idx="1689">
                  <c:v>0.65</c:v>
                </c:pt>
                <c:pt idx="1690">
                  <c:v>1</c:v>
                </c:pt>
                <c:pt idx="1691">
                  <c:v>0.4</c:v>
                </c:pt>
                <c:pt idx="1695">
                  <c:v>19.560000000000006</c:v>
                </c:pt>
                <c:pt idx="1699">
                  <c:v>3.5</c:v>
                </c:pt>
                <c:pt idx="1700">
                  <c:v>2.5</c:v>
                </c:pt>
                <c:pt idx="1701">
                  <c:v>0.39760000000000029</c:v>
                </c:pt>
                <c:pt idx="1702">
                  <c:v>26</c:v>
                </c:pt>
                <c:pt idx="1703">
                  <c:v>6</c:v>
                </c:pt>
                <c:pt idx="1704">
                  <c:v>7</c:v>
                </c:pt>
                <c:pt idx="1705">
                  <c:v>20</c:v>
                </c:pt>
                <c:pt idx="1706">
                  <c:v>20</c:v>
                </c:pt>
                <c:pt idx="1707">
                  <c:v>5</c:v>
                </c:pt>
                <c:pt idx="1708">
                  <c:v>1</c:v>
                </c:pt>
                <c:pt idx="1709">
                  <c:v>40</c:v>
                </c:pt>
                <c:pt idx="1711">
                  <c:v>5.3145000000000007</c:v>
                </c:pt>
                <c:pt idx="1712">
                  <c:v>1.1261000000000001</c:v>
                </c:pt>
                <c:pt idx="1713">
                  <c:v>100</c:v>
                </c:pt>
                <c:pt idx="1714">
                  <c:v>31</c:v>
                </c:pt>
                <c:pt idx="1715">
                  <c:v>72</c:v>
                </c:pt>
                <c:pt idx="1716">
                  <c:v>40</c:v>
                </c:pt>
                <c:pt idx="1717">
                  <c:v>24.596999999999998</c:v>
                </c:pt>
                <c:pt idx="1719">
                  <c:v>4</c:v>
                </c:pt>
                <c:pt idx="1720">
                  <c:v>1.6238000000000001</c:v>
                </c:pt>
                <c:pt idx="1722">
                  <c:v>1.7531000000000005</c:v>
                </c:pt>
                <c:pt idx="1723">
                  <c:v>1.0647499999999999</c:v>
                </c:pt>
                <c:pt idx="1724">
                  <c:v>0.75</c:v>
                </c:pt>
                <c:pt idx="1725">
                  <c:v>1</c:v>
                </c:pt>
                <c:pt idx="1726">
                  <c:v>2</c:v>
                </c:pt>
                <c:pt idx="1727">
                  <c:v>3</c:v>
                </c:pt>
                <c:pt idx="1728">
                  <c:v>6</c:v>
                </c:pt>
                <c:pt idx="1729">
                  <c:v>9</c:v>
                </c:pt>
                <c:pt idx="1734">
                  <c:v>17.353999999999999</c:v>
                </c:pt>
                <c:pt idx="1739">
                  <c:v>3</c:v>
                </c:pt>
                <c:pt idx="1740">
                  <c:v>2.2996999999999987</c:v>
                </c:pt>
                <c:pt idx="1741">
                  <c:v>1.3080999999999994</c:v>
                </c:pt>
                <c:pt idx="1742">
                  <c:v>1.0457499999999993</c:v>
                </c:pt>
                <c:pt idx="1743">
                  <c:v>1</c:v>
                </c:pt>
                <c:pt idx="1744">
                  <c:v>7.3815</c:v>
                </c:pt>
                <c:pt idx="1745">
                  <c:v>12</c:v>
                </c:pt>
                <c:pt idx="1746">
                  <c:v>20</c:v>
                </c:pt>
                <c:pt idx="1747">
                  <c:v>20</c:v>
                </c:pt>
                <c:pt idx="1748">
                  <c:v>9</c:v>
                </c:pt>
                <c:pt idx="1749">
                  <c:v>10</c:v>
                </c:pt>
                <c:pt idx="1750">
                  <c:v>8</c:v>
                </c:pt>
                <c:pt idx="1751">
                  <c:v>33</c:v>
                </c:pt>
                <c:pt idx="1752">
                  <c:v>12</c:v>
                </c:pt>
                <c:pt idx="1753">
                  <c:v>7</c:v>
                </c:pt>
                <c:pt idx="1754">
                  <c:v>37</c:v>
                </c:pt>
                <c:pt idx="1755">
                  <c:v>1</c:v>
                </c:pt>
                <c:pt idx="1756">
                  <c:v>1</c:v>
                </c:pt>
                <c:pt idx="1757">
                  <c:v>0.25</c:v>
                </c:pt>
                <c:pt idx="1758">
                  <c:v>1.0284</c:v>
                </c:pt>
                <c:pt idx="1759">
                  <c:v>2</c:v>
                </c:pt>
                <c:pt idx="1760">
                  <c:v>19.367000000000001</c:v>
                </c:pt>
                <c:pt idx="1761">
                  <c:v>19.647000000000002</c:v>
                </c:pt>
                <c:pt idx="1762">
                  <c:v>19.647000000000002</c:v>
                </c:pt>
                <c:pt idx="1763">
                  <c:v>19.647000000000002</c:v>
                </c:pt>
                <c:pt idx="1764">
                  <c:v>24</c:v>
                </c:pt>
                <c:pt idx="1765">
                  <c:v>7</c:v>
                </c:pt>
                <c:pt idx="1766">
                  <c:v>4</c:v>
                </c:pt>
                <c:pt idx="1767">
                  <c:v>45</c:v>
                </c:pt>
                <c:pt idx="1768">
                  <c:v>45</c:v>
                </c:pt>
                <c:pt idx="1769">
                  <c:v>32</c:v>
                </c:pt>
                <c:pt idx="1770">
                  <c:v>55.25</c:v>
                </c:pt>
                <c:pt idx="1771">
                  <c:v>70.12</c:v>
                </c:pt>
                <c:pt idx="1772">
                  <c:v>56</c:v>
                </c:pt>
                <c:pt idx="1773">
                  <c:v>63.75</c:v>
                </c:pt>
                <c:pt idx="1774">
                  <c:v>68</c:v>
                </c:pt>
                <c:pt idx="1775">
                  <c:v>24</c:v>
                </c:pt>
                <c:pt idx="1776">
                  <c:v>90</c:v>
                </c:pt>
                <c:pt idx="1777">
                  <c:v>50</c:v>
                </c:pt>
                <c:pt idx="1778">
                  <c:v>42</c:v>
                </c:pt>
                <c:pt idx="1779">
                  <c:v>75</c:v>
                </c:pt>
                <c:pt idx="1780">
                  <c:v>43</c:v>
                </c:pt>
                <c:pt idx="1781">
                  <c:v>21.550999999999998</c:v>
                </c:pt>
                <c:pt idx="1782">
                  <c:v>21.550999999999998</c:v>
                </c:pt>
                <c:pt idx="1783">
                  <c:v>10.688499999999999</c:v>
                </c:pt>
                <c:pt idx="1784">
                  <c:v>0.18</c:v>
                </c:pt>
                <c:pt idx="1785">
                  <c:v>125</c:v>
                </c:pt>
                <c:pt idx="1786">
                  <c:v>102</c:v>
                </c:pt>
                <c:pt idx="1787">
                  <c:v>198</c:v>
                </c:pt>
                <c:pt idx="1788">
                  <c:v>102</c:v>
                </c:pt>
                <c:pt idx="1789">
                  <c:v>68</c:v>
                </c:pt>
                <c:pt idx="1790">
                  <c:v>70</c:v>
                </c:pt>
                <c:pt idx="1791">
                  <c:v>68</c:v>
                </c:pt>
                <c:pt idx="1792">
                  <c:v>72</c:v>
                </c:pt>
                <c:pt idx="1793">
                  <c:v>26</c:v>
                </c:pt>
                <c:pt idx="1794">
                  <c:v>30</c:v>
                </c:pt>
                <c:pt idx="1795">
                  <c:v>72</c:v>
                </c:pt>
                <c:pt idx="1796">
                  <c:v>39</c:v>
                </c:pt>
                <c:pt idx="1797">
                  <c:v>44</c:v>
                </c:pt>
                <c:pt idx="1798">
                  <c:v>2</c:v>
                </c:pt>
                <c:pt idx="1799">
                  <c:v>42</c:v>
                </c:pt>
                <c:pt idx="1800">
                  <c:v>9.8225999999999996</c:v>
                </c:pt>
                <c:pt idx="1801">
                  <c:v>9.6974999999999945</c:v>
                </c:pt>
                <c:pt idx="1802">
                  <c:v>42</c:v>
                </c:pt>
                <c:pt idx="1803">
                  <c:v>42</c:v>
                </c:pt>
                <c:pt idx="1804">
                  <c:v>40</c:v>
                </c:pt>
                <c:pt idx="1805">
                  <c:v>40</c:v>
                </c:pt>
                <c:pt idx="1806">
                  <c:v>36</c:v>
                </c:pt>
                <c:pt idx="1807">
                  <c:v>4</c:v>
                </c:pt>
                <c:pt idx="1808">
                  <c:v>12.862499999999997</c:v>
                </c:pt>
                <c:pt idx="1809">
                  <c:v>12.862499999999997</c:v>
                </c:pt>
                <c:pt idx="1810">
                  <c:v>12.862499999999997</c:v>
                </c:pt>
                <c:pt idx="1811">
                  <c:v>12.862499999999997</c:v>
                </c:pt>
                <c:pt idx="1812">
                  <c:v>35</c:v>
                </c:pt>
                <c:pt idx="1813">
                  <c:v>35</c:v>
                </c:pt>
                <c:pt idx="1814">
                  <c:v>35</c:v>
                </c:pt>
                <c:pt idx="1815">
                  <c:v>12.862499999999997</c:v>
                </c:pt>
                <c:pt idx="1816">
                  <c:v>12.862499999999997</c:v>
                </c:pt>
                <c:pt idx="1817">
                  <c:v>12.862499999999997</c:v>
                </c:pt>
                <c:pt idx="1818">
                  <c:v>12.862499999999997</c:v>
                </c:pt>
                <c:pt idx="1819">
                  <c:v>70</c:v>
                </c:pt>
                <c:pt idx="1820">
                  <c:v>52</c:v>
                </c:pt>
                <c:pt idx="1821">
                  <c:v>3</c:v>
                </c:pt>
                <c:pt idx="1822">
                  <c:v>2</c:v>
                </c:pt>
                <c:pt idx="1825">
                  <c:v>10.819999999999999</c:v>
                </c:pt>
                <c:pt idx="1826">
                  <c:v>2.4060999999999995</c:v>
                </c:pt>
                <c:pt idx="1827">
                  <c:v>9</c:v>
                </c:pt>
                <c:pt idx="1828">
                  <c:v>2</c:v>
                </c:pt>
                <c:pt idx="1829">
                  <c:v>2</c:v>
                </c:pt>
                <c:pt idx="1830">
                  <c:v>2</c:v>
                </c:pt>
                <c:pt idx="1831">
                  <c:v>1.2596999999999996</c:v>
                </c:pt>
                <c:pt idx="1832">
                  <c:v>12</c:v>
                </c:pt>
                <c:pt idx="1834">
                  <c:v>8</c:v>
                </c:pt>
                <c:pt idx="1835">
                  <c:v>15</c:v>
                </c:pt>
                <c:pt idx="1836">
                  <c:v>14</c:v>
                </c:pt>
                <c:pt idx="1837">
                  <c:v>17</c:v>
                </c:pt>
                <c:pt idx="1838">
                  <c:v>20</c:v>
                </c:pt>
                <c:pt idx="1839">
                  <c:v>30</c:v>
                </c:pt>
                <c:pt idx="1840">
                  <c:v>20</c:v>
                </c:pt>
                <c:pt idx="1841">
                  <c:v>11.672700000000003</c:v>
                </c:pt>
                <c:pt idx="1842">
                  <c:v>11.672700000000003</c:v>
                </c:pt>
                <c:pt idx="1843">
                  <c:v>10</c:v>
                </c:pt>
                <c:pt idx="1844">
                  <c:v>15.662000000000001</c:v>
                </c:pt>
                <c:pt idx="1845">
                  <c:v>16.155000000000001</c:v>
                </c:pt>
                <c:pt idx="1846">
                  <c:v>16.03</c:v>
                </c:pt>
                <c:pt idx="1847">
                  <c:v>34</c:v>
                </c:pt>
                <c:pt idx="1848">
                  <c:v>23</c:v>
                </c:pt>
                <c:pt idx="1849">
                  <c:v>7</c:v>
                </c:pt>
                <c:pt idx="1850">
                  <c:v>18</c:v>
                </c:pt>
                <c:pt idx="1851">
                  <c:v>6</c:v>
                </c:pt>
                <c:pt idx="1852">
                  <c:v>100</c:v>
                </c:pt>
                <c:pt idx="1853">
                  <c:v>5</c:v>
                </c:pt>
                <c:pt idx="1854">
                  <c:v>2</c:v>
                </c:pt>
                <c:pt idx="1855">
                  <c:v>0.5</c:v>
                </c:pt>
                <c:pt idx="1856">
                  <c:v>2</c:v>
                </c:pt>
                <c:pt idx="1857">
                  <c:v>6</c:v>
                </c:pt>
                <c:pt idx="1858">
                  <c:v>2</c:v>
                </c:pt>
                <c:pt idx="1859">
                  <c:v>4.9997999999999987</c:v>
                </c:pt>
                <c:pt idx="1860">
                  <c:v>8</c:v>
                </c:pt>
                <c:pt idx="1861">
                  <c:v>22</c:v>
                </c:pt>
                <c:pt idx="1862">
                  <c:v>17</c:v>
                </c:pt>
                <c:pt idx="1863">
                  <c:v>38.328000000000017</c:v>
                </c:pt>
                <c:pt idx="1864">
                  <c:v>21.5</c:v>
                </c:pt>
                <c:pt idx="1865">
                  <c:v>12</c:v>
                </c:pt>
                <c:pt idx="1866">
                  <c:v>4</c:v>
                </c:pt>
                <c:pt idx="1868">
                  <c:v>90</c:v>
                </c:pt>
                <c:pt idx="1869">
                  <c:v>30</c:v>
                </c:pt>
                <c:pt idx="1870">
                  <c:v>30</c:v>
                </c:pt>
                <c:pt idx="1871">
                  <c:v>20</c:v>
                </c:pt>
                <c:pt idx="1872">
                  <c:v>26</c:v>
                </c:pt>
                <c:pt idx="1873">
                  <c:v>50</c:v>
                </c:pt>
                <c:pt idx="1874">
                  <c:v>48</c:v>
                </c:pt>
                <c:pt idx="1875">
                  <c:v>24</c:v>
                </c:pt>
                <c:pt idx="1876">
                  <c:v>24</c:v>
                </c:pt>
                <c:pt idx="1877">
                  <c:v>20</c:v>
                </c:pt>
                <c:pt idx="1878">
                  <c:v>24</c:v>
                </c:pt>
                <c:pt idx="1879">
                  <c:v>9</c:v>
                </c:pt>
                <c:pt idx="1880">
                  <c:v>32</c:v>
                </c:pt>
                <c:pt idx="1881">
                  <c:v>5</c:v>
                </c:pt>
                <c:pt idx="1882">
                  <c:v>21</c:v>
                </c:pt>
                <c:pt idx="1883">
                  <c:v>11</c:v>
                </c:pt>
                <c:pt idx="1884">
                  <c:v>24</c:v>
                </c:pt>
                <c:pt idx="1885">
                  <c:v>12</c:v>
                </c:pt>
                <c:pt idx="1886">
                  <c:v>19</c:v>
                </c:pt>
                <c:pt idx="1887">
                  <c:v>11</c:v>
                </c:pt>
                <c:pt idx="1888">
                  <c:v>48</c:v>
                </c:pt>
                <c:pt idx="1889">
                  <c:v>36</c:v>
                </c:pt>
                <c:pt idx="1890">
                  <c:v>36</c:v>
                </c:pt>
                <c:pt idx="1891">
                  <c:v>40</c:v>
                </c:pt>
                <c:pt idx="1892">
                  <c:v>40</c:v>
                </c:pt>
                <c:pt idx="1893">
                  <c:v>2</c:v>
                </c:pt>
                <c:pt idx="1894">
                  <c:v>36</c:v>
                </c:pt>
                <c:pt idx="1895">
                  <c:v>37.5</c:v>
                </c:pt>
                <c:pt idx="1896">
                  <c:v>17</c:v>
                </c:pt>
                <c:pt idx="1897">
                  <c:v>45</c:v>
                </c:pt>
                <c:pt idx="1898">
                  <c:v>45</c:v>
                </c:pt>
                <c:pt idx="1899">
                  <c:v>40</c:v>
                </c:pt>
                <c:pt idx="1900">
                  <c:v>7</c:v>
                </c:pt>
                <c:pt idx="1901">
                  <c:v>30</c:v>
                </c:pt>
                <c:pt idx="1902">
                  <c:v>6</c:v>
                </c:pt>
                <c:pt idx="1903">
                  <c:v>4</c:v>
                </c:pt>
                <c:pt idx="1904">
                  <c:v>32</c:v>
                </c:pt>
                <c:pt idx="1905">
                  <c:v>12.3315</c:v>
                </c:pt>
                <c:pt idx="1908">
                  <c:v>40</c:v>
                </c:pt>
                <c:pt idx="1909">
                  <c:v>125</c:v>
                </c:pt>
                <c:pt idx="1910">
                  <c:v>150</c:v>
                </c:pt>
                <c:pt idx="1911">
                  <c:v>65</c:v>
                </c:pt>
                <c:pt idx="1912">
                  <c:v>50</c:v>
                </c:pt>
                <c:pt idx="1913">
                  <c:v>50</c:v>
                </c:pt>
                <c:pt idx="1914">
                  <c:v>40</c:v>
                </c:pt>
                <c:pt idx="1915">
                  <c:v>50</c:v>
                </c:pt>
                <c:pt idx="1916">
                  <c:v>50</c:v>
                </c:pt>
                <c:pt idx="1917">
                  <c:v>50</c:v>
                </c:pt>
                <c:pt idx="1918">
                  <c:v>50</c:v>
                </c:pt>
                <c:pt idx="1919">
                  <c:v>24</c:v>
                </c:pt>
                <c:pt idx="1920">
                  <c:v>36</c:v>
                </c:pt>
                <c:pt idx="1921">
                  <c:v>1.0529999999999997</c:v>
                </c:pt>
                <c:pt idx="1922">
                  <c:v>35</c:v>
                </c:pt>
                <c:pt idx="1924">
                  <c:v>60</c:v>
                </c:pt>
                <c:pt idx="1925">
                  <c:v>110</c:v>
                </c:pt>
                <c:pt idx="1926">
                  <c:v>35</c:v>
                </c:pt>
                <c:pt idx="1927">
                  <c:v>35</c:v>
                </c:pt>
                <c:pt idx="1928">
                  <c:v>75</c:v>
                </c:pt>
                <c:pt idx="1929">
                  <c:v>35</c:v>
                </c:pt>
                <c:pt idx="1930">
                  <c:v>8</c:v>
                </c:pt>
                <c:pt idx="1931">
                  <c:v>10</c:v>
                </c:pt>
                <c:pt idx="1932">
                  <c:v>30</c:v>
                </c:pt>
                <c:pt idx="1933">
                  <c:v>4</c:v>
                </c:pt>
                <c:pt idx="1934">
                  <c:v>4</c:v>
                </c:pt>
                <c:pt idx="1935">
                  <c:v>2.3216000000000001</c:v>
                </c:pt>
                <c:pt idx="1936">
                  <c:v>1</c:v>
                </c:pt>
                <c:pt idx="1937">
                  <c:v>2</c:v>
                </c:pt>
                <c:pt idx="1938">
                  <c:v>10</c:v>
                </c:pt>
                <c:pt idx="1939">
                  <c:v>4</c:v>
                </c:pt>
                <c:pt idx="1940">
                  <c:v>50</c:v>
                </c:pt>
                <c:pt idx="1941">
                  <c:v>22.5</c:v>
                </c:pt>
                <c:pt idx="1942">
                  <c:v>250</c:v>
                </c:pt>
                <c:pt idx="1943">
                  <c:v>2</c:v>
                </c:pt>
                <c:pt idx="1944">
                  <c:v>5</c:v>
                </c:pt>
                <c:pt idx="1945">
                  <c:v>1.7661000000000002</c:v>
                </c:pt>
                <c:pt idx="1946">
                  <c:v>3.289699999999999</c:v>
                </c:pt>
                <c:pt idx="1947">
                  <c:v>1.2396999999999998</c:v>
                </c:pt>
                <c:pt idx="1948">
                  <c:v>2</c:v>
                </c:pt>
                <c:pt idx="1949">
                  <c:v>5</c:v>
                </c:pt>
                <c:pt idx="1950">
                  <c:v>11</c:v>
                </c:pt>
                <c:pt idx="1951">
                  <c:v>2.4471999999999987</c:v>
                </c:pt>
                <c:pt idx="1952">
                  <c:v>1.1527000000000003</c:v>
                </c:pt>
                <c:pt idx="1953">
                  <c:v>2</c:v>
                </c:pt>
                <c:pt idx="1954">
                  <c:v>5.9457500000000003</c:v>
                </c:pt>
                <c:pt idx="1955">
                  <c:v>5.4577</c:v>
                </c:pt>
                <c:pt idx="1956">
                  <c:v>5.7825999999999986</c:v>
                </c:pt>
                <c:pt idx="1957">
                  <c:v>2.0203000000000002</c:v>
                </c:pt>
                <c:pt idx="1958">
                  <c:v>5.2079499999999994</c:v>
                </c:pt>
                <c:pt idx="1959">
                  <c:v>2.4621000000000008</c:v>
                </c:pt>
                <c:pt idx="1960">
                  <c:v>2.0616999999999996</c:v>
                </c:pt>
                <c:pt idx="1961">
                  <c:v>1.3803999999999996</c:v>
                </c:pt>
                <c:pt idx="1962">
                  <c:v>9.4320000000000004</c:v>
                </c:pt>
                <c:pt idx="1963">
                  <c:v>2.9425000000000008</c:v>
                </c:pt>
                <c:pt idx="1964">
                  <c:v>2</c:v>
                </c:pt>
                <c:pt idx="1965">
                  <c:v>2</c:v>
                </c:pt>
                <c:pt idx="1966">
                  <c:v>4.6366999999999994</c:v>
                </c:pt>
                <c:pt idx="1967">
                  <c:v>9</c:v>
                </c:pt>
                <c:pt idx="1968">
                  <c:v>2</c:v>
                </c:pt>
                <c:pt idx="1969">
                  <c:v>6.4826000000000015</c:v>
                </c:pt>
                <c:pt idx="1970">
                  <c:v>10</c:v>
                </c:pt>
                <c:pt idx="1971">
                  <c:v>2.1572999999999998</c:v>
                </c:pt>
                <c:pt idx="1972">
                  <c:v>2.6625000000000023</c:v>
                </c:pt>
                <c:pt idx="1973">
                  <c:v>4</c:v>
                </c:pt>
                <c:pt idx="1974">
                  <c:v>8.0700000000000038</c:v>
                </c:pt>
                <c:pt idx="1975">
                  <c:v>2.4463000000000013</c:v>
                </c:pt>
                <c:pt idx="1976">
                  <c:v>1.9623000000000013</c:v>
                </c:pt>
                <c:pt idx="1977">
                  <c:v>2.2117000000000018</c:v>
                </c:pt>
                <c:pt idx="1978">
                  <c:v>16.569499999999998</c:v>
                </c:pt>
                <c:pt idx="1979">
                  <c:v>2.6378000000000004</c:v>
                </c:pt>
                <c:pt idx="1980">
                  <c:v>0.57150000000000045</c:v>
                </c:pt>
                <c:pt idx="1981">
                  <c:v>14</c:v>
                </c:pt>
                <c:pt idx="1982">
                  <c:v>8.2200000000000006</c:v>
                </c:pt>
                <c:pt idx="1983">
                  <c:v>2</c:v>
                </c:pt>
                <c:pt idx="1984">
                  <c:v>4</c:v>
                </c:pt>
                <c:pt idx="1985">
                  <c:v>8</c:v>
                </c:pt>
                <c:pt idx="1986">
                  <c:v>1.4659999999999997</c:v>
                </c:pt>
                <c:pt idx="1988">
                  <c:v>5</c:v>
                </c:pt>
                <c:pt idx="1989">
                  <c:v>25</c:v>
                </c:pt>
                <c:pt idx="1990">
                  <c:v>3.2416999999999998</c:v>
                </c:pt>
                <c:pt idx="1991">
                  <c:v>1.1519499999999996</c:v>
                </c:pt>
                <c:pt idx="1992">
                  <c:v>0.63150000000000006</c:v>
                </c:pt>
                <c:pt idx="1993">
                  <c:v>2</c:v>
                </c:pt>
                <c:pt idx="1996">
                  <c:v>1</c:v>
                </c:pt>
                <c:pt idx="1997">
                  <c:v>2</c:v>
                </c:pt>
                <c:pt idx="1998">
                  <c:v>4</c:v>
                </c:pt>
                <c:pt idx="1999">
                  <c:v>1</c:v>
                </c:pt>
                <c:pt idx="2000">
                  <c:v>2</c:v>
                </c:pt>
                <c:pt idx="2001">
                  <c:v>2</c:v>
                </c:pt>
                <c:pt idx="2002">
                  <c:v>2</c:v>
                </c:pt>
                <c:pt idx="2003">
                  <c:v>1</c:v>
                </c:pt>
                <c:pt idx="2004">
                  <c:v>1</c:v>
                </c:pt>
                <c:pt idx="2005">
                  <c:v>7</c:v>
                </c:pt>
                <c:pt idx="2006">
                  <c:v>2</c:v>
                </c:pt>
                <c:pt idx="2007">
                  <c:v>1</c:v>
                </c:pt>
                <c:pt idx="2008">
                  <c:v>8</c:v>
                </c:pt>
                <c:pt idx="2009">
                  <c:v>64</c:v>
                </c:pt>
                <c:pt idx="2010">
                  <c:v>7.35</c:v>
                </c:pt>
                <c:pt idx="2011">
                  <c:v>13.5</c:v>
                </c:pt>
                <c:pt idx="2012">
                  <c:v>11.85</c:v>
                </c:pt>
                <c:pt idx="2013">
                  <c:v>16.59</c:v>
                </c:pt>
                <c:pt idx="2014">
                  <c:v>9.94</c:v>
                </c:pt>
                <c:pt idx="2015">
                  <c:v>17.77</c:v>
                </c:pt>
                <c:pt idx="2016">
                  <c:v>28</c:v>
                </c:pt>
                <c:pt idx="2017">
                  <c:v>30</c:v>
                </c:pt>
                <c:pt idx="2018">
                  <c:v>28</c:v>
                </c:pt>
                <c:pt idx="2019">
                  <c:v>23.83</c:v>
                </c:pt>
                <c:pt idx="2020">
                  <c:v>20.149999999999999</c:v>
                </c:pt>
                <c:pt idx="2021">
                  <c:v>45.02</c:v>
                </c:pt>
                <c:pt idx="2022">
                  <c:v>50</c:v>
                </c:pt>
                <c:pt idx="2023">
                  <c:v>50</c:v>
                </c:pt>
                <c:pt idx="2024">
                  <c:v>50</c:v>
                </c:pt>
                <c:pt idx="2025">
                  <c:v>50</c:v>
                </c:pt>
                <c:pt idx="2026">
                  <c:v>50</c:v>
                </c:pt>
                <c:pt idx="2027">
                  <c:v>41</c:v>
                </c:pt>
                <c:pt idx="2028">
                  <c:v>35</c:v>
                </c:pt>
                <c:pt idx="2029">
                  <c:v>35</c:v>
                </c:pt>
                <c:pt idx="2030">
                  <c:v>35</c:v>
                </c:pt>
                <c:pt idx="2031">
                  <c:v>35</c:v>
                </c:pt>
                <c:pt idx="2032">
                  <c:v>31</c:v>
                </c:pt>
                <c:pt idx="2033">
                  <c:v>28</c:v>
                </c:pt>
                <c:pt idx="2034">
                  <c:v>40</c:v>
                </c:pt>
                <c:pt idx="2035">
                  <c:v>28</c:v>
                </c:pt>
                <c:pt idx="2036">
                  <c:v>9</c:v>
                </c:pt>
                <c:pt idx="2037">
                  <c:v>6.5279499999999988</c:v>
                </c:pt>
                <c:pt idx="2038">
                  <c:v>6.5279499999999988</c:v>
                </c:pt>
                <c:pt idx="2039">
                  <c:v>2</c:v>
                </c:pt>
                <c:pt idx="2040">
                  <c:v>0.82499999999999973</c:v>
                </c:pt>
                <c:pt idx="2041">
                  <c:v>0.502</c:v>
                </c:pt>
                <c:pt idx="2042">
                  <c:v>1.0347000000000002</c:v>
                </c:pt>
                <c:pt idx="2043">
                  <c:v>1.0478999999999998</c:v>
                </c:pt>
                <c:pt idx="2044">
                  <c:v>2</c:v>
                </c:pt>
                <c:pt idx="2045">
                  <c:v>48</c:v>
                </c:pt>
                <c:pt idx="2046">
                  <c:v>48</c:v>
                </c:pt>
                <c:pt idx="2047">
                  <c:v>347.76</c:v>
                </c:pt>
                <c:pt idx="2048">
                  <c:v>150</c:v>
                </c:pt>
                <c:pt idx="2049">
                  <c:v>430</c:v>
                </c:pt>
              </c:numCache>
            </c:numRef>
          </c:yVal>
          <c:smooth val="0"/>
          <c:extLst>
            <c:ext xmlns:c15="http://schemas.microsoft.com/office/drawing/2012/chart" uri="{02D57815-91ED-43cb-92C2-25804820EDAC}">
              <c15:datalabelsRange>
                <c15:f>'US Data Centers Dataset'!$C$2:$C$2051</c15:f>
                <c15:dlblRangeCache>
                  <c:ptCount val="2050"/>
                  <c:pt idx="8">
                    <c:v>Mesa Data Center Building 1
Mesa, Apple Campus
Apple Inc.</c:v>
                  </c:pt>
                  <c:pt idx="110">
                    <c:v>King Mountain (JV) Data Center
Hut8</c:v>
                  </c:pt>
                  <c:pt idx="111">
                    <c:v>Vega Data Center 
Hut8</c:v>
                  </c:pt>
                  <c:pt idx="981">
                    <c:v>Eagle Mountain Utah Data Center Building 7
Eagle Mountain, Meta Campus
Facebook</c:v>
                  </c:pt>
                  <c:pt idx="1154">
                    <c:v>Chicago ORD10 Data Center 
Digital Realty</c:v>
                  </c:pt>
                  <c:pt idx="1177">
                    <c:v>Northern Virginia IAD39 Data Center
Digital Realty</c:v>
                  </c:pt>
                  <c:pt idx="1709">
                    <c:v>401 North Broad Philadelphia Data Center
Netrality Data Centers</c:v>
                  </c:pt>
                  <c:pt idx="1942">
                    <c:v>Cortex 2.0
Tesla</c:v>
                  </c:pt>
                  <c:pt idx="2047">
                    <c:v>Colossus 1 Supercluster AI Data Center (Phase1)
xAI Colossus 1
xAI</c:v>
                  </c:pt>
                </c15:dlblRangeCache>
              </c15:datalabelsRange>
            </c:ext>
            <c:ext xmlns:c16="http://schemas.microsoft.com/office/drawing/2014/chart" uri="{C3380CC4-5D6E-409C-BE32-E72D297353CC}">
              <c16:uniqueId val="{00000000-24BD-446C-B584-E6D9CCE35DFF}"/>
            </c:ext>
          </c:extLst>
        </c:ser>
        <c:ser>
          <c:idx val="1"/>
          <c:order val="1"/>
          <c:tx>
            <c:v>Announced</c:v>
          </c:tx>
          <c:spPr>
            <a:ln w="25400" cap="rnd">
              <a:noFill/>
              <a:round/>
            </a:ln>
            <a:effectLst/>
          </c:spPr>
          <c:marker>
            <c:symbol val="circle"/>
            <c:size val="8"/>
            <c:spPr>
              <a:solidFill>
                <a:srgbClr val="FBBC04"/>
              </a:solidFill>
              <a:ln w="9525">
                <a:noFill/>
              </a:ln>
              <a:effectLst/>
            </c:spPr>
          </c:marker>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1E-6DFD-48F2-93C9-5ECF348A49C1}"/>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1F-6DFD-48F2-93C9-5ECF348A49C1}"/>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0-6DFD-48F2-93C9-5ECF348A49C1}"/>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1-6DFD-48F2-93C9-5ECF348A49C1}"/>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2-6DFD-48F2-93C9-5ECF348A49C1}"/>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3-6DFD-48F2-93C9-5ECF348A49C1}"/>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4-6DFD-48F2-93C9-5ECF348A49C1}"/>
                </c:ext>
              </c:extLst>
            </c:dLbl>
            <c:dLbl>
              <c:idx val="7"/>
              <c:tx>
                <c:rich>
                  <a:bodyPr/>
                  <a:lstStyle/>
                  <a:p>
                    <a:fld id="{D97A1C62-64AC-C941-95D3-731F78452E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25-6DFD-48F2-93C9-5ECF348A49C1}"/>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6-6DFD-48F2-93C9-5ECF348A49C1}"/>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7-6DFD-48F2-93C9-5ECF348A49C1}"/>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8-6DFD-48F2-93C9-5ECF348A49C1}"/>
                </c:ext>
              </c:extLst>
            </c:dLbl>
            <c:dLbl>
              <c:idx val="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9-6DFD-48F2-93C9-5ECF348A49C1}"/>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A-6DFD-48F2-93C9-5ECF348A49C1}"/>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B-6DFD-48F2-93C9-5ECF348A49C1}"/>
                </c:ext>
              </c:extLst>
            </c:dLbl>
            <c:dLbl>
              <c:idx val="14"/>
              <c:tx>
                <c:rich>
                  <a:bodyPr/>
                  <a:lstStyle/>
                  <a:p>
                    <a:fld id="{9840A50B-9211-D44B-AEB5-986C736EBC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2C-6DFD-48F2-93C9-5ECF348A49C1}"/>
                </c:ext>
              </c:extLst>
            </c:dLbl>
            <c:dLbl>
              <c:idx val="15"/>
              <c:tx>
                <c:rich>
                  <a:bodyPr/>
                  <a:lstStyle/>
                  <a:p>
                    <a:fld id="{B3C07C23-A90C-BB44-9D3F-215CB2B16B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2D-6DFD-48F2-93C9-5ECF348A49C1}"/>
                </c:ext>
              </c:extLst>
            </c:dLbl>
            <c:dLbl>
              <c:idx val="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2E-6DFD-48F2-93C9-5ECF348A49C1}"/>
                </c:ext>
              </c:extLst>
            </c:dLbl>
            <c:dLbl>
              <c:idx val="17"/>
              <c:tx>
                <c:rich>
                  <a:bodyPr/>
                  <a:lstStyle/>
                  <a:p>
                    <a:fld id="{05E31C9D-ED7D-A74A-881C-CBC1792376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2F-6DFD-48F2-93C9-5ECF348A49C1}"/>
                </c:ext>
              </c:extLst>
            </c:dLbl>
            <c:dLbl>
              <c:idx val="18"/>
              <c:tx>
                <c:rich>
                  <a:bodyPr/>
                  <a:lstStyle/>
                  <a:p>
                    <a:fld id="{3A4ABD9D-51AE-F843-A4A5-CA7F656168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0-6DFD-48F2-93C9-5ECF348A49C1}"/>
                </c:ext>
              </c:extLst>
            </c:dLbl>
            <c:dLbl>
              <c:idx val="19"/>
              <c:tx>
                <c:rich>
                  <a:bodyPr/>
                  <a:lstStyle/>
                  <a:p>
                    <a:fld id="{F1B48DC0-288E-7745-A53A-299324BA49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1-6DFD-48F2-93C9-5ECF348A49C1}"/>
                </c:ext>
              </c:extLst>
            </c:dLbl>
            <c:dLbl>
              <c:idx val="20"/>
              <c:tx>
                <c:rich>
                  <a:bodyPr/>
                  <a:lstStyle/>
                  <a:p>
                    <a:fld id="{66867A26-6057-5244-A440-CD72398AD1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2-6DFD-48F2-93C9-5ECF348A49C1}"/>
                </c:ext>
              </c:extLst>
            </c:dLbl>
            <c:dLbl>
              <c:idx val="21"/>
              <c:tx>
                <c:rich>
                  <a:bodyPr/>
                  <a:lstStyle/>
                  <a:p>
                    <a:fld id="{98E16F3D-62CB-8542-86D2-0B39CA2CDB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3-6DFD-48F2-93C9-5ECF348A49C1}"/>
                </c:ext>
              </c:extLst>
            </c:dLbl>
            <c:dLbl>
              <c:idx val="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34-6DFD-48F2-93C9-5ECF348A49C1}"/>
                </c:ext>
              </c:extLst>
            </c:dLbl>
            <c:dLbl>
              <c:idx val="23"/>
              <c:tx>
                <c:rich>
                  <a:bodyPr/>
                  <a:lstStyle/>
                  <a:p>
                    <a:fld id="{D3C17AD1-3605-FF4D-90B5-AC19153C79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5-6DFD-48F2-93C9-5ECF348A49C1}"/>
                </c:ext>
              </c:extLst>
            </c:dLbl>
            <c:dLbl>
              <c:idx val="24"/>
              <c:tx>
                <c:rich>
                  <a:bodyPr/>
                  <a:lstStyle/>
                  <a:p>
                    <a:fld id="{DFE8D0BD-CBC5-B64A-A81F-3B0819EFEA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6-6DFD-48F2-93C9-5ECF348A49C1}"/>
                </c:ext>
              </c:extLst>
            </c:dLbl>
            <c:dLbl>
              <c:idx val="25"/>
              <c:tx>
                <c:rich>
                  <a:bodyPr/>
                  <a:lstStyle/>
                  <a:p>
                    <a:fld id="{647A6EBD-06EA-DB40-B00E-AE0C651639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7-6DFD-48F2-93C9-5ECF348A49C1}"/>
                </c:ext>
              </c:extLst>
            </c:dLbl>
            <c:dLbl>
              <c:idx val="26"/>
              <c:tx>
                <c:rich>
                  <a:bodyPr/>
                  <a:lstStyle/>
                  <a:p>
                    <a:fld id="{3431584F-5E91-6248-AB2E-3D363AAC13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8-6DFD-48F2-93C9-5ECF348A49C1}"/>
                </c:ext>
              </c:extLst>
            </c:dLbl>
            <c:dLbl>
              <c:idx val="27"/>
              <c:tx>
                <c:rich>
                  <a:bodyPr/>
                  <a:lstStyle/>
                  <a:p>
                    <a:fld id="{B5195453-11BB-604D-B3FB-AEDD8C952F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9-6DFD-48F2-93C9-5ECF348A49C1}"/>
                </c:ext>
              </c:extLst>
            </c:dLbl>
            <c:dLbl>
              <c:idx val="28"/>
              <c:tx>
                <c:rich>
                  <a:bodyPr/>
                  <a:lstStyle/>
                  <a:p>
                    <a:fld id="{712868E9-8E29-F14B-81B2-2CA9115A66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A-6DFD-48F2-93C9-5ECF348A49C1}"/>
                </c:ext>
              </c:extLst>
            </c:dLbl>
            <c:dLbl>
              <c:idx val="29"/>
              <c:tx>
                <c:rich>
                  <a:bodyPr/>
                  <a:lstStyle/>
                  <a:p>
                    <a:fld id="{B85CC9B3-98F5-2546-9460-8CE18DFAB4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B-6DFD-48F2-93C9-5ECF348A49C1}"/>
                </c:ext>
              </c:extLst>
            </c:dLbl>
            <c:dLbl>
              <c:idx val="30"/>
              <c:tx>
                <c:rich>
                  <a:bodyPr/>
                  <a:lstStyle/>
                  <a:p>
                    <a:fld id="{2A99A9E0-A354-F744-A6BC-51B2023E44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C-6DFD-48F2-93C9-5ECF348A49C1}"/>
                </c:ext>
              </c:extLst>
            </c:dLbl>
            <c:dLbl>
              <c:idx val="31"/>
              <c:tx>
                <c:rich>
                  <a:bodyPr/>
                  <a:lstStyle/>
                  <a:p>
                    <a:fld id="{5C5C8435-D51F-0945-A310-6017A72DE4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D-6DFD-48F2-93C9-5ECF348A49C1}"/>
                </c:ext>
              </c:extLst>
            </c:dLbl>
            <c:dLbl>
              <c:idx val="32"/>
              <c:tx>
                <c:rich>
                  <a:bodyPr/>
                  <a:lstStyle/>
                  <a:p>
                    <a:fld id="{934D9995-37BF-C14F-A070-EB44D9355D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E-6DFD-48F2-93C9-5ECF348A49C1}"/>
                </c:ext>
              </c:extLst>
            </c:dLbl>
            <c:dLbl>
              <c:idx val="33"/>
              <c:tx>
                <c:rich>
                  <a:bodyPr/>
                  <a:lstStyle/>
                  <a:p>
                    <a:fld id="{40D4BA2D-B20A-0249-A6FC-9959D42FAF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3F-6DFD-48F2-93C9-5ECF348A49C1}"/>
                </c:ext>
              </c:extLst>
            </c:dLbl>
            <c:dLbl>
              <c:idx val="34"/>
              <c:tx>
                <c:rich>
                  <a:bodyPr/>
                  <a:lstStyle/>
                  <a:p>
                    <a:fld id="{CF1E205B-3C99-1D4A-99AF-9A0B458154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0-6DFD-48F2-93C9-5ECF348A49C1}"/>
                </c:ext>
              </c:extLst>
            </c:dLbl>
            <c:dLbl>
              <c:idx val="35"/>
              <c:tx>
                <c:rich>
                  <a:bodyPr/>
                  <a:lstStyle/>
                  <a:p>
                    <a:fld id="{F79373DD-4CDB-224D-8C77-AA804246C6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1-6DFD-48F2-93C9-5ECF348A49C1}"/>
                </c:ext>
              </c:extLst>
            </c:dLbl>
            <c:dLbl>
              <c:idx val="36"/>
              <c:tx>
                <c:rich>
                  <a:bodyPr/>
                  <a:lstStyle/>
                  <a:p>
                    <a:fld id="{84C04E40-6EDA-F14B-8F20-F346220AA7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2-6DFD-48F2-93C9-5ECF348A49C1}"/>
                </c:ext>
              </c:extLst>
            </c:dLbl>
            <c:dLbl>
              <c:idx val="37"/>
              <c:tx>
                <c:rich>
                  <a:bodyPr/>
                  <a:lstStyle/>
                  <a:p>
                    <a:fld id="{E96B461B-C2BC-1049-AA49-303A255C48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3-6DFD-48F2-93C9-5ECF348A49C1}"/>
                </c:ext>
              </c:extLst>
            </c:dLbl>
            <c:dLbl>
              <c:idx val="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44-6DFD-48F2-93C9-5ECF348A49C1}"/>
                </c:ext>
              </c:extLst>
            </c:dLbl>
            <c:dLbl>
              <c:idx val="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45-6DFD-48F2-93C9-5ECF348A49C1}"/>
                </c:ext>
              </c:extLst>
            </c:dLbl>
            <c:dLbl>
              <c:idx val="40"/>
              <c:tx>
                <c:rich>
                  <a:bodyPr/>
                  <a:lstStyle/>
                  <a:p>
                    <a:fld id="{90B25AB6-54AB-0549-BCA5-D46F15C709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6-6DFD-48F2-93C9-5ECF348A49C1}"/>
                </c:ext>
              </c:extLst>
            </c:dLbl>
            <c:dLbl>
              <c:idx val="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47-6DFD-48F2-93C9-5ECF348A49C1}"/>
                </c:ext>
              </c:extLst>
            </c:dLbl>
            <c:dLbl>
              <c:idx val="42"/>
              <c:tx>
                <c:rich>
                  <a:bodyPr/>
                  <a:lstStyle/>
                  <a:p>
                    <a:fld id="{79B4DC2D-CE16-9042-A997-CB656A441A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8-6DFD-48F2-93C9-5ECF348A49C1}"/>
                </c:ext>
              </c:extLst>
            </c:dLbl>
            <c:dLbl>
              <c:idx val="43"/>
              <c:tx>
                <c:rich>
                  <a:bodyPr/>
                  <a:lstStyle/>
                  <a:p>
                    <a:fld id="{5229DE5D-30D7-394B-8EF2-179987961D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9-6DFD-48F2-93C9-5ECF348A49C1}"/>
                </c:ext>
              </c:extLst>
            </c:dLbl>
            <c:dLbl>
              <c:idx val="44"/>
              <c:tx>
                <c:rich>
                  <a:bodyPr/>
                  <a:lstStyle/>
                  <a:p>
                    <a:fld id="{EE963F81-14CE-AA45-B664-6CE728BDC1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A-6DFD-48F2-93C9-5ECF348A49C1}"/>
                </c:ext>
              </c:extLst>
            </c:dLbl>
            <c:dLbl>
              <c:idx val="45"/>
              <c:tx>
                <c:rich>
                  <a:bodyPr/>
                  <a:lstStyle/>
                  <a:p>
                    <a:fld id="{7702E3E6-E016-C24A-81D7-3D5A9BFB91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B-6DFD-48F2-93C9-5ECF348A49C1}"/>
                </c:ext>
              </c:extLst>
            </c:dLbl>
            <c:dLbl>
              <c:idx val="46"/>
              <c:tx>
                <c:rich>
                  <a:bodyPr/>
                  <a:lstStyle/>
                  <a:p>
                    <a:fld id="{52F5D56C-78B5-E747-A600-1E5FB1348F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C-6DFD-48F2-93C9-5ECF348A49C1}"/>
                </c:ext>
              </c:extLst>
            </c:dLbl>
            <c:dLbl>
              <c:idx val="47"/>
              <c:tx>
                <c:rich>
                  <a:bodyPr/>
                  <a:lstStyle/>
                  <a:p>
                    <a:fld id="{FDBB7C19-572C-5A4A-A036-A7D6EE3888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D-6DFD-48F2-93C9-5ECF348A49C1}"/>
                </c:ext>
              </c:extLst>
            </c:dLbl>
            <c:dLbl>
              <c:idx val="48"/>
              <c:tx>
                <c:rich>
                  <a:bodyPr/>
                  <a:lstStyle/>
                  <a:p>
                    <a:fld id="{D8B1B603-D2F2-9F4E-BC26-63ABFCD89F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4E-6DFD-48F2-93C9-5ECF348A49C1}"/>
                </c:ext>
              </c:extLst>
            </c:dLbl>
            <c:dLbl>
              <c:idx val="49"/>
              <c:delete val="1"/>
              <c:extLst>
                <c:ext xmlns:c15="http://schemas.microsoft.com/office/drawing/2012/chart" uri="{CE6537A1-D6FC-4f65-9D91-7224C49458BB}"/>
                <c:ext xmlns:c16="http://schemas.microsoft.com/office/drawing/2014/chart" uri="{C3380CC4-5D6E-409C-BE32-E72D297353CC}">
                  <c16:uniqueId val="{0000074F-6DFD-48F2-93C9-5ECF348A49C1}"/>
                </c:ext>
              </c:extLst>
            </c:dLbl>
            <c:dLbl>
              <c:idx val="50"/>
              <c:tx>
                <c:rich>
                  <a:bodyPr/>
                  <a:lstStyle/>
                  <a:p>
                    <a:fld id="{1E66B0A0-9D1F-E944-83A9-69B0FDF6BB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0-6DFD-48F2-93C9-5ECF348A49C1}"/>
                </c:ext>
              </c:extLst>
            </c:dLbl>
            <c:dLbl>
              <c:idx val="51"/>
              <c:tx>
                <c:rich>
                  <a:bodyPr/>
                  <a:lstStyle/>
                  <a:p>
                    <a:fld id="{E17D2CEC-8971-3346-A371-A842EB2223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1-6DFD-48F2-93C9-5ECF348A49C1}"/>
                </c:ext>
              </c:extLst>
            </c:dLbl>
            <c:dLbl>
              <c:idx val="52"/>
              <c:tx>
                <c:rich>
                  <a:bodyPr/>
                  <a:lstStyle/>
                  <a:p>
                    <a:fld id="{6C63AE9E-96FA-7E41-89EE-666C870437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2-6DFD-48F2-93C9-5ECF348A49C1}"/>
                </c:ext>
              </c:extLst>
            </c:dLbl>
            <c:dLbl>
              <c:idx val="53"/>
              <c:tx>
                <c:rich>
                  <a:bodyPr/>
                  <a:lstStyle/>
                  <a:p>
                    <a:fld id="{BFE118BC-0EBE-4842-848E-4645B15B52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3-6DFD-48F2-93C9-5ECF348A49C1}"/>
                </c:ext>
              </c:extLst>
            </c:dLbl>
            <c:dLbl>
              <c:idx val="54"/>
              <c:tx>
                <c:rich>
                  <a:bodyPr/>
                  <a:lstStyle/>
                  <a:p>
                    <a:fld id="{C74015BD-648D-B74E-9CFF-76E4641878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4-6DFD-48F2-93C9-5ECF348A49C1}"/>
                </c:ext>
              </c:extLst>
            </c:dLbl>
            <c:dLbl>
              <c:idx val="55"/>
              <c:tx>
                <c:rich>
                  <a:bodyPr/>
                  <a:lstStyle/>
                  <a:p>
                    <a:fld id="{AD3AEC8F-298F-EE42-A1DD-E54CD90982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5-6DFD-48F2-93C9-5ECF348A49C1}"/>
                </c:ext>
              </c:extLst>
            </c:dLbl>
            <c:dLbl>
              <c:idx val="56"/>
              <c:tx>
                <c:rich>
                  <a:bodyPr/>
                  <a:lstStyle/>
                  <a:p>
                    <a:fld id="{3607BE27-03B5-E04E-A2C3-7DBF9FB415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6-6DFD-48F2-93C9-5ECF348A49C1}"/>
                </c:ext>
              </c:extLst>
            </c:dLbl>
            <c:dLbl>
              <c:idx val="57"/>
              <c:tx>
                <c:rich>
                  <a:bodyPr/>
                  <a:lstStyle/>
                  <a:p>
                    <a:fld id="{D37C4985-854E-9449-8F2E-48E4A0FC73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7-6DFD-48F2-93C9-5ECF348A49C1}"/>
                </c:ext>
              </c:extLst>
            </c:dLbl>
            <c:dLbl>
              <c:idx val="58"/>
              <c:tx>
                <c:rich>
                  <a:bodyPr/>
                  <a:lstStyle/>
                  <a:p>
                    <a:fld id="{BA83AC67-ECF7-2A48-BCCE-FEF3C46F90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8-6DFD-48F2-93C9-5ECF348A49C1}"/>
                </c:ext>
              </c:extLst>
            </c:dLbl>
            <c:dLbl>
              <c:idx val="59"/>
              <c:tx>
                <c:rich>
                  <a:bodyPr/>
                  <a:lstStyle/>
                  <a:p>
                    <a:fld id="{1125065D-5D8C-4C44-8191-C5C8939FB5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9-6DFD-48F2-93C9-5ECF348A49C1}"/>
                </c:ext>
              </c:extLst>
            </c:dLbl>
            <c:dLbl>
              <c:idx val="60"/>
              <c:tx>
                <c:rich>
                  <a:bodyPr/>
                  <a:lstStyle/>
                  <a:p>
                    <a:fld id="{45E2863E-6EC4-E94A-AFB6-9891D853FD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A-6DFD-48F2-93C9-5ECF348A49C1}"/>
                </c:ext>
              </c:extLst>
            </c:dLbl>
            <c:dLbl>
              <c:idx val="61"/>
              <c:tx>
                <c:rich>
                  <a:bodyPr/>
                  <a:lstStyle/>
                  <a:p>
                    <a:fld id="{8CFC1EAA-6D43-4E4D-94F0-81E1220E94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B-6DFD-48F2-93C9-5ECF348A49C1}"/>
                </c:ext>
              </c:extLst>
            </c:dLbl>
            <c:dLbl>
              <c:idx val="62"/>
              <c:tx>
                <c:rich>
                  <a:bodyPr/>
                  <a:lstStyle/>
                  <a:p>
                    <a:fld id="{6EAE20A2-2673-5141-A2E8-CC225E9F8E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C-6DFD-48F2-93C9-5ECF348A49C1}"/>
                </c:ext>
              </c:extLst>
            </c:dLbl>
            <c:dLbl>
              <c:idx val="63"/>
              <c:tx>
                <c:rich>
                  <a:bodyPr/>
                  <a:lstStyle/>
                  <a:p>
                    <a:fld id="{37BB5BDD-40D6-9341-B38F-077357E695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D-6DFD-48F2-93C9-5ECF348A49C1}"/>
                </c:ext>
              </c:extLst>
            </c:dLbl>
            <c:dLbl>
              <c:idx val="64"/>
              <c:tx>
                <c:rich>
                  <a:bodyPr/>
                  <a:lstStyle/>
                  <a:p>
                    <a:fld id="{62021F80-AB89-334E-B3FF-6148D3406C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E-6DFD-48F2-93C9-5ECF348A49C1}"/>
                </c:ext>
              </c:extLst>
            </c:dLbl>
            <c:dLbl>
              <c:idx val="65"/>
              <c:tx>
                <c:rich>
                  <a:bodyPr/>
                  <a:lstStyle/>
                  <a:p>
                    <a:fld id="{FB6C7E8E-F328-AD44-86E3-447043E4F5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5F-6DFD-48F2-93C9-5ECF348A49C1}"/>
                </c:ext>
              </c:extLst>
            </c:dLbl>
            <c:dLbl>
              <c:idx val="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0-6DFD-48F2-93C9-5ECF348A49C1}"/>
                </c:ext>
              </c:extLst>
            </c:dLbl>
            <c:dLbl>
              <c:idx val="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1-6DFD-48F2-93C9-5ECF348A49C1}"/>
                </c:ext>
              </c:extLst>
            </c:dLbl>
            <c:dLbl>
              <c:idx val="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2-6DFD-48F2-93C9-5ECF348A49C1}"/>
                </c:ext>
              </c:extLst>
            </c:dLbl>
            <c:dLbl>
              <c:idx val="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3-6DFD-48F2-93C9-5ECF348A49C1}"/>
                </c:ext>
              </c:extLst>
            </c:dLbl>
            <c:dLbl>
              <c:idx val="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4-6DFD-48F2-93C9-5ECF348A49C1}"/>
                </c:ext>
              </c:extLst>
            </c:dLbl>
            <c:dLbl>
              <c:idx val="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5-6DFD-48F2-93C9-5ECF348A49C1}"/>
                </c:ext>
              </c:extLst>
            </c:dLbl>
            <c:dLbl>
              <c:idx val="72"/>
              <c:tx>
                <c:rich>
                  <a:bodyPr/>
                  <a:lstStyle/>
                  <a:p>
                    <a:fld id="{F1B61E50-310B-634A-8BF3-4BBD25F831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66-6DFD-48F2-93C9-5ECF348A49C1}"/>
                </c:ext>
              </c:extLst>
            </c:dLbl>
            <c:dLbl>
              <c:idx val="73"/>
              <c:tx>
                <c:rich>
                  <a:bodyPr/>
                  <a:lstStyle/>
                  <a:p>
                    <a:fld id="{E7906025-A958-8549-8E20-6E8F303CC6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67-6DFD-48F2-93C9-5ECF348A49C1}"/>
                </c:ext>
              </c:extLst>
            </c:dLbl>
            <c:dLbl>
              <c:idx val="74"/>
              <c:tx>
                <c:rich>
                  <a:bodyPr/>
                  <a:lstStyle/>
                  <a:p>
                    <a:fld id="{D6E51EE4-3C2E-7D41-8283-E4F746F156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68-6DFD-48F2-93C9-5ECF348A49C1}"/>
                </c:ext>
              </c:extLst>
            </c:dLbl>
            <c:dLbl>
              <c:idx val="75"/>
              <c:tx>
                <c:rich>
                  <a:bodyPr/>
                  <a:lstStyle/>
                  <a:p>
                    <a:fld id="{509D6770-0FC2-FE41-B6C6-A7F8C5E13D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69-6DFD-48F2-93C9-5ECF348A49C1}"/>
                </c:ext>
              </c:extLst>
            </c:dLbl>
            <c:dLbl>
              <c:idx val="76"/>
              <c:tx>
                <c:rich>
                  <a:bodyPr/>
                  <a:lstStyle/>
                  <a:p>
                    <a:fld id="{E0CC53AE-DF70-C848-A25C-CF797236F6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6A-6DFD-48F2-93C9-5ECF348A49C1}"/>
                </c:ext>
              </c:extLst>
            </c:dLbl>
            <c:dLbl>
              <c:idx val="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B-6DFD-48F2-93C9-5ECF348A49C1}"/>
                </c:ext>
              </c:extLst>
            </c:dLbl>
            <c:dLbl>
              <c:idx val="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C-6DFD-48F2-93C9-5ECF348A49C1}"/>
                </c:ext>
              </c:extLst>
            </c:dLbl>
            <c:dLbl>
              <c:idx val="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D-6DFD-48F2-93C9-5ECF348A49C1}"/>
                </c:ext>
              </c:extLst>
            </c:dLbl>
            <c:dLbl>
              <c:idx val="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E-6DFD-48F2-93C9-5ECF348A49C1}"/>
                </c:ext>
              </c:extLst>
            </c:dLbl>
            <c:dLbl>
              <c:idx val="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6F-6DFD-48F2-93C9-5ECF348A49C1}"/>
                </c:ext>
              </c:extLst>
            </c:dLbl>
            <c:dLbl>
              <c:idx val="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0-6DFD-48F2-93C9-5ECF348A49C1}"/>
                </c:ext>
              </c:extLst>
            </c:dLbl>
            <c:dLbl>
              <c:idx val="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1-6DFD-48F2-93C9-5ECF348A49C1}"/>
                </c:ext>
              </c:extLst>
            </c:dLbl>
            <c:dLbl>
              <c:idx val="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2-6DFD-48F2-93C9-5ECF348A49C1}"/>
                </c:ext>
              </c:extLst>
            </c:dLbl>
            <c:dLbl>
              <c:idx val="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3-6DFD-48F2-93C9-5ECF348A49C1}"/>
                </c:ext>
              </c:extLst>
            </c:dLbl>
            <c:dLbl>
              <c:idx val="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4-6DFD-48F2-93C9-5ECF348A49C1}"/>
                </c:ext>
              </c:extLst>
            </c:dLbl>
            <c:dLbl>
              <c:idx val="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5-6DFD-48F2-93C9-5ECF348A49C1}"/>
                </c:ext>
              </c:extLst>
            </c:dLbl>
            <c:dLbl>
              <c:idx val="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6-6DFD-48F2-93C9-5ECF348A49C1}"/>
                </c:ext>
              </c:extLst>
            </c:dLbl>
            <c:dLbl>
              <c:idx val="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7-6DFD-48F2-93C9-5ECF348A49C1}"/>
                </c:ext>
              </c:extLst>
            </c:dLbl>
            <c:dLbl>
              <c:idx val="90"/>
              <c:tx>
                <c:rich>
                  <a:bodyPr/>
                  <a:lstStyle/>
                  <a:p>
                    <a:fld id="{0CED9E12-9361-7041-B09A-7C6C4B3450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78-6DFD-48F2-93C9-5ECF348A49C1}"/>
                </c:ext>
              </c:extLst>
            </c:dLbl>
            <c:dLbl>
              <c:idx val="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9-6DFD-48F2-93C9-5ECF348A49C1}"/>
                </c:ext>
              </c:extLst>
            </c:dLbl>
            <c:dLbl>
              <c:idx val="92"/>
              <c:tx>
                <c:rich>
                  <a:bodyPr/>
                  <a:lstStyle/>
                  <a:p>
                    <a:fld id="{B2E97378-F124-0149-8704-62587F096A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7A-6DFD-48F2-93C9-5ECF348A49C1}"/>
                </c:ext>
              </c:extLst>
            </c:dLbl>
            <c:dLbl>
              <c:idx val="93"/>
              <c:tx>
                <c:rich>
                  <a:bodyPr/>
                  <a:lstStyle/>
                  <a:p>
                    <a:fld id="{4D107CE9-CAD6-BD41-B79A-C6BB5ABD3D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7B-6DFD-48F2-93C9-5ECF348A49C1}"/>
                </c:ext>
              </c:extLst>
            </c:dLbl>
            <c:dLbl>
              <c:idx val="94"/>
              <c:tx>
                <c:rich>
                  <a:bodyPr/>
                  <a:lstStyle/>
                  <a:p>
                    <a:fld id="{94AB5DCE-0EF6-0640-B3F6-A36A08AE65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7C-6DFD-48F2-93C9-5ECF348A49C1}"/>
                </c:ext>
              </c:extLst>
            </c:dLbl>
            <c:dLbl>
              <c:idx val="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D-6DFD-48F2-93C9-5ECF348A49C1}"/>
                </c:ext>
              </c:extLst>
            </c:dLbl>
            <c:dLbl>
              <c:idx val="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E-6DFD-48F2-93C9-5ECF348A49C1}"/>
                </c:ext>
              </c:extLst>
            </c:dLbl>
            <c:dLbl>
              <c:idx val="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7F-6DFD-48F2-93C9-5ECF348A49C1}"/>
                </c:ext>
              </c:extLst>
            </c:dLbl>
            <c:dLbl>
              <c:idx val="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0-6DFD-48F2-93C9-5ECF348A49C1}"/>
                </c:ext>
              </c:extLst>
            </c:dLbl>
            <c:dLbl>
              <c:idx val="99"/>
              <c:tx>
                <c:rich>
                  <a:bodyPr/>
                  <a:lstStyle/>
                  <a:p>
                    <a:fld id="{B2DE457D-4D08-984D-9041-E310405E76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81-6DFD-48F2-93C9-5ECF348A49C1}"/>
                </c:ext>
              </c:extLst>
            </c:dLbl>
            <c:dLbl>
              <c:idx val="1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2-6DFD-48F2-93C9-5ECF348A49C1}"/>
                </c:ext>
              </c:extLst>
            </c:dLbl>
            <c:dLbl>
              <c:idx val="1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3-6DFD-48F2-93C9-5ECF348A49C1}"/>
                </c:ext>
              </c:extLst>
            </c:dLbl>
            <c:dLbl>
              <c:idx val="1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4-6DFD-48F2-93C9-5ECF348A49C1}"/>
                </c:ext>
              </c:extLst>
            </c:dLbl>
            <c:dLbl>
              <c:idx val="1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5-6DFD-48F2-93C9-5ECF348A49C1}"/>
                </c:ext>
              </c:extLst>
            </c:dLbl>
            <c:dLbl>
              <c:idx val="1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6-6DFD-48F2-93C9-5ECF348A49C1}"/>
                </c:ext>
              </c:extLst>
            </c:dLbl>
            <c:dLbl>
              <c:idx val="1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7-6DFD-48F2-93C9-5ECF348A49C1}"/>
                </c:ext>
              </c:extLst>
            </c:dLbl>
            <c:dLbl>
              <c:idx val="1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8-6DFD-48F2-93C9-5ECF348A49C1}"/>
                </c:ext>
              </c:extLst>
            </c:dLbl>
            <c:dLbl>
              <c:idx val="1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9-6DFD-48F2-93C9-5ECF348A49C1}"/>
                </c:ext>
              </c:extLst>
            </c:dLbl>
            <c:dLbl>
              <c:idx val="1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A-6DFD-48F2-93C9-5ECF348A49C1}"/>
                </c:ext>
              </c:extLst>
            </c:dLbl>
            <c:dLbl>
              <c:idx val="1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B-6DFD-48F2-93C9-5ECF348A49C1}"/>
                </c:ext>
              </c:extLst>
            </c:dLbl>
            <c:dLbl>
              <c:idx val="1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C-6DFD-48F2-93C9-5ECF348A49C1}"/>
                </c:ext>
              </c:extLst>
            </c:dLbl>
            <c:dLbl>
              <c:idx val="1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D-6DFD-48F2-93C9-5ECF348A49C1}"/>
                </c:ext>
              </c:extLst>
            </c:dLbl>
            <c:dLbl>
              <c:idx val="1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E-6DFD-48F2-93C9-5ECF348A49C1}"/>
                </c:ext>
              </c:extLst>
            </c:dLbl>
            <c:dLbl>
              <c:idx val="1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8F-6DFD-48F2-93C9-5ECF348A49C1}"/>
                </c:ext>
              </c:extLst>
            </c:dLbl>
            <c:dLbl>
              <c:idx val="1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0-6DFD-48F2-93C9-5ECF348A49C1}"/>
                </c:ext>
              </c:extLst>
            </c:dLbl>
            <c:dLbl>
              <c:idx val="1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1-6DFD-48F2-93C9-5ECF348A49C1}"/>
                </c:ext>
              </c:extLst>
            </c:dLbl>
            <c:dLbl>
              <c:idx val="1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2-6DFD-48F2-93C9-5ECF348A49C1}"/>
                </c:ext>
              </c:extLst>
            </c:dLbl>
            <c:dLbl>
              <c:idx val="1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3-6DFD-48F2-93C9-5ECF348A49C1}"/>
                </c:ext>
              </c:extLst>
            </c:dLbl>
            <c:dLbl>
              <c:idx val="1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4-6DFD-48F2-93C9-5ECF348A49C1}"/>
                </c:ext>
              </c:extLst>
            </c:dLbl>
            <c:dLbl>
              <c:idx val="1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5-6DFD-48F2-93C9-5ECF348A49C1}"/>
                </c:ext>
              </c:extLst>
            </c:dLbl>
            <c:dLbl>
              <c:idx val="1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6-6DFD-48F2-93C9-5ECF348A49C1}"/>
                </c:ext>
              </c:extLst>
            </c:dLbl>
            <c:dLbl>
              <c:idx val="1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7-6DFD-48F2-93C9-5ECF348A49C1}"/>
                </c:ext>
              </c:extLst>
            </c:dLbl>
            <c:dLbl>
              <c:idx val="1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8-6DFD-48F2-93C9-5ECF348A49C1}"/>
                </c:ext>
              </c:extLst>
            </c:dLbl>
            <c:dLbl>
              <c:idx val="1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9-6DFD-48F2-93C9-5ECF348A49C1}"/>
                </c:ext>
              </c:extLst>
            </c:dLbl>
            <c:dLbl>
              <c:idx val="1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9A-6DFD-48F2-93C9-5ECF348A49C1}"/>
                </c:ext>
              </c:extLst>
            </c:dLbl>
            <c:dLbl>
              <c:idx val="125"/>
              <c:tx>
                <c:rich>
                  <a:bodyPr/>
                  <a:lstStyle/>
                  <a:p>
                    <a:fld id="{86E64F32-6C03-3343-B664-8B6B538BAF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9B-6DFD-48F2-93C9-5ECF348A49C1}"/>
                </c:ext>
              </c:extLst>
            </c:dLbl>
            <c:dLbl>
              <c:idx val="126"/>
              <c:tx>
                <c:rich>
                  <a:bodyPr/>
                  <a:lstStyle/>
                  <a:p>
                    <a:fld id="{B6CCD1A0-837D-3246-AA13-F9C2E798B8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9C-6DFD-48F2-93C9-5ECF348A49C1}"/>
                </c:ext>
              </c:extLst>
            </c:dLbl>
            <c:dLbl>
              <c:idx val="127"/>
              <c:tx>
                <c:rich>
                  <a:bodyPr/>
                  <a:lstStyle/>
                  <a:p>
                    <a:fld id="{D53CFC67-13B7-5A49-9429-E141679274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9D-6DFD-48F2-93C9-5ECF348A49C1}"/>
                </c:ext>
              </c:extLst>
            </c:dLbl>
            <c:dLbl>
              <c:idx val="128"/>
              <c:tx>
                <c:rich>
                  <a:bodyPr/>
                  <a:lstStyle/>
                  <a:p>
                    <a:fld id="{9DCAE12D-0A7F-5145-8D36-2ADCAF0C29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9E-6DFD-48F2-93C9-5ECF348A49C1}"/>
                </c:ext>
              </c:extLst>
            </c:dLbl>
            <c:dLbl>
              <c:idx val="129"/>
              <c:tx>
                <c:rich>
                  <a:bodyPr/>
                  <a:lstStyle/>
                  <a:p>
                    <a:fld id="{20078886-1367-714F-9B8F-F60A543144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9F-6DFD-48F2-93C9-5ECF348A49C1}"/>
                </c:ext>
              </c:extLst>
            </c:dLbl>
            <c:dLbl>
              <c:idx val="130"/>
              <c:tx>
                <c:rich>
                  <a:bodyPr/>
                  <a:lstStyle/>
                  <a:p>
                    <a:fld id="{74D75F82-ED76-1C46-BD2E-4E7999A92F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A0-6DFD-48F2-93C9-5ECF348A49C1}"/>
                </c:ext>
              </c:extLst>
            </c:dLbl>
            <c:dLbl>
              <c:idx val="131"/>
              <c:tx>
                <c:rich>
                  <a:bodyPr/>
                  <a:lstStyle/>
                  <a:p>
                    <a:fld id="{13933F6E-017C-BF4A-87C2-ED92781CA4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A1-6DFD-48F2-93C9-5ECF348A49C1}"/>
                </c:ext>
              </c:extLst>
            </c:dLbl>
            <c:dLbl>
              <c:idx val="1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2-6DFD-48F2-93C9-5ECF348A49C1}"/>
                </c:ext>
              </c:extLst>
            </c:dLbl>
            <c:dLbl>
              <c:idx val="1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3-6DFD-48F2-93C9-5ECF348A49C1}"/>
                </c:ext>
              </c:extLst>
            </c:dLbl>
            <c:dLbl>
              <c:idx val="1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4-6DFD-48F2-93C9-5ECF348A49C1}"/>
                </c:ext>
              </c:extLst>
            </c:dLbl>
            <c:dLbl>
              <c:idx val="1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5-6DFD-48F2-93C9-5ECF348A49C1}"/>
                </c:ext>
              </c:extLst>
            </c:dLbl>
            <c:dLbl>
              <c:idx val="1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6-6DFD-48F2-93C9-5ECF348A49C1}"/>
                </c:ext>
              </c:extLst>
            </c:dLbl>
            <c:dLbl>
              <c:idx val="1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7-6DFD-48F2-93C9-5ECF348A49C1}"/>
                </c:ext>
              </c:extLst>
            </c:dLbl>
            <c:dLbl>
              <c:idx val="1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8-6DFD-48F2-93C9-5ECF348A49C1}"/>
                </c:ext>
              </c:extLst>
            </c:dLbl>
            <c:dLbl>
              <c:idx val="1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9-6DFD-48F2-93C9-5ECF348A49C1}"/>
                </c:ext>
              </c:extLst>
            </c:dLbl>
            <c:dLbl>
              <c:idx val="1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A-6DFD-48F2-93C9-5ECF348A49C1}"/>
                </c:ext>
              </c:extLst>
            </c:dLbl>
            <c:dLbl>
              <c:idx val="1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B-6DFD-48F2-93C9-5ECF348A49C1}"/>
                </c:ext>
              </c:extLst>
            </c:dLbl>
            <c:dLbl>
              <c:idx val="1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C-6DFD-48F2-93C9-5ECF348A49C1}"/>
                </c:ext>
              </c:extLst>
            </c:dLbl>
            <c:dLbl>
              <c:idx val="1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D-6DFD-48F2-93C9-5ECF348A49C1}"/>
                </c:ext>
              </c:extLst>
            </c:dLbl>
            <c:dLbl>
              <c:idx val="1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E-6DFD-48F2-93C9-5ECF348A49C1}"/>
                </c:ext>
              </c:extLst>
            </c:dLbl>
            <c:dLbl>
              <c:idx val="1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AF-6DFD-48F2-93C9-5ECF348A49C1}"/>
                </c:ext>
              </c:extLst>
            </c:dLbl>
            <c:dLbl>
              <c:idx val="1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0-6DFD-48F2-93C9-5ECF348A49C1}"/>
                </c:ext>
              </c:extLst>
            </c:dLbl>
            <c:dLbl>
              <c:idx val="1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1-6DFD-48F2-93C9-5ECF348A49C1}"/>
                </c:ext>
              </c:extLst>
            </c:dLbl>
            <c:dLbl>
              <c:idx val="1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2-6DFD-48F2-93C9-5ECF348A49C1}"/>
                </c:ext>
              </c:extLst>
            </c:dLbl>
            <c:dLbl>
              <c:idx val="1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3-6DFD-48F2-93C9-5ECF348A49C1}"/>
                </c:ext>
              </c:extLst>
            </c:dLbl>
            <c:dLbl>
              <c:idx val="1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4-6DFD-48F2-93C9-5ECF348A49C1}"/>
                </c:ext>
              </c:extLst>
            </c:dLbl>
            <c:dLbl>
              <c:idx val="1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5-6DFD-48F2-93C9-5ECF348A49C1}"/>
                </c:ext>
              </c:extLst>
            </c:dLbl>
            <c:dLbl>
              <c:idx val="1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6-6DFD-48F2-93C9-5ECF348A49C1}"/>
                </c:ext>
              </c:extLst>
            </c:dLbl>
            <c:dLbl>
              <c:idx val="1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7-6DFD-48F2-93C9-5ECF348A49C1}"/>
                </c:ext>
              </c:extLst>
            </c:dLbl>
            <c:dLbl>
              <c:idx val="1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8-6DFD-48F2-93C9-5ECF348A49C1}"/>
                </c:ext>
              </c:extLst>
            </c:dLbl>
            <c:dLbl>
              <c:idx val="1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9-6DFD-48F2-93C9-5ECF348A49C1}"/>
                </c:ext>
              </c:extLst>
            </c:dLbl>
            <c:dLbl>
              <c:idx val="1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A-6DFD-48F2-93C9-5ECF348A49C1}"/>
                </c:ext>
              </c:extLst>
            </c:dLbl>
            <c:dLbl>
              <c:idx val="1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B-6DFD-48F2-93C9-5ECF348A49C1}"/>
                </c:ext>
              </c:extLst>
            </c:dLbl>
            <c:dLbl>
              <c:idx val="1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C-6DFD-48F2-93C9-5ECF348A49C1}"/>
                </c:ext>
              </c:extLst>
            </c:dLbl>
            <c:dLbl>
              <c:idx val="1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D-6DFD-48F2-93C9-5ECF348A49C1}"/>
                </c:ext>
              </c:extLst>
            </c:dLbl>
            <c:dLbl>
              <c:idx val="1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E-6DFD-48F2-93C9-5ECF348A49C1}"/>
                </c:ext>
              </c:extLst>
            </c:dLbl>
            <c:dLbl>
              <c:idx val="1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BF-6DFD-48F2-93C9-5ECF348A49C1}"/>
                </c:ext>
              </c:extLst>
            </c:dLbl>
            <c:dLbl>
              <c:idx val="1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0-6DFD-48F2-93C9-5ECF348A49C1}"/>
                </c:ext>
              </c:extLst>
            </c:dLbl>
            <c:dLbl>
              <c:idx val="1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1-6DFD-48F2-93C9-5ECF348A49C1}"/>
                </c:ext>
              </c:extLst>
            </c:dLbl>
            <c:dLbl>
              <c:idx val="1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2-6DFD-48F2-93C9-5ECF348A49C1}"/>
                </c:ext>
              </c:extLst>
            </c:dLbl>
            <c:dLbl>
              <c:idx val="1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3-6DFD-48F2-93C9-5ECF348A49C1}"/>
                </c:ext>
              </c:extLst>
            </c:dLbl>
            <c:dLbl>
              <c:idx val="1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4-6DFD-48F2-93C9-5ECF348A49C1}"/>
                </c:ext>
              </c:extLst>
            </c:dLbl>
            <c:dLbl>
              <c:idx val="1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5-6DFD-48F2-93C9-5ECF348A49C1}"/>
                </c:ext>
              </c:extLst>
            </c:dLbl>
            <c:dLbl>
              <c:idx val="1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6-6DFD-48F2-93C9-5ECF348A49C1}"/>
                </c:ext>
              </c:extLst>
            </c:dLbl>
            <c:dLbl>
              <c:idx val="1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7-6DFD-48F2-93C9-5ECF348A49C1}"/>
                </c:ext>
              </c:extLst>
            </c:dLbl>
            <c:dLbl>
              <c:idx val="1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8-6DFD-48F2-93C9-5ECF348A49C1}"/>
                </c:ext>
              </c:extLst>
            </c:dLbl>
            <c:dLbl>
              <c:idx val="1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9-6DFD-48F2-93C9-5ECF348A49C1}"/>
                </c:ext>
              </c:extLst>
            </c:dLbl>
            <c:dLbl>
              <c:idx val="1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A-6DFD-48F2-93C9-5ECF348A49C1}"/>
                </c:ext>
              </c:extLst>
            </c:dLbl>
            <c:dLbl>
              <c:idx val="1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B-6DFD-48F2-93C9-5ECF348A49C1}"/>
                </c:ext>
              </c:extLst>
            </c:dLbl>
            <c:dLbl>
              <c:idx val="1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C-6DFD-48F2-93C9-5ECF348A49C1}"/>
                </c:ext>
              </c:extLst>
            </c:dLbl>
            <c:dLbl>
              <c:idx val="1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D-6DFD-48F2-93C9-5ECF348A49C1}"/>
                </c:ext>
              </c:extLst>
            </c:dLbl>
            <c:dLbl>
              <c:idx val="1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E-6DFD-48F2-93C9-5ECF348A49C1}"/>
                </c:ext>
              </c:extLst>
            </c:dLbl>
            <c:dLbl>
              <c:idx val="1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CF-6DFD-48F2-93C9-5ECF348A49C1}"/>
                </c:ext>
              </c:extLst>
            </c:dLbl>
            <c:dLbl>
              <c:idx val="1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D0-6DFD-48F2-93C9-5ECF348A49C1}"/>
                </c:ext>
              </c:extLst>
            </c:dLbl>
            <c:dLbl>
              <c:idx val="1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7D1-6DFD-48F2-93C9-5ECF348A49C1}"/>
                </c:ext>
              </c:extLst>
            </c:dLbl>
            <c:dLbl>
              <c:idx val="180"/>
              <c:tx>
                <c:rich>
                  <a:bodyPr/>
                  <a:lstStyle/>
                  <a:p>
                    <a:fld id="{748BEDD8-B307-CD4D-98DE-90DA0D8950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2-6DFD-48F2-93C9-5ECF348A49C1}"/>
                </c:ext>
              </c:extLst>
            </c:dLbl>
            <c:dLbl>
              <c:idx val="181"/>
              <c:tx>
                <c:rich>
                  <a:bodyPr/>
                  <a:lstStyle/>
                  <a:p>
                    <a:fld id="{071DE97C-E688-B441-B3AC-A95E0F0510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3-6DFD-48F2-93C9-5ECF348A49C1}"/>
                </c:ext>
              </c:extLst>
            </c:dLbl>
            <c:dLbl>
              <c:idx val="182"/>
              <c:tx>
                <c:rich>
                  <a:bodyPr/>
                  <a:lstStyle/>
                  <a:p>
                    <a:fld id="{68D4DBC7-B174-6C46-8E7B-8D1D78B0CC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4-6DFD-48F2-93C9-5ECF348A49C1}"/>
                </c:ext>
              </c:extLst>
            </c:dLbl>
            <c:dLbl>
              <c:idx val="183"/>
              <c:tx>
                <c:rich>
                  <a:bodyPr/>
                  <a:lstStyle/>
                  <a:p>
                    <a:fld id="{EE384CC5-0F1F-FA4C-B97D-79B6AAFD52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5-6DFD-48F2-93C9-5ECF348A49C1}"/>
                </c:ext>
              </c:extLst>
            </c:dLbl>
            <c:dLbl>
              <c:idx val="184"/>
              <c:tx>
                <c:rich>
                  <a:bodyPr/>
                  <a:lstStyle/>
                  <a:p>
                    <a:fld id="{94DC2C39-35C3-2642-BBA4-FE016931C2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6-6DFD-48F2-93C9-5ECF348A49C1}"/>
                </c:ext>
              </c:extLst>
            </c:dLbl>
            <c:dLbl>
              <c:idx val="185"/>
              <c:tx>
                <c:rich>
                  <a:bodyPr/>
                  <a:lstStyle/>
                  <a:p>
                    <a:fld id="{20B3AB97-FFC0-A84D-BB0E-C933B52B7A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7-6DFD-48F2-93C9-5ECF348A49C1}"/>
                </c:ext>
              </c:extLst>
            </c:dLbl>
            <c:dLbl>
              <c:idx val="186"/>
              <c:tx>
                <c:rich>
                  <a:bodyPr/>
                  <a:lstStyle/>
                  <a:p>
                    <a:fld id="{4ADA2DA6-4856-6445-8AB7-5F69B29913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8-6DFD-48F2-93C9-5ECF348A49C1}"/>
                </c:ext>
              </c:extLst>
            </c:dLbl>
            <c:dLbl>
              <c:idx val="187"/>
              <c:tx>
                <c:rich>
                  <a:bodyPr/>
                  <a:lstStyle/>
                  <a:p>
                    <a:fld id="{7ECCFD7A-A98A-8B40-A1E2-BE38D3EC47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9-6DFD-48F2-93C9-5ECF348A49C1}"/>
                </c:ext>
              </c:extLst>
            </c:dLbl>
            <c:dLbl>
              <c:idx val="188"/>
              <c:tx>
                <c:rich>
                  <a:bodyPr/>
                  <a:lstStyle/>
                  <a:p>
                    <a:fld id="{72655B7C-DC55-BC41-BA8B-4EA8B5E104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A-6DFD-48F2-93C9-5ECF348A49C1}"/>
                </c:ext>
              </c:extLst>
            </c:dLbl>
            <c:dLbl>
              <c:idx val="189"/>
              <c:tx>
                <c:rich>
                  <a:bodyPr/>
                  <a:lstStyle/>
                  <a:p>
                    <a:fld id="{07FBBE3B-1282-1841-B4BD-627BF13EB6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B-6DFD-48F2-93C9-5ECF348A49C1}"/>
                </c:ext>
              </c:extLst>
            </c:dLbl>
            <c:dLbl>
              <c:idx val="190"/>
              <c:tx>
                <c:rich>
                  <a:bodyPr/>
                  <a:lstStyle/>
                  <a:p>
                    <a:fld id="{0786F977-CC54-E849-A76C-BD901B4EA0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C-6DFD-48F2-93C9-5ECF348A49C1}"/>
                </c:ext>
              </c:extLst>
            </c:dLbl>
            <c:dLbl>
              <c:idx val="191"/>
              <c:tx>
                <c:rich>
                  <a:bodyPr/>
                  <a:lstStyle/>
                  <a:p>
                    <a:fld id="{C5783AAD-B699-DA45-97FB-41E41C2C03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D-6DFD-48F2-93C9-5ECF348A49C1}"/>
                </c:ext>
              </c:extLst>
            </c:dLbl>
            <c:dLbl>
              <c:idx val="192"/>
              <c:tx>
                <c:rich>
                  <a:bodyPr/>
                  <a:lstStyle/>
                  <a:p>
                    <a:fld id="{F699D353-8366-2F4C-9298-E35A541C41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E-6DFD-48F2-93C9-5ECF348A49C1}"/>
                </c:ext>
              </c:extLst>
            </c:dLbl>
            <c:dLbl>
              <c:idx val="193"/>
              <c:tx>
                <c:rich>
                  <a:bodyPr/>
                  <a:lstStyle/>
                  <a:p>
                    <a:fld id="{ABCAD105-0623-9144-BB89-95E507AC4A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DF-6DFD-48F2-93C9-5ECF348A49C1}"/>
                </c:ext>
              </c:extLst>
            </c:dLbl>
            <c:dLbl>
              <c:idx val="194"/>
              <c:tx>
                <c:rich>
                  <a:bodyPr/>
                  <a:lstStyle/>
                  <a:p>
                    <a:fld id="{3D949270-D4CB-B443-9C5A-F7E353EF36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0-6DFD-48F2-93C9-5ECF348A49C1}"/>
                </c:ext>
              </c:extLst>
            </c:dLbl>
            <c:dLbl>
              <c:idx val="195"/>
              <c:tx>
                <c:rich>
                  <a:bodyPr/>
                  <a:lstStyle/>
                  <a:p>
                    <a:fld id="{FC5821D6-A8F8-8A49-814F-E054F334DA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1-6DFD-48F2-93C9-5ECF348A49C1}"/>
                </c:ext>
              </c:extLst>
            </c:dLbl>
            <c:dLbl>
              <c:idx val="196"/>
              <c:tx>
                <c:rich>
                  <a:bodyPr/>
                  <a:lstStyle/>
                  <a:p>
                    <a:fld id="{953A514E-0F6B-FD4A-9535-5E9827E7D6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2-6DFD-48F2-93C9-5ECF348A49C1}"/>
                </c:ext>
              </c:extLst>
            </c:dLbl>
            <c:dLbl>
              <c:idx val="197"/>
              <c:tx>
                <c:rich>
                  <a:bodyPr/>
                  <a:lstStyle/>
                  <a:p>
                    <a:fld id="{BCD5BE11-4C26-1247-8B15-419E47C7D3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3-6DFD-48F2-93C9-5ECF348A49C1}"/>
                </c:ext>
              </c:extLst>
            </c:dLbl>
            <c:dLbl>
              <c:idx val="198"/>
              <c:tx>
                <c:rich>
                  <a:bodyPr/>
                  <a:lstStyle/>
                  <a:p>
                    <a:fld id="{56486351-15D1-A749-B9D7-1AF66FA641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4-6DFD-48F2-93C9-5ECF348A49C1}"/>
                </c:ext>
              </c:extLst>
            </c:dLbl>
            <c:dLbl>
              <c:idx val="199"/>
              <c:tx>
                <c:rich>
                  <a:bodyPr/>
                  <a:lstStyle/>
                  <a:p>
                    <a:fld id="{4BF1FED5-D732-DF48-87FB-87B67DD486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5-6DFD-48F2-93C9-5ECF348A49C1}"/>
                </c:ext>
              </c:extLst>
            </c:dLbl>
            <c:dLbl>
              <c:idx val="200"/>
              <c:tx>
                <c:rich>
                  <a:bodyPr/>
                  <a:lstStyle/>
                  <a:p>
                    <a:fld id="{7579D2BF-CF92-0441-AE2E-C71F5B6886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6-6DFD-48F2-93C9-5ECF348A49C1}"/>
                </c:ext>
              </c:extLst>
            </c:dLbl>
            <c:dLbl>
              <c:idx val="201"/>
              <c:tx>
                <c:rich>
                  <a:bodyPr/>
                  <a:lstStyle/>
                  <a:p>
                    <a:fld id="{AAF4A979-617C-FB49-975F-86F22D5D0C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7-6DFD-48F2-93C9-5ECF348A49C1}"/>
                </c:ext>
              </c:extLst>
            </c:dLbl>
            <c:dLbl>
              <c:idx val="202"/>
              <c:tx>
                <c:rich>
                  <a:bodyPr/>
                  <a:lstStyle/>
                  <a:p>
                    <a:fld id="{7C4A4A72-9F8C-E24F-849B-C387CB3506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8-6DFD-48F2-93C9-5ECF348A49C1}"/>
                </c:ext>
              </c:extLst>
            </c:dLbl>
            <c:dLbl>
              <c:idx val="203"/>
              <c:tx>
                <c:rich>
                  <a:bodyPr/>
                  <a:lstStyle/>
                  <a:p>
                    <a:fld id="{7262EF9F-8599-3845-9846-7044FA9FB1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9-6DFD-48F2-93C9-5ECF348A49C1}"/>
                </c:ext>
              </c:extLst>
            </c:dLbl>
            <c:dLbl>
              <c:idx val="204"/>
              <c:tx>
                <c:rich>
                  <a:bodyPr/>
                  <a:lstStyle/>
                  <a:p>
                    <a:fld id="{0F88AB55-2E6A-744A-930D-65D126DCD8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A-6DFD-48F2-93C9-5ECF348A49C1}"/>
                </c:ext>
              </c:extLst>
            </c:dLbl>
            <c:dLbl>
              <c:idx val="205"/>
              <c:tx>
                <c:rich>
                  <a:bodyPr/>
                  <a:lstStyle/>
                  <a:p>
                    <a:fld id="{2551DB66-2A21-6E49-9C69-B8446C61D9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B-6DFD-48F2-93C9-5ECF348A49C1}"/>
                </c:ext>
              </c:extLst>
            </c:dLbl>
            <c:dLbl>
              <c:idx val="206"/>
              <c:tx>
                <c:rich>
                  <a:bodyPr/>
                  <a:lstStyle/>
                  <a:p>
                    <a:fld id="{FE65D307-313F-9348-AB40-739A958B0D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C-6DFD-48F2-93C9-5ECF348A49C1}"/>
                </c:ext>
              </c:extLst>
            </c:dLbl>
            <c:dLbl>
              <c:idx val="207"/>
              <c:tx>
                <c:rich>
                  <a:bodyPr/>
                  <a:lstStyle/>
                  <a:p>
                    <a:fld id="{5DC910DE-D3AB-2E49-8F85-7A029A0379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D-6DFD-48F2-93C9-5ECF348A49C1}"/>
                </c:ext>
              </c:extLst>
            </c:dLbl>
            <c:dLbl>
              <c:idx val="208"/>
              <c:tx>
                <c:rich>
                  <a:bodyPr/>
                  <a:lstStyle/>
                  <a:p>
                    <a:fld id="{FEB475C1-3251-7846-B7C2-B579528984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E-6DFD-48F2-93C9-5ECF348A49C1}"/>
                </c:ext>
              </c:extLst>
            </c:dLbl>
            <c:dLbl>
              <c:idx val="209"/>
              <c:tx>
                <c:rich>
                  <a:bodyPr/>
                  <a:lstStyle/>
                  <a:p>
                    <a:fld id="{4B87B1EA-ADCE-5544-86D6-AA7DA2379E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EF-6DFD-48F2-93C9-5ECF348A49C1}"/>
                </c:ext>
              </c:extLst>
            </c:dLbl>
            <c:dLbl>
              <c:idx val="210"/>
              <c:tx>
                <c:rich>
                  <a:bodyPr/>
                  <a:lstStyle/>
                  <a:p>
                    <a:fld id="{94C98D90-980B-C540-AA93-4BA94819C0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0-6DFD-48F2-93C9-5ECF348A49C1}"/>
                </c:ext>
              </c:extLst>
            </c:dLbl>
            <c:dLbl>
              <c:idx val="211"/>
              <c:tx>
                <c:rich>
                  <a:bodyPr/>
                  <a:lstStyle/>
                  <a:p>
                    <a:fld id="{DB563E80-8044-114F-AC73-2C10BB22D2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1-6DFD-48F2-93C9-5ECF348A49C1}"/>
                </c:ext>
              </c:extLst>
            </c:dLbl>
            <c:dLbl>
              <c:idx val="212"/>
              <c:tx>
                <c:rich>
                  <a:bodyPr/>
                  <a:lstStyle/>
                  <a:p>
                    <a:fld id="{7298E279-5433-E649-89EB-31ECCB1DD5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2-6DFD-48F2-93C9-5ECF348A49C1}"/>
                </c:ext>
              </c:extLst>
            </c:dLbl>
            <c:dLbl>
              <c:idx val="213"/>
              <c:tx>
                <c:rich>
                  <a:bodyPr/>
                  <a:lstStyle/>
                  <a:p>
                    <a:fld id="{A9C28B27-F243-AD46-835B-6133A9021A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3-6DFD-48F2-93C9-5ECF348A49C1}"/>
                </c:ext>
              </c:extLst>
            </c:dLbl>
            <c:dLbl>
              <c:idx val="214"/>
              <c:tx>
                <c:rich>
                  <a:bodyPr/>
                  <a:lstStyle/>
                  <a:p>
                    <a:fld id="{973CC6FD-5A11-F446-8661-6A725119AF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4-6DFD-48F2-93C9-5ECF348A49C1}"/>
                </c:ext>
              </c:extLst>
            </c:dLbl>
            <c:dLbl>
              <c:idx val="215"/>
              <c:tx>
                <c:rich>
                  <a:bodyPr/>
                  <a:lstStyle/>
                  <a:p>
                    <a:fld id="{580C025A-79D4-284E-86EB-4262D4071D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5-6DFD-48F2-93C9-5ECF348A49C1}"/>
                </c:ext>
              </c:extLst>
            </c:dLbl>
            <c:dLbl>
              <c:idx val="216"/>
              <c:tx>
                <c:rich>
                  <a:bodyPr/>
                  <a:lstStyle/>
                  <a:p>
                    <a:fld id="{F82440A4-B1D8-0542-B25A-55CBF317CE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6-6DFD-48F2-93C9-5ECF348A49C1}"/>
                </c:ext>
              </c:extLst>
            </c:dLbl>
            <c:dLbl>
              <c:idx val="217"/>
              <c:tx>
                <c:rich>
                  <a:bodyPr/>
                  <a:lstStyle/>
                  <a:p>
                    <a:fld id="{34A94BAD-3547-0A41-804B-9C701C1392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7-6DFD-48F2-93C9-5ECF348A49C1}"/>
                </c:ext>
              </c:extLst>
            </c:dLbl>
            <c:dLbl>
              <c:idx val="218"/>
              <c:tx>
                <c:rich>
                  <a:bodyPr/>
                  <a:lstStyle/>
                  <a:p>
                    <a:fld id="{09911BEA-4E6B-6844-BEDD-4FE3D03B78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8-6DFD-48F2-93C9-5ECF348A49C1}"/>
                </c:ext>
              </c:extLst>
            </c:dLbl>
            <c:dLbl>
              <c:idx val="219"/>
              <c:tx>
                <c:rich>
                  <a:bodyPr/>
                  <a:lstStyle/>
                  <a:p>
                    <a:fld id="{86C1DA14-8DF3-2A49-8169-802C241335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9-6DFD-48F2-93C9-5ECF348A49C1}"/>
                </c:ext>
              </c:extLst>
            </c:dLbl>
            <c:dLbl>
              <c:idx val="220"/>
              <c:tx>
                <c:rich>
                  <a:bodyPr/>
                  <a:lstStyle/>
                  <a:p>
                    <a:fld id="{E0220D6F-E0DE-834F-9CC1-92765B42F9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A-6DFD-48F2-93C9-5ECF348A49C1}"/>
                </c:ext>
              </c:extLst>
            </c:dLbl>
            <c:dLbl>
              <c:idx val="221"/>
              <c:tx>
                <c:rich>
                  <a:bodyPr/>
                  <a:lstStyle/>
                  <a:p>
                    <a:fld id="{8D01B5DC-68AE-9E4C-BF01-EADF02990E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B-6DFD-48F2-93C9-5ECF348A49C1}"/>
                </c:ext>
              </c:extLst>
            </c:dLbl>
            <c:dLbl>
              <c:idx val="222"/>
              <c:tx>
                <c:rich>
                  <a:bodyPr/>
                  <a:lstStyle/>
                  <a:p>
                    <a:fld id="{5DC61D5B-4420-0B4C-96CB-E99DBE38B9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C-6DFD-48F2-93C9-5ECF348A49C1}"/>
                </c:ext>
              </c:extLst>
            </c:dLbl>
            <c:dLbl>
              <c:idx val="223"/>
              <c:tx>
                <c:rich>
                  <a:bodyPr/>
                  <a:lstStyle/>
                  <a:p>
                    <a:fld id="{45B2224B-FA26-3043-BBE5-6FA7F68123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D-6DFD-48F2-93C9-5ECF348A49C1}"/>
                </c:ext>
              </c:extLst>
            </c:dLbl>
            <c:dLbl>
              <c:idx val="224"/>
              <c:tx>
                <c:rich>
                  <a:bodyPr/>
                  <a:lstStyle/>
                  <a:p>
                    <a:fld id="{C5DC990C-14C9-4C4D-B220-BEB9689A7F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E-6DFD-48F2-93C9-5ECF348A49C1}"/>
                </c:ext>
              </c:extLst>
            </c:dLbl>
            <c:dLbl>
              <c:idx val="225"/>
              <c:tx>
                <c:rich>
                  <a:bodyPr/>
                  <a:lstStyle/>
                  <a:p>
                    <a:fld id="{E88F06F8-3312-4E47-A402-564D2DE532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7FF-6DFD-48F2-93C9-5ECF348A49C1}"/>
                </c:ext>
              </c:extLst>
            </c:dLbl>
            <c:dLbl>
              <c:idx val="2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00-6DFD-48F2-93C9-5ECF348A49C1}"/>
                </c:ext>
              </c:extLst>
            </c:dLbl>
            <c:dLbl>
              <c:idx val="2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01-6DFD-48F2-93C9-5ECF348A49C1}"/>
                </c:ext>
              </c:extLst>
            </c:dLbl>
            <c:dLbl>
              <c:idx val="228"/>
              <c:tx>
                <c:rich>
                  <a:bodyPr/>
                  <a:lstStyle/>
                  <a:p>
                    <a:fld id="{BBBDC406-2F9B-7549-A0EF-B8606F8058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2-6DFD-48F2-93C9-5ECF348A49C1}"/>
                </c:ext>
              </c:extLst>
            </c:dLbl>
            <c:dLbl>
              <c:idx val="229"/>
              <c:tx>
                <c:rich>
                  <a:bodyPr/>
                  <a:lstStyle/>
                  <a:p>
                    <a:fld id="{0C5FDBD4-D437-144A-B0F9-05B907F9E0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3-6DFD-48F2-93C9-5ECF348A49C1}"/>
                </c:ext>
              </c:extLst>
            </c:dLbl>
            <c:dLbl>
              <c:idx val="230"/>
              <c:tx>
                <c:rich>
                  <a:bodyPr/>
                  <a:lstStyle/>
                  <a:p>
                    <a:fld id="{5C7E2C23-C197-FD4F-A103-90EDCBF1D1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4-6DFD-48F2-93C9-5ECF348A49C1}"/>
                </c:ext>
              </c:extLst>
            </c:dLbl>
            <c:dLbl>
              <c:idx val="231"/>
              <c:tx>
                <c:rich>
                  <a:bodyPr/>
                  <a:lstStyle/>
                  <a:p>
                    <a:fld id="{141D8473-7C46-0643-AADE-E53F189024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5-6DFD-48F2-93C9-5ECF348A49C1}"/>
                </c:ext>
              </c:extLst>
            </c:dLbl>
            <c:dLbl>
              <c:idx val="232"/>
              <c:tx>
                <c:rich>
                  <a:bodyPr/>
                  <a:lstStyle/>
                  <a:p>
                    <a:fld id="{577119C7-49DE-374D-9AA1-3E8FE3FCB0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6-6DFD-48F2-93C9-5ECF348A49C1}"/>
                </c:ext>
              </c:extLst>
            </c:dLbl>
            <c:dLbl>
              <c:idx val="233"/>
              <c:tx>
                <c:rich>
                  <a:bodyPr/>
                  <a:lstStyle/>
                  <a:p>
                    <a:fld id="{2A221CD4-0431-F244-A877-10A7B1C07E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7-6DFD-48F2-93C9-5ECF348A49C1}"/>
                </c:ext>
              </c:extLst>
            </c:dLbl>
            <c:dLbl>
              <c:idx val="234"/>
              <c:tx>
                <c:rich>
                  <a:bodyPr/>
                  <a:lstStyle/>
                  <a:p>
                    <a:fld id="{B92F9FC5-71D8-0B4E-B8CB-73D604A6A9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8-6DFD-48F2-93C9-5ECF348A49C1}"/>
                </c:ext>
              </c:extLst>
            </c:dLbl>
            <c:dLbl>
              <c:idx val="235"/>
              <c:tx>
                <c:rich>
                  <a:bodyPr/>
                  <a:lstStyle/>
                  <a:p>
                    <a:fld id="{212045D9-A3A6-D647-9D4A-39B1288CC0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9-6DFD-48F2-93C9-5ECF348A49C1}"/>
                </c:ext>
              </c:extLst>
            </c:dLbl>
            <c:dLbl>
              <c:idx val="236"/>
              <c:tx>
                <c:rich>
                  <a:bodyPr/>
                  <a:lstStyle/>
                  <a:p>
                    <a:fld id="{850749D1-44CA-5046-8B00-C90ABC722C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A-6DFD-48F2-93C9-5ECF348A49C1}"/>
                </c:ext>
              </c:extLst>
            </c:dLbl>
            <c:dLbl>
              <c:idx val="237"/>
              <c:tx>
                <c:rich>
                  <a:bodyPr/>
                  <a:lstStyle/>
                  <a:p>
                    <a:fld id="{643D4D43-62A8-B342-9163-D077058ADA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B-6DFD-48F2-93C9-5ECF348A49C1}"/>
                </c:ext>
              </c:extLst>
            </c:dLbl>
            <c:dLbl>
              <c:idx val="2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0C-6DFD-48F2-93C9-5ECF348A49C1}"/>
                </c:ext>
              </c:extLst>
            </c:dLbl>
            <c:dLbl>
              <c:idx val="2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0D-6DFD-48F2-93C9-5ECF348A49C1}"/>
                </c:ext>
              </c:extLst>
            </c:dLbl>
            <c:dLbl>
              <c:idx val="2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0E-6DFD-48F2-93C9-5ECF348A49C1}"/>
                </c:ext>
              </c:extLst>
            </c:dLbl>
            <c:dLbl>
              <c:idx val="241"/>
              <c:tx>
                <c:rich>
                  <a:bodyPr/>
                  <a:lstStyle/>
                  <a:p>
                    <a:fld id="{CDADB3D6-B407-C445-B679-1FB1689611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0F-6DFD-48F2-93C9-5ECF348A49C1}"/>
                </c:ext>
              </c:extLst>
            </c:dLbl>
            <c:dLbl>
              <c:idx val="2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10-6DFD-48F2-93C9-5ECF348A49C1}"/>
                </c:ext>
              </c:extLst>
            </c:dLbl>
            <c:dLbl>
              <c:idx val="243"/>
              <c:tx>
                <c:rich>
                  <a:bodyPr/>
                  <a:lstStyle/>
                  <a:p>
                    <a:fld id="{C2983A85-FF60-604C-AED0-7E88F2511A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1-6DFD-48F2-93C9-5ECF348A49C1}"/>
                </c:ext>
              </c:extLst>
            </c:dLbl>
            <c:dLbl>
              <c:idx val="244"/>
              <c:tx>
                <c:rich>
                  <a:bodyPr/>
                  <a:lstStyle/>
                  <a:p>
                    <a:fld id="{E51DAD42-A62F-4544-8FA7-0105A91FD5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2-6DFD-48F2-93C9-5ECF348A49C1}"/>
                </c:ext>
              </c:extLst>
            </c:dLbl>
            <c:dLbl>
              <c:idx val="245"/>
              <c:tx>
                <c:rich>
                  <a:bodyPr/>
                  <a:lstStyle/>
                  <a:p>
                    <a:fld id="{97BB1834-0AF8-5340-AC88-D4F8AA3EBC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3-6DFD-48F2-93C9-5ECF348A49C1}"/>
                </c:ext>
              </c:extLst>
            </c:dLbl>
            <c:dLbl>
              <c:idx val="246"/>
              <c:tx>
                <c:rich>
                  <a:bodyPr/>
                  <a:lstStyle/>
                  <a:p>
                    <a:fld id="{8CC4ED95-7E50-F14E-A573-8024745837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4-6DFD-48F2-93C9-5ECF348A49C1}"/>
                </c:ext>
              </c:extLst>
            </c:dLbl>
            <c:dLbl>
              <c:idx val="247"/>
              <c:tx>
                <c:rich>
                  <a:bodyPr/>
                  <a:lstStyle/>
                  <a:p>
                    <a:fld id="{0FEE44B4-8801-5045-9DF9-9182AB0C62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5-6DFD-48F2-93C9-5ECF348A49C1}"/>
                </c:ext>
              </c:extLst>
            </c:dLbl>
            <c:dLbl>
              <c:idx val="248"/>
              <c:tx>
                <c:rich>
                  <a:bodyPr/>
                  <a:lstStyle/>
                  <a:p>
                    <a:fld id="{2174B3F4-F97D-F545-A54A-E87DDA0F80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6-6DFD-48F2-93C9-5ECF348A49C1}"/>
                </c:ext>
              </c:extLst>
            </c:dLbl>
            <c:dLbl>
              <c:idx val="249"/>
              <c:tx>
                <c:rich>
                  <a:bodyPr/>
                  <a:lstStyle/>
                  <a:p>
                    <a:fld id="{472AD27C-29AC-6349-9E4A-D29E641E37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7-6DFD-48F2-93C9-5ECF348A49C1}"/>
                </c:ext>
              </c:extLst>
            </c:dLbl>
            <c:dLbl>
              <c:idx val="250"/>
              <c:tx>
                <c:rich>
                  <a:bodyPr/>
                  <a:lstStyle/>
                  <a:p>
                    <a:fld id="{2AC2DE70-B3D9-7F40-A5A4-D5600B0F9D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8-6DFD-48F2-93C9-5ECF348A49C1}"/>
                </c:ext>
              </c:extLst>
            </c:dLbl>
            <c:dLbl>
              <c:idx val="251"/>
              <c:tx>
                <c:rich>
                  <a:bodyPr/>
                  <a:lstStyle/>
                  <a:p>
                    <a:fld id="{CE21032B-0B75-CD41-85E6-824683EAC1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9-6DFD-48F2-93C9-5ECF348A49C1}"/>
                </c:ext>
              </c:extLst>
            </c:dLbl>
            <c:dLbl>
              <c:idx val="252"/>
              <c:tx>
                <c:rich>
                  <a:bodyPr/>
                  <a:lstStyle/>
                  <a:p>
                    <a:fld id="{7C268C4C-69EE-C640-8F67-EAD75ED051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A-6DFD-48F2-93C9-5ECF348A49C1}"/>
                </c:ext>
              </c:extLst>
            </c:dLbl>
            <c:dLbl>
              <c:idx val="253"/>
              <c:tx>
                <c:rich>
                  <a:bodyPr/>
                  <a:lstStyle/>
                  <a:p>
                    <a:fld id="{1922F524-2DBE-9747-9495-1F66FF4126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B-6DFD-48F2-93C9-5ECF348A49C1}"/>
                </c:ext>
              </c:extLst>
            </c:dLbl>
            <c:dLbl>
              <c:idx val="254"/>
              <c:tx>
                <c:rich>
                  <a:bodyPr/>
                  <a:lstStyle/>
                  <a:p>
                    <a:fld id="{2DF8634D-ABE7-1940-B655-D96B0F4B0E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C-6DFD-48F2-93C9-5ECF348A49C1}"/>
                </c:ext>
              </c:extLst>
            </c:dLbl>
            <c:dLbl>
              <c:idx val="255"/>
              <c:tx>
                <c:rich>
                  <a:bodyPr/>
                  <a:lstStyle/>
                  <a:p>
                    <a:fld id="{2AF0A6E5-04C1-6A4C-8293-32F0EC870C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D-6DFD-48F2-93C9-5ECF348A49C1}"/>
                </c:ext>
              </c:extLst>
            </c:dLbl>
            <c:dLbl>
              <c:idx val="256"/>
              <c:tx>
                <c:rich>
                  <a:bodyPr/>
                  <a:lstStyle/>
                  <a:p>
                    <a:fld id="{61DC4745-E659-F041-909C-95162B92B1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E-6DFD-48F2-93C9-5ECF348A49C1}"/>
                </c:ext>
              </c:extLst>
            </c:dLbl>
            <c:dLbl>
              <c:idx val="257"/>
              <c:tx>
                <c:rich>
                  <a:bodyPr/>
                  <a:lstStyle/>
                  <a:p>
                    <a:fld id="{64B9DB9D-55E6-454F-9008-83BD3B8097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1F-6DFD-48F2-93C9-5ECF348A49C1}"/>
                </c:ext>
              </c:extLst>
            </c:dLbl>
            <c:dLbl>
              <c:idx val="258"/>
              <c:tx>
                <c:rich>
                  <a:bodyPr/>
                  <a:lstStyle/>
                  <a:p>
                    <a:fld id="{6BBA2582-2FED-5B49-9A92-A835648ED4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0-6DFD-48F2-93C9-5ECF348A49C1}"/>
                </c:ext>
              </c:extLst>
            </c:dLbl>
            <c:dLbl>
              <c:idx val="259"/>
              <c:tx>
                <c:rich>
                  <a:bodyPr/>
                  <a:lstStyle/>
                  <a:p>
                    <a:fld id="{C0C57DDC-1E63-2346-97EC-68F4A5B17C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1-6DFD-48F2-93C9-5ECF348A49C1}"/>
                </c:ext>
              </c:extLst>
            </c:dLbl>
            <c:dLbl>
              <c:idx val="260"/>
              <c:tx>
                <c:rich>
                  <a:bodyPr/>
                  <a:lstStyle/>
                  <a:p>
                    <a:fld id="{AB004FFE-6177-1845-B6DB-DAF8B50165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2-6DFD-48F2-93C9-5ECF348A49C1}"/>
                </c:ext>
              </c:extLst>
            </c:dLbl>
            <c:dLbl>
              <c:idx val="261"/>
              <c:tx>
                <c:rich>
                  <a:bodyPr/>
                  <a:lstStyle/>
                  <a:p>
                    <a:fld id="{FFC39574-196B-CF46-A655-BE07A802E8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3-6DFD-48F2-93C9-5ECF348A49C1}"/>
                </c:ext>
              </c:extLst>
            </c:dLbl>
            <c:dLbl>
              <c:idx val="262"/>
              <c:tx>
                <c:rich>
                  <a:bodyPr/>
                  <a:lstStyle/>
                  <a:p>
                    <a:fld id="{6B3E2331-2047-E540-B747-DFBA5D6531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4-6DFD-48F2-93C9-5ECF348A49C1}"/>
                </c:ext>
              </c:extLst>
            </c:dLbl>
            <c:dLbl>
              <c:idx val="263"/>
              <c:tx>
                <c:rich>
                  <a:bodyPr/>
                  <a:lstStyle/>
                  <a:p>
                    <a:fld id="{E87F570B-AA9B-A443-AA25-90D08D81CF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DFD-48F2-93C9-5ECF348A49C1}"/>
                </c:ext>
              </c:extLst>
            </c:dLbl>
            <c:dLbl>
              <c:idx val="264"/>
              <c:tx>
                <c:rich>
                  <a:bodyPr/>
                  <a:lstStyle/>
                  <a:p>
                    <a:fld id="{B03DD67D-2573-C245-8031-507A3FC27A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5-6DFD-48F2-93C9-5ECF348A49C1}"/>
                </c:ext>
              </c:extLst>
            </c:dLbl>
            <c:dLbl>
              <c:idx val="265"/>
              <c:tx>
                <c:rich>
                  <a:bodyPr/>
                  <a:lstStyle/>
                  <a:p>
                    <a:fld id="{D037A51D-B13D-EA48-A298-B35644028A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6-6DFD-48F2-93C9-5ECF348A49C1}"/>
                </c:ext>
              </c:extLst>
            </c:dLbl>
            <c:dLbl>
              <c:idx val="266"/>
              <c:tx>
                <c:rich>
                  <a:bodyPr/>
                  <a:lstStyle/>
                  <a:p>
                    <a:fld id="{9FA4C846-E4A1-D04C-A118-E467137AE4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7-6DFD-48F2-93C9-5ECF348A49C1}"/>
                </c:ext>
              </c:extLst>
            </c:dLbl>
            <c:dLbl>
              <c:idx val="267"/>
              <c:tx>
                <c:rich>
                  <a:bodyPr/>
                  <a:lstStyle/>
                  <a:p>
                    <a:fld id="{88688FCF-E0E5-5C45-AC00-65EE9F939A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8-6DFD-48F2-93C9-5ECF348A49C1}"/>
                </c:ext>
              </c:extLst>
            </c:dLbl>
            <c:dLbl>
              <c:idx val="268"/>
              <c:tx>
                <c:rich>
                  <a:bodyPr/>
                  <a:lstStyle/>
                  <a:p>
                    <a:fld id="{F5DBDC3A-859E-B94D-A9AE-F3D280B3CA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9-6DFD-48F2-93C9-5ECF348A49C1}"/>
                </c:ext>
              </c:extLst>
            </c:dLbl>
            <c:dLbl>
              <c:idx val="269"/>
              <c:tx>
                <c:rich>
                  <a:bodyPr/>
                  <a:lstStyle/>
                  <a:p>
                    <a:fld id="{5D630C27-3E6E-0B46-8143-379534D180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A-6DFD-48F2-93C9-5ECF348A49C1}"/>
                </c:ext>
              </c:extLst>
            </c:dLbl>
            <c:dLbl>
              <c:idx val="270"/>
              <c:tx>
                <c:rich>
                  <a:bodyPr/>
                  <a:lstStyle/>
                  <a:p>
                    <a:fld id="{4E97543B-0DD3-B24F-958B-598912E693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B-6DFD-48F2-93C9-5ECF348A49C1}"/>
                </c:ext>
              </c:extLst>
            </c:dLbl>
            <c:dLbl>
              <c:idx val="271"/>
              <c:tx>
                <c:rich>
                  <a:bodyPr/>
                  <a:lstStyle/>
                  <a:p>
                    <a:fld id="{0BBB8092-7A10-C847-AB32-EC0E0DEEAF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C-6DFD-48F2-93C9-5ECF348A49C1}"/>
                </c:ext>
              </c:extLst>
            </c:dLbl>
            <c:dLbl>
              <c:idx val="272"/>
              <c:tx>
                <c:rich>
                  <a:bodyPr/>
                  <a:lstStyle/>
                  <a:p>
                    <a:fld id="{9D2DCC5F-8C5A-D341-B2CE-EEECE56E39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D-6DFD-48F2-93C9-5ECF348A49C1}"/>
                </c:ext>
              </c:extLst>
            </c:dLbl>
            <c:dLbl>
              <c:idx val="273"/>
              <c:tx>
                <c:rich>
                  <a:bodyPr/>
                  <a:lstStyle/>
                  <a:p>
                    <a:fld id="{91646268-0E7E-AE4D-BF08-7FF0588FD9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E-6DFD-48F2-93C9-5ECF348A49C1}"/>
                </c:ext>
              </c:extLst>
            </c:dLbl>
            <c:dLbl>
              <c:idx val="274"/>
              <c:tx>
                <c:rich>
                  <a:bodyPr/>
                  <a:lstStyle/>
                  <a:p>
                    <a:fld id="{5D348C09-4D73-1D4C-8065-0FC11135C6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2F-6DFD-48F2-93C9-5ECF348A49C1}"/>
                </c:ext>
              </c:extLst>
            </c:dLbl>
            <c:dLbl>
              <c:idx val="2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0-6DFD-48F2-93C9-5ECF348A49C1}"/>
                </c:ext>
              </c:extLst>
            </c:dLbl>
            <c:dLbl>
              <c:idx val="2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1-6DFD-48F2-93C9-5ECF348A49C1}"/>
                </c:ext>
              </c:extLst>
            </c:dLbl>
            <c:dLbl>
              <c:idx val="2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2-6DFD-48F2-93C9-5ECF348A49C1}"/>
                </c:ext>
              </c:extLst>
            </c:dLbl>
            <c:dLbl>
              <c:idx val="2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3-6DFD-48F2-93C9-5ECF348A49C1}"/>
                </c:ext>
              </c:extLst>
            </c:dLbl>
            <c:dLbl>
              <c:idx val="2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4-6DFD-48F2-93C9-5ECF348A49C1}"/>
                </c:ext>
              </c:extLst>
            </c:dLbl>
            <c:dLbl>
              <c:idx val="2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5-6DFD-48F2-93C9-5ECF348A49C1}"/>
                </c:ext>
              </c:extLst>
            </c:dLbl>
            <c:dLbl>
              <c:idx val="2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6-6DFD-48F2-93C9-5ECF348A49C1}"/>
                </c:ext>
              </c:extLst>
            </c:dLbl>
            <c:dLbl>
              <c:idx val="2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7-6DFD-48F2-93C9-5ECF348A49C1}"/>
                </c:ext>
              </c:extLst>
            </c:dLbl>
            <c:dLbl>
              <c:idx val="2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8-6DFD-48F2-93C9-5ECF348A49C1}"/>
                </c:ext>
              </c:extLst>
            </c:dLbl>
            <c:dLbl>
              <c:idx val="2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9-6DFD-48F2-93C9-5ECF348A49C1}"/>
                </c:ext>
              </c:extLst>
            </c:dLbl>
            <c:dLbl>
              <c:idx val="2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A-6DFD-48F2-93C9-5ECF348A49C1}"/>
                </c:ext>
              </c:extLst>
            </c:dLbl>
            <c:dLbl>
              <c:idx val="2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B-6DFD-48F2-93C9-5ECF348A49C1}"/>
                </c:ext>
              </c:extLst>
            </c:dLbl>
            <c:dLbl>
              <c:idx val="2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C-6DFD-48F2-93C9-5ECF348A49C1}"/>
                </c:ext>
              </c:extLst>
            </c:dLbl>
            <c:dLbl>
              <c:idx val="2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D-6DFD-48F2-93C9-5ECF348A49C1}"/>
                </c:ext>
              </c:extLst>
            </c:dLbl>
            <c:dLbl>
              <c:idx val="2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E-6DFD-48F2-93C9-5ECF348A49C1}"/>
                </c:ext>
              </c:extLst>
            </c:dLbl>
            <c:dLbl>
              <c:idx val="2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3F-6DFD-48F2-93C9-5ECF348A49C1}"/>
                </c:ext>
              </c:extLst>
            </c:dLbl>
            <c:dLbl>
              <c:idx val="2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0-6DFD-48F2-93C9-5ECF348A49C1}"/>
                </c:ext>
              </c:extLst>
            </c:dLbl>
            <c:dLbl>
              <c:idx val="2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1-6DFD-48F2-93C9-5ECF348A49C1}"/>
                </c:ext>
              </c:extLst>
            </c:dLbl>
            <c:dLbl>
              <c:idx val="2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2-6DFD-48F2-93C9-5ECF348A49C1}"/>
                </c:ext>
              </c:extLst>
            </c:dLbl>
            <c:dLbl>
              <c:idx val="2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3-6DFD-48F2-93C9-5ECF348A49C1}"/>
                </c:ext>
              </c:extLst>
            </c:dLbl>
            <c:dLbl>
              <c:idx val="2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4-6DFD-48F2-93C9-5ECF348A49C1}"/>
                </c:ext>
              </c:extLst>
            </c:dLbl>
            <c:dLbl>
              <c:idx val="2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5-6DFD-48F2-93C9-5ECF348A49C1}"/>
                </c:ext>
              </c:extLst>
            </c:dLbl>
            <c:dLbl>
              <c:idx val="2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6-6DFD-48F2-93C9-5ECF348A49C1}"/>
                </c:ext>
              </c:extLst>
            </c:dLbl>
            <c:dLbl>
              <c:idx val="2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7-6DFD-48F2-93C9-5ECF348A49C1}"/>
                </c:ext>
              </c:extLst>
            </c:dLbl>
            <c:dLbl>
              <c:idx val="2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8-6DFD-48F2-93C9-5ECF348A49C1}"/>
                </c:ext>
              </c:extLst>
            </c:dLbl>
            <c:dLbl>
              <c:idx val="3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9-6DFD-48F2-93C9-5ECF348A49C1}"/>
                </c:ext>
              </c:extLst>
            </c:dLbl>
            <c:dLbl>
              <c:idx val="3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A-6DFD-48F2-93C9-5ECF348A49C1}"/>
                </c:ext>
              </c:extLst>
            </c:dLbl>
            <c:dLbl>
              <c:idx val="3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B-6DFD-48F2-93C9-5ECF348A49C1}"/>
                </c:ext>
              </c:extLst>
            </c:dLbl>
            <c:dLbl>
              <c:idx val="3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C-6DFD-48F2-93C9-5ECF348A49C1}"/>
                </c:ext>
              </c:extLst>
            </c:dLbl>
            <c:dLbl>
              <c:idx val="3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D-6DFD-48F2-93C9-5ECF348A49C1}"/>
                </c:ext>
              </c:extLst>
            </c:dLbl>
            <c:dLbl>
              <c:idx val="3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E-6DFD-48F2-93C9-5ECF348A49C1}"/>
                </c:ext>
              </c:extLst>
            </c:dLbl>
            <c:dLbl>
              <c:idx val="3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4F-6DFD-48F2-93C9-5ECF348A49C1}"/>
                </c:ext>
              </c:extLst>
            </c:dLbl>
            <c:dLbl>
              <c:idx val="3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0-6DFD-48F2-93C9-5ECF348A49C1}"/>
                </c:ext>
              </c:extLst>
            </c:dLbl>
            <c:dLbl>
              <c:idx val="3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1-6DFD-48F2-93C9-5ECF348A49C1}"/>
                </c:ext>
              </c:extLst>
            </c:dLbl>
            <c:dLbl>
              <c:idx val="3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2-6DFD-48F2-93C9-5ECF348A49C1}"/>
                </c:ext>
              </c:extLst>
            </c:dLbl>
            <c:dLbl>
              <c:idx val="3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3-6DFD-48F2-93C9-5ECF348A49C1}"/>
                </c:ext>
              </c:extLst>
            </c:dLbl>
            <c:dLbl>
              <c:idx val="311"/>
              <c:tx>
                <c:rich>
                  <a:bodyPr/>
                  <a:lstStyle/>
                  <a:p>
                    <a:fld id="{4A658780-EBC1-5E4D-B6FA-98E8F65BFB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54-6DFD-48F2-93C9-5ECF348A49C1}"/>
                </c:ext>
              </c:extLst>
            </c:dLbl>
            <c:dLbl>
              <c:idx val="312"/>
              <c:tx>
                <c:rich>
                  <a:bodyPr/>
                  <a:lstStyle/>
                  <a:p>
                    <a:fld id="{66A95BC0-7626-304D-A4D3-6171E4231F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55-6DFD-48F2-93C9-5ECF348A49C1}"/>
                </c:ext>
              </c:extLst>
            </c:dLbl>
            <c:dLbl>
              <c:idx val="313"/>
              <c:tx>
                <c:rich>
                  <a:bodyPr/>
                  <a:lstStyle/>
                  <a:p>
                    <a:fld id="{9B2BDDDD-B92E-7E4A-BFDE-2CB71682CA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56-6DFD-48F2-93C9-5ECF348A49C1}"/>
                </c:ext>
              </c:extLst>
            </c:dLbl>
            <c:dLbl>
              <c:idx val="314"/>
              <c:tx>
                <c:rich>
                  <a:bodyPr/>
                  <a:lstStyle/>
                  <a:p>
                    <a:fld id="{4695AD38-98A6-FD4C-8308-23D0DB006B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57-6DFD-48F2-93C9-5ECF348A49C1}"/>
                </c:ext>
              </c:extLst>
            </c:dLbl>
            <c:dLbl>
              <c:idx val="3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8-6DFD-48F2-93C9-5ECF348A49C1}"/>
                </c:ext>
              </c:extLst>
            </c:dLbl>
            <c:dLbl>
              <c:idx val="3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9-6DFD-48F2-93C9-5ECF348A49C1}"/>
                </c:ext>
              </c:extLst>
            </c:dLbl>
            <c:dLbl>
              <c:idx val="3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A-6DFD-48F2-93C9-5ECF348A49C1}"/>
                </c:ext>
              </c:extLst>
            </c:dLbl>
            <c:dLbl>
              <c:idx val="3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B-6DFD-48F2-93C9-5ECF348A49C1}"/>
                </c:ext>
              </c:extLst>
            </c:dLbl>
            <c:dLbl>
              <c:idx val="3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C-6DFD-48F2-93C9-5ECF348A49C1}"/>
                </c:ext>
              </c:extLst>
            </c:dLbl>
            <c:dLbl>
              <c:idx val="3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5D-6DFD-48F2-93C9-5ECF348A49C1}"/>
                </c:ext>
              </c:extLst>
            </c:dLbl>
            <c:dLbl>
              <c:idx val="321"/>
              <c:tx>
                <c:rich>
                  <a:bodyPr/>
                  <a:lstStyle/>
                  <a:p>
                    <a:fld id="{2A32B1B0-27B4-3E4E-8EE3-FA02C655EE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5E-6DFD-48F2-93C9-5ECF348A49C1}"/>
                </c:ext>
              </c:extLst>
            </c:dLbl>
            <c:dLbl>
              <c:idx val="322"/>
              <c:tx>
                <c:rich>
                  <a:bodyPr/>
                  <a:lstStyle/>
                  <a:p>
                    <a:fld id="{F0E63F10-5E64-D04A-BA25-0FEF8BF60D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5F-6DFD-48F2-93C9-5ECF348A49C1}"/>
                </c:ext>
              </c:extLst>
            </c:dLbl>
            <c:dLbl>
              <c:idx val="323"/>
              <c:tx>
                <c:rich>
                  <a:bodyPr/>
                  <a:lstStyle/>
                  <a:p>
                    <a:fld id="{FE26D3B1-6D8A-934A-9AA7-9F03059922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60-6DFD-48F2-93C9-5ECF348A49C1}"/>
                </c:ext>
              </c:extLst>
            </c:dLbl>
            <c:dLbl>
              <c:idx val="324"/>
              <c:tx>
                <c:rich>
                  <a:bodyPr/>
                  <a:lstStyle/>
                  <a:p>
                    <a:fld id="{B2F98894-7ACE-914C-AC79-DACBD8BAA7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61-6DFD-48F2-93C9-5ECF348A49C1}"/>
                </c:ext>
              </c:extLst>
            </c:dLbl>
            <c:dLbl>
              <c:idx val="325"/>
              <c:tx>
                <c:rich>
                  <a:bodyPr/>
                  <a:lstStyle/>
                  <a:p>
                    <a:fld id="{C86AC9DC-98ED-9C40-9DB5-7003AAEDD5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62-6DFD-48F2-93C9-5ECF348A49C1}"/>
                </c:ext>
              </c:extLst>
            </c:dLbl>
            <c:dLbl>
              <c:idx val="3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3-6DFD-48F2-93C9-5ECF348A49C1}"/>
                </c:ext>
              </c:extLst>
            </c:dLbl>
            <c:dLbl>
              <c:idx val="3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4-6DFD-48F2-93C9-5ECF348A49C1}"/>
                </c:ext>
              </c:extLst>
            </c:dLbl>
            <c:dLbl>
              <c:idx val="3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5-6DFD-48F2-93C9-5ECF348A49C1}"/>
                </c:ext>
              </c:extLst>
            </c:dLbl>
            <c:dLbl>
              <c:idx val="3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6-6DFD-48F2-93C9-5ECF348A49C1}"/>
                </c:ext>
              </c:extLst>
            </c:dLbl>
            <c:dLbl>
              <c:idx val="3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7-6DFD-48F2-93C9-5ECF348A49C1}"/>
                </c:ext>
              </c:extLst>
            </c:dLbl>
            <c:dLbl>
              <c:idx val="3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8-6DFD-48F2-93C9-5ECF348A49C1}"/>
                </c:ext>
              </c:extLst>
            </c:dLbl>
            <c:dLbl>
              <c:idx val="3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9-6DFD-48F2-93C9-5ECF348A49C1}"/>
                </c:ext>
              </c:extLst>
            </c:dLbl>
            <c:dLbl>
              <c:idx val="3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A-6DFD-48F2-93C9-5ECF348A49C1}"/>
                </c:ext>
              </c:extLst>
            </c:dLbl>
            <c:dLbl>
              <c:idx val="3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B-6DFD-48F2-93C9-5ECF348A49C1}"/>
                </c:ext>
              </c:extLst>
            </c:dLbl>
            <c:dLbl>
              <c:idx val="3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C-6DFD-48F2-93C9-5ECF348A49C1}"/>
                </c:ext>
              </c:extLst>
            </c:dLbl>
            <c:dLbl>
              <c:idx val="3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D-6DFD-48F2-93C9-5ECF348A49C1}"/>
                </c:ext>
              </c:extLst>
            </c:dLbl>
            <c:dLbl>
              <c:idx val="3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E-6DFD-48F2-93C9-5ECF348A49C1}"/>
                </c:ext>
              </c:extLst>
            </c:dLbl>
            <c:dLbl>
              <c:idx val="3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6F-6DFD-48F2-93C9-5ECF348A49C1}"/>
                </c:ext>
              </c:extLst>
            </c:dLbl>
            <c:dLbl>
              <c:idx val="3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0-6DFD-48F2-93C9-5ECF348A49C1}"/>
                </c:ext>
              </c:extLst>
            </c:dLbl>
            <c:dLbl>
              <c:idx val="3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1-6DFD-48F2-93C9-5ECF348A49C1}"/>
                </c:ext>
              </c:extLst>
            </c:dLbl>
            <c:dLbl>
              <c:idx val="3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2-6DFD-48F2-93C9-5ECF348A49C1}"/>
                </c:ext>
              </c:extLst>
            </c:dLbl>
            <c:dLbl>
              <c:idx val="3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3-6DFD-48F2-93C9-5ECF348A49C1}"/>
                </c:ext>
              </c:extLst>
            </c:dLbl>
            <c:dLbl>
              <c:idx val="3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4-6DFD-48F2-93C9-5ECF348A49C1}"/>
                </c:ext>
              </c:extLst>
            </c:dLbl>
            <c:dLbl>
              <c:idx val="3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5-6DFD-48F2-93C9-5ECF348A49C1}"/>
                </c:ext>
              </c:extLst>
            </c:dLbl>
            <c:dLbl>
              <c:idx val="3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6-6DFD-48F2-93C9-5ECF348A49C1}"/>
                </c:ext>
              </c:extLst>
            </c:dLbl>
            <c:dLbl>
              <c:idx val="346"/>
              <c:tx>
                <c:rich>
                  <a:bodyPr/>
                  <a:lstStyle/>
                  <a:p>
                    <a:fld id="{5F8DD204-2651-F243-98F4-2EEEF95BA3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77-6DFD-48F2-93C9-5ECF348A49C1}"/>
                </c:ext>
              </c:extLst>
            </c:dLbl>
            <c:dLbl>
              <c:idx val="3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8-6DFD-48F2-93C9-5ECF348A49C1}"/>
                </c:ext>
              </c:extLst>
            </c:dLbl>
            <c:dLbl>
              <c:idx val="348"/>
              <c:tx>
                <c:rich>
                  <a:bodyPr/>
                  <a:lstStyle/>
                  <a:p>
                    <a:fld id="{CB3CF5D6-2820-9B4D-BACD-0ACCCD3A8E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79-6DFD-48F2-93C9-5ECF348A49C1}"/>
                </c:ext>
              </c:extLst>
            </c:dLbl>
            <c:dLbl>
              <c:idx val="3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A-6DFD-48F2-93C9-5ECF348A49C1}"/>
                </c:ext>
              </c:extLst>
            </c:dLbl>
            <c:dLbl>
              <c:idx val="3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B-6DFD-48F2-93C9-5ECF348A49C1}"/>
                </c:ext>
              </c:extLst>
            </c:dLbl>
            <c:dLbl>
              <c:idx val="3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C-6DFD-48F2-93C9-5ECF348A49C1}"/>
                </c:ext>
              </c:extLst>
            </c:dLbl>
            <c:dLbl>
              <c:idx val="3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D-6DFD-48F2-93C9-5ECF348A49C1}"/>
                </c:ext>
              </c:extLst>
            </c:dLbl>
            <c:dLbl>
              <c:idx val="3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E-6DFD-48F2-93C9-5ECF348A49C1}"/>
                </c:ext>
              </c:extLst>
            </c:dLbl>
            <c:dLbl>
              <c:idx val="3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7F-6DFD-48F2-93C9-5ECF348A49C1}"/>
                </c:ext>
              </c:extLst>
            </c:dLbl>
            <c:dLbl>
              <c:idx val="3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0-6DFD-48F2-93C9-5ECF348A49C1}"/>
                </c:ext>
              </c:extLst>
            </c:dLbl>
            <c:dLbl>
              <c:idx val="3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1-6DFD-48F2-93C9-5ECF348A49C1}"/>
                </c:ext>
              </c:extLst>
            </c:dLbl>
            <c:dLbl>
              <c:idx val="3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2-6DFD-48F2-93C9-5ECF348A49C1}"/>
                </c:ext>
              </c:extLst>
            </c:dLbl>
            <c:dLbl>
              <c:idx val="3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3-6DFD-48F2-93C9-5ECF348A49C1}"/>
                </c:ext>
              </c:extLst>
            </c:dLbl>
            <c:dLbl>
              <c:idx val="3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4-6DFD-48F2-93C9-5ECF348A49C1}"/>
                </c:ext>
              </c:extLst>
            </c:dLbl>
            <c:dLbl>
              <c:idx val="3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5-6DFD-48F2-93C9-5ECF348A49C1}"/>
                </c:ext>
              </c:extLst>
            </c:dLbl>
            <c:dLbl>
              <c:idx val="3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6-6DFD-48F2-93C9-5ECF348A49C1}"/>
                </c:ext>
              </c:extLst>
            </c:dLbl>
            <c:dLbl>
              <c:idx val="3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7-6DFD-48F2-93C9-5ECF348A49C1}"/>
                </c:ext>
              </c:extLst>
            </c:dLbl>
            <c:dLbl>
              <c:idx val="3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8-6DFD-48F2-93C9-5ECF348A49C1}"/>
                </c:ext>
              </c:extLst>
            </c:dLbl>
            <c:dLbl>
              <c:idx val="3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89-6DFD-48F2-93C9-5ECF348A49C1}"/>
                </c:ext>
              </c:extLst>
            </c:dLbl>
            <c:dLbl>
              <c:idx val="365"/>
              <c:tx>
                <c:rich>
                  <a:bodyPr/>
                  <a:lstStyle/>
                  <a:p>
                    <a:fld id="{775F03CE-9583-A848-BF0F-1D9C70CE7A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8A-6DFD-48F2-93C9-5ECF348A49C1}"/>
                </c:ext>
              </c:extLst>
            </c:dLbl>
            <c:dLbl>
              <c:idx val="366"/>
              <c:tx>
                <c:rich>
                  <a:bodyPr/>
                  <a:lstStyle/>
                  <a:p>
                    <a:fld id="{20331B45-3C37-024E-8C54-E06B5D27B4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8B-6DFD-48F2-93C9-5ECF348A49C1}"/>
                </c:ext>
              </c:extLst>
            </c:dLbl>
            <c:dLbl>
              <c:idx val="367"/>
              <c:tx>
                <c:rich>
                  <a:bodyPr/>
                  <a:lstStyle/>
                  <a:p>
                    <a:fld id="{190C6904-04EE-ED41-A9B9-1271D34876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8C-6DFD-48F2-93C9-5ECF348A49C1}"/>
                </c:ext>
              </c:extLst>
            </c:dLbl>
            <c:dLbl>
              <c:idx val="368"/>
              <c:tx>
                <c:rich>
                  <a:bodyPr/>
                  <a:lstStyle/>
                  <a:p>
                    <a:fld id="{CB5DF0EE-CF59-0F46-BFF7-52796586D6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8D-6DFD-48F2-93C9-5ECF348A49C1}"/>
                </c:ext>
              </c:extLst>
            </c:dLbl>
            <c:dLbl>
              <c:idx val="369"/>
              <c:tx>
                <c:rich>
                  <a:bodyPr/>
                  <a:lstStyle/>
                  <a:p>
                    <a:fld id="{F47E824A-DBFE-9941-8C5C-07DB6F7544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8E-6DFD-48F2-93C9-5ECF348A49C1}"/>
                </c:ext>
              </c:extLst>
            </c:dLbl>
            <c:dLbl>
              <c:idx val="370"/>
              <c:tx>
                <c:rich>
                  <a:bodyPr/>
                  <a:lstStyle/>
                  <a:p>
                    <a:fld id="{5EA99435-E44D-D144-B60B-96F92B9B62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8F-6DFD-48F2-93C9-5ECF348A49C1}"/>
                </c:ext>
              </c:extLst>
            </c:dLbl>
            <c:dLbl>
              <c:idx val="3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90-6DFD-48F2-93C9-5ECF348A49C1}"/>
                </c:ext>
              </c:extLst>
            </c:dLbl>
            <c:dLbl>
              <c:idx val="3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91-6DFD-48F2-93C9-5ECF348A49C1}"/>
                </c:ext>
              </c:extLst>
            </c:dLbl>
            <c:dLbl>
              <c:idx val="373"/>
              <c:tx>
                <c:rich>
                  <a:bodyPr/>
                  <a:lstStyle/>
                  <a:p>
                    <a:fld id="{13583FA5-AA99-904F-A0A7-5F31DAEEB9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2-6DFD-48F2-93C9-5ECF348A49C1}"/>
                </c:ext>
              </c:extLst>
            </c:dLbl>
            <c:dLbl>
              <c:idx val="374"/>
              <c:tx>
                <c:rich>
                  <a:bodyPr/>
                  <a:lstStyle/>
                  <a:p>
                    <a:fld id="{2A091058-B6B5-F24E-B948-9EFA53CD79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3-6DFD-48F2-93C9-5ECF348A49C1}"/>
                </c:ext>
              </c:extLst>
            </c:dLbl>
            <c:dLbl>
              <c:idx val="375"/>
              <c:tx>
                <c:rich>
                  <a:bodyPr/>
                  <a:lstStyle/>
                  <a:p>
                    <a:fld id="{E7486A37-9E2E-8443-8452-1351EE73D0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4-6DFD-48F2-93C9-5ECF348A49C1}"/>
                </c:ext>
              </c:extLst>
            </c:dLbl>
            <c:dLbl>
              <c:idx val="376"/>
              <c:tx>
                <c:rich>
                  <a:bodyPr/>
                  <a:lstStyle/>
                  <a:p>
                    <a:fld id="{E87E07EE-8E62-234B-9593-C34425EFB0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5-6DFD-48F2-93C9-5ECF348A49C1}"/>
                </c:ext>
              </c:extLst>
            </c:dLbl>
            <c:dLbl>
              <c:idx val="377"/>
              <c:tx>
                <c:rich>
                  <a:bodyPr/>
                  <a:lstStyle/>
                  <a:p>
                    <a:fld id="{91AF7F5A-FB94-7043-B5D0-9A48E4BF6F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6-6DFD-48F2-93C9-5ECF348A49C1}"/>
                </c:ext>
              </c:extLst>
            </c:dLbl>
            <c:dLbl>
              <c:idx val="378"/>
              <c:tx>
                <c:rich>
                  <a:bodyPr/>
                  <a:lstStyle/>
                  <a:p>
                    <a:fld id="{4FA0F069-B1A8-6B47-98E2-2F732C4728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7-6DFD-48F2-93C9-5ECF348A49C1}"/>
                </c:ext>
              </c:extLst>
            </c:dLbl>
            <c:dLbl>
              <c:idx val="379"/>
              <c:tx>
                <c:rich>
                  <a:bodyPr/>
                  <a:lstStyle/>
                  <a:p>
                    <a:fld id="{59429C72-C4D6-D74E-A092-02B033C6E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8-6DFD-48F2-93C9-5ECF348A49C1}"/>
                </c:ext>
              </c:extLst>
            </c:dLbl>
            <c:dLbl>
              <c:idx val="380"/>
              <c:tx>
                <c:rich>
                  <a:bodyPr/>
                  <a:lstStyle/>
                  <a:p>
                    <a:fld id="{4788B6B8-E202-AD4E-88EB-F42F470B37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9-6DFD-48F2-93C9-5ECF348A49C1}"/>
                </c:ext>
              </c:extLst>
            </c:dLbl>
            <c:dLbl>
              <c:idx val="381"/>
              <c:tx>
                <c:rich>
                  <a:bodyPr/>
                  <a:lstStyle/>
                  <a:p>
                    <a:fld id="{500C5827-1D2E-394A-8D6F-8A5EAF4D33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A-6DFD-48F2-93C9-5ECF348A49C1}"/>
                </c:ext>
              </c:extLst>
            </c:dLbl>
            <c:dLbl>
              <c:idx val="382"/>
              <c:tx>
                <c:rich>
                  <a:bodyPr/>
                  <a:lstStyle/>
                  <a:p>
                    <a:fld id="{2F1E7978-88C5-3449-8779-D30F348364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B-6DFD-48F2-93C9-5ECF348A49C1}"/>
                </c:ext>
              </c:extLst>
            </c:dLbl>
            <c:dLbl>
              <c:idx val="383"/>
              <c:tx>
                <c:rich>
                  <a:bodyPr/>
                  <a:lstStyle/>
                  <a:p>
                    <a:fld id="{FADB8F39-7B5B-4449-A01D-F08CB19A18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C-6DFD-48F2-93C9-5ECF348A49C1}"/>
                </c:ext>
              </c:extLst>
            </c:dLbl>
            <c:dLbl>
              <c:idx val="384"/>
              <c:tx>
                <c:rich>
                  <a:bodyPr/>
                  <a:lstStyle/>
                  <a:p>
                    <a:fld id="{B4097F88-05D9-2942-B97F-7703542445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D-6DFD-48F2-93C9-5ECF348A49C1}"/>
                </c:ext>
              </c:extLst>
            </c:dLbl>
            <c:dLbl>
              <c:idx val="385"/>
              <c:tx>
                <c:rich>
                  <a:bodyPr/>
                  <a:lstStyle/>
                  <a:p>
                    <a:fld id="{F92BD49E-81AB-DE49-B151-28E7A38AAD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E-6DFD-48F2-93C9-5ECF348A49C1}"/>
                </c:ext>
              </c:extLst>
            </c:dLbl>
            <c:dLbl>
              <c:idx val="386"/>
              <c:tx>
                <c:rich>
                  <a:bodyPr/>
                  <a:lstStyle/>
                  <a:p>
                    <a:fld id="{2E501DF6-9D0E-964B-8F12-06AA2EA0B6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9F-6DFD-48F2-93C9-5ECF348A49C1}"/>
                </c:ext>
              </c:extLst>
            </c:dLbl>
            <c:dLbl>
              <c:idx val="387"/>
              <c:tx>
                <c:rich>
                  <a:bodyPr/>
                  <a:lstStyle/>
                  <a:p>
                    <a:fld id="{18C3D5B3-A618-9C42-8431-ECD3368932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A0-6DFD-48F2-93C9-5ECF348A49C1}"/>
                </c:ext>
              </c:extLst>
            </c:dLbl>
            <c:dLbl>
              <c:idx val="388"/>
              <c:tx>
                <c:rich>
                  <a:bodyPr/>
                  <a:lstStyle/>
                  <a:p>
                    <a:fld id="{37943F65-30A8-4C4A-AD76-C356A3E280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A1-6DFD-48F2-93C9-5ECF348A49C1}"/>
                </c:ext>
              </c:extLst>
            </c:dLbl>
            <c:dLbl>
              <c:idx val="389"/>
              <c:tx>
                <c:rich>
                  <a:bodyPr/>
                  <a:lstStyle/>
                  <a:p>
                    <a:fld id="{2CF6E04A-75FB-A34D-BF33-688C323030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A2-6DFD-48F2-93C9-5ECF348A49C1}"/>
                </c:ext>
              </c:extLst>
            </c:dLbl>
            <c:dLbl>
              <c:idx val="390"/>
              <c:tx>
                <c:rich>
                  <a:bodyPr/>
                  <a:lstStyle/>
                  <a:p>
                    <a:fld id="{9A7DF1A4-260B-DF4A-B410-141742D5A0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A3-6DFD-48F2-93C9-5ECF348A49C1}"/>
                </c:ext>
              </c:extLst>
            </c:dLbl>
            <c:dLbl>
              <c:idx val="391"/>
              <c:tx>
                <c:rich>
                  <a:bodyPr/>
                  <a:lstStyle/>
                  <a:p>
                    <a:fld id="{1672705B-AAFD-7046-A728-BA89367752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A4-6DFD-48F2-93C9-5ECF348A49C1}"/>
                </c:ext>
              </c:extLst>
            </c:dLbl>
            <c:dLbl>
              <c:idx val="392"/>
              <c:delete val="1"/>
              <c:extLst>
                <c:ext xmlns:c15="http://schemas.microsoft.com/office/drawing/2012/chart" uri="{CE6537A1-D6FC-4f65-9D91-7224C49458BB}"/>
                <c:ext xmlns:c16="http://schemas.microsoft.com/office/drawing/2014/chart" uri="{C3380CC4-5D6E-409C-BE32-E72D297353CC}">
                  <c16:uniqueId val="{000008A5-6DFD-48F2-93C9-5ECF348A49C1}"/>
                </c:ext>
              </c:extLst>
            </c:dLbl>
            <c:dLbl>
              <c:idx val="3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6-6DFD-48F2-93C9-5ECF348A49C1}"/>
                </c:ext>
              </c:extLst>
            </c:dLbl>
            <c:dLbl>
              <c:idx val="3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7-6DFD-48F2-93C9-5ECF348A49C1}"/>
                </c:ext>
              </c:extLst>
            </c:dLbl>
            <c:dLbl>
              <c:idx val="3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8-6DFD-48F2-93C9-5ECF348A49C1}"/>
                </c:ext>
              </c:extLst>
            </c:dLbl>
            <c:dLbl>
              <c:idx val="3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9-6DFD-48F2-93C9-5ECF348A49C1}"/>
                </c:ext>
              </c:extLst>
            </c:dLbl>
            <c:dLbl>
              <c:idx val="3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A-6DFD-48F2-93C9-5ECF348A49C1}"/>
                </c:ext>
              </c:extLst>
            </c:dLbl>
            <c:dLbl>
              <c:idx val="3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B-6DFD-48F2-93C9-5ECF348A49C1}"/>
                </c:ext>
              </c:extLst>
            </c:dLbl>
            <c:dLbl>
              <c:idx val="3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C-6DFD-48F2-93C9-5ECF348A49C1}"/>
                </c:ext>
              </c:extLst>
            </c:dLbl>
            <c:dLbl>
              <c:idx val="4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AD-6DFD-48F2-93C9-5ECF348A49C1}"/>
                </c:ext>
              </c:extLst>
            </c:dLbl>
            <c:dLbl>
              <c:idx val="401"/>
              <c:tx>
                <c:rich>
                  <a:bodyPr/>
                  <a:lstStyle/>
                  <a:p>
                    <a:fld id="{72E7083A-5362-E040-8105-6847B50F54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AE-6DFD-48F2-93C9-5ECF348A49C1}"/>
                </c:ext>
              </c:extLst>
            </c:dLbl>
            <c:dLbl>
              <c:idx val="402"/>
              <c:tx>
                <c:rich>
                  <a:bodyPr/>
                  <a:lstStyle/>
                  <a:p>
                    <a:fld id="{5CEDD9AD-D7D9-3D4A-946D-845E848BC1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AF-6DFD-48F2-93C9-5ECF348A49C1}"/>
                </c:ext>
              </c:extLst>
            </c:dLbl>
            <c:dLbl>
              <c:idx val="403"/>
              <c:tx>
                <c:rich>
                  <a:bodyPr/>
                  <a:lstStyle/>
                  <a:p>
                    <a:fld id="{202E72D8-3F39-4D46-9361-F3D302C1DD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B0-6DFD-48F2-93C9-5ECF348A49C1}"/>
                </c:ext>
              </c:extLst>
            </c:dLbl>
            <c:dLbl>
              <c:idx val="404"/>
              <c:tx>
                <c:rich>
                  <a:bodyPr/>
                  <a:lstStyle/>
                  <a:p>
                    <a:fld id="{8B1DAE4F-747A-274F-BB09-F81223ACBB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B1-6DFD-48F2-93C9-5ECF348A49C1}"/>
                </c:ext>
              </c:extLst>
            </c:dLbl>
            <c:dLbl>
              <c:idx val="405"/>
              <c:tx>
                <c:rich>
                  <a:bodyPr/>
                  <a:lstStyle/>
                  <a:p>
                    <a:fld id="{97FE51AE-2F35-0B45-B26A-5F21570290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B2-6DFD-48F2-93C9-5ECF348A49C1}"/>
                </c:ext>
              </c:extLst>
            </c:dLbl>
            <c:dLbl>
              <c:idx val="406"/>
              <c:tx>
                <c:rich>
                  <a:bodyPr/>
                  <a:lstStyle/>
                  <a:p>
                    <a:fld id="{269BAF64-B620-BB4A-9E4A-A8979A33A5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B3-6DFD-48F2-93C9-5ECF348A49C1}"/>
                </c:ext>
              </c:extLst>
            </c:dLbl>
            <c:dLbl>
              <c:idx val="4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4-6DFD-48F2-93C9-5ECF348A49C1}"/>
                </c:ext>
              </c:extLst>
            </c:dLbl>
            <c:dLbl>
              <c:idx val="4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5-6DFD-48F2-93C9-5ECF348A49C1}"/>
                </c:ext>
              </c:extLst>
            </c:dLbl>
            <c:dLbl>
              <c:idx val="4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6-6DFD-48F2-93C9-5ECF348A49C1}"/>
                </c:ext>
              </c:extLst>
            </c:dLbl>
            <c:dLbl>
              <c:idx val="4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7-6DFD-48F2-93C9-5ECF348A49C1}"/>
                </c:ext>
              </c:extLst>
            </c:dLbl>
            <c:dLbl>
              <c:idx val="4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8-6DFD-48F2-93C9-5ECF348A49C1}"/>
                </c:ext>
              </c:extLst>
            </c:dLbl>
            <c:dLbl>
              <c:idx val="4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9-6DFD-48F2-93C9-5ECF348A49C1}"/>
                </c:ext>
              </c:extLst>
            </c:dLbl>
            <c:dLbl>
              <c:idx val="4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A-6DFD-48F2-93C9-5ECF348A49C1}"/>
                </c:ext>
              </c:extLst>
            </c:dLbl>
            <c:dLbl>
              <c:idx val="4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B-6DFD-48F2-93C9-5ECF348A49C1}"/>
                </c:ext>
              </c:extLst>
            </c:dLbl>
            <c:dLbl>
              <c:idx val="4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C-6DFD-48F2-93C9-5ECF348A49C1}"/>
                </c:ext>
              </c:extLst>
            </c:dLbl>
            <c:dLbl>
              <c:idx val="4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D-6DFD-48F2-93C9-5ECF348A49C1}"/>
                </c:ext>
              </c:extLst>
            </c:dLbl>
            <c:dLbl>
              <c:idx val="4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E-6DFD-48F2-93C9-5ECF348A49C1}"/>
                </c:ext>
              </c:extLst>
            </c:dLbl>
            <c:dLbl>
              <c:idx val="4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BF-6DFD-48F2-93C9-5ECF348A49C1}"/>
                </c:ext>
              </c:extLst>
            </c:dLbl>
            <c:dLbl>
              <c:idx val="419"/>
              <c:tx>
                <c:rich>
                  <a:bodyPr/>
                  <a:lstStyle/>
                  <a:p>
                    <a:fld id="{DC4EA5E0-52DB-C041-BD05-18A4B31F6E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0-6DFD-48F2-93C9-5ECF348A49C1}"/>
                </c:ext>
              </c:extLst>
            </c:dLbl>
            <c:dLbl>
              <c:idx val="420"/>
              <c:tx>
                <c:rich>
                  <a:bodyPr/>
                  <a:lstStyle/>
                  <a:p>
                    <a:fld id="{A54D95E6-9F2F-9040-975E-7FD32762C3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1-6DFD-48F2-93C9-5ECF348A49C1}"/>
                </c:ext>
              </c:extLst>
            </c:dLbl>
            <c:dLbl>
              <c:idx val="421"/>
              <c:tx>
                <c:rich>
                  <a:bodyPr/>
                  <a:lstStyle/>
                  <a:p>
                    <a:fld id="{07CD96E1-F551-FD4B-80E4-8BAF5582EC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2-6DFD-48F2-93C9-5ECF348A49C1}"/>
                </c:ext>
              </c:extLst>
            </c:dLbl>
            <c:dLbl>
              <c:idx val="422"/>
              <c:tx>
                <c:rich>
                  <a:bodyPr/>
                  <a:lstStyle/>
                  <a:p>
                    <a:fld id="{D750E2C0-45D0-DF43-A1EB-A4DAB3587C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3-6DFD-48F2-93C9-5ECF348A49C1}"/>
                </c:ext>
              </c:extLst>
            </c:dLbl>
            <c:dLbl>
              <c:idx val="423"/>
              <c:tx>
                <c:rich>
                  <a:bodyPr/>
                  <a:lstStyle/>
                  <a:p>
                    <a:fld id="{32614358-6D89-C740-BBA4-16B09092D3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4-6DFD-48F2-93C9-5ECF348A49C1}"/>
                </c:ext>
              </c:extLst>
            </c:dLbl>
            <c:dLbl>
              <c:idx val="424"/>
              <c:tx>
                <c:rich>
                  <a:bodyPr/>
                  <a:lstStyle/>
                  <a:p>
                    <a:fld id="{B8C77EC1-6D6C-2044-8E58-6A31DA3842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5-6DFD-48F2-93C9-5ECF348A49C1}"/>
                </c:ext>
              </c:extLst>
            </c:dLbl>
            <c:dLbl>
              <c:idx val="425"/>
              <c:tx>
                <c:rich>
                  <a:bodyPr/>
                  <a:lstStyle/>
                  <a:p>
                    <a:fld id="{F52CB4B0-76FB-F54D-BB0E-3D9B2B747F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6-6DFD-48F2-93C9-5ECF348A49C1}"/>
                </c:ext>
              </c:extLst>
            </c:dLbl>
            <c:dLbl>
              <c:idx val="4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C7-6DFD-48F2-93C9-5ECF348A49C1}"/>
                </c:ext>
              </c:extLst>
            </c:dLbl>
            <c:dLbl>
              <c:idx val="4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C8-6DFD-48F2-93C9-5ECF348A49C1}"/>
                </c:ext>
              </c:extLst>
            </c:dLbl>
            <c:dLbl>
              <c:idx val="4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C9-6DFD-48F2-93C9-5ECF348A49C1}"/>
                </c:ext>
              </c:extLst>
            </c:dLbl>
            <c:dLbl>
              <c:idx val="4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CA-6DFD-48F2-93C9-5ECF348A49C1}"/>
                </c:ext>
              </c:extLst>
            </c:dLbl>
            <c:dLbl>
              <c:idx val="4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CB-6DFD-48F2-93C9-5ECF348A49C1}"/>
                </c:ext>
              </c:extLst>
            </c:dLbl>
            <c:dLbl>
              <c:idx val="4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CC-6DFD-48F2-93C9-5ECF348A49C1}"/>
                </c:ext>
              </c:extLst>
            </c:dLbl>
            <c:dLbl>
              <c:idx val="4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CD-6DFD-48F2-93C9-5ECF348A49C1}"/>
                </c:ext>
              </c:extLst>
            </c:dLbl>
            <c:dLbl>
              <c:idx val="433"/>
              <c:tx>
                <c:rich>
                  <a:bodyPr/>
                  <a:lstStyle/>
                  <a:p>
                    <a:fld id="{AD6079AA-8B28-4948-A925-D65A3AF466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E-6DFD-48F2-93C9-5ECF348A49C1}"/>
                </c:ext>
              </c:extLst>
            </c:dLbl>
            <c:dLbl>
              <c:idx val="434"/>
              <c:tx>
                <c:rich>
                  <a:bodyPr/>
                  <a:lstStyle/>
                  <a:p>
                    <a:fld id="{02256EAE-4694-9746-8D58-DE465B64E9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CF-6DFD-48F2-93C9-5ECF348A49C1}"/>
                </c:ext>
              </c:extLst>
            </c:dLbl>
            <c:dLbl>
              <c:idx val="435"/>
              <c:tx>
                <c:rich>
                  <a:bodyPr/>
                  <a:lstStyle/>
                  <a:p>
                    <a:fld id="{F53D81B4-0417-6844-B90E-6F99F6271D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0-6DFD-48F2-93C9-5ECF348A49C1}"/>
                </c:ext>
              </c:extLst>
            </c:dLbl>
            <c:dLbl>
              <c:idx val="436"/>
              <c:tx>
                <c:rich>
                  <a:bodyPr/>
                  <a:lstStyle/>
                  <a:p>
                    <a:fld id="{41749A63-BD95-E047-8ED5-56031BC305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1-6DFD-48F2-93C9-5ECF348A49C1}"/>
                </c:ext>
              </c:extLst>
            </c:dLbl>
            <c:dLbl>
              <c:idx val="437"/>
              <c:tx>
                <c:rich>
                  <a:bodyPr/>
                  <a:lstStyle/>
                  <a:p>
                    <a:fld id="{9536ACDC-751F-6F4F-9B37-3EFD17E8EC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2-6DFD-48F2-93C9-5ECF348A49C1}"/>
                </c:ext>
              </c:extLst>
            </c:dLbl>
            <c:dLbl>
              <c:idx val="438"/>
              <c:tx>
                <c:rich>
                  <a:bodyPr/>
                  <a:lstStyle/>
                  <a:p>
                    <a:fld id="{6B6A9524-1726-044D-87C3-B2FF0F5339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3-6DFD-48F2-93C9-5ECF348A49C1}"/>
                </c:ext>
              </c:extLst>
            </c:dLbl>
            <c:dLbl>
              <c:idx val="439"/>
              <c:tx>
                <c:rich>
                  <a:bodyPr/>
                  <a:lstStyle/>
                  <a:p>
                    <a:fld id="{FA7387DB-9DFA-DD45-A42E-1A74C2429E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4-6DFD-48F2-93C9-5ECF348A49C1}"/>
                </c:ext>
              </c:extLst>
            </c:dLbl>
            <c:dLbl>
              <c:idx val="440"/>
              <c:tx>
                <c:rich>
                  <a:bodyPr/>
                  <a:lstStyle/>
                  <a:p>
                    <a:fld id="{75D4C92B-FD20-AC40-BC83-748D9BC003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5-6DFD-48F2-93C9-5ECF348A49C1}"/>
                </c:ext>
              </c:extLst>
            </c:dLbl>
            <c:dLbl>
              <c:idx val="441"/>
              <c:tx>
                <c:rich>
                  <a:bodyPr/>
                  <a:lstStyle/>
                  <a:p>
                    <a:fld id="{07EB0CF5-CA44-444C-B8F6-1DFE79EF76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6-6DFD-48F2-93C9-5ECF348A49C1}"/>
                </c:ext>
              </c:extLst>
            </c:dLbl>
            <c:dLbl>
              <c:idx val="442"/>
              <c:tx>
                <c:rich>
                  <a:bodyPr/>
                  <a:lstStyle/>
                  <a:p>
                    <a:fld id="{DE644FA0-4944-104E-B7C8-14AF49CD6E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7-6DFD-48F2-93C9-5ECF348A49C1}"/>
                </c:ext>
              </c:extLst>
            </c:dLbl>
            <c:dLbl>
              <c:idx val="443"/>
              <c:layout>
                <c:manualLayout>
                  <c:x val="-0.10356747919772079"/>
                  <c:y val="-4.2356179524486781E-2"/>
                </c:manualLayout>
              </c:layout>
              <c:tx>
                <c:rich>
                  <a:bodyPr/>
                  <a:lstStyle/>
                  <a:p>
                    <a:fld id="{E8935C98-E649-A946-9D13-E313EC4D3E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8D8-6DFD-48F2-93C9-5ECF348A49C1}"/>
                </c:ext>
              </c:extLst>
            </c:dLbl>
            <c:dLbl>
              <c:idx val="444"/>
              <c:tx>
                <c:rich>
                  <a:bodyPr/>
                  <a:lstStyle/>
                  <a:p>
                    <a:fld id="{44A6DE69-94A4-124C-8F0B-9CFD6C3EC0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9-6DFD-48F2-93C9-5ECF348A49C1}"/>
                </c:ext>
              </c:extLst>
            </c:dLbl>
            <c:dLbl>
              <c:idx val="445"/>
              <c:tx>
                <c:rich>
                  <a:bodyPr/>
                  <a:lstStyle/>
                  <a:p>
                    <a:fld id="{3C24646E-5610-304B-9221-E44B971694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A-6DFD-48F2-93C9-5ECF348A49C1}"/>
                </c:ext>
              </c:extLst>
            </c:dLbl>
            <c:dLbl>
              <c:idx val="446"/>
              <c:tx>
                <c:rich>
                  <a:bodyPr/>
                  <a:lstStyle/>
                  <a:p>
                    <a:fld id="{566694B4-F5CC-3749-8351-54313A527C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B-6DFD-48F2-93C9-5ECF348A49C1}"/>
                </c:ext>
              </c:extLst>
            </c:dLbl>
            <c:dLbl>
              <c:idx val="4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DC-6DFD-48F2-93C9-5ECF348A49C1}"/>
                </c:ext>
              </c:extLst>
            </c:dLbl>
            <c:dLbl>
              <c:idx val="448"/>
              <c:tx>
                <c:rich>
                  <a:bodyPr/>
                  <a:lstStyle/>
                  <a:p>
                    <a:fld id="{3689CF46-88B6-2A41-BF32-D3B9CBD272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D-6DFD-48F2-93C9-5ECF348A49C1}"/>
                </c:ext>
              </c:extLst>
            </c:dLbl>
            <c:dLbl>
              <c:idx val="449"/>
              <c:tx>
                <c:rich>
                  <a:bodyPr/>
                  <a:lstStyle/>
                  <a:p>
                    <a:fld id="{9B7B8D6C-0A9D-4246-81E7-02DFFB3BA3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E-6DFD-48F2-93C9-5ECF348A49C1}"/>
                </c:ext>
              </c:extLst>
            </c:dLbl>
            <c:dLbl>
              <c:idx val="450"/>
              <c:tx>
                <c:rich>
                  <a:bodyPr/>
                  <a:lstStyle/>
                  <a:p>
                    <a:fld id="{37B598E7-398F-BC4E-A044-95DC488982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DF-6DFD-48F2-93C9-5ECF348A49C1}"/>
                </c:ext>
              </c:extLst>
            </c:dLbl>
            <c:dLbl>
              <c:idx val="4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E0-6DFD-48F2-93C9-5ECF348A49C1}"/>
                </c:ext>
              </c:extLst>
            </c:dLbl>
            <c:dLbl>
              <c:idx val="4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E1-6DFD-48F2-93C9-5ECF348A49C1}"/>
                </c:ext>
              </c:extLst>
            </c:dLbl>
            <c:dLbl>
              <c:idx val="4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E2-6DFD-48F2-93C9-5ECF348A49C1}"/>
                </c:ext>
              </c:extLst>
            </c:dLbl>
            <c:dLbl>
              <c:idx val="4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E3-6DFD-48F2-93C9-5ECF348A49C1}"/>
                </c:ext>
              </c:extLst>
            </c:dLbl>
            <c:dLbl>
              <c:idx val="4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E4-6DFD-48F2-93C9-5ECF348A49C1}"/>
                </c:ext>
              </c:extLst>
            </c:dLbl>
            <c:dLbl>
              <c:idx val="4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E5-6DFD-48F2-93C9-5ECF348A49C1}"/>
                </c:ext>
              </c:extLst>
            </c:dLbl>
            <c:dLbl>
              <c:idx val="457"/>
              <c:tx>
                <c:rich>
                  <a:bodyPr/>
                  <a:lstStyle/>
                  <a:p>
                    <a:fld id="{3DDF690B-67F3-C942-8B5C-2C8E9A1C17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6-6DFD-48F2-93C9-5ECF348A49C1}"/>
                </c:ext>
              </c:extLst>
            </c:dLbl>
            <c:dLbl>
              <c:idx val="458"/>
              <c:tx>
                <c:rich>
                  <a:bodyPr/>
                  <a:lstStyle/>
                  <a:p>
                    <a:fld id="{82C496C2-CAB2-5045-9D0E-F8881176FC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7-6DFD-48F2-93C9-5ECF348A49C1}"/>
                </c:ext>
              </c:extLst>
            </c:dLbl>
            <c:dLbl>
              <c:idx val="459"/>
              <c:tx>
                <c:rich>
                  <a:bodyPr/>
                  <a:lstStyle/>
                  <a:p>
                    <a:fld id="{A6BC676A-C086-AE44-98E1-4A954ED372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8-6DFD-48F2-93C9-5ECF348A49C1}"/>
                </c:ext>
              </c:extLst>
            </c:dLbl>
            <c:dLbl>
              <c:idx val="460"/>
              <c:tx>
                <c:rich>
                  <a:bodyPr/>
                  <a:lstStyle/>
                  <a:p>
                    <a:fld id="{30992A41-37B7-6A47-B5B4-50D00B6456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9-6DFD-48F2-93C9-5ECF348A49C1}"/>
                </c:ext>
              </c:extLst>
            </c:dLbl>
            <c:dLbl>
              <c:idx val="461"/>
              <c:tx>
                <c:rich>
                  <a:bodyPr/>
                  <a:lstStyle/>
                  <a:p>
                    <a:fld id="{2A1C8EC4-F286-7148-9155-8266DE5A38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A-6DFD-48F2-93C9-5ECF348A49C1}"/>
                </c:ext>
              </c:extLst>
            </c:dLbl>
            <c:dLbl>
              <c:idx val="462"/>
              <c:tx>
                <c:rich>
                  <a:bodyPr/>
                  <a:lstStyle/>
                  <a:p>
                    <a:fld id="{D4D8BABC-F406-9F47-B040-916509AAFC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B-6DFD-48F2-93C9-5ECF348A49C1}"/>
                </c:ext>
              </c:extLst>
            </c:dLbl>
            <c:dLbl>
              <c:idx val="463"/>
              <c:tx>
                <c:rich>
                  <a:bodyPr/>
                  <a:lstStyle/>
                  <a:p>
                    <a:fld id="{C8697068-8D40-3D4D-A565-784761A151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C-6DFD-48F2-93C9-5ECF348A49C1}"/>
                </c:ext>
              </c:extLst>
            </c:dLbl>
            <c:dLbl>
              <c:idx val="464"/>
              <c:tx>
                <c:rich>
                  <a:bodyPr/>
                  <a:lstStyle/>
                  <a:p>
                    <a:fld id="{548B3DE1-E8B1-134A-9EC7-5DB1BBB454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D-6DFD-48F2-93C9-5ECF348A49C1}"/>
                </c:ext>
              </c:extLst>
            </c:dLbl>
            <c:dLbl>
              <c:idx val="465"/>
              <c:tx>
                <c:rich>
                  <a:bodyPr/>
                  <a:lstStyle/>
                  <a:p>
                    <a:fld id="{C5DD471D-8E20-5246-A89C-19D84354C0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E-6DFD-48F2-93C9-5ECF348A49C1}"/>
                </c:ext>
              </c:extLst>
            </c:dLbl>
            <c:dLbl>
              <c:idx val="466"/>
              <c:tx>
                <c:rich>
                  <a:bodyPr/>
                  <a:lstStyle/>
                  <a:p>
                    <a:fld id="{D39600E7-7296-FC4E-BEBD-ADEB6D4D15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EF-6DFD-48F2-93C9-5ECF348A49C1}"/>
                </c:ext>
              </c:extLst>
            </c:dLbl>
            <c:dLbl>
              <c:idx val="467"/>
              <c:tx>
                <c:rich>
                  <a:bodyPr/>
                  <a:lstStyle/>
                  <a:p>
                    <a:fld id="{876F9D51-066B-2249-BA87-AE693E595C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F0-6DFD-48F2-93C9-5ECF348A49C1}"/>
                </c:ext>
              </c:extLst>
            </c:dLbl>
            <c:dLbl>
              <c:idx val="468"/>
              <c:tx>
                <c:rich>
                  <a:bodyPr/>
                  <a:lstStyle/>
                  <a:p>
                    <a:fld id="{A37D10F7-7D92-0348-8E8C-1C84DEE82C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F1-6DFD-48F2-93C9-5ECF348A49C1}"/>
                </c:ext>
              </c:extLst>
            </c:dLbl>
            <c:dLbl>
              <c:idx val="469"/>
              <c:tx>
                <c:rich>
                  <a:bodyPr/>
                  <a:lstStyle/>
                  <a:p>
                    <a:fld id="{ED64E64D-7E92-5849-9E04-0A349F97DD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8F2-6DFD-48F2-93C9-5ECF348A49C1}"/>
                </c:ext>
              </c:extLst>
            </c:dLbl>
            <c:dLbl>
              <c:idx val="4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3-6DFD-48F2-93C9-5ECF348A49C1}"/>
                </c:ext>
              </c:extLst>
            </c:dLbl>
            <c:dLbl>
              <c:idx val="4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4-6DFD-48F2-93C9-5ECF348A49C1}"/>
                </c:ext>
              </c:extLst>
            </c:dLbl>
            <c:dLbl>
              <c:idx val="4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5-6DFD-48F2-93C9-5ECF348A49C1}"/>
                </c:ext>
              </c:extLst>
            </c:dLbl>
            <c:dLbl>
              <c:idx val="4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6-6DFD-48F2-93C9-5ECF348A49C1}"/>
                </c:ext>
              </c:extLst>
            </c:dLbl>
            <c:dLbl>
              <c:idx val="4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7-6DFD-48F2-93C9-5ECF348A49C1}"/>
                </c:ext>
              </c:extLst>
            </c:dLbl>
            <c:dLbl>
              <c:idx val="4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8-6DFD-48F2-93C9-5ECF348A49C1}"/>
                </c:ext>
              </c:extLst>
            </c:dLbl>
            <c:dLbl>
              <c:idx val="4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9-6DFD-48F2-93C9-5ECF348A49C1}"/>
                </c:ext>
              </c:extLst>
            </c:dLbl>
            <c:dLbl>
              <c:idx val="4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A-6DFD-48F2-93C9-5ECF348A49C1}"/>
                </c:ext>
              </c:extLst>
            </c:dLbl>
            <c:dLbl>
              <c:idx val="4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B-6DFD-48F2-93C9-5ECF348A49C1}"/>
                </c:ext>
              </c:extLst>
            </c:dLbl>
            <c:dLbl>
              <c:idx val="4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C-6DFD-48F2-93C9-5ECF348A49C1}"/>
                </c:ext>
              </c:extLst>
            </c:dLbl>
            <c:dLbl>
              <c:idx val="4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D-6DFD-48F2-93C9-5ECF348A49C1}"/>
                </c:ext>
              </c:extLst>
            </c:dLbl>
            <c:dLbl>
              <c:idx val="4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E-6DFD-48F2-93C9-5ECF348A49C1}"/>
                </c:ext>
              </c:extLst>
            </c:dLbl>
            <c:dLbl>
              <c:idx val="4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8FF-6DFD-48F2-93C9-5ECF348A49C1}"/>
                </c:ext>
              </c:extLst>
            </c:dLbl>
            <c:dLbl>
              <c:idx val="483"/>
              <c:tx>
                <c:rich>
                  <a:bodyPr/>
                  <a:lstStyle/>
                  <a:p>
                    <a:fld id="{90989057-8918-3447-8DD1-B6B0613FCB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0-6DFD-48F2-93C9-5ECF348A49C1}"/>
                </c:ext>
              </c:extLst>
            </c:dLbl>
            <c:dLbl>
              <c:idx val="484"/>
              <c:tx>
                <c:rich>
                  <a:bodyPr/>
                  <a:lstStyle/>
                  <a:p>
                    <a:fld id="{ADE9DD94-68A6-7F44-AF3A-6E0265B9D9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1-6DFD-48F2-93C9-5ECF348A49C1}"/>
                </c:ext>
              </c:extLst>
            </c:dLbl>
            <c:dLbl>
              <c:idx val="485"/>
              <c:tx>
                <c:rich>
                  <a:bodyPr/>
                  <a:lstStyle/>
                  <a:p>
                    <a:fld id="{05BF7A82-6E16-C64C-A578-64B4918B55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2-6DFD-48F2-93C9-5ECF348A49C1}"/>
                </c:ext>
              </c:extLst>
            </c:dLbl>
            <c:dLbl>
              <c:idx val="486"/>
              <c:tx>
                <c:rich>
                  <a:bodyPr/>
                  <a:lstStyle/>
                  <a:p>
                    <a:fld id="{95999BB3-E7FA-6943-BDCB-A3B78B76CE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3-6DFD-48F2-93C9-5ECF348A49C1}"/>
                </c:ext>
              </c:extLst>
            </c:dLbl>
            <c:dLbl>
              <c:idx val="487"/>
              <c:tx>
                <c:rich>
                  <a:bodyPr/>
                  <a:lstStyle/>
                  <a:p>
                    <a:fld id="{A5D40177-5D98-EF48-AB46-BDEE9621CF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4-6DFD-48F2-93C9-5ECF348A49C1}"/>
                </c:ext>
              </c:extLst>
            </c:dLbl>
            <c:dLbl>
              <c:idx val="488"/>
              <c:tx>
                <c:rich>
                  <a:bodyPr/>
                  <a:lstStyle/>
                  <a:p>
                    <a:fld id="{1B5DE779-D572-7C4C-94B7-79B72334C0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5-6DFD-48F2-93C9-5ECF348A49C1}"/>
                </c:ext>
              </c:extLst>
            </c:dLbl>
            <c:dLbl>
              <c:idx val="489"/>
              <c:tx>
                <c:rich>
                  <a:bodyPr/>
                  <a:lstStyle/>
                  <a:p>
                    <a:fld id="{6A145BCC-B18D-4545-AF9B-C1B62F72E6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6-6DFD-48F2-93C9-5ECF348A49C1}"/>
                </c:ext>
              </c:extLst>
            </c:dLbl>
            <c:dLbl>
              <c:idx val="490"/>
              <c:tx>
                <c:rich>
                  <a:bodyPr/>
                  <a:lstStyle/>
                  <a:p>
                    <a:fld id="{1E1BEA7B-4EEE-1343-8A77-5CF7A1E140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7-6DFD-48F2-93C9-5ECF348A49C1}"/>
                </c:ext>
              </c:extLst>
            </c:dLbl>
            <c:dLbl>
              <c:idx val="491"/>
              <c:tx>
                <c:rich>
                  <a:bodyPr/>
                  <a:lstStyle/>
                  <a:p>
                    <a:fld id="{3E38162E-A6A3-AB45-8239-1286E2C797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8-6DFD-48F2-93C9-5ECF348A49C1}"/>
                </c:ext>
              </c:extLst>
            </c:dLbl>
            <c:dLbl>
              <c:idx val="492"/>
              <c:tx>
                <c:rich>
                  <a:bodyPr/>
                  <a:lstStyle/>
                  <a:p>
                    <a:fld id="{08ADAB3E-ED37-DA4D-B028-63B8CC3435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9-6DFD-48F2-93C9-5ECF348A49C1}"/>
                </c:ext>
              </c:extLst>
            </c:dLbl>
            <c:dLbl>
              <c:idx val="493"/>
              <c:tx>
                <c:rich>
                  <a:bodyPr/>
                  <a:lstStyle/>
                  <a:p>
                    <a:fld id="{E95B5839-8ED4-204F-BD1D-3F79D67D48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A-6DFD-48F2-93C9-5ECF348A49C1}"/>
                </c:ext>
              </c:extLst>
            </c:dLbl>
            <c:dLbl>
              <c:idx val="494"/>
              <c:tx>
                <c:rich>
                  <a:bodyPr/>
                  <a:lstStyle/>
                  <a:p>
                    <a:fld id="{E15A8280-5A98-8544-BFA4-D5366F119A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B-6DFD-48F2-93C9-5ECF348A49C1}"/>
                </c:ext>
              </c:extLst>
            </c:dLbl>
            <c:dLbl>
              <c:idx val="495"/>
              <c:tx>
                <c:rich>
                  <a:bodyPr/>
                  <a:lstStyle/>
                  <a:p>
                    <a:fld id="{B3285C1C-C27F-294D-9A00-B13BC504D8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C-6DFD-48F2-93C9-5ECF348A49C1}"/>
                </c:ext>
              </c:extLst>
            </c:dLbl>
            <c:dLbl>
              <c:idx val="496"/>
              <c:tx>
                <c:rich>
                  <a:bodyPr/>
                  <a:lstStyle/>
                  <a:p>
                    <a:fld id="{620616AC-6874-2A46-8942-6848AF4BFE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0D-6DFD-48F2-93C9-5ECF348A49C1}"/>
                </c:ext>
              </c:extLst>
            </c:dLbl>
            <c:dLbl>
              <c:idx val="4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0E-6DFD-48F2-93C9-5ECF348A49C1}"/>
                </c:ext>
              </c:extLst>
            </c:dLbl>
            <c:dLbl>
              <c:idx val="4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0F-6DFD-48F2-93C9-5ECF348A49C1}"/>
                </c:ext>
              </c:extLst>
            </c:dLbl>
            <c:dLbl>
              <c:idx val="4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0-6DFD-48F2-93C9-5ECF348A49C1}"/>
                </c:ext>
              </c:extLst>
            </c:dLbl>
            <c:dLbl>
              <c:idx val="5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1-6DFD-48F2-93C9-5ECF348A49C1}"/>
                </c:ext>
              </c:extLst>
            </c:dLbl>
            <c:dLbl>
              <c:idx val="5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2-6DFD-48F2-93C9-5ECF348A49C1}"/>
                </c:ext>
              </c:extLst>
            </c:dLbl>
            <c:dLbl>
              <c:idx val="5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3-6DFD-48F2-93C9-5ECF348A49C1}"/>
                </c:ext>
              </c:extLst>
            </c:dLbl>
            <c:dLbl>
              <c:idx val="5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4-6DFD-48F2-93C9-5ECF348A49C1}"/>
                </c:ext>
              </c:extLst>
            </c:dLbl>
            <c:dLbl>
              <c:idx val="5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5-6DFD-48F2-93C9-5ECF348A49C1}"/>
                </c:ext>
              </c:extLst>
            </c:dLbl>
            <c:dLbl>
              <c:idx val="5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6-6DFD-48F2-93C9-5ECF348A49C1}"/>
                </c:ext>
              </c:extLst>
            </c:dLbl>
            <c:dLbl>
              <c:idx val="5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7-6DFD-48F2-93C9-5ECF348A49C1}"/>
                </c:ext>
              </c:extLst>
            </c:dLbl>
            <c:dLbl>
              <c:idx val="5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8-6DFD-48F2-93C9-5ECF348A49C1}"/>
                </c:ext>
              </c:extLst>
            </c:dLbl>
            <c:dLbl>
              <c:idx val="5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9-6DFD-48F2-93C9-5ECF348A49C1}"/>
                </c:ext>
              </c:extLst>
            </c:dLbl>
            <c:dLbl>
              <c:idx val="5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1A-6DFD-48F2-93C9-5ECF348A49C1}"/>
                </c:ext>
              </c:extLst>
            </c:dLbl>
            <c:dLbl>
              <c:idx val="510"/>
              <c:tx>
                <c:rich>
                  <a:bodyPr/>
                  <a:lstStyle/>
                  <a:p>
                    <a:fld id="{BB93F5AF-273B-F94E-9708-B4F9F85740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1B-6DFD-48F2-93C9-5ECF348A49C1}"/>
                </c:ext>
              </c:extLst>
            </c:dLbl>
            <c:dLbl>
              <c:idx val="511"/>
              <c:tx>
                <c:rich>
                  <a:bodyPr/>
                  <a:lstStyle/>
                  <a:p>
                    <a:fld id="{C4F1263C-279A-914E-984D-CA40660DA1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1C-6DFD-48F2-93C9-5ECF348A49C1}"/>
                </c:ext>
              </c:extLst>
            </c:dLbl>
            <c:dLbl>
              <c:idx val="512"/>
              <c:tx>
                <c:rich>
                  <a:bodyPr/>
                  <a:lstStyle/>
                  <a:p>
                    <a:fld id="{1696C1ED-6E20-614A-A509-1CCA61CCB3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1D-6DFD-48F2-93C9-5ECF348A49C1}"/>
                </c:ext>
              </c:extLst>
            </c:dLbl>
            <c:dLbl>
              <c:idx val="513"/>
              <c:tx>
                <c:rich>
                  <a:bodyPr/>
                  <a:lstStyle/>
                  <a:p>
                    <a:fld id="{D2D6CD45-C783-F64B-BB4D-C88BA775AA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1E-6DFD-48F2-93C9-5ECF348A49C1}"/>
                </c:ext>
              </c:extLst>
            </c:dLbl>
            <c:dLbl>
              <c:idx val="514"/>
              <c:tx>
                <c:rich>
                  <a:bodyPr/>
                  <a:lstStyle/>
                  <a:p>
                    <a:fld id="{94EC8F1F-A2B5-D144-8D29-530B05B6A8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1F-6DFD-48F2-93C9-5ECF348A49C1}"/>
                </c:ext>
              </c:extLst>
            </c:dLbl>
            <c:dLbl>
              <c:idx val="515"/>
              <c:tx>
                <c:rich>
                  <a:bodyPr/>
                  <a:lstStyle/>
                  <a:p>
                    <a:fld id="{F31A682A-ECD7-9C43-BAC1-73C35F3C07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0-6DFD-48F2-93C9-5ECF348A49C1}"/>
                </c:ext>
              </c:extLst>
            </c:dLbl>
            <c:dLbl>
              <c:idx val="516"/>
              <c:tx>
                <c:rich>
                  <a:bodyPr/>
                  <a:lstStyle/>
                  <a:p>
                    <a:fld id="{FBF7BD5C-F2F3-E742-8D38-1B25835039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1-6DFD-48F2-93C9-5ECF348A49C1}"/>
                </c:ext>
              </c:extLst>
            </c:dLbl>
            <c:dLbl>
              <c:idx val="517"/>
              <c:tx>
                <c:rich>
                  <a:bodyPr/>
                  <a:lstStyle/>
                  <a:p>
                    <a:fld id="{7DC11B5E-DA0A-3745-8EED-8D13853F7B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2-6DFD-48F2-93C9-5ECF348A49C1}"/>
                </c:ext>
              </c:extLst>
            </c:dLbl>
            <c:dLbl>
              <c:idx val="518"/>
              <c:tx>
                <c:rich>
                  <a:bodyPr/>
                  <a:lstStyle/>
                  <a:p>
                    <a:fld id="{A1D68EE4-5041-D542-963F-8E017BF300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3-6DFD-48F2-93C9-5ECF348A49C1}"/>
                </c:ext>
              </c:extLst>
            </c:dLbl>
            <c:dLbl>
              <c:idx val="519"/>
              <c:tx>
                <c:rich>
                  <a:bodyPr/>
                  <a:lstStyle/>
                  <a:p>
                    <a:fld id="{A67043BB-11C7-2149-B359-A2D2405C5A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4-6DFD-48F2-93C9-5ECF348A49C1}"/>
                </c:ext>
              </c:extLst>
            </c:dLbl>
            <c:dLbl>
              <c:idx val="520"/>
              <c:tx>
                <c:rich>
                  <a:bodyPr/>
                  <a:lstStyle/>
                  <a:p>
                    <a:fld id="{0B7A3166-6F18-4B49-8895-5C73280A47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5-6DFD-48F2-93C9-5ECF348A49C1}"/>
                </c:ext>
              </c:extLst>
            </c:dLbl>
            <c:dLbl>
              <c:idx val="521"/>
              <c:tx>
                <c:rich>
                  <a:bodyPr/>
                  <a:lstStyle/>
                  <a:p>
                    <a:fld id="{116D3092-A5BD-8A43-A38D-0B0A3B144D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6-6DFD-48F2-93C9-5ECF348A49C1}"/>
                </c:ext>
              </c:extLst>
            </c:dLbl>
            <c:dLbl>
              <c:idx val="522"/>
              <c:tx>
                <c:rich>
                  <a:bodyPr/>
                  <a:lstStyle/>
                  <a:p>
                    <a:fld id="{39C97F9B-E3B0-7548-AE37-76C30B2E3D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7-6DFD-48F2-93C9-5ECF348A49C1}"/>
                </c:ext>
              </c:extLst>
            </c:dLbl>
            <c:dLbl>
              <c:idx val="5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28-6DFD-48F2-93C9-5ECF348A49C1}"/>
                </c:ext>
              </c:extLst>
            </c:dLbl>
            <c:dLbl>
              <c:idx val="524"/>
              <c:tx>
                <c:rich>
                  <a:bodyPr/>
                  <a:lstStyle/>
                  <a:p>
                    <a:fld id="{36009E07-8DFA-7D4B-BF78-03BD086380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9-6DFD-48F2-93C9-5ECF348A49C1}"/>
                </c:ext>
              </c:extLst>
            </c:dLbl>
            <c:dLbl>
              <c:idx val="525"/>
              <c:tx>
                <c:rich>
                  <a:bodyPr/>
                  <a:lstStyle/>
                  <a:p>
                    <a:fld id="{3E35F3B4-8960-8B49-B09D-CFEFA265E7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A-6DFD-48F2-93C9-5ECF348A49C1}"/>
                </c:ext>
              </c:extLst>
            </c:dLbl>
            <c:dLbl>
              <c:idx val="526"/>
              <c:tx>
                <c:rich>
                  <a:bodyPr/>
                  <a:lstStyle/>
                  <a:p>
                    <a:fld id="{AE58F4B6-18DF-9544-B908-38C2E64668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B-6DFD-48F2-93C9-5ECF348A49C1}"/>
                </c:ext>
              </c:extLst>
            </c:dLbl>
            <c:dLbl>
              <c:idx val="527"/>
              <c:tx>
                <c:rich>
                  <a:bodyPr/>
                  <a:lstStyle/>
                  <a:p>
                    <a:fld id="{04729B53-9632-DE47-A15B-60EF6E727E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C-6DFD-48F2-93C9-5ECF348A49C1}"/>
                </c:ext>
              </c:extLst>
            </c:dLbl>
            <c:dLbl>
              <c:idx val="528"/>
              <c:tx>
                <c:rich>
                  <a:bodyPr/>
                  <a:lstStyle/>
                  <a:p>
                    <a:fld id="{C58B3031-C86F-5A49-AEC2-9D6EA93C29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D-6DFD-48F2-93C9-5ECF348A49C1}"/>
                </c:ext>
              </c:extLst>
            </c:dLbl>
            <c:dLbl>
              <c:idx val="529"/>
              <c:tx>
                <c:rich>
                  <a:bodyPr/>
                  <a:lstStyle/>
                  <a:p>
                    <a:fld id="{6F2C2853-4F54-9F4F-A170-7397329CE4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E-6DFD-48F2-93C9-5ECF348A49C1}"/>
                </c:ext>
              </c:extLst>
            </c:dLbl>
            <c:dLbl>
              <c:idx val="530"/>
              <c:tx>
                <c:rich>
                  <a:bodyPr/>
                  <a:lstStyle/>
                  <a:p>
                    <a:fld id="{513321C9-CCAC-1C4A-B1EF-985CF83FAB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2F-6DFD-48F2-93C9-5ECF348A49C1}"/>
                </c:ext>
              </c:extLst>
            </c:dLbl>
            <c:dLbl>
              <c:idx val="531"/>
              <c:tx>
                <c:rich>
                  <a:bodyPr/>
                  <a:lstStyle/>
                  <a:p>
                    <a:fld id="{5C2E9066-8370-9D47-B2FB-7AB9764023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0-6DFD-48F2-93C9-5ECF348A49C1}"/>
                </c:ext>
              </c:extLst>
            </c:dLbl>
            <c:dLbl>
              <c:idx val="5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31-6DFD-48F2-93C9-5ECF348A49C1}"/>
                </c:ext>
              </c:extLst>
            </c:dLbl>
            <c:dLbl>
              <c:idx val="5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32-6DFD-48F2-93C9-5ECF348A49C1}"/>
                </c:ext>
              </c:extLst>
            </c:dLbl>
            <c:dLbl>
              <c:idx val="5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33-6DFD-48F2-93C9-5ECF348A49C1}"/>
                </c:ext>
              </c:extLst>
            </c:dLbl>
            <c:dLbl>
              <c:idx val="5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34-6DFD-48F2-93C9-5ECF348A49C1}"/>
                </c:ext>
              </c:extLst>
            </c:dLbl>
            <c:dLbl>
              <c:idx val="5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35-6DFD-48F2-93C9-5ECF348A49C1}"/>
                </c:ext>
              </c:extLst>
            </c:dLbl>
            <c:dLbl>
              <c:idx val="537"/>
              <c:tx>
                <c:rich>
                  <a:bodyPr/>
                  <a:lstStyle/>
                  <a:p>
                    <a:fld id="{A7E44E16-84A1-F449-9E76-BDEAD46F3E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6-6DFD-48F2-93C9-5ECF348A49C1}"/>
                </c:ext>
              </c:extLst>
            </c:dLbl>
            <c:dLbl>
              <c:idx val="538"/>
              <c:tx>
                <c:rich>
                  <a:bodyPr/>
                  <a:lstStyle/>
                  <a:p>
                    <a:fld id="{0E31C67C-FB40-CD46-B1DC-602EC5C0CD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7-6DFD-48F2-93C9-5ECF348A49C1}"/>
                </c:ext>
              </c:extLst>
            </c:dLbl>
            <c:dLbl>
              <c:idx val="539"/>
              <c:tx>
                <c:rich>
                  <a:bodyPr/>
                  <a:lstStyle/>
                  <a:p>
                    <a:fld id="{A0C5285F-CF95-C34A-8677-9FF51A04C6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8-6DFD-48F2-93C9-5ECF348A49C1}"/>
                </c:ext>
              </c:extLst>
            </c:dLbl>
            <c:dLbl>
              <c:idx val="540"/>
              <c:tx>
                <c:rich>
                  <a:bodyPr/>
                  <a:lstStyle/>
                  <a:p>
                    <a:fld id="{B5ECCAF4-994D-8A42-A803-FD400DA74E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9-6DFD-48F2-93C9-5ECF348A49C1}"/>
                </c:ext>
              </c:extLst>
            </c:dLbl>
            <c:dLbl>
              <c:idx val="541"/>
              <c:tx>
                <c:rich>
                  <a:bodyPr/>
                  <a:lstStyle/>
                  <a:p>
                    <a:fld id="{6DF560AF-606E-5F44-B7A6-DA0E5DDCB5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A-6DFD-48F2-93C9-5ECF348A49C1}"/>
                </c:ext>
              </c:extLst>
            </c:dLbl>
            <c:dLbl>
              <c:idx val="542"/>
              <c:tx>
                <c:rich>
                  <a:bodyPr/>
                  <a:lstStyle/>
                  <a:p>
                    <a:fld id="{AC20BBFD-5F88-9647-B939-7FA72DA328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B-6DFD-48F2-93C9-5ECF348A49C1}"/>
                </c:ext>
              </c:extLst>
            </c:dLbl>
            <c:dLbl>
              <c:idx val="543"/>
              <c:tx>
                <c:rich>
                  <a:bodyPr/>
                  <a:lstStyle/>
                  <a:p>
                    <a:fld id="{C656D5EF-81E7-8643-BC91-EAE83FF613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C-6DFD-48F2-93C9-5ECF348A49C1}"/>
                </c:ext>
              </c:extLst>
            </c:dLbl>
            <c:dLbl>
              <c:idx val="544"/>
              <c:tx>
                <c:rich>
                  <a:bodyPr/>
                  <a:lstStyle/>
                  <a:p>
                    <a:fld id="{97E6833C-DFEC-1B4A-A061-B8F8AD36EF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D-6DFD-48F2-93C9-5ECF348A49C1}"/>
                </c:ext>
              </c:extLst>
            </c:dLbl>
            <c:dLbl>
              <c:idx val="545"/>
              <c:tx>
                <c:rich>
                  <a:bodyPr/>
                  <a:lstStyle/>
                  <a:p>
                    <a:fld id="{7849CA47-9A83-CA46-B112-CA7AFC68F1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E-6DFD-48F2-93C9-5ECF348A49C1}"/>
                </c:ext>
              </c:extLst>
            </c:dLbl>
            <c:dLbl>
              <c:idx val="546"/>
              <c:tx>
                <c:rich>
                  <a:bodyPr/>
                  <a:lstStyle/>
                  <a:p>
                    <a:fld id="{30E61372-8FB9-DD43-9875-AFF222FD28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3F-6DFD-48F2-93C9-5ECF348A49C1}"/>
                </c:ext>
              </c:extLst>
            </c:dLbl>
            <c:dLbl>
              <c:idx val="547"/>
              <c:tx>
                <c:rich>
                  <a:bodyPr/>
                  <a:lstStyle/>
                  <a:p>
                    <a:fld id="{6C4A12E6-0B06-184A-BBB7-F0371F6A4A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0-6DFD-48F2-93C9-5ECF348A49C1}"/>
                </c:ext>
              </c:extLst>
            </c:dLbl>
            <c:dLbl>
              <c:idx val="548"/>
              <c:tx>
                <c:rich>
                  <a:bodyPr/>
                  <a:lstStyle/>
                  <a:p>
                    <a:fld id="{C028F346-3F5B-2042-A57A-B7EAC89118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1-6DFD-48F2-93C9-5ECF348A49C1}"/>
                </c:ext>
              </c:extLst>
            </c:dLbl>
            <c:dLbl>
              <c:idx val="549"/>
              <c:tx>
                <c:rich>
                  <a:bodyPr/>
                  <a:lstStyle/>
                  <a:p>
                    <a:fld id="{C5CDBD31-0BFB-0949-91F3-CB7FD372CE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2-6DFD-48F2-93C9-5ECF348A49C1}"/>
                </c:ext>
              </c:extLst>
            </c:dLbl>
            <c:dLbl>
              <c:idx val="550"/>
              <c:tx>
                <c:rich>
                  <a:bodyPr/>
                  <a:lstStyle/>
                  <a:p>
                    <a:fld id="{240E3579-28D5-E749-965C-CFE17741D1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3-6DFD-48F2-93C9-5ECF348A49C1}"/>
                </c:ext>
              </c:extLst>
            </c:dLbl>
            <c:dLbl>
              <c:idx val="551"/>
              <c:tx>
                <c:rich>
                  <a:bodyPr/>
                  <a:lstStyle/>
                  <a:p>
                    <a:fld id="{E0D9556B-59E2-6348-8B6F-990F371EE4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4-6DFD-48F2-93C9-5ECF348A49C1}"/>
                </c:ext>
              </c:extLst>
            </c:dLbl>
            <c:dLbl>
              <c:idx val="5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45-6DFD-48F2-93C9-5ECF348A49C1}"/>
                </c:ext>
              </c:extLst>
            </c:dLbl>
            <c:dLbl>
              <c:idx val="553"/>
              <c:tx>
                <c:rich>
                  <a:bodyPr/>
                  <a:lstStyle/>
                  <a:p>
                    <a:fld id="{6C9B41D3-8A22-3645-A7EC-D14E32887F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6-6DFD-48F2-93C9-5ECF348A49C1}"/>
                </c:ext>
              </c:extLst>
            </c:dLbl>
            <c:dLbl>
              <c:idx val="554"/>
              <c:tx>
                <c:rich>
                  <a:bodyPr/>
                  <a:lstStyle/>
                  <a:p>
                    <a:fld id="{2EA18E28-0FCF-ED45-A5A4-D8B0302CE3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7-6DFD-48F2-93C9-5ECF348A49C1}"/>
                </c:ext>
              </c:extLst>
            </c:dLbl>
            <c:dLbl>
              <c:idx val="555"/>
              <c:tx>
                <c:rich>
                  <a:bodyPr/>
                  <a:lstStyle/>
                  <a:p>
                    <a:fld id="{9A4F1312-0200-BC4B-8F64-25D95BAEDE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8-6DFD-48F2-93C9-5ECF348A49C1}"/>
                </c:ext>
              </c:extLst>
            </c:dLbl>
            <c:dLbl>
              <c:idx val="556"/>
              <c:tx>
                <c:rich>
                  <a:bodyPr/>
                  <a:lstStyle/>
                  <a:p>
                    <a:fld id="{18F44AE4-5630-7F45-8D2E-5A6DB65E8E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9-6DFD-48F2-93C9-5ECF348A49C1}"/>
                </c:ext>
              </c:extLst>
            </c:dLbl>
            <c:dLbl>
              <c:idx val="557"/>
              <c:tx>
                <c:rich>
                  <a:bodyPr/>
                  <a:lstStyle/>
                  <a:p>
                    <a:fld id="{AC8D9DCE-0A4C-6740-BE55-2B902431B3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A-6DFD-48F2-93C9-5ECF348A49C1}"/>
                </c:ext>
              </c:extLst>
            </c:dLbl>
            <c:dLbl>
              <c:idx val="558"/>
              <c:tx>
                <c:rich>
                  <a:bodyPr/>
                  <a:lstStyle/>
                  <a:p>
                    <a:fld id="{58F6F5A8-DC70-4D4A-A356-EFFA931E8A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B-6DFD-48F2-93C9-5ECF348A49C1}"/>
                </c:ext>
              </c:extLst>
            </c:dLbl>
            <c:dLbl>
              <c:idx val="559"/>
              <c:tx>
                <c:rich>
                  <a:bodyPr/>
                  <a:lstStyle/>
                  <a:p>
                    <a:fld id="{A041980C-9E10-6749-B77D-232F295933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C-6DFD-48F2-93C9-5ECF348A49C1}"/>
                </c:ext>
              </c:extLst>
            </c:dLbl>
            <c:dLbl>
              <c:idx val="560"/>
              <c:tx>
                <c:rich>
                  <a:bodyPr/>
                  <a:lstStyle/>
                  <a:p>
                    <a:fld id="{646B1C1E-9069-2D42-A176-74707C8537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D-6DFD-48F2-93C9-5ECF348A49C1}"/>
                </c:ext>
              </c:extLst>
            </c:dLbl>
            <c:dLbl>
              <c:idx val="561"/>
              <c:tx>
                <c:rich>
                  <a:bodyPr/>
                  <a:lstStyle/>
                  <a:p>
                    <a:fld id="{94668906-1371-E64D-BB52-C83107CCD9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E-6DFD-48F2-93C9-5ECF348A49C1}"/>
                </c:ext>
              </c:extLst>
            </c:dLbl>
            <c:dLbl>
              <c:idx val="562"/>
              <c:tx>
                <c:rich>
                  <a:bodyPr/>
                  <a:lstStyle/>
                  <a:p>
                    <a:fld id="{EF2D6D95-5A1D-9C4D-B859-64CA379FB2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4F-6DFD-48F2-93C9-5ECF348A49C1}"/>
                </c:ext>
              </c:extLst>
            </c:dLbl>
            <c:dLbl>
              <c:idx val="563"/>
              <c:tx>
                <c:rich>
                  <a:bodyPr/>
                  <a:lstStyle/>
                  <a:p>
                    <a:fld id="{620F14E3-8B10-5E4E-A7EC-4302A7425E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0-6DFD-48F2-93C9-5ECF348A49C1}"/>
                </c:ext>
              </c:extLst>
            </c:dLbl>
            <c:dLbl>
              <c:idx val="5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51-6DFD-48F2-93C9-5ECF348A49C1}"/>
                </c:ext>
              </c:extLst>
            </c:dLbl>
            <c:dLbl>
              <c:idx val="5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52-6DFD-48F2-93C9-5ECF348A49C1}"/>
                </c:ext>
              </c:extLst>
            </c:dLbl>
            <c:dLbl>
              <c:idx val="5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53-6DFD-48F2-93C9-5ECF348A49C1}"/>
                </c:ext>
              </c:extLst>
            </c:dLbl>
            <c:dLbl>
              <c:idx val="5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54-6DFD-48F2-93C9-5ECF348A49C1}"/>
                </c:ext>
              </c:extLst>
            </c:dLbl>
            <c:dLbl>
              <c:idx val="5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55-6DFD-48F2-93C9-5ECF348A49C1}"/>
                </c:ext>
              </c:extLst>
            </c:dLbl>
            <c:dLbl>
              <c:idx val="5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56-6DFD-48F2-93C9-5ECF348A49C1}"/>
                </c:ext>
              </c:extLst>
            </c:dLbl>
            <c:dLbl>
              <c:idx val="570"/>
              <c:tx>
                <c:rich>
                  <a:bodyPr/>
                  <a:lstStyle/>
                  <a:p>
                    <a:fld id="{AD697A6D-1369-D34C-B709-5D35073344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7-6DFD-48F2-93C9-5ECF348A49C1}"/>
                </c:ext>
              </c:extLst>
            </c:dLbl>
            <c:dLbl>
              <c:idx val="571"/>
              <c:tx>
                <c:rich>
                  <a:bodyPr/>
                  <a:lstStyle/>
                  <a:p>
                    <a:fld id="{C8C421F3-DBEC-F544-942A-398DD586A5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8-6DFD-48F2-93C9-5ECF348A49C1}"/>
                </c:ext>
              </c:extLst>
            </c:dLbl>
            <c:dLbl>
              <c:idx val="572"/>
              <c:tx>
                <c:rich>
                  <a:bodyPr/>
                  <a:lstStyle/>
                  <a:p>
                    <a:fld id="{EE597DD1-E1D7-7D48-95E9-863961005E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9-6DFD-48F2-93C9-5ECF348A49C1}"/>
                </c:ext>
              </c:extLst>
            </c:dLbl>
            <c:dLbl>
              <c:idx val="573"/>
              <c:tx>
                <c:rich>
                  <a:bodyPr/>
                  <a:lstStyle/>
                  <a:p>
                    <a:fld id="{4A69D503-650C-AF43-9ED6-C2BED3CF07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A-6DFD-48F2-93C9-5ECF348A49C1}"/>
                </c:ext>
              </c:extLst>
            </c:dLbl>
            <c:dLbl>
              <c:idx val="574"/>
              <c:tx>
                <c:rich>
                  <a:bodyPr/>
                  <a:lstStyle/>
                  <a:p>
                    <a:fld id="{60B96F05-B534-3A4A-962D-B0944CF02E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B-6DFD-48F2-93C9-5ECF348A49C1}"/>
                </c:ext>
              </c:extLst>
            </c:dLbl>
            <c:dLbl>
              <c:idx val="575"/>
              <c:tx>
                <c:rich>
                  <a:bodyPr/>
                  <a:lstStyle/>
                  <a:p>
                    <a:fld id="{5FC24A20-C1B5-5246-9FE8-E81937C0A4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C-6DFD-48F2-93C9-5ECF348A49C1}"/>
                </c:ext>
              </c:extLst>
            </c:dLbl>
            <c:dLbl>
              <c:idx val="576"/>
              <c:tx>
                <c:rich>
                  <a:bodyPr/>
                  <a:lstStyle/>
                  <a:p>
                    <a:fld id="{07F1FA9A-F380-3440-A042-88B4267142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D-6DFD-48F2-93C9-5ECF348A49C1}"/>
                </c:ext>
              </c:extLst>
            </c:dLbl>
            <c:dLbl>
              <c:idx val="577"/>
              <c:tx>
                <c:rich>
                  <a:bodyPr/>
                  <a:lstStyle/>
                  <a:p>
                    <a:fld id="{B96BD2E2-7812-D44E-9FED-2F785E3F4E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E-6DFD-48F2-93C9-5ECF348A49C1}"/>
                </c:ext>
              </c:extLst>
            </c:dLbl>
            <c:dLbl>
              <c:idx val="578"/>
              <c:tx>
                <c:rich>
                  <a:bodyPr/>
                  <a:lstStyle/>
                  <a:p>
                    <a:fld id="{3D9E4981-D850-DA4E-AD23-76183D2B0B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5F-6DFD-48F2-93C9-5ECF348A49C1}"/>
                </c:ext>
              </c:extLst>
            </c:dLbl>
            <c:dLbl>
              <c:idx val="579"/>
              <c:tx>
                <c:rich>
                  <a:bodyPr/>
                  <a:lstStyle/>
                  <a:p>
                    <a:fld id="{EEBDB19E-8D73-5E40-BA6A-EF22149BCF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0-6DFD-48F2-93C9-5ECF348A49C1}"/>
                </c:ext>
              </c:extLst>
            </c:dLbl>
            <c:dLbl>
              <c:idx val="580"/>
              <c:tx>
                <c:rich>
                  <a:bodyPr/>
                  <a:lstStyle/>
                  <a:p>
                    <a:fld id="{1601C7A8-84DF-BE4C-B901-B18CBC1FBD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1-6DFD-48F2-93C9-5ECF348A49C1}"/>
                </c:ext>
              </c:extLst>
            </c:dLbl>
            <c:dLbl>
              <c:idx val="581"/>
              <c:tx>
                <c:rich>
                  <a:bodyPr/>
                  <a:lstStyle/>
                  <a:p>
                    <a:fld id="{2D318896-67FC-5444-BC8F-8EC9D9A95B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2-6DFD-48F2-93C9-5ECF348A49C1}"/>
                </c:ext>
              </c:extLst>
            </c:dLbl>
            <c:dLbl>
              <c:idx val="582"/>
              <c:tx>
                <c:rich>
                  <a:bodyPr/>
                  <a:lstStyle/>
                  <a:p>
                    <a:fld id="{8C7BD79B-90C6-F044-B000-3D119781CB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3-6DFD-48F2-93C9-5ECF348A49C1}"/>
                </c:ext>
              </c:extLst>
            </c:dLbl>
            <c:dLbl>
              <c:idx val="583"/>
              <c:tx>
                <c:rich>
                  <a:bodyPr/>
                  <a:lstStyle/>
                  <a:p>
                    <a:fld id="{075E2FA8-FA6D-2F4D-BD80-A09FA09FD4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4-6DFD-48F2-93C9-5ECF348A49C1}"/>
                </c:ext>
              </c:extLst>
            </c:dLbl>
            <c:dLbl>
              <c:idx val="5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65-6DFD-48F2-93C9-5ECF348A49C1}"/>
                </c:ext>
              </c:extLst>
            </c:dLbl>
            <c:dLbl>
              <c:idx val="5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66-6DFD-48F2-93C9-5ECF348A49C1}"/>
                </c:ext>
              </c:extLst>
            </c:dLbl>
            <c:dLbl>
              <c:idx val="586"/>
              <c:tx>
                <c:rich>
                  <a:bodyPr/>
                  <a:lstStyle/>
                  <a:p>
                    <a:fld id="{35360D04-F7EB-3F40-AA68-122F3F335F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7-6DFD-48F2-93C9-5ECF348A49C1}"/>
                </c:ext>
              </c:extLst>
            </c:dLbl>
            <c:dLbl>
              <c:idx val="587"/>
              <c:tx>
                <c:rich>
                  <a:bodyPr/>
                  <a:lstStyle/>
                  <a:p>
                    <a:fld id="{D417D2F8-A880-2849-8CDF-D5DF1137E3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8-6DFD-48F2-93C9-5ECF348A49C1}"/>
                </c:ext>
              </c:extLst>
            </c:dLbl>
            <c:dLbl>
              <c:idx val="588"/>
              <c:tx>
                <c:rich>
                  <a:bodyPr/>
                  <a:lstStyle/>
                  <a:p>
                    <a:fld id="{B90BDDE3-FBE1-D045-A1DA-27FC44DB69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9-6DFD-48F2-93C9-5ECF348A49C1}"/>
                </c:ext>
              </c:extLst>
            </c:dLbl>
            <c:dLbl>
              <c:idx val="589"/>
              <c:tx>
                <c:rich>
                  <a:bodyPr/>
                  <a:lstStyle/>
                  <a:p>
                    <a:fld id="{6EB24BA5-BF3B-4F45-942C-A0507AC89D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A-6DFD-48F2-93C9-5ECF348A49C1}"/>
                </c:ext>
              </c:extLst>
            </c:dLbl>
            <c:dLbl>
              <c:idx val="590"/>
              <c:tx>
                <c:rich>
                  <a:bodyPr/>
                  <a:lstStyle/>
                  <a:p>
                    <a:fld id="{892DFB52-1188-8344-9474-0A43D2616E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B-6DFD-48F2-93C9-5ECF348A49C1}"/>
                </c:ext>
              </c:extLst>
            </c:dLbl>
            <c:dLbl>
              <c:idx val="591"/>
              <c:tx>
                <c:rich>
                  <a:bodyPr/>
                  <a:lstStyle/>
                  <a:p>
                    <a:fld id="{D1C48B07-D738-A14B-ABC0-10A04D15B8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C-6DFD-48F2-93C9-5ECF348A49C1}"/>
                </c:ext>
              </c:extLst>
            </c:dLbl>
            <c:dLbl>
              <c:idx val="592"/>
              <c:tx>
                <c:rich>
                  <a:bodyPr/>
                  <a:lstStyle/>
                  <a:p>
                    <a:fld id="{A174C085-2613-1047-B465-72AE8885C4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D-6DFD-48F2-93C9-5ECF348A49C1}"/>
                </c:ext>
              </c:extLst>
            </c:dLbl>
            <c:dLbl>
              <c:idx val="593"/>
              <c:tx>
                <c:rich>
                  <a:bodyPr/>
                  <a:lstStyle/>
                  <a:p>
                    <a:fld id="{A4448B9C-0197-8D47-A8D5-D6FF0A6633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E-6DFD-48F2-93C9-5ECF348A49C1}"/>
                </c:ext>
              </c:extLst>
            </c:dLbl>
            <c:dLbl>
              <c:idx val="594"/>
              <c:tx>
                <c:rich>
                  <a:bodyPr/>
                  <a:lstStyle/>
                  <a:p>
                    <a:fld id="{85A64DE9-EF9D-5842-9E9A-1648B8F682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6F-6DFD-48F2-93C9-5ECF348A49C1}"/>
                </c:ext>
              </c:extLst>
            </c:dLbl>
            <c:dLbl>
              <c:idx val="595"/>
              <c:tx>
                <c:rich>
                  <a:bodyPr/>
                  <a:lstStyle/>
                  <a:p>
                    <a:fld id="{614FFF87-3212-D64D-9EA7-8F84BF9BDC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0-6DFD-48F2-93C9-5ECF348A49C1}"/>
                </c:ext>
              </c:extLst>
            </c:dLbl>
            <c:dLbl>
              <c:idx val="596"/>
              <c:tx>
                <c:rich>
                  <a:bodyPr/>
                  <a:lstStyle/>
                  <a:p>
                    <a:fld id="{355A5E9A-6DA0-534A-8FBC-623012A3C8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1-6DFD-48F2-93C9-5ECF348A49C1}"/>
                </c:ext>
              </c:extLst>
            </c:dLbl>
            <c:dLbl>
              <c:idx val="597"/>
              <c:tx>
                <c:rich>
                  <a:bodyPr/>
                  <a:lstStyle/>
                  <a:p>
                    <a:fld id="{D03C692F-2D7F-5445-8CE0-109D0344C6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2-6DFD-48F2-93C9-5ECF348A49C1}"/>
                </c:ext>
              </c:extLst>
            </c:dLbl>
            <c:dLbl>
              <c:idx val="598"/>
              <c:tx>
                <c:rich>
                  <a:bodyPr/>
                  <a:lstStyle/>
                  <a:p>
                    <a:fld id="{BCAC11B2-37F8-6A4D-B544-3D99A4D661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3-6DFD-48F2-93C9-5ECF348A49C1}"/>
                </c:ext>
              </c:extLst>
            </c:dLbl>
            <c:dLbl>
              <c:idx val="599"/>
              <c:tx>
                <c:rich>
                  <a:bodyPr/>
                  <a:lstStyle/>
                  <a:p>
                    <a:fld id="{09F3EB3C-857E-1C4D-9788-24E4A89E34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4-6DFD-48F2-93C9-5ECF348A49C1}"/>
                </c:ext>
              </c:extLst>
            </c:dLbl>
            <c:dLbl>
              <c:idx val="600"/>
              <c:tx>
                <c:rich>
                  <a:bodyPr/>
                  <a:lstStyle/>
                  <a:p>
                    <a:fld id="{06A387B8-2E80-4447-8B40-09756AF68B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5-6DFD-48F2-93C9-5ECF348A49C1}"/>
                </c:ext>
              </c:extLst>
            </c:dLbl>
            <c:dLbl>
              <c:idx val="601"/>
              <c:tx>
                <c:rich>
                  <a:bodyPr/>
                  <a:lstStyle/>
                  <a:p>
                    <a:fld id="{CA09F86B-6EC6-4A47-BD3B-F7F2044B9F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6-6DFD-48F2-93C9-5ECF348A49C1}"/>
                </c:ext>
              </c:extLst>
            </c:dLbl>
            <c:dLbl>
              <c:idx val="602"/>
              <c:tx>
                <c:rich>
                  <a:bodyPr/>
                  <a:lstStyle/>
                  <a:p>
                    <a:fld id="{2FC1D55F-A282-AA4D-8EA1-9214A35A4A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7-6DFD-48F2-93C9-5ECF348A49C1}"/>
                </c:ext>
              </c:extLst>
            </c:dLbl>
            <c:dLbl>
              <c:idx val="603"/>
              <c:tx>
                <c:rich>
                  <a:bodyPr/>
                  <a:lstStyle/>
                  <a:p>
                    <a:fld id="{1A0BDAC5-5876-2C4E-BEFC-8AEE36746B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8-6DFD-48F2-93C9-5ECF348A49C1}"/>
                </c:ext>
              </c:extLst>
            </c:dLbl>
            <c:dLbl>
              <c:idx val="604"/>
              <c:tx>
                <c:rich>
                  <a:bodyPr/>
                  <a:lstStyle/>
                  <a:p>
                    <a:fld id="{D9ABAE53-2665-9A45-8CA0-4588C4A11B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9-6DFD-48F2-93C9-5ECF348A49C1}"/>
                </c:ext>
              </c:extLst>
            </c:dLbl>
            <c:dLbl>
              <c:idx val="605"/>
              <c:tx>
                <c:rich>
                  <a:bodyPr/>
                  <a:lstStyle/>
                  <a:p>
                    <a:fld id="{D0BF77BC-FD94-6D49-B48A-760F0E45A0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A-6DFD-48F2-93C9-5ECF348A49C1}"/>
                </c:ext>
              </c:extLst>
            </c:dLbl>
            <c:dLbl>
              <c:idx val="606"/>
              <c:tx>
                <c:rich>
                  <a:bodyPr/>
                  <a:lstStyle/>
                  <a:p>
                    <a:fld id="{46FBDBC6-6FC1-9E48-8061-D25A9BA05A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B-6DFD-48F2-93C9-5ECF348A49C1}"/>
                </c:ext>
              </c:extLst>
            </c:dLbl>
            <c:dLbl>
              <c:idx val="607"/>
              <c:tx>
                <c:rich>
                  <a:bodyPr/>
                  <a:lstStyle/>
                  <a:p>
                    <a:fld id="{4CF99E6A-7551-5C45-B865-503B43F0A7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C-6DFD-48F2-93C9-5ECF348A49C1}"/>
                </c:ext>
              </c:extLst>
            </c:dLbl>
            <c:dLbl>
              <c:idx val="608"/>
              <c:tx>
                <c:rich>
                  <a:bodyPr/>
                  <a:lstStyle/>
                  <a:p>
                    <a:fld id="{A81305CA-79C7-3348-859A-7B2A9D8A49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D-6DFD-48F2-93C9-5ECF348A49C1}"/>
                </c:ext>
              </c:extLst>
            </c:dLbl>
            <c:dLbl>
              <c:idx val="609"/>
              <c:tx>
                <c:rich>
                  <a:bodyPr/>
                  <a:lstStyle/>
                  <a:p>
                    <a:fld id="{295094C7-68D6-7F44-932C-F29E4C03F3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E-6DFD-48F2-93C9-5ECF348A49C1}"/>
                </c:ext>
              </c:extLst>
            </c:dLbl>
            <c:dLbl>
              <c:idx val="610"/>
              <c:tx>
                <c:rich>
                  <a:bodyPr/>
                  <a:lstStyle/>
                  <a:p>
                    <a:fld id="{92D154A6-D7F9-B740-BEB7-5C66FFEACC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7F-6DFD-48F2-93C9-5ECF348A49C1}"/>
                </c:ext>
              </c:extLst>
            </c:dLbl>
            <c:dLbl>
              <c:idx val="611"/>
              <c:tx>
                <c:rich>
                  <a:bodyPr/>
                  <a:lstStyle/>
                  <a:p>
                    <a:fld id="{E72FDDD8-5F45-6741-A088-DA0CDD1AA2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80-6DFD-48F2-93C9-5ECF348A49C1}"/>
                </c:ext>
              </c:extLst>
            </c:dLbl>
            <c:dLbl>
              <c:idx val="6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1-6DFD-48F2-93C9-5ECF348A49C1}"/>
                </c:ext>
              </c:extLst>
            </c:dLbl>
            <c:dLbl>
              <c:idx val="6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2-6DFD-48F2-93C9-5ECF348A49C1}"/>
                </c:ext>
              </c:extLst>
            </c:dLbl>
            <c:dLbl>
              <c:idx val="6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3-6DFD-48F2-93C9-5ECF348A49C1}"/>
                </c:ext>
              </c:extLst>
            </c:dLbl>
            <c:dLbl>
              <c:idx val="6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4-6DFD-48F2-93C9-5ECF348A49C1}"/>
                </c:ext>
              </c:extLst>
            </c:dLbl>
            <c:dLbl>
              <c:idx val="6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5-6DFD-48F2-93C9-5ECF348A49C1}"/>
                </c:ext>
              </c:extLst>
            </c:dLbl>
            <c:dLbl>
              <c:idx val="6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6-6DFD-48F2-93C9-5ECF348A49C1}"/>
                </c:ext>
              </c:extLst>
            </c:dLbl>
            <c:dLbl>
              <c:idx val="6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7-6DFD-48F2-93C9-5ECF348A49C1}"/>
                </c:ext>
              </c:extLst>
            </c:dLbl>
            <c:dLbl>
              <c:idx val="6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8-6DFD-48F2-93C9-5ECF348A49C1}"/>
                </c:ext>
              </c:extLst>
            </c:dLbl>
            <c:dLbl>
              <c:idx val="6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9-6DFD-48F2-93C9-5ECF348A49C1}"/>
                </c:ext>
              </c:extLst>
            </c:dLbl>
            <c:dLbl>
              <c:idx val="6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A-6DFD-48F2-93C9-5ECF348A49C1}"/>
                </c:ext>
              </c:extLst>
            </c:dLbl>
            <c:dLbl>
              <c:idx val="6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B-6DFD-48F2-93C9-5ECF348A49C1}"/>
                </c:ext>
              </c:extLst>
            </c:dLbl>
            <c:dLbl>
              <c:idx val="6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C-6DFD-48F2-93C9-5ECF348A49C1}"/>
                </c:ext>
              </c:extLst>
            </c:dLbl>
            <c:dLbl>
              <c:idx val="6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D-6DFD-48F2-93C9-5ECF348A49C1}"/>
                </c:ext>
              </c:extLst>
            </c:dLbl>
            <c:dLbl>
              <c:idx val="6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E-6DFD-48F2-93C9-5ECF348A49C1}"/>
                </c:ext>
              </c:extLst>
            </c:dLbl>
            <c:dLbl>
              <c:idx val="6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8F-6DFD-48F2-93C9-5ECF348A49C1}"/>
                </c:ext>
              </c:extLst>
            </c:dLbl>
            <c:dLbl>
              <c:idx val="6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0-6DFD-48F2-93C9-5ECF348A49C1}"/>
                </c:ext>
              </c:extLst>
            </c:dLbl>
            <c:dLbl>
              <c:idx val="6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1-6DFD-48F2-93C9-5ECF348A49C1}"/>
                </c:ext>
              </c:extLst>
            </c:dLbl>
            <c:dLbl>
              <c:idx val="6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2-6DFD-48F2-93C9-5ECF348A49C1}"/>
                </c:ext>
              </c:extLst>
            </c:dLbl>
            <c:dLbl>
              <c:idx val="6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3-6DFD-48F2-93C9-5ECF348A49C1}"/>
                </c:ext>
              </c:extLst>
            </c:dLbl>
            <c:dLbl>
              <c:idx val="6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4-6DFD-48F2-93C9-5ECF348A49C1}"/>
                </c:ext>
              </c:extLst>
            </c:dLbl>
            <c:dLbl>
              <c:idx val="6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5-6DFD-48F2-93C9-5ECF348A49C1}"/>
                </c:ext>
              </c:extLst>
            </c:dLbl>
            <c:dLbl>
              <c:idx val="633"/>
              <c:tx>
                <c:rich>
                  <a:bodyPr/>
                  <a:lstStyle/>
                  <a:p>
                    <a:fld id="{4007CE2F-ECE1-C142-86EA-F975837648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96-6DFD-48F2-93C9-5ECF348A49C1}"/>
                </c:ext>
              </c:extLst>
            </c:dLbl>
            <c:dLbl>
              <c:idx val="634"/>
              <c:tx>
                <c:rich>
                  <a:bodyPr/>
                  <a:lstStyle/>
                  <a:p>
                    <a:fld id="{7506764D-6060-0545-B157-49BDF3BD3A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97-6DFD-48F2-93C9-5ECF348A49C1}"/>
                </c:ext>
              </c:extLst>
            </c:dLbl>
            <c:dLbl>
              <c:idx val="635"/>
              <c:tx>
                <c:rich>
                  <a:bodyPr/>
                  <a:lstStyle/>
                  <a:p>
                    <a:fld id="{9004CAA5-8F19-B349-8D9C-DA410CF276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98-6DFD-48F2-93C9-5ECF348A49C1}"/>
                </c:ext>
              </c:extLst>
            </c:dLbl>
            <c:dLbl>
              <c:idx val="636"/>
              <c:tx>
                <c:rich>
                  <a:bodyPr/>
                  <a:lstStyle/>
                  <a:p>
                    <a:fld id="{8925690B-85D6-8D47-98BF-0DED295C61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99-6DFD-48F2-93C9-5ECF348A49C1}"/>
                </c:ext>
              </c:extLst>
            </c:dLbl>
            <c:dLbl>
              <c:idx val="637"/>
              <c:tx>
                <c:rich>
                  <a:bodyPr/>
                  <a:lstStyle/>
                  <a:p>
                    <a:fld id="{27EB67FB-BE53-6B46-814F-20D8E27A47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9A-6DFD-48F2-93C9-5ECF348A49C1}"/>
                </c:ext>
              </c:extLst>
            </c:dLbl>
            <c:dLbl>
              <c:idx val="638"/>
              <c:tx>
                <c:rich>
                  <a:bodyPr/>
                  <a:lstStyle/>
                  <a:p>
                    <a:fld id="{C1CFE7BD-2CCE-FC4E-AFCD-E7C0175C30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9B-6DFD-48F2-93C9-5ECF348A49C1}"/>
                </c:ext>
              </c:extLst>
            </c:dLbl>
            <c:dLbl>
              <c:idx val="6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C-6DFD-48F2-93C9-5ECF348A49C1}"/>
                </c:ext>
              </c:extLst>
            </c:dLbl>
            <c:dLbl>
              <c:idx val="6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D-6DFD-48F2-93C9-5ECF348A49C1}"/>
                </c:ext>
              </c:extLst>
            </c:dLbl>
            <c:dLbl>
              <c:idx val="6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E-6DFD-48F2-93C9-5ECF348A49C1}"/>
                </c:ext>
              </c:extLst>
            </c:dLbl>
            <c:dLbl>
              <c:idx val="6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9F-6DFD-48F2-93C9-5ECF348A49C1}"/>
                </c:ext>
              </c:extLst>
            </c:dLbl>
            <c:dLbl>
              <c:idx val="6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0-6DFD-48F2-93C9-5ECF348A49C1}"/>
                </c:ext>
              </c:extLst>
            </c:dLbl>
            <c:dLbl>
              <c:idx val="6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1-6DFD-48F2-93C9-5ECF348A49C1}"/>
                </c:ext>
              </c:extLst>
            </c:dLbl>
            <c:dLbl>
              <c:idx val="6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2-6DFD-48F2-93C9-5ECF348A49C1}"/>
                </c:ext>
              </c:extLst>
            </c:dLbl>
            <c:dLbl>
              <c:idx val="6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3-6DFD-48F2-93C9-5ECF348A49C1}"/>
                </c:ext>
              </c:extLst>
            </c:dLbl>
            <c:dLbl>
              <c:idx val="6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4-6DFD-48F2-93C9-5ECF348A49C1}"/>
                </c:ext>
              </c:extLst>
            </c:dLbl>
            <c:dLbl>
              <c:idx val="6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5-6DFD-48F2-93C9-5ECF348A49C1}"/>
                </c:ext>
              </c:extLst>
            </c:dLbl>
            <c:dLbl>
              <c:idx val="6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6-6DFD-48F2-93C9-5ECF348A49C1}"/>
                </c:ext>
              </c:extLst>
            </c:dLbl>
            <c:dLbl>
              <c:idx val="6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7-6DFD-48F2-93C9-5ECF348A49C1}"/>
                </c:ext>
              </c:extLst>
            </c:dLbl>
            <c:dLbl>
              <c:idx val="6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8-6DFD-48F2-93C9-5ECF348A49C1}"/>
                </c:ext>
              </c:extLst>
            </c:dLbl>
            <c:dLbl>
              <c:idx val="6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9-6DFD-48F2-93C9-5ECF348A49C1}"/>
                </c:ext>
              </c:extLst>
            </c:dLbl>
            <c:dLbl>
              <c:idx val="6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A-6DFD-48F2-93C9-5ECF348A49C1}"/>
                </c:ext>
              </c:extLst>
            </c:dLbl>
            <c:dLbl>
              <c:idx val="6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B-6DFD-48F2-93C9-5ECF348A49C1}"/>
                </c:ext>
              </c:extLst>
            </c:dLbl>
            <c:dLbl>
              <c:idx val="6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C-6DFD-48F2-93C9-5ECF348A49C1}"/>
                </c:ext>
              </c:extLst>
            </c:dLbl>
            <c:dLbl>
              <c:idx val="6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D-6DFD-48F2-93C9-5ECF348A49C1}"/>
                </c:ext>
              </c:extLst>
            </c:dLbl>
            <c:dLbl>
              <c:idx val="6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E-6DFD-48F2-93C9-5ECF348A49C1}"/>
                </c:ext>
              </c:extLst>
            </c:dLbl>
            <c:dLbl>
              <c:idx val="6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AF-6DFD-48F2-93C9-5ECF348A49C1}"/>
                </c:ext>
              </c:extLst>
            </c:dLbl>
            <c:dLbl>
              <c:idx val="6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B0-6DFD-48F2-93C9-5ECF348A49C1}"/>
                </c:ext>
              </c:extLst>
            </c:dLbl>
            <c:dLbl>
              <c:idx val="6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B1-6DFD-48F2-93C9-5ECF348A49C1}"/>
                </c:ext>
              </c:extLst>
            </c:dLbl>
            <c:dLbl>
              <c:idx val="661"/>
              <c:tx>
                <c:rich>
                  <a:bodyPr/>
                  <a:lstStyle/>
                  <a:p>
                    <a:fld id="{9F59D1D5-4429-DE41-8A6C-A9C379EDBC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2-6DFD-48F2-93C9-5ECF348A49C1}"/>
                </c:ext>
              </c:extLst>
            </c:dLbl>
            <c:dLbl>
              <c:idx val="662"/>
              <c:tx>
                <c:rich>
                  <a:bodyPr/>
                  <a:lstStyle/>
                  <a:p>
                    <a:fld id="{F500418C-1B2A-DB4D-886B-44B50BC6DA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3-6DFD-48F2-93C9-5ECF348A49C1}"/>
                </c:ext>
              </c:extLst>
            </c:dLbl>
            <c:dLbl>
              <c:idx val="663"/>
              <c:tx>
                <c:rich>
                  <a:bodyPr/>
                  <a:lstStyle/>
                  <a:p>
                    <a:fld id="{C384E392-341F-754C-9E55-E44A87DDA5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4-6DFD-48F2-93C9-5ECF348A49C1}"/>
                </c:ext>
              </c:extLst>
            </c:dLbl>
            <c:dLbl>
              <c:idx val="664"/>
              <c:tx>
                <c:rich>
                  <a:bodyPr/>
                  <a:lstStyle/>
                  <a:p>
                    <a:fld id="{988EBED6-EC3B-F04D-BD26-B1D727754C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5-6DFD-48F2-93C9-5ECF348A49C1}"/>
                </c:ext>
              </c:extLst>
            </c:dLbl>
            <c:dLbl>
              <c:idx val="665"/>
              <c:tx>
                <c:rich>
                  <a:bodyPr/>
                  <a:lstStyle/>
                  <a:p>
                    <a:fld id="{65D1597B-95A4-5E43-8D40-F8AEC9C1E5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6-6DFD-48F2-93C9-5ECF348A49C1}"/>
                </c:ext>
              </c:extLst>
            </c:dLbl>
            <c:dLbl>
              <c:idx val="666"/>
              <c:tx>
                <c:rich>
                  <a:bodyPr/>
                  <a:lstStyle/>
                  <a:p>
                    <a:fld id="{85796068-9420-0944-9F3F-D2073C54E3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7-6DFD-48F2-93C9-5ECF348A49C1}"/>
                </c:ext>
              </c:extLst>
            </c:dLbl>
            <c:dLbl>
              <c:idx val="667"/>
              <c:tx>
                <c:rich>
                  <a:bodyPr/>
                  <a:lstStyle/>
                  <a:p>
                    <a:fld id="{977C9E96-28BB-004F-8279-959BCB89C2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8-6DFD-48F2-93C9-5ECF348A49C1}"/>
                </c:ext>
              </c:extLst>
            </c:dLbl>
            <c:dLbl>
              <c:idx val="668"/>
              <c:tx>
                <c:rich>
                  <a:bodyPr/>
                  <a:lstStyle/>
                  <a:p>
                    <a:fld id="{2D1F2CBF-C74E-414D-BCD2-F417C42B34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9-6DFD-48F2-93C9-5ECF348A49C1}"/>
                </c:ext>
              </c:extLst>
            </c:dLbl>
            <c:dLbl>
              <c:idx val="669"/>
              <c:tx>
                <c:rich>
                  <a:bodyPr/>
                  <a:lstStyle/>
                  <a:p>
                    <a:fld id="{9E70F290-29B2-4349-8BCD-8429DB1EDB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A-6DFD-48F2-93C9-5ECF348A49C1}"/>
                </c:ext>
              </c:extLst>
            </c:dLbl>
            <c:dLbl>
              <c:idx val="670"/>
              <c:tx>
                <c:rich>
                  <a:bodyPr/>
                  <a:lstStyle/>
                  <a:p>
                    <a:fld id="{3A83EF26-ED1A-1649-BD98-8E4D73290A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B-6DFD-48F2-93C9-5ECF348A49C1}"/>
                </c:ext>
              </c:extLst>
            </c:dLbl>
            <c:dLbl>
              <c:idx val="671"/>
              <c:tx>
                <c:rich>
                  <a:bodyPr/>
                  <a:lstStyle/>
                  <a:p>
                    <a:fld id="{B9BC5528-2347-7948-8616-2715FA094E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C-6DFD-48F2-93C9-5ECF348A49C1}"/>
                </c:ext>
              </c:extLst>
            </c:dLbl>
            <c:dLbl>
              <c:idx val="672"/>
              <c:tx>
                <c:rich>
                  <a:bodyPr/>
                  <a:lstStyle/>
                  <a:p>
                    <a:fld id="{47084301-6F07-174A-97E7-60A0E726FB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D-6DFD-48F2-93C9-5ECF348A49C1}"/>
                </c:ext>
              </c:extLst>
            </c:dLbl>
            <c:dLbl>
              <c:idx val="673"/>
              <c:tx>
                <c:rich>
                  <a:bodyPr/>
                  <a:lstStyle/>
                  <a:p>
                    <a:fld id="{860D5E8E-CBF2-6340-95C4-498B25582B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E-6DFD-48F2-93C9-5ECF348A49C1}"/>
                </c:ext>
              </c:extLst>
            </c:dLbl>
            <c:dLbl>
              <c:idx val="674"/>
              <c:tx>
                <c:rich>
                  <a:bodyPr/>
                  <a:lstStyle/>
                  <a:p>
                    <a:fld id="{D93F423A-E442-954D-93B2-982209E5E0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BF-6DFD-48F2-93C9-5ECF348A49C1}"/>
                </c:ext>
              </c:extLst>
            </c:dLbl>
            <c:dLbl>
              <c:idx val="675"/>
              <c:tx>
                <c:rich>
                  <a:bodyPr/>
                  <a:lstStyle/>
                  <a:p>
                    <a:fld id="{81D099F9-B371-9A4C-BE00-B7E0F226D0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C0-6DFD-48F2-93C9-5ECF348A49C1}"/>
                </c:ext>
              </c:extLst>
            </c:dLbl>
            <c:dLbl>
              <c:idx val="676"/>
              <c:tx>
                <c:rich>
                  <a:bodyPr/>
                  <a:lstStyle/>
                  <a:p>
                    <a:fld id="{5C8D3CC5-5F38-AD48-B3C1-AF07371439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C1-6DFD-48F2-93C9-5ECF348A49C1}"/>
                </c:ext>
              </c:extLst>
            </c:dLbl>
            <c:dLbl>
              <c:idx val="677"/>
              <c:tx>
                <c:rich>
                  <a:bodyPr/>
                  <a:lstStyle/>
                  <a:p>
                    <a:fld id="{CD64AD54-7305-7443-886C-B29A7D0702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C2-6DFD-48F2-93C9-5ECF348A49C1}"/>
                </c:ext>
              </c:extLst>
            </c:dLbl>
            <c:dLbl>
              <c:idx val="678"/>
              <c:tx>
                <c:rich>
                  <a:bodyPr/>
                  <a:lstStyle/>
                  <a:p>
                    <a:fld id="{039E4778-E2E2-5943-A6BD-9F7F73F485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C3-6DFD-48F2-93C9-5ECF348A49C1}"/>
                </c:ext>
              </c:extLst>
            </c:dLbl>
            <c:dLbl>
              <c:idx val="679"/>
              <c:tx>
                <c:rich>
                  <a:bodyPr/>
                  <a:lstStyle/>
                  <a:p>
                    <a:fld id="{20831B86-51C9-954A-AAF9-927061B415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C4-6DFD-48F2-93C9-5ECF348A49C1}"/>
                </c:ext>
              </c:extLst>
            </c:dLbl>
            <c:dLbl>
              <c:idx val="6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5-6DFD-48F2-93C9-5ECF348A49C1}"/>
                </c:ext>
              </c:extLst>
            </c:dLbl>
            <c:dLbl>
              <c:idx val="6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6-6DFD-48F2-93C9-5ECF348A49C1}"/>
                </c:ext>
              </c:extLst>
            </c:dLbl>
            <c:dLbl>
              <c:idx val="6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7-6DFD-48F2-93C9-5ECF348A49C1}"/>
                </c:ext>
              </c:extLst>
            </c:dLbl>
            <c:dLbl>
              <c:idx val="6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8-6DFD-48F2-93C9-5ECF348A49C1}"/>
                </c:ext>
              </c:extLst>
            </c:dLbl>
            <c:dLbl>
              <c:idx val="6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9-6DFD-48F2-93C9-5ECF348A49C1}"/>
                </c:ext>
              </c:extLst>
            </c:dLbl>
            <c:dLbl>
              <c:idx val="6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A-6DFD-48F2-93C9-5ECF348A49C1}"/>
                </c:ext>
              </c:extLst>
            </c:dLbl>
            <c:dLbl>
              <c:idx val="6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B-6DFD-48F2-93C9-5ECF348A49C1}"/>
                </c:ext>
              </c:extLst>
            </c:dLbl>
            <c:dLbl>
              <c:idx val="6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C-6DFD-48F2-93C9-5ECF348A49C1}"/>
                </c:ext>
              </c:extLst>
            </c:dLbl>
            <c:dLbl>
              <c:idx val="6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D-6DFD-48F2-93C9-5ECF348A49C1}"/>
                </c:ext>
              </c:extLst>
            </c:dLbl>
            <c:dLbl>
              <c:idx val="6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E-6DFD-48F2-93C9-5ECF348A49C1}"/>
                </c:ext>
              </c:extLst>
            </c:dLbl>
            <c:dLbl>
              <c:idx val="6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CF-6DFD-48F2-93C9-5ECF348A49C1}"/>
                </c:ext>
              </c:extLst>
            </c:dLbl>
            <c:dLbl>
              <c:idx val="6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0-6DFD-48F2-93C9-5ECF348A49C1}"/>
                </c:ext>
              </c:extLst>
            </c:dLbl>
            <c:dLbl>
              <c:idx val="6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1-6DFD-48F2-93C9-5ECF348A49C1}"/>
                </c:ext>
              </c:extLst>
            </c:dLbl>
            <c:dLbl>
              <c:idx val="6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2-6DFD-48F2-93C9-5ECF348A49C1}"/>
                </c:ext>
              </c:extLst>
            </c:dLbl>
            <c:dLbl>
              <c:idx val="6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3-6DFD-48F2-93C9-5ECF348A49C1}"/>
                </c:ext>
              </c:extLst>
            </c:dLbl>
            <c:dLbl>
              <c:idx val="6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4-6DFD-48F2-93C9-5ECF348A49C1}"/>
                </c:ext>
              </c:extLst>
            </c:dLbl>
            <c:dLbl>
              <c:idx val="6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5-6DFD-48F2-93C9-5ECF348A49C1}"/>
                </c:ext>
              </c:extLst>
            </c:dLbl>
            <c:dLbl>
              <c:idx val="6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6-6DFD-48F2-93C9-5ECF348A49C1}"/>
                </c:ext>
              </c:extLst>
            </c:dLbl>
            <c:dLbl>
              <c:idx val="6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7-6DFD-48F2-93C9-5ECF348A49C1}"/>
                </c:ext>
              </c:extLst>
            </c:dLbl>
            <c:dLbl>
              <c:idx val="6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8-6DFD-48F2-93C9-5ECF348A49C1}"/>
                </c:ext>
              </c:extLst>
            </c:dLbl>
            <c:dLbl>
              <c:idx val="7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9-6DFD-48F2-93C9-5ECF348A49C1}"/>
                </c:ext>
              </c:extLst>
            </c:dLbl>
            <c:dLbl>
              <c:idx val="7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A-6DFD-48F2-93C9-5ECF348A49C1}"/>
                </c:ext>
              </c:extLst>
            </c:dLbl>
            <c:dLbl>
              <c:idx val="7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B-6DFD-48F2-93C9-5ECF348A49C1}"/>
                </c:ext>
              </c:extLst>
            </c:dLbl>
            <c:dLbl>
              <c:idx val="7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C-6DFD-48F2-93C9-5ECF348A49C1}"/>
                </c:ext>
              </c:extLst>
            </c:dLbl>
            <c:dLbl>
              <c:idx val="7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D-6DFD-48F2-93C9-5ECF348A49C1}"/>
                </c:ext>
              </c:extLst>
            </c:dLbl>
            <c:dLbl>
              <c:idx val="7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E-6DFD-48F2-93C9-5ECF348A49C1}"/>
                </c:ext>
              </c:extLst>
            </c:dLbl>
            <c:dLbl>
              <c:idx val="7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DF-6DFD-48F2-93C9-5ECF348A49C1}"/>
                </c:ext>
              </c:extLst>
            </c:dLbl>
            <c:dLbl>
              <c:idx val="7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E0-6DFD-48F2-93C9-5ECF348A49C1}"/>
                </c:ext>
              </c:extLst>
            </c:dLbl>
            <c:dLbl>
              <c:idx val="7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E1-6DFD-48F2-93C9-5ECF348A49C1}"/>
                </c:ext>
              </c:extLst>
            </c:dLbl>
            <c:dLbl>
              <c:idx val="7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E2-6DFD-48F2-93C9-5ECF348A49C1}"/>
                </c:ext>
              </c:extLst>
            </c:dLbl>
            <c:dLbl>
              <c:idx val="7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E3-6DFD-48F2-93C9-5ECF348A49C1}"/>
                </c:ext>
              </c:extLst>
            </c:dLbl>
            <c:dLbl>
              <c:idx val="7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E4-6DFD-48F2-93C9-5ECF348A49C1}"/>
                </c:ext>
              </c:extLst>
            </c:dLbl>
            <c:dLbl>
              <c:idx val="7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E5-6DFD-48F2-93C9-5ECF348A49C1}"/>
                </c:ext>
              </c:extLst>
            </c:dLbl>
            <c:dLbl>
              <c:idx val="713"/>
              <c:tx>
                <c:rich>
                  <a:bodyPr/>
                  <a:lstStyle/>
                  <a:p>
                    <a:fld id="{404E4DCA-6A6D-994B-BD49-4B239DAF54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6-6DFD-48F2-93C9-5ECF348A49C1}"/>
                </c:ext>
              </c:extLst>
            </c:dLbl>
            <c:dLbl>
              <c:idx val="714"/>
              <c:tx>
                <c:rich>
                  <a:bodyPr/>
                  <a:lstStyle/>
                  <a:p>
                    <a:fld id="{4B4EBA03-9430-E345-897F-87138DF17C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7-6DFD-48F2-93C9-5ECF348A49C1}"/>
                </c:ext>
              </c:extLst>
            </c:dLbl>
            <c:dLbl>
              <c:idx val="715"/>
              <c:tx>
                <c:rich>
                  <a:bodyPr/>
                  <a:lstStyle/>
                  <a:p>
                    <a:fld id="{BC46D4C2-3026-7740-9B21-B08B6DB847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8-6DFD-48F2-93C9-5ECF348A49C1}"/>
                </c:ext>
              </c:extLst>
            </c:dLbl>
            <c:dLbl>
              <c:idx val="716"/>
              <c:tx>
                <c:rich>
                  <a:bodyPr/>
                  <a:lstStyle/>
                  <a:p>
                    <a:fld id="{C244C6A6-CD10-F548-8E69-62B537FECD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9-6DFD-48F2-93C9-5ECF348A49C1}"/>
                </c:ext>
              </c:extLst>
            </c:dLbl>
            <c:dLbl>
              <c:idx val="717"/>
              <c:tx>
                <c:rich>
                  <a:bodyPr/>
                  <a:lstStyle/>
                  <a:p>
                    <a:fld id="{00117FF5-8D76-B946-A5A0-F576390B9D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A-6DFD-48F2-93C9-5ECF348A49C1}"/>
                </c:ext>
              </c:extLst>
            </c:dLbl>
            <c:dLbl>
              <c:idx val="718"/>
              <c:tx>
                <c:rich>
                  <a:bodyPr/>
                  <a:lstStyle/>
                  <a:p>
                    <a:fld id="{11DEFC30-390C-8F41-9347-48CA7F5958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B-6DFD-48F2-93C9-5ECF348A49C1}"/>
                </c:ext>
              </c:extLst>
            </c:dLbl>
            <c:dLbl>
              <c:idx val="719"/>
              <c:tx>
                <c:rich>
                  <a:bodyPr/>
                  <a:lstStyle/>
                  <a:p>
                    <a:fld id="{D7FA686F-38FF-064B-AF82-0FCAC270EE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C-6DFD-48F2-93C9-5ECF348A49C1}"/>
                </c:ext>
              </c:extLst>
            </c:dLbl>
            <c:dLbl>
              <c:idx val="720"/>
              <c:tx>
                <c:rich>
                  <a:bodyPr/>
                  <a:lstStyle/>
                  <a:p>
                    <a:fld id="{90759CA3-75E5-0C41-9FFF-C9526DF0A7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D-6DFD-48F2-93C9-5ECF348A49C1}"/>
                </c:ext>
              </c:extLst>
            </c:dLbl>
            <c:dLbl>
              <c:idx val="721"/>
              <c:tx>
                <c:rich>
                  <a:bodyPr/>
                  <a:lstStyle/>
                  <a:p>
                    <a:fld id="{D6012BDC-FD42-1840-8AE4-DBE6C63FB0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E-6DFD-48F2-93C9-5ECF348A49C1}"/>
                </c:ext>
              </c:extLst>
            </c:dLbl>
            <c:dLbl>
              <c:idx val="722"/>
              <c:tx>
                <c:rich>
                  <a:bodyPr/>
                  <a:lstStyle/>
                  <a:p>
                    <a:fld id="{CA96417D-E130-C64A-9012-1B32835B7A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EF-6DFD-48F2-93C9-5ECF348A49C1}"/>
                </c:ext>
              </c:extLst>
            </c:dLbl>
            <c:dLbl>
              <c:idx val="723"/>
              <c:tx>
                <c:rich>
                  <a:bodyPr/>
                  <a:lstStyle/>
                  <a:p>
                    <a:fld id="{6B11124C-5A88-C340-9605-00712EF4F8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0-6DFD-48F2-93C9-5ECF348A49C1}"/>
                </c:ext>
              </c:extLst>
            </c:dLbl>
            <c:dLbl>
              <c:idx val="724"/>
              <c:tx>
                <c:rich>
                  <a:bodyPr/>
                  <a:lstStyle/>
                  <a:p>
                    <a:fld id="{CF37CE94-4248-C341-95E7-1D2E032E97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1-6DFD-48F2-93C9-5ECF348A49C1}"/>
                </c:ext>
              </c:extLst>
            </c:dLbl>
            <c:dLbl>
              <c:idx val="725"/>
              <c:tx>
                <c:rich>
                  <a:bodyPr/>
                  <a:lstStyle/>
                  <a:p>
                    <a:fld id="{92DB1699-28F2-9646-B3C0-848CD94FEE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2-6DFD-48F2-93C9-5ECF348A49C1}"/>
                </c:ext>
              </c:extLst>
            </c:dLbl>
            <c:dLbl>
              <c:idx val="726"/>
              <c:tx>
                <c:rich>
                  <a:bodyPr/>
                  <a:lstStyle/>
                  <a:p>
                    <a:fld id="{66AD630E-3329-3740-A374-68F08D8B27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3-6DFD-48F2-93C9-5ECF348A49C1}"/>
                </c:ext>
              </c:extLst>
            </c:dLbl>
            <c:dLbl>
              <c:idx val="727"/>
              <c:tx>
                <c:rich>
                  <a:bodyPr/>
                  <a:lstStyle/>
                  <a:p>
                    <a:fld id="{F2453526-4173-A949-83EF-CF00FE470A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4-6DFD-48F2-93C9-5ECF348A49C1}"/>
                </c:ext>
              </c:extLst>
            </c:dLbl>
            <c:dLbl>
              <c:idx val="728"/>
              <c:tx>
                <c:rich>
                  <a:bodyPr/>
                  <a:lstStyle/>
                  <a:p>
                    <a:fld id="{33838956-A5F2-D149-A953-3C7E4F0730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5-6DFD-48F2-93C9-5ECF348A49C1}"/>
                </c:ext>
              </c:extLst>
            </c:dLbl>
            <c:dLbl>
              <c:idx val="729"/>
              <c:tx>
                <c:rich>
                  <a:bodyPr/>
                  <a:lstStyle/>
                  <a:p>
                    <a:fld id="{7556ED3D-81E3-BA49-8820-94E9911CC9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6-6DFD-48F2-93C9-5ECF348A49C1}"/>
                </c:ext>
              </c:extLst>
            </c:dLbl>
            <c:dLbl>
              <c:idx val="730"/>
              <c:tx>
                <c:rich>
                  <a:bodyPr/>
                  <a:lstStyle/>
                  <a:p>
                    <a:fld id="{7F5A9B9C-E399-8742-BFAF-862841B5F0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7-6DFD-48F2-93C9-5ECF348A49C1}"/>
                </c:ext>
              </c:extLst>
            </c:dLbl>
            <c:dLbl>
              <c:idx val="7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9F8-6DFD-48F2-93C9-5ECF348A49C1}"/>
                </c:ext>
              </c:extLst>
            </c:dLbl>
            <c:dLbl>
              <c:idx val="732"/>
              <c:tx>
                <c:rich>
                  <a:bodyPr/>
                  <a:lstStyle/>
                  <a:p>
                    <a:fld id="{1CEEE2CC-8EED-2E4F-A54D-0D609B6639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9-6DFD-48F2-93C9-5ECF348A49C1}"/>
                </c:ext>
              </c:extLst>
            </c:dLbl>
            <c:dLbl>
              <c:idx val="733"/>
              <c:tx>
                <c:rich>
                  <a:bodyPr/>
                  <a:lstStyle/>
                  <a:p>
                    <a:fld id="{5F5F22A4-FC95-3649-9968-056221D776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A-6DFD-48F2-93C9-5ECF348A49C1}"/>
                </c:ext>
              </c:extLst>
            </c:dLbl>
            <c:dLbl>
              <c:idx val="734"/>
              <c:tx>
                <c:rich>
                  <a:bodyPr/>
                  <a:lstStyle/>
                  <a:p>
                    <a:fld id="{5333DB0A-1CF8-6448-94F6-6DED2FC880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B-6DFD-48F2-93C9-5ECF348A49C1}"/>
                </c:ext>
              </c:extLst>
            </c:dLbl>
            <c:dLbl>
              <c:idx val="735"/>
              <c:tx>
                <c:rich>
                  <a:bodyPr/>
                  <a:lstStyle/>
                  <a:p>
                    <a:fld id="{B6D333FA-1A44-E744-BE58-75D11DC720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C-6DFD-48F2-93C9-5ECF348A49C1}"/>
                </c:ext>
              </c:extLst>
            </c:dLbl>
            <c:dLbl>
              <c:idx val="736"/>
              <c:tx>
                <c:rich>
                  <a:bodyPr/>
                  <a:lstStyle/>
                  <a:p>
                    <a:fld id="{351F3970-8343-2C40-90D4-4E4ECA5DCE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D-6DFD-48F2-93C9-5ECF348A49C1}"/>
                </c:ext>
              </c:extLst>
            </c:dLbl>
            <c:dLbl>
              <c:idx val="737"/>
              <c:tx>
                <c:rich>
                  <a:bodyPr/>
                  <a:lstStyle/>
                  <a:p>
                    <a:fld id="{47468583-B198-C646-9C1F-7B330D8B0A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E-6DFD-48F2-93C9-5ECF348A49C1}"/>
                </c:ext>
              </c:extLst>
            </c:dLbl>
            <c:dLbl>
              <c:idx val="738"/>
              <c:tx>
                <c:rich>
                  <a:bodyPr/>
                  <a:lstStyle/>
                  <a:p>
                    <a:fld id="{B11FA578-7FEA-934B-B324-A7C934D8CA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9FF-6DFD-48F2-93C9-5ECF348A49C1}"/>
                </c:ext>
              </c:extLst>
            </c:dLbl>
            <c:dLbl>
              <c:idx val="739"/>
              <c:tx>
                <c:rich>
                  <a:bodyPr/>
                  <a:lstStyle/>
                  <a:p>
                    <a:fld id="{BA023373-BA3B-EA48-B10B-2120477AF3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0-6DFD-48F2-93C9-5ECF348A49C1}"/>
                </c:ext>
              </c:extLst>
            </c:dLbl>
            <c:dLbl>
              <c:idx val="740"/>
              <c:tx>
                <c:rich>
                  <a:bodyPr/>
                  <a:lstStyle/>
                  <a:p>
                    <a:fld id="{8A214312-30E1-3D40-834D-8E73CEF329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1-6DFD-48F2-93C9-5ECF348A49C1}"/>
                </c:ext>
              </c:extLst>
            </c:dLbl>
            <c:dLbl>
              <c:idx val="741"/>
              <c:tx>
                <c:rich>
                  <a:bodyPr/>
                  <a:lstStyle/>
                  <a:p>
                    <a:fld id="{623CB46B-BE14-E74C-A92F-241A9036ED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2-6DFD-48F2-93C9-5ECF348A49C1}"/>
                </c:ext>
              </c:extLst>
            </c:dLbl>
            <c:dLbl>
              <c:idx val="742"/>
              <c:tx>
                <c:rich>
                  <a:bodyPr/>
                  <a:lstStyle/>
                  <a:p>
                    <a:fld id="{CD44D24E-846D-084B-AAC3-CB5564E998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3-6DFD-48F2-93C9-5ECF348A49C1}"/>
                </c:ext>
              </c:extLst>
            </c:dLbl>
            <c:dLbl>
              <c:idx val="743"/>
              <c:tx>
                <c:rich>
                  <a:bodyPr/>
                  <a:lstStyle/>
                  <a:p>
                    <a:fld id="{22659620-AA01-1B4D-9EBC-4B3A8EA359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4-6DFD-48F2-93C9-5ECF348A49C1}"/>
                </c:ext>
              </c:extLst>
            </c:dLbl>
            <c:dLbl>
              <c:idx val="744"/>
              <c:tx>
                <c:rich>
                  <a:bodyPr/>
                  <a:lstStyle/>
                  <a:p>
                    <a:fld id="{8F543802-BFC6-744B-902C-80FAF21154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5-6DFD-48F2-93C9-5ECF348A49C1}"/>
                </c:ext>
              </c:extLst>
            </c:dLbl>
            <c:dLbl>
              <c:idx val="745"/>
              <c:tx>
                <c:rich>
                  <a:bodyPr/>
                  <a:lstStyle/>
                  <a:p>
                    <a:fld id="{F8C58A05-9537-9745-8808-F833BD6352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6-6DFD-48F2-93C9-5ECF348A49C1}"/>
                </c:ext>
              </c:extLst>
            </c:dLbl>
            <c:dLbl>
              <c:idx val="746"/>
              <c:tx>
                <c:rich>
                  <a:bodyPr/>
                  <a:lstStyle/>
                  <a:p>
                    <a:fld id="{39C685CC-A0A3-7E4D-9930-93FDE09CA2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7-6DFD-48F2-93C9-5ECF348A49C1}"/>
                </c:ext>
              </c:extLst>
            </c:dLbl>
            <c:dLbl>
              <c:idx val="747"/>
              <c:tx>
                <c:rich>
                  <a:bodyPr/>
                  <a:lstStyle/>
                  <a:p>
                    <a:fld id="{ED2313C8-6A4E-EF49-97C3-49A312E69D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8-6DFD-48F2-93C9-5ECF348A49C1}"/>
                </c:ext>
              </c:extLst>
            </c:dLbl>
            <c:dLbl>
              <c:idx val="748"/>
              <c:tx>
                <c:rich>
                  <a:bodyPr/>
                  <a:lstStyle/>
                  <a:p>
                    <a:fld id="{AB89DDA9-E76C-2748-BE24-B696DF4E47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9-6DFD-48F2-93C9-5ECF348A49C1}"/>
                </c:ext>
              </c:extLst>
            </c:dLbl>
            <c:dLbl>
              <c:idx val="749"/>
              <c:tx>
                <c:rich>
                  <a:bodyPr/>
                  <a:lstStyle/>
                  <a:p>
                    <a:fld id="{60AE4169-D860-4442-B70E-10A5EC8A21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A-6DFD-48F2-93C9-5ECF348A49C1}"/>
                </c:ext>
              </c:extLst>
            </c:dLbl>
            <c:dLbl>
              <c:idx val="750"/>
              <c:tx>
                <c:rich>
                  <a:bodyPr/>
                  <a:lstStyle/>
                  <a:p>
                    <a:fld id="{542C6408-C56D-1040-A5E8-34C95F6A4B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B-6DFD-48F2-93C9-5ECF348A49C1}"/>
                </c:ext>
              </c:extLst>
            </c:dLbl>
            <c:dLbl>
              <c:idx val="751"/>
              <c:tx>
                <c:rich>
                  <a:bodyPr/>
                  <a:lstStyle/>
                  <a:p>
                    <a:fld id="{C7728D5E-8C1B-1D4E-A7C9-725A3ED096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C-6DFD-48F2-93C9-5ECF348A49C1}"/>
                </c:ext>
              </c:extLst>
            </c:dLbl>
            <c:dLbl>
              <c:idx val="752"/>
              <c:tx>
                <c:rich>
                  <a:bodyPr/>
                  <a:lstStyle/>
                  <a:p>
                    <a:fld id="{80691920-1C90-5A47-9575-0F918EA381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D-6DFD-48F2-93C9-5ECF348A49C1}"/>
                </c:ext>
              </c:extLst>
            </c:dLbl>
            <c:dLbl>
              <c:idx val="753"/>
              <c:tx>
                <c:rich>
                  <a:bodyPr/>
                  <a:lstStyle/>
                  <a:p>
                    <a:fld id="{B507D7F2-8E7E-6B46-A991-A3B74F0DC2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E-6DFD-48F2-93C9-5ECF348A49C1}"/>
                </c:ext>
              </c:extLst>
            </c:dLbl>
            <c:dLbl>
              <c:idx val="754"/>
              <c:tx>
                <c:rich>
                  <a:bodyPr/>
                  <a:lstStyle/>
                  <a:p>
                    <a:fld id="{B879ECAD-48FE-3C41-B1B9-7847522F7E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0F-6DFD-48F2-93C9-5ECF348A49C1}"/>
                </c:ext>
              </c:extLst>
            </c:dLbl>
            <c:dLbl>
              <c:idx val="755"/>
              <c:tx>
                <c:rich>
                  <a:bodyPr/>
                  <a:lstStyle/>
                  <a:p>
                    <a:fld id="{31C953E6-A3B7-314F-B677-254AC612CB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0-6DFD-48F2-93C9-5ECF348A49C1}"/>
                </c:ext>
              </c:extLst>
            </c:dLbl>
            <c:dLbl>
              <c:idx val="756"/>
              <c:tx>
                <c:rich>
                  <a:bodyPr/>
                  <a:lstStyle/>
                  <a:p>
                    <a:fld id="{4E002AD8-1FD6-124B-BB59-F88F72E9BB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1-6DFD-48F2-93C9-5ECF348A49C1}"/>
                </c:ext>
              </c:extLst>
            </c:dLbl>
            <c:dLbl>
              <c:idx val="757"/>
              <c:tx>
                <c:rich>
                  <a:bodyPr/>
                  <a:lstStyle/>
                  <a:p>
                    <a:fld id="{60FD0382-D7D7-E54E-BAA9-719715E91C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2-6DFD-48F2-93C9-5ECF348A49C1}"/>
                </c:ext>
              </c:extLst>
            </c:dLbl>
            <c:dLbl>
              <c:idx val="758"/>
              <c:tx>
                <c:rich>
                  <a:bodyPr/>
                  <a:lstStyle/>
                  <a:p>
                    <a:fld id="{BD25E793-9A79-D249-9E8A-0528F3DDCE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3-6DFD-48F2-93C9-5ECF348A49C1}"/>
                </c:ext>
              </c:extLst>
            </c:dLbl>
            <c:dLbl>
              <c:idx val="759"/>
              <c:tx>
                <c:rich>
                  <a:bodyPr/>
                  <a:lstStyle/>
                  <a:p>
                    <a:fld id="{3F984DFC-820E-644B-9711-85E3678635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4-6DFD-48F2-93C9-5ECF348A49C1}"/>
                </c:ext>
              </c:extLst>
            </c:dLbl>
            <c:dLbl>
              <c:idx val="760"/>
              <c:tx>
                <c:rich>
                  <a:bodyPr/>
                  <a:lstStyle/>
                  <a:p>
                    <a:fld id="{C300FB7D-0500-C542-A064-4A7F34D255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5-6DFD-48F2-93C9-5ECF348A49C1}"/>
                </c:ext>
              </c:extLst>
            </c:dLbl>
            <c:dLbl>
              <c:idx val="761"/>
              <c:tx>
                <c:rich>
                  <a:bodyPr/>
                  <a:lstStyle/>
                  <a:p>
                    <a:fld id="{142B032D-3C6B-A14F-A812-8998333326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6-6DFD-48F2-93C9-5ECF348A49C1}"/>
                </c:ext>
              </c:extLst>
            </c:dLbl>
            <c:dLbl>
              <c:idx val="762"/>
              <c:tx>
                <c:rich>
                  <a:bodyPr/>
                  <a:lstStyle/>
                  <a:p>
                    <a:fld id="{991341B1-FC52-7746-9AAD-86A28B0793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7-6DFD-48F2-93C9-5ECF348A49C1}"/>
                </c:ext>
              </c:extLst>
            </c:dLbl>
            <c:dLbl>
              <c:idx val="763"/>
              <c:tx>
                <c:rich>
                  <a:bodyPr/>
                  <a:lstStyle/>
                  <a:p>
                    <a:fld id="{4FD765EE-EEAA-4E42-9E93-5607901B8C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8-6DFD-48F2-93C9-5ECF348A49C1}"/>
                </c:ext>
              </c:extLst>
            </c:dLbl>
            <c:dLbl>
              <c:idx val="764"/>
              <c:tx>
                <c:rich>
                  <a:bodyPr/>
                  <a:lstStyle/>
                  <a:p>
                    <a:fld id="{05072FE7-9117-AB42-BC17-9022E41625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9-6DFD-48F2-93C9-5ECF348A49C1}"/>
                </c:ext>
              </c:extLst>
            </c:dLbl>
            <c:dLbl>
              <c:idx val="765"/>
              <c:tx>
                <c:rich>
                  <a:bodyPr/>
                  <a:lstStyle/>
                  <a:p>
                    <a:fld id="{5F6824D5-7D5D-1C41-8E10-2A5761820C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A-6DFD-48F2-93C9-5ECF348A49C1}"/>
                </c:ext>
              </c:extLst>
            </c:dLbl>
            <c:dLbl>
              <c:idx val="766"/>
              <c:tx>
                <c:rich>
                  <a:bodyPr/>
                  <a:lstStyle/>
                  <a:p>
                    <a:fld id="{00874AA2-1F57-DD4A-91B4-63D9F191B9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B-6DFD-48F2-93C9-5ECF348A49C1}"/>
                </c:ext>
              </c:extLst>
            </c:dLbl>
            <c:dLbl>
              <c:idx val="767"/>
              <c:tx>
                <c:rich>
                  <a:bodyPr/>
                  <a:lstStyle/>
                  <a:p>
                    <a:fld id="{84BEA02D-9B08-F648-86C2-4B4D7A9810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C-6DFD-48F2-93C9-5ECF348A49C1}"/>
                </c:ext>
              </c:extLst>
            </c:dLbl>
            <c:dLbl>
              <c:idx val="7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1D-6DFD-48F2-93C9-5ECF348A49C1}"/>
                </c:ext>
              </c:extLst>
            </c:dLbl>
            <c:dLbl>
              <c:idx val="7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1E-6DFD-48F2-93C9-5ECF348A49C1}"/>
                </c:ext>
              </c:extLst>
            </c:dLbl>
            <c:dLbl>
              <c:idx val="770"/>
              <c:tx>
                <c:rich>
                  <a:bodyPr/>
                  <a:lstStyle/>
                  <a:p>
                    <a:fld id="{2E6E9F15-EEEC-054F-B88D-E16B97080C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1F-6DFD-48F2-93C9-5ECF348A49C1}"/>
                </c:ext>
              </c:extLst>
            </c:dLbl>
            <c:dLbl>
              <c:idx val="7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0-6DFD-48F2-93C9-5ECF348A49C1}"/>
                </c:ext>
              </c:extLst>
            </c:dLbl>
            <c:dLbl>
              <c:idx val="7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1-6DFD-48F2-93C9-5ECF348A49C1}"/>
                </c:ext>
              </c:extLst>
            </c:dLbl>
            <c:dLbl>
              <c:idx val="7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2-6DFD-48F2-93C9-5ECF348A49C1}"/>
                </c:ext>
              </c:extLst>
            </c:dLbl>
            <c:dLbl>
              <c:idx val="7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3-6DFD-48F2-93C9-5ECF348A49C1}"/>
                </c:ext>
              </c:extLst>
            </c:dLbl>
            <c:dLbl>
              <c:idx val="7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4-6DFD-48F2-93C9-5ECF348A49C1}"/>
                </c:ext>
              </c:extLst>
            </c:dLbl>
            <c:dLbl>
              <c:idx val="7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5-6DFD-48F2-93C9-5ECF348A49C1}"/>
                </c:ext>
              </c:extLst>
            </c:dLbl>
            <c:dLbl>
              <c:idx val="7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6-6DFD-48F2-93C9-5ECF348A49C1}"/>
                </c:ext>
              </c:extLst>
            </c:dLbl>
            <c:dLbl>
              <c:idx val="7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7-6DFD-48F2-93C9-5ECF348A49C1}"/>
                </c:ext>
              </c:extLst>
            </c:dLbl>
            <c:dLbl>
              <c:idx val="7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8-6DFD-48F2-93C9-5ECF348A49C1}"/>
                </c:ext>
              </c:extLst>
            </c:dLbl>
            <c:dLbl>
              <c:idx val="7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9-6DFD-48F2-93C9-5ECF348A49C1}"/>
                </c:ext>
              </c:extLst>
            </c:dLbl>
            <c:dLbl>
              <c:idx val="7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A-6DFD-48F2-93C9-5ECF348A49C1}"/>
                </c:ext>
              </c:extLst>
            </c:dLbl>
            <c:dLbl>
              <c:idx val="7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B-6DFD-48F2-93C9-5ECF348A49C1}"/>
                </c:ext>
              </c:extLst>
            </c:dLbl>
            <c:dLbl>
              <c:idx val="7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C-6DFD-48F2-93C9-5ECF348A49C1}"/>
                </c:ext>
              </c:extLst>
            </c:dLbl>
            <c:dLbl>
              <c:idx val="7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D-6DFD-48F2-93C9-5ECF348A49C1}"/>
                </c:ext>
              </c:extLst>
            </c:dLbl>
            <c:dLbl>
              <c:idx val="7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E-6DFD-48F2-93C9-5ECF348A49C1}"/>
                </c:ext>
              </c:extLst>
            </c:dLbl>
            <c:dLbl>
              <c:idx val="7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2F-6DFD-48F2-93C9-5ECF348A49C1}"/>
                </c:ext>
              </c:extLst>
            </c:dLbl>
            <c:dLbl>
              <c:idx val="7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0-6DFD-48F2-93C9-5ECF348A49C1}"/>
                </c:ext>
              </c:extLst>
            </c:dLbl>
            <c:dLbl>
              <c:idx val="7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1-6DFD-48F2-93C9-5ECF348A49C1}"/>
                </c:ext>
              </c:extLst>
            </c:dLbl>
            <c:dLbl>
              <c:idx val="7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2-6DFD-48F2-93C9-5ECF348A49C1}"/>
                </c:ext>
              </c:extLst>
            </c:dLbl>
            <c:dLbl>
              <c:idx val="7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3-6DFD-48F2-93C9-5ECF348A49C1}"/>
                </c:ext>
              </c:extLst>
            </c:dLbl>
            <c:dLbl>
              <c:idx val="7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4-6DFD-48F2-93C9-5ECF348A49C1}"/>
                </c:ext>
              </c:extLst>
            </c:dLbl>
            <c:dLbl>
              <c:idx val="7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5-6DFD-48F2-93C9-5ECF348A49C1}"/>
                </c:ext>
              </c:extLst>
            </c:dLbl>
            <c:dLbl>
              <c:idx val="7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6-6DFD-48F2-93C9-5ECF348A49C1}"/>
                </c:ext>
              </c:extLst>
            </c:dLbl>
            <c:dLbl>
              <c:idx val="794"/>
              <c:tx>
                <c:rich>
                  <a:bodyPr/>
                  <a:lstStyle/>
                  <a:p>
                    <a:fld id="{141CF0B6-9639-0740-9A61-096663CC74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37-6DFD-48F2-93C9-5ECF348A49C1}"/>
                </c:ext>
              </c:extLst>
            </c:dLbl>
            <c:dLbl>
              <c:idx val="795"/>
              <c:tx>
                <c:rich>
                  <a:bodyPr/>
                  <a:lstStyle/>
                  <a:p>
                    <a:fld id="{C9C86D91-C769-9B4F-8F60-04A0A4C26C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38-6DFD-48F2-93C9-5ECF348A49C1}"/>
                </c:ext>
              </c:extLst>
            </c:dLbl>
            <c:dLbl>
              <c:idx val="796"/>
              <c:tx>
                <c:rich>
                  <a:bodyPr/>
                  <a:lstStyle/>
                  <a:p>
                    <a:fld id="{BF414108-D144-5941-B1A1-49F5F1BA35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39-6DFD-48F2-93C9-5ECF348A49C1}"/>
                </c:ext>
              </c:extLst>
            </c:dLbl>
            <c:dLbl>
              <c:idx val="797"/>
              <c:tx>
                <c:rich>
                  <a:bodyPr/>
                  <a:lstStyle/>
                  <a:p>
                    <a:fld id="{1A94DC1A-A067-2445-B8F0-52EA9E9479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3A-6DFD-48F2-93C9-5ECF348A49C1}"/>
                </c:ext>
              </c:extLst>
            </c:dLbl>
            <c:dLbl>
              <c:idx val="798"/>
              <c:tx>
                <c:rich>
                  <a:bodyPr/>
                  <a:lstStyle/>
                  <a:p>
                    <a:fld id="{10A57DA2-F10C-2A47-BA41-011141D01B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3B-6DFD-48F2-93C9-5ECF348A49C1}"/>
                </c:ext>
              </c:extLst>
            </c:dLbl>
            <c:dLbl>
              <c:idx val="7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C-6DFD-48F2-93C9-5ECF348A49C1}"/>
                </c:ext>
              </c:extLst>
            </c:dLbl>
            <c:dLbl>
              <c:idx val="8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D-6DFD-48F2-93C9-5ECF348A49C1}"/>
                </c:ext>
              </c:extLst>
            </c:dLbl>
            <c:dLbl>
              <c:idx val="8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E-6DFD-48F2-93C9-5ECF348A49C1}"/>
                </c:ext>
              </c:extLst>
            </c:dLbl>
            <c:dLbl>
              <c:idx val="8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3F-6DFD-48F2-93C9-5ECF348A49C1}"/>
                </c:ext>
              </c:extLst>
            </c:dLbl>
            <c:dLbl>
              <c:idx val="8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0-6DFD-48F2-93C9-5ECF348A49C1}"/>
                </c:ext>
              </c:extLst>
            </c:dLbl>
            <c:dLbl>
              <c:idx val="8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1-6DFD-48F2-93C9-5ECF348A49C1}"/>
                </c:ext>
              </c:extLst>
            </c:dLbl>
            <c:dLbl>
              <c:idx val="8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2-6DFD-48F2-93C9-5ECF348A49C1}"/>
                </c:ext>
              </c:extLst>
            </c:dLbl>
            <c:dLbl>
              <c:idx val="8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3-6DFD-48F2-93C9-5ECF348A49C1}"/>
                </c:ext>
              </c:extLst>
            </c:dLbl>
            <c:dLbl>
              <c:idx val="8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4-6DFD-48F2-93C9-5ECF348A49C1}"/>
                </c:ext>
              </c:extLst>
            </c:dLbl>
            <c:dLbl>
              <c:idx val="8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5-6DFD-48F2-93C9-5ECF348A49C1}"/>
                </c:ext>
              </c:extLst>
            </c:dLbl>
            <c:dLbl>
              <c:idx val="8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6-6DFD-48F2-93C9-5ECF348A49C1}"/>
                </c:ext>
              </c:extLst>
            </c:dLbl>
            <c:dLbl>
              <c:idx val="8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7-6DFD-48F2-93C9-5ECF348A49C1}"/>
                </c:ext>
              </c:extLst>
            </c:dLbl>
            <c:dLbl>
              <c:idx val="8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8-6DFD-48F2-93C9-5ECF348A49C1}"/>
                </c:ext>
              </c:extLst>
            </c:dLbl>
            <c:dLbl>
              <c:idx val="8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9-6DFD-48F2-93C9-5ECF348A49C1}"/>
                </c:ext>
              </c:extLst>
            </c:dLbl>
            <c:dLbl>
              <c:idx val="8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A-6DFD-48F2-93C9-5ECF348A49C1}"/>
                </c:ext>
              </c:extLst>
            </c:dLbl>
            <c:dLbl>
              <c:idx val="8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B-6DFD-48F2-93C9-5ECF348A49C1}"/>
                </c:ext>
              </c:extLst>
            </c:dLbl>
            <c:dLbl>
              <c:idx val="8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C-6DFD-48F2-93C9-5ECF348A49C1}"/>
                </c:ext>
              </c:extLst>
            </c:dLbl>
            <c:dLbl>
              <c:idx val="8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D-6DFD-48F2-93C9-5ECF348A49C1}"/>
                </c:ext>
              </c:extLst>
            </c:dLbl>
            <c:dLbl>
              <c:idx val="8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E-6DFD-48F2-93C9-5ECF348A49C1}"/>
                </c:ext>
              </c:extLst>
            </c:dLbl>
            <c:dLbl>
              <c:idx val="8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4F-6DFD-48F2-93C9-5ECF348A49C1}"/>
                </c:ext>
              </c:extLst>
            </c:dLbl>
            <c:dLbl>
              <c:idx val="8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0-6DFD-48F2-93C9-5ECF348A49C1}"/>
                </c:ext>
              </c:extLst>
            </c:dLbl>
            <c:dLbl>
              <c:idx val="8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1-6DFD-48F2-93C9-5ECF348A49C1}"/>
                </c:ext>
              </c:extLst>
            </c:dLbl>
            <c:dLbl>
              <c:idx val="8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2-6DFD-48F2-93C9-5ECF348A49C1}"/>
                </c:ext>
              </c:extLst>
            </c:dLbl>
            <c:dLbl>
              <c:idx val="822"/>
              <c:delete val="1"/>
              <c:extLst>
                <c:ext xmlns:c15="http://schemas.microsoft.com/office/drawing/2012/chart" uri="{CE6537A1-D6FC-4f65-9D91-7224C49458BB}"/>
                <c:ext xmlns:c16="http://schemas.microsoft.com/office/drawing/2014/chart" uri="{C3380CC4-5D6E-409C-BE32-E72D297353CC}">
                  <c16:uniqueId val="{00000A53-6DFD-48F2-93C9-5ECF348A49C1}"/>
                </c:ext>
              </c:extLst>
            </c:dLbl>
            <c:dLbl>
              <c:idx val="8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4-6DFD-48F2-93C9-5ECF348A49C1}"/>
                </c:ext>
              </c:extLst>
            </c:dLbl>
            <c:dLbl>
              <c:idx val="8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5-6DFD-48F2-93C9-5ECF348A49C1}"/>
                </c:ext>
              </c:extLst>
            </c:dLbl>
            <c:dLbl>
              <c:idx val="8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6-6DFD-48F2-93C9-5ECF348A49C1}"/>
                </c:ext>
              </c:extLst>
            </c:dLbl>
            <c:dLbl>
              <c:idx val="8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7-6DFD-48F2-93C9-5ECF348A49C1}"/>
                </c:ext>
              </c:extLst>
            </c:dLbl>
            <c:dLbl>
              <c:idx val="8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8-6DFD-48F2-93C9-5ECF348A49C1}"/>
                </c:ext>
              </c:extLst>
            </c:dLbl>
            <c:dLbl>
              <c:idx val="8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9-6DFD-48F2-93C9-5ECF348A49C1}"/>
                </c:ext>
              </c:extLst>
            </c:dLbl>
            <c:dLbl>
              <c:idx val="8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A-6DFD-48F2-93C9-5ECF348A49C1}"/>
                </c:ext>
              </c:extLst>
            </c:dLbl>
            <c:dLbl>
              <c:idx val="8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B-6DFD-48F2-93C9-5ECF348A49C1}"/>
                </c:ext>
              </c:extLst>
            </c:dLbl>
            <c:dLbl>
              <c:idx val="8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C-6DFD-48F2-93C9-5ECF348A49C1}"/>
                </c:ext>
              </c:extLst>
            </c:dLbl>
            <c:dLbl>
              <c:idx val="8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D-6DFD-48F2-93C9-5ECF348A49C1}"/>
                </c:ext>
              </c:extLst>
            </c:dLbl>
            <c:dLbl>
              <c:idx val="8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E-6DFD-48F2-93C9-5ECF348A49C1}"/>
                </c:ext>
              </c:extLst>
            </c:dLbl>
            <c:dLbl>
              <c:idx val="8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5F-6DFD-48F2-93C9-5ECF348A49C1}"/>
                </c:ext>
              </c:extLst>
            </c:dLbl>
            <c:dLbl>
              <c:idx val="8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0-6DFD-48F2-93C9-5ECF348A49C1}"/>
                </c:ext>
              </c:extLst>
            </c:dLbl>
            <c:dLbl>
              <c:idx val="8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1-6DFD-48F2-93C9-5ECF348A49C1}"/>
                </c:ext>
              </c:extLst>
            </c:dLbl>
            <c:dLbl>
              <c:idx val="8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2-6DFD-48F2-93C9-5ECF348A49C1}"/>
                </c:ext>
              </c:extLst>
            </c:dLbl>
            <c:dLbl>
              <c:idx val="8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3-6DFD-48F2-93C9-5ECF348A49C1}"/>
                </c:ext>
              </c:extLst>
            </c:dLbl>
            <c:dLbl>
              <c:idx val="8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4-6DFD-48F2-93C9-5ECF348A49C1}"/>
                </c:ext>
              </c:extLst>
            </c:dLbl>
            <c:dLbl>
              <c:idx val="8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5-6DFD-48F2-93C9-5ECF348A49C1}"/>
                </c:ext>
              </c:extLst>
            </c:dLbl>
            <c:dLbl>
              <c:idx val="841"/>
              <c:tx>
                <c:rich>
                  <a:bodyPr/>
                  <a:lstStyle/>
                  <a:p>
                    <a:fld id="{9FA360FD-A326-444B-B50A-64F942BB50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66-6DFD-48F2-93C9-5ECF348A49C1}"/>
                </c:ext>
              </c:extLst>
            </c:dLbl>
            <c:dLbl>
              <c:idx val="842"/>
              <c:layout>
                <c:manualLayout>
                  <c:x val="-2.61702770015746E-2"/>
                  <c:y val="7.3731127320402823E-2"/>
                </c:manualLayout>
              </c:layout>
              <c:tx>
                <c:rich>
                  <a:bodyPr/>
                  <a:lstStyle/>
                  <a:p>
                    <a:fld id="{8A473793-E902-DC45-949D-9E5841A075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A67-6DFD-48F2-93C9-5ECF348A49C1}"/>
                </c:ext>
              </c:extLst>
            </c:dLbl>
            <c:dLbl>
              <c:idx val="843"/>
              <c:tx>
                <c:rich>
                  <a:bodyPr/>
                  <a:lstStyle/>
                  <a:p>
                    <a:fld id="{E3411B07-CCEA-664B-A91C-DFB0C1836E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68-6DFD-48F2-93C9-5ECF348A49C1}"/>
                </c:ext>
              </c:extLst>
            </c:dLbl>
            <c:dLbl>
              <c:idx val="844"/>
              <c:tx>
                <c:rich>
                  <a:bodyPr/>
                  <a:lstStyle/>
                  <a:p>
                    <a:fld id="{AD489AFB-672E-6548-B30F-4ADDD2AF89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69-6DFD-48F2-93C9-5ECF348A49C1}"/>
                </c:ext>
              </c:extLst>
            </c:dLbl>
            <c:dLbl>
              <c:idx val="845"/>
              <c:tx>
                <c:rich>
                  <a:bodyPr/>
                  <a:lstStyle/>
                  <a:p>
                    <a:fld id="{512166BE-503E-DB4C-B18B-609CA78FC6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6A-6DFD-48F2-93C9-5ECF348A49C1}"/>
                </c:ext>
              </c:extLst>
            </c:dLbl>
            <c:dLbl>
              <c:idx val="8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B-6DFD-48F2-93C9-5ECF348A49C1}"/>
                </c:ext>
              </c:extLst>
            </c:dLbl>
            <c:dLbl>
              <c:idx val="8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C-6DFD-48F2-93C9-5ECF348A49C1}"/>
                </c:ext>
              </c:extLst>
            </c:dLbl>
            <c:dLbl>
              <c:idx val="8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6D-6DFD-48F2-93C9-5ECF348A49C1}"/>
                </c:ext>
              </c:extLst>
            </c:dLbl>
            <c:dLbl>
              <c:idx val="849"/>
              <c:tx>
                <c:rich>
                  <a:bodyPr/>
                  <a:lstStyle/>
                  <a:p>
                    <a:fld id="{1751AAA7-F47F-4440-8773-ED08EE394B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6E-6DFD-48F2-93C9-5ECF348A49C1}"/>
                </c:ext>
              </c:extLst>
            </c:dLbl>
            <c:dLbl>
              <c:idx val="850"/>
              <c:tx>
                <c:rich>
                  <a:bodyPr/>
                  <a:lstStyle/>
                  <a:p>
                    <a:fld id="{C580804D-5525-6140-9F9D-09CB69F2DF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6F-6DFD-48F2-93C9-5ECF348A49C1}"/>
                </c:ext>
              </c:extLst>
            </c:dLbl>
            <c:dLbl>
              <c:idx val="8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70-6DFD-48F2-93C9-5ECF348A49C1}"/>
                </c:ext>
              </c:extLst>
            </c:dLbl>
            <c:dLbl>
              <c:idx val="8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71-6DFD-48F2-93C9-5ECF348A49C1}"/>
                </c:ext>
              </c:extLst>
            </c:dLbl>
            <c:dLbl>
              <c:idx val="853"/>
              <c:tx>
                <c:rich>
                  <a:bodyPr/>
                  <a:lstStyle/>
                  <a:p>
                    <a:fld id="{7A2E5E4F-53C9-E54D-8893-4E7FD0814B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2-6DFD-48F2-93C9-5ECF348A49C1}"/>
                </c:ext>
              </c:extLst>
            </c:dLbl>
            <c:dLbl>
              <c:idx val="854"/>
              <c:tx>
                <c:rich>
                  <a:bodyPr/>
                  <a:lstStyle/>
                  <a:p>
                    <a:fld id="{117D8DCB-95F4-F842-827D-3241E6E5A3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3-6DFD-48F2-93C9-5ECF348A49C1}"/>
                </c:ext>
              </c:extLst>
            </c:dLbl>
            <c:dLbl>
              <c:idx val="855"/>
              <c:tx>
                <c:rich>
                  <a:bodyPr/>
                  <a:lstStyle/>
                  <a:p>
                    <a:fld id="{44B8299B-F67F-2D43-A0B8-E44B7549FD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4-6DFD-48F2-93C9-5ECF348A49C1}"/>
                </c:ext>
              </c:extLst>
            </c:dLbl>
            <c:dLbl>
              <c:idx val="856"/>
              <c:tx>
                <c:rich>
                  <a:bodyPr/>
                  <a:lstStyle/>
                  <a:p>
                    <a:fld id="{CF0EEAE7-2920-F24B-819D-335CF663CE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5-6DFD-48F2-93C9-5ECF348A49C1}"/>
                </c:ext>
              </c:extLst>
            </c:dLbl>
            <c:dLbl>
              <c:idx val="857"/>
              <c:tx>
                <c:rich>
                  <a:bodyPr/>
                  <a:lstStyle/>
                  <a:p>
                    <a:fld id="{F9E1294C-6F73-3B4C-B738-E4514CB53E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6-6DFD-48F2-93C9-5ECF348A49C1}"/>
                </c:ext>
              </c:extLst>
            </c:dLbl>
            <c:dLbl>
              <c:idx val="858"/>
              <c:tx>
                <c:rich>
                  <a:bodyPr/>
                  <a:lstStyle/>
                  <a:p>
                    <a:fld id="{330CCF38-CE2A-AE49-9712-B3CCEB3F7B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7-6DFD-48F2-93C9-5ECF348A49C1}"/>
                </c:ext>
              </c:extLst>
            </c:dLbl>
            <c:dLbl>
              <c:idx val="859"/>
              <c:tx>
                <c:rich>
                  <a:bodyPr/>
                  <a:lstStyle/>
                  <a:p>
                    <a:fld id="{B6F6261D-FE5E-9B41-A9E3-0E652BCFC9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8-6DFD-48F2-93C9-5ECF348A49C1}"/>
                </c:ext>
              </c:extLst>
            </c:dLbl>
            <c:dLbl>
              <c:idx val="860"/>
              <c:tx>
                <c:rich>
                  <a:bodyPr/>
                  <a:lstStyle/>
                  <a:p>
                    <a:fld id="{0467AA8A-062C-F345-BDFF-993E21F6C8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9-6DFD-48F2-93C9-5ECF348A49C1}"/>
                </c:ext>
              </c:extLst>
            </c:dLbl>
            <c:dLbl>
              <c:idx val="861"/>
              <c:tx>
                <c:rich>
                  <a:bodyPr/>
                  <a:lstStyle/>
                  <a:p>
                    <a:fld id="{0DF962EC-7C26-5041-95D6-E6A326B764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A-6DFD-48F2-93C9-5ECF348A49C1}"/>
                </c:ext>
              </c:extLst>
            </c:dLbl>
            <c:dLbl>
              <c:idx val="862"/>
              <c:tx>
                <c:rich>
                  <a:bodyPr/>
                  <a:lstStyle/>
                  <a:p>
                    <a:fld id="{FC1D7FED-3130-0949-92FF-CE951FF031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B-6DFD-48F2-93C9-5ECF348A49C1}"/>
                </c:ext>
              </c:extLst>
            </c:dLbl>
            <c:dLbl>
              <c:idx val="8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7C-6DFD-48F2-93C9-5ECF348A49C1}"/>
                </c:ext>
              </c:extLst>
            </c:dLbl>
            <c:dLbl>
              <c:idx val="8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7D-6DFD-48F2-93C9-5ECF348A49C1}"/>
                </c:ext>
              </c:extLst>
            </c:dLbl>
            <c:dLbl>
              <c:idx val="8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7E-6DFD-48F2-93C9-5ECF348A49C1}"/>
                </c:ext>
              </c:extLst>
            </c:dLbl>
            <c:dLbl>
              <c:idx val="866"/>
              <c:tx>
                <c:rich>
                  <a:bodyPr/>
                  <a:lstStyle/>
                  <a:p>
                    <a:fld id="{6594D110-7199-5D47-A14A-C4A66949BB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7F-6DFD-48F2-93C9-5ECF348A49C1}"/>
                </c:ext>
              </c:extLst>
            </c:dLbl>
            <c:dLbl>
              <c:idx val="867"/>
              <c:tx>
                <c:rich>
                  <a:bodyPr/>
                  <a:lstStyle/>
                  <a:p>
                    <a:fld id="{7DD3DD7E-886B-A749-A488-D6980BD501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0-6DFD-48F2-93C9-5ECF348A49C1}"/>
                </c:ext>
              </c:extLst>
            </c:dLbl>
            <c:dLbl>
              <c:idx val="868"/>
              <c:tx>
                <c:rich>
                  <a:bodyPr/>
                  <a:lstStyle/>
                  <a:p>
                    <a:fld id="{66EE98C3-3F86-8143-9F58-E91D97E085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1-6DFD-48F2-93C9-5ECF348A49C1}"/>
                </c:ext>
              </c:extLst>
            </c:dLbl>
            <c:dLbl>
              <c:idx val="869"/>
              <c:tx>
                <c:rich>
                  <a:bodyPr/>
                  <a:lstStyle/>
                  <a:p>
                    <a:fld id="{CBA5F096-814D-9B43-BD0F-5E400F9B88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2-6DFD-48F2-93C9-5ECF348A49C1}"/>
                </c:ext>
              </c:extLst>
            </c:dLbl>
            <c:dLbl>
              <c:idx val="870"/>
              <c:tx>
                <c:rich>
                  <a:bodyPr/>
                  <a:lstStyle/>
                  <a:p>
                    <a:fld id="{1316F388-E8C5-B14D-9B45-6E2BABD50C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3-6DFD-48F2-93C9-5ECF348A49C1}"/>
                </c:ext>
              </c:extLst>
            </c:dLbl>
            <c:dLbl>
              <c:idx val="871"/>
              <c:tx>
                <c:rich>
                  <a:bodyPr/>
                  <a:lstStyle/>
                  <a:p>
                    <a:fld id="{F3B45B2A-A093-FB40-89A6-246E35F89B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4-6DFD-48F2-93C9-5ECF348A49C1}"/>
                </c:ext>
              </c:extLst>
            </c:dLbl>
            <c:dLbl>
              <c:idx val="872"/>
              <c:tx>
                <c:rich>
                  <a:bodyPr/>
                  <a:lstStyle/>
                  <a:p>
                    <a:fld id="{0F0C2360-79AA-4D4E-9D25-88A08E95BA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5-6DFD-48F2-93C9-5ECF348A49C1}"/>
                </c:ext>
              </c:extLst>
            </c:dLbl>
            <c:dLbl>
              <c:idx val="873"/>
              <c:tx>
                <c:rich>
                  <a:bodyPr/>
                  <a:lstStyle/>
                  <a:p>
                    <a:fld id="{7C40D5DA-BF6F-0D41-8295-6A2F729249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6-6DFD-48F2-93C9-5ECF348A49C1}"/>
                </c:ext>
              </c:extLst>
            </c:dLbl>
            <c:dLbl>
              <c:idx val="874"/>
              <c:tx>
                <c:rich>
                  <a:bodyPr/>
                  <a:lstStyle/>
                  <a:p>
                    <a:fld id="{C7117BAD-FFE8-044C-AD4B-685FF60848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7-6DFD-48F2-93C9-5ECF348A49C1}"/>
                </c:ext>
              </c:extLst>
            </c:dLbl>
            <c:dLbl>
              <c:idx val="875"/>
              <c:tx>
                <c:rich>
                  <a:bodyPr/>
                  <a:lstStyle/>
                  <a:p>
                    <a:fld id="{6ADC0677-E924-684A-B232-10EDE41E79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8-6DFD-48F2-93C9-5ECF348A49C1}"/>
                </c:ext>
              </c:extLst>
            </c:dLbl>
            <c:dLbl>
              <c:idx val="876"/>
              <c:tx>
                <c:rich>
                  <a:bodyPr/>
                  <a:lstStyle/>
                  <a:p>
                    <a:fld id="{7F96720E-8A9C-514A-B4BC-79032CCE86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9-6DFD-48F2-93C9-5ECF348A49C1}"/>
                </c:ext>
              </c:extLst>
            </c:dLbl>
            <c:dLbl>
              <c:idx val="877"/>
              <c:tx>
                <c:rich>
                  <a:bodyPr/>
                  <a:lstStyle/>
                  <a:p>
                    <a:fld id="{E896E97D-48B0-8943-ACDE-EAB14B49A8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A-6DFD-48F2-93C9-5ECF348A49C1}"/>
                </c:ext>
              </c:extLst>
            </c:dLbl>
            <c:dLbl>
              <c:idx val="878"/>
              <c:tx>
                <c:rich>
                  <a:bodyPr/>
                  <a:lstStyle/>
                  <a:p>
                    <a:fld id="{45317DEA-58A7-DB46-8583-B46F145B28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B-6DFD-48F2-93C9-5ECF348A49C1}"/>
                </c:ext>
              </c:extLst>
            </c:dLbl>
            <c:dLbl>
              <c:idx val="8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8C-6DFD-48F2-93C9-5ECF348A49C1}"/>
                </c:ext>
              </c:extLst>
            </c:dLbl>
            <c:dLbl>
              <c:idx val="8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8D-6DFD-48F2-93C9-5ECF348A49C1}"/>
                </c:ext>
              </c:extLst>
            </c:dLbl>
            <c:dLbl>
              <c:idx val="881"/>
              <c:tx>
                <c:rich>
                  <a:bodyPr/>
                  <a:lstStyle/>
                  <a:p>
                    <a:fld id="{17980734-39D8-4C4E-B692-4EDC12FA35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E-6DFD-48F2-93C9-5ECF348A49C1}"/>
                </c:ext>
              </c:extLst>
            </c:dLbl>
            <c:dLbl>
              <c:idx val="882"/>
              <c:tx>
                <c:rich>
                  <a:bodyPr/>
                  <a:lstStyle/>
                  <a:p>
                    <a:fld id="{33DD0A24-DC04-094D-B2C0-1F57807BF0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8F-6DFD-48F2-93C9-5ECF348A49C1}"/>
                </c:ext>
              </c:extLst>
            </c:dLbl>
            <c:dLbl>
              <c:idx val="883"/>
              <c:tx>
                <c:rich>
                  <a:bodyPr/>
                  <a:lstStyle/>
                  <a:p>
                    <a:fld id="{1B1D2560-4EA6-6443-B503-F6C0799209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0-6DFD-48F2-93C9-5ECF348A49C1}"/>
                </c:ext>
              </c:extLst>
            </c:dLbl>
            <c:dLbl>
              <c:idx val="884"/>
              <c:tx>
                <c:rich>
                  <a:bodyPr/>
                  <a:lstStyle/>
                  <a:p>
                    <a:fld id="{8DA320CA-7009-3446-949B-979893B916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1-6DFD-48F2-93C9-5ECF348A49C1}"/>
                </c:ext>
              </c:extLst>
            </c:dLbl>
            <c:dLbl>
              <c:idx val="885"/>
              <c:tx>
                <c:rich>
                  <a:bodyPr/>
                  <a:lstStyle/>
                  <a:p>
                    <a:fld id="{2DC0C472-25F6-514A-B5FC-A4C4440D21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2-6DFD-48F2-93C9-5ECF348A49C1}"/>
                </c:ext>
              </c:extLst>
            </c:dLbl>
            <c:dLbl>
              <c:idx val="886"/>
              <c:tx>
                <c:rich>
                  <a:bodyPr/>
                  <a:lstStyle/>
                  <a:p>
                    <a:fld id="{20BC0129-F961-A649-9540-339182979B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3-6DFD-48F2-93C9-5ECF348A49C1}"/>
                </c:ext>
              </c:extLst>
            </c:dLbl>
            <c:dLbl>
              <c:idx val="887"/>
              <c:tx>
                <c:rich>
                  <a:bodyPr/>
                  <a:lstStyle/>
                  <a:p>
                    <a:fld id="{D05D8116-CC5B-0948-AE74-5FCE2B8709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4-6DFD-48F2-93C9-5ECF348A49C1}"/>
                </c:ext>
              </c:extLst>
            </c:dLbl>
            <c:dLbl>
              <c:idx val="888"/>
              <c:tx>
                <c:rich>
                  <a:bodyPr/>
                  <a:lstStyle/>
                  <a:p>
                    <a:fld id="{39DA8B8F-005D-F44B-8A69-6963347B39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5-6DFD-48F2-93C9-5ECF348A49C1}"/>
                </c:ext>
              </c:extLst>
            </c:dLbl>
            <c:dLbl>
              <c:idx val="889"/>
              <c:tx>
                <c:rich>
                  <a:bodyPr/>
                  <a:lstStyle/>
                  <a:p>
                    <a:fld id="{95141E85-ED37-074A-8709-2CC1E3D86C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6-6DFD-48F2-93C9-5ECF348A49C1}"/>
                </c:ext>
              </c:extLst>
            </c:dLbl>
            <c:dLbl>
              <c:idx val="890"/>
              <c:tx>
                <c:rich>
                  <a:bodyPr/>
                  <a:lstStyle/>
                  <a:p>
                    <a:fld id="{A91F4251-3E10-F043-8B1F-A0D9440711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7-6DFD-48F2-93C9-5ECF348A49C1}"/>
                </c:ext>
              </c:extLst>
            </c:dLbl>
            <c:dLbl>
              <c:idx val="891"/>
              <c:tx>
                <c:rich>
                  <a:bodyPr/>
                  <a:lstStyle/>
                  <a:p>
                    <a:fld id="{7656940F-C939-014F-8587-D3AA6CD707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8-6DFD-48F2-93C9-5ECF348A49C1}"/>
                </c:ext>
              </c:extLst>
            </c:dLbl>
            <c:dLbl>
              <c:idx val="892"/>
              <c:tx>
                <c:rich>
                  <a:bodyPr/>
                  <a:lstStyle/>
                  <a:p>
                    <a:fld id="{3FA33F38-859A-E346-8F1C-9CAF4B557F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99-6DFD-48F2-93C9-5ECF348A49C1}"/>
                </c:ext>
              </c:extLst>
            </c:dLbl>
            <c:dLbl>
              <c:idx val="8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9A-6DFD-48F2-93C9-5ECF348A49C1}"/>
                </c:ext>
              </c:extLst>
            </c:dLbl>
            <c:dLbl>
              <c:idx val="8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9B-6DFD-48F2-93C9-5ECF348A49C1}"/>
                </c:ext>
              </c:extLst>
            </c:dLbl>
            <c:dLbl>
              <c:idx val="8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9C-6DFD-48F2-93C9-5ECF348A49C1}"/>
                </c:ext>
              </c:extLst>
            </c:dLbl>
            <c:dLbl>
              <c:idx val="8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9D-6DFD-48F2-93C9-5ECF348A49C1}"/>
                </c:ext>
              </c:extLst>
            </c:dLbl>
            <c:dLbl>
              <c:idx val="8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9E-6DFD-48F2-93C9-5ECF348A49C1}"/>
                </c:ext>
              </c:extLst>
            </c:dLbl>
            <c:dLbl>
              <c:idx val="8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9F-6DFD-48F2-93C9-5ECF348A49C1}"/>
                </c:ext>
              </c:extLst>
            </c:dLbl>
            <c:dLbl>
              <c:idx val="8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A0-6DFD-48F2-93C9-5ECF348A49C1}"/>
                </c:ext>
              </c:extLst>
            </c:dLbl>
            <c:dLbl>
              <c:idx val="900"/>
              <c:tx>
                <c:rich>
                  <a:bodyPr/>
                  <a:lstStyle/>
                  <a:p>
                    <a:fld id="{C8612CD2-997A-1A49-B10F-1D71DB194E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1-6DFD-48F2-93C9-5ECF348A49C1}"/>
                </c:ext>
              </c:extLst>
            </c:dLbl>
            <c:dLbl>
              <c:idx val="901"/>
              <c:tx>
                <c:rich>
                  <a:bodyPr/>
                  <a:lstStyle/>
                  <a:p>
                    <a:fld id="{34075297-B7CE-B04D-9CCF-26825ADDEA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2-6DFD-48F2-93C9-5ECF348A49C1}"/>
                </c:ext>
              </c:extLst>
            </c:dLbl>
            <c:dLbl>
              <c:idx val="902"/>
              <c:tx>
                <c:rich>
                  <a:bodyPr/>
                  <a:lstStyle/>
                  <a:p>
                    <a:fld id="{E8A8713A-E859-CB4D-9EFB-9A8DD935F5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3-6DFD-48F2-93C9-5ECF348A49C1}"/>
                </c:ext>
              </c:extLst>
            </c:dLbl>
            <c:dLbl>
              <c:idx val="903"/>
              <c:tx>
                <c:rich>
                  <a:bodyPr/>
                  <a:lstStyle/>
                  <a:p>
                    <a:fld id="{F145F5AF-D5CE-1140-983C-7CC8B2CEB9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4-6DFD-48F2-93C9-5ECF348A49C1}"/>
                </c:ext>
              </c:extLst>
            </c:dLbl>
            <c:dLbl>
              <c:idx val="904"/>
              <c:tx>
                <c:rich>
                  <a:bodyPr/>
                  <a:lstStyle/>
                  <a:p>
                    <a:fld id="{4559346E-44F8-A14B-BB9E-877BD69405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5-6DFD-48F2-93C9-5ECF348A49C1}"/>
                </c:ext>
              </c:extLst>
            </c:dLbl>
            <c:dLbl>
              <c:idx val="905"/>
              <c:tx>
                <c:rich>
                  <a:bodyPr/>
                  <a:lstStyle/>
                  <a:p>
                    <a:fld id="{B93218FF-735B-9842-BD67-D67AE3412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6-6DFD-48F2-93C9-5ECF348A49C1}"/>
                </c:ext>
              </c:extLst>
            </c:dLbl>
            <c:dLbl>
              <c:idx val="906"/>
              <c:tx>
                <c:rich>
                  <a:bodyPr/>
                  <a:lstStyle/>
                  <a:p>
                    <a:fld id="{85B34642-2998-8549-8FFC-E043798222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7-6DFD-48F2-93C9-5ECF348A49C1}"/>
                </c:ext>
              </c:extLst>
            </c:dLbl>
            <c:dLbl>
              <c:idx val="907"/>
              <c:tx>
                <c:rich>
                  <a:bodyPr/>
                  <a:lstStyle/>
                  <a:p>
                    <a:fld id="{5DC82CBE-411E-7349-8F65-A28ED0FD4D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8-6DFD-48F2-93C9-5ECF348A49C1}"/>
                </c:ext>
              </c:extLst>
            </c:dLbl>
            <c:dLbl>
              <c:idx val="908"/>
              <c:tx>
                <c:rich>
                  <a:bodyPr/>
                  <a:lstStyle/>
                  <a:p>
                    <a:fld id="{3300F77E-7AB6-844D-B6B9-725359249F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9-6DFD-48F2-93C9-5ECF348A49C1}"/>
                </c:ext>
              </c:extLst>
            </c:dLbl>
            <c:dLbl>
              <c:idx val="909"/>
              <c:tx>
                <c:rich>
                  <a:bodyPr/>
                  <a:lstStyle/>
                  <a:p>
                    <a:fld id="{4E0AC0F0-4652-AE49-931F-2E9CF1135E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A-6DFD-48F2-93C9-5ECF348A49C1}"/>
                </c:ext>
              </c:extLst>
            </c:dLbl>
            <c:dLbl>
              <c:idx val="910"/>
              <c:tx>
                <c:rich>
                  <a:bodyPr/>
                  <a:lstStyle/>
                  <a:p>
                    <a:fld id="{E3B6AD01-124E-BA49-96C1-154C1ACE21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B-6DFD-48F2-93C9-5ECF348A49C1}"/>
                </c:ext>
              </c:extLst>
            </c:dLbl>
            <c:dLbl>
              <c:idx val="911"/>
              <c:tx>
                <c:rich>
                  <a:bodyPr/>
                  <a:lstStyle/>
                  <a:p>
                    <a:fld id="{8D520876-96A7-D24F-8487-8A3CE6FC2C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C-6DFD-48F2-93C9-5ECF348A49C1}"/>
                </c:ext>
              </c:extLst>
            </c:dLbl>
            <c:dLbl>
              <c:idx val="912"/>
              <c:tx>
                <c:rich>
                  <a:bodyPr/>
                  <a:lstStyle/>
                  <a:p>
                    <a:fld id="{138AB22B-E7A2-1748-9E9A-40BF2C258E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D-6DFD-48F2-93C9-5ECF348A49C1}"/>
                </c:ext>
              </c:extLst>
            </c:dLbl>
            <c:dLbl>
              <c:idx val="913"/>
              <c:tx>
                <c:rich>
                  <a:bodyPr/>
                  <a:lstStyle/>
                  <a:p>
                    <a:fld id="{E0D03194-9CB9-874B-9D31-B020A0FEFC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E-6DFD-48F2-93C9-5ECF348A49C1}"/>
                </c:ext>
              </c:extLst>
            </c:dLbl>
            <c:dLbl>
              <c:idx val="914"/>
              <c:tx>
                <c:rich>
                  <a:bodyPr/>
                  <a:lstStyle/>
                  <a:p>
                    <a:fld id="{A1943074-0910-9C41-AEA3-2F76F55A5E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AF-6DFD-48F2-93C9-5ECF348A49C1}"/>
                </c:ext>
              </c:extLst>
            </c:dLbl>
            <c:dLbl>
              <c:idx val="915"/>
              <c:tx>
                <c:rich>
                  <a:bodyPr/>
                  <a:lstStyle/>
                  <a:p>
                    <a:fld id="{368534C2-D26E-5148-8C34-5EBDB3B8CA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0-6DFD-48F2-93C9-5ECF348A49C1}"/>
                </c:ext>
              </c:extLst>
            </c:dLbl>
            <c:dLbl>
              <c:idx val="916"/>
              <c:tx>
                <c:rich>
                  <a:bodyPr/>
                  <a:lstStyle/>
                  <a:p>
                    <a:fld id="{FA0B18EF-94F7-1A49-9329-BF1E2BA9F5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1-6DFD-48F2-93C9-5ECF348A49C1}"/>
                </c:ext>
              </c:extLst>
            </c:dLbl>
            <c:dLbl>
              <c:idx val="917"/>
              <c:tx>
                <c:rich>
                  <a:bodyPr/>
                  <a:lstStyle/>
                  <a:p>
                    <a:fld id="{D6648B5B-E734-E747-A141-A97655F27B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2-6DFD-48F2-93C9-5ECF348A49C1}"/>
                </c:ext>
              </c:extLst>
            </c:dLbl>
            <c:dLbl>
              <c:idx val="918"/>
              <c:tx>
                <c:rich>
                  <a:bodyPr/>
                  <a:lstStyle/>
                  <a:p>
                    <a:fld id="{8333E343-B2CA-3049-A3B2-C5F297F868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3-6DFD-48F2-93C9-5ECF348A49C1}"/>
                </c:ext>
              </c:extLst>
            </c:dLbl>
            <c:dLbl>
              <c:idx val="919"/>
              <c:tx>
                <c:rich>
                  <a:bodyPr/>
                  <a:lstStyle/>
                  <a:p>
                    <a:fld id="{CF868720-D97E-8546-9DBE-2866709C6A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4-6DFD-48F2-93C9-5ECF348A49C1}"/>
                </c:ext>
              </c:extLst>
            </c:dLbl>
            <c:dLbl>
              <c:idx val="920"/>
              <c:tx>
                <c:rich>
                  <a:bodyPr/>
                  <a:lstStyle/>
                  <a:p>
                    <a:fld id="{9B44494E-C721-0047-9D65-9297E8D95F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5-6DFD-48F2-93C9-5ECF348A49C1}"/>
                </c:ext>
              </c:extLst>
            </c:dLbl>
            <c:dLbl>
              <c:idx val="921"/>
              <c:tx>
                <c:rich>
                  <a:bodyPr/>
                  <a:lstStyle/>
                  <a:p>
                    <a:fld id="{68570B7B-2E19-3541-B50C-F46DE3F2AA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6-6DFD-48F2-93C9-5ECF348A49C1}"/>
                </c:ext>
              </c:extLst>
            </c:dLbl>
            <c:dLbl>
              <c:idx val="922"/>
              <c:tx>
                <c:rich>
                  <a:bodyPr/>
                  <a:lstStyle/>
                  <a:p>
                    <a:fld id="{6B0029C6-7921-B645-834A-0E18A1B2A2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7-6DFD-48F2-93C9-5ECF348A49C1}"/>
                </c:ext>
              </c:extLst>
            </c:dLbl>
            <c:dLbl>
              <c:idx val="923"/>
              <c:tx>
                <c:rich>
                  <a:bodyPr/>
                  <a:lstStyle/>
                  <a:p>
                    <a:fld id="{05F8CD2E-48DD-C84A-B921-CF1F276BFE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8-6DFD-48F2-93C9-5ECF348A49C1}"/>
                </c:ext>
              </c:extLst>
            </c:dLbl>
            <c:dLbl>
              <c:idx val="924"/>
              <c:tx>
                <c:rich>
                  <a:bodyPr/>
                  <a:lstStyle/>
                  <a:p>
                    <a:fld id="{2F7C650C-1D4F-F545-976C-7D214FB88F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9-6DFD-48F2-93C9-5ECF348A49C1}"/>
                </c:ext>
              </c:extLst>
            </c:dLbl>
            <c:dLbl>
              <c:idx val="925"/>
              <c:tx>
                <c:rich>
                  <a:bodyPr/>
                  <a:lstStyle/>
                  <a:p>
                    <a:fld id="{445073EB-BE99-0643-801A-2078AA5785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A-6DFD-48F2-93C9-5ECF348A49C1}"/>
                </c:ext>
              </c:extLst>
            </c:dLbl>
            <c:dLbl>
              <c:idx val="926"/>
              <c:tx>
                <c:rich>
                  <a:bodyPr/>
                  <a:lstStyle/>
                  <a:p>
                    <a:fld id="{0115B81E-2D6F-274C-9E57-B17E641037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B-6DFD-48F2-93C9-5ECF348A49C1}"/>
                </c:ext>
              </c:extLst>
            </c:dLbl>
            <c:dLbl>
              <c:idx val="927"/>
              <c:tx>
                <c:rich>
                  <a:bodyPr/>
                  <a:lstStyle/>
                  <a:p>
                    <a:fld id="{B742DB3F-DF4E-1B4E-B7AB-33C3190D4E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C-6DFD-48F2-93C9-5ECF348A49C1}"/>
                </c:ext>
              </c:extLst>
            </c:dLbl>
            <c:dLbl>
              <c:idx val="928"/>
              <c:tx>
                <c:rich>
                  <a:bodyPr/>
                  <a:lstStyle/>
                  <a:p>
                    <a:fld id="{FEB36BF1-3E7A-1C42-890C-2F659D2A9A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D-6DFD-48F2-93C9-5ECF348A49C1}"/>
                </c:ext>
              </c:extLst>
            </c:dLbl>
            <c:dLbl>
              <c:idx val="929"/>
              <c:tx>
                <c:rich>
                  <a:bodyPr/>
                  <a:lstStyle/>
                  <a:p>
                    <a:fld id="{CC1F4FF3-78AD-A74C-93E4-7FA8F1B77B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BE-6DFD-48F2-93C9-5ECF348A49C1}"/>
                </c:ext>
              </c:extLst>
            </c:dLbl>
            <c:dLbl>
              <c:idx val="9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BF-6DFD-48F2-93C9-5ECF348A49C1}"/>
                </c:ext>
              </c:extLst>
            </c:dLbl>
            <c:dLbl>
              <c:idx val="931"/>
              <c:tx>
                <c:rich>
                  <a:bodyPr/>
                  <a:lstStyle/>
                  <a:p>
                    <a:fld id="{B483BB3C-9CEF-6248-9FF4-1AD1A7AFBB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0-6DFD-48F2-93C9-5ECF348A49C1}"/>
                </c:ext>
              </c:extLst>
            </c:dLbl>
            <c:dLbl>
              <c:idx val="932"/>
              <c:tx>
                <c:rich>
                  <a:bodyPr/>
                  <a:lstStyle/>
                  <a:p>
                    <a:fld id="{14FCE16E-2DC8-EF4B-9D94-D2A92A3FB5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1-6DFD-48F2-93C9-5ECF348A49C1}"/>
                </c:ext>
              </c:extLst>
            </c:dLbl>
            <c:dLbl>
              <c:idx val="933"/>
              <c:tx>
                <c:rich>
                  <a:bodyPr/>
                  <a:lstStyle/>
                  <a:p>
                    <a:fld id="{FBADB833-771D-D04B-B1B5-224A221832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2-6DFD-48F2-93C9-5ECF348A49C1}"/>
                </c:ext>
              </c:extLst>
            </c:dLbl>
            <c:dLbl>
              <c:idx val="934"/>
              <c:tx>
                <c:rich>
                  <a:bodyPr/>
                  <a:lstStyle/>
                  <a:p>
                    <a:fld id="{BDB60AE1-76C8-FF47-846E-D9116C1AAA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3-6DFD-48F2-93C9-5ECF348A49C1}"/>
                </c:ext>
              </c:extLst>
            </c:dLbl>
            <c:dLbl>
              <c:idx val="935"/>
              <c:tx>
                <c:rich>
                  <a:bodyPr/>
                  <a:lstStyle/>
                  <a:p>
                    <a:fld id="{320E94F5-A4D2-3549-802C-C52E797C31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4-6DFD-48F2-93C9-5ECF348A49C1}"/>
                </c:ext>
              </c:extLst>
            </c:dLbl>
            <c:dLbl>
              <c:idx val="936"/>
              <c:tx>
                <c:rich>
                  <a:bodyPr/>
                  <a:lstStyle/>
                  <a:p>
                    <a:fld id="{1936D54C-3C76-A644-8549-A92C11047D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5-6DFD-48F2-93C9-5ECF348A49C1}"/>
                </c:ext>
              </c:extLst>
            </c:dLbl>
            <c:dLbl>
              <c:idx val="937"/>
              <c:tx>
                <c:rich>
                  <a:bodyPr/>
                  <a:lstStyle/>
                  <a:p>
                    <a:fld id="{0D55C7AC-F87D-464C-A481-BE246B94D5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6-6DFD-48F2-93C9-5ECF348A49C1}"/>
                </c:ext>
              </c:extLst>
            </c:dLbl>
            <c:dLbl>
              <c:idx val="938"/>
              <c:tx>
                <c:rich>
                  <a:bodyPr/>
                  <a:lstStyle/>
                  <a:p>
                    <a:fld id="{4F773DDC-8E9F-B843-A7FC-1A9D17633A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7-6DFD-48F2-93C9-5ECF348A49C1}"/>
                </c:ext>
              </c:extLst>
            </c:dLbl>
            <c:dLbl>
              <c:idx val="939"/>
              <c:tx>
                <c:rich>
                  <a:bodyPr/>
                  <a:lstStyle/>
                  <a:p>
                    <a:fld id="{471B9126-C0FF-FE41-9046-55A8A19EEC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8-6DFD-48F2-93C9-5ECF348A49C1}"/>
                </c:ext>
              </c:extLst>
            </c:dLbl>
            <c:dLbl>
              <c:idx val="940"/>
              <c:tx>
                <c:rich>
                  <a:bodyPr/>
                  <a:lstStyle/>
                  <a:p>
                    <a:fld id="{689E660B-B7C5-4F41-8D00-E7A9D57F3E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9-6DFD-48F2-93C9-5ECF348A49C1}"/>
                </c:ext>
              </c:extLst>
            </c:dLbl>
            <c:dLbl>
              <c:idx val="941"/>
              <c:tx>
                <c:rich>
                  <a:bodyPr/>
                  <a:lstStyle/>
                  <a:p>
                    <a:fld id="{7054D2F0-39AF-664D-997B-D9752347EF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A-6DFD-48F2-93C9-5ECF348A49C1}"/>
                </c:ext>
              </c:extLst>
            </c:dLbl>
            <c:dLbl>
              <c:idx val="942"/>
              <c:tx>
                <c:rich>
                  <a:bodyPr/>
                  <a:lstStyle/>
                  <a:p>
                    <a:fld id="{42CFABB2-A2E5-0445-9C35-D730D6E8BA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B-6DFD-48F2-93C9-5ECF348A49C1}"/>
                </c:ext>
              </c:extLst>
            </c:dLbl>
            <c:dLbl>
              <c:idx val="943"/>
              <c:tx>
                <c:rich>
                  <a:bodyPr/>
                  <a:lstStyle/>
                  <a:p>
                    <a:fld id="{FA3A2FCA-CC93-064D-A2C0-B9E17CCAED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C-6DFD-48F2-93C9-5ECF348A49C1}"/>
                </c:ext>
              </c:extLst>
            </c:dLbl>
            <c:dLbl>
              <c:idx val="944"/>
              <c:tx>
                <c:rich>
                  <a:bodyPr/>
                  <a:lstStyle/>
                  <a:p>
                    <a:fld id="{FBD0B4DC-5631-9748-9EFF-172A5F4875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D-6DFD-48F2-93C9-5ECF348A49C1}"/>
                </c:ext>
              </c:extLst>
            </c:dLbl>
            <c:dLbl>
              <c:idx val="945"/>
              <c:tx>
                <c:rich>
                  <a:bodyPr/>
                  <a:lstStyle/>
                  <a:p>
                    <a:fld id="{46681DA4-6EDE-1446-A565-DFC7D6E681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E-6DFD-48F2-93C9-5ECF348A49C1}"/>
                </c:ext>
              </c:extLst>
            </c:dLbl>
            <c:dLbl>
              <c:idx val="946"/>
              <c:tx>
                <c:rich>
                  <a:bodyPr/>
                  <a:lstStyle/>
                  <a:p>
                    <a:fld id="{5C67826E-58D9-B843-8FA7-1F9429DFC7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CF-6DFD-48F2-93C9-5ECF348A49C1}"/>
                </c:ext>
              </c:extLst>
            </c:dLbl>
            <c:dLbl>
              <c:idx val="947"/>
              <c:tx>
                <c:rich>
                  <a:bodyPr/>
                  <a:lstStyle/>
                  <a:p>
                    <a:fld id="{F8DA23EA-A641-8C4C-B667-501AFD5340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0-6DFD-48F2-93C9-5ECF348A49C1}"/>
                </c:ext>
              </c:extLst>
            </c:dLbl>
            <c:dLbl>
              <c:idx val="948"/>
              <c:tx>
                <c:rich>
                  <a:bodyPr/>
                  <a:lstStyle/>
                  <a:p>
                    <a:fld id="{D0FEC028-85C0-FC4D-A097-C21E22B68E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1-6DFD-48F2-93C9-5ECF348A49C1}"/>
                </c:ext>
              </c:extLst>
            </c:dLbl>
            <c:dLbl>
              <c:idx val="949"/>
              <c:tx>
                <c:rich>
                  <a:bodyPr/>
                  <a:lstStyle/>
                  <a:p>
                    <a:fld id="{437CD6B5-4D1A-FB4C-ABFC-654FC6368B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2-6DFD-48F2-93C9-5ECF348A49C1}"/>
                </c:ext>
              </c:extLst>
            </c:dLbl>
            <c:dLbl>
              <c:idx val="950"/>
              <c:tx>
                <c:rich>
                  <a:bodyPr/>
                  <a:lstStyle/>
                  <a:p>
                    <a:fld id="{14BB678C-BB80-134F-8576-45156D9886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3-6DFD-48F2-93C9-5ECF348A49C1}"/>
                </c:ext>
              </c:extLst>
            </c:dLbl>
            <c:dLbl>
              <c:idx val="951"/>
              <c:tx>
                <c:rich>
                  <a:bodyPr/>
                  <a:lstStyle/>
                  <a:p>
                    <a:fld id="{2C857E06-D868-F040-A868-C2698C78A3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4-6DFD-48F2-93C9-5ECF348A49C1}"/>
                </c:ext>
              </c:extLst>
            </c:dLbl>
            <c:dLbl>
              <c:idx val="952"/>
              <c:tx>
                <c:rich>
                  <a:bodyPr/>
                  <a:lstStyle/>
                  <a:p>
                    <a:fld id="{0F2EDB62-0B80-4340-8E39-79F85F5CEE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5-6DFD-48F2-93C9-5ECF348A49C1}"/>
                </c:ext>
              </c:extLst>
            </c:dLbl>
            <c:dLbl>
              <c:idx val="9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D6-6DFD-48F2-93C9-5ECF348A49C1}"/>
                </c:ext>
              </c:extLst>
            </c:dLbl>
            <c:dLbl>
              <c:idx val="954"/>
              <c:tx>
                <c:rich>
                  <a:bodyPr/>
                  <a:lstStyle/>
                  <a:p>
                    <a:fld id="{69495A33-A069-344F-9438-9FBC7E643E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7-6DFD-48F2-93C9-5ECF348A49C1}"/>
                </c:ext>
              </c:extLst>
            </c:dLbl>
            <c:dLbl>
              <c:idx val="955"/>
              <c:tx>
                <c:rich>
                  <a:bodyPr/>
                  <a:lstStyle/>
                  <a:p>
                    <a:fld id="{F4EB626D-4487-8F44-B74E-54A3984997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DFD-48F2-93C9-5ECF348A49C1}"/>
                </c:ext>
              </c:extLst>
            </c:dLbl>
            <c:dLbl>
              <c:idx val="956"/>
              <c:tx>
                <c:rich>
                  <a:bodyPr/>
                  <a:lstStyle/>
                  <a:p>
                    <a:fld id="{52FFDED6-8A6D-604D-A574-36B96B75A5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8-6DFD-48F2-93C9-5ECF348A49C1}"/>
                </c:ext>
              </c:extLst>
            </c:dLbl>
            <c:dLbl>
              <c:idx val="9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D9-6DFD-48F2-93C9-5ECF348A49C1}"/>
                </c:ext>
              </c:extLst>
            </c:dLbl>
            <c:dLbl>
              <c:idx val="958"/>
              <c:tx>
                <c:rich>
                  <a:bodyPr/>
                  <a:lstStyle/>
                  <a:p>
                    <a:fld id="{E29ADF6B-D96B-9847-BC6F-7D78F9B08B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A-6DFD-48F2-93C9-5ECF348A49C1}"/>
                </c:ext>
              </c:extLst>
            </c:dLbl>
            <c:dLbl>
              <c:idx val="959"/>
              <c:tx>
                <c:rich>
                  <a:bodyPr/>
                  <a:lstStyle/>
                  <a:p>
                    <a:fld id="{9DDB270E-7B86-9942-AE1E-D64F2EA49B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B-6DFD-48F2-93C9-5ECF348A49C1}"/>
                </c:ext>
              </c:extLst>
            </c:dLbl>
            <c:dLbl>
              <c:idx val="960"/>
              <c:tx>
                <c:rich>
                  <a:bodyPr/>
                  <a:lstStyle/>
                  <a:p>
                    <a:fld id="{8D1B201C-F81F-7940-87B6-28B224E584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C-6DFD-48F2-93C9-5ECF348A49C1}"/>
                </c:ext>
              </c:extLst>
            </c:dLbl>
            <c:dLbl>
              <c:idx val="961"/>
              <c:tx>
                <c:rich>
                  <a:bodyPr/>
                  <a:lstStyle/>
                  <a:p>
                    <a:fld id="{2EE80060-86B7-4F41-82AF-E56BD38192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D-6DFD-48F2-93C9-5ECF348A49C1}"/>
                </c:ext>
              </c:extLst>
            </c:dLbl>
            <c:dLbl>
              <c:idx val="962"/>
              <c:tx>
                <c:rich>
                  <a:bodyPr/>
                  <a:lstStyle/>
                  <a:p>
                    <a:fld id="{A4F06FE7-7A5C-9E4A-90B3-E9D9998F8A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E-6DFD-48F2-93C9-5ECF348A49C1}"/>
                </c:ext>
              </c:extLst>
            </c:dLbl>
            <c:dLbl>
              <c:idx val="963"/>
              <c:tx>
                <c:rich>
                  <a:bodyPr/>
                  <a:lstStyle/>
                  <a:p>
                    <a:fld id="{D6CC3CDC-67FB-4643-AC00-D316301956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DF-6DFD-48F2-93C9-5ECF348A49C1}"/>
                </c:ext>
              </c:extLst>
            </c:dLbl>
            <c:dLbl>
              <c:idx val="964"/>
              <c:tx>
                <c:rich>
                  <a:bodyPr/>
                  <a:lstStyle/>
                  <a:p>
                    <a:fld id="{6D22F559-969B-1E45-B04D-615A0707DB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0-6DFD-48F2-93C9-5ECF348A49C1}"/>
                </c:ext>
              </c:extLst>
            </c:dLbl>
            <c:dLbl>
              <c:idx val="965"/>
              <c:tx>
                <c:rich>
                  <a:bodyPr/>
                  <a:lstStyle/>
                  <a:p>
                    <a:fld id="{608EEA77-64CE-F44F-ACDD-AB77304660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1-6DFD-48F2-93C9-5ECF348A49C1}"/>
                </c:ext>
              </c:extLst>
            </c:dLbl>
            <c:dLbl>
              <c:idx val="966"/>
              <c:tx>
                <c:rich>
                  <a:bodyPr/>
                  <a:lstStyle/>
                  <a:p>
                    <a:fld id="{64CC16B1-3E13-694E-933C-D7F9CEBBB6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2-6DFD-48F2-93C9-5ECF348A49C1}"/>
                </c:ext>
              </c:extLst>
            </c:dLbl>
            <c:dLbl>
              <c:idx val="967"/>
              <c:tx>
                <c:rich>
                  <a:bodyPr/>
                  <a:lstStyle/>
                  <a:p>
                    <a:fld id="{26A33463-3174-304B-8FB8-878B949955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3-6DFD-48F2-93C9-5ECF348A49C1}"/>
                </c:ext>
              </c:extLst>
            </c:dLbl>
            <c:dLbl>
              <c:idx val="968"/>
              <c:tx>
                <c:rich>
                  <a:bodyPr/>
                  <a:lstStyle/>
                  <a:p>
                    <a:fld id="{E7805219-7D03-DA4C-9BA9-AE8D646EB4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4-6DFD-48F2-93C9-5ECF348A49C1}"/>
                </c:ext>
              </c:extLst>
            </c:dLbl>
            <c:dLbl>
              <c:idx val="969"/>
              <c:tx>
                <c:rich>
                  <a:bodyPr/>
                  <a:lstStyle/>
                  <a:p>
                    <a:fld id="{11358390-BA6E-F247-83C7-230ACC95D5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5-6DFD-48F2-93C9-5ECF348A49C1}"/>
                </c:ext>
              </c:extLst>
            </c:dLbl>
            <c:dLbl>
              <c:idx val="970"/>
              <c:tx>
                <c:rich>
                  <a:bodyPr/>
                  <a:lstStyle/>
                  <a:p>
                    <a:fld id="{B8FCBB8F-A1E3-CC4F-9033-C8313A23C3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6-6DFD-48F2-93C9-5ECF348A49C1}"/>
                </c:ext>
              </c:extLst>
            </c:dLbl>
            <c:dLbl>
              <c:idx val="971"/>
              <c:tx>
                <c:rich>
                  <a:bodyPr/>
                  <a:lstStyle/>
                  <a:p>
                    <a:fld id="{9DE50A14-A013-054C-917E-7C91F48522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7-6DFD-48F2-93C9-5ECF348A49C1}"/>
                </c:ext>
              </c:extLst>
            </c:dLbl>
            <c:dLbl>
              <c:idx val="972"/>
              <c:tx>
                <c:rich>
                  <a:bodyPr/>
                  <a:lstStyle/>
                  <a:p>
                    <a:fld id="{3EBC0683-2A81-8C4E-ACCD-743162263B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8-6DFD-48F2-93C9-5ECF348A49C1}"/>
                </c:ext>
              </c:extLst>
            </c:dLbl>
            <c:dLbl>
              <c:idx val="973"/>
              <c:tx>
                <c:rich>
                  <a:bodyPr/>
                  <a:lstStyle/>
                  <a:p>
                    <a:fld id="{7DC56CAE-6727-F94A-83F1-54655D711F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9-6DFD-48F2-93C9-5ECF348A49C1}"/>
                </c:ext>
              </c:extLst>
            </c:dLbl>
            <c:dLbl>
              <c:idx val="974"/>
              <c:tx>
                <c:rich>
                  <a:bodyPr/>
                  <a:lstStyle/>
                  <a:p>
                    <a:fld id="{443181D3-7943-224C-A050-434626095A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A-6DFD-48F2-93C9-5ECF348A49C1}"/>
                </c:ext>
              </c:extLst>
            </c:dLbl>
            <c:dLbl>
              <c:idx val="975"/>
              <c:tx>
                <c:rich>
                  <a:bodyPr/>
                  <a:lstStyle/>
                  <a:p>
                    <a:fld id="{823268AB-27AB-744A-A66D-CE35188FF6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B-6DFD-48F2-93C9-5ECF348A49C1}"/>
                </c:ext>
              </c:extLst>
            </c:dLbl>
            <c:dLbl>
              <c:idx val="9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EC-6DFD-48F2-93C9-5ECF348A49C1}"/>
                </c:ext>
              </c:extLst>
            </c:dLbl>
            <c:dLbl>
              <c:idx val="977"/>
              <c:tx>
                <c:rich>
                  <a:bodyPr/>
                  <a:lstStyle/>
                  <a:p>
                    <a:fld id="{F11EEB22-8DB2-6C40-A072-660F27E87D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D-6DFD-48F2-93C9-5ECF348A49C1}"/>
                </c:ext>
              </c:extLst>
            </c:dLbl>
            <c:dLbl>
              <c:idx val="978"/>
              <c:tx>
                <c:rich>
                  <a:bodyPr/>
                  <a:lstStyle/>
                  <a:p>
                    <a:fld id="{1ADAB8CD-8E36-6241-AAA6-EC01E0A424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E-6DFD-48F2-93C9-5ECF348A49C1}"/>
                </c:ext>
              </c:extLst>
            </c:dLbl>
            <c:dLbl>
              <c:idx val="979"/>
              <c:tx>
                <c:rich>
                  <a:bodyPr/>
                  <a:lstStyle/>
                  <a:p>
                    <a:fld id="{145FAC74-729F-4342-A9EA-114A8A895F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EF-6DFD-48F2-93C9-5ECF348A49C1}"/>
                </c:ext>
              </c:extLst>
            </c:dLbl>
            <c:dLbl>
              <c:idx val="980"/>
              <c:tx>
                <c:rich>
                  <a:bodyPr/>
                  <a:lstStyle/>
                  <a:p>
                    <a:fld id="{55C67A11-0854-9B4E-AFBB-8C31C7AC24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0-6DFD-48F2-93C9-5ECF348A49C1}"/>
                </c:ext>
              </c:extLst>
            </c:dLbl>
            <c:dLbl>
              <c:idx val="981"/>
              <c:tx>
                <c:rich>
                  <a:bodyPr/>
                  <a:lstStyle/>
                  <a:p>
                    <a:fld id="{A9B55850-679C-AE46-B621-97870D5008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1-6DFD-48F2-93C9-5ECF348A49C1}"/>
                </c:ext>
              </c:extLst>
            </c:dLbl>
            <c:dLbl>
              <c:idx val="982"/>
              <c:tx>
                <c:rich>
                  <a:bodyPr/>
                  <a:lstStyle/>
                  <a:p>
                    <a:fld id="{B7EEE702-54C7-DC4C-BC86-8F90F5FDBB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2-6DFD-48F2-93C9-5ECF348A49C1}"/>
                </c:ext>
              </c:extLst>
            </c:dLbl>
            <c:dLbl>
              <c:idx val="983"/>
              <c:tx>
                <c:rich>
                  <a:bodyPr/>
                  <a:lstStyle/>
                  <a:p>
                    <a:fld id="{37FD6F3A-0FDB-B54B-8DF8-FDF3628DD8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3-6DFD-48F2-93C9-5ECF348A49C1}"/>
                </c:ext>
              </c:extLst>
            </c:dLbl>
            <c:dLbl>
              <c:idx val="984"/>
              <c:tx>
                <c:rich>
                  <a:bodyPr/>
                  <a:lstStyle/>
                  <a:p>
                    <a:fld id="{265B6DEC-11CD-B447-B594-617B2F517D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4-6DFD-48F2-93C9-5ECF348A49C1}"/>
                </c:ext>
              </c:extLst>
            </c:dLbl>
            <c:dLbl>
              <c:idx val="985"/>
              <c:tx>
                <c:rich>
                  <a:bodyPr/>
                  <a:lstStyle/>
                  <a:p>
                    <a:fld id="{CFBD0A5F-766F-C543-AFAE-443A7335D1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5-6DFD-48F2-93C9-5ECF348A49C1}"/>
                </c:ext>
              </c:extLst>
            </c:dLbl>
            <c:dLbl>
              <c:idx val="986"/>
              <c:tx>
                <c:rich>
                  <a:bodyPr/>
                  <a:lstStyle/>
                  <a:p>
                    <a:fld id="{2233BB76-EBF5-864B-9315-14FCD5CEF6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6-6DFD-48F2-93C9-5ECF348A49C1}"/>
                </c:ext>
              </c:extLst>
            </c:dLbl>
            <c:dLbl>
              <c:idx val="987"/>
              <c:tx>
                <c:rich>
                  <a:bodyPr/>
                  <a:lstStyle/>
                  <a:p>
                    <a:fld id="{AA8EF00F-612C-114D-B9D6-FCEB1D8279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7-6DFD-48F2-93C9-5ECF348A49C1}"/>
                </c:ext>
              </c:extLst>
            </c:dLbl>
            <c:dLbl>
              <c:idx val="988"/>
              <c:tx>
                <c:rich>
                  <a:bodyPr/>
                  <a:lstStyle/>
                  <a:p>
                    <a:fld id="{B5F81200-9755-8344-8CFD-2BC356784A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8-6DFD-48F2-93C9-5ECF348A49C1}"/>
                </c:ext>
              </c:extLst>
            </c:dLbl>
            <c:dLbl>
              <c:idx val="9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F9-6DFD-48F2-93C9-5ECF348A49C1}"/>
                </c:ext>
              </c:extLst>
            </c:dLbl>
            <c:dLbl>
              <c:idx val="9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FA-6DFD-48F2-93C9-5ECF348A49C1}"/>
                </c:ext>
              </c:extLst>
            </c:dLbl>
            <c:dLbl>
              <c:idx val="9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FB-6DFD-48F2-93C9-5ECF348A49C1}"/>
                </c:ext>
              </c:extLst>
            </c:dLbl>
            <c:dLbl>
              <c:idx val="9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FC-6DFD-48F2-93C9-5ECF348A49C1}"/>
                </c:ext>
              </c:extLst>
            </c:dLbl>
            <c:dLbl>
              <c:idx val="9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FD-6DFD-48F2-93C9-5ECF348A49C1}"/>
                </c:ext>
              </c:extLst>
            </c:dLbl>
            <c:dLbl>
              <c:idx val="9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AFE-6DFD-48F2-93C9-5ECF348A49C1}"/>
                </c:ext>
              </c:extLst>
            </c:dLbl>
            <c:dLbl>
              <c:idx val="995"/>
              <c:tx>
                <c:rich>
                  <a:bodyPr/>
                  <a:lstStyle/>
                  <a:p>
                    <a:fld id="{4E6A6122-4A03-8042-898A-414FBA0335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AFF-6DFD-48F2-93C9-5ECF348A49C1}"/>
                </c:ext>
              </c:extLst>
            </c:dLbl>
            <c:dLbl>
              <c:idx val="996"/>
              <c:tx>
                <c:rich>
                  <a:bodyPr/>
                  <a:lstStyle/>
                  <a:p>
                    <a:fld id="{8669CADC-DBF4-DF48-8913-2879187D96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0-6DFD-48F2-93C9-5ECF348A49C1}"/>
                </c:ext>
              </c:extLst>
            </c:dLbl>
            <c:dLbl>
              <c:idx val="997"/>
              <c:tx>
                <c:rich>
                  <a:bodyPr/>
                  <a:lstStyle/>
                  <a:p>
                    <a:fld id="{796ABAD7-60A6-A448-90B1-F446FEDA59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1-6DFD-48F2-93C9-5ECF348A49C1}"/>
                </c:ext>
              </c:extLst>
            </c:dLbl>
            <c:dLbl>
              <c:idx val="998"/>
              <c:tx>
                <c:rich>
                  <a:bodyPr/>
                  <a:lstStyle/>
                  <a:p>
                    <a:fld id="{B3D4D13D-E24C-BF45-A712-77951D57D8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2-6DFD-48F2-93C9-5ECF348A49C1}"/>
                </c:ext>
              </c:extLst>
            </c:dLbl>
            <c:dLbl>
              <c:idx val="9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3-6DFD-48F2-93C9-5ECF348A49C1}"/>
                </c:ext>
              </c:extLst>
            </c:dLbl>
            <c:dLbl>
              <c:idx val="10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4-6DFD-48F2-93C9-5ECF348A49C1}"/>
                </c:ext>
              </c:extLst>
            </c:dLbl>
            <c:dLbl>
              <c:idx val="10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5-6DFD-48F2-93C9-5ECF348A49C1}"/>
                </c:ext>
              </c:extLst>
            </c:dLbl>
            <c:dLbl>
              <c:idx val="10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6-6DFD-48F2-93C9-5ECF348A49C1}"/>
                </c:ext>
              </c:extLst>
            </c:dLbl>
            <c:dLbl>
              <c:idx val="10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7-6DFD-48F2-93C9-5ECF348A49C1}"/>
                </c:ext>
              </c:extLst>
            </c:dLbl>
            <c:dLbl>
              <c:idx val="10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8-6DFD-48F2-93C9-5ECF348A49C1}"/>
                </c:ext>
              </c:extLst>
            </c:dLbl>
            <c:dLbl>
              <c:idx val="10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9-6DFD-48F2-93C9-5ECF348A49C1}"/>
                </c:ext>
              </c:extLst>
            </c:dLbl>
            <c:dLbl>
              <c:idx val="10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0A-6DFD-48F2-93C9-5ECF348A49C1}"/>
                </c:ext>
              </c:extLst>
            </c:dLbl>
            <c:dLbl>
              <c:idx val="1007"/>
              <c:tx>
                <c:rich>
                  <a:bodyPr/>
                  <a:lstStyle/>
                  <a:p>
                    <a:fld id="{EE5AD3BB-BDBC-CA41-B425-D3A2D3337A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B-6DFD-48F2-93C9-5ECF348A49C1}"/>
                </c:ext>
              </c:extLst>
            </c:dLbl>
            <c:dLbl>
              <c:idx val="1008"/>
              <c:tx>
                <c:rich>
                  <a:bodyPr/>
                  <a:lstStyle/>
                  <a:p>
                    <a:fld id="{5DFA22A4-ECB7-BD4E-962E-62D645FBC6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C-6DFD-48F2-93C9-5ECF348A49C1}"/>
                </c:ext>
              </c:extLst>
            </c:dLbl>
            <c:dLbl>
              <c:idx val="1009"/>
              <c:tx>
                <c:rich>
                  <a:bodyPr/>
                  <a:lstStyle/>
                  <a:p>
                    <a:fld id="{A0DA5FB9-A077-5E44-8D87-7387CFD730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D-6DFD-48F2-93C9-5ECF348A49C1}"/>
                </c:ext>
              </c:extLst>
            </c:dLbl>
            <c:dLbl>
              <c:idx val="1010"/>
              <c:tx>
                <c:rich>
                  <a:bodyPr/>
                  <a:lstStyle/>
                  <a:p>
                    <a:fld id="{041E3E1D-7105-8944-A871-D7CD7B9BD5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E-6DFD-48F2-93C9-5ECF348A49C1}"/>
                </c:ext>
              </c:extLst>
            </c:dLbl>
            <c:dLbl>
              <c:idx val="1011"/>
              <c:tx>
                <c:rich>
                  <a:bodyPr/>
                  <a:lstStyle/>
                  <a:p>
                    <a:fld id="{DAEDB76A-6A4E-CF41-96BD-8B7450A14D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0F-6DFD-48F2-93C9-5ECF348A49C1}"/>
                </c:ext>
              </c:extLst>
            </c:dLbl>
            <c:dLbl>
              <c:idx val="1012"/>
              <c:tx>
                <c:rich>
                  <a:bodyPr/>
                  <a:lstStyle/>
                  <a:p>
                    <a:fld id="{2A69A293-190C-3F45-836E-9D11EC6355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0-6DFD-48F2-93C9-5ECF348A49C1}"/>
                </c:ext>
              </c:extLst>
            </c:dLbl>
            <c:dLbl>
              <c:idx val="1013"/>
              <c:tx>
                <c:rich>
                  <a:bodyPr/>
                  <a:lstStyle/>
                  <a:p>
                    <a:fld id="{80F815F0-5A01-3A4E-BB6D-3B04F82CC3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1-6DFD-48F2-93C9-5ECF348A49C1}"/>
                </c:ext>
              </c:extLst>
            </c:dLbl>
            <c:dLbl>
              <c:idx val="1014"/>
              <c:tx>
                <c:rich>
                  <a:bodyPr/>
                  <a:lstStyle/>
                  <a:p>
                    <a:fld id="{535020E7-2145-D34C-B23E-C70FC8FB4C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2-6DFD-48F2-93C9-5ECF348A49C1}"/>
                </c:ext>
              </c:extLst>
            </c:dLbl>
            <c:dLbl>
              <c:idx val="1015"/>
              <c:tx>
                <c:rich>
                  <a:bodyPr/>
                  <a:lstStyle/>
                  <a:p>
                    <a:fld id="{349C962F-0F11-3C45-8169-8646C91571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3-6DFD-48F2-93C9-5ECF348A49C1}"/>
                </c:ext>
              </c:extLst>
            </c:dLbl>
            <c:dLbl>
              <c:idx val="1016"/>
              <c:tx>
                <c:rich>
                  <a:bodyPr/>
                  <a:lstStyle/>
                  <a:p>
                    <a:fld id="{7443A329-CD07-9F4A-B918-762C646FC0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4-6DFD-48F2-93C9-5ECF348A49C1}"/>
                </c:ext>
              </c:extLst>
            </c:dLbl>
            <c:dLbl>
              <c:idx val="1017"/>
              <c:tx>
                <c:rich>
                  <a:bodyPr/>
                  <a:lstStyle/>
                  <a:p>
                    <a:fld id="{1A936D93-FFDC-EC4B-A9BF-5E57EF29A3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5-6DFD-48F2-93C9-5ECF348A49C1}"/>
                </c:ext>
              </c:extLst>
            </c:dLbl>
            <c:dLbl>
              <c:idx val="1018"/>
              <c:tx>
                <c:rich>
                  <a:bodyPr/>
                  <a:lstStyle/>
                  <a:p>
                    <a:fld id="{75244CE5-EDA4-2F48-B346-2810B344B5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6-6DFD-48F2-93C9-5ECF348A49C1}"/>
                </c:ext>
              </c:extLst>
            </c:dLbl>
            <c:dLbl>
              <c:idx val="1019"/>
              <c:tx>
                <c:rich>
                  <a:bodyPr/>
                  <a:lstStyle/>
                  <a:p>
                    <a:fld id="{3149F71C-9F7B-4F48-8852-E0ABD6146B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7-6DFD-48F2-93C9-5ECF348A49C1}"/>
                </c:ext>
              </c:extLst>
            </c:dLbl>
            <c:dLbl>
              <c:idx val="1020"/>
              <c:tx>
                <c:rich>
                  <a:bodyPr/>
                  <a:lstStyle/>
                  <a:p>
                    <a:fld id="{EB0E15F6-7EEB-A642-BEF8-ADCC9D262F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8-6DFD-48F2-93C9-5ECF348A49C1}"/>
                </c:ext>
              </c:extLst>
            </c:dLbl>
            <c:dLbl>
              <c:idx val="1021"/>
              <c:tx>
                <c:rich>
                  <a:bodyPr/>
                  <a:lstStyle/>
                  <a:p>
                    <a:fld id="{5DE97B94-7D66-DF44-911C-8BC434F14B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9-6DFD-48F2-93C9-5ECF348A49C1}"/>
                </c:ext>
              </c:extLst>
            </c:dLbl>
            <c:dLbl>
              <c:idx val="1022"/>
              <c:tx>
                <c:rich>
                  <a:bodyPr/>
                  <a:lstStyle/>
                  <a:p>
                    <a:fld id="{DC5111CE-EE9F-5340-9D8A-82D9DB5E70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A-6DFD-48F2-93C9-5ECF348A49C1}"/>
                </c:ext>
              </c:extLst>
            </c:dLbl>
            <c:dLbl>
              <c:idx val="1023"/>
              <c:tx>
                <c:rich>
                  <a:bodyPr/>
                  <a:lstStyle/>
                  <a:p>
                    <a:fld id="{5CDCE895-B783-3E48-9806-624DC075AB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B-6DFD-48F2-93C9-5ECF348A49C1}"/>
                </c:ext>
              </c:extLst>
            </c:dLbl>
            <c:dLbl>
              <c:idx val="1024"/>
              <c:tx>
                <c:rich>
                  <a:bodyPr/>
                  <a:lstStyle/>
                  <a:p>
                    <a:fld id="{3E473EB7-4507-704B-9CEB-ABBB24D97C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C-6DFD-48F2-93C9-5ECF348A49C1}"/>
                </c:ext>
              </c:extLst>
            </c:dLbl>
            <c:dLbl>
              <c:idx val="1025"/>
              <c:tx>
                <c:rich>
                  <a:bodyPr/>
                  <a:lstStyle/>
                  <a:p>
                    <a:fld id="{70E91C4E-787C-334A-BB85-9E423DD611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D-6DFD-48F2-93C9-5ECF348A49C1}"/>
                </c:ext>
              </c:extLst>
            </c:dLbl>
            <c:dLbl>
              <c:idx val="1026"/>
              <c:tx>
                <c:rich>
                  <a:bodyPr/>
                  <a:lstStyle/>
                  <a:p>
                    <a:fld id="{E9D29EA8-3BA0-AB4F-999C-D7A46E011A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E-6DFD-48F2-93C9-5ECF348A49C1}"/>
                </c:ext>
              </c:extLst>
            </c:dLbl>
            <c:dLbl>
              <c:idx val="1027"/>
              <c:tx>
                <c:rich>
                  <a:bodyPr/>
                  <a:lstStyle/>
                  <a:p>
                    <a:fld id="{A5EE7D93-6BA1-454E-932D-C5F283126B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1F-6DFD-48F2-93C9-5ECF348A49C1}"/>
                </c:ext>
              </c:extLst>
            </c:dLbl>
            <c:dLbl>
              <c:idx val="1028"/>
              <c:tx>
                <c:rich>
                  <a:bodyPr/>
                  <a:lstStyle/>
                  <a:p>
                    <a:fld id="{21FD8A0F-B57B-A94E-BBFD-F69073D2E5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0-6DFD-48F2-93C9-5ECF348A49C1}"/>
                </c:ext>
              </c:extLst>
            </c:dLbl>
            <c:dLbl>
              <c:idx val="1029"/>
              <c:tx>
                <c:rich>
                  <a:bodyPr/>
                  <a:lstStyle/>
                  <a:p>
                    <a:fld id="{F3A06D5C-D454-454E-B19A-816E4A709F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1-6DFD-48F2-93C9-5ECF348A49C1}"/>
                </c:ext>
              </c:extLst>
            </c:dLbl>
            <c:dLbl>
              <c:idx val="1030"/>
              <c:tx>
                <c:rich>
                  <a:bodyPr/>
                  <a:lstStyle/>
                  <a:p>
                    <a:fld id="{B704F79A-966A-1D47-9734-860B8377CB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2-6DFD-48F2-93C9-5ECF348A49C1}"/>
                </c:ext>
              </c:extLst>
            </c:dLbl>
            <c:dLbl>
              <c:idx val="1031"/>
              <c:tx>
                <c:rich>
                  <a:bodyPr/>
                  <a:lstStyle/>
                  <a:p>
                    <a:fld id="{FFC32D00-D7F5-3440-A6C0-15DB66D5C2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3-6DFD-48F2-93C9-5ECF348A49C1}"/>
                </c:ext>
              </c:extLst>
            </c:dLbl>
            <c:dLbl>
              <c:idx val="1032"/>
              <c:tx>
                <c:rich>
                  <a:bodyPr/>
                  <a:lstStyle/>
                  <a:p>
                    <a:fld id="{30EEB8DA-B6CA-D549-9849-C1B6E92F30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4-6DFD-48F2-93C9-5ECF348A49C1}"/>
                </c:ext>
              </c:extLst>
            </c:dLbl>
            <c:dLbl>
              <c:idx val="1033"/>
              <c:tx>
                <c:rich>
                  <a:bodyPr/>
                  <a:lstStyle/>
                  <a:p>
                    <a:fld id="{489462F9-D504-694E-851F-2FFD54CDE5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5-6DFD-48F2-93C9-5ECF348A49C1}"/>
                </c:ext>
              </c:extLst>
            </c:dLbl>
            <c:dLbl>
              <c:idx val="1034"/>
              <c:tx>
                <c:rich>
                  <a:bodyPr/>
                  <a:lstStyle/>
                  <a:p>
                    <a:fld id="{297CBF42-18E7-9142-A6D2-D111DC16C3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6-6DFD-48F2-93C9-5ECF348A49C1}"/>
                </c:ext>
              </c:extLst>
            </c:dLbl>
            <c:dLbl>
              <c:idx val="1035"/>
              <c:tx>
                <c:rich>
                  <a:bodyPr/>
                  <a:lstStyle/>
                  <a:p>
                    <a:fld id="{4F088577-56A5-C347-B04A-DED6F0C8F7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7-6DFD-48F2-93C9-5ECF348A49C1}"/>
                </c:ext>
              </c:extLst>
            </c:dLbl>
            <c:dLbl>
              <c:idx val="1036"/>
              <c:tx>
                <c:rich>
                  <a:bodyPr/>
                  <a:lstStyle/>
                  <a:p>
                    <a:fld id="{133317E8-B764-C743-913C-68D0A51C6A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8-6DFD-48F2-93C9-5ECF348A49C1}"/>
                </c:ext>
              </c:extLst>
            </c:dLbl>
            <c:dLbl>
              <c:idx val="1037"/>
              <c:tx>
                <c:rich>
                  <a:bodyPr/>
                  <a:lstStyle/>
                  <a:p>
                    <a:fld id="{AB2A8165-C60A-8B4A-A83C-C192121C41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9-6DFD-48F2-93C9-5ECF348A49C1}"/>
                </c:ext>
              </c:extLst>
            </c:dLbl>
            <c:dLbl>
              <c:idx val="1038"/>
              <c:tx>
                <c:rich>
                  <a:bodyPr/>
                  <a:lstStyle/>
                  <a:p>
                    <a:fld id="{3AD8EAB6-08FC-5C48-9A5A-216C22D051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A-6DFD-48F2-93C9-5ECF348A49C1}"/>
                </c:ext>
              </c:extLst>
            </c:dLbl>
            <c:dLbl>
              <c:idx val="1039"/>
              <c:tx>
                <c:rich>
                  <a:bodyPr/>
                  <a:lstStyle/>
                  <a:p>
                    <a:fld id="{FE5FEA7D-E893-B24F-B830-E297C7E386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B-6DFD-48F2-93C9-5ECF348A49C1}"/>
                </c:ext>
              </c:extLst>
            </c:dLbl>
            <c:dLbl>
              <c:idx val="1040"/>
              <c:tx>
                <c:rich>
                  <a:bodyPr/>
                  <a:lstStyle/>
                  <a:p>
                    <a:fld id="{541A27FF-0084-4C43-9EDA-E33AED69E8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C-6DFD-48F2-93C9-5ECF348A49C1}"/>
                </c:ext>
              </c:extLst>
            </c:dLbl>
            <c:dLbl>
              <c:idx val="1041"/>
              <c:tx>
                <c:rich>
                  <a:bodyPr/>
                  <a:lstStyle/>
                  <a:p>
                    <a:fld id="{3D0F5BB9-489E-284A-8920-3A16A4120D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D-6DFD-48F2-93C9-5ECF348A49C1}"/>
                </c:ext>
              </c:extLst>
            </c:dLbl>
            <c:dLbl>
              <c:idx val="1042"/>
              <c:tx>
                <c:rich>
                  <a:bodyPr/>
                  <a:lstStyle/>
                  <a:p>
                    <a:fld id="{233ECBAF-6B29-0E42-ABDD-E3AAD405F7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E-6DFD-48F2-93C9-5ECF348A49C1}"/>
                </c:ext>
              </c:extLst>
            </c:dLbl>
            <c:dLbl>
              <c:idx val="1043"/>
              <c:tx>
                <c:rich>
                  <a:bodyPr/>
                  <a:lstStyle/>
                  <a:p>
                    <a:fld id="{F858A3D4-F717-3B44-8D70-F50B964AB9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2F-6DFD-48F2-93C9-5ECF348A49C1}"/>
                </c:ext>
              </c:extLst>
            </c:dLbl>
            <c:dLbl>
              <c:idx val="1044"/>
              <c:tx>
                <c:rich>
                  <a:bodyPr/>
                  <a:lstStyle/>
                  <a:p>
                    <a:fld id="{CCD24128-2222-2047-AB4B-B6F8E61485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0-6DFD-48F2-93C9-5ECF348A49C1}"/>
                </c:ext>
              </c:extLst>
            </c:dLbl>
            <c:dLbl>
              <c:idx val="1045"/>
              <c:tx>
                <c:rich>
                  <a:bodyPr/>
                  <a:lstStyle/>
                  <a:p>
                    <a:fld id="{5AE100C2-A5DE-904B-AD29-B9F3B2F4F1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1-6DFD-48F2-93C9-5ECF348A49C1}"/>
                </c:ext>
              </c:extLst>
            </c:dLbl>
            <c:dLbl>
              <c:idx val="1046"/>
              <c:tx>
                <c:rich>
                  <a:bodyPr/>
                  <a:lstStyle/>
                  <a:p>
                    <a:fld id="{D85E1FBA-22E3-0B4F-9083-6CEC67BF6E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2-6DFD-48F2-93C9-5ECF348A49C1}"/>
                </c:ext>
              </c:extLst>
            </c:dLbl>
            <c:dLbl>
              <c:idx val="1047"/>
              <c:tx>
                <c:rich>
                  <a:bodyPr/>
                  <a:lstStyle/>
                  <a:p>
                    <a:fld id="{49587602-C9D8-9E45-BCD9-D790C8B727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3-6DFD-48F2-93C9-5ECF348A49C1}"/>
                </c:ext>
              </c:extLst>
            </c:dLbl>
            <c:dLbl>
              <c:idx val="10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34-6DFD-48F2-93C9-5ECF348A49C1}"/>
                </c:ext>
              </c:extLst>
            </c:dLbl>
            <c:dLbl>
              <c:idx val="1049"/>
              <c:tx>
                <c:rich>
                  <a:bodyPr/>
                  <a:lstStyle/>
                  <a:p>
                    <a:fld id="{FE5C0B65-3FD2-BE49-A694-CDD7AD99E8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5-6DFD-48F2-93C9-5ECF348A49C1}"/>
                </c:ext>
              </c:extLst>
            </c:dLbl>
            <c:dLbl>
              <c:idx val="1050"/>
              <c:tx>
                <c:rich>
                  <a:bodyPr/>
                  <a:lstStyle/>
                  <a:p>
                    <a:fld id="{D74EE304-782D-A649-9B8A-3C4656D7D2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6-6DFD-48F2-93C9-5ECF348A49C1}"/>
                </c:ext>
              </c:extLst>
            </c:dLbl>
            <c:dLbl>
              <c:idx val="1051"/>
              <c:tx>
                <c:rich>
                  <a:bodyPr/>
                  <a:lstStyle/>
                  <a:p>
                    <a:fld id="{E568FD4A-CB76-2641-89D4-1EE97D96F8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7-6DFD-48F2-93C9-5ECF348A49C1}"/>
                </c:ext>
              </c:extLst>
            </c:dLbl>
            <c:dLbl>
              <c:idx val="1052"/>
              <c:tx>
                <c:rich>
                  <a:bodyPr/>
                  <a:lstStyle/>
                  <a:p>
                    <a:fld id="{CB6E8B5B-CC94-334C-B64B-F865B07977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8-6DFD-48F2-93C9-5ECF348A49C1}"/>
                </c:ext>
              </c:extLst>
            </c:dLbl>
            <c:dLbl>
              <c:idx val="1053"/>
              <c:tx>
                <c:rich>
                  <a:bodyPr/>
                  <a:lstStyle/>
                  <a:p>
                    <a:fld id="{4F293F5D-829B-864D-AEF9-F7EA5A5CB6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9-6DFD-48F2-93C9-5ECF348A49C1}"/>
                </c:ext>
              </c:extLst>
            </c:dLbl>
            <c:dLbl>
              <c:idx val="1054"/>
              <c:tx>
                <c:rich>
                  <a:bodyPr/>
                  <a:lstStyle/>
                  <a:p>
                    <a:fld id="{189F0D40-9390-AA40-834A-40ED4FDF84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A-6DFD-48F2-93C9-5ECF348A49C1}"/>
                </c:ext>
              </c:extLst>
            </c:dLbl>
            <c:dLbl>
              <c:idx val="1055"/>
              <c:tx>
                <c:rich>
                  <a:bodyPr/>
                  <a:lstStyle/>
                  <a:p>
                    <a:fld id="{95899060-266B-EB47-8D05-C8C7CDBBBA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B-6DFD-48F2-93C9-5ECF348A49C1}"/>
                </c:ext>
              </c:extLst>
            </c:dLbl>
            <c:dLbl>
              <c:idx val="1056"/>
              <c:tx>
                <c:rich>
                  <a:bodyPr/>
                  <a:lstStyle/>
                  <a:p>
                    <a:fld id="{103A18C6-3F93-5B44-8E5C-129B620EF1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C-6DFD-48F2-93C9-5ECF348A49C1}"/>
                </c:ext>
              </c:extLst>
            </c:dLbl>
            <c:dLbl>
              <c:idx val="1057"/>
              <c:tx>
                <c:rich>
                  <a:bodyPr/>
                  <a:lstStyle/>
                  <a:p>
                    <a:fld id="{5F1BFF6C-16CC-9E43-922E-610CDE4644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D-6DFD-48F2-93C9-5ECF348A49C1}"/>
                </c:ext>
              </c:extLst>
            </c:dLbl>
            <c:dLbl>
              <c:idx val="1058"/>
              <c:tx>
                <c:rich>
                  <a:bodyPr/>
                  <a:lstStyle/>
                  <a:p>
                    <a:fld id="{38EF932E-2C57-7441-B8FC-8ADF192A18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E-6DFD-48F2-93C9-5ECF348A49C1}"/>
                </c:ext>
              </c:extLst>
            </c:dLbl>
            <c:dLbl>
              <c:idx val="1059"/>
              <c:tx>
                <c:rich>
                  <a:bodyPr/>
                  <a:lstStyle/>
                  <a:p>
                    <a:fld id="{581B4A03-167F-714B-A31C-F3C551D82F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3F-6DFD-48F2-93C9-5ECF348A49C1}"/>
                </c:ext>
              </c:extLst>
            </c:dLbl>
            <c:dLbl>
              <c:idx val="10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40-6DFD-48F2-93C9-5ECF348A49C1}"/>
                </c:ext>
              </c:extLst>
            </c:dLbl>
            <c:dLbl>
              <c:idx val="1061"/>
              <c:tx>
                <c:rich>
                  <a:bodyPr/>
                  <a:lstStyle/>
                  <a:p>
                    <a:fld id="{CA76D334-EC3A-C54C-B8B6-0D558FDB38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1-6DFD-48F2-93C9-5ECF348A49C1}"/>
                </c:ext>
              </c:extLst>
            </c:dLbl>
            <c:dLbl>
              <c:idx val="1062"/>
              <c:tx>
                <c:rich>
                  <a:bodyPr/>
                  <a:lstStyle/>
                  <a:p>
                    <a:fld id="{C373AC2B-BB01-3F44-A54E-81A97C1779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2-6DFD-48F2-93C9-5ECF348A49C1}"/>
                </c:ext>
              </c:extLst>
            </c:dLbl>
            <c:dLbl>
              <c:idx val="10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43-6DFD-48F2-93C9-5ECF348A49C1}"/>
                </c:ext>
              </c:extLst>
            </c:dLbl>
            <c:dLbl>
              <c:idx val="10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44-6DFD-48F2-93C9-5ECF348A49C1}"/>
                </c:ext>
              </c:extLst>
            </c:dLbl>
            <c:dLbl>
              <c:idx val="1065"/>
              <c:tx>
                <c:rich>
                  <a:bodyPr/>
                  <a:lstStyle/>
                  <a:p>
                    <a:fld id="{50B8FDC7-B7B6-C849-B5C9-20CF2F04BA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5-6DFD-48F2-93C9-5ECF348A49C1}"/>
                </c:ext>
              </c:extLst>
            </c:dLbl>
            <c:dLbl>
              <c:idx val="10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46-6DFD-48F2-93C9-5ECF348A49C1}"/>
                </c:ext>
              </c:extLst>
            </c:dLbl>
            <c:dLbl>
              <c:idx val="10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47-6DFD-48F2-93C9-5ECF348A49C1}"/>
                </c:ext>
              </c:extLst>
            </c:dLbl>
            <c:dLbl>
              <c:idx val="10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48-6DFD-48F2-93C9-5ECF348A49C1}"/>
                </c:ext>
              </c:extLst>
            </c:dLbl>
            <c:dLbl>
              <c:idx val="1069"/>
              <c:tx>
                <c:rich>
                  <a:bodyPr/>
                  <a:lstStyle/>
                  <a:p>
                    <a:fld id="{E24DF480-8955-984F-B42B-181FBB52B6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9-6DFD-48F2-93C9-5ECF348A49C1}"/>
                </c:ext>
              </c:extLst>
            </c:dLbl>
            <c:dLbl>
              <c:idx val="1070"/>
              <c:tx>
                <c:rich>
                  <a:bodyPr/>
                  <a:lstStyle/>
                  <a:p>
                    <a:fld id="{E9209A27-A0C7-6E4B-8B62-59B60F8DF5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A-6DFD-48F2-93C9-5ECF348A49C1}"/>
                </c:ext>
              </c:extLst>
            </c:dLbl>
            <c:dLbl>
              <c:idx val="1071"/>
              <c:tx>
                <c:rich>
                  <a:bodyPr/>
                  <a:lstStyle/>
                  <a:p>
                    <a:fld id="{1C5BAC0C-C24F-E841-A06D-B0712373A4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B-6DFD-48F2-93C9-5ECF348A49C1}"/>
                </c:ext>
              </c:extLst>
            </c:dLbl>
            <c:dLbl>
              <c:idx val="1072"/>
              <c:tx>
                <c:rich>
                  <a:bodyPr/>
                  <a:lstStyle/>
                  <a:p>
                    <a:fld id="{EEC4CA1F-1C47-8140-9716-8B1CC77E57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C-6DFD-48F2-93C9-5ECF348A49C1}"/>
                </c:ext>
              </c:extLst>
            </c:dLbl>
            <c:dLbl>
              <c:idx val="1073"/>
              <c:tx>
                <c:rich>
                  <a:bodyPr/>
                  <a:lstStyle/>
                  <a:p>
                    <a:fld id="{F0F59387-4436-2348-84FC-F83E44AB46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D-6DFD-48F2-93C9-5ECF348A49C1}"/>
                </c:ext>
              </c:extLst>
            </c:dLbl>
            <c:dLbl>
              <c:idx val="1074"/>
              <c:tx>
                <c:rich>
                  <a:bodyPr/>
                  <a:lstStyle/>
                  <a:p>
                    <a:fld id="{0E800467-5154-6141-8178-C8498936BB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E-6DFD-48F2-93C9-5ECF348A49C1}"/>
                </c:ext>
              </c:extLst>
            </c:dLbl>
            <c:dLbl>
              <c:idx val="1075"/>
              <c:tx>
                <c:rich>
                  <a:bodyPr/>
                  <a:lstStyle/>
                  <a:p>
                    <a:fld id="{A50D6061-1308-FC4D-A321-DD6A8E7A4F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4F-6DFD-48F2-93C9-5ECF348A49C1}"/>
                </c:ext>
              </c:extLst>
            </c:dLbl>
            <c:dLbl>
              <c:idx val="1076"/>
              <c:tx>
                <c:rich>
                  <a:bodyPr/>
                  <a:lstStyle/>
                  <a:p>
                    <a:fld id="{EC5F84E6-3226-924B-9AB3-ECDD3909C4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0-6DFD-48F2-93C9-5ECF348A49C1}"/>
                </c:ext>
              </c:extLst>
            </c:dLbl>
            <c:dLbl>
              <c:idx val="1077"/>
              <c:tx>
                <c:rich>
                  <a:bodyPr/>
                  <a:lstStyle/>
                  <a:p>
                    <a:fld id="{573DD869-7C02-5D44-8E04-908B56C60F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1-6DFD-48F2-93C9-5ECF348A49C1}"/>
                </c:ext>
              </c:extLst>
            </c:dLbl>
            <c:dLbl>
              <c:idx val="1078"/>
              <c:tx>
                <c:rich>
                  <a:bodyPr/>
                  <a:lstStyle/>
                  <a:p>
                    <a:fld id="{F971F2BF-4F1E-8A40-A832-48AC367E74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2-6DFD-48F2-93C9-5ECF348A49C1}"/>
                </c:ext>
              </c:extLst>
            </c:dLbl>
            <c:dLbl>
              <c:idx val="1079"/>
              <c:tx>
                <c:rich>
                  <a:bodyPr/>
                  <a:lstStyle/>
                  <a:p>
                    <a:fld id="{84BDAFAE-23A6-FD4B-9E55-2BF0202A35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3-6DFD-48F2-93C9-5ECF348A49C1}"/>
                </c:ext>
              </c:extLst>
            </c:dLbl>
            <c:dLbl>
              <c:idx val="1080"/>
              <c:tx>
                <c:rich>
                  <a:bodyPr/>
                  <a:lstStyle/>
                  <a:p>
                    <a:fld id="{CF34A900-9D77-CB40-9D95-533BD773F2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4-6DFD-48F2-93C9-5ECF348A49C1}"/>
                </c:ext>
              </c:extLst>
            </c:dLbl>
            <c:dLbl>
              <c:idx val="1081"/>
              <c:tx>
                <c:rich>
                  <a:bodyPr/>
                  <a:lstStyle/>
                  <a:p>
                    <a:fld id="{E80743CC-FC2A-DE45-89B8-334CBBE81E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5-6DFD-48F2-93C9-5ECF348A49C1}"/>
                </c:ext>
              </c:extLst>
            </c:dLbl>
            <c:dLbl>
              <c:idx val="1082"/>
              <c:tx>
                <c:rich>
                  <a:bodyPr/>
                  <a:lstStyle/>
                  <a:p>
                    <a:fld id="{A0221698-7AB4-F745-A023-4093262536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6-6DFD-48F2-93C9-5ECF348A49C1}"/>
                </c:ext>
              </c:extLst>
            </c:dLbl>
            <c:dLbl>
              <c:idx val="1083"/>
              <c:tx>
                <c:rich>
                  <a:bodyPr/>
                  <a:lstStyle/>
                  <a:p>
                    <a:fld id="{ADE2F32D-5F0F-F64B-8822-987AA26BC4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7-6DFD-48F2-93C9-5ECF348A49C1}"/>
                </c:ext>
              </c:extLst>
            </c:dLbl>
            <c:dLbl>
              <c:idx val="1084"/>
              <c:tx>
                <c:rich>
                  <a:bodyPr/>
                  <a:lstStyle/>
                  <a:p>
                    <a:fld id="{2832F362-D7BD-E549-8D2B-9680627E9E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8-6DFD-48F2-93C9-5ECF348A49C1}"/>
                </c:ext>
              </c:extLst>
            </c:dLbl>
            <c:dLbl>
              <c:idx val="1085"/>
              <c:tx>
                <c:rich>
                  <a:bodyPr/>
                  <a:lstStyle/>
                  <a:p>
                    <a:fld id="{195C7BCB-AA27-E043-B6E5-3B3D651F1B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9-6DFD-48F2-93C9-5ECF348A49C1}"/>
                </c:ext>
              </c:extLst>
            </c:dLbl>
            <c:dLbl>
              <c:idx val="1086"/>
              <c:tx>
                <c:rich>
                  <a:bodyPr/>
                  <a:lstStyle/>
                  <a:p>
                    <a:fld id="{411FE65A-6725-C546-AFEB-9E27014061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A-6DFD-48F2-93C9-5ECF348A49C1}"/>
                </c:ext>
              </c:extLst>
            </c:dLbl>
            <c:dLbl>
              <c:idx val="1087"/>
              <c:tx>
                <c:rich>
                  <a:bodyPr/>
                  <a:lstStyle/>
                  <a:p>
                    <a:fld id="{588385D5-FA5A-054C-8174-E4D25D995E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B-6DFD-48F2-93C9-5ECF348A49C1}"/>
                </c:ext>
              </c:extLst>
            </c:dLbl>
            <c:dLbl>
              <c:idx val="1088"/>
              <c:tx>
                <c:rich>
                  <a:bodyPr/>
                  <a:lstStyle/>
                  <a:p>
                    <a:fld id="{A427E4B7-8597-DE4C-A395-ABCECCD481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C-6DFD-48F2-93C9-5ECF348A49C1}"/>
                </c:ext>
              </c:extLst>
            </c:dLbl>
            <c:dLbl>
              <c:idx val="1089"/>
              <c:tx>
                <c:rich>
                  <a:bodyPr/>
                  <a:lstStyle/>
                  <a:p>
                    <a:fld id="{24F05951-9003-FB4F-9DD9-EE9319B8DF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D-6DFD-48F2-93C9-5ECF348A49C1}"/>
                </c:ext>
              </c:extLst>
            </c:dLbl>
            <c:dLbl>
              <c:idx val="1090"/>
              <c:tx>
                <c:rich>
                  <a:bodyPr/>
                  <a:lstStyle/>
                  <a:p>
                    <a:fld id="{8E96EB14-33F4-5B4A-8931-7CB7C847B8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E-6DFD-48F2-93C9-5ECF348A49C1}"/>
                </c:ext>
              </c:extLst>
            </c:dLbl>
            <c:dLbl>
              <c:idx val="1091"/>
              <c:tx>
                <c:rich>
                  <a:bodyPr/>
                  <a:lstStyle/>
                  <a:p>
                    <a:fld id="{FDBFAB18-9C4C-7D46-B0C3-8C8C599336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5F-6DFD-48F2-93C9-5ECF348A49C1}"/>
                </c:ext>
              </c:extLst>
            </c:dLbl>
            <c:dLbl>
              <c:idx val="1092"/>
              <c:tx>
                <c:rich>
                  <a:bodyPr/>
                  <a:lstStyle/>
                  <a:p>
                    <a:fld id="{3F5BF04C-F4CE-FA4C-96E1-77E0FA8A62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0-6DFD-48F2-93C9-5ECF348A49C1}"/>
                </c:ext>
              </c:extLst>
            </c:dLbl>
            <c:dLbl>
              <c:idx val="1093"/>
              <c:tx>
                <c:rich>
                  <a:bodyPr/>
                  <a:lstStyle/>
                  <a:p>
                    <a:fld id="{F4B44DD8-61AD-8A49-8FEA-1FF324760E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1-6DFD-48F2-93C9-5ECF348A49C1}"/>
                </c:ext>
              </c:extLst>
            </c:dLbl>
            <c:dLbl>
              <c:idx val="1094"/>
              <c:tx>
                <c:rich>
                  <a:bodyPr/>
                  <a:lstStyle/>
                  <a:p>
                    <a:fld id="{355A1A85-C05F-294E-BBF0-3D9BE52188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2-6DFD-48F2-93C9-5ECF348A49C1}"/>
                </c:ext>
              </c:extLst>
            </c:dLbl>
            <c:dLbl>
              <c:idx val="1095"/>
              <c:tx>
                <c:rich>
                  <a:bodyPr/>
                  <a:lstStyle/>
                  <a:p>
                    <a:fld id="{B435C52C-941B-1548-A7A4-D90FF8CBC0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3-6DFD-48F2-93C9-5ECF348A49C1}"/>
                </c:ext>
              </c:extLst>
            </c:dLbl>
            <c:dLbl>
              <c:idx val="1096"/>
              <c:tx>
                <c:rich>
                  <a:bodyPr/>
                  <a:lstStyle/>
                  <a:p>
                    <a:fld id="{7EF95EC0-B403-6949-8938-EFA3C81182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4-6DFD-48F2-93C9-5ECF348A49C1}"/>
                </c:ext>
              </c:extLst>
            </c:dLbl>
            <c:dLbl>
              <c:idx val="1097"/>
              <c:tx>
                <c:rich>
                  <a:bodyPr/>
                  <a:lstStyle/>
                  <a:p>
                    <a:fld id="{D1DACC27-306C-A848-98A2-4213BEE980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5-6DFD-48F2-93C9-5ECF348A49C1}"/>
                </c:ext>
              </c:extLst>
            </c:dLbl>
            <c:dLbl>
              <c:idx val="1098"/>
              <c:tx>
                <c:rich>
                  <a:bodyPr/>
                  <a:lstStyle/>
                  <a:p>
                    <a:fld id="{888B3047-A174-644F-9D95-8B1129FDB9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6-6DFD-48F2-93C9-5ECF348A49C1}"/>
                </c:ext>
              </c:extLst>
            </c:dLbl>
            <c:dLbl>
              <c:idx val="1099"/>
              <c:tx>
                <c:rich>
                  <a:bodyPr/>
                  <a:lstStyle/>
                  <a:p>
                    <a:fld id="{B33E39BD-0211-6F44-9F8A-198F689FEE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7-6DFD-48F2-93C9-5ECF348A49C1}"/>
                </c:ext>
              </c:extLst>
            </c:dLbl>
            <c:dLbl>
              <c:idx val="11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68-6DFD-48F2-93C9-5ECF348A49C1}"/>
                </c:ext>
              </c:extLst>
            </c:dLbl>
            <c:dLbl>
              <c:idx val="11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69-6DFD-48F2-93C9-5ECF348A49C1}"/>
                </c:ext>
              </c:extLst>
            </c:dLbl>
            <c:dLbl>
              <c:idx val="11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6A-6DFD-48F2-93C9-5ECF348A49C1}"/>
                </c:ext>
              </c:extLst>
            </c:dLbl>
            <c:dLbl>
              <c:idx val="11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6B-6DFD-48F2-93C9-5ECF348A49C1}"/>
                </c:ext>
              </c:extLst>
            </c:dLbl>
            <c:dLbl>
              <c:idx val="11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6C-6DFD-48F2-93C9-5ECF348A49C1}"/>
                </c:ext>
              </c:extLst>
            </c:dLbl>
            <c:dLbl>
              <c:idx val="11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6D-6DFD-48F2-93C9-5ECF348A49C1}"/>
                </c:ext>
              </c:extLst>
            </c:dLbl>
            <c:dLbl>
              <c:idx val="1106"/>
              <c:tx>
                <c:rich>
                  <a:bodyPr/>
                  <a:lstStyle/>
                  <a:p>
                    <a:fld id="{0322EC2C-C67A-6E45-846D-1999EA5D26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E-6DFD-48F2-93C9-5ECF348A49C1}"/>
                </c:ext>
              </c:extLst>
            </c:dLbl>
            <c:dLbl>
              <c:idx val="1107"/>
              <c:tx>
                <c:rich>
                  <a:bodyPr/>
                  <a:lstStyle/>
                  <a:p>
                    <a:fld id="{F42CCEF2-7A93-EB4D-A0F0-371F1F233E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6F-6DFD-48F2-93C9-5ECF348A49C1}"/>
                </c:ext>
              </c:extLst>
            </c:dLbl>
            <c:dLbl>
              <c:idx val="1108"/>
              <c:tx>
                <c:rich>
                  <a:bodyPr/>
                  <a:lstStyle/>
                  <a:p>
                    <a:fld id="{D2C9D88C-B2A2-7E49-B1DB-971ED325D0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0-6DFD-48F2-93C9-5ECF348A49C1}"/>
                </c:ext>
              </c:extLst>
            </c:dLbl>
            <c:dLbl>
              <c:idx val="1109"/>
              <c:tx>
                <c:rich>
                  <a:bodyPr/>
                  <a:lstStyle/>
                  <a:p>
                    <a:fld id="{9E68544C-0AFD-754D-8D3E-3B01B6C869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1-6DFD-48F2-93C9-5ECF348A49C1}"/>
                </c:ext>
              </c:extLst>
            </c:dLbl>
            <c:dLbl>
              <c:idx val="1110"/>
              <c:tx>
                <c:rich>
                  <a:bodyPr/>
                  <a:lstStyle/>
                  <a:p>
                    <a:fld id="{E27C4940-ADE7-C349-B084-5C65BF8A1B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2-6DFD-48F2-93C9-5ECF348A49C1}"/>
                </c:ext>
              </c:extLst>
            </c:dLbl>
            <c:dLbl>
              <c:idx val="1111"/>
              <c:tx>
                <c:rich>
                  <a:bodyPr/>
                  <a:lstStyle/>
                  <a:p>
                    <a:fld id="{2D6D2DB5-C95C-D64D-B4AA-9BDB573089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3-6DFD-48F2-93C9-5ECF348A49C1}"/>
                </c:ext>
              </c:extLst>
            </c:dLbl>
            <c:dLbl>
              <c:idx val="1112"/>
              <c:tx>
                <c:rich>
                  <a:bodyPr/>
                  <a:lstStyle/>
                  <a:p>
                    <a:fld id="{F5BB8A93-C3F2-0540-AF53-D77850754B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4-6DFD-48F2-93C9-5ECF348A49C1}"/>
                </c:ext>
              </c:extLst>
            </c:dLbl>
            <c:dLbl>
              <c:idx val="1113"/>
              <c:tx>
                <c:rich>
                  <a:bodyPr/>
                  <a:lstStyle/>
                  <a:p>
                    <a:fld id="{19EABC48-2EFD-A14B-96BE-BCFB3A0C9D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5-6DFD-48F2-93C9-5ECF348A49C1}"/>
                </c:ext>
              </c:extLst>
            </c:dLbl>
            <c:dLbl>
              <c:idx val="1114"/>
              <c:tx>
                <c:rich>
                  <a:bodyPr/>
                  <a:lstStyle/>
                  <a:p>
                    <a:fld id="{5B89D0BC-58CD-4A40-99E0-57BCEBF622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6-6DFD-48F2-93C9-5ECF348A49C1}"/>
                </c:ext>
              </c:extLst>
            </c:dLbl>
            <c:dLbl>
              <c:idx val="1115"/>
              <c:tx>
                <c:rich>
                  <a:bodyPr/>
                  <a:lstStyle/>
                  <a:p>
                    <a:fld id="{5B098708-3028-7240-AE20-E01E41FF02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7-6DFD-48F2-93C9-5ECF348A49C1}"/>
                </c:ext>
              </c:extLst>
            </c:dLbl>
            <c:dLbl>
              <c:idx val="1116"/>
              <c:tx>
                <c:rich>
                  <a:bodyPr/>
                  <a:lstStyle/>
                  <a:p>
                    <a:fld id="{ECEB069C-9313-FF4A-A65F-8FE364E499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8-6DFD-48F2-93C9-5ECF348A49C1}"/>
                </c:ext>
              </c:extLst>
            </c:dLbl>
            <c:dLbl>
              <c:idx val="1117"/>
              <c:tx>
                <c:rich>
                  <a:bodyPr/>
                  <a:lstStyle/>
                  <a:p>
                    <a:fld id="{860DF107-A26C-DC4C-9220-56225CD7DD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9-6DFD-48F2-93C9-5ECF348A49C1}"/>
                </c:ext>
              </c:extLst>
            </c:dLbl>
            <c:dLbl>
              <c:idx val="1118"/>
              <c:tx>
                <c:rich>
                  <a:bodyPr/>
                  <a:lstStyle/>
                  <a:p>
                    <a:fld id="{2793B901-43AD-0143-9B40-28436FF5B2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A-6DFD-48F2-93C9-5ECF348A49C1}"/>
                </c:ext>
              </c:extLst>
            </c:dLbl>
            <c:dLbl>
              <c:idx val="1119"/>
              <c:tx>
                <c:rich>
                  <a:bodyPr/>
                  <a:lstStyle/>
                  <a:p>
                    <a:fld id="{44B3431D-D2BF-5945-8AF9-E1C8587E61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B-6DFD-48F2-93C9-5ECF348A49C1}"/>
                </c:ext>
              </c:extLst>
            </c:dLbl>
            <c:dLbl>
              <c:idx val="1120"/>
              <c:tx>
                <c:rich>
                  <a:bodyPr/>
                  <a:lstStyle/>
                  <a:p>
                    <a:fld id="{AB2C4578-EA42-094F-859E-89B8EC8D11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C-6DFD-48F2-93C9-5ECF348A49C1}"/>
                </c:ext>
              </c:extLst>
            </c:dLbl>
            <c:dLbl>
              <c:idx val="1121"/>
              <c:tx>
                <c:rich>
                  <a:bodyPr/>
                  <a:lstStyle/>
                  <a:p>
                    <a:fld id="{B6B4FD6D-F1F6-C142-9094-B54F2C9FAF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D-6DFD-48F2-93C9-5ECF348A49C1}"/>
                </c:ext>
              </c:extLst>
            </c:dLbl>
            <c:dLbl>
              <c:idx val="1122"/>
              <c:tx>
                <c:rich>
                  <a:bodyPr/>
                  <a:lstStyle/>
                  <a:p>
                    <a:fld id="{9A400C2C-E826-5140-8DD8-5B7BEF69FE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E-6DFD-48F2-93C9-5ECF348A49C1}"/>
                </c:ext>
              </c:extLst>
            </c:dLbl>
            <c:dLbl>
              <c:idx val="1123"/>
              <c:tx>
                <c:rich>
                  <a:bodyPr/>
                  <a:lstStyle/>
                  <a:p>
                    <a:fld id="{109CF197-5A12-F447-8FF2-F6A94B918F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7F-6DFD-48F2-93C9-5ECF348A49C1}"/>
                </c:ext>
              </c:extLst>
            </c:dLbl>
            <c:dLbl>
              <c:idx val="1124"/>
              <c:tx>
                <c:rich>
                  <a:bodyPr/>
                  <a:lstStyle/>
                  <a:p>
                    <a:fld id="{E9ACCB38-6849-7440-9E4B-9D1B54E717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80-6DFD-48F2-93C9-5ECF348A49C1}"/>
                </c:ext>
              </c:extLst>
            </c:dLbl>
            <c:dLbl>
              <c:idx val="1125"/>
              <c:tx>
                <c:rich>
                  <a:bodyPr/>
                  <a:lstStyle/>
                  <a:p>
                    <a:fld id="{772E96FD-2237-0346-A538-180306CD6D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81-6DFD-48F2-93C9-5ECF348A49C1}"/>
                </c:ext>
              </c:extLst>
            </c:dLbl>
            <c:dLbl>
              <c:idx val="1126"/>
              <c:tx>
                <c:rich>
                  <a:bodyPr/>
                  <a:lstStyle/>
                  <a:p>
                    <a:fld id="{AAFF8405-B232-394A-A28F-E8863333EF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82-6DFD-48F2-93C9-5ECF348A49C1}"/>
                </c:ext>
              </c:extLst>
            </c:dLbl>
            <c:dLbl>
              <c:idx val="1127"/>
              <c:tx>
                <c:rich>
                  <a:bodyPr/>
                  <a:lstStyle/>
                  <a:p>
                    <a:fld id="{4519D294-7217-A741-8137-CB22B9CD14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83-6DFD-48F2-93C9-5ECF348A49C1}"/>
                </c:ext>
              </c:extLst>
            </c:dLbl>
            <c:dLbl>
              <c:idx val="1128"/>
              <c:tx>
                <c:rich>
                  <a:bodyPr/>
                  <a:lstStyle/>
                  <a:p>
                    <a:fld id="{CA631B5C-0B8F-6C46-A8C7-83BCA52441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84-6DFD-48F2-93C9-5ECF348A49C1}"/>
                </c:ext>
              </c:extLst>
            </c:dLbl>
            <c:dLbl>
              <c:idx val="11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5-6DFD-48F2-93C9-5ECF348A49C1}"/>
                </c:ext>
              </c:extLst>
            </c:dLbl>
            <c:dLbl>
              <c:idx val="11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6-6DFD-48F2-93C9-5ECF348A49C1}"/>
                </c:ext>
              </c:extLst>
            </c:dLbl>
            <c:dLbl>
              <c:idx val="11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7-6DFD-48F2-93C9-5ECF348A49C1}"/>
                </c:ext>
              </c:extLst>
            </c:dLbl>
            <c:dLbl>
              <c:idx val="11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8-6DFD-48F2-93C9-5ECF348A49C1}"/>
                </c:ext>
              </c:extLst>
            </c:dLbl>
            <c:dLbl>
              <c:idx val="11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9-6DFD-48F2-93C9-5ECF348A49C1}"/>
                </c:ext>
              </c:extLst>
            </c:dLbl>
            <c:dLbl>
              <c:idx val="11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A-6DFD-48F2-93C9-5ECF348A49C1}"/>
                </c:ext>
              </c:extLst>
            </c:dLbl>
            <c:dLbl>
              <c:idx val="11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B-6DFD-48F2-93C9-5ECF348A49C1}"/>
                </c:ext>
              </c:extLst>
            </c:dLbl>
            <c:dLbl>
              <c:idx val="11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C-6DFD-48F2-93C9-5ECF348A49C1}"/>
                </c:ext>
              </c:extLst>
            </c:dLbl>
            <c:dLbl>
              <c:idx val="11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D-6DFD-48F2-93C9-5ECF348A49C1}"/>
                </c:ext>
              </c:extLst>
            </c:dLbl>
            <c:dLbl>
              <c:idx val="11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E-6DFD-48F2-93C9-5ECF348A49C1}"/>
                </c:ext>
              </c:extLst>
            </c:dLbl>
            <c:dLbl>
              <c:idx val="11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8F-6DFD-48F2-93C9-5ECF348A49C1}"/>
                </c:ext>
              </c:extLst>
            </c:dLbl>
            <c:dLbl>
              <c:idx val="11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0-6DFD-48F2-93C9-5ECF348A49C1}"/>
                </c:ext>
              </c:extLst>
            </c:dLbl>
            <c:dLbl>
              <c:idx val="11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1-6DFD-48F2-93C9-5ECF348A49C1}"/>
                </c:ext>
              </c:extLst>
            </c:dLbl>
            <c:dLbl>
              <c:idx val="11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2-6DFD-48F2-93C9-5ECF348A49C1}"/>
                </c:ext>
              </c:extLst>
            </c:dLbl>
            <c:dLbl>
              <c:idx val="11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3-6DFD-48F2-93C9-5ECF348A49C1}"/>
                </c:ext>
              </c:extLst>
            </c:dLbl>
            <c:dLbl>
              <c:idx val="11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4-6DFD-48F2-93C9-5ECF348A49C1}"/>
                </c:ext>
              </c:extLst>
            </c:dLbl>
            <c:dLbl>
              <c:idx val="11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5-6DFD-48F2-93C9-5ECF348A49C1}"/>
                </c:ext>
              </c:extLst>
            </c:dLbl>
            <c:dLbl>
              <c:idx val="1146"/>
              <c:tx>
                <c:rich>
                  <a:bodyPr/>
                  <a:lstStyle/>
                  <a:p>
                    <a:fld id="{D02F2672-0AF0-2A45-BAA3-D8E5DB0C00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96-6DFD-48F2-93C9-5ECF348A49C1}"/>
                </c:ext>
              </c:extLst>
            </c:dLbl>
            <c:dLbl>
              <c:idx val="11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7-6DFD-48F2-93C9-5ECF348A49C1}"/>
                </c:ext>
              </c:extLst>
            </c:dLbl>
            <c:dLbl>
              <c:idx val="11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8-6DFD-48F2-93C9-5ECF348A49C1}"/>
                </c:ext>
              </c:extLst>
            </c:dLbl>
            <c:dLbl>
              <c:idx val="11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9-6DFD-48F2-93C9-5ECF348A49C1}"/>
                </c:ext>
              </c:extLst>
            </c:dLbl>
            <c:dLbl>
              <c:idx val="1150"/>
              <c:tx>
                <c:rich>
                  <a:bodyPr/>
                  <a:lstStyle/>
                  <a:p>
                    <a:fld id="{48CFEFA0-5FCA-9A46-BA3C-C01C6653ED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9A-6DFD-48F2-93C9-5ECF348A49C1}"/>
                </c:ext>
              </c:extLst>
            </c:dLbl>
            <c:dLbl>
              <c:idx val="11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B-6DFD-48F2-93C9-5ECF348A49C1}"/>
                </c:ext>
              </c:extLst>
            </c:dLbl>
            <c:dLbl>
              <c:idx val="11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C-6DFD-48F2-93C9-5ECF348A49C1}"/>
                </c:ext>
              </c:extLst>
            </c:dLbl>
            <c:dLbl>
              <c:idx val="11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D-6DFD-48F2-93C9-5ECF348A49C1}"/>
                </c:ext>
              </c:extLst>
            </c:dLbl>
            <c:dLbl>
              <c:idx val="11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E-6DFD-48F2-93C9-5ECF348A49C1}"/>
                </c:ext>
              </c:extLst>
            </c:dLbl>
            <c:dLbl>
              <c:idx val="11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9F-6DFD-48F2-93C9-5ECF348A49C1}"/>
                </c:ext>
              </c:extLst>
            </c:dLbl>
            <c:dLbl>
              <c:idx val="11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0-6DFD-48F2-93C9-5ECF348A49C1}"/>
                </c:ext>
              </c:extLst>
            </c:dLbl>
            <c:dLbl>
              <c:idx val="11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1-6DFD-48F2-93C9-5ECF348A49C1}"/>
                </c:ext>
              </c:extLst>
            </c:dLbl>
            <c:dLbl>
              <c:idx val="11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2-6DFD-48F2-93C9-5ECF348A49C1}"/>
                </c:ext>
              </c:extLst>
            </c:dLbl>
            <c:dLbl>
              <c:idx val="11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3-6DFD-48F2-93C9-5ECF348A49C1}"/>
                </c:ext>
              </c:extLst>
            </c:dLbl>
            <c:dLbl>
              <c:idx val="11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4-6DFD-48F2-93C9-5ECF348A49C1}"/>
                </c:ext>
              </c:extLst>
            </c:dLbl>
            <c:dLbl>
              <c:idx val="11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5-6DFD-48F2-93C9-5ECF348A49C1}"/>
                </c:ext>
              </c:extLst>
            </c:dLbl>
            <c:dLbl>
              <c:idx val="1162"/>
              <c:tx>
                <c:rich>
                  <a:bodyPr/>
                  <a:lstStyle/>
                  <a:p>
                    <a:fld id="{C7657F00-7E5A-FD4F-BCE0-F98E30F569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A6-6DFD-48F2-93C9-5ECF348A49C1}"/>
                </c:ext>
              </c:extLst>
            </c:dLbl>
            <c:dLbl>
              <c:idx val="11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7-6DFD-48F2-93C9-5ECF348A49C1}"/>
                </c:ext>
              </c:extLst>
            </c:dLbl>
            <c:dLbl>
              <c:idx val="1164"/>
              <c:tx>
                <c:rich>
                  <a:bodyPr/>
                  <a:lstStyle/>
                  <a:p>
                    <a:fld id="{5F3893D6-5C35-4D46-9F83-03F1A8D020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A8-6DFD-48F2-93C9-5ECF348A49C1}"/>
                </c:ext>
              </c:extLst>
            </c:dLbl>
            <c:dLbl>
              <c:idx val="11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9-6DFD-48F2-93C9-5ECF348A49C1}"/>
                </c:ext>
              </c:extLst>
            </c:dLbl>
            <c:dLbl>
              <c:idx val="11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AA-6DFD-48F2-93C9-5ECF348A49C1}"/>
                </c:ext>
              </c:extLst>
            </c:dLbl>
            <c:dLbl>
              <c:idx val="1167"/>
              <c:tx>
                <c:rich>
                  <a:bodyPr/>
                  <a:lstStyle/>
                  <a:p>
                    <a:fld id="{03CDD7CF-F7ED-E44D-BCA7-B51FFCFC15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AB-6DFD-48F2-93C9-5ECF348A49C1}"/>
                </c:ext>
              </c:extLst>
            </c:dLbl>
            <c:dLbl>
              <c:idx val="1168"/>
              <c:tx>
                <c:rich>
                  <a:bodyPr/>
                  <a:lstStyle/>
                  <a:p>
                    <a:fld id="{CD14D0A2-D7B2-5447-A6DC-161D9668C7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AC-6DFD-48F2-93C9-5ECF348A49C1}"/>
                </c:ext>
              </c:extLst>
            </c:dLbl>
            <c:dLbl>
              <c:idx val="1169"/>
              <c:tx>
                <c:rich>
                  <a:bodyPr/>
                  <a:lstStyle/>
                  <a:p>
                    <a:fld id="{9DC5A1F1-5E0B-8743-ADCE-5225F460EB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AD-6DFD-48F2-93C9-5ECF348A49C1}"/>
                </c:ext>
              </c:extLst>
            </c:dLbl>
            <c:dLbl>
              <c:idx val="1170"/>
              <c:tx>
                <c:rich>
                  <a:bodyPr/>
                  <a:lstStyle/>
                  <a:p>
                    <a:fld id="{0619F444-2C4D-3646-8ECA-447D06C4A2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AE-6DFD-48F2-93C9-5ECF348A49C1}"/>
                </c:ext>
              </c:extLst>
            </c:dLbl>
            <c:dLbl>
              <c:idx val="1171"/>
              <c:tx>
                <c:rich>
                  <a:bodyPr/>
                  <a:lstStyle/>
                  <a:p>
                    <a:fld id="{92969A7A-72AC-3448-9EE8-52F789E00A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AF-6DFD-48F2-93C9-5ECF348A49C1}"/>
                </c:ext>
              </c:extLst>
            </c:dLbl>
            <c:dLbl>
              <c:idx val="1172"/>
              <c:tx>
                <c:rich>
                  <a:bodyPr/>
                  <a:lstStyle/>
                  <a:p>
                    <a:fld id="{88C6DFCF-6F01-2545-9A68-AA6E03D7A4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0-6DFD-48F2-93C9-5ECF348A49C1}"/>
                </c:ext>
              </c:extLst>
            </c:dLbl>
            <c:dLbl>
              <c:idx val="1173"/>
              <c:tx>
                <c:rich>
                  <a:bodyPr/>
                  <a:lstStyle/>
                  <a:p>
                    <a:fld id="{AA0B1F4F-77FB-E149-9E89-C8F73EF3D6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1-6DFD-48F2-93C9-5ECF348A49C1}"/>
                </c:ext>
              </c:extLst>
            </c:dLbl>
            <c:dLbl>
              <c:idx val="1174"/>
              <c:tx>
                <c:rich>
                  <a:bodyPr/>
                  <a:lstStyle/>
                  <a:p>
                    <a:fld id="{DE9A7BEA-59B2-ED4F-B043-1DA7B930DC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2-6DFD-48F2-93C9-5ECF348A49C1}"/>
                </c:ext>
              </c:extLst>
            </c:dLbl>
            <c:dLbl>
              <c:idx val="1175"/>
              <c:tx>
                <c:rich>
                  <a:bodyPr/>
                  <a:lstStyle/>
                  <a:p>
                    <a:fld id="{7432B8EE-ADBB-6544-A6BA-4BD96BE3C2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3-6DFD-48F2-93C9-5ECF348A49C1}"/>
                </c:ext>
              </c:extLst>
            </c:dLbl>
            <c:dLbl>
              <c:idx val="1176"/>
              <c:tx>
                <c:rich>
                  <a:bodyPr/>
                  <a:lstStyle/>
                  <a:p>
                    <a:fld id="{EB070758-65FA-504C-AB07-14C99704F0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4-6DFD-48F2-93C9-5ECF348A49C1}"/>
                </c:ext>
              </c:extLst>
            </c:dLbl>
            <c:dLbl>
              <c:idx val="1177"/>
              <c:tx>
                <c:rich>
                  <a:bodyPr/>
                  <a:lstStyle/>
                  <a:p>
                    <a:fld id="{F5A7AC7D-07F9-724F-8933-DB2AAD4A63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5-6DFD-48F2-93C9-5ECF348A49C1}"/>
                </c:ext>
              </c:extLst>
            </c:dLbl>
            <c:dLbl>
              <c:idx val="1178"/>
              <c:tx>
                <c:rich>
                  <a:bodyPr/>
                  <a:lstStyle/>
                  <a:p>
                    <a:fld id="{0B49ACE8-7B15-314A-B1BE-C487CAB235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6-6DFD-48F2-93C9-5ECF348A49C1}"/>
                </c:ext>
              </c:extLst>
            </c:dLbl>
            <c:dLbl>
              <c:idx val="1179"/>
              <c:tx>
                <c:rich>
                  <a:bodyPr/>
                  <a:lstStyle/>
                  <a:p>
                    <a:fld id="{34C0A4CA-3303-AE44-847A-A5969DC386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7-6DFD-48F2-93C9-5ECF348A49C1}"/>
                </c:ext>
              </c:extLst>
            </c:dLbl>
            <c:dLbl>
              <c:idx val="1180"/>
              <c:tx>
                <c:rich>
                  <a:bodyPr/>
                  <a:lstStyle/>
                  <a:p>
                    <a:fld id="{2C659E61-F693-7249-B05C-1211C7C07D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8-6DFD-48F2-93C9-5ECF348A49C1}"/>
                </c:ext>
              </c:extLst>
            </c:dLbl>
            <c:dLbl>
              <c:idx val="1181"/>
              <c:tx>
                <c:rich>
                  <a:bodyPr/>
                  <a:lstStyle/>
                  <a:p>
                    <a:fld id="{F879E4F0-D613-B94E-AE69-A885295D65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9-6DFD-48F2-93C9-5ECF348A49C1}"/>
                </c:ext>
              </c:extLst>
            </c:dLbl>
            <c:dLbl>
              <c:idx val="1182"/>
              <c:tx>
                <c:rich>
                  <a:bodyPr/>
                  <a:lstStyle/>
                  <a:p>
                    <a:fld id="{0F613474-63C1-DB4B-ACB1-0489CDD386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A-6DFD-48F2-93C9-5ECF348A49C1}"/>
                </c:ext>
              </c:extLst>
            </c:dLbl>
            <c:dLbl>
              <c:idx val="1183"/>
              <c:tx>
                <c:rich>
                  <a:bodyPr/>
                  <a:lstStyle/>
                  <a:p>
                    <a:fld id="{F193E096-E652-9742-86CE-DBCEA94A99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B-6DFD-48F2-93C9-5ECF348A49C1}"/>
                </c:ext>
              </c:extLst>
            </c:dLbl>
            <c:dLbl>
              <c:idx val="1184"/>
              <c:tx>
                <c:rich>
                  <a:bodyPr/>
                  <a:lstStyle/>
                  <a:p>
                    <a:fld id="{8236F4BD-3927-A144-ACD6-64AA36A21F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C-6DFD-48F2-93C9-5ECF348A49C1}"/>
                </c:ext>
              </c:extLst>
            </c:dLbl>
            <c:dLbl>
              <c:idx val="1185"/>
              <c:tx>
                <c:rich>
                  <a:bodyPr/>
                  <a:lstStyle/>
                  <a:p>
                    <a:fld id="{7A076659-730A-5749-838C-0AB28557C0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D-6DFD-48F2-93C9-5ECF348A49C1}"/>
                </c:ext>
              </c:extLst>
            </c:dLbl>
            <c:dLbl>
              <c:idx val="1186"/>
              <c:tx>
                <c:rich>
                  <a:bodyPr/>
                  <a:lstStyle/>
                  <a:p>
                    <a:fld id="{C4CC09BB-687B-6647-9ABE-D3D2BBE980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E-6DFD-48F2-93C9-5ECF348A49C1}"/>
                </c:ext>
              </c:extLst>
            </c:dLbl>
            <c:dLbl>
              <c:idx val="1187"/>
              <c:tx>
                <c:rich>
                  <a:bodyPr/>
                  <a:lstStyle/>
                  <a:p>
                    <a:fld id="{6594E391-9072-D645-A983-3F3EC02686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BF-6DFD-48F2-93C9-5ECF348A49C1}"/>
                </c:ext>
              </c:extLst>
            </c:dLbl>
            <c:dLbl>
              <c:idx val="1188"/>
              <c:tx>
                <c:rich>
                  <a:bodyPr/>
                  <a:lstStyle/>
                  <a:p>
                    <a:fld id="{CDF22D3E-9BD6-C84F-9CB0-AA35853713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C0-6DFD-48F2-93C9-5ECF348A49C1}"/>
                </c:ext>
              </c:extLst>
            </c:dLbl>
            <c:dLbl>
              <c:idx val="11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1-6DFD-48F2-93C9-5ECF348A49C1}"/>
                </c:ext>
              </c:extLst>
            </c:dLbl>
            <c:dLbl>
              <c:idx val="11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2-6DFD-48F2-93C9-5ECF348A49C1}"/>
                </c:ext>
              </c:extLst>
            </c:dLbl>
            <c:dLbl>
              <c:idx val="11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3-6DFD-48F2-93C9-5ECF348A49C1}"/>
                </c:ext>
              </c:extLst>
            </c:dLbl>
            <c:dLbl>
              <c:idx val="11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4-6DFD-48F2-93C9-5ECF348A49C1}"/>
                </c:ext>
              </c:extLst>
            </c:dLbl>
            <c:dLbl>
              <c:idx val="11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5-6DFD-48F2-93C9-5ECF348A49C1}"/>
                </c:ext>
              </c:extLst>
            </c:dLbl>
            <c:dLbl>
              <c:idx val="11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6-6DFD-48F2-93C9-5ECF348A49C1}"/>
                </c:ext>
              </c:extLst>
            </c:dLbl>
            <c:dLbl>
              <c:idx val="11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7-6DFD-48F2-93C9-5ECF348A49C1}"/>
                </c:ext>
              </c:extLst>
            </c:dLbl>
            <c:dLbl>
              <c:idx val="11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8-6DFD-48F2-93C9-5ECF348A49C1}"/>
                </c:ext>
              </c:extLst>
            </c:dLbl>
            <c:dLbl>
              <c:idx val="11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9-6DFD-48F2-93C9-5ECF348A49C1}"/>
                </c:ext>
              </c:extLst>
            </c:dLbl>
            <c:dLbl>
              <c:idx val="11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A-6DFD-48F2-93C9-5ECF348A49C1}"/>
                </c:ext>
              </c:extLst>
            </c:dLbl>
            <c:dLbl>
              <c:idx val="11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B-6DFD-48F2-93C9-5ECF348A49C1}"/>
                </c:ext>
              </c:extLst>
            </c:dLbl>
            <c:dLbl>
              <c:idx val="12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C-6DFD-48F2-93C9-5ECF348A49C1}"/>
                </c:ext>
              </c:extLst>
            </c:dLbl>
            <c:dLbl>
              <c:idx val="12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D-6DFD-48F2-93C9-5ECF348A49C1}"/>
                </c:ext>
              </c:extLst>
            </c:dLbl>
            <c:dLbl>
              <c:idx val="12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E-6DFD-48F2-93C9-5ECF348A49C1}"/>
                </c:ext>
              </c:extLst>
            </c:dLbl>
            <c:dLbl>
              <c:idx val="12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CF-6DFD-48F2-93C9-5ECF348A49C1}"/>
                </c:ext>
              </c:extLst>
            </c:dLbl>
            <c:dLbl>
              <c:idx val="12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0-6DFD-48F2-93C9-5ECF348A49C1}"/>
                </c:ext>
              </c:extLst>
            </c:dLbl>
            <c:dLbl>
              <c:idx val="12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1-6DFD-48F2-93C9-5ECF348A49C1}"/>
                </c:ext>
              </c:extLst>
            </c:dLbl>
            <c:dLbl>
              <c:idx val="12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2-6DFD-48F2-93C9-5ECF348A49C1}"/>
                </c:ext>
              </c:extLst>
            </c:dLbl>
            <c:dLbl>
              <c:idx val="12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3-6DFD-48F2-93C9-5ECF348A49C1}"/>
                </c:ext>
              </c:extLst>
            </c:dLbl>
            <c:dLbl>
              <c:idx val="12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4-6DFD-48F2-93C9-5ECF348A49C1}"/>
                </c:ext>
              </c:extLst>
            </c:dLbl>
            <c:dLbl>
              <c:idx val="12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5-6DFD-48F2-93C9-5ECF348A49C1}"/>
                </c:ext>
              </c:extLst>
            </c:dLbl>
            <c:dLbl>
              <c:idx val="1210"/>
              <c:tx>
                <c:rich>
                  <a:bodyPr/>
                  <a:lstStyle/>
                  <a:p>
                    <a:fld id="{EA14B476-33BA-8A48-B32F-25969B18D7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D6-6DFD-48F2-93C9-5ECF348A49C1}"/>
                </c:ext>
              </c:extLst>
            </c:dLbl>
            <c:dLbl>
              <c:idx val="12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7-6DFD-48F2-93C9-5ECF348A49C1}"/>
                </c:ext>
              </c:extLst>
            </c:dLbl>
            <c:dLbl>
              <c:idx val="12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8-6DFD-48F2-93C9-5ECF348A49C1}"/>
                </c:ext>
              </c:extLst>
            </c:dLbl>
            <c:dLbl>
              <c:idx val="12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9-6DFD-48F2-93C9-5ECF348A49C1}"/>
                </c:ext>
              </c:extLst>
            </c:dLbl>
            <c:dLbl>
              <c:idx val="12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A-6DFD-48F2-93C9-5ECF348A49C1}"/>
                </c:ext>
              </c:extLst>
            </c:dLbl>
            <c:dLbl>
              <c:idx val="12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B-6DFD-48F2-93C9-5ECF348A49C1}"/>
                </c:ext>
              </c:extLst>
            </c:dLbl>
            <c:dLbl>
              <c:idx val="12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C-6DFD-48F2-93C9-5ECF348A49C1}"/>
                </c:ext>
              </c:extLst>
            </c:dLbl>
            <c:dLbl>
              <c:idx val="12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D-6DFD-48F2-93C9-5ECF348A49C1}"/>
                </c:ext>
              </c:extLst>
            </c:dLbl>
            <c:dLbl>
              <c:idx val="12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E-6DFD-48F2-93C9-5ECF348A49C1}"/>
                </c:ext>
              </c:extLst>
            </c:dLbl>
            <c:dLbl>
              <c:idx val="12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DF-6DFD-48F2-93C9-5ECF348A49C1}"/>
                </c:ext>
              </c:extLst>
            </c:dLbl>
            <c:dLbl>
              <c:idx val="12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E0-6DFD-48F2-93C9-5ECF348A49C1}"/>
                </c:ext>
              </c:extLst>
            </c:dLbl>
            <c:dLbl>
              <c:idx val="12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E1-6DFD-48F2-93C9-5ECF348A49C1}"/>
                </c:ext>
              </c:extLst>
            </c:dLbl>
            <c:dLbl>
              <c:idx val="12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E2-6DFD-48F2-93C9-5ECF348A49C1}"/>
                </c:ext>
              </c:extLst>
            </c:dLbl>
            <c:dLbl>
              <c:idx val="1223"/>
              <c:tx>
                <c:rich>
                  <a:bodyPr/>
                  <a:lstStyle/>
                  <a:p>
                    <a:fld id="{2C05EA68-9030-A84E-8B9B-73BF4B6E77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3-6DFD-48F2-93C9-5ECF348A49C1}"/>
                </c:ext>
              </c:extLst>
            </c:dLbl>
            <c:dLbl>
              <c:idx val="1224"/>
              <c:tx>
                <c:rich>
                  <a:bodyPr/>
                  <a:lstStyle/>
                  <a:p>
                    <a:fld id="{A736178E-F2BB-464F-B804-3AE3273434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4-6DFD-48F2-93C9-5ECF348A49C1}"/>
                </c:ext>
              </c:extLst>
            </c:dLbl>
            <c:dLbl>
              <c:idx val="1225"/>
              <c:tx>
                <c:rich>
                  <a:bodyPr/>
                  <a:lstStyle/>
                  <a:p>
                    <a:fld id="{B8B2C002-26D6-5148-AB81-75F3E8BA8F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5-6DFD-48F2-93C9-5ECF348A49C1}"/>
                </c:ext>
              </c:extLst>
            </c:dLbl>
            <c:dLbl>
              <c:idx val="1226"/>
              <c:tx>
                <c:rich>
                  <a:bodyPr/>
                  <a:lstStyle/>
                  <a:p>
                    <a:fld id="{A2F457C4-A95D-8446-ACB2-B133FD9067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6-6DFD-48F2-93C9-5ECF348A49C1}"/>
                </c:ext>
              </c:extLst>
            </c:dLbl>
            <c:dLbl>
              <c:idx val="1227"/>
              <c:tx>
                <c:rich>
                  <a:bodyPr/>
                  <a:lstStyle/>
                  <a:p>
                    <a:fld id="{723FF214-47EB-8246-A571-93DD97C0F8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7-6DFD-48F2-93C9-5ECF348A49C1}"/>
                </c:ext>
              </c:extLst>
            </c:dLbl>
            <c:dLbl>
              <c:idx val="1228"/>
              <c:tx>
                <c:rich>
                  <a:bodyPr/>
                  <a:lstStyle/>
                  <a:p>
                    <a:fld id="{D2D37062-E682-6E48-8B74-0B13F0A017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8-6DFD-48F2-93C9-5ECF348A49C1}"/>
                </c:ext>
              </c:extLst>
            </c:dLbl>
            <c:dLbl>
              <c:idx val="1229"/>
              <c:tx>
                <c:rich>
                  <a:bodyPr/>
                  <a:lstStyle/>
                  <a:p>
                    <a:fld id="{2AED4EF2-1D21-C340-A974-CFE2991D7C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9-6DFD-48F2-93C9-5ECF348A49C1}"/>
                </c:ext>
              </c:extLst>
            </c:dLbl>
            <c:dLbl>
              <c:idx val="1230"/>
              <c:tx>
                <c:rich>
                  <a:bodyPr/>
                  <a:lstStyle/>
                  <a:p>
                    <a:fld id="{2A41252B-08BA-5140-8689-F37940C38A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A-6DFD-48F2-93C9-5ECF348A49C1}"/>
                </c:ext>
              </c:extLst>
            </c:dLbl>
            <c:dLbl>
              <c:idx val="1231"/>
              <c:tx>
                <c:rich>
                  <a:bodyPr/>
                  <a:lstStyle/>
                  <a:p>
                    <a:fld id="{F8632322-1E69-074C-941D-1439BAD256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B-6DFD-48F2-93C9-5ECF348A49C1}"/>
                </c:ext>
              </c:extLst>
            </c:dLbl>
            <c:dLbl>
              <c:idx val="1232"/>
              <c:tx>
                <c:rich>
                  <a:bodyPr/>
                  <a:lstStyle/>
                  <a:p>
                    <a:fld id="{3FFCEA0B-CA08-F242-B2B4-497891FCC1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C-6DFD-48F2-93C9-5ECF348A49C1}"/>
                </c:ext>
              </c:extLst>
            </c:dLbl>
            <c:dLbl>
              <c:idx val="1233"/>
              <c:tx>
                <c:rich>
                  <a:bodyPr/>
                  <a:lstStyle/>
                  <a:p>
                    <a:fld id="{43DEEC35-42FB-4044-A404-D95718F76F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D-6DFD-48F2-93C9-5ECF348A49C1}"/>
                </c:ext>
              </c:extLst>
            </c:dLbl>
            <c:dLbl>
              <c:idx val="1234"/>
              <c:tx>
                <c:rich>
                  <a:bodyPr/>
                  <a:lstStyle/>
                  <a:p>
                    <a:fld id="{6A192725-F6DC-4547-BF5E-47CC7ED55B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E-6DFD-48F2-93C9-5ECF348A49C1}"/>
                </c:ext>
              </c:extLst>
            </c:dLbl>
            <c:dLbl>
              <c:idx val="1235"/>
              <c:tx>
                <c:rich>
                  <a:bodyPr/>
                  <a:lstStyle/>
                  <a:p>
                    <a:fld id="{821B8E83-BEBB-B54D-BE36-53883908C7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EF-6DFD-48F2-93C9-5ECF348A49C1}"/>
                </c:ext>
              </c:extLst>
            </c:dLbl>
            <c:dLbl>
              <c:idx val="12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0-6DFD-48F2-93C9-5ECF348A49C1}"/>
                </c:ext>
              </c:extLst>
            </c:dLbl>
            <c:dLbl>
              <c:idx val="1237"/>
              <c:tx>
                <c:rich>
                  <a:bodyPr/>
                  <a:lstStyle/>
                  <a:p>
                    <a:fld id="{164FF768-C25A-3A4A-9DB6-05430744B1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F1-6DFD-48F2-93C9-5ECF348A49C1}"/>
                </c:ext>
              </c:extLst>
            </c:dLbl>
            <c:dLbl>
              <c:idx val="1238"/>
              <c:tx>
                <c:rich>
                  <a:bodyPr/>
                  <a:lstStyle/>
                  <a:p>
                    <a:fld id="{DD3AF6A6-EFF0-E94B-8E20-C96F05EC17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BF2-6DFD-48F2-93C9-5ECF348A49C1}"/>
                </c:ext>
              </c:extLst>
            </c:dLbl>
            <c:dLbl>
              <c:idx val="12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3-6DFD-48F2-93C9-5ECF348A49C1}"/>
                </c:ext>
              </c:extLst>
            </c:dLbl>
            <c:dLbl>
              <c:idx val="12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4-6DFD-48F2-93C9-5ECF348A49C1}"/>
                </c:ext>
              </c:extLst>
            </c:dLbl>
            <c:dLbl>
              <c:idx val="12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5-6DFD-48F2-93C9-5ECF348A49C1}"/>
                </c:ext>
              </c:extLst>
            </c:dLbl>
            <c:dLbl>
              <c:idx val="12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6-6DFD-48F2-93C9-5ECF348A49C1}"/>
                </c:ext>
              </c:extLst>
            </c:dLbl>
            <c:dLbl>
              <c:idx val="12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7-6DFD-48F2-93C9-5ECF348A49C1}"/>
                </c:ext>
              </c:extLst>
            </c:dLbl>
            <c:dLbl>
              <c:idx val="12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8-6DFD-48F2-93C9-5ECF348A49C1}"/>
                </c:ext>
              </c:extLst>
            </c:dLbl>
            <c:dLbl>
              <c:idx val="12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9-6DFD-48F2-93C9-5ECF348A49C1}"/>
                </c:ext>
              </c:extLst>
            </c:dLbl>
            <c:dLbl>
              <c:idx val="12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A-6DFD-48F2-93C9-5ECF348A49C1}"/>
                </c:ext>
              </c:extLst>
            </c:dLbl>
            <c:dLbl>
              <c:idx val="12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B-6DFD-48F2-93C9-5ECF348A49C1}"/>
                </c:ext>
              </c:extLst>
            </c:dLbl>
            <c:dLbl>
              <c:idx val="12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C-6DFD-48F2-93C9-5ECF348A49C1}"/>
                </c:ext>
              </c:extLst>
            </c:dLbl>
            <c:dLbl>
              <c:idx val="12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D-6DFD-48F2-93C9-5ECF348A49C1}"/>
                </c:ext>
              </c:extLst>
            </c:dLbl>
            <c:dLbl>
              <c:idx val="12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E-6DFD-48F2-93C9-5ECF348A49C1}"/>
                </c:ext>
              </c:extLst>
            </c:dLbl>
            <c:dLbl>
              <c:idx val="12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BFF-6DFD-48F2-93C9-5ECF348A49C1}"/>
                </c:ext>
              </c:extLst>
            </c:dLbl>
            <c:dLbl>
              <c:idx val="12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00-6DFD-48F2-93C9-5ECF348A49C1}"/>
                </c:ext>
              </c:extLst>
            </c:dLbl>
            <c:dLbl>
              <c:idx val="12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01-6DFD-48F2-93C9-5ECF348A49C1}"/>
                </c:ext>
              </c:extLst>
            </c:dLbl>
            <c:dLbl>
              <c:idx val="12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02-6DFD-48F2-93C9-5ECF348A49C1}"/>
                </c:ext>
              </c:extLst>
            </c:dLbl>
            <c:dLbl>
              <c:idx val="12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03-6DFD-48F2-93C9-5ECF348A49C1}"/>
                </c:ext>
              </c:extLst>
            </c:dLbl>
            <c:dLbl>
              <c:idx val="12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04-6DFD-48F2-93C9-5ECF348A49C1}"/>
                </c:ext>
              </c:extLst>
            </c:dLbl>
            <c:dLbl>
              <c:idx val="1257"/>
              <c:tx>
                <c:rich>
                  <a:bodyPr/>
                  <a:lstStyle/>
                  <a:p>
                    <a:fld id="{68FE6740-9375-3C49-9DA6-44F15A2786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5-6DFD-48F2-93C9-5ECF348A49C1}"/>
                </c:ext>
              </c:extLst>
            </c:dLbl>
            <c:dLbl>
              <c:idx val="1258"/>
              <c:tx>
                <c:rich>
                  <a:bodyPr/>
                  <a:lstStyle/>
                  <a:p>
                    <a:fld id="{FF057615-FC38-124B-9069-4CBF3329C2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6-6DFD-48F2-93C9-5ECF348A49C1}"/>
                </c:ext>
              </c:extLst>
            </c:dLbl>
            <c:dLbl>
              <c:idx val="1259"/>
              <c:tx>
                <c:rich>
                  <a:bodyPr/>
                  <a:lstStyle/>
                  <a:p>
                    <a:fld id="{ACC14261-9599-3446-A9C6-01E9A4095F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7-6DFD-48F2-93C9-5ECF348A49C1}"/>
                </c:ext>
              </c:extLst>
            </c:dLbl>
            <c:dLbl>
              <c:idx val="1260"/>
              <c:tx>
                <c:rich>
                  <a:bodyPr/>
                  <a:lstStyle/>
                  <a:p>
                    <a:fld id="{5E1FF349-8DFF-214E-9F39-6BD4F84DBE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8-6DFD-48F2-93C9-5ECF348A49C1}"/>
                </c:ext>
              </c:extLst>
            </c:dLbl>
            <c:dLbl>
              <c:idx val="1261"/>
              <c:tx>
                <c:rich>
                  <a:bodyPr/>
                  <a:lstStyle/>
                  <a:p>
                    <a:fld id="{3A4FD14B-FFC4-0543-8867-A09D805228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9-6DFD-48F2-93C9-5ECF348A49C1}"/>
                </c:ext>
              </c:extLst>
            </c:dLbl>
            <c:dLbl>
              <c:idx val="1262"/>
              <c:tx>
                <c:rich>
                  <a:bodyPr/>
                  <a:lstStyle/>
                  <a:p>
                    <a:fld id="{D8F57041-3DAF-7740-8D75-497EA28070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A-6DFD-48F2-93C9-5ECF348A49C1}"/>
                </c:ext>
              </c:extLst>
            </c:dLbl>
            <c:dLbl>
              <c:idx val="1263"/>
              <c:tx>
                <c:rich>
                  <a:bodyPr/>
                  <a:lstStyle/>
                  <a:p>
                    <a:fld id="{98DD5481-92E6-4044-8C20-C507F9778B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B-6DFD-48F2-93C9-5ECF348A49C1}"/>
                </c:ext>
              </c:extLst>
            </c:dLbl>
            <c:dLbl>
              <c:idx val="1264"/>
              <c:tx>
                <c:rich>
                  <a:bodyPr/>
                  <a:lstStyle/>
                  <a:p>
                    <a:fld id="{A1FD493D-54A6-4F43-9664-586D062B52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C-6DFD-48F2-93C9-5ECF348A49C1}"/>
                </c:ext>
              </c:extLst>
            </c:dLbl>
            <c:dLbl>
              <c:idx val="1265"/>
              <c:tx>
                <c:rich>
                  <a:bodyPr/>
                  <a:lstStyle/>
                  <a:p>
                    <a:fld id="{FE0AE053-6ED5-BC41-9A03-02F72D796D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D-6DFD-48F2-93C9-5ECF348A49C1}"/>
                </c:ext>
              </c:extLst>
            </c:dLbl>
            <c:dLbl>
              <c:idx val="1266"/>
              <c:tx>
                <c:rich>
                  <a:bodyPr/>
                  <a:lstStyle/>
                  <a:p>
                    <a:fld id="{0C4E95D4-DCA0-E242-BBFF-60727A1187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E-6DFD-48F2-93C9-5ECF348A49C1}"/>
                </c:ext>
              </c:extLst>
            </c:dLbl>
            <c:dLbl>
              <c:idx val="1267"/>
              <c:tx>
                <c:rich>
                  <a:bodyPr/>
                  <a:lstStyle/>
                  <a:p>
                    <a:fld id="{5EA0B901-86A7-954A-894B-CDC580EE1F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0F-6DFD-48F2-93C9-5ECF348A49C1}"/>
                </c:ext>
              </c:extLst>
            </c:dLbl>
            <c:dLbl>
              <c:idx val="1268"/>
              <c:tx>
                <c:rich>
                  <a:bodyPr/>
                  <a:lstStyle/>
                  <a:p>
                    <a:fld id="{DA64EFCF-B250-A144-B979-2FE99A7E93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0-6DFD-48F2-93C9-5ECF348A49C1}"/>
                </c:ext>
              </c:extLst>
            </c:dLbl>
            <c:dLbl>
              <c:idx val="1269"/>
              <c:tx>
                <c:rich>
                  <a:bodyPr/>
                  <a:lstStyle/>
                  <a:p>
                    <a:fld id="{F766C9D1-1D0B-0344-BD49-57B01046C6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1-6DFD-48F2-93C9-5ECF348A49C1}"/>
                </c:ext>
              </c:extLst>
            </c:dLbl>
            <c:dLbl>
              <c:idx val="1270"/>
              <c:tx>
                <c:rich>
                  <a:bodyPr/>
                  <a:lstStyle/>
                  <a:p>
                    <a:fld id="{F2E1FC36-6E25-4C40-B8B2-6FF2F12492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2-6DFD-48F2-93C9-5ECF348A49C1}"/>
                </c:ext>
              </c:extLst>
            </c:dLbl>
            <c:dLbl>
              <c:idx val="1271"/>
              <c:tx>
                <c:rich>
                  <a:bodyPr/>
                  <a:lstStyle/>
                  <a:p>
                    <a:fld id="{2E497163-02F9-5641-BAA2-92FA9DC8ED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3-6DFD-48F2-93C9-5ECF348A49C1}"/>
                </c:ext>
              </c:extLst>
            </c:dLbl>
            <c:dLbl>
              <c:idx val="1272"/>
              <c:tx>
                <c:rich>
                  <a:bodyPr/>
                  <a:lstStyle/>
                  <a:p>
                    <a:fld id="{219562C6-B974-3745-96E7-359BF122A4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4-6DFD-48F2-93C9-5ECF348A49C1}"/>
                </c:ext>
              </c:extLst>
            </c:dLbl>
            <c:dLbl>
              <c:idx val="1273"/>
              <c:tx>
                <c:rich>
                  <a:bodyPr/>
                  <a:lstStyle/>
                  <a:p>
                    <a:fld id="{4A79A201-CF47-B54A-8233-7B415BB2B5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5-6DFD-48F2-93C9-5ECF348A49C1}"/>
                </c:ext>
              </c:extLst>
            </c:dLbl>
            <c:dLbl>
              <c:idx val="1274"/>
              <c:tx>
                <c:rich>
                  <a:bodyPr/>
                  <a:lstStyle/>
                  <a:p>
                    <a:fld id="{ADE782FD-3268-3247-A94A-EBF4BDCE90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6-6DFD-48F2-93C9-5ECF348A49C1}"/>
                </c:ext>
              </c:extLst>
            </c:dLbl>
            <c:dLbl>
              <c:idx val="1275"/>
              <c:tx>
                <c:rich>
                  <a:bodyPr/>
                  <a:lstStyle/>
                  <a:p>
                    <a:fld id="{66CADB0F-7C39-064C-9092-4027B791C8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7-6DFD-48F2-93C9-5ECF348A49C1}"/>
                </c:ext>
              </c:extLst>
            </c:dLbl>
            <c:dLbl>
              <c:idx val="1276"/>
              <c:tx>
                <c:rich>
                  <a:bodyPr/>
                  <a:lstStyle/>
                  <a:p>
                    <a:fld id="{2F0C5DBB-279C-4246-8FAF-93527D259E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8-6DFD-48F2-93C9-5ECF348A49C1}"/>
                </c:ext>
              </c:extLst>
            </c:dLbl>
            <c:dLbl>
              <c:idx val="1277"/>
              <c:tx>
                <c:rich>
                  <a:bodyPr/>
                  <a:lstStyle/>
                  <a:p>
                    <a:fld id="{DC2147FD-07A5-C943-8C43-24BB819EBA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9-6DFD-48F2-93C9-5ECF348A49C1}"/>
                </c:ext>
              </c:extLst>
            </c:dLbl>
            <c:dLbl>
              <c:idx val="1278"/>
              <c:tx>
                <c:rich>
                  <a:bodyPr/>
                  <a:lstStyle/>
                  <a:p>
                    <a:fld id="{3A9CC1FA-66EC-064E-B076-E8BD6527ED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A-6DFD-48F2-93C9-5ECF348A49C1}"/>
                </c:ext>
              </c:extLst>
            </c:dLbl>
            <c:dLbl>
              <c:idx val="1279"/>
              <c:tx>
                <c:rich>
                  <a:bodyPr/>
                  <a:lstStyle/>
                  <a:p>
                    <a:fld id="{965D4FA0-7E9B-AD45-A302-CD454A357A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B-6DFD-48F2-93C9-5ECF348A49C1}"/>
                </c:ext>
              </c:extLst>
            </c:dLbl>
            <c:dLbl>
              <c:idx val="1280"/>
              <c:tx>
                <c:rich>
                  <a:bodyPr/>
                  <a:lstStyle/>
                  <a:p>
                    <a:fld id="{89BAC089-0807-9F46-AC72-8C8085C5F2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C-6DFD-48F2-93C9-5ECF348A49C1}"/>
                </c:ext>
              </c:extLst>
            </c:dLbl>
            <c:dLbl>
              <c:idx val="1281"/>
              <c:tx>
                <c:rich>
                  <a:bodyPr/>
                  <a:lstStyle/>
                  <a:p>
                    <a:fld id="{4ED3DF79-864F-A846-B502-A75FB1CE26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D-6DFD-48F2-93C9-5ECF348A49C1}"/>
                </c:ext>
              </c:extLst>
            </c:dLbl>
            <c:dLbl>
              <c:idx val="1282"/>
              <c:tx>
                <c:rich>
                  <a:bodyPr/>
                  <a:lstStyle/>
                  <a:p>
                    <a:fld id="{0D80FC58-1183-EA4B-AD48-0B890FF834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E-6DFD-48F2-93C9-5ECF348A49C1}"/>
                </c:ext>
              </c:extLst>
            </c:dLbl>
            <c:dLbl>
              <c:idx val="1283"/>
              <c:tx>
                <c:rich>
                  <a:bodyPr/>
                  <a:lstStyle/>
                  <a:p>
                    <a:fld id="{9A4E6D28-DC1F-054F-B76D-92470C17B8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1F-6DFD-48F2-93C9-5ECF348A49C1}"/>
                </c:ext>
              </c:extLst>
            </c:dLbl>
            <c:dLbl>
              <c:idx val="1284"/>
              <c:tx>
                <c:rich>
                  <a:bodyPr/>
                  <a:lstStyle/>
                  <a:p>
                    <a:fld id="{84FD90B1-9475-A646-9DA3-46EB55C612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0-6DFD-48F2-93C9-5ECF348A49C1}"/>
                </c:ext>
              </c:extLst>
            </c:dLbl>
            <c:dLbl>
              <c:idx val="1285"/>
              <c:tx>
                <c:rich>
                  <a:bodyPr/>
                  <a:lstStyle/>
                  <a:p>
                    <a:fld id="{A665AAB7-B7DE-314E-93CC-7F4B70D8D3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1-6DFD-48F2-93C9-5ECF348A49C1}"/>
                </c:ext>
              </c:extLst>
            </c:dLbl>
            <c:dLbl>
              <c:idx val="1286"/>
              <c:tx>
                <c:rich>
                  <a:bodyPr/>
                  <a:lstStyle/>
                  <a:p>
                    <a:fld id="{18EBD012-D569-8F4C-A039-AD55A583A4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2-6DFD-48F2-93C9-5ECF348A49C1}"/>
                </c:ext>
              </c:extLst>
            </c:dLbl>
            <c:dLbl>
              <c:idx val="1287"/>
              <c:tx>
                <c:rich>
                  <a:bodyPr/>
                  <a:lstStyle/>
                  <a:p>
                    <a:fld id="{6FF7661B-807F-2C42-8EFF-CFCEF1C5FB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3-6DFD-48F2-93C9-5ECF348A49C1}"/>
                </c:ext>
              </c:extLst>
            </c:dLbl>
            <c:dLbl>
              <c:idx val="1288"/>
              <c:tx>
                <c:rich>
                  <a:bodyPr/>
                  <a:lstStyle/>
                  <a:p>
                    <a:fld id="{C16C9435-969F-3244-9363-5658FDEC71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4-6DFD-48F2-93C9-5ECF348A49C1}"/>
                </c:ext>
              </c:extLst>
            </c:dLbl>
            <c:dLbl>
              <c:idx val="1289"/>
              <c:tx>
                <c:rich>
                  <a:bodyPr/>
                  <a:lstStyle/>
                  <a:p>
                    <a:fld id="{6D050204-C43D-2247-88A9-22818ACE78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5-6DFD-48F2-93C9-5ECF348A49C1}"/>
                </c:ext>
              </c:extLst>
            </c:dLbl>
            <c:dLbl>
              <c:idx val="1290"/>
              <c:tx>
                <c:rich>
                  <a:bodyPr/>
                  <a:lstStyle/>
                  <a:p>
                    <a:fld id="{6120BDC4-BAED-2144-922F-B4BE5FE747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6-6DFD-48F2-93C9-5ECF348A49C1}"/>
                </c:ext>
              </c:extLst>
            </c:dLbl>
            <c:dLbl>
              <c:idx val="1291"/>
              <c:tx>
                <c:rich>
                  <a:bodyPr/>
                  <a:lstStyle/>
                  <a:p>
                    <a:fld id="{3D5EE52E-D17D-7F49-AFF9-0F545363D6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7-6DFD-48F2-93C9-5ECF348A49C1}"/>
                </c:ext>
              </c:extLst>
            </c:dLbl>
            <c:dLbl>
              <c:idx val="1292"/>
              <c:tx>
                <c:rich>
                  <a:bodyPr/>
                  <a:lstStyle/>
                  <a:p>
                    <a:fld id="{1E238CFC-3DF7-3746-BF9A-02C3A68AC6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8-6DFD-48F2-93C9-5ECF348A49C1}"/>
                </c:ext>
              </c:extLst>
            </c:dLbl>
            <c:dLbl>
              <c:idx val="1293"/>
              <c:tx>
                <c:rich>
                  <a:bodyPr/>
                  <a:lstStyle/>
                  <a:p>
                    <a:fld id="{0EF1020F-B3CE-104E-BFE3-198EBFD8C4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9-6DFD-48F2-93C9-5ECF348A49C1}"/>
                </c:ext>
              </c:extLst>
            </c:dLbl>
            <c:dLbl>
              <c:idx val="1294"/>
              <c:tx>
                <c:rich>
                  <a:bodyPr/>
                  <a:lstStyle/>
                  <a:p>
                    <a:fld id="{EB7DA6B1-A9D5-834D-9C39-221BBA3591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A-6DFD-48F2-93C9-5ECF348A49C1}"/>
                </c:ext>
              </c:extLst>
            </c:dLbl>
            <c:dLbl>
              <c:idx val="1295"/>
              <c:tx>
                <c:rich>
                  <a:bodyPr/>
                  <a:lstStyle/>
                  <a:p>
                    <a:fld id="{12F3307A-5B8F-9445-9F0D-CC1ACB5996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B-6DFD-48F2-93C9-5ECF348A49C1}"/>
                </c:ext>
              </c:extLst>
            </c:dLbl>
            <c:dLbl>
              <c:idx val="1296"/>
              <c:tx>
                <c:rich>
                  <a:bodyPr/>
                  <a:lstStyle/>
                  <a:p>
                    <a:fld id="{35A2CEBA-676C-264D-AEFD-A2B61E1B9C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C-6DFD-48F2-93C9-5ECF348A49C1}"/>
                </c:ext>
              </c:extLst>
            </c:dLbl>
            <c:dLbl>
              <c:idx val="1297"/>
              <c:tx>
                <c:rich>
                  <a:bodyPr/>
                  <a:lstStyle/>
                  <a:p>
                    <a:fld id="{51D27D28-7B16-AC47-9476-06A451FEA2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D-6DFD-48F2-93C9-5ECF348A49C1}"/>
                </c:ext>
              </c:extLst>
            </c:dLbl>
            <c:dLbl>
              <c:idx val="1298"/>
              <c:tx>
                <c:rich>
                  <a:bodyPr/>
                  <a:lstStyle/>
                  <a:p>
                    <a:fld id="{8D275010-FE7A-284C-B2BD-35565B2C4F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E-6DFD-48F2-93C9-5ECF348A49C1}"/>
                </c:ext>
              </c:extLst>
            </c:dLbl>
            <c:dLbl>
              <c:idx val="1299"/>
              <c:tx>
                <c:rich>
                  <a:bodyPr/>
                  <a:lstStyle/>
                  <a:p>
                    <a:fld id="{6B66441F-D213-B345-8107-0033DB2639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2F-6DFD-48F2-93C9-5ECF348A49C1}"/>
                </c:ext>
              </c:extLst>
            </c:dLbl>
            <c:dLbl>
              <c:idx val="1300"/>
              <c:tx>
                <c:rich>
                  <a:bodyPr/>
                  <a:lstStyle/>
                  <a:p>
                    <a:fld id="{F828D1A9-22C9-F74C-B967-877236C2D3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30-6DFD-48F2-93C9-5ECF348A49C1}"/>
                </c:ext>
              </c:extLst>
            </c:dLbl>
            <c:dLbl>
              <c:idx val="13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1-6DFD-48F2-93C9-5ECF348A49C1}"/>
                </c:ext>
              </c:extLst>
            </c:dLbl>
            <c:dLbl>
              <c:idx val="13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2-6DFD-48F2-93C9-5ECF348A49C1}"/>
                </c:ext>
              </c:extLst>
            </c:dLbl>
            <c:dLbl>
              <c:idx val="13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3-6DFD-48F2-93C9-5ECF348A49C1}"/>
                </c:ext>
              </c:extLst>
            </c:dLbl>
            <c:dLbl>
              <c:idx val="13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4-6DFD-48F2-93C9-5ECF348A49C1}"/>
                </c:ext>
              </c:extLst>
            </c:dLbl>
            <c:dLbl>
              <c:idx val="13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5-6DFD-48F2-93C9-5ECF348A49C1}"/>
                </c:ext>
              </c:extLst>
            </c:dLbl>
            <c:dLbl>
              <c:idx val="13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6-6DFD-48F2-93C9-5ECF348A49C1}"/>
                </c:ext>
              </c:extLst>
            </c:dLbl>
            <c:dLbl>
              <c:idx val="13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7-6DFD-48F2-93C9-5ECF348A49C1}"/>
                </c:ext>
              </c:extLst>
            </c:dLbl>
            <c:dLbl>
              <c:idx val="13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8-6DFD-48F2-93C9-5ECF348A49C1}"/>
                </c:ext>
              </c:extLst>
            </c:dLbl>
            <c:dLbl>
              <c:idx val="13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9-6DFD-48F2-93C9-5ECF348A49C1}"/>
                </c:ext>
              </c:extLst>
            </c:dLbl>
            <c:dLbl>
              <c:idx val="13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A-6DFD-48F2-93C9-5ECF348A49C1}"/>
                </c:ext>
              </c:extLst>
            </c:dLbl>
            <c:dLbl>
              <c:idx val="13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B-6DFD-48F2-93C9-5ECF348A49C1}"/>
                </c:ext>
              </c:extLst>
            </c:dLbl>
            <c:dLbl>
              <c:idx val="13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C-6DFD-48F2-93C9-5ECF348A49C1}"/>
                </c:ext>
              </c:extLst>
            </c:dLbl>
            <c:dLbl>
              <c:idx val="13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D-6DFD-48F2-93C9-5ECF348A49C1}"/>
                </c:ext>
              </c:extLst>
            </c:dLbl>
            <c:dLbl>
              <c:idx val="13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E-6DFD-48F2-93C9-5ECF348A49C1}"/>
                </c:ext>
              </c:extLst>
            </c:dLbl>
            <c:dLbl>
              <c:idx val="13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3F-6DFD-48F2-93C9-5ECF348A49C1}"/>
                </c:ext>
              </c:extLst>
            </c:dLbl>
            <c:dLbl>
              <c:idx val="13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0-6DFD-48F2-93C9-5ECF348A49C1}"/>
                </c:ext>
              </c:extLst>
            </c:dLbl>
            <c:dLbl>
              <c:idx val="13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1-6DFD-48F2-93C9-5ECF348A49C1}"/>
                </c:ext>
              </c:extLst>
            </c:dLbl>
            <c:dLbl>
              <c:idx val="13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2-6DFD-48F2-93C9-5ECF348A49C1}"/>
                </c:ext>
              </c:extLst>
            </c:dLbl>
            <c:dLbl>
              <c:idx val="13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3-6DFD-48F2-93C9-5ECF348A49C1}"/>
                </c:ext>
              </c:extLst>
            </c:dLbl>
            <c:dLbl>
              <c:idx val="13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4-6DFD-48F2-93C9-5ECF348A49C1}"/>
                </c:ext>
              </c:extLst>
            </c:dLbl>
            <c:dLbl>
              <c:idx val="13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5-6DFD-48F2-93C9-5ECF348A49C1}"/>
                </c:ext>
              </c:extLst>
            </c:dLbl>
            <c:dLbl>
              <c:idx val="13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6-6DFD-48F2-93C9-5ECF348A49C1}"/>
                </c:ext>
              </c:extLst>
            </c:dLbl>
            <c:dLbl>
              <c:idx val="13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7-6DFD-48F2-93C9-5ECF348A49C1}"/>
                </c:ext>
              </c:extLst>
            </c:dLbl>
            <c:dLbl>
              <c:idx val="13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8-6DFD-48F2-93C9-5ECF348A49C1}"/>
                </c:ext>
              </c:extLst>
            </c:dLbl>
            <c:dLbl>
              <c:idx val="13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9-6DFD-48F2-93C9-5ECF348A49C1}"/>
                </c:ext>
              </c:extLst>
            </c:dLbl>
            <c:dLbl>
              <c:idx val="13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A-6DFD-48F2-93C9-5ECF348A49C1}"/>
                </c:ext>
              </c:extLst>
            </c:dLbl>
            <c:dLbl>
              <c:idx val="13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B-6DFD-48F2-93C9-5ECF348A49C1}"/>
                </c:ext>
              </c:extLst>
            </c:dLbl>
            <c:dLbl>
              <c:idx val="13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C-6DFD-48F2-93C9-5ECF348A49C1}"/>
                </c:ext>
              </c:extLst>
            </c:dLbl>
            <c:dLbl>
              <c:idx val="13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D-6DFD-48F2-93C9-5ECF348A49C1}"/>
                </c:ext>
              </c:extLst>
            </c:dLbl>
            <c:dLbl>
              <c:idx val="13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E-6DFD-48F2-93C9-5ECF348A49C1}"/>
                </c:ext>
              </c:extLst>
            </c:dLbl>
            <c:dLbl>
              <c:idx val="13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4F-6DFD-48F2-93C9-5ECF348A49C1}"/>
                </c:ext>
              </c:extLst>
            </c:dLbl>
            <c:dLbl>
              <c:idx val="13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0-6DFD-48F2-93C9-5ECF348A49C1}"/>
                </c:ext>
              </c:extLst>
            </c:dLbl>
            <c:dLbl>
              <c:idx val="13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1-6DFD-48F2-93C9-5ECF348A49C1}"/>
                </c:ext>
              </c:extLst>
            </c:dLbl>
            <c:dLbl>
              <c:idx val="13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2-6DFD-48F2-93C9-5ECF348A49C1}"/>
                </c:ext>
              </c:extLst>
            </c:dLbl>
            <c:dLbl>
              <c:idx val="13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3-6DFD-48F2-93C9-5ECF348A49C1}"/>
                </c:ext>
              </c:extLst>
            </c:dLbl>
            <c:dLbl>
              <c:idx val="13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4-6DFD-48F2-93C9-5ECF348A49C1}"/>
                </c:ext>
              </c:extLst>
            </c:dLbl>
            <c:dLbl>
              <c:idx val="13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5-6DFD-48F2-93C9-5ECF348A49C1}"/>
                </c:ext>
              </c:extLst>
            </c:dLbl>
            <c:dLbl>
              <c:idx val="13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6-6DFD-48F2-93C9-5ECF348A49C1}"/>
                </c:ext>
              </c:extLst>
            </c:dLbl>
            <c:dLbl>
              <c:idx val="13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7-6DFD-48F2-93C9-5ECF348A49C1}"/>
                </c:ext>
              </c:extLst>
            </c:dLbl>
            <c:dLbl>
              <c:idx val="13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8-6DFD-48F2-93C9-5ECF348A49C1}"/>
                </c:ext>
              </c:extLst>
            </c:dLbl>
            <c:dLbl>
              <c:idx val="13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9-6DFD-48F2-93C9-5ECF348A49C1}"/>
                </c:ext>
              </c:extLst>
            </c:dLbl>
            <c:dLbl>
              <c:idx val="13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A-6DFD-48F2-93C9-5ECF348A49C1}"/>
                </c:ext>
              </c:extLst>
            </c:dLbl>
            <c:dLbl>
              <c:idx val="13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B-6DFD-48F2-93C9-5ECF348A49C1}"/>
                </c:ext>
              </c:extLst>
            </c:dLbl>
            <c:dLbl>
              <c:idx val="13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C-6DFD-48F2-93C9-5ECF348A49C1}"/>
                </c:ext>
              </c:extLst>
            </c:dLbl>
            <c:dLbl>
              <c:idx val="13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D-6DFD-48F2-93C9-5ECF348A49C1}"/>
                </c:ext>
              </c:extLst>
            </c:dLbl>
            <c:dLbl>
              <c:idx val="13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E-6DFD-48F2-93C9-5ECF348A49C1}"/>
                </c:ext>
              </c:extLst>
            </c:dLbl>
            <c:dLbl>
              <c:idx val="13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5F-6DFD-48F2-93C9-5ECF348A49C1}"/>
                </c:ext>
              </c:extLst>
            </c:dLbl>
            <c:dLbl>
              <c:idx val="13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0-6DFD-48F2-93C9-5ECF348A49C1}"/>
                </c:ext>
              </c:extLst>
            </c:dLbl>
            <c:dLbl>
              <c:idx val="13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1-6DFD-48F2-93C9-5ECF348A49C1}"/>
                </c:ext>
              </c:extLst>
            </c:dLbl>
            <c:dLbl>
              <c:idx val="13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2-6DFD-48F2-93C9-5ECF348A49C1}"/>
                </c:ext>
              </c:extLst>
            </c:dLbl>
            <c:dLbl>
              <c:idx val="13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3-6DFD-48F2-93C9-5ECF348A49C1}"/>
                </c:ext>
              </c:extLst>
            </c:dLbl>
            <c:dLbl>
              <c:idx val="13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4-6DFD-48F2-93C9-5ECF348A49C1}"/>
                </c:ext>
              </c:extLst>
            </c:dLbl>
            <c:dLbl>
              <c:idx val="13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5-6DFD-48F2-93C9-5ECF348A49C1}"/>
                </c:ext>
              </c:extLst>
            </c:dLbl>
            <c:dLbl>
              <c:idx val="13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6-6DFD-48F2-93C9-5ECF348A49C1}"/>
                </c:ext>
              </c:extLst>
            </c:dLbl>
            <c:dLbl>
              <c:idx val="13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7-6DFD-48F2-93C9-5ECF348A49C1}"/>
                </c:ext>
              </c:extLst>
            </c:dLbl>
            <c:dLbl>
              <c:idx val="13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8-6DFD-48F2-93C9-5ECF348A49C1}"/>
                </c:ext>
              </c:extLst>
            </c:dLbl>
            <c:dLbl>
              <c:idx val="13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9-6DFD-48F2-93C9-5ECF348A49C1}"/>
                </c:ext>
              </c:extLst>
            </c:dLbl>
            <c:dLbl>
              <c:idx val="13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A-6DFD-48F2-93C9-5ECF348A49C1}"/>
                </c:ext>
              </c:extLst>
            </c:dLbl>
            <c:dLbl>
              <c:idx val="13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B-6DFD-48F2-93C9-5ECF348A49C1}"/>
                </c:ext>
              </c:extLst>
            </c:dLbl>
            <c:dLbl>
              <c:idx val="13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C-6DFD-48F2-93C9-5ECF348A49C1}"/>
                </c:ext>
              </c:extLst>
            </c:dLbl>
            <c:dLbl>
              <c:idx val="13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D-6DFD-48F2-93C9-5ECF348A49C1}"/>
                </c:ext>
              </c:extLst>
            </c:dLbl>
            <c:dLbl>
              <c:idx val="13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E-6DFD-48F2-93C9-5ECF348A49C1}"/>
                </c:ext>
              </c:extLst>
            </c:dLbl>
            <c:dLbl>
              <c:idx val="13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6F-6DFD-48F2-93C9-5ECF348A49C1}"/>
                </c:ext>
              </c:extLst>
            </c:dLbl>
            <c:dLbl>
              <c:idx val="13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70-6DFD-48F2-93C9-5ECF348A49C1}"/>
                </c:ext>
              </c:extLst>
            </c:dLbl>
            <c:dLbl>
              <c:idx val="13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71-6DFD-48F2-93C9-5ECF348A49C1}"/>
                </c:ext>
              </c:extLst>
            </c:dLbl>
            <c:dLbl>
              <c:idx val="1366"/>
              <c:tx>
                <c:rich>
                  <a:bodyPr/>
                  <a:lstStyle/>
                  <a:p>
                    <a:fld id="{15CA5D06-BCF3-8B4F-B491-8E6406A66D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2-6DFD-48F2-93C9-5ECF348A49C1}"/>
                </c:ext>
              </c:extLst>
            </c:dLbl>
            <c:dLbl>
              <c:idx val="13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73-6DFD-48F2-93C9-5ECF348A49C1}"/>
                </c:ext>
              </c:extLst>
            </c:dLbl>
            <c:dLbl>
              <c:idx val="13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74-6DFD-48F2-93C9-5ECF348A49C1}"/>
                </c:ext>
              </c:extLst>
            </c:dLbl>
            <c:dLbl>
              <c:idx val="13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75-6DFD-48F2-93C9-5ECF348A49C1}"/>
                </c:ext>
              </c:extLst>
            </c:dLbl>
            <c:dLbl>
              <c:idx val="13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76-6DFD-48F2-93C9-5ECF348A49C1}"/>
                </c:ext>
              </c:extLst>
            </c:dLbl>
            <c:dLbl>
              <c:idx val="1371"/>
              <c:tx>
                <c:rich>
                  <a:bodyPr/>
                  <a:lstStyle/>
                  <a:p>
                    <a:fld id="{26DAFD81-4B8A-2743-93FE-C5A205C0ED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7-6DFD-48F2-93C9-5ECF348A49C1}"/>
                </c:ext>
              </c:extLst>
            </c:dLbl>
            <c:dLbl>
              <c:idx val="1372"/>
              <c:tx>
                <c:rich>
                  <a:bodyPr/>
                  <a:lstStyle/>
                  <a:p>
                    <a:fld id="{594634BB-1C17-5A44-88EC-7DBDB54948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8-6DFD-48F2-93C9-5ECF348A49C1}"/>
                </c:ext>
              </c:extLst>
            </c:dLbl>
            <c:dLbl>
              <c:idx val="1373"/>
              <c:tx>
                <c:rich>
                  <a:bodyPr/>
                  <a:lstStyle/>
                  <a:p>
                    <a:fld id="{8FC7220E-20FB-E746-B726-4101653743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9-6DFD-48F2-93C9-5ECF348A49C1}"/>
                </c:ext>
              </c:extLst>
            </c:dLbl>
            <c:dLbl>
              <c:idx val="1374"/>
              <c:tx>
                <c:rich>
                  <a:bodyPr/>
                  <a:lstStyle/>
                  <a:p>
                    <a:fld id="{4E81DF6F-018E-5B44-8007-C513F5BFDF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A-6DFD-48F2-93C9-5ECF348A49C1}"/>
                </c:ext>
              </c:extLst>
            </c:dLbl>
            <c:dLbl>
              <c:idx val="1375"/>
              <c:tx>
                <c:rich>
                  <a:bodyPr/>
                  <a:lstStyle/>
                  <a:p>
                    <a:fld id="{A30F26F5-1BA4-B84E-9375-57BAA344FF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B-6DFD-48F2-93C9-5ECF348A49C1}"/>
                </c:ext>
              </c:extLst>
            </c:dLbl>
            <c:dLbl>
              <c:idx val="1376"/>
              <c:tx>
                <c:rich>
                  <a:bodyPr/>
                  <a:lstStyle/>
                  <a:p>
                    <a:fld id="{307E0865-FE95-4142-9F83-5B34B08C66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C-6DFD-48F2-93C9-5ECF348A49C1}"/>
                </c:ext>
              </c:extLst>
            </c:dLbl>
            <c:dLbl>
              <c:idx val="1377"/>
              <c:tx>
                <c:rich>
                  <a:bodyPr/>
                  <a:lstStyle/>
                  <a:p>
                    <a:fld id="{6043FE33-08C6-9E45-8142-011F282760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D-6DFD-48F2-93C9-5ECF348A49C1}"/>
                </c:ext>
              </c:extLst>
            </c:dLbl>
            <c:dLbl>
              <c:idx val="1378"/>
              <c:tx>
                <c:rich>
                  <a:bodyPr/>
                  <a:lstStyle/>
                  <a:p>
                    <a:fld id="{42CE820C-5C68-3847-B5A3-7D9AA664EC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E-6DFD-48F2-93C9-5ECF348A49C1}"/>
                </c:ext>
              </c:extLst>
            </c:dLbl>
            <c:dLbl>
              <c:idx val="1379"/>
              <c:tx>
                <c:rich>
                  <a:bodyPr/>
                  <a:lstStyle/>
                  <a:p>
                    <a:fld id="{0CD8C27D-D939-0C45-B564-23F4D4E27C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7F-6DFD-48F2-93C9-5ECF348A49C1}"/>
                </c:ext>
              </c:extLst>
            </c:dLbl>
            <c:dLbl>
              <c:idx val="1380"/>
              <c:tx>
                <c:rich>
                  <a:bodyPr/>
                  <a:lstStyle/>
                  <a:p>
                    <a:fld id="{E87D4EBA-F5BD-C044-9DD6-44DE623348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0-6DFD-48F2-93C9-5ECF348A49C1}"/>
                </c:ext>
              </c:extLst>
            </c:dLbl>
            <c:dLbl>
              <c:idx val="1381"/>
              <c:tx>
                <c:rich>
                  <a:bodyPr/>
                  <a:lstStyle/>
                  <a:p>
                    <a:fld id="{D014802A-0253-044B-8E5E-B94065A07C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1-6DFD-48F2-93C9-5ECF348A49C1}"/>
                </c:ext>
              </c:extLst>
            </c:dLbl>
            <c:dLbl>
              <c:idx val="1382"/>
              <c:tx>
                <c:rich>
                  <a:bodyPr/>
                  <a:lstStyle/>
                  <a:p>
                    <a:fld id="{23CAA952-2521-0641-A2B8-EEBD627FA7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2-6DFD-48F2-93C9-5ECF348A49C1}"/>
                </c:ext>
              </c:extLst>
            </c:dLbl>
            <c:dLbl>
              <c:idx val="1383"/>
              <c:tx>
                <c:rich>
                  <a:bodyPr/>
                  <a:lstStyle/>
                  <a:p>
                    <a:fld id="{93C56E5E-0C94-9E43-AB7D-51FBCFCCFE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3-6DFD-48F2-93C9-5ECF348A49C1}"/>
                </c:ext>
              </c:extLst>
            </c:dLbl>
            <c:dLbl>
              <c:idx val="1384"/>
              <c:tx>
                <c:rich>
                  <a:bodyPr/>
                  <a:lstStyle/>
                  <a:p>
                    <a:fld id="{CB2AB020-C505-8145-93D0-6B0D9FF10C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4-6DFD-48F2-93C9-5ECF348A49C1}"/>
                </c:ext>
              </c:extLst>
            </c:dLbl>
            <c:dLbl>
              <c:idx val="1385"/>
              <c:tx>
                <c:rich>
                  <a:bodyPr/>
                  <a:lstStyle/>
                  <a:p>
                    <a:fld id="{01A152E2-6F89-1045-B24B-48A4109277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5-6DFD-48F2-93C9-5ECF348A49C1}"/>
                </c:ext>
              </c:extLst>
            </c:dLbl>
            <c:dLbl>
              <c:idx val="1386"/>
              <c:tx>
                <c:rich>
                  <a:bodyPr/>
                  <a:lstStyle/>
                  <a:p>
                    <a:fld id="{B38C605C-7A55-5044-B233-8C1B81E9BB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6-6DFD-48F2-93C9-5ECF348A49C1}"/>
                </c:ext>
              </c:extLst>
            </c:dLbl>
            <c:dLbl>
              <c:idx val="1387"/>
              <c:tx>
                <c:rich>
                  <a:bodyPr/>
                  <a:lstStyle/>
                  <a:p>
                    <a:fld id="{538E3DFF-5FBB-4345-90B4-7AF4893923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7-6DFD-48F2-93C9-5ECF348A49C1}"/>
                </c:ext>
              </c:extLst>
            </c:dLbl>
            <c:dLbl>
              <c:idx val="1388"/>
              <c:tx>
                <c:rich>
                  <a:bodyPr/>
                  <a:lstStyle/>
                  <a:p>
                    <a:fld id="{4B16DC87-3CA4-7844-9109-5AB44EF79C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8-6DFD-48F2-93C9-5ECF348A49C1}"/>
                </c:ext>
              </c:extLst>
            </c:dLbl>
            <c:dLbl>
              <c:idx val="1389"/>
              <c:tx>
                <c:rich>
                  <a:bodyPr/>
                  <a:lstStyle/>
                  <a:p>
                    <a:fld id="{C6B806DF-947D-E443-A119-2BAB667763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9-6DFD-48F2-93C9-5ECF348A49C1}"/>
                </c:ext>
              </c:extLst>
            </c:dLbl>
            <c:dLbl>
              <c:idx val="1390"/>
              <c:tx>
                <c:rich>
                  <a:bodyPr/>
                  <a:lstStyle/>
                  <a:p>
                    <a:fld id="{FB6B7C7F-589A-4E4D-8E59-FCFC98C3BE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A-6DFD-48F2-93C9-5ECF348A49C1}"/>
                </c:ext>
              </c:extLst>
            </c:dLbl>
            <c:dLbl>
              <c:idx val="1391"/>
              <c:tx>
                <c:rich>
                  <a:bodyPr/>
                  <a:lstStyle/>
                  <a:p>
                    <a:fld id="{7114D152-CC71-4844-947D-E6B436A429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B-6DFD-48F2-93C9-5ECF348A49C1}"/>
                </c:ext>
              </c:extLst>
            </c:dLbl>
            <c:dLbl>
              <c:idx val="1392"/>
              <c:tx>
                <c:rich>
                  <a:bodyPr/>
                  <a:lstStyle/>
                  <a:p>
                    <a:fld id="{401EE827-E2C3-6A48-A63A-F747B939EC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C-6DFD-48F2-93C9-5ECF348A49C1}"/>
                </c:ext>
              </c:extLst>
            </c:dLbl>
            <c:dLbl>
              <c:idx val="1393"/>
              <c:tx>
                <c:rich>
                  <a:bodyPr/>
                  <a:lstStyle/>
                  <a:p>
                    <a:fld id="{6929EC07-4951-4D4A-81F5-FBCFDCDFA0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8D-6DFD-48F2-93C9-5ECF348A49C1}"/>
                </c:ext>
              </c:extLst>
            </c:dLbl>
            <c:dLbl>
              <c:idx val="13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8E-6DFD-48F2-93C9-5ECF348A49C1}"/>
                </c:ext>
              </c:extLst>
            </c:dLbl>
            <c:dLbl>
              <c:idx val="13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8F-6DFD-48F2-93C9-5ECF348A49C1}"/>
                </c:ext>
              </c:extLst>
            </c:dLbl>
            <c:dLbl>
              <c:idx val="13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0-6DFD-48F2-93C9-5ECF348A49C1}"/>
                </c:ext>
              </c:extLst>
            </c:dLbl>
            <c:dLbl>
              <c:idx val="13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1-6DFD-48F2-93C9-5ECF348A49C1}"/>
                </c:ext>
              </c:extLst>
            </c:dLbl>
            <c:dLbl>
              <c:idx val="13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2-6DFD-48F2-93C9-5ECF348A49C1}"/>
                </c:ext>
              </c:extLst>
            </c:dLbl>
            <c:dLbl>
              <c:idx val="13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3-6DFD-48F2-93C9-5ECF348A49C1}"/>
                </c:ext>
              </c:extLst>
            </c:dLbl>
            <c:dLbl>
              <c:idx val="14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4-6DFD-48F2-93C9-5ECF348A49C1}"/>
                </c:ext>
              </c:extLst>
            </c:dLbl>
            <c:dLbl>
              <c:idx val="14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5-6DFD-48F2-93C9-5ECF348A49C1}"/>
                </c:ext>
              </c:extLst>
            </c:dLbl>
            <c:dLbl>
              <c:idx val="14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6-6DFD-48F2-93C9-5ECF348A49C1}"/>
                </c:ext>
              </c:extLst>
            </c:dLbl>
            <c:dLbl>
              <c:idx val="14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7-6DFD-48F2-93C9-5ECF348A49C1}"/>
                </c:ext>
              </c:extLst>
            </c:dLbl>
            <c:dLbl>
              <c:idx val="14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8-6DFD-48F2-93C9-5ECF348A49C1}"/>
                </c:ext>
              </c:extLst>
            </c:dLbl>
            <c:dLbl>
              <c:idx val="14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9-6DFD-48F2-93C9-5ECF348A49C1}"/>
                </c:ext>
              </c:extLst>
            </c:dLbl>
            <c:dLbl>
              <c:idx val="14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A-6DFD-48F2-93C9-5ECF348A49C1}"/>
                </c:ext>
              </c:extLst>
            </c:dLbl>
            <c:dLbl>
              <c:idx val="14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B-6DFD-48F2-93C9-5ECF348A49C1}"/>
                </c:ext>
              </c:extLst>
            </c:dLbl>
            <c:dLbl>
              <c:idx val="14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C-6DFD-48F2-93C9-5ECF348A49C1}"/>
                </c:ext>
              </c:extLst>
            </c:dLbl>
            <c:dLbl>
              <c:idx val="14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D-6DFD-48F2-93C9-5ECF348A49C1}"/>
                </c:ext>
              </c:extLst>
            </c:dLbl>
            <c:dLbl>
              <c:idx val="14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E-6DFD-48F2-93C9-5ECF348A49C1}"/>
                </c:ext>
              </c:extLst>
            </c:dLbl>
            <c:dLbl>
              <c:idx val="14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9F-6DFD-48F2-93C9-5ECF348A49C1}"/>
                </c:ext>
              </c:extLst>
            </c:dLbl>
            <c:dLbl>
              <c:idx val="14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0-6DFD-48F2-93C9-5ECF348A49C1}"/>
                </c:ext>
              </c:extLst>
            </c:dLbl>
            <c:dLbl>
              <c:idx val="14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1-6DFD-48F2-93C9-5ECF348A49C1}"/>
                </c:ext>
              </c:extLst>
            </c:dLbl>
            <c:dLbl>
              <c:idx val="14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2-6DFD-48F2-93C9-5ECF348A49C1}"/>
                </c:ext>
              </c:extLst>
            </c:dLbl>
            <c:dLbl>
              <c:idx val="14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3-6DFD-48F2-93C9-5ECF348A49C1}"/>
                </c:ext>
              </c:extLst>
            </c:dLbl>
            <c:dLbl>
              <c:idx val="14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4-6DFD-48F2-93C9-5ECF348A49C1}"/>
                </c:ext>
              </c:extLst>
            </c:dLbl>
            <c:dLbl>
              <c:idx val="14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5-6DFD-48F2-93C9-5ECF348A49C1}"/>
                </c:ext>
              </c:extLst>
            </c:dLbl>
            <c:dLbl>
              <c:idx val="14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6-6DFD-48F2-93C9-5ECF348A49C1}"/>
                </c:ext>
              </c:extLst>
            </c:dLbl>
            <c:dLbl>
              <c:idx val="14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7-6DFD-48F2-93C9-5ECF348A49C1}"/>
                </c:ext>
              </c:extLst>
            </c:dLbl>
            <c:dLbl>
              <c:idx val="14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8-6DFD-48F2-93C9-5ECF348A49C1}"/>
                </c:ext>
              </c:extLst>
            </c:dLbl>
            <c:dLbl>
              <c:idx val="14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9-6DFD-48F2-93C9-5ECF348A49C1}"/>
                </c:ext>
              </c:extLst>
            </c:dLbl>
            <c:dLbl>
              <c:idx val="14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A-6DFD-48F2-93C9-5ECF348A49C1}"/>
                </c:ext>
              </c:extLst>
            </c:dLbl>
            <c:dLbl>
              <c:idx val="14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B-6DFD-48F2-93C9-5ECF348A49C1}"/>
                </c:ext>
              </c:extLst>
            </c:dLbl>
            <c:dLbl>
              <c:idx val="14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C-6DFD-48F2-93C9-5ECF348A49C1}"/>
                </c:ext>
              </c:extLst>
            </c:dLbl>
            <c:dLbl>
              <c:idx val="14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D-6DFD-48F2-93C9-5ECF348A49C1}"/>
                </c:ext>
              </c:extLst>
            </c:dLbl>
            <c:dLbl>
              <c:idx val="14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E-6DFD-48F2-93C9-5ECF348A49C1}"/>
                </c:ext>
              </c:extLst>
            </c:dLbl>
            <c:dLbl>
              <c:idx val="14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AF-6DFD-48F2-93C9-5ECF348A49C1}"/>
                </c:ext>
              </c:extLst>
            </c:dLbl>
            <c:dLbl>
              <c:idx val="14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0-6DFD-48F2-93C9-5ECF348A49C1}"/>
                </c:ext>
              </c:extLst>
            </c:dLbl>
            <c:dLbl>
              <c:idx val="14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1-6DFD-48F2-93C9-5ECF348A49C1}"/>
                </c:ext>
              </c:extLst>
            </c:dLbl>
            <c:dLbl>
              <c:idx val="14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2-6DFD-48F2-93C9-5ECF348A49C1}"/>
                </c:ext>
              </c:extLst>
            </c:dLbl>
            <c:dLbl>
              <c:idx val="14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3-6DFD-48F2-93C9-5ECF348A49C1}"/>
                </c:ext>
              </c:extLst>
            </c:dLbl>
            <c:dLbl>
              <c:idx val="1432"/>
              <c:tx>
                <c:rich>
                  <a:bodyPr/>
                  <a:lstStyle/>
                  <a:p>
                    <a:fld id="{94E12F1D-2EAD-1F4D-AB0D-16620994FE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B4-6DFD-48F2-93C9-5ECF348A49C1}"/>
                </c:ext>
              </c:extLst>
            </c:dLbl>
            <c:dLbl>
              <c:idx val="14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5-6DFD-48F2-93C9-5ECF348A49C1}"/>
                </c:ext>
              </c:extLst>
            </c:dLbl>
            <c:dLbl>
              <c:idx val="14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6-6DFD-48F2-93C9-5ECF348A49C1}"/>
                </c:ext>
              </c:extLst>
            </c:dLbl>
            <c:dLbl>
              <c:idx val="14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7-6DFD-48F2-93C9-5ECF348A49C1}"/>
                </c:ext>
              </c:extLst>
            </c:dLbl>
            <c:dLbl>
              <c:idx val="14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8-6DFD-48F2-93C9-5ECF348A49C1}"/>
                </c:ext>
              </c:extLst>
            </c:dLbl>
            <c:dLbl>
              <c:idx val="14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9-6DFD-48F2-93C9-5ECF348A49C1}"/>
                </c:ext>
              </c:extLst>
            </c:dLbl>
            <c:dLbl>
              <c:idx val="1438"/>
              <c:tx>
                <c:rich>
                  <a:bodyPr/>
                  <a:lstStyle/>
                  <a:p>
                    <a:fld id="{7FF2212B-1A11-9F4F-BA7D-F8DA18E51F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BA-6DFD-48F2-93C9-5ECF348A49C1}"/>
                </c:ext>
              </c:extLst>
            </c:dLbl>
            <c:dLbl>
              <c:idx val="14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B-6DFD-48F2-93C9-5ECF348A49C1}"/>
                </c:ext>
              </c:extLst>
            </c:dLbl>
            <c:dLbl>
              <c:idx val="1440"/>
              <c:tx>
                <c:rich>
                  <a:bodyPr/>
                  <a:lstStyle/>
                  <a:p>
                    <a:fld id="{FC534F96-6CF3-EC47-8B3A-9F2832833A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BC-6DFD-48F2-93C9-5ECF348A49C1}"/>
                </c:ext>
              </c:extLst>
            </c:dLbl>
            <c:dLbl>
              <c:idx val="1441"/>
              <c:tx>
                <c:rich>
                  <a:bodyPr/>
                  <a:lstStyle/>
                  <a:p>
                    <a:fld id="{976A07C9-09B6-AF4D-9330-47BB6432A1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BD-6DFD-48F2-93C9-5ECF348A49C1}"/>
                </c:ext>
              </c:extLst>
            </c:dLbl>
            <c:dLbl>
              <c:idx val="1442"/>
              <c:tx>
                <c:rich>
                  <a:bodyPr/>
                  <a:lstStyle/>
                  <a:p>
                    <a:fld id="{6986BEB8-6BE0-7B4A-B599-275CEF0904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BE-6DFD-48F2-93C9-5ECF348A49C1}"/>
                </c:ext>
              </c:extLst>
            </c:dLbl>
            <c:dLbl>
              <c:idx val="14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BF-6DFD-48F2-93C9-5ECF348A49C1}"/>
                </c:ext>
              </c:extLst>
            </c:dLbl>
            <c:dLbl>
              <c:idx val="14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0-6DFD-48F2-93C9-5ECF348A49C1}"/>
                </c:ext>
              </c:extLst>
            </c:dLbl>
            <c:dLbl>
              <c:idx val="14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1-6DFD-48F2-93C9-5ECF348A49C1}"/>
                </c:ext>
              </c:extLst>
            </c:dLbl>
            <c:dLbl>
              <c:idx val="14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2-6DFD-48F2-93C9-5ECF348A49C1}"/>
                </c:ext>
              </c:extLst>
            </c:dLbl>
            <c:dLbl>
              <c:idx val="14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3-6DFD-48F2-93C9-5ECF348A49C1}"/>
                </c:ext>
              </c:extLst>
            </c:dLbl>
            <c:dLbl>
              <c:idx val="14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4-6DFD-48F2-93C9-5ECF348A49C1}"/>
                </c:ext>
              </c:extLst>
            </c:dLbl>
            <c:dLbl>
              <c:idx val="1449"/>
              <c:tx>
                <c:rich>
                  <a:bodyPr/>
                  <a:lstStyle/>
                  <a:p>
                    <a:fld id="{A6CDAACA-65B4-7E41-8B0A-4CEB31378C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C5-6DFD-48F2-93C9-5ECF348A49C1}"/>
                </c:ext>
              </c:extLst>
            </c:dLbl>
            <c:dLbl>
              <c:idx val="14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6-6DFD-48F2-93C9-5ECF348A49C1}"/>
                </c:ext>
              </c:extLst>
            </c:dLbl>
            <c:dLbl>
              <c:idx val="14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7-6DFD-48F2-93C9-5ECF348A49C1}"/>
                </c:ext>
              </c:extLst>
            </c:dLbl>
            <c:dLbl>
              <c:idx val="14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8-6DFD-48F2-93C9-5ECF348A49C1}"/>
                </c:ext>
              </c:extLst>
            </c:dLbl>
            <c:dLbl>
              <c:idx val="14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9-6DFD-48F2-93C9-5ECF348A49C1}"/>
                </c:ext>
              </c:extLst>
            </c:dLbl>
            <c:dLbl>
              <c:idx val="14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A-6DFD-48F2-93C9-5ECF348A49C1}"/>
                </c:ext>
              </c:extLst>
            </c:dLbl>
            <c:dLbl>
              <c:idx val="14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CB-6DFD-48F2-93C9-5ECF348A49C1}"/>
                </c:ext>
              </c:extLst>
            </c:dLbl>
            <c:dLbl>
              <c:idx val="1456"/>
              <c:tx>
                <c:rich>
                  <a:bodyPr/>
                  <a:lstStyle/>
                  <a:p>
                    <a:fld id="{2EBAE31D-1C3A-3043-A5FE-312B2CB895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CC-6DFD-48F2-93C9-5ECF348A49C1}"/>
                </c:ext>
              </c:extLst>
            </c:dLbl>
            <c:dLbl>
              <c:idx val="1457"/>
              <c:tx>
                <c:rich>
                  <a:bodyPr/>
                  <a:lstStyle/>
                  <a:p>
                    <a:fld id="{92DD3FA5-DA7F-D34C-BDF0-F6F681687D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CD-6DFD-48F2-93C9-5ECF348A49C1}"/>
                </c:ext>
              </c:extLst>
            </c:dLbl>
            <c:dLbl>
              <c:idx val="1458"/>
              <c:tx>
                <c:rich>
                  <a:bodyPr/>
                  <a:lstStyle/>
                  <a:p>
                    <a:fld id="{F2EBB380-E873-CF40-966C-9352787003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CE-6DFD-48F2-93C9-5ECF348A49C1}"/>
                </c:ext>
              </c:extLst>
            </c:dLbl>
            <c:dLbl>
              <c:idx val="1459"/>
              <c:tx>
                <c:rich>
                  <a:bodyPr/>
                  <a:lstStyle/>
                  <a:p>
                    <a:fld id="{35C1E843-4163-A544-A552-6755738606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CF-6DFD-48F2-93C9-5ECF348A49C1}"/>
                </c:ext>
              </c:extLst>
            </c:dLbl>
            <c:dLbl>
              <c:idx val="1460"/>
              <c:tx>
                <c:rich>
                  <a:bodyPr/>
                  <a:lstStyle/>
                  <a:p>
                    <a:fld id="{516E51CB-1C8E-FB41-857A-48B1D7A1FB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0-6DFD-48F2-93C9-5ECF348A49C1}"/>
                </c:ext>
              </c:extLst>
            </c:dLbl>
            <c:dLbl>
              <c:idx val="1461"/>
              <c:tx>
                <c:rich>
                  <a:bodyPr/>
                  <a:lstStyle/>
                  <a:p>
                    <a:fld id="{B2590728-E662-9747-AC6C-6900176F56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1-6DFD-48F2-93C9-5ECF348A49C1}"/>
                </c:ext>
              </c:extLst>
            </c:dLbl>
            <c:dLbl>
              <c:idx val="1462"/>
              <c:tx>
                <c:rich>
                  <a:bodyPr/>
                  <a:lstStyle/>
                  <a:p>
                    <a:fld id="{2D75761E-DF36-BE48-B010-84D492EFAF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2-6DFD-48F2-93C9-5ECF348A49C1}"/>
                </c:ext>
              </c:extLst>
            </c:dLbl>
            <c:dLbl>
              <c:idx val="1463"/>
              <c:tx>
                <c:rich>
                  <a:bodyPr/>
                  <a:lstStyle/>
                  <a:p>
                    <a:fld id="{27CA222A-587C-3B41-92BA-1385B79341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3-6DFD-48F2-93C9-5ECF348A49C1}"/>
                </c:ext>
              </c:extLst>
            </c:dLbl>
            <c:dLbl>
              <c:idx val="1464"/>
              <c:tx>
                <c:rich>
                  <a:bodyPr/>
                  <a:lstStyle/>
                  <a:p>
                    <a:fld id="{F283FCE6-F14B-D745-9967-21DC7E3663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4-6DFD-48F2-93C9-5ECF348A49C1}"/>
                </c:ext>
              </c:extLst>
            </c:dLbl>
            <c:dLbl>
              <c:idx val="1465"/>
              <c:tx>
                <c:rich>
                  <a:bodyPr/>
                  <a:lstStyle/>
                  <a:p>
                    <a:fld id="{117D91A4-54F0-5A4D-A43B-411E84D5D1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5-6DFD-48F2-93C9-5ECF348A49C1}"/>
                </c:ext>
              </c:extLst>
            </c:dLbl>
            <c:dLbl>
              <c:idx val="1466"/>
              <c:tx>
                <c:rich>
                  <a:bodyPr/>
                  <a:lstStyle/>
                  <a:p>
                    <a:fld id="{63150543-58F4-6445-B397-D3293A60C1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6-6DFD-48F2-93C9-5ECF348A49C1}"/>
                </c:ext>
              </c:extLst>
            </c:dLbl>
            <c:dLbl>
              <c:idx val="1467"/>
              <c:tx>
                <c:rich>
                  <a:bodyPr/>
                  <a:lstStyle/>
                  <a:p>
                    <a:fld id="{5C8F4E0D-AD0E-8F46-BDB2-600D7E05AA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7-6DFD-48F2-93C9-5ECF348A49C1}"/>
                </c:ext>
              </c:extLst>
            </c:dLbl>
            <c:dLbl>
              <c:idx val="1468"/>
              <c:tx>
                <c:rich>
                  <a:bodyPr/>
                  <a:lstStyle/>
                  <a:p>
                    <a:fld id="{B5E1DC5C-D55F-5448-87E2-8EA0482A5B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D8-6DFD-48F2-93C9-5ECF348A49C1}"/>
                </c:ext>
              </c:extLst>
            </c:dLbl>
            <c:dLbl>
              <c:idx val="14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D9-6DFD-48F2-93C9-5ECF348A49C1}"/>
                </c:ext>
              </c:extLst>
            </c:dLbl>
            <c:dLbl>
              <c:idx val="14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DA-6DFD-48F2-93C9-5ECF348A49C1}"/>
                </c:ext>
              </c:extLst>
            </c:dLbl>
            <c:dLbl>
              <c:idx val="14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DB-6DFD-48F2-93C9-5ECF348A49C1}"/>
                </c:ext>
              </c:extLst>
            </c:dLbl>
            <c:dLbl>
              <c:idx val="14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DC-6DFD-48F2-93C9-5ECF348A49C1}"/>
                </c:ext>
              </c:extLst>
            </c:dLbl>
            <c:dLbl>
              <c:idx val="14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DD-6DFD-48F2-93C9-5ECF348A49C1}"/>
                </c:ext>
              </c:extLst>
            </c:dLbl>
            <c:dLbl>
              <c:idx val="14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DE-6DFD-48F2-93C9-5ECF348A49C1}"/>
                </c:ext>
              </c:extLst>
            </c:dLbl>
            <c:dLbl>
              <c:idx val="14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DF-6DFD-48F2-93C9-5ECF348A49C1}"/>
                </c:ext>
              </c:extLst>
            </c:dLbl>
            <c:dLbl>
              <c:idx val="14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E0-6DFD-48F2-93C9-5ECF348A49C1}"/>
                </c:ext>
              </c:extLst>
            </c:dLbl>
            <c:dLbl>
              <c:idx val="14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CE1-6DFD-48F2-93C9-5ECF348A49C1}"/>
                </c:ext>
              </c:extLst>
            </c:dLbl>
            <c:dLbl>
              <c:idx val="1478"/>
              <c:tx>
                <c:rich>
                  <a:bodyPr/>
                  <a:lstStyle/>
                  <a:p>
                    <a:fld id="{50DEFA32-FDE1-B744-A239-29E755FDB2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2-6DFD-48F2-93C9-5ECF348A49C1}"/>
                </c:ext>
              </c:extLst>
            </c:dLbl>
            <c:dLbl>
              <c:idx val="1479"/>
              <c:tx>
                <c:rich>
                  <a:bodyPr/>
                  <a:lstStyle/>
                  <a:p>
                    <a:fld id="{3E0EFBE2-39E5-F34C-8A9B-C98EE79D5B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3-6DFD-48F2-93C9-5ECF348A49C1}"/>
                </c:ext>
              </c:extLst>
            </c:dLbl>
            <c:dLbl>
              <c:idx val="1480"/>
              <c:tx>
                <c:rich>
                  <a:bodyPr/>
                  <a:lstStyle/>
                  <a:p>
                    <a:fld id="{940B241E-EB55-4F45-9A47-25D46E7883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4-6DFD-48F2-93C9-5ECF348A49C1}"/>
                </c:ext>
              </c:extLst>
            </c:dLbl>
            <c:dLbl>
              <c:idx val="1481"/>
              <c:tx>
                <c:rich>
                  <a:bodyPr/>
                  <a:lstStyle/>
                  <a:p>
                    <a:fld id="{0A3370CC-8D7C-B241-820C-653542F110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5-6DFD-48F2-93C9-5ECF348A49C1}"/>
                </c:ext>
              </c:extLst>
            </c:dLbl>
            <c:dLbl>
              <c:idx val="1482"/>
              <c:tx>
                <c:rich>
                  <a:bodyPr/>
                  <a:lstStyle/>
                  <a:p>
                    <a:fld id="{6D2AFC4A-A728-CC4C-AE0A-18471363F5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6-6DFD-48F2-93C9-5ECF348A49C1}"/>
                </c:ext>
              </c:extLst>
            </c:dLbl>
            <c:dLbl>
              <c:idx val="1483"/>
              <c:tx>
                <c:rich>
                  <a:bodyPr/>
                  <a:lstStyle/>
                  <a:p>
                    <a:fld id="{39E36687-6822-FC40-9C72-89748DB38B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7-6DFD-48F2-93C9-5ECF348A49C1}"/>
                </c:ext>
              </c:extLst>
            </c:dLbl>
            <c:dLbl>
              <c:idx val="1484"/>
              <c:tx>
                <c:rich>
                  <a:bodyPr/>
                  <a:lstStyle/>
                  <a:p>
                    <a:fld id="{21E8D7B0-C669-8D44-BA0C-0B2CCFFFC5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8-6DFD-48F2-93C9-5ECF348A49C1}"/>
                </c:ext>
              </c:extLst>
            </c:dLbl>
            <c:dLbl>
              <c:idx val="1485"/>
              <c:tx>
                <c:rich>
                  <a:bodyPr/>
                  <a:lstStyle/>
                  <a:p>
                    <a:fld id="{CCCB64B5-B862-9142-96FE-7AB55F53A9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9-6DFD-48F2-93C9-5ECF348A49C1}"/>
                </c:ext>
              </c:extLst>
            </c:dLbl>
            <c:dLbl>
              <c:idx val="1486"/>
              <c:tx>
                <c:rich>
                  <a:bodyPr/>
                  <a:lstStyle/>
                  <a:p>
                    <a:fld id="{E0C8F847-87E7-0D4B-9348-7F0C00EE7E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A-6DFD-48F2-93C9-5ECF348A49C1}"/>
                </c:ext>
              </c:extLst>
            </c:dLbl>
            <c:dLbl>
              <c:idx val="1487"/>
              <c:tx>
                <c:rich>
                  <a:bodyPr/>
                  <a:lstStyle/>
                  <a:p>
                    <a:fld id="{060BBFF7-4743-664C-8336-783C66551A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B-6DFD-48F2-93C9-5ECF348A49C1}"/>
                </c:ext>
              </c:extLst>
            </c:dLbl>
            <c:dLbl>
              <c:idx val="1488"/>
              <c:tx>
                <c:rich>
                  <a:bodyPr/>
                  <a:lstStyle/>
                  <a:p>
                    <a:fld id="{C830B1D6-BF8E-114F-90FD-840D0CC89A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CEC-6DFD-48F2-93C9-5ECF348A49C1}"/>
                </c:ext>
              </c:extLst>
            </c:dLbl>
            <c:dLbl>
              <c:idx val="1489"/>
              <c:tx>
                <c:rich>
                  <a:bodyPr/>
                  <a:lstStyle/>
                  <a:p>
                    <a:fld id="{212339AE-35E6-9747-A9BA-51C8F6FAF8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129-47B2-B8DB-442D28C0BCCB}"/>
                </c:ext>
              </c:extLst>
            </c:dLbl>
            <c:dLbl>
              <c:idx val="1490"/>
              <c:tx>
                <c:rich>
                  <a:bodyPr/>
                  <a:lstStyle/>
                  <a:p>
                    <a:fld id="{A26EA378-6A11-144E-8B42-F4A5F0F170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129-47B2-B8DB-442D28C0BCCB}"/>
                </c:ext>
              </c:extLst>
            </c:dLbl>
            <c:dLbl>
              <c:idx val="1491"/>
              <c:tx>
                <c:rich>
                  <a:bodyPr/>
                  <a:lstStyle/>
                  <a:p>
                    <a:fld id="{39E3DEA2-5028-6048-80F8-8ECE39901B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129-47B2-B8DB-442D28C0BCCB}"/>
                </c:ext>
              </c:extLst>
            </c:dLbl>
            <c:dLbl>
              <c:idx val="1492"/>
              <c:tx>
                <c:rich>
                  <a:bodyPr/>
                  <a:lstStyle/>
                  <a:p>
                    <a:fld id="{C36959E2-86B1-E644-9255-D9989D87B1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129-47B2-B8DB-442D28C0BCCB}"/>
                </c:ext>
              </c:extLst>
            </c:dLbl>
            <c:dLbl>
              <c:idx val="1493"/>
              <c:tx>
                <c:rich>
                  <a:bodyPr/>
                  <a:lstStyle/>
                  <a:p>
                    <a:fld id="{6FF70386-2825-0848-9525-6EABA5B339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129-47B2-B8DB-442D28C0BCCB}"/>
                </c:ext>
              </c:extLst>
            </c:dLbl>
            <c:dLbl>
              <c:idx val="1494"/>
              <c:tx>
                <c:rich>
                  <a:bodyPr/>
                  <a:lstStyle/>
                  <a:p>
                    <a:fld id="{C060EE05-F203-9A4D-9504-8F5908F206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129-47B2-B8DB-442D28C0BCCB}"/>
                </c:ext>
              </c:extLst>
            </c:dLbl>
            <c:dLbl>
              <c:idx val="1495"/>
              <c:tx>
                <c:rich>
                  <a:bodyPr/>
                  <a:lstStyle/>
                  <a:p>
                    <a:fld id="{871B62AA-346B-EF4A-8ED6-4D36C4BF82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129-47B2-B8DB-442D28C0BCCB}"/>
                </c:ext>
              </c:extLst>
            </c:dLbl>
            <c:dLbl>
              <c:idx val="1496"/>
              <c:tx>
                <c:rich>
                  <a:bodyPr/>
                  <a:lstStyle/>
                  <a:p>
                    <a:fld id="{1A9933AC-C1E8-EC4A-A4EB-4F73B67CF3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129-47B2-B8DB-442D28C0BCCB}"/>
                </c:ext>
              </c:extLst>
            </c:dLbl>
            <c:dLbl>
              <c:idx val="1497"/>
              <c:tx>
                <c:rich>
                  <a:bodyPr/>
                  <a:lstStyle/>
                  <a:p>
                    <a:fld id="{BA970448-31C9-1C4A-A44F-55A05A5F64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129-47B2-B8DB-442D28C0BCCB}"/>
                </c:ext>
              </c:extLst>
            </c:dLbl>
            <c:dLbl>
              <c:idx val="14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129-47B2-B8DB-442D28C0BCCB}"/>
                </c:ext>
              </c:extLst>
            </c:dLbl>
            <c:dLbl>
              <c:idx val="14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129-47B2-B8DB-442D28C0BCCB}"/>
                </c:ext>
              </c:extLst>
            </c:dLbl>
            <c:dLbl>
              <c:idx val="15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129-47B2-B8DB-442D28C0BCCB}"/>
                </c:ext>
              </c:extLst>
            </c:dLbl>
            <c:dLbl>
              <c:idx val="15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4129-47B2-B8DB-442D28C0BCCB}"/>
                </c:ext>
              </c:extLst>
            </c:dLbl>
            <c:dLbl>
              <c:idx val="15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4129-47B2-B8DB-442D28C0BCCB}"/>
                </c:ext>
              </c:extLst>
            </c:dLbl>
            <c:dLbl>
              <c:idx val="15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129-47B2-B8DB-442D28C0BCCB}"/>
                </c:ext>
              </c:extLst>
            </c:dLbl>
            <c:dLbl>
              <c:idx val="15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4129-47B2-B8DB-442D28C0BCCB}"/>
                </c:ext>
              </c:extLst>
            </c:dLbl>
            <c:dLbl>
              <c:idx val="15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4129-47B2-B8DB-442D28C0BCCB}"/>
                </c:ext>
              </c:extLst>
            </c:dLbl>
            <c:dLbl>
              <c:idx val="15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4129-47B2-B8DB-442D28C0BCCB}"/>
                </c:ext>
              </c:extLst>
            </c:dLbl>
            <c:dLbl>
              <c:idx val="15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4129-47B2-B8DB-442D28C0BCCB}"/>
                </c:ext>
              </c:extLst>
            </c:dLbl>
            <c:dLbl>
              <c:idx val="15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4129-47B2-B8DB-442D28C0BCCB}"/>
                </c:ext>
              </c:extLst>
            </c:dLbl>
            <c:dLbl>
              <c:idx val="15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4129-47B2-B8DB-442D28C0BCCB}"/>
                </c:ext>
              </c:extLst>
            </c:dLbl>
            <c:dLbl>
              <c:idx val="15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4129-47B2-B8DB-442D28C0BCCB}"/>
                </c:ext>
              </c:extLst>
            </c:dLbl>
            <c:dLbl>
              <c:idx val="15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4129-47B2-B8DB-442D28C0BCCB}"/>
                </c:ext>
              </c:extLst>
            </c:dLbl>
            <c:dLbl>
              <c:idx val="15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4129-47B2-B8DB-442D28C0BCCB}"/>
                </c:ext>
              </c:extLst>
            </c:dLbl>
            <c:dLbl>
              <c:idx val="15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4129-47B2-B8DB-442D28C0BCCB}"/>
                </c:ext>
              </c:extLst>
            </c:dLbl>
            <c:dLbl>
              <c:idx val="15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4129-47B2-B8DB-442D28C0BCCB}"/>
                </c:ext>
              </c:extLst>
            </c:dLbl>
            <c:dLbl>
              <c:idx val="15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4129-47B2-B8DB-442D28C0BCCB}"/>
                </c:ext>
              </c:extLst>
            </c:dLbl>
            <c:dLbl>
              <c:idx val="15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4129-47B2-B8DB-442D28C0BCCB}"/>
                </c:ext>
              </c:extLst>
            </c:dLbl>
            <c:dLbl>
              <c:idx val="15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4129-47B2-B8DB-442D28C0BCCB}"/>
                </c:ext>
              </c:extLst>
            </c:dLbl>
            <c:dLbl>
              <c:idx val="15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4129-47B2-B8DB-442D28C0BCCB}"/>
                </c:ext>
              </c:extLst>
            </c:dLbl>
            <c:dLbl>
              <c:idx val="15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4129-47B2-B8DB-442D28C0BCCB}"/>
                </c:ext>
              </c:extLst>
            </c:dLbl>
            <c:dLbl>
              <c:idx val="15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4129-47B2-B8DB-442D28C0BCCB}"/>
                </c:ext>
              </c:extLst>
            </c:dLbl>
            <c:dLbl>
              <c:idx val="15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4129-47B2-B8DB-442D28C0BCCB}"/>
                </c:ext>
              </c:extLst>
            </c:dLbl>
            <c:dLbl>
              <c:idx val="15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4129-47B2-B8DB-442D28C0BCCB}"/>
                </c:ext>
              </c:extLst>
            </c:dLbl>
            <c:dLbl>
              <c:idx val="15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4129-47B2-B8DB-442D28C0BCCB}"/>
                </c:ext>
              </c:extLst>
            </c:dLbl>
            <c:dLbl>
              <c:idx val="15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4129-47B2-B8DB-442D28C0BCCB}"/>
                </c:ext>
              </c:extLst>
            </c:dLbl>
            <c:dLbl>
              <c:idx val="15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4129-47B2-B8DB-442D28C0BCCB}"/>
                </c:ext>
              </c:extLst>
            </c:dLbl>
            <c:dLbl>
              <c:idx val="15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4129-47B2-B8DB-442D28C0BCCB}"/>
                </c:ext>
              </c:extLst>
            </c:dLbl>
            <c:dLbl>
              <c:idx val="15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4129-47B2-B8DB-442D28C0BCCB}"/>
                </c:ext>
              </c:extLst>
            </c:dLbl>
            <c:dLbl>
              <c:idx val="15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4129-47B2-B8DB-442D28C0BCCB}"/>
                </c:ext>
              </c:extLst>
            </c:dLbl>
            <c:dLbl>
              <c:idx val="15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4129-47B2-B8DB-442D28C0BCCB}"/>
                </c:ext>
              </c:extLst>
            </c:dLbl>
            <c:dLbl>
              <c:idx val="15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4129-47B2-B8DB-442D28C0BCCB}"/>
                </c:ext>
              </c:extLst>
            </c:dLbl>
            <c:dLbl>
              <c:idx val="15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4129-47B2-B8DB-442D28C0BCCB}"/>
                </c:ext>
              </c:extLst>
            </c:dLbl>
            <c:dLbl>
              <c:idx val="15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4129-47B2-B8DB-442D28C0BCCB}"/>
                </c:ext>
              </c:extLst>
            </c:dLbl>
            <c:dLbl>
              <c:idx val="15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4129-47B2-B8DB-442D28C0BCCB}"/>
                </c:ext>
              </c:extLst>
            </c:dLbl>
            <c:dLbl>
              <c:idx val="15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4129-47B2-B8DB-442D28C0BCCB}"/>
                </c:ext>
              </c:extLst>
            </c:dLbl>
            <c:dLbl>
              <c:idx val="15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4129-47B2-B8DB-442D28C0BCCB}"/>
                </c:ext>
              </c:extLst>
            </c:dLbl>
            <c:dLbl>
              <c:idx val="15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4129-47B2-B8DB-442D28C0BCCB}"/>
                </c:ext>
              </c:extLst>
            </c:dLbl>
            <c:dLbl>
              <c:idx val="15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4129-47B2-B8DB-442D28C0BCCB}"/>
                </c:ext>
              </c:extLst>
            </c:dLbl>
            <c:dLbl>
              <c:idx val="15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4129-47B2-B8DB-442D28C0BCCB}"/>
                </c:ext>
              </c:extLst>
            </c:dLbl>
            <c:dLbl>
              <c:idx val="15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4129-47B2-B8DB-442D28C0BCCB}"/>
                </c:ext>
              </c:extLst>
            </c:dLbl>
            <c:dLbl>
              <c:idx val="15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4129-47B2-B8DB-442D28C0BCCB}"/>
                </c:ext>
              </c:extLst>
            </c:dLbl>
            <c:dLbl>
              <c:idx val="15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4129-47B2-B8DB-442D28C0BCCB}"/>
                </c:ext>
              </c:extLst>
            </c:dLbl>
            <c:dLbl>
              <c:idx val="15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4129-47B2-B8DB-442D28C0BCCB}"/>
                </c:ext>
              </c:extLst>
            </c:dLbl>
            <c:dLbl>
              <c:idx val="15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4129-47B2-B8DB-442D28C0BCCB}"/>
                </c:ext>
              </c:extLst>
            </c:dLbl>
            <c:dLbl>
              <c:idx val="15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0822-4640-8C6F-FFCC7CFB4AD2}"/>
                </c:ext>
              </c:extLst>
            </c:dLbl>
            <c:dLbl>
              <c:idx val="15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0822-4640-8C6F-FFCC7CFB4AD2}"/>
                </c:ext>
              </c:extLst>
            </c:dLbl>
            <c:dLbl>
              <c:idx val="15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822-4640-8C6F-FFCC7CFB4AD2}"/>
                </c:ext>
              </c:extLst>
            </c:dLbl>
            <c:dLbl>
              <c:idx val="15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0822-4640-8C6F-FFCC7CFB4AD2}"/>
                </c:ext>
              </c:extLst>
            </c:dLbl>
            <c:dLbl>
              <c:idx val="15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822-4640-8C6F-FFCC7CFB4AD2}"/>
                </c:ext>
              </c:extLst>
            </c:dLbl>
            <c:dLbl>
              <c:idx val="15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822-4640-8C6F-FFCC7CFB4AD2}"/>
                </c:ext>
              </c:extLst>
            </c:dLbl>
            <c:dLbl>
              <c:idx val="15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822-4640-8C6F-FFCC7CFB4AD2}"/>
                </c:ext>
              </c:extLst>
            </c:dLbl>
            <c:dLbl>
              <c:idx val="15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822-4640-8C6F-FFCC7CFB4AD2}"/>
                </c:ext>
              </c:extLst>
            </c:dLbl>
            <c:dLbl>
              <c:idx val="15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822-4640-8C6F-FFCC7CFB4AD2}"/>
                </c:ext>
              </c:extLst>
            </c:dLbl>
            <c:dLbl>
              <c:idx val="15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B558-4A8B-AAF1-0B28ACB60A8E}"/>
                </c:ext>
              </c:extLst>
            </c:dLbl>
            <c:dLbl>
              <c:idx val="15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558-4A8B-AAF1-0B28ACB60A8E}"/>
                </c:ext>
              </c:extLst>
            </c:dLbl>
            <c:dLbl>
              <c:idx val="15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558-4A8B-AAF1-0B28ACB60A8E}"/>
                </c:ext>
              </c:extLst>
            </c:dLbl>
            <c:dLbl>
              <c:idx val="15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558-4A8B-AAF1-0B28ACB60A8E}"/>
                </c:ext>
              </c:extLst>
            </c:dLbl>
            <c:dLbl>
              <c:idx val="15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558-4A8B-AAF1-0B28ACB60A8E}"/>
                </c:ext>
              </c:extLst>
            </c:dLbl>
            <c:dLbl>
              <c:idx val="15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558-4A8B-AAF1-0B28ACB60A8E}"/>
                </c:ext>
              </c:extLst>
            </c:dLbl>
            <c:dLbl>
              <c:idx val="15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DD5-433B-93D9-F4DFFED87646}"/>
                </c:ext>
              </c:extLst>
            </c:dLbl>
            <c:dLbl>
              <c:idx val="15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558-4A8B-AAF1-0B28ACB60A8E}"/>
                </c:ext>
              </c:extLst>
            </c:dLbl>
            <c:dLbl>
              <c:idx val="15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558-4A8B-AAF1-0B28ACB60A8E}"/>
                </c:ext>
              </c:extLst>
            </c:dLbl>
            <c:dLbl>
              <c:idx val="15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558-4A8B-AAF1-0B28ACB60A8E}"/>
                </c:ext>
              </c:extLst>
            </c:dLbl>
            <c:dLbl>
              <c:idx val="15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558-4A8B-AAF1-0B28ACB60A8E}"/>
                </c:ext>
              </c:extLst>
            </c:dLbl>
            <c:dLbl>
              <c:idx val="15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DD5-433B-93D9-F4DFFED87646}"/>
                </c:ext>
              </c:extLst>
            </c:dLbl>
            <c:dLbl>
              <c:idx val="15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DD5-433B-93D9-F4DFFED87646}"/>
                </c:ext>
              </c:extLst>
            </c:dLbl>
            <c:dLbl>
              <c:idx val="15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DD5-433B-93D9-F4DFFED87646}"/>
                </c:ext>
              </c:extLst>
            </c:dLbl>
            <c:dLbl>
              <c:idx val="15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DD5-433B-93D9-F4DFFED87646}"/>
                </c:ext>
              </c:extLst>
            </c:dLbl>
            <c:dLbl>
              <c:idx val="15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DD5-433B-93D9-F4DFFED87646}"/>
                </c:ext>
              </c:extLst>
            </c:dLbl>
            <c:dLbl>
              <c:idx val="15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DD5-433B-93D9-F4DFFED87646}"/>
                </c:ext>
              </c:extLst>
            </c:dLbl>
            <c:dLbl>
              <c:idx val="15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DD5-433B-93D9-F4DFFED87646}"/>
                </c:ext>
              </c:extLst>
            </c:dLbl>
            <c:dLbl>
              <c:idx val="15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DD5-433B-93D9-F4DFFED87646}"/>
                </c:ext>
              </c:extLst>
            </c:dLbl>
            <c:dLbl>
              <c:idx val="15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DD5-433B-93D9-F4DFFED87646}"/>
                </c:ext>
              </c:extLst>
            </c:dLbl>
            <c:dLbl>
              <c:idx val="15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DD5-433B-93D9-F4DFFED87646}"/>
                </c:ext>
              </c:extLst>
            </c:dLbl>
            <c:dLbl>
              <c:idx val="15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DD5-433B-93D9-F4DFFED87646}"/>
                </c:ext>
              </c:extLst>
            </c:dLbl>
            <c:dLbl>
              <c:idx val="15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DD5-433B-93D9-F4DFFED87646}"/>
                </c:ext>
              </c:extLst>
            </c:dLbl>
            <c:dLbl>
              <c:idx val="15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DD5-433B-93D9-F4DFFED87646}"/>
                </c:ext>
              </c:extLst>
            </c:dLbl>
            <c:dLbl>
              <c:idx val="15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DD5-433B-93D9-F4DFFED87646}"/>
                </c:ext>
              </c:extLst>
            </c:dLbl>
            <c:dLbl>
              <c:idx val="15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DD5-433B-93D9-F4DFFED87646}"/>
                </c:ext>
              </c:extLst>
            </c:dLbl>
            <c:dLbl>
              <c:idx val="15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DD5-433B-93D9-F4DFFED87646}"/>
                </c:ext>
              </c:extLst>
            </c:dLbl>
            <c:dLbl>
              <c:idx val="15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DD5-433B-93D9-F4DFFED87646}"/>
                </c:ext>
              </c:extLst>
            </c:dLbl>
            <c:dLbl>
              <c:idx val="15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DD5-433B-93D9-F4DFFED87646}"/>
                </c:ext>
              </c:extLst>
            </c:dLbl>
            <c:dLbl>
              <c:idx val="15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DD5-433B-93D9-F4DFFED87646}"/>
                </c:ext>
              </c:extLst>
            </c:dLbl>
            <c:dLbl>
              <c:idx val="15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DD5-433B-93D9-F4DFFED87646}"/>
                </c:ext>
              </c:extLst>
            </c:dLbl>
            <c:dLbl>
              <c:idx val="15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DD5-433B-93D9-F4DFFED87646}"/>
                </c:ext>
              </c:extLst>
            </c:dLbl>
            <c:dLbl>
              <c:idx val="15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DD5-433B-93D9-F4DFFED87646}"/>
                </c:ext>
              </c:extLst>
            </c:dLbl>
            <c:dLbl>
              <c:idx val="15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7DD5-433B-93D9-F4DFFED87646}"/>
                </c:ext>
              </c:extLst>
            </c:dLbl>
            <c:dLbl>
              <c:idx val="15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7DD5-433B-93D9-F4DFFED87646}"/>
                </c:ext>
              </c:extLst>
            </c:dLbl>
            <c:dLbl>
              <c:idx val="15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7DD5-433B-93D9-F4DFFED87646}"/>
                </c:ext>
              </c:extLst>
            </c:dLbl>
            <c:dLbl>
              <c:idx val="15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7DD5-433B-93D9-F4DFFED87646}"/>
                </c:ext>
              </c:extLst>
            </c:dLbl>
            <c:dLbl>
              <c:idx val="15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7DD5-433B-93D9-F4DFFED87646}"/>
                </c:ext>
              </c:extLst>
            </c:dLbl>
            <c:dLbl>
              <c:idx val="1591"/>
              <c:tx>
                <c:rich>
                  <a:bodyPr/>
                  <a:lstStyle/>
                  <a:p>
                    <a:fld id="{93509919-3430-0046-808B-92D772AC74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DD5-433B-93D9-F4DFFED87646}"/>
                </c:ext>
              </c:extLst>
            </c:dLbl>
            <c:dLbl>
              <c:idx val="1592"/>
              <c:tx>
                <c:rich>
                  <a:bodyPr/>
                  <a:lstStyle/>
                  <a:p>
                    <a:fld id="{97E2C73D-FA27-D64C-84DE-7B61521220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DD5-433B-93D9-F4DFFED87646}"/>
                </c:ext>
              </c:extLst>
            </c:dLbl>
            <c:dLbl>
              <c:idx val="1593"/>
              <c:tx>
                <c:rich>
                  <a:bodyPr/>
                  <a:lstStyle/>
                  <a:p>
                    <a:fld id="{7D192C42-D37A-B846-B853-A0563F0780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DD5-433B-93D9-F4DFFED87646}"/>
                </c:ext>
              </c:extLst>
            </c:dLbl>
            <c:dLbl>
              <c:idx val="1594"/>
              <c:tx>
                <c:rich>
                  <a:bodyPr/>
                  <a:lstStyle/>
                  <a:p>
                    <a:fld id="{CB6EE500-9005-0946-A1C0-0BE7CF709B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DD5-433B-93D9-F4DFFED87646}"/>
                </c:ext>
              </c:extLst>
            </c:dLbl>
            <c:dLbl>
              <c:idx val="15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7DD5-433B-93D9-F4DFFED87646}"/>
                </c:ext>
              </c:extLst>
            </c:dLbl>
            <c:dLbl>
              <c:idx val="15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7DD5-433B-93D9-F4DFFED87646}"/>
                </c:ext>
              </c:extLst>
            </c:dLbl>
            <c:dLbl>
              <c:idx val="15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7DD5-433B-93D9-F4DFFED87646}"/>
                </c:ext>
              </c:extLst>
            </c:dLbl>
            <c:dLbl>
              <c:idx val="15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7DD5-433B-93D9-F4DFFED87646}"/>
                </c:ext>
              </c:extLst>
            </c:dLbl>
            <c:dLbl>
              <c:idx val="15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7DD5-433B-93D9-F4DFFED87646}"/>
                </c:ext>
              </c:extLst>
            </c:dLbl>
            <c:dLbl>
              <c:idx val="16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7DD5-433B-93D9-F4DFFED87646}"/>
                </c:ext>
              </c:extLst>
            </c:dLbl>
            <c:dLbl>
              <c:idx val="16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7DD5-433B-93D9-F4DFFED87646}"/>
                </c:ext>
              </c:extLst>
            </c:dLbl>
            <c:dLbl>
              <c:idx val="16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7DD5-433B-93D9-F4DFFED87646}"/>
                </c:ext>
              </c:extLst>
            </c:dLbl>
            <c:dLbl>
              <c:idx val="16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7DD5-433B-93D9-F4DFFED87646}"/>
                </c:ext>
              </c:extLst>
            </c:dLbl>
            <c:dLbl>
              <c:idx val="16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7DD5-433B-93D9-F4DFFED87646}"/>
                </c:ext>
              </c:extLst>
            </c:dLbl>
            <c:dLbl>
              <c:idx val="16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7DD5-433B-93D9-F4DFFED87646}"/>
                </c:ext>
              </c:extLst>
            </c:dLbl>
            <c:dLbl>
              <c:idx val="16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7DD5-433B-93D9-F4DFFED87646}"/>
                </c:ext>
              </c:extLst>
            </c:dLbl>
            <c:dLbl>
              <c:idx val="16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7DD5-433B-93D9-F4DFFED87646}"/>
                </c:ext>
              </c:extLst>
            </c:dLbl>
            <c:dLbl>
              <c:idx val="16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7DD5-433B-93D9-F4DFFED87646}"/>
                </c:ext>
              </c:extLst>
            </c:dLbl>
            <c:dLbl>
              <c:idx val="16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7DD5-433B-93D9-F4DFFED87646}"/>
                </c:ext>
              </c:extLst>
            </c:dLbl>
            <c:dLbl>
              <c:idx val="16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7DD5-433B-93D9-F4DFFED87646}"/>
                </c:ext>
              </c:extLst>
            </c:dLbl>
            <c:dLbl>
              <c:idx val="16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7DD5-433B-93D9-F4DFFED87646}"/>
                </c:ext>
              </c:extLst>
            </c:dLbl>
            <c:dLbl>
              <c:idx val="16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7DD5-433B-93D9-F4DFFED87646}"/>
                </c:ext>
              </c:extLst>
            </c:dLbl>
            <c:dLbl>
              <c:idx val="16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7DD5-433B-93D9-F4DFFED87646}"/>
                </c:ext>
              </c:extLst>
            </c:dLbl>
            <c:dLbl>
              <c:idx val="16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7DD5-433B-93D9-F4DFFED87646}"/>
                </c:ext>
              </c:extLst>
            </c:dLbl>
            <c:dLbl>
              <c:idx val="16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7DD5-433B-93D9-F4DFFED87646}"/>
                </c:ext>
              </c:extLst>
            </c:dLbl>
            <c:dLbl>
              <c:idx val="16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7DD5-433B-93D9-F4DFFED87646}"/>
                </c:ext>
              </c:extLst>
            </c:dLbl>
            <c:dLbl>
              <c:idx val="16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7DD5-433B-93D9-F4DFFED87646}"/>
                </c:ext>
              </c:extLst>
            </c:dLbl>
            <c:dLbl>
              <c:idx val="16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7DD5-433B-93D9-F4DFFED87646}"/>
                </c:ext>
              </c:extLst>
            </c:dLbl>
            <c:dLbl>
              <c:idx val="16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7DD5-433B-93D9-F4DFFED87646}"/>
                </c:ext>
              </c:extLst>
            </c:dLbl>
            <c:dLbl>
              <c:idx val="16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7DD5-433B-93D9-F4DFFED87646}"/>
                </c:ext>
              </c:extLst>
            </c:dLbl>
            <c:dLbl>
              <c:idx val="16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7DD5-433B-93D9-F4DFFED87646}"/>
                </c:ext>
              </c:extLst>
            </c:dLbl>
            <c:dLbl>
              <c:idx val="16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7DD5-433B-93D9-F4DFFED87646}"/>
                </c:ext>
              </c:extLst>
            </c:dLbl>
            <c:dLbl>
              <c:idx val="16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7DD5-433B-93D9-F4DFFED87646}"/>
                </c:ext>
              </c:extLst>
            </c:dLbl>
            <c:dLbl>
              <c:idx val="16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7DD5-433B-93D9-F4DFFED87646}"/>
                </c:ext>
              </c:extLst>
            </c:dLbl>
            <c:dLbl>
              <c:idx val="16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7DD5-433B-93D9-F4DFFED87646}"/>
                </c:ext>
              </c:extLst>
            </c:dLbl>
            <c:dLbl>
              <c:idx val="16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7DD5-433B-93D9-F4DFFED87646}"/>
                </c:ext>
              </c:extLst>
            </c:dLbl>
            <c:dLbl>
              <c:idx val="16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7DD5-433B-93D9-F4DFFED87646}"/>
                </c:ext>
              </c:extLst>
            </c:dLbl>
            <c:dLbl>
              <c:idx val="16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7DD5-433B-93D9-F4DFFED87646}"/>
                </c:ext>
              </c:extLst>
            </c:dLbl>
            <c:dLbl>
              <c:idx val="16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7DD5-433B-93D9-F4DFFED87646}"/>
                </c:ext>
              </c:extLst>
            </c:dLbl>
            <c:dLbl>
              <c:idx val="16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7DD5-433B-93D9-F4DFFED87646}"/>
                </c:ext>
              </c:extLst>
            </c:dLbl>
            <c:dLbl>
              <c:idx val="16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7DD5-433B-93D9-F4DFFED87646}"/>
                </c:ext>
              </c:extLst>
            </c:dLbl>
            <c:dLbl>
              <c:idx val="16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7DD5-433B-93D9-F4DFFED87646}"/>
                </c:ext>
              </c:extLst>
            </c:dLbl>
            <c:dLbl>
              <c:idx val="16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7DD5-433B-93D9-F4DFFED87646}"/>
                </c:ext>
              </c:extLst>
            </c:dLbl>
            <c:dLbl>
              <c:idx val="16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7DD5-433B-93D9-F4DFFED87646}"/>
                </c:ext>
              </c:extLst>
            </c:dLbl>
            <c:dLbl>
              <c:idx val="16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7DD5-433B-93D9-F4DFFED87646}"/>
                </c:ext>
              </c:extLst>
            </c:dLbl>
            <c:dLbl>
              <c:idx val="16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7DD5-433B-93D9-F4DFFED87646}"/>
                </c:ext>
              </c:extLst>
            </c:dLbl>
            <c:dLbl>
              <c:idx val="16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7DD5-433B-93D9-F4DFFED87646}"/>
                </c:ext>
              </c:extLst>
            </c:dLbl>
            <c:dLbl>
              <c:idx val="16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7DD5-433B-93D9-F4DFFED87646}"/>
                </c:ext>
              </c:extLst>
            </c:dLbl>
            <c:dLbl>
              <c:idx val="16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7DD5-433B-93D9-F4DFFED87646}"/>
                </c:ext>
              </c:extLst>
            </c:dLbl>
            <c:dLbl>
              <c:idx val="16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7DD5-433B-93D9-F4DFFED87646}"/>
                </c:ext>
              </c:extLst>
            </c:dLbl>
            <c:dLbl>
              <c:idx val="16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7DD5-433B-93D9-F4DFFED87646}"/>
                </c:ext>
              </c:extLst>
            </c:dLbl>
            <c:dLbl>
              <c:idx val="16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7DD5-433B-93D9-F4DFFED87646}"/>
                </c:ext>
              </c:extLst>
            </c:dLbl>
            <c:dLbl>
              <c:idx val="16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7DD5-433B-93D9-F4DFFED87646}"/>
                </c:ext>
              </c:extLst>
            </c:dLbl>
            <c:dLbl>
              <c:idx val="16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8C26-489D-8CD6-55191A9F235B}"/>
                </c:ext>
              </c:extLst>
            </c:dLbl>
            <c:dLbl>
              <c:idx val="16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8C26-489D-8CD6-55191A9F235B}"/>
                </c:ext>
              </c:extLst>
            </c:dLbl>
            <c:dLbl>
              <c:idx val="16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C26-489D-8CD6-55191A9F235B}"/>
                </c:ext>
              </c:extLst>
            </c:dLbl>
            <c:dLbl>
              <c:idx val="16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8C26-489D-8CD6-55191A9F235B}"/>
                </c:ext>
              </c:extLst>
            </c:dLbl>
            <c:dLbl>
              <c:idx val="16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C26-489D-8CD6-55191A9F235B}"/>
                </c:ext>
              </c:extLst>
            </c:dLbl>
            <c:dLbl>
              <c:idx val="16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C26-489D-8CD6-55191A9F235B}"/>
                </c:ext>
              </c:extLst>
            </c:dLbl>
            <c:dLbl>
              <c:idx val="16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C26-489D-8CD6-55191A9F235B}"/>
                </c:ext>
              </c:extLst>
            </c:dLbl>
            <c:dLbl>
              <c:idx val="16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C26-489D-8CD6-55191A9F235B}"/>
                </c:ext>
              </c:extLst>
            </c:dLbl>
            <c:dLbl>
              <c:idx val="16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C26-489D-8CD6-55191A9F235B}"/>
                </c:ext>
              </c:extLst>
            </c:dLbl>
            <c:dLbl>
              <c:idx val="16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C26-489D-8CD6-55191A9F235B}"/>
                </c:ext>
              </c:extLst>
            </c:dLbl>
            <c:dLbl>
              <c:idx val="16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8C26-489D-8CD6-55191A9F235B}"/>
                </c:ext>
              </c:extLst>
            </c:dLbl>
            <c:dLbl>
              <c:idx val="16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C26-489D-8CD6-55191A9F235B}"/>
                </c:ext>
              </c:extLst>
            </c:dLbl>
            <c:dLbl>
              <c:idx val="16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8C26-489D-8CD6-55191A9F235B}"/>
                </c:ext>
              </c:extLst>
            </c:dLbl>
            <c:dLbl>
              <c:idx val="16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8C26-489D-8CD6-55191A9F235B}"/>
                </c:ext>
              </c:extLst>
            </c:dLbl>
            <c:dLbl>
              <c:idx val="16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8C26-489D-8CD6-55191A9F235B}"/>
                </c:ext>
              </c:extLst>
            </c:dLbl>
            <c:dLbl>
              <c:idx val="16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8C26-489D-8CD6-55191A9F235B}"/>
                </c:ext>
              </c:extLst>
            </c:dLbl>
            <c:dLbl>
              <c:idx val="16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8C26-489D-8CD6-55191A9F235B}"/>
                </c:ext>
              </c:extLst>
            </c:dLbl>
            <c:dLbl>
              <c:idx val="16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8C26-489D-8CD6-55191A9F235B}"/>
                </c:ext>
              </c:extLst>
            </c:dLbl>
            <c:dLbl>
              <c:idx val="16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8C26-489D-8CD6-55191A9F235B}"/>
                </c:ext>
              </c:extLst>
            </c:dLbl>
            <c:dLbl>
              <c:idx val="16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8C26-489D-8CD6-55191A9F235B}"/>
                </c:ext>
              </c:extLst>
            </c:dLbl>
            <c:dLbl>
              <c:idx val="16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8C26-489D-8CD6-55191A9F235B}"/>
                </c:ext>
              </c:extLst>
            </c:dLbl>
            <c:dLbl>
              <c:idx val="16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8C26-489D-8CD6-55191A9F235B}"/>
                </c:ext>
              </c:extLst>
            </c:dLbl>
            <c:dLbl>
              <c:idx val="16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8C26-489D-8CD6-55191A9F235B}"/>
                </c:ext>
              </c:extLst>
            </c:dLbl>
            <c:dLbl>
              <c:idx val="16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8C26-489D-8CD6-55191A9F235B}"/>
                </c:ext>
              </c:extLst>
            </c:dLbl>
            <c:dLbl>
              <c:idx val="16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8C26-489D-8CD6-55191A9F235B}"/>
                </c:ext>
              </c:extLst>
            </c:dLbl>
            <c:dLbl>
              <c:idx val="16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8C26-489D-8CD6-55191A9F235B}"/>
                </c:ext>
              </c:extLst>
            </c:dLbl>
            <c:dLbl>
              <c:idx val="1670"/>
              <c:tx>
                <c:rich>
                  <a:bodyPr/>
                  <a:lstStyle/>
                  <a:p>
                    <a:fld id="{0E6B1569-EE37-3B48-B755-A6C1A37D2D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C26-489D-8CD6-55191A9F235B}"/>
                </c:ext>
              </c:extLst>
            </c:dLbl>
            <c:dLbl>
              <c:idx val="1671"/>
              <c:tx>
                <c:rich>
                  <a:bodyPr/>
                  <a:lstStyle/>
                  <a:p>
                    <a:fld id="{AB30F9AF-FC60-B34C-9A82-2BAA680085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C26-489D-8CD6-55191A9F235B}"/>
                </c:ext>
              </c:extLst>
            </c:dLbl>
            <c:dLbl>
              <c:idx val="1672"/>
              <c:tx>
                <c:rich>
                  <a:bodyPr/>
                  <a:lstStyle/>
                  <a:p>
                    <a:fld id="{0DB38E81-B460-CD44-85B9-096BBB25C3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C26-489D-8CD6-55191A9F235B}"/>
                </c:ext>
              </c:extLst>
            </c:dLbl>
            <c:dLbl>
              <c:idx val="1673"/>
              <c:tx>
                <c:rich>
                  <a:bodyPr/>
                  <a:lstStyle/>
                  <a:p>
                    <a:fld id="{49C304DE-D17C-8444-BC99-14D81E6BD3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C26-489D-8CD6-55191A9F235B}"/>
                </c:ext>
              </c:extLst>
            </c:dLbl>
            <c:dLbl>
              <c:idx val="16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8C26-489D-8CD6-55191A9F235B}"/>
                </c:ext>
              </c:extLst>
            </c:dLbl>
            <c:dLbl>
              <c:idx val="1675"/>
              <c:tx>
                <c:rich>
                  <a:bodyPr/>
                  <a:lstStyle/>
                  <a:p>
                    <a:fld id="{3DFA3E22-106E-7A4E-81A0-CAE9398BEE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C26-489D-8CD6-55191A9F235B}"/>
                </c:ext>
              </c:extLst>
            </c:dLbl>
            <c:dLbl>
              <c:idx val="1676"/>
              <c:tx>
                <c:rich>
                  <a:bodyPr/>
                  <a:lstStyle/>
                  <a:p>
                    <a:fld id="{B1400918-3449-204B-948C-41D4CF841D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C26-489D-8CD6-55191A9F235B}"/>
                </c:ext>
              </c:extLst>
            </c:dLbl>
            <c:dLbl>
              <c:idx val="1677"/>
              <c:tx>
                <c:rich>
                  <a:bodyPr/>
                  <a:lstStyle/>
                  <a:p>
                    <a:fld id="{9CD89FB3-5D2D-EF47-A0EC-ED3E4B0782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C26-489D-8CD6-55191A9F235B}"/>
                </c:ext>
              </c:extLst>
            </c:dLbl>
            <c:dLbl>
              <c:idx val="1678"/>
              <c:tx>
                <c:rich>
                  <a:bodyPr/>
                  <a:lstStyle/>
                  <a:p>
                    <a:fld id="{D3CF84FD-E508-B940-9DB9-3EF920C1B6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C26-489D-8CD6-55191A9F235B}"/>
                </c:ext>
              </c:extLst>
            </c:dLbl>
            <c:dLbl>
              <c:idx val="1679"/>
              <c:tx>
                <c:rich>
                  <a:bodyPr/>
                  <a:lstStyle/>
                  <a:p>
                    <a:fld id="{0FAF221D-65FD-714F-ABC1-0719CED6B1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C26-489D-8CD6-55191A9F235B}"/>
                </c:ext>
              </c:extLst>
            </c:dLbl>
            <c:dLbl>
              <c:idx val="1680"/>
              <c:tx>
                <c:rich>
                  <a:bodyPr/>
                  <a:lstStyle/>
                  <a:p>
                    <a:fld id="{8C47FAFA-1304-1045-A257-231A990690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C26-489D-8CD6-55191A9F235B}"/>
                </c:ext>
              </c:extLst>
            </c:dLbl>
            <c:dLbl>
              <c:idx val="1681"/>
              <c:tx>
                <c:rich>
                  <a:bodyPr/>
                  <a:lstStyle/>
                  <a:p>
                    <a:fld id="{2940C290-4E48-9349-BFED-8E806497AB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C26-489D-8CD6-55191A9F235B}"/>
                </c:ext>
              </c:extLst>
            </c:dLbl>
            <c:dLbl>
              <c:idx val="1682"/>
              <c:tx>
                <c:rich>
                  <a:bodyPr/>
                  <a:lstStyle/>
                  <a:p>
                    <a:fld id="{012058A3-FC08-524E-BC5E-4F22B03696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C26-489D-8CD6-55191A9F235B}"/>
                </c:ext>
              </c:extLst>
            </c:dLbl>
            <c:dLbl>
              <c:idx val="1683"/>
              <c:tx>
                <c:rich>
                  <a:bodyPr/>
                  <a:lstStyle/>
                  <a:p>
                    <a:fld id="{D24210B9-8F3B-B943-AA75-71816C319B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C26-489D-8CD6-55191A9F235B}"/>
                </c:ext>
              </c:extLst>
            </c:dLbl>
            <c:dLbl>
              <c:idx val="1684"/>
              <c:tx>
                <c:rich>
                  <a:bodyPr/>
                  <a:lstStyle/>
                  <a:p>
                    <a:fld id="{524787F5-B3BC-F94A-836D-FB7D06902A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C26-489D-8CD6-55191A9F235B}"/>
                </c:ext>
              </c:extLst>
            </c:dLbl>
            <c:dLbl>
              <c:idx val="1685"/>
              <c:tx>
                <c:rich>
                  <a:bodyPr/>
                  <a:lstStyle/>
                  <a:p>
                    <a:fld id="{CE6B4BCA-47D8-E145-9605-69670E6299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C26-489D-8CD6-55191A9F235B}"/>
                </c:ext>
              </c:extLst>
            </c:dLbl>
            <c:dLbl>
              <c:idx val="1686"/>
              <c:tx>
                <c:rich>
                  <a:bodyPr/>
                  <a:lstStyle/>
                  <a:p>
                    <a:fld id="{66214782-CACF-C34A-A7D6-8B48AFB11A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C26-489D-8CD6-55191A9F235B}"/>
                </c:ext>
              </c:extLst>
            </c:dLbl>
            <c:dLbl>
              <c:idx val="1687"/>
              <c:tx>
                <c:rich>
                  <a:bodyPr/>
                  <a:lstStyle/>
                  <a:p>
                    <a:fld id="{11A2ACD8-69DC-3543-9CAB-F444C57080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C26-489D-8CD6-55191A9F235B}"/>
                </c:ext>
              </c:extLst>
            </c:dLbl>
            <c:dLbl>
              <c:idx val="1688"/>
              <c:tx>
                <c:rich>
                  <a:bodyPr/>
                  <a:lstStyle/>
                  <a:p>
                    <a:fld id="{ADA4DCB4-46FC-204B-9E00-B8D36A6D1A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C26-489D-8CD6-55191A9F235B}"/>
                </c:ext>
              </c:extLst>
            </c:dLbl>
            <c:dLbl>
              <c:idx val="1689"/>
              <c:tx>
                <c:rich>
                  <a:bodyPr/>
                  <a:lstStyle/>
                  <a:p>
                    <a:fld id="{B5D10572-B6BB-334B-9FC4-862D2DDA4E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C26-489D-8CD6-55191A9F235B}"/>
                </c:ext>
              </c:extLst>
            </c:dLbl>
            <c:dLbl>
              <c:idx val="1690"/>
              <c:tx>
                <c:rich>
                  <a:bodyPr/>
                  <a:lstStyle/>
                  <a:p>
                    <a:fld id="{FFCC96DA-B453-1745-B4EF-D64E83C4F9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C26-489D-8CD6-55191A9F235B}"/>
                </c:ext>
              </c:extLst>
            </c:dLbl>
            <c:dLbl>
              <c:idx val="1691"/>
              <c:tx>
                <c:rich>
                  <a:bodyPr/>
                  <a:lstStyle/>
                  <a:p>
                    <a:fld id="{1876B341-47C1-9942-ABDE-83B27ECD27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C26-489D-8CD6-55191A9F235B}"/>
                </c:ext>
              </c:extLst>
            </c:dLbl>
            <c:dLbl>
              <c:idx val="1692"/>
              <c:tx>
                <c:rich>
                  <a:bodyPr/>
                  <a:lstStyle/>
                  <a:p>
                    <a:fld id="{0E3009BF-3831-0048-832B-F54BF5EBB6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C26-489D-8CD6-55191A9F235B}"/>
                </c:ext>
              </c:extLst>
            </c:dLbl>
            <c:dLbl>
              <c:idx val="1693"/>
              <c:tx>
                <c:rich>
                  <a:bodyPr/>
                  <a:lstStyle/>
                  <a:p>
                    <a:fld id="{BB44A814-AC5D-A446-9195-F3F504D646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8C26-489D-8CD6-55191A9F235B}"/>
                </c:ext>
              </c:extLst>
            </c:dLbl>
            <c:dLbl>
              <c:idx val="1694"/>
              <c:tx>
                <c:rich>
                  <a:bodyPr/>
                  <a:lstStyle/>
                  <a:p>
                    <a:fld id="{6B6A2D51-EF01-4B46-A833-4ACEB4D7F6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C26-489D-8CD6-55191A9F235B}"/>
                </c:ext>
              </c:extLst>
            </c:dLbl>
            <c:dLbl>
              <c:idx val="1695"/>
              <c:tx>
                <c:rich>
                  <a:bodyPr/>
                  <a:lstStyle/>
                  <a:p>
                    <a:fld id="{2FA9B7E9-5DE5-8541-A2A3-B0B46AF3CC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8C26-489D-8CD6-55191A9F235B}"/>
                </c:ext>
              </c:extLst>
            </c:dLbl>
            <c:dLbl>
              <c:idx val="1696"/>
              <c:tx>
                <c:rich>
                  <a:bodyPr/>
                  <a:lstStyle/>
                  <a:p>
                    <a:fld id="{34070956-B2F7-9746-AD31-0FF2E2CCF9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8C26-489D-8CD6-55191A9F235B}"/>
                </c:ext>
              </c:extLst>
            </c:dLbl>
            <c:dLbl>
              <c:idx val="1697"/>
              <c:tx>
                <c:rich>
                  <a:bodyPr/>
                  <a:lstStyle/>
                  <a:p>
                    <a:fld id="{48F1E1EE-254D-424A-8886-E682FA9C33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C26-489D-8CD6-55191A9F235B}"/>
                </c:ext>
              </c:extLst>
            </c:dLbl>
            <c:dLbl>
              <c:idx val="1698"/>
              <c:tx>
                <c:rich>
                  <a:bodyPr/>
                  <a:lstStyle/>
                  <a:p>
                    <a:fld id="{A2B14C34-9830-6C47-9DC0-2338808A91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C26-489D-8CD6-55191A9F235B}"/>
                </c:ext>
              </c:extLst>
            </c:dLbl>
            <c:dLbl>
              <c:idx val="1699"/>
              <c:tx>
                <c:rich>
                  <a:bodyPr/>
                  <a:lstStyle/>
                  <a:p>
                    <a:fld id="{C1FA1D70-6DCE-5549-80E2-4DB7376E76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8C26-489D-8CD6-55191A9F235B}"/>
                </c:ext>
              </c:extLst>
            </c:dLbl>
            <c:dLbl>
              <c:idx val="1700"/>
              <c:tx>
                <c:rich>
                  <a:bodyPr/>
                  <a:lstStyle/>
                  <a:p>
                    <a:fld id="{2DE13878-1D36-FA4B-83B4-0F537251E9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8C26-489D-8CD6-55191A9F235B}"/>
                </c:ext>
              </c:extLst>
            </c:dLbl>
            <c:dLbl>
              <c:idx val="17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8C26-489D-8CD6-55191A9F235B}"/>
                </c:ext>
              </c:extLst>
            </c:dLbl>
            <c:dLbl>
              <c:idx val="17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8C26-489D-8CD6-55191A9F235B}"/>
                </c:ext>
              </c:extLst>
            </c:dLbl>
            <c:dLbl>
              <c:idx val="17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8C26-489D-8CD6-55191A9F235B}"/>
                </c:ext>
              </c:extLst>
            </c:dLbl>
            <c:dLbl>
              <c:idx val="17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8C26-489D-8CD6-55191A9F235B}"/>
                </c:ext>
              </c:extLst>
            </c:dLbl>
            <c:dLbl>
              <c:idx val="17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8C26-489D-8CD6-55191A9F235B}"/>
                </c:ext>
              </c:extLst>
            </c:dLbl>
            <c:dLbl>
              <c:idx val="17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8C26-489D-8CD6-55191A9F235B}"/>
                </c:ext>
              </c:extLst>
            </c:dLbl>
            <c:dLbl>
              <c:idx val="17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8C26-489D-8CD6-55191A9F235B}"/>
                </c:ext>
              </c:extLst>
            </c:dLbl>
            <c:dLbl>
              <c:idx val="17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8C26-489D-8CD6-55191A9F235B}"/>
                </c:ext>
              </c:extLst>
            </c:dLbl>
            <c:dLbl>
              <c:idx val="17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8C26-489D-8CD6-55191A9F235B}"/>
                </c:ext>
              </c:extLst>
            </c:dLbl>
            <c:dLbl>
              <c:idx val="17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8C26-489D-8CD6-55191A9F235B}"/>
                </c:ext>
              </c:extLst>
            </c:dLbl>
            <c:dLbl>
              <c:idx val="17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8C26-489D-8CD6-55191A9F235B}"/>
                </c:ext>
              </c:extLst>
            </c:dLbl>
            <c:dLbl>
              <c:idx val="1712"/>
              <c:tx>
                <c:rich>
                  <a:bodyPr/>
                  <a:lstStyle/>
                  <a:p>
                    <a:fld id="{53BAAA24-2140-1444-A415-87A97C2C9F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FA4-4C3F-8CD2-D4D06FDFE7DB}"/>
                </c:ext>
              </c:extLst>
            </c:dLbl>
            <c:dLbl>
              <c:idx val="1713"/>
              <c:tx>
                <c:rich>
                  <a:bodyPr/>
                  <a:lstStyle/>
                  <a:p>
                    <a:fld id="{86D353CF-6B61-9747-B7CE-CB98F69A7B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FA4-4C3F-8CD2-D4D06FDFE7DB}"/>
                </c:ext>
              </c:extLst>
            </c:dLbl>
            <c:dLbl>
              <c:idx val="1714"/>
              <c:tx>
                <c:rich>
                  <a:bodyPr/>
                  <a:lstStyle/>
                  <a:p>
                    <a:fld id="{F5C9EE75-0AE6-D04D-971F-CA537F87AF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FA4-4C3F-8CD2-D4D06FDFE7DB}"/>
                </c:ext>
              </c:extLst>
            </c:dLbl>
            <c:dLbl>
              <c:idx val="1715"/>
              <c:tx>
                <c:rich>
                  <a:bodyPr/>
                  <a:lstStyle/>
                  <a:p>
                    <a:fld id="{D514BE65-AE81-6745-AFAF-52CF01C826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FA4-4C3F-8CD2-D4D06FDFE7DB}"/>
                </c:ext>
              </c:extLst>
            </c:dLbl>
            <c:dLbl>
              <c:idx val="1716"/>
              <c:tx>
                <c:rich>
                  <a:bodyPr/>
                  <a:lstStyle/>
                  <a:p>
                    <a:fld id="{5E68CD49-4EB3-5A44-A841-55BE3597A6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FA4-4C3F-8CD2-D4D06FDFE7DB}"/>
                </c:ext>
              </c:extLst>
            </c:dLbl>
            <c:dLbl>
              <c:idx val="1717"/>
              <c:tx>
                <c:rich>
                  <a:bodyPr/>
                  <a:lstStyle/>
                  <a:p>
                    <a:fld id="{01B2B07C-418D-AE49-BFA0-A6D41FA9E3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FA4-4C3F-8CD2-D4D06FDFE7DB}"/>
                </c:ext>
              </c:extLst>
            </c:dLbl>
            <c:dLbl>
              <c:idx val="1718"/>
              <c:tx>
                <c:rich>
                  <a:bodyPr/>
                  <a:lstStyle/>
                  <a:p>
                    <a:fld id="{D7C06723-87CC-7E47-969E-8525066D74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FA4-4C3F-8CD2-D4D06FDFE7DB}"/>
                </c:ext>
              </c:extLst>
            </c:dLbl>
            <c:dLbl>
              <c:idx val="1719"/>
              <c:tx>
                <c:rich>
                  <a:bodyPr/>
                  <a:lstStyle/>
                  <a:p>
                    <a:fld id="{9C3F29C7-1EAF-C247-90E0-BA45C2E14E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FA4-4C3F-8CD2-D4D06FDFE7DB}"/>
                </c:ext>
              </c:extLst>
            </c:dLbl>
            <c:dLbl>
              <c:idx val="1720"/>
              <c:tx>
                <c:rich>
                  <a:bodyPr/>
                  <a:lstStyle/>
                  <a:p>
                    <a:fld id="{99F82008-8030-5E4C-B5FF-7F95C6520C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FA4-4C3F-8CD2-D4D06FDFE7DB}"/>
                </c:ext>
              </c:extLst>
            </c:dLbl>
            <c:dLbl>
              <c:idx val="1721"/>
              <c:tx>
                <c:rich>
                  <a:bodyPr/>
                  <a:lstStyle/>
                  <a:p>
                    <a:fld id="{CF6D7872-9A3E-B243-8812-24CA8CF53D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FA4-4C3F-8CD2-D4D06FDFE7DB}"/>
                </c:ext>
              </c:extLst>
            </c:dLbl>
            <c:dLbl>
              <c:idx val="1722"/>
              <c:tx>
                <c:rich>
                  <a:bodyPr/>
                  <a:lstStyle/>
                  <a:p>
                    <a:fld id="{D7211294-3A1C-6744-BA94-43A1F15D4B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FA4-4C3F-8CD2-D4D06FDFE7DB}"/>
                </c:ext>
              </c:extLst>
            </c:dLbl>
            <c:dLbl>
              <c:idx val="1723"/>
              <c:tx>
                <c:rich>
                  <a:bodyPr/>
                  <a:lstStyle/>
                  <a:p>
                    <a:fld id="{C84A37C7-E7F1-2244-BE4C-4C2D616515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FA4-4C3F-8CD2-D4D06FDFE7DB}"/>
                </c:ext>
              </c:extLst>
            </c:dLbl>
            <c:dLbl>
              <c:idx val="1724"/>
              <c:tx>
                <c:rich>
                  <a:bodyPr/>
                  <a:lstStyle/>
                  <a:p>
                    <a:fld id="{A0E360BA-1FEB-5746-AE8B-EB27A24024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FA4-4C3F-8CD2-D4D06FDFE7DB}"/>
                </c:ext>
              </c:extLst>
            </c:dLbl>
            <c:dLbl>
              <c:idx val="1725"/>
              <c:tx>
                <c:rich>
                  <a:bodyPr/>
                  <a:lstStyle/>
                  <a:p>
                    <a:fld id="{2CC6E1B6-C4B7-BC40-8B0B-C25BC8A426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FA4-4C3F-8CD2-D4D06FDFE7DB}"/>
                </c:ext>
              </c:extLst>
            </c:dLbl>
            <c:dLbl>
              <c:idx val="1726"/>
              <c:tx>
                <c:rich>
                  <a:bodyPr/>
                  <a:lstStyle/>
                  <a:p>
                    <a:fld id="{82382BB8-CDDB-D140-A86A-3968C12F90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FA4-4C3F-8CD2-D4D06FDFE7DB}"/>
                </c:ext>
              </c:extLst>
            </c:dLbl>
            <c:dLbl>
              <c:idx val="1727"/>
              <c:tx>
                <c:rich>
                  <a:bodyPr/>
                  <a:lstStyle/>
                  <a:p>
                    <a:fld id="{02406B44-5208-3147-9017-D8466558AF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FA4-4C3F-8CD2-D4D06FDFE7DB}"/>
                </c:ext>
              </c:extLst>
            </c:dLbl>
            <c:dLbl>
              <c:idx val="1728"/>
              <c:tx>
                <c:rich>
                  <a:bodyPr/>
                  <a:lstStyle/>
                  <a:p>
                    <a:fld id="{FCD36A78-69A4-2247-B88E-D6F799FD0A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FA4-4C3F-8CD2-D4D06FDFE7DB}"/>
                </c:ext>
              </c:extLst>
            </c:dLbl>
            <c:dLbl>
              <c:idx val="1729"/>
              <c:layout>
                <c:manualLayout>
                  <c:x val="-3.3408864257328461E-3"/>
                  <c:y val="-0.13334352813264339"/>
                </c:manualLayout>
              </c:layout>
              <c:tx>
                <c:rich>
                  <a:bodyPr/>
                  <a:lstStyle/>
                  <a:p>
                    <a:fld id="{B809D735-5AAE-6646-B4D7-3D536CB99A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CFA4-4C3F-8CD2-D4D06FDFE7DB}"/>
                </c:ext>
              </c:extLst>
            </c:dLbl>
            <c:dLbl>
              <c:idx val="17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CFA4-4C3F-8CD2-D4D06FDFE7DB}"/>
                </c:ext>
              </c:extLst>
            </c:dLbl>
            <c:dLbl>
              <c:idx val="17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CFA4-4C3F-8CD2-D4D06FDFE7DB}"/>
                </c:ext>
              </c:extLst>
            </c:dLbl>
            <c:dLbl>
              <c:idx val="17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CFA4-4C3F-8CD2-D4D06FDFE7DB}"/>
                </c:ext>
              </c:extLst>
            </c:dLbl>
            <c:dLbl>
              <c:idx val="17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CFA4-4C3F-8CD2-D4D06FDFE7DB}"/>
                </c:ext>
              </c:extLst>
            </c:dLbl>
            <c:dLbl>
              <c:idx val="17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CFA4-4C3F-8CD2-D4D06FDFE7DB}"/>
                </c:ext>
              </c:extLst>
            </c:dLbl>
            <c:dLbl>
              <c:idx val="17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CFA4-4C3F-8CD2-D4D06FDFE7DB}"/>
                </c:ext>
              </c:extLst>
            </c:dLbl>
            <c:dLbl>
              <c:idx val="17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CFA4-4C3F-8CD2-D4D06FDFE7DB}"/>
                </c:ext>
              </c:extLst>
            </c:dLbl>
            <c:dLbl>
              <c:idx val="17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CFA4-4C3F-8CD2-D4D06FDFE7DB}"/>
                </c:ext>
              </c:extLst>
            </c:dLbl>
            <c:dLbl>
              <c:idx val="1738"/>
              <c:tx>
                <c:rich>
                  <a:bodyPr/>
                  <a:lstStyle/>
                  <a:p>
                    <a:fld id="{3AFEF0D6-2F1F-C64D-A28F-2F7334A453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FA4-4C3F-8CD2-D4D06FDFE7DB}"/>
                </c:ext>
              </c:extLst>
            </c:dLbl>
            <c:dLbl>
              <c:idx val="17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CFA4-4C3F-8CD2-D4D06FDFE7DB}"/>
                </c:ext>
              </c:extLst>
            </c:dLbl>
            <c:dLbl>
              <c:idx val="17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CFA4-4C3F-8CD2-D4D06FDFE7DB}"/>
                </c:ext>
              </c:extLst>
            </c:dLbl>
            <c:dLbl>
              <c:idx val="17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3E31-4E63-B7C7-EE0812A91061}"/>
                </c:ext>
              </c:extLst>
            </c:dLbl>
            <c:dLbl>
              <c:idx val="17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3E31-4E63-B7C7-EE0812A91061}"/>
                </c:ext>
              </c:extLst>
            </c:dLbl>
            <c:dLbl>
              <c:idx val="17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E31-4E63-B7C7-EE0812A91061}"/>
                </c:ext>
              </c:extLst>
            </c:dLbl>
            <c:dLbl>
              <c:idx val="17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E31-4E63-B7C7-EE0812A91061}"/>
                </c:ext>
              </c:extLst>
            </c:dLbl>
            <c:dLbl>
              <c:idx val="1745"/>
              <c:tx>
                <c:rich>
                  <a:bodyPr/>
                  <a:lstStyle/>
                  <a:p>
                    <a:fld id="{AC9C70E8-28D4-3E47-B9CB-A3B26CF5AF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E31-4E63-B7C7-EE0812A91061}"/>
                </c:ext>
              </c:extLst>
            </c:dLbl>
            <c:dLbl>
              <c:idx val="17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E31-4E63-B7C7-EE0812A91061}"/>
                </c:ext>
              </c:extLst>
            </c:dLbl>
            <c:dLbl>
              <c:idx val="17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E31-4E63-B7C7-EE0812A91061}"/>
                </c:ext>
              </c:extLst>
            </c:dLbl>
            <c:dLbl>
              <c:idx val="17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E31-4E63-B7C7-EE0812A91061}"/>
                </c:ext>
              </c:extLst>
            </c:dLbl>
            <c:dLbl>
              <c:idx val="17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E31-4E63-B7C7-EE0812A91061}"/>
                </c:ext>
              </c:extLst>
            </c:dLbl>
            <c:dLbl>
              <c:idx val="1750"/>
              <c:tx>
                <c:rich>
                  <a:bodyPr/>
                  <a:lstStyle/>
                  <a:p>
                    <a:fld id="{036ED0E0-FE00-A545-8DA1-AD0A257CD5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E31-4E63-B7C7-EE0812A91061}"/>
                </c:ext>
              </c:extLst>
            </c:dLbl>
            <c:dLbl>
              <c:idx val="17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3E31-4E63-B7C7-EE0812A91061}"/>
                </c:ext>
              </c:extLst>
            </c:dLbl>
            <c:dLbl>
              <c:idx val="17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E31-4E63-B7C7-EE0812A91061}"/>
                </c:ext>
              </c:extLst>
            </c:dLbl>
            <c:dLbl>
              <c:idx val="17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3E31-4E63-B7C7-EE0812A91061}"/>
                </c:ext>
              </c:extLst>
            </c:dLbl>
            <c:dLbl>
              <c:idx val="17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3E31-4E63-B7C7-EE0812A91061}"/>
                </c:ext>
              </c:extLst>
            </c:dLbl>
            <c:dLbl>
              <c:idx val="17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3E31-4E63-B7C7-EE0812A91061}"/>
                </c:ext>
              </c:extLst>
            </c:dLbl>
            <c:dLbl>
              <c:idx val="1756"/>
              <c:tx>
                <c:rich>
                  <a:bodyPr/>
                  <a:lstStyle/>
                  <a:p>
                    <a:fld id="{66C83B18-6F46-C647-800B-94118E17AD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E31-4E63-B7C7-EE0812A91061}"/>
                </c:ext>
              </c:extLst>
            </c:dLbl>
            <c:dLbl>
              <c:idx val="1757"/>
              <c:tx>
                <c:rich>
                  <a:bodyPr/>
                  <a:lstStyle/>
                  <a:p>
                    <a:fld id="{803854DA-ABBD-8B46-B99A-485B376248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E31-4E63-B7C7-EE0812A91061}"/>
                </c:ext>
              </c:extLst>
            </c:dLbl>
            <c:dLbl>
              <c:idx val="17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3E31-4E63-B7C7-EE0812A91061}"/>
                </c:ext>
              </c:extLst>
            </c:dLbl>
            <c:dLbl>
              <c:idx val="17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3E31-4E63-B7C7-EE0812A91061}"/>
                </c:ext>
              </c:extLst>
            </c:dLbl>
            <c:dLbl>
              <c:idx val="17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3E31-4E63-B7C7-EE0812A91061}"/>
                </c:ext>
              </c:extLst>
            </c:dLbl>
            <c:dLbl>
              <c:idx val="17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3E31-4E63-B7C7-EE0812A91061}"/>
                </c:ext>
              </c:extLst>
            </c:dLbl>
            <c:dLbl>
              <c:idx val="1762"/>
              <c:tx>
                <c:rich>
                  <a:bodyPr/>
                  <a:lstStyle/>
                  <a:p>
                    <a:fld id="{19EF9652-30C2-D047-8FDF-FA8D6A0CBD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E31-4E63-B7C7-EE0812A91061}"/>
                </c:ext>
              </c:extLst>
            </c:dLbl>
            <c:dLbl>
              <c:idx val="1763"/>
              <c:tx>
                <c:rich>
                  <a:bodyPr/>
                  <a:lstStyle/>
                  <a:p>
                    <a:fld id="{53F35C6F-8DC3-2C44-9BBC-745C8CCD9B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E31-4E63-B7C7-EE0812A91061}"/>
                </c:ext>
              </c:extLst>
            </c:dLbl>
            <c:dLbl>
              <c:idx val="1764"/>
              <c:tx>
                <c:rich>
                  <a:bodyPr/>
                  <a:lstStyle/>
                  <a:p>
                    <a:fld id="{D0637C4F-8976-C945-AE36-6AAC371D91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E31-4E63-B7C7-EE0812A91061}"/>
                </c:ext>
              </c:extLst>
            </c:dLbl>
            <c:dLbl>
              <c:idx val="1765"/>
              <c:tx>
                <c:rich>
                  <a:bodyPr/>
                  <a:lstStyle/>
                  <a:p>
                    <a:fld id="{3E37EDCD-01B3-A94A-BE77-423CCFEE94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E31-4E63-B7C7-EE0812A91061}"/>
                </c:ext>
              </c:extLst>
            </c:dLbl>
            <c:dLbl>
              <c:idx val="17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3E31-4E63-B7C7-EE0812A91061}"/>
                </c:ext>
              </c:extLst>
            </c:dLbl>
            <c:dLbl>
              <c:idx val="17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3E31-4E63-B7C7-EE0812A91061}"/>
                </c:ext>
              </c:extLst>
            </c:dLbl>
            <c:dLbl>
              <c:idx val="17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3E31-4E63-B7C7-EE0812A91061}"/>
                </c:ext>
              </c:extLst>
            </c:dLbl>
            <c:dLbl>
              <c:idx val="17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3E31-4E63-B7C7-EE0812A91061}"/>
                </c:ext>
              </c:extLst>
            </c:dLbl>
            <c:dLbl>
              <c:idx val="17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3E31-4E63-B7C7-EE0812A91061}"/>
                </c:ext>
              </c:extLst>
            </c:dLbl>
            <c:dLbl>
              <c:idx val="17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3E31-4E63-B7C7-EE0812A91061}"/>
                </c:ext>
              </c:extLst>
            </c:dLbl>
            <c:dLbl>
              <c:idx val="17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3E31-4E63-B7C7-EE0812A91061}"/>
                </c:ext>
              </c:extLst>
            </c:dLbl>
            <c:dLbl>
              <c:idx val="17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3E31-4E63-B7C7-EE0812A91061}"/>
                </c:ext>
              </c:extLst>
            </c:dLbl>
            <c:dLbl>
              <c:idx val="17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3E31-4E63-B7C7-EE0812A91061}"/>
                </c:ext>
              </c:extLst>
            </c:dLbl>
            <c:dLbl>
              <c:idx val="17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3E31-4E63-B7C7-EE0812A91061}"/>
                </c:ext>
              </c:extLst>
            </c:dLbl>
            <c:dLbl>
              <c:idx val="17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3E31-4E63-B7C7-EE0812A91061}"/>
                </c:ext>
              </c:extLst>
            </c:dLbl>
            <c:dLbl>
              <c:idx val="17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3E31-4E63-B7C7-EE0812A91061}"/>
                </c:ext>
              </c:extLst>
            </c:dLbl>
            <c:dLbl>
              <c:idx val="17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3E31-4E63-B7C7-EE0812A91061}"/>
                </c:ext>
              </c:extLst>
            </c:dLbl>
            <c:dLbl>
              <c:idx val="17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3E31-4E63-B7C7-EE0812A91061}"/>
                </c:ext>
              </c:extLst>
            </c:dLbl>
            <c:dLbl>
              <c:idx val="17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3E31-4E63-B7C7-EE0812A91061}"/>
                </c:ext>
              </c:extLst>
            </c:dLbl>
            <c:dLbl>
              <c:idx val="17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3E31-4E63-B7C7-EE0812A91061}"/>
                </c:ext>
              </c:extLst>
            </c:dLbl>
            <c:dLbl>
              <c:idx val="17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3E31-4E63-B7C7-EE0812A91061}"/>
                </c:ext>
              </c:extLst>
            </c:dLbl>
            <c:dLbl>
              <c:idx val="17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762-464C-8E13-154A253D3C28}"/>
                </c:ext>
              </c:extLst>
            </c:dLbl>
            <c:dLbl>
              <c:idx val="17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762-464C-8E13-154A253D3C28}"/>
                </c:ext>
              </c:extLst>
            </c:dLbl>
            <c:dLbl>
              <c:idx val="17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762-464C-8E13-154A253D3C28}"/>
                </c:ext>
              </c:extLst>
            </c:dLbl>
            <c:dLbl>
              <c:idx val="17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762-464C-8E13-154A253D3C28}"/>
                </c:ext>
              </c:extLst>
            </c:dLbl>
            <c:dLbl>
              <c:idx val="17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762-464C-8E13-154A253D3C28}"/>
                </c:ext>
              </c:extLst>
            </c:dLbl>
            <c:dLbl>
              <c:idx val="17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762-464C-8E13-154A253D3C28}"/>
                </c:ext>
              </c:extLst>
            </c:dLbl>
            <c:dLbl>
              <c:idx val="1789"/>
              <c:tx>
                <c:rich>
                  <a:bodyPr/>
                  <a:lstStyle/>
                  <a:p>
                    <a:fld id="{6142B246-0628-BC4F-93F9-0A03A5B1F3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762-464C-8E13-154A253D3C28}"/>
                </c:ext>
              </c:extLst>
            </c:dLbl>
            <c:dLbl>
              <c:idx val="1790"/>
              <c:tx>
                <c:rich>
                  <a:bodyPr/>
                  <a:lstStyle/>
                  <a:p>
                    <a:fld id="{6868B33E-9089-9942-B1F1-11187FDB20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762-464C-8E13-154A253D3C28}"/>
                </c:ext>
              </c:extLst>
            </c:dLbl>
            <c:dLbl>
              <c:idx val="1791"/>
              <c:tx>
                <c:rich>
                  <a:bodyPr/>
                  <a:lstStyle/>
                  <a:p>
                    <a:fld id="{83C3E389-F1F3-7D4F-B2BD-0F7BFF8A53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762-464C-8E13-154A253D3C28}"/>
                </c:ext>
              </c:extLst>
            </c:dLbl>
            <c:dLbl>
              <c:idx val="1792"/>
              <c:tx>
                <c:rich>
                  <a:bodyPr/>
                  <a:lstStyle/>
                  <a:p>
                    <a:fld id="{F6753425-8AB3-E048-AB29-E8EF257716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762-464C-8E13-154A253D3C28}"/>
                </c:ext>
              </c:extLst>
            </c:dLbl>
            <c:dLbl>
              <c:idx val="1793"/>
              <c:tx>
                <c:rich>
                  <a:bodyPr/>
                  <a:lstStyle/>
                  <a:p>
                    <a:fld id="{E122B9A4-18A6-5B46-92D9-98CFA1F954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762-464C-8E13-154A253D3C28}"/>
                </c:ext>
              </c:extLst>
            </c:dLbl>
            <c:dLbl>
              <c:idx val="1794"/>
              <c:tx>
                <c:rich>
                  <a:bodyPr/>
                  <a:lstStyle/>
                  <a:p>
                    <a:fld id="{09C35343-5C22-CB4D-9319-669FAA8458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762-464C-8E13-154A253D3C28}"/>
                </c:ext>
              </c:extLst>
            </c:dLbl>
            <c:dLbl>
              <c:idx val="17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762-464C-8E13-154A253D3C28}"/>
                </c:ext>
              </c:extLst>
            </c:dLbl>
            <c:dLbl>
              <c:idx val="17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762-464C-8E13-154A253D3C28}"/>
                </c:ext>
              </c:extLst>
            </c:dLbl>
            <c:dLbl>
              <c:idx val="17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762-464C-8E13-154A253D3C28}"/>
                </c:ext>
              </c:extLst>
            </c:dLbl>
            <c:dLbl>
              <c:idx val="1798"/>
              <c:tx>
                <c:rich>
                  <a:bodyPr/>
                  <a:lstStyle/>
                  <a:p>
                    <a:fld id="{B3055871-4E2B-7040-A0B6-84F7266EB9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762-464C-8E13-154A253D3C28}"/>
                </c:ext>
              </c:extLst>
            </c:dLbl>
            <c:dLbl>
              <c:idx val="17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762-464C-8E13-154A253D3C28}"/>
                </c:ext>
              </c:extLst>
            </c:dLbl>
            <c:dLbl>
              <c:idx val="18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B762-464C-8E13-154A253D3C28}"/>
                </c:ext>
              </c:extLst>
            </c:dLbl>
            <c:dLbl>
              <c:idx val="1801"/>
              <c:tx>
                <c:rich>
                  <a:bodyPr/>
                  <a:lstStyle/>
                  <a:p>
                    <a:fld id="{90C114CC-3FA3-D84E-8AF2-155BA36EE1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762-464C-8E13-154A253D3C28}"/>
                </c:ext>
              </c:extLst>
            </c:dLbl>
            <c:dLbl>
              <c:idx val="18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B762-464C-8E13-154A253D3C28}"/>
                </c:ext>
              </c:extLst>
            </c:dLbl>
            <c:dLbl>
              <c:idx val="18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B762-464C-8E13-154A253D3C28}"/>
                </c:ext>
              </c:extLst>
            </c:dLbl>
            <c:dLbl>
              <c:idx val="18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B762-464C-8E13-154A253D3C28}"/>
                </c:ext>
              </c:extLst>
            </c:dLbl>
            <c:dLbl>
              <c:idx val="18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B762-464C-8E13-154A253D3C28}"/>
                </c:ext>
              </c:extLst>
            </c:dLbl>
            <c:dLbl>
              <c:idx val="18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B762-464C-8E13-154A253D3C28}"/>
                </c:ext>
              </c:extLst>
            </c:dLbl>
            <c:dLbl>
              <c:idx val="18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B762-464C-8E13-154A253D3C28}"/>
                </c:ext>
              </c:extLst>
            </c:dLbl>
            <c:dLbl>
              <c:idx val="18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B762-464C-8E13-154A253D3C28}"/>
                </c:ext>
              </c:extLst>
            </c:dLbl>
            <c:dLbl>
              <c:idx val="18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B762-464C-8E13-154A253D3C28}"/>
                </c:ext>
              </c:extLst>
            </c:dLbl>
            <c:dLbl>
              <c:idx val="18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B762-464C-8E13-154A253D3C28}"/>
                </c:ext>
              </c:extLst>
            </c:dLbl>
            <c:dLbl>
              <c:idx val="18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B762-464C-8E13-154A253D3C28}"/>
                </c:ext>
              </c:extLst>
            </c:dLbl>
            <c:dLbl>
              <c:idx val="18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B762-464C-8E13-154A253D3C28}"/>
                </c:ext>
              </c:extLst>
            </c:dLbl>
            <c:dLbl>
              <c:idx val="18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B762-464C-8E13-154A253D3C28}"/>
                </c:ext>
              </c:extLst>
            </c:dLbl>
            <c:dLbl>
              <c:idx val="18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B762-464C-8E13-154A253D3C28}"/>
                </c:ext>
              </c:extLst>
            </c:dLbl>
            <c:dLbl>
              <c:idx val="18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B762-464C-8E13-154A253D3C28}"/>
                </c:ext>
              </c:extLst>
            </c:dLbl>
            <c:dLbl>
              <c:idx val="18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B762-464C-8E13-154A253D3C28}"/>
                </c:ext>
              </c:extLst>
            </c:dLbl>
            <c:dLbl>
              <c:idx val="18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B762-464C-8E13-154A253D3C28}"/>
                </c:ext>
              </c:extLst>
            </c:dLbl>
            <c:dLbl>
              <c:idx val="1818"/>
              <c:tx>
                <c:rich>
                  <a:bodyPr/>
                  <a:lstStyle/>
                  <a:p>
                    <a:fld id="{75B9BAD2-7A9F-B844-934E-F456C5C3F4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762-464C-8E13-154A253D3C28}"/>
                </c:ext>
              </c:extLst>
            </c:dLbl>
            <c:dLbl>
              <c:idx val="1819"/>
              <c:tx>
                <c:rich>
                  <a:bodyPr/>
                  <a:lstStyle/>
                  <a:p>
                    <a:fld id="{975CC7DE-4DA2-194F-9B57-9DD688E756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762-464C-8E13-154A253D3C28}"/>
                </c:ext>
              </c:extLst>
            </c:dLbl>
            <c:dLbl>
              <c:idx val="1820"/>
              <c:tx>
                <c:rich>
                  <a:bodyPr/>
                  <a:lstStyle/>
                  <a:p>
                    <a:fld id="{961C6325-C951-5449-B54D-6EC837EE8A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B762-464C-8E13-154A253D3C28}"/>
                </c:ext>
              </c:extLst>
            </c:dLbl>
            <c:dLbl>
              <c:idx val="1821"/>
              <c:tx>
                <c:rich>
                  <a:bodyPr/>
                  <a:lstStyle/>
                  <a:p>
                    <a:fld id="{95CF4404-1FBB-7640-B6F6-5D06C7C8BD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B762-464C-8E13-154A253D3C28}"/>
                </c:ext>
              </c:extLst>
            </c:dLbl>
            <c:dLbl>
              <c:idx val="1822"/>
              <c:tx>
                <c:rich>
                  <a:bodyPr/>
                  <a:lstStyle/>
                  <a:p>
                    <a:fld id="{05B11ED7-7598-A64E-9F58-53A6B83806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B762-464C-8E13-154A253D3C28}"/>
                </c:ext>
              </c:extLst>
            </c:dLbl>
            <c:dLbl>
              <c:idx val="1823"/>
              <c:tx>
                <c:rich>
                  <a:bodyPr/>
                  <a:lstStyle/>
                  <a:p>
                    <a:fld id="{9B5E02C1-CD4A-1E4E-80C7-CF40E60C02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B762-464C-8E13-154A253D3C28}"/>
                </c:ext>
              </c:extLst>
            </c:dLbl>
            <c:dLbl>
              <c:idx val="1824"/>
              <c:tx>
                <c:rich>
                  <a:bodyPr/>
                  <a:lstStyle/>
                  <a:p>
                    <a:fld id="{F8E5EBDC-47CA-2E4D-8228-0843F0A88E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B762-464C-8E13-154A253D3C28}"/>
                </c:ext>
              </c:extLst>
            </c:dLbl>
            <c:dLbl>
              <c:idx val="1825"/>
              <c:tx>
                <c:rich>
                  <a:bodyPr/>
                  <a:lstStyle/>
                  <a:p>
                    <a:fld id="{9DF398B1-6D2F-CC40-A65D-1F529498E7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B762-464C-8E13-154A253D3C28}"/>
                </c:ext>
              </c:extLst>
            </c:dLbl>
            <c:dLbl>
              <c:idx val="1826"/>
              <c:tx>
                <c:rich>
                  <a:bodyPr/>
                  <a:lstStyle/>
                  <a:p>
                    <a:fld id="{3DB220D4-02AE-4346-A27A-3EA9CA7547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B762-464C-8E13-154A253D3C28}"/>
                </c:ext>
              </c:extLst>
            </c:dLbl>
            <c:dLbl>
              <c:idx val="1827"/>
              <c:tx>
                <c:rich>
                  <a:bodyPr/>
                  <a:lstStyle/>
                  <a:p>
                    <a:fld id="{8708F27E-2485-AE47-BA32-0580561A51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B762-464C-8E13-154A253D3C28}"/>
                </c:ext>
              </c:extLst>
            </c:dLbl>
            <c:dLbl>
              <c:idx val="18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B762-464C-8E13-154A253D3C28}"/>
                </c:ext>
              </c:extLst>
            </c:dLbl>
            <c:dLbl>
              <c:idx val="1829"/>
              <c:tx>
                <c:rich>
                  <a:bodyPr/>
                  <a:lstStyle/>
                  <a:p>
                    <a:fld id="{1959A78C-8830-B142-92C2-3C7DF94E75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B762-464C-8E13-154A253D3C28}"/>
                </c:ext>
              </c:extLst>
            </c:dLbl>
            <c:dLbl>
              <c:idx val="1830"/>
              <c:tx>
                <c:rich>
                  <a:bodyPr/>
                  <a:lstStyle/>
                  <a:p>
                    <a:fld id="{29EF459A-0239-5447-822B-60353E8FF8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B762-464C-8E13-154A253D3C28}"/>
                </c:ext>
              </c:extLst>
            </c:dLbl>
            <c:dLbl>
              <c:idx val="1831"/>
              <c:tx>
                <c:rich>
                  <a:bodyPr/>
                  <a:lstStyle/>
                  <a:p>
                    <a:fld id="{74A150AA-7E04-4A49-BDFC-4C97953B5B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B762-464C-8E13-154A253D3C28}"/>
                </c:ext>
              </c:extLst>
            </c:dLbl>
            <c:dLbl>
              <c:idx val="1832"/>
              <c:tx>
                <c:rich>
                  <a:bodyPr/>
                  <a:lstStyle/>
                  <a:p>
                    <a:fld id="{BFBFAA29-D8AB-B845-9828-B6D823FCE4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B762-464C-8E13-154A253D3C28}"/>
                </c:ext>
              </c:extLst>
            </c:dLbl>
            <c:dLbl>
              <c:idx val="18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B762-464C-8E13-154A253D3C28}"/>
                </c:ext>
              </c:extLst>
            </c:dLbl>
            <c:dLbl>
              <c:idx val="18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B762-464C-8E13-154A253D3C28}"/>
                </c:ext>
              </c:extLst>
            </c:dLbl>
            <c:dLbl>
              <c:idx val="18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B762-464C-8E13-154A253D3C28}"/>
                </c:ext>
              </c:extLst>
            </c:dLbl>
            <c:dLbl>
              <c:idx val="18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B762-464C-8E13-154A253D3C28}"/>
                </c:ext>
              </c:extLst>
            </c:dLbl>
            <c:dLbl>
              <c:idx val="18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B762-464C-8E13-154A253D3C28}"/>
                </c:ext>
              </c:extLst>
            </c:dLbl>
            <c:dLbl>
              <c:idx val="18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B762-464C-8E13-154A253D3C28}"/>
                </c:ext>
              </c:extLst>
            </c:dLbl>
            <c:dLbl>
              <c:idx val="18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B762-464C-8E13-154A253D3C28}"/>
                </c:ext>
              </c:extLst>
            </c:dLbl>
            <c:dLbl>
              <c:idx val="18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B762-464C-8E13-154A253D3C28}"/>
                </c:ext>
              </c:extLst>
            </c:dLbl>
            <c:dLbl>
              <c:idx val="18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B762-464C-8E13-154A253D3C28}"/>
                </c:ext>
              </c:extLst>
            </c:dLbl>
            <c:dLbl>
              <c:idx val="18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B762-464C-8E13-154A253D3C28}"/>
                </c:ext>
              </c:extLst>
            </c:dLbl>
            <c:dLbl>
              <c:idx val="18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B762-464C-8E13-154A253D3C28}"/>
                </c:ext>
              </c:extLst>
            </c:dLbl>
            <c:dLbl>
              <c:idx val="18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B762-464C-8E13-154A253D3C28}"/>
                </c:ext>
              </c:extLst>
            </c:dLbl>
            <c:dLbl>
              <c:idx val="18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B762-464C-8E13-154A253D3C28}"/>
                </c:ext>
              </c:extLst>
            </c:dLbl>
            <c:dLbl>
              <c:idx val="1846"/>
              <c:tx>
                <c:rich>
                  <a:bodyPr/>
                  <a:lstStyle/>
                  <a:p>
                    <a:fld id="{9D928100-EDAB-4F45-9778-66A1A90608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B762-464C-8E13-154A253D3C28}"/>
                </c:ext>
              </c:extLst>
            </c:dLbl>
            <c:dLbl>
              <c:idx val="1847"/>
              <c:tx>
                <c:rich>
                  <a:bodyPr/>
                  <a:lstStyle/>
                  <a:p>
                    <a:fld id="{9987F512-A3CD-BB47-AF62-468BCA8088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B762-464C-8E13-154A253D3C28}"/>
                </c:ext>
              </c:extLst>
            </c:dLbl>
            <c:dLbl>
              <c:idx val="1848"/>
              <c:tx>
                <c:rich>
                  <a:bodyPr/>
                  <a:lstStyle/>
                  <a:p>
                    <a:fld id="{3DC217CD-72AB-1A45-A3B7-84FB394C03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B762-464C-8E13-154A253D3C28}"/>
                </c:ext>
              </c:extLst>
            </c:dLbl>
            <c:dLbl>
              <c:idx val="1849"/>
              <c:tx>
                <c:rich>
                  <a:bodyPr/>
                  <a:lstStyle/>
                  <a:p>
                    <a:fld id="{C2869C94-0A3C-F448-B3B8-E1A9C14FE5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B762-464C-8E13-154A253D3C28}"/>
                </c:ext>
              </c:extLst>
            </c:dLbl>
            <c:dLbl>
              <c:idx val="1850"/>
              <c:tx>
                <c:rich>
                  <a:bodyPr/>
                  <a:lstStyle/>
                  <a:p>
                    <a:fld id="{DAC19D50-2B95-7243-B176-4A65BAAC8B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B762-464C-8E13-154A253D3C28}"/>
                </c:ext>
              </c:extLst>
            </c:dLbl>
            <c:dLbl>
              <c:idx val="1851"/>
              <c:tx>
                <c:rich>
                  <a:bodyPr/>
                  <a:lstStyle/>
                  <a:p>
                    <a:fld id="{DE91BFD7-A4EB-054F-8C65-233A6746C0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B762-464C-8E13-154A253D3C28}"/>
                </c:ext>
              </c:extLst>
            </c:dLbl>
            <c:dLbl>
              <c:idx val="1852"/>
              <c:tx>
                <c:rich>
                  <a:bodyPr/>
                  <a:lstStyle/>
                  <a:p>
                    <a:fld id="{99A108A8-DA72-964E-8A01-21FC3A43F7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B762-464C-8E13-154A253D3C28}"/>
                </c:ext>
              </c:extLst>
            </c:dLbl>
            <c:dLbl>
              <c:idx val="1853"/>
              <c:tx>
                <c:rich>
                  <a:bodyPr/>
                  <a:lstStyle/>
                  <a:p>
                    <a:fld id="{006E9230-89DF-2A42-A9AA-56E52EBF7D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B762-464C-8E13-154A253D3C28}"/>
                </c:ext>
              </c:extLst>
            </c:dLbl>
            <c:dLbl>
              <c:idx val="1854"/>
              <c:tx>
                <c:rich>
                  <a:bodyPr/>
                  <a:lstStyle/>
                  <a:p>
                    <a:fld id="{1EB9666D-E49F-634B-AD2F-A8560C1FB5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AE1-4A19-A2DA-C86DD9801567}"/>
                </c:ext>
              </c:extLst>
            </c:dLbl>
            <c:dLbl>
              <c:idx val="1855"/>
              <c:tx>
                <c:rich>
                  <a:bodyPr/>
                  <a:lstStyle/>
                  <a:p>
                    <a:fld id="{AA77B8A5-5FBF-144D-9AA8-B3C095AAE9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AE1-4A19-A2DA-C86DD9801567}"/>
                </c:ext>
              </c:extLst>
            </c:dLbl>
            <c:dLbl>
              <c:idx val="1856"/>
              <c:layout>
                <c:manualLayout>
                  <c:x val="3.8977008300217493E-3"/>
                  <c:y val="-8.0006116879586059E-2"/>
                </c:manualLayout>
              </c:layout>
              <c:tx>
                <c:rich>
                  <a:bodyPr/>
                  <a:lstStyle/>
                  <a:p>
                    <a:fld id="{70241CF6-376B-9B45-9AC9-8FD255A8F6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AE1-4A19-A2DA-C86DD9801567}"/>
                </c:ext>
              </c:extLst>
            </c:dLbl>
            <c:dLbl>
              <c:idx val="1857"/>
              <c:tx>
                <c:rich>
                  <a:bodyPr/>
                  <a:lstStyle/>
                  <a:p>
                    <a:fld id="{B214FE02-D491-104A-B312-B934A16736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AE1-4A19-A2DA-C86DD9801567}"/>
                </c:ext>
              </c:extLst>
            </c:dLbl>
            <c:dLbl>
              <c:idx val="18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AE1-4A19-A2DA-C86DD9801567}"/>
                </c:ext>
              </c:extLst>
            </c:dLbl>
            <c:dLbl>
              <c:idx val="18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AE1-4A19-A2DA-C86DD9801567}"/>
                </c:ext>
              </c:extLst>
            </c:dLbl>
            <c:dLbl>
              <c:idx val="18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AE1-4A19-A2DA-C86DD9801567}"/>
                </c:ext>
              </c:extLst>
            </c:dLbl>
            <c:dLbl>
              <c:idx val="18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AE1-4A19-A2DA-C86DD9801567}"/>
                </c:ext>
              </c:extLst>
            </c:dLbl>
            <c:dLbl>
              <c:idx val="18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AE1-4A19-A2DA-C86DD9801567}"/>
                </c:ext>
              </c:extLst>
            </c:dLbl>
            <c:dLbl>
              <c:idx val="18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AE1-4A19-A2DA-C86DD9801567}"/>
                </c:ext>
              </c:extLst>
            </c:dLbl>
            <c:dLbl>
              <c:idx val="1864"/>
              <c:tx>
                <c:rich>
                  <a:bodyPr/>
                  <a:lstStyle/>
                  <a:p>
                    <a:fld id="{2F68DEA4-03AF-4A4F-B5D6-BBEC2B26C7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AE1-4A19-A2DA-C86DD9801567}"/>
                </c:ext>
              </c:extLst>
            </c:dLbl>
            <c:dLbl>
              <c:idx val="1865"/>
              <c:tx>
                <c:rich>
                  <a:bodyPr/>
                  <a:lstStyle/>
                  <a:p>
                    <a:fld id="{19EBE42E-3A9B-6646-8164-E2C874443B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AE1-4A19-A2DA-C86DD9801567}"/>
                </c:ext>
              </c:extLst>
            </c:dLbl>
            <c:dLbl>
              <c:idx val="1866"/>
              <c:tx>
                <c:rich>
                  <a:bodyPr/>
                  <a:lstStyle/>
                  <a:p>
                    <a:fld id="{BDE05559-85E4-7B49-91AB-5FE1870171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AE1-4A19-A2DA-C86DD9801567}"/>
                </c:ext>
              </c:extLst>
            </c:dLbl>
            <c:dLbl>
              <c:idx val="1867"/>
              <c:tx>
                <c:rich>
                  <a:bodyPr/>
                  <a:lstStyle/>
                  <a:p>
                    <a:fld id="{AE115E3C-679E-924F-BDB7-AA41B27109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AE1-4A19-A2DA-C86DD9801567}"/>
                </c:ext>
              </c:extLst>
            </c:dLbl>
            <c:dLbl>
              <c:idx val="1868"/>
              <c:tx>
                <c:rich>
                  <a:bodyPr/>
                  <a:lstStyle/>
                  <a:p>
                    <a:fld id="{6FA2089F-7D35-CB4B-B6AD-BB18FB5B92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AE1-4A19-A2DA-C86DD9801567}"/>
                </c:ext>
              </c:extLst>
            </c:dLbl>
            <c:dLbl>
              <c:idx val="1869"/>
              <c:tx>
                <c:rich>
                  <a:bodyPr/>
                  <a:lstStyle/>
                  <a:p>
                    <a:fld id="{35C6FD90-27CC-ED48-AB8E-B70F8D4DEB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AE1-4A19-A2DA-C86DD9801567}"/>
                </c:ext>
              </c:extLst>
            </c:dLbl>
            <c:dLbl>
              <c:idx val="1870"/>
              <c:tx>
                <c:rich>
                  <a:bodyPr/>
                  <a:lstStyle/>
                  <a:p>
                    <a:fld id="{C87D65FD-D172-7D47-8D82-4B141F3574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AE1-4A19-A2DA-C86DD9801567}"/>
                </c:ext>
              </c:extLst>
            </c:dLbl>
            <c:dLbl>
              <c:idx val="1871"/>
              <c:tx>
                <c:rich>
                  <a:bodyPr/>
                  <a:lstStyle/>
                  <a:p>
                    <a:fld id="{6867B49F-AAFA-094B-A681-933011E302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AE1-4A19-A2DA-C86DD9801567}"/>
                </c:ext>
              </c:extLst>
            </c:dLbl>
            <c:dLbl>
              <c:idx val="1872"/>
              <c:tx>
                <c:rich>
                  <a:bodyPr/>
                  <a:lstStyle/>
                  <a:p>
                    <a:fld id="{F4C25D54-C493-E543-B28D-ABF45B009E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AE1-4A19-A2DA-C86DD9801567}"/>
                </c:ext>
              </c:extLst>
            </c:dLbl>
            <c:dLbl>
              <c:idx val="1873"/>
              <c:tx>
                <c:rich>
                  <a:bodyPr/>
                  <a:lstStyle/>
                  <a:p>
                    <a:fld id="{D2221A3F-16A4-A542-8C9A-4B9A370B9E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D80-49CE-9A8A-5A5477FC5B07}"/>
                </c:ext>
              </c:extLst>
            </c:dLbl>
            <c:dLbl>
              <c:idx val="1874"/>
              <c:tx>
                <c:rich>
                  <a:bodyPr/>
                  <a:lstStyle/>
                  <a:p>
                    <a:fld id="{9FD409AD-9C05-3B44-92BB-82DDD1FCE9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D80-49CE-9A8A-5A5477FC5B07}"/>
                </c:ext>
              </c:extLst>
            </c:dLbl>
            <c:dLbl>
              <c:idx val="1875"/>
              <c:tx>
                <c:rich>
                  <a:bodyPr/>
                  <a:lstStyle/>
                  <a:p>
                    <a:fld id="{50A09E75-97E8-4F41-87AC-E267B6F54C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D80-49CE-9A8A-5A5477FC5B07}"/>
                </c:ext>
              </c:extLst>
            </c:dLbl>
            <c:dLbl>
              <c:idx val="1876"/>
              <c:tx>
                <c:rich>
                  <a:bodyPr/>
                  <a:lstStyle/>
                  <a:p>
                    <a:fld id="{98C0B42E-612F-D44C-A474-736BA809AF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D80-49CE-9A8A-5A5477FC5B07}"/>
                </c:ext>
              </c:extLst>
            </c:dLbl>
            <c:dLbl>
              <c:idx val="1877"/>
              <c:tx>
                <c:rich>
                  <a:bodyPr/>
                  <a:lstStyle/>
                  <a:p>
                    <a:fld id="{0DF65927-89F0-CF4B-9E78-65CB86A212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D80-49CE-9A8A-5A5477FC5B07}"/>
                </c:ext>
              </c:extLst>
            </c:dLbl>
            <c:dLbl>
              <c:idx val="1878"/>
              <c:tx>
                <c:rich>
                  <a:bodyPr/>
                  <a:lstStyle/>
                  <a:p>
                    <a:fld id="{5EDD0CD0-6057-9541-9856-26F92D2CA9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D80-49CE-9A8A-5A5477FC5B07}"/>
                </c:ext>
              </c:extLst>
            </c:dLbl>
            <c:dLbl>
              <c:idx val="18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D80-49CE-9A8A-5A5477FC5B07}"/>
                </c:ext>
              </c:extLst>
            </c:dLbl>
            <c:dLbl>
              <c:idx val="18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D80-49CE-9A8A-5A5477FC5B07}"/>
                </c:ext>
              </c:extLst>
            </c:dLbl>
            <c:dLbl>
              <c:idx val="18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D80-49CE-9A8A-5A5477FC5B07}"/>
                </c:ext>
              </c:extLst>
            </c:dLbl>
            <c:dLbl>
              <c:idx val="1882"/>
              <c:tx>
                <c:rich>
                  <a:bodyPr/>
                  <a:lstStyle/>
                  <a:p>
                    <a:fld id="{0FD5688F-9024-5947-B478-203D9CEC7A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D80-49CE-9A8A-5A5477FC5B07}"/>
                </c:ext>
              </c:extLst>
            </c:dLbl>
            <c:dLbl>
              <c:idx val="1883"/>
              <c:tx>
                <c:rich>
                  <a:bodyPr/>
                  <a:lstStyle/>
                  <a:p>
                    <a:fld id="{4DB90F51-9655-594B-9DCE-B959AFAD6A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D80-49CE-9A8A-5A5477FC5B07}"/>
                </c:ext>
              </c:extLst>
            </c:dLbl>
            <c:dLbl>
              <c:idx val="1884"/>
              <c:tx>
                <c:rich>
                  <a:bodyPr/>
                  <a:lstStyle/>
                  <a:p>
                    <a:fld id="{F3355FB8-E063-2E4A-8032-0298D7BDD1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D80-49CE-9A8A-5A5477FC5B07}"/>
                </c:ext>
              </c:extLst>
            </c:dLbl>
            <c:dLbl>
              <c:idx val="1885"/>
              <c:tx>
                <c:rich>
                  <a:bodyPr/>
                  <a:lstStyle/>
                  <a:p>
                    <a:fld id="{79B05602-89D3-D346-8D61-FDE4FCF581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D80-49CE-9A8A-5A5477FC5B07}"/>
                </c:ext>
              </c:extLst>
            </c:dLbl>
            <c:dLbl>
              <c:idx val="1886"/>
              <c:tx>
                <c:rich>
                  <a:bodyPr/>
                  <a:lstStyle/>
                  <a:p>
                    <a:fld id="{072FEC81-B649-F44F-9B6C-FB8F1D57A4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D80-49CE-9A8A-5A5477FC5B07}"/>
                </c:ext>
              </c:extLst>
            </c:dLbl>
            <c:dLbl>
              <c:idx val="1887"/>
              <c:tx>
                <c:rich>
                  <a:bodyPr/>
                  <a:lstStyle/>
                  <a:p>
                    <a:fld id="{37038CD0-5439-9A4D-8C39-2F5852A232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D80-49CE-9A8A-5A5477FC5B07}"/>
                </c:ext>
              </c:extLst>
            </c:dLbl>
            <c:dLbl>
              <c:idx val="1888"/>
              <c:layout>
                <c:manualLayout>
                  <c:x val="-3.3408864257328461E-3"/>
                  <c:y val="-0.1239310437938686"/>
                </c:manualLayout>
              </c:layout>
              <c:tx>
                <c:rich>
                  <a:bodyPr/>
                  <a:lstStyle/>
                  <a:p>
                    <a:fld id="{2769A958-C3AB-4F40-9C21-F9690BBECE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4D80-49CE-9A8A-5A5477FC5B07}"/>
                </c:ext>
              </c:extLst>
            </c:dLbl>
            <c:dLbl>
              <c:idx val="1889"/>
              <c:tx>
                <c:rich>
                  <a:bodyPr/>
                  <a:lstStyle/>
                  <a:p>
                    <a:fld id="{9E33043B-22BC-E147-BE3D-2537F1347A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D80-49CE-9A8A-5A5477FC5B07}"/>
                </c:ext>
              </c:extLst>
            </c:dLbl>
            <c:dLbl>
              <c:idx val="1890"/>
              <c:tx>
                <c:rich>
                  <a:bodyPr/>
                  <a:lstStyle/>
                  <a:p>
                    <a:fld id="{7F6D81B7-4F99-F94B-9EDA-2AA2479AB3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D80-49CE-9A8A-5A5477FC5B07}"/>
                </c:ext>
              </c:extLst>
            </c:dLbl>
            <c:dLbl>
              <c:idx val="1891"/>
              <c:tx>
                <c:rich>
                  <a:bodyPr/>
                  <a:lstStyle/>
                  <a:p>
                    <a:fld id="{1DAAC161-5410-EE45-A579-27A45D78FA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D80-49CE-9A8A-5A5477FC5B07}"/>
                </c:ext>
              </c:extLst>
            </c:dLbl>
            <c:dLbl>
              <c:idx val="1892"/>
              <c:tx>
                <c:rich>
                  <a:bodyPr/>
                  <a:lstStyle/>
                  <a:p>
                    <a:fld id="{9B4E8BF6-F0BC-6943-B1AA-E9DFA04F27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D80-49CE-9A8A-5A5477FC5B07}"/>
                </c:ext>
              </c:extLst>
            </c:dLbl>
            <c:dLbl>
              <c:idx val="1893"/>
              <c:tx>
                <c:rich>
                  <a:bodyPr/>
                  <a:lstStyle/>
                  <a:p>
                    <a:fld id="{E1DBA8DE-52D2-DC49-92F3-BC667F715D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D80-49CE-9A8A-5A5477FC5B07}"/>
                </c:ext>
              </c:extLst>
            </c:dLbl>
            <c:dLbl>
              <c:idx val="1894"/>
              <c:tx>
                <c:rich>
                  <a:bodyPr/>
                  <a:lstStyle/>
                  <a:p>
                    <a:fld id="{F5962E4C-DEA3-8C41-AE0C-2300E8749E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D80-49CE-9A8A-5A5477FC5B07}"/>
                </c:ext>
              </c:extLst>
            </c:dLbl>
            <c:dLbl>
              <c:idx val="1895"/>
              <c:tx>
                <c:rich>
                  <a:bodyPr/>
                  <a:lstStyle/>
                  <a:p>
                    <a:fld id="{A3DB6776-C9D6-1A41-B2C5-C6C480C814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D80-49CE-9A8A-5A5477FC5B07}"/>
                </c:ext>
              </c:extLst>
            </c:dLbl>
            <c:dLbl>
              <c:idx val="1896"/>
              <c:tx>
                <c:rich>
                  <a:bodyPr/>
                  <a:lstStyle/>
                  <a:p>
                    <a:fld id="{CBC1E469-E100-1840-961F-1F94FCF227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D80-49CE-9A8A-5A5477FC5B07}"/>
                </c:ext>
              </c:extLst>
            </c:dLbl>
            <c:dLbl>
              <c:idx val="1897"/>
              <c:tx>
                <c:rich>
                  <a:bodyPr/>
                  <a:lstStyle/>
                  <a:p>
                    <a:fld id="{AC05D326-0D81-A14E-9958-0D67440813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D80-49CE-9A8A-5A5477FC5B07}"/>
                </c:ext>
              </c:extLst>
            </c:dLbl>
            <c:dLbl>
              <c:idx val="1898"/>
              <c:tx>
                <c:rich>
                  <a:bodyPr/>
                  <a:lstStyle/>
                  <a:p>
                    <a:fld id="{ED7E9085-6650-8242-BE35-08CDD962FB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4D80-49CE-9A8A-5A5477FC5B07}"/>
                </c:ext>
              </c:extLst>
            </c:dLbl>
            <c:dLbl>
              <c:idx val="1899"/>
              <c:tx>
                <c:rich>
                  <a:bodyPr/>
                  <a:lstStyle/>
                  <a:p>
                    <a:fld id="{F3D8A213-A9B8-0B4F-AD53-17559A078B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4D80-49CE-9A8A-5A5477FC5B07}"/>
                </c:ext>
              </c:extLst>
            </c:dLbl>
            <c:dLbl>
              <c:idx val="1900"/>
              <c:tx>
                <c:rich>
                  <a:bodyPr/>
                  <a:lstStyle/>
                  <a:p>
                    <a:fld id="{9BADBFB7-EC0D-7E4B-9F25-453D4F2B4A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D80-49CE-9A8A-5A5477FC5B07}"/>
                </c:ext>
              </c:extLst>
            </c:dLbl>
            <c:dLbl>
              <c:idx val="1901"/>
              <c:tx>
                <c:rich>
                  <a:bodyPr/>
                  <a:lstStyle/>
                  <a:p>
                    <a:fld id="{86F9DFD2-88D1-484F-B2FF-02B1ECE5DE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4D80-49CE-9A8A-5A5477FC5B07}"/>
                </c:ext>
              </c:extLst>
            </c:dLbl>
            <c:dLbl>
              <c:idx val="1902"/>
              <c:tx>
                <c:rich>
                  <a:bodyPr/>
                  <a:lstStyle/>
                  <a:p>
                    <a:fld id="{027BD258-D369-4C44-B2F1-5F65923E92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D80-49CE-9A8A-5A5477FC5B07}"/>
                </c:ext>
              </c:extLst>
            </c:dLbl>
            <c:dLbl>
              <c:idx val="1903"/>
              <c:tx>
                <c:rich>
                  <a:bodyPr/>
                  <a:lstStyle/>
                  <a:p>
                    <a:fld id="{B2FDF81B-D283-7A48-8946-7DC9D1A3C1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4D80-49CE-9A8A-5A5477FC5B07}"/>
                </c:ext>
              </c:extLst>
            </c:dLbl>
            <c:dLbl>
              <c:idx val="1904"/>
              <c:tx>
                <c:rich>
                  <a:bodyPr/>
                  <a:lstStyle/>
                  <a:p>
                    <a:fld id="{A0CF6482-3D81-3B48-A180-31CF12322D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4D80-49CE-9A8A-5A5477FC5B07}"/>
                </c:ext>
              </c:extLst>
            </c:dLbl>
            <c:dLbl>
              <c:idx val="1905"/>
              <c:tx>
                <c:rich>
                  <a:bodyPr/>
                  <a:lstStyle/>
                  <a:p>
                    <a:fld id="{F52B98DA-C437-1445-90A0-A299BF321D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4D80-49CE-9A8A-5A5477FC5B07}"/>
                </c:ext>
              </c:extLst>
            </c:dLbl>
            <c:dLbl>
              <c:idx val="1906"/>
              <c:tx>
                <c:rich>
                  <a:bodyPr/>
                  <a:lstStyle/>
                  <a:p>
                    <a:fld id="{BA4A95CC-E2C1-FD4F-AE8E-FF22EB51C5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4D80-49CE-9A8A-5A5477FC5B07}"/>
                </c:ext>
              </c:extLst>
            </c:dLbl>
            <c:dLbl>
              <c:idx val="1907"/>
              <c:tx>
                <c:rich>
                  <a:bodyPr/>
                  <a:lstStyle/>
                  <a:p>
                    <a:fld id="{3EB60CCA-3366-BD47-B852-5518E9C2C0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4D80-49CE-9A8A-5A5477FC5B07}"/>
                </c:ext>
              </c:extLst>
            </c:dLbl>
            <c:dLbl>
              <c:idx val="1908"/>
              <c:tx>
                <c:rich>
                  <a:bodyPr/>
                  <a:lstStyle/>
                  <a:p>
                    <a:fld id="{BBE9074D-20ED-264B-959D-7F28A1429C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4D80-49CE-9A8A-5A5477FC5B07}"/>
                </c:ext>
              </c:extLst>
            </c:dLbl>
            <c:dLbl>
              <c:idx val="1909"/>
              <c:tx>
                <c:rich>
                  <a:bodyPr/>
                  <a:lstStyle/>
                  <a:p>
                    <a:fld id="{4AF17122-3360-D04B-8040-49624A5239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4D80-49CE-9A8A-5A5477FC5B07}"/>
                </c:ext>
              </c:extLst>
            </c:dLbl>
            <c:dLbl>
              <c:idx val="1910"/>
              <c:tx>
                <c:rich>
                  <a:bodyPr/>
                  <a:lstStyle/>
                  <a:p>
                    <a:fld id="{AB1AC924-7F46-F14D-A333-8D543E0EBF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4D80-49CE-9A8A-5A5477FC5B07}"/>
                </c:ext>
              </c:extLst>
            </c:dLbl>
            <c:dLbl>
              <c:idx val="1911"/>
              <c:tx>
                <c:rich>
                  <a:bodyPr/>
                  <a:lstStyle/>
                  <a:p>
                    <a:fld id="{6C0D6D48-9B85-CA43-AE1A-E7B003D64A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4D80-49CE-9A8A-5A5477FC5B07}"/>
                </c:ext>
              </c:extLst>
            </c:dLbl>
            <c:dLbl>
              <c:idx val="1912"/>
              <c:tx>
                <c:rich>
                  <a:bodyPr/>
                  <a:lstStyle/>
                  <a:p>
                    <a:fld id="{A6AB093B-F27D-AB4C-A855-125DD36387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4D80-49CE-9A8A-5A5477FC5B07}"/>
                </c:ext>
              </c:extLst>
            </c:dLbl>
            <c:dLbl>
              <c:idx val="1913"/>
              <c:tx>
                <c:rich>
                  <a:bodyPr/>
                  <a:lstStyle/>
                  <a:p>
                    <a:fld id="{C3938E45-2ECD-FD4D-89BA-F5CB2D2191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4D80-49CE-9A8A-5A5477FC5B07}"/>
                </c:ext>
              </c:extLst>
            </c:dLbl>
            <c:dLbl>
              <c:idx val="1914"/>
              <c:tx>
                <c:rich>
                  <a:bodyPr/>
                  <a:lstStyle/>
                  <a:p>
                    <a:fld id="{DF0FDFD0-19F1-A642-87E0-C5AD4DB07F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4D80-49CE-9A8A-5A5477FC5B07}"/>
                </c:ext>
              </c:extLst>
            </c:dLbl>
            <c:dLbl>
              <c:idx val="1915"/>
              <c:tx>
                <c:rich>
                  <a:bodyPr/>
                  <a:lstStyle/>
                  <a:p>
                    <a:fld id="{03486C5E-8355-7943-A1C1-FC287CE45C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4D80-49CE-9A8A-5A5477FC5B07}"/>
                </c:ext>
              </c:extLst>
            </c:dLbl>
            <c:dLbl>
              <c:idx val="1916"/>
              <c:tx>
                <c:rich>
                  <a:bodyPr/>
                  <a:lstStyle/>
                  <a:p>
                    <a:fld id="{A73B6DD1-0A89-3148-A3B4-8BE4963654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4D80-49CE-9A8A-5A5477FC5B07}"/>
                </c:ext>
              </c:extLst>
            </c:dLbl>
            <c:dLbl>
              <c:idx val="1917"/>
              <c:tx>
                <c:rich>
                  <a:bodyPr/>
                  <a:lstStyle/>
                  <a:p>
                    <a:fld id="{784F5843-96A0-AB45-8272-DC34866475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4D80-49CE-9A8A-5A5477FC5B07}"/>
                </c:ext>
              </c:extLst>
            </c:dLbl>
            <c:dLbl>
              <c:idx val="1918"/>
              <c:tx>
                <c:rich>
                  <a:bodyPr/>
                  <a:lstStyle/>
                  <a:p>
                    <a:fld id="{6FEEF9E2-059B-A140-A86A-23854170B0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4D80-49CE-9A8A-5A5477FC5B07}"/>
                </c:ext>
              </c:extLst>
            </c:dLbl>
            <c:dLbl>
              <c:idx val="1919"/>
              <c:tx>
                <c:rich>
                  <a:bodyPr/>
                  <a:lstStyle/>
                  <a:p>
                    <a:fld id="{34072E71-F73E-9C42-AAE5-B1DF99FAA4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4D80-49CE-9A8A-5A5477FC5B07}"/>
                </c:ext>
              </c:extLst>
            </c:dLbl>
            <c:dLbl>
              <c:idx val="1920"/>
              <c:tx>
                <c:rich>
                  <a:bodyPr/>
                  <a:lstStyle/>
                  <a:p>
                    <a:fld id="{6A02B0C4-5018-6A45-9848-A5F219BBEC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4D80-49CE-9A8A-5A5477FC5B07}"/>
                </c:ext>
              </c:extLst>
            </c:dLbl>
            <c:dLbl>
              <c:idx val="1921"/>
              <c:tx>
                <c:rich>
                  <a:bodyPr/>
                  <a:lstStyle/>
                  <a:p>
                    <a:fld id="{965E994D-D28D-934F-A58E-088F81A3FE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4D80-49CE-9A8A-5A5477FC5B07}"/>
                </c:ext>
              </c:extLst>
            </c:dLbl>
            <c:dLbl>
              <c:idx val="1922"/>
              <c:tx>
                <c:rich>
                  <a:bodyPr/>
                  <a:lstStyle/>
                  <a:p>
                    <a:fld id="{C6C0F849-7723-C949-86CE-FE94FF0E57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4D80-49CE-9A8A-5A5477FC5B07}"/>
                </c:ext>
              </c:extLst>
            </c:dLbl>
            <c:dLbl>
              <c:idx val="19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4D80-49CE-9A8A-5A5477FC5B07}"/>
                </c:ext>
              </c:extLst>
            </c:dLbl>
            <c:dLbl>
              <c:idx val="19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4D80-49CE-9A8A-5A5477FC5B07}"/>
                </c:ext>
              </c:extLst>
            </c:dLbl>
            <c:dLbl>
              <c:idx val="19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4D80-49CE-9A8A-5A5477FC5B07}"/>
                </c:ext>
              </c:extLst>
            </c:dLbl>
            <c:dLbl>
              <c:idx val="19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4D80-49CE-9A8A-5A5477FC5B07}"/>
                </c:ext>
              </c:extLst>
            </c:dLbl>
            <c:dLbl>
              <c:idx val="19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4D80-49CE-9A8A-5A5477FC5B07}"/>
                </c:ext>
              </c:extLst>
            </c:dLbl>
            <c:dLbl>
              <c:idx val="19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4D80-49CE-9A8A-5A5477FC5B07}"/>
                </c:ext>
              </c:extLst>
            </c:dLbl>
            <c:dLbl>
              <c:idx val="19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4D80-49CE-9A8A-5A5477FC5B07}"/>
                </c:ext>
              </c:extLst>
            </c:dLbl>
            <c:dLbl>
              <c:idx val="19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4D80-49CE-9A8A-5A5477FC5B07}"/>
                </c:ext>
              </c:extLst>
            </c:dLbl>
            <c:dLbl>
              <c:idx val="19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4D80-49CE-9A8A-5A5477FC5B07}"/>
                </c:ext>
              </c:extLst>
            </c:dLbl>
            <c:dLbl>
              <c:idx val="19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4D80-49CE-9A8A-5A5477FC5B07}"/>
                </c:ext>
              </c:extLst>
            </c:dLbl>
            <c:dLbl>
              <c:idx val="19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4D80-49CE-9A8A-5A5477FC5B07}"/>
                </c:ext>
              </c:extLst>
            </c:dLbl>
            <c:dLbl>
              <c:idx val="19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4D80-49CE-9A8A-5A5477FC5B07}"/>
                </c:ext>
              </c:extLst>
            </c:dLbl>
            <c:dLbl>
              <c:idx val="19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4D80-49CE-9A8A-5A5477FC5B07}"/>
                </c:ext>
              </c:extLst>
            </c:dLbl>
            <c:dLbl>
              <c:idx val="19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4D80-49CE-9A8A-5A5477FC5B07}"/>
                </c:ext>
              </c:extLst>
            </c:dLbl>
            <c:dLbl>
              <c:idx val="19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4D80-49CE-9A8A-5A5477FC5B07}"/>
                </c:ext>
              </c:extLst>
            </c:dLbl>
            <c:dLbl>
              <c:idx val="19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4D80-49CE-9A8A-5A5477FC5B07}"/>
                </c:ext>
              </c:extLst>
            </c:dLbl>
            <c:dLbl>
              <c:idx val="19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4D80-49CE-9A8A-5A5477FC5B07}"/>
                </c:ext>
              </c:extLst>
            </c:dLbl>
            <c:dLbl>
              <c:idx val="1940"/>
              <c:tx>
                <c:rich>
                  <a:bodyPr/>
                  <a:lstStyle/>
                  <a:p>
                    <a:fld id="{98A1B7C2-318C-9A4F-BDF9-BDFD4ADE97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4D80-49CE-9A8A-5A5477FC5B07}"/>
                </c:ext>
              </c:extLst>
            </c:dLbl>
            <c:dLbl>
              <c:idx val="1941"/>
              <c:tx>
                <c:rich>
                  <a:bodyPr/>
                  <a:lstStyle/>
                  <a:p>
                    <a:fld id="{9F942A0B-23C0-8844-B420-9763613CC5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4D80-49CE-9A8A-5A5477FC5B07}"/>
                </c:ext>
              </c:extLst>
            </c:dLbl>
            <c:dLbl>
              <c:idx val="1942"/>
              <c:tx>
                <c:rich>
                  <a:bodyPr/>
                  <a:lstStyle/>
                  <a:p>
                    <a:fld id="{DB6EC039-4DDD-874D-8D70-6D0E6BD894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4D80-49CE-9A8A-5A5477FC5B07}"/>
                </c:ext>
              </c:extLst>
            </c:dLbl>
            <c:dLbl>
              <c:idx val="1943"/>
              <c:tx>
                <c:rich>
                  <a:bodyPr/>
                  <a:lstStyle/>
                  <a:p>
                    <a:fld id="{422BC2A7-2CB9-4A44-A957-F286D9D7B1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4D80-49CE-9A8A-5A5477FC5B07}"/>
                </c:ext>
              </c:extLst>
            </c:dLbl>
            <c:dLbl>
              <c:idx val="19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4D80-49CE-9A8A-5A5477FC5B07}"/>
                </c:ext>
              </c:extLst>
            </c:dLbl>
            <c:dLbl>
              <c:idx val="19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4D80-49CE-9A8A-5A5477FC5B07}"/>
                </c:ext>
              </c:extLst>
            </c:dLbl>
            <c:dLbl>
              <c:idx val="19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4D80-49CE-9A8A-5A5477FC5B07}"/>
                </c:ext>
              </c:extLst>
            </c:dLbl>
            <c:dLbl>
              <c:idx val="19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4D80-49CE-9A8A-5A5477FC5B07}"/>
                </c:ext>
              </c:extLst>
            </c:dLbl>
            <c:dLbl>
              <c:idx val="19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4D80-49CE-9A8A-5A5477FC5B07}"/>
                </c:ext>
              </c:extLst>
            </c:dLbl>
            <c:dLbl>
              <c:idx val="19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4D80-49CE-9A8A-5A5477FC5B07}"/>
                </c:ext>
              </c:extLst>
            </c:dLbl>
            <c:dLbl>
              <c:idx val="19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4D80-49CE-9A8A-5A5477FC5B07}"/>
                </c:ext>
              </c:extLst>
            </c:dLbl>
            <c:dLbl>
              <c:idx val="19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4D80-49CE-9A8A-5A5477FC5B07}"/>
                </c:ext>
              </c:extLst>
            </c:dLbl>
            <c:dLbl>
              <c:idx val="19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4D80-49CE-9A8A-5A5477FC5B07}"/>
                </c:ext>
              </c:extLst>
            </c:dLbl>
            <c:dLbl>
              <c:idx val="19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4D80-49CE-9A8A-5A5477FC5B07}"/>
                </c:ext>
              </c:extLst>
            </c:dLbl>
            <c:dLbl>
              <c:idx val="19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4D80-49CE-9A8A-5A5477FC5B07}"/>
                </c:ext>
              </c:extLst>
            </c:dLbl>
            <c:dLbl>
              <c:idx val="19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4D80-49CE-9A8A-5A5477FC5B07}"/>
                </c:ext>
              </c:extLst>
            </c:dLbl>
            <c:dLbl>
              <c:idx val="19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4D80-49CE-9A8A-5A5477FC5B07}"/>
                </c:ext>
              </c:extLst>
            </c:dLbl>
            <c:dLbl>
              <c:idx val="19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4D80-49CE-9A8A-5A5477FC5B07}"/>
                </c:ext>
              </c:extLst>
            </c:dLbl>
            <c:dLbl>
              <c:idx val="19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4D80-49CE-9A8A-5A5477FC5B07}"/>
                </c:ext>
              </c:extLst>
            </c:dLbl>
            <c:dLbl>
              <c:idx val="19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4D80-49CE-9A8A-5A5477FC5B07}"/>
                </c:ext>
              </c:extLst>
            </c:dLbl>
            <c:dLbl>
              <c:idx val="19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4D80-49CE-9A8A-5A5477FC5B07}"/>
                </c:ext>
              </c:extLst>
            </c:dLbl>
            <c:dLbl>
              <c:idx val="19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5FD7-4219-B8DD-B21BA7FF7FAB}"/>
                </c:ext>
              </c:extLst>
            </c:dLbl>
            <c:dLbl>
              <c:idx val="19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FD7-4219-B8DD-B21BA7FF7FAB}"/>
                </c:ext>
              </c:extLst>
            </c:dLbl>
            <c:dLbl>
              <c:idx val="19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FD7-4219-B8DD-B21BA7FF7FAB}"/>
                </c:ext>
              </c:extLst>
            </c:dLbl>
            <c:dLbl>
              <c:idx val="19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FD7-4219-B8DD-B21BA7FF7FAB}"/>
                </c:ext>
              </c:extLst>
            </c:dLbl>
            <c:dLbl>
              <c:idx val="19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FD7-4219-B8DD-B21BA7FF7FAB}"/>
                </c:ext>
              </c:extLst>
            </c:dLbl>
            <c:dLbl>
              <c:idx val="19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FD7-4219-B8DD-B21BA7FF7FAB}"/>
                </c:ext>
              </c:extLst>
            </c:dLbl>
            <c:dLbl>
              <c:idx val="19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FD7-4219-B8DD-B21BA7FF7FAB}"/>
                </c:ext>
              </c:extLst>
            </c:dLbl>
            <c:dLbl>
              <c:idx val="19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5FD7-4219-B8DD-B21BA7FF7FAB}"/>
                </c:ext>
              </c:extLst>
            </c:dLbl>
            <c:dLbl>
              <c:idx val="1969"/>
              <c:tx>
                <c:rich>
                  <a:bodyPr/>
                  <a:lstStyle/>
                  <a:p>
                    <a:fld id="{FB58BB67-D498-A348-B1A6-D4C68FEB12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FD7-4219-B8DD-B21BA7FF7FAB}"/>
                </c:ext>
              </c:extLst>
            </c:dLbl>
            <c:dLbl>
              <c:idx val="1970"/>
              <c:tx>
                <c:rich>
                  <a:bodyPr/>
                  <a:lstStyle/>
                  <a:p>
                    <a:fld id="{58E631E6-ABB7-0145-A65C-61D16309A6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FD7-4219-B8DD-B21BA7FF7FAB}"/>
                </c:ext>
              </c:extLst>
            </c:dLbl>
            <c:dLbl>
              <c:idx val="19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5FD7-4219-B8DD-B21BA7FF7FAB}"/>
                </c:ext>
              </c:extLst>
            </c:dLbl>
            <c:dLbl>
              <c:idx val="1972"/>
              <c:delete val="1"/>
              <c:extLst>
                <c:ext xmlns:c15="http://schemas.microsoft.com/office/drawing/2012/chart" uri="{CE6537A1-D6FC-4f65-9D91-7224C49458BB}"/>
                <c:ext xmlns:c16="http://schemas.microsoft.com/office/drawing/2014/chart" uri="{C3380CC4-5D6E-409C-BE32-E72D297353CC}">
                  <c16:uniqueId val="{00000010-5FD7-4219-B8DD-B21BA7FF7FAB}"/>
                </c:ext>
              </c:extLst>
            </c:dLbl>
            <c:dLbl>
              <c:idx val="19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5FD7-4219-B8DD-B21BA7FF7FAB}"/>
                </c:ext>
              </c:extLst>
            </c:dLbl>
            <c:dLbl>
              <c:idx val="19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5FD7-4219-B8DD-B21BA7FF7FAB}"/>
                </c:ext>
              </c:extLst>
            </c:dLbl>
            <c:dLbl>
              <c:idx val="1975"/>
              <c:tx>
                <c:rich>
                  <a:bodyPr/>
                  <a:lstStyle/>
                  <a:p>
                    <a:fld id="{1B996347-7876-834A-A9A5-BB632935C7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FD7-4219-B8DD-B21BA7FF7FAB}"/>
                </c:ext>
              </c:extLst>
            </c:dLbl>
            <c:dLbl>
              <c:idx val="1976"/>
              <c:tx>
                <c:rich>
                  <a:bodyPr/>
                  <a:lstStyle/>
                  <a:p>
                    <a:fld id="{356697C7-913C-7C47-BDAC-AADF6D0A9E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FD7-4219-B8DD-B21BA7FF7FAB}"/>
                </c:ext>
              </c:extLst>
            </c:dLbl>
            <c:dLbl>
              <c:idx val="1977"/>
              <c:tx>
                <c:rich>
                  <a:bodyPr/>
                  <a:lstStyle/>
                  <a:p>
                    <a:fld id="{6763D9AA-E7A8-E34A-B5EE-E8DC026A6C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FD7-4219-B8DD-B21BA7FF7FAB}"/>
                </c:ext>
              </c:extLst>
            </c:dLbl>
            <c:dLbl>
              <c:idx val="1978"/>
              <c:tx>
                <c:rich>
                  <a:bodyPr/>
                  <a:lstStyle/>
                  <a:p>
                    <a:fld id="{691EC37A-1C27-9C45-A725-FAC939A292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FD7-4219-B8DD-B21BA7FF7FAB}"/>
                </c:ext>
              </c:extLst>
            </c:dLbl>
            <c:dLbl>
              <c:idx val="1979"/>
              <c:tx>
                <c:rich>
                  <a:bodyPr/>
                  <a:lstStyle/>
                  <a:p>
                    <a:fld id="{53CBA10D-43F5-4847-B36C-659EBF6879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FD7-4219-B8DD-B21BA7FF7FAB}"/>
                </c:ext>
              </c:extLst>
            </c:dLbl>
            <c:dLbl>
              <c:idx val="1980"/>
              <c:tx>
                <c:rich>
                  <a:bodyPr/>
                  <a:lstStyle/>
                  <a:p>
                    <a:fld id="{306862CF-3FA3-E544-BE9E-ED4F841C9B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FD7-4219-B8DD-B21BA7FF7FAB}"/>
                </c:ext>
              </c:extLst>
            </c:dLbl>
            <c:dLbl>
              <c:idx val="1981"/>
              <c:tx>
                <c:rich>
                  <a:bodyPr/>
                  <a:lstStyle/>
                  <a:p>
                    <a:fld id="{0753690F-A4B4-4B45-9ED6-3B0DF14152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FD7-4219-B8DD-B21BA7FF7FAB}"/>
                </c:ext>
              </c:extLst>
            </c:dLbl>
            <c:dLbl>
              <c:idx val="1982"/>
              <c:tx>
                <c:rich>
                  <a:bodyPr/>
                  <a:lstStyle/>
                  <a:p>
                    <a:fld id="{1EB9F9AB-5681-4B41-8BF8-2DF14ABB57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FD7-4219-B8DD-B21BA7FF7FAB}"/>
                </c:ext>
              </c:extLst>
            </c:dLbl>
            <c:dLbl>
              <c:idx val="1983"/>
              <c:tx>
                <c:rich>
                  <a:bodyPr/>
                  <a:lstStyle/>
                  <a:p>
                    <a:fld id="{43AC464E-BB44-DE44-8AFB-51CA7C73FA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FD7-4219-B8DD-B21BA7FF7FAB}"/>
                </c:ext>
              </c:extLst>
            </c:dLbl>
            <c:dLbl>
              <c:idx val="1984"/>
              <c:tx>
                <c:rich>
                  <a:bodyPr/>
                  <a:lstStyle/>
                  <a:p>
                    <a:fld id="{C5235F14-850B-D341-9256-C07F651A54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FD7-4219-B8DD-B21BA7FF7FAB}"/>
                </c:ext>
              </c:extLst>
            </c:dLbl>
            <c:dLbl>
              <c:idx val="1985"/>
              <c:tx>
                <c:rich>
                  <a:bodyPr/>
                  <a:lstStyle/>
                  <a:p>
                    <a:fld id="{4B984F56-8064-4A45-9D6C-9BE333BBFB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FD7-4219-B8DD-B21BA7FF7FAB}"/>
                </c:ext>
              </c:extLst>
            </c:dLbl>
            <c:dLbl>
              <c:idx val="1986"/>
              <c:tx>
                <c:rich>
                  <a:bodyPr/>
                  <a:lstStyle/>
                  <a:p>
                    <a:fld id="{E746EBF8-D399-5444-9CA8-88AC61805E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FD7-4219-B8DD-B21BA7FF7FAB}"/>
                </c:ext>
              </c:extLst>
            </c:dLbl>
            <c:dLbl>
              <c:idx val="1987"/>
              <c:tx>
                <c:rich>
                  <a:bodyPr/>
                  <a:lstStyle/>
                  <a:p>
                    <a:fld id="{8137E586-A375-1342-A19D-D8206AEBBC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FD7-4219-B8DD-B21BA7FF7FAB}"/>
                </c:ext>
              </c:extLst>
            </c:dLbl>
            <c:dLbl>
              <c:idx val="1988"/>
              <c:tx>
                <c:rich>
                  <a:bodyPr/>
                  <a:lstStyle/>
                  <a:p>
                    <a:fld id="{DD03B906-5E62-7548-AF3D-5DF011B9EA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FD7-4219-B8DD-B21BA7FF7FAB}"/>
                </c:ext>
              </c:extLst>
            </c:dLbl>
            <c:dLbl>
              <c:idx val="1989"/>
              <c:tx>
                <c:rich>
                  <a:bodyPr/>
                  <a:lstStyle/>
                  <a:p>
                    <a:fld id="{60C625AB-8A45-0641-AF29-E5DD2DB510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FD7-4219-B8DD-B21BA7FF7FAB}"/>
                </c:ext>
              </c:extLst>
            </c:dLbl>
            <c:dLbl>
              <c:idx val="1990"/>
              <c:tx>
                <c:rich>
                  <a:bodyPr/>
                  <a:lstStyle/>
                  <a:p>
                    <a:fld id="{2E6CE137-49C0-BE4D-B43B-2B13F4AF8E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FD7-4219-B8DD-B21BA7FF7FAB}"/>
                </c:ext>
              </c:extLst>
            </c:dLbl>
            <c:dLbl>
              <c:idx val="1991"/>
              <c:tx>
                <c:rich>
                  <a:bodyPr/>
                  <a:lstStyle/>
                  <a:p>
                    <a:fld id="{ECF8FF14-D418-8349-8AE9-C55021B763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FD7-4219-B8DD-B21BA7FF7FAB}"/>
                </c:ext>
              </c:extLst>
            </c:dLbl>
            <c:dLbl>
              <c:idx val="1992"/>
              <c:tx>
                <c:rich>
                  <a:bodyPr/>
                  <a:lstStyle/>
                  <a:p>
                    <a:fld id="{914DAC21-FB0B-F842-8398-AC46869D92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FD7-4219-B8DD-B21BA7FF7FAB}"/>
                </c:ext>
              </c:extLst>
            </c:dLbl>
            <c:dLbl>
              <c:idx val="1993"/>
              <c:tx>
                <c:rich>
                  <a:bodyPr/>
                  <a:lstStyle/>
                  <a:p>
                    <a:fld id="{3F6A892F-5F6C-2B43-8BFB-FDA11993BE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FD7-4219-B8DD-B21BA7FF7FAB}"/>
                </c:ext>
              </c:extLst>
            </c:dLbl>
            <c:dLbl>
              <c:idx val="1994"/>
              <c:tx>
                <c:rich>
                  <a:bodyPr/>
                  <a:lstStyle/>
                  <a:p>
                    <a:fld id="{EC93C370-AA6A-C84D-9AE6-9F4EB59307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FD7-4219-B8DD-B21BA7FF7FAB}"/>
                </c:ext>
              </c:extLst>
            </c:dLbl>
            <c:dLbl>
              <c:idx val="1995"/>
              <c:tx>
                <c:rich>
                  <a:bodyPr/>
                  <a:lstStyle/>
                  <a:p>
                    <a:fld id="{508CC155-15EB-4143-90B2-0A82C3510F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5FD7-4219-B8DD-B21BA7FF7FAB}"/>
                </c:ext>
              </c:extLst>
            </c:dLbl>
            <c:dLbl>
              <c:idx val="1996"/>
              <c:tx>
                <c:rich>
                  <a:bodyPr/>
                  <a:lstStyle/>
                  <a:p>
                    <a:fld id="{7729BA24-CB41-FF48-8D81-E1197A4861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5FD7-4219-B8DD-B21BA7FF7FAB}"/>
                </c:ext>
              </c:extLst>
            </c:dLbl>
            <c:dLbl>
              <c:idx val="1997"/>
              <c:tx>
                <c:rich>
                  <a:bodyPr/>
                  <a:lstStyle/>
                  <a:p>
                    <a:fld id="{C874D510-15A7-E349-9D19-8EF71FED63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5FD7-4219-B8DD-B21BA7FF7FAB}"/>
                </c:ext>
              </c:extLst>
            </c:dLbl>
            <c:dLbl>
              <c:idx val="1998"/>
              <c:tx>
                <c:rich>
                  <a:bodyPr/>
                  <a:lstStyle/>
                  <a:p>
                    <a:fld id="{790DD338-217F-484F-8FE3-77DEB2A358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5FD7-4219-B8DD-B21BA7FF7FAB}"/>
                </c:ext>
              </c:extLst>
            </c:dLbl>
            <c:dLbl>
              <c:idx val="1999"/>
              <c:tx>
                <c:rich>
                  <a:bodyPr/>
                  <a:lstStyle/>
                  <a:p>
                    <a:fld id="{63B2C865-A3FB-9A4D-935F-C44621EDA5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5FD7-4219-B8DD-B21BA7FF7FAB}"/>
                </c:ext>
              </c:extLst>
            </c:dLbl>
            <c:dLbl>
              <c:idx val="2000"/>
              <c:tx>
                <c:rich>
                  <a:bodyPr/>
                  <a:lstStyle/>
                  <a:p>
                    <a:fld id="{B61CC905-CE4C-EE42-928D-9A4A5E8698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5FD7-4219-B8DD-B21BA7FF7FAB}"/>
                </c:ext>
              </c:extLst>
            </c:dLbl>
            <c:dLbl>
              <c:idx val="2001"/>
              <c:tx>
                <c:rich>
                  <a:bodyPr/>
                  <a:lstStyle/>
                  <a:p>
                    <a:fld id="{4D90E4B4-2243-D04A-B44B-358110056C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5FD7-4219-B8DD-B21BA7FF7FAB}"/>
                </c:ext>
              </c:extLst>
            </c:dLbl>
            <c:dLbl>
              <c:idx val="2002"/>
              <c:tx>
                <c:rich>
                  <a:bodyPr/>
                  <a:lstStyle/>
                  <a:p>
                    <a:fld id="{EB2A9CF8-04FC-0C46-BE2C-497DE94A87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5FD7-4219-B8DD-B21BA7FF7FAB}"/>
                </c:ext>
              </c:extLst>
            </c:dLbl>
            <c:dLbl>
              <c:idx val="2003"/>
              <c:tx>
                <c:rich>
                  <a:bodyPr/>
                  <a:lstStyle/>
                  <a:p>
                    <a:fld id="{63238723-190E-084B-8968-E23211FB48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5FD7-4219-B8DD-B21BA7FF7FAB}"/>
                </c:ext>
              </c:extLst>
            </c:dLbl>
            <c:dLbl>
              <c:idx val="20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5FD7-4219-B8DD-B21BA7FF7FAB}"/>
                </c:ext>
              </c:extLst>
            </c:dLbl>
            <c:dLbl>
              <c:idx val="20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5FD7-4219-B8DD-B21BA7FF7FAB}"/>
                </c:ext>
              </c:extLst>
            </c:dLbl>
            <c:dLbl>
              <c:idx val="2006"/>
              <c:tx>
                <c:rich>
                  <a:bodyPr/>
                  <a:lstStyle/>
                  <a:p>
                    <a:fld id="{FFC64121-1FBA-A74A-B3C5-F62D1ED304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5FD7-4219-B8DD-B21BA7FF7FAB}"/>
                </c:ext>
              </c:extLst>
            </c:dLbl>
            <c:dLbl>
              <c:idx val="2007"/>
              <c:tx>
                <c:rich>
                  <a:bodyPr/>
                  <a:lstStyle/>
                  <a:p>
                    <a:fld id="{49FAA910-0B1E-264D-B312-379B23257D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5FD7-4219-B8DD-B21BA7FF7FAB}"/>
                </c:ext>
              </c:extLst>
            </c:dLbl>
            <c:dLbl>
              <c:idx val="2008"/>
              <c:tx>
                <c:rich>
                  <a:bodyPr/>
                  <a:lstStyle/>
                  <a:p>
                    <a:fld id="{EAB487BA-A13B-3E4E-B8F3-273923EA15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5FD7-4219-B8DD-B21BA7FF7FAB}"/>
                </c:ext>
              </c:extLst>
            </c:dLbl>
            <c:dLbl>
              <c:idx val="2009"/>
              <c:tx>
                <c:rich>
                  <a:bodyPr/>
                  <a:lstStyle/>
                  <a:p>
                    <a:fld id="{C581FF46-B7B9-4348-92D2-ED9C5501F6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5FD7-4219-B8DD-B21BA7FF7FAB}"/>
                </c:ext>
              </c:extLst>
            </c:dLbl>
            <c:dLbl>
              <c:idx val="2010"/>
              <c:tx>
                <c:rich>
                  <a:bodyPr/>
                  <a:lstStyle/>
                  <a:p>
                    <a:fld id="{3C9F8816-63EF-4842-B79B-8DD9DA3773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5FD7-4219-B8DD-B21BA7FF7FAB}"/>
                </c:ext>
              </c:extLst>
            </c:dLbl>
            <c:dLbl>
              <c:idx val="2011"/>
              <c:tx>
                <c:rich>
                  <a:bodyPr/>
                  <a:lstStyle/>
                  <a:p>
                    <a:fld id="{B2F6ACD9-DC84-F541-A988-21BA2FCC62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5FD7-4219-B8DD-B21BA7FF7FAB}"/>
                </c:ext>
              </c:extLst>
            </c:dLbl>
            <c:dLbl>
              <c:idx val="2012"/>
              <c:tx>
                <c:rich>
                  <a:bodyPr/>
                  <a:lstStyle/>
                  <a:p>
                    <a:fld id="{1B31EDF1-744C-6B4E-BC73-E68A3DA5BD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5FD7-4219-B8DD-B21BA7FF7FAB}"/>
                </c:ext>
              </c:extLst>
            </c:dLbl>
            <c:dLbl>
              <c:idx val="2013"/>
              <c:tx>
                <c:rich>
                  <a:bodyPr/>
                  <a:lstStyle/>
                  <a:p>
                    <a:fld id="{8190BACD-4516-1443-8214-AA1ED30128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5FD7-4219-B8DD-B21BA7FF7FAB}"/>
                </c:ext>
              </c:extLst>
            </c:dLbl>
            <c:dLbl>
              <c:idx val="2014"/>
              <c:tx>
                <c:rich>
                  <a:bodyPr/>
                  <a:lstStyle/>
                  <a:p>
                    <a:fld id="{5AA02FE7-FAD5-EA4F-B901-369771F6F8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5FD7-4219-B8DD-B21BA7FF7FAB}"/>
                </c:ext>
              </c:extLst>
            </c:dLbl>
            <c:dLbl>
              <c:idx val="2015"/>
              <c:tx>
                <c:rich>
                  <a:bodyPr/>
                  <a:lstStyle/>
                  <a:p>
                    <a:fld id="{EAA12C1D-9176-794D-AFFA-AF8E3F094A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5FD7-4219-B8DD-B21BA7FF7FAB}"/>
                </c:ext>
              </c:extLst>
            </c:dLbl>
            <c:dLbl>
              <c:idx val="2016"/>
              <c:tx>
                <c:rich>
                  <a:bodyPr/>
                  <a:lstStyle/>
                  <a:p>
                    <a:fld id="{D5DF28A0-3A24-5D47-8A9E-E3F9BE38BB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5FD7-4219-B8DD-B21BA7FF7FAB}"/>
                </c:ext>
              </c:extLst>
            </c:dLbl>
            <c:dLbl>
              <c:idx val="2017"/>
              <c:tx>
                <c:rich>
                  <a:bodyPr/>
                  <a:lstStyle/>
                  <a:p>
                    <a:fld id="{91EA0444-770E-4C49-B500-5AD643D9E5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5FD7-4219-B8DD-B21BA7FF7FAB}"/>
                </c:ext>
              </c:extLst>
            </c:dLbl>
            <c:dLbl>
              <c:idx val="2018"/>
              <c:tx>
                <c:rich>
                  <a:bodyPr/>
                  <a:lstStyle/>
                  <a:p>
                    <a:fld id="{B91A5C3B-528D-D046-9C87-89FDA7FD89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5FD7-4219-B8DD-B21BA7FF7FAB}"/>
                </c:ext>
              </c:extLst>
            </c:dLbl>
            <c:dLbl>
              <c:idx val="2019"/>
              <c:tx>
                <c:rich>
                  <a:bodyPr/>
                  <a:lstStyle/>
                  <a:p>
                    <a:fld id="{07609573-91DB-5D47-982D-EC6C6D0C7A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5FD7-4219-B8DD-B21BA7FF7FAB}"/>
                </c:ext>
              </c:extLst>
            </c:dLbl>
            <c:dLbl>
              <c:idx val="2020"/>
              <c:tx>
                <c:rich>
                  <a:bodyPr/>
                  <a:lstStyle/>
                  <a:p>
                    <a:fld id="{CBD23CF0-F78E-0C45-8181-636CBC3C7F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5FD7-4219-B8DD-B21BA7FF7FAB}"/>
                </c:ext>
              </c:extLst>
            </c:dLbl>
            <c:dLbl>
              <c:idx val="2021"/>
              <c:tx>
                <c:rich>
                  <a:bodyPr/>
                  <a:lstStyle/>
                  <a:p>
                    <a:fld id="{96732ECA-5C4F-B44A-9FA0-490E09EBFC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5FD7-4219-B8DD-B21BA7FF7FAB}"/>
                </c:ext>
              </c:extLst>
            </c:dLbl>
            <c:dLbl>
              <c:idx val="2022"/>
              <c:tx>
                <c:rich>
                  <a:bodyPr/>
                  <a:lstStyle/>
                  <a:p>
                    <a:fld id="{975AA440-8462-3348-BC22-438808F804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5FD7-4219-B8DD-B21BA7FF7FAB}"/>
                </c:ext>
              </c:extLst>
            </c:dLbl>
            <c:dLbl>
              <c:idx val="2023"/>
              <c:tx>
                <c:rich>
                  <a:bodyPr/>
                  <a:lstStyle/>
                  <a:p>
                    <a:fld id="{11A69961-C081-B342-8D81-9A6CBEBD7C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5FD7-4219-B8DD-B21BA7FF7FAB}"/>
                </c:ext>
              </c:extLst>
            </c:dLbl>
            <c:dLbl>
              <c:idx val="2024"/>
              <c:tx>
                <c:rich>
                  <a:bodyPr/>
                  <a:lstStyle/>
                  <a:p>
                    <a:fld id="{D57F8476-05EB-7A49-987E-AC5FEB03FE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5FD7-4219-B8DD-B21BA7FF7FAB}"/>
                </c:ext>
              </c:extLst>
            </c:dLbl>
            <c:dLbl>
              <c:idx val="2025"/>
              <c:tx>
                <c:rich>
                  <a:bodyPr/>
                  <a:lstStyle/>
                  <a:p>
                    <a:fld id="{EE75BC3C-B64D-1E4F-B198-8337D6F4BF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5FD7-4219-B8DD-B21BA7FF7FAB}"/>
                </c:ext>
              </c:extLst>
            </c:dLbl>
            <c:dLbl>
              <c:idx val="2026"/>
              <c:tx>
                <c:rich>
                  <a:bodyPr/>
                  <a:lstStyle/>
                  <a:p>
                    <a:fld id="{E7C891CD-1A4E-144B-BC55-68CF494F4F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5FD7-4219-B8DD-B21BA7FF7FAB}"/>
                </c:ext>
              </c:extLst>
            </c:dLbl>
            <c:dLbl>
              <c:idx val="2027"/>
              <c:tx>
                <c:rich>
                  <a:bodyPr/>
                  <a:lstStyle/>
                  <a:p>
                    <a:fld id="{62409445-7A21-E14D-9C2F-DD0DD7C410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5FD7-4219-B8DD-B21BA7FF7FAB}"/>
                </c:ext>
              </c:extLst>
            </c:dLbl>
            <c:dLbl>
              <c:idx val="2028"/>
              <c:tx>
                <c:rich>
                  <a:bodyPr/>
                  <a:lstStyle/>
                  <a:p>
                    <a:fld id="{255F9209-B0C4-8249-86B4-E762A9FA2B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5FD7-4219-B8DD-B21BA7FF7FAB}"/>
                </c:ext>
              </c:extLst>
            </c:dLbl>
            <c:dLbl>
              <c:idx val="2029"/>
              <c:tx>
                <c:rich>
                  <a:bodyPr/>
                  <a:lstStyle/>
                  <a:p>
                    <a:fld id="{C1FC8DF0-B855-2246-B3FF-EB400DEE88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5FD7-4219-B8DD-B21BA7FF7FAB}"/>
                </c:ext>
              </c:extLst>
            </c:dLbl>
            <c:dLbl>
              <c:idx val="2030"/>
              <c:tx>
                <c:rich>
                  <a:bodyPr/>
                  <a:lstStyle/>
                  <a:p>
                    <a:fld id="{9AD19895-842C-0D4A-BD27-2DF7A75F4E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5FD7-4219-B8DD-B21BA7FF7FAB}"/>
                </c:ext>
              </c:extLst>
            </c:dLbl>
            <c:dLbl>
              <c:idx val="2031"/>
              <c:tx>
                <c:rich>
                  <a:bodyPr/>
                  <a:lstStyle/>
                  <a:p>
                    <a:fld id="{4CC6B681-91D8-DF4B-85A7-F82A8EED0A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5FD7-4219-B8DD-B21BA7FF7FAB}"/>
                </c:ext>
              </c:extLst>
            </c:dLbl>
            <c:dLbl>
              <c:idx val="20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5FD7-4219-B8DD-B21BA7FF7FAB}"/>
                </c:ext>
              </c:extLst>
            </c:dLbl>
            <c:dLbl>
              <c:idx val="20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5FD7-4219-B8DD-B21BA7FF7FAB}"/>
                </c:ext>
              </c:extLst>
            </c:dLbl>
            <c:dLbl>
              <c:idx val="20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5FD7-4219-B8DD-B21BA7FF7FAB}"/>
                </c:ext>
              </c:extLst>
            </c:dLbl>
            <c:dLbl>
              <c:idx val="20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5FD7-4219-B8DD-B21BA7FF7FAB}"/>
                </c:ext>
              </c:extLst>
            </c:dLbl>
            <c:dLbl>
              <c:idx val="20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5FD7-4219-B8DD-B21BA7FF7FAB}"/>
                </c:ext>
              </c:extLst>
            </c:dLbl>
            <c:dLbl>
              <c:idx val="20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5FD7-4219-B8DD-B21BA7FF7FAB}"/>
                </c:ext>
              </c:extLst>
            </c:dLbl>
            <c:dLbl>
              <c:idx val="20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5FD7-4219-B8DD-B21BA7FF7FAB}"/>
                </c:ext>
              </c:extLst>
            </c:dLbl>
            <c:dLbl>
              <c:idx val="2039"/>
              <c:tx>
                <c:rich>
                  <a:bodyPr/>
                  <a:lstStyle/>
                  <a:p>
                    <a:fld id="{0DF10D2B-DAF8-4F49-9D9D-5BED768F5F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5FD7-4219-B8DD-B21BA7FF7FAB}"/>
                </c:ext>
              </c:extLst>
            </c:dLbl>
            <c:dLbl>
              <c:idx val="20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5FD7-4219-B8DD-B21BA7FF7FAB}"/>
                </c:ext>
              </c:extLst>
            </c:dLbl>
            <c:dLbl>
              <c:idx val="20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5FD7-4219-B8DD-B21BA7FF7FAB}"/>
                </c:ext>
              </c:extLst>
            </c:dLbl>
            <c:dLbl>
              <c:idx val="2042"/>
              <c:tx>
                <c:rich>
                  <a:bodyPr/>
                  <a:lstStyle/>
                  <a:p>
                    <a:fld id="{AAC8D7A6-DBD3-7646-A56C-183E14D826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5FD7-4219-B8DD-B21BA7FF7FAB}"/>
                </c:ext>
              </c:extLst>
            </c:dLbl>
            <c:dLbl>
              <c:idx val="20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5FD7-4219-B8DD-B21BA7FF7FAB}"/>
                </c:ext>
              </c:extLst>
            </c:dLbl>
            <c:dLbl>
              <c:idx val="20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5FD7-4219-B8DD-B21BA7FF7FAB}"/>
                </c:ext>
              </c:extLst>
            </c:dLbl>
            <c:dLbl>
              <c:idx val="20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5FD7-4219-B8DD-B21BA7FF7FAB}"/>
                </c:ext>
              </c:extLst>
            </c:dLbl>
            <c:dLbl>
              <c:idx val="20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823-4605-8853-6B5D2DF8F9D4}"/>
                </c:ext>
              </c:extLst>
            </c:dLbl>
            <c:dLbl>
              <c:idx val="20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823-4605-8853-6B5D2DF8F9D4}"/>
                </c:ext>
              </c:extLst>
            </c:dLbl>
            <c:dLbl>
              <c:idx val="20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823-4605-8853-6B5D2DF8F9D4}"/>
                </c:ext>
              </c:extLst>
            </c:dLbl>
            <c:dLbl>
              <c:idx val="20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823-4605-8853-6B5D2DF8F9D4}"/>
                </c:ext>
              </c:extLst>
            </c:dLbl>
            <c:dLbl>
              <c:idx val="20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823-4605-8853-6B5D2DF8F9D4}"/>
                </c:ext>
              </c:extLst>
            </c:dLbl>
            <c:dLbl>
              <c:idx val="20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823-4605-8853-6B5D2DF8F9D4}"/>
                </c:ext>
              </c:extLst>
            </c:dLbl>
            <c:dLbl>
              <c:idx val="20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823-4605-8853-6B5D2DF8F9D4}"/>
                </c:ext>
              </c:extLst>
            </c:dLbl>
            <c:dLbl>
              <c:idx val="20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823-4605-8853-6B5D2DF8F9D4}"/>
                </c:ext>
              </c:extLst>
            </c:dLbl>
            <c:dLbl>
              <c:idx val="20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823-4605-8853-6B5D2DF8F9D4}"/>
                </c:ext>
              </c:extLst>
            </c:dLbl>
            <c:dLbl>
              <c:idx val="20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823-4605-8853-6B5D2DF8F9D4}"/>
                </c:ext>
              </c:extLst>
            </c:dLbl>
            <c:dLbl>
              <c:idx val="20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823-4605-8853-6B5D2DF8F9D4}"/>
                </c:ext>
              </c:extLst>
            </c:dLbl>
            <c:dLbl>
              <c:idx val="20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823-4605-8853-6B5D2DF8F9D4}"/>
                </c:ext>
              </c:extLst>
            </c:dLbl>
            <c:dLbl>
              <c:idx val="20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823-4605-8853-6B5D2DF8F9D4}"/>
                </c:ext>
              </c:extLst>
            </c:dLbl>
            <c:dLbl>
              <c:idx val="20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823-4605-8853-6B5D2DF8F9D4}"/>
                </c:ext>
              </c:extLst>
            </c:dLbl>
            <c:dLbl>
              <c:idx val="20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823-4605-8853-6B5D2DF8F9D4}"/>
                </c:ext>
              </c:extLst>
            </c:dLbl>
            <c:dLbl>
              <c:idx val="20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4823-4605-8853-6B5D2DF8F9D4}"/>
                </c:ext>
              </c:extLst>
            </c:dLbl>
            <c:dLbl>
              <c:idx val="20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4823-4605-8853-6B5D2DF8F9D4}"/>
                </c:ext>
              </c:extLst>
            </c:dLbl>
            <c:dLbl>
              <c:idx val="20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823-4605-8853-6B5D2DF8F9D4}"/>
                </c:ext>
              </c:extLst>
            </c:dLbl>
            <c:dLbl>
              <c:idx val="20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4823-4605-8853-6B5D2DF8F9D4}"/>
                </c:ext>
              </c:extLst>
            </c:dLbl>
            <c:dLbl>
              <c:idx val="20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4823-4605-8853-6B5D2DF8F9D4}"/>
                </c:ext>
              </c:extLst>
            </c:dLbl>
            <c:dLbl>
              <c:idx val="20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4823-4605-8853-6B5D2DF8F9D4}"/>
                </c:ext>
              </c:extLst>
            </c:dLbl>
            <c:dLbl>
              <c:idx val="20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4823-4605-8853-6B5D2DF8F9D4}"/>
                </c:ext>
              </c:extLst>
            </c:dLbl>
            <c:dLbl>
              <c:idx val="20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4823-4605-8853-6B5D2DF8F9D4}"/>
                </c:ext>
              </c:extLst>
            </c:dLbl>
            <c:dLbl>
              <c:idx val="20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4823-4605-8853-6B5D2DF8F9D4}"/>
                </c:ext>
              </c:extLst>
            </c:dLbl>
            <c:dLbl>
              <c:idx val="20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4823-4605-8853-6B5D2DF8F9D4}"/>
                </c:ext>
              </c:extLst>
            </c:dLbl>
            <c:dLbl>
              <c:idx val="20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4823-4605-8853-6B5D2DF8F9D4}"/>
                </c:ext>
              </c:extLst>
            </c:dLbl>
            <c:dLbl>
              <c:idx val="20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4823-4605-8853-6B5D2DF8F9D4}"/>
                </c:ext>
              </c:extLst>
            </c:dLbl>
            <c:dLbl>
              <c:idx val="20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4823-4605-8853-6B5D2DF8F9D4}"/>
                </c:ext>
              </c:extLst>
            </c:dLbl>
            <c:dLbl>
              <c:idx val="20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4823-4605-8853-6B5D2DF8F9D4}"/>
                </c:ext>
              </c:extLst>
            </c:dLbl>
            <c:dLbl>
              <c:idx val="20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B1F-4424-972B-A0F9C6B5F840}"/>
                </c:ext>
              </c:extLst>
            </c:dLbl>
            <c:dLbl>
              <c:idx val="20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B1F-4424-972B-A0F9C6B5F840}"/>
                </c:ext>
              </c:extLst>
            </c:dLbl>
            <c:dLbl>
              <c:idx val="20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B1F-4424-972B-A0F9C6B5F840}"/>
                </c:ext>
              </c:extLst>
            </c:dLbl>
            <c:dLbl>
              <c:idx val="20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B1F-4424-972B-A0F9C6B5F840}"/>
                </c:ext>
              </c:extLst>
            </c:dLbl>
            <c:dLbl>
              <c:idx val="20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B1F-4424-972B-A0F9C6B5F840}"/>
                </c:ext>
              </c:extLst>
            </c:dLbl>
            <c:dLbl>
              <c:idx val="20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B1F-4424-972B-A0F9C6B5F840}"/>
                </c:ext>
              </c:extLst>
            </c:dLbl>
            <c:dLbl>
              <c:idx val="20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B1F-4424-972B-A0F9C6B5F840}"/>
                </c:ext>
              </c:extLst>
            </c:dLbl>
            <c:dLbl>
              <c:idx val="20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B1F-4424-972B-A0F9C6B5F840}"/>
                </c:ext>
              </c:extLst>
            </c:dLbl>
            <c:dLbl>
              <c:idx val="20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B1F-4424-972B-A0F9C6B5F840}"/>
                </c:ext>
              </c:extLst>
            </c:dLbl>
            <c:dLbl>
              <c:idx val="20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B1F-4424-972B-A0F9C6B5F840}"/>
                </c:ext>
              </c:extLst>
            </c:dLbl>
            <c:dLbl>
              <c:idx val="20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B1F-4424-972B-A0F9C6B5F840}"/>
                </c:ext>
              </c:extLst>
            </c:dLbl>
            <c:dLbl>
              <c:idx val="20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B1F-4424-972B-A0F9C6B5F840}"/>
                </c:ext>
              </c:extLst>
            </c:dLbl>
            <c:dLbl>
              <c:idx val="20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B1F-4424-972B-A0F9C6B5F840}"/>
                </c:ext>
              </c:extLst>
            </c:dLbl>
            <c:dLbl>
              <c:idx val="20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9B1F-4424-972B-A0F9C6B5F840}"/>
                </c:ext>
              </c:extLst>
            </c:dLbl>
            <c:dLbl>
              <c:idx val="20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9B1F-4424-972B-A0F9C6B5F840}"/>
                </c:ext>
              </c:extLst>
            </c:dLbl>
            <c:dLbl>
              <c:idx val="20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B1F-4424-972B-A0F9C6B5F840}"/>
                </c:ext>
              </c:extLst>
            </c:dLbl>
            <c:dLbl>
              <c:idx val="20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9B1F-4424-972B-A0F9C6B5F840}"/>
                </c:ext>
              </c:extLst>
            </c:dLbl>
            <c:dLbl>
              <c:idx val="20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9B1F-4424-972B-A0F9C6B5F840}"/>
                </c:ext>
              </c:extLst>
            </c:dLbl>
            <c:dLbl>
              <c:idx val="20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9B1F-4424-972B-A0F9C6B5F840}"/>
                </c:ext>
              </c:extLst>
            </c:dLbl>
            <c:dLbl>
              <c:idx val="20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9B1F-4424-972B-A0F9C6B5F840}"/>
                </c:ext>
              </c:extLst>
            </c:dLbl>
            <c:dLbl>
              <c:idx val="20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9B1F-4424-972B-A0F9C6B5F840}"/>
                </c:ext>
              </c:extLst>
            </c:dLbl>
            <c:dLbl>
              <c:idx val="20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B1F-4424-972B-A0F9C6B5F840}"/>
                </c:ext>
              </c:extLst>
            </c:dLbl>
            <c:dLbl>
              <c:idx val="20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B1F-4424-972B-A0F9C6B5F840}"/>
                </c:ext>
              </c:extLst>
            </c:dLbl>
            <c:dLbl>
              <c:idx val="20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B1F-4424-972B-A0F9C6B5F840}"/>
                </c:ext>
              </c:extLst>
            </c:dLbl>
            <c:dLbl>
              <c:idx val="20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9B1F-4424-972B-A0F9C6B5F840}"/>
                </c:ext>
              </c:extLst>
            </c:dLbl>
            <c:dLbl>
              <c:idx val="21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B1F-4424-972B-A0F9C6B5F840}"/>
                </c:ext>
              </c:extLst>
            </c:dLbl>
            <c:dLbl>
              <c:idx val="21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9B1F-4424-972B-A0F9C6B5F840}"/>
                </c:ext>
              </c:extLst>
            </c:dLbl>
            <c:dLbl>
              <c:idx val="21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9B1F-4424-972B-A0F9C6B5F840}"/>
                </c:ext>
              </c:extLst>
            </c:dLbl>
            <c:dLbl>
              <c:idx val="21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9B1F-4424-972B-A0F9C6B5F840}"/>
                </c:ext>
              </c:extLst>
            </c:dLbl>
            <c:dLbl>
              <c:idx val="21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9B1F-4424-972B-A0F9C6B5F840}"/>
                </c:ext>
              </c:extLst>
            </c:dLbl>
            <c:dLbl>
              <c:idx val="21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9B1F-4424-972B-A0F9C6B5F840}"/>
                </c:ext>
              </c:extLst>
            </c:dLbl>
            <c:dLbl>
              <c:idx val="21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9B1F-4424-972B-A0F9C6B5F840}"/>
                </c:ext>
              </c:extLst>
            </c:dLbl>
            <c:dLbl>
              <c:idx val="21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9B1F-4424-972B-A0F9C6B5F840}"/>
                </c:ext>
              </c:extLst>
            </c:dLbl>
            <c:dLbl>
              <c:idx val="21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9B1F-4424-972B-A0F9C6B5F840}"/>
                </c:ext>
              </c:extLst>
            </c:dLbl>
            <c:dLbl>
              <c:idx val="21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9B1F-4424-972B-A0F9C6B5F840}"/>
                </c:ext>
              </c:extLst>
            </c:dLbl>
            <c:dLbl>
              <c:idx val="21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9B1F-4424-972B-A0F9C6B5F840}"/>
                </c:ext>
              </c:extLst>
            </c:dLbl>
            <c:dLbl>
              <c:idx val="21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9B1F-4424-972B-A0F9C6B5F840}"/>
                </c:ext>
              </c:extLst>
            </c:dLbl>
            <c:dLbl>
              <c:idx val="21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9B1F-4424-972B-A0F9C6B5F840}"/>
                </c:ext>
              </c:extLst>
            </c:dLbl>
            <c:dLbl>
              <c:idx val="21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9B1F-4424-972B-A0F9C6B5F840}"/>
                </c:ext>
              </c:extLst>
            </c:dLbl>
            <c:dLbl>
              <c:idx val="21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9B1F-4424-972B-A0F9C6B5F840}"/>
                </c:ext>
              </c:extLst>
            </c:dLbl>
            <c:dLbl>
              <c:idx val="21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9B1F-4424-972B-A0F9C6B5F840}"/>
                </c:ext>
              </c:extLst>
            </c:dLbl>
            <c:dLbl>
              <c:idx val="21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9B1F-4424-972B-A0F9C6B5F840}"/>
                </c:ext>
              </c:extLst>
            </c:dLbl>
            <c:dLbl>
              <c:idx val="21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9B1F-4424-972B-A0F9C6B5F840}"/>
                </c:ext>
              </c:extLst>
            </c:dLbl>
            <c:dLbl>
              <c:idx val="21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9B1F-4424-972B-A0F9C6B5F840}"/>
                </c:ext>
              </c:extLst>
            </c:dLbl>
            <c:dLbl>
              <c:idx val="21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9B1F-4424-972B-A0F9C6B5F840}"/>
                </c:ext>
              </c:extLst>
            </c:dLbl>
            <c:dLbl>
              <c:idx val="21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9B1F-4424-972B-A0F9C6B5F840}"/>
                </c:ext>
              </c:extLst>
            </c:dLbl>
            <c:dLbl>
              <c:idx val="21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9B1F-4424-972B-A0F9C6B5F840}"/>
                </c:ext>
              </c:extLst>
            </c:dLbl>
            <c:dLbl>
              <c:idx val="21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9B1F-4424-972B-A0F9C6B5F840}"/>
                </c:ext>
              </c:extLst>
            </c:dLbl>
            <c:dLbl>
              <c:idx val="21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9B1F-4424-972B-A0F9C6B5F840}"/>
                </c:ext>
              </c:extLst>
            </c:dLbl>
            <c:dLbl>
              <c:idx val="21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9B1F-4424-972B-A0F9C6B5F840}"/>
                </c:ext>
              </c:extLst>
            </c:dLbl>
            <c:dLbl>
              <c:idx val="2125"/>
              <c:tx>
                <c:rich>
                  <a:bodyPr/>
                  <a:lstStyle/>
                  <a:p>
                    <a:fld id="{7F74C48D-2EF6-D24D-B5DF-82319BF0C4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B1F-4424-972B-A0F9C6B5F840}"/>
                </c:ext>
              </c:extLst>
            </c:dLbl>
            <c:dLbl>
              <c:idx val="2126"/>
              <c:tx>
                <c:rich>
                  <a:bodyPr/>
                  <a:lstStyle/>
                  <a:p>
                    <a:fld id="{28C6237E-E4FD-ED46-AB5D-86520A9955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B1F-4424-972B-A0F9C6B5F840}"/>
                </c:ext>
              </c:extLst>
            </c:dLbl>
            <c:dLbl>
              <c:idx val="2127"/>
              <c:tx>
                <c:rich>
                  <a:bodyPr/>
                  <a:lstStyle/>
                  <a:p>
                    <a:fld id="{F2387B01-F256-7A4C-A134-0AA2803463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B1F-4424-972B-A0F9C6B5F840}"/>
                </c:ext>
              </c:extLst>
            </c:dLbl>
            <c:dLbl>
              <c:idx val="21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9B1F-4424-972B-A0F9C6B5F840}"/>
                </c:ext>
              </c:extLst>
            </c:dLbl>
            <c:dLbl>
              <c:idx val="21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9B1F-4424-972B-A0F9C6B5F840}"/>
                </c:ext>
              </c:extLst>
            </c:dLbl>
            <c:dLbl>
              <c:idx val="21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9B1F-4424-972B-A0F9C6B5F840}"/>
                </c:ext>
              </c:extLst>
            </c:dLbl>
            <c:dLbl>
              <c:idx val="21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9B1F-4424-972B-A0F9C6B5F840}"/>
                </c:ext>
              </c:extLst>
            </c:dLbl>
            <c:dLbl>
              <c:idx val="21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9B1F-4424-972B-A0F9C6B5F840}"/>
                </c:ext>
              </c:extLst>
            </c:dLbl>
            <c:dLbl>
              <c:idx val="21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9B1F-4424-972B-A0F9C6B5F840}"/>
                </c:ext>
              </c:extLst>
            </c:dLbl>
            <c:dLbl>
              <c:idx val="21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9B1F-4424-972B-A0F9C6B5F840}"/>
                </c:ext>
              </c:extLst>
            </c:dLbl>
            <c:dLbl>
              <c:idx val="21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9B1F-4424-972B-A0F9C6B5F840}"/>
                </c:ext>
              </c:extLst>
            </c:dLbl>
            <c:dLbl>
              <c:idx val="21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9B1F-4424-972B-A0F9C6B5F840}"/>
                </c:ext>
              </c:extLst>
            </c:dLbl>
            <c:dLbl>
              <c:idx val="21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9B1F-4424-972B-A0F9C6B5F840}"/>
                </c:ext>
              </c:extLst>
            </c:dLbl>
            <c:dLbl>
              <c:idx val="21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9B1F-4424-972B-A0F9C6B5F840}"/>
                </c:ext>
              </c:extLst>
            </c:dLbl>
            <c:dLbl>
              <c:idx val="21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9B1F-4424-972B-A0F9C6B5F840}"/>
                </c:ext>
              </c:extLst>
            </c:dLbl>
            <c:dLbl>
              <c:idx val="21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B5F-4302-B225-5AFFDC36F6B0}"/>
                </c:ext>
              </c:extLst>
            </c:dLbl>
            <c:dLbl>
              <c:idx val="21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B5F-4302-B225-5AFFDC36F6B0}"/>
                </c:ext>
              </c:extLst>
            </c:dLbl>
            <c:dLbl>
              <c:idx val="21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B5F-4302-B225-5AFFDC36F6B0}"/>
                </c:ext>
              </c:extLst>
            </c:dLbl>
            <c:dLbl>
              <c:idx val="21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B5F-4302-B225-5AFFDC36F6B0}"/>
                </c:ext>
              </c:extLst>
            </c:dLbl>
            <c:dLbl>
              <c:idx val="2144"/>
              <c:tx>
                <c:rich>
                  <a:bodyPr/>
                  <a:lstStyle/>
                  <a:p>
                    <a:fld id="{70C43D0E-266E-C049-B8D1-D7F4AFC6DB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B5F-4302-B225-5AFFDC36F6B0}"/>
                </c:ext>
              </c:extLst>
            </c:dLbl>
            <c:dLbl>
              <c:idx val="2145"/>
              <c:tx>
                <c:rich>
                  <a:bodyPr/>
                  <a:lstStyle/>
                  <a:p>
                    <a:fld id="{30C65973-86BF-694A-BD5E-5A91AF8CCE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B5F-4302-B225-5AFFDC36F6B0}"/>
                </c:ext>
              </c:extLst>
            </c:dLbl>
            <c:dLbl>
              <c:idx val="2146"/>
              <c:tx>
                <c:rich>
                  <a:bodyPr/>
                  <a:lstStyle/>
                  <a:p>
                    <a:fld id="{DD2A16F8-D4CE-2649-8167-3C87340684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B5F-4302-B225-5AFFDC36F6B0}"/>
                </c:ext>
              </c:extLst>
            </c:dLbl>
            <c:dLbl>
              <c:idx val="2147"/>
              <c:tx>
                <c:rich>
                  <a:bodyPr/>
                  <a:lstStyle/>
                  <a:p>
                    <a:fld id="{B25FAF8A-FBA9-4646-B618-CA5D5AFC2E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B5F-4302-B225-5AFFDC36F6B0}"/>
                </c:ext>
              </c:extLst>
            </c:dLbl>
            <c:dLbl>
              <c:idx val="2148"/>
              <c:tx>
                <c:rich>
                  <a:bodyPr/>
                  <a:lstStyle/>
                  <a:p>
                    <a:fld id="{1BA15483-8C2F-BF48-9677-9F5FB20A23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B5F-4302-B225-5AFFDC36F6B0}"/>
                </c:ext>
              </c:extLst>
            </c:dLbl>
            <c:dLbl>
              <c:idx val="2149"/>
              <c:tx>
                <c:rich>
                  <a:bodyPr/>
                  <a:lstStyle/>
                  <a:p>
                    <a:fld id="{47BEEFC3-8998-3D41-A4AB-3E68CB6619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B5F-4302-B225-5AFFDC36F6B0}"/>
                </c:ext>
              </c:extLst>
            </c:dLbl>
            <c:dLbl>
              <c:idx val="2150"/>
              <c:tx>
                <c:rich>
                  <a:bodyPr/>
                  <a:lstStyle/>
                  <a:p>
                    <a:fld id="{5E7E3B1F-99F7-6A41-9C77-6FD8AE31A9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B5F-4302-B225-5AFFDC36F6B0}"/>
                </c:ext>
              </c:extLst>
            </c:dLbl>
            <c:dLbl>
              <c:idx val="2151"/>
              <c:tx>
                <c:rich>
                  <a:bodyPr/>
                  <a:lstStyle/>
                  <a:p>
                    <a:fld id="{1091F4A0-C166-6A42-B965-5BC0F03AE3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B5F-4302-B225-5AFFDC36F6B0}"/>
                </c:ext>
              </c:extLst>
            </c:dLbl>
            <c:dLbl>
              <c:idx val="2152"/>
              <c:tx>
                <c:rich>
                  <a:bodyPr/>
                  <a:lstStyle/>
                  <a:p>
                    <a:fld id="{2BB846D3-68B2-2048-B785-D0D1F7598C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B5F-4302-B225-5AFFDC36F6B0}"/>
                </c:ext>
              </c:extLst>
            </c:dLbl>
            <c:dLbl>
              <c:idx val="2153"/>
              <c:tx>
                <c:rich>
                  <a:bodyPr/>
                  <a:lstStyle/>
                  <a:p>
                    <a:fld id="{14A233E3-B503-304B-8B9E-D04185A5B4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B5F-4302-B225-5AFFDC36F6B0}"/>
                </c:ext>
              </c:extLst>
            </c:dLbl>
            <c:dLbl>
              <c:idx val="2154"/>
              <c:tx>
                <c:rich>
                  <a:bodyPr/>
                  <a:lstStyle/>
                  <a:p>
                    <a:fld id="{4D69ECB1-8904-1D4B-8A30-CAD7576EDE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B5F-4302-B225-5AFFDC36F6B0}"/>
                </c:ext>
              </c:extLst>
            </c:dLbl>
            <c:dLbl>
              <c:idx val="21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3B5F-4302-B225-5AFFDC36F6B0}"/>
                </c:ext>
              </c:extLst>
            </c:dLbl>
            <c:dLbl>
              <c:idx val="2156"/>
              <c:tx>
                <c:rich>
                  <a:bodyPr/>
                  <a:lstStyle/>
                  <a:p>
                    <a:fld id="{4FDA6FA9-D1FB-1E41-AF3C-B122ABDF10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B5F-4302-B225-5AFFDC36F6B0}"/>
                </c:ext>
              </c:extLst>
            </c:dLbl>
            <c:dLbl>
              <c:idx val="2157"/>
              <c:tx>
                <c:rich>
                  <a:bodyPr/>
                  <a:lstStyle/>
                  <a:p>
                    <a:fld id="{85CB3CD1-8777-AB4F-9BAF-84EA0FF72D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CA6-4E0E-95A1-9A137C75F44C}"/>
                </c:ext>
              </c:extLst>
            </c:dLbl>
            <c:dLbl>
              <c:idx val="2158"/>
              <c:tx>
                <c:rich>
                  <a:bodyPr/>
                  <a:lstStyle/>
                  <a:p>
                    <a:fld id="{7D4FC891-97B0-0C42-BEC9-E4E62F2C93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CA6-4E0E-95A1-9A137C75F44C}"/>
                </c:ext>
              </c:extLst>
            </c:dLbl>
            <c:dLbl>
              <c:idx val="21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CA6-4E0E-95A1-9A137C75F44C}"/>
                </c:ext>
              </c:extLst>
            </c:dLbl>
            <c:dLbl>
              <c:idx val="2160"/>
              <c:tx>
                <c:rich>
                  <a:bodyPr/>
                  <a:lstStyle/>
                  <a:p>
                    <a:fld id="{97928CF3-28F7-F749-9F8F-1BC0F4DE04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CA6-4E0E-95A1-9A137C75F44C}"/>
                </c:ext>
              </c:extLst>
            </c:dLbl>
            <c:dLbl>
              <c:idx val="2161"/>
              <c:tx>
                <c:rich>
                  <a:bodyPr/>
                  <a:lstStyle/>
                  <a:p>
                    <a:fld id="{2E60A3D1-963F-A443-9BA0-B8E91CE626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CA6-4E0E-95A1-9A137C75F44C}"/>
                </c:ext>
              </c:extLst>
            </c:dLbl>
            <c:dLbl>
              <c:idx val="2162"/>
              <c:tx>
                <c:rich>
                  <a:bodyPr/>
                  <a:lstStyle/>
                  <a:p>
                    <a:fld id="{7DC974BE-F84E-254A-9136-641416BB09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CA6-4E0E-95A1-9A137C75F44C}"/>
                </c:ext>
              </c:extLst>
            </c:dLbl>
            <c:dLbl>
              <c:idx val="21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CA6-4E0E-95A1-9A137C75F44C}"/>
                </c:ext>
              </c:extLst>
            </c:dLbl>
            <c:dLbl>
              <c:idx val="21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CA6-4E0E-95A1-9A137C75F44C}"/>
                </c:ext>
              </c:extLst>
            </c:dLbl>
            <c:dLbl>
              <c:idx val="21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CA6-4E0E-95A1-9A137C75F44C}"/>
                </c:ext>
              </c:extLst>
            </c:dLbl>
            <c:dLbl>
              <c:idx val="21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CA6-4E0E-95A1-9A137C75F44C}"/>
                </c:ext>
              </c:extLst>
            </c:dLbl>
            <c:dLbl>
              <c:idx val="21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8CA6-4E0E-95A1-9A137C75F44C}"/>
                </c:ext>
              </c:extLst>
            </c:dLbl>
            <c:dLbl>
              <c:idx val="21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CA6-4E0E-95A1-9A137C75F44C}"/>
                </c:ext>
              </c:extLst>
            </c:dLbl>
            <c:dLbl>
              <c:idx val="21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8CA6-4E0E-95A1-9A137C75F44C}"/>
                </c:ext>
              </c:extLst>
            </c:dLbl>
            <c:dLbl>
              <c:idx val="21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8CA6-4E0E-95A1-9A137C75F44C}"/>
                </c:ext>
              </c:extLst>
            </c:dLbl>
            <c:dLbl>
              <c:idx val="21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8CA6-4E0E-95A1-9A137C75F44C}"/>
                </c:ext>
              </c:extLst>
            </c:dLbl>
            <c:dLbl>
              <c:idx val="21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8CA6-4E0E-95A1-9A137C75F44C}"/>
                </c:ext>
              </c:extLst>
            </c:dLbl>
            <c:dLbl>
              <c:idx val="21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8CA6-4E0E-95A1-9A137C75F44C}"/>
                </c:ext>
              </c:extLst>
            </c:dLbl>
            <c:dLbl>
              <c:idx val="21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8CA6-4E0E-95A1-9A137C75F44C}"/>
                </c:ext>
              </c:extLst>
            </c:dLbl>
            <c:dLbl>
              <c:idx val="21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8CA6-4E0E-95A1-9A137C75F44C}"/>
                </c:ext>
              </c:extLst>
            </c:dLbl>
            <c:dLbl>
              <c:idx val="21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8CA6-4E0E-95A1-9A137C75F44C}"/>
                </c:ext>
              </c:extLst>
            </c:dLbl>
            <c:dLbl>
              <c:idx val="2177"/>
              <c:tx>
                <c:rich>
                  <a:bodyPr/>
                  <a:lstStyle/>
                  <a:p>
                    <a:fld id="{78C01687-5E20-BE4E-BA61-9703A6D95F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CA6-4E0E-95A1-9A137C75F44C}"/>
                </c:ext>
              </c:extLst>
            </c:dLbl>
            <c:dLbl>
              <c:idx val="2178"/>
              <c:tx>
                <c:rich>
                  <a:bodyPr/>
                  <a:lstStyle/>
                  <a:p>
                    <a:fld id="{E872BD87-839A-FC4D-BC12-BE3860C84F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CA6-4E0E-95A1-9A137C75F44C}"/>
                </c:ext>
              </c:extLst>
            </c:dLbl>
            <c:dLbl>
              <c:idx val="2179"/>
              <c:tx>
                <c:rich>
                  <a:bodyPr/>
                  <a:lstStyle/>
                  <a:p>
                    <a:fld id="{DF09FB89-F22B-BD42-B08C-07E17BBE5D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CA6-4E0E-95A1-9A137C75F44C}"/>
                </c:ext>
              </c:extLst>
            </c:dLbl>
            <c:dLbl>
              <c:idx val="2180"/>
              <c:tx>
                <c:rich>
                  <a:bodyPr/>
                  <a:lstStyle/>
                  <a:p>
                    <a:fld id="{7B6179A0-0398-A947-BE6A-026A629C01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CA6-4E0E-95A1-9A137C75F44C}"/>
                </c:ext>
              </c:extLst>
            </c:dLbl>
            <c:dLbl>
              <c:idx val="2181"/>
              <c:tx>
                <c:rich>
                  <a:bodyPr/>
                  <a:lstStyle/>
                  <a:p>
                    <a:fld id="{C8EBBDFC-9991-B943-923F-C8FB1C7A44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CA6-4E0E-95A1-9A137C75F44C}"/>
                </c:ext>
              </c:extLst>
            </c:dLbl>
            <c:dLbl>
              <c:idx val="2182"/>
              <c:tx>
                <c:rich>
                  <a:bodyPr/>
                  <a:lstStyle/>
                  <a:p>
                    <a:fld id="{078F9A4F-93A6-F644-906A-F838AAF939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CA6-4E0E-95A1-9A137C75F44C}"/>
                </c:ext>
              </c:extLst>
            </c:dLbl>
            <c:dLbl>
              <c:idx val="21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8CA6-4E0E-95A1-9A137C75F44C}"/>
                </c:ext>
              </c:extLst>
            </c:dLbl>
            <c:dLbl>
              <c:idx val="2184"/>
              <c:tx>
                <c:rich>
                  <a:bodyPr/>
                  <a:lstStyle/>
                  <a:p>
                    <a:fld id="{A3FD8E01-A1F4-1C42-B285-01A46431E5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CA6-4E0E-95A1-9A137C75F44C}"/>
                </c:ext>
              </c:extLst>
            </c:dLbl>
            <c:dLbl>
              <c:idx val="2185"/>
              <c:tx>
                <c:rich>
                  <a:bodyPr/>
                  <a:lstStyle/>
                  <a:p>
                    <a:fld id="{9895909B-D53A-154B-A196-107A22B559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CA6-4E0E-95A1-9A137C75F44C}"/>
                </c:ext>
              </c:extLst>
            </c:dLbl>
            <c:dLbl>
              <c:idx val="2186"/>
              <c:tx>
                <c:rich>
                  <a:bodyPr/>
                  <a:lstStyle/>
                  <a:p>
                    <a:fld id="{09F02EB6-DBAD-A04E-8755-A0AA715188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CA6-4E0E-95A1-9A137C75F44C}"/>
                </c:ext>
              </c:extLst>
            </c:dLbl>
            <c:dLbl>
              <c:idx val="2187"/>
              <c:tx>
                <c:rich>
                  <a:bodyPr/>
                  <a:lstStyle/>
                  <a:p>
                    <a:fld id="{B79A7C08-297D-F540-81A6-DFBD7198A0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CA6-4E0E-95A1-9A137C75F44C}"/>
                </c:ext>
              </c:extLst>
            </c:dLbl>
            <c:dLbl>
              <c:idx val="2188"/>
              <c:tx>
                <c:rich>
                  <a:bodyPr/>
                  <a:lstStyle/>
                  <a:p>
                    <a:fld id="{1A5D448C-39F5-7043-8E06-8E2CC71290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CA6-4E0E-95A1-9A137C75F44C}"/>
                </c:ext>
              </c:extLst>
            </c:dLbl>
            <c:dLbl>
              <c:idx val="2189"/>
              <c:tx>
                <c:rich>
                  <a:bodyPr/>
                  <a:lstStyle/>
                  <a:p>
                    <a:fld id="{7B7E7D43-3BCE-E143-8250-DC116B2993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CA6-4E0E-95A1-9A137C75F44C}"/>
                </c:ext>
              </c:extLst>
            </c:dLbl>
            <c:dLbl>
              <c:idx val="2190"/>
              <c:tx>
                <c:rich>
                  <a:bodyPr/>
                  <a:lstStyle/>
                  <a:p>
                    <a:fld id="{385DCED5-CB4E-634F-B0DB-DFDFA80FE7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CA6-4E0E-95A1-9A137C75F44C}"/>
                </c:ext>
              </c:extLst>
            </c:dLbl>
            <c:dLbl>
              <c:idx val="2191"/>
              <c:tx>
                <c:rich>
                  <a:bodyPr/>
                  <a:lstStyle/>
                  <a:p>
                    <a:fld id="{2C3CC7EE-AA79-5A44-A93A-9774F29290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CA6-4E0E-95A1-9A137C75F44C}"/>
                </c:ext>
              </c:extLst>
            </c:dLbl>
            <c:dLbl>
              <c:idx val="2192"/>
              <c:tx>
                <c:rich>
                  <a:bodyPr/>
                  <a:lstStyle/>
                  <a:p>
                    <a:fld id="{24D19FCE-9BBC-774F-9ABA-9A0F91F097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CA6-4E0E-95A1-9A137C75F44C}"/>
                </c:ext>
              </c:extLst>
            </c:dLbl>
            <c:dLbl>
              <c:idx val="2193"/>
              <c:tx>
                <c:rich>
                  <a:bodyPr/>
                  <a:lstStyle/>
                  <a:p>
                    <a:fld id="{9AA99845-EF3F-404B-ADCD-C7CA8C38CF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CA6-4E0E-95A1-9A137C75F44C}"/>
                </c:ext>
              </c:extLst>
            </c:dLbl>
            <c:dLbl>
              <c:idx val="2194"/>
              <c:tx>
                <c:rich>
                  <a:bodyPr/>
                  <a:lstStyle/>
                  <a:p>
                    <a:fld id="{2433339F-F3B2-6243-A0CE-F8252B4864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CA6-4E0E-95A1-9A137C75F44C}"/>
                </c:ext>
              </c:extLst>
            </c:dLbl>
            <c:dLbl>
              <c:idx val="21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8CA6-4E0E-95A1-9A137C75F44C}"/>
                </c:ext>
              </c:extLst>
            </c:dLbl>
            <c:dLbl>
              <c:idx val="2196"/>
              <c:tx>
                <c:rich>
                  <a:bodyPr/>
                  <a:lstStyle/>
                  <a:p>
                    <a:fld id="{E4B22DBA-58B5-114F-865F-E8ACB1A729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CA6-4E0E-95A1-9A137C75F44C}"/>
                </c:ext>
              </c:extLst>
            </c:dLbl>
            <c:dLbl>
              <c:idx val="2197"/>
              <c:tx>
                <c:rich>
                  <a:bodyPr/>
                  <a:lstStyle/>
                  <a:p>
                    <a:fld id="{CB0A30ED-059F-1E46-9925-23BDD0EE14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CA6-4E0E-95A1-9A137C75F44C}"/>
                </c:ext>
              </c:extLst>
            </c:dLbl>
            <c:dLbl>
              <c:idx val="2198"/>
              <c:tx>
                <c:rich>
                  <a:bodyPr/>
                  <a:lstStyle/>
                  <a:p>
                    <a:fld id="{1F384208-7E0B-A941-86D9-879B7B90D8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CA6-4E0E-95A1-9A137C75F44C}"/>
                </c:ext>
              </c:extLst>
            </c:dLbl>
            <c:dLbl>
              <c:idx val="2199"/>
              <c:tx>
                <c:rich>
                  <a:bodyPr/>
                  <a:lstStyle/>
                  <a:p>
                    <a:fld id="{4280B351-A3F4-2644-8E91-9CA81B711E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CA6-4E0E-95A1-9A137C75F44C}"/>
                </c:ext>
              </c:extLst>
            </c:dLbl>
            <c:dLbl>
              <c:idx val="2200"/>
              <c:tx>
                <c:rich>
                  <a:bodyPr/>
                  <a:lstStyle/>
                  <a:p>
                    <a:fld id="{E4F15760-9C21-514D-9FB7-6CE7FB624D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CA6-4E0E-95A1-9A137C75F44C}"/>
                </c:ext>
              </c:extLst>
            </c:dLbl>
            <c:dLbl>
              <c:idx val="2201"/>
              <c:tx>
                <c:rich>
                  <a:bodyPr/>
                  <a:lstStyle/>
                  <a:p>
                    <a:fld id="{49FB9827-6C29-E844-9328-7230706A16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CA6-4E0E-95A1-9A137C75F44C}"/>
                </c:ext>
              </c:extLst>
            </c:dLbl>
            <c:dLbl>
              <c:idx val="2202"/>
              <c:tx>
                <c:rich>
                  <a:bodyPr/>
                  <a:lstStyle/>
                  <a:p>
                    <a:fld id="{D6DF5218-6FE9-DB4A-A43B-D0D249A0D7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CA6-4E0E-95A1-9A137C75F44C}"/>
                </c:ext>
              </c:extLst>
            </c:dLbl>
            <c:dLbl>
              <c:idx val="22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8CA6-4E0E-95A1-9A137C75F44C}"/>
                </c:ext>
              </c:extLst>
            </c:dLbl>
            <c:dLbl>
              <c:idx val="22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8CA6-4E0E-95A1-9A137C75F44C}"/>
                </c:ext>
              </c:extLst>
            </c:dLbl>
            <c:dLbl>
              <c:idx val="22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8CA6-4E0E-95A1-9A137C75F44C}"/>
                </c:ext>
              </c:extLst>
            </c:dLbl>
            <c:dLbl>
              <c:idx val="22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8CA6-4E0E-95A1-9A137C75F44C}"/>
                </c:ext>
              </c:extLst>
            </c:dLbl>
            <c:dLbl>
              <c:idx val="22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8CA6-4E0E-95A1-9A137C75F44C}"/>
                </c:ext>
              </c:extLst>
            </c:dLbl>
            <c:dLbl>
              <c:idx val="22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8CA6-4E0E-95A1-9A137C75F44C}"/>
                </c:ext>
              </c:extLst>
            </c:dLbl>
            <c:dLbl>
              <c:idx val="2209"/>
              <c:tx>
                <c:rich>
                  <a:bodyPr/>
                  <a:lstStyle/>
                  <a:p>
                    <a:fld id="{EC75DF61-9CF6-0545-92B9-5ACCDDF463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972-4022-A2F7-FF1AFFFFF00F}"/>
                </c:ext>
              </c:extLst>
            </c:dLbl>
            <c:dLbl>
              <c:idx val="22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972-4022-A2F7-FF1AFFFFF00F}"/>
                </c:ext>
              </c:extLst>
            </c:dLbl>
            <c:dLbl>
              <c:idx val="22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972-4022-A2F7-FF1AFFFFF00F}"/>
                </c:ext>
              </c:extLst>
            </c:dLbl>
            <c:dLbl>
              <c:idx val="2212"/>
              <c:tx>
                <c:rich>
                  <a:bodyPr/>
                  <a:lstStyle/>
                  <a:p>
                    <a:fld id="{9E636C15-E393-1449-894B-B7E04DA375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972-4022-A2F7-FF1AFFFFF00F}"/>
                </c:ext>
              </c:extLst>
            </c:dLbl>
            <c:dLbl>
              <c:idx val="2213"/>
              <c:tx>
                <c:rich>
                  <a:bodyPr/>
                  <a:lstStyle/>
                  <a:p>
                    <a:fld id="{C1B1CB9D-3822-DA4A-9EA9-BF91154A22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972-4022-A2F7-FF1AFFFFF00F}"/>
                </c:ext>
              </c:extLst>
            </c:dLbl>
            <c:dLbl>
              <c:idx val="2214"/>
              <c:tx>
                <c:rich>
                  <a:bodyPr/>
                  <a:lstStyle/>
                  <a:p>
                    <a:fld id="{B23EE679-4051-F343-8254-AFF5ADAFDA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972-4022-A2F7-FF1AFFFFF00F}"/>
                </c:ext>
              </c:extLst>
            </c:dLbl>
            <c:dLbl>
              <c:idx val="2215"/>
              <c:tx>
                <c:rich>
                  <a:bodyPr/>
                  <a:lstStyle/>
                  <a:p>
                    <a:fld id="{A9B13E27-4273-6B40-901A-BB83C20366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972-4022-A2F7-FF1AFFFFF00F}"/>
                </c:ext>
              </c:extLst>
            </c:dLbl>
            <c:dLbl>
              <c:idx val="2216"/>
              <c:tx>
                <c:rich>
                  <a:bodyPr/>
                  <a:lstStyle/>
                  <a:p>
                    <a:fld id="{BF7A9725-7F64-7347-B3AD-8054503C4F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972-4022-A2F7-FF1AFFFFF00F}"/>
                </c:ext>
              </c:extLst>
            </c:dLbl>
            <c:dLbl>
              <c:idx val="2217"/>
              <c:tx>
                <c:rich>
                  <a:bodyPr/>
                  <a:lstStyle/>
                  <a:p>
                    <a:fld id="{B154F1A7-C584-4146-85B5-E3F6442D3B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972-4022-A2F7-FF1AFFFFF00F}"/>
                </c:ext>
              </c:extLst>
            </c:dLbl>
            <c:dLbl>
              <c:idx val="2218"/>
              <c:tx>
                <c:rich>
                  <a:bodyPr/>
                  <a:lstStyle/>
                  <a:p>
                    <a:fld id="{F9725D6B-A440-EB43-A983-618A08F106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972-4022-A2F7-FF1AFFFFF00F}"/>
                </c:ext>
              </c:extLst>
            </c:dLbl>
            <c:dLbl>
              <c:idx val="2219"/>
              <c:tx>
                <c:rich>
                  <a:bodyPr/>
                  <a:lstStyle/>
                  <a:p>
                    <a:fld id="{79A5C3CE-CA55-024F-BC5E-44067C7250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972-4022-A2F7-FF1AFFFFF00F}"/>
                </c:ext>
              </c:extLst>
            </c:dLbl>
            <c:dLbl>
              <c:idx val="2220"/>
              <c:tx>
                <c:rich>
                  <a:bodyPr/>
                  <a:lstStyle/>
                  <a:p>
                    <a:fld id="{FEA70ACC-A421-4648-BB8A-A3EE790D4F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972-4022-A2F7-FF1AFFFFF00F}"/>
                </c:ext>
              </c:extLst>
            </c:dLbl>
            <c:dLbl>
              <c:idx val="2221"/>
              <c:tx>
                <c:rich>
                  <a:bodyPr/>
                  <a:lstStyle/>
                  <a:p>
                    <a:fld id="{A49CDC56-6FF3-4743-AA4B-C100C5671C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972-4022-A2F7-FF1AFFFFF00F}"/>
                </c:ext>
              </c:extLst>
            </c:dLbl>
            <c:dLbl>
              <c:idx val="2222"/>
              <c:tx>
                <c:rich>
                  <a:bodyPr/>
                  <a:lstStyle/>
                  <a:p>
                    <a:fld id="{77D08AAF-E0FA-664B-A42A-DCF90E8BFC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972-4022-A2F7-FF1AFFFFF00F}"/>
                </c:ext>
              </c:extLst>
            </c:dLbl>
            <c:dLbl>
              <c:idx val="2223"/>
              <c:tx>
                <c:rich>
                  <a:bodyPr/>
                  <a:lstStyle/>
                  <a:p>
                    <a:fld id="{A2A1D3A8-0DCB-BD46-9C8B-6ACB24E5D1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972-4022-A2F7-FF1AFFFFF00F}"/>
                </c:ext>
              </c:extLst>
            </c:dLbl>
            <c:dLbl>
              <c:idx val="2224"/>
              <c:tx>
                <c:rich>
                  <a:bodyPr/>
                  <a:lstStyle/>
                  <a:p>
                    <a:fld id="{178D59F9-FCCD-7042-8613-586226875A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972-4022-A2F7-FF1AFFFFF00F}"/>
                </c:ext>
              </c:extLst>
            </c:dLbl>
            <c:dLbl>
              <c:idx val="2225"/>
              <c:tx>
                <c:rich>
                  <a:bodyPr/>
                  <a:lstStyle/>
                  <a:p>
                    <a:fld id="{42B8C222-274F-114B-8F80-98F2520E36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972-4022-A2F7-FF1AFFFFF00F}"/>
                </c:ext>
              </c:extLst>
            </c:dLbl>
            <c:dLbl>
              <c:idx val="2226"/>
              <c:tx>
                <c:rich>
                  <a:bodyPr/>
                  <a:lstStyle/>
                  <a:p>
                    <a:fld id="{2DD54B9E-E516-2347-8E48-E800E39DA1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972-4022-A2F7-FF1AFFFFF00F}"/>
                </c:ext>
              </c:extLst>
            </c:dLbl>
            <c:dLbl>
              <c:idx val="2227"/>
              <c:tx>
                <c:rich>
                  <a:bodyPr/>
                  <a:lstStyle/>
                  <a:p>
                    <a:fld id="{A3941BD7-9A23-E348-8517-42FEFE3467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972-4022-A2F7-FF1AFFFFF00F}"/>
                </c:ext>
              </c:extLst>
            </c:dLbl>
            <c:dLbl>
              <c:idx val="2228"/>
              <c:tx>
                <c:rich>
                  <a:bodyPr/>
                  <a:lstStyle/>
                  <a:p>
                    <a:fld id="{F8ABA67E-02B2-A94C-9124-8C52ECAD61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972-4022-A2F7-FF1AFFFFF00F}"/>
                </c:ext>
              </c:extLst>
            </c:dLbl>
            <c:dLbl>
              <c:idx val="2229"/>
              <c:tx>
                <c:rich>
                  <a:bodyPr/>
                  <a:lstStyle/>
                  <a:p>
                    <a:fld id="{76140854-14AA-034D-961E-DB78323E33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972-4022-A2F7-FF1AFFFFF00F}"/>
                </c:ext>
              </c:extLst>
            </c:dLbl>
            <c:dLbl>
              <c:idx val="22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6972-4022-A2F7-FF1AFFFFF00F}"/>
                </c:ext>
              </c:extLst>
            </c:dLbl>
            <c:dLbl>
              <c:idx val="22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6972-4022-A2F7-FF1AFFFFF00F}"/>
                </c:ext>
              </c:extLst>
            </c:dLbl>
            <c:dLbl>
              <c:idx val="22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6972-4022-A2F7-FF1AFFFFF00F}"/>
                </c:ext>
              </c:extLst>
            </c:dLbl>
            <c:dLbl>
              <c:idx val="22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6972-4022-A2F7-FF1AFFFFF00F}"/>
                </c:ext>
              </c:extLst>
            </c:dLbl>
            <c:dLbl>
              <c:idx val="2234"/>
              <c:tx>
                <c:rich>
                  <a:bodyPr/>
                  <a:lstStyle/>
                  <a:p>
                    <a:fld id="{CFAB21C0-8522-624D-ABDD-9848C61DD8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972-4022-A2F7-FF1AFFFFF00F}"/>
                </c:ext>
              </c:extLst>
            </c:dLbl>
            <c:dLbl>
              <c:idx val="2235"/>
              <c:tx>
                <c:rich>
                  <a:bodyPr/>
                  <a:lstStyle/>
                  <a:p>
                    <a:fld id="{B5A5610B-75A9-804D-81C7-8BD8B88FB1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972-4022-A2F7-FF1AFFFFF00F}"/>
                </c:ext>
              </c:extLst>
            </c:dLbl>
            <c:dLbl>
              <c:idx val="2236"/>
              <c:tx>
                <c:rich>
                  <a:bodyPr/>
                  <a:lstStyle/>
                  <a:p>
                    <a:fld id="{F0D0C33B-682E-9940-83C1-9CF30A15F4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972-4022-A2F7-FF1AFFFFF00F}"/>
                </c:ext>
              </c:extLst>
            </c:dLbl>
            <c:dLbl>
              <c:idx val="22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6972-4022-A2F7-FF1AFFFFF00F}"/>
                </c:ext>
              </c:extLst>
            </c:dLbl>
            <c:dLbl>
              <c:idx val="22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6972-4022-A2F7-FF1AFFFFF00F}"/>
                </c:ext>
              </c:extLst>
            </c:dLbl>
            <c:dLbl>
              <c:idx val="22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6972-4022-A2F7-FF1AFFFFF00F}"/>
                </c:ext>
              </c:extLst>
            </c:dLbl>
            <c:dLbl>
              <c:idx val="22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6972-4022-A2F7-FF1AFFFFF00F}"/>
                </c:ext>
              </c:extLst>
            </c:dLbl>
            <c:dLbl>
              <c:idx val="22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6972-4022-A2F7-FF1AFFFFF00F}"/>
                </c:ext>
              </c:extLst>
            </c:dLbl>
            <c:dLbl>
              <c:idx val="22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6972-4022-A2F7-FF1AFFFFF00F}"/>
                </c:ext>
              </c:extLst>
            </c:dLbl>
            <c:dLbl>
              <c:idx val="22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6972-4022-A2F7-FF1AFFFFF00F}"/>
                </c:ext>
              </c:extLst>
            </c:dLbl>
            <c:dLbl>
              <c:idx val="22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6972-4022-A2F7-FF1AFFFFF00F}"/>
                </c:ext>
              </c:extLst>
            </c:dLbl>
            <c:dLbl>
              <c:idx val="22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6972-4022-A2F7-FF1AFFFFF00F}"/>
                </c:ext>
              </c:extLst>
            </c:dLbl>
            <c:dLbl>
              <c:idx val="22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6972-4022-A2F7-FF1AFFFFF00F}"/>
                </c:ext>
              </c:extLst>
            </c:dLbl>
            <c:dLbl>
              <c:idx val="22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6972-4022-A2F7-FF1AFFFFF00F}"/>
                </c:ext>
              </c:extLst>
            </c:dLbl>
            <c:dLbl>
              <c:idx val="2248"/>
              <c:tx>
                <c:rich>
                  <a:bodyPr/>
                  <a:lstStyle/>
                  <a:p>
                    <a:fld id="{DAB93111-96D6-CD4B-A2F9-D79FE15824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972-4022-A2F7-FF1AFFFFF00F}"/>
                </c:ext>
              </c:extLst>
            </c:dLbl>
            <c:dLbl>
              <c:idx val="2249"/>
              <c:tx>
                <c:rich>
                  <a:bodyPr/>
                  <a:lstStyle/>
                  <a:p>
                    <a:fld id="{DD5CDF11-E862-0547-AFBD-07DD62F8BC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6972-4022-A2F7-FF1AFFFFF00F}"/>
                </c:ext>
              </c:extLst>
            </c:dLbl>
            <c:dLbl>
              <c:idx val="2250"/>
              <c:tx>
                <c:rich>
                  <a:bodyPr/>
                  <a:lstStyle/>
                  <a:p>
                    <a:fld id="{AA7BE595-894C-0E43-9758-30388E5873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6972-4022-A2F7-FF1AFFFFF00F}"/>
                </c:ext>
              </c:extLst>
            </c:dLbl>
            <c:dLbl>
              <c:idx val="2251"/>
              <c:tx>
                <c:rich>
                  <a:bodyPr/>
                  <a:lstStyle/>
                  <a:p>
                    <a:fld id="{8F414B2D-179C-4D40-8BAD-BC1CF7039D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6972-4022-A2F7-FF1AFFFFF00F}"/>
                </c:ext>
              </c:extLst>
            </c:dLbl>
            <c:dLbl>
              <c:idx val="2252"/>
              <c:tx>
                <c:rich>
                  <a:bodyPr/>
                  <a:lstStyle/>
                  <a:p>
                    <a:fld id="{E721341B-A404-FC4C-ACD5-8CE6AB0A0F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6972-4022-A2F7-FF1AFFFFF00F}"/>
                </c:ext>
              </c:extLst>
            </c:dLbl>
            <c:dLbl>
              <c:idx val="2253"/>
              <c:tx>
                <c:rich>
                  <a:bodyPr/>
                  <a:lstStyle/>
                  <a:p>
                    <a:fld id="{1E664CE8-DC38-6040-9178-62C1DB0D4A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6972-4022-A2F7-FF1AFFFFF00F}"/>
                </c:ext>
              </c:extLst>
            </c:dLbl>
            <c:dLbl>
              <c:idx val="2254"/>
              <c:tx>
                <c:rich>
                  <a:bodyPr/>
                  <a:lstStyle/>
                  <a:p>
                    <a:fld id="{6D322E67-6C07-9046-8491-D40C7BC855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972-4022-A2F7-FF1AFFFFF00F}"/>
                </c:ext>
              </c:extLst>
            </c:dLbl>
            <c:dLbl>
              <c:idx val="2255"/>
              <c:tx>
                <c:rich>
                  <a:bodyPr/>
                  <a:lstStyle/>
                  <a:p>
                    <a:fld id="{D384D4E1-AFF6-F544-AC07-F46C29A442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6972-4022-A2F7-FF1AFFFFF00F}"/>
                </c:ext>
              </c:extLst>
            </c:dLbl>
            <c:dLbl>
              <c:idx val="2256"/>
              <c:tx>
                <c:rich>
                  <a:bodyPr/>
                  <a:lstStyle/>
                  <a:p>
                    <a:fld id="{80916EEB-22C1-6E4C-B2D3-B9DEC0A73B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6972-4022-A2F7-FF1AFFFFF00F}"/>
                </c:ext>
              </c:extLst>
            </c:dLbl>
            <c:dLbl>
              <c:idx val="2257"/>
              <c:tx>
                <c:rich>
                  <a:bodyPr/>
                  <a:lstStyle/>
                  <a:p>
                    <a:fld id="{3EC675E3-A6EF-0A45-83EC-DFC51E6B52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6972-4022-A2F7-FF1AFFFFF00F}"/>
                </c:ext>
              </c:extLst>
            </c:dLbl>
            <c:dLbl>
              <c:idx val="2258"/>
              <c:tx>
                <c:rich>
                  <a:bodyPr/>
                  <a:lstStyle/>
                  <a:p>
                    <a:fld id="{4329E352-CBD1-ED4B-AE6A-60AE03191B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450-471D-951B-9414B2FB2C2D}"/>
                </c:ext>
              </c:extLst>
            </c:dLbl>
            <c:dLbl>
              <c:idx val="2259"/>
              <c:tx>
                <c:rich>
                  <a:bodyPr/>
                  <a:lstStyle/>
                  <a:p>
                    <a:fld id="{1C571BFD-045F-EB4C-AF77-9BB790FE73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450-471D-951B-9414B2FB2C2D}"/>
                </c:ext>
              </c:extLst>
            </c:dLbl>
            <c:dLbl>
              <c:idx val="2260"/>
              <c:tx>
                <c:rich>
                  <a:bodyPr/>
                  <a:lstStyle/>
                  <a:p>
                    <a:fld id="{B91A96E1-0161-2446-A4E0-7657426DEC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450-471D-951B-9414B2FB2C2D}"/>
                </c:ext>
              </c:extLst>
            </c:dLbl>
            <c:dLbl>
              <c:idx val="2261"/>
              <c:tx>
                <c:rich>
                  <a:bodyPr/>
                  <a:lstStyle/>
                  <a:p>
                    <a:fld id="{DF105071-6896-6545-B825-2A925E2BDF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450-471D-951B-9414B2FB2C2D}"/>
                </c:ext>
              </c:extLst>
            </c:dLbl>
            <c:dLbl>
              <c:idx val="2262"/>
              <c:tx>
                <c:rich>
                  <a:bodyPr/>
                  <a:lstStyle/>
                  <a:p>
                    <a:fld id="{F23452D3-66CF-E741-BF9F-F3293D7689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450-471D-951B-9414B2FB2C2D}"/>
                </c:ext>
              </c:extLst>
            </c:dLbl>
            <c:dLbl>
              <c:idx val="2263"/>
              <c:tx>
                <c:rich>
                  <a:bodyPr/>
                  <a:lstStyle/>
                  <a:p>
                    <a:fld id="{F9369260-9D0D-5840-9306-1377C0EE9C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450-471D-951B-9414B2FB2C2D}"/>
                </c:ext>
              </c:extLst>
            </c:dLbl>
            <c:dLbl>
              <c:idx val="2264"/>
              <c:tx>
                <c:rich>
                  <a:bodyPr/>
                  <a:lstStyle/>
                  <a:p>
                    <a:fld id="{DB881FE1-747A-7748-BD08-B02ACF78F1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450-471D-951B-9414B2FB2C2D}"/>
                </c:ext>
              </c:extLst>
            </c:dLbl>
            <c:dLbl>
              <c:idx val="2265"/>
              <c:tx>
                <c:rich>
                  <a:bodyPr/>
                  <a:lstStyle/>
                  <a:p>
                    <a:fld id="{249A0BA2-A527-2A4E-9B92-61D3B874F2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450-471D-951B-9414B2FB2C2D}"/>
                </c:ext>
              </c:extLst>
            </c:dLbl>
            <c:dLbl>
              <c:idx val="2266"/>
              <c:tx>
                <c:rich>
                  <a:bodyPr/>
                  <a:lstStyle/>
                  <a:p>
                    <a:fld id="{D3E042D0-CFA7-2E4D-A2B7-707DF5B483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450-471D-951B-9414B2FB2C2D}"/>
                </c:ext>
              </c:extLst>
            </c:dLbl>
            <c:dLbl>
              <c:idx val="2267"/>
              <c:tx>
                <c:rich>
                  <a:bodyPr/>
                  <a:lstStyle/>
                  <a:p>
                    <a:fld id="{394F4B59-DC71-2648-B227-EEBF25650A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450-471D-951B-9414B2FB2C2D}"/>
                </c:ext>
              </c:extLst>
            </c:dLbl>
            <c:dLbl>
              <c:idx val="2268"/>
              <c:tx>
                <c:rich>
                  <a:bodyPr/>
                  <a:lstStyle/>
                  <a:p>
                    <a:fld id="{7CA65609-480D-6A4C-B1DB-032197939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450-471D-951B-9414B2FB2C2D}"/>
                </c:ext>
              </c:extLst>
            </c:dLbl>
            <c:dLbl>
              <c:idx val="2269"/>
              <c:tx>
                <c:rich>
                  <a:bodyPr/>
                  <a:lstStyle/>
                  <a:p>
                    <a:fld id="{9716049E-1F1A-894C-8D0D-D55B68371F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450-471D-951B-9414B2FB2C2D}"/>
                </c:ext>
              </c:extLst>
            </c:dLbl>
            <c:dLbl>
              <c:idx val="2270"/>
              <c:tx>
                <c:rich>
                  <a:bodyPr/>
                  <a:lstStyle/>
                  <a:p>
                    <a:fld id="{DA75C9E4-D700-8B48-978E-A41CCB1007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450-471D-951B-9414B2FB2C2D}"/>
                </c:ext>
              </c:extLst>
            </c:dLbl>
            <c:dLbl>
              <c:idx val="2271"/>
              <c:tx>
                <c:rich>
                  <a:bodyPr/>
                  <a:lstStyle/>
                  <a:p>
                    <a:fld id="{88B6EDF9-0433-9742-A79B-FF26DEB1B2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450-471D-951B-9414B2FB2C2D}"/>
                </c:ext>
              </c:extLst>
            </c:dLbl>
            <c:dLbl>
              <c:idx val="2272"/>
              <c:tx>
                <c:rich>
                  <a:bodyPr/>
                  <a:lstStyle/>
                  <a:p>
                    <a:fld id="{988751D0-4F11-D147-94CB-F5760F31B1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450-471D-951B-9414B2FB2C2D}"/>
                </c:ext>
              </c:extLst>
            </c:dLbl>
            <c:dLbl>
              <c:idx val="2273"/>
              <c:tx>
                <c:rich>
                  <a:bodyPr/>
                  <a:lstStyle/>
                  <a:p>
                    <a:fld id="{40F67C43-557B-6B43-98D0-98C12E737A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450-471D-951B-9414B2FB2C2D}"/>
                </c:ext>
              </c:extLst>
            </c:dLbl>
            <c:dLbl>
              <c:idx val="2274"/>
              <c:tx>
                <c:rich>
                  <a:bodyPr/>
                  <a:lstStyle/>
                  <a:p>
                    <a:fld id="{EB95A13A-B270-FD4D-ADE3-9313A08FC1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450-471D-951B-9414B2FB2C2D}"/>
                </c:ext>
              </c:extLst>
            </c:dLbl>
            <c:dLbl>
              <c:idx val="2275"/>
              <c:tx>
                <c:rich>
                  <a:bodyPr/>
                  <a:lstStyle/>
                  <a:p>
                    <a:fld id="{B748BFD7-5768-4F4A-B2B8-26D5BD0ED1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450-471D-951B-9414B2FB2C2D}"/>
                </c:ext>
              </c:extLst>
            </c:dLbl>
            <c:dLbl>
              <c:idx val="2276"/>
              <c:tx>
                <c:rich>
                  <a:bodyPr/>
                  <a:lstStyle/>
                  <a:p>
                    <a:fld id="{B9E6CBA5-D529-B642-A385-FC4DE2A537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450-471D-951B-9414B2FB2C2D}"/>
                </c:ext>
              </c:extLst>
            </c:dLbl>
            <c:dLbl>
              <c:idx val="2277"/>
              <c:tx>
                <c:rich>
                  <a:bodyPr/>
                  <a:lstStyle/>
                  <a:p>
                    <a:fld id="{CEA7434C-3E8E-8745-9576-57DFC35DA7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450-471D-951B-9414B2FB2C2D}"/>
                </c:ext>
              </c:extLst>
            </c:dLbl>
            <c:dLbl>
              <c:idx val="2278"/>
              <c:tx>
                <c:rich>
                  <a:bodyPr/>
                  <a:lstStyle/>
                  <a:p>
                    <a:fld id="{E01804CE-1926-0241-8E9B-AEB17D9154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450-471D-951B-9414B2FB2C2D}"/>
                </c:ext>
              </c:extLst>
            </c:dLbl>
            <c:dLbl>
              <c:idx val="2279"/>
              <c:tx>
                <c:rich>
                  <a:bodyPr/>
                  <a:lstStyle/>
                  <a:p>
                    <a:fld id="{17AEE2C8-C76B-BD43-BF31-BAA864D17C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450-471D-951B-9414B2FB2C2D}"/>
                </c:ext>
              </c:extLst>
            </c:dLbl>
            <c:dLbl>
              <c:idx val="2280"/>
              <c:tx>
                <c:rich>
                  <a:bodyPr/>
                  <a:lstStyle/>
                  <a:p>
                    <a:fld id="{E22F5E8F-7DE4-BD4F-B62F-4854E7820B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450-471D-951B-9414B2FB2C2D}"/>
                </c:ext>
              </c:extLst>
            </c:dLbl>
            <c:dLbl>
              <c:idx val="2281"/>
              <c:tx>
                <c:rich>
                  <a:bodyPr/>
                  <a:lstStyle/>
                  <a:p>
                    <a:fld id="{A8B893EE-B425-9942-B899-551E09996E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450-471D-951B-9414B2FB2C2D}"/>
                </c:ext>
              </c:extLst>
            </c:dLbl>
            <c:dLbl>
              <c:idx val="2282"/>
              <c:tx>
                <c:rich>
                  <a:bodyPr/>
                  <a:lstStyle/>
                  <a:p>
                    <a:fld id="{E99CFE55-FD45-384D-914C-17F62FD574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450-471D-951B-9414B2FB2C2D}"/>
                </c:ext>
              </c:extLst>
            </c:dLbl>
            <c:dLbl>
              <c:idx val="2283"/>
              <c:tx>
                <c:rich>
                  <a:bodyPr/>
                  <a:lstStyle/>
                  <a:p>
                    <a:fld id="{B508F5FD-3759-9F46-AC2C-1CC6AAA069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450-471D-951B-9414B2FB2C2D}"/>
                </c:ext>
              </c:extLst>
            </c:dLbl>
            <c:dLbl>
              <c:idx val="2284"/>
              <c:tx>
                <c:rich>
                  <a:bodyPr/>
                  <a:lstStyle/>
                  <a:p>
                    <a:fld id="{593079E7-AD5E-C24E-B581-F996161200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450-471D-951B-9414B2FB2C2D}"/>
                </c:ext>
              </c:extLst>
            </c:dLbl>
            <c:dLbl>
              <c:idx val="2285"/>
              <c:tx>
                <c:rich>
                  <a:bodyPr/>
                  <a:lstStyle/>
                  <a:p>
                    <a:fld id="{FEAC1CC9-D338-1347-B4C9-AB5E40ECB0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450-471D-951B-9414B2FB2C2D}"/>
                </c:ext>
              </c:extLst>
            </c:dLbl>
            <c:dLbl>
              <c:idx val="2286"/>
              <c:tx>
                <c:rich>
                  <a:bodyPr/>
                  <a:lstStyle/>
                  <a:p>
                    <a:fld id="{18BC4CED-983A-B34C-9912-FA57B90A91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E450-471D-951B-9414B2FB2C2D}"/>
                </c:ext>
              </c:extLst>
            </c:dLbl>
            <c:dLbl>
              <c:idx val="2287"/>
              <c:tx>
                <c:rich>
                  <a:bodyPr/>
                  <a:lstStyle/>
                  <a:p>
                    <a:fld id="{C8B947EB-278F-DD4B-A957-C09093D8D6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E450-471D-951B-9414B2FB2C2D}"/>
                </c:ext>
              </c:extLst>
            </c:dLbl>
            <c:dLbl>
              <c:idx val="2288"/>
              <c:tx>
                <c:rich>
                  <a:bodyPr/>
                  <a:lstStyle/>
                  <a:p>
                    <a:fld id="{8FCDC86B-DFAD-ED47-B5AC-D1E769DD16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450-471D-951B-9414B2FB2C2D}"/>
                </c:ext>
              </c:extLst>
            </c:dLbl>
            <c:dLbl>
              <c:idx val="2289"/>
              <c:tx>
                <c:rich>
                  <a:bodyPr/>
                  <a:lstStyle/>
                  <a:p>
                    <a:fld id="{7797B232-A10F-D641-B73B-BCEBF9C10C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450-471D-951B-9414B2FB2C2D}"/>
                </c:ext>
              </c:extLst>
            </c:dLbl>
            <c:dLbl>
              <c:idx val="22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E450-471D-951B-9414B2FB2C2D}"/>
                </c:ext>
              </c:extLst>
            </c:dLbl>
            <c:dLbl>
              <c:idx val="2291"/>
              <c:tx>
                <c:rich>
                  <a:bodyPr/>
                  <a:lstStyle/>
                  <a:p>
                    <a:fld id="{4213DBBC-6DE7-F84B-9D5C-876C48206B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450-471D-951B-9414B2FB2C2D}"/>
                </c:ext>
              </c:extLst>
            </c:dLbl>
            <c:dLbl>
              <c:idx val="2292"/>
              <c:tx>
                <c:rich>
                  <a:bodyPr/>
                  <a:lstStyle/>
                  <a:p>
                    <a:fld id="{F1E11D8B-020F-7542-BE19-42A425119A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450-471D-951B-9414B2FB2C2D}"/>
                </c:ext>
              </c:extLst>
            </c:dLbl>
            <c:dLbl>
              <c:idx val="2293"/>
              <c:tx>
                <c:rich>
                  <a:bodyPr/>
                  <a:lstStyle/>
                  <a:p>
                    <a:fld id="{C25D5E72-7D75-1F4D-996B-3F4B96CAA0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E450-471D-951B-9414B2FB2C2D}"/>
                </c:ext>
              </c:extLst>
            </c:dLbl>
            <c:dLbl>
              <c:idx val="2294"/>
              <c:tx>
                <c:rich>
                  <a:bodyPr/>
                  <a:lstStyle/>
                  <a:p>
                    <a:fld id="{3EA460D3-6123-FA42-8360-FD39C0DDE2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E450-471D-951B-9414B2FB2C2D}"/>
                </c:ext>
              </c:extLst>
            </c:dLbl>
            <c:dLbl>
              <c:idx val="2295"/>
              <c:tx>
                <c:rich>
                  <a:bodyPr/>
                  <a:lstStyle/>
                  <a:p>
                    <a:fld id="{3F67A0ED-D148-C74B-9490-17CDFBB33B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E450-471D-951B-9414B2FB2C2D}"/>
                </c:ext>
              </c:extLst>
            </c:dLbl>
            <c:dLbl>
              <c:idx val="2296"/>
              <c:tx>
                <c:rich>
                  <a:bodyPr/>
                  <a:lstStyle/>
                  <a:p>
                    <a:fld id="{5D8C1581-2ADA-6942-9739-6BA5DCD588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450-471D-951B-9414B2FB2C2D}"/>
                </c:ext>
              </c:extLst>
            </c:dLbl>
            <c:dLbl>
              <c:idx val="2297"/>
              <c:tx>
                <c:rich>
                  <a:bodyPr/>
                  <a:lstStyle/>
                  <a:p>
                    <a:fld id="{AF505456-C6D4-DE45-99DF-BD530D5C22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450-471D-951B-9414B2FB2C2D}"/>
                </c:ext>
              </c:extLst>
            </c:dLbl>
            <c:dLbl>
              <c:idx val="2298"/>
              <c:tx>
                <c:rich>
                  <a:bodyPr/>
                  <a:lstStyle/>
                  <a:p>
                    <a:fld id="{5DCBAE53-5937-6049-82F0-CC71A69B3F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E450-471D-951B-9414B2FB2C2D}"/>
                </c:ext>
              </c:extLst>
            </c:dLbl>
            <c:dLbl>
              <c:idx val="2299"/>
              <c:tx>
                <c:rich>
                  <a:bodyPr/>
                  <a:lstStyle/>
                  <a:p>
                    <a:fld id="{F31D41B7-5D68-8A40-8843-B83A8BB2F5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E450-471D-951B-9414B2FB2C2D}"/>
                </c:ext>
              </c:extLst>
            </c:dLbl>
            <c:dLbl>
              <c:idx val="2300"/>
              <c:tx>
                <c:rich>
                  <a:bodyPr/>
                  <a:lstStyle/>
                  <a:p>
                    <a:fld id="{218204B8-00D2-7D45-9D87-6625C3FBE3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E450-471D-951B-9414B2FB2C2D}"/>
                </c:ext>
              </c:extLst>
            </c:dLbl>
            <c:dLbl>
              <c:idx val="2301"/>
              <c:tx>
                <c:rich>
                  <a:bodyPr/>
                  <a:lstStyle/>
                  <a:p>
                    <a:fld id="{2DE4E70C-DDC5-3D4B-BAC8-9A16464CAB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E450-471D-951B-9414B2FB2C2D}"/>
                </c:ext>
              </c:extLst>
            </c:dLbl>
            <c:dLbl>
              <c:idx val="2302"/>
              <c:tx>
                <c:rich>
                  <a:bodyPr/>
                  <a:lstStyle/>
                  <a:p>
                    <a:fld id="{521A261A-EDDF-E24E-91D9-D12B11D3EC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E450-471D-951B-9414B2FB2C2D}"/>
                </c:ext>
              </c:extLst>
            </c:dLbl>
            <c:dLbl>
              <c:idx val="2303"/>
              <c:tx>
                <c:rich>
                  <a:bodyPr/>
                  <a:lstStyle/>
                  <a:p>
                    <a:fld id="{E12A3A38-6345-5041-B568-3B9C92A3B5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E450-471D-951B-9414B2FB2C2D}"/>
                </c:ext>
              </c:extLst>
            </c:dLbl>
            <c:dLbl>
              <c:idx val="2304"/>
              <c:tx>
                <c:rich>
                  <a:bodyPr/>
                  <a:lstStyle/>
                  <a:p>
                    <a:fld id="{6D5C4200-C693-E442-BDCA-F8740C7917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E450-471D-951B-9414B2FB2C2D}"/>
                </c:ext>
              </c:extLst>
            </c:dLbl>
            <c:dLbl>
              <c:idx val="2305"/>
              <c:tx>
                <c:rich>
                  <a:bodyPr/>
                  <a:lstStyle/>
                  <a:p>
                    <a:fld id="{194B3ADD-20BD-4644-B590-7F48ABB95A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E450-471D-951B-9414B2FB2C2D}"/>
                </c:ext>
              </c:extLst>
            </c:dLbl>
            <c:dLbl>
              <c:idx val="2306"/>
              <c:tx>
                <c:rich>
                  <a:bodyPr/>
                  <a:lstStyle/>
                  <a:p>
                    <a:fld id="{69103F94-65C5-3643-880A-359C376ABD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E450-471D-951B-9414B2FB2C2D}"/>
                </c:ext>
              </c:extLst>
            </c:dLbl>
            <c:dLbl>
              <c:idx val="2307"/>
              <c:tx>
                <c:rich>
                  <a:bodyPr/>
                  <a:lstStyle/>
                  <a:p>
                    <a:fld id="{5742EA3E-F57B-0143-98E1-2C6762442B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E450-471D-951B-9414B2FB2C2D}"/>
                </c:ext>
              </c:extLst>
            </c:dLbl>
            <c:dLbl>
              <c:idx val="2308"/>
              <c:tx>
                <c:rich>
                  <a:bodyPr/>
                  <a:lstStyle/>
                  <a:p>
                    <a:fld id="{43687E44-276C-444D-B411-9A60B9A331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E450-471D-951B-9414B2FB2C2D}"/>
                </c:ext>
              </c:extLst>
            </c:dLbl>
            <c:dLbl>
              <c:idx val="2309"/>
              <c:tx>
                <c:rich>
                  <a:bodyPr/>
                  <a:lstStyle/>
                  <a:p>
                    <a:fld id="{A3EED463-D0B2-CA44-BFDB-1F8ABA7BB5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E450-471D-951B-9414B2FB2C2D}"/>
                </c:ext>
              </c:extLst>
            </c:dLbl>
            <c:dLbl>
              <c:idx val="2310"/>
              <c:tx>
                <c:rich>
                  <a:bodyPr/>
                  <a:lstStyle/>
                  <a:p>
                    <a:fld id="{47EABB3A-CFA2-D24A-89B7-73771702B4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E450-471D-951B-9414B2FB2C2D}"/>
                </c:ext>
              </c:extLst>
            </c:dLbl>
            <c:dLbl>
              <c:idx val="2311"/>
              <c:tx>
                <c:rich>
                  <a:bodyPr/>
                  <a:lstStyle/>
                  <a:p>
                    <a:fld id="{42E92152-8FDC-8D41-8032-DA0C5B931B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E450-471D-951B-9414B2FB2C2D}"/>
                </c:ext>
              </c:extLst>
            </c:dLbl>
            <c:dLbl>
              <c:idx val="2312"/>
              <c:tx>
                <c:rich>
                  <a:bodyPr/>
                  <a:lstStyle/>
                  <a:p>
                    <a:fld id="{3E64B2EE-134B-AD45-A5DF-495C7DA760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E450-471D-951B-9414B2FB2C2D}"/>
                </c:ext>
              </c:extLst>
            </c:dLbl>
            <c:dLbl>
              <c:idx val="2313"/>
              <c:tx>
                <c:rich>
                  <a:bodyPr/>
                  <a:lstStyle/>
                  <a:p>
                    <a:fld id="{5C53FE2A-0F05-2648-8D6C-E5FC9C734F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E450-471D-951B-9414B2FB2C2D}"/>
                </c:ext>
              </c:extLst>
            </c:dLbl>
            <c:dLbl>
              <c:idx val="23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E450-471D-951B-9414B2FB2C2D}"/>
                </c:ext>
              </c:extLst>
            </c:dLbl>
            <c:dLbl>
              <c:idx val="23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E450-471D-951B-9414B2FB2C2D}"/>
                </c:ext>
              </c:extLst>
            </c:dLbl>
            <c:dLbl>
              <c:idx val="23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E450-471D-951B-9414B2FB2C2D}"/>
                </c:ext>
              </c:extLst>
            </c:dLbl>
            <c:dLbl>
              <c:idx val="23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E450-471D-951B-9414B2FB2C2D}"/>
                </c:ext>
              </c:extLst>
            </c:dLbl>
            <c:dLbl>
              <c:idx val="23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E450-471D-951B-9414B2FB2C2D}"/>
                </c:ext>
              </c:extLst>
            </c:dLbl>
            <c:dLbl>
              <c:idx val="23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E450-471D-951B-9414B2FB2C2D}"/>
                </c:ext>
              </c:extLst>
            </c:dLbl>
            <c:dLbl>
              <c:idx val="23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E450-471D-951B-9414B2FB2C2D}"/>
                </c:ext>
              </c:extLst>
            </c:dLbl>
            <c:dLbl>
              <c:idx val="23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72B-4F95-80AA-E3EB1B1BF6CF}"/>
                </c:ext>
              </c:extLst>
            </c:dLbl>
            <c:dLbl>
              <c:idx val="23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72B-4F95-80AA-E3EB1B1BF6CF}"/>
                </c:ext>
              </c:extLst>
            </c:dLbl>
            <c:dLbl>
              <c:idx val="23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72B-4F95-80AA-E3EB1B1BF6CF}"/>
                </c:ext>
              </c:extLst>
            </c:dLbl>
            <c:dLbl>
              <c:idx val="23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72B-4F95-80AA-E3EB1B1BF6CF}"/>
                </c:ext>
              </c:extLst>
            </c:dLbl>
            <c:dLbl>
              <c:idx val="23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72B-4F95-80AA-E3EB1B1BF6CF}"/>
                </c:ext>
              </c:extLst>
            </c:dLbl>
            <c:dLbl>
              <c:idx val="23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72B-4F95-80AA-E3EB1B1BF6CF}"/>
                </c:ext>
              </c:extLst>
            </c:dLbl>
            <c:dLbl>
              <c:idx val="23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72B-4F95-80AA-E3EB1B1BF6CF}"/>
                </c:ext>
              </c:extLst>
            </c:dLbl>
            <c:dLbl>
              <c:idx val="23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72B-4F95-80AA-E3EB1B1BF6CF}"/>
                </c:ext>
              </c:extLst>
            </c:dLbl>
            <c:dLbl>
              <c:idx val="23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72B-4F95-80AA-E3EB1B1BF6CF}"/>
                </c:ext>
              </c:extLst>
            </c:dLbl>
            <c:dLbl>
              <c:idx val="23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72B-4F95-80AA-E3EB1B1BF6CF}"/>
                </c:ext>
              </c:extLst>
            </c:dLbl>
            <c:dLbl>
              <c:idx val="23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72B-4F95-80AA-E3EB1B1BF6CF}"/>
                </c:ext>
              </c:extLst>
            </c:dLbl>
            <c:dLbl>
              <c:idx val="2332"/>
              <c:tx>
                <c:rich>
                  <a:bodyPr/>
                  <a:lstStyle/>
                  <a:p>
                    <a:fld id="{C62A7BC4-D41D-3B42-BDBF-9B446216FD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72B-4F95-80AA-E3EB1B1BF6CF}"/>
                </c:ext>
              </c:extLst>
            </c:dLbl>
            <c:dLbl>
              <c:idx val="2333"/>
              <c:tx>
                <c:rich>
                  <a:bodyPr/>
                  <a:lstStyle/>
                  <a:p>
                    <a:fld id="{7B3A7350-13BC-7242-B043-A87EAE2AFA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72B-4F95-80AA-E3EB1B1BF6CF}"/>
                </c:ext>
              </c:extLst>
            </c:dLbl>
            <c:dLbl>
              <c:idx val="2334"/>
              <c:tx>
                <c:rich>
                  <a:bodyPr/>
                  <a:lstStyle/>
                  <a:p>
                    <a:fld id="{0409E0BA-909A-B141-BE6F-1DCF6C3AF9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72B-4F95-80AA-E3EB1B1BF6CF}"/>
                </c:ext>
              </c:extLst>
            </c:dLbl>
            <c:dLbl>
              <c:idx val="2335"/>
              <c:tx>
                <c:rich>
                  <a:bodyPr/>
                  <a:lstStyle/>
                  <a:p>
                    <a:fld id="{E69B4476-7E8B-2746-BF64-9A976CA6B0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72B-4F95-80AA-E3EB1B1BF6CF}"/>
                </c:ext>
              </c:extLst>
            </c:dLbl>
            <c:dLbl>
              <c:idx val="2336"/>
              <c:tx>
                <c:rich>
                  <a:bodyPr/>
                  <a:lstStyle/>
                  <a:p>
                    <a:fld id="{AF2AB8C4-6333-D143-BC0A-B0BFD5503F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72B-4F95-80AA-E3EB1B1BF6CF}"/>
                </c:ext>
              </c:extLst>
            </c:dLbl>
            <c:dLbl>
              <c:idx val="2337"/>
              <c:tx>
                <c:rich>
                  <a:bodyPr/>
                  <a:lstStyle/>
                  <a:p>
                    <a:fld id="{EBA7A877-53CF-1A4F-B171-8E65E8C996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72B-4F95-80AA-E3EB1B1BF6CF}"/>
                </c:ext>
              </c:extLst>
            </c:dLbl>
            <c:dLbl>
              <c:idx val="2338"/>
              <c:tx>
                <c:rich>
                  <a:bodyPr/>
                  <a:lstStyle/>
                  <a:p>
                    <a:fld id="{B5482D78-A868-8C46-BCA5-DCAA5236E8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72B-4F95-80AA-E3EB1B1BF6CF}"/>
                </c:ext>
              </c:extLst>
            </c:dLbl>
            <c:dLbl>
              <c:idx val="2339"/>
              <c:tx>
                <c:rich>
                  <a:bodyPr/>
                  <a:lstStyle/>
                  <a:p>
                    <a:fld id="{84CCC8A7-A4B2-944F-BBFC-470CC25B59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72B-4F95-80AA-E3EB1B1BF6CF}"/>
                </c:ext>
              </c:extLst>
            </c:dLbl>
            <c:dLbl>
              <c:idx val="2340"/>
              <c:tx>
                <c:rich>
                  <a:bodyPr/>
                  <a:lstStyle/>
                  <a:p>
                    <a:fld id="{E10EEAAD-E00D-BF40-9CA8-01B606AE45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72B-4F95-80AA-E3EB1B1BF6CF}"/>
                </c:ext>
              </c:extLst>
            </c:dLbl>
            <c:dLbl>
              <c:idx val="2341"/>
              <c:tx>
                <c:rich>
                  <a:bodyPr/>
                  <a:lstStyle/>
                  <a:p>
                    <a:fld id="{3AD39958-2533-CA45-A1F7-3563FF91FE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72B-4F95-80AA-E3EB1B1BF6CF}"/>
                </c:ext>
              </c:extLst>
            </c:dLbl>
            <c:dLbl>
              <c:idx val="2342"/>
              <c:tx>
                <c:rich>
                  <a:bodyPr/>
                  <a:lstStyle/>
                  <a:p>
                    <a:fld id="{A3BD9B29-46FF-2F4D-8F43-EDE604A9E7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72B-4F95-80AA-E3EB1B1BF6CF}"/>
                </c:ext>
              </c:extLst>
            </c:dLbl>
            <c:dLbl>
              <c:idx val="2343"/>
              <c:tx>
                <c:rich>
                  <a:bodyPr/>
                  <a:lstStyle/>
                  <a:p>
                    <a:fld id="{1FDBA9D2-5FE1-F241-94A1-2F8807746F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72B-4F95-80AA-E3EB1B1BF6CF}"/>
                </c:ext>
              </c:extLst>
            </c:dLbl>
            <c:dLbl>
              <c:idx val="2344"/>
              <c:tx>
                <c:rich>
                  <a:bodyPr/>
                  <a:lstStyle/>
                  <a:p>
                    <a:fld id="{AC58B6E8-64D9-D64A-BCDC-7D231C86FC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72B-4F95-80AA-E3EB1B1BF6CF}"/>
                </c:ext>
              </c:extLst>
            </c:dLbl>
            <c:dLbl>
              <c:idx val="2345"/>
              <c:tx>
                <c:rich>
                  <a:bodyPr/>
                  <a:lstStyle/>
                  <a:p>
                    <a:fld id="{2E2454A8-DD4F-BA44-A665-83E0709B1C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72B-4F95-80AA-E3EB1B1BF6CF}"/>
                </c:ext>
              </c:extLst>
            </c:dLbl>
            <c:dLbl>
              <c:idx val="2346"/>
              <c:tx>
                <c:rich>
                  <a:bodyPr/>
                  <a:lstStyle/>
                  <a:p>
                    <a:fld id="{20387139-5F36-F54D-9BA5-DAC32D4048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72B-4F95-80AA-E3EB1B1BF6CF}"/>
                </c:ext>
              </c:extLst>
            </c:dLbl>
            <c:dLbl>
              <c:idx val="2347"/>
              <c:tx>
                <c:rich>
                  <a:bodyPr/>
                  <a:lstStyle/>
                  <a:p>
                    <a:fld id="{167DEDF1-8FEC-6043-86AB-F07598C6A0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72B-4F95-80AA-E3EB1B1BF6CF}"/>
                </c:ext>
              </c:extLst>
            </c:dLbl>
            <c:dLbl>
              <c:idx val="2348"/>
              <c:tx>
                <c:rich>
                  <a:bodyPr/>
                  <a:lstStyle/>
                  <a:p>
                    <a:fld id="{4970D927-CAC5-564A-AFD3-532123D302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72B-4F95-80AA-E3EB1B1BF6CF}"/>
                </c:ext>
              </c:extLst>
            </c:dLbl>
            <c:dLbl>
              <c:idx val="2349"/>
              <c:tx>
                <c:rich>
                  <a:bodyPr/>
                  <a:lstStyle/>
                  <a:p>
                    <a:fld id="{A661910F-EF21-D448-9D1D-22A2C4DDA9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72B-4F95-80AA-E3EB1B1BF6CF}"/>
                </c:ext>
              </c:extLst>
            </c:dLbl>
            <c:dLbl>
              <c:idx val="2350"/>
              <c:tx>
                <c:rich>
                  <a:bodyPr/>
                  <a:lstStyle/>
                  <a:p>
                    <a:fld id="{3A36D1F7-B07B-D54B-8764-FA740C80EF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72B-4F95-80AA-E3EB1B1BF6CF}"/>
                </c:ext>
              </c:extLst>
            </c:dLbl>
            <c:dLbl>
              <c:idx val="2351"/>
              <c:tx>
                <c:rich>
                  <a:bodyPr/>
                  <a:lstStyle/>
                  <a:p>
                    <a:fld id="{54E80689-D80C-9047-8ED5-1DE95DEA70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72B-4F95-80AA-E3EB1B1BF6CF}"/>
                </c:ext>
              </c:extLst>
            </c:dLbl>
            <c:dLbl>
              <c:idx val="23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672B-4F95-80AA-E3EB1B1BF6CF}"/>
                </c:ext>
              </c:extLst>
            </c:dLbl>
            <c:dLbl>
              <c:idx val="23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672B-4F95-80AA-E3EB1B1BF6CF}"/>
                </c:ext>
              </c:extLst>
            </c:dLbl>
            <c:dLbl>
              <c:idx val="2354"/>
              <c:tx>
                <c:rich>
                  <a:bodyPr/>
                  <a:lstStyle/>
                  <a:p>
                    <a:fld id="{7991D7B0-6B18-604B-B231-91D83FB2B9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672B-4F95-80AA-E3EB1B1BF6CF}"/>
                </c:ext>
              </c:extLst>
            </c:dLbl>
            <c:dLbl>
              <c:idx val="2355"/>
              <c:tx>
                <c:rich>
                  <a:bodyPr/>
                  <a:lstStyle/>
                  <a:p>
                    <a:fld id="{57581F38-EFF0-5F4B-82B0-DF59A37F26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72B-4F95-80AA-E3EB1B1BF6CF}"/>
                </c:ext>
              </c:extLst>
            </c:dLbl>
            <c:dLbl>
              <c:idx val="2356"/>
              <c:tx>
                <c:rich>
                  <a:bodyPr/>
                  <a:lstStyle/>
                  <a:p>
                    <a:fld id="{E60F3DCA-FD0B-A040-8226-E8B89CEDAD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72B-4F95-80AA-E3EB1B1BF6CF}"/>
                </c:ext>
              </c:extLst>
            </c:dLbl>
            <c:dLbl>
              <c:idx val="2357"/>
              <c:tx>
                <c:rich>
                  <a:bodyPr/>
                  <a:lstStyle/>
                  <a:p>
                    <a:fld id="{A55191EF-461D-4A4C-920A-D48ACB02C1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72B-4F95-80AA-E3EB1B1BF6CF}"/>
                </c:ext>
              </c:extLst>
            </c:dLbl>
            <c:dLbl>
              <c:idx val="2358"/>
              <c:tx>
                <c:rich>
                  <a:bodyPr/>
                  <a:lstStyle/>
                  <a:p>
                    <a:fld id="{467BC641-4174-8D42-8B34-E656288A66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3F1-4671-9340-F93376C85A83}"/>
                </c:ext>
              </c:extLst>
            </c:dLbl>
            <c:dLbl>
              <c:idx val="2359"/>
              <c:tx>
                <c:rich>
                  <a:bodyPr/>
                  <a:lstStyle/>
                  <a:p>
                    <a:fld id="{89B988E8-1754-EC45-B82D-6D0E6C45C2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3F1-4671-9340-F93376C85A83}"/>
                </c:ext>
              </c:extLst>
            </c:dLbl>
            <c:dLbl>
              <c:idx val="2360"/>
              <c:tx>
                <c:rich>
                  <a:bodyPr/>
                  <a:lstStyle/>
                  <a:p>
                    <a:fld id="{BA9D1D58-627D-E242-8E6D-E87C570A33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3F1-4671-9340-F93376C85A83}"/>
                </c:ext>
              </c:extLst>
            </c:dLbl>
            <c:dLbl>
              <c:idx val="2361"/>
              <c:tx>
                <c:rich>
                  <a:bodyPr/>
                  <a:lstStyle/>
                  <a:p>
                    <a:fld id="{0B30D1B3-210A-6D41-99D9-BE277E52EA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3F1-4671-9340-F93376C85A83}"/>
                </c:ext>
              </c:extLst>
            </c:dLbl>
            <c:dLbl>
              <c:idx val="2362"/>
              <c:tx>
                <c:rich>
                  <a:bodyPr/>
                  <a:lstStyle/>
                  <a:p>
                    <a:fld id="{C3676A90-9E7F-1B46-B672-3A21B59D2E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3F1-4671-9340-F93376C85A83}"/>
                </c:ext>
              </c:extLst>
            </c:dLbl>
            <c:dLbl>
              <c:idx val="2363"/>
              <c:tx>
                <c:rich>
                  <a:bodyPr/>
                  <a:lstStyle/>
                  <a:p>
                    <a:fld id="{EF5F0C24-D837-DC4B-8935-36EC53300C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3F1-4671-9340-F93376C85A83}"/>
                </c:ext>
              </c:extLst>
            </c:dLbl>
            <c:dLbl>
              <c:idx val="2364"/>
              <c:tx>
                <c:rich>
                  <a:bodyPr/>
                  <a:lstStyle/>
                  <a:p>
                    <a:fld id="{0611A446-B734-C84B-AF22-0CDE97A551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3F1-4671-9340-F93376C85A83}"/>
                </c:ext>
              </c:extLst>
            </c:dLbl>
            <c:dLbl>
              <c:idx val="2365"/>
              <c:tx>
                <c:rich>
                  <a:bodyPr/>
                  <a:lstStyle/>
                  <a:p>
                    <a:fld id="{75721D0E-5611-E244-B4B6-C774A27D21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3F1-4671-9340-F93376C85A83}"/>
                </c:ext>
              </c:extLst>
            </c:dLbl>
            <c:dLbl>
              <c:idx val="2366"/>
              <c:tx>
                <c:rich>
                  <a:bodyPr/>
                  <a:lstStyle/>
                  <a:p>
                    <a:fld id="{9D196DC9-10BE-FE4C-B70A-30FA83A6CF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3F1-4671-9340-F93376C85A83}"/>
                </c:ext>
              </c:extLst>
            </c:dLbl>
            <c:dLbl>
              <c:idx val="2367"/>
              <c:tx>
                <c:rich>
                  <a:bodyPr/>
                  <a:lstStyle/>
                  <a:p>
                    <a:fld id="{293AA867-F1AE-7742-925E-F8D8D128DC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3F1-4671-9340-F93376C85A83}"/>
                </c:ext>
              </c:extLst>
            </c:dLbl>
            <c:dLbl>
              <c:idx val="2368"/>
              <c:tx>
                <c:rich>
                  <a:bodyPr/>
                  <a:lstStyle/>
                  <a:p>
                    <a:fld id="{FB894987-7D5D-0A46-98AB-7F2C2816FD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3F1-4671-9340-F93376C85A83}"/>
                </c:ext>
              </c:extLst>
            </c:dLbl>
            <c:dLbl>
              <c:idx val="23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3F1-4671-9340-F93376C85A83}"/>
                </c:ext>
              </c:extLst>
            </c:dLbl>
            <c:dLbl>
              <c:idx val="23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3F1-4671-9340-F93376C85A83}"/>
                </c:ext>
              </c:extLst>
            </c:dLbl>
            <c:dLbl>
              <c:idx val="23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3F1-4671-9340-F93376C85A83}"/>
                </c:ext>
              </c:extLst>
            </c:dLbl>
            <c:dLbl>
              <c:idx val="23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3F1-4671-9340-F93376C85A83}"/>
                </c:ext>
              </c:extLst>
            </c:dLbl>
            <c:dLbl>
              <c:idx val="23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3F1-4671-9340-F93376C85A83}"/>
                </c:ext>
              </c:extLst>
            </c:dLbl>
            <c:dLbl>
              <c:idx val="23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3F1-4671-9340-F93376C85A83}"/>
                </c:ext>
              </c:extLst>
            </c:dLbl>
            <c:dLbl>
              <c:idx val="23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3F1-4671-9340-F93376C85A83}"/>
                </c:ext>
              </c:extLst>
            </c:dLbl>
            <c:dLbl>
              <c:idx val="23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3F1-4671-9340-F93376C85A83}"/>
                </c:ext>
              </c:extLst>
            </c:dLbl>
            <c:dLbl>
              <c:idx val="23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3F1-4671-9340-F93376C85A83}"/>
                </c:ext>
              </c:extLst>
            </c:dLbl>
            <c:dLbl>
              <c:idx val="23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3F1-4671-9340-F93376C85A83}"/>
                </c:ext>
              </c:extLst>
            </c:dLbl>
            <c:dLbl>
              <c:idx val="23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3F1-4671-9340-F93376C85A83}"/>
                </c:ext>
              </c:extLst>
            </c:dLbl>
            <c:dLbl>
              <c:idx val="23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3F1-4671-9340-F93376C85A83}"/>
                </c:ext>
              </c:extLst>
            </c:dLbl>
            <c:dLbl>
              <c:idx val="23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3F1-4671-9340-F93376C85A83}"/>
                </c:ext>
              </c:extLst>
            </c:dLbl>
            <c:dLbl>
              <c:idx val="23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73F1-4671-9340-F93376C85A83}"/>
                </c:ext>
              </c:extLst>
            </c:dLbl>
            <c:dLbl>
              <c:idx val="23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73F1-4671-9340-F93376C85A83}"/>
                </c:ext>
              </c:extLst>
            </c:dLbl>
            <c:dLbl>
              <c:idx val="23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73F1-4671-9340-F93376C85A83}"/>
                </c:ext>
              </c:extLst>
            </c:dLbl>
            <c:dLbl>
              <c:idx val="23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73F1-4671-9340-F93376C85A83}"/>
                </c:ext>
              </c:extLst>
            </c:dLbl>
            <c:dLbl>
              <c:idx val="23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73F1-4671-9340-F93376C85A83}"/>
                </c:ext>
              </c:extLst>
            </c:dLbl>
            <c:dLbl>
              <c:idx val="23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73F1-4671-9340-F93376C85A83}"/>
                </c:ext>
              </c:extLst>
            </c:dLbl>
            <c:dLbl>
              <c:idx val="23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73F1-4671-9340-F93376C85A83}"/>
                </c:ext>
              </c:extLst>
            </c:dLbl>
            <c:dLbl>
              <c:idx val="23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73F1-4671-9340-F93376C85A83}"/>
                </c:ext>
              </c:extLst>
            </c:dLbl>
            <c:dLbl>
              <c:idx val="23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73F1-4671-9340-F93376C85A83}"/>
                </c:ext>
              </c:extLst>
            </c:dLbl>
            <c:dLbl>
              <c:idx val="23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73F1-4671-9340-F93376C85A83}"/>
                </c:ext>
              </c:extLst>
            </c:dLbl>
            <c:dLbl>
              <c:idx val="23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73F1-4671-9340-F93376C85A83}"/>
                </c:ext>
              </c:extLst>
            </c:dLbl>
            <c:dLbl>
              <c:idx val="2393"/>
              <c:tx>
                <c:rich>
                  <a:bodyPr/>
                  <a:lstStyle/>
                  <a:p>
                    <a:fld id="{47EE6466-E8DF-C747-90D7-3177AA9C57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3F1-4671-9340-F93376C85A83}"/>
                </c:ext>
              </c:extLst>
            </c:dLbl>
            <c:dLbl>
              <c:idx val="23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73F1-4671-9340-F93376C85A83}"/>
                </c:ext>
              </c:extLst>
            </c:dLbl>
            <c:dLbl>
              <c:idx val="23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73F1-4671-9340-F93376C85A83}"/>
                </c:ext>
              </c:extLst>
            </c:dLbl>
            <c:dLbl>
              <c:idx val="23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73F1-4671-9340-F93376C85A83}"/>
                </c:ext>
              </c:extLst>
            </c:dLbl>
            <c:dLbl>
              <c:idx val="23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73F1-4671-9340-F93376C85A83}"/>
                </c:ext>
              </c:extLst>
            </c:dLbl>
            <c:dLbl>
              <c:idx val="23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73F1-4671-9340-F93376C85A83}"/>
                </c:ext>
              </c:extLst>
            </c:dLbl>
            <c:dLbl>
              <c:idx val="23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73F1-4671-9340-F93376C85A83}"/>
                </c:ext>
              </c:extLst>
            </c:dLbl>
            <c:dLbl>
              <c:idx val="24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73F1-4671-9340-F93376C85A83}"/>
                </c:ext>
              </c:extLst>
            </c:dLbl>
            <c:dLbl>
              <c:idx val="24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73F1-4671-9340-F93376C85A83}"/>
                </c:ext>
              </c:extLst>
            </c:dLbl>
            <c:dLbl>
              <c:idx val="24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73F1-4671-9340-F93376C85A83}"/>
                </c:ext>
              </c:extLst>
            </c:dLbl>
            <c:dLbl>
              <c:idx val="24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73F1-4671-9340-F93376C85A83}"/>
                </c:ext>
              </c:extLst>
            </c:dLbl>
            <c:dLbl>
              <c:idx val="24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73F1-4671-9340-F93376C85A83}"/>
                </c:ext>
              </c:extLst>
            </c:dLbl>
            <c:dLbl>
              <c:idx val="24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73F1-4671-9340-F93376C85A83}"/>
                </c:ext>
              </c:extLst>
            </c:dLbl>
            <c:dLbl>
              <c:idx val="24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73F1-4671-9340-F93376C85A83}"/>
                </c:ext>
              </c:extLst>
            </c:dLbl>
            <c:dLbl>
              <c:idx val="24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73F1-4671-9340-F93376C85A83}"/>
                </c:ext>
              </c:extLst>
            </c:dLbl>
            <c:dLbl>
              <c:idx val="2408"/>
              <c:tx>
                <c:rich>
                  <a:bodyPr/>
                  <a:lstStyle/>
                  <a:p>
                    <a:fld id="{9A2086A0-5B1A-1A4D-9F1B-6F6CFD7884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3F1-4671-9340-F93376C85A83}"/>
                </c:ext>
              </c:extLst>
            </c:dLbl>
            <c:dLbl>
              <c:idx val="2409"/>
              <c:tx>
                <c:rich>
                  <a:bodyPr/>
                  <a:lstStyle/>
                  <a:p>
                    <a:fld id="{7C74B5DF-2C86-2941-8A05-BA967FD787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3F1-4671-9340-F93376C85A83}"/>
                </c:ext>
              </c:extLst>
            </c:dLbl>
            <c:dLbl>
              <c:idx val="2410"/>
              <c:tx>
                <c:rich>
                  <a:bodyPr/>
                  <a:lstStyle/>
                  <a:p>
                    <a:fld id="{1841BC18-73D8-5740-AE42-AC83480069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3F1-4671-9340-F93376C85A83}"/>
                </c:ext>
              </c:extLst>
            </c:dLbl>
            <c:dLbl>
              <c:idx val="2411"/>
              <c:tx>
                <c:rich>
                  <a:bodyPr/>
                  <a:lstStyle/>
                  <a:p>
                    <a:fld id="{1C4BFF83-D037-4640-9DC9-1A6244984B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DF0-433F-ACE8-B4D721A11F81}"/>
                </c:ext>
              </c:extLst>
            </c:dLbl>
            <c:dLbl>
              <c:idx val="2412"/>
              <c:tx>
                <c:rich>
                  <a:bodyPr/>
                  <a:lstStyle/>
                  <a:p>
                    <a:fld id="{DE0F57A2-ADE6-6643-9D1D-18C71DF02C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DF0-433F-ACE8-B4D721A11F81}"/>
                </c:ext>
              </c:extLst>
            </c:dLbl>
            <c:dLbl>
              <c:idx val="2413"/>
              <c:tx>
                <c:rich>
                  <a:bodyPr/>
                  <a:lstStyle/>
                  <a:p>
                    <a:fld id="{75F64CD3-BE7A-2E4C-A7D3-73765AE93E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DF0-433F-ACE8-B4D721A11F81}"/>
                </c:ext>
              </c:extLst>
            </c:dLbl>
            <c:dLbl>
              <c:idx val="2414"/>
              <c:tx>
                <c:rich>
                  <a:bodyPr/>
                  <a:lstStyle/>
                  <a:p>
                    <a:fld id="{CD943272-CE0B-0942-B15C-1A141CD207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DF0-433F-ACE8-B4D721A11F81}"/>
                </c:ext>
              </c:extLst>
            </c:dLbl>
            <c:dLbl>
              <c:idx val="2415"/>
              <c:tx>
                <c:rich>
                  <a:bodyPr/>
                  <a:lstStyle/>
                  <a:p>
                    <a:fld id="{CF21F059-B6A9-1840-961C-F349646BED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DF0-433F-ACE8-B4D721A11F81}"/>
                </c:ext>
              </c:extLst>
            </c:dLbl>
            <c:dLbl>
              <c:idx val="2416"/>
              <c:tx>
                <c:rich>
                  <a:bodyPr/>
                  <a:lstStyle/>
                  <a:p>
                    <a:fld id="{0585E543-CDEC-E04A-8C93-1B3095A1E0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DF0-433F-ACE8-B4D721A11F81}"/>
                </c:ext>
              </c:extLst>
            </c:dLbl>
            <c:dLbl>
              <c:idx val="24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DF0-433F-ACE8-B4D721A11F81}"/>
                </c:ext>
              </c:extLst>
            </c:dLbl>
            <c:dLbl>
              <c:idx val="24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DF0-433F-ACE8-B4D721A11F81}"/>
                </c:ext>
              </c:extLst>
            </c:dLbl>
            <c:dLbl>
              <c:idx val="24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DF0-433F-ACE8-B4D721A11F81}"/>
                </c:ext>
              </c:extLst>
            </c:dLbl>
            <c:dLbl>
              <c:idx val="24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DF0-433F-ACE8-B4D721A11F81}"/>
                </c:ext>
              </c:extLst>
            </c:dLbl>
            <c:dLbl>
              <c:idx val="2421"/>
              <c:tx>
                <c:rich>
                  <a:bodyPr/>
                  <a:lstStyle/>
                  <a:p>
                    <a:fld id="{3A9490E0-D13D-2446-811B-155240983C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DF0-433F-ACE8-B4D721A11F81}"/>
                </c:ext>
              </c:extLst>
            </c:dLbl>
            <c:dLbl>
              <c:idx val="2422"/>
              <c:tx>
                <c:rich>
                  <a:bodyPr/>
                  <a:lstStyle/>
                  <a:p>
                    <a:fld id="{1A722855-F56C-324F-A5E6-FD7D9E384D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DF0-433F-ACE8-B4D721A11F81}"/>
                </c:ext>
              </c:extLst>
            </c:dLbl>
            <c:dLbl>
              <c:idx val="2423"/>
              <c:tx>
                <c:rich>
                  <a:bodyPr/>
                  <a:lstStyle/>
                  <a:p>
                    <a:fld id="{1B29FECC-E0C9-6F48-A7B4-6E11D95732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DF0-433F-ACE8-B4D721A11F81}"/>
                </c:ext>
              </c:extLst>
            </c:dLbl>
            <c:dLbl>
              <c:idx val="2424"/>
              <c:tx>
                <c:rich>
                  <a:bodyPr/>
                  <a:lstStyle/>
                  <a:p>
                    <a:fld id="{EA56EEAC-0173-4349-BED0-B52F94BD42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DF0-433F-ACE8-B4D721A11F81}"/>
                </c:ext>
              </c:extLst>
            </c:dLbl>
            <c:dLbl>
              <c:idx val="2425"/>
              <c:tx>
                <c:rich>
                  <a:bodyPr/>
                  <a:lstStyle/>
                  <a:p>
                    <a:fld id="{82EBB54C-A2CC-9647-8153-F97B1785A4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DF0-433F-ACE8-B4D721A11F81}"/>
                </c:ext>
              </c:extLst>
            </c:dLbl>
            <c:dLbl>
              <c:idx val="2426"/>
              <c:tx>
                <c:rich>
                  <a:bodyPr/>
                  <a:lstStyle/>
                  <a:p>
                    <a:fld id="{32F7E38B-97E9-AF4C-8789-1142DF9372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DF0-433F-ACE8-B4D721A11F81}"/>
                </c:ext>
              </c:extLst>
            </c:dLbl>
            <c:dLbl>
              <c:idx val="2427"/>
              <c:tx>
                <c:rich>
                  <a:bodyPr/>
                  <a:lstStyle/>
                  <a:p>
                    <a:fld id="{3BF28154-F9E3-9040-B3AE-129FBAF00E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DF0-433F-ACE8-B4D721A11F81}"/>
                </c:ext>
              </c:extLst>
            </c:dLbl>
            <c:dLbl>
              <c:idx val="2428"/>
              <c:tx>
                <c:rich>
                  <a:bodyPr/>
                  <a:lstStyle/>
                  <a:p>
                    <a:fld id="{46434DDB-5A59-314E-A671-BEF46A51B2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DF0-433F-ACE8-B4D721A11F81}"/>
                </c:ext>
              </c:extLst>
            </c:dLbl>
            <c:dLbl>
              <c:idx val="2429"/>
              <c:tx>
                <c:rich>
                  <a:bodyPr/>
                  <a:lstStyle/>
                  <a:p>
                    <a:fld id="{B4D41CC3-8ABE-954E-A92B-7F6ED7E48F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DF0-433F-ACE8-B4D721A11F81}"/>
                </c:ext>
              </c:extLst>
            </c:dLbl>
            <c:dLbl>
              <c:idx val="2430"/>
              <c:tx>
                <c:rich>
                  <a:bodyPr/>
                  <a:lstStyle/>
                  <a:p>
                    <a:fld id="{37FC73E0-8CEA-5A40-AD53-4202BA7DDD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DF0-433F-ACE8-B4D721A11F81}"/>
                </c:ext>
              </c:extLst>
            </c:dLbl>
            <c:dLbl>
              <c:idx val="2431"/>
              <c:tx>
                <c:rich>
                  <a:bodyPr/>
                  <a:lstStyle/>
                  <a:p>
                    <a:fld id="{E0EDCF27-643C-CD4B-BE58-C1FD6CD61E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DF0-433F-ACE8-B4D721A11F81}"/>
                </c:ext>
              </c:extLst>
            </c:dLbl>
            <c:dLbl>
              <c:idx val="2432"/>
              <c:tx>
                <c:rich>
                  <a:bodyPr/>
                  <a:lstStyle/>
                  <a:p>
                    <a:fld id="{F154E508-CA9D-CB4C-8837-6C23F52690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DF0-433F-ACE8-B4D721A11F81}"/>
                </c:ext>
              </c:extLst>
            </c:dLbl>
            <c:dLbl>
              <c:idx val="2433"/>
              <c:tx>
                <c:rich>
                  <a:bodyPr/>
                  <a:lstStyle/>
                  <a:p>
                    <a:fld id="{6AA30D53-1C84-E244-BCE5-2FA759BD15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DF0-433F-ACE8-B4D721A11F81}"/>
                </c:ext>
              </c:extLst>
            </c:dLbl>
            <c:dLbl>
              <c:idx val="2434"/>
              <c:tx>
                <c:rich>
                  <a:bodyPr/>
                  <a:lstStyle/>
                  <a:p>
                    <a:fld id="{32B34E1A-BB53-CC4F-838C-57F22D3D71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DF0-433F-ACE8-B4D721A11F81}"/>
                </c:ext>
              </c:extLst>
            </c:dLbl>
            <c:dLbl>
              <c:idx val="2435"/>
              <c:tx>
                <c:rich>
                  <a:bodyPr/>
                  <a:lstStyle/>
                  <a:p>
                    <a:fld id="{42D0D95E-B4C9-E943-9205-3265CAD70F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DF0-433F-ACE8-B4D721A11F81}"/>
                </c:ext>
              </c:extLst>
            </c:dLbl>
            <c:dLbl>
              <c:idx val="2436"/>
              <c:tx>
                <c:rich>
                  <a:bodyPr/>
                  <a:lstStyle/>
                  <a:p>
                    <a:fld id="{957CDE0F-E84C-D643-904F-E036FFDF6C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DF0-433F-ACE8-B4D721A11F81}"/>
                </c:ext>
              </c:extLst>
            </c:dLbl>
            <c:dLbl>
              <c:idx val="2437"/>
              <c:tx>
                <c:rich>
                  <a:bodyPr/>
                  <a:lstStyle/>
                  <a:p>
                    <a:fld id="{A150205E-A341-0742-ADA5-F794884A45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DF0-433F-ACE8-B4D721A11F81}"/>
                </c:ext>
              </c:extLst>
            </c:dLbl>
            <c:dLbl>
              <c:idx val="2438"/>
              <c:tx>
                <c:rich>
                  <a:bodyPr/>
                  <a:lstStyle/>
                  <a:p>
                    <a:fld id="{A82ACC7E-72CE-0342-BF68-C35AB45257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DF0-433F-ACE8-B4D721A11F81}"/>
                </c:ext>
              </c:extLst>
            </c:dLbl>
            <c:dLbl>
              <c:idx val="2439"/>
              <c:tx>
                <c:rich>
                  <a:bodyPr/>
                  <a:lstStyle/>
                  <a:p>
                    <a:fld id="{B88286BA-4A13-B04B-8E62-ABB551366F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DF0-433F-ACE8-B4D721A11F81}"/>
                </c:ext>
              </c:extLst>
            </c:dLbl>
            <c:dLbl>
              <c:idx val="2440"/>
              <c:tx>
                <c:rich>
                  <a:bodyPr/>
                  <a:lstStyle/>
                  <a:p>
                    <a:fld id="{C461B052-A714-AB4B-A63B-3F7FEE6AE8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DF0-433F-ACE8-B4D721A11F81}"/>
                </c:ext>
              </c:extLst>
            </c:dLbl>
            <c:dLbl>
              <c:idx val="2441"/>
              <c:tx>
                <c:rich>
                  <a:bodyPr/>
                  <a:lstStyle/>
                  <a:p>
                    <a:fld id="{C09B209D-2EB1-4E4C-A5E0-BDE566D018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DF0-433F-ACE8-B4D721A11F81}"/>
                </c:ext>
              </c:extLst>
            </c:dLbl>
            <c:dLbl>
              <c:idx val="2442"/>
              <c:tx>
                <c:rich>
                  <a:bodyPr/>
                  <a:lstStyle/>
                  <a:p>
                    <a:fld id="{7B217A83-7C80-3F43-BD02-ED32B9C851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DF0-433F-ACE8-B4D721A11F81}"/>
                </c:ext>
              </c:extLst>
            </c:dLbl>
            <c:dLbl>
              <c:idx val="2443"/>
              <c:tx>
                <c:rich>
                  <a:bodyPr/>
                  <a:lstStyle/>
                  <a:p>
                    <a:fld id="{B9C67F6E-EA6F-E941-8E6F-6E184F4416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DF0-433F-ACE8-B4D721A11F81}"/>
                </c:ext>
              </c:extLst>
            </c:dLbl>
            <c:dLbl>
              <c:idx val="2444"/>
              <c:tx>
                <c:rich>
                  <a:bodyPr/>
                  <a:lstStyle/>
                  <a:p>
                    <a:fld id="{A350D1C6-701D-5D40-9796-E9E341BCC6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DF0-433F-ACE8-B4D721A11F81}"/>
                </c:ext>
              </c:extLst>
            </c:dLbl>
            <c:dLbl>
              <c:idx val="2445"/>
              <c:tx>
                <c:rich>
                  <a:bodyPr/>
                  <a:lstStyle/>
                  <a:p>
                    <a:fld id="{A693ED0D-01C4-0647-B2CC-6DF0C5E77E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DF0-433F-ACE8-B4D721A11F81}"/>
                </c:ext>
              </c:extLst>
            </c:dLbl>
            <c:dLbl>
              <c:idx val="2446"/>
              <c:tx>
                <c:rich>
                  <a:bodyPr/>
                  <a:lstStyle/>
                  <a:p>
                    <a:fld id="{63A11986-405A-FE4D-B665-5307F9F66C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DF0-433F-ACE8-B4D721A11F81}"/>
                </c:ext>
              </c:extLst>
            </c:dLbl>
            <c:dLbl>
              <c:idx val="2447"/>
              <c:tx>
                <c:rich>
                  <a:bodyPr/>
                  <a:lstStyle/>
                  <a:p>
                    <a:fld id="{93012CED-71D6-D149-9A95-54BC06FD55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DF0-433F-ACE8-B4D721A11F81}"/>
                </c:ext>
              </c:extLst>
            </c:dLbl>
            <c:dLbl>
              <c:idx val="2448"/>
              <c:tx>
                <c:rich>
                  <a:bodyPr/>
                  <a:lstStyle/>
                  <a:p>
                    <a:fld id="{83619F7C-3C64-DB4C-B9CC-F8420EE78B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DF0-433F-ACE8-B4D721A11F81}"/>
                </c:ext>
              </c:extLst>
            </c:dLbl>
            <c:dLbl>
              <c:idx val="2449"/>
              <c:tx>
                <c:rich>
                  <a:bodyPr/>
                  <a:lstStyle/>
                  <a:p>
                    <a:fld id="{3B893EC4-A80B-9B47-999E-646800EF63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DF0-433F-ACE8-B4D721A11F81}"/>
                </c:ext>
              </c:extLst>
            </c:dLbl>
            <c:dLbl>
              <c:idx val="2450"/>
              <c:tx>
                <c:rich>
                  <a:bodyPr/>
                  <a:lstStyle/>
                  <a:p>
                    <a:fld id="{FD2675DA-0739-2547-AB07-C73FEFF650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DF0-433F-ACE8-B4D721A11F81}"/>
                </c:ext>
              </c:extLst>
            </c:dLbl>
            <c:dLbl>
              <c:idx val="2451"/>
              <c:tx>
                <c:rich>
                  <a:bodyPr/>
                  <a:lstStyle/>
                  <a:p>
                    <a:fld id="{707C6FB5-19D6-304E-BF5E-BE925FE9F6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9DF0-433F-ACE8-B4D721A11F81}"/>
                </c:ext>
              </c:extLst>
            </c:dLbl>
            <c:dLbl>
              <c:idx val="2452"/>
              <c:tx>
                <c:rich>
                  <a:bodyPr/>
                  <a:lstStyle/>
                  <a:p>
                    <a:fld id="{DF6037A7-A277-4A44-A6D4-32A1C5B34C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9DF0-433F-ACE8-B4D721A11F81}"/>
                </c:ext>
              </c:extLst>
            </c:dLbl>
            <c:dLbl>
              <c:idx val="2453"/>
              <c:tx>
                <c:rich>
                  <a:bodyPr/>
                  <a:lstStyle/>
                  <a:p>
                    <a:fld id="{8726B092-BEF7-2E47-8C7E-E85782BD00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DF0-433F-ACE8-B4D721A11F81}"/>
                </c:ext>
              </c:extLst>
            </c:dLbl>
            <c:dLbl>
              <c:idx val="2454"/>
              <c:tx>
                <c:rich>
                  <a:bodyPr/>
                  <a:lstStyle/>
                  <a:p>
                    <a:fld id="{BAB22DAA-A836-B44E-B9DB-55E6BE243F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DF0-433F-ACE8-B4D721A11F81}"/>
                </c:ext>
              </c:extLst>
            </c:dLbl>
            <c:dLbl>
              <c:idx val="2455"/>
              <c:tx>
                <c:rich>
                  <a:bodyPr/>
                  <a:lstStyle/>
                  <a:p>
                    <a:fld id="{A8DDBADB-3114-124F-BFBA-D1D16EE0BC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9DF0-433F-ACE8-B4D721A11F81}"/>
                </c:ext>
              </c:extLst>
            </c:dLbl>
            <c:dLbl>
              <c:idx val="2456"/>
              <c:tx>
                <c:rich>
                  <a:bodyPr/>
                  <a:lstStyle/>
                  <a:p>
                    <a:fld id="{F49B9C85-07E4-0849-8837-705E3A5702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DF0-433F-ACE8-B4D721A11F81}"/>
                </c:ext>
              </c:extLst>
            </c:dLbl>
            <c:dLbl>
              <c:idx val="2457"/>
              <c:tx>
                <c:rich>
                  <a:bodyPr/>
                  <a:lstStyle/>
                  <a:p>
                    <a:fld id="{C6B19F98-BD69-F64F-8893-7891BA2B77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9DF0-433F-ACE8-B4D721A11F81}"/>
                </c:ext>
              </c:extLst>
            </c:dLbl>
            <c:dLbl>
              <c:idx val="2458"/>
              <c:tx>
                <c:rich>
                  <a:bodyPr/>
                  <a:lstStyle/>
                  <a:p>
                    <a:fld id="{23C9D7BC-46D9-184D-B72B-E219A0CCED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9DF0-433F-ACE8-B4D721A11F81}"/>
                </c:ext>
              </c:extLst>
            </c:dLbl>
            <c:dLbl>
              <c:idx val="2459"/>
              <c:tx>
                <c:rich>
                  <a:bodyPr/>
                  <a:lstStyle/>
                  <a:p>
                    <a:fld id="{C9004554-28C2-504A-ACE9-0CC5C5F0AA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9DF0-433F-ACE8-B4D721A11F81}"/>
                </c:ext>
              </c:extLst>
            </c:dLbl>
            <c:dLbl>
              <c:idx val="2460"/>
              <c:tx>
                <c:rich>
                  <a:bodyPr/>
                  <a:lstStyle/>
                  <a:p>
                    <a:fld id="{844A836B-73DC-B34C-9BBF-63831B3B53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9DF0-433F-ACE8-B4D721A11F81}"/>
                </c:ext>
              </c:extLst>
            </c:dLbl>
            <c:dLbl>
              <c:idx val="2461"/>
              <c:tx>
                <c:rich>
                  <a:bodyPr/>
                  <a:lstStyle/>
                  <a:p>
                    <a:fld id="{6ACC7522-A88C-E948-B9BB-A6B43FFEB4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9DF0-433F-ACE8-B4D721A11F81}"/>
                </c:ext>
              </c:extLst>
            </c:dLbl>
            <c:dLbl>
              <c:idx val="2462"/>
              <c:tx>
                <c:rich>
                  <a:bodyPr/>
                  <a:lstStyle/>
                  <a:p>
                    <a:fld id="{FA69A03C-BE6A-9745-BFCA-AF6FB1BD89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DF0-433F-ACE8-B4D721A11F81}"/>
                </c:ext>
              </c:extLst>
            </c:dLbl>
            <c:dLbl>
              <c:idx val="2463"/>
              <c:tx>
                <c:rich>
                  <a:bodyPr/>
                  <a:lstStyle/>
                  <a:p>
                    <a:fld id="{D64E3B4F-3932-2F4C-BB22-30C766645F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DF0-433F-ACE8-B4D721A11F81}"/>
                </c:ext>
              </c:extLst>
            </c:dLbl>
            <c:dLbl>
              <c:idx val="2464"/>
              <c:tx>
                <c:rich>
                  <a:bodyPr/>
                  <a:lstStyle/>
                  <a:p>
                    <a:fld id="{7101C1D0-7760-5C47-86B9-761CF7A80D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DF0-433F-ACE8-B4D721A11F81}"/>
                </c:ext>
              </c:extLst>
            </c:dLbl>
            <c:dLbl>
              <c:idx val="2465"/>
              <c:tx>
                <c:rich>
                  <a:bodyPr/>
                  <a:lstStyle/>
                  <a:p>
                    <a:fld id="{E79A578B-CA4C-EE43-9C45-F68EDE4DE6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DF0-433F-ACE8-B4D721A11F81}"/>
                </c:ext>
              </c:extLst>
            </c:dLbl>
            <c:dLbl>
              <c:idx val="2466"/>
              <c:tx>
                <c:rich>
                  <a:bodyPr/>
                  <a:lstStyle/>
                  <a:p>
                    <a:fld id="{455A8BF0-B2C2-0047-83A5-7892DA0524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DF0-433F-ACE8-B4D721A11F81}"/>
                </c:ext>
              </c:extLst>
            </c:dLbl>
            <c:dLbl>
              <c:idx val="2467"/>
              <c:tx>
                <c:rich>
                  <a:bodyPr/>
                  <a:lstStyle/>
                  <a:p>
                    <a:fld id="{5107EDB2-4FBF-1F4A-BD14-E304CDA5EF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DF0-433F-ACE8-B4D721A11F81}"/>
                </c:ext>
              </c:extLst>
            </c:dLbl>
            <c:dLbl>
              <c:idx val="2468"/>
              <c:tx>
                <c:rich>
                  <a:bodyPr/>
                  <a:lstStyle/>
                  <a:p>
                    <a:fld id="{67018A45-26CC-CE43-9022-C129085606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9DF0-433F-ACE8-B4D721A11F81}"/>
                </c:ext>
              </c:extLst>
            </c:dLbl>
            <c:dLbl>
              <c:idx val="2469"/>
              <c:tx>
                <c:rich>
                  <a:bodyPr/>
                  <a:lstStyle/>
                  <a:p>
                    <a:fld id="{ACCEB23D-4803-B448-AC52-8F67977C2D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DF0-433F-ACE8-B4D721A11F81}"/>
                </c:ext>
              </c:extLst>
            </c:dLbl>
            <c:dLbl>
              <c:idx val="2470"/>
              <c:tx>
                <c:rich>
                  <a:bodyPr/>
                  <a:lstStyle/>
                  <a:p>
                    <a:fld id="{3B9049E4-6B39-6B47-A88B-B84E15690B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9DF0-433F-ACE8-B4D721A11F81}"/>
                </c:ext>
              </c:extLst>
            </c:dLbl>
            <c:dLbl>
              <c:idx val="2471"/>
              <c:tx>
                <c:rich>
                  <a:bodyPr/>
                  <a:lstStyle/>
                  <a:p>
                    <a:fld id="{7BEFEBE8-EF55-5F4A-B2FE-FEB6BEF5FD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DF0-433F-ACE8-B4D721A11F81}"/>
                </c:ext>
              </c:extLst>
            </c:dLbl>
            <c:dLbl>
              <c:idx val="2472"/>
              <c:tx>
                <c:rich>
                  <a:bodyPr/>
                  <a:lstStyle/>
                  <a:p>
                    <a:fld id="{FD0A27B4-51BE-1D40-B082-4845C298CE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DF0-433F-ACE8-B4D721A11F81}"/>
                </c:ext>
              </c:extLst>
            </c:dLbl>
            <c:dLbl>
              <c:idx val="24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9DF0-433F-ACE8-B4D721A11F81}"/>
                </c:ext>
              </c:extLst>
            </c:dLbl>
            <c:dLbl>
              <c:idx val="24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9DF0-433F-ACE8-B4D721A11F81}"/>
                </c:ext>
              </c:extLst>
            </c:dLbl>
            <c:dLbl>
              <c:idx val="24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9DF0-433F-ACE8-B4D721A11F81}"/>
                </c:ext>
              </c:extLst>
            </c:dLbl>
            <c:dLbl>
              <c:idx val="24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9DF0-433F-ACE8-B4D721A11F81}"/>
                </c:ext>
              </c:extLst>
            </c:dLbl>
            <c:dLbl>
              <c:idx val="24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9DF0-433F-ACE8-B4D721A11F81}"/>
                </c:ext>
              </c:extLst>
            </c:dLbl>
            <c:dLbl>
              <c:idx val="24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9DF0-433F-ACE8-B4D721A11F81}"/>
                </c:ext>
              </c:extLst>
            </c:dLbl>
            <c:dLbl>
              <c:idx val="24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9DF0-433F-ACE8-B4D721A11F81}"/>
                </c:ext>
              </c:extLst>
            </c:dLbl>
            <c:dLbl>
              <c:idx val="24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9DF0-433F-ACE8-B4D721A11F81}"/>
                </c:ext>
              </c:extLst>
            </c:dLbl>
            <c:dLbl>
              <c:idx val="2481"/>
              <c:tx>
                <c:rich>
                  <a:bodyPr/>
                  <a:lstStyle/>
                  <a:p>
                    <a:fld id="{7310C722-D62A-124E-8A3B-F1DEE0CD83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9DF0-433F-ACE8-B4D721A11F81}"/>
                </c:ext>
              </c:extLst>
            </c:dLbl>
            <c:dLbl>
              <c:idx val="2482"/>
              <c:tx>
                <c:rich>
                  <a:bodyPr/>
                  <a:lstStyle/>
                  <a:p>
                    <a:fld id="{B233569A-5DAA-2847-B842-A6CAE5FC3B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9DF0-433F-ACE8-B4D721A11F81}"/>
                </c:ext>
              </c:extLst>
            </c:dLbl>
            <c:dLbl>
              <c:idx val="2483"/>
              <c:tx>
                <c:rich>
                  <a:bodyPr/>
                  <a:lstStyle/>
                  <a:p>
                    <a:fld id="{E4E65235-3663-F34E-94B4-15850B7A7F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9DF0-433F-ACE8-B4D721A11F81}"/>
                </c:ext>
              </c:extLst>
            </c:dLbl>
            <c:dLbl>
              <c:idx val="2484"/>
              <c:tx>
                <c:rich>
                  <a:bodyPr/>
                  <a:lstStyle/>
                  <a:p>
                    <a:fld id="{0152BF58-C7CE-4846-BF4A-BE0152B31A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9DF0-433F-ACE8-B4D721A11F81}"/>
                </c:ext>
              </c:extLst>
            </c:dLbl>
            <c:dLbl>
              <c:idx val="2485"/>
              <c:tx>
                <c:rich>
                  <a:bodyPr/>
                  <a:lstStyle/>
                  <a:p>
                    <a:fld id="{7FECD4BA-0BD1-F244-8EC8-991E423714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832-4CB1-950E-11AE8102D7B2}"/>
                </c:ext>
              </c:extLst>
            </c:dLbl>
            <c:dLbl>
              <c:idx val="2486"/>
              <c:tx>
                <c:rich>
                  <a:bodyPr/>
                  <a:lstStyle/>
                  <a:p>
                    <a:fld id="{835B25CD-6628-BB4F-A93D-8C92480106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832-4CB1-950E-11AE8102D7B2}"/>
                </c:ext>
              </c:extLst>
            </c:dLbl>
            <c:dLbl>
              <c:idx val="2487"/>
              <c:tx>
                <c:rich>
                  <a:bodyPr/>
                  <a:lstStyle/>
                  <a:p>
                    <a:fld id="{58403080-880F-7744-8199-ED94491AE4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832-4CB1-950E-11AE8102D7B2}"/>
                </c:ext>
              </c:extLst>
            </c:dLbl>
            <c:dLbl>
              <c:idx val="2488"/>
              <c:tx>
                <c:rich>
                  <a:bodyPr/>
                  <a:lstStyle/>
                  <a:p>
                    <a:fld id="{3150C017-FCE6-8F41-A97A-7D2194A9FC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832-4CB1-950E-11AE8102D7B2}"/>
                </c:ext>
              </c:extLst>
            </c:dLbl>
            <c:dLbl>
              <c:idx val="2489"/>
              <c:tx>
                <c:rich>
                  <a:bodyPr/>
                  <a:lstStyle/>
                  <a:p>
                    <a:fld id="{81F2A681-8870-1A44-A7D0-3F1C603231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832-4CB1-950E-11AE8102D7B2}"/>
                </c:ext>
              </c:extLst>
            </c:dLbl>
            <c:dLbl>
              <c:idx val="2490"/>
              <c:tx>
                <c:rich>
                  <a:bodyPr/>
                  <a:lstStyle/>
                  <a:p>
                    <a:fld id="{561444A9-4B11-5E4F-99A6-B36A5C2036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832-4CB1-950E-11AE8102D7B2}"/>
                </c:ext>
              </c:extLst>
            </c:dLbl>
            <c:dLbl>
              <c:idx val="2491"/>
              <c:tx>
                <c:rich>
                  <a:bodyPr/>
                  <a:lstStyle/>
                  <a:p>
                    <a:fld id="{88AB07DA-DE92-B740-B96B-5F0EBA390F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832-4CB1-950E-11AE8102D7B2}"/>
                </c:ext>
              </c:extLst>
            </c:dLbl>
            <c:dLbl>
              <c:idx val="2492"/>
              <c:tx>
                <c:rich>
                  <a:bodyPr/>
                  <a:lstStyle/>
                  <a:p>
                    <a:fld id="{230C0494-EA9A-2A4E-8BB9-9BE78212D8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832-4CB1-950E-11AE8102D7B2}"/>
                </c:ext>
              </c:extLst>
            </c:dLbl>
            <c:dLbl>
              <c:idx val="2493"/>
              <c:tx>
                <c:rich>
                  <a:bodyPr/>
                  <a:lstStyle/>
                  <a:p>
                    <a:fld id="{52E12639-C94E-604A-A0BF-27441064DE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832-4CB1-950E-11AE8102D7B2}"/>
                </c:ext>
              </c:extLst>
            </c:dLbl>
            <c:dLbl>
              <c:idx val="2494"/>
              <c:tx>
                <c:rich>
                  <a:bodyPr/>
                  <a:lstStyle/>
                  <a:p>
                    <a:fld id="{321E35BB-562A-FD43-ABB6-3C621B45E4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832-4CB1-950E-11AE8102D7B2}"/>
                </c:ext>
              </c:extLst>
            </c:dLbl>
            <c:dLbl>
              <c:idx val="24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E832-4CB1-950E-11AE8102D7B2}"/>
                </c:ext>
              </c:extLst>
            </c:dLbl>
            <c:dLbl>
              <c:idx val="24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E832-4CB1-950E-11AE8102D7B2}"/>
                </c:ext>
              </c:extLst>
            </c:dLbl>
            <c:dLbl>
              <c:idx val="24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E832-4CB1-950E-11AE8102D7B2}"/>
                </c:ext>
              </c:extLst>
            </c:dLbl>
            <c:dLbl>
              <c:idx val="2498"/>
              <c:tx>
                <c:rich>
                  <a:bodyPr/>
                  <a:lstStyle/>
                  <a:p>
                    <a:fld id="{41630B14-F15C-674D-A42D-AC6D204BE8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832-4CB1-950E-11AE8102D7B2}"/>
                </c:ext>
              </c:extLst>
            </c:dLbl>
            <c:dLbl>
              <c:idx val="2499"/>
              <c:tx>
                <c:rich>
                  <a:bodyPr/>
                  <a:lstStyle/>
                  <a:p>
                    <a:fld id="{EDEFDBAD-DD28-8946-9DB4-D84FBFCAD4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832-4CB1-950E-11AE8102D7B2}"/>
                </c:ext>
              </c:extLst>
            </c:dLbl>
            <c:dLbl>
              <c:idx val="2500"/>
              <c:tx>
                <c:rich>
                  <a:bodyPr/>
                  <a:lstStyle/>
                  <a:p>
                    <a:fld id="{64CF4C05-C5A4-A54C-88FE-30AF7FE2DD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832-4CB1-950E-11AE8102D7B2}"/>
                </c:ext>
              </c:extLst>
            </c:dLbl>
            <c:dLbl>
              <c:idx val="2501"/>
              <c:tx>
                <c:rich>
                  <a:bodyPr/>
                  <a:lstStyle/>
                  <a:p>
                    <a:fld id="{68FAC4EB-DB71-6643-B64B-4D0045EF3B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832-4CB1-950E-11AE8102D7B2}"/>
                </c:ext>
              </c:extLst>
            </c:dLbl>
            <c:dLbl>
              <c:idx val="2502"/>
              <c:tx>
                <c:rich>
                  <a:bodyPr/>
                  <a:lstStyle/>
                  <a:p>
                    <a:fld id="{29510AA3-3B05-B541-9E45-974296C87A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832-4CB1-950E-11AE8102D7B2}"/>
                </c:ext>
              </c:extLst>
            </c:dLbl>
            <c:dLbl>
              <c:idx val="2503"/>
              <c:tx>
                <c:rich>
                  <a:bodyPr/>
                  <a:lstStyle/>
                  <a:p>
                    <a:fld id="{81E45EE9-E407-CB4B-8AB0-60B66E0F42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E832-4CB1-950E-11AE8102D7B2}"/>
                </c:ext>
              </c:extLst>
            </c:dLbl>
            <c:dLbl>
              <c:idx val="2504"/>
              <c:tx>
                <c:rich>
                  <a:bodyPr/>
                  <a:lstStyle/>
                  <a:p>
                    <a:fld id="{53AB5C83-0605-5047-8231-5AAEAC5016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E832-4CB1-950E-11AE8102D7B2}"/>
                </c:ext>
              </c:extLst>
            </c:dLbl>
            <c:dLbl>
              <c:idx val="2505"/>
              <c:tx>
                <c:rich>
                  <a:bodyPr/>
                  <a:lstStyle/>
                  <a:p>
                    <a:fld id="{85DFF7B5-4A03-8740-84D7-B81424B6D6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832-4CB1-950E-11AE8102D7B2}"/>
                </c:ext>
              </c:extLst>
            </c:dLbl>
            <c:dLbl>
              <c:idx val="2506"/>
              <c:tx>
                <c:rich>
                  <a:bodyPr/>
                  <a:lstStyle/>
                  <a:p>
                    <a:fld id="{C3C97D6A-CF05-F24C-A951-4A1C6EAD0E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832-4CB1-950E-11AE8102D7B2}"/>
                </c:ext>
              </c:extLst>
            </c:dLbl>
            <c:dLbl>
              <c:idx val="2507"/>
              <c:tx>
                <c:rich>
                  <a:bodyPr/>
                  <a:lstStyle/>
                  <a:p>
                    <a:fld id="{41FFDB95-39EC-734B-B206-9C1EDC1EC5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832-4CB1-950E-11AE8102D7B2}"/>
                </c:ext>
              </c:extLst>
            </c:dLbl>
            <c:dLbl>
              <c:idx val="2508"/>
              <c:tx>
                <c:rich>
                  <a:bodyPr/>
                  <a:lstStyle/>
                  <a:p>
                    <a:fld id="{F2F81929-0A19-744E-A88D-619FEDC410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832-4CB1-950E-11AE8102D7B2}"/>
                </c:ext>
              </c:extLst>
            </c:dLbl>
            <c:dLbl>
              <c:idx val="2509"/>
              <c:tx>
                <c:rich>
                  <a:bodyPr/>
                  <a:lstStyle/>
                  <a:p>
                    <a:fld id="{93E890F4-5335-5E40-ABC9-6E19997CD1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E832-4CB1-950E-11AE8102D7B2}"/>
                </c:ext>
              </c:extLst>
            </c:dLbl>
            <c:dLbl>
              <c:idx val="2510"/>
              <c:tx>
                <c:rich>
                  <a:bodyPr/>
                  <a:lstStyle/>
                  <a:p>
                    <a:fld id="{0CCD6EB1-4CB0-AF45-9772-DE9CC11A21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E832-4CB1-950E-11AE8102D7B2}"/>
                </c:ext>
              </c:extLst>
            </c:dLbl>
            <c:dLbl>
              <c:idx val="2511"/>
              <c:tx>
                <c:rich>
                  <a:bodyPr/>
                  <a:lstStyle/>
                  <a:p>
                    <a:fld id="{F0006655-05B5-1246-8864-CA1741FF41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E832-4CB1-950E-11AE8102D7B2}"/>
                </c:ext>
              </c:extLst>
            </c:dLbl>
            <c:dLbl>
              <c:idx val="2512"/>
              <c:tx>
                <c:rich>
                  <a:bodyPr/>
                  <a:lstStyle/>
                  <a:p>
                    <a:fld id="{2E563541-90C4-AF41-AF35-ECB142B0D3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832-4CB1-950E-11AE8102D7B2}"/>
                </c:ext>
              </c:extLst>
            </c:dLbl>
            <c:dLbl>
              <c:idx val="2513"/>
              <c:tx>
                <c:rich>
                  <a:bodyPr/>
                  <a:lstStyle/>
                  <a:p>
                    <a:fld id="{BDFAB974-D15B-C748-B7C5-CE4E76020A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832-4CB1-950E-11AE8102D7B2}"/>
                </c:ext>
              </c:extLst>
            </c:dLbl>
            <c:dLbl>
              <c:idx val="2514"/>
              <c:tx>
                <c:rich>
                  <a:bodyPr/>
                  <a:lstStyle/>
                  <a:p>
                    <a:fld id="{D285AFAF-1B82-A64A-8338-27DD4A48F3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E832-4CB1-950E-11AE8102D7B2}"/>
                </c:ext>
              </c:extLst>
            </c:dLbl>
            <c:dLbl>
              <c:idx val="2515"/>
              <c:tx>
                <c:rich>
                  <a:bodyPr/>
                  <a:lstStyle/>
                  <a:p>
                    <a:fld id="{23CE3196-9D44-9645-BC89-50DA37A407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E832-4CB1-950E-11AE8102D7B2}"/>
                </c:ext>
              </c:extLst>
            </c:dLbl>
            <c:dLbl>
              <c:idx val="2516"/>
              <c:tx>
                <c:rich>
                  <a:bodyPr/>
                  <a:lstStyle/>
                  <a:p>
                    <a:fld id="{F628AE8B-01EC-364B-9907-7D1EDF2066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E832-4CB1-950E-11AE8102D7B2}"/>
                </c:ext>
              </c:extLst>
            </c:dLbl>
            <c:dLbl>
              <c:idx val="2517"/>
              <c:tx>
                <c:rich>
                  <a:bodyPr/>
                  <a:lstStyle/>
                  <a:p>
                    <a:fld id="{C344453C-8884-B346-93BF-DA0ECA7936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E832-4CB1-950E-11AE8102D7B2}"/>
                </c:ext>
              </c:extLst>
            </c:dLbl>
            <c:dLbl>
              <c:idx val="2518"/>
              <c:tx>
                <c:rich>
                  <a:bodyPr/>
                  <a:lstStyle/>
                  <a:p>
                    <a:fld id="{47C88C98-DB67-4947-A646-493D84A354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E832-4CB1-950E-11AE8102D7B2}"/>
                </c:ext>
              </c:extLst>
            </c:dLbl>
            <c:dLbl>
              <c:idx val="2519"/>
              <c:tx>
                <c:rich>
                  <a:bodyPr/>
                  <a:lstStyle/>
                  <a:p>
                    <a:fld id="{3653B415-F5B0-2441-BD40-3F24BE2CBF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E832-4CB1-950E-11AE8102D7B2}"/>
                </c:ext>
              </c:extLst>
            </c:dLbl>
            <c:dLbl>
              <c:idx val="2520"/>
              <c:tx>
                <c:rich>
                  <a:bodyPr/>
                  <a:lstStyle/>
                  <a:p>
                    <a:fld id="{C7099843-FF56-F14A-85D7-7B3F713D95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E832-4CB1-950E-11AE8102D7B2}"/>
                </c:ext>
              </c:extLst>
            </c:dLbl>
            <c:dLbl>
              <c:idx val="2521"/>
              <c:tx>
                <c:rich>
                  <a:bodyPr/>
                  <a:lstStyle/>
                  <a:p>
                    <a:fld id="{5A7185AC-34DA-D742-A9FE-896A9F4769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E832-4CB1-950E-11AE8102D7B2}"/>
                </c:ext>
              </c:extLst>
            </c:dLbl>
            <c:dLbl>
              <c:idx val="2522"/>
              <c:tx>
                <c:rich>
                  <a:bodyPr/>
                  <a:lstStyle/>
                  <a:p>
                    <a:fld id="{2872D599-2E58-A84A-9D77-C4CF932396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E832-4CB1-950E-11AE8102D7B2}"/>
                </c:ext>
              </c:extLst>
            </c:dLbl>
            <c:dLbl>
              <c:idx val="2523"/>
              <c:tx>
                <c:rich>
                  <a:bodyPr/>
                  <a:lstStyle/>
                  <a:p>
                    <a:fld id="{87166EE3-043A-B04F-B774-37D39DFC58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E832-4CB1-950E-11AE8102D7B2}"/>
                </c:ext>
              </c:extLst>
            </c:dLbl>
            <c:dLbl>
              <c:idx val="2524"/>
              <c:tx>
                <c:rich>
                  <a:bodyPr/>
                  <a:lstStyle/>
                  <a:p>
                    <a:fld id="{8A91AD23-2949-3144-B4D4-3DF3CCF910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E832-4CB1-950E-11AE8102D7B2}"/>
                </c:ext>
              </c:extLst>
            </c:dLbl>
            <c:dLbl>
              <c:idx val="2525"/>
              <c:tx>
                <c:rich>
                  <a:bodyPr/>
                  <a:lstStyle/>
                  <a:p>
                    <a:fld id="{9B20B51E-742A-8A42-ACB9-9CBC446D0C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E832-4CB1-950E-11AE8102D7B2}"/>
                </c:ext>
              </c:extLst>
            </c:dLbl>
            <c:dLbl>
              <c:idx val="25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E832-4CB1-950E-11AE8102D7B2}"/>
                </c:ext>
              </c:extLst>
            </c:dLbl>
            <c:dLbl>
              <c:idx val="2527"/>
              <c:tx>
                <c:rich>
                  <a:bodyPr/>
                  <a:lstStyle/>
                  <a:p>
                    <a:fld id="{A4F4B784-4392-634C-8AC8-325D1BE53D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E832-4CB1-950E-11AE8102D7B2}"/>
                </c:ext>
              </c:extLst>
            </c:dLbl>
            <c:dLbl>
              <c:idx val="2528"/>
              <c:tx>
                <c:rich>
                  <a:bodyPr/>
                  <a:lstStyle/>
                  <a:p>
                    <a:fld id="{FE653622-1685-3D44-9076-3605114BF4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F31-48E2-B4F3-702F8EC368CF}"/>
                </c:ext>
              </c:extLst>
            </c:dLbl>
            <c:dLbl>
              <c:idx val="2529"/>
              <c:tx>
                <c:rich>
                  <a:bodyPr/>
                  <a:lstStyle/>
                  <a:p>
                    <a:fld id="{E23B5070-C052-3E42-898A-378461523B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F31-48E2-B4F3-702F8EC368CF}"/>
                </c:ext>
              </c:extLst>
            </c:dLbl>
            <c:dLbl>
              <c:idx val="2530"/>
              <c:tx>
                <c:rich>
                  <a:bodyPr/>
                  <a:lstStyle/>
                  <a:p>
                    <a:fld id="{54C56763-76F1-BB4D-81B9-C65067D878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F31-48E2-B4F3-702F8EC368CF}"/>
                </c:ext>
              </c:extLst>
            </c:dLbl>
            <c:dLbl>
              <c:idx val="2531"/>
              <c:tx>
                <c:rich>
                  <a:bodyPr/>
                  <a:lstStyle/>
                  <a:p>
                    <a:fld id="{827B7849-4699-5E4B-83A1-8BC4EBA9A9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F31-48E2-B4F3-702F8EC368CF}"/>
                </c:ext>
              </c:extLst>
            </c:dLbl>
            <c:dLbl>
              <c:idx val="2532"/>
              <c:tx>
                <c:rich>
                  <a:bodyPr/>
                  <a:lstStyle/>
                  <a:p>
                    <a:fld id="{068C5E6E-95E2-A64F-B30D-03156592C9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F31-48E2-B4F3-702F8EC368CF}"/>
                </c:ext>
              </c:extLst>
            </c:dLbl>
            <c:dLbl>
              <c:idx val="2533"/>
              <c:tx>
                <c:rich>
                  <a:bodyPr/>
                  <a:lstStyle/>
                  <a:p>
                    <a:fld id="{802D86FB-A3EC-0F40-9C6B-8D6025CEB7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F31-48E2-B4F3-702F8EC368CF}"/>
                </c:ext>
              </c:extLst>
            </c:dLbl>
            <c:dLbl>
              <c:idx val="2534"/>
              <c:tx>
                <c:rich>
                  <a:bodyPr/>
                  <a:lstStyle/>
                  <a:p>
                    <a:fld id="{A2E23C4A-FD21-FF46-B90D-AD3E33DA4F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F31-48E2-B4F3-702F8EC368CF}"/>
                </c:ext>
              </c:extLst>
            </c:dLbl>
            <c:dLbl>
              <c:idx val="2535"/>
              <c:tx>
                <c:rich>
                  <a:bodyPr/>
                  <a:lstStyle/>
                  <a:p>
                    <a:fld id="{DC735575-3334-6640-8F6C-AFB6C76734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F31-48E2-B4F3-702F8EC368CF}"/>
                </c:ext>
              </c:extLst>
            </c:dLbl>
            <c:dLbl>
              <c:idx val="2536"/>
              <c:tx>
                <c:rich>
                  <a:bodyPr/>
                  <a:lstStyle/>
                  <a:p>
                    <a:fld id="{FF83C9F2-449A-2740-BD34-E35EA4799B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F31-48E2-B4F3-702F8EC368CF}"/>
                </c:ext>
              </c:extLst>
            </c:dLbl>
            <c:dLbl>
              <c:idx val="2537"/>
              <c:tx>
                <c:rich>
                  <a:bodyPr/>
                  <a:lstStyle/>
                  <a:p>
                    <a:fld id="{79C0ED06-0097-2242-A028-48BA80F4ED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F31-48E2-B4F3-702F8EC368CF}"/>
                </c:ext>
              </c:extLst>
            </c:dLbl>
            <c:dLbl>
              <c:idx val="2538"/>
              <c:tx>
                <c:rich>
                  <a:bodyPr/>
                  <a:lstStyle/>
                  <a:p>
                    <a:fld id="{FD9F2C6A-A4F5-C044-8530-0EE375DB26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F31-48E2-B4F3-702F8EC368CF}"/>
                </c:ext>
              </c:extLst>
            </c:dLbl>
            <c:dLbl>
              <c:idx val="2539"/>
              <c:tx>
                <c:rich>
                  <a:bodyPr/>
                  <a:lstStyle/>
                  <a:p>
                    <a:fld id="{5BDB9E33-C8A3-BD4B-9C3E-5BAA9C31FF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F31-48E2-B4F3-702F8EC368CF}"/>
                </c:ext>
              </c:extLst>
            </c:dLbl>
            <c:dLbl>
              <c:idx val="2540"/>
              <c:tx>
                <c:rich>
                  <a:bodyPr/>
                  <a:lstStyle/>
                  <a:p>
                    <a:fld id="{EA803B5E-ED12-A048-A064-27BC73B28B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F31-48E2-B4F3-702F8EC368CF}"/>
                </c:ext>
              </c:extLst>
            </c:dLbl>
            <c:dLbl>
              <c:idx val="2541"/>
              <c:tx>
                <c:rich>
                  <a:bodyPr/>
                  <a:lstStyle/>
                  <a:p>
                    <a:fld id="{7B66CD99-AE72-B34E-BAEF-C98381D08A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F31-48E2-B4F3-702F8EC368CF}"/>
                </c:ext>
              </c:extLst>
            </c:dLbl>
            <c:dLbl>
              <c:idx val="2542"/>
              <c:tx>
                <c:rich>
                  <a:bodyPr/>
                  <a:lstStyle/>
                  <a:p>
                    <a:fld id="{685C1FB9-D23D-C04D-AA0E-9F081BB1A5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F31-48E2-B4F3-702F8EC368CF}"/>
                </c:ext>
              </c:extLst>
            </c:dLbl>
            <c:dLbl>
              <c:idx val="2543"/>
              <c:tx>
                <c:rich>
                  <a:bodyPr/>
                  <a:lstStyle/>
                  <a:p>
                    <a:fld id="{FF0B80D4-D8DA-7C41-BFFF-19BD9A401B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F31-48E2-B4F3-702F8EC368CF}"/>
                </c:ext>
              </c:extLst>
            </c:dLbl>
            <c:dLbl>
              <c:idx val="2544"/>
              <c:tx>
                <c:rich>
                  <a:bodyPr/>
                  <a:lstStyle/>
                  <a:p>
                    <a:fld id="{50A27DFE-04D7-D543-B122-7259D09A37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F31-48E2-B4F3-702F8EC368CF}"/>
                </c:ext>
              </c:extLst>
            </c:dLbl>
            <c:dLbl>
              <c:idx val="2545"/>
              <c:tx>
                <c:rich>
                  <a:bodyPr/>
                  <a:lstStyle/>
                  <a:p>
                    <a:fld id="{D29A8290-203C-6546-872A-A397AE4C3D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F31-48E2-B4F3-702F8EC368CF}"/>
                </c:ext>
              </c:extLst>
            </c:dLbl>
            <c:dLbl>
              <c:idx val="2546"/>
              <c:tx>
                <c:rich>
                  <a:bodyPr/>
                  <a:lstStyle/>
                  <a:p>
                    <a:fld id="{036BEE7D-685D-664E-8ADD-B1A9969A71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F31-48E2-B4F3-702F8EC368CF}"/>
                </c:ext>
              </c:extLst>
            </c:dLbl>
            <c:dLbl>
              <c:idx val="2547"/>
              <c:tx>
                <c:rich>
                  <a:bodyPr/>
                  <a:lstStyle/>
                  <a:p>
                    <a:fld id="{0525BD3F-0C33-1C4D-A256-633C9882B9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F31-48E2-B4F3-702F8EC368CF}"/>
                </c:ext>
              </c:extLst>
            </c:dLbl>
            <c:dLbl>
              <c:idx val="2548"/>
              <c:tx>
                <c:rich>
                  <a:bodyPr/>
                  <a:lstStyle/>
                  <a:p>
                    <a:fld id="{C9E6D506-43D8-6142-A049-319DB3B207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F31-48E2-B4F3-702F8EC368CF}"/>
                </c:ext>
              </c:extLst>
            </c:dLbl>
            <c:dLbl>
              <c:idx val="2549"/>
              <c:tx>
                <c:rich>
                  <a:bodyPr/>
                  <a:lstStyle/>
                  <a:p>
                    <a:fld id="{BFF2D711-54FB-3844-A1B7-C66F59066F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F31-48E2-B4F3-702F8EC368CF}"/>
                </c:ext>
              </c:extLst>
            </c:dLbl>
            <c:dLbl>
              <c:idx val="2550"/>
              <c:tx>
                <c:rich>
                  <a:bodyPr/>
                  <a:lstStyle/>
                  <a:p>
                    <a:fld id="{BCB0A7B8-863D-4B4A-B129-FE4619269E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F31-48E2-B4F3-702F8EC368CF}"/>
                </c:ext>
              </c:extLst>
            </c:dLbl>
            <c:dLbl>
              <c:idx val="2551"/>
              <c:tx>
                <c:rich>
                  <a:bodyPr/>
                  <a:lstStyle/>
                  <a:p>
                    <a:fld id="{92F611A6-D196-2141-8872-FEE2B9D15B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F31-48E2-B4F3-702F8EC368CF}"/>
                </c:ext>
              </c:extLst>
            </c:dLbl>
            <c:dLbl>
              <c:idx val="2552"/>
              <c:tx>
                <c:rich>
                  <a:bodyPr/>
                  <a:lstStyle/>
                  <a:p>
                    <a:fld id="{D57E76DC-A78E-A448-9B75-8710CC55C4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F31-48E2-B4F3-702F8EC368CF}"/>
                </c:ext>
              </c:extLst>
            </c:dLbl>
            <c:dLbl>
              <c:idx val="2553"/>
              <c:tx>
                <c:rich>
                  <a:bodyPr/>
                  <a:lstStyle/>
                  <a:p>
                    <a:fld id="{032A3B9A-8BE7-A04C-9A62-9899B2CF43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F31-48E2-B4F3-702F8EC368CF}"/>
                </c:ext>
              </c:extLst>
            </c:dLbl>
            <c:dLbl>
              <c:idx val="2554"/>
              <c:tx>
                <c:rich>
                  <a:bodyPr/>
                  <a:lstStyle/>
                  <a:p>
                    <a:fld id="{179A521D-5E32-514F-8458-B127895FFE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F31-48E2-B4F3-702F8EC368CF}"/>
                </c:ext>
              </c:extLst>
            </c:dLbl>
            <c:dLbl>
              <c:idx val="2555"/>
              <c:tx>
                <c:rich>
                  <a:bodyPr/>
                  <a:lstStyle/>
                  <a:p>
                    <a:fld id="{B0E3079B-2092-FB4F-89D9-08E746CDA3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EF31-48E2-B4F3-702F8EC368CF}"/>
                </c:ext>
              </c:extLst>
            </c:dLbl>
            <c:dLbl>
              <c:idx val="2556"/>
              <c:tx>
                <c:rich>
                  <a:bodyPr/>
                  <a:lstStyle/>
                  <a:p>
                    <a:fld id="{04D02C36-C88E-D44C-920C-E1CF9F7B54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EF31-48E2-B4F3-702F8EC368CF}"/>
                </c:ext>
              </c:extLst>
            </c:dLbl>
            <c:dLbl>
              <c:idx val="2557"/>
              <c:tx>
                <c:rich>
                  <a:bodyPr/>
                  <a:lstStyle/>
                  <a:p>
                    <a:fld id="{0D04CA17-730F-0E4E-B4C4-A07564EFB2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F31-48E2-B4F3-702F8EC368CF}"/>
                </c:ext>
              </c:extLst>
            </c:dLbl>
            <c:dLbl>
              <c:idx val="2558"/>
              <c:tx>
                <c:rich>
                  <a:bodyPr/>
                  <a:lstStyle/>
                  <a:p>
                    <a:fld id="{7EF9047E-2873-2B41-8089-E5A93C75B4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F31-48E2-B4F3-702F8EC368CF}"/>
                </c:ext>
              </c:extLst>
            </c:dLbl>
            <c:dLbl>
              <c:idx val="2559"/>
              <c:tx>
                <c:rich>
                  <a:bodyPr/>
                  <a:lstStyle/>
                  <a:p>
                    <a:fld id="{B3280B2D-C49B-F04C-813B-CC8A92E279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F31-48E2-B4F3-702F8EC368CF}"/>
                </c:ext>
              </c:extLst>
            </c:dLbl>
            <c:dLbl>
              <c:idx val="2560"/>
              <c:tx>
                <c:rich>
                  <a:bodyPr/>
                  <a:lstStyle/>
                  <a:p>
                    <a:fld id="{078143AF-BCCF-6445-8386-04925452C8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F31-48E2-B4F3-702F8EC368CF}"/>
                </c:ext>
              </c:extLst>
            </c:dLbl>
            <c:dLbl>
              <c:idx val="2561"/>
              <c:tx>
                <c:rich>
                  <a:bodyPr/>
                  <a:lstStyle/>
                  <a:p>
                    <a:fld id="{C5B6AE7E-045D-ED49-9D76-8FEB55FA5C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EF31-48E2-B4F3-702F8EC368CF}"/>
                </c:ext>
              </c:extLst>
            </c:dLbl>
            <c:dLbl>
              <c:idx val="2562"/>
              <c:tx>
                <c:rich>
                  <a:bodyPr/>
                  <a:lstStyle/>
                  <a:p>
                    <a:fld id="{1C2119F2-8EF8-B846-8A87-AB898DB907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EF31-48E2-B4F3-702F8EC368CF}"/>
                </c:ext>
              </c:extLst>
            </c:dLbl>
            <c:dLbl>
              <c:idx val="2563"/>
              <c:tx>
                <c:rich>
                  <a:bodyPr/>
                  <a:lstStyle/>
                  <a:p>
                    <a:fld id="{CAC46BF5-AA86-F74C-A50F-31E51CB498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EF31-48E2-B4F3-702F8EC368CF}"/>
                </c:ext>
              </c:extLst>
            </c:dLbl>
            <c:dLbl>
              <c:idx val="2564"/>
              <c:tx>
                <c:rich>
                  <a:bodyPr/>
                  <a:lstStyle/>
                  <a:p>
                    <a:fld id="{9F8D12D4-BB5E-BA42-BCC7-4B1FBDFC16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F31-48E2-B4F3-702F8EC368CF}"/>
                </c:ext>
              </c:extLst>
            </c:dLbl>
            <c:dLbl>
              <c:idx val="2565"/>
              <c:tx>
                <c:rich>
                  <a:bodyPr/>
                  <a:lstStyle/>
                  <a:p>
                    <a:fld id="{37E52538-5068-D849-8F9E-B655BA3EBA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F31-48E2-B4F3-702F8EC368CF}"/>
                </c:ext>
              </c:extLst>
            </c:dLbl>
            <c:dLbl>
              <c:idx val="2566"/>
              <c:tx>
                <c:rich>
                  <a:bodyPr/>
                  <a:lstStyle/>
                  <a:p>
                    <a:fld id="{A97A9950-8D8F-5D44-945B-ADEE166A73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EF31-48E2-B4F3-702F8EC368CF}"/>
                </c:ext>
              </c:extLst>
            </c:dLbl>
            <c:dLbl>
              <c:idx val="2567"/>
              <c:tx>
                <c:rich>
                  <a:bodyPr/>
                  <a:lstStyle/>
                  <a:p>
                    <a:fld id="{22700128-383D-4B44-9F6B-9CB40A67C4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EF31-48E2-B4F3-702F8EC368CF}"/>
                </c:ext>
              </c:extLst>
            </c:dLbl>
            <c:dLbl>
              <c:idx val="2568"/>
              <c:tx>
                <c:rich>
                  <a:bodyPr/>
                  <a:lstStyle/>
                  <a:p>
                    <a:fld id="{EE3D7BB4-7DAD-024E-8A0A-2B9D72E30C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EF31-48E2-B4F3-702F8EC368CF}"/>
                </c:ext>
              </c:extLst>
            </c:dLbl>
            <c:dLbl>
              <c:idx val="2569"/>
              <c:tx>
                <c:rich>
                  <a:bodyPr/>
                  <a:lstStyle/>
                  <a:p>
                    <a:fld id="{A238D4B9-B04B-334C-9614-4703CA6723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EF31-48E2-B4F3-702F8EC368CF}"/>
                </c:ext>
              </c:extLst>
            </c:dLbl>
            <c:dLbl>
              <c:idx val="2570"/>
              <c:tx>
                <c:rich>
                  <a:bodyPr/>
                  <a:lstStyle/>
                  <a:p>
                    <a:fld id="{B6C9F2F1-F315-1E4A-BBFF-573C158D07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EF31-48E2-B4F3-702F8EC368CF}"/>
                </c:ext>
              </c:extLst>
            </c:dLbl>
            <c:dLbl>
              <c:idx val="2571"/>
              <c:tx>
                <c:rich>
                  <a:bodyPr/>
                  <a:lstStyle/>
                  <a:p>
                    <a:fld id="{BB7A6FA2-5C94-9D40-A16D-38BA501DF2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EF31-48E2-B4F3-702F8EC368CF}"/>
                </c:ext>
              </c:extLst>
            </c:dLbl>
            <c:dLbl>
              <c:idx val="2572"/>
              <c:tx>
                <c:rich>
                  <a:bodyPr/>
                  <a:lstStyle/>
                  <a:p>
                    <a:fld id="{2C5E420E-6623-CB48-A3E1-4D9E429242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EF31-48E2-B4F3-702F8EC368CF}"/>
                </c:ext>
              </c:extLst>
            </c:dLbl>
            <c:dLbl>
              <c:idx val="2573"/>
              <c:tx>
                <c:rich>
                  <a:bodyPr/>
                  <a:lstStyle/>
                  <a:p>
                    <a:fld id="{84F5D531-CA0C-AC4A-9A7E-1C1306686B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EF31-48E2-B4F3-702F8EC368CF}"/>
                </c:ext>
              </c:extLst>
            </c:dLbl>
            <c:dLbl>
              <c:idx val="2574"/>
              <c:tx>
                <c:rich>
                  <a:bodyPr/>
                  <a:lstStyle/>
                  <a:p>
                    <a:fld id="{0868B208-7168-0448-91A1-3D53965B11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EF31-48E2-B4F3-702F8EC368CF}"/>
                </c:ext>
              </c:extLst>
            </c:dLbl>
            <c:dLbl>
              <c:idx val="2575"/>
              <c:tx>
                <c:rich>
                  <a:bodyPr/>
                  <a:lstStyle/>
                  <a:p>
                    <a:fld id="{76345F00-4106-9349-AD16-EECB01A57A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EF31-48E2-B4F3-702F8EC368CF}"/>
                </c:ext>
              </c:extLst>
            </c:dLbl>
            <c:dLbl>
              <c:idx val="2576"/>
              <c:tx>
                <c:rich>
                  <a:bodyPr/>
                  <a:lstStyle/>
                  <a:p>
                    <a:fld id="{70280F6E-B69A-5B40-9717-5C7BFE5A53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EF31-48E2-B4F3-702F8EC368CF}"/>
                </c:ext>
              </c:extLst>
            </c:dLbl>
            <c:dLbl>
              <c:idx val="2577"/>
              <c:tx>
                <c:rich>
                  <a:bodyPr/>
                  <a:lstStyle/>
                  <a:p>
                    <a:fld id="{D13EDD0E-2DB5-1B44-AB03-D8C2AC0ABD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EF31-48E2-B4F3-702F8EC368CF}"/>
                </c:ext>
              </c:extLst>
            </c:dLbl>
            <c:dLbl>
              <c:idx val="2578"/>
              <c:tx>
                <c:rich>
                  <a:bodyPr/>
                  <a:lstStyle/>
                  <a:p>
                    <a:fld id="{701ACEF0-B4FC-7B41-89B5-1C83A33295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EF31-48E2-B4F3-702F8EC368CF}"/>
                </c:ext>
              </c:extLst>
            </c:dLbl>
            <c:dLbl>
              <c:idx val="2579"/>
              <c:tx>
                <c:rich>
                  <a:bodyPr/>
                  <a:lstStyle/>
                  <a:p>
                    <a:fld id="{6CE4813A-454C-674E-A4CE-A55009A1F2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EF31-48E2-B4F3-702F8EC368CF}"/>
                </c:ext>
              </c:extLst>
            </c:dLbl>
            <c:dLbl>
              <c:idx val="2580"/>
              <c:tx>
                <c:rich>
                  <a:bodyPr/>
                  <a:lstStyle/>
                  <a:p>
                    <a:fld id="{8628B8E4-9972-5E49-9B64-F02D21C1C8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EF31-48E2-B4F3-702F8EC368CF}"/>
                </c:ext>
              </c:extLst>
            </c:dLbl>
            <c:dLbl>
              <c:idx val="2581"/>
              <c:tx>
                <c:rich>
                  <a:bodyPr/>
                  <a:lstStyle/>
                  <a:p>
                    <a:fld id="{BFD08C11-7D4A-3E41-B90E-375C07193E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EF31-48E2-B4F3-702F8EC368CF}"/>
                </c:ext>
              </c:extLst>
            </c:dLbl>
            <c:dLbl>
              <c:idx val="2582"/>
              <c:tx>
                <c:rich>
                  <a:bodyPr/>
                  <a:lstStyle/>
                  <a:p>
                    <a:fld id="{9D26E5BA-E25F-4D4E-9F42-2EE8ACF67D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EF31-48E2-B4F3-702F8EC368CF}"/>
                </c:ext>
              </c:extLst>
            </c:dLbl>
            <c:dLbl>
              <c:idx val="25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EF31-48E2-B4F3-702F8EC368CF}"/>
                </c:ext>
              </c:extLst>
            </c:dLbl>
            <c:dLbl>
              <c:idx val="25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EF31-48E2-B4F3-702F8EC368CF}"/>
                </c:ext>
              </c:extLst>
            </c:dLbl>
            <c:dLbl>
              <c:idx val="25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EF31-48E2-B4F3-702F8EC368CF}"/>
                </c:ext>
              </c:extLst>
            </c:dLbl>
            <c:dLbl>
              <c:idx val="25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EF31-48E2-B4F3-702F8EC368CF}"/>
                </c:ext>
              </c:extLst>
            </c:dLbl>
            <c:dLbl>
              <c:idx val="25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EF31-48E2-B4F3-702F8EC368CF}"/>
                </c:ext>
              </c:extLst>
            </c:dLbl>
            <c:dLbl>
              <c:idx val="25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EF31-48E2-B4F3-702F8EC368CF}"/>
                </c:ext>
              </c:extLst>
            </c:dLbl>
            <c:dLbl>
              <c:idx val="25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EF31-48E2-B4F3-702F8EC368CF}"/>
                </c:ext>
              </c:extLst>
            </c:dLbl>
            <c:dLbl>
              <c:idx val="25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EF31-48E2-B4F3-702F8EC368CF}"/>
                </c:ext>
              </c:extLst>
            </c:dLbl>
            <c:dLbl>
              <c:idx val="2591"/>
              <c:tx>
                <c:rich>
                  <a:bodyPr/>
                  <a:lstStyle/>
                  <a:p>
                    <a:fld id="{41EC02BE-A9A3-6C4C-94BF-0FD3BFB55C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EF31-48E2-B4F3-702F8EC368CF}"/>
                </c:ext>
              </c:extLst>
            </c:dLbl>
            <c:dLbl>
              <c:idx val="2592"/>
              <c:tx>
                <c:rich>
                  <a:bodyPr/>
                  <a:lstStyle/>
                  <a:p>
                    <a:fld id="{00DADB1A-E4EA-4A4E-9B45-8AAD7FF22A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EF31-48E2-B4F3-702F8EC368CF}"/>
                </c:ext>
              </c:extLst>
            </c:dLbl>
            <c:dLbl>
              <c:idx val="2593"/>
              <c:tx>
                <c:rich>
                  <a:bodyPr/>
                  <a:lstStyle/>
                  <a:p>
                    <a:fld id="{E5A81027-D78E-EA4F-A034-DE1FC6E52A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EF31-48E2-B4F3-702F8EC368CF}"/>
                </c:ext>
              </c:extLst>
            </c:dLbl>
            <c:dLbl>
              <c:idx val="2594"/>
              <c:tx>
                <c:rich>
                  <a:bodyPr/>
                  <a:lstStyle/>
                  <a:p>
                    <a:fld id="{4698F6B0-6558-534A-A994-C30D80F4EE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EF31-48E2-B4F3-702F8EC368CF}"/>
                </c:ext>
              </c:extLst>
            </c:dLbl>
            <c:dLbl>
              <c:idx val="2595"/>
              <c:tx>
                <c:rich>
                  <a:bodyPr/>
                  <a:lstStyle/>
                  <a:p>
                    <a:fld id="{E7B3A071-145A-D74B-B2C9-20A089C9AA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EF31-48E2-B4F3-702F8EC368CF}"/>
                </c:ext>
              </c:extLst>
            </c:dLbl>
            <c:dLbl>
              <c:idx val="2596"/>
              <c:tx>
                <c:rich>
                  <a:bodyPr/>
                  <a:lstStyle/>
                  <a:p>
                    <a:fld id="{90305C5E-0858-BA4B-8F26-C16008A483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EF31-48E2-B4F3-702F8EC368CF}"/>
                </c:ext>
              </c:extLst>
            </c:dLbl>
            <c:dLbl>
              <c:idx val="2597"/>
              <c:tx>
                <c:rich>
                  <a:bodyPr/>
                  <a:lstStyle/>
                  <a:p>
                    <a:fld id="{1623EE34-EA45-D743-B382-957FBE40B5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EF31-48E2-B4F3-702F8EC368CF}"/>
                </c:ext>
              </c:extLst>
            </c:dLbl>
            <c:dLbl>
              <c:idx val="2598"/>
              <c:tx>
                <c:rich>
                  <a:bodyPr/>
                  <a:lstStyle/>
                  <a:p>
                    <a:fld id="{606DD1F7-9E41-9240-B26E-3F6A73DF25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EF31-48E2-B4F3-702F8EC368CF}"/>
                </c:ext>
              </c:extLst>
            </c:dLbl>
            <c:dLbl>
              <c:idx val="2599"/>
              <c:tx>
                <c:rich>
                  <a:bodyPr/>
                  <a:lstStyle/>
                  <a:p>
                    <a:fld id="{F7349FB5-BF28-5843-B9CB-431AB1E4B1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274-4350-8140-231A5078B4E1}"/>
                </c:ext>
              </c:extLst>
            </c:dLbl>
            <c:dLbl>
              <c:idx val="2600"/>
              <c:tx>
                <c:rich>
                  <a:bodyPr/>
                  <a:lstStyle/>
                  <a:p>
                    <a:fld id="{849BC984-9645-1743-A251-C4455B1815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274-4350-8140-231A5078B4E1}"/>
                </c:ext>
              </c:extLst>
            </c:dLbl>
            <c:dLbl>
              <c:idx val="2601"/>
              <c:tx>
                <c:rich>
                  <a:bodyPr/>
                  <a:lstStyle/>
                  <a:p>
                    <a:fld id="{8CC04017-849F-0648-B3E0-4CFC80E376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274-4350-8140-231A5078B4E1}"/>
                </c:ext>
              </c:extLst>
            </c:dLbl>
            <c:dLbl>
              <c:idx val="2602"/>
              <c:tx>
                <c:rich>
                  <a:bodyPr/>
                  <a:lstStyle/>
                  <a:p>
                    <a:fld id="{623EBD43-1442-4040-892B-B3ED51C0F0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274-4350-8140-231A5078B4E1}"/>
                </c:ext>
              </c:extLst>
            </c:dLbl>
            <c:dLbl>
              <c:idx val="2603"/>
              <c:tx>
                <c:rich>
                  <a:bodyPr/>
                  <a:lstStyle/>
                  <a:p>
                    <a:fld id="{8950EF03-A13B-A840-8989-0A6D302EA4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274-4350-8140-231A5078B4E1}"/>
                </c:ext>
              </c:extLst>
            </c:dLbl>
            <c:dLbl>
              <c:idx val="2604"/>
              <c:tx>
                <c:rich>
                  <a:bodyPr/>
                  <a:lstStyle/>
                  <a:p>
                    <a:fld id="{8A8AF0B5-254E-C646-9050-DDBE5085E0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274-4350-8140-231A5078B4E1}"/>
                </c:ext>
              </c:extLst>
            </c:dLbl>
            <c:dLbl>
              <c:idx val="2605"/>
              <c:tx>
                <c:rich>
                  <a:bodyPr/>
                  <a:lstStyle/>
                  <a:p>
                    <a:fld id="{31A65711-D796-314B-898C-6141676E73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274-4350-8140-231A5078B4E1}"/>
                </c:ext>
              </c:extLst>
            </c:dLbl>
            <c:dLbl>
              <c:idx val="2606"/>
              <c:tx>
                <c:rich>
                  <a:bodyPr/>
                  <a:lstStyle/>
                  <a:p>
                    <a:fld id="{726C88A8-E14C-CF45-A70C-9BDC936375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274-4350-8140-231A5078B4E1}"/>
                </c:ext>
              </c:extLst>
            </c:dLbl>
            <c:dLbl>
              <c:idx val="2607"/>
              <c:tx>
                <c:rich>
                  <a:bodyPr/>
                  <a:lstStyle/>
                  <a:p>
                    <a:fld id="{43A2B67F-5AED-AF48-9270-682EDBF985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274-4350-8140-231A5078B4E1}"/>
                </c:ext>
              </c:extLst>
            </c:dLbl>
            <c:dLbl>
              <c:idx val="2608"/>
              <c:tx>
                <c:rich>
                  <a:bodyPr/>
                  <a:lstStyle/>
                  <a:p>
                    <a:fld id="{BE24A00B-2170-3B42-95F3-F85BCEF112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274-4350-8140-231A5078B4E1}"/>
                </c:ext>
              </c:extLst>
            </c:dLbl>
            <c:dLbl>
              <c:idx val="2609"/>
              <c:tx>
                <c:rich>
                  <a:bodyPr/>
                  <a:lstStyle/>
                  <a:p>
                    <a:fld id="{AEB00B0F-0CE7-AF43-BFF5-D0FC71903A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274-4350-8140-231A5078B4E1}"/>
                </c:ext>
              </c:extLst>
            </c:dLbl>
            <c:dLbl>
              <c:idx val="2610"/>
              <c:tx>
                <c:rich>
                  <a:bodyPr/>
                  <a:lstStyle/>
                  <a:p>
                    <a:fld id="{B09C64A2-8B48-BB46-BCD5-77CAF08281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274-4350-8140-231A5078B4E1}"/>
                </c:ext>
              </c:extLst>
            </c:dLbl>
            <c:dLbl>
              <c:idx val="2611"/>
              <c:tx>
                <c:rich>
                  <a:bodyPr/>
                  <a:lstStyle/>
                  <a:p>
                    <a:fld id="{4F537A4B-2776-404E-BB55-50814A4EC3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274-4350-8140-231A5078B4E1}"/>
                </c:ext>
              </c:extLst>
            </c:dLbl>
            <c:dLbl>
              <c:idx val="2612"/>
              <c:tx>
                <c:rich>
                  <a:bodyPr/>
                  <a:lstStyle/>
                  <a:p>
                    <a:fld id="{56AB1508-A3EF-E04C-A940-F4D1B8E336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274-4350-8140-231A5078B4E1}"/>
                </c:ext>
              </c:extLst>
            </c:dLbl>
            <c:dLbl>
              <c:idx val="26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274-4350-8140-231A5078B4E1}"/>
                </c:ext>
              </c:extLst>
            </c:dLbl>
            <c:dLbl>
              <c:idx val="26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274-4350-8140-231A5078B4E1}"/>
                </c:ext>
              </c:extLst>
            </c:dLbl>
            <c:dLbl>
              <c:idx val="26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274-4350-8140-231A5078B4E1}"/>
                </c:ext>
              </c:extLst>
            </c:dLbl>
            <c:dLbl>
              <c:idx val="26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6274-4350-8140-231A5078B4E1}"/>
                </c:ext>
              </c:extLst>
            </c:dLbl>
            <c:dLbl>
              <c:idx val="26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6274-4350-8140-231A5078B4E1}"/>
                </c:ext>
              </c:extLst>
            </c:dLbl>
            <c:dLbl>
              <c:idx val="2618"/>
              <c:tx>
                <c:rich>
                  <a:bodyPr/>
                  <a:lstStyle/>
                  <a:p>
                    <a:fld id="{4EA179BC-BE8C-754B-8CB0-3108AFAC72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274-4350-8140-231A5078B4E1}"/>
                </c:ext>
              </c:extLst>
            </c:dLbl>
            <c:dLbl>
              <c:idx val="2619"/>
              <c:tx>
                <c:rich>
                  <a:bodyPr/>
                  <a:lstStyle/>
                  <a:p>
                    <a:fld id="{576F7E41-1CBB-FF4E-B77F-D82EA844FE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274-4350-8140-231A5078B4E1}"/>
                </c:ext>
              </c:extLst>
            </c:dLbl>
            <c:dLbl>
              <c:idx val="2620"/>
              <c:tx>
                <c:rich>
                  <a:bodyPr/>
                  <a:lstStyle/>
                  <a:p>
                    <a:fld id="{A4CF6043-8E25-D740-AAD2-F4FFCDB34A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274-4350-8140-231A5078B4E1}"/>
                </c:ext>
              </c:extLst>
            </c:dLbl>
            <c:dLbl>
              <c:idx val="2621"/>
              <c:tx>
                <c:rich>
                  <a:bodyPr/>
                  <a:lstStyle/>
                  <a:p>
                    <a:fld id="{E7907629-A1B6-C24B-B3CF-6D9CA8BD11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274-4350-8140-231A5078B4E1}"/>
                </c:ext>
              </c:extLst>
            </c:dLbl>
            <c:dLbl>
              <c:idx val="2622"/>
              <c:tx>
                <c:rich>
                  <a:bodyPr/>
                  <a:lstStyle/>
                  <a:p>
                    <a:fld id="{ECB4E4EF-B8A5-E247-96CD-7057B89930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274-4350-8140-231A5078B4E1}"/>
                </c:ext>
              </c:extLst>
            </c:dLbl>
            <c:dLbl>
              <c:idx val="2623"/>
              <c:tx>
                <c:rich>
                  <a:bodyPr/>
                  <a:lstStyle/>
                  <a:p>
                    <a:fld id="{B5CD2245-26CF-5344-AE68-2B816756A5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274-4350-8140-231A5078B4E1}"/>
                </c:ext>
              </c:extLst>
            </c:dLbl>
            <c:dLbl>
              <c:idx val="2624"/>
              <c:tx>
                <c:rich>
                  <a:bodyPr/>
                  <a:lstStyle/>
                  <a:p>
                    <a:fld id="{98D3FAD6-72E5-A442-9B1E-69A1537209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274-4350-8140-231A5078B4E1}"/>
                </c:ext>
              </c:extLst>
            </c:dLbl>
            <c:dLbl>
              <c:idx val="26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6274-4350-8140-231A5078B4E1}"/>
                </c:ext>
              </c:extLst>
            </c:dLbl>
            <c:dLbl>
              <c:idx val="2626"/>
              <c:tx>
                <c:rich>
                  <a:bodyPr/>
                  <a:lstStyle/>
                  <a:p>
                    <a:fld id="{EA52001D-2B5A-B145-A970-49B6785802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274-4350-8140-231A5078B4E1}"/>
                </c:ext>
              </c:extLst>
            </c:dLbl>
            <c:dLbl>
              <c:idx val="2627"/>
              <c:tx>
                <c:rich>
                  <a:bodyPr/>
                  <a:lstStyle/>
                  <a:p>
                    <a:fld id="{C5DAF4E0-1602-1D4C-A581-DA39490A3D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274-4350-8140-231A5078B4E1}"/>
                </c:ext>
              </c:extLst>
            </c:dLbl>
            <c:dLbl>
              <c:idx val="2628"/>
              <c:tx>
                <c:rich>
                  <a:bodyPr/>
                  <a:lstStyle/>
                  <a:p>
                    <a:fld id="{957B6FE7-6330-8C4D-A3BB-96E51C76AF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274-4350-8140-231A5078B4E1}"/>
                </c:ext>
              </c:extLst>
            </c:dLbl>
            <c:dLbl>
              <c:idx val="2629"/>
              <c:tx>
                <c:rich>
                  <a:bodyPr/>
                  <a:lstStyle/>
                  <a:p>
                    <a:fld id="{18670D58-248D-2442-920A-E95FD8233E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274-4350-8140-231A5078B4E1}"/>
                </c:ext>
              </c:extLst>
            </c:dLbl>
            <c:dLbl>
              <c:idx val="2630"/>
              <c:tx>
                <c:rich>
                  <a:bodyPr/>
                  <a:lstStyle/>
                  <a:p>
                    <a:fld id="{8C4BCC77-D75E-7B49-B440-CE0B096E39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274-4350-8140-231A5078B4E1}"/>
                </c:ext>
              </c:extLst>
            </c:dLbl>
            <c:dLbl>
              <c:idx val="2631"/>
              <c:tx>
                <c:rich>
                  <a:bodyPr/>
                  <a:lstStyle/>
                  <a:p>
                    <a:fld id="{68AAE372-B913-AB44-803E-3670255386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274-4350-8140-231A5078B4E1}"/>
                </c:ext>
              </c:extLst>
            </c:dLbl>
            <c:dLbl>
              <c:idx val="2632"/>
              <c:tx>
                <c:rich>
                  <a:bodyPr/>
                  <a:lstStyle/>
                  <a:p>
                    <a:fld id="{99D13C30-6603-F64D-8B17-2AC9D31B07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274-4350-8140-231A5078B4E1}"/>
                </c:ext>
              </c:extLst>
            </c:dLbl>
            <c:dLbl>
              <c:idx val="26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6274-4350-8140-231A5078B4E1}"/>
                </c:ext>
              </c:extLst>
            </c:dLbl>
            <c:dLbl>
              <c:idx val="2634"/>
              <c:tx>
                <c:rich>
                  <a:bodyPr/>
                  <a:lstStyle/>
                  <a:p>
                    <a:fld id="{5B091A96-8001-0043-B540-B2442B62E1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274-4350-8140-231A5078B4E1}"/>
                </c:ext>
              </c:extLst>
            </c:dLbl>
            <c:dLbl>
              <c:idx val="2635"/>
              <c:tx>
                <c:rich>
                  <a:bodyPr/>
                  <a:lstStyle/>
                  <a:p>
                    <a:fld id="{C0AEBEB4-494B-D74D-9DF4-F47F6EEE67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274-4350-8140-231A5078B4E1}"/>
                </c:ext>
              </c:extLst>
            </c:dLbl>
            <c:dLbl>
              <c:idx val="2636"/>
              <c:tx>
                <c:rich>
                  <a:bodyPr/>
                  <a:lstStyle/>
                  <a:p>
                    <a:fld id="{17E6CC4C-3259-B942-A1B6-5A387818DA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274-4350-8140-231A5078B4E1}"/>
                </c:ext>
              </c:extLst>
            </c:dLbl>
            <c:dLbl>
              <c:idx val="2637"/>
              <c:tx>
                <c:rich>
                  <a:bodyPr/>
                  <a:lstStyle/>
                  <a:p>
                    <a:fld id="{80473D1C-4C5C-7746-8B68-BD08D89F4B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6274-4350-8140-231A5078B4E1}"/>
                </c:ext>
              </c:extLst>
            </c:dLbl>
            <c:dLbl>
              <c:idx val="2638"/>
              <c:tx>
                <c:rich>
                  <a:bodyPr/>
                  <a:lstStyle/>
                  <a:p>
                    <a:fld id="{46C8C683-6AFB-6147-A589-7433DD4319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6274-4350-8140-231A5078B4E1}"/>
                </c:ext>
              </c:extLst>
            </c:dLbl>
            <c:dLbl>
              <c:idx val="2639"/>
              <c:tx>
                <c:rich>
                  <a:bodyPr/>
                  <a:lstStyle/>
                  <a:p>
                    <a:fld id="{A38A9340-FAE6-0942-8895-D95DEB970B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6274-4350-8140-231A5078B4E1}"/>
                </c:ext>
              </c:extLst>
            </c:dLbl>
            <c:dLbl>
              <c:idx val="2640"/>
              <c:tx>
                <c:rich>
                  <a:bodyPr/>
                  <a:lstStyle/>
                  <a:p>
                    <a:fld id="{80F65FEC-2690-B445-878B-CE8AAEA6FF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274-4350-8140-231A5078B4E1}"/>
                </c:ext>
              </c:extLst>
            </c:dLbl>
            <c:dLbl>
              <c:idx val="2641"/>
              <c:tx>
                <c:rich>
                  <a:bodyPr/>
                  <a:lstStyle/>
                  <a:p>
                    <a:fld id="{265BF994-84DD-034F-8D19-AF3D1ADDE6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274-4350-8140-231A5078B4E1}"/>
                </c:ext>
              </c:extLst>
            </c:dLbl>
            <c:dLbl>
              <c:idx val="2642"/>
              <c:tx>
                <c:rich>
                  <a:bodyPr/>
                  <a:lstStyle/>
                  <a:p>
                    <a:fld id="{2997283F-4330-8C41-8BCC-B630967F44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274-4350-8140-231A5078B4E1}"/>
                </c:ext>
              </c:extLst>
            </c:dLbl>
            <c:dLbl>
              <c:idx val="2643"/>
              <c:tx>
                <c:rich>
                  <a:bodyPr/>
                  <a:lstStyle/>
                  <a:p>
                    <a:fld id="{A9FF87F8-19A4-3644-889A-3A953FA1E4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274-4350-8140-231A5078B4E1}"/>
                </c:ext>
              </c:extLst>
            </c:dLbl>
            <c:dLbl>
              <c:idx val="2644"/>
              <c:tx>
                <c:rich>
                  <a:bodyPr/>
                  <a:lstStyle/>
                  <a:p>
                    <a:fld id="{32A8512E-98F2-2A42-8067-4DDBEABD99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6274-4350-8140-231A5078B4E1}"/>
                </c:ext>
              </c:extLst>
            </c:dLbl>
            <c:dLbl>
              <c:idx val="2645"/>
              <c:tx>
                <c:rich>
                  <a:bodyPr/>
                  <a:lstStyle/>
                  <a:p>
                    <a:fld id="{8E518CA7-FF47-9E45-A2EB-62A72D79F2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274-4350-8140-231A5078B4E1}"/>
                </c:ext>
              </c:extLst>
            </c:dLbl>
            <c:dLbl>
              <c:idx val="2646"/>
              <c:tx>
                <c:rich>
                  <a:bodyPr/>
                  <a:lstStyle/>
                  <a:p>
                    <a:fld id="{C40A9E3C-ACDA-2F4A-905C-05F3CCCF5C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6274-4350-8140-231A5078B4E1}"/>
                </c:ext>
              </c:extLst>
            </c:dLbl>
            <c:dLbl>
              <c:idx val="2647"/>
              <c:tx>
                <c:rich>
                  <a:bodyPr/>
                  <a:lstStyle/>
                  <a:p>
                    <a:fld id="{49114046-BACB-FE4F-9BE8-FDAEA5433F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274-4350-8140-231A5078B4E1}"/>
                </c:ext>
              </c:extLst>
            </c:dLbl>
            <c:dLbl>
              <c:idx val="2648"/>
              <c:tx>
                <c:rich>
                  <a:bodyPr/>
                  <a:lstStyle/>
                  <a:p>
                    <a:fld id="{A28D920E-16F2-0E4F-A950-B43830A053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6274-4350-8140-231A5078B4E1}"/>
                </c:ext>
              </c:extLst>
            </c:dLbl>
            <c:dLbl>
              <c:idx val="2649"/>
              <c:tx>
                <c:rich>
                  <a:bodyPr/>
                  <a:lstStyle/>
                  <a:p>
                    <a:fld id="{67F5BAF9-3397-A041-80C6-F2071D9C41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6274-4350-8140-231A5078B4E1}"/>
                </c:ext>
              </c:extLst>
            </c:dLbl>
            <c:dLbl>
              <c:idx val="26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6274-4350-8140-231A5078B4E1}"/>
                </c:ext>
              </c:extLst>
            </c:dLbl>
            <c:dLbl>
              <c:idx val="26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6274-4350-8140-231A5078B4E1}"/>
                </c:ext>
              </c:extLst>
            </c:dLbl>
            <c:dLbl>
              <c:idx val="26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6274-4350-8140-231A5078B4E1}"/>
                </c:ext>
              </c:extLst>
            </c:dLbl>
            <c:dLbl>
              <c:idx val="26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6274-4350-8140-231A5078B4E1}"/>
                </c:ext>
              </c:extLst>
            </c:dLbl>
            <c:dLbl>
              <c:idx val="26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6274-4350-8140-231A5078B4E1}"/>
                </c:ext>
              </c:extLst>
            </c:dLbl>
            <c:dLbl>
              <c:idx val="26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6274-4350-8140-231A5078B4E1}"/>
                </c:ext>
              </c:extLst>
            </c:dLbl>
            <c:dLbl>
              <c:idx val="26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6274-4350-8140-231A5078B4E1}"/>
                </c:ext>
              </c:extLst>
            </c:dLbl>
            <c:dLbl>
              <c:idx val="26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6274-4350-8140-231A5078B4E1}"/>
                </c:ext>
              </c:extLst>
            </c:dLbl>
            <c:dLbl>
              <c:idx val="26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6274-4350-8140-231A5078B4E1}"/>
                </c:ext>
              </c:extLst>
            </c:dLbl>
            <c:dLbl>
              <c:idx val="26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6274-4350-8140-231A5078B4E1}"/>
                </c:ext>
              </c:extLst>
            </c:dLbl>
            <c:dLbl>
              <c:idx val="26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6274-4350-8140-231A5078B4E1}"/>
                </c:ext>
              </c:extLst>
            </c:dLbl>
            <c:dLbl>
              <c:idx val="26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6274-4350-8140-231A5078B4E1}"/>
                </c:ext>
              </c:extLst>
            </c:dLbl>
            <c:dLbl>
              <c:idx val="26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6274-4350-8140-231A5078B4E1}"/>
                </c:ext>
              </c:extLst>
            </c:dLbl>
            <c:dLbl>
              <c:idx val="26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6274-4350-8140-231A5078B4E1}"/>
                </c:ext>
              </c:extLst>
            </c:dLbl>
            <c:dLbl>
              <c:idx val="26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6274-4350-8140-231A5078B4E1}"/>
                </c:ext>
              </c:extLst>
            </c:dLbl>
            <c:dLbl>
              <c:idx val="26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6274-4350-8140-231A5078B4E1}"/>
                </c:ext>
              </c:extLst>
            </c:dLbl>
            <c:dLbl>
              <c:idx val="26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6274-4350-8140-231A5078B4E1}"/>
                </c:ext>
              </c:extLst>
            </c:dLbl>
            <c:dLbl>
              <c:idx val="2667"/>
              <c:tx>
                <c:rich>
                  <a:bodyPr/>
                  <a:lstStyle/>
                  <a:p>
                    <a:fld id="{969DC81C-D538-2241-9B05-C964192DBF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75D-4DD5-A2F7-E88610F3C981}"/>
                </c:ext>
              </c:extLst>
            </c:dLbl>
            <c:dLbl>
              <c:idx val="2668"/>
              <c:tx>
                <c:rich>
                  <a:bodyPr/>
                  <a:lstStyle/>
                  <a:p>
                    <a:fld id="{22EA1B7D-430C-1348-82A3-CD59909979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75D-4DD5-A2F7-E88610F3C981}"/>
                </c:ext>
              </c:extLst>
            </c:dLbl>
            <c:dLbl>
              <c:idx val="2669"/>
              <c:tx>
                <c:rich>
                  <a:bodyPr/>
                  <a:lstStyle/>
                  <a:p>
                    <a:fld id="{21BCAA80-4634-C242-9629-38E04C2C54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75D-4DD5-A2F7-E88610F3C981}"/>
                </c:ext>
              </c:extLst>
            </c:dLbl>
            <c:dLbl>
              <c:idx val="2670"/>
              <c:tx>
                <c:rich>
                  <a:bodyPr/>
                  <a:lstStyle/>
                  <a:p>
                    <a:fld id="{38C3B7AD-9B82-5F42-A0A3-995474685A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75D-4DD5-A2F7-E88610F3C981}"/>
                </c:ext>
              </c:extLst>
            </c:dLbl>
            <c:dLbl>
              <c:idx val="2671"/>
              <c:tx>
                <c:rich>
                  <a:bodyPr/>
                  <a:lstStyle/>
                  <a:p>
                    <a:fld id="{457AC260-CAC7-1B4E-B868-655855855B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75D-4DD5-A2F7-E88610F3C981}"/>
                </c:ext>
              </c:extLst>
            </c:dLbl>
            <c:dLbl>
              <c:idx val="2672"/>
              <c:tx>
                <c:rich>
                  <a:bodyPr/>
                  <a:lstStyle/>
                  <a:p>
                    <a:fld id="{B53677FA-2EDE-E34A-87C1-73B0C5FE57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75D-4DD5-A2F7-E88610F3C981}"/>
                </c:ext>
              </c:extLst>
            </c:dLbl>
            <c:dLbl>
              <c:idx val="2673"/>
              <c:tx>
                <c:rich>
                  <a:bodyPr/>
                  <a:lstStyle/>
                  <a:p>
                    <a:fld id="{02108C55-1A7C-B044-A98C-D30C2DC1A4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75D-4DD5-A2F7-E88610F3C981}"/>
                </c:ext>
              </c:extLst>
            </c:dLbl>
            <c:dLbl>
              <c:idx val="2674"/>
              <c:tx>
                <c:rich>
                  <a:bodyPr/>
                  <a:lstStyle/>
                  <a:p>
                    <a:fld id="{34E1FF12-68FB-0245-81A4-49D7FADEA8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75D-4DD5-A2F7-E88610F3C981}"/>
                </c:ext>
              </c:extLst>
            </c:dLbl>
            <c:dLbl>
              <c:idx val="2675"/>
              <c:tx>
                <c:rich>
                  <a:bodyPr/>
                  <a:lstStyle/>
                  <a:p>
                    <a:fld id="{BC5775F1-1085-4042-9B73-9D8544ED56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C50-4A8A-BE0C-6A4016488E24}"/>
                </c:ext>
              </c:extLst>
            </c:dLbl>
            <c:dLbl>
              <c:idx val="2676"/>
              <c:tx>
                <c:rich>
                  <a:bodyPr/>
                  <a:lstStyle/>
                  <a:p>
                    <a:fld id="{DFA07F91-589A-6B44-A040-9B95CD1F6A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C50-4A8A-BE0C-6A4016488E24}"/>
                </c:ext>
              </c:extLst>
            </c:dLbl>
            <c:dLbl>
              <c:idx val="26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C50-4A8A-BE0C-6A4016488E24}"/>
                </c:ext>
              </c:extLst>
            </c:dLbl>
            <c:dLbl>
              <c:idx val="2678"/>
              <c:tx>
                <c:rich>
                  <a:bodyPr/>
                  <a:lstStyle/>
                  <a:p>
                    <a:fld id="{973257E6-E658-1448-BAD5-409201B782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C50-4A8A-BE0C-6A4016488E24}"/>
                </c:ext>
              </c:extLst>
            </c:dLbl>
            <c:dLbl>
              <c:idx val="2679"/>
              <c:tx>
                <c:rich>
                  <a:bodyPr/>
                  <a:lstStyle/>
                  <a:p>
                    <a:fld id="{610C210B-F9D6-7644-9592-8D5D044C9D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C50-4A8A-BE0C-6A4016488E24}"/>
                </c:ext>
              </c:extLst>
            </c:dLbl>
            <c:dLbl>
              <c:idx val="2680"/>
              <c:tx>
                <c:rich>
                  <a:bodyPr/>
                  <a:lstStyle/>
                  <a:p>
                    <a:fld id="{CCC0E9F1-A1FD-C14A-BDE4-CAB003B907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C50-4A8A-BE0C-6A4016488E24}"/>
                </c:ext>
              </c:extLst>
            </c:dLbl>
            <c:dLbl>
              <c:idx val="2681"/>
              <c:tx>
                <c:rich>
                  <a:bodyPr/>
                  <a:lstStyle/>
                  <a:p>
                    <a:fld id="{4F7F4D96-F62A-EB40-B444-3CB77BC312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C50-4A8A-BE0C-6A4016488E24}"/>
                </c:ext>
              </c:extLst>
            </c:dLbl>
            <c:dLbl>
              <c:idx val="2682"/>
              <c:tx>
                <c:rich>
                  <a:bodyPr/>
                  <a:lstStyle/>
                  <a:p>
                    <a:fld id="{190E5B51-B2D7-3F44-B7AA-F182556036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C50-4A8A-BE0C-6A4016488E24}"/>
                </c:ext>
              </c:extLst>
            </c:dLbl>
            <c:dLbl>
              <c:idx val="2683"/>
              <c:tx>
                <c:rich>
                  <a:bodyPr/>
                  <a:lstStyle/>
                  <a:p>
                    <a:fld id="{2BCC9381-55E5-6C45-8AC5-D41A25AE1D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C50-4A8A-BE0C-6A4016488E24}"/>
                </c:ext>
              </c:extLst>
            </c:dLbl>
            <c:dLbl>
              <c:idx val="2684"/>
              <c:tx>
                <c:rich>
                  <a:bodyPr/>
                  <a:lstStyle/>
                  <a:p>
                    <a:fld id="{2D260334-E693-484D-840C-25C7D162FA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C50-4A8A-BE0C-6A4016488E24}"/>
                </c:ext>
              </c:extLst>
            </c:dLbl>
            <c:dLbl>
              <c:idx val="2685"/>
              <c:tx>
                <c:rich>
                  <a:bodyPr/>
                  <a:lstStyle/>
                  <a:p>
                    <a:fld id="{31AAB281-0B31-394B-9FDD-63A613AEA3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C50-4A8A-BE0C-6A4016488E24}"/>
                </c:ext>
              </c:extLst>
            </c:dLbl>
            <c:dLbl>
              <c:idx val="2686"/>
              <c:tx>
                <c:rich>
                  <a:bodyPr/>
                  <a:lstStyle/>
                  <a:p>
                    <a:fld id="{7AC42EE8-7307-EB45-84ED-CD773A5723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238-4A8F-9540-1E2757B8D001}"/>
                </c:ext>
              </c:extLst>
            </c:dLbl>
            <c:dLbl>
              <c:idx val="2687"/>
              <c:tx>
                <c:rich>
                  <a:bodyPr/>
                  <a:lstStyle/>
                  <a:p>
                    <a:fld id="{420037B1-817F-0F46-893F-5C396D01FB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238-4A8F-9540-1E2757B8D001}"/>
                </c:ext>
              </c:extLst>
            </c:dLbl>
            <c:dLbl>
              <c:idx val="26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238-4A8F-9540-1E2757B8D001}"/>
                </c:ext>
              </c:extLst>
            </c:dLbl>
            <c:dLbl>
              <c:idx val="26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238-4A8F-9540-1E2757B8D001}"/>
                </c:ext>
              </c:extLst>
            </c:dLbl>
            <c:dLbl>
              <c:idx val="26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1238-4A8F-9540-1E2757B8D001}"/>
                </c:ext>
              </c:extLst>
            </c:dLbl>
            <c:dLbl>
              <c:idx val="2691"/>
              <c:tx>
                <c:rich>
                  <a:bodyPr/>
                  <a:lstStyle/>
                  <a:p>
                    <a:fld id="{A3986BF5-8D00-094D-9B49-E6E7CF2043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238-4A8F-9540-1E2757B8D001}"/>
                </c:ext>
              </c:extLst>
            </c:dLbl>
            <c:dLbl>
              <c:idx val="2692"/>
              <c:tx>
                <c:rich>
                  <a:bodyPr/>
                  <a:lstStyle/>
                  <a:p>
                    <a:fld id="{3A36E293-2CFC-2B43-8437-D7233A2940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238-4A8F-9540-1E2757B8D001}"/>
                </c:ext>
              </c:extLst>
            </c:dLbl>
            <c:dLbl>
              <c:idx val="26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238-4A8F-9540-1E2757B8D001}"/>
                </c:ext>
              </c:extLst>
            </c:dLbl>
            <c:dLbl>
              <c:idx val="26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238-4A8F-9540-1E2757B8D001}"/>
                </c:ext>
              </c:extLst>
            </c:dLbl>
            <c:dLbl>
              <c:idx val="26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238-4A8F-9540-1E2757B8D001}"/>
                </c:ext>
              </c:extLst>
            </c:dLbl>
            <c:dLbl>
              <c:idx val="26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238-4A8F-9540-1E2757B8D001}"/>
                </c:ext>
              </c:extLst>
            </c:dLbl>
            <c:dLbl>
              <c:idx val="26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238-4A8F-9540-1E2757B8D001}"/>
                </c:ext>
              </c:extLst>
            </c:dLbl>
            <c:dLbl>
              <c:idx val="26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238-4A8F-9540-1E2757B8D001}"/>
                </c:ext>
              </c:extLst>
            </c:dLbl>
            <c:dLbl>
              <c:idx val="26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238-4A8F-9540-1E2757B8D001}"/>
                </c:ext>
              </c:extLst>
            </c:dLbl>
            <c:dLbl>
              <c:idx val="27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238-4A8F-9540-1E2757B8D001}"/>
                </c:ext>
              </c:extLst>
            </c:dLbl>
            <c:dLbl>
              <c:idx val="27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238-4A8F-9540-1E2757B8D001}"/>
                </c:ext>
              </c:extLst>
            </c:dLbl>
            <c:dLbl>
              <c:idx val="2702"/>
              <c:tx>
                <c:rich>
                  <a:bodyPr/>
                  <a:lstStyle/>
                  <a:p>
                    <a:fld id="{AA9AAECC-C6E7-A24A-AE96-8AC129C460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238-4A8F-9540-1E2757B8D001}"/>
                </c:ext>
              </c:extLst>
            </c:dLbl>
            <c:dLbl>
              <c:idx val="2703"/>
              <c:tx>
                <c:rich>
                  <a:bodyPr/>
                  <a:lstStyle/>
                  <a:p>
                    <a:fld id="{BF49A317-02AD-8942-924E-2A334F8526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238-4A8F-9540-1E2757B8D001}"/>
                </c:ext>
              </c:extLst>
            </c:dLbl>
            <c:dLbl>
              <c:idx val="2704"/>
              <c:tx>
                <c:rich>
                  <a:bodyPr/>
                  <a:lstStyle/>
                  <a:p>
                    <a:fld id="{0E0DC863-CC37-394F-BE58-470D77EF85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238-4A8F-9540-1E2757B8D001}"/>
                </c:ext>
              </c:extLst>
            </c:dLbl>
            <c:dLbl>
              <c:idx val="2705"/>
              <c:tx>
                <c:rich>
                  <a:bodyPr/>
                  <a:lstStyle/>
                  <a:p>
                    <a:fld id="{881B2623-0A9D-DB46-9D2F-C12CD5538E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238-4A8F-9540-1E2757B8D001}"/>
                </c:ext>
              </c:extLst>
            </c:dLbl>
            <c:dLbl>
              <c:idx val="27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1238-4A8F-9540-1E2757B8D001}"/>
                </c:ext>
              </c:extLst>
            </c:dLbl>
            <c:dLbl>
              <c:idx val="2707"/>
              <c:tx>
                <c:rich>
                  <a:bodyPr/>
                  <a:lstStyle/>
                  <a:p>
                    <a:fld id="{7043540E-C346-D242-A78D-92118E3D45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238-4A8F-9540-1E2757B8D001}"/>
                </c:ext>
              </c:extLst>
            </c:dLbl>
            <c:dLbl>
              <c:idx val="27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1238-4A8F-9540-1E2757B8D001}"/>
                </c:ext>
              </c:extLst>
            </c:dLbl>
            <c:dLbl>
              <c:idx val="27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1238-4A8F-9540-1E2757B8D001}"/>
                </c:ext>
              </c:extLst>
            </c:dLbl>
            <c:dLbl>
              <c:idx val="27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238-4A8F-9540-1E2757B8D001}"/>
                </c:ext>
              </c:extLst>
            </c:dLbl>
            <c:dLbl>
              <c:idx val="27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1238-4A8F-9540-1E2757B8D001}"/>
                </c:ext>
              </c:extLst>
            </c:dLbl>
            <c:dLbl>
              <c:idx val="27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310-408E-B8E0-205517908422}"/>
                </c:ext>
              </c:extLst>
            </c:dLbl>
            <c:dLbl>
              <c:idx val="27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310-408E-B8E0-205517908422}"/>
                </c:ext>
              </c:extLst>
            </c:dLbl>
            <c:dLbl>
              <c:idx val="27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310-408E-B8E0-205517908422}"/>
                </c:ext>
              </c:extLst>
            </c:dLbl>
            <c:dLbl>
              <c:idx val="27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310-408E-B8E0-205517908422}"/>
                </c:ext>
              </c:extLst>
            </c:dLbl>
            <c:dLbl>
              <c:idx val="27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310-408E-B8E0-205517908422}"/>
                </c:ext>
              </c:extLst>
            </c:dLbl>
            <c:dLbl>
              <c:idx val="27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310-408E-B8E0-205517908422}"/>
                </c:ext>
              </c:extLst>
            </c:dLbl>
            <c:dLbl>
              <c:idx val="27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310-408E-B8E0-205517908422}"/>
                </c:ext>
              </c:extLst>
            </c:dLbl>
            <c:dLbl>
              <c:idx val="27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22A6-4BCC-AF68-9E9765380B2A}"/>
                </c:ext>
              </c:extLst>
            </c:dLbl>
            <c:dLbl>
              <c:idx val="27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2A6-4BCC-AF68-9E9765380B2A}"/>
                </c:ext>
              </c:extLst>
            </c:dLbl>
            <c:dLbl>
              <c:idx val="27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2A6-4BCC-AF68-9E9765380B2A}"/>
                </c:ext>
              </c:extLst>
            </c:dLbl>
            <c:dLbl>
              <c:idx val="27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2A6-4BCC-AF68-9E9765380B2A}"/>
                </c:ext>
              </c:extLst>
            </c:dLbl>
            <c:dLbl>
              <c:idx val="27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2A6-4BCC-AF68-9E9765380B2A}"/>
                </c:ext>
              </c:extLst>
            </c:dLbl>
            <c:dLbl>
              <c:idx val="27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2A6-4BCC-AF68-9E9765380B2A}"/>
                </c:ext>
              </c:extLst>
            </c:dLbl>
            <c:dLbl>
              <c:idx val="27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2A6-4BCC-AF68-9E9765380B2A}"/>
                </c:ext>
              </c:extLst>
            </c:dLbl>
            <c:dLbl>
              <c:idx val="27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2A6-4BCC-AF68-9E9765380B2A}"/>
                </c:ext>
              </c:extLst>
            </c:dLbl>
            <c:dLbl>
              <c:idx val="27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2A6-4BCC-AF68-9E9765380B2A}"/>
                </c:ext>
              </c:extLst>
            </c:dLbl>
            <c:dLbl>
              <c:idx val="27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2A6-4BCC-AF68-9E9765380B2A}"/>
                </c:ext>
              </c:extLst>
            </c:dLbl>
            <c:dLbl>
              <c:idx val="27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2A6-4BCC-AF68-9E9765380B2A}"/>
                </c:ext>
              </c:extLst>
            </c:dLbl>
            <c:dLbl>
              <c:idx val="27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2A6-4BCC-AF68-9E9765380B2A}"/>
                </c:ext>
              </c:extLst>
            </c:dLbl>
            <c:dLbl>
              <c:idx val="27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2A6-4BCC-AF68-9E9765380B2A}"/>
                </c:ext>
              </c:extLst>
            </c:dLbl>
            <c:dLbl>
              <c:idx val="27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2A6-4BCC-AF68-9E9765380B2A}"/>
                </c:ext>
              </c:extLst>
            </c:dLbl>
            <c:dLbl>
              <c:idx val="27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2A6-4BCC-AF68-9E9765380B2A}"/>
                </c:ext>
              </c:extLst>
            </c:dLbl>
            <c:dLbl>
              <c:idx val="27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2A6-4BCC-AF68-9E9765380B2A}"/>
                </c:ext>
              </c:extLst>
            </c:dLbl>
            <c:dLbl>
              <c:idx val="27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2A6-4BCC-AF68-9E9765380B2A}"/>
                </c:ext>
              </c:extLst>
            </c:dLbl>
            <c:dLbl>
              <c:idx val="27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2A6-4BCC-AF68-9E9765380B2A}"/>
                </c:ext>
              </c:extLst>
            </c:dLbl>
            <c:dLbl>
              <c:idx val="27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2A6-4BCC-AF68-9E9765380B2A}"/>
                </c:ext>
              </c:extLst>
            </c:dLbl>
            <c:dLbl>
              <c:idx val="2738"/>
              <c:tx>
                <c:rich>
                  <a:bodyPr/>
                  <a:lstStyle/>
                  <a:p>
                    <a:fld id="{3CEC0F99-CB35-394E-9ADD-9330ABB58F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2A6-4BCC-AF68-9E9765380B2A}"/>
                </c:ext>
              </c:extLst>
            </c:dLbl>
            <c:dLbl>
              <c:idx val="2739"/>
              <c:tx>
                <c:rich>
                  <a:bodyPr/>
                  <a:lstStyle/>
                  <a:p>
                    <a:fld id="{6AEE20BE-ADB8-F345-B77B-96D40B73BC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22A6-4BCC-AF68-9E9765380B2A}"/>
                </c:ext>
              </c:extLst>
            </c:dLbl>
            <c:dLbl>
              <c:idx val="2740"/>
              <c:tx>
                <c:rich>
                  <a:bodyPr/>
                  <a:lstStyle/>
                  <a:p>
                    <a:fld id="{7EB78714-AD8E-954F-806D-48DF5E7444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22A6-4BCC-AF68-9E9765380B2A}"/>
                </c:ext>
              </c:extLst>
            </c:dLbl>
            <c:dLbl>
              <c:idx val="2741"/>
              <c:tx>
                <c:rich>
                  <a:bodyPr/>
                  <a:lstStyle/>
                  <a:p>
                    <a:fld id="{363F6ECB-6E20-9C44-BD30-B75AC86D40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22A6-4BCC-AF68-9E9765380B2A}"/>
                </c:ext>
              </c:extLst>
            </c:dLbl>
            <c:dLbl>
              <c:idx val="2742"/>
              <c:tx>
                <c:rich>
                  <a:bodyPr/>
                  <a:lstStyle/>
                  <a:p>
                    <a:fld id="{A67180BA-0B5D-3648-AEA0-A08C23132E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22A6-4BCC-AF68-9E9765380B2A}"/>
                </c:ext>
              </c:extLst>
            </c:dLbl>
            <c:dLbl>
              <c:idx val="2743"/>
              <c:tx>
                <c:rich>
                  <a:bodyPr/>
                  <a:lstStyle/>
                  <a:p>
                    <a:fld id="{F213D134-CDCF-D548-9C0D-50978D4846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22A6-4BCC-AF68-9E9765380B2A}"/>
                </c:ext>
              </c:extLst>
            </c:dLbl>
            <c:dLbl>
              <c:idx val="2744"/>
              <c:tx>
                <c:rich>
                  <a:bodyPr/>
                  <a:lstStyle/>
                  <a:p>
                    <a:fld id="{C09E3C76-E039-1241-832D-63E681BD7D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22A6-4BCC-AF68-9E9765380B2A}"/>
                </c:ext>
              </c:extLst>
            </c:dLbl>
            <c:dLbl>
              <c:idx val="2745"/>
              <c:tx>
                <c:rich>
                  <a:bodyPr/>
                  <a:lstStyle/>
                  <a:p>
                    <a:fld id="{AA755305-755B-BF4C-B981-616B75A145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22A6-4BCC-AF68-9E9765380B2A}"/>
                </c:ext>
              </c:extLst>
            </c:dLbl>
            <c:dLbl>
              <c:idx val="2746"/>
              <c:tx>
                <c:rich>
                  <a:bodyPr/>
                  <a:lstStyle/>
                  <a:p>
                    <a:fld id="{D95349DB-1A64-6449-9D40-E8B81A73B9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22A6-4BCC-AF68-9E9765380B2A}"/>
                </c:ext>
              </c:extLst>
            </c:dLbl>
            <c:dLbl>
              <c:idx val="2747"/>
              <c:tx>
                <c:rich>
                  <a:bodyPr/>
                  <a:lstStyle/>
                  <a:p>
                    <a:fld id="{75AD59A2-7BE4-FD41-9136-77B242E53D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22A6-4BCC-AF68-9E9765380B2A}"/>
                </c:ext>
              </c:extLst>
            </c:dLbl>
            <c:dLbl>
              <c:idx val="2748"/>
              <c:tx>
                <c:rich>
                  <a:bodyPr/>
                  <a:lstStyle/>
                  <a:p>
                    <a:fld id="{F8210127-1583-D44E-8C05-2532E283C8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22A6-4BCC-AF68-9E9765380B2A}"/>
                </c:ext>
              </c:extLst>
            </c:dLbl>
            <c:dLbl>
              <c:idx val="2749"/>
              <c:tx>
                <c:rich>
                  <a:bodyPr/>
                  <a:lstStyle/>
                  <a:p>
                    <a:fld id="{B39F968D-A504-454E-8AD8-F278B66E48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22A6-4BCC-AF68-9E9765380B2A}"/>
                </c:ext>
              </c:extLst>
            </c:dLbl>
            <c:dLbl>
              <c:idx val="27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AEE4-4D52-83AF-06CBD1CF7AE0}"/>
                </c:ext>
              </c:extLst>
            </c:dLbl>
            <c:dLbl>
              <c:idx val="2751"/>
              <c:tx>
                <c:rich>
                  <a:bodyPr/>
                  <a:lstStyle/>
                  <a:p>
                    <a:fld id="{436C67F8-0391-EA43-9C23-63395618FE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4-4D52-83AF-06CBD1CF7AE0}"/>
                </c:ext>
              </c:extLst>
            </c:dLbl>
            <c:dLbl>
              <c:idx val="2752"/>
              <c:tx>
                <c:rich>
                  <a:bodyPr/>
                  <a:lstStyle/>
                  <a:p>
                    <a:fld id="{ADF8898C-5235-B448-8870-8260696DB6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EE4-4D52-83AF-06CBD1CF7AE0}"/>
                </c:ext>
              </c:extLst>
            </c:dLbl>
            <c:dLbl>
              <c:idx val="2753"/>
              <c:tx>
                <c:rich>
                  <a:bodyPr/>
                  <a:lstStyle/>
                  <a:p>
                    <a:fld id="{91A7C638-496F-A04C-813A-62E8E1CA90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EE4-4D52-83AF-06CBD1CF7AE0}"/>
                </c:ext>
              </c:extLst>
            </c:dLbl>
            <c:dLbl>
              <c:idx val="2754"/>
              <c:tx>
                <c:rich>
                  <a:bodyPr/>
                  <a:lstStyle/>
                  <a:p>
                    <a:fld id="{08857F56-1F73-AD48-8DDF-BF15647A61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EE4-4D52-83AF-06CBD1CF7AE0}"/>
                </c:ext>
              </c:extLst>
            </c:dLbl>
            <c:dLbl>
              <c:idx val="27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EE4-4D52-83AF-06CBD1CF7AE0}"/>
                </c:ext>
              </c:extLst>
            </c:dLbl>
            <c:dLbl>
              <c:idx val="27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EE4-4D52-83AF-06CBD1CF7AE0}"/>
                </c:ext>
              </c:extLst>
            </c:dLbl>
            <c:dLbl>
              <c:idx val="27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EE4-4D52-83AF-06CBD1CF7AE0}"/>
                </c:ext>
              </c:extLst>
            </c:dLbl>
            <c:dLbl>
              <c:idx val="27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EE4-4D52-83AF-06CBD1CF7AE0}"/>
                </c:ext>
              </c:extLst>
            </c:dLbl>
            <c:dLbl>
              <c:idx val="27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EE4-4D52-83AF-06CBD1CF7AE0}"/>
                </c:ext>
              </c:extLst>
            </c:dLbl>
            <c:dLbl>
              <c:idx val="27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EE4-4D52-83AF-06CBD1CF7AE0}"/>
                </c:ext>
              </c:extLst>
            </c:dLbl>
            <c:dLbl>
              <c:idx val="27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EE4-4D52-83AF-06CBD1CF7AE0}"/>
                </c:ext>
              </c:extLst>
            </c:dLbl>
            <c:dLbl>
              <c:idx val="27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37B1-4A89-AAB3-6855422520EC}"/>
                </c:ext>
              </c:extLst>
            </c:dLbl>
            <c:dLbl>
              <c:idx val="27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37B1-4A89-AAB3-6855422520EC}"/>
                </c:ext>
              </c:extLst>
            </c:dLbl>
            <c:dLbl>
              <c:idx val="27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7B1-4A89-AAB3-6855422520EC}"/>
                </c:ext>
              </c:extLst>
            </c:dLbl>
            <c:dLbl>
              <c:idx val="2765"/>
              <c:tx>
                <c:rich>
                  <a:bodyPr/>
                  <a:lstStyle/>
                  <a:p>
                    <a:fld id="{B986DCEF-AC35-0A4E-90FB-666AC95F4E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7B1-4A89-AAB3-6855422520EC}"/>
                </c:ext>
              </c:extLst>
            </c:dLbl>
            <c:dLbl>
              <c:idx val="2766"/>
              <c:tx>
                <c:rich>
                  <a:bodyPr/>
                  <a:lstStyle/>
                  <a:p>
                    <a:fld id="{AAC2B1BC-9288-4A40-BEB9-9096BDDD67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7B1-4A89-AAB3-6855422520EC}"/>
                </c:ext>
              </c:extLst>
            </c:dLbl>
            <c:dLbl>
              <c:idx val="2767"/>
              <c:tx>
                <c:rich>
                  <a:bodyPr/>
                  <a:lstStyle/>
                  <a:p>
                    <a:fld id="{0EE8D34C-0B0B-A04C-8203-FF23A8E980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7B1-4A89-AAB3-6855422520EC}"/>
                </c:ext>
              </c:extLst>
            </c:dLbl>
            <c:dLbl>
              <c:idx val="2768"/>
              <c:tx>
                <c:rich>
                  <a:bodyPr/>
                  <a:lstStyle/>
                  <a:p>
                    <a:fld id="{F7C24D2F-F9C6-CF41-B721-F9892DCD8F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7B1-4A89-AAB3-6855422520EC}"/>
                </c:ext>
              </c:extLst>
            </c:dLbl>
            <c:dLbl>
              <c:idx val="2769"/>
              <c:tx>
                <c:rich>
                  <a:bodyPr/>
                  <a:lstStyle/>
                  <a:p>
                    <a:fld id="{30F30ED4-0605-D749-9491-AD5AFB4128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7B1-4A89-AAB3-6855422520EC}"/>
                </c:ext>
              </c:extLst>
            </c:dLbl>
            <c:dLbl>
              <c:idx val="2770"/>
              <c:tx>
                <c:rich>
                  <a:bodyPr/>
                  <a:lstStyle/>
                  <a:p>
                    <a:fld id="{ADA508DC-21F6-494E-9ACD-E12AED24B7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7B1-4A89-AAB3-6855422520EC}"/>
                </c:ext>
              </c:extLst>
            </c:dLbl>
            <c:dLbl>
              <c:idx val="2771"/>
              <c:tx>
                <c:rich>
                  <a:bodyPr/>
                  <a:lstStyle/>
                  <a:p>
                    <a:fld id="{9399869A-F9DC-9849-A2D8-0C8F371284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7B1-4A89-AAB3-6855422520EC}"/>
                </c:ext>
              </c:extLst>
            </c:dLbl>
            <c:dLbl>
              <c:idx val="2772"/>
              <c:tx>
                <c:rich>
                  <a:bodyPr/>
                  <a:lstStyle/>
                  <a:p>
                    <a:fld id="{82E634FA-2742-3F45-9879-35F1C0F0BD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7B1-4A89-AAB3-6855422520EC}"/>
                </c:ext>
              </c:extLst>
            </c:dLbl>
            <c:dLbl>
              <c:idx val="2773"/>
              <c:tx>
                <c:rich>
                  <a:bodyPr/>
                  <a:lstStyle/>
                  <a:p>
                    <a:fld id="{38BBAD0D-2048-554E-9FC1-FDA7AC6539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7B1-4A89-AAB3-6855422520EC}"/>
                </c:ext>
              </c:extLst>
            </c:dLbl>
            <c:dLbl>
              <c:idx val="2774"/>
              <c:tx>
                <c:rich>
                  <a:bodyPr/>
                  <a:lstStyle/>
                  <a:p>
                    <a:fld id="{70E7AD19-8B11-FE49-9244-EEA4B2C3CB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7B1-4A89-AAB3-6855422520EC}"/>
                </c:ext>
              </c:extLst>
            </c:dLbl>
            <c:dLbl>
              <c:idx val="2775"/>
              <c:tx>
                <c:rich>
                  <a:bodyPr/>
                  <a:lstStyle/>
                  <a:p>
                    <a:fld id="{98D3C039-4ECC-BA48-BADF-9409CDD529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27B-4A2D-999B-414AAE195686}"/>
                </c:ext>
              </c:extLst>
            </c:dLbl>
            <c:dLbl>
              <c:idx val="2776"/>
              <c:tx>
                <c:rich>
                  <a:bodyPr/>
                  <a:lstStyle/>
                  <a:p>
                    <a:fld id="{D0BC725A-EA6E-C143-B3BA-99CA5CC929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27B-4A2D-999B-414AAE195686}"/>
                </c:ext>
              </c:extLst>
            </c:dLbl>
            <c:dLbl>
              <c:idx val="2777"/>
              <c:tx>
                <c:rich>
                  <a:bodyPr/>
                  <a:lstStyle/>
                  <a:p>
                    <a:fld id="{84A9E65B-67B6-D24B-960E-4B66EDC745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27B-4A2D-999B-414AAE195686}"/>
                </c:ext>
              </c:extLst>
            </c:dLbl>
            <c:dLbl>
              <c:idx val="2778"/>
              <c:tx>
                <c:rich>
                  <a:bodyPr/>
                  <a:lstStyle/>
                  <a:p>
                    <a:fld id="{653B125B-44A3-674C-BC7B-D570D49614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27B-4A2D-999B-414AAE195686}"/>
                </c:ext>
              </c:extLst>
            </c:dLbl>
            <c:dLbl>
              <c:idx val="2779"/>
              <c:tx>
                <c:rich>
                  <a:bodyPr/>
                  <a:lstStyle/>
                  <a:p>
                    <a:fld id="{235F5F10-104B-8748-8B74-7D06BD6046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27B-4A2D-999B-414AAE195686}"/>
                </c:ext>
              </c:extLst>
            </c:dLbl>
            <c:dLbl>
              <c:idx val="2780"/>
              <c:tx>
                <c:rich>
                  <a:bodyPr/>
                  <a:lstStyle/>
                  <a:p>
                    <a:fld id="{318F1BF1-82BE-4D44-8BEF-4138B5CEFF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27B-4A2D-999B-414AAE195686}"/>
                </c:ext>
              </c:extLst>
            </c:dLbl>
            <c:dLbl>
              <c:idx val="2781"/>
              <c:tx>
                <c:rich>
                  <a:bodyPr/>
                  <a:lstStyle/>
                  <a:p>
                    <a:fld id="{860C1531-7186-CD40-A6F0-DFF4F2F129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27B-4A2D-999B-414AAE195686}"/>
                </c:ext>
              </c:extLst>
            </c:dLbl>
            <c:dLbl>
              <c:idx val="2782"/>
              <c:tx>
                <c:rich>
                  <a:bodyPr/>
                  <a:lstStyle/>
                  <a:p>
                    <a:fld id="{8263FCA1-52B5-E740-8E84-4F714129C4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27B-4A2D-999B-414AAE195686}"/>
                </c:ext>
              </c:extLst>
            </c:dLbl>
            <c:dLbl>
              <c:idx val="2783"/>
              <c:tx>
                <c:rich>
                  <a:bodyPr/>
                  <a:lstStyle/>
                  <a:p>
                    <a:fld id="{0A5AC5A3-FFA4-3347-810D-F1143AC4C9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27B-4A2D-999B-414AAE195686}"/>
                </c:ext>
              </c:extLst>
            </c:dLbl>
            <c:dLbl>
              <c:idx val="2784"/>
              <c:tx>
                <c:rich>
                  <a:bodyPr/>
                  <a:lstStyle/>
                  <a:p>
                    <a:fld id="{5E0287F1-5813-B44A-BF3D-7A3A58F579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27B-4A2D-999B-414AAE195686}"/>
                </c:ext>
              </c:extLst>
            </c:dLbl>
            <c:dLbl>
              <c:idx val="2785"/>
              <c:tx>
                <c:rich>
                  <a:bodyPr/>
                  <a:lstStyle/>
                  <a:p>
                    <a:fld id="{628482AB-E8A7-D443-996F-64513BCFCB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27B-4A2D-999B-414AAE195686}"/>
                </c:ext>
              </c:extLst>
            </c:dLbl>
            <c:dLbl>
              <c:idx val="27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27B-4A2D-999B-414AAE195686}"/>
                </c:ext>
              </c:extLst>
            </c:dLbl>
            <c:dLbl>
              <c:idx val="2787"/>
              <c:tx>
                <c:rich>
                  <a:bodyPr/>
                  <a:lstStyle/>
                  <a:p>
                    <a:fld id="{E3DB09D4-2614-A646-8B06-12A9865128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27B-4A2D-999B-414AAE195686}"/>
                </c:ext>
              </c:extLst>
            </c:dLbl>
            <c:dLbl>
              <c:idx val="27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27B-4A2D-999B-414AAE195686}"/>
                </c:ext>
              </c:extLst>
            </c:dLbl>
            <c:dLbl>
              <c:idx val="2789"/>
              <c:tx>
                <c:rich>
                  <a:bodyPr/>
                  <a:lstStyle/>
                  <a:p>
                    <a:fld id="{41EBE3CF-D1D9-DA4C-B1DB-99D57C12CD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27B-4A2D-999B-414AAE195686}"/>
                </c:ext>
              </c:extLst>
            </c:dLbl>
            <c:dLbl>
              <c:idx val="2790"/>
              <c:tx>
                <c:rich>
                  <a:bodyPr/>
                  <a:lstStyle/>
                  <a:p>
                    <a:fld id="{CF9DC9D2-7A5C-D64F-8810-6D0ED45F5D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27B-4A2D-999B-414AAE195686}"/>
                </c:ext>
              </c:extLst>
            </c:dLbl>
            <c:dLbl>
              <c:idx val="2791"/>
              <c:tx>
                <c:rich>
                  <a:bodyPr/>
                  <a:lstStyle/>
                  <a:p>
                    <a:fld id="{B4751B03-8914-274C-BA85-A12DBE2DA0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27B-4A2D-999B-414AAE195686}"/>
                </c:ext>
              </c:extLst>
            </c:dLbl>
            <c:dLbl>
              <c:idx val="2792"/>
              <c:tx>
                <c:rich>
                  <a:bodyPr/>
                  <a:lstStyle/>
                  <a:p>
                    <a:fld id="{CBCBF2C3-0048-F942-81F5-6A2D689149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27B-4A2D-999B-414AAE195686}"/>
                </c:ext>
              </c:extLst>
            </c:dLbl>
            <c:dLbl>
              <c:idx val="27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27B-4A2D-999B-414AAE195686}"/>
                </c:ext>
              </c:extLst>
            </c:dLbl>
            <c:dLbl>
              <c:idx val="2794"/>
              <c:tx>
                <c:rich>
                  <a:bodyPr/>
                  <a:lstStyle/>
                  <a:p>
                    <a:fld id="{12C0005C-2A8F-674C-8346-5560597DA7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27B-4A2D-999B-414AAE195686}"/>
                </c:ext>
              </c:extLst>
            </c:dLbl>
            <c:dLbl>
              <c:idx val="27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27B-4A2D-999B-414AAE195686}"/>
                </c:ext>
              </c:extLst>
            </c:dLbl>
            <c:dLbl>
              <c:idx val="2796"/>
              <c:tx>
                <c:rich>
                  <a:bodyPr/>
                  <a:lstStyle/>
                  <a:p>
                    <a:fld id="{A0979AD6-38F7-3B4E-9CF6-372F1D7F16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27B-4A2D-999B-414AAE195686}"/>
                </c:ext>
              </c:extLst>
            </c:dLbl>
            <c:dLbl>
              <c:idx val="2797"/>
              <c:tx>
                <c:rich>
                  <a:bodyPr/>
                  <a:lstStyle/>
                  <a:p>
                    <a:fld id="{16E5ABB0-25AF-8742-A7DB-3A00201416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27B-4A2D-999B-414AAE195686}"/>
                </c:ext>
              </c:extLst>
            </c:dLbl>
            <c:dLbl>
              <c:idx val="2798"/>
              <c:tx>
                <c:rich>
                  <a:bodyPr/>
                  <a:lstStyle/>
                  <a:p>
                    <a:fld id="{1545DEF6-0D55-B847-B7BA-6F224E8900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27B-4A2D-999B-414AAE195686}"/>
                </c:ext>
              </c:extLst>
            </c:dLbl>
            <c:dLbl>
              <c:idx val="2799"/>
              <c:tx>
                <c:rich>
                  <a:bodyPr/>
                  <a:lstStyle/>
                  <a:p>
                    <a:fld id="{2D4B8ACB-038A-ED4E-9BF7-2F7AE960A4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27B-4A2D-999B-414AAE195686}"/>
                </c:ext>
              </c:extLst>
            </c:dLbl>
            <c:dLbl>
              <c:idx val="2800"/>
              <c:tx>
                <c:rich>
                  <a:bodyPr/>
                  <a:lstStyle/>
                  <a:p>
                    <a:fld id="{81ED7193-4057-BE45-8895-7F9755761A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227B-4A2D-999B-414AAE195686}"/>
                </c:ext>
              </c:extLst>
            </c:dLbl>
            <c:dLbl>
              <c:idx val="28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27B-4A2D-999B-414AAE195686}"/>
                </c:ext>
              </c:extLst>
            </c:dLbl>
            <c:dLbl>
              <c:idx val="28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C69-40AB-A0B4-AFB34295A440}"/>
                </c:ext>
              </c:extLst>
            </c:dLbl>
            <c:dLbl>
              <c:idx val="28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C69-40AB-A0B4-AFB34295A440}"/>
                </c:ext>
              </c:extLst>
            </c:dLbl>
            <c:dLbl>
              <c:idx val="2804"/>
              <c:tx>
                <c:rich>
                  <a:bodyPr/>
                  <a:lstStyle/>
                  <a:p>
                    <a:fld id="{A3C225E2-E50D-0348-A715-4BB6FB3F0D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C69-40AB-A0B4-AFB34295A440}"/>
                </c:ext>
              </c:extLst>
            </c:dLbl>
            <c:dLbl>
              <c:idx val="2805"/>
              <c:tx>
                <c:rich>
                  <a:bodyPr/>
                  <a:lstStyle/>
                  <a:p>
                    <a:fld id="{3E96054B-5DA5-5445-8A29-FC5D09E3CB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C69-40AB-A0B4-AFB34295A440}"/>
                </c:ext>
              </c:extLst>
            </c:dLbl>
            <c:dLbl>
              <c:idx val="28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C69-40AB-A0B4-AFB34295A440}"/>
                </c:ext>
              </c:extLst>
            </c:dLbl>
            <c:dLbl>
              <c:idx val="2807"/>
              <c:tx>
                <c:rich>
                  <a:bodyPr/>
                  <a:lstStyle/>
                  <a:p>
                    <a:fld id="{87E4FEDB-92DE-B048-B415-DC40B724A4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C69-40AB-A0B4-AFB34295A440}"/>
                </c:ext>
              </c:extLst>
            </c:dLbl>
            <c:dLbl>
              <c:idx val="2808"/>
              <c:tx>
                <c:rich>
                  <a:bodyPr/>
                  <a:lstStyle/>
                  <a:p>
                    <a:fld id="{54D79769-6B51-2B4F-A9CB-CBDED3A325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C69-40AB-A0B4-AFB34295A440}"/>
                </c:ext>
              </c:extLst>
            </c:dLbl>
            <c:dLbl>
              <c:idx val="2809"/>
              <c:tx>
                <c:rich>
                  <a:bodyPr/>
                  <a:lstStyle/>
                  <a:p>
                    <a:fld id="{797D2454-BDA9-6049-8CCA-DB504DBE31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C69-40AB-A0B4-AFB34295A440}"/>
                </c:ext>
              </c:extLst>
            </c:dLbl>
            <c:dLbl>
              <c:idx val="2810"/>
              <c:tx>
                <c:rich>
                  <a:bodyPr/>
                  <a:lstStyle/>
                  <a:p>
                    <a:fld id="{F048D65C-F37A-DE4E-8782-73CDFA13EB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C69-40AB-A0B4-AFB34295A440}"/>
                </c:ext>
              </c:extLst>
            </c:dLbl>
            <c:dLbl>
              <c:idx val="2811"/>
              <c:tx>
                <c:rich>
                  <a:bodyPr/>
                  <a:lstStyle/>
                  <a:p>
                    <a:fld id="{89D29774-D2AE-0B4E-A974-96A97FB692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C69-40AB-A0B4-AFB34295A440}"/>
                </c:ext>
              </c:extLst>
            </c:dLbl>
            <c:dLbl>
              <c:idx val="2812"/>
              <c:tx>
                <c:rich>
                  <a:bodyPr/>
                  <a:lstStyle/>
                  <a:p>
                    <a:fld id="{876EE069-BE6E-624B-B95D-F5AD366086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C69-40AB-A0B4-AFB34295A440}"/>
                </c:ext>
              </c:extLst>
            </c:dLbl>
            <c:dLbl>
              <c:idx val="2813"/>
              <c:tx>
                <c:rich>
                  <a:bodyPr/>
                  <a:lstStyle/>
                  <a:p>
                    <a:fld id="{36067569-7E2E-DA47-816F-06964EF230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C69-40AB-A0B4-AFB34295A440}"/>
                </c:ext>
              </c:extLst>
            </c:dLbl>
            <c:dLbl>
              <c:idx val="2814"/>
              <c:tx>
                <c:rich>
                  <a:bodyPr/>
                  <a:lstStyle/>
                  <a:p>
                    <a:fld id="{B60BAE7D-821A-FA4D-B457-8A40CA3E1E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C69-40AB-A0B4-AFB34295A440}"/>
                </c:ext>
              </c:extLst>
            </c:dLbl>
            <c:dLbl>
              <c:idx val="2815"/>
              <c:tx>
                <c:rich>
                  <a:bodyPr/>
                  <a:lstStyle/>
                  <a:p>
                    <a:fld id="{02BDC5E3-E91C-154B-B3C0-B463822A37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C69-40AB-A0B4-AFB34295A440}"/>
                </c:ext>
              </c:extLst>
            </c:dLbl>
            <c:dLbl>
              <c:idx val="2816"/>
              <c:tx>
                <c:rich>
                  <a:bodyPr/>
                  <a:lstStyle/>
                  <a:p>
                    <a:fld id="{17F9140F-703E-B34D-9A7C-07BDB91D50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C69-40AB-A0B4-AFB34295A440}"/>
                </c:ext>
              </c:extLst>
            </c:dLbl>
            <c:dLbl>
              <c:idx val="2817"/>
              <c:tx>
                <c:rich>
                  <a:bodyPr/>
                  <a:lstStyle/>
                  <a:p>
                    <a:fld id="{9F97CD72-EC5F-FF4C-9FAA-3E0E5CED18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C69-40AB-A0B4-AFB34295A440}"/>
                </c:ext>
              </c:extLst>
            </c:dLbl>
            <c:dLbl>
              <c:idx val="2818"/>
              <c:tx>
                <c:rich>
                  <a:bodyPr/>
                  <a:lstStyle/>
                  <a:p>
                    <a:fld id="{2695D8A7-4653-674A-AB94-CD66B30D94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C69-40AB-A0B4-AFB34295A440}"/>
                </c:ext>
              </c:extLst>
            </c:dLbl>
            <c:dLbl>
              <c:idx val="2819"/>
              <c:tx>
                <c:rich>
                  <a:bodyPr/>
                  <a:lstStyle/>
                  <a:p>
                    <a:fld id="{8F03DAFC-633F-0444-BDB9-CA7BEC673F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C69-40AB-A0B4-AFB34295A440}"/>
                </c:ext>
              </c:extLst>
            </c:dLbl>
            <c:dLbl>
              <c:idx val="2820"/>
              <c:tx>
                <c:rich>
                  <a:bodyPr/>
                  <a:lstStyle/>
                  <a:p>
                    <a:fld id="{F95AF017-1C9D-014E-94C8-0AD5129B8B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C69-40AB-A0B4-AFB34295A440}"/>
                </c:ext>
              </c:extLst>
            </c:dLbl>
            <c:dLbl>
              <c:idx val="2821"/>
              <c:tx>
                <c:rich>
                  <a:bodyPr/>
                  <a:lstStyle/>
                  <a:p>
                    <a:fld id="{DC34D542-A8A1-BB43-B6A7-6F53C85722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C69-40AB-A0B4-AFB34295A440}"/>
                </c:ext>
              </c:extLst>
            </c:dLbl>
            <c:dLbl>
              <c:idx val="2822"/>
              <c:tx>
                <c:rich>
                  <a:bodyPr/>
                  <a:lstStyle/>
                  <a:p>
                    <a:fld id="{02A48F78-AFA0-6C4D-A216-038CC14B60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C69-40AB-A0B4-AFB34295A440}"/>
                </c:ext>
              </c:extLst>
            </c:dLbl>
            <c:dLbl>
              <c:idx val="2823"/>
              <c:tx>
                <c:rich>
                  <a:bodyPr/>
                  <a:lstStyle/>
                  <a:p>
                    <a:fld id="{2E5F5DFF-FE2E-9346-825B-4BE07BB7F2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C69-40AB-A0B4-AFB34295A440}"/>
                </c:ext>
              </c:extLst>
            </c:dLbl>
            <c:dLbl>
              <c:idx val="2824"/>
              <c:tx>
                <c:rich>
                  <a:bodyPr/>
                  <a:lstStyle/>
                  <a:p>
                    <a:fld id="{A833A639-B6E6-4A45-A579-371AFEA8CA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E53-454C-A365-0F8B153EB6E8}"/>
                </c:ext>
              </c:extLst>
            </c:dLbl>
            <c:dLbl>
              <c:idx val="2825"/>
              <c:tx>
                <c:rich>
                  <a:bodyPr/>
                  <a:lstStyle/>
                  <a:p>
                    <a:fld id="{40C7C9DE-EE0C-7C4B-A6B9-B34068F1AD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E53-454C-A365-0F8B153EB6E8}"/>
                </c:ext>
              </c:extLst>
            </c:dLbl>
            <c:dLbl>
              <c:idx val="2826"/>
              <c:tx>
                <c:rich>
                  <a:bodyPr/>
                  <a:lstStyle/>
                  <a:p>
                    <a:fld id="{87E824D9-3DB5-F148-8B01-5E1770288A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53-454C-A365-0F8B153EB6E8}"/>
                </c:ext>
              </c:extLst>
            </c:dLbl>
            <c:dLbl>
              <c:idx val="2827"/>
              <c:tx>
                <c:rich>
                  <a:bodyPr/>
                  <a:lstStyle/>
                  <a:p>
                    <a:fld id="{14B968BC-D364-5548-86F3-278BE1DA35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53-454C-A365-0F8B153EB6E8}"/>
                </c:ext>
              </c:extLst>
            </c:dLbl>
            <c:dLbl>
              <c:idx val="2828"/>
              <c:tx>
                <c:rich>
                  <a:bodyPr/>
                  <a:lstStyle/>
                  <a:p>
                    <a:fld id="{BBFB7787-BF03-984C-8E6B-67AA75BE8F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E53-454C-A365-0F8B153EB6E8}"/>
                </c:ext>
              </c:extLst>
            </c:dLbl>
            <c:dLbl>
              <c:idx val="2829"/>
              <c:tx>
                <c:rich>
                  <a:bodyPr/>
                  <a:lstStyle/>
                  <a:p>
                    <a:fld id="{F2EC2A86-EFB0-A54F-896A-46A8AA1FD6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E53-454C-A365-0F8B153EB6E8}"/>
                </c:ext>
              </c:extLst>
            </c:dLbl>
            <c:dLbl>
              <c:idx val="2830"/>
              <c:tx>
                <c:rich>
                  <a:bodyPr/>
                  <a:lstStyle/>
                  <a:p>
                    <a:fld id="{45F45333-A133-8345-BF6A-FCFD23EC41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E53-454C-A365-0F8B153EB6E8}"/>
                </c:ext>
              </c:extLst>
            </c:dLbl>
            <c:dLbl>
              <c:idx val="2831"/>
              <c:tx>
                <c:rich>
                  <a:bodyPr/>
                  <a:lstStyle/>
                  <a:p>
                    <a:fld id="{940D8132-B163-DD48-B04A-27D43CF7CD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E53-454C-A365-0F8B153EB6E8}"/>
                </c:ext>
              </c:extLst>
            </c:dLbl>
            <c:dLbl>
              <c:idx val="2832"/>
              <c:tx>
                <c:rich>
                  <a:bodyPr/>
                  <a:lstStyle/>
                  <a:p>
                    <a:fld id="{BA49D557-C2EB-EA43-988D-A222252F0C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E53-454C-A365-0F8B153EB6E8}"/>
                </c:ext>
              </c:extLst>
            </c:dLbl>
            <c:dLbl>
              <c:idx val="2833"/>
              <c:tx>
                <c:rich>
                  <a:bodyPr/>
                  <a:lstStyle/>
                  <a:p>
                    <a:fld id="{3B8DAF91-CA8D-3649-84C6-4D8C5AC962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E53-454C-A365-0F8B153EB6E8}"/>
                </c:ext>
              </c:extLst>
            </c:dLbl>
            <c:dLbl>
              <c:idx val="2834"/>
              <c:tx>
                <c:rich>
                  <a:bodyPr/>
                  <a:lstStyle/>
                  <a:p>
                    <a:fld id="{63676D06-7AA1-0247-8DC1-0841C885B0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53-454C-A365-0F8B153EB6E8}"/>
                </c:ext>
              </c:extLst>
            </c:dLbl>
            <c:dLbl>
              <c:idx val="2835"/>
              <c:tx>
                <c:rich>
                  <a:bodyPr/>
                  <a:lstStyle/>
                  <a:p>
                    <a:fld id="{4CA6A5B5-D71E-D949-AB97-B765B54CC6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E53-454C-A365-0F8B153EB6E8}"/>
                </c:ext>
              </c:extLst>
            </c:dLbl>
            <c:dLbl>
              <c:idx val="2836"/>
              <c:tx>
                <c:rich>
                  <a:bodyPr/>
                  <a:lstStyle/>
                  <a:p>
                    <a:fld id="{0667BE7C-5575-4747-9156-14FF734BB6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53-454C-A365-0F8B153EB6E8}"/>
                </c:ext>
              </c:extLst>
            </c:dLbl>
            <c:dLbl>
              <c:idx val="2837"/>
              <c:tx>
                <c:rich>
                  <a:bodyPr/>
                  <a:lstStyle/>
                  <a:p>
                    <a:fld id="{907853FC-60B9-DD4E-8A1A-7AFD4062F5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E53-454C-A365-0F8B153EB6E8}"/>
                </c:ext>
              </c:extLst>
            </c:dLbl>
            <c:dLbl>
              <c:idx val="2838"/>
              <c:tx>
                <c:rich>
                  <a:bodyPr/>
                  <a:lstStyle/>
                  <a:p>
                    <a:fld id="{61DB6280-BA91-A144-905F-521CE68506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E53-454C-A365-0F8B153EB6E8}"/>
                </c:ext>
              </c:extLst>
            </c:dLbl>
            <c:dLbl>
              <c:idx val="2839"/>
              <c:tx>
                <c:rich>
                  <a:bodyPr/>
                  <a:lstStyle/>
                  <a:p>
                    <a:fld id="{D819FFF1-5FCA-6B4F-9E77-0C356A8A11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E53-454C-A365-0F8B153EB6E8}"/>
                </c:ext>
              </c:extLst>
            </c:dLbl>
            <c:dLbl>
              <c:idx val="2840"/>
              <c:tx>
                <c:rich>
                  <a:bodyPr/>
                  <a:lstStyle/>
                  <a:p>
                    <a:fld id="{128A67A2-DBE2-ED4D-A2B7-B0BBF14EFA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E53-454C-A365-0F8B153EB6E8}"/>
                </c:ext>
              </c:extLst>
            </c:dLbl>
            <c:dLbl>
              <c:idx val="2841"/>
              <c:tx>
                <c:rich>
                  <a:bodyPr/>
                  <a:lstStyle/>
                  <a:p>
                    <a:fld id="{3F912EBC-93B0-1D40-BD23-630C54B385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E53-454C-A365-0F8B153EB6E8}"/>
                </c:ext>
              </c:extLst>
            </c:dLbl>
            <c:dLbl>
              <c:idx val="2842"/>
              <c:tx>
                <c:rich>
                  <a:bodyPr/>
                  <a:lstStyle/>
                  <a:p>
                    <a:fld id="{7D7F93F9-E7BA-F542-B97E-771819FFCC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E53-454C-A365-0F8B153EB6E8}"/>
                </c:ext>
              </c:extLst>
            </c:dLbl>
            <c:dLbl>
              <c:idx val="2843"/>
              <c:tx>
                <c:rich>
                  <a:bodyPr/>
                  <a:lstStyle/>
                  <a:p>
                    <a:fld id="{28B03A27-CF49-CF40-A176-B744034E12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E53-454C-A365-0F8B153EB6E8}"/>
                </c:ext>
              </c:extLst>
            </c:dLbl>
            <c:dLbl>
              <c:idx val="2844"/>
              <c:tx>
                <c:rich>
                  <a:bodyPr/>
                  <a:lstStyle/>
                  <a:p>
                    <a:fld id="{B1F9EDE1-0B3D-CC41-8DB9-BF23CB3DAA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E53-454C-A365-0F8B153EB6E8}"/>
                </c:ext>
              </c:extLst>
            </c:dLbl>
            <c:dLbl>
              <c:idx val="28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1E53-454C-A365-0F8B153EB6E8}"/>
                </c:ext>
              </c:extLst>
            </c:dLbl>
            <c:dLbl>
              <c:idx val="28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1E53-454C-A365-0F8B153EB6E8}"/>
                </c:ext>
              </c:extLst>
            </c:dLbl>
            <c:dLbl>
              <c:idx val="28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1E53-454C-A365-0F8B153EB6E8}"/>
                </c:ext>
              </c:extLst>
            </c:dLbl>
            <c:dLbl>
              <c:idx val="28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E53-454C-A365-0F8B153EB6E8}"/>
                </c:ext>
              </c:extLst>
            </c:dLbl>
            <c:dLbl>
              <c:idx val="28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1E53-454C-A365-0F8B153EB6E8}"/>
                </c:ext>
              </c:extLst>
            </c:dLbl>
            <c:dLbl>
              <c:idx val="28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1E53-454C-A365-0F8B153EB6E8}"/>
                </c:ext>
              </c:extLst>
            </c:dLbl>
            <c:dLbl>
              <c:idx val="28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1E53-454C-A365-0F8B153EB6E8}"/>
                </c:ext>
              </c:extLst>
            </c:dLbl>
            <c:dLbl>
              <c:idx val="28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1E53-454C-A365-0F8B153EB6E8}"/>
                </c:ext>
              </c:extLst>
            </c:dLbl>
            <c:dLbl>
              <c:idx val="28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1E53-454C-A365-0F8B153EB6E8}"/>
                </c:ext>
              </c:extLst>
            </c:dLbl>
            <c:dLbl>
              <c:idx val="28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1E53-454C-A365-0F8B153EB6E8}"/>
                </c:ext>
              </c:extLst>
            </c:dLbl>
            <c:dLbl>
              <c:idx val="28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1E53-454C-A365-0F8B153EB6E8}"/>
                </c:ext>
              </c:extLst>
            </c:dLbl>
            <c:dLbl>
              <c:idx val="28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1E53-454C-A365-0F8B153EB6E8}"/>
                </c:ext>
              </c:extLst>
            </c:dLbl>
            <c:dLbl>
              <c:idx val="28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1E53-454C-A365-0F8B153EB6E8}"/>
                </c:ext>
              </c:extLst>
            </c:dLbl>
            <c:dLbl>
              <c:idx val="28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1E53-454C-A365-0F8B153EB6E8}"/>
                </c:ext>
              </c:extLst>
            </c:dLbl>
            <c:dLbl>
              <c:idx val="28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1E53-454C-A365-0F8B153EB6E8}"/>
                </c:ext>
              </c:extLst>
            </c:dLbl>
            <c:dLbl>
              <c:idx val="28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1E53-454C-A365-0F8B153EB6E8}"/>
                </c:ext>
              </c:extLst>
            </c:dLbl>
            <c:dLbl>
              <c:idx val="2861"/>
              <c:tx>
                <c:rich>
                  <a:bodyPr/>
                  <a:lstStyle/>
                  <a:p>
                    <a:fld id="{989341EE-BC7A-6046-908A-0415B87EC1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E53-454C-A365-0F8B153EB6E8}"/>
                </c:ext>
              </c:extLst>
            </c:dLbl>
            <c:dLbl>
              <c:idx val="2862"/>
              <c:tx>
                <c:rich>
                  <a:bodyPr/>
                  <a:lstStyle/>
                  <a:p>
                    <a:fld id="{95DB3DCC-CDBF-C943-B7D7-3414A41CC8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E53-454C-A365-0F8B153EB6E8}"/>
                </c:ext>
              </c:extLst>
            </c:dLbl>
            <c:dLbl>
              <c:idx val="2863"/>
              <c:tx>
                <c:rich>
                  <a:bodyPr/>
                  <a:lstStyle/>
                  <a:p>
                    <a:fld id="{CF7EA59A-1A3B-8E4F-B296-8817A2508F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1E53-454C-A365-0F8B153EB6E8}"/>
                </c:ext>
              </c:extLst>
            </c:dLbl>
            <c:dLbl>
              <c:idx val="2864"/>
              <c:tx>
                <c:rich>
                  <a:bodyPr/>
                  <a:lstStyle/>
                  <a:p>
                    <a:fld id="{18297D08-0944-1D48-AB67-27BB4E9367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E53-454C-A365-0F8B153EB6E8}"/>
                </c:ext>
              </c:extLst>
            </c:dLbl>
            <c:dLbl>
              <c:idx val="2865"/>
              <c:tx>
                <c:rich>
                  <a:bodyPr/>
                  <a:lstStyle/>
                  <a:p>
                    <a:fld id="{28565B0D-8688-7640-AC90-ABDEFA8292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E53-454C-A365-0F8B153EB6E8}"/>
                </c:ext>
              </c:extLst>
            </c:dLbl>
            <c:dLbl>
              <c:idx val="2866"/>
              <c:tx>
                <c:rich>
                  <a:bodyPr/>
                  <a:lstStyle/>
                  <a:p>
                    <a:fld id="{304B8C23-E19A-F040-89F8-816EAAD70C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1E53-454C-A365-0F8B153EB6E8}"/>
                </c:ext>
              </c:extLst>
            </c:dLbl>
            <c:dLbl>
              <c:idx val="2867"/>
              <c:tx>
                <c:rich>
                  <a:bodyPr/>
                  <a:lstStyle/>
                  <a:p>
                    <a:fld id="{76D11174-B49B-6741-B507-327D8114AE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1E53-454C-A365-0F8B153EB6E8}"/>
                </c:ext>
              </c:extLst>
            </c:dLbl>
            <c:dLbl>
              <c:idx val="2868"/>
              <c:tx>
                <c:rich>
                  <a:bodyPr/>
                  <a:lstStyle/>
                  <a:p>
                    <a:fld id="{0CC13A43-83E2-3649-8D5D-39E2789DBF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1E53-454C-A365-0F8B153EB6E8}"/>
                </c:ext>
              </c:extLst>
            </c:dLbl>
            <c:dLbl>
              <c:idx val="2869"/>
              <c:tx>
                <c:rich>
                  <a:bodyPr/>
                  <a:lstStyle/>
                  <a:p>
                    <a:fld id="{35A38F95-479C-8F48-9182-8CDD87D9B6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1E53-454C-A365-0F8B153EB6E8}"/>
                </c:ext>
              </c:extLst>
            </c:dLbl>
            <c:dLbl>
              <c:idx val="2870"/>
              <c:tx>
                <c:rich>
                  <a:bodyPr/>
                  <a:lstStyle/>
                  <a:p>
                    <a:fld id="{5E932621-CD11-A743-A999-6775D03F85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1E53-454C-A365-0F8B153EB6E8}"/>
                </c:ext>
              </c:extLst>
            </c:dLbl>
            <c:dLbl>
              <c:idx val="2871"/>
              <c:tx>
                <c:rich>
                  <a:bodyPr/>
                  <a:lstStyle/>
                  <a:p>
                    <a:fld id="{8F6D0075-8563-1543-8623-0E84D20D2A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1E53-454C-A365-0F8B153EB6E8}"/>
                </c:ext>
              </c:extLst>
            </c:dLbl>
            <c:dLbl>
              <c:idx val="2872"/>
              <c:tx>
                <c:rich>
                  <a:bodyPr/>
                  <a:lstStyle/>
                  <a:p>
                    <a:fld id="{56095355-AB2B-0849-8D1B-AA5227361D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1E53-454C-A365-0F8B153EB6E8}"/>
                </c:ext>
              </c:extLst>
            </c:dLbl>
            <c:dLbl>
              <c:idx val="2873"/>
              <c:tx>
                <c:rich>
                  <a:bodyPr/>
                  <a:lstStyle/>
                  <a:p>
                    <a:fld id="{20228A69-3D26-CF40-8437-7CF617CF58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3A6-4905-9C35-09467CED45E0}"/>
                </c:ext>
              </c:extLst>
            </c:dLbl>
            <c:dLbl>
              <c:idx val="2874"/>
              <c:tx>
                <c:rich>
                  <a:bodyPr/>
                  <a:lstStyle/>
                  <a:p>
                    <a:fld id="{FCB3C841-BD1C-BF4A-8AF3-676019C3D4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3A6-4905-9C35-09467CED45E0}"/>
                </c:ext>
              </c:extLst>
            </c:dLbl>
            <c:dLbl>
              <c:idx val="28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3A6-4905-9C35-09467CED45E0}"/>
                </c:ext>
              </c:extLst>
            </c:dLbl>
            <c:dLbl>
              <c:idx val="28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3A6-4905-9C35-09467CED45E0}"/>
                </c:ext>
              </c:extLst>
            </c:dLbl>
            <c:dLbl>
              <c:idx val="28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3A6-4905-9C35-09467CED45E0}"/>
                </c:ext>
              </c:extLst>
            </c:dLbl>
            <c:dLbl>
              <c:idx val="2878"/>
              <c:tx>
                <c:rich>
                  <a:bodyPr/>
                  <a:lstStyle/>
                  <a:p>
                    <a:fld id="{9098A312-4985-B645-B123-CD826D6C42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3A6-4905-9C35-09467CED45E0}"/>
                </c:ext>
              </c:extLst>
            </c:dLbl>
            <c:dLbl>
              <c:idx val="2879"/>
              <c:tx>
                <c:rich>
                  <a:bodyPr/>
                  <a:lstStyle/>
                  <a:p>
                    <a:fld id="{1EA5E2A1-57E7-0B4D-983D-B8A45A23D1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3A6-4905-9C35-09467CED45E0}"/>
                </c:ext>
              </c:extLst>
            </c:dLbl>
            <c:dLbl>
              <c:idx val="28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D3A6-4905-9C35-09467CED45E0}"/>
                </c:ext>
              </c:extLst>
            </c:dLbl>
            <c:dLbl>
              <c:idx val="2881"/>
              <c:tx>
                <c:rich>
                  <a:bodyPr/>
                  <a:lstStyle/>
                  <a:p>
                    <a:fld id="{C27894FE-C063-7D4E-97B8-870353107C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3A6-4905-9C35-09467CED45E0}"/>
                </c:ext>
              </c:extLst>
            </c:dLbl>
            <c:dLbl>
              <c:idx val="2882"/>
              <c:tx>
                <c:rich>
                  <a:bodyPr/>
                  <a:lstStyle/>
                  <a:p>
                    <a:fld id="{CBE08169-BEAE-714E-80AB-C434212EB7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3A6-4905-9C35-09467CED45E0}"/>
                </c:ext>
              </c:extLst>
            </c:dLbl>
            <c:dLbl>
              <c:idx val="2883"/>
              <c:tx>
                <c:rich>
                  <a:bodyPr/>
                  <a:lstStyle/>
                  <a:p>
                    <a:fld id="{53EA1256-7F3B-EE4A-B899-8E3CFB1545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3A6-4905-9C35-09467CED45E0}"/>
                </c:ext>
              </c:extLst>
            </c:dLbl>
            <c:dLbl>
              <c:idx val="2884"/>
              <c:tx>
                <c:rich>
                  <a:bodyPr/>
                  <a:lstStyle/>
                  <a:p>
                    <a:fld id="{97BD1834-190E-8845-A435-DBF999DDD2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3A6-4905-9C35-09467CED45E0}"/>
                </c:ext>
              </c:extLst>
            </c:dLbl>
            <c:dLbl>
              <c:idx val="28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D3A6-4905-9C35-09467CED45E0}"/>
                </c:ext>
              </c:extLst>
            </c:dLbl>
            <c:dLbl>
              <c:idx val="2886"/>
              <c:tx>
                <c:rich>
                  <a:bodyPr/>
                  <a:lstStyle/>
                  <a:p>
                    <a:fld id="{93520407-0836-CE42-B4C9-DEF17E08C9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3A6-4905-9C35-09467CED45E0}"/>
                </c:ext>
              </c:extLst>
            </c:dLbl>
            <c:dLbl>
              <c:idx val="2887"/>
              <c:tx>
                <c:rich>
                  <a:bodyPr/>
                  <a:lstStyle/>
                  <a:p>
                    <a:fld id="{B70F842E-493B-9241-B40C-120A422BAA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3A6-4905-9C35-09467CED45E0}"/>
                </c:ext>
              </c:extLst>
            </c:dLbl>
            <c:dLbl>
              <c:idx val="2888"/>
              <c:tx>
                <c:rich>
                  <a:bodyPr/>
                  <a:lstStyle/>
                  <a:p>
                    <a:fld id="{E1574A90-0D93-F34B-B342-047725FCA8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3A6-4905-9C35-09467CED45E0}"/>
                </c:ext>
              </c:extLst>
            </c:dLbl>
            <c:dLbl>
              <c:idx val="2889"/>
              <c:tx>
                <c:rich>
                  <a:bodyPr/>
                  <a:lstStyle/>
                  <a:p>
                    <a:fld id="{B2037235-FD90-4347-B376-3B414E3E61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3A6-4905-9C35-09467CED45E0}"/>
                </c:ext>
              </c:extLst>
            </c:dLbl>
            <c:dLbl>
              <c:idx val="2890"/>
              <c:tx>
                <c:rich>
                  <a:bodyPr/>
                  <a:lstStyle/>
                  <a:p>
                    <a:fld id="{24C2FCFD-83F6-5045-970F-97A513A1D3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3A6-4905-9C35-09467CED45E0}"/>
                </c:ext>
              </c:extLst>
            </c:dLbl>
            <c:dLbl>
              <c:idx val="2891"/>
              <c:tx>
                <c:rich>
                  <a:bodyPr/>
                  <a:lstStyle/>
                  <a:p>
                    <a:fld id="{DAC11329-650E-8143-BC90-0A93993BED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9DD-4BFB-BC45-EE167FFA5E2A}"/>
                </c:ext>
              </c:extLst>
            </c:dLbl>
            <c:dLbl>
              <c:idx val="2892"/>
              <c:tx>
                <c:rich>
                  <a:bodyPr/>
                  <a:lstStyle/>
                  <a:p>
                    <a:fld id="{014CEB9B-37F8-1B4B-BB86-30B77F2CDB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9DD-4BFB-BC45-EE167FFA5E2A}"/>
                </c:ext>
              </c:extLst>
            </c:dLbl>
            <c:dLbl>
              <c:idx val="2893"/>
              <c:tx>
                <c:rich>
                  <a:bodyPr/>
                  <a:lstStyle/>
                  <a:p>
                    <a:fld id="{26F527F9-AC6E-1741-9DF2-A9252BC864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9DD-4BFB-BC45-EE167FFA5E2A}"/>
                </c:ext>
              </c:extLst>
            </c:dLbl>
            <c:dLbl>
              <c:idx val="2894"/>
              <c:tx>
                <c:rich>
                  <a:bodyPr/>
                  <a:lstStyle/>
                  <a:p>
                    <a:fld id="{0D9E68F1-9246-E040-B66D-202E7E0DDC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9DD-4BFB-BC45-EE167FFA5E2A}"/>
                </c:ext>
              </c:extLst>
            </c:dLbl>
            <c:dLbl>
              <c:idx val="2895"/>
              <c:tx>
                <c:rich>
                  <a:bodyPr/>
                  <a:lstStyle/>
                  <a:p>
                    <a:fld id="{24F1DAF6-7673-DF40-A363-96B03B418E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9DD-4BFB-BC45-EE167FFA5E2A}"/>
                </c:ext>
              </c:extLst>
            </c:dLbl>
            <c:dLbl>
              <c:idx val="2896"/>
              <c:tx>
                <c:rich>
                  <a:bodyPr/>
                  <a:lstStyle/>
                  <a:p>
                    <a:fld id="{E336F338-F5A2-2948-B546-D8DFD527F3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9DD-4BFB-BC45-EE167FFA5E2A}"/>
                </c:ext>
              </c:extLst>
            </c:dLbl>
            <c:dLbl>
              <c:idx val="2897"/>
              <c:tx>
                <c:rich>
                  <a:bodyPr/>
                  <a:lstStyle/>
                  <a:p>
                    <a:fld id="{581C8EAC-B77B-1D46-BEC6-71103FC047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9DD-4BFB-BC45-EE167FFA5E2A}"/>
                </c:ext>
              </c:extLst>
            </c:dLbl>
            <c:dLbl>
              <c:idx val="2898"/>
              <c:tx>
                <c:rich>
                  <a:bodyPr/>
                  <a:lstStyle/>
                  <a:p>
                    <a:fld id="{9659D794-5A7B-2241-99A1-C5C229B496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9DD-4BFB-BC45-EE167FFA5E2A}"/>
                </c:ext>
              </c:extLst>
            </c:dLbl>
            <c:dLbl>
              <c:idx val="2899"/>
              <c:tx>
                <c:rich>
                  <a:bodyPr/>
                  <a:lstStyle/>
                  <a:p>
                    <a:fld id="{08DDF3E8-02A1-C94C-9C6E-BA3C3587E3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9DD-4BFB-BC45-EE167FFA5E2A}"/>
                </c:ext>
              </c:extLst>
            </c:dLbl>
            <c:dLbl>
              <c:idx val="2900"/>
              <c:tx>
                <c:rich>
                  <a:bodyPr/>
                  <a:lstStyle/>
                  <a:p>
                    <a:fld id="{DFE19959-9F72-9346-A129-49B3D05E70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9DD-4BFB-BC45-EE167FFA5E2A}"/>
                </c:ext>
              </c:extLst>
            </c:dLbl>
            <c:dLbl>
              <c:idx val="2901"/>
              <c:tx>
                <c:rich>
                  <a:bodyPr/>
                  <a:lstStyle/>
                  <a:p>
                    <a:fld id="{097BA4F8-CF9C-F24B-BBB7-DA330FD4A0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9DD-4BFB-BC45-EE167FFA5E2A}"/>
                </c:ext>
              </c:extLst>
            </c:dLbl>
            <c:dLbl>
              <c:idx val="2902"/>
              <c:tx>
                <c:rich>
                  <a:bodyPr/>
                  <a:lstStyle/>
                  <a:p>
                    <a:fld id="{D8F6417C-BAF2-344B-A47D-4AC9553A9D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9DD-4BFB-BC45-EE167FFA5E2A}"/>
                </c:ext>
              </c:extLst>
            </c:dLbl>
            <c:dLbl>
              <c:idx val="2903"/>
              <c:tx>
                <c:rich>
                  <a:bodyPr/>
                  <a:lstStyle/>
                  <a:p>
                    <a:fld id="{845A876D-00E7-1B44-9772-FBC15CF69E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9DD-4BFB-BC45-EE167FFA5E2A}"/>
                </c:ext>
              </c:extLst>
            </c:dLbl>
            <c:dLbl>
              <c:idx val="2904"/>
              <c:tx>
                <c:rich>
                  <a:bodyPr/>
                  <a:lstStyle/>
                  <a:p>
                    <a:fld id="{D94BB275-65C1-AE40-B359-A4B2246BA3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9DD-4BFB-BC45-EE167FFA5E2A}"/>
                </c:ext>
              </c:extLst>
            </c:dLbl>
            <c:dLbl>
              <c:idx val="2905"/>
              <c:tx>
                <c:rich>
                  <a:bodyPr/>
                  <a:lstStyle/>
                  <a:p>
                    <a:fld id="{7EC08B75-2F76-304C-802E-1E180BFE13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9DD-4BFB-BC45-EE167FFA5E2A}"/>
                </c:ext>
              </c:extLst>
            </c:dLbl>
            <c:dLbl>
              <c:idx val="2906"/>
              <c:tx>
                <c:rich>
                  <a:bodyPr/>
                  <a:lstStyle/>
                  <a:p>
                    <a:fld id="{56238A84-833E-AF41-94DB-2C6E35B445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9DD-4BFB-BC45-EE167FFA5E2A}"/>
                </c:ext>
              </c:extLst>
            </c:dLbl>
            <c:dLbl>
              <c:idx val="2907"/>
              <c:tx>
                <c:rich>
                  <a:bodyPr/>
                  <a:lstStyle/>
                  <a:p>
                    <a:fld id="{0264373B-F32C-4943-B83D-2090EE4FF1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9DD-4BFB-BC45-EE167FFA5E2A}"/>
                </c:ext>
              </c:extLst>
            </c:dLbl>
            <c:dLbl>
              <c:idx val="2908"/>
              <c:tx>
                <c:rich>
                  <a:bodyPr/>
                  <a:lstStyle/>
                  <a:p>
                    <a:fld id="{BC69D936-DA7E-E14B-B610-91FAECA083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9DD-4BFB-BC45-EE167FFA5E2A}"/>
                </c:ext>
              </c:extLst>
            </c:dLbl>
            <c:dLbl>
              <c:idx val="2909"/>
              <c:tx>
                <c:rich>
                  <a:bodyPr/>
                  <a:lstStyle/>
                  <a:p>
                    <a:fld id="{C72C7F63-16F5-194E-B66C-FBAA92FAC2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9DD-4BFB-BC45-EE167FFA5E2A}"/>
                </c:ext>
              </c:extLst>
            </c:dLbl>
            <c:dLbl>
              <c:idx val="2910"/>
              <c:tx>
                <c:rich>
                  <a:bodyPr/>
                  <a:lstStyle/>
                  <a:p>
                    <a:fld id="{943F90C5-7E3B-0242-8983-8B0C6F4511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9DD-4BFB-BC45-EE167FFA5E2A}"/>
                </c:ext>
              </c:extLst>
            </c:dLbl>
            <c:dLbl>
              <c:idx val="2911"/>
              <c:tx>
                <c:rich>
                  <a:bodyPr/>
                  <a:lstStyle/>
                  <a:p>
                    <a:fld id="{F021DF58-655E-0543-9264-7CBD9D5CC7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9DD-4BFB-BC45-EE167FFA5E2A}"/>
                </c:ext>
              </c:extLst>
            </c:dLbl>
            <c:dLbl>
              <c:idx val="2912"/>
              <c:tx>
                <c:rich>
                  <a:bodyPr/>
                  <a:lstStyle/>
                  <a:p>
                    <a:fld id="{EBB806FC-E3C9-0547-BB75-7BD9726E6D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9DD-4BFB-BC45-EE167FFA5E2A}"/>
                </c:ext>
              </c:extLst>
            </c:dLbl>
            <c:dLbl>
              <c:idx val="2913"/>
              <c:tx>
                <c:rich>
                  <a:bodyPr/>
                  <a:lstStyle/>
                  <a:p>
                    <a:fld id="{4DEFE4B6-FD09-1F43-BB22-6721C5360E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9DD-4BFB-BC45-EE167FFA5E2A}"/>
                </c:ext>
              </c:extLst>
            </c:dLbl>
            <c:dLbl>
              <c:idx val="2914"/>
              <c:tx>
                <c:rich>
                  <a:bodyPr/>
                  <a:lstStyle/>
                  <a:p>
                    <a:fld id="{9F9C7343-69EC-344A-8E4E-0F764CB78B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9DD-4BFB-BC45-EE167FFA5E2A}"/>
                </c:ext>
              </c:extLst>
            </c:dLbl>
            <c:dLbl>
              <c:idx val="2915"/>
              <c:tx>
                <c:rich>
                  <a:bodyPr/>
                  <a:lstStyle/>
                  <a:p>
                    <a:fld id="{33834D8A-BBE9-8645-A189-7CF8C75A15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9DD-4BFB-BC45-EE167FFA5E2A}"/>
                </c:ext>
              </c:extLst>
            </c:dLbl>
            <c:dLbl>
              <c:idx val="2916"/>
              <c:tx>
                <c:rich>
                  <a:bodyPr/>
                  <a:lstStyle/>
                  <a:p>
                    <a:fld id="{2FBFB208-AA7A-4F47-B162-77BF78A398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9DD-4BFB-BC45-EE167FFA5E2A}"/>
                </c:ext>
              </c:extLst>
            </c:dLbl>
            <c:dLbl>
              <c:idx val="29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D9DD-4BFB-BC45-EE167FFA5E2A}"/>
                </c:ext>
              </c:extLst>
            </c:dLbl>
            <c:dLbl>
              <c:idx val="2918"/>
              <c:tx>
                <c:rich>
                  <a:bodyPr/>
                  <a:lstStyle/>
                  <a:p>
                    <a:fld id="{8050CB6E-86AB-AD4F-9612-C4562C19D3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9DD-4BFB-BC45-EE167FFA5E2A}"/>
                </c:ext>
              </c:extLst>
            </c:dLbl>
            <c:dLbl>
              <c:idx val="2919"/>
              <c:tx>
                <c:rich>
                  <a:bodyPr/>
                  <a:lstStyle/>
                  <a:p>
                    <a:fld id="{CEDCD79D-FC88-AB47-9A58-DDC9574C92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9DD-4BFB-BC45-EE167FFA5E2A}"/>
                </c:ext>
              </c:extLst>
            </c:dLbl>
            <c:dLbl>
              <c:idx val="2920"/>
              <c:tx>
                <c:rich>
                  <a:bodyPr/>
                  <a:lstStyle/>
                  <a:p>
                    <a:fld id="{CBA0A110-AA33-4A4B-953A-11EEE7CC0F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9DD-4BFB-BC45-EE167FFA5E2A}"/>
                </c:ext>
              </c:extLst>
            </c:dLbl>
            <c:dLbl>
              <c:idx val="2921"/>
              <c:tx>
                <c:rich>
                  <a:bodyPr/>
                  <a:lstStyle/>
                  <a:p>
                    <a:fld id="{D8FE0A0A-D571-CD42-9643-1FD51B1761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9DD-4BFB-BC45-EE167FFA5E2A}"/>
                </c:ext>
              </c:extLst>
            </c:dLbl>
            <c:dLbl>
              <c:idx val="2922"/>
              <c:tx>
                <c:rich>
                  <a:bodyPr/>
                  <a:lstStyle/>
                  <a:p>
                    <a:fld id="{22541EA4-69B5-B848-BCC9-F2124493C5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9DD-4BFB-BC45-EE167FFA5E2A}"/>
                </c:ext>
              </c:extLst>
            </c:dLbl>
            <c:dLbl>
              <c:idx val="2923"/>
              <c:tx>
                <c:rich>
                  <a:bodyPr/>
                  <a:lstStyle/>
                  <a:p>
                    <a:fld id="{61F955C3-ECCE-6849-9236-5B5CBD3587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9DD-4BFB-BC45-EE167FFA5E2A}"/>
                </c:ext>
              </c:extLst>
            </c:dLbl>
            <c:dLbl>
              <c:idx val="2924"/>
              <c:tx>
                <c:rich>
                  <a:bodyPr/>
                  <a:lstStyle/>
                  <a:p>
                    <a:fld id="{D9851F7F-F41F-AE42-BAEF-6A77D6C9F7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9DD-4BFB-BC45-EE167FFA5E2A}"/>
                </c:ext>
              </c:extLst>
            </c:dLbl>
            <c:dLbl>
              <c:idx val="29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D9DD-4BFB-BC45-EE167FFA5E2A}"/>
                </c:ext>
              </c:extLst>
            </c:dLbl>
            <c:dLbl>
              <c:idx val="29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D9DD-4BFB-BC45-EE167FFA5E2A}"/>
                </c:ext>
              </c:extLst>
            </c:dLbl>
            <c:dLbl>
              <c:idx val="29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D9DD-4BFB-BC45-EE167FFA5E2A}"/>
                </c:ext>
              </c:extLst>
            </c:dLbl>
            <c:dLbl>
              <c:idx val="29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D9DD-4BFB-BC45-EE167FFA5E2A}"/>
                </c:ext>
              </c:extLst>
            </c:dLbl>
            <c:dLbl>
              <c:idx val="29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D9DD-4BFB-BC45-EE167FFA5E2A}"/>
                </c:ext>
              </c:extLst>
            </c:dLbl>
            <c:dLbl>
              <c:idx val="2930"/>
              <c:tx>
                <c:rich>
                  <a:bodyPr/>
                  <a:lstStyle/>
                  <a:p>
                    <a:fld id="{05E7C892-26B2-3B45-A819-6576D01F23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D9DD-4BFB-BC45-EE167FFA5E2A}"/>
                </c:ext>
              </c:extLst>
            </c:dLbl>
            <c:dLbl>
              <c:idx val="2931"/>
              <c:tx>
                <c:rich>
                  <a:bodyPr/>
                  <a:lstStyle/>
                  <a:p>
                    <a:fld id="{1D520321-EE99-0B41-9334-9BAE219530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D9DD-4BFB-BC45-EE167FFA5E2A}"/>
                </c:ext>
              </c:extLst>
            </c:dLbl>
            <c:dLbl>
              <c:idx val="2932"/>
              <c:tx>
                <c:rich>
                  <a:bodyPr/>
                  <a:lstStyle/>
                  <a:p>
                    <a:fld id="{E1D353B7-DFA1-9B4C-83D2-A072792E7B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D9DD-4BFB-BC45-EE167FFA5E2A}"/>
                </c:ext>
              </c:extLst>
            </c:dLbl>
            <c:dLbl>
              <c:idx val="2933"/>
              <c:tx>
                <c:rich>
                  <a:bodyPr/>
                  <a:lstStyle/>
                  <a:p>
                    <a:fld id="{D617E292-EF55-5647-A512-2C22239CA0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D9DD-4BFB-BC45-EE167FFA5E2A}"/>
                </c:ext>
              </c:extLst>
            </c:dLbl>
            <c:dLbl>
              <c:idx val="2934"/>
              <c:tx>
                <c:rich>
                  <a:bodyPr/>
                  <a:lstStyle/>
                  <a:p>
                    <a:fld id="{A2A3ED50-C448-AC47-A5FD-3FC589F96C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D9DD-4BFB-BC45-EE167FFA5E2A}"/>
                </c:ext>
              </c:extLst>
            </c:dLbl>
            <c:dLbl>
              <c:idx val="2935"/>
              <c:tx>
                <c:rich>
                  <a:bodyPr/>
                  <a:lstStyle/>
                  <a:p>
                    <a:fld id="{48BC2749-082B-FA46-91E7-7AF5C93D92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9DD-4BFB-BC45-EE167FFA5E2A}"/>
                </c:ext>
              </c:extLst>
            </c:dLbl>
            <c:dLbl>
              <c:idx val="2936"/>
              <c:tx>
                <c:rich>
                  <a:bodyPr/>
                  <a:lstStyle/>
                  <a:p>
                    <a:fld id="{ED4F2D05-99E3-264C-85C1-B6CCFF3359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D9DD-4BFB-BC45-EE167FFA5E2A}"/>
                </c:ext>
              </c:extLst>
            </c:dLbl>
            <c:dLbl>
              <c:idx val="2937"/>
              <c:tx>
                <c:rich>
                  <a:bodyPr/>
                  <a:lstStyle/>
                  <a:p>
                    <a:fld id="{78E7E2B9-D667-0547-A71A-C4A0409FB7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D9DD-4BFB-BC45-EE167FFA5E2A}"/>
                </c:ext>
              </c:extLst>
            </c:dLbl>
            <c:dLbl>
              <c:idx val="2938"/>
              <c:tx>
                <c:rich>
                  <a:bodyPr/>
                  <a:lstStyle/>
                  <a:p>
                    <a:fld id="{FDB0AB01-2A1D-E64F-8883-A94185B9D4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D9DD-4BFB-BC45-EE167FFA5E2A}"/>
                </c:ext>
              </c:extLst>
            </c:dLbl>
            <c:dLbl>
              <c:idx val="2939"/>
              <c:tx>
                <c:rich>
                  <a:bodyPr/>
                  <a:lstStyle/>
                  <a:p>
                    <a:fld id="{2660872B-5EE7-8C41-B2C4-0696BA728C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D9DD-4BFB-BC45-EE167FFA5E2A}"/>
                </c:ext>
              </c:extLst>
            </c:dLbl>
            <c:dLbl>
              <c:idx val="2940"/>
              <c:tx>
                <c:rich>
                  <a:bodyPr/>
                  <a:lstStyle/>
                  <a:p>
                    <a:fld id="{38227B52-046E-8A4F-9B03-36589C9DBE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D9DD-4BFB-BC45-EE167FFA5E2A}"/>
                </c:ext>
              </c:extLst>
            </c:dLbl>
            <c:dLbl>
              <c:idx val="2941"/>
              <c:tx>
                <c:rich>
                  <a:bodyPr/>
                  <a:lstStyle/>
                  <a:p>
                    <a:fld id="{BC90A336-E55D-7A4F-953B-F4A7FDD0AD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D9DD-4BFB-BC45-EE167FFA5E2A}"/>
                </c:ext>
              </c:extLst>
            </c:dLbl>
            <c:dLbl>
              <c:idx val="2942"/>
              <c:tx>
                <c:rich>
                  <a:bodyPr/>
                  <a:lstStyle/>
                  <a:p>
                    <a:fld id="{5D286BE1-256A-3F49-BFF3-6CDED24B24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D9DD-4BFB-BC45-EE167FFA5E2A}"/>
                </c:ext>
              </c:extLst>
            </c:dLbl>
            <c:dLbl>
              <c:idx val="2943"/>
              <c:tx>
                <c:rich>
                  <a:bodyPr/>
                  <a:lstStyle/>
                  <a:p>
                    <a:fld id="{719D30CB-466C-B640-BE9D-C0A4091185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D9DD-4BFB-BC45-EE167FFA5E2A}"/>
                </c:ext>
              </c:extLst>
            </c:dLbl>
            <c:dLbl>
              <c:idx val="2944"/>
              <c:tx>
                <c:rich>
                  <a:bodyPr/>
                  <a:lstStyle/>
                  <a:p>
                    <a:fld id="{F54C3D42-AF38-3743-8DAB-329895D531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D9DD-4BFB-BC45-EE167FFA5E2A}"/>
                </c:ext>
              </c:extLst>
            </c:dLbl>
            <c:dLbl>
              <c:idx val="29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D9DD-4BFB-BC45-EE167FFA5E2A}"/>
                </c:ext>
              </c:extLst>
            </c:dLbl>
            <c:dLbl>
              <c:idx val="29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D9DD-4BFB-BC45-EE167FFA5E2A}"/>
                </c:ext>
              </c:extLst>
            </c:dLbl>
            <c:dLbl>
              <c:idx val="29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D9DD-4BFB-BC45-EE167FFA5E2A}"/>
                </c:ext>
              </c:extLst>
            </c:dLbl>
            <c:dLbl>
              <c:idx val="29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D9DD-4BFB-BC45-EE167FFA5E2A}"/>
                </c:ext>
              </c:extLst>
            </c:dLbl>
            <c:dLbl>
              <c:idx val="29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D9DD-4BFB-BC45-EE167FFA5E2A}"/>
                </c:ext>
              </c:extLst>
            </c:dLbl>
            <c:dLbl>
              <c:idx val="29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D9DD-4BFB-BC45-EE167FFA5E2A}"/>
                </c:ext>
              </c:extLst>
            </c:dLbl>
            <c:dLbl>
              <c:idx val="29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D9DD-4BFB-BC45-EE167FFA5E2A}"/>
                </c:ext>
              </c:extLst>
            </c:dLbl>
            <c:dLbl>
              <c:idx val="29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D9DD-4BFB-BC45-EE167FFA5E2A}"/>
                </c:ext>
              </c:extLst>
            </c:dLbl>
            <c:dLbl>
              <c:idx val="2953"/>
              <c:tx>
                <c:rich>
                  <a:bodyPr/>
                  <a:lstStyle/>
                  <a:p>
                    <a:fld id="{C6B2DDBA-7DB5-4C47-9D75-F53993A6CC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D9DD-4BFB-BC45-EE167FFA5E2A}"/>
                </c:ext>
              </c:extLst>
            </c:dLbl>
            <c:dLbl>
              <c:idx val="2954"/>
              <c:tx>
                <c:rich>
                  <a:bodyPr/>
                  <a:lstStyle/>
                  <a:p>
                    <a:fld id="{F9EE5502-6177-DD43-920B-29FEB1FB6C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D9DD-4BFB-BC45-EE167FFA5E2A}"/>
                </c:ext>
              </c:extLst>
            </c:dLbl>
            <c:dLbl>
              <c:idx val="2955"/>
              <c:tx>
                <c:rich>
                  <a:bodyPr/>
                  <a:lstStyle/>
                  <a:p>
                    <a:fld id="{BDE8BFC4-BE47-4A4D-AB1F-871A9B3E45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D9DD-4BFB-BC45-EE167FFA5E2A}"/>
                </c:ext>
              </c:extLst>
            </c:dLbl>
            <c:dLbl>
              <c:idx val="2956"/>
              <c:tx>
                <c:rich>
                  <a:bodyPr/>
                  <a:lstStyle/>
                  <a:p>
                    <a:fld id="{53035945-0DC2-6E4E-9F80-868A2E066D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D9DD-4BFB-BC45-EE167FFA5E2A}"/>
                </c:ext>
              </c:extLst>
            </c:dLbl>
            <c:dLbl>
              <c:idx val="2957"/>
              <c:tx>
                <c:rich>
                  <a:bodyPr/>
                  <a:lstStyle/>
                  <a:p>
                    <a:fld id="{7FCDFBC2-0463-4647-A050-D16F94D470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D9DD-4BFB-BC45-EE167FFA5E2A}"/>
                </c:ext>
              </c:extLst>
            </c:dLbl>
            <c:dLbl>
              <c:idx val="2958"/>
              <c:layout>
                <c:manualLayout>
                  <c:x val="3.7306565087351105E-2"/>
                  <c:y val="7.0593632540811094E-2"/>
                </c:manualLayout>
              </c:layout>
              <c:tx>
                <c:rich>
                  <a:bodyPr/>
                  <a:lstStyle/>
                  <a:p>
                    <a:fld id="{5E8B0AD7-9379-D744-B588-06B614D833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D9DD-4BFB-BC45-EE167FFA5E2A}"/>
                </c:ext>
              </c:extLst>
            </c:dLbl>
            <c:dLbl>
              <c:idx val="2959"/>
              <c:tx>
                <c:rich>
                  <a:bodyPr/>
                  <a:lstStyle/>
                  <a:p>
                    <a:fld id="{492A14DD-40C1-554D-9836-9B530D054F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D9DD-4BFB-BC45-EE167FFA5E2A}"/>
                </c:ext>
              </c:extLst>
            </c:dLbl>
            <c:dLbl>
              <c:idx val="2960"/>
              <c:tx>
                <c:rich>
                  <a:bodyPr/>
                  <a:lstStyle/>
                  <a:p>
                    <a:fld id="{39101BFF-5C86-B94F-9647-90D43E7218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D9DD-4BFB-BC45-EE167FFA5E2A}"/>
                </c:ext>
              </c:extLst>
            </c:dLbl>
            <c:dLbl>
              <c:idx val="2961"/>
              <c:tx>
                <c:rich>
                  <a:bodyPr/>
                  <a:lstStyle/>
                  <a:p>
                    <a:fld id="{89D58855-649C-CE4D-93AF-A6C9CEBED1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D9DD-4BFB-BC45-EE167FFA5E2A}"/>
                </c:ext>
              </c:extLst>
            </c:dLbl>
            <c:dLbl>
              <c:idx val="2962"/>
              <c:tx>
                <c:rich>
                  <a:bodyPr/>
                  <a:lstStyle/>
                  <a:p>
                    <a:fld id="{12654D26-4D02-4D46-96EF-B53341C5EE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D9DD-4BFB-BC45-EE167FFA5E2A}"/>
                </c:ext>
              </c:extLst>
            </c:dLbl>
            <c:dLbl>
              <c:idx val="2963"/>
              <c:tx>
                <c:rich>
                  <a:bodyPr/>
                  <a:lstStyle/>
                  <a:p>
                    <a:fld id="{41B611BE-BCCB-4548-9977-2716FA0868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D9DD-4BFB-BC45-EE167FFA5E2A}"/>
                </c:ext>
              </c:extLst>
            </c:dLbl>
            <c:dLbl>
              <c:idx val="2964"/>
              <c:tx>
                <c:rich>
                  <a:bodyPr/>
                  <a:lstStyle/>
                  <a:p>
                    <a:fld id="{2F0EDD40-2C57-7842-BCCB-5142273124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D9DD-4BFB-BC45-EE167FFA5E2A}"/>
                </c:ext>
              </c:extLst>
            </c:dLbl>
            <c:dLbl>
              <c:idx val="2965"/>
              <c:tx>
                <c:rich>
                  <a:bodyPr/>
                  <a:lstStyle/>
                  <a:p>
                    <a:fld id="{354A4975-696A-F24F-B34A-09B7EF7CC9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D9DD-4BFB-BC45-EE167FFA5E2A}"/>
                </c:ext>
              </c:extLst>
            </c:dLbl>
            <c:dLbl>
              <c:idx val="2966"/>
              <c:tx>
                <c:rich>
                  <a:bodyPr/>
                  <a:lstStyle/>
                  <a:p>
                    <a:fld id="{A4E96859-C18D-024B-8106-159C5BC3DE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D9DD-4BFB-BC45-EE167FFA5E2A}"/>
                </c:ext>
              </c:extLst>
            </c:dLbl>
            <c:dLbl>
              <c:idx val="2967"/>
              <c:tx>
                <c:rich>
                  <a:bodyPr/>
                  <a:lstStyle/>
                  <a:p>
                    <a:fld id="{ADC2B242-49F5-7644-9F2B-D45CA1B0D1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D9DD-4BFB-BC45-EE167FFA5E2A}"/>
                </c:ext>
              </c:extLst>
            </c:dLbl>
            <c:dLbl>
              <c:idx val="2968"/>
              <c:tx>
                <c:rich>
                  <a:bodyPr/>
                  <a:lstStyle/>
                  <a:p>
                    <a:fld id="{0CC7384A-F9FE-994C-A069-327B1D9FF6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D9DD-4BFB-BC45-EE167FFA5E2A}"/>
                </c:ext>
              </c:extLst>
            </c:dLbl>
            <c:dLbl>
              <c:idx val="2969"/>
              <c:tx>
                <c:rich>
                  <a:bodyPr/>
                  <a:lstStyle/>
                  <a:p>
                    <a:fld id="{3AAEC978-DAFA-0D4A-8342-498D9096A4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D9DD-4BFB-BC45-EE167FFA5E2A}"/>
                </c:ext>
              </c:extLst>
            </c:dLbl>
            <c:dLbl>
              <c:idx val="2970"/>
              <c:tx>
                <c:rich>
                  <a:bodyPr/>
                  <a:lstStyle/>
                  <a:p>
                    <a:fld id="{B6FBFF21-C25E-0E43-8AEE-1E26C84FD4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31F-472E-91DF-860B03E892CC}"/>
                </c:ext>
              </c:extLst>
            </c:dLbl>
            <c:dLbl>
              <c:idx val="2971"/>
              <c:tx>
                <c:rich>
                  <a:bodyPr/>
                  <a:lstStyle/>
                  <a:p>
                    <a:fld id="{4916829B-56AC-374A-A726-A000BAB0C8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31F-472E-91DF-860B03E892CC}"/>
                </c:ext>
              </c:extLst>
            </c:dLbl>
            <c:dLbl>
              <c:idx val="2972"/>
              <c:tx>
                <c:rich>
                  <a:bodyPr/>
                  <a:lstStyle/>
                  <a:p>
                    <a:fld id="{2EB900A3-114B-AF46-B0F1-4F8A6BF3AB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31F-472E-91DF-860B03E892CC}"/>
                </c:ext>
              </c:extLst>
            </c:dLbl>
            <c:dLbl>
              <c:idx val="2973"/>
              <c:tx>
                <c:rich>
                  <a:bodyPr/>
                  <a:lstStyle/>
                  <a:p>
                    <a:fld id="{FE7B4310-424F-9D47-9AA9-79C94A7548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31F-472E-91DF-860B03E892CC}"/>
                </c:ext>
              </c:extLst>
            </c:dLbl>
            <c:dLbl>
              <c:idx val="29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31F-472E-91DF-860B03E892CC}"/>
                </c:ext>
              </c:extLst>
            </c:dLbl>
            <c:dLbl>
              <c:idx val="2975"/>
              <c:tx>
                <c:rich>
                  <a:bodyPr/>
                  <a:lstStyle/>
                  <a:p>
                    <a:fld id="{CB45A7A9-AC97-DB45-9A91-11AA9ECA88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31F-472E-91DF-860B03E892CC}"/>
                </c:ext>
              </c:extLst>
            </c:dLbl>
            <c:dLbl>
              <c:idx val="2976"/>
              <c:tx>
                <c:rich>
                  <a:bodyPr/>
                  <a:lstStyle/>
                  <a:p>
                    <a:fld id="{08646906-C9C4-2A41-9630-9A03B3C8B0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31F-472E-91DF-860B03E892CC}"/>
                </c:ext>
              </c:extLst>
            </c:dLbl>
            <c:dLbl>
              <c:idx val="29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31F-472E-91DF-860B03E892CC}"/>
                </c:ext>
              </c:extLst>
            </c:dLbl>
            <c:dLbl>
              <c:idx val="29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831F-472E-91DF-860B03E892CC}"/>
                </c:ext>
              </c:extLst>
            </c:dLbl>
            <c:dLbl>
              <c:idx val="2979"/>
              <c:tx>
                <c:rich>
                  <a:bodyPr/>
                  <a:lstStyle/>
                  <a:p>
                    <a:fld id="{A7E3A6B8-DA37-F740-8C40-E7869B63D0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31F-472E-91DF-860B03E892CC}"/>
                </c:ext>
              </c:extLst>
            </c:dLbl>
            <c:dLbl>
              <c:idx val="29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831F-472E-91DF-860B03E892CC}"/>
                </c:ext>
              </c:extLst>
            </c:dLbl>
            <c:dLbl>
              <c:idx val="29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831F-472E-91DF-860B03E892CC}"/>
                </c:ext>
              </c:extLst>
            </c:dLbl>
            <c:dLbl>
              <c:idx val="29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831F-472E-91DF-860B03E892CC}"/>
                </c:ext>
              </c:extLst>
            </c:dLbl>
            <c:dLbl>
              <c:idx val="29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831F-472E-91DF-860B03E892CC}"/>
                </c:ext>
              </c:extLst>
            </c:dLbl>
            <c:dLbl>
              <c:idx val="29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831F-472E-91DF-860B03E892CC}"/>
                </c:ext>
              </c:extLst>
            </c:dLbl>
            <c:dLbl>
              <c:idx val="29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831F-472E-91DF-860B03E892CC}"/>
                </c:ext>
              </c:extLst>
            </c:dLbl>
            <c:dLbl>
              <c:idx val="29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831F-472E-91DF-860B03E892CC}"/>
                </c:ext>
              </c:extLst>
            </c:dLbl>
            <c:dLbl>
              <c:idx val="2987"/>
              <c:tx>
                <c:rich>
                  <a:bodyPr/>
                  <a:lstStyle/>
                  <a:p>
                    <a:fld id="{E614D40D-EE45-D14B-91F6-D2E5392976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31F-472E-91DF-860B03E892CC}"/>
                </c:ext>
              </c:extLst>
            </c:dLbl>
            <c:dLbl>
              <c:idx val="2988"/>
              <c:tx>
                <c:rich>
                  <a:bodyPr/>
                  <a:lstStyle/>
                  <a:p>
                    <a:fld id="{A835FD00-11BE-D24A-9B2B-DFFA2140F4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31F-472E-91DF-860B03E892CC}"/>
                </c:ext>
              </c:extLst>
            </c:dLbl>
            <c:dLbl>
              <c:idx val="2989"/>
              <c:tx>
                <c:rich>
                  <a:bodyPr/>
                  <a:lstStyle/>
                  <a:p>
                    <a:fld id="{E691717A-2B76-ED41-9090-34F24E3114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31F-472E-91DF-860B03E892CC}"/>
                </c:ext>
              </c:extLst>
            </c:dLbl>
            <c:dLbl>
              <c:idx val="29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831F-472E-91DF-860B03E892CC}"/>
                </c:ext>
              </c:extLst>
            </c:dLbl>
            <c:dLbl>
              <c:idx val="29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831F-472E-91DF-860B03E892CC}"/>
                </c:ext>
              </c:extLst>
            </c:dLbl>
            <c:dLbl>
              <c:idx val="29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831F-472E-91DF-860B03E892CC}"/>
                </c:ext>
              </c:extLst>
            </c:dLbl>
            <c:dLbl>
              <c:idx val="29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831F-472E-91DF-860B03E892CC}"/>
                </c:ext>
              </c:extLst>
            </c:dLbl>
            <c:dLbl>
              <c:idx val="29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831F-472E-91DF-860B03E892CC}"/>
                </c:ext>
              </c:extLst>
            </c:dLbl>
            <c:dLbl>
              <c:idx val="2995"/>
              <c:tx>
                <c:rich>
                  <a:bodyPr/>
                  <a:lstStyle/>
                  <a:p>
                    <a:fld id="{B5F4F56E-2967-3042-A79F-DBFEFB340A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31F-472E-91DF-860B03E892CC}"/>
                </c:ext>
              </c:extLst>
            </c:dLbl>
            <c:dLbl>
              <c:idx val="29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831F-472E-91DF-860B03E892CC}"/>
                </c:ext>
              </c:extLst>
            </c:dLbl>
            <c:dLbl>
              <c:idx val="29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831F-472E-91DF-860B03E892CC}"/>
                </c:ext>
              </c:extLst>
            </c:dLbl>
            <c:dLbl>
              <c:idx val="2998"/>
              <c:tx>
                <c:rich>
                  <a:bodyPr/>
                  <a:lstStyle/>
                  <a:p>
                    <a:fld id="{02CC4621-FC9B-FD45-AB13-7CE5B59593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31F-472E-91DF-860B03E892CC}"/>
                </c:ext>
              </c:extLst>
            </c:dLbl>
            <c:dLbl>
              <c:idx val="29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831F-472E-91DF-860B03E892CC}"/>
                </c:ext>
              </c:extLst>
            </c:dLbl>
            <c:dLbl>
              <c:idx val="3000"/>
              <c:tx>
                <c:rich>
                  <a:bodyPr/>
                  <a:lstStyle/>
                  <a:p>
                    <a:fld id="{538C7760-BB56-E748-A48A-E010D03C63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31F-472E-91DF-860B03E892CC}"/>
                </c:ext>
              </c:extLst>
            </c:dLbl>
            <c:dLbl>
              <c:idx val="3001"/>
              <c:tx>
                <c:rich>
                  <a:bodyPr/>
                  <a:lstStyle/>
                  <a:p>
                    <a:fld id="{D90DF65B-5015-2F41-AA82-95BBAC5E44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31F-472E-91DF-860B03E892CC}"/>
                </c:ext>
              </c:extLst>
            </c:dLbl>
            <c:dLbl>
              <c:idx val="3002"/>
              <c:tx>
                <c:rich>
                  <a:bodyPr/>
                  <a:lstStyle/>
                  <a:p>
                    <a:fld id="{7CC78FEE-B5F6-734B-A794-F178FF1C1E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31F-472E-91DF-860B03E892CC}"/>
                </c:ext>
              </c:extLst>
            </c:dLbl>
            <c:dLbl>
              <c:idx val="3003"/>
              <c:tx>
                <c:rich>
                  <a:bodyPr/>
                  <a:lstStyle/>
                  <a:p>
                    <a:fld id="{72D40D65-80F8-2644-8C4F-F7C861D836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31F-472E-91DF-860B03E892CC}"/>
                </c:ext>
              </c:extLst>
            </c:dLbl>
            <c:dLbl>
              <c:idx val="30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831F-472E-91DF-860B03E892CC}"/>
                </c:ext>
              </c:extLst>
            </c:dLbl>
            <c:dLbl>
              <c:idx val="30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831F-472E-91DF-860B03E892CC}"/>
                </c:ext>
              </c:extLst>
            </c:dLbl>
            <c:dLbl>
              <c:idx val="30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831F-472E-91DF-860B03E892CC}"/>
                </c:ext>
              </c:extLst>
            </c:dLbl>
            <c:dLbl>
              <c:idx val="3007"/>
              <c:tx>
                <c:rich>
                  <a:bodyPr/>
                  <a:lstStyle/>
                  <a:p>
                    <a:fld id="{6325F237-F927-FF44-80EC-6697A03DDC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31F-472E-91DF-860B03E892CC}"/>
                </c:ext>
              </c:extLst>
            </c:dLbl>
            <c:dLbl>
              <c:idx val="3008"/>
              <c:tx>
                <c:rich>
                  <a:bodyPr/>
                  <a:lstStyle/>
                  <a:p>
                    <a:fld id="{075E5DAA-CC2E-454A-9753-7D090FA3DD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31F-472E-91DF-860B03E892CC}"/>
                </c:ext>
              </c:extLst>
            </c:dLbl>
            <c:dLbl>
              <c:idx val="3009"/>
              <c:tx>
                <c:rich>
                  <a:bodyPr/>
                  <a:lstStyle/>
                  <a:p>
                    <a:fld id="{E00E9A7B-AB8E-4E44-B55A-4718768067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31F-472E-91DF-860B03E892CC}"/>
                </c:ext>
              </c:extLst>
            </c:dLbl>
            <c:dLbl>
              <c:idx val="3010"/>
              <c:tx>
                <c:rich>
                  <a:bodyPr/>
                  <a:lstStyle/>
                  <a:p>
                    <a:fld id="{2A9E895C-505C-D445-B90B-07E3107656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31F-472E-91DF-860B03E892CC}"/>
                </c:ext>
              </c:extLst>
            </c:dLbl>
            <c:dLbl>
              <c:idx val="3011"/>
              <c:tx>
                <c:rich>
                  <a:bodyPr/>
                  <a:lstStyle/>
                  <a:p>
                    <a:fld id="{01E5B809-9E89-4D47-8E07-0B2AB4FB00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31F-472E-91DF-860B03E892CC}"/>
                </c:ext>
              </c:extLst>
            </c:dLbl>
            <c:dLbl>
              <c:idx val="3012"/>
              <c:tx>
                <c:rich>
                  <a:bodyPr/>
                  <a:lstStyle/>
                  <a:p>
                    <a:fld id="{71A54D01-6C33-3D49-8D2B-E64EE602FB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31F-472E-91DF-860B03E892CC}"/>
                </c:ext>
              </c:extLst>
            </c:dLbl>
            <c:dLbl>
              <c:idx val="3013"/>
              <c:tx>
                <c:rich>
                  <a:bodyPr/>
                  <a:lstStyle/>
                  <a:p>
                    <a:fld id="{033A2D5F-4247-0741-B1E7-D043612349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31F-472E-91DF-860B03E892CC}"/>
                </c:ext>
              </c:extLst>
            </c:dLbl>
            <c:dLbl>
              <c:idx val="3014"/>
              <c:tx>
                <c:rich>
                  <a:bodyPr/>
                  <a:lstStyle/>
                  <a:p>
                    <a:fld id="{3E85A809-CCCD-DC4D-817C-9A887EA23A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31F-472E-91DF-860B03E892CC}"/>
                </c:ext>
              </c:extLst>
            </c:dLbl>
            <c:dLbl>
              <c:idx val="3015"/>
              <c:tx>
                <c:rich>
                  <a:bodyPr/>
                  <a:lstStyle/>
                  <a:p>
                    <a:fld id="{A03CEAAF-1837-5240-BEDC-D85F2355F6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31F-472E-91DF-860B03E892CC}"/>
                </c:ext>
              </c:extLst>
            </c:dLbl>
            <c:dLbl>
              <c:idx val="3016"/>
              <c:tx>
                <c:rich>
                  <a:bodyPr/>
                  <a:lstStyle/>
                  <a:p>
                    <a:fld id="{73AC91B4-0645-4042-A7CB-E8AC12537E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831F-472E-91DF-860B03E892CC}"/>
                </c:ext>
              </c:extLst>
            </c:dLbl>
            <c:dLbl>
              <c:idx val="3017"/>
              <c:tx>
                <c:rich>
                  <a:bodyPr/>
                  <a:lstStyle/>
                  <a:p>
                    <a:fld id="{AF5AE593-EBF1-1241-8582-49EBECE7F6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31F-472E-91DF-860B03E892CC}"/>
                </c:ext>
              </c:extLst>
            </c:dLbl>
            <c:dLbl>
              <c:idx val="3018"/>
              <c:tx>
                <c:rich>
                  <a:bodyPr/>
                  <a:lstStyle/>
                  <a:p>
                    <a:fld id="{F957DAFC-E2A6-5341-82D0-4A7991A593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831F-472E-91DF-860B03E892CC}"/>
                </c:ext>
              </c:extLst>
            </c:dLbl>
            <c:dLbl>
              <c:idx val="3019"/>
              <c:tx>
                <c:rich>
                  <a:bodyPr/>
                  <a:lstStyle/>
                  <a:p>
                    <a:fld id="{38589A2A-6C39-BD4E-B902-5341D32515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831F-472E-91DF-860B03E892CC}"/>
                </c:ext>
              </c:extLst>
            </c:dLbl>
            <c:dLbl>
              <c:idx val="3020"/>
              <c:tx>
                <c:rich>
                  <a:bodyPr/>
                  <a:lstStyle/>
                  <a:p>
                    <a:fld id="{8C06C265-8095-AB4A-81A8-4596245E50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31F-472E-91DF-860B03E892CC}"/>
                </c:ext>
              </c:extLst>
            </c:dLbl>
            <c:dLbl>
              <c:idx val="3021"/>
              <c:tx>
                <c:rich>
                  <a:bodyPr/>
                  <a:lstStyle/>
                  <a:p>
                    <a:fld id="{7B574AB4-8C56-CB45-A4E1-F0622209E0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31F-472E-91DF-860B03E892CC}"/>
                </c:ext>
              </c:extLst>
            </c:dLbl>
            <c:dLbl>
              <c:idx val="3022"/>
              <c:tx>
                <c:rich>
                  <a:bodyPr/>
                  <a:lstStyle/>
                  <a:p>
                    <a:fld id="{316BD255-8DE2-4E40-93AC-E35C3E368A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831F-472E-91DF-860B03E892CC}"/>
                </c:ext>
              </c:extLst>
            </c:dLbl>
            <c:dLbl>
              <c:idx val="3023"/>
              <c:tx>
                <c:rich>
                  <a:bodyPr/>
                  <a:lstStyle/>
                  <a:p>
                    <a:fld id="{138288AA-AC78-2E42-8B08-25087C99E3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831F-472E-91DF-860B03E892CC}"/>
                </c:ext>
              </c:extLst>
            </c:dLbl>
            <c:dLbl>
              <c:idx val="3024"/>
              <c:tx>
                <c:rich>
                  <a:bodyPr/>
                  <a:lstStyle/>
                  <a:p>
                    <a:fld id="{E9BBED79-181A-0C41-917F-336104439D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831F-472E-91DF-860B03E892CC}"/>
                </c:ext>
              </c:extLst>
            </c:dLbl>
            <c:dLbl>
              <c:idx val="30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831F-472E-91DF-860B03E892CC}"/>
                </c:ext>
              </c:extLst>
            </c:dLbl>
            <c:dLbl>
              <c:idx val="30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831F-472E-91DF-860B03E892CC}"/>
                </c:ext>
              </c:extLst>
            </c:dLbl>
            <c:dLbl>
              <c:idx val="30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831F-472E-91DF-860B03E892CC}"/>
                </c:ext>
              </c:extLst>
            </c:dLbl>
            <c:dLbl>
              <c:idx val="3028"/>
              <c:tx>
                <c:rich>
                  <a:bodyPr/>
                  <a:lstStyle/>
                  <a:p>
                    <a:fld id="{2DC01F89-5764-9C47-8C8E-1FF39CB5DC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831F-472E-91DF-860B03E892CC}"/>
                </c:ext>
              </c:extLst>
            </c:dLbl>
            <c:dLbl>
              <c:idx val="3029"/>
              <c:tx>
                <c:rich>
                  <a:bodyPr/>
                  <a:lstStyle/>
                  <a:p>
                    <a:fld id="{E0EF13CC-7634-9344-801D-C783780BBC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831F-472E-91DF-860B03E892CC}"/>
                </c:ext>
              </c:extLst>
            </c:dLbl>
            <c:dLbl>
              <c:idx val="3030"/>
              <c:tx>
                <c:rich>
                  <a:bodyPr/>
                  <a:lstStyle/>
                  <a:p>
                    <a:fld id="{9C2DA570-0797-E141-B7E9-6C0DAFBBFC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831F-472E-91DF-860B03E892CC}"/>
                </c:ext>
              </c:extLst>
            </c:dLbl>
            <c:dLbl>
              <c:idx val="3031"/>
              <c:tx>
                <c:rich>
                  <a:bodyPr/>
                  <a:lstStyle/>
                  <a:p>
                    <a:fld id="{2CEE4F68-398D-CF48-A4D4-9FBC47EE6F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28-4ACE-B10F-00D91708429A}"/>
                </c:ext>
              </c:extLst>
            </c:dLbl>
            <c:dLbl>
              <c:idx val="30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028-4ACE-B10F-00D91708429A}"/>
                </c:ext>
              </c:extLst>
            </c:dLbl>
            <c:dLbl>
              <c:idx val="30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028-4ACE-B10F-00D91708429A}"/>
                </c:ext>
              </c:extLst>
            </c:dLbl>
            <c:dLbl>
              <c:idx val="30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028-4ACE-B10F-00D91708429A}"/>
                </c:ext>
              </c:extLst>
            </c:dLbl>
            <c:dLbl>
              <c:idx val="30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028-4ACE-B10F-00D91708429A}"/>
                </c:ext>
              </c:extLst>
            </c:dLbl>
            <c:dLbl>
              <c:idx val="30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028-4ACE-B10F-00D91708429A}"/>
                </c:ext>
              </c:extLst>
            </c:dLbl>
            <c:dLbl>
              <c:idx val="30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028-4ACE-B10F-00D91708429A}"/>
                </c:ext>
              </c:extLst>
            </c:dLbl>
            <c:dLbl>
              <c:idx val="3038"/>
              <c:tx>
                <c:rich>
                  <a:bodyPr/>
                  <a:lstStyle/>
                  <a:p>
                    <a:fld id="{F664DCA9-7E98-2449-AC88-5CA48EEDDD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028-4ACE-B10F-00D91708429A}"/>
                </c:ext>
              </c:extLst>
            </c:dLbl>
            <c:dLbl>
              <c:idx val="3039"/>
              <c:tx>
                <c:rich>
                  <a:bodyPr/>
                  <a:lstStyle/>
                  <a:p>
                    <a:fld id="{FE639CDC-EBB4-DA4F-8CAF-E767DF93C4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028-4ACE-B10F-00D91708429A}"/>
                </c:ext>
              </c:extLst>
            </c:dLbl>
            <c:dLbl>
              <c:idx val="3040"/>
              <c:tx>
                <c:rich>
                  <a:bodyPr/>
                  <a:lstStyle/>
                  <a:p>
                    <a:fld id="{D8575B55-B261-5441-87DB-7D3C10BC29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028-4ACE-B10F-00D91708429A}"/>
                </c:ext>
              </c:extLst>
            </c:dLbl>
            <c:dLbl>
              <c:idx val="3041"/>
              <c:tx>
                <c:rich>
                  <a:bodyPr/>
                  <a:lstStyle/>
                  <a:p>
                    <a:fld id="{BC757048-36AB-244E-873D-E8ECC0C0B1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028-4ACE-B10F-00D91708429A}"/>
                </c:ext>
              </c:extLst>
            </c:dLbl>
            <c:dLbl>
              <c:idx val="3042"/>
              <c:tx>
                <c:rich>
                  <a:bodyPr/>
                  <a:lstStyle/>
                  <a:p>
                    <a:fld id="{CD15A402-99C9-6E44-8C33-60CBB5A0BE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028-4ACE-B10F-00D91708429A}"/>
                </c:ext>
              </c:extLst>
            </c:dLbl>
            <c:dLbl>
              <c:idx val="3043"/>
              <c:tx>
                <c:rich>
                  <a:bodyPr/>
                  <a:lstStyle/>
                  <a:p>
                    <a:fld id="{C2622EF3-9F4C-A245-9AB7-39CAD0AA95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028-4ACE-B10F-00D91708429A}"/>
                </c:ext>
              </c:extLst>
            </c:dLbl>
            <c:dLbl>
              <c:idx val="3044"/>
              <c:tx>
                <c:rich>
                  <a:bodyPr/>
                  <a:lstStyle/>
                  <a:p>
                    <a:fld id="{00077440-9E30-A54D-AF2A-6763D97DC3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028-4ACE-B10F-00D91708429A}"/>
                </c:ext>
              </c:extLst>
            </c:dLbl>
            <c:dLbl>
              <c:idx val="3045"/>
              <c:tx>
                <c:rich>
                  <a:bodyPr/>
                  <a:lstStyle/>
                  <a:p>
                    <a:fld id="{3C2C662B-82B1-CC44-8132-BF2633BF9A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028-4ACE-B10F-00D91708429A}"/>
                </c:ext>
              </c:extLst>
            </c:dLbl>
            <c:dLbl>
              <c:idx val="3046"/>
              <c:tx>
                <c:rich>
                  <a:bodyPr/>
                  <a:lstStyle/>
                  <a:p>
                    <a:fld id="{C1309A8F-9996-3049-A28D-76B4388E0A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028-4ACE-B10F-00D91708429A}"/>
                </c:ext>
              </c:extLst>
            </c:dLbl>
            <c:dLbl>
              <c:idx val="3047"/>
              <c:tx>
                <c:rich>
                  <a:bodyPr/>
                  <a:lstStyle/>
                  <a:p>
                    <a:fld id="{32A2DDD9-C891-D84B-803D-9DFEBB0C41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028-4ACE-B10F-00D91708429A}"/>
                </c:ext>
              </c:extLst>
            </c:dLbl>
            <c:dLbl>
              <c:idx val="3048"/>
              <c:tx>
                <c:rich>
                  <a:bodyPr/>
                  <a:lstStyle/>
                  <a:p>
                    <a:fld id="{9AA33178-E08A-6845-8E3B-1980AB0E38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028-4ACE-B10F-00D91708429A}"/>
                </c:ext>
              </c:extLst>
            </c:dLbl>
            <c:dLbl>
              <c:idx val="3049"/>
              <c:tx>
                <c:rich>
                  <a:bodyPr/>
                  <a:lstStyle/>
                  <a:p>
                    <a:fld id="{0C88C6B0-5F13-8541-B432-96FFB34BA0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028-4ACE-B10F-00D91708429A}"/>
                </c:ext>
              </c:extLst>
            </c:dLbl>
            <c:dLbl>
              <c:idx val="3050"/>
              <c:tx>
                <c:rich>
                  <a:bodyPr/>
                  <a:lstStyle/>
                  <a:p>
                    <a:fld id="{BF29C52D-714B-2B4A-8507-63390A8619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028-4ACE-B10F-00D91708429A}"/>
                </c:ext>
              </c:extLst>
            </c:dLbl>
            <c:dLbl>
              <c:idx val="3051"/>
              <c:tx>
                <c:rich>
                  <a:bodyPr/>
                  <a:lstStyle/>
                  <a:p>
                    <a:fld id="{B4659620-35A3-024D-B900-B9B5A6F4AE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028-4ACE-B10F-00D91708429A}"/>
                </c:ext>
              </c:extLst>
            </c:dLbl>
            <c:dLbl>
              <c:idx val="3052"/>
              <c:tx>
                <c:rich>
                  <a:bodyPr/>
                  <a:lstStyle/>
                  <a:p>
                    <a:fld id="{3502EB57-835E-8145-A568-3E2C57B83D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028-4ACE-B10F-00D91708429A}"/>
                </c:ext>
              </c:extLst>
            </c:dLbl>
            <c:dLbl>
              <c:idx val="3053"/>
              <c:tx>
                <c:rich>
                  <a:bodyPr/>
                  <a:lstStyle/>
                  <a:p>
                    <a:fld id="{A5FB2627-C8CB-384E-A3CB-A778A94A04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028-4ACE-B10F-00D91708429A}"/>
                </c:ext>
              </c:extLst>
            </c:dLbl>
            <c:dLbl>
              <c:idx val="3054"/>
              <c:tx>
                <c:rich>
                  <a:bodyPr/>
                  <a:lstStyle/>
                  <a:p>
                    <a:fld id="{7B01C6F2-1949-2946-BA88-AE4F4C02ED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028-4ACE-B10F-00D91708429A}"/>
                </c:ext>
              </c:extLst>
            </c:dLbl>
            <c:dLbl>
              <c:idx val="3055"/>
              <c:tx>
                <c:rich>
                  <a:bodyPr/>
                  <a:lstStyle/>
                  <a:p>
                    <a:fld id="{A8C32F75-9344-154C-8BF8-020DE565FC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028-4ACE-B10F-00D91708429A}"/>
                </c:ext>
              </c:extLst>
            </c:dLbl>
            <c:dLbl>
              <c:idx val="3056"/>
              <c:tx>
                <c:rich>
                  <a:bodyPr/>
                  <a:lstStyle/>
                  <a:p>
                    <a:fld id="{354CCD23-40DA-B047-81AB-84D7D34A9D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028-4ACE-B10F-00D91708429A}"/>
                </c:ext>
              </c:extLst>
            </c:dLbl>
            <c:dLbl>
              <c:idx val="3057"/>
              <c:tx>
                <c:rich>
                  <a:bodyPr/>
                  <a:lstStyle/>
                  <a:p>
                    <a:fld id="{1536C6FB-7F5E-F443-BD4E-C36D0E2BC0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4028-4ACE-B10F-00D91708429A}"/>
                </c:ext>
              </c:extLst>
            </c:dLbl>
            <c:dLbl>
              <c:idx val="30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4028-4ACE-B10F-00D91708429A}"/>
                </c:ext>
              </c:extLst>
            </c:dLbl>
            <c:dLbl>
              <c:idx val="3059"/>
              <c:tx>
                <c:rich>
                  <a:bodyPr/>
                  <a:lstStyle/>
                  <a:p>
                    <a:fld id="{E27DBDC0-6C7D-204D-8F40-4086BECF67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028-4ACE-B10F-00D91708429A}"/>
                </c:ext>
              </c:extLst>
            </c:dLbl>
            <c:dLbl>
              <c:idx val="3060"/>
              <c:tx>
                <c:rich>
                  <a:bodyPr/>
                  <a:lstStyle/>
                  <a:p>
                    <a:fld id="{76DB7979-1B04-8C43-918C-F0E43AEDF2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4028-4ACE-B10F-00D91708429A}"/>
                </c:ext>
              </c:extLst>
            </c:dLbl>
            <c:dLbl>
              <c:idx val="3061"/>
              <c:tx>
                <c:rich>
                  <a:bodyPr/>
                  <a:lstStyle/>
                  <a:p>
                    <a:fld id="{433EDF38-C225-5646-B0B7-A5B70E8FBE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028-4ACE-B10F-00D91708429A}"/>
                </c:ext>
              </c:extLst>
            </c:dLbl>
            <c:dLbl>
              <c:idx val="30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4028-4ACE-B10F-00D91708429A}"/>
                </c:ext>
              </c:extLst>
            </c:dLbl>
            <c:dLbl>
              <c:idx val="30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4028-4ACE-B10F-00D91708429A}"/>
                </c:ext>
              </c:extLst>
            </c:dLbl>
            <c:dLbl>
              <c:idx val="3064"/>
              <c:tx>
                <c:rich>
                  <a:bodyPr/>
                  <a:lstStyle/>
                  <a:p>
                    <a:fld id="{EFAD268D-A710-134B-B90B-F9EEABD275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4028-4ACE-B10F-00D91708429A}"/>
                </c:ext>
              </c:extLst>
            </c:dLbl>
            <c:dLbl>
              <c:idx val="3065"/>
              <c:tx>
                <c:rich>
                  <a:bodyPr/>
                  <a:lstStyle/>
                  <a:p>
                    <a:fld id="{85C9E7E5-7459-B847-84F1-DA7477A058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4028-4ACE-B10F-00D91708429A}"/>
                </c:ext>
              </c:extLst>
            </c:dLbl>
            <c:dLbl>
              <c:idx val="3066"/>
              <c:tx>
                <c:rich>
                  <a:bodyPr/>
                  <a:lstStyle/>
                  <a:p>
                    <a:fld id="{8E1DB7B3-D9E8-3740-A306-54ACC6F9F2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4028-4ACE-B10F-00D91708429A}"/>
                </c:ext>
              </c:extLst>
            </c:dLbl>
            <c:dLbl>
              <c:idx val="3067"/>
              <c:tx>
                <c:rich>
                  <a:bodyPr/>
                  <a:lstStyle/>
                  <a:p>
                    <a:fld id="{F0F52F0E-031D-E34E-9194-DE9E2FCAC4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4028-4ACE-B10F-00D91708429A}"/>
                </c:ext>
              </c:extLst>
            </c:dLbl>
            <c:dLbl>
              <c:idx val="3068"/>
              <c:tx>
                <c:rich>
                  <a:bodyPr/>
                  <a:lstStyle/>
                  <a:p>
                    <a:fld id="{676723D5-D380-1D49-8884-DEB395380C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4028-4ACE-B10F-00D91708429A}"/>
                </c:ext>
              </c:extLst>
            </c:dLbl>
            <c:dLbl>
              <c:idx val="3069"/>
              <c:tx>
                <c:rich>
                  <a:bodyPr/>
                  <a:lstStyle/>
                  <a:p>
                    <a:fld id="{FC73B949-5ACD-9B43-AE86-31CCC05B4E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4028-4ACE-B10F-00D91708429A}"/>
                </c:ext>
              </c:extLst>
            </c:dLbl>
            <c:dLbl>
              <c:idx val="3070"/>
              <c:tx>
                <c:rich>
                  <a:bodyPr/>
                  <a:lstStyle/>
                  <a:p>
                    <a:fld id="{1341CE16-F968-6641-92BF-071ACD8103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4028-4ACE-B10F-00D91708429A}"/>
                </c:ext>
              </c:extLst>
            </c:dLbl>
            <c:dLbl>
              <c:idx val="30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4028-4ACE-B10F-00D91708429A}"/>
                </c:ext>
              </c:extLst>
            </c:dLbl>
            <c:dLbl>
              <c:idx val="3072"/>
              <c:tx>
                <c:rich>
                  <a:bodyPr/>
                  <a:lstStyle/>
                  <a:p>
                    <a:fld id="{521C1DFD-8A94-7B46-BBF8-1FC0E2EEB8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4028-4ACE-B10F-00D91708429A}"/>
                </c:ext>
              </c:extLst>
            </c:dLbl>
            <c:dLbl>
              <c:idx val="3073"/>
              <c:tx>
                <c:rich>
                  <a:bodyPr/>
                  <a:lstStyle/>
                  <a:p>
                    <a:fld id="{6BB49F86-00E2-8049-8E04-8CC934D9E0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4028-4ACE-B10F-00D91708429A}"/>
                </c:ext>
              </c:extLst>
            </c:dLbl>
            <c:dLbl>
              <c:idx val="3074"/>
              <c:tx>
                <c:rich>
                  <a:bodyPr/>
                  <a:lstStyle/>
                  <a:p>
                    <a:fld id="{74CF20CD-4FBA-6B4C-9D3D-26E8FC4C77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4028-4ACE-B10F-00D91708429A}"/>
                </c:ext>
              </c:extLst>
            </c:dLbl>
            <c:dLbl>
              <c:idx val="30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4028-4ACE-B10F-00D91708429A}"/>
                </c:ext>
              </c:extLst>
            </c:dLbl>
            <c:dLbl>
              <c:idx val="30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4028-4ACE-B10F-00D91708429A}"/>
                </c:ext>
              </c:extLst>
            </c:dLbl>
            <c:dLbl>
              <c:idx val="3077"/>
              <c:tx>
                <c:rich>
                  <a:bodyPr/>
                  <a:lstStyle/>
                  <a:p>
                    <a:fld id="{719B4801-096E-0145-A1DE-F48BD7FC6F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4028-4ACE-B10F-00D91708429A}"/>
                </c:ext>
              </c:extLst>
            </c:dLbl>
            <c:dLbl>
              <c:idx val="3078"/>
              <c:tx>
                <c:rich>
                  <a:bodyPr/>
                  <a:lstStyle/>
                  <a:p>
                    <a:fld id="{F46ACAE4-956B-0B41-8627-8B137A25AB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4028-4ACE-B10F-00D91708429A}"/>
                </c:ext>
              </c:extLst>
            </c:dLbl>
            <c:dLbl>
              <c:idx val="30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4028-4ACE-B10F-00D91708429A}"/>
                </c:ext>
              </c:extLst>
            </c:dLbl>
            <c:dLbl>
              <c:idx val="3080"/>
              <c:tx>
                <c:rich>
                  <a:bodyPr/>
                  <a:lstStyle/>
                  <a:p>
                    <a:fld id="{CF4EA4BC-13F7-5643-B3A5-4B85E57316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4028-4ACE-B10F-00D91708429A}"/>
                </c:ext>
              </c:extLst>
            </c:dLbl>
            <c:dLbl>
              <c:idx val="30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4028-4ACE-B10F-00D91708429A}"/>
                </c:ext>
              </c:extLst>
            </c:dLbl>
            <c:dLbl>
              <c:idx val="3082"/>
              <c:tx>
                <c:rich>
                  <a:bodyPr/>
                  <a:lstStyle/>
                  <a:p>
                    <a:fld id="{514357D9-37B1-5D4E-97A1-62F12B8144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4028-4ACE-B10F-00D91708429A}"/>
                </c:ext>
              </c:extLst>
            </c:dLbl>
            <c:dLbl>
              <c:idx val="3083"/>
              <c:tx>
                <c:rich>
                  <a:bodyPr/>
                  <a:lstStyle/>
                  <a:p>
                    <a:fld id="{BD2E4DF1-23F7-414E-8DF1-639D65D6C0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4028-4ACE-B10F-00D91708429A}"/>
                </c:ext>
              </c:extLst>
            </c:dLbl>
            <c:dLbl>
              <c:idx val="30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4028-4ACE-B10F-00D91708429A}"/>
                </c:ext>
              </c:extLst>
            </c:dLbl>
            <c:dLbl>
              <c:idx val="3085"/>
              <c:tx>
                <c:rich>
                  <a:bodyPr/>
                  <a:lstStyle/>
                  <a:p>
                    <a:fld id="{3F4CCEAA-F347-964A-8CB4-BBDA8127B6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4028-4ACE-B10F-00D91708429A}"/>
                </c:ext>
              </c:extLst>
            </c:dLbl>
            <c:dLbl>
              <c:idx val="30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4028-4ACE-B10F-00D91708429A}"/>
                </c:ext>
              </c:extLst>
            </c:dLbl>
            <c:dLbl>
              <c:idx val="3087"/>
              <c:tx>
                <c:rich>
                  <a:bodyPr/>
                  <a:lstStyle/>
                  <a:p>
                    <a:fld id="{41DB5C9A-1711-7244-8B92-148405262E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969-4393-88BF-A12EEC32CD8C}"/>
                </c:ext>
              </c:extLst>
            </c:dLbl>
            <c:dLbl>
              <c:idx val="3088"/>
              <c:tx>
                <c:rich>
                  <a:bodyPr/>
                  <a:lstStyle/>
                  <a:p>
                    <a:fld id="{182A805C-04EF-C840-9662-EC9AB3AEC3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969-4393-88BF-A12EEC32CD8C}"/>
                </c:ext>
              </c:extLst>
            </c:dLbl>
            <c:dLbl>
              <c:idx val="3089"/>
              <c:tx>
                <c:rich>
                  <a:bodyPr/>
                  <a:lstStyle/>
                  <a:p>
                    <a:fld id="{F6F7177B-6566-EC4D-932A-6BE57E0863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969-4393-88BF-A12EEC32CD8C}"/>
                </c:ext>
              </c:extLst>
            </c:dLbl>
            <c:dLbl>
              <c:idx val="3090"/>
              <c:tx>
                <c:rich>
                  <a:bodyPr/>
                  <a:lstStyle/>
                  <a:p>
                    <a:fld id="{89E393B4-1CFB-1D4C-8DE1-8554C5E8AA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969-4393-88BF-A12EEC32CD8C}"/>
                </c:ext>
              </c:extLst>
            </c:dLbl>
            <c:dLbl>
              <c:idx val="30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969-4393-88BF-A12EEC32CD8C}"/>
                </c:ext>
              </c:extLst>
            </c:dLbl>
            <c:dLbl>
              <c:idx val="30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969-4393-88BF-A12EEC32CD8C}"/>
                </c:ext>
              </c:extLst>
            </c:dLbl>
            <c:dLbl>
              <c:idx val="30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969-4393-88BF-A12EEC32CD8C}"/>
                </c:ext>
              </c:extLst>
            </c:dLbl>
            <c:dLbl>
              <c:idx val="30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969-4393-88BF-A12EEC32CD8C}"/>
                </c:ext>
              </c:extLst>
            </c:dLbl>
            <c:dLbl>
              <c:idx val="30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969-4393-88BF-A12EEC32CD8C}"/>
                </c:ext>
              </c:extLst>
            </c:dLbl>
            <c:dLbl>
              <c:idx val="30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969-4393-88BF-A12EEC32CD8C}"/>
                </c:ext>
              </c:extLst>
            </c:dLbl>
            <c:dLbl>
              <c:idx val="30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969-4393-88BF-A12EEC32CD8C}"/>
                </c:ext>
              </c:extLst>
            </c:dLbl>
            <c:dLbl>
              <c:idx val="3098"/>
              <c:tx>
                <c:rich>
                  <a:bodyPr/>
                  <a:lstStyle/>
                  <a:p>
                    <a:fld id="{D95940B5-CE70-4B4C-8A1A-C9A1671C8E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969-4393-88BF-A12EEC32CD8C}"/>
                </c:ext>
              </c:extLst>
            </c:dLbl>
            <c:dLbl>
              <c:idx val="3099"/>
              <c:tx>
                <c:rich>
                  <a:bodyPr/>
                  <a:lstStyle/>
                  <a:p>
                    <a:fld id="{6B74F9EB-F987-3545-8C49-ABB91FA085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969-4393-88BF-A12EEC32CD8C}"/>
                </c:ext>
              </c:extLst>
            </c:dLbl>
            <c:dLbl>
              <c:idx val="3100"/>
              <c:tx>
                <c:rich>
                  <a:bodyPr/>
                  <a:lstStyle/>
                  <a:p>
                    <a:fld id="{C7FBA372-00FD-C644-B870-62815A8429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969-4393-88BF-A12EEC32CD8C}"/>
                </c:ext>
              </c:extLst>
            </c:dLbl>
            <c:dLbl>
              <c:idx val="3101"/>
              <c:tx>
                <c:rich>
                  <a:bodyPr/>
                  <a:lstStyle/>
                  <a:p>
                    <a:fld id="{197D176D-9112-A64A-910E-8284F4EC83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969-4393-88BF-A12EEC32CD8C}"/>
                </c:ext>
              </c:extLst>
            </c:dLbl>
            <c:dLbl>
              <c:idx val="3102"/>
              <c:tx>
                <c:rich>
                  <a:bodyPr/>
                  <a:lstStyle/>
                  <a:p>
                    <a:fld id="{C87207B5-FD0C-1D42-88A5-F2080C70E8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969-4393-88BF-A12EEC32CD8C}"/>
                </c:ext>
              </c:extLst>
            </c:dLbl>
            <c:dLbl>
              <c:idx val="3103"/>
              <c:tx>
                <c:rich>
                  <a:bodyPr/>
                  <a:lstStyle/>
                  <a:p>
                    <a:fld id="{A20DBE7B-535B-444B-BC22-553E711ECF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969-4393-88BF-A12EEC32CD8C}"/>
                </c:ext>
              </c:extLst>
            </c:dLbl>
            <c:dLbl>
              <c:idx val="3104"/>
              <c:tx>
                <c:rich>
                  <a:bodyPr/>
                  <a:lstStyle/>
                  <a:p>
                    <a:fld id="{D43E9C51-02B1-7345-9489-69E80D803C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969-4393-88BF-A12EEC32CD8C}"/>
                </c:ext>
              </c:extLst>
            </c:dLbl>
            <c:dLbl>
              <c:idx val="3105"/>
              <c:tx>
                <c:rich>
                  <a:bodyPr/>
                  <a:lstStyle/>
                  <a:p>
                    <a:fld id="{AF153551-63F8-444E-86BE-A49DE6D5E1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969-4393-88BF-A12EEC32CD8C}"/>
                </c:ext>
              </c:extLst>
            </c:dLbl>
            <c:dLbl>
              <c:idx val="3106"/>
              <c:tx>
                <c:rich>
                  <a:bodyPr/>
                  <a:lstStyle/>
                  <a:p>
                    <a:fld id="{E4310655-961D-0644-A66C-F6CFDC986B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969-4393-88BF-A12EEC32CD8C}"/>
                </c:ext>
              </c:extLst>
            </c:dLbl>
            <c:dLbl>
              <c:idx val="3107"/>
              <c:tx>
                <c:rich>
                  <a:bodyPr/>
                  <a:lstStyle/>
                  <a:p>
                    <a:fld id="{C6CF850D-21EB-9645-9F1E-6C843BDAD0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969-4393-88BF-A12EEC32CD8C}"/>
                </c:ext>
              </c:extLst>
            </c:dLbl>
            <c:dLbl>
              <c:idx val="3108"/>
              <c:tx>
                <c:rich>
                  <a:bodyPr/>
                  <a:lstStyle/>
                  <a:p>
                    <a:fld id="{5FF1764D-CE53-424E-8E53-25BAA243FD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969-4393-88BF-A12EEC32CD8C}"/>
                </c:ext>
              </c:extLst>
            </c:dLbl>
            <c:dLbl>
              <c:idx val="3109"/>
              <c:tx>
                <c:rich>
                  <a:bodyPr/>
                  <a:lstStyle/>
                  <a:p>
                    <a:fld id="{8959A88B-948F-5D46-94D2-8AFD5622DB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969-4393-88BF-A12EEC32CD8C}"/>
                </c:ext>
              </c:extLst>
            </c:dLbl>
            <c:dLbl>
              <c:idx val="3110"/>
              <c:tx>
                <c:rich>
                  <a:bodyPr/>
                  <a:lstStyle/>
                  <a:p>
                    <a:fld id="{5E5574C5-1552-A64D-B4AD-B36934F875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969-4393-88BF-A12EEC32CD8C}"/>
                </c:ext>
              </c:extLst>
            </c:dLbl>
            <c:dLbl>
              <c:idx val="3111"/>
              <c:tx>
                <c:rich>
                  <a:bodyPr/>
                  <a:lstStyle/>
                  <a:p>
                    <a:fld id="{8214C380-3B4E-CF4B-A688-B941112007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969-4393-88BF-A12EEC32CD8C}"/>
                </c:ext>
              </c:extLst>
            </c:dLbl>
            <c:dLbl>
              <c:idx val="3112"/>
              <c:tx>
                <c:rich>
                  <a:bodyPr/>
                  <a:lstStyle/>
                  <a:p>
                    <a:fld id="{FA1A4733-557C-044D-9AD5-7329A74838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969-4393-88BF-A12EEC32CD8C}"/>
                </c:ext>
              </c:extLst>
            </c:dLbl>
            <c:dLbl>
              <c:idx val="3113"/>
              <c:tx>
                <c:rich>
                  <a:bodyPr/>
                  <a:lstStyle/>
                  <a:p>
                    <a:fld id="{7F2F01D2-58DE-5643-BA65-55F98DEB8D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969-4393-88BF-A12EEC32CD8C}"/>
                </c:ext>
              </c:extLst>
            </c:dLbl>
            <c:dLbl>
              <c:idx val="3114"/>
              <c:tx>
                <c:rich>
                  <a:bodyPr/>
                  <a:lstStyle/>
                  <a:p>
                    <a:fld id="{6E59D6A0-17EB-F242-89BB-51299A7EC8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969-4393-88BF-A12EEC32CD8C}"/>
                </c:ext>
              </c:extLst>
            </c:dLbl>
            <c:dLbl>
              <c:idx val="3115"/>
              <c:tx>
                <c:rich>
                  <a:bodyPr/>
                  <a:lstStyle/>
                  <a:p>
                    <a:fld id="{68BDF4A2-71C7-8E41-B7E1-5B0EDC9A2E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969-4393-88BF-A12EEC32CD8C}"/>
                </c:ext>
              </c:extLst>
            </c:dLbl>
            <c:dLbl>
              <c:idx val="3116"/>
              <c:tx>
                <c:rich>
                  <a:bodyPr/>
                  <a:lstStyle/>
                  <a:p>
                    <a:fld id="{819B57CA-0557-424E-9A31-DE499EF9F6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969-4393-88BF-A12EEC32CD8C}"/>
                </c:ext>
              </c:extLst>
            </c:dLbl>
            <c:dLbl>
              <c:idx val="3117"/>
              <c:tx>
                <c:rich>
                  <a:bodyPr/>
                  <a:lstStyle/>
                  <a:p>
                    <a:fld id="{9097385E-0880-534E-AC69-3ED12AD85E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969-4393-88BF-A12EEC32CD8C}"/>
                </c:ext>
              </c:extLst>
            </c:dLbl>
            <c:dLbl>
              <c:idx val="3118"/>
              <c:tx>
                <c:rich>
                  <a:bodyPr/>
                  <a:lstStyle/>
                  <a:p>
                    <a:fld id="{EDC3472E-C3FE-3548-BB57-C926FAD2D6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969-4393-88BF-A12EEC32CD8C}"/>
                </c:ext>
              </c:extLst>
            </c:dLbl>
            <c:dLbl>
              <c:idx val="31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1969-4393-88BF-A12EEC32CD8C}"/>
                </c:ext>
              </c:extLst>
            </c:dLbl>
            <c:dLbl>
              <c:idx val="31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1969-4393-88BF-A12EEC32CD8C}"/>
                </c:ext>
              </c:extLst>
            </c:dLbl>
            <c:dLbl>
              <c:idx val="31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1969-4393-88BF-A12EEC32CD8C}"/>
                </c:ext>
              </c:extLst>
            </c:dLbl>
            <c:dLbl>
              <c:idx val="31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1969-4393-88BF-A12EEC32CD8C}"/>
                </c:ext>
              </c:extLst>
            </c:dLbl>
            <c:dLbl>
              <c:idx val="31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1969-4393-88BF-A12EEC32CD8C}"/>
                </c:ext>
              </c:extLst>
            </c:dLbl>
            <c:dLbl>
              <c:idx val="31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1969-4393-88BF-A12EEC32CD8C}"/>
                </c:ext>
              </c:extLst>
            </c:dLbl>
            <c:dLbl>
              <c:idx val="31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1969-4393-88BF-A12EEC32CD8C}"/>
                </c:ext>
              </c:extLst>
            </c:dLbl>
            <c:dLbl>
              <c:idx val="3126"/>
              <c:tx>
                <c:rich>
                  <a:bodyPr/>
                  <a:lstStyle/>
                  <a:p>
                    <a:fld id="{4643B904-5ED4-8746-A986-DFD74B02F0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969-4393-88BF-A12EEC32CD8C}"/>
                </c:ext>
              </c:extLst>
            </c:dLbl>
            <c:dLbl>
              <c:idx val="3127"/>
              <c:tx>
                <c:rich>
                  <a:bodyPr/>
                  <a:lstStyle/>
                  <a:p>
                    <a:fld id="{8CE59B8D-CABF-424A-ADD7-0375B2DF90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969-4393-88BF-A12EEC32CD8C}"/>
                </c:ext>
              </c:extLst>
            </c:dLbl>
            <c:dLbl>
              <c:idx val="3128"/>
              <c:tx>
                <c:rich>
                  <a:bodyPr/>
                  <a:lstStyle/>
                  <a:p>
                    <a:fld id="{5677FF2C-79A4-314A-A975-4F55208562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1969-4393-88BF-A12EEC32CD8C}"/>
                </c:ext>
              </c:extLst>
            </c:dLbl>
            <c:dLbl>
              <c:idx val="3129"/>
              <c:tx>
                <c:rich>
                  <a:bodyPr/>
                  <a:lstStyle/>
                  <a:p>
                    <a:fld id="{6C62B079-CBD9-304A-9622-8C9D39BD82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1969-4393-88BF-A12EEC32CD8C}"/>
                </c:ext>
              </c:extLst>
            </c:dLbl>
            <c:dLbl>
              <c:idx val="3130"/>
              <c:tx>
                <c:rich>
                  <a:bodyPr/>
                  <a:lstStyle/>
                  <a:p>
                    <a:fld id="{B63165F3-10C9-B54F-B1C9-842BB7F70E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1969-4393-88BF-A12EEC32CD8C}"/>
                </c:ext>
              </c:extLst>
            </c:dLbl>
            <c:dLbl>
              <c:idx val="3131"/>
              <c:tx>
                <c:rich>
                  <a:bodyPr/>
                  <a:lstStyle/>
                  <a:p>
                    <a:fld id="{6948FDBD-5881-EE44-9C1F-3A6384EB9B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1969-4393-88BF-A12EEC32CD8C}"/>
                </c:ext>
              </c:extLst>
            </c:dLbl>
            <c:dLbl>
              <c:idx val="3132"/>
              <c:tx>
                <c:rich>
                  <a:bodyPr/>
                  <a:lstStyle/>
                  <a:p>
                    <a:fld id="{17E76FDA-E52E-F44C-B503-8083C7B183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1969-4393-88BF-A12EEC32CD8C}"/>
                </c:ext>
              </c:extLst>
            </c:dLbl>
            <c:dLbl>
              <c:idx val="3133"/>
              <c:tx>
                <c:rich>
                  <a:bodyPr/>
                  <a:lstStyle/>
                  <a:p>
                    <a:fld id="{64F9DD46-C77C-0240-8799-CF15BA776D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1969-4393-88BF-A12EEC32CD8C}"/>
                </c:ext>
              </c:extLst>
            </c:dLbl>
            <c:dLbl>
              <c:idx val="3134"/>
              <c:tx>
                <c:rich>
                  <a:bodyPr/>
                  <a:lstStyle/>
                  <a:p>
                    <a:fld id="{081E9428-233F-434C-BE6C-94E4841783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1969-4393-88BF-A12EEC32CD8C}"/>
                </c:ext>
              </c:extLst>
            </c:dLbl>
            <c:dLbl>
              <c:idx val="3135"/>
              <c:tx>
                <c:rich>
                  <a:bodyPr/>
                  <a:lstStyle/>
                  <a:p>
                    <a:fld id="{ED6C0641-8E56-D24F-A253-9D01DF4AEA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E55-46CC-82D6-C3CB7FADE4E0}"/>
                </c:ext>
              </c:extLst>
            </c:dLbl>
            <c:dLbl>
              <c:idx val="3136"/>
              <c:tx>
                <c:rich>
                  <a:bodyPr/>
                  <a:lstStyle/>
                  <a:p>
                    <a:fld id="{FC5198C8-6000-B845-BD55-A5E5D3B961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E55-46CC-82D6-C3CB7FADE4E0}"/>
                </c:ext>
              </c:extLst>
            </c:dLbl>
            <c:dLbl>
              <c:idx val="3137"/>
              <c:tx>
                <c:rich>
                  <a:bodyPr/>
                  <a:lstStyle/>
                  <a:p>
                    <a:fld id="{02634DB7-A309-B244-812D-F43A3BC9FB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55-46CC-82D6-C3CB7FADE4E0}"/>
                </c:ext>
              </c:extLst>
            </c:dLbl>
            <c:dLbl>
              <c:idx val="3138"/>
              <c:tx>
                <c:rich>
                  <a:bodyPr/>
                  <a:lstStyle/>
                  <a:p>
                    <a:fld id="{6DA6F0EE-E3CA-3146-8FFF-1D84298216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55-46CC-82D6-C3CB7FADE4E0}"/>
                </c:ext>
              </c:extLst>
            </c:dLbl>
            <c:dLbl>
              <c:idx val="3139"/>
              <c:tx>
                <c:rich>
                  <a:bodyPr/>
                  <a:lstStyle/>
                  <a:p>
                    <a:fld id="{11F07523-9B9A-A94E-866D-2633D1A3B4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55-46CC-82D6-C3CB7FADE4E0}"/>
                </c:ext>
              </c:extLst>
            </c:dLbl>
            <c:dLbl>
              <c:idx val="3140"/>
              <c:tx>
                <c:rich>
                  <a:bodyPr/>
                  <a:lstStyle/>
                  <a:p>
                    <a:fld id="{46E0BB85-71AB-AE4B-B85B-EBF17EC1BE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E55-46CC-82D6-C3CB7FADE4E0}"/>
                </c:ext>
              </c:extLst>
            </c:dLbl>
            <c:dLbl>
              <c:idx val="3141"/>
              <c:tx>
                <c:rich>
                  <a:bodyPr/>
                  <a:lstStyle/>
                  <a:p>
                    <a:fld id="{AA9DF453-A056-8849-A038-C7CC4205CF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E55-46CC-82D6-C3CB7FADE4E0}"/>
                </c:ext>
              </c:extLst>
            </c:dLbl>
            <c:dLbl>
              <c:idx val="3142"/>
              <c:tx>
                <c:rich>
                  <a:bodyPr/>
                  <a:lstStyle/>
                  <a:p>
                    <a:fld id="{21B0056B-E879-5547-B99E-4DCE5705A5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E55-46CC-82D6-C3CB7FADE4E0}"/>
                </c:ext>
              </c:extLst>
            </c:dLbl>
            <c:dLbl>
              <c:idx val="3143"/>
              <c:tx>
                <c:rich>
                  <a:bodyPr/>
                  <a:lstStyle/>
                  <a:p>
                    <a:fld id="{A3256200-6995-7F40-AA78-088BFD7C30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E55-46CC-82D6-C3CB7FADE4E0}"/>
                </c:ext>
              </c:extLst>
            </c:dLbl>
            <c:dLbl>
              <c:idx val="3144"/>
              <c:tx>
                <c:rich>
                  <a:bodyPr/>
                  <a:lstStyle/>
                  <a:p>
                    <a:fld id="{64F20672-9360-524D-B63B-CFD45F7779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E55-46CC-82D6-C3CB7FADE4E0}"/>
                </c:ext>
              </c:extLst>
            </c:dLbl>
            <c:dLbl>
              <c:idx val="3145"/>
              <c:tx>
                <c:rich>
                  <a:bodyPr/>
                  <a:lstStyle/>
                  <a:p>
                    <a:fld id="{B74E092A-F237-FA45-9889-F44046F72B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E55-46CC-82D6-C3CB7FADE4E0}"/>
                </c:ext>
              </c:extLst>
            </c:dLbl>
            <c:dLbl>
              <c:idx val="3146"/>
              <c:tx>
                <c:rich>
                  <a:bodyPr/>
                  <a:lstStyle/>
                  <a:p>
                    <a:fld id="{22B834D2-CD51-9A47-8591-1FC5D0581B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E55-46CC-82D6-C3CB7FADE4E0}"/>
                </c:ext>
              </c:extLst>
            </c:dLbl>
            <c:dLbl>
              <c:idx val="3147"/>
              <c:tx>
                <c:rich>
                  <a:bodyPr/>
                  <a:lstStyle/>
                  <a:p>
                    <a:fld id="{7F0FC50B-82DE-D947-8D84-AAACB193EC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E55-46CC-82D6-C3CB7FADE4E0}"/>
                </c:ext>
              </c:extLst>
            </c:dLbl>
            <c:dLbl>
              <c:idx val="3148"/>
              <c:tx>
                <c:rich>
                  <a:bodyPr/>
                  <a:lstStyle/>
                  <a:p>
                    <a:fld id="{E1543D84-1EA2-504C-800F-99494CAAD3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E55-46CC-82D6-C3CB7FADE4E0}"/>
                </c:ext>
              </c:extLst>
            </c:dLbl>
            <c:dLbl>
              <c:idx val="3149"/>
              <c:tx>
                <c:rich>
                  <a:bodyPr/>
                  <a:lstStyle/>
                  <a:p>
                    <a:fld id="{3ED642E9-1AF3-0B45-ADF3-7882621F89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E55-46CC-82D6-C3CB7FADE4E0}"/>
                </c:ext>
              </c:extLst>
            </c:dLbl>
            <c:dLbl>
              <c:idx val="3150"/>
              <c:tx>
                <c:rich>
                  <a:bodyPr/>
                  <a:lstStyle/>
                  <a:p>
                    <a:fld id="{2E9478BF-C0FC-5B43-A9B2-C680BA1C18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E55-46CC-82D6-C3CB7FADE4E0}"/>
                </c:ext>
              </c:extLst>
            </c:dLbl>
            <c:dLbl>
              <c:idx val="3151"/>
              <c:tx>
                <c:rich>
                  <a:bodyPr/>
                  <a:lstStyle/>
                  <a:p>
                    <a:fld id="{916E8520-4E35-BB4A-B845-4FDF30C2E0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E55-46CC-82D6-C3CB7FADE4E0}"/>
                </c:ext>
              </c:extLst>
            </c:dLbl>
            <c:dLbl>
              <c:idx val="3152"/>
              <c:tx>
                <c:rich>
                  <a:bodyPr/>
                  <a:lstStyle/>
                  <a:p>
                    <a:fld id="{4B95C78E-840C-4546-AAFD-69599B2138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E55-46CC-82D6-C3CB7FADE4E0}"/>
                </c:ext>
              </c:extLst>
            </c:dLbl>
            <c:dLbl>
              <c:idx val="3153"/>
              <c:tx>
                <c:rich>
                  <a:bodyPr/>
                  <a:lstStyle/>
                  <a:p>
                    <a:fld id="{470F2258-EE46-E04D-95AA-4BE6A10E32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E55-46CC-82D6-C3CB7FADE4E0}"/>
                </c:ext>
              </c:extLst>
            </c:dLbl>
            <c:dLbl>
              <c:idx val="3154"/>
              <c:tx>
                <c:rich>
                  <a:bodyPr/>
                  <a:lstStyle/>
                  <a:p>
                    <a:fld id="{033F3F0C-3BAD-0949-A071-7B6CC63525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E55-46CC-82D6-C3CB7FADE4E0}"/>
                </c:ext>
              </c:extLst>
            </c:dLbl>
            <c:dLbl>
              <c:idx val="3155"/>
              <c:tx>
                <c:rich>
                  <a:bodyPr/>
                  <a:lstStyle/>
                  <a:p>
                    <a:fld id="{65396F99-5FFB-D348-B160-D367BB0490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E55-46CC-82D6-C3CB7FADE4E0}"/>
                </c:ext>
              </c:extLst>
            </c:dLbl>
            <c:dLbl>
              <c:idx val="3156"/>
              <c:tx>
                <c:rich>
                  <a:bodyPr/>
                  <a:lstStyle/>
                  <a:p>
                    <a:fld id="{C843E933-3005-D944-9D65-10673F92F4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E55-46CC-82D6-C3CB7FADE4E0}"/>
                </c:ext>
              </c:extLst>
            </c:dLbl>
            <c:dLbl>
              <c:idx val="31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6E55-46CC-82D6-C3CB7FADE4E0}"/>
                </c:ext>
              </c:extLst>
            </c:dLbl>
            <c:dLbl>
              <c:idx val="31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6E55-46CC-82D6-C3CB7FADE4E0}"/>
                </c:ext>
              </c:extLst>
            </c:dLbl>
            <c:dLbl>
              <c:idx val="3159"/>
              <c:tx>
                <c:rich>
                  <a:bodyPr/>
                  <a:lstStyle/>
                  <a:p>
                    <a:fld id="{5867D28B-0C71-8D4D-8A2E-C817198ACA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E55-46CC-82D6-C3CB7FADE4E0}"/>
                </c:ext>
              </c:extLst>
            </c:dLbl>
            <c:dLbl>
              <c:idx val="3160"/>
              <c:tx>
                <c:rich>
                  <a:bodyPr/>
                  <a:lstStyle/>
                  <a:p>
                    <a:fld id="{2B9A07A6-9EA4-C94D-9DC5-636C7858EC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E55-46CC-82D6-C3CB7FADE4E0}"/>
                </c:ext>
              </c:extLst>
            </c:dLbl>
            <c:dLbl>
              <c:idx val="31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6E55-46CC-82D6-C3CB7FADE4E0}"/>
                </c:ext>
              </c:extLst>
            </c:dLbl>
            <c:dLbl>
              <c:idx val="3162"/>
              <c:tx>
                <c:rich>
                  <a:bodyPr/>
                  <a:lstStyle/>
                  <a:p>
                    <a:fld id="{516E5E17-609E-6849-8DB8-1D206FCC65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E55-46CC-82D6-C3CB7FADE4E0}"/>
                </c:ext>
              </c:extLst>
            </c:dLbl>
            <c:dLbl>
              <c:idx val="31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6E55-46CC-82D6-C3CB7FADE4E0}"/>
                </c:ext>
              </c:extLst>
            </c:dLbl>
            <c:dLbl>
              <c:idx val="31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6E55-46CC-82D6-C3CB7FADE4E0}"/>
                </c:ext>
              </c:extLst>
            </c:dLbl>
            <c:dLbl>
              <c:idx val="31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6E55-46CC-82D6-C3CB7FADE4E0}"/>
                </c:ext>
              </c:extLst>
            </c:dLbl>
            <c:dLbl>
              <c:idx val="31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6E55-46CC-82D6-C3CB7FADE4E0}"/>
                </c:ext>
              </c:extLst>
            </c:dLbl>
            <c:dLbl>
              <c:idx val="3167"/>
              <c:tx>
                <c:rich>
                  <a:bodyPr/>
                  <a:lstStyle/>
                  <a:p>
                    <a:fld id="{7B9F79D4-3AF0-D449-A463-AF82B33399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E55-46CC-82D6-C3CB7FADE4E0}"/>
                </c:ext>
              </c:extLst>
            </c:dLbl>
            <c:dLbl>
              <c:idx val="31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6E55-46CC-82D6-C3CB7FADE4E0}"/>
                </c:ext>
              </c:extLst>
            </c:dLbl>
            <c:dLbl>
              <c:idx val="31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6E55-46CC-82D6-C3CB7FADE4E0}"/>
                </c:ext>
              </c:extLst>
            </c:dLbl>
            <c:dLbl>
              <c:idx val="31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6E55-46CC-82D6-C3CB7FADE4E0}"/>
                </c:ext>
              </c:extLst>
            </c:dLbl>
            <c:dLbl>
              <c:idx val="31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6E55-46CC-82D6-C3CB7FADE4E0}"/>
                </c:ext>
              </c:extLst>
            </c:dLbl>
            <c:dLbl>
              <c:idx val="31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6E55-46CC-82D6-C3CB7FADE4E0}"/>
                </c:ext>
              </c:extLst>
            </c:dLbl>
            <c:dLbl>
              <c:idx val="31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6E55-46CC-82D6-C3CB7FADE4E0}"/>
                </c:ext>
              </c:extLst>
            </c:dLbl>
            <c:dLbl>
              <c:idx val="31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6E55-46CC-82D6-C3CB7FADE4E0}"/>
                </c:ext>
              </c:extLst>
            </c:dLbl>
            <c:dLbl>
              <c:idx val="31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6E55-46CC-82D6-C3CB7FADE4E0}"/>
                </c:ext>
              </c:extLst>
            </c:dLbl>
            <c:dLbl>
              <c:idx val="31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6E55-46CC-82D6-C3CB7FADE4E0}"/>
                </c:ext>
              </c:extLst>
            </c:dLbl>
            <c:dLbl>
              <c:idx val="31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6E55-46CC-82D6-C3CB7FADE4E0}"/>
                </c:ext>
              </c:extLst>
            </c:dLbl>
            <c:dLbl>
              <c:idx val="31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6E55-46CC-82D6-C3CB7FADE4E0}"/>
                </c:ext>
              </c:extLst>
            </c:dLbl>
            <c:dLbl>
              <c:idx val="31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6E55-46CC-82D6-C3CB7FADE4E0}"/>
                </c:ext>
              </c:extLst>
            </c:dLbl>
            <c:dLbl>
              <c:idx val="31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6E55-46CC-82D6-C3CB7FADE4E0}"/>
                </c:ext>
              </c:extLst>
            </c:dLbl>
            <c:dLbl>
              <c:idx val="31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6E55-46CC-82D6-C3CB7FADE4E0}"/>
                </c:ext>
              </c:extLst>
            </c:dLbl>
            <c:dLbl>
              <c:idx val="31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6E55-46CC-82D6-C3CB7FADE4E0}"/>
                </c:ext>
              </c:extLst>
            </c:dLbl>
            <c:dLbl>
              <c:idx val="31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6E55-46CC-82D6-C3CB7FADE4E0}"/>
                </c:ext>
              </c:extLst>
            </c:dLbl>
            <c:dLbl>
              <c:idx val="31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6E55-46CC-82D6-C3CB7FADE4E0}"/>
                </c:ext>
              </c:extLst>
            </c:dLbl>
            <c:dLbl>
              <c:idx val="31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6E55-46CC-82D6-C3CB7FADE4E0}"/>
                </c:ext>
              </c:extLst>
            </c:dLbl>
            <c:dLbl>
              <c:idx val="31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6E55-46CC-82D6-C3CB7FADE4E0}"/>
                </c:ext>
              </c:extLst>
            </c:dLbl>
            <c:dLbl>
              <c:idx val="31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6E55-46CC-82D6-C3CB7FADE4E0}"/>
                </c:ext>
              </c:extLst>
            </c:dLbl>
            <c:dLbl>
              <c:idx val="31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61B8-403F-A136-ECAFC4754EDB}"/>
                </c:ext>
              </c:extLst>
            </c:dLbl>
            <c:dLbl>
              <c:idx val="31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1B8-403F-A136-ECAFC4754EDB}"/>
                </c:ext>
              </c:extLst>
            </c:dLbl>
            <c:dLbl>
              <c:idx val="31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1B8-403F-A136-ECAFC4754EDB}"/>
                </c:ext>
              </c:extLst>
            </c:dLbl>
            <c:dLbl>
              <c:idx val="31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1B8-403F-A136-ECAFC4754EDB}"/>
                </c:ext>
              </c:extLst>
            </c:dLbl>
            <c:dLbl>
              <c:idx val="31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1B8-403F-A136-ECAFC4754EDB}"/>
                </c:ext>
              </c:extLst>
            </c:dLbl>
            <c:dLbl>
              <c:idx val="31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1B8-403F-A136-ECAFC4754EDB}"/>
                </c:ext>
              </c:extLst>
            </c:dLbl>
            <c:dLbl>
              <c:idx val="31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1B8-403F-A136-ECAFC4754EDB}"/>
                </c:ext>
              </c:extLst>
            </c:dLbl>
            <c:dLbl>
              <c:idx val="31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1B8-403F-A136-ECAFC4754EDB}"/>
                </c:ext>
              </c:extLst>
            </c:dLbl>
            <c:dLbl>
              <c:idx val="3196"/>
              <c:tx>
                <c:rich>
                  <a:bodyPr/>
                  <a:lstStyle/>
                  <a:p>
                    <a:fld id="{AA4C5ACC-721C-804A-B461-28063292C0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1B8-403F-A136-ECAFC4754EDB}"/>
                </c:ext>
              </c:extLst>
            </c:dLbl>
            <c:dLbl>
              <c:idx val="3197"/>
              <c:tx>
                <c:rich>
                  <a:bodyPr/>
                  <a:lstStyle/>
                  <a:p>
                    <a:fld id="{E9206F96-87D5-4543-83B4-60BCD739B0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1B8-403F-A136-ECAFC4754EDB}"/>
                </c:ext>
              </c:extLst>
            </c:dLbl>
            <c:dLbl>
              <c:idx val="3198"/>
              <c:tx>
                <c:rich>
                  <a:bodyPr/>
                  <a:lstStyle/>
                  <a:p>
                    <a:fld id="{D0844488-C302-9249-9AB2-C6EA85FF0A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1B8-403F-A136-ECAFC4754EDB}"/>
                </c:ext>
              </c:extLst>
            </c:dLbl>
            <c:dLbl>
              <c:idx val="3199"/>
              <c:tx>
                <c:rich>
                  <a:bodyPr/>
                  <a:lstStyle/>
                  <a:p>
                    <a:fld id="{A16A8B56-2AD2-6847-BDDE-0EF597415D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1B8-403F-A136-ECAFC4754EDB}"/>
                </c:ext>
              </c:extLst>
            </c:dLbl>
            <c:dLbl>
              <c:idx val="3200"/>
              <c:tx>
                <c:rich>
                  <a:bodyPr/>
                  <a:lstStyle/>
                  <a:p>
                    <a:fld id="{12615078-0A9C-9346-9E47-AEF370233D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1B8-403F-A136-ECAFC4754EDB}"/>
                </c:ext>
              </c:extLst>
            </c:dLbl>
            <c:dLbl>
              <c:idx val="3201"/>
              <c:tx>
                <c:rich>
                  <a:bodyPr/>
                  <a:lstStyle/>
                  <a:p>
                    <a:fld id="{04656003-B25D-ED4D-B9E4-933EC1AC09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1B8-403F-A136-ECAFC4754EDB}"/>
                </c:ext>
              </c:extLst>
            </c:dLbl>
            <c:dLbl>
              <c:idx val="3202"/>
              <c:tx>
                <c:rich>
                  <a:bodyPr/>
                  <a:lstStyle/>
                  <a:p>
                    <a:fld id="{3A4507F4-2ED2-4348-88CF-6B041E3C23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56D-4B55-A8D8-678EC8D28043}"/>
                </c:ext>
              </c:extLst>
            </c:dLbl>
            <c:dLbl>
              <c:idx val="3203"/>
              <c:tx>
                <c:rich>
                  <a:bodyPr/>
                  <a:lstStyle/>
                  <a:p>
                    <a:fld id="{781B78B3-7CC9-A240-BBC6-FBB763BDC2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56D-4B55-A8D8-678EC8D28043}"/>
                </c:ext>
              </c:extLst>
            </c:dLbl>
            <c:dLbl>
              <c:idx val="3204"/>
              <c:tx>
                <c:rich>
                  <a:bodyPr/>
                  <a:lstStyle/>
                  <a:p>
                    <a:fld id="{4F372788-3D12-6A44-ADC8-7040DD8BB2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56D-4B55-A8D8-678EC8D28043}"/>
                </c:ext>
              </c:extLst>
            </c:dLbl>
            <c:dLbl>
              <c:idx val="3205"/>
              <c:tx>
                <c:rich>
                  <a:bodyPr/>
                  <a:lstStyle/>
                  <a:p>
                    <a:fld id="{3CF46283-8091-2549-95B9-3110BE598D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56D-4B55-A8D8-678EC8D28043}"/>
                </c:ext>
              </c:extLst>
            </c:dLbl>
            <c:dLbl>
              <c:idx val="3206"/>
              <c:tx>
                <c:rich>
                  <a:bodyPr/>
                  <a:lstStyle/>
                  <a:p>
                    <a:fld id="{789B7DF1-A0BF-E841-8958-36ADC251D0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56D-4B55-A8D8-678EC8D28043}"/>
                </c:ext>
              </c:extLst>
            </c:dLbl>
            <c:dLbl>
              <c:idx val="3207"/>
              <c:tx>
                <c:rich>
                  <a:bodyPr/>
                  <a:lstStyle/>
                  <a:p>
                    <a:fld id="{BCE77A53-F2DA-1F44-88C0-52D698F913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56D-4B55-A8D8-678EC8D28043}"/>
                </c:ext>
              </c:extLst>
            </c:dLbl>
            <c:dLbl>
              <c:idx val="3208"/>
              <c:tx>
                <c:rich>
                  <a:bodyPr/>
                  <a:lstStyle/>
                  <a:p>
                    <a:fld id="{1204007D-696D-7847-9136-D36311DC8A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56D-4B55-A8D8-678EC8D28043}"/>
                </c:ext>
              </c:extLst>
            </c:dLbl>
            <c:dLbl>
              <c:idx val="3209"/>
              <c:tx>
                <c:rich>
                  <a:bodyPr/>
                  <a:lstStyle/>
                  <a:p>
                    <a:fld id="{1FEE7807-364C-584C-84C1-F9887C394D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56D-4B55-A8D8-678EC8D28043}"/>
                </c:ext>
              </c:extLst>
            </c:dLbl>
            <c:dLbl>
              <c:idx val="3210"/>
              <c:tx>
                <c:rich>
                  <a:bodyPr/>
                  <a:lstStyle/>
                  <a:p>
                    <a:fld id="{D40A22E0-0485-B346-A87E-4A6611885D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56D-4B55-A8D8-678EC8D28043}"/>
                </c:ext>
              </c:extLst>
            </c:dLbl>
            <c:dLbl>
              <c:idx val="3211"/>
              <c:tx>
                <c:rich>
                  <a:bodyPr/>
                  <a:lstStyle/>
                  <a:p>
                    <a:fld id="{4A5AAC2E-36B6-BE4E-8547-9D8C605B0B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56D-4B55-A8D8-678EC8D28043}"/>
                </c:ext>
              </c:extLst>
            </c:dLbl>
            <c:dLbl>
              <c:idx val="3212"/>
              <c:tx>
                <c:rich>
                  <a:bodyPr/>
                  <a:lstStyle/>
                  <a:p>
                    <a:fld id="{2E55A612-0ED8-7E49-AACA-E65B2C7A2D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56D-4B55-A8D8-678EC8D28043}"/>
                </c:ext>
              </c:extLst>
            </c:dLbl>
            <c:dLbl>
              <c:idx val="3213"/>
              <c:tx>
                <c:rich>
                  <a:bodyPr/>
                  <a:lstStyle/>
                  <a:p>
                    <a:fld id="{F1EFF080-56AB-C449-93C9-395A4ED85C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56D-4B55-A8D8-678EC8D28043}"/>
                </c:ext>
              </c:extLst>
            </c:dLbl>
            <c:dLbl>
              <c:idx val="3214"/>
              <c:tx>
                <c:rich>
                  <a:bodyPr/>
                  <a:lstStyle/>
                  <a:p>
                    <a:fld id="{275E1AD5-03B5-1940-BCCA-28E0E20264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56D-4B55-A8D8-678EC8D28043}"/>
                </c:ext>
              </c:extLst>
            </c:dLbl>
            <c:dLbl>
              <c:idx val="3215"/>
              <c:tx>
                <c:rich>
                  <a:bodyPr/>
                  <a:lstStyle/>
                  <a:p>
                    <a:fld id="{822E957E-04D4-D940-ADE3-8C29E39798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56D-4B55-A8D8-678EC8D28043}"/>
                </c:ext>
              </c:extLst>
            </c:dLbl>
            <c:dLbl>
              <c:idx val="3216"/>
              <c:tx>
                <c:rich>
                  <a:bodyPr/>
                  <a:lstStyle/>
                  <a:p>
                    <a:fld id="{BD5840FE-31E0-F04C-8E2F-77058FDC5B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56D-4B55-A8D8-678EC8D28043}"/>
                </c:ext>
              </c:extLst>
            </c:dLbl>
            <c:dLbl>
              <c:idx val="3217"/>
              <c:tx>
                <c:rich>
                  <a:bodyPr/>
                  <a:lstStyle/>
                  <a:p>
                    <a:fld id="{394462A2-0B7C-A441-A615-DE40EEDE73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56D-4B55-A8D8-678EC8D28043}"/>
                </c:ext>
              </c:extLst>
            </c:dLbl>
            <c:dLbl>
              <c:idx val="3218"/>
              <c:tx>
                <c:rich>
                  <a:bodyPr/>
                  <a:lstStyle/>
                  <a:p>
                    <a:fld id="{054718DB-56BD-CA48-87D4-91B0CC4793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56D-4B55-A8D8-678EC8D28043}"/>
                </c:ext>
              </c:extLst>
            </c:dLbl>
            <c:dLbl>
              <c:idx val="3219"/>
              <c:tx>
                <c:rich>
                  <a:bodyPr/>
                  <a:lstStyle/>
                  <a:p>
                    <a:fld id="{0A7F528E-3F3E-B047-B146-4949ACC6B1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56D-4B55-A8D8-678EC8D28043}"/>
                </c:ext>
              </c:extLst>
            </c:dLbl>
            <c:dLbl>
              <c:idx val="3220"/>
              <c:tx>
                <c:rich>
                  <a:bodyPr/>
                  <a:lstStyle/>
                  <a:p>
                    <a:fld id="{A58B0B0D-6517-864D-A0D5-CF7E0A1E8D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56D-4B55-A8D8-678EC8D28043}"/>
                </c:ext>
              </c:extLst>
            </c:dLbl>
            <c:dLbl>
              <c:idx val="3221"/>
              <c:tx>
                <c:rich>
                  <a:bodyPr/>
                  <a:lstStyle/>
                  <a:p>
                    <a:fld id="{67F4DA1B-DC91-2E40-BF04-9DABCB6854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56D-4B55-A8D8-678EC8D28043}"/>
                </c:ext>
              </c:extLst>
            </c:dLbl>
            <c:dLbl>
              <c:idx val="3222"/>
              <c:tx>
                <c:rich>
                  <a:bodyPr/>
                  <a:lstStyle/>
                  <a:p>
                    <a:fld id="{752EEC9D-44F4-A345-B7E5-7A0F9C74DC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56D-4B55-A8D8-678EC8D28043}"/>
                </c:ext>
              </c:extLst>
            </c:dLbl>
            <c:dLbl>
              <c:idx val="3223"/>
              <c:tx>
                <c:rich>
                  <a:bodyPr/>
                  <a:lstStyle/>
                  <a:p>
                    <a:fld id="{0CDEFE01-FBD6-BC47-B77B-1672D78492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056D-4B55-A8D8-678EC8D28043}"/>
                </c:ext>
              </c:extLst>
            </c:dLbl>
            <c:dLbl>
              <c:idx val="32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056D-4B55-A8D8-678EC8D28043}"/>
                </c:ext>
              </c:extLst>
            </c:dLbl>
            <c:dLbl>
              <c:idx val="3225"/>
              <c:tx>
                <c:rich>
                  <a:bodyPr/>
                  <a:lstStyle/>
                  <a:p>
                    <a:fld id="{E871A799-F80C-FE45-84B2-24C6F8F28A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56D-4B55-A8D8-678EC8D28043}"/>
                </c:ext>
              </c:extLst>
            </c:dLbl>
            <c:dLbl>
              <c:idx val="3226"/>
              <c:tx>
                <c:rich>
                  <a:bodyPr/>
                  <a:lstStyle/>
                  <a:p>
                    <a:fld id="{D1E0A0EB-ECDA-BE4F-843B-CC2D93C689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56D-4B55-A8D8-678EC8D28043}"/>
                </c:ext>
              </c:extLst>
            </c:dLbl>
            <c:dLbl>
              <c:idx val="3227"/>
              <c:tx>
                <c:rich>
                  <a:bodyPr/>
                  <a:lstStyle/>
                  <a:p>
                    <a:fld id="{6B5EEDC2-781B-CA4C-956C-0E37F3CC13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56D-4B55-A8D8-678EC8D28043}"/>
                </c:ext>
              </c:extLst>
            </c:dLbl>
            <c:dLbl>
              <c:idx val="32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56D-4B55-A8D8-678EC8D28043}"/>
                </c:ext>
              </c:extLst>
            </c:dLbl>
            <c:dLbl>
              <c:idx val="32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056D-4B55-A8D8-678EC8D28043}"/>
                </c:ext>
              </c:extLst>
            </c:dLbl>
            <c:dLbl>
              <c:idx val="32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056D-4B55-A8D8-678EC8D28043}"/>
                </c:ext>
              </c:extLst>
            </c:dLbl>
            <c:dLbl>
              <c:idx val="32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056D-4B55-A8D8-678EC8D28043}"/>
                </c:ext>
              </c:extLst>
            </c:dLbl>
            <c:dLbl>
              <c:idx val="32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056D-4B55-A8D8-678EC8D28043}"/>
                </c:ext>
              </c:extLst>
            </c:dLbl>
            <c:dLbl>
              <c:idx val="32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056D-4B55-A8D8-678EC8D28043}"/>
                </c:ext>
              </c:extLst>
            </c:dLbl>
            <c:dLbl>
              <c:idx val="3234"/>
              <c:tx>
                <c:rich>
                  <a:bodyPr/>
                  <a:lstStyle/>
                  <a:p>
                    <a:fld id="{8B5F7D40-173B-7245-878F-E9CCC2DF69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56D-4B55-A8D8-678EC8D28043}"/>
                </c:ext>
              </c:extLst>
            </c:dLbl>
            <c:dLbl>
              <c:idx val="3235"/>
              <c:tx>
                <c:rich>
                  <a:bodyPr/>
                  <a:lstStyle/>
                  <a:p>
                    <a:fld id="{A39B22D5-725A-0145-8F2A-DD41C83305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56D-4B55-A8D8-678EC8D28043}"/>
                </c:ext>
              </c:extLst>
            </c:dLbl>
            <c:dLbl>
              <c:idx val="3236"/>
              <c:tx>
                <c:rich>
                  <a:bodyPr/>
                  <a:lstStyle/>
                  <a:p>
                    <a:fld id="{DFD6DE7A-9ACC-4246-A278-2B042342D3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56D-4B55-A8D8-678EC8D28043}"/>
                </c:ext>
              </c:extLst>
            </c:dLbl>
            <c:dLbl>
              <c:idx val="3237"/>
              <c:tx>
                <c:rich>
                  <a:bodyPr/>
                  <a:lstStyle/>
                  <a:p>
                    <a:fld id="{A3BE136E-AFF8-5F43-8F16-0BB1FB57F4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56D-4B55-A8D8-678EC8D28043}"/>
                </c:ext>
              </c:extLst>
            </c:dLbl>
            <c:dLbl>
              <c:idx val="3238"/>
              <c:tx>
                <c:rich>
                  <a:bodyPr/>
                  <a:lstStyle/>
                  <a:p>
                    <a:fld id="{6C9E72F4-003A-B14E-A101-17FCCEB58B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56D-4B55-A8D8-678EC8D28043}"/>
                </c:ext>
              </c:extLst>
            </c:dLbl>
            <c:dLbl>
              <c:idx val="3239"/>
              <c:tx>
                <c:rich>
                  <a:bodyPr/>
                  <a:lstStyle/>
                  <a:p>
                    <a:fld id="{DC3A4963-0C6D-A749-8301-EBD09CE72D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56D-4B55-A8D8-678EC8D28043}"/>
                </c:ext>
              </c:extLst>
            </c:dLbl>
            <c:dLbl>
              <c:idx val="3240"/>
              <c:tx>
                <c:rich>
                  <a:bodyPr/>
                  <a:lstStyle/>
                  <a:p>
                    <a:fld id="{B76E41BB-03D6-2345-82AE-0FA19BDC08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56D-4B55-A8D8-678EC8D28043}"/>
                </c:ext>
              </c:extLst>
            </c:dLbl>
            <c:dLbl>
              <c:idx val="3241"/>
              <c:tx>
                <c:rich>
                  <a:bodyPr/>
                  <a:lstStyle/>
                  <a:p>
                    <a:fld id="{268B96F5-FEFC-0443-B443-75280558E5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F3D-4EE3-B64E-EBA9D629A16F}"/>
                </c:ext>
              </c:extLst>
            </c:dLbl>
            <c:dLbl>
              <c:idx val="3242"/>
              <c:tx>
                <c:rich>
                  <a:bodyPr/>
                  <a:lstStyle/>
                  <a:p>
                    <a:fld id="{9C1F62CC-11F9-DA41-B350-E8CA71A8FD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F3D-4EE3-B64E-EBA9D629A16F}"/>
                </c:ext>
              </c:extLst>
            </c:dLbl>
            <c:dLbl>
              <c:idx val="3243"/>
              <c:tx>
                <c:rich>
                  <a:bodyPr/>
                  <a:lstStyle/>
                  <a:p>
                    <a:fld id="{583241A3-815D-B64B-BFB0-1268233916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F3D-4EE3-B64E-EBA9D629A16F}"/>
                </c:ext>
              </c:extLst>
            </c:dLbl>
            <c:dLbl>
              <c:idx val="3244"/>
              <c:tx>
                <c:rich>
                  <a:bodyPr/>
                  <a:lstStyle/>
                  <a:p>
                    <a:fld id="{6592762E-88EB-894C-AF3B-038DB31A44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F3D-4EE3-B64E-EBA9D629A16F}"/>
                </c:ext>
              </c:extLst>
            </c:dLbl>
            <c:dLbl>
              <c:idx val="3245"/>
              <c:tx>
                <c:rich>
                  <a:bodyPr/>
                  <a:lstStyle/>
                  <a:p>
                    <a:fld id="{69D7C914-4EF9-0440-A767-4C9DF4416E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F3D-4EE3-B64E-EBA9D629A16F}"/>
                </c:ext>
              </c:extLst>
            </c:dLbl>
            <c:dLbl>
              <c:idx val="3246"/>
              <c:tx>
                <c:rich>
                  <a:bodyPr/>
                  <a:lstStyle/>
                  <a:p>
                    <a:fld id="{C143D900-9620-F342-A611-D641610611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F3D-4EE3-B64E-EBA9D629A16F}"/>
                </c:ext>
              </c:extLst>
            </c:dLbl>
            <c:dLbl>
              <c:idx val="3247"/>
              <c:tx>
                <c:rich>
                  <a:bodyPr/>
                  <a:lstStyle/>
                  <a:p>
                    <a:fld id="{CC3BC369-491D-F340-B232-83D32DFAF1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F3D-4EE3-B64E-EBA9D629A16F}"/>
                </c:ext>
              </c:extLst>
            </c:dLbl>
            <c:dLbl>
              <c:idx val="3248"/>
              <c:tx>
                <c:rich>
                  <a:bodyPr/>
                  <a:lstStyle/>
                  <a:p>
                    <a:fld id="{EA6A5F96-4AC9-BB4A-81F0-AC266EA154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F3D-4EE3-B64E-EBA9D629A16F}"/>
                </c:ext>
              </c:extLst>
            </c:dLbl>
            <c:dLbl>
              <c:idx val="3249"/>
              <c:tx>
                <c:rich>
                  <a:bodyPr/>
                  <a:lstStyle/>
                  <a:p>
                    <a:fld id="{261016BD-2888-494B-B7AA-B7DF4535BF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F3D-4EE3-B64E-EBA9D629A16F}"/>
                </c:ext>
              </c:extLst>
            </c:dLbl>
            <c:dLbl>
              <c:idx val="3250"/>
              <c:tx>
                <c:rich>
                  <a:bodyPr/>
                  <a:lstStyle/>
                  <a:p>
                    <a:fld id="{615F7D30-1391-8C4B-A1EC-7FFD068B5E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F3D-4EE3-B64E-EBA9D629A16F}"/>
                </c:ext>
              </c:extLst>
            </c:dLbl>
            <c:dLbl>
              <c:idx val="3251"/>
              <c:tx>
                <c:rich>
                  <a:bodyPr/>
                  <a:lstStyle/>
                  <a:p>
                    <a:fld id="{35ACAB01-89F5-7D4F-9C3C-0BCEDF34DA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F3D-4EE3-B64E-EBA9D629A16F}"/>
                </c:ext>
              </c:extLst>
            </c:dLbl>
            <c:dLbl>
              <c:idx val="3252"/>
              <c:tx>
                <c:rich>
                  <a:bodyPr/>
                  <a:lstStyle/>
                  <a:p>
                    <a:fld id="{79151FF3-F988-774D-94CC-000CC01199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F3D-4EE3-B64E-EBA9D629A16F}"/>
                </c:ext>
              </c:extLst>
            </c:dLbl>
            <c:dLbl>
              <c:idx val="3253"/>
              <c:tx>
                <c:rich>
                  <a:bodyPr/>
                  <a:lstStyle/>
                  <a:p>
                    <a:fld id="{028665E6-8589-A04B-8C5B-5321513E63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F3D-4EE3-B64E-EBA9D629A16F}"/>
                </c:ext>
              </c:extLst>
            </c:dLbl>
            <c:dLbl>
              <c:idx val="3254"/>
              <c:tx>
                <c:rich>
                  <a:bodyPr/>
                  <a:lstStyle/>
                  <a:p>
                    <a:fld id="{19A60897-BF34-AB43-BD72-E263007FD4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F3D-4EE3-B64E-EBA9D629A16F}"/>
                </c:ext>
              </c:extLst>
            </c:dLbl>
            <c:dLbl>
              <c:idx val="3255"/>
              <c:tx>
                <c:rich>
                  <a:bodyPr/>
                  <a:lstStyle/>
                  <a:p>
                    <a:fld id="{D63983D0-5C3E-134D-A855-C1B8A6593D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F3D-4EE3-B64E-EBA9D629A16F}"/>
                </c:ext>
              </c:extLst>
            </c:dLbl>
            <c:dLbl>
              <c:idx val="3256"/>
              <c:tx>
                <c:rich>
                  <a:bodyPr/>
                  <a:lstStyle/>
                  <a:p>
                    <a:fld id="{A8D46A97-57D8-4847-A33E-1FCDC00084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F3D-4EE3-B64E-EBA9D629A16F}"/>
                </c:ext>
              </c:extLst>
            </c:dLbl>
            <c:dLbl>
              <c:idx val="3257"/>
              <c:tx>
                <c:rich>
                  <a:bodyPr/>
                  <a:lstStyle/>
                  <a:p>
                    <a:fld id="{FB8DA272-274B-6149-AAE2-1E851178A4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F3D-4EE3-B64E-EBA9D629A16F}"/>
                </c:ext>
              </c:extLst>
            </c:dLbl>
            <c:dLbl>
              <c:idx val="3258"/>
              <c:tx>
                <c:rich>
                  <a:bodyPr/>
                  <a:lstStyle/>
                  <a:p>
                    <a:fld id="{FB4D6BED-C3D0-5E44-80BF-59C238AE8A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F3D-4EE3-B64E-EBA9D629A16F}"/>
                </c:ext>
              </c:extLst>
            </c:dLbl>
            <c:dLbl>
              <c:idx val="32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DF3D-4EE3-B64E-EBA9D629A16F}"/>
                </c:ext>
              </c:extLst>
            </c:dLbl>
            <c:dLbl>
              <c:idx val="32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DF3D-4EE3-B64E-EBA9D629A16F}"/>
                </c:ext>
              </c:extLst>
            </c:dLbl>
            <c:dLbl>
              <c:idx val="32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DF3D-4EE3-B64E-EBA9D629A16F}"/>
                </c:ext>
              </c:extLst>
            </c:dLbl>
            <c:dLbl>
              <c:idx val="32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DF3D-4EE3-B64E-EBA9D629A16F}"/>
                </c:ext>
              </c:extLst>
            </c:dLbl>
            <c:dLbl>
              <c:idx val="3263"/>
              <c:tx>
                <c:rich>
                  <a:bodyPr/>
                  <a:lstStyle/>
                  <a:p>
                    <a:fld id="{411D5550-8B2F-0242-9571-7F20057659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F3D-4EE3-B64E-EBA9D629A16F}"/>
                </c:ext>
              </c:extLst>
            </c:dLbl>
            <c:dLbl>
              <c:idx val="3264"/>
              <c:tx>
                <c:rich>
                  <a:bodyPr/>
                  <a:lstStyle/>
                  <a:p>
                    <a:fld id="{DF9E7678-B78C-BA41-BE09-D150C55A17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F3D-4EE3-B64E-EBA9D629A16F}"/>
                </c:ext>
              </c:extLst>
            </c:dLbl>
            <c:dLbl>
              <c:idx val="3265"/>
              <c:tx>
                <c:rich>
                  <a:bodyPr/>
                  <a:lstStyle/>
                  <a:p>
                    <a:fld id="{AB54AB95-0289-7340-B06A-301C4F9489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F3D-4EE3-B64E-EBA9D629A16F}"/>
                </c:ext>
              </c:extLst>
            </c:dLbl>
            <c:dLbl>
              <c:idx val="32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DF3D-4EE3-B64E-EBA9D629A16F}"/>
                </c:ext>
              </c:extLst>
            </c:dLbl>
            <c:dLbl>
              <c:idx val="32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DF3D-4EE3-B64E-EBA9D629A16F}"/>
                </c:ext>
              </c:extLst>
            </c:dLbl>
            <c:dLbl>
              <c:idx val="32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DF3D-4EE3-B64E-EBA9D629A16F}"/>
                </c:ext>
              </c:extLst>
            </c:dLbl>
            <c:dLbl>
              <c:idx val="32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DF3D-4EE3-B64E-EBA9D629A16F}"/>
                </c:ext>
              </c:extLst>
            </c:dLbl>
            <c:dLbl>
              <c:idx val="32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DF3D-4EE3-B64E-EBA9D629A16F}"/>
                </c:ext>
              </c:extLst>
            </c:dLbl>
            <c:dLbl>
              <c:idx val="32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DF3D-4EE3-B64E-EBA9D629A16F}"/>
                </c:ext>
              </c:extLst>
            </c:dLbl>
            <c:dLbl>
              <c:idx val="32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DF3D-4EE3-B64E-EBA9D629A16F}"/>
                </c:ext>
              </c:extLst>
            </c:dLbl>
            <c:dLbl>
              <c:idx val="32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DF3D-4EE3-B64E-EBA9D629A16F}"/>
                </c:ext>
              </c:extLst>
            </c:dLbl>
            <c:dLbl>
              <c:idx val="32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DF3D-4EE3-B64E-EBA9D629A16F}"/>
                </c:ext>
              </c:extLst>
            </c:dLbl>
            <c:dLbl>
              <c:idx val="32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DF3D-4EE3-B64E-EBA9D629A16F}"/>
                </c:ext>
              </c:extLst>
            </c:dLbl>
            <c:dLbl>
              <c:idx val="32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DF3D-4EE3-B64E-EBA9D629A16F}"/>
                </c:ext>
              </c:extLst>
            </c:dLbl>
            <c:dLbl>
              <c:idx val="32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DF3D-4EE3-B64E-EBA9D629A16F}"/>
                </c:ext>
              </c:extLst>
            </c:dLbl>
            <c:dLbl>
              <c:idx val="32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DF3D-4EE3-B64E-EBA9D629A16F}"/>
                </c:ext>
              </c:extLst>
            </c:dLbl>
            <c:dLbl>
              <c:idx val="32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DF3D-4EE3-B64E-EBA9D629A16F}"/>
                </c:ext>
              </c:extLst>
            </c:dLbl>
            <c:dLbl>
              <c:idx val="32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DF3D-4EE3-B64E-EBA9D629A16F}"/>
                </c:ext>
              </c:extLst>
            </c:dLbl>
            <c:dLbl>
              <c:idx val="32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DF3D-4EE3-B64E-EBA9D629A16F}"/>
                </c:ext>
              </c:extLst>
            </c:dLbl>
            <c:dLbl>
              <c:idx val="32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DF3D-4EE3-B64E-EBA9D629A16F}"/>
                </c:ext>
              </c:extLst>
            </c:dLbl>
            <c:dLbl>
              <c:idx val="32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DF3D-4EE3-B64E-EBA9D629A16F}"/>
                </c:ext>
              </c:extLst>
            </c:dLbl>
            <c:dLbl>
              <c:idx val="32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DF3D-4EE3-B64E-EBA9D629A16F}"/>
                </c:ext>
              </c:extLst>
            </c:dLbl>
            <c:dLbl>
              <c:idx val="32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DF3D-4EE3-B64E-EBA9D629A16F}"/>
                </c:ext>
              </c:extLst>
            </c:dLbl>
            <c:dLbl>
              <c:idx val="3286"/>
              <c:tx>
                <c:rich>
                  <a:bodyPr/>
                  <a:lstStyle/>
                  <a:p>
                    <a:fld id="{194F2E91-83B7-F547-B6AD-4BE7F2D84F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DF3D-4EE3-B64E-EBA9D629A16F}"/>
                </c:ext>
              </c:extLst>
            </c:dLbl>
            <c:dLbl>
              <c:idx val="32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748-4998-A7B9-B468027B44FA}"/>
                </c:ext>
              </c:extLst>
            </c:dLbl>
            <c:dLbl>
              <c:idx val="32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748-4998-A7B9-B468027B44FA}"/>
                </c:ext>
              </c:extLst>
            </c:dLbl>
            <c:dLbl>
              <c:idx val="32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748-4998-A7B9-B468027B44FA}"/>
                </c:ext>
              </c:extLst>
            </c:dLbl>
            <c:dLbl>
              <c:idx val="32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748-4998-A7B9-B468027B44FA}"/>
                </c:ext>
              </c:extLst>
            </c:dLbl>
            <c:dLbl>
              <c:idx val="32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748-4998-A7B9-B468027B44FA}"/>
                </c:ext>
              </c:extLst>
            </c:dLbl>
            <c:dLbl>
              <c:idx val="32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748-4998-A7B9-B468027B44FA}"/>
                </c:ext>
              </c:extLst>
            </c:dLbl>
            <c:dLbl>
              <c:idx val="32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748-4998-A7B9-B468027B44FA}"/>
                </c:ext>
              </c:extLst>
            </c:dLbl>
            <c:dLbl>
              <c:idx val="32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748-4998-A7B9-B468027B44FA}"/>
                </c:ext>
              </c:extLst>
            </c:dLbl>
            <c:dLbl>
              <c:idx val="32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748-4998-A7B9-B468027B44FA}"/>
                </c:ext>
              </c:extLst>
            </c:dLbl>
            <c:dLbl>
              <c:idx val="32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748-4998-A7B9-B468027B44FA}"/>
                </c:ext>
              </c:extLst>
            </c:dLbl>
            <c:dLbl>
              <c:idx val="32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748-4998-A7B9-B468027B44FA}"/>
                </c:ext>
              </c:extLst>
            </c:dLbl>
            <c:dLbl>
              <c:idx val="32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F748-4998-A7B9-B468027B44FA}"/>
                </c:ext>
              </c:extLst>
            </c:dLbl>
            <c:dLbl>
              <c:idx val="32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F748-4998-A7B9-B468027B44FA}"/>
                </c:ext>
              </c:extLst>
            </c:dLbl>
            <c:dLbl>
              <c:idx val="33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F748-4998-A7B9-B468027B44FA}"/>
                </c:ext>
              </c:extLst>
            </c:dLbl>
            <c:dLbl>
              <c:idx val="3301"/>
              <c:tx>
                <c:rich>
                  <a:bodyPr/>
                  <a:lstStyle/>
                  <a:p>
                    <a:fld id="{38A92D6C-EBD2-A845-B187-7D4315F30B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748-4998-A7B9-B468027B44FA}"/>
                </c:ext>
              </c:extLst>
            </c:dLbl>
            <c:dLbl>
              <c:idx val="3302"/>
              <c:tx>
                <c:rich>
                  <a:bodyPr/>
                  <a:lstStyle/>
                  <a:p>
                    <a:fld id="{2126AADF-DDB6-9E47-804B-7E89EFF180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748-4998-A7B9-B468027B44FA}"/>
                </c:ext>
              </c:extLst>
            </c:dLbl>
            <c:dLbl>
              <c:idx val="3303"/>
              <c:tx>
                <c:rich>
                  <a:bodyPr/>
                  <a:lstStyle/>
                  <a:p>
                    <a:fld id="{D8AC32D3-B3C0-4542-A589-20B9879804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748-4998-A7B9-B468027B44FA}"/>
                </c:ext>
              </c:extLst>
            </c:dLbl>
            <c:dLbl>
              <c:idx val="3304"/>
              <c:tx>
                <c:rich>
                  <a:bodyPr/>
                  <a:lstStyle/>
                  <a:p>
                    <a:fld id="{14610D07-3BAB-0646-B4C8-83686AD9C2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748-4998-A7B9-B468027B44FA}"/>
                </c:ext>
              </c:extLst>
            </c:dLbl>
            <c:dLbl>
              <c:idx val="3305"/>
              <c:tx>
                <c:rich>
                  <a:bodyPr/>
                  <a:lstStyle/>
                  <a:p>
                    <a:fld id="{1060BD65-2391-484A-9025-51CEE6AD8A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748-4998-A7B9-B468027B44FA}"/>
                </c:ext>
              </c:extLst>
            </c:dLbl>
            <c:dLbl>
              <c:idx val="3306"/>
              <c:tx>
                <c:rich>
                  <a:bodyPr/>
                  <a:lstStyle/>
                  <a:p>
                    <a:fld id="{29A8016A-9D59-1A4D-9831-93F0BF953C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748-4998-A7B9-B468027B44FA}"/>
                </c:ext>
              </c:extLst>
            </c:dLbl>
            <c:dLbl>
              <c:idx val="3307"/>
              <c:tx>
                <c:rich>
                  <a:bodyPr/>
                  <a:lstStyle/>
                  <a:p>
                    <a:fld id="{68DDF411-E3B0-7C45-9E44-E96819BF7F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748-4998-A7B9-B468027B44FA}"/>
                </c:ext>
              </c:extLst>
            </c:dLbl>
            <c:dLbl>
              <c:idx val="3308"/>
              <c:tx>
                <c:rich>
                  <a:bodyPr/>
                  <a:lstStyle/>
                  <a:p>
                    <a:fld id="{FE5AC753-9FC2-234E-A8EE-D222E481FE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748-4998-A7B9-B468027B44FA}"/>
                </c:ext>
              </c:extLst>
            </c:dLbl>
            <c:dLbl>
              <c:idx val="3309"/>
              <c:tx>
                <c:rich>
                  <a:bodyPr/>
                  <a:lstStyle/>
                  <a:p>
                    <a:fld id="{C9371910-A923-6540-B986-F4FF0231A4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748-4998-A7B9-B468027B44FA}"/>
                </c:ext>
              </c:extLst>
            </c:dLbl>
            <c:dLbl>
              <c:idx val="3310"/>
              <c:tx>
                <c:rich>
                  <a:bodyPr/>
                  <a:lstStyle/>
                  <a:p>
                    <a:fld id="{1E697704-E0B6-6D41-BB63-06C932F171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748-4998-A7B9-B468027B44FA}"/>
                </c:ext>
              </c:extLst>
            </c:dLbl>
            <c:dLbl>
              <c:idx val="3311"/>
              <c:tx>
                <c:rich>
                  <a:bodyPr/>
                  <a:lstStyle/>
                  <a:p>
                    <a:fld id="{0DBCEB29-3EA6-F740-84B0-B5DBD9D008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748-4998-A7B9-B468027B44FA}"/>
                </c:ext>
              </c:extLst>
            </c:dLbl>
            <c:dLbl>
              <c:idx val="33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F748-4998-A7B9-B468027B44FA}"/>
                </c:ext>
              </c:extLst>
            </c:dLbl>
            <c:dLbl>
              <c:idx val="33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F748-4998-A7B9-B468027B44FA}"/>
                </c:ext>
              </c:extLst>
            </c:dLbl>
            <c:dLbl>
              <c:idx val="33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F748-4998-A7B9-B468027B44FA}"/>
                </c:ext>
              </c:extLst>
            </c:dLbl>
            <c:dLbl>
              <c:idx val="33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F748-4998-A7B9-B468027B44FA}"/>
                </c:ext>
              </c:extLst>
            </c:dLbl>
            <c:dLbl>
              <c:idx val="33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F748-4998-A7B9-B468027B44FA}"/>
                </c:ext>
              </c:extLst>
            </c:dLbl>
            <c:dLbl>
              <c:idx val="33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F748-4998-A7B9-B468027B44FA}"/>
                </c:ext>
              </c:extLst>
            </c:dLbl>
            <c:dLbl>
              <c:idx val="33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F748-4998-A7B9-B468027B44FA}"/>
                </c:ext>
              </c:extLst>
            </c:dLbl>
            <c:dLbl>
              <c:idx val="33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F748-4998-A7B9-B468027B44FA}"/>
                </c:ext>
              </c:extLst>
            </c:dLbl>
            <c:dLbl>
              <c:idx val="33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F748-4998-A7B9-B468027B44FA}"/>
                </c:ext>
              </c:extLst>
            </c:dLbl>
            <c:dLbl>
              <c:idx val="33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F748-4998-A7B9-B468027B44FA}"/>
                </c:ext>
              </c:extLst>
            </c:dLbl>
            <c:dLbl>
              <c:idx val="33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F748-4998-A7B9-B468027B44FA}"/>
                </c:ext>
              </c:extLst>
            </c:dLbl>
            <c:dLbl>
              <c:idx val="33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F748-4998-A7B9-B468027B44FA}"/>
                </c:ext>
              </c:extLst>
            </c:dLbl>
            <c:dLbl>
              <c:idx val="3324"/>
              <c:tx>
                <c:rich>
                  <a:bodyPr/>
                  <a:lstStyle/>
                  <a:p>
                    <a:fld id="{B3775286-6145-C742-A663-89765C6419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F748-4998-A7B9-B468027B44FA}"/>
                </c:ext>
              </c:extLst>
            </c:dLbl>
            <c:dLbl>
              <c:idx val="3325"/>
              <c:tx>
                <c:rich>
                  <a:bodyPr/>
                  <a:lstStyle/>
                  <a:p>
                    <a:fld id="{BEEBF1FA-0E79-2C4A-99E7-078AE3B237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F748-4998-A7B9-B468027B44FA}"/>
                </c:ext>
              </c:extLst>
            </c:dLbl>
            <c:dLbl>
              <c:idx val="3326"/>
              <c:tx>
                <c:rich>
                  <a:bodyPr/>
                  <a:lstStyle/>
                  <a:p>
                    <a:fld id="{9CF0CBF7-F92C-6446-BE95-8CE32AFD19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748-4998-A7B9-B468027B44FA}"/>
                </c:ext>
              </c:extLst>
            </c:dLbl>
            <c:dLbl>
              <c:idx val="3327"/>
              <c:tx>
                <c:rich>
                  <a:bodyPr/>
                  <a:lstStyle/>
                  <a:p>
                    <a:fld id="{1D1D7617-5E18-EE4C-BE76-80C53FA6A6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748-4998-A7B9-B468027B44FA}"/>
                </c:ext>
              </c:extLst>
            </c:dLbl>
            <c:dLbl>
              <c:idx val="3328"/>
              <c:tx>
                <c:rich>
                  <a:bodyPr/>
                  <a:lstStyle/>
                  <a:p>
                    <a:fld id="{848EF7CA-1BD1-0646-84E1-4644411AF4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748-4998-A7B9-B468027B44FA}"/>
                </c:ext>
              </c:extLst>
            </c:dLbl>
            <c:dLbl>
              <c:idx val="3329"/>
              <c:tx>
                <c:rich>
                  <a:bodyPr/>
                  <a:lstStyle/>
                  <a:p>
                    <a:fld id="{7EDF9EA0-FAC1-A449-9F12-F5FD6AFE4D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748-4998-A7B9-B468027B44FA}"/>
                </c:ext>
              </c:extLst>
            </c:dLbl>
            <c:dLbl>
              <c:idx val="3330"/>
              <c:tx>
                <c:rich>
                  <a:bodyPr/>
                  <a:lstStyle/>
                  <a:p>
                    <a:fld id="{25FA3354-A30D-0F4B-906F-F31E32D022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F748-4998-A7B9-B468027B44FA}"/>
                </c:ext>
              </c:extLst>
            </c:dLbl>
            <c:dLbl>
              <c:idx val="3331"/>
              <c:tx>
                <c:rich>
                  <a:bodyPr/>
                  <a:lstStyle/>
                  <a:p>
                    <a:fld id="{B6E30A47-1508-AE40-B166-EE16181CD0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F748-4998-A7B9-B468027B44FA}"/>
                </c:ext>
              </c:extLst>
            </c:dLbl>
            <c:dLbl>
              <c:idx val="3332"/>
              <c:tx>
                <c:rich>
                  <a:bodyPr/>
                  <a:lstStyle/>
                  <a:p>
                    <a:fld id="{00FC58CC-27FA-1A45-8094-2AFA4E4861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F748-4998-A7B9-B468027B44FA}"/>
                </c:ext>
              </c:extLst>
            </c:dLbl>
            <c:dLbl>
              <c:idx val="3333"/>
              <c:tx>
                <c:rich>
                  <a:bodyPr/>
                  <a:lstStyle/>
                  <a:p>
                    <a:fld id="{9E5C48FB-D334-4040-B8A7-1D6AB9E657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F748-4998-A7B9-B468027B44FA}"/>
                </c:ext>
              </c:extLst>
            </c:dLbl>
            <c:dLbl>
              <c:idx val="3334"/>
              <c:tx>
                <c:rich>
                  <a:bodyPr/>
                  <a:lstStyle/>
                  <a:p>
                    <a:fld id="{484BD72D-5063-D44D-9F18-C205D3B685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F748-4998-A7B9-B468027B44FA}"/>
                </c:ext>
              </c:extLst>
            </c:dLbl>
            <c:dLbl>
              <c:idx val="3335"/>
              <c:tx>
                <c:rich>
                  <a:bodyPr/>
                  <a:lstStyle/>
                  <a:p>
                    <a:fld id="{63F6173E-CCCB-AF43-AF06-04EBB44069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F748-4998-A7B9-B468027B44FA}"/>
                </c:ext>
              </c:extLst>
            </c:dLbl>
            <c:dLbl>
              <c:idx val="3336"/>
              <c:tx>
                <c:rich>
                  <a:bodyPr/>
                  <a:lstStyle/>
                  <a:p>
                    <a:fld id="{5FD38E10-3554-9344-A70A-CD1B60163F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F748-4998-A7B9-B468027B44FA}"/>
                </c:ext>
              </c:extLst>
            </c:dLbl>
            <c:dLbl>
              <c:idx val="3337"/>
              <c:tx>
                <c:rich>
                  <a:bodyPr/>
                  <a:lstStyle/>
                  <a:p>
                    <a:fld id="{2F894D44-9561-F244-AF7B-813CAA5A4A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F748-4998-A7B9-B468027B44FA}"/>
                </c:ext>
              </c:extLst>
            </c:dLbl>
            <c:dLbl>
              <c:idx val="3338"/>
              <c:tx>
                <c:rich>
                  <a:bodyPr/>
                  <a:lstStyle/>
                  <a:p>
                    <a:fld id="{7CE64D7E-A442-CB41-A10E-6B27909CD1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F748-4998-A7B9-B468027B44FA}"/>
                </c:ext>
              </c:extLst>
            </c:dLbl>
            <c:dLbl>
              <c:idx val="3339"/>
              <c:tx>
                <c:rich>
                  <a:bodyPr/>
                  <a:lstStyle/>
                  <a:p>
                    <a:fld id="{891D2BB2-4B23-654B-88A7-0C0607888C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F748-4998-A7B9-B468027B44FA}"/>
                </c:ext>
              </c:extLst>
            </c:dLbl>
            <c:dLbl>
              <c:idx val="3340"/>
              <c:tx>
                <c:rich>
                  <a:bodyPr/>
                  <a:lstStyle/>
                  <a:p>
                    <a:fld id="{BB5FB67A-1D41-9942-B002-0E3E1AB41E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F748-4998-A7B9-B468027B44FA}"/>
                </c:ext>
              </c:extLst>
            </c:dLbl>
            <c:dLbl>
              <c:idx val="3341"/>
              <c:tx>
                <c:rich>
                  <a:bodyPr/>
                  <a:lstStyle/>
                  <a:p>
                    <a:fld id="{AA17F5F8-21E0-8243-99E1-A88F97C6D8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F748-4998-A7B9-B468027B44FA}"/>
                </c:ext>
              </c:extLst>
            </c:dLbl>
            <c:dLbl>
              <c:idx val="3342"/>
              <c:tx>
                <c:rich>
                  <a:bodyPr/>
                  <a:lstStyle/>
                  <a:p>
                    <a:fld id="{880D4121-34B9-034C-9C56-C32848672D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F748-4998-A7B9-B468027B44FA}"/>
                </c:ext>
              </c:extLst>
            </c:dLbl>
            <c:dLbl>
              <c:idx val="3343"/>
              <c:tx>
                <c:rich>
                  <a:bodyPr/>
                  <a:lstStyle/>
                  <a:p>
                    <a:fld id="{64F09342-F9D9-1B44-B236-A891870B43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F748-4998-A7B9-B468027B44FA}"/>
                </c:ext>
              </c:extLst>
            </c:dLbl>
            <c:dLbl>
              <c:idx val="3344"/>
              <c:tx>
                <c:rich>
                  <a:bodyPr/>
                  <a:lstStyle/>
                  <a:p>
                    <a:fld id="{E885F4F7-AAB0-6A4A-84A5-2C4560AC40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F748-4998-A7B9-B468027B44FA}"/>
                </c:ext>
              </c:extLst>
            </c:dLbl>
            <c:dLbl>
              <c:idx val="3345"/>
              <c:tx>
                <c:rich>
                  <a:bodyPr/>
                  <a:lstStyle/>
                  <a:p>
                    <a:fld id="{5FCA3543-4A04-694A-B9C9-5FAB942744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F748-4998-A7B9-B468027B44FA}"/>
                </c:ext>
              </c:extLst>
            </c:dLbl>
            <c:dLbl>
              <c:idx val="3346"/>
              <c:tx>
                <c:rich>
                  <a:bodyPr/>
                  <a:lstStyle/>
                  <a:p>
                    <a:fld id="{7873B5B4-9634-DC45-BD75-8F46447415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F748-4998-A7B9-B468027B44FA}"/>
                </c:ext>
              </c:extLst>
            </c:dLbl>
            <c:dLbl>
              <c:idx val="3347"/>
              <c:tx>
                <c:rich>
                  <a:bodyPr/>
                  <a:lstStyle/>
                  <a:p>
                    <a:fld id="{AC048590-4AC2-1E43-A4EA-627CBB5810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F748-4998-A7B9-B468027B44FA}"/>
                </c:ext>
              </c:extLst>
            </c:dLbl>
            <c:dLbl>
              <c:idx val="3348"/>
              <c:tx>
                <c:rich>
                  <a:bodyPr/>
                  <a:lstStyle/>
                  <a:p>
                    <a:fld id="{C4256E37-BC2D-8E40-8CC3-8132044838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F748-4998-A7B9-B468027B44FA}"/>
                </c:ext>
              </c:extLst>
            </c:dLbl>
            <c:dLbl>
              <c:idx val="3349"/>
              <c:tx>
                <c:rich>
                  <a:bodyPr/>
                  <a:lstStyle/>
                  <a:p>
                    <a:fld id="{2B94865A-3EB1-A740-A5A9-AC738744F2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F748-4998-A7B9-B468027B44FA}"/>
                </c:ext>
              </c:extLst>
            </c:dLbl>
            <c:dLbl>
              <c:idx val="3350"/>
              <c:tx>
                <c:rich>
                  <a:bodyPr/>
                  <a:lstStyle/>
                  <a:p>
                    <a:fld id="{304F4193-2C82-D74D-926D-C01A7F60CF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F748-4998-A7B9-B468027B44FA}"/>
                </c:ext>
              </c:extLst>
            </c:dLbl>
            <c:dLbl>
              <c:idx val="3351"/>
              <c:tx>
                <c:rich>
                  <a:bodyPr/>
                  <a:lstStyle/>
                  <a:p>
                    <a:fld id="{3818A37B-CF25-264B-9A02-5B88821632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F748-4998-A7B9-B468027B44FA}"/>
                </c:ext>
              </c:extLst>
            </c:dLbl>
            <c:dLbl>
              <c:idx val="3352"/>
              <c:tx>
                <c:rich>
                  <a:bodyPr/>
                  <a:lstStyle/>
                  <a:p>
                    <a:fld id="{5F493FF3-5C2C-E24A-AC67-E66D69A9AB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F748-4998-A7B9-B468027B44FA}"/>
                </c:ext>
              </c:extLst>
            </c:dLbl>
            <c:dLbl>
              <c:idx val="3353"/>
              <c:tx>
                <c:rich>
                  <a:bodyPr/>
                  <a:lstStyle/>
                  <a:p>
                    <a:fld id="{57D2B303-81D3-E94C-807F-8EDDABF84B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F748-4998-A7B9-B468027B44FA}"/>
                </c:ext>
              </c:extLst>
            </c:dLbl>
            <c:dLbl>
              <c:idx val="3354"/>
              <c:tx>
                <c:rich>
                  <a:bodyPr/>
                  <a:lstStyle/>
                  <a:p>
                    <a:fld id="{F8E1E4C2-B001-884F-9048-4B27EFB5F8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F748-4998-A7B9-B468027B44FA}"/>
                </c:ext>
              </c:extLst>
            </c:dLbl>
            <c:dLbl>
              <c:idx val="3355"/>
              <c:tx>
                <c:rich>
                  <a:bodyPr/>
                  <a:lstStyle/>
                  <a:p>
                    <a:fld id="{43F9E8BA-D7FF-CA4F-8B47-43115D27B2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F748-4998-A7B9-B468027B44FA}"/>
                </c:ext>
              </c:extLst>
            </c:dLbl>
            <c:dLbl>
              <c:idx val="3356"/>
              <c:tx>
                <c:rich>
                  <a:bodyPr/>
                  <a:lstStyle/>
                  <a:p>
                    <a:fld id="{0FF201AD-A32B-B743-89F1-456F3A9A49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F748-4998-A7B9-B468027B44FA}"/>
                </c:ext>
              </c:extLst>
            </c:dLbl>
            <c:dLbl>
              <c:idx val="3357"/>
              <c:tx>
                <c:rich>
                  <a:bodyPr/>
                  <a:lstStyle/>
                  <a:p>
                    <a:fld id="{C0E56A8D-10CC-4F4D-8E23-0E303DB33E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F748-4998-A7B9-B468027B44FA}"/>
                </c:ext>
              </c:extLst>
            </c:dLbl>
            <c:dLbl>
              <c:idx val="3358"/>
              <c:tx>
                <c:rich>
                  <a:bodyPr/>
                  <a:lstStyle/>
                  <a:p>
                    <a:fld id="{A4A3175E-DC1F-714E-B646-EC35218ED4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F748-4998-A7B9-B468027B44FA}"/>
                </c:ext>
              </c:extLst>
            </c:dLbl>
            <c:dLbl>
              <c:idx val="3359"/>
              <c:tx>
                <c:rich>
                  <a:bodyPr/>
                  <a:lstStyle/>
                  <a:p>
                    <a:fld id="{D4D9FB85-C6AE-C549-8DD1-5920FBF26D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F748-4998-A7B9-B468027B44FA}"/>
                </c:ext>
              </c:extLst>
            </c:dLbl>
            <c:dLbl>
              <c:idx val="33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F748-4998-A7B9-B468027B44FA}"/>
                </c:ext>
              </c:extLst>
            </c:dLbl>
            <c:dLbl>
              <c:idx val="33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F748-4998-A7B9-B468027B44FA}"/>
                </c:ext>
              </c:extLst>
            </c:dLbl>
            <c:dLbl>
              <c:idx val="33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F748-4998-A7B9-B468027B44FA}"/>
                </c:ext>
              </c:extLst>
            </c:dLbl>
            <c:dLbl>
              <c:idx val="33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F748-4998-A7B9-B468027B44FA}"/>
                </c:ext>
              </c:extLst>
            </c:dLbl>
            <c:dLbl>
              <c:idx val="3364"/>
              <c:tx>
                <c:rich>
                  <a:bodyPr/>
                  <a:lstStyle/>
                  <a:p>
                    <a:fld id="{47361936-643D-6046-BAFB-ACFB1EB487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F748-4998-A7B9-B468027B44FA}"/>
                </c:ext>
              </c:extLst>
            </c:dLbl>
            <c:dLbl>
              <c:idx val="3365"/>
              <c:tx>
                <c:rich>
                  <a:bodyPr/>
                  <a:lstStyle/>
                  <a:p>
                    <a:fld id="{AE93DF39-AA99-D849-AB78-ED0AD7F9F4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F748-4998-A7B9-B468027B44FA}"/>
                </c:ext>
              </c:extLst>
            </c:dLbl>
            <c:dLbl>
              <c:idx val="3366"/>
              <c:tx>
                <c:rich>
                  <a:bodyPr/>
                  <a:lstStyle/>
                  <a:p>
                    <a:fld id="{0681E2E4-1C7D-CA41-A004-766E2FA8D1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F748-4998-A7B9-B468027B44FA}"/>
                </c:ext>
              </c:extLst>
            </c:dLbl>
            <c:dLbl>
              <c:idx val="3367"/>
              <c:tx>
                <c:rich>
                  <a:bodyPr/>
                  <a:lstStyle/>
                  <a:p>
                    <a:fld id="{6149C8B1-4AF9-7A4A-9E9A-ED98428ED8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F748-4998-A7B9-B468027B44FA}"/>
                </c:ext>
              </c:extLst>
            </c:dLbl>
            <c:dLbl>
              <c:idx val="3368"/>
              <c:tx>
                <c:rich>
                  <a:bodyPr/>
                  <a:lstStyle/>
                  <a:p>
                    <a:fld id="{6523D835-6258-7E47-9936-07F295FE1B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F748-4998-A7B9-B468027B44FA}"/>
                </c:ext>
              </c:extLst>
            </c:dLbl>
            <c:dLbl>
              <c:idx val="3369"/>
              <c:tx>
                <c:rich>
                  <a:bodyPr/>
                  <a:lstStyle/>
                  <a:p>
                    <a:fld id="{FB2A7BED-4577-3E4B-A09A-B5B89F5878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F748-4998-A7B9-B468027B44FA}"/>
                </c:ext>
              </c:extLst>
            </c:dLbl>
            <c:dLbl>
              <c:idx val="3370"/>
              <c:tx>
                <c:rich>
                  <a:bodyPr/>
                  <a:lstStyle/>
                  <a:p>
                    <a:fld id="{FD8490E2-2A59-354A-A84E-B0CDE012EF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F748-4998-A7B9-B468027B44FA}"/>
                </c:ext>
              </c:extLst>
            </c:dLbl>
            <c:dLbl>
              <c:idx val="33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F748-4998-A7B9-B468027B44FA}"/>
                </c:ext>
              </c:extLst>
            </c:dLbl>
            <c:dLbl>
              <c:idx val="33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F748-4998-A7B9-B468027B44FA}"/>
                </c:ext>
              </c:extLst>
            </c:dLbl>
            <c:dLbl>
              <c:idx val="33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F748-4998-A7B9-B468027B44FA}"/>
                </c:ext>
              </c:extLst>
            </c:dLbl>
            <c:dLbl>
              <c:idx val="33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F748-4998-A7B9-B468027B44FA}"/>
                </c:ext>
              </c:extLst>
            </c:dLbl>
            <c:dLbl>
              <c:idx val="33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F748-4998-A7B9-B468027B44FA}"/>
                </c:ext>
              </c:extLst>
            </c:dLbl>
            <c:dLbl>
              <c:idx val="3376"/>
              <c:tx>
                <c:rich>
                  <a:bodyPr/>
                  <a:lstStyle/>
                  <a:p>
                    <a:fld id="{7CE2C158-1959-6340-A173-87F37C0847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F748-4998-A7B9-B468027B44FA}"/>
                </c:ext>
              </c:extLst>
            </c:dLbl>
            <c:dLbl>
              <c:idx val="3377"/>
              <c:tx>
                <c:rich>
                  <a:bodyPr/>
                  <a:lstStyle/>
                  <a:p>
                    <a:fld id="{8219FB35-6763-ED4A-98D2-7FFAD5FF23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F748-4998-A7B9-B468027B44FA}"/>
                </c:ext>
              </c:extLst>
            </c:dLbl>
            <c:dLbl>
              <c:idx val="3378"/>
              <c:tx>
                <c:rich>
                  <a:bodyPr/>
                  <a:lstStyle/>
                  <a:p>
                    <a:fld id="{15454859-1A60-A648-8F3E-EBCFB4F645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F748-4998-A7B9-B468027B44FA}"/>
                </c:ext>
              </c:extLst>
            </c:dLbl>
            <c:dLbl>
              <c:idx val="33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F748-4998-A7B9-B468027B44FA}"/>
                </c:ext>
              </c:extLst>
            </c:dLbl>
            <c:dLbl>
              <c:idx val="33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F748-4998-A7B9-B468027B44FA}"/>
                </c:ext>
              </c:extLst>
            </c:dLbl>
            <c:dLbl>
              <c:idx val="33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F748-4998-A7B9-B468027B44FA}"/>
                </c:ext>
              </c:extLst>
            </c:dLbl>
            <c:dLbl>
              <c:idx val="33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F748-4998-A7B9-B468027B44FA}"/>
                </c:ext>
              </c:extLst>
            </c:dLbl>
            <c:dLbl>
              <c:idx val="33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F748-4998-A7B9-B468027B44FA}"/>
                </c:ext>
              </c:extLst>
            </c:dLbl>
            <c:dLbl>
              <c:idx val="33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F748-4998-A7B9-B468027B44FA}"/>
                </c:ext>
              </c:extLst>
            </c:dLbl>
            <c:dLbl>
              <c:idx val="33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F748-4998-A7B9-B468027B44FA}"/>
                </c:ext>
              </c:extLst>
            </c:dLbl>
            <c:dLbl>
              <c:idx val="33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F748-4998-A7B9-B468027B44FA}"/>
                </c:ext>
              </c:extLst>
            </c:dLbl>
            <c:dLbl>
              <c:idx val="33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F748-4998-A7B9-B468027B44FA}"/>
                </c:ext>
              </c:extLst>
            </c:dLbl>
            <c:dLbl>
              <c:idx val="33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F748-4998-A7B9-B468027B44FA}"/>
                </c:ext>
              </c:extLst>
            </c:dLbl>
            <c:dLbl>
              <c:idx val="33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F748-4998-A7B9-B468027B44FA}"/>
                </c:ext>
              </c:extLst>
            </c:dLbl>
            <c:dLbl>
              <c:idx val="33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F748-4998-A7B9-B468027B44FA}"/>
                </c:ext>
              </c:extLst>
            </c:dLbl>
            <c:dLbl>
              <c:idx val="3391"/>
              <c:tx>
                <c:rich>
                  <a:bodyPr/>
                  <a:lstStyle/>
                  <a:p>
                    <a:fld id="{F2E02FD9-DA68-7F4E-BC6E-00F1D74249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F748-4998-A7B9-B468027B44FA}"/>
                </c:ext>
              </c:extLst>
            </c:dLbl>
            <c:dLbl>
              <c:idx val="3392"/>
              <c:tx>
                <c:rich>
                  <a:bodyPr/>
                  <a:lstStyle/>
                  <a:p>
                    <a:fld id="{E88C0163-41AA-0F44-92DA-7079808ACB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F748-4998-A7B9-B468027B44FA}"/>
                </c:ext>
              </c:extLst>
            </c:dLbl>
            <c:dLbl>
              <c:idx val="33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F748-4998-A7B9-B468027B44FA}"/>
                </c:ext>
              </c:extLst>
            </c:dLbl>
            <c:dLbl>
              <c:idx val="3394"/>
              <c:tx>
                <c:rich>
                  <a:bodyPr/>
                  <a:lstStyle/>
                  <a:p>
                    <a:fld id="{3E58308D-68C4-4B4F-8D5B-A50EC3D064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F748-4998-A7B9-B468027B44FA}"/>
                </c:ext>
              </c:extLst>
            </c:dLbl>
            <c:dLbl>
              <c:idx val="3395"/>
              <c:tx>
                <c:rich>
                  <a:bodyPr/>
                  <a:lstStyle/>
                  <a:p>
                    <a:fld id="{1E6C24EC-4639-314A-BB10-670E80D491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F748-4998-A7B9-B468027B44FA}"/>
                </c:ext>
              </c:extLst>
            </c:dLbl>
            <c:dLbl>
              <c:idx val="33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F748-4998-A7B9-B468027B44FA}"/>
                </c:ext>
              </c:extLst>
            </c:dLbl>
            <c:dLbl>
              <c:idx val="3397"/>
              <c:tx>
                <c:rich>
                  <a:bodyPr/>
                  <a:lstStyle/>
                  <a:p>
                    <a:fld id="{0F6F7115-830F-BB41-8A97-2D77BEC437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F748-4998-A7B9-B468027B44FA}"/>
                </c:ext>
              </c:extLst>
            </c:dLbl>
            <c:dLbl>
              <c:idx val="3398"/>
              <c:tx>
                <c:rich>
                  <a:bodyPr/>
                  <a:lstStyle/>
                  <a:p>
                    <a:fld id="{5F92486C-C767-F844-8793-79782100A7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F748-4998-A7B9-B468027B44FA}"/>
                </c:ext>
              </c:extLst>
            </c:dLbl>
            <c:dLbl>
              <c:idx val="33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F748-4998-A7B9-B468027B44FA}"/>
                </c:ext>
              </c:extLst>
            </c:dLbl>
            <c:dLbl>
              <c:idx val="34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F748-4998-A7B9-B468027B44FA}"/>
                </c:ext>
              </c:extLst>
            </c:dLbl>
            <c:dLbl>
              <c:idx val="34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F748-4998-A7B9-B468027B44FA}"/>
                </c:ext>
              </c:extLst>
            </c:dLbl>
            <c:dLbl>
              <c:idx val="34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F748-4998-A7B9-B468027B44FA}"/>
                </c:ext>
              </c:extLst>
            </c:dLbl>
            <c:dLbl>
              <c:idx val="34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F748-4998-A7B9-B468027B44FA}"/>
                </c:ext>
              </c:extLst>
            </c:dLbl>
            <c:dLbl>
              <c:idx val="34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F748-4998-A7B9-B468027B44FA}"/>
                </c:ext>
              </c:extLst>
            </c:dLbl>
            <c:dLbl>
              <c:idx val="34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F748-4998-A7B9-B468027B44FA}"/>
                </c:ext>
              </c:extLst>
            </c:dLbl>
            <c:dLbl>
              <c:idx val="34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F748-4998-A7B9-B468027B44FA}"/>
                </c:ext>
              </c:extLst>
            </c:dLbl>
            <c:dLbl>
              <c:idx val="34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F748-4998-A7B9-B468027B44FA}"/>
                </c:ext>
              </c:extLst>
            </c:dLbl>
            <c:dLbl>
              <c:idx val="3408"/>
              <c:tx>
                <c:rich>
                  <a:bodyPr/>
                  <a:lstStyle/>
                  <a:p>
                    <a:fld id="{15A49C8C-A535-4A48-AC73-49A30D3F54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F748-4998-A7B9-B468027B44FA}"/>
                </c:ext>
              </c:extLst>
            </c:dLbl>
            <c:dLbl>
              <c:idx val="3409"/>
              <c:tx>
                <c:rich>
                  <a:bodyPr/>
                  <a:lstStyle/>
                  <a:p>
                    <a:fld id="{41D729F2-66BD-F14C-93EB-6D5FFE7CA7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F748-4998-A7B9-B468027B44FA}"/>
                </c:ext>
              </c:extLst>
            </c:dLbl>
            <c:dLbl>
              <c:idx val="3410"/>
              <c:tx>
                <c:rich>
                  <a:bodyPr/>
                  <a:lstStyle/>
                  <a:p>
                    <a:fld id="{64E25833-1B68-D345-8240-9798306B43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F748-4998-A7B9-B468027B44FA}"/>
                </c:ext>
              </c:extLst>
            </c:dLbl>
            <c:dLbl>
              <c:idx val="3411"/>
              <c:tx>
                <c:rich>
                  <a:bodyPr/>
                  <a:lstStyle/>
                  <a:p>
                    <a:fld id="{8BABA556-2D14-E94C-ABB8-22E0526425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F748-4998-A7B9-B468027B44FA}"/>
                </c:ext>
              </c:extLst>
            </c:dLbl>
            <c:dLbl>
              <c:idx val="3412"/>
              <c:tx>
                <c:rich>
                  <a:bodyPr/>
                  <a:lstStyle/>
                  <a:p>
                    <a:fld id="{B7D802EF-E54D-7543-8D0C-4E41871FA9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F748-4998-A7B9-B468027B44FA}"/>
                </c:ext>
              </c:extLst>
            </c:dLbl>
            <c:dLbl>
              <c:idx val="3413"/>
              <c:tx>
                <c:rich>
                  <a:bodyPr/>
                  <a:lstStyle/>
                  <a:p>
                    <a:fld id="{60A612A3-84C7-3240-9287-7C7C0AB4E4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F748-4998-A7B9-B468027B44FA}"/>
                </c:ext>
              </c:extLst>
            </c:dLbl>
            <c:dLbl>
              <c:idx val="3414"/>
              <c:tx>
                <c:rich>
                  <a:bodyPr/>
                  <a:lstStyle/>
                  <a:p>
                    <a:fld id="{68CA7A7E-F9BF-8E46-B7A5-FAA8C26DD1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F748-4998-A7B9-B468027B44FA}"/>
                </c:ext>
              </c:extLst>
            </c:dLbl>
            <c:dLbl>
              <c:idx val="34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B53-4EEF-AD63-5BF881BFA840}"/>
                </c:ext>
              </c:extLst>
            </c:dLbl>
            <c:dLbl>
              <c:idx val="3416"/>
              <c:layout>
                <c:manualLayout>
                  <c:x val="1.9488504150108745E-2"/>
                  <c:y val="7.2162379930606896E-2"/>
                </c:manualLayout>
              </c:layout>
              <c:tx>
                <c:rich>
                  <a:bodyPr/>
                  <a:lstStyle/>
                  <a:p>
                    <a:fld id="{3BDFA7CF-4A41-F345-A567-60A37829BC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B53-4EEF-AD63-5BF881BFA840}"/>
                </c:ext>
              </c:extLst>
            </c:dLbl>
            <c:dLbl>
              <c:idx val="3417"/>
              <c:tx>
                <c:rich>
                  <a:bodyPr/>
                  <a:lstStyle/>
                  <a:p>
                    <a:fld id="{3F4B7778-04D8-DA4B-AE17-172EC137CF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53-4EEF-AD63-5BF881BFA840}"/>
                </c:ext>
              </c:extLst>
            </c:dLbl>
            <c:dLbl>
              <c:idx val="3418"/>
              <c:tx>
                <c:rich>
                  <a:bodyPr/>
                  <a:lstStyle/>
                  <a:p>
                    <a:fld id="{EBF27121-048B-AE43-8360-CD605FE4AF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B53-4EEF-AD63-5BF881BFA840}"/>
                </c:ext>
              </c:extLst>
            </c:dLbl>
            <c:dLbl>
              <c:idx val="3419"/>
              <c:tx>
                <c:rich>
                  <a:bodyPr/>
                  <a:lstStyle/>
                  <a:p>
                    <a:fld id="{26A82296-6CA0-6F44-9BB0-C9E57EABD0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B53-4EEF-AD63-5BF881BFA840}"/>
                </c:ext>
              </c:extLst>
            </c:dLbl>
            <c:dLbl>
              <c:idx val="3420"/>
              <c:tx>
                <c:rich>
                  <a:bodyPr/>
                  <a:lstStyle/>
                  <a:p>
                    <a:fld id="{3BED0E64-FBFB-194D-BD49-195631F199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B53-4EEF-AD63-5BF881BFA840}"/>
                </c:ext>
              </c:extLst>
            </c:dLbl>
            <c:dLbl>
              <c:idx val="3421"/>
              <c:tx>
                <c:rich>
                  <a:bodyPr/>
                  <a:lstStyle/>
                  <a:p>
                    <a:fld id="{2A6D5B58-1721-064A-AA15-7C0E8CC80F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B53-4EEF-AD63-5BF881BFA840}"/>
                </c:ext>
              </c:extLst>
            </c:dLbl>
            <c:dLbl>
              <c:idx val="34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B53-4EEF-AD63-5BF881BFA840}"/>
                </c:ext>
              </c:extLst>
            </c:dLbl>
            <c:dLbl>
              <c:idx val="34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B53-4EEF-AD63-5BF881BFA840}"/>
                </c:ext>
              </c:extLst>
            </c:dLbl>
            <c:dLbl>
              <c:idx val="3424"/>
              <c:tx>
                <c:rich>
                  <a:bodyPr/>
                  <a:lstStyle/>
                  <a:p>
                    <a:fld id="{01AC3F3D-A921-9646-BCE3-50E718A0DF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B53-4EEF-AD63-5BF881BFA840}"/>
                </c:ext>
              </c:extLst>
            </c:dLbl>
            <c:dLbl>
              <c:idx val="3425"/>
              <c:tx>
                <c:rich>
                  <a:bodyPr/>
                  <a:lstStyle/>
                  <a:p>
                    <a:fld id="{62F4B962-FA5E-4A42-8BF2-5DF7DF6AA3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B53-4EEF-AD63-5BF881BFA840}"/>
                </c:ext>
              </c:extLst>
            </c:dLbl>
            <c:dLbl>
              <c:idx val="3426"/>
              <c:tx>
                <c:rich>
                  <a:bodyPr/>
                  <a:lstStyle/>
                  <a:p>
                    <a:fld id="{7A00881B-352E-CD45-A7D3-856FB46B91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B53-4EEF-AD63-5BF881BFA840}"/>
                </c:ext>
              </c:extLst>
            </c:dLbl>
            <c:dLbl>
              <c:idx val="3427"/>
              <c:tx>
                <c:rich>
                  <a:bodyPr/>
                  <a:lstStyle/>
                  <a:p>
                    <a:fld id="{6A5FA764-FFF9-D040-BD81-056315799B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B53-4EEF-AD63-5BF881BFA840}"/>
                </c:ext>
              </c:extLst>
            </c:dLbl>
            <c:dLbl>
              <c:idx val="3428"/>
              <c:tx>
                <c:rich>
                  <a:bodyPr/>
                  <a:lstStyle/>
                  <a:p>
                    <a:fld id="{10DE0431-578B-FC4D-8424-532B7FE827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B53-4EEF-AD63-5BF881BFA840}"/>
                </c:ext>
              </c:extLst>
            </c:dLbl>
            <c:dLbl>
              <c:idx val="3429"/>
              <c:tx>
                <c:rich>
                  <a:bodyPr/>
                  <a:lstStyle/>
                  <a:p>
                    <a:fld id="{217D0D6A-9926-8744-A7C6-18131777AF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B53-4EEF-AD63-5BF881BFA840}"/>
                </c:ext>
              </c:extLst>
            </c:dLbl>
            <c:dLbl>
              <c:idx val="3430"/>
              <c:delete val="1"/>
              <c:extLst>
                <c:ext xmlns:c15="http://schemas.microsoft.com/office/drawing/2012/chart" uri="{CE6537A1-D6FC-4f65-9D91-7224C49458BB}"/>
                <c:ext xmlns:c16="http://schemas.microsoft.com/office/drawing/2014/chart" uri="{C3380CC4-5D6E-409C-BE32-E72D297353CC}">
                  <c16:uniqueId val="{00000013-BB53-4EEF-AD63-5BF881BFA840}"/>
                </c:ext>
              </c:extLst>
            </c:dLbl>
            <c:dLbl>
              <c:idx val="3431"/>
              <c:tx>
                <c:rich>
                  <a:bodyPr/>
                  <a:lstStyle/>
                  <a:p>
                    <a:fld id="{32F50A24-B7E7-214E-94A5-197653A9DF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B53-4EEF-AD63-5BF881BFA840}"/>
                </c:ext>
              </c:extLst>
            </c:dLbl>
            <c:dLbl>
              <c:idx val="3432"/>
              <c:tx>
                <c:rich>
                  <a:bodyPr/>
                  <a:lstStyle/>
                  <a:p>
                    <a:fld id="{3627F034-87D0-A949-8F0D-76ECF06DC6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B53-4EEF-AD63-5BF881BFA840}"/>
                </c:ext>
              </c:extLst>
            </c:dLbl>
            <c:dLbl>
              <c:idx val="3433"/>
              <c:tx>
                <c:rich>
                  <a:bodyPr/>
                  <a:lstStyle/>
                  <a:p>
                    <a:fld id="{049C8C5F-9DD8-9B4B-83A2-71FFF7A077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B53-4EEF-AD63-5BF881BFA840}"/>
                </c:ext>
              </c:extLst>
            </c:dLbl>
            <c:dLbl>
              <c:idx val="3434"/>
              <c:tx>
                <c:rich>
                  <a:bodyPr/>
                  <a:lstStyle/>
                  <a:p>
                    <a:fld id="{4BB59B44-8937-D949-B86B-06D31D648A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B53-4EEF-AD63-5BF881BFA840}"/>
                </c:ext>
              </c:extLst>
            </c:dLbl>
            <c:dLbl>
              <c:idx val="3435"/>
              <c:tx>
                <c:rich>
                  <a:bodyPr/>
                  <a:lstStyle/>
                  <a:p>
                    <a:fld id="{96FC7B9E-9CF3-A84B-8116-D80013C9A7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B53-4EEF-AD63-5BF881BFA840}"/>
                </c:ext>
              </c:extLst>
            </c:dLbl>
            <c:dLbl>
              <c:idx val="3436"/>
              <c:tx>
                <c:rich>
                  <a:bodyPr/>
                  <a:lstStyle/>
                  <a:p>
                    <a:fld id="{2742EC21-2504-B141-8A78-C7F90ADF7F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B53-4EEF-AD63-5BF881BFA840}"/>
                </c:ext>
              </c:extLst>
            </c:dLbl>
            <c:dLbl>
              <c:idx val="3437"/>
              <c:tx>
                <c:rich>
                  <a:bodyPr/>
                  <a:lstStyle/>
                  <a:p>
                    <a:fld id="{95B2F334-346D-1449-B709-D9F91151CD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B53-4EEF-AD63-5BF881BFA840}"/>
                </c:ext>
              </c:extLst>
            </c:dLbl>
            <c:dLbl>
              <c:idx val="3438"/>
              <c:tx>
                <c:rich>
                  <a:bodyPr/>
                  <a:lstStyle/>
                  <a:p>
                    <a:fld id="{C2B331AB-0ADF-1C48-85CB-2A70CD25BB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331-49D5-988A-53D4604290B1}"/>
                </c:ext>
              </c:extLst>
            </c:dLbl>
            <c:dLbl>
              <c:idx val="3439"/>
              <c:tx>
                <c:rich>
                  <a:bodyPr/>
                  <a:lstStyle/>
                  <a:p>
                    <a:fld id="{DF7D91D1-3775-7140-A1DF-78CCED6473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331-49D5-988A-53D4604290B1}"/>
                </c:ext>
              </c:extLst>
            </c:dLbl>
            <c:dLbl>
              <c:idx val="3440"/>
              <c:tx>
                <c:rich>
                  <a:bodyPr/>
                  <a:lstStyle/>
                  <a:p>
                    <a:fld id="{2592F33A-A75B-044D-B44D-1467661385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331-49D5-988A-53D4604290B1}"/>
                </c:ext>
              </c:extLst>
            </c:dLbl>
            <c:dLbl>
              <c:idx val="3441"/>
              <c:tx>
                <c:rich>
                  <a:bodyPr/>
                  <a:lstStyle/>
                  <a:p>
                    <a:fld id="{6E03500F-C206-EC4B-946D-CE7D595B3A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331-49D5-988A-53D4604290B1}"/>
                </c:ext>
              </c:extLst>
            </c:dLbl>
            <c:dLbl>
              <c:idx val="3442"/>
              <c:tx>
                <c:rich>
                  <a:bodyPr/>
                  <a:lstStyle/>
                  <a:p>
                    <a:fld id="{E3824316-8813-ED49-A4E7-B75148C333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331-49D5-988A-53D4604290B1}"/>
                </c:ext>
              </c:extLst>
            </c:dLbl>
            <c:dLbl>
              <c:idx val="3443"/>
              <c:tx>
                <c:rich>
                  <a:bodyPr/>
                  <a:lstStyle/>
                  <a:p>
                    <a:fld id="{978D7DE8-B10C-514A-B961-7BA411C07C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331-49D5-988A-53D4604290B1}"/>
                </c:ext>
              </c:extLst>
            </c:dLbl>
            <c:dLbl>
              <c:idx val="3444"/>
              <c:tx>
                <c:rich>
                  <a:bodyPr/>
                  <a:lstStyle/>
                  <a:p>
                    <a:fld id="{9C54CFC2-5FB5-F145-94AB-CB128B4692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331-49D5-988A-53D4604290B1}"/>
                </c:ext>
              </c:extLst>
            </c:dLbl>
            <c:dLbl>
              <c:idx val="3445"/>
              <c:tx>
                <c:rich>
                  <a:bodyPr/>
                  <a:lstStyle/>
                  <a:p>
                    <a:fld id="{C1D77A7B-1D0E-2141-836D-81C908B329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331-49D5-988A-53D4604290B1}"/>
                </c:ext>
              </c:extLst>
            </c:dLbl>
            <c:dLbl>
              <c:idx val="3446"/>
              <c:tx>
                <c:rich>
                  <a:bodyPr/>
                  <a:lstStyle/>
                  <a:p>
                    <a:fld id="{48E4A8B1-F7FE-C04A-9E71-83BCA15AFB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331-49D5-988A-53D4604290B1}"/>
                </c:ext>
              </c:extLst>
            </c:dLbl>
            <c:dLbl>
              <c:idx val="3447"/>
              <c:tx>
                <c:rich>
                  <a:bodyPr/>
                  <a:lstStyle/>
                  <a:p>
                    <a:fld id="{ECDB0AF3-42ED-0249-B5FF-C6561AD826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331-49D5-988A-53D4604290B1}"/>
                </c:ext>
              </c:extLst>
            </c:dLbl>
            <c:dLbl>
              <c:idx val="3448"/>
              <c:tx>
                <c:rich>
                  <a:bodyPr/>
                  <a:lstStyle/>
                  <a:p>
                    <a:fld id="{A32FB463-E3C1-3747-9FCD-5430B6E3C8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331-49D5-988A-53D4604290B1}"/>
                </c:ext>
              </c:extLst>
            </c:dLbl>
            <c:dLbl>
              <c:idx val="34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331-49D5-988A-53D4604290B1}"/>
                </c:ext>
              </c:extLst>
            </c:dLbl>
            <c:dLbl>
              <c:idx val="34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331-49D5-988A-53D4604290B1}"/>
                </c:ext>
              </c:extLst>
            </c:dLbl>
            <c:dLbl>
              <c:idx val="34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331-49D5-988A-53D4604290B1}"/>
                </c:ext>
              </c:extLst>
            </c:dLbl>
            <c:dLbl>
              <c:idx val="34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331-49D5-988A-53D4604290B1}"/>
                </c:ext>
              </c:extLst>
            </c:dLbl>
            <c:dLbl>
              <c:idx val="3453"/>
              <c:tx>
                <c:rich>
                  <a:bodyPr/>
                  <a:lstStyle/>
                  <a:p>
                    <a:fld id="{DB0CF0BB-2178-2644-A33D-1F7107604D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331-49D5-988A-53D4604290B1}"/>
                </c:ext>
              </c:extLst>
            </c:dLbl>
            <c:dLbl>
              <c:idx val="3454"/>
              <c:tx>
                <c:rich>
                  <a:bodyPr/>
                  <a:lstStyle/>
                  <a:p>
                    <a:fld id="{B4E8B414-5115-8141-A3F2-C7E724CA35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331-49D5-988A-53D4604290B1}"/>
                </c:ext>
              </c:extLst>
            </c:dLbl>
            <c:dLbl>
              <c:idx val="3455"/>
              <c:tx>
                <c:rich>
                  <a:bodyPr/>
                  <a:lstStyle/>
                  <a:p>
                    <a:fld id="{972B9022-54D9-934D-B2DF-D1A553B3C8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331-49D5-988A-53D4604290B1}"/>
                </c:ext>
              </c:extLst>
            </c:dLbl>
            <c:dLbl>
              <c:idx val="3456"/>
              <c:tx>
                <c:rich>
                  <a:bodyPr/>
                  <a:lstStyle/>
                  <a:p>
                    <a:fld id="{D248F85D-FCC7-024F-8887-016B7F6885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331-49D5-988A-53D4604290B1}"/>
                </c:ext>
              </c:extLst>
            </c:dLbl>
            <c:dLbl>
              <c:idx val="34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331-49D5-988A-53D4604290B1}"/>
                </c:ext>
              </c:extLst>
            </c:dLbl>
            <c:dLbl>
              <c:idx val="34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9331-49D5-988A-53D4604290B1}"/>
                </c:ext>
              </c:extLst>
            </c:dLbl>
            <c:dLbl>
              <c:idx val="34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9331-49D5-988A-53D4604290B1}"/>
                </c:ext>
              </c:extLst>
            </c:dLbl>
            <c:dLbl>
              <c:idx val="34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9331-49D5-988A-53D4604290B1}"/>
                </c:ext>
              </c:extLst>
            </c:dLbl>
            <c:dLbl>
              <c:idx val="34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9331-49D5-988A-53D4604290B1}"/>
                </c:ext>
              </c:extLst>
            </c:dLbl>
            <c:dLbl>
              <c:idx val="34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9331-49D5-988A-53D4604290B1}"/>
                </c:ext>
              </c:extLst>
            </c:dLbl>
            <c:dLbl>
              <c:idx val="34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331-49D5-988A-53D4604290B1}"/>
                </c:ext>
              </c:extLst>
            </c:dLbl>
            <c:dLbl>
              <c:idx val="34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331-49D5-988A-53D4604290B1}"/>
                </c:ext>
              </c:extLst>
            </c:dLbl>
            <c:dLbl>
              <c:idx val="34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331-49D5-988A-53D4604290B1}"/>
                </c:ext>
              </c:extLst>
            </c:dLbl>
            <c:dLbl>
              <c:idx val="34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9331-49D5-988A-53D4604290B1}"/>
                </c:ext>
              </c:extLst>
            </c:dLbl>
            <c:dLbl>
              <c:idx val="34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331-49D5-988A-53D4604290B1}"/>
                </c:ext>
              </c:extLst>
            </c:dLbl>
            <c:dLbl>
              <c:idx val="34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9331-49D5-988A-53D4604290B1}"/>
                </c:ext>
              </c:extLst>
            </c:dLbl>
            <c:dLbl>
              <c:idx val="34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9331-49D5-988A-53D4604290B1}"/>
                </c:ext>
              </c:extLst>
            </c:dLbl>
            <c:dLbl>
              <c:idx val="34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9331-49D5-988A-53D4604290B1}"/>
                </c:ext>
              </c:extLst>
            </c:dLbl>
            <c:dLbl>
              <c:idx val="34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9331-49D5-988A-53D4604290B1}"/>
                </c:ext>
              </c:extLst>
            </c:dLbl>
            <c:dLbl>
              <c:idx val="34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9331-49D5-988A-53D4604290B1}"/>
                </c:ext>
              </c:extLst>
            </c:dLbl>
            <c:dLbl>
              <c:idx val="34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9331-49D5-988A-53D4604290B1}"/>
                </c:ext>
              </c:extLst>
            </c:dLbl>
            <c:dLbl>
              <c:idx val="34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9331-49D5-988A-53D4604290B1}"/>
                </c:ext>
              </c:extLst>
            </c:dLbl>
            <c:dLbl>
              <c:idx val="34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9331-49D5-988A-53D4604290B1}"/>
                </c:ext>
              </c:extLst>
            </c:dLbl>
            <c:dLbl>
              <c:idx val="3476"/>
              <c:tx>
                <c:rich>
                  <a:bodyPr/>
                  <a:lstStyle/>
                  <a:p>
                    <a:fld id="{0C94FF65-C1A0-444B-B3CF-6739E481CE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331-49D5-988A-53D4604290B1}"/>
                </c:ext>
              </c:extLst>
            </c:dLbl>
            <c:dLbl>
              <c:idx val="3477"/>
              <c:tx>
                <c:rich>
                  <a:bodyPr/>
                  <a:lstStyle/>
                  <a:p>
                    <a:fld id="{7001001D-C072-2942-A60E-A527D0F33D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331-49D5-988A-53D4604290B1}"/>
                </c:ext>
              </c:extLst>
            </c:dLbl>
            <c:dLbl>
              <c:idx val="3478"/>
              <c:tx>
                <c:rich>
                  <a:bodyPr/>
                  <a:lstStyle/>
                  <a:p>
                    <a:fld id="{6BBDC030-9E25-0E4B-BEE9-6907B3D25D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9331-49D5-988A-53D4604290B1}"/>
                </c:ext>
              </c:extLst>
            </c:dLbl>
            <c:dLbl>
              <c:idx val="3479"/>
              <c:tx>
                <c:rich>
                  <a:bodyPr/>
                  <a:lstStyle/>
                  <a:p>
                    <a:fld id="{F6BE3988-65C4-BE43-AF8C-4754459F8E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9331-49D5-988A-53D4604290B1}"/>
                </c:ext>
              </c:extLst>
            </c:dLbl>
            <c:dLbl>
              <c:idx val="3480"/>
              <c:tx>
                <c:rich>
                  <a:bodyPr/>
                  <a:lstStyle/>
                  <a:p>
                    <a:fld id="{B6BD06AC-15C4-CB45-A629-9FF324D5AC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331-49D5-988A-53D4604290B1}"/>
                </c:ext>
              </c:extLst>
            </c:dLbl>
            <c:dLbl>
              <c:idx val="3481"/>
              <c:tx>
                <c:rich>
                  <a:bodyPr/>
                  <a:lstStyle/>
                  <a:p>
                    <a:fld id="{64CA7DEC-DB0F-124C-A0A7-BCF303DA04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331-49D5-988A-53D4604290B1}"/>
                </c:ext>
              </c:extLst>
            </c:dLbl>
            <c:dLbl>
              <c:idx val="3482"/>
              <c:tx>
                <c:rich>
                  <a:bodyPr/>
                  <a:lstStyle/>
                  <a:p>
                    <a:fld id="{3225A74C-0462-E048-A564-F9EDF68C2B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10E-41A5-AF25-12DC9F3B6992}"/>
                </c:ext>
              </c:extLst>
            </c:dLbl>
            <c:dLbl>
              <c:idx val="3483"/>
              <c:tx>
                <c:rich>
                  <a:bodyPr/>
                  <a:lstStyle/>
                  <a:p>
                    <a:fld id="{FD98EAED-2D8A-F747-8196-70C2950166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10E-41A5-AF25-12DC9F3B6992}"/>
                </c:ext>
              </c:extLst>
            </c:dLbl>
            <c:dLbl>
              <c:idx val="3484"/>
              <c:tx>
                <c:rich>
                  <a:bodyPr/>
                  <a:lstStyle/>
                  <a:p>
                    <a:fld id="{28704D0A-5254-CF49-9DF8-0BE83FD4DA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10E-41A5-AF25-12DC9F3B6992}"/>
                </c:ext>
              </c:extLst>
            </c:dLbl>
            <c:dLbl>
              <c:idx val="34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10E-41A5-AF25-12DC9F3B6992}"/>
                </c:ext>
              </c:extLst>
            </c:dLbl>
            <c:dLbl>
              <c:idx val="34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10E-41A5-AF25-12DC9F3B6992}"/>
                </c:ext>
              </c:extLst>
            </c:dLbl>
            <c:dLbl>
              <c:idx val="3487"/>
              <c:tx>
                <c:rich>
                  <a:bodyPr/>
                  <a:lstStyle/>
                  <a:p>
                    <a:fld id="{0B1F764A-BECA-4D46-8C29-78CDF6F05B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EDF-461A-8ABC-B38FAB1D8163}"/>
                </c:ext>
              </c:extLst>
            </c:dLbl>
            <c:dLbl>
              <c:idx val="3488"/>
              <c:tx>
                <c:rich>
                  <a:bodyPr/>
                  <a:lstStyle/>
                  <a:p>
                    <a:fld id="{7D419843-7E68-B749-8940-C5B501247A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DF-461A-8ABC-B38FAB1D8163}"/>
                </c:ext>
              </c:extLst>
            </c:dLbl>
            <c:dLbl>
              <c:idx val="3489"/>
              <c:tx>
                <c:rich>
                  <a:bodyPr/>
                  <a:lstStyle/>
                  <a:p>
                    <a:fld id="{266F1CEC-AE08-724E-A841-0F442A7575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EDF-461A-8ABC-B38FAB1D8163}"/>
                </c:ext>
              </c:extLst>
            </c:dLbl>
            <c:dLbl>
              <c:idx val="3490"/>
              <c:tx>
                <c:rich>
                  <a:bodyPr/>
                  <a:lstStyle/>
                  <a:p>
                    <a:fld id="{480544B0-64F6-2C42-A566-25830800C9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EDF-461A-8ABC-B38FAB1D8163}"/>
                </c:ext>
              </c:extLst>
            </c:dLbl>
            <c:dLbl>
              <c:idx val="3491"/>
              <c:tx>
                <c:rich>
                  <a:bodyPr/>
                  <a:lstStyle/>
                  <a:p>
                    <a:fld id="{6C493B4B-5FC4-F947-9749-77D7C653D2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EDF-461A-8ABC-B38FAB1D8163}"/>
                </c:ext>
              </c:extLst>
            </c:dLbl>
            <c:dLbl>
              <c:idx val="3492"/>
              <c:tx>
                <c:rich>
                  <a:bodyPr/>
                  <a:lstStyle/>
                  <a:p>
                    <a:fld id="{5A9B2D89-0E03-724A-AF5B-A4C4F4B052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EDF-461A-8ABC-B38FAB1D8163}"/>
                </c:ext>
              </c:extLst>
            </c:dLbl>
            <c:dLbl>
              <c:idx val="3493"/>
              <c:tx>
                <c:rich>
                  <a:bodyPr/>
                  <a:lstStyle/>
                  <a:p>
                    <a:fld id="{125F2223-40A5-F245-82FF-0ECA332827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EDF-461A-8ABC-B38FAB1D8163}"/>
                </c:ext>
              </c:extLst>
            </c:dLbl>
            <c:dLbl>
              <c:idx val="3494"/>
              <c:tx>
                <c:rich>
                  <a:bodyPr/>
                  <a:lstStyle/>
                  <a:p>
                    <a:fld id="{F014E735-1B57-8A43-943D-4540060998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EDF-461A-8ABC-B38FAB1D8163}"/>
                </c:ext>
              </c:extLst>
            </c:dLbl>
            <c:dLbl>
              <c:idx val="3495"/>
              <c:tx>
                <c:rich>
                  <a:bodyPr/>
                  <a:lstStyle/>
                  <a:p>
                    <a:fld id="{C2033C3F-81AA-ED40-B185-728BB5E67B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EDF-461A-8ABC-B38FAB1D8163}"/>
                </c:ext>
              </c:extLst>
            </c:dLbl>
            <c:dLbl>
              <c:idx val="34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1EDF-461A-8ABC-B38FAB1D8163}"/>
                </c:ext>
              </c:extLst>
            </c:dLbl>
            <c:dLbl>
              <c:idx val="3497"/>
              <c:tx>
                <c:rich>
                  <a:bodyPr/>
                  <a:lstStyle/>
                  <a:p>
                    <a:fld id="{9932378E-0F43-574C-AACC-7302147D85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DF-461A-8ABC-B38FAB1D8163}"/>
                </c:ext>
              </c:extLst>
            </c:dLbl>
            <c:dLbl>
              <c:idx val="3498"/>
              <c:tx>
                <c:rich>
                  <a:bodyPr/>
                  <a:lstStyle/>
                  <a:p>
                    <a:fld id="{B335BCAD-684F-B34A-B185-94EF0EE575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EDF-461A-8ABC-B38FAB1D8163}"/>
                </c:ext>
              </c:extLst>
            </c:dLbl>
            <c:dLbl>
              <c:idx val="3499"/>
              <c:tx>
                <c:rich>
                  <a:bodyPr/>
                  <a:lstStyle/>
                  <a:p>
                    <a:fld id="{6D49215F-9633-1747-91E1-0198680905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DF-461A-8ABC-B38FAB1D8163}"/>
                </c:ext>
              </c:extLst>
            </c:dLbl>
            <c:dLbl>
              <c:idx val="3500"/>
              <c:tx>
                <c:rich>
                  <a:bodyPr/>
                  <a:lstStyle/>
                  <a:p>
                    <a:fld id="{65CB57EA-DFAB-7646-BA7F-AE9EBCC57A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32A-48FB-B884-85AF944A11D8}"/>
                </c:ext>
              </c:extLst>
            </c:dLbl>
            <c:dLbl>
              <c:idx val="3501"/>
              <c:tx>
                <c:rich>
                  <a:bodyPr/>
                  <a:lstStyle/>
                  <a:p>
                    <a:fld id="{F1C580BC-8546-144F-AE99-62A6D279DD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32A-48FB-B884-85AF944A11D8}"/>
                </c:ext>
              </c:extLst>
            </c:dLbl>
            <c:dLbl>
              <c:idx val="3502"/>
              <c:tx>
                <c:rich>
                  <a:bodyPr/>
                  <a:lstStyle/>
                  <a:p>
                    <a:fld id="{68F14718-0906-5343-BD61-663F513FC9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32A-48FB-B884-85AF944A11D8}"/>
                </c:ext>
              </c:extLst>
            </c:dLbl>
            <c:dLbl>
              <c:idx val="3503"/>
              <c:tx>
                <c:rich>
                  <a:bodyPr/>
                  <a:lstStyle/>
                  <a:p>
                    <a:fld id="{895E74CF-9879-8B45-9473-A0D6A1587E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32A-48FB-B884-85AF944A11D8}"/>
                </c:ext>
              </c:extLst>
            </c:dLbl>
            <c:dLbl>
              <c:idx val="35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32A-48FB-B884-85AF944A11D8}"/>
                </c:ext>
              </c:extLst>
            </c:dLbl>
            <c:dLbl>
              <c:idx val="3505"/>
              <c:tx>
                <c:rich>
                  <a:bodyPr/>
                  <a:lstStyle/>
                  <a:p>
                    <a:fld id="{AFF648BD-BF94-B84A-B0DF-8922BF5A35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32A-48FB-B884-85AF944A11D8}"/>
                </c:ext>
              </c:extLst>
            </c:dLbl>
            <c:dLbl>
              <c:idx val="3506"/>
              <c:tx>
                <c:rich>
                  <a:bodyPr/>
                  <a:lstStyle/>
                  <a:p>
                    <a:fld id="{B449E1D3-FA84-4E4E-B01C-E08A41592E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32A-48FB-B884-85AF944A11D8}"/>
                </c:ext>
              </c:extLst>
            </c:dLbl>
            <c:dLbl>
              <c:idx val="3507"/>
              <c:tx>
                <c:rich>
                  <a:bodyPr/>
                  <a:lstStyle/>
                  <a:p>
                    <a:fld id="{78098FAF-2F3B-A546-A26C-7425FD4FBF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32A-48FB-B884-85AF944A11D8}"/>
                </c:ext>
              </c:extLst>
            </c:dLbl>
            <c:dLbl>
              <c:idx val="3508"/>
              <c:tx>
                <c:rich>
                  <a:bodyPr/>
                  <a:lstStyle/>
                  <a:p>
                    <a:fld id="{66EC5540-53E8-6B4F-9BC7-54F4AD6DD0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32A-48FB-B884-85AF944A11D8}"/>
                </c:ext>
              </c:extLst>
            </c:dLbl>
            <c:dLbl>
              <c:idx val="35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932A-48FB-B884-85AF944A11D8}"/>
                </c:ext>
              </c:extLst>
            </c:dLbl>
            <c:dLbl>
              <c:idx val="35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932A-48FB-B884-85AF944A11D8}"/>
                </c:ext>
              </c:extLst>
            </c:dLbl>
            <c:dLbl>
              <c:idx val="35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932A-48FB-B884-85AF944A11D8}"/>
                </c:ext>
              </c:extLst>
            </c:dLbl>
            <c:dLbl>
              <c:idx val="3512"/>
              <c:tx>
                <c:rich>
                  <a:bodyPr/>
                  <a:lstStyle/>
                  <a:p>
                    <a:fld id="{6BC9949A-458F-4F4F-BDA7-88C1CFF249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32A-48FB-B884-85AF944A11D8}"/>
                </c:ext>
              </c:extLst>
            </c:dLbl>
            <c:dLbl>
              <c:idx val="3513"/>
              <c:tx>
                <c:rich>
                  <a:bodyPr/>
                  <a:lstStyle/>
                  <a:p>
                    <a:fld id="{A5AA4EDA-84D9-F745-B5DD-E0A879E167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32A-48FB-B884-85AF944A11D8}"/>
                </c:ext>
              </c:extLst>
            </c:dLbl>
            <c:dLbl>
              <c:idx val="3514"/>
              <c:tx>
                <c:rich>
                  <a:bodyPr/>
                  <a:lstStyle/>
                  <a:p>
                    <a:fld id="{2539E92B-2B9D-7045-B171-5FAFF03A49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32A-48FB-B884-85AF944A11D8}"/>
                </c:ext>
              </c:extLst>
            </c:dLbl>
            <c:dLbl>
              <c:idx val="3515"/>
              <c:tx>
                <c:rich>
                  <a:bodyPr/>
                  <a:lstStyle/>
                  <a:p>
                    <a:fld id="{AB30759C-B178-ED4E-8D4C-BA9C9CD984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32A-48FB-B884-85AF944A11D8}"/>
                </c:ext>
              </c:extLst>
            </c:dLbl>
            <c:dLbl>
              <c:idx val="3516"/>
              <c:tx>
                <c:rich>
                  <a:bodyPr/>
                  <a:lstStyle/>
                  <a:p>
                    <a:fld id="{8B8FD8BB-FD6A-3B4E-ADF7-7A1C03FF8C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32A-48FB-B884-85AF944A11D8}"/>
                </c:ext>
              </c:extLst>
            </c:dLbl>
            <c:dLbl>
              <c:idx val="3517"/>
              <c:tx>
                <c:rich>
                  <a:bodyPr/>
                  <a:lstStyle/>
                  <a:p>
                    <a:fld id="{1AD56067-1C25-9B42-8716-466015A489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32A-48FB-B884-85AF944A11D8}"/>
                </c:ext>
              </c:extLst>
            </c:dLbl>
            <c:dLbl>
              <c:idx val="3518"/>
              <c:tx>
                <c:rich>
                  <a:bodyPr/>
                  <a:lstStyle/>
                  <a:p>
                    <a:fld id="{972C9CEC-17F0-4848-9E74-F5525DB1E2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32A-48FB-B884-85AF944A11D8}"/>
                </c:ext>
              </c:extLst>
            </c:dLbl>
            <c:dLbl>
              <c:idx val="3519"/>
              <c:tx>
                <c:rich>
                  <a:bodyPr/>
                  <a:lstStyle/>
                  <a:p>
                    <a:fld id="{7462EF3D-4203-5640-B70F-A2E3744883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32A-48FB-B884-85AF944A11D8}"/>
                </c:ext>
              </c:extLst>
            </c:dLbl>
            <c:dLbl>
              <c:idx val="3520"/>
              <c:tx>
                <c:rich>
                  <a:bodyPr/>
                  <a:lstStyle/>
                  <a:p>
                    <a:fld id="{BBCC3E17-796E-F24F-87DB-B051DF01B8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32A-48FB-B884-85AF944A11D8}"/>
                </c:ext>
              </c:extLst>
            </c:dLbl>
            <c:dLbl>
              <c:idx val="3521"/>
              <c:tx>
                <c:rich>
                  <a:bodyPr/>
                  <a:lstStyle/>
                  <a:p>
                    <a:fld id="{CDAF0373-3006-914E-9AAC-EDEFF45DBB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32A-48FB-B884-85AF944A11D8}"/>
                </c:ext>
              </c:extLst>
            </c:dLbl>
            <c:dLbl>
              <c:idx val="3522"/>
              <c:tx>
                <c:rich>
                  <a:bodyPr/>
                  <a:lstStyle/>
                  <a:p>
                    <a:fld id="{16DF44D9-86EE-6041-BBE4-738C6D94CB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32A-48FB-B884-85AF944A11D8}"/>
                </c:ext>
              </c:extLst>
            </c:dLbl>
            <c:dLbl>
              <c:idx val="3523"/>
              <c:tx>
                <c:rich>
                  <a:bodyPr/>
                  <a:lstStyle/>
                  <a:p>
                    <a:fld id="{2510B542-B80A-B542-A019-12F1E395F1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32A-48FB-B884-85AF944A11D8}"/>
                </c:ext>
              </c:extLst>
            </c:dLbl>
            <c:dLbl>
              <c:idx val="3524"/>
              <c:tx>
                <c:rich>
                  <a:bodyPr/>
                  <a:lstStyle/>
                  <a:p>
                    <a:fld id="{7DF25F56-D2A6-7944-B045-11A4C92856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32A-48FB-B884-85AF944A11D8}"/>
                </c:ext>
              </c:extLst>
            </c:dLbl>
            <c:dLbl>
              <c:idx val="3525"/>
              <c:tx>
                <c:rich>
                  <a:bodyPr/>
                  <a:lstStyle/>
                  <a:p>
                    <a:fld id="{61450AC5-4644-8C48-9FC0-CA21326C87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32A-48FB-B884-85AF944A11D8}"/>
                </c:ext>
              </c:extLst>
            </c:dLbl>
            <c:dLbl>
              <c:idx val="3526"/>
              <c:tx>
                <c:rich>
                  <a:bodyPr/>
                  <a:lstStyle/>
                  <a:p>
                    <a:fld id="{853B97EE-35C5-3E4B-B465-7C02D13CAC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32A-48FB-B884-85AF944A11D8}"/>
                </c:ext>
              </c:extLst>
            </c:dLbl>
            <c:dLbl>
              <c:idx val="3527"/>
              <c:tx>
                <c:rich>
                  <a:bodyPr/>
                  <a:lstStyle/>
                  <a:p>
                    <a:fld id="{C55EFC95-5D35-2845-8838-6299813689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32A-48FB-B884-85AF944A11D8}"/>
                </c:ext>
              </c:extLst>
            </c:dLbl>
            <c:dLbl>
              <c:idx val="3528"/>
              <c:tx>
                <c:rich>
                  <a:bodyPr/>
                  <a:lstStyle/>
                  <a:p>
                    <a:fld id="{416800A5-FBE7-9849-A307-F089F3F461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32A-48FB-B884-85AF944A11D8}"/>
                </c:ext>
              </c:extLst>
            </c:dLbl>
            <c:dLbl>
              <c:idx val="3529"/>
              <c:tx>
                <c:rich>
                  <a:bodyPr/>
                  <a:lstStyle/>
                  <a:p>
                    <a:fld id="{A190B8DE-935B-4A46-B113-B1258B6D39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932A-48FB-B884-85AF944A11D8}"/>
                </c:ext>
              </c:extLst>
            </c:dLbl>
            <c:dLbl>
              <c:idx val="3530"/>
              <c:tx>
                <c:rich>
                  <a:bodyPr/>
                  <a:lstStyle/>
                  <a:p>
                    <a:fld id="{8F28A78B-84DD-AD47-90D8-742D9C9F72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932A-48FB-B884-85AF944A11D8}"/>
                </c:ext>
              </c:extLst>
            </c:dLbl>
            <c:dLbl>
              <c:idx val="3531"/>
              <c:tx>
                <c:rich>
                  <a:bodyPr/>
                  <a:lstStyle/>
                  <a:p>
                    <a:fld id="{69C1CAD4-4081-0348-AE01-B355F9922F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32A-48FB-B884-85AF944A11D8}"/>
                </c:ext>
              </c:extLst>
            </c:dLbl>
            <c:dLbl>
              <c:idx val="3532"/>
              <c:tx>
                <c:rich>
                  <a:bodyPr/>
                  <a:lstStyle/>
                  <a:p>
                    <a:fld id="{CE6E2727-4683-2442-A998-FE2B83A14B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32A-48FB-B884-85AF944A11D8}"/>
                </c:ext>
              </c:extLst>
            </c:dLbl>
            <c:dLbl>
              <c:idx val="3533"/>
              <c:tx>
                <c:rich>
                  <a:bodyPr/>
                  <a:lstStyle/>
                  <a:p>
                    <a:fld id="{F109755D-0271-694C-9021-6FD5A40029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932A-48FB-B884-85AF944A11D8}"/>
                </c:ext>
              </c:extLst>
            </c:dLbl>
            <c:dLbl>
              <c:idx val="3534"/>
              <c:tx>
                <c:rich>
                  <a:bodyPr/>
                  <a:lstStyle/>
                  <a:p>
                    <a:fld id="{49763F27-CE22-554A-81DD-7E82A4E9E0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932A-48FB-B884-85AF944A11D8}"/>
                </c:ext>
              </c:extLst>
            </c:dLbl>
            <c:dLbl>
              <c:idx val="3535"/>
              <c:tx>
                <c:rich>
                  <a:bodyPr/>
                  <a:lstStyle/>
                  <a:p>
                    <a:fld id="{A41DA9B2-D851-714E-B2EA-D401D5442E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932A-48FB-B884-85AF944A11D8}"/>
                </c:ext>
              </c:extLst>
            </c:dLbl>
            <c:dLbl>
              <c:idx val="3536"/>
              <c:tx>
                <c:rich>
                  <a:bodyPr/>
                  <a:lstStyle/>
                  <a:p>
                    <a:fld id="{BF1E6E06-784C-164F-87CD-D3707CB475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932A-48FB-B884-85AF944A11D8}"/>
                </c:ext>
              </c:extLst>
            </c:dLbl>
            <c:dLbl>
              <c:idx val="3537"/>
              <c:tx>
                <c:rich>
                  <a:bodyPr/>
                  <a:lstStyle/>
                  <a:p>
                    <a:fld id="{986237CC-7E8B-9F40-B62C-05C1AE2BB8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932A-48FB-B884-85AF944A11D8}"/>
                </c:ext>
              </c:extLst>
            </c:dLbl>
            <c:dLbl>
              <c:idx val="3538"/>
              <c:tx>
                <c:rich>
                  <a:bodyPr/>
                  <a:lstStyle/>
                  <a:p>
                    <a:fld id="{082F4DB9-34DC-9641-B1E7-61A6DDB91D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932A-48FB-B884-85AF944A11D8}"/>
                </c:ext>
              </c:extLst>
            </c:dLbl>
            <c:dLbl>
              <c:idx val="3539"/>
              <c:tx>
                <c:rich>
                  <a:bodyPr/>
                  <a:lstStyle/>
                  <a:p>
                    <a:fld id="{8A6365AE-0E07-8843-B9D7-73FC9B5E0D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32A-48FB-B884-85AF944A11D8}"/>
                </c:ext>
              </c:extLst>
            </c:dLbl>
            <c:dLbl>
              <c:idx val="3540"/>
              <c:tx>
                <c:rich>
                  <a:bodyPr/>
                  <a:lstStyle/>
                  <a:p>
                    <a:fld id="{426651FE-8424-1549-A649-FC00A59A2B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32A-48FB-B884-85AF944A11D8}"/>
                </c:ext>
              </c:extLst>
            </c:dLbl>
            <c:dLbl>
              <c:idx val="3541"/>
              <c:tx>
                <c:rich>
                  <a:bodyPr/>
                  <a:lstStyle/>
                  <a:p>
                    <a:fld id="{ABCC2C7F-E241-7C4B-B3F2-8D27FBA3A9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32A-48FB-B884-85AF944A11D8}"/>
                </c:ext>
              </c:extLst>
            </c:dLbl>
            <c:dLbl>
              <c:idx val="3542"/>
              <c:tx>
                <c:rich>
                  <a:bodyPr/>
                  <a:lstStyle/>
                  <a:p>
                    <a:fld id="{D0DE3319-B7C1-7347-A3D3-E9F15EF5C8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32A-48FB-B884-85AF944A11D8}"/>
                </c:ext>
              </c:extLst>
            </c:dLbl>
            <c:dLbl>
              <c:idx val="3543"/>
              <c:tx>
                <c:rich>
                  <a:bodyPr/>
                  <a:lstStyle/>
                  <a:p>
                    <a:fld id="{C7C39D0F-21FF-DB4B-BB51-C0EFD85FA5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32A-48FB-B884-85AF944A11D8}"/>
                </c:ext>
              </c:extLst>
            </c:dLbl>
            <c:dLbl>
              <c:idx val="3544"/>
              <c:tx>
                <c:rich>
                  <a:bodyPr/>
                  <a:lstStyle/>
                  <a:p>
                    <a:fld id="{23211632-0B69-2D40-A81D-9D2B15BC71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32A-48FB-B884-85AF944A11D8}"/>
                </c:ext>
              </c:extLst>
            </c:dLbl>
            <c:dLbl>
              <c:idx val="3545"/>
              <c:tx>
                <c:rich>
                  <a:bodyPr/>
                  <a:lstStyle/>
                  <a:p>
                    <a:fld id="{F26D69F3-F9CD-B940-B5E8-74ED4C4397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932A-48FB-B884-85AF944A11D8}"/>
                </c:ext>
              </c:extLst>
            </c:dLbl>
            <c:dLbl>
              <c:idx val="3546"/>
              <c:tx>
                <c:rich>
                  <a:bodyPr/>
                  <a:lstStyle/>
                  <a:p>
                    <a:fld id="{10C608D1-EE7B-7140-9C2B-2864B948B9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32A-48FB-B884-85AF944A11D8}"/>
                </c:ext>
              </c:extLst>
            </c:dLbl>
            <c:dLbl>
              <c:idx val="3547"/>
              <c:tx>
                <c:rich>
                  <a:bodyPr/>
                  <a:lstStyle/>
                  <a:p>
                    <a:fld id="{1CF20C82-4283-B141-B4EB-E22E76E999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932A-48FB-B884-85AF944A11D8}"/>
                </c:ext>
              </c:extLst>
            </c:dLbl>
            <c:dLbl>
              <c:idx val="3548"/>
              <c:tx>
                <c:rich>
                  <a:bodyPr/>
                  <a:lstStyle/>
                  <a:p>
                    <a:fld id="{300F170B-5EF9-EB45-9A27-0DBE87AF37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32A-48FB-B884-85AF944A11D8}"/>
                </c:ext>
              </c:extLst>
            </c:dLbl>
            <c:dLbl>
              <c:idx val="3549"/>
              <c:tx>
                <c:rich>
                  <a:bodyPr/>
                  <a:lstStyle/>
                  <a:p>
                    <a:fld id="{7780366E-9FEA-E549-B0D8-B90FE16C32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32A-48FB-B884-85AF944A11D8}"/>
                </c:ext>
              </c:extLst>
            </c:dLbl>
            <c:dLbl>
              <c:idx val="3550"/>
              <c:tx>
                <c:rich>
                  <a:bodyPr/>
                  <a:lstStyle/>
                  <a:p>
                    <a:fld id="{D1AF5C3F-ED72-C148-B728-08B76396BD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932A-48FB-B884-85AF944A11D8}"/>
                </c:ext>
              </c:extLst>
            </c:dLbl>
            <c:dLbl>
              <c:idx val="3551"/>
              <c:tx>
                <c:rich>
                  <a:bodyPr/>
                  <a:lstStyle/>
                  <a:p>
                    <a:fld id="{AEBC96EB-0A67-D144-B163-C0E5BC55F3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932A-48FB-B884-85AF944A11D8}"/>
                </c:ext>
              </c:extLst>
            </c:dLbl>
            <c:dLbl>
              <c:idx val="3552"/>
              <c:tx>
                <c:rich>
                  <a:bodyPr/>
                  <a:lstStyle/>
                  <a:p>
                    <a:fld id="{81047069-6815-AE46-B6E6-21996A9B94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932A-48FB-B884-85AF944A11D8}"/>
                </c:ext>
              </c:extLst>
            </c:dLbl>
            <c:dLbl>
              <c:idx val="3553"/>
              <c:tx>
                <c:rich>
                  <a:bodyPr/>
                  <a:lstStyle/>
                  <a:p>
                    <a:fld id="{3342DB54-BBA3-654B-B23D-2C61AD174A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932A-48FB-B884-85AF944A11D8}"/>
                </c:ext>
              </c:extLst>
            </c:dLbl>
            <c:dLbl>
              <c:idx val="3554"/>
              <c:tx>
                <c:rich>
                  <a:bodyPr/>
                  <a:lstStyle/>
                  <a:p>
                    <a:fld id="{4ABB7228-2E3C-444E-99F1-2366435D47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932A-48FB-B884-85AF944A11D8}"/>
                </c:ext>
              </c:extLst>
            </c:dLbl>
            <c:dLbl>
              <c:idx val="3555"/>
              <c:tx>
                <c:rich>
                  <a:bodyPr/>
                  <a:lstStyle/>
                  <a:p>
                    <a:fld id="{16FFC85E-FCCE-C64E-A465-B6333C8B77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932A-48FB-B884-85AF944A11D8}"/>
                </c:ext>
              </c:extLst>
            </c:dLbl>
            <c:dLbl>
              <c:idx val="3556"/>
              <c:tx>
                <c:rich>
                  <a:bodyPr/>
                  <a:lstStyle/>
                  <a:p>
                    <a:fld id="{947A6482-67AF-5844-BE49-13D32C9C84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932A-48FB-B884-85AF944A11D8}"/>
                </c:ext>
              </c:extLst>
            </c:dLbl>
            <c:dLbl>
              <c:idx val="3557"/>
              <c:tx>
                <c:rich>
                  <a:bodyPr/>
                  <a:lstStyle/>
                  <a:p>
                    <a:fld id="{243753E2-F059-C143-910C-5823E0473C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932A-48FB-B884-85AF944A11D8}"/>
                </c:ext>
              </c:extLst>
            </c:dLbl>
            <c:dLbl>
              <c:idx val="3558"/>
              <c:tx>
                <c:rich>
                  <a:bodyPr/>
                  <a:lstStyle/>
                  <a:p>
                    <a:fld id="{11081E27-B27F-BF4F-A1F1-F255C88951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932A-48FB-B884-85AF944A11D8}"/>
                </c:ext>
              </c:extLst>
            </c:dLbl>
            <c:dLbl>
              <c:idx val="3559"/>
              <c:tx>
                <c:rich>
                  <a:bodyPr/>
                  <a:lstStyle/>
                  <a:p>
                    <a:fld id="{A8CB0579-CB14-314A-8A2E-8126DA7468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932A-48FB-B884-85AF944A11D8}"/>
                </c:ext>
              </c:extLst>
            </c:dLbl>
            <c:dLbl>
              <c:idx val="35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932A-48FB-B884-85AF944A11D8}"/>
                </c:ext>
              </c:extLst>
            </c:dLbl>
            <c:dLbl>
              <c:idx val="3561"/>
              <c:tx>
                <c:rich>
                  <a:bodyPr/>
                  <a:lstStyle/>
                  <a:p>
                    <a:fld id="{9FEAAE7D-8838-BE48-8186-EE571151B9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932A-48FB-B884-85AF944A11D8}"/>
                </c:ext>
              </c:extLst>
            </c:dLbl>
            <c:dLbl>
              <c:idx val="3562"/>
              <c:tx>
                <c:rich>
                  <a:bodyPr/>
                  <a:lstStyle/>
                  <a:p>
                    <a:fld id="{D7E406EC-7DDD-6641-976F-74F61B6347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932A-48FB-B884-85AF944A11D8}"/>
                </c:ext>
              </c:extLst>
            </c:dLbl>
            <c:dLbl>
              <c:idx val="3563"/>
              <c:tx>
                <c:rich>
                  <a:bodyPr/>
                  <a:lstStyle/>
                  <a:p>
                    <a:fld id="{7D987854-A824-804A-947A-6AB67C8290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932A-48FB-B884-85AF944A11D8}"/>
                </c:ext>
              </c:extLst>
            </c:dLbl>
            <c:dLbl>
              <c:idx val="35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932A-48FB-B884-85AF944A11D8}"/>
                </c:ext>
              </c:extLst>
            </c:dLbl>
            <c:dLbl>
              <c:idx val="35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932A-48FB-B884-85AF944A11D8}"/>
                </c:ext>
              </c:extLst>
            </c:dLbl>
            <c:dLbl>
              <c:idx val="35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932A-48FB-B884-85AF944A11D8}"/>
                </c:ext>
              </c:extLst>
            </c:dLbl>
            <c:dLbl>
              <c:idx val="3567"/>
              <c:tx>
                <c:rich>
                  <a:bodyPr/>
                  <a:lstStyle/>
                  <a:p>
                    <a:fld id="{C6DCE97F-4447-174A-959F-BEF764AC9D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932A-48FB-B884-85AF944A11D8}"/>
                </c:ext>
              </c:extLst>
            </c:dLbl>
            <c:dLbl>
              <c:idx val="3568"/>
              <c:tx>
                <c:rich>
                  <a:bodyPr/>
                  <a:lstStyle/>
                  <a:p>
                    <a:fld id="{1289D91B-BBA0-474D-8A8B-D93F35A772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932A-48FB-B884-85AF944A11D8}"/>
                </c:ext>
              </c:extLst>
            </c:dLbl>
            <c:dLbl>
              <c:idx val="35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932A-48FB-B884-85AF944A11D8}"/>
                </c:ext>
              </c:extLst>
            </c:dLbl>
            <c:dLbl>
              <c:idx val="35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932A-48FB-B884-85AF944A11D8}"/>
                </c:ext>
              </c:extLst>
            </c:dLbl>
            <c:dLbl>
              <c:idx val="35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932A-48FB-B884-85AF944A11D8}"/>
                </c:ext>
              </c:extLst>
            </c:dLbl>
            <c:dLbl>
              <c:idx val="35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932A-48FB-B884-85AF944A11D8}"/>
                </c:ext>
              </c:extLst>
            </c:dLbl>
            <c:dLbl>
              <c:idx val="35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32A-48FB-B884-85AF944A11D8}"/>
                </c:ext>
              </c:extLst>
            </c:dLbl>
            <c:dLbl>
              <c:idx val="35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7D5-41DE-919C-C6B001EFA915}"/>
                </c:ext>
              </c:extLst>
            </c:dLbl>
            <c:dLbl>
              <c:idx val="35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7D5-41DE-919C-C6B001EFA915}"/>
                </c:ext>
              </c:extLst>
            </c:dLbl>
            <c:dLbl>
              <c:idx val="35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7D5-41DE-919C-C6B001EFA915}"/>
                </c:ext>
              </c:extLst>
            </c:dLbl>
            <c:dLbl>
              <c:idx val="35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7D5-41DE-919C-C6B001EFA915}"/>
                </c:ext>
              </c:extLst>
            </c:dLbl>
            <c:dLbl>
              <c:idx val="35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47D5-41DE-919C-C6B001EFA915}"/>
                </c:ext>
              </c:extLst>
            </c:dLbl>
            <c:dLbl>
              <c:idx val="35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47D5-41DE-919C-C6B001EFA915}"/>
                </c:ext>
              </c:extLst>
            </c:dLbl>
            <c:dLbl>
              <c:idx val="35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7D5-41DE-919C-C6B001EFA915}"/>
                </c:ext>
              </c:extLst>
            </c:dLbl>
            <c:dLbl>
              <c:idx val="35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47D5-41DE-919C-C6B001EFA915}"/>
                </c:ext>
              </c:extLst>
            </c:dLbl>
            <c:dLbl>
              <c:idx val="35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47D5-41DE-919C-C6B001EFA915}"/>
                </c:ext>
              </c:extLst>
            </c:dLbl>
            <c:dLbl>
              <c:idx val="35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47D5-41DE-919C-C6B001EFA915}"/>
                </c:ext>
              </c:extLst>
            </c:dLbl>
            <c:dLbl>
              <c:idx val="35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47D5-41DE-919C-C6B001EFA915}"/>
                </c:ext>
              </c:extLst>
            </c:dLbl>
            <c:dLbl>
              <c:idx val="35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47D5-41DE-919C-C6B001EFA915}"/>
                </c:ext>
              </c:extLst>
            </c:dLbl>
            <c:dLbl>
              <c:idx val="35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47D5-41DE-919C-C6B001EFA915}"/>
                </c:ext>
              </c:extLst>
            </c:dLbl>
            <c:dLbl>
              <c:idx val="35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47D5-41DE-919C-C6B001EFA915}"/>
                </c:ext>
              </c:extLst>
            </c:dLbl>
            <c:dLbl>
              <c:idx val="35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47D5-41DE-919C-C6B001EFA915}"/>
                </c:ext>
              </c:extLst>
            </c:dLbl>
            <c:dLbl>
              <c:idx val="35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47D5-41DE-919C-C6B001EFA915}"/>
                </c:ext>
              </c:extLst>
            </c:dLbl>
            <c:dLbl>
              <c:idx val="35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47D5-41DE-919C-C6B001EFA915}"/>
                </c:ext>
              </c:extLst>
            </c:dLbl>
            <c:dLbl>
              <c:idx val="35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47D5-41DE-919C-C6B001EFA915}"/>
                </c:ext>
              </c:extLst>
            </c:dLbl>
            <c:dLbl>
              <c:idx val="35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47D5-41DE-919C-C6B001EFA915}"/>
                </c:ext>
              </c:extLst>
            </c:dLbl>
            <c:dLbl>
              <c:idx val="3593"/>
              <c:tx>
                <c:rich>
                  <a:bodyPr/>
                  <a:lstStyle/>
                  <a:p>
                    <a:fld id="{FCEB555E-5259-D549-A134-BB06DD1A17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47D5-41DE-919C-C6B001EFA915}"/>
                </c:ext>
              </c:extLst>
            </c:dLbl>
            <c:dLbl>
              <c:idx val="3594"/>
              <c:tx>
                <c:rich>
                  <a:bodyPr/>
                  <a:lstStyle/>
                  <a:p>
                    <a:fld id="{A16056B0-F972-F04A-9F3D-653D5BB803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803-403F-86A3-1B084158EAA8}"/>
                </c:ext>
              </c:extLst>
            </c:dLbl>
            <c:dLbl>
              <c:idx val="3595"/>
              <c:tx>
                <c:rich>
                  <a:bodyPr/>
                  <a:lstStyle/>
                  <a:p>
                    <a:fld id="{6D7DD6F0-0C1A-FD40-BFC8-0981E26B21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803-403F-86A3-1B084158EAA8}"/>
                </c:ext>
              </c:extLst>
            </c:dLbl>
            <c:dLbl>
              <c:idx val="35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803-403F-86A3-1B084158EAA8}"/>
                </c:ext>
              </c:extLst>
            </c:dLbl>
            <c:dLbl>
              <c:idx val="35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803-403F-86A3-1B084158EAA8}"/>
                </c:ext>
              </c:extLst>
            </c:dLbl>
            <c:dLbl>
              <c:idx val="3598"/>
              <c:tx>
                <c:rich>
                  <a:bodyPr/>
                  <a:lstStyle/>
                  <a:p>
                    <a:fld id="{6D2F5DC8-2D77-D34F-8085-9B383A542A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803-403F-86A3-1B084158EAA8}"/>
                </c:ext>
              </c:extLst>
            </c:dLbl>
            <c:dLbl>
              <c:idx val="3599"/>
              <c:tx>
                <c:rich>
                  <a:bodyPr/>
                  <a:lstStyle/>
                  <a:p>
                    <a:fld id="{5BE3C69D-2435-F74B-B542-8E54B02B70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803-403F-86A3-1B084158EAA8}"/>
                </c:ext>
              </c:extLst>
            </c:dLbl>
            <c:dLbl>
              <c:idx val="3600"/>
              <c:tx>
                <c:rich>
                  <a:bodyPr/>
                  <a:lstStyle/>
                  <a:p>
                    <a:fld id="{710C0BB3-9A54-0F4C-84C0-3C87E0BD55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803-403F-86A3-1B084158EAA8}"/>
                </c:ext>
              </c:extLst>
            </c:dLbl>
            <c:dLbl>
              <c:idx val="3601"/>
              <c:tx>
                <c:rich>
                  <a:bodyPr/>
                  <a:lstStyle/>
                  <a:p>
                    <a:fld id="{8ABFEF50-1FEF-FF45-8BB3-306D52BDDA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803-403F-86A3-1B084158EAA8}"/>
                </c:ext>
              </c:extLst>
            </c:dLbl>
            <c:dLbl>
              <c:idx val="3602"/>
              <c:tx>
                <c:rich>
                  <a:bodyPr/>
                  <a:lstStyle/>
                  <a:p>
                    <a:fld id="{32B7F520-136D-C649-8DA7-437BC3AA8E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803-403F-86A3-1B084158EAA8}"/>
                </c:ext>
              </c:extLst>
            </c:dLbl>
            <c:dLbl>
              <c:idx val="3603"/>
              <c:tx>
                <c:rich>
                  <a:bodyPr/>
                  <a:lstStyle/>
                  <a:p>
                    <a:fld id="{A9B02880-87A6-234B-B018-80900889DF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803-403F-86A3-1B084158EAA8}"/>
                </c:ext>
              </c:extLst>
            </c:dLbl>
            <c:dLbl>
              <c:idx val="3604"/>
              <c:tx>
                <c:rich>
                  <a:bodyPr/>
                  <a:lstStyle/>
                  <a:p>
                    <a:fld id="{3B00A083-0E27-3249-A93F-699B33EE4F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803-403F-86A3-1B084158EAA8}"/>
                </c:ext>
              </c:extLst>
            </c:dLbl>
            <c:dLbl>
              <c:idx val="3605"/>
              <c:tx>
                <c:rich>
                  <a:bodyPr/>
                  <a:lstStyle/>
                  <a:p>
                    <a:fld id="{987ABE62-9317-6C4F-9099-24B197A6AE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803-403F-86A3-1B084158EAA8}"/>
                </c:ext>
              </c:extLst>
            </c:dLbl>
            <c:dLbl>
              <c:idx val="3606"/>
              <c:tx>
                <c:rich>
                  <a:bodyPr/>
                  <a:lstStyle/>
                  <a:p>
                    <a:fld id="{591DAFB0-1972-B647-A1AB-E49C5DC152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803-403F-86A3-1B084158EAA8}"/>
                </c:ext>
              </c:extLst>
            </c:dLbl>
            <c:dLbl>
              <c:idx val="3607"/>
              <c:tx>
                <c:rich>
                  <a:bodyPr/>
                  <a:lstStyle/>
                  <a:p>
                    <a:fld id="{4174FDA1-7E04-2548-9F86-1835D57994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803-403F-86A3-1B084158EAA8}"/>
                </c:ext>
              </c:extLst>
            </c:dLbl>
            <c:dLbl>
              <c:idx val="3608"/>
              <c:tx>
                <c:rich>
                  <a:bodyPr/>
                  <a:lstStyle/>
                  <a:p>
                    <a:fld id="{E4672E1C-F9EF-0144-9B16-80B471FEF5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803-403F-86A3-1B084158EAA8}"/>
                </c:ext>
              </c:extLst>
            </c:dLbl>
            <c:dLbl>
              <c:idx val="3609"/>
              <c:tx>
                <c:rich>
                  <a:bodyPr/>
                  <a:lstStyle/>
                  <a:p>
                    <a:fld id="{8CAB255C-1B73-D44D-8499-9DE6C03E9F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803-403F-86A3-1B084158EAA8}"/>
                </c:ext>
              </c:extLst>
            </c:dLbl>
            <c:dLbl>
              <c:idx val="3610"/>
              <c:tx>
                <c:rich>
                  <a:bodyPr/>
                  <a:lstStyle/>
                  <a:p>
                    <a:fld id="{E20A896F-BA9D-6A40-AA89-6094A67BFF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803-403F-86A3-1B084158EAA8}"/>
                </c:ext>
              </c:extLst>
            </c:dLbl>
            <c:dLbl>
              <c:idx val="3611"/>
              <c:tx>
                <c:rich>
                  <a:bodyPr/>
                  <a:lstStyle/>
                  <a:p>
                    <a:fld id="{B7053295-3EDB-4542-A74E-283562DDEA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803-403F-86A3-1B084158EAA8}"/>
                </c:ext>
              </c:extLst>
            </c:dLbl>
            <c:dLbl>
              <c:idx val="36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5803-403F-86A3-1B084158EAA8}"/>
                </c:ext>
              </c:extLst>
            </c:dLbl>
            <c:dLbl>
              <c:idx val="3613"/>
              <c:tx>
                <c:rich>
                  <a:bodyPr/>
                  <a:lstStyle/>
                  <a:p>
                    <a:fld id="{C7993D52-0077-B842-9C0F-439F34A4D9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803-403F-86A3-1B084158EAA8}"/>
                </c:ext>
              </c:extLst>
            </c:dLbl>
            <c:dLbl>
              <c:idx val="3614"/>
              <c:tx>
                <c:rich>
                  <a:bodyPr/>
                  <a:lstStyle/>
                  <a:p>
                    <a:fld id="{6A2D9BCD-B1CF-5F4F-8F0B-C7AE834453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803-403F-86A3-1B084158EAA8}"/>
                </c:ext>
              </c:extLst>
            </c:dLbl>
            <c:dLbl>
              <c:idx val="3615"/>
              <c:tx>
                <c:rich>
                  <a:bodyPr/>
                  <a:lstStyle/>
                  <a:p>
                    <a:fld id="{C804B81E-4BF8-E949-8AED-D254D70F66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803-403F-86A3-1B084158EAA8}"/>
                </c:ext>
              </c:extLst>
            </c:dLbl>
            <c:dLbl>
              <c:idx val="3616"/>
              <c:tx>
                <c:rich>
                  <a:bodyPr/>
                  <a:lstStyle/>
                  <a:p>
                    <a:fld id="{53017978-FDAF-DC44-82EF-287A304447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803-403F-86A3-1B084158EAA8}"/>
                </c:ext>
              </c:extLst>
            </c:dLbl>
            <c:dLbl>
              <c:idx val="3617"/>
              <c:tx>
                <c:rich>
                  <a:bodyPr/>
                  <a:lstStyle/>
                  <a:p>
                    <a:fld id="{1708D29B-06EE-F941-9F0D-B21EA96A34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803-403F-86A3-1B084158EAA8}"/>
                </c:ext>
              </c:extLst>
            </c:dLbl>
            <c:dLbl>
              <c:idx val="3618"/>
              <c:tx>
                <c:rich>
                  <a:bodyPr/>
                  <a:lstStyle/>
                  <a:p>
                    <a:fld id="{E0ABE6F3-F89E-5E43-B55E-2F42B32DFE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803-403F-86A3-1B084158EAA8}"/>
                </c:ext>
              </c:extLst>
            </c:dLbl>
            <c:dLbl>
              <c:idx val="3619"/>
              <c:tx>
                <c:rich>
                  <a:bodyPr/>
                  <a:lstStyle/>
                  <a:p>
                    <a:fld id="{64F34E1E-2605-8E4D-A7A6-DFA6F54878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803-403F-86A3-1B084158EAA8}"/>
                </c:ext>
              </c:extLst>
            </c:dLbl>
            <c:dLbl>
              <c:idx val="3620"/>
              <c:tx>
                <c:rich>
                  <a:bodyPr/>
                  <a:lstStyle/>
                  <a:p>
                    <a:fld id="{E24FA98B-B6EC-DE48-A2BD-42F8570F01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803-403F-86A3-1B084158EAA8}"/>
                </c:ext>
              </c:extLst>
            </c:dLbl>
            <c:dLbl>
              <c:idx val="3621"/>
              <c:tx>
                <c:rich>
                  <a:bodyPr/>
                  <a:lstStyle/>
                  <a:p>
                    <a:fld id="{1E4D3FC5-5FAA-1844-9865-C3785F7EEB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803-403F-86A3-1B084158EAA8}"/>
                </c:ext>
              </c:extLst>
            </c:dLbl>
            <c:dLbl>
              <c:idx val="3622"/>
              <c:tx>
                <c:rich>
                  <a:bodyPr/>
                  <a:lstStyle/>
                  <a:p>
                    <a:fld id="{7E673298-B658-524D-9FFF-F9B64197A0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803-403F-86A3-1B084158EAA8}"/>
                </c:ext>
              </c:extLst>
            </c:dLbl>
            <c:dLbl>
              <c:idx val="3623"/>
              <c:tx>
                <c:rich>
                  <a:bodyPr/>
                  <a:lstStyle/>
                  <a:p>
                    <a:fld id="{1249FC1E-3469-1D4B-B2BD-84FF26AC1F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803-403F-86A3-1B084158EAA8}"/>
                </c:ext>
              </c:extLst>
            </c:dLbl>
            <c:dLbl>
              <c:idx val="3624"/>
              <c:tx>
                <c:rich>
                  <a:bodyPr/>
                  <a:lstStyle/>
                  <a:p>
                    <a:fld id="{6AACA645-6116-BD4C-BCEB-189240FB80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803-403F-86A3-1B084158EAA8}"/>
                </c:ext>
              </c:extLst>
            </c:dLbl>
            <c:dLbl>
              <c:idx val="3625"/>
              <c:tx>
                <c:rich>
                  <a:bodyPr/>
                  <a:lstStyle/>
                  <a:p>
                    <a:fld id="{DCC1CDD7-663F-B044-A6EA-9C5521FAEB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5803-403F-86A3-1B084158EAA8}"/>
                </c:ext>
              </c:extLst>
            </c:dLbl>
            <c:dLbl>
              <c:idx val="3626"/>
              <c:tx>
                <c:rich>
                  <a:bodyPr/>
                  <a:lstStyle/>
                  <a:p>
                    <a:fld id="{D7D04CB2-72EA-434B-B4F4-E458ECBE4D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5803-403F-86A3-1B084158EAA8}"/>
                </c:ext>
              </c:extLst>
            </c:dLbl>
            <c:dLbl>
              <c:idx val="3627"/>
              <c:tx>
                <c:rich>
                  <a:bodyPr/>
                  <a:lstStyle/>
                  <a:p>
                    <a:fld id="{78823344-8B9A-4948-900D-CC553370EE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5803-403F-86A3-1B084158EAA8}"/>
                </c:ext>
              </c:extLst>
            </c:dLbl>
            <c:dLbl>
              <c:idx val="3628"/>
              <c:tx>
                <c:rich>
                  <a:bodyPr/>
                  <a:lstStyle/>
                  <a:p>
                    <a:fld id="{79321992-1308-E448-99D7-329EAE67D4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5803-403F-86A3-1B084158EAA8}"/>
                </c:ext>
              </c:extLst>
            </c:dLbl>
            <c:dLbl>
              <c:idx val="3629"/>
              <c:tx>
                <c:rich>
                  <a:bodyPr/>
                  <a:lstStyle/>
                  <a:p>
                    <a:fld id="{FF0613AD-9479-3644-9D63-768D3CDDAF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5803-403F-86A3-1B084158EAA8}"/>
                </c:ext>
              </c:extLst>
            </c:dLbl>
            <c:dLbl>
              <c:idx val="3630"/>
              <c:tx>
                <c:rich>
                  <a:bodyPr/>
                  <a:lstStyle/>
                  <a:p>
                    <a:fld id="{F344BC49-B81D-8146-917B-729B49D819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5803-403F-86A3-1B084158EAA8}"/>
                </c:ext>
              </c:extLst>
            </c:dLbl>
            <c:dLbl>
              <c:idx val="3631"/>
              <c:tx>
                <c:rich>
                  <a:bodyPr/>
                  <a:lstStyle/>
                  <a:p>
                    <a:fld id="{C34D6284-1EB0-6948-A6A1-99C4405DAF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5803-403F-86A3-1B084158EAA8}"/>
                </c:ext>
              </c:extLst>
            </c:dLbl>
            <c:dLbl>
              <c:idx val="3632"/>
              <c:tx>
                <c:rich>
                  <a:bodyPr/>
                  <a:lstStyle/>
                  <a:p>
                    <a:fld id="{8540737E-715C-2C46-99F3-F634DC374B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5803-403F-86A3-1B084158EAA8}"/>
                </c:ext>
              </c:extLst>
            </c:dLbl>
            <c:dLbl>
              <c:idx val="3633"/>
              <c:tx>
                <c:rich>
                  <a:bodyPr/>
                  <a:lstStyle/>
                  <a:p>
                    <a:fld id="{5CB4319A-2B69-AB48-B446-BE8EBB42B1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5803-403F-86A3-1B084158EAA8}"/>
                </c:ext>
              </c:extLst>
            </c:dLbl>
            <c:dLbl>
              <c:idx val="3634"/>
              <c:tx>
                <c:rich>
                  <a:bodyPr/>
                  <a:lstStyle/>
                  <a:p>
                    <a:fld id="{A54B3544-EB65-6C42-8C18-B272EC0749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5803-403F-86A3-1B084158EAA8}"/>
                </c:ext>
              </c:extLst>
            </c:dLbl>
            <c:dLbl>
              <c:idx val="3635"/>
              <c:tx>
                <c:rich>
                  <a:bodyPr/>
                  <a:lstStyle/>
                  <a:p>
                    <a:fld id="{64929082-A90F-DE4E-B58B-C859F7CABB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5803-403F-86A3-1B084158EAA8}"/>
                </c:ext>
              </c:extLst>
            </c:dLbl>
            <c:dLbl>
              <c:idx val="3636"/>
              <c:tx>
                <c:rich>
                  <a:bodyPr/>
                  <a:lstStyle/>
                  <a:p>
                    <a:fld id="{0637FABE-4B41-1546-AB96-D30B7A4E09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5803-403F-86A3-1B084158EAA8}"/>
                </c:ext>
              </c:extLst>
            </c:dLbl>
            <c:dLbl>
              <c:idx val="3637"/>
              <c:tx>
                <c:rich>
                  <a:bodyPr/>
                  <a:lstStyle/>
                  <a:p>
                    <a:fld id="{F4FB1499-119C-B94D-A480-B17D3BA1C9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5803-403F-86A3-1B084158EAA8}"/>
                </c:ext>
              </c:extLst>
            </c:dLbl>
            <c:dLbl>
              <c:idx val="3638"/>
              <c:tx>
                <c:rich>
                  <a:bodyPr/>
                  <a:lstStyle/>
                  <a:p>
                    <a:fld id="{9C2D3426-6F87-D945-93C4-C2E07E2EA6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5803-403F-86A3-1B084158EAA8}"/>
                </c:ext>
              </c:extLst>
            </c:dLbl>
            <c:dLbl>
              <c:idx val="3639"/>
              <c:tx>
                <c:rich>
                  <a:bodyPr/>
                  <a:lstStyle/>
                  <a:p>
                    <a:fld id="{6612B1C7-4C51-B04C-8FAE-E02B706605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B68-473F-A78B-473FE674EFA8}"/>
                </c:ext>
              </c:extLst>
            </c:dLbl>
            <c:dLbl>
              <c:idx val="3640"/>
              <c:tx>
                <c:rich>
                  <a:bodyPr/>
                  <a:lstStyle/>
                  <a:p>
                    <a:fld id="{B186796A-7B1C-8840-A52C-DB9E66F969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B68-473F-A78B-473FE674EFA8}"/>
                </c:ext>
              </c:extLst>
            </c:dLbl>
            <c:dLbl>
              <c:idx val="3641"/>
              <c:tx>
                <c:rich>
                  <a:bodyPr/>
                  <a:lstStyle/>
                  <a:p>
                    <a:fld id="{D8113A3E-22B1-6A46-B584-03C62F77FF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B68-473F-A78B-473FE674EFA8}"/>
                </c:ext>
              </c:extLst>
            </c:dLbl>
            <c:dLbl>
              <c:idx val="3642"/>
              <c:tx>
                <c:rich>
                  <a:bodyPr/>
                  <a:lstStyle/>
                  <a:p>
                    <a:fld id="{2AF91180-800D-1044-9CCA-1F8FF8F5F1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B68-473F-A78B-473FE674EFA8}"/>
                </c:ext>
              </c:extLst>
            </c:dLbl>
            <c:dLbl>
              <c:idx val="3643"/>
              <c:tx>
                <c:rich>
                  <a:bodyPr/>
                  <a:lstStyle/>
                  <a:p>
                    <a:fld id="{28C91A7F-80DC-7148-AC14-D786186FE7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B68-473F-A78B-473FE674EFA8}"/>
                </c:ext>
              </c:extLst>
            </c:dLbl>
            <c:dLbl>
              <c:idx val="3644"/>
              <c:tx>
                <c:rich>
                  <a:bodyPr/>
                  <a:lstStyle/>
                  <a:p>
                    <a:fld id="{D2FE7029-5C4B-8D4C-91EC-3AC51EF659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B68-473F-A78B-473FE674EFA8}"/>
                </c:ext>
              </c:extLst>
            </c:dLbl>
            <c:dLbl>
              <c:idx val="3645"/>
              <c:tx>
                <c:rich>
                  <a:bodyPr/>
                  <a:lstStyle/>
                  <a:p>
                    <a:fld id="{65990B28-757B-D545-BEA2-69323EC355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B68-473F-A78B-473FE674EFA8}"/>
                </c:ext>
              </c:extLst>
            </c:dLbl>
            <c:dLbl>
              <c:idx val="3646"/>
              <c:tx>
                <c:rich>
                  <a:bodyPr/>
                  <a:lstStyle/>
                  <a:p>
                    <a:fld id="{8F1A5552-E1ED-7547-B20C-720247BCB0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B68-473F-A78B-473FE674EFA8}"/>
                </c:ext>
              </c:extLst>
            </c:dLbl>
            <c:dLbl>
              <c:idx val="3647"/>
              <c:tx>
                <c:rich>
                  <a:bodyPr/>
                  <a:lstStyle/>
                  <a:p>
                    <a:fld id="{6E09FCE8-275D-FB41-B4E9-0C85A9C363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B68-473F-A78B-473FE674EFA8}"/>
                </c:ext>
              </c:extLst>
            </c:dLbl>
            <c:dLbl>
              <c:idx val="3648"/>
              <c:tx>
                <c:rich>
                  <a:bodyPr/>
                  <a:lstStyle/>
                  <a:p>
                    <a:fld id="{E411FCA1-D2CA-E04B-8455-2A2459D62E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B68-473F-A78B-473FE674EFA8}"/>
                </c:ext>
              </c:extLst>
            </c:dLbl>
            <c:dLbl>
              <c:idx val="3649"/>
              <c:tx>
                <c:rich>
                  <a:bodyPr/>
                  <a:lstStyle/>
                  <a:p>
                    <a:fld id="{11120746-80C6-A54C-9D47-78779A310D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B68-473F-A78B-473FE674EFA8}"/>
                </c:ext>
              </c:extLst>
            </c:dLbl>
            <c:dLbl>
              <c:idx val="3650"/>
              <c:tx>
                <c:rich>
                  <a:bodyPr/>
                  <a:lstStyle/>
                  <a:p>
                    <a:fld id="{E67CAD99-ACB1-F545-AFEF-9CBBABAD1F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B68-473F-A78B-473FE674EFA8}"/>
                </c:ext>
              </c:extLst>
            </c:dLbl>
            <c:dLbl>
              <c:idx val="3651"/>
              <c:tx>
                <c:rich>
                  <a:bodyPr/>
                  <a:lstStyle/>
                  <a:p>
                    <a:fld id="{362CF7F1-39B2-0940-A2C7-8241527EC0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B68-473F-A78B-473FE674EFA8}"/>
                </c:ext>
              </c:extLst>
            </c:dLbl>
            <c:dLbl>
              <c:idx val="3652"/>
              <c:tx>
                <c:rich>
                  <a:bodyPr/>
                  <a:lstStyle/>
                  <a:p>
                    <a:fld id="{F0A28689-6D5D-E945-8B5E-1B44D44D34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B68-473F-A78B-473FE674EFA8}"/>
                </c:ext>
              </c:extLst>
            </c:dLbl>
            <c:dLbl>
              <c:idx val="3653"/>
              <c:tx>
                <c:rich>
                  <a:bodyPr/>
                  <a:lstStyle/>
                  <a:p>
                    <a:fld id="{642F30CA-E0C2-6749-B628-369AB2E020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B68-473F-A78B-473FE674EFA8}"/>
                </c:ext>
              </c:extLst>
            </c:dLbl>
            <c:dLbl>
              <c:idx val="3654"/>
              <c:tx>
                <c:rich>
                  <a:bodyPr/>
                  <a:lstStyle/>
                  <a:p>
                    <a:fld id="{E188CEF3-E544-E348-AB8A-57CFF2F46D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B68-473F-A78B-473FE674EFA8}"/>
                </c:ext>
              </c:extLst>
            </c:dLbl>
            <c:dLbl>
              <c:idx val="36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8B68-473F-A78B-473FE674EFA8}"/>
                </c:ext>
              </c:extLst>
            </c:dLbl>
            <c:dLbl>
              <c:idx val="36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8B68-473F-A78B-473FE674EFA8}"/>
                </c:ext>
              </c:extLst>
            </c:dLbl>
            <c:dLbl>
              <c:idx val="36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8B68-473F-A78B-473FE674EFA8}"/>
                </c:ext>
              </c:extLst>
            </c:dLbl>
            <c:dLbl>
              <c:idx val="36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8B68-473F-A78B-473FE674EFA8}"/>
                </c:ext>
              </c:extLst>
            </c:dLbl>
            <c:dLbl>
              <c:idx val="36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8B68-473F-A78B-473FE674EFA8}"/>
                </c:ext>
              </c:extLst>
            </c:dLbl>
            <c:dLbl>
              <c:idx val="36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8B68-473F-A78B-473FE674EFA8}"/>
                </c:ext>
              </c:extLst>
            </c:dLbl>
            <c:dLbl>
              <c:idx val="36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8B68-473F-A78B-473FE674EFA8}"/>
                </c:ext>
              </c:extLst>
            </c:dLbl>
            <c:dLbl>
              <c:idx val="36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8B68-473F-A78B-473FE674EFA8}"/>
                </c:ext>
              </c:extLst>
            </c:dLbl>
            <c:dLbl>
              <c:idx val="36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8B68-473F-A78B-473FE674EFA8}"/>
                </c:ext>
              </c:extLst>
            </c:dLbl>
            <c:dLbl>
              <c:idx val="36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8B68-473F-A78B-473FE674EFA8}"/>
                </c:ext>
              </c:extLst>
            </c:dLbl>
            <c:dLbl>
              <c:idx val="36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8B68-473F-A78B-473FE674EFA8}"/>
                </c:ext>
              </c:extLst>
            </c:dLbl>
            <c:dLbl>
              <c:idx val="36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8B68-473F-A78B-473FE674EFA8}"/>
                </c:ext>
              </c:extLst>
            </c:dLbl>
            <c:dLbl>
              <c:idx val="36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8B68-473F-A78B-473FE674EFA8}"/>
                </c:ext>
              </c:extLst>
            </c:dLbl>
            <c:dLbl>
              <c:idx val="36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8B68-473F-A78B-473FE674EFA8}"/>
                </c:ext>
              </c:extLst>
            </c:dLbl>
            <c:dLbl>
              <c:idx val="36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8B68-473F-A78B-473FE674EFA8}"/>
                </c:ext>
              </c:extLst>
            </c:dLbl>
            <c:dLbl>
              <c:idx val="36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8B68-473F-A78B-473FE674EFA8}"/>
                </c:ext>
              </c:extLst>
            </c:dLbl>
            <c:dLbl>
              <c:idx val="36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8B68-473F-A78B-473FE674EFA8}"/>
                </c:ext>
              </c:extLst>
            </c:dLbl>
            <c:dLbl>
              <c:idx val="36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8B68-473F-A78B-473FE674EFA8}"/>
                </c:ext>
              </c:extLst>
            </c:dLbl>
            <c:dLbl>
              <c:idx val="36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8B68-473F-A78B-473FE674EFA8}"/>
                </c:ext>
              </c:extLst>
            </c:dLbl>
            <c:dLbl>
              <c:idx val="36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8B68-473F-A78B-473FE674EFA8}"/>
                </c:ext>
              </c:extLst>
            </c:dLbl>
            <c:dLbl>
              <c:idx val="36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8B68-473F-A78B-473FE674EFA8}"/>
                </c:ext>
              </c:extLst>
            </c:dLbl>
            <c:dLbl>
              <c:idx val="36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8B68-473F-A78B-473FE674EFA8}"/>
                </c:ext>
              </c:extLst>
            </c:dLbl>
            <c:dLbl>
              <c:idx val="36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8B68-473F-A78B-473FE674EFA8}"/>
                </c:ext>
              </c:extLst>
            </c:dLbl>
            <c:dLbl>
              <c:idx val="36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8B68-473F-A78B-473FE674EFA8}"/>
                </c:ext>
              </c:extLst>
            </c:dLbl>
            <c:dLbl>
              <c:idx val="36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8B68-473F-A78B-473FE674EFA8}"/>
                </c:ext>
              </c:extLst>
            </c:dLbl>
            <c:dLbl>
              <c:idx val="36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8B68-473F-A78B-473FE674EFA8}"/>
                </c:ext>
              </c:extLst>
            </c:dLbl>
            <c:dLbl>
              <c:idx val="36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8B68-473F-A78B-473FE674EFA8}"/>
                </c:ext>
              </c:extLst>
            </c:dLbl>
            <c:dLbl>
              <c:idx val="36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215-4BFA-946A-F095765E48B4}"/>
                </c:ext>
              </c:extLst>
            </c:dLbl>
            <c:dLbl>
              <c:idx val="36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215-4BFA-946A-F095765E48B4}"/>
                </c:ext>
              </c:extLst>
            </c:dLbl>
            <c:dLbl>
              <c:idx val="36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215-4BFA-946A-F095765E48B4}"/>
                </c:ext>
              </c:extLst>
            </c:dLbl>
            <c:dLbl>
              <c:idx val="36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215-4BFA-946A-F095765E48B4}"/>
                </c:ext>
              </c:extLst>
            </c:dLbl>
            <c:dLbl>
              <c:idx val="36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215-4BFA-946A-F095765E48B4}"/>
                </c:ext>
              </c:extLst>
            </c:dLbl>
            <c:dLbl>
              <c:idx val="36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215-4BFA-946A-F095765E48B4}"/>
                </c:ext>
              </c:extLst>
            </c:dLbl>
            <c:dLbl>
              <c:idx val="36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215-4BFA-946A-F095765E48B4}"/>
                </c:ext>
              </c:extLst>
            </c:dLbl>
            <c:dLbl>
              <c:idx val="36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215-4BFA-946A-F095765E48B4}"/>
                </c:ext>
              </c:extLst>
            </c:dLbl>
            <c:dLbl>
              <c:idx val="36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215-4BFA-946A-F095765E48B4}"/>
                </c:ext>
              </c:extLst>
            </c:dLbl>
            <c:dLbl>
              <c:idx val="36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215-4BFA-946A-F095765E48B4}"/>
                </c:ext>
              </c:extLst>
            </c:dLbl>
            <c:dLbl>
              <c:idx val="36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215-4BFA-946A-F095765E48B4}"/>
                </c:ext>
              </c:extLst>
            </c:dLbl>
            <c:dLbl>
              <c:idx val="36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215-4BFA-946A-F095765E48B4}"/>
                </c:ext>
              </c:extLst>
            </c:dLbl>
            <c:dLbl>
              <c:idx val="36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215-4BFA-946A-F095765E48B4}"/>
                </c:ext>
              </c:extLst>
            </c:dLbl>
            <c:dLbl>
              <c:idx val="36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F215-4BFA-946A-F095765E48B4}"/>
                </c:ext>
              </c:extLst>
            </c:dLbl>
            <c:dLbl>
              <c:idx val="36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F215-4BFA-946A-F095765E48B4}"/>
                </c:ext>
              </c:extLst>
            </c:dLbl>
            <c:dLbl>
              <c:idx val="36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F215-4BFA-946A-F095765E48B4}"/>
                </c:ext>
              </c:extLst>
            </c:dLbl>
            <c:dLbl>
              <c:idx val="36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F215-4BFA-946A-F095765E48B4}"/>
                </c:ext>
              </c:extLst>
            </c:dLbl>
            <c:dLbl>
              <c:idx val="36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F215-4BFA-946A-F095765E48B4}"/>
                </c:ext>
              </c:extLst>
            </c:dLbl>
            <c:dLbl>
              <c:idx val="37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F215-4BFA-946A-F095765E48B4}"/>
                </c:ext>
              </c:extLst>
            </c:dLbl>
            <c:dLbl>
              <c:idx val="37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F215-4BFA-946A-F095765E48B4}"/>
                </c:ext>
              </c:extLst>
            </c:dLbl>
            <c:dLbl>
              <c:idx val="37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F215-4BFA-946A-F095765E48B4}"/>
                </c:ext>
              </c:extLst>
            </c:dLbl>
            <c:dLbl>
              <c:idx val="37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F215-4BFA-946A-F095765E48B4}"/>
                </c:ext>
              </c:extLst>
            </c:dLbl>
            <c:dLbl>
              <c:idx val="37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F215-4BFA-946A-F095765E48B4}"/>
                </c:ext>
              </c:extLst>
            </c:dLbl>
            <c:dLbl>
              <c:idx val="37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F215-4BFA-946A-F095765E48B4}"/>
                </c:ext>
              </c:extLst>
            </c:dLbl>
            <c:dLbl>
              <c:idx val="37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F215-4BFA-946A-F095765E48B4}"/>
                </c:ext>
              </c:extLst>
            </c:dLbl>
            <c:dLbl>
              <c:idx val="370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F215-4BFA-946A-F095765E48B4}"/>
                </c:ext>
              </c:extLst>
            </c:dLbl>
            <c:dLbl>
              <c:idx val="37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F215-4BFA-946A-F095765E48B4}"/>
                </c:ext>
              </c:extLst>
            </c:dLbl>
            <c:dLbl>
              <c:idx val="37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F215-4BFA-946A-F095765E48B4}"/>
                </c:ext>
              </c:extLst>
            </c:dLbl>
            <c:dLbl>
              <c:idx val="37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F215-4BFA-946A-F095765E48B4}"/>
                </c:ext>
              </c:extLst>
            </c:dLbl>
            <c:dLbl>
              <c:idx val="37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F215-4BFA-946A-F095765E48B4}"/>
                </c:ext>
              </c:extLst>
            </c:dLbl>
            <c:dLbl>
              <c:idx val="37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A0F-4FA1-8AD6-3AA10BE78542}"/>
                </c:ext>
              </c:extLst>
            </c:dLbl>
            <c:dLbl>
              <c:idx val="37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A0F-4FA1-8AD6-3AA10BE78542}"/>
                </c:ext>
              </c:extLst>
            </c:dLbl>
            <c:dLbl>
              <c:idx val="37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A0F-4FA1-8AD6-3AA10BE78542}"/>
                </c:ext>
              </c:extLst>
            </c:dLbl>
            <c:dLbl>
              <c:idx val="37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A0F-4FA1-8AD6-3AA10BE78542}"/>
                </c:ext>
              </c:extLst>
            </c:dLbl>
            <c:dLbl>
              <c:idx val="37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A0F-4FA1-8AD6-3AA10BE78542}"/>
                </c:ext>
              </c:extLst>
            </c:dLbl>
            <c:dLbl>
              <c:idx val="37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A0F-4FA1-8AD6-3AA10BE78542}"/>
                </c:ext>
              </c:extLst>
            </c:dLbl>
            <c:dLbl>
              <c:idx val="37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A0F-4FA1-8AD6-3AA10BE78542}"/>
                </c:ext>
              </c:extLst>
            </c:dLbl>
            <c:dLbl>
              <c:idx val="37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A0F-4FA1-8AD6-3AA10BE78542}"/>
                </c:ext>
              </c:extLst>
            </c:dLbl>
            <c:dLbl>
              <c:idx val="37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A0F-4FA1-8AD6-3AA10BE78542}"/>
                </c:ext>
              </c:extLst>
            </c:dLbl>
            <c:dLbl>
              <c:idx val="37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A0F-4FA1-8AD6-3AA10BE78542}"/>
                </c:ext>
              </c:extLst>
            </c:dLbl>
            <c:dLbl>
              <c:idx val="37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A0F-4FA1-8AD6-3AA10BE78542}"/>
                </c:ext>
              </c:extLst>
            </c:dLbl>
            <c:dLbl>
              <c:idx val="37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A0F-4FA1-8AD6-3AA10BE78542}"/>
                </c:ext>
              </c:extLst>
            </c:dLbl>
            <c:dLbl>
              <c:idx val="37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A0F-4FA1-8AD6-3AA10BE78542}"/>
                </c:ext>
              </c:extLst>
            </c:dLbl>
            <c:dLbl>
              <c:idx val="37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9A0F-4FA1-8AD6-3AA10BE78542}"/>
                </c:ext>
              </c:extLst>
            </c:dLbl>
            <c:dLbl>
              <c:idx val="37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9A0F-4FA1-8AD6-3AA10BE78542}"/>
                </c:ext>
              </c:extLst>
            </c:dLbl>
            <c:dLbl>
              <c:idx val="37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A0F-4FA1-8AD6-3AA10BE78542}"/>
                </c:ext>
              </c:extLst>
            </c:dLbl>
            <c:dLbl>
              <c:idx val="37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9A0F-4FA1-8AD6-3AA10BE78542}"/>
                </c:ext>
              </c:extLst>
            </c:dLbl>
            <c:dLbl>
              <c:idx val="37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9A0F-4FA1-8AD6-3AA10BE78542}"/>
                </c:ext>
              </c:extLst>
            </c:dLbl>
            <c:dLbl>
              <c:idx val="37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9A0F-4FA1-8AD6-3AA10BE78542}"/>
                </c:ext>
              </c:extLst>
            </c:dLbl>
            <c:dLbl>
              <c:idx val="37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9A0F-4FA1-8AD6-3AA10BE78542}"/>
                </c:ext>
              </c:extLst>
            </c:dLbl>
            <c:dLbl>
              <c:idx val="37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9A0F-4FA1-8AD6-3AA10BE78542}"/>
                </c:ext>
              </c:extLst>
            </c:dLbl>
            <c:dLbl>
              <c:idx val="37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A0F-4FA1-8AD6-3AA10BE78542}"/>
                </c:ext>
              </c:extLst>
            </c:dLbl>
            <c:dLbl>
              <c:idx val="37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A0F-4FA1-8AD6-3AA10BE78542}"/>
                </c:ext>
              </c:extLst>
            </c:dLbl>
            <c:dLbl>
              <c:idx val="37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A0F-4FA1-8AD6-3AA10BE78542}"/>
                </c:ext>
              </c:extLst>
            </c:dLbl>
            <c:dLbl>
              <c:idx val="37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9A0F-4FA1-8AD6-3AA10BE78542}"/>
                </c:ext>
              </c:extLst>
            </c:dLbl>
            <c:dLbl>
              <c:idx val="37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A0F-4FA1-8AD6-3AA10BE78542}"/>
                </c:ext>
              </c:extLst>
            </c:dLbl>
            <c:dLbl>
              <c:idx val="37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9A0F-4FA1-8AD6-3AA10BE78542}"/>
                </c:ext>
              </c:extLst>
            </c:dLbl>
            <c:dLbl>
              <c:idx val="37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9A0F-4FA1-8AD6-3AA10BE78542}"/>
                </c:ext>
              </c:extLst>
            </c:dLbl>
            <c:dLbl>
              <c:idx val="37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9A0F-4FA1-8AD6-3AA10BE78542}"/>
                </c:ext>
              </c:extLst>
            </c:dLbl>
            <c:dLbl>
              <c:idx val="37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9A0F-4FA1-8AD6-3AA10BE78542}"/>
                </c:ext>
              </c:extLst>
            </c:dLbl>
            <c:dLbl>
              <c:idx val="37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9A0F-4FA1-8AD6-3AA10BE78542}"/>
                </c:ext>
              </c:extLst>
            </c:dLbl>
            <c:dLbl>
              <c:idx val="37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9A0F-4FA1-8AD6-3AA10BE78542}"/>
                </c:ext>
              </c:extLst>
            </c:dLbl>
            <c:dLbl>
              <c:idx val="37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9A0F-4FA1-8AD6-3AA10BE78542}"/>
                </c:ext>
              </c:extLst>
            </c:dLbl>
            <c:dLbl>
              <c:idx val="37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9A0F-4FA1-8AD6-3AA10BE78542}"/>
                </c:ext>
              </c:extLst>
            </c:dLbl>
            <c:dLbl>
              <c:idx val="37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9A0F-4FA1-8AD6-3AA10BE78542}"/>
                </c:ext>
              </c:extLst>
            </c:dLbl>
            <c:dLbl>
              <c:idx val="37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9A0F-4FA1-8AD6-3AA10BE78542}"/>
                </c:ext>
              </c:extLst>
            </c:dLbl>
            <c:dLbl>
              <c:idx val="37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9A0F-4FA1-8AD6-3AA10BE78542}"/>
                </c:ext>
              </c:extLst>
            </c:dLbl>
            <c:dLbl>
              <c:idx val="37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9A0F-4FA1-8AD6-3AA10BE78542}"/>
                </c:ext>
              </c:extLst>
            </c:dLbl>
            <c:dLbl>
              <c:idx val="37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9A0F-4FA1-8AD6-3AA10BE78542}"/>
                </c:ext>
              </c:extLst>
            </c:dLbl>
            <c:dLbl>
              <c:idx val="37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9A0F-4FA1-8AD6-3AA10BE78542}"/>
                </c:ext>
              </c:extLst>
            </c:dLbl>
            <c:dLbl>
              <c:idx val="37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7A12-4C27-999E-B56C6CF08193}"/>
                </c:ext>
              </c:extLst>
            </c:dLbl>
            <c:dLbl>
              <c:idx val="37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A12-4C27-999E-B56C6CF08193}"/>
                </c:ext>
              </c:extLst>
            </c:dLbl>
            <c:dLbl>
              <c:idx val="37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A12-4C27-999E-B56C6CF08193}"/>
                </c:ext>
              </c:extLst>
            </c:dLbl>
            <c:dLbl>
              <c:idx val="37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A12-4C27-999E-B56C6CF08193}"/>
                </c:ext>
              </c:extLst>
            </c:dLbl>
            <c:dLbl>
              <c:idx val="375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A12-4C27-999E-B56C6CF08193}"/>
                </c:ext>
              </c:extLst>
            </c:dLbl>
            <c:dLbl>
              <c:idx val="375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A12-4C27-999E-B56C6CF08193}"/>
                </c:ext>
              </c:extLst>
            </c:dLbl>
            <c:dLbl>
              <c:idx val="37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A12-4C27-999E-B56C6CF08193}"/>
                </c:ext>
              </c:extLst>
            </c:dLbl>
            <c:dLbl>
              <c:idx val="37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A12-4C27-999E-B56C6CF08193}"/>
                </c:ext>
              </c:extLst>
            </c:dLbl>
            <c:dLbl>
              <c:idx val="376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A12-4C27-999E-B56C6CF08193}"/>
                </c:ext>
              </c:extLst>
            </c:dLbl>
            <c:dLbl>
              <c:idx val="37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A12-4C27-999E-B56C6CF08193}"/>
                </c:ext>
              </c:extLst>
            </c:dLbl>
            <c:dLbl>
              <c:idx val="37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A12-4C27-999E-B56C6CF08193}"/>
                </c:ext>
              </c:extLst>
            </c:dLbl>
            <c:dLbl>
              <c:idx val="37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A12-4C27-999E-B56C6CF08193}"/>
                </c:ext>
              </c:extLst>
            </c:dLbl>
            <c:dLbl>
              <c:idx val="37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A12-4C27-999E-B56C6CF08193}"/>
                </c:ext>
              </c:extLst>
            </c:dLbl>
            <c:dLbl>
              <c:idx val="37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A12-4C27-999E-B56C6CF08193}"/>
                </c:ext>
              </c:extLst>
            </c:dLbl>
            <c:dLbl>
              <c:idx val="37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A12-4C27-999E-B56C6CF08193}"/>
                </c:ext>
              </c:extLst>
            </c:dLbl>
            <c:dLbl>
              <c:idx val="37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A12-4C27-999E-B56C6CF08193}"/>
                </c:ext>
              </c:extLst>
            </c:dLbl>
            <c:dLbl>
              <c:idx val="37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A12-4C27-999E-B56C6CF08193}"/>
                </c:ext>
              </c:extLst>
            </c:dLbl>
            <c:dLbl>
              <c:idx val="37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A12-4C27-999E-B56C6CF08193}"/>
                </c:ext>
              </c:extLst>
            </c:dLbl>
            <c:dLbl>
              <c:idx val="37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A12-4C27-999E-B56C6CF08193}"/>
                </c:ext>
              </c:extLst>
            </c:dLbl>
            <c:dLbl>
              <c:idx val="37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A12-4C27-999E-B56C6CF08193}"/>
                </c:ext>
              </c:extLst>
            </c:dLbl>
            <c:dLbl>
              <c:idx val="37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A12-4C27-999E-B56C6CF08193}"/>
                </c:ext>
              </c:extLst>
            </c:dLbl>
            <c:dLbl>
              <c:idx val="37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A12-4C27-999E-B56C6CF08193}"/>
                </c:ext>
              </c:extLst>
            </c:dLbl>
            <c:dLbl>
              <c:idx val="37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A12-4C27-999E-B56C6CF08193}"/>
                </c:ext>
              </c:extLst>
            </c:dLbl>
            <c:dLbl>
              <c:idx val="37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A12-4C27-999E-B56C6CF08193}"/>
                </c:ext>
              </c:extLst>
            </c:dLbl>
            <c:dLbl>
              <c:idx val="377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A12-4C27-999E-B56C6CF08193}"/>
                </c:ext>
              </c:extLst>
            </c:dLbl>
            <c:dLbl>
              <c:idx val="37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A12-4C27-999E-B56C6CF08193}"/>
                </c:ext>
              </c:extLst>
            </c:dLbl>
            <c:dLbl>
              <c:idx val="37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7A12-4C27-999E-B56C6CF08193}"/>
                </c:ext>
              </c:extLst>
            </c:dLbl>
            <c:dLbl>
              <c:idx val="37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7A12-4C27-999E-B56C6CF08193}"/>
                </c:ext>
              </c:extLst>
            </c:dLbl>
            <c:dLbl>
              <c:idx val="37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7A12-4C27-999E-B56C6CF08193}"/>
                </c:ext>
              </c:extLst>
            </c:dLbl>
            <c:dLbl>
              <c:idx val="37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7A12-4C27-999E-B56C6CF08193}"/>
                </c:ext>
              </c:extLst>
            </c:dLbl>
            <c:dLbl>
              <c:idx val="37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7A12-4C27-999E-B56C6CF08193}"/>
                </c:ext>
              </c:extLst>
            </c:dLbl>
            <c:dLbl>
              <c:idx val="37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7A12-4C27-999E-B56C6CF08193}"/>
                </c:ext>
              </c:extLst>
            </c:dLbl>
            <c:dLbl>
              <c:idx val="378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7A12-4C27-999E-B56C6CF08193}"/>
                </c:ext>
              </c:extLst>
            </c:dLbl>
            <c:dLbl>
              <c:idx val="37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7A12-4C27-999E-B56C6CF08193}"/>
                </c:ext>
              </c:extLst>
            </c:dLbl>
            <c:dLbl>
              <c:idx val="37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7A12-4C27-999E-B56C6CF08193}"/>
                </c:ext>
              </c:extLst>
            </c:dLbl>
            <c:dLbl>
              <c:idx val="378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7A12-4C27-999E-B56C6CF08193}"/>
                </c:ext>
              </c:extLst>
            </c:dLbl>
            <c:dLbl>
              <c:idx val="37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7A12-4C27-999E-B56C6CF08193}"/>
                </c:ext>
              </c:extLst>
            </c:dLbl>
            <c:dLbl>
              <c:idx val="37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7A12-4C27-999E-B56C6CF08193}"/>
                </c:ext>
              </c:extLst>
            </c:dLbl>
            <c:dLbl>
              <c:idx val="37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7A12-4C27-999E-B56C6CF08193}"/>
                </c:ext>
              </c:extLst>
            </c:dLbl>
            <c:dLbl>
              <c:idx val="37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7A12-4C27-999E-B56C6CF08193}"/>
                </c:ext>
              </c:extLst>
            </c:dLbl>
            <c:dLbl>
              <c:idx val="37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7A12-4C27-999E-B56C6CF08193}"/>
                </c:ext>
              </c:extLst>
            </c:dLbl>
            <c:dLbl>
              <c:idx val="37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7A12-4C27-999E-B56C6CF08193}"/>
                </c:ext>
              </c:extLst>
            </c:dLbl>
            <c:dLbl>
              <c:idx val="37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7A12-4C27-999E-B56C6CF08193}"/>
                </c:ext>
              </c:extLst>
            </c:dLbl>
            <c:dLbl>
              <c:idx val="379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7A12-4C27-999E-B56C6CF08193}"/>
                </c:ext>
              </c:extLst>
            </c:dLbl>
            <c:dLbl>
              <c:idx val="379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7A12-4C27-999E-B56C6CF08193}"/>
                </c:ext>
              </c:extLst>
            </c:dLbl>
            <c:dLbl>
              <c:idx val="37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7A12-4C27-999E-B56C6CF08193}"/>
                </c:ext>
              </c:extLst>
            </c:dLbl>
            <c:dLbl>
              <c:idx val="37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7A12-4C27-999E-B56C6CF08193}"/>
                </c:ext>
              </c:extLst>
            </c:dLbl>
            <c:dLbl>
              <c:idx val="37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7A12-4C27-999E-B56C6CF08193}"/>
                </c:ext>
              </c:extLst>
            </c:dLbl>
            <c:dLbl>
              <c:idx val="38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7A12-4C27-999E-B56C6CF08193}"/>
                </c:ext>
              </c:extLst>
            </c:dLbl>
            <c:dLbl>
              <c:idx val="380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7A12-4C27-999E-B56C6CF08193}"/>
                </c:ext>
              </c:extLst>
            </c:dLbl>
            <c:dLbl>
              <c:idx val="380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7A12-4C27-999E-B56C6CF08193}"/>
                </c:ext>
              </c:extLst>
            </c:dLbl>
            <c:dLbl>
              <c:idx val="38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7A12-4C27-999E-B56C6CF08193}"/>
                </c:ext>
              </c:extLst>
            </c:dLbl>
            <c:dLbl>
              <c:idx val="38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7A12-4C27-999E-B56C6CF08193}"/>
                </c:ext>
              </c:extLst>
            </c:dLbl>
            <c:dLbl>
              <c:idx val="380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7A12-4C27-999E-B56C6CF08193}"/>
                </c:ext>
              </c:extLst>
            </c:dLbl>
            <c:dLbl>
              <c:idx val="380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7A12-4C27-999E-B56C6CF08193}"/>
                </c:ext>
              </c:extLst>
            </c:dLbl>
            <c:dLbl>
              <c:idx val="3807"/>
              <c:tx>
                <c:rich>
                  <a:bodyPr/>
                  <a:lstStyle/>
                  <a:p>
                    <a:fld id="{08BACCD3-2BFB-6347-BD30-938F8C6831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A12-4C27-999E-B56C6CF08193}"/>
                </c:ext>
              </c:extLst>
            </c:dLbl>
            <c:dLbl>
              <c:idx val="3808"/>
              <c:tx>
                <c:rich>
                  <a:bodyPr/>
                  <a:lstStyle/>
                  <a:p>
                    <a:fld id="{B32D64F9-FF13-9E4D-BEDD-258DC483D6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A12-4C27-999E-B56C6CF08193}"/>
                </c:ext>
              </c:extLst>
            </c:dLbl>
            <c:dLbl>
              <c:idx val="3809"/>
              <c:tx>
                <c:rich>
                  <a:bodyPr/>
                  <a:lstStyle/>
                  <a:p>
                    <a:fld id="{5325C670-9A07-4B45-86A4-7B3883146B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A12-4C27-999E-B56C6CF08193}"/>
                </c:ext>
              </c:extLst>
            </c:dLbl>
            <c:dLbl>
              <c:idx val="3810"/>
              <c:tx>
                <c:rich>
                  <a:bodyPr/>
                  <a:lstStyle/>
                  <a:p>
                    <a:fld id="{1F46ED02-F627-C642-9E9E-46B4E1A32A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A12-4C27-999E-B56C6CF08193}"/>
                </c:ext>
              </c:extLst>
            </c:dLbl>
            <c:dLbl>
              <c:idx val="3811"/>
              <c:tx>
                <c:rich>
                  <a:bodyPr/>
                  <a:lstStyle/>
                  <a:p>
                    <a:fld id="{129B373F-A7A9-634B-92E6-5ED369C1EE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A12-4C27-999E-B56C6CF08193}"/>
                </c:ext>
              </c:extLst>
            </c:dLbl>
            <c:dLbl>
              <c:idx val="3812"/>
              <c:tx>
                <c:rich>
                  <a:bodyPr/>
                  <a:lstStyle/>
                  <a:p>
                    <a:fld id="{B4C6E971-BD4E-9846-AC62-EAF193C424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A12-4C27-999E-B56C6CF08193}"/>
                </c:ext>
              </c:extLst>
            </c:dLbl>
            <c:dLbl>
              <c:idx val="3813"/>
              <c:tx>
                <c:rich>
                  <a:bodyPr/>
                  <a:lstStyle/>
                  <a:p>
                    <a:fld id="{7B9A1A01-45E7-7D40-B771-437AB56792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A12-4C27-999E-B56C6CF08193}"/>
                </c:ext>
              </c:extLst>
            </c:dLbl>
            <c:dLbl>
              <c:idx val="3814"/>
              <c:tx>
                <c:rich>
                  <a:bodyPr/>
                  <a:lstStyle/>
                  <a:p>
                    <a:fld id="{5E26F7F7-7950-774D-8070-1F3E112A26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A12-4C27-999E-B56C6CF08193}"/>
                </c:ext>
              </c:extLst>
            </c:dLbl>
            <c:dLbl>
              <c:idx val="3815"/>
              <c:tx>
                <c:rich>
                  <a:bodyPr/>
                  <a:lstStyle/>
                  <a:p>
                    <a:fld id="{5CB95E7E-E8BC-E948-B46C-CF55FC8155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7A12-4C27-999E-B56C6CF08193}"/>
                </c:ext>
              </c:extLst>
            </c:dLbl>
            <c:dLbl>
              <c:idx val="3816"/>
              <c:tx>
                <c:rich>
                  <a:bodyPr/>
                  <a:lstStyle/>
                  <a:p>
                    <a:fld id="{03E4729C-6D77-0240-B139-C0D4EBFB03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A12-4C27-999E-B56C6CF08193}"/>
                </c:ext>
              </c:extLst>
            </c:dLbl>
            <c:dLbl>
              <c:idx val="3817"/>
              <c:tx>
                <c:rich>
                  <a:bodyPr/>
                  <a:lstStyle/>
                  <a:p>
                    <a:fld id="{868DC90C-9063-904C-9609-B65085E132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7A12-4C27-999E-B56C6CF08193}"/>
                </c:ext>
              </c:extLst>
            </c:dLbl>
            <c:dLbl>
              <c:idx val="3818"/>
              <c:tx>
                <c:rich>
                  <a:bodyPr/>
                  <a:lstStyle/>
                  <a:p>
                    <a:fld id="{58F67B9A-B86C-C746-A6E1-7BC2440F3D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A12-4C27-999E-B56C6CF08193}"/>
                </c:ext>
              </c:extLst>
            </c:dLbl>
            <c:dLbl>
              <c:idx val="38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7A12-4C27-999E-B56C6CF08193}"/>
                </c:ext>
              </c:extLst>
            </c:dLbl>
            <c:dLbl>
              <c:idx val="38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7A12-4C27-999E-B56C6CF08193}"/>
                </c:ext>
              </c:extLst>
            </c:dLbl>
            <c:dLbl>
              <c:idx val="38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7A12-4C27-999E-B56C6CF08193}"/>
                </c:ext>
              </c:extLst>
            </c:dLbl>
            <c:dLbl>
              <c:idx val="38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7A12-4C27-999E-B56C6CF08193}"/>
                </c:ext>
              </c:extLst>
            </c:dLbl>
            <c:dLbl>
              <c:idx val="38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7A12-4C27-999E-B56C6CF08193}"/>
                </c:ext>
              </c:extLst>
            </c:dLbl>
            <c:dLbl>
              <c:idx val="38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7A12-4C27-999E-B56C6CF08193}"/>
                </c:ext>
              </c:extLst>
            </c:dLbl>
            <c:dLbl>
              <c:idx val="38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7A12-4C27-999E-B56C6CF08193}"/>
                </c:ext>
              </c:extLst>
            </c:dLbl>
            <c:dLbl>
              <c:idx val="38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7A12-4C27-999E-B56C6CF08193}"/>
                </c:ext>
              </c:extLst>
            </c:dLbl>
            <c:dLbl>
              <c:idx val="38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7A12-4C27-999E-B56C6CF08193}"/>
                </c:ext>
              </c:extLst>
            </c:dLbl>
            <c:dLbl>
              <c:idx val="38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7A12-4C27-999E-B56C6CF08193}"/>
                </c:ext>
              </c:extLst>
            </c:dLbl>
            <c:dLbl>
              <c:idx val="38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7A12-4C27-999E-B56C6CF08193}"/>
                </c:ext>
              </c:extLst>
            </c:dLbl>
            <c:dLbl>
              <c:idx val="38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7A12-4C27-999E-B56C6CF08193}"/>
                </c:ext>
              </c:extLst>
            </c:dLbl>
            <c:dLbl>
              <c:idx val="38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7A12-4C27-999E-B56C6CF08193}"/>
                </c:ext>
              </c:extLst>
            </c:dLbl>
            <c:dLbl>
              <c:idx val="38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7A12-4C27-999E-B56C6CF08193}"/>
                </c:ext>
              </c:extLst>
            </c:dLbl>
            <c:dLbl>
              <c:idx val="38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7A12-4C27-999E-B56C6CF08193}"/>
                </c:ext>
              </c:extLst>
            </c:dLbl>
            <c:dLbl>
              <c:idx val="38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7A12-4C27-999E-B56C6CF08193}"/>
                </c:ext>
              </c:extLst>
            </c:dLbl>
            <c:dLbl>
              <c:idx val="38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7A12-4C27-999E-B56C6CF08193}"/>
                </c:ext>
              </c:extLst>
            </c:dLbl>
            <c:dLbl>
              <c:idx val="38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7A12-4C27-999E-B56C6CF08193}"/>
                </c:ext>
              </c:extLst>
            </c:dLbl>
            <c:dLbl>
              <c:idx val="38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7A12-4C27-999E-B56C6CF08193}"/>
                </c:ext>
              </c:extLst>
            </c:dLbl>
            <c:dLbl>
              <c:idx val="38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7A12-4C27-999E-B56C6CF08193}"/>
                </c:ext>
              </c:extLst>
            </c:dLbl>
            <c:dLbl>
              <c:idx val="38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7A12-4C27-999E-B56C6CF08193}"/>
                </c:ext>
              </c:extLst>
            </c:dLbl>
            <c:dLbl>
              <c:idx val="38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7A12-4C27-999E-B56C6CF08193}"/>
                </c:ext>
              </c:extLst>
            </c:dLbl>
            <c:dLbl>
              <c:idx val="38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7A12-4C27-999E-B56C6CF08193}"/>
                </c:ext>
              </c:extLst>
            </c:dLbl>
            <c:dLbl>
              <c:idx val="38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7A12-4C27-999E-B56C6CF08193}"/>
                </c:ext>
              </c:extLst>
            </c:dLbl>
            <c:dLbl>
              <c:idx val="384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7A12-4C27-999E-B56C6CF08193}"/>
                </c:ext>
              </c:extLst>
            </c:dLbl>
            <c:dLbl>
              <c:idx val="384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7A12-4C27-999E-B56C6CF08193}"/>
                </c:ext>
              </c:extLst>
            </c:dLbl>
            <c:dLbl>
              <c:idx val="38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7A12-4C27-999E-B56C6CF08193}"/>
                </c:ext>
              </c:extLst>
            </c:dLbl>
            <c:dLbl>
              <c:idx val="38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7A12-4C27-999E-B56C6CF08193}"/>
                </c:ext>
              </c:extLst>
            </c:dLbl>
            <c:dLbl>
              <c:idx val="384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7A12-4C27-999E-B56C6CF08193}"/>
                </c:ext>
              </c:extLst>
            </c:dLbl>
            <c:dLbl>
              <c:idx val="384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7A12-4C27-999E-B56C6CF08193}"/>
                </c:ext>
              </c:extLst>
            </c:dLbl>
            <c:dLbl>
              <c:idx val="384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7A12-4C27-999E-B56C6CF08193}"/>
                </c:ext>
              </c:extLst>
            </c:dLbl>
            <c:dLbl>
              <c:idx val="385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7A12-4C27-999E-B56C6CF08193}"/>
                </c:ext>
              </c:extLst>
            </c:dLbl>
            <c:dLbl>
              <c:idx val="38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7A12-4C27-999E-B56C6CF08193}"/>
                </c:ext>
              </c:extLst>
            </c:dLbl>
            <c:dLbl>
              <c:idx val="38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7A12-4C27-999E-B56C6CF08193}"/>
                </c:ext>
              </c:extLst>
            </c:dLbl>
            <c:dLbl>
              <c:idx val="38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7A12-4C27-999E-B56C6CF08193}"/>
                </c:ext>
              </c:extLst>
            </c:dLbl>
            <c:dLbl>
              <c:idx val="38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7A12-4C27-999E-B56C6CF08193}"/>
                </c:ext>
              </c:extLst>
            </c:dLbl>
            <c:dLbl>
              <c:idx val="3855"/>
              <c:tx>
                <c:rich>
                  <a:bodyPr/>
                  <a:lstStyle/>
                  <a:p>
                    <a:fld id="{130800E4-BAD9-9445-93BD-64D0A5A805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7A12-4C27-999E-B56C6CF08193}"/>
                </c:ext>
              </c:extLst>
            </c:dLbl>
            <c:dLbl>
              <c:idx val="3856"/>
              <c:tx>
                <c:rich>
                  <a:bodyPr/>
                  <a:lstStyle/>
                  <a:p>
                    <a:fld id="{26AF4FBA-3EFD-314D-AC56-7AA61C270D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7A12-4C27-999E-B56C6CF08193}"/>
                </c:ext>
              </c:extLst>
            </c:dLbl>
            <c:dLbl>
              <c:idx val="3857"/>
              <c:tx>
                <c:rich>
                  <a:bodyPr/>
                  <a:lstStyle/>
                  <a:p>
                    <a:fld id="{5FAB6AA6-9FE8-6F40-8C27-D3795A5ED2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7A12-4C27-999E-B56C6CF08193}"/>
                </c:ext>
              </c:extLst>
            </c:dLbl>
            <c:dLbl>
              <c:idx val="3858"/>
              <c:tx>
                <c:rich>
                  <a:bodyPr/>
                  <a:lstStyle/>
                  <a:p>
                    <a:fld id="{ED31CD46-9147-184F-A581-E0DB877B2F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7A12-4C27-999E-B56C6CF08193}"/>
                </c:ext>
              </c:extLst>
            </c:dLbl>
            <c:dLbl>
              <c:idx val="3859"/>
              <c:tx>
                <c:rich>
                  <a:bodyPr/>
                  <a:lstStyle/>
                  <a:p>
                    <a:fld id="{62891581-C30B-3847-B1A2-4F97D3F2D8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7A12-4C27-999E-B56C6CF08193}"/>
                </c:ext>
              </c:extLst>
            </c:dLbl>
            <c:dLbl>
              <c:idx val="3860"/>
              <c:tx>
                <c:rich>
                  <a:bodyPr/>
                  <a:lstStyle/>
                  <a:p>
                    <a:fld id="{03072E0B-E362-8843-BB29-633C2A18B7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7A12-4C27-999E-B56C6CF08193}"/>
                </c:ext>
              </c:extLst>
            </c:dLbl>
            <c:dLbl>
              <c:idx val="3861"/>
              <c:tx>
                <c:rich>
                  <a:bodyPr/>
                  <a:lstStyle/>
                  <a:p>
                    <a:fld id="{35B8F641-B42F-D54F-80DB-3005970447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7A12-4C27-999E-B56C6CF08193}"/>
                </c:ext>
              </c:extLst>
            </c:dLbl>
            <c:dLbl>
              <c:idx val="3862"/>
              <c:tx>
                <c:rich>
                  <a:bodyPr/>
                  <a:lstStyle/>
                  <a:p>
                    <a:fld id="{B223FCD7-7EDD-9D40-A5B3-8744E2D8C6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7A12-4C27-999E-B56C6CF08193}"/>
                </c:ext>
              </c:extLst>
            </c:dLbl>
            <c:dLbl>
              <c:idx val="3863"/>
              <c:tx>
                <c:rich>
                  <a:bodyPr/>
                  <a:lstStyle/>
                  <a:p>
                    <a:fld id="{8FCA6C69-605C-D74F-B95D-EAA77E82AE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7A12-4C27-999E-B56C6CF08193}"/>
                </c:ext>
              </c:extLst>
            </c:dLbl>
            <c:dLbl>
              <c:idx val="3864"/>
              <c:tx>
                <c:rich>
                  <a:bodyPr/>
                  <a:lstStyle/>
                  <a:p>
                    <a:fld id="{4A14D8EF-A4C2-324B-9DEB-433D7882AD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7A12-4C27-999E-B56C6CF08193}"/>
                </c:ext>
              </c:extLst>
            </c:dLbl>
            <c:dLbl>
              <c:idx val="3865"/>
              <c:tx>
                <c:rich>
                  <a:bodyPr/>
                  <a:lstStyle/>
                  <a:p>
                    <a:fld id="{ECE29DF0-E43D-F049-BB58-5FC7A49B97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7A12-4C27-999E-B56C6CF08193}"/>
                </c:ext>
              </c:extLst>
            </c:dLbl>
            <c:dLbl>
              <c:idx val="38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7A12-4C27-999E-B56C6CF08193}"/>
                </c:ext>
              </c:extLst>
            </c:dLbl>
            <c:dLbl>
              <c:idx val="38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7A12-4C27-999E-B56C6CF08193}"/>
                </c:ext>
              </c:extLst>
            </c:dLbl>
            <c:dLbl>
              <c:idx val="38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7A12-4C27-999E-B56C6CF08193}"/>
                </c:ext>
              </c:extLst>
            </c:dLbl>
            <c:dLbl>
              <c:idx val="38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7A12-4C27-999E-B56C6CF08193}"/>
                </c:ext>
              </c:extLst>
            </c:dLbl>
            <c:dLbl>
              <c:idx val="38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7A12-4C27-999E-B56C6CF08193}"/>
                </c:ext>
              </c:extLst>
            </c:dLbl>
            <c:dLbl>
              <c:idx val="38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7A12-4C27-999E-B56C6CF08193}"/>
                </c:ext>
              </c:extLst>
            </c:dLbl>
            <c:dLbl>
              <c:idx val="38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7A12-4C27-999E-B56C6CF08193}"/>
                </c:ext>
              </c:extLst>
            </c:dLbl>
            <c:dLbl>
              <c:idx val="387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7A12-4C27-999E-B56C6CF08193}"/>
                </c:ext>
              </c:extLst>
            </c:dLbl>
            <c:dLbl>
              <c:idx val="387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7A12-4C27-999E-B56C6CF08193}"/>
                </c:ext>
              </c:extLst>
            </c:dLbl>
            <c:dLbl>
              <c:idx val="387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7A12-4C27-999E-B56C6CF08193}"/>
                </c:ext>
              </c:extLst>
            </c:dLbl>
            <c:dLbl>
              <c:idx val="3876"/>
              <c:tx>
                <c:rich>
                  <a:bodyPr/>
                  <a:lstStyle/>
                  <a:p>
                    <a:fld id="{D4FBC5AB-46A0-514C-B4ED-4E566A5602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7A12-4C27-999E-B56C6CF08193}"/>
                </c:ext>
              </c:extLst>
            </c:dLbl>
            <c:dLbl>
              <c:idx val="3877"/>
              <c:tx>
                <c:rich>
                  <a:bodyPr/>
                  <a:lstStyle/>
                  <a:p>
                    <a:fld id="{D693DE19-5C1F-3F4E-AD24-E01E886D81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7A12-4C27-999E-B56C6CF08193}"/>
                </c:ext>
              </c:extLst>
            </c:dLbl>
            <c:dLbl>
              <c:idx val="3878"/>
              <c:tx>
                <c:rich>
                  <a:bodyPr/>
                  <a:lstStyle/>
                  <a:p>
                    <a:fld id="{AA9EC62E-B88C-0F4E-BAF1-C3F9229902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7A12-4C27-999E-B56C6CF08193}"/>
                </c:ext>
              </c:extLst>
            </c:dLbl>
            <c:dLbl>
              <c:idx val="3879"/>
              <c:tx>
                <c:rich>
                  <a:bodyPr/>
                  <a:lstStyle/>
                  <a:p>
                    <a:fld id="{FF614338-2929-AF4A-B161-E7497CA375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7A12-4C27-999E-B56C6CF08193}"/>
                </c:ext>
              </c:extLst>
            </c:dLbl>
            <c:dLbl>
              <c:idx val="38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7A12-4C27-999E-B56C6CF08193}"/>
                </c:ext>
              </c:extLst>
            </c:dLbl>
            <c:dLbl>
              <c:idx val="38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7A12-4C27-999E-B56C6CF08193}"/>
                </c:ext>
              </c:extLst>
            </c:dLbl>
            <c:dLbl>
              <c:idx val="38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7A12-4C27-999E-B56C6CF08193}"/>
                </c:ext>
              </c:extLst>
            </c:dLbl>
            <c:dLbl>
              <c:idx val="388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7A12-4C27-999E-B56C6CF08193}"/>
                </c:ext>
              </c:extLst>
            </c:dLbl>
            <c:dLbl>
              <c:idx val="3884"/>
              <c:tx>
                <c:rich>
                  <a:bodyPr/>
                  <a:lstStyle/>
                  <a:p>
                    <a:fld id="{12E04C91-2264-CB40-BBCF-6F4FFA5132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7A12-4C27-999E-B56C6CF08193}"/>
                </c:ext>
              </c:extLst>
            </c:dLbl>
            <c:dLbl>
              <c:idx val="3885"/>
              <c:tx>
                <c:rich>
                  <a:bodyPr/>
                  <a:lstStyle/>
                  <a:p>
                    <a:fld id="{0924664B-42CC-4D40-8092-31D112175E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7A12-4C27-999E-B56C6CF08193}"/>
                </c:ext>
              </c:extLst>
            </c:dLbl>
            <c:dLbl>
              <c:idx val="3886"/>
              <c:tx>
                <c:rich>
                  <a:bodyPr/>
                  <a:lstStyle/>
                  <a:p>
                    <a:fld id="{7B901D01-B7C1-1147-B9B2-4779F86870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7A12-4C27-999E-B56C6CF08193}"/>
                </c:ext>
              </c:extLst>
            </c:dLbl>
            <c:dLbl>
              <c:idx val="3887"/>
              <c:tx>
                <c:rich>
                  <a:bodyPr/>
                  <a:lstStyle/>
                  <a:p>
                    <a:fld id="{9ABAE7DA-5367-3645-B83E-65F6CDD5B3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7A12-4C27-999E-B56C6CF08193}"/>
                </c:ext>
              </c:extLst>
            </c:dLbl>
            <c:dLbl>
              <c:idx val="388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7A12-4C27-999E-B56C6CF08193}"/>
                </c:ext>
              </c:extLst>
            </c:dLbl>
            <c:dLbl>
              <c:idx val="38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7A12-4C27-999E-B56C6CF08193}"/>
                </c:ext>
              </c:extLst>
            </c:dLbl>
            <c:dLbl>
              <c:idx val="38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7A12-4C27-999E-B56C6CF08193}"/>
                </c:ext>
              </c:extLst>
            </c:dLbl>
            <c:dLbl>
              <c:idx val="38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7A12-4C27-999E-B56C6CF08193}"/>
                </c:ext>
              </c:extLst>
            </c:dLbl>
            <c:dLbl>
              <c:idx val="38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7A12-4C27-999E-B56C6CF08193}"/>
                </c:ext>
              </c:extLst>
            </c:dLbl>
            <c:dLbl>
              <c:idx val="3893"/>
              <c:tx>
                <c:rich>
                  <a:bodyPr/>
                  <a:lstStyle/>
                  <a:p>
                    <a:fld id="{4530E019-C2EA-E54F-AC70-9F471DF498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7A12-4C27-999E-B56C6CF08193}"/>
                </c:ext>
              </c:extLst>
            </c:dLbl>
            <c:dLbl>
              <c:idx val="3894"/>
              <c:tx>
                <c:rich>
                  <a:bodyPr/>
                  <a:lstStyle/>
                  <a:p>
                    <a:fld id="{50EA286B-E1D1-8443-A873-772CAEB7DE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7A12-4C27-999E-B56C6CF08193}"/>
                </c:ext>
              </c:extLst>
            </c:dLbl>
            <c:dLbl>
              <c:idx val="3895"/>
              <c:tx>
                <c:rich>
                  <a:bodyPr/>
                  <a:lstStyle/>
                  <a:p>
                    <a:fld id="{72691BC2-6FC9-F942-ADA9-42C1DD73E5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7A12-4C27-999E-B56C6CF08193}"/>
                </c:ext>
              </c:extLst>
            </c:dLbl>
            <c:dLbl>
              <c:idx val="3896"/>
              <c:tx>
                <c:rich>
                  <a:bodyPr/>
                  <a:lstStyle/>
                  <a:p>
                    <a:fld id="{0C2711BB-0518-6346-83D7-8C4133A038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7A12-4C27-999E-B56C6CF08193}"/>
                </c:ext>
              </c:extLst>
            </c:dLbl>
            <c:dLbl>
              <c:idx val="38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7A12-4C27-999E-B56C6CF08193}"/>
                </c:ext>
              </c:extLst>
            </c:dLbl>
            <c:dLbl>
              <c:idx val="389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7A12-4C27-999E-B56C6CF08193}"/>
                </c:ext>
              </c:extLst>
            </c:dLbl>
            <c:dLbl>
              <c:idx val="389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7A12-4C27-999E-B56C6CF08193}"/>
                </c:ext>
              </c:extLst>
            </c:dLbl>
            <c:dLbl>
              <c:idx val="39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7A12-4C27-999E-B56C6CF08193}"/>
                </c:ext>
              </c:extLst>
            </c:dLbl>
            <c:dLbl>
              <c:idx val="3901"/>
              <c:tx>
                <c:rich>
                  <a:bodyPr/>
                  <a:lstStyle/>
                  <a:p>
                    <a:fld id="{C6B5C0E3-12CB-9249-ABF1-E671935161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7A12-4C27-999E-B56C6CF08193}"/>
                </c:ext>
              </c:extLst>
            </c:dLbl>
            <c:dLbl>
              <c:idx val="3902"/>
              <c:tx>
                <c:rich>
                  <a:bodyPr/>
                  <a:lstStyle/>
                  <a:p>
                    <a:fld id="{381D914F-0DA9-5048-9191-716A19EF71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7A12-4C27-999E-B56C6CF08193}"/>
                </c:ext>
              </c:extLst>
            </c:dLbl>
            <c:dLbl>
              <c:idx val="3903"/>
              <c:tx>
                <c:rich>
                  <a:bodyPr/>
                  <a:lstStyle/>
                  <a:p>
                    <a:fld id="{A26C2293-F3F1-8948-9D30-D8D8BC4865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7A12-4C27-999E-B56C6CF08193}"/>
                </c:ext>
              </c:extLst>
            </c:dLbl>
            <c:dLbl>
              <c:idx val="3904"/>
              <c:tx>
                <c:rich>
                  <a:bodyPr/>
                  <a:lstStyle/>
                  <a:p>
                    <a:fld id="{5A2CE3FC-222D-0741-AE86-FBC9E77EE5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7A12-4C27-999E-B56C6CF0819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13846"/>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'US Data Centers Dataset'!$I$2052:$I$5956</c:f>
              <c:numCache>
                <c:formatCode>General</c:formatCode>
                <c:ptCount val="3905"/>
                <c:pt idx="7">
                  <c:v>295100</c:v>
                </c:pt>
                <c:pt idx="14">
                  <c:v>11000</c:v>
                </c:pt>
                <c:pt idx="15">
                  <c:v>27600</c:v>
                </c:pt>
                <c:pt idx="17">
                  <c:v>500000</c:v>
                </c:pt>
                <c:pt idx="18">
                  <c:v>500000</c:v>
                </c:pt>
                <c:pt idx="19">
                  <c:v>500000</c:v>
                </c:pt>
                <c:pt idx="20">
                  <c:v>500000</c:v>
                </c:pt>
                <c:pt idx="21">
                  <c:v>500000</c:v>
                </c:pt>
                <c:pt idx="23">
                  <c:v>328570</c:v>
                </c:pt>
                <c:pt idx="24">
                  <c:v>328570</c:v>
                </c:pt>
                <c:pt idx="25">
                  <c:v>328570</c:v>
                </c:pt>
                <c:pt idx="26">
                  <c:v>328570</c:v>
                </c:pt>
                <c:pt idx="27">
                  <c:v>328570</c:v>
                </c:pt>
                <c:pt idx="28">
                  <c:v>328570</c:v>
                </c:pt>
                <c:pt idx="29">
                  <c:v>328570</c:v>
                </c:pt>
                <c:pt idx="30">
                  <c:v>328570</c:v>
                </c:pt>
                <c:pt idx="31">
                  <c:v>328570</c:v>
                </c:pt>
                <c:pt idx="32">
                  <c:v>328570</c:v>
                </c:pt>
                <c:pt idx="33">
                  <c:v>328570</c:v>
                </c:pt>
                <c:pt idx="34">
                  <c:v>328570</c:v>
                </c:pt>
                <c:pt idx="35">
                  <c:v>328570</c:v>
                </c:pt>
                <c:pt idx="36">
                  <c:v>328570</c:v>
                </c:pt>
                <c:pt idx="37">
                  <c:v>238000</c:v>
                </c:pt>
                <c:pt idx="40">
                  <c:v>950000</c:v>
                </c:pt>
                <c:pt idx="42">
                  <c:v>661920</c:v>
                </c:pt>
                <c:pt idx="43">
                  <c:v>661920</c:v>
                </c:pt>
                <c:pt idx="44">
                  <c:v>661920</c:v>
                </c:pt>
                <c:pt idx="45">
                  <c:v>661920</c:v>
                </c:pt>
                <c:pt idx="46">
                  <c:v>661920</c:v>
                </c:pt>
                <c:pt idx="47">
                  <c:v>661920</c:v>
                </c:pt>
                <c:pt idx="48">
                  <c:v>661920</c:v>
                </c:pt>
                <c:pt idx="49">
                  <c:v>661920</c:v>
                </c:pt>
                <c:pt idx="50">
                  <c:v>661920</c:v>
                </c:pt>
                <c:pt idx="51">
                  <c:v>661920</c:v>
                </c:pt>
                <c:pt idx="52">
                  <c:v>1350000</c:v>
                </c:pt>
                <c:pt idx="53">
                  <c:v>1350000</c:v>
                </c:pt>
                <c:pt idx="54">
                  <c:v>1350000</c:v>
                </c:pt>
                <c:pt idx="55">
                  <c:v>1350000</c:v>
                </c:pt>
                <c:pt idx="56">
                  <c:v>1350000</c:v>
                </c:pt>
                <c:pt idx="57">
                  <c:v>250000</c:v>
                </c:pt>
                <c:pt idx="58">
                  <c:v>250000</c:v>
                </c:pt>
                <c:pt idx="59">
                  <c:v>250000</c:v>
                </c:pt>
                <c:pt idx="60">
                  <c:v>250000</c:v>
                </c:pt>
                <c:pt idx="61">
                  <c:v>250000</c:v>
                </c:pt>
                <c:pt idx="62">
                  <c:v>250000</c:v>
                </c:pt>
                <c:pt idx="63">
                  <c:v>250000</c:v>
                </c:pt>
                <c:pt idx="64">
                  <c:v>250000</c:v>
                </c:pt>
                <c:pt idx="65">
                  <c:v>250000</c:v>
                </c:pt>
                <c:pt idx="72">
                  <c:v>250000</c:v>
                </c:pt>
                <c:pt idx="73">
                  <c:v>250000</c:v>
                </c:pt>
                <c:pt idx="74">
                  <c:v>250000</c:v>
                </c:pt>
                <c:pt idx="75">
                  <c:v>250000</c:v>
                </c:pt>
                <c:pt idx="76">
                  <c:v>250000</c:v>
                </c:pt>
                <c:pt idx="77">
                  <c:v>250000</c:v>
                </c:pt>
                <c:pt idx="78">
                  <c:v>250000</c:v>
                </c:pt>
                <c:pt idx="79">
                  <c:v>250000</c:v>
                </c:pt>
                <c:pt idx="80">
                  <c:v>250000</c:v>
                </c:pt>
                <c:pt idx="81">
                  <c:v>250000</c:v>
                </c:pt>
                <c:pt idx="82">
                  <c:v>250000</c:v>
                </c:pt>
                <c:pt idx="83">
                  <c:v>250000</c:v>
                </c:pt>
                <c:pt idx="84">
                  <c:v>250000</c:v>
                </c:pt>
                <c:pt idx="85">
                  <c:v>250000</c:v>
                </c:pt>
                <c:pt idx="86">
                  <c:v>250000</c:v>
                </c:pt>
                <c:pt idx="87">
                  <c:v>250000</c:v>
                </c:pt>
                <c:pt idx="88">
                  <c:v>250000</c:v>
                </c:pt>
                <c:pt idx="89">
                  <c:v>250000</c:v>
                </c:pt>
                <c:pt idx="90">
                  <c:v>132000</c:v>
                </c:pt>
                <c:pt idx="92">
                  <c:v>285000</c:v>
                </c:pt>
                <c:pt idx="93">
                  <c:v>285000</c:v>
                </c:pt>
                <c:pt idx="94">
                  <c:v>285000</c:v>
                </c:pt>
                <c:pt idx="99">
                  <c:v>4568</c:v>
                </c:pt>
                <c:pt idx="125">
                  <c:v>228000</c:v>
                </c:pt>
                <c:pt idx="126">
                  <c:v>228000</c:v>
                </c:pt>
                <c:pt idx="127">
                  <c:v>287000</c:v>
                </c:pt>
                <c:pt idx="128">
                  <c:v>287000</c:v>
                </c:pt>
                <c:pt idx="129">
                  <c:v>228000</c:v>
                </c:pt>
                <c:pt idx="130">
                  <c:v>287000</c:v>
                </c:pt>
                <c:pt idx="131">
                  <c:v>228000</c:v>
                </c:pt>
                <c:pt idx="180">
                  <c:v>400000</c:v>
                </c:pt>
                <c:pt idx="181">
                  <c:v>400000</c:v>
                </c:pt>
                <c:pt idx="182">
                  <c:v>400000</c:v>
                </c:pt>
                <c:pt idx="183">
                  <c:v>400000</c:v>
                </c:pt>
                <c:pt idx="184">
                  <c:v>400000</c:v>
                </c:pt>
                <c:pt idx="185">
                  <c:v>400000</c:v>
                </c:pt>
                <c:pt idx="186">
                  <c:v>400000</c:v>
                </c:pt>
                <c:pt idx="187">
                  <c:v>400000</c:v>
                </c:pt>
                <c:pt idx="188">
                  <c:v>400000</c:v>
                </c:pt>
                <c:pt idx="189">
                  <c:v>400000</c:v>
                </c:pt>
                <c:pt idx="190">
                  <c:v>400000</c:v>
                </c:pt>
                <c:pt idx="191">
                  <c:v>400000</c:v>
                </c:pt>
                <c:pt idx="192">
                  <c:v>400000</c:v>
                </c:pt>
                <c:pt idx="193">
                  <c:v>400000</c:v>
                </c:pt>
                <c:pt idx="194">
                  <c:v>400000</c:v>
                </c:pt>
                <c:pt idx="195">
                  <c:v>400000</c:v>
                </c:pt>
                <c:pt idx="196">
                  <c:v>400000</c:v>
                </c:pt>
                <c:pt idx="197">
                  <c:v>400000</c:v>
                </c:pt>
                <c:pt idx="198">
                  <c:v>400000</c:v>
                </c:pt>
                <c:pt idx="199">
                  <c:v>400000</c:v>
                </c:pt>
                <c:pt idx="200">
                  <c:v>400000</c:v>
                </c:pt>
                <c:pt idx="201">
                  <c:v>400000</c:v>
                </c:pt>
                <c:pt idx="202">
                  <c:v>400000</c:v>
                </c:pt>
                <c:pt idx="203">
                  <c:v>400000</c:v>
                </c:pt>
                <c:pt idx="204">
                  <c:v>400000</c:v>
                </c:pt>
                <c:pt idx="205">
                  <c:v>400000</c:v>
                </c:pt>
                <c:pt idx="206">
                  <c:v>400000</c:v>
                </c:pt>
                <c:pt idx="207">
                  <c:v>400000</c:v>
                </c:pt>
                <c:pt idx="208">
                  <c:v>400000</c:v>
                </c:pt>
                <c:pt idx="209">
                  <c:v>400000</c:v>
                </c:pt>
                <c:pt idx="210">
                  <c:v>400000</c:v>
                </c:pt>
                <c:pt idx="211">
                  <c:v>400000</c:v>
                </c:pt>
                <c:pt idx="212">
                  <c:v>400000</c:v>
                </c:pt>
                <c:pt idx="213">
                  <c:v>400000</c:v>
                </c:pt>
                <c:pt idx="214">
                  <c:v>400000</c:v>
                </c:pt>
                <c:pt idx="215">
                  <c:v>400000</c:v>
                </c:pt>
                <c:pt idx="216">
                  <c:v>400000</c:v>
                </c:pt>
                <c:pt idx="217">
                  <c:v>400000</c:v>
                </c:pt>
                <c:pt idx="218">
                  <c:v>400000</c:v>
                </c:pt>
                <c:pt idx="219">
                  <c:v>400000</c:v>
                </c:pt>
                <c:pt idx="220">
                  <c:v>400000</c:v>
                </c:pt>
                <c:pt idx="221">
                  <c:v>400000</c:v>
                </c:pt>
                <c:pt idx="222">
                  <c:v>250000</c:v>
                </c:pt>
                <c:pt idx="223">
                  <c:v>250000</c:v>
                </c:pt>
                <c:pt idx="224">
                  <c:v>250000</c:v>
                </c:pt>
                <c:pt idx="225">
                  <c:v>250000</c:v>
                </c:pt>
                <c:pt idx="228">
                  <c:v>2300000</c:v>
                </c:pt>
                <c:pt idx="229">
                  <c:v>150000</c:v>
                </c:pt>
                <c:pt idx="230">
                  <c:v>150000</c:v>
                </c:pt>
                <c:pt idx="231">
                  <c:v>150000</c:v>
                </c:pt>
                <c:pt idx="232">
                  <c:v>150000</c:v>
                </c:pt>
                <c:pt idx="233">
                  <c:v>150000</c:v>
                </c:pt>
                <c:pt idx="234">
                  <c:v>150000</c:v>
                </c:pt>
                <c:pt idx="235">
                  <c:v>150000</c:v>
                </c:pt>
                <c:pt idx="236">
                  <c:v>150000</c:v>
                </c:pt>
                <c:pt idx="237">
                  <c:v>150000</c:v>
                </c:pt>
                <c:pt idx="241">
                  <c:v>1276800</c:v>
                </c:pt>
                <c:pt idx="243">
                  <c:v>450000</c:v>
                </c:pt>
                <c:pt idx="244">
                  <c:v>450000</c:v>
                </c:pt>
                <c:pt idx="245">
                  <c:v>450000</c:v>
                </c:pt>
                <c:pt idx="246">
                  <c:v>450000</c:v>
                </c:pt>
                <c:pt idx="247">
                  <c:v>450000</c:v>
                </c:pt>
                <c:pt idx="248">
                  <c:v>450000</c:v>
                </c:pt>
                <c:pt idx="249">
                  <c:v>450000</c:v>
                </c:pt>
                <c:pt idx="250">
                  <c:v>450000</c:v>
                </c:pt>
                <c:pt idx="251">
                  <c:v>450000</c:v>
                </c:pt>
                <c:pt idx="252">
                  <c:v>450000</c:v>
                </c:pt>
                <c:pt idx="253">
                  <c:v>450000</c:v>
                </c:pt>
                <c:pt idx="254">
                  <c:v>450000</c:v>
                </c:pt>
                <c:pt idx="255">
                  <c:v>450000</c:v>
                </c:pt>
                <c:pt idx="256">
                  <c:v>450000</c:v>
                </c:pt>
                <c:pt idx="257">
                  <c:v>450000</c:v>
                </c:pt>
                <c:pt idx="258">
                  <c:v>450000</c:v>
                </c:pt>
                <c:pt idx="259">
                  <c:v>450000</c:v>
                </c:pt>
                <c:pt idx="260">
                  <c:v>450000</c:v>
                </c:pt>
                <c:pt idx="261">
                  <c:v>450000</c:v>
                </c:pt>
                <c:pt idx="262">
                  <c:v>450000</c:v>
                </c:pt>
                <c:pt idx="263">
                  <c:v>450000</c:v>
                </c:pt>
                <c:pt idx="264">
                  <c:v>450000</c:v>
                </c:pt>
                <c:pt idx="265">
                  <c:v>450000</c:v>
                </c:pt>
                <c:pt idx="266">
                  <c:v>450000</c:v>
                </c:pt>
                <c:pt idx="267">
                  <c:v>450000</c:v>
                </c:pt>
                <c:pt idx="268">
                  <c:v>450000</c:v>
                </c:pt>
                <c:pt idx="269">
                  <c:v>450000</c:v>
                </c:pt>
                <c:pt idx="270">
                  <c:v>450000</c:v>
                </c:pt>
                <c:pt idx="271">
                  <c:v>450000</c:v>
                </c:pt>
                <c:pt idx="272">
                  <c:v>450000</c:v>
                </c:pt>
                <c:pt idx="273">
                  <c:v>450000</c:v>
                </c:pt>
                <c:pt idx="274">
                  <c:v>450000</c:v>
                </c:pt>
                <c:pt idx="311">
                  <c:v>350000</c:v>
                </c:pt>
                <c:pt idx="312">
                  <c:v>350000</c:v>
                </c:pt>
                <c:pt idx="313">
                  <c:v>350000</c:v>
                </c:pt>
                <c:pt idx="314">
                  <c:v>350000</c:v>
                </c:pt>
                <c:pt idx="321">
                  <c:v>240620</c:v>
                </c:pt>
                <c:pt idx="322">
                  <c:v>240620</c:v>
                </c:pt>
                <c:pt idx="323">
                  <c:v>240620</c:v>
                </c:pt>
                <c:pt idx="324">
                  <c:v>240620</c:v>
                </c:pt>
                <c:pt idx="325">
                  <c:v>240620</c:v>
                </c:pt>
                <c:pt idx="346">
                  <c:v>200000</c:v>
                </c:pt>
                <c:pt idx="348">
                  <c:v>100000</c:v>
                </c:pt>
                <c:pt idx="364">
                  <c:v>382924</c:v>
                </c:pt>
                <c:pt idx="365">
                  <c:v>330000</c:v>
                </c:pt>
                <c:pt idx="366">
                  <c:v>330000</c:v>
                </c:pt>
                <c:pt idx="367">
                  <c:v>330000</c:v>
                </c:pt>
                <c:pt idx="368">
                  <c:v>330000</c:v>
                </c:pt>
                <c:pt idx="369">
                  <c:v>330000</c:v>
                </c:pt>
                <c:pt idx="370">
                  <c:v>330000</c:v>
                </c:pt>
                <c:pt idx="373">
                  <c:v>200000</c:v>
                </c:pt>
                <c:pt idx="374">
                  <c:v>320000</c:v>
                </c:pt>
                <c:pt idx="375">
                  <c:v>320000</c:v>
                </c:pt>
                <c:pt idx="376">
                  <c:v>320000</c:v>
                </c:pt>
                <c:pt idx="377">
                  <c:v>320000</c:v>
                </c:pt>
                <c:pt idx="378">
                  <c:v>300000</c:v>
                </c:pt>
                <c:pt idx="379">
                  <c:v>300000</c:v>
                </c:pt>
                <c:pt idx="380">
                  <c:v>300000</c:v>
                </c:pt>
                <c:pt idx="381">
                  <c:v>300000</c:v>
                </c:pt>
                <c:pt idx="382">
                  <c:v>300000</c:v>
                </c:pt>
                <c:pt idx="383">
                  <c:v>300000</c:v>
                </c:pt>
                <c:pt idx="384">
                  <c:v>300000</c:v>
                </c:pt>
                <c:pt idx="385">
                  <c:v>300000</c:v>
                </c:pt>
                <c:pt idx="386">
                  <c:v>300000</c:v>
                </c:pt>
                <c:pt idx="387">
                  <c:v>300000</c:v>
                </c:pt>
                <c:pt idx="388">
                  <c:v>70000</c:v>
                </c:pt>
                <c:pt idx="389">
                  <c:v>118000</c:v>
                </c:pt>
                <c:pt idx="390">
                  <c:v>300000</c:v>
                </c:pt>
                <c:pt idx="391">
                  <c:v>300000</c:v>
                </c:pt>
                <c:pt idx="392">
                  <c:v>600000</c:v>
                </c:pt>
                <c:pt idx="401">
                  <c:v>214500</c:v>
                </c:pt>
                <c:pt idx="402">
                  <c:v>265730</c:v>
                </c:pt>
                <c:pt idx="403">
                  <c:v>265730</c:v>
                </c:pt>
                <c:pt idx="404">
                  <c:v>143360</c:v>
                </c:pt>
                <c:pt idx="405">
                  <c:v>265730</c:v>
                </c:pt>
                <c:pt idx="406">
                  <c:v>265730</c:v>
                </c:pt>
                <c:pt idx="419">
                  <c:v>250000</c:v>
                </c:pt>
                <c:pt idx="420">
                  <c:v>250000</c:v>
                </c:pt>
                <c:pt idx="421">
                  <c:v>250000</c:v>
                </c:pt>
                <c:pt idx="422">
                  <c:v>250000</c:v>
                </c:pt>
                <c:pt idx="423">
                  <c:v>250000</c:v>
                </c:pt>
                <c:pt idx="424">
                  <c:v>250000</c:v>
                </c:pt>
                <c:pt idx="425">
                  <c:v>250000</c:v>
                </c:pt>
                <c:pt idx="433">
                  <c:v>313333</c:v>
                </c:pt>
                <c:pt idx="434">
                  <c:v>172727</c:v>
                </c:pt>
                <c:pt idx="435">
                  <c:v>313333</c:v>
                </c:pt>
                <c:pt idx="436">
                  <c:v>172727</c:v>
                </c:pt>
                <c:pt idx="437">
                  <c:v>172727</c:v>
                </c:pt>
                <c:pt idx="438">
                  <c:v>172727</c:v>
                </c:pt>
                <c:pt idx="439">
                  <c:v>172727</c:v>
                </c:pt>
                <c:pt idx="440">
                  <c:v>313333</c:v>
                </c:pt>
                <c:pt idx="441">
                  <c:v>172727</c:v>
                </c:pt>
                <c:pt idx="442">
                  <c:v>172727</c:v>
                </c:pt>
                <c:pt idx="443">
                  <c:v>172727</c:v>
                </c:pt>
                <c:pt idx="444">
                  <c:v>172727</c:v>
                </c:pt>
                <c:pt idx="445">
                  <c:v>172727</c:v>
                </c:pt>
                <c:pt idx="446">
                  <c:v>172727</c:v>
                </c:pt>
                <c:pt idx="448">
                  <c:v>256000</c:v>
                </c:pt>
                <c:pt idx="449">
                  <c:v>385000</c:v>
                </c:pt>
                <c:pt idx="450">
                  <c:v>70000</c:v>
                </c:pt>
                <c:pt idx="457">
                  <c:v>200000</c:v>
                </c:pt>
                <c:pt idx="458">
                  <c:v>200000</c:v>
                </c:pt>
                <c:pt idx="459">
                  <c:v>200000</c:v>
                </c:pt>
                <c:pt idx="460">
                  <c:v>200000</c:v>
                </c:pt>
                <c:pt idx="461">
                  <c:v>200000</c:v>
                </c:pt>
                <c:pt idx="462">
                  <c:v>200000</c:v>
                </c:pt>
                <c:pt idx="463">
                  <c:v>200000</c:v>
                </c:pt>
                <c:pt idx="464">
                  <c:v>200000</c:v>
                </c:pt>
                <c:pt idx="465">
                  <c:v>200000</c:v>
                </c:pt>
                <c:pt idx="466">
                  <c:v>200000</c:v>
                </c:pt>
                <c:pt idx="467">
                  <c:v>200000</c:v>
                </c:pt>
                <c:pt idx="468">
                  <c:v>200000</c:v>
                </c:pt>
                <c:pt idx="469">
                  <c:v>55000</c:v>
                </c:pt>
                <c:pt idx="483">
                  <c:v>357142</c:v>
                </c:pt>
                <c:pt idx="484">
                  <c:v>357142</c:v>
                </c:pt>
                <c:pt idx="485">
                  <c:v>357142</c:v>
                </c:pt>
                <c:pt idx="486">
                  <c:v>357142</c:v>
                </c:pt>
                <c:pt idx="487">
                  <c:v>357142</c:v>
                </c:pt>
                <c:pt idx="488">
                  <c:v>357142</c:v>
                </c:pt>
                <c:pt idx="489">
                  <c:v>357142</c:v>
                </c:pt>
                <c:pt idx="490">
                  <c:v>342142</c:v>
                </c:pt>
                <c:pt idx="491">
                  <c:v>342142</c:v>
                </c:pt>
                <c:pt idx="492">
                  <c:v>342142</c:v>
                </c:pt>
                <c:pt idx="493">
                  <c:v>342142</c:v>
                </c:pt>
                <c:pt idx="494">
                  <c:v>342142</c:v>
                </c:pt>
                <c:pt idx="495">
                  <c:v>342142</c:v>
                </c:pt>
                <c:pt idx="496">
                  <c:v>342142</c:v>
                </c:pt>
                <c:pt idx="510">
                  <c:v>252000</c:v>
                </c:pt>
                <c:pt idx="511">
                  <c:v>252000</c:v>
                </c:pt>
                <c:pt idx="512">
                  <c:v>252000</c:v>
                </c:pt>
                <c:pt idx="513">
                  <c:v>252000</c:v>
                </c:pt>
                <c:pt idx="514">
                  <c:v>252000</c:v>
                </c:pt>
                <c:pt idx="515">
                  <c:v>252000</c:v>
                </c:pt>
                <c:pt idx="516">
                  <c:v>350000</c:v>
                </c:pt>
                <c:pt idx="517">
                  <c:v>350000</c:v>
                </c:pt>
                <c:pt idx="518">
                  <c:v>350000</c:v>
                </c:pt>
                <c:pt idx="519">
                  <c:v>350000</c:v>
                </c:pt>
                <c:pt idx="520">
                  <c:v>350000</c:v>
                </c:pt>
                <c:pt idx="521">
                  <c:v>350000</c:v>
                </c:pt>
                <c:pt idx="522">
                  <c:v>350000</c:v>
                </c:pt>
                <c:pt idx="524">
                  <c:v>298600</c:v>
                </c:pt>
                <c:pt idx="525">
                  <c:v>298600</c:v>
                </c:pt>
                <c:pt idx="526">
                  <c:v>298600</c:v>
                </c:pt>
                <c:pt idx="527">
                  <c:v>298600</c:v>
                </c:pt>
                <c:pt idx="528">
                  <c:v>298600</c:v>
                </c:pt>
                <c:pt idx="529">
                  <c:v>298600</c:v>
                </c:pt>
                <c:pt idx="530">
                  <c:v>298600</c:v>
                </c:pt>
                <c:pt idx="531">
                  <c:v>298600</c:v>
                </c:pt>
                <c:pt idx="537">
                  <c:v>396666</c:v>
                </c:pt>
                <c:pt idx="538">
                  <c:v>396666</c:v>
                </c:pt>
                <c:pt idx="539">
                  <c:v>396666</c:v>
                </c:pt>
                <c:pt idx="540">
                  <c:v>320000</c:v>
                </c:pt>
                <c:pt idx="541">
                  <c:v>213600</c:v>
                </c:pt>
                <c:pt idx="542">
                  <c:v>133600</c:v>
                </c:pt>
                <c:pt idx="543">
                  <c:v>475500</c:v>
                </c:pt>
                <c:pt idx="544">
                  <c:v>475500</c:v>
                </c:pt>
                <c:pt idx="545">
                  <c:v>475500</c:v>
                </c:pt>
                <c:pt idx="546">
                  <c:v>475500</c:v>
                </c:pt>
                <c:pt idx="547">
                  <c:v>313060</c:v>
                </c:pt>
                <c:pt idx="548">
                  <c:v>313060</c:v>
                </c:pt>
                <c:pt idx="549">
                  <c:v>313060</c:v>
                </c:pt>
                <c:pt idx="550">
                  <c:v>313060</c:v>
                </c:pt>
                <c:pt idx="551">
                  <c:v>313060</c:v>
                </c:pt>
                <c:pt idx="553">
                  <c:v>21570</c:v>
                </c:pt>
                <c:pt idx="554">
                  <c:v>346500</c:v>
                </c:pt>
                <c:pt idx="555">
                  <c:v>346500</c:v>
                </c:pt>
                <c:pt idx="556">
                  <c:v>346500</c:v>
                </c:pt>
                <c:pt idx="557">
                  <c:v>346500</c:v>
                </c:pt>
                <c:pt idx="558">
                  <c:v>346500</c:v>
                </c:pt>
                <c:pt idx="559">
                  <c:v>346500</c:v>
                </c:pt>
                <c:pt idx="560">
                  <c:v>346500</c:v>
                </c:pt>
                <c:pt idx="561">
                  <c:v>346500</c:v>
                </c:pt>
                <c:pt idx="562">
                  <c:v>346500</c:v>
                </c:pt>
                <c:pt idx="563">
                  <c:v>346500</c:v>
                </c:pt>
                <c:pt idx="570">
                  <c:v>333000</c:v>
                </c:pt>
                <c:pt idx="571">
                  <c:v>333000</c:v>
                </c:pt>
                <c:pt idx="572">
                  <c:v>333000</c:v>
                </c:pt>
                <c:pt idx="573">
                  <c:v>195000</c:v>
                </c:pt>
                <c:pt idx="574">
                  <c:v>195000</c:v>
                </c:pt>
                <c:pt idx="575">
                  <c:v>195000</c:v>
                </c:pt>
                <c:pt idx="576">
                  <c:v>686737</c:v>
                </c:pt>
                <c:pt idx="577">
                  <c:v>936460</c:v>
                </c:pt>
                <c:pt idx="578">
                  <c:v>936460</c:v>
                </c:pt>
                <c:pt idx="579">
                  <c:v>250750</c:v>
                </c:pt>
                <c:pt idx="580">
                  <c:v>250750</c:v>
                </c:pt>
                <c:pt idx="581">
                  <c:v>250750</c:v>
                </c:pt>
                <c:pt idx="582">
                  <c:v>250750</c:v>
                </c:pt>
                <c:pt idx="583">
                  <c:v>250750</c:v>
                </c:pt>
                <c:pt idx="586">
                  <c:v>320000</c:v>
                </c:pt>
                <c:pt idx="587">
                  <c:v>320000</c:v>
                </c:pt>
                <c:pt idx="588">
                  <c:v>320000</c:v>
                </c:pt>
                <c:pt idx="589">
                  <c:v>320000</c:v>
                </c:pt>
                <c:pt idx="590">
                  <c:v>320000</c:v>
                </c:pt>
                <c:pt idx="591">
                  <c:v>320000</c:v>
                </c:pt>
                <c:pt idx="592">
                  <c:v>320000</c:v>
                </c:pt>
                <c:pt idx="593">
                  <c:v>780000</c:v>
                </c:pt>
                <c:pt idx="594">
                  <c:v>297000</c:v>
                </c:pt>
                <c:pt idx="595">
                  <c:v>339000</c:v>
                </c:pt>
                <c:pt idx="596">
                  <c:v>510000</c:v>
                </c:pt>
                <c:pt idx="597">
                  <c:v>360000</c:v>
                </c:pt>
                <c:pt idx="598">
                  <c:v>660000</c:v>
                </c:pt>
                <c:pt idx="599">
                  <c:v>720000</c:v>
                </c:pt>
                <c:pt idx="600">
                  <c:v>540000</c:v>
                </c:pt>
                <c:pt idx="601">
                  <c:v>420000</c:v>
                </c:pt>
                <c:pt idx="602">
                  <c:v>360000</c:v>
                </c:pt>
                <c:pt idx="603">
                  <c:v>279166</c:v>
                </c:pt>
                <c:pt idx="604">
                  <c:v>255562</c:v>
                </c:pt>
                <c:pt idx="605">
                  <c:v>255562</c:v>
                </c:pt>
                <c:pt idx="606">
                  <c:v>255562</c:v>
                </c:pt>
                <c:pt idx="607">
                  <c:v>255562</c:v>
                </c:pt>
                <c:pt idx="608">
                  <c:v>255562</c:v>
                </c:pt>
                <c:pt idx="609">
                  <c:v>255562</c:v>
                </c:pt>
                <c:pt idx="610">
                  <c:v>255562</c:v>
                </c:pt>
                <c:pt idx="611">
                  <c:v>255562</c:v>
                </c:pt>
                <c:pt idx="633">
                  <c:v>119790</c:v>
                </c:pt>
                <c:pt idx="634">
                  <c:v>119790</c:v>
                </c:pt>
                <c:pt idx="635">
                  <c:v>119790</c:v>
                </c:pt>
                <c:pt idx="636">
                  <c:v>119790</c:v>
                </c:pt>
                <c:pt idx="637">
                  <c:v>119790</c:v>
                </c:pt>
                <c:pt idx="638">
                  <c:v>119790</c:v>
                </c:pt>
                <c:pt idx="661">
                  <c:v>282000</c:v>
                </c:pt>
                <c:pt idx="662">
                  <c:v>282000</c:v>
                </c:pt>
                <c:pt idx="663">
                  <c:v>282000</c:v>
                </c:pt>
                <c:pt idx="664">
                  <c:v>282000</c:v>
                </c:pt>
                <c:pt idx="665">
                  <c:v>282000</c:v>
                </c:pt>
                <c:pt idx="666">
                  <c:v>300000</c:v>
                </c:pt>
                <c:pt idx="667">
                  <c:v>300000</c:v>
                </c:pt>
                <c:pt idx="668">
                  <c:v>300000</c:v>
                </c:pt>
                <c:pt idx="669">
                  <c:v>300000</c:v>
                </c:pt>
                <c:pt idx="670">
                  <c:v>300000</c:v>
                </c:pt>
                <c:pt idx="671">
                  <c:v>300000</c:v>
                </c:pt>
                <c:pt idx="672">
                  <c:v>300000</c:v>
                </c:pt>
                <c:pt idx="673">
                  <c:v>300000</c:v>
                </c:pt>
                <c:pt idx="674">
                  <c:v>300000</c:v>
                </c:pt>
                <c:pt idx="675">
                  <c:v>300000</c:v>
                </c:pt>
                <c:pt idx="676">
                  <c:v>446708</c:v>
                </c:pt>
                <c:pt idx="677">
                  <c:v>446708</c:v>
                </c:pt>
                <c:pt idx="678">
                  <c:v>446708</c:v>
                </c:pt>
                <c:pt idx="679">
                  <c:v>446708</c:v>
                </c:pt>
                <c:pt idx="713">
                  <c:v>414725</c:v>
                </c:pt>
                <c:pt idx="714">
                  <c:v>414725</c:v>
                </c:pt>
                <c:pt idx="715">
                  <c:v>414725</c:v>
                </c:pt>
                <c:pt idx="716">
                  <c:v>414725</c:v>
                </c:pt>
                <c:pt idx="717">
                  <c:v>414725</c:v>
                </c:pt>
                <c:pt idx="718">
                  <c:v>414725</c:v>
                </c:pt>
                <c:pt idx="719">
                  <c:v>414725</c:v>
                </c:pt>
                <c:pt idx="720">
                  <c:v>414725</c:v>
                </c:pt>
                <c:pt idx="721">
                  <c:v>414725</c:v>
                </c:pt>
                <c:pt idx="722">
                  <c:v>414725</c:v>
                </c:pt>
                <c:pt idx="723">
                  <c:v>414725</c:v>
                </c:pt>
                <c:pt idx="724">
                  <c:v>414725</c:v>
                </c:pt>
                <c:pt idx="725">
                  <c:v>414725</c:v>
                </c:pt>
                <c:pt idx="726">
                  <c:v>414725</c:v>
                </c:pt>
                <c:pt idx="727">
                  <c:v>414725</c:v>
                </c:pt>
                <c:pt idx="728">
                  <c:v>414725</c:v>
                </c:pt>
                <c:pt idx="729">
                  <c:v>414725</c:v>
                </c:pt>
                <c:pt idx="730">
                  <c:v>414725</c:v>
                </c:pt>
                <c:pt idx="732">
                  <c:v>300000</c:v>
                </c:pt>
                <c:pt idx="733">
                  <c:v>150150</c:v>
                </c:pt>
                <c:pt idx="734">
                  <c:v>300000</c:v>
                </c:pt>
                <c:pt idx="735">
                  <c:v>150150</c:v>
                </c:pt>
                <c:pt idx="736">
                  <c:v>300000</c:v>
                </c:pt>
                <c:pt idx="737">
                  <c:v>300000</c:v>
                </c:pt>
                <c:pt idx="738">
                  <c:v>717600</c:v>
                </c:pt>
                <c:pt idx="739">
                  <c:v>717600</c:v>
                </c:pt>
                <c:pt idx="740">
                  <c:v>717600</c:v>
                </c:pt>
                <c:pt idx="741">
                  <c:v>717600</c:v>
                </c:pt>
                <c:pt idx="742">
                  <c:v>276000</c:v>
                </c:pt>
                <c:pt idx="743">
                  <c:v>276000</c:v>
                </c:pt>
                <c:pt idx="744">
                  <c:v>276000</c:v>
                </c:pt>
                <c:pt idx="745">
                  <c:v>276000</c:v>
                </c:pt>
                <c:pt idx="746">
                  <c:v>276000</c:v>
                </c:pt>
                <c:pt idx="747">
                  <c:v>276000</c:v>
                </c:pt>
                <c:pt idx="748">
                  <c:v>276000</c:v>
                </c:pt>
                <c:pt idx="749">
                  <c:v>276000</c:v>
                </c:pt>
                <c:pt idx="750">
                  <c:v>276000</c:v>
                </c:pt>
                <c:pt idx="751">
                  <c:v>276000</c:v>
                </c:pt>
                <c:pt idx="752">
                  <c:v>276000</c:v>
                </c:pt>
                <c:pt idx="753">
                  <c:v>276000</c:v>
                </c:pt>
                <c:pt idx="754">
                  <c:v>276000</c:v>
                </c:pt>
                <c:pt idx="755">
                  <c:v>276000</c:v>
                </c:pt>
                <c:pt idx="756">
                  <c:v>276000</c:v>
                </c:pt>
                <c:pt idx="757">
                  <c:v>276000</c:v>
                </c:pt>
                <c:pt idx="758">
                  <c:v>276000</c:v>
                </c:pt>
                <c:pt idx="759">
                  <c:v>276000</c:v>
                </c:pt>
                <c:pt idx="760">
                  <c:v>550000</c:v>
                </c:pt>
                <c:pt idx="761">
                  <c:v>550000</c:v>
                </c:pt>
                <c:pt idx="762">
                  <c:v>550000</c:v>
                </c:pt>
                <c:pt idx="763">
                  <c:v>550000</c:v>
                </c:pt>
                <c:pt idx="764">
                  <c:v>550000</c:v>
                </c:pt>
                <c:pt idx="765">
                  <c:v>550000</c:v>
                </c:pt>
                <c:pt idx="766">
                  <c:v>550000</c:v>
                </c:pt>
                <c:pt idx="767">
                  <c:v>550000</c:v>
                </c:pt>
                <c:pt idx="770">
                  <c:v>237600</c:v>
                </c:pt>
                <c:pt idx="794">
                  <c:v>20000</c:v>
                </c:pt>
                <c:pt idx="795">
                  <c:v>325000</c:v>
                </c:pt>
                <c:pt idx="796">
                  <c:v>325000</c:v>
                </c:pt>
                <c:pt idx="797">
                  <c:v>325000</c:v>
                </c:pt>
                <c:pt idx="798">
                  <c:v>325000</c:v>
                </c:pt>
                <c:pt idx="822">
                  <c:v>565000</c:v>
                </c:pt>
                <c:pt idx="841">
                  <c:v>223400</c:v>
                </c:pt>
                <c:pt idx="842">
                  <c:v>223400</c:v>
                </c:pt>
                <c:pt idx="843">
                  <c:v>223400</c:v>
                </c:pt>
                <c:pt idx="844">
                  <c:v>223400</c:v>
                </c:pt>
                <c:pt idx="845">
                  <c:v>223400</c:v>
                </c:pt>
                <c:pt idx="849">
                  <c:v>13173</c:v>
                </c:pt>
                <c:pt idx="850">
                  <c:v>500000</c:v>
                </c:pt>
                <c:pt idx="853">
                  <c:v>53000</c:v>
                </c:pt>
                <c:pt idx="854">
                  <c:v>405000</c:v>
                </c:pt>
                <c:pt idx="855">
                  <c:v>290000</c:v>
                </c:pt>
                <c:pt idx="856">
                  <c:v>290000</c:v>
                </c:pt>
                <c:pt idx="857">
                  <c:v>360000</c:v>
                </c:pt>
                <c:pt idx="858">
                  <c:v>360000</c:v>
                </c:pt>
                <c:pt idx="859">
                  <c:v>250000</c:v>
                </c:pt>
                <c:pt idx="860">
                  <c:v>250000</c:v>
                </c:pt>
                <c:pt idx="861">
                  <c:v>250000</c:v>
                </c:pt>
                <c:pt idx="862">
                  <c:v>250000</c:v>
                </c:pt>
                <c:pt idx="866">
                  <c:v>500000</c:v>
                </c:pt>
                <c:pt idx="867">
                  <c:v>500000</c:v>
                </c:pt>
                <c:pt idx="868">
                  <c:v>500000</c:v>
                </c:pt>
                <c:pt idx="869">
                  <c:v>365015</c:v>
                </c:pt>
                <c:pt idx="870">
                  <c:v>365015</c:v>
                </c:pt>
                <c:pt idx="871">
                  <c:v>365015</c:v>
                </c:pt>
                <c:pt idx="872">
                  <c:v>365015</c:v>
                </c:pt>
                <c:pt idx="873">
                  <c:v>365015</c:v>
                </c:pt>
                <c:pt idx="874">
                  <c:v>365015</c:v>
                </c:pt>
                <c:pt idx="875">
                  <c:v>365015</c:v>
                </c:pt>
                <c:pt idx="876">
                  <c:v>365015</c:v>
                </c:pt>
                <c:pt idx="877">
                  <c:v>365015</c:v>
                </c:pt>
                <c:pt idx="878">
                  <c:v>365015</c:v>
                </c:pt>
                <c:pt idx="881">
                  <c:v>466667</c:v>
                </c:pt>
                <c:pt idx="882">
                  <c:v>466667</c:v>
                </c:pt>
                <c:pt idx="883">
                  <c:v>466667</c:v>
                </c:pt>
                <c:pt idx="884">
                  <c:v>416000</c:v>
                </c:pt>
                <c:pt idx="885">
                  <c:v>303000</c:v>
                </c:pt>
                <c:pt idx="886">
                  <c:v>303000</c:v>
                </c:pt>
                <c:pt idx="887">
                  <c:v>303000</c:v>
                </c:pt>
                <c:pt idx="888">
                  <c:v>504000</c:v>
                </c:pt>
                <c:pt idx="889">
                  <c:v>504000</c:v>
                </c:pt>
                <c:pt idx="890">
                  <c:v>493500</c:v>
                </c:pt>
                <c:pt idx="891">
                  <c:v>493500</c:v>
                </c:pt>
                <c:pt idx="892">
                  <c:v>493500</c:v>
                </c:pt>
                <c:pt idx="900">
                  <c:v>360000</c:v>
                </c:pt>
                <c:pt idx="901">
                  <c:v>333333</c:v>
                </c:pt>
                <c:pt idx="902">
                  <c:v>333333</c:v>
                </c:pt>
                <c:pt idx="903">
                  <c:v>333333</c:v>
                </c:pt>
                <c:pt idx="904">
                  <c:v>333333</c:v>
                </c:pt>
                <c:pt idx="905">
                  <c:v>333333</c:v>
                </c:pt>
                <c:pt idx="906">
                  <c:v>333333</c:v>
                </c:pt>
                <c:pt idx="907">
                  <c:v>178548</c:v>
                </c:pt>
                <c:pt idx="908">
                  <c:v>178548</c:v>
                </c:pt>
                <c:pt idx="909">
                  <c:v>178548</c:v>
                </c:pt>
                <c:pt idx="910">
                  <c:v>300000</c:v>
                </c:pt>
                <c:pt idx="911">
                  <c:v>300000</c:v>
                </c:pt>
                <c:pt idx="912">
                  <c:v>300000</c:v>
                </c:pt>
                <c:pt idx="913">
                  <c:v>300000</c:v>
                </c:pt>
                <c:pt idx="914">
                  <c:v>300000</c:v>
                </c:pt>
                <c:pt idx="915">
                  <c:v>300000</c:v>
                </c:pt>
                <c:pt idx="916">
                  <c:v>300000</c:v>
                </c:pt>
                <c:pt idx="917">
                  <c:v>300000</c:v>
                </c:pt>
                <c:pt idx="918">
                  <c:v>300000</c:v>
                </c:pt>
                <c:pt idx="919">
                  <c:v>300000</c:v>
                </c:pt>
                <c:pt idx="920">
                  <c:v>300000</c:v>
                </c:pt>
                <c:pt idx="921">
                  <c:v>300000</c:v>
                </c:pt>
                <c:pt idx="922">
                  <c:v>300000</c:v>
                </c:pt>
                <c:pt idx="923">
                  <c:v>300000</c:v>
                </c:pt>
                <c:pt idx="924">
                  <c:v>300000</c:v>
                </c:pt>
                <c:pt idx="925">
                  <c:v>300000</c:v>
                </c:pt>
                <c:pt idx="926">
                  <c:v>300000</c:v>
                </c:pt>
                <c:pt idx="927">
                  <c:v>300000</c:v>
                </c:pt>
                <c:pt idx="928">
                  <c:v>300000</c:v>
                </c:pt>
                <c:pt idx="929">
                  <c:v>300000</c:v>
                </c:pt>
                <c:pt idx="931">
                  <c:v>300000</c:v>
                </c:pt>
                <c:pt idx="932">
                  <c:v>300000</c:v>
                </c:pt>
                <c:pt idx="933">
                  <c:v>300000</c:v>
                </c:pt>
                <c:pt idx="934">
                  <c:v>412737</c:v>
                </c:pt>
                <c:pt idx="935">
                  <c:v>412737</c:v>
                </c:pt>
                <c:pt idx="936">
                  <c:v>412737</c:v>
                </c:pt>
                <c:pt idx="937">
                  <c:v>412737</c:v>
                </c:pt>
                <c:pt idx="938">
                  <c:v>412737</c:v>
                </c:pt>
                <c:pt idx="939">
                  <c:v>412737</c:v>
                </c:pt>
                <c:pt idx="940">
                  <c:v>412737</c:v>
                </c:pt>
                <c:pt idx="941">
                  <c:v>412737</c:v>
                </c:pt>
                <c:pt idx="942">
                  <c:v>412737</c:v>
                </c:pt>
                <c:pt idx="943">
                  <c:v>412737</c:v>
                </c:pt>
                <c:pt idx="944">
                  <c:v>412737</c:v>
                </c:pt>
                <c:pt idx="945">
                  <c:v>412737</c:v>
                </c:pt>
                <c:pt idx="946">
                  <c:v>412737</c:v>
                </c:pt>
                <c:pt idx="947">
                  <c:v>412737</c:v>
                </c:pt>
                <c:pt idx="948">
                  <c:v>412737</c:v>
                </c:pt>
                <c:pt idx="949">
                  <c:v>412737</c:v>
                </c:pt>
                <c:pt idx="950">
                  <c:v>412737</c:v>
                </c:pt>
                <c:pt idx="951">
                  <c:v>412737</c:v>
                </c:pt>
                <c:pt idx="952">
                  <c:v>412737</c:v>
                </c:pt>
                <c:pt idx="954">
                  <c:v>471000</c:v>
                </c:pt>
                <c:pt idx="955">
                  <c:v>405000</c:v>
                </c:pt>
                <c:pt idx="956">
                  <c:v>300000</c:v>
                </c:pt>
                <c:pt idx="958">
                  <c:v>309000</c:v>
                </c:pt>
                <c:pt idx="959">
                  <c:v>206000</c:v>
                </c:pt>
                <c:pt idx="960">
                  <c:v>206000</c:v>
                </c:pt>
                <c:pt idx="961">
                  <c:v>206000</c:v>
                </c:pt>
                <c:pt idx="962">
                  <c:v>814516</c:v>
                </c:pt>
                <c:pt idx="963">
                  <c:v>1184297</c:v>
                </c:pt>
                <c:pt idx="964">
                  <c:v>325000</c:v>
                </c:pt>
                <c:pt idx="965">
                  <c:v>325000</c:v>
                </c:pt>
                <c:pt idx="966">
                  <c:v>325000</c:v>
                </c:pt>
                <c:pt idx="967">
                  <c:v>230000</c:v>
                </c:pt>
                <c:pt idx="968">
                  <c:v>230000</c:v>
                </c:pt>
                <c:pt idx="969">
                  <c:v>230000</c:v>
                </c:pt>
                <c:pt idx="970">
                  <c:v>244400</c:v>
                </c:pt>
                <c:pt idx="971">
                  <c:v>329488</c:v>
                </c:pt>
                <c:pt idx="972">
                  <c:v>329488</c:v>
                </c:pt>
                <c:pt idx="973">
                  <c:v>329488</c:v>
                </c:pt>
                <c:pt idx="974">
                  <c:v>35000</c:v>
                </c:pt>
                <c:pt idx="975">
                  <c:v>35000</c:v>
                </c:pt>
                <c:pt idx="977">
                  <c:v>70000</c:v>
                </c:pt>
                <c:pt idx="978">
                  <c:v>137495</c:v>
                </c:pt>
                <c:pt idx="979">
                  <c:v>137495</c:v>
                </c:pt>
                <c:pt idx="980">
                  <c:v>155727</c:v>
                </c:pt>
                <c:pt idx="981">
                  <c:v>155727</c:v>
                </c:pt>
                <c:pt idx="982">
                  <c:v>155727</c:v>
                </c:pt>
                <c:pt idx="983">
                  <c:v>155727</c:v>
                </c:pt>
                <c:pt idx="984">
                  <c:v>137495</c:v>
                </c:pt>
                <c:pt idx="985">
                  <c:v>155727</c:v>
                </c:pt>
                <c:pt idx="986">
                  <c:v>137495</c:v>
                </c:pt>
                <c:pt idx="987">
                  <c:v>155727</c:v>
                </c:pt>
                <c:pt idx="988">
                  <c:v>750000</c:v>
                </c:pt>
                <c:pt idx="995">
                  <c:v>195000</c:v>
                </c:pt>
                <c:pt idx="996">
                  <c:v>401800</c:v>
                </c:pt>
                <c:pt idx="997">
                  <c:v>25000</c:v>
                </c:pt>
                <c:pt idx="998">
                  <c:v>30000</c:v>
                </c:pt>
                <c:pt idx="1007">
                  <c:v>341040</c:v>
                </c:pt>
                <c:pt idx="1008">
                  <c:v>341040</c:v>
                </c:pt>
                <c:pt idx="1009">
                  <c:v>165870</c:v>
                </c:pt>
                <c:pt idx="1010">
                  <c:v>145200</c:v>
                </c:pt>
                <c:pt idx="1011">
                  <c:v>145200</c:v>
                </c:pt>
                <c:pt idx="1012">
                  <c:v>435600</c:v>
                </c:pt>
                <c:pt idx="1013">
                  <c:v>926250</c:v>
                </c:pt>
                <c:pt idx="1014">
                  <c:v>1238250</c:v>
                </c:pt>
                <c:pt idx="1015">
                  <c:v>379500</c:v>
                </c:pt>
                <c:pt idx="1016">
                  <c:v>379500</c:v>
                </c:pt>
                <c:pt idx="1017">
                  <c:v>379500</c:v>
                </c:pt>
                <c:pt idx="1018">
                  <c:v>379500</c:v>
                </c:pt>
                <c:pt idx="1019">
                  <c:v>379500</c:v>
                </c:pt>
                <c:pt idx="1020">
                  <c:v>379500</c:v>
                </c:pt>
                <c:pt idx="1021">
                  <c:v>379500</c:v>
                </c:pt>
                <c:pt idx="1022">
                  <c:v>379500</c:v>
                </c:pt>
                <c:pt idx="1023">
                  <c:v>379500</c:v>
                </c:pt>
                <c:pt idx="1024">
                  <c:v>379500</c:v>
                </c:pt>
                <c:pt idx="1025">
                  <c:v>379500</c:v>
                </c:pt>
                <c:pt idx="1026">
                  <c:v>379500</c:v>
                </c:pt>
                <c:pt idx="1027">
                  <c:v>379500</c:v>
                </c:pt>
                <c:pt idx="1028">
                  <c:v>379500</c:v>
                </c:pt>
                <c:pt idx="1029">
                  <c:v>292000</c:v>
                </c:pt>
                <c:pt idx="1030">
                  <c:v>292000</c:v>
                </c:pt>
                <c:pt idx="1031">
                  <c:v>292000</c:v>
                </c:pt>
                <c:pt idx="1032">
                  <c:v>292000</c:v>
                </c:pt>
                <c:pt idx="1033">
                  <c:v>381462</c:v>
                </c:pt>
                <c:pt idx="1034">
                  <c:v>381462</c:v>
                </c:pt>
                <c:pt idx="1035">
                  <c:v>292000</c:v>
                </c:pt>
                <c:pt idx="1036">
                  <c:v>381462</c:v>
                </c:pt>
                <c:pt idx="1037">
                  <c:v>276080</c:v>
                </c:pt>
                <c:pt idx="1038">
                  <c:v>270000</c:v>
                </c:pt>
                <c:pt idx="1039">
                  <c:v>270000</c:v>
                </c:pt>
                <c:pt idx="1040">
                  <c:v>270000</c:v>
                </c:pt>
                <c:pt idx="1041">
                  <c:v>270000</c:v>
                </c:pt>
                <c:pt idx="1042">
                  <c:v>270000</c:v>
                </c:pt>
                <c:pt idx="1043">
                  <c:v>270000</c:v>
                </c:pt>
                <c:pt idx="1044">
                  <c:v>247180</c:v>
                </c:pt>
                <c:pt idx="1045">
                  <c:v>310608</c:v>
                </c:pt>
                <c:pt idx="1046">
                  <c:v>247180</c:v>
                </c:pt>
                <c:pt idx="1047">
                  <c:v>247320</c:v>
                </c:pt>
                <c:pt idx="1049">
                  <c:v>150000</c:v>
                </c:pt>
                <c:pt idx="1050">
                  <c:v>150000</c:v>
                </c:pt>
                <c:pt idx="1051">
                  <c:v>150000</c:v>
                </c:pt>
                <c:pt idx="1052">
                  <c:v>150000</c:v>
                </c:pt>
                <c:pt idx="1053">
                  <c:v>178333</c:v>
                </c:pt>
                <c:pt idx="1054">
                  <c:v>178333</c:v>
                </c:pt>
                <c:pt idx="1055">
                  <c:v>178333</c:v>
                </c:pt>
                <c:pt idx="1056">
                  <c:v>178333</c:v>
                </c:pt>
                <c:pt idx="1057">
                  <c:v>178333</c:v>
                </c:pt>
                <c:pt idx="1058">
                  <c:v>178333</c:v>
                </c:pt>
                <c:pt idx="1059">
                  <c:v>320000</c:v>
                </c:pt>
                <c:pt idx="1061">
                  <c:v>920500</c:v>
                </c:pt>
                <c:pt idx="1062">
                  <c:v>1369220</c:v>
                </c:pt>
                <c:pt idx="1065">
                  <c:v>919300</c:v>
                </c:pt>
                <c:pt idx="1069">
                  <c:v>558900</c:v>
                </c:pt>
                <c:pt idx="1070">
                  <c:v>138000</c:v>
                </c:pt>
                <c:pt idx="1071">
                  <c:v>138000</c:v>
                </c:pt>
                <c:pt idx="1072">
                  <c:v>138000</c:v>
                </c:pt>
                <c:pt idx="1073">
                  <c:v>138000</c:v>
                </c:pt>
                <c:pt idx="1074">
                  <c:v>138000</c:v>
                </c:pt>
                <c:pt idx="1075">
                  <c:v>138000</c:v>
                </c:pt>
                <c:pt idx="1076">
                  <c:v>138000</c:v>
                </c:pt>
                <c:pt idx="1077">
                  <c:v>247342</c:v>
                </c:pt>
                <c:pt idx="1078">
                  <c:v>118000</c:v>
                </c:pt>
                <c:pt idx="1079">
                  <c:v>118000</c:v>
                </c:pt>
                <c:pt idx="1080">
                  <c:v>118000</c:v>
                </c:pt>
                <c:pt idx="1081">
                  <c:v>118000</c:v>
                </c:pt>
                <c:pt idx="1082">
                  <c:v>118000</c:v>
                </c:pt>
                <c:pt idx="1083">
                  <c:v>118000</c:v>
                </c:pt>
                <c:pt idx="1084">
                  <c:v>118000</c:v>
                </c:pt>
                <c:pt idx="1085">
                  <c:v>118000</c:v>
                </c:pt>
                <c:pt idx="1086">
                  <c:v>118000</c:v>
                </c:pt>
                <c:pt idx="1087">
                  <c:v>118000</c:v>
                </c:pt>
                <c:pt idx="1088">
                  <c:v>118000</c:v>
                </c:pt>
                <c:pt idx="1089">
                  <c:v>118000</c:v>
                </c:pt>
                <c:pt idx="1090">
                  <c:v>118000</c:v>
                </c:pt>
                <c:pt idx="1091">
                  <c:v>118000</c:v>
                </c:pt>
                <c:pt idx="1092">
                  <c:v>118000</c:v>
                </c:pt>
                <c:pt idx="1093">
                  <c:v>118000</c:v>
                </c:pt>
                <c:pt idx="1094">
                  <c:v>118000</c:v>
                </c:pt>
                <c:pt idx="1095">
                  <c:v>118000</c:v>
                </c:pt>
                <c:pt idx="1096">
                  <c:v>118000</c:v>
                </c:pt>
                <c:pt idx="1097">
                  <c:v>118000</c:v>
                </c:pt>
                <c:pt idx="1098">
                  <c:v>250000</c:v>
                </c:pt>
                <c:pt idx="1099">
                  <c:v>250000</c:v>
                </c:pt>
                <c:pt idx="1106">
                  <c:v>201500</c:v>
                </c:pt>
                <c:pt idx="1107">
                  <c:v>201500</c:v>
                </c:pt>
                <c:pt idx="1108">
                  <c:v>201500</c:v>
                </c:pt>
                <c:pt idx="1109">
                  <c:v>201500</c:v>
                </c:pt>
                <c:pt idx="1110">
                  <c:v>201500</c:v>
                </c:pt>
                <c:pt idx="1111">
                  <c:v>201500</c:v>
                </c:pt>
                <c:pt idx="1112">
                  <c:v>201500</c:v>
                </c:pt>
                <c:pt idx="1113">
                  <c:v>201500</c:v>
                </c:pt>
                <c:pt idx="1114">
                  <c:v>201500</c:v>
                </c:pt>
                <c:pt idx="1115">
                  <c:v>201500</c:v>
                </c:pt>
                <c:pt idx="1116">
                  <c:v>201500</c:v>
                </c:pt>
                <c:pt idx="1117">
                  <c:v>201500</c:v>
                </c:pt>
                <c:pt idx="1118">
                  <c:v>201500</c:v>
                </c:pt>
                <c:pt idx="1119">
                  <c:v>201500</c:v>
                </c:pt>
                <c:pt idx="1120">
                  <c:v>201500</c:v>
                </c:pt>
                <c:pt idx="1121">
                  <c:v>201500</c:v>
                </c:pt>
                <c:pt idx="1122">
                  <c:v>201500</c:v>
                </c:pt>
                <c:pt idx="1123">
                  <c:v>201500</c:v>
                </c:pt>
                <c:pt idx="1124">
                  <c:v>201500</c:v>
                </c:pt>
                <c:pt idx="1125">
                  <c:v>201500</c:v>
                </c:pt>
                <c:pt idx="1126">
                  <c:v>201500</c:v>
                </c:pt>
                <c:pt idx="1127">
                  <c:v>201500</c:v>
                </c:pt>
                <c:pt idx="1128">
                  <c:v>201500</c:v>
                </c:pt>
                <c:pt idx="1146">
                  <c:v>340985</c:v>
                </c:pt>
                <c:pt idx="1150">
                  <c:v>623200</c:v>
                </c:pt>
                <c:pt idx="1162">
                  <c:v>1000000</c:v>
                </c:pt>
                <c:pt idx="1164">
                  <c:v>115000</c:v>
                </c:pt>
                <c:pt idx="1167">
                  <c:v>261764</c:v>
                </c:pt>
                <c:pt idx="1168">
                  <c:v>264575</c:v>
                </c:pt>
                <c:pt idx="1169">
                  <c:v>264575</c:v>
                </c:pt>
                <c:pt idx="1170">
                  <c:v>264575</c:v>
                </c:pt>
                <c:pt idx="1171">
                  <c:v>264464</c:v>
                </c:pt>
                <c:pt idx="1172">
                  <c:v>261764</c:v>
                </c:pt>
                <c:pt idx="1173">
                  <c:v>261764</c:v>
                </c:pt>
                <c:pt idx="1174">
                  <c:v>270979</c:v>
                </c:pt>
                <c:pt idx="1175">
                  <c:v>261764</c:v>
                </c:pt>
                <c:pt idx="1176">
                  <c:v>268654</c:v>
                </c:pt>
                <c:pt idx="1177">
                  <c:v>268654</c:v>
                </c:pt>
                <c:pt idx="1178">
                  <c:v>264575</c:v>
                </c:pt>
                <c:pt idx="1179">
                  <c:v>926250</c:v>
                </c:pt>
                <c:pt idx="1180">
                  <c:v>1238250</c:v>
                </c:pt>
                <c:pt idx="1181">
                  <c:v>435600</c:v>
                </c:pt>
                <c:pt idx="1182">
                  <c:v>472000</c:v>
                </c:pt>
                <c:pt idx="1183">
                  <c:v>472000</c:v>
                </c:pt>
                <c:pt idx="1184">
                  <c:v>472000</c:v>
                </c:pt>
                <c:pt idx="1185">
                  <c:v>472000</c:v>
                </c:pt>
                <c:pt idx="1186">
                  <c:v>472000</c:v>
                </c:pt>
                <c:pt idx="1187">
                  <c:v>472000</c:v>
                </c:pt>
                <c:pt idx="1188">
                  <c:v>472000</c:v>
                </c:pt>
                <c:pt idx="1210">
                  <c:v>400000</c:v>
                </c:pt>
                <c:pt idx="1223">
                  <c:v>250000</c:v>
                </c:pt>
                <c:pt idx="1224">
                  <c:v>250000</c:v>
                </c:pt>
                <c:pt idx="1225">
                  <c:v>250000</c:v>
                </c:pt>
                <c:pt idx="1226">
                  <c:v>250000</c:v>
                </c:pt>
                <c:pt idx="1227">
                  <c:v>250000</c:v>
                </c:pt>
                <c:pt idx="1228">
                  <c:v>250000</c:v>
                </c:pt>
                <c:pt idx="1229">
                  <c:v>250000</c:v>
                </c:pt>
                <c:pt idx="1230">
                  <c:v>250000</c:v>
                </c:pt>
                <c:pt idx="1231">
                  <c:v>250000</c:v>
                </c:pt>
                <c:pt idx="1232">
                  <c:v>250000</c:v>
                </c:pt>
                <c:pt idx="1233">
                  <c:v>380000</c:v>
                </c:pt>
                <c:pt idx="1234">
                  <c:v>380000</c:v>
                </c:pt>
                <c:pt idx="1235">
                  <c:v>380000</c:v>
                </c:pt>
                <c:pt idx="1237">
                  <c:v>864000</c:v>
                </c:pt>
                <c:pt idx="1238">
                  <c:v>864000</c:v>
                </c:pt>
                <c:pt idx="1257">
                  <c:v>219000</c:v>
                </c:pt>
                <c:pt idx="1258">
                  <c:v>219000</c:v>
                </c:pt>
                <c:pt idx="1259">
                  <c:v>219000</c:v>
                </c:pt>
                <c:pt idx="1260">
                  <c:v>219000</c:v>
                </c:pt>
                <c:pt idx="1261">
                  <c:v>219000</c:v>
                </c:pt>
                <c:pt idx="1262">
                  <c:v>219000</c:v>
                </c:pt>
                <c:pt idx="1263">
                  <c:v>219000</c:v>
                </c:pt>
                <c:pt idx="1264">
                  <c:v>219000</c:v>
                </c:pt>
                <c:pt idx="1265">
                  <c:v>219000</c:v>
                </c:pt>
                <c:pt idx="1266">
                  <c:v>219000</c:v>
                </c:pt>
                <c:pt idx="1267">
                  <c:v>219000</c:v>
                </c:pt>
                <c:pt idx="1268">
                  <c:v>219000</c:v>
                </c:pt>
                <c:pt idx="1269">
                  <c:v>219000</c:v>
                </c:pt>
                <c:pt idx="1270">
                  <c:v>219000</c:v>
                </c:pt>
                <c:pt idx="1271">
                  <c:v>290000</c:v>
                </c:pt>
                <c:pt idx="1272">
                  <c:v>346000</c:v>
                </c:pt>
                <c:pt idx="1273">
                  <c:v>346000</c:v>
                </c:pt>
                <c:pt idx="1274">
                  <c:v>600000</c:v>
                </c:pt>
                <c:pt idx="1275">
                  <c:v>217000</c:v>
                </c:pt>
                <c:pt idx="1276">
                  <c:v>217000</c:v>
                </c:pt>
                <c:pt idx="1277">
                  <c:v>217000</c:v>
                </c:pt>
                <c:pt idx="1278">
                  <c:v>286556</c:v>
                </c:pt>
                <c:pt idx="1279">
                  <c:v>286556</c:v>
                </c:pt>
                <c:pt idx="1280">
                  <c:v>286556</c:v>
                </c:pt>
                <c:pt idx="1281">
                  <c:v>286556</c:v>
                </c:pt>
                <c:pt idx="1282">
                  <c:v>286556</c:v>
                </c:pt>
                <c:pt idx="1283">
                  <c:v>48000</c:v>
                </c:pt>
                <c:pt idx="1284">
                  <c:v>48000</c:v>
                </c:pt>
                <c:pt idx="1285">
                  <c:v>48000</c:v>
                </c:pt>
                <c:pt idx="1286">
                  <c:v>48000</c:v>
                </c:pt>
                <c:pt idx="1287">
                  <c:v>48000</c:v>
                </c:pt>
                <c:pt idx="1288">
                  <c:v>48000</c:v>
                </c:pt>
                <c:pt idx="1289">
                  <c:v>48000</c:v>
                </c:pt>
                <c:pt idx="1290">
                  <c:v>48000</c:v>
                </c:pt>
                <c:pt idx="1291">
                  <c:v>48000</c:v>
                </c:pt>
                <c:pt idx="1292">
                  <c:v>48000</c:v>
                </c:pt>
                <c:pt idx="1293">
                  <c:v>48000</c:v>
                </c:pt>
                <c:pt idx="1294">
                  <c:v>48000</c:v>
                </c:pt>
                <c:pt idx="1295">
                  <c:v>48000</c:v>
                </c:pt>
                <c:pt idx="1296">
                  <c:v>48000</c:v>
                </c:pt>
                <c:pt idx="1297">
                  <c:v>327612</c:v>
                </c:pt>
                <c:pt idx="1298">
                  <c:v>327612</c:v>
                </c:pt>
                <c:pt idx="1299">
                  <c:v>327612</c:v>
                </c:pt>
                <c:pt idx="1300">
                  <c:v>327612</c:v>
                </c:pt>
                <c:pt idx="1366">
                  <c:v>20000</c:v>
                </c:pt>
                <c:pt idx="1367">
                  <c:v>296238</c:v>
                </c:pt>
                <c:pt idx="1371">
                  <c:v>360869</c:v>
                </c:pt>
                <c:pt idx="1372">
                  <c:v>360869</c:v>
                </c:pt>
                <c:pt idx="1373">
                  <c:v>360869</c:v>
                </c:pt>
                <c:pt idx="1374">
                  <c:v>360869</c:v>
                </c:pt>
                <c:pt idx="1375">
                  <c:v>360869</c:v>
                </c:pt>
                <c:pt idx="1376">
                  <c:v>360869</c:v>
                </c:pt>
                <c:pt idx="1377">
                  <c:v>360869</c:v>
                </c:pt>
                <c:pt idx="1378">
                  <c:v>360869</c:v>
                </c:pt>
                <c:pt idx="1379">
                  <c:v>360869</c:v>
                </c:pt>
                <c:pt idx="1380">
                  <c:v>360869</c:v>
                </c:pt>
                <c:pt idx="1381">
                  <c:v>360869</c:v>
                </c:pt>
                <c:pt idx="1382">
                  <c:v>360869</c:v>
                </c:pt>
                <c:pt idx="1383">
                  <c:v>360869</c:v>
                </c:pt>
                <c:pt idx="1384">
                  <c:v>360869</c:v>
                </c:pt>
                <c:pt idx="1385">
                  <c:v>360869</c:v>
                </c:pt>
                <c:pt idx="1386">
                  <c:v>360869</c:v>
                </c:pt>
                <c:pt idx="1387">
                  <c:v>360869</c:v>
                </c:pt>
                <c:pt idx="1388">
                  <c:v>360869</c:v>
                </c:pt>
                <c:pt idx="1389">
                  <c:v>360869</c:v>
                </c:pt>
                <c:pt idx="1390">
                  <c:v>360869</c:v>
                </c:pt>
                <c:pt idx="1391">
                  <c:v>360869</c:v>
                </c:pt>
                <c:pt idx="1392">
                  <c:v>360869</c:v>
                </c:pt>
                <c:pt idx="1393">
                  <c:v>360869</c:v>
                </c:pt>
                <c:pt idx="1432">
                  <c:v>283274</c:v>
                </c:pt>
                <c:pt idx="1438">
                  <c:v>76000</c:v>
                </c:pt>
                <c:pt idx="1440">
                  <c:v>61000</c:v>
                </c:pt>
                <c:pt idx="1441">
                  <c:v>61000</c:v>
                </c:pt>
                <c:pt idx="1442">
                  <c:v>400000</c:v>
                </c:pt>
                <c:pt idx="1449">
                  <c:v>64000</c:v>
                </c:pt>
                <c:pt idx="1456">
                  <c:v>240000</c:v>
                </c:pt>
                <c:pt idx="1457">
                  <c:v>100000</c:v>
                </c:pt>
                <c:pt idx="1458">
                  <c:v>240000</c:v>
                </c:pt>
                <c:pt idx="1459">
                  <c:v>240000</c:v>
                </c:pt>
                <c:pt idx="1460">
                  <c:v>240000</c:v>
                </c:pt>
                <c:pt idx="1461">
                  <c:v>240000</c:v>
                </c:pt>
                <c:pt idx="1462">
                  <c:v>240000</c:v>
                </c:pt>
                <c:pt idx="1463">
                  <c:v>240000</c:v>
                </c:pt>
                <c:pt idx="1464">
                  <c:v>240000</c:v>
                </c:pt>
                <c:pt idx="1465">
                  <c:v>240000</c:v>
                </c:pt>
                <c:pt idx="1466">
                  <c:v>240000</c:v>
                </c:pt>
                <c:pt idx="1467">
                  <c:v>240000</c:v>
                </c:pt>
                <c:pt idx="1468">
                  <c:v>240000</c:v>
                </c:pt>
                <c:pt idx="1478">
                  <c:v>520093</c:v>
                </c:pt>
                <c:pt idx="1479">
                  <c:v>520093</c:v>
                </c:pt>
                <c:pt idx="1480">
                  <c:v>520093</c:v>
                </c:pt>
                <c:pt idx="1481">
                  <c:v>520093</c:v>
                </c:pt>
                <c:pt idx="1482">
                  <c:v>520093</c:v>
                </c:pt>
                <c:pt idx="1483">
                  <c:v>520093</c:v>
                </c:pt>
                <c:pt idx="1484">
                  <c:v>520093</c:v>
                </c:pt>
                <c:pt idx="1485">
                  <c:v>520093</c:v>
                </c:pt>
                <c:pt idx="1486">
                  <c:v>520093</c:v>
                </c:pt>
                <c:pt idx="1487">
                  <c:v>520093</c:v>
                </c:pt>
                <c:pt idx="1488">
                  <c:v>520093</c:v>
                </c:pt>
                <c:pt idx="1489">
                  <c:v>520093</c:v>
                </c:pt>
                <c:pt idx="1490">
                  <c:v>520093</c:v>
                </c:pt>
                <c:pt idx="1491">
                  <c:v>520093</c:v>
                </c:pt>
                <c:pt idx="1492">
                  <c:v>520093</c:v>
                </c:pt>
                <c:pt idx="1493">
                  <c:v>520093</c:v>
                </c:pt>
                <c:pt idx="1494">
                  <c:v>520093</c:v>
                </c:pt>
                <c:pt idx="1495">
                  <c:v>520093</c:v>
                </c:pt>
                <c:pt idx="1496">
                  <c:v>520093</c:v>
                </c:pt>
                <c:pt idx="1497">
                  <c:v>520093</c:v>
                </c:pt>
                <c:pt idx="1591">
                  <c:v>1100000</c:v>
                </c:pt>
                <c:pt idx="1592">
                  <c:v>1100000</c:v>
                </c:pt>
                <c:pt idx="1593">
                  <c:v>1100000</c:v>
                </c:pt>
                <c:pt idx="1594">
                  <c:v>1100000</c:v>
                </c:pt>
                <c:pt idx="1670">
                  <c:v>425000</c:v>
                </c:pt>
                <c:pt idx="1671">
                  <c:v>425000</c:v>
                </c:pt>
                <c:pt idx="1672">
                  <c:v>425000</c:v>
                </c:pt>
                <c:pt idx="1673">
                  <c:v>425000</c:v>
                </c:pt>
                <c:pt idx="1675">
                  <c:v>302772</c:v>
                </c:pt>
                <c:pt idx="1676">
                  <c:v>111707</c:v>
                </c:pt>
                <c:pt idx="1677">
                  <c:v>400000</c:v>
                </c:pt>
                <c:pt idx="1678">
                  <c:v>400000</c:v>
                </c:pt>
                <c:pt idx="1679">
                  <c:v>400000</c:v>
                </c:pt>
                <c:pt idx="1680">
                  <c:v>400000</c:v>
                </c:pt>
                <c:pt idx="1681">
                  <c:v>400000</c:v>
                </c:pt>
                <c:pt idx="1682">
                  <c:v>400000</c:v>
                </c:pt>
                <c:pt idx="1683">
                  <c:v>400000</c:v>
                </c:pt>
                <c:pt idx="1684">
                  <c:v>400000</c:v>
                </c:pt>
                <c:pt idx="1685">
                  <c:v>400000</c:v>
                </c:pt>
                <c:pt idx="1686">
                  <c:v>400000</c:v>
                </c:pt>
                <c:pt idx="1687">
                  <c:v>400000</c:v>
                </c:pt>
                <c:pt idx="1688">
                  <c:v>400000</c:v>
                </c:pt>
                <c:pt idx="1689">
                  <c:v>400000</c:v>
                </c:pt>
                <c:pt idx="1690">
                  <c:v>400000</c:v>
                </c:pt>
                <c:pt idx="1691">
                  <c:v>400000</c:v>
                </c:pt>
                <c:pt idx="1692">
                  <c:v>400000</c:v>
                </c:pt>
                <c:pt idx="1693">
                  <c:v>400000</c:v>
                </c:pt>
                <c:pt idx="1694">
                  <c:v>400000</c:v>
                </c:pt>
                <c:pt idx="1695">
                  <c:v>400000</c:v>
                </c:pt>
                <c:pt idx="1696">
                  <c:v>400000</c:v>
                </c:pt>
                <c:pt idx="1697">
                  <c:v>400000</c:v>
                </c:pt>
                <c:pt idx="1698">
                  <c:v>400000</c:v>
                </c:pt>
                <c:pt idx="1699">
                  <c:v>400000</c:v>
                </c:pt>
                <c:pt idx="1700">
                  <c:v>400000</c:v>
                </c:pt>
                <c:pt idx="1712">
                  <c:v>414000</c:v>
                </c:pt>
                <c:pt idx="1713">
                  <c:v>414000</c:v>
                </c:pt>
                <c:pt idx="1714">
                  <c:v>414000</c:v>
                </c:pt>
                <c:pt idx="1715">
                  <c:v>252000</c:v>
                </c:pt>
                <c:pt idx="1716">
                  <c:v>414000</c:v>
                </c:pt>
                <c:pt idx="1717">
                  <c:v>414000</c:v>
                </c:pt>
                <c:pt idx="1718">
                  <c:v>252000</c:v>
                </c:pt>
                <c:pt idx="1719">
                  <c:v>414000</c:v>
                </c:pt>
                <c:pt idx="1720">
                  <c:v>414000</c:v>
                </c:pt>
                <c:pt idx="1721">
                  <c:v>220353</c:v>
                </c:pt>
                <c:pt idx="1722">
                  <c:v>220353</c:v>
                </c:pt>
                <c:pt idx="1723">
                  <c:v>220353</c:v>
                </c:pt>
                <c:pt idx="1724">
                  <c:v>589044</c:v>
                </c:pt>
                <c:pt idx="1725">
                  <c:v>500000</c:v>
                </c:pt>
                <c:pt idx="1726">
                  <c:v>627880</c:v>
                </c:pt>
                <c:pt idx="1727">
                  <c:v>627880</c:v>
                </c:pt>
                <c:pt idx="1728">
                  <c:v>627880</c:v>
                </c:pt>
                <c:pt idx="1729">
                  <c:v>1000000</c:v>
                </c:pt>
                <c:pt idx="1738">
                  <c:v>142085</c:v>
                </c:pt>
                <c:pt idx="1745">
                  <c:v>335428</c:v>
                </c:pt>
                <c:pt idx="1750">
                  <c:v>460000</c:v>
                </c:pt>
                <c:pt idx="1756">
                  <c:v>548950</c:v>
                </c:pt>
                <c:pt idx="1757">
                  <c:v>52898</c:v>
                </c:pt>
                <c:pt idx="1762">
                  <c:v>226469</c:v>
                </c:pt>
                <c:pt idx="1763">
                  <c:v>60000</c:v>
                </c:pt>
                <c:pt idx="1764">
                  <c:v>1000000</c:v>
                </c:pt>
                <c:pt idx="1765">
                  <c:v>1000000</c:v>
                </c:pt>
                <c:pt idx="1789">
                  <c:v>306600</c:v>
                </c:pt>
                <c:pt idx="1790">
                  <c:v>306600</c:v>
                </c:pt>
                <c:pt idx="1791">
                  <c:v>306600</c:v>
                </c:pt>
                <c:pt idx="1792">
                  <c:v>306600</c:v>
                </c:pt>
                <c:pt idx="1793">
                  <c:v>306600</c:v>
                </c:pt>
                <c:pt idx="1794">
                  <c:v>306600</c:v>
                </c:pt>
                <c:pt idx="1798">
                  <c:v>37813</c:v>
                </c:pt>
                <c:pt idx="1801">
                  <c:v>745771</c:v>
                </c:pt>
                <c:pt idx="1818">
                  <c:v>321500</c:v>
                </c:pt>
                <c:pt idx="1819">
                  <c:v>321500</c:v>
                </c:pt>
                <c:pt idx="1820">
                  <c:v>220000</c:v>
                </c:pt>
                <c:pt idx="1821">
                  <c:v>220000</c:v>
                </c:pt>
                <c:pt idx="1822">
                  <c:v>220000</c:v>
                </c:pt>
                <c:pt idx="1823">
                  <c:v>184458</c:v>
                </c:pt>
                <c:pt idx="1824">
                  <c:v>220516</c:v>
                </c:pt>
                <c:pt idx="1825">
                  <c:v>260475</c:v>
                </c:pt>
                <c:pt idx="1826">
                  <c:v>260475</c:v>
                </c:pt>
                <c:pt idx="1827">
                  <c:v>768297</c:v>
                </c:pt>
                <c:pt idx="1829">
                  <c:v>275000</c:v>
                </c:pt>
                <c:pt idx="1830">
                  <c:v>275000</c:v>
                </c:pt>
                <c:pt idx="1831">
                  <c:v>275000</c:v>
                </c:pt>
                <c:pt idx="1832">
                  <c:v>275000</c:v>
                </c:pt>
                <c:pt idx="1846">
                  <c:v>200000</c:v>
                </c:pt>
                <c:pt idx="1847">
                  <c:v>200000</c:v>
                </c:pt>
                <c:pt idx="1848">
                  <c:v>200000</c:v>
                </c:pt>
                <c:pt idx="1849">
                  <c:v>200000</c:v>
                </c:pt>
                <c:pt idx="1850">
                  <c:v>200000</c:v>
                </c:pt>
                <c:pt idx="1851">
                  <c:v>190000</c:v>
                </c:pt>
                <c:pt idx="1852">
                  <c:v>190000</c:v>
                </c:pt>
                <c:pt idx="1853">
                  <c:v>150000</c:v>
                </c:pt>
                <c:pt idx="1854">
                  <c:v>150000</c:v>
                </c:pt>
                <c:pt idx="1855">
                  <c:v>150000</c:v>
                </c:pt>
                <c:pt idx="1856">
                  <c:v>750000</c:v>
                </c:pt>
                <c:pt idx="1857">
                  <c:v>450000</c:v>
                </c:pt>
                <c:pt idx="1864">
                  <c:v>400000</c:v>
                </c:pt>
                <c:pt idx="1865">
                  <c:v>400000</c:v>
                </c:pt>
                <c:pt idx="1866">
                  <c:v>400000</c:v>
                </c:pt>
                <c:pt idx="1867">
                  <c:v>400000</c:v>
                </c:pt>
                <c:pt idx="1868">
                  <c:v>250000</c:v>
                </c:pt>
                <c:pt idx="1869">
                  <c:v>250000</c:v>
                </c:pt>
                <c:pt idx="1870">
                  <c:v>250000</c:v>
                </c:pt>
                <c:pt idx="1871">
                  <c:v>250000</c:v>
                </c:pt>
                <c:pt idx="1872">
                  <c:v>250000</c:v>
                </c:pt>
                <c:pt idx="1873">
                  <c:v>250000</c:v>
                </c:pt>
                <c:pt idx="1874">
                  <c:v>250000</c:v>
                </c:pt>
                <c:pt idx="1875">
                  <c:v>250000</c:v>
                </c:pt>
                <c:pt idx="1876">
                  <c:v>250000</c:v>
                </c:pt>
                <c:pt idx="1877">
                  <c:v>250000</c:v>
                </c:pt>
                <c:pt idx="1878">
                  <c:v>250000</c:v>
                </c:pt>
                <c:pt idx="1882">
                  <c:v>300000</c:v>
                </c:pt>
                <c:pt idx="1883">
                  <c:v>600000</c:v>
                </c:pt>
                <c:pt idx="1884">
                  <c:v>600000</c:v>
                </c:pt>
                <c:pt idx="1885">
                  <c:v>600000</c:v>
                </c:pt>
                <c:pt idx="1886">
                  <c:v>600000</c:v>
                </c:pt>
                <c:pt idx="1887">
                  <c:v>600000</c:v>
                </c:pt>
                <c:pt idx="1888">
                  <c:v>1100000</c:v>
                </c:pt>
                <c:pt idx="1889">
                  <c:v>395000</c:v>
                </c:pt>
                <c:pt idx="1890">
                  <c:v>395000</c:v>
                </c:pt>
                <c:pt idx="1891">
                  <c:v>160000</c:v>
                </c:pt>
                <c:pt idx="1892">
                  <c:v>125000</c:v>
                </c:pt>
                <c:pt idx="1893">
                  <c:v>300000</c:v>
                </c:pt>
                <c:pt idx="1894">
                  <c:v>200000</c:v>
                </c:pt>
                <c:pt idx="1895">
                  <c:v>350000</c:v>
                </c:pt>
                <c:pt idx="1896">
                  <c:v>300000</c:v>
                </c:pt>
                <c:pt idx="1897">
                  <c:v>835849</c:v>
                </c:pt>
                <c:pt idx="1898">
                  <c:v>193904</c:v>
                </c:pt>
                <c:pt idx="1899">
                  <c:v>835849</c:v>
                </c:pt>
                <c:pt idx="1900">
                  <c:v>835849</c:v>
                </c:pt>
                <c:pt idx="1901">
                  <c:v>835849</c:v>
                </c:pt>
                <c:pt idx="1902">
                  <c:v>835849</c:v>
                </c:pt>
                <c:pt idx="1903">
                  <c:v>352800</c:v>
                </c:pt>
                <c:pt idx="1904">
                  <c:v>352800</c:v>
                </c:pt>
                <c:pt idx="1905">
                  <c:v>352800</c:v>
                </c:pt>
                <c:pt idx="1906">
                  <c:v>352800</c:v>
                </c:pt>
                <c:pt idx="1907">
                  <c:v>352800</c:v>
                </c:pt>
                <c:pt idx="1908">
                  <c:v>352800</c:v>
                </c:pt>
                <c:pt idx="1909">
                  <c:v>264000</c:v>
                </c:pt>
                <c:pt idx="1910">
                  <c:v>264000</c:v>
                </c:pt>
                <c:pt idx="1911">
                  <c:v>264000</c:v>
                </c:pt>
                <c:pt idx="1912">
                  <c:v>264000</c:v>
                </c:pt>
                <c:pt idx="1913">
                  <c:v>264000</c:v>
                </c:pt>
                <c:pt idx="1914">
                  <c:v>264000</c:v>
                </c:pt>
                <c:pt idx="1915">
                  <c:v>720000</c:v>
                </c:pt>
                <c:pt idx="1916">
                  <c:v>720000</c:v>
                </c:pt>
                <c:pt idx="1917">
                  <c:v>720000</c:v>
                </c:pt>
                <c:pt idx="1918">
                  <c:v>720000</c:v>
                </c:pt>
                <c:pt idx="1919">
                  <c:v>340640</c:v>
                </c:pt>
                <c:pt idx="1920">
                  <c:v>340640</c:v>
                </c:pt>
                <c:pt idx="1921">
                  <c:v>340640</c:v>
                </c:pt>
                <c:pt idx="1922">
                  <c:v>340640</c:v>
                </c:pt>
                <c:pt idx="1940">
                  <c:v>250000</c:v>
                </c:pt>
                <c:pt idx="1941">
                  <c:v>500000</c:v>
                </c:pt>
                <c:pt idx="1942">
                  <c:v>805000</c:v>
                </c:pt>
                <c:pt idx="1943">
                  <c:v>805000</c:v>
                </c:pt>
                <c:pt idx="1969">
                  <c:v>800000</c:v>
                </c:pt>
                <c:pt idx="1970">
                  <c:v>805000</c:v>
                </c:pt>
                <c:pt idx="1972">
                  <c:v>550000</c:v>
                </c:pt>
                <c:pt idx="1975">
                  <c:v>284722</c:v>
                </c:pt>
                <c:pt idx="1976">
                  <c:v>289000</c:v>
                </c:pt>
                <c:pt idx="1977">
                  <c:v>618480</c:v>
                </c:pt>
                <c:pt idx="1978">
                  <c:v>618480</c:v>
                </c:pt>
                <c:pt idx="1979">
                  <c:v>332100</c:v>
                </c:pt>
                <c:pt idx="1980">
                  <c:v>332100</c:v>
                </c:pt>
                <c:pt idx="1981">
                  <c:v>332100</c:v>
                </c:pt>
                <c:pt idx="1982">
                  <c:v>332100</c:v>
                </c:pt>
                <c:pt idx="1983">
                  <c:v>332100</c:v>
                </c:pt>
                <c:pt idx="1984">
                  <c:v>332100</c:v>
                </c:pt>
                <c:pt idx="1985">
                  <c:v>332100</c:v>
                </c:pt>
                <c:pt idx="1986">
                  <c:v>332100</c:v>
                </c:pt>
                <c:pt idx="1987">
                  <c:v>332100</c:v>
                </c:pt>
                <c:pt idx="1988">
                  <c:v>332100</c:v>
                </c:pt>
                <c:pt idx="1989">
                  <c:v>300000</c:v>
                </c:pt>
                <c:pt idx="1990">
                  <c:v>300000</c:v>
                </c:pt>
                <c:pt idx="1991">
                  <c:v>300000</c:v>
                </c:pt>
                <c:pt idx="1992">
                  <c:v>300000</c:v>
                </c:pt>
                <c:pt idx="1993">
                  <c:v>300000</c:v>
                </c:pt>
                <c:pt idx="1994">
                  <c:v>300000</c:v>
                </c:pt>
                <c:pt idx="1995">
                  <c:v>300000</c:v>
                </c:pt>
                <c:pt idx="1996">
                  <c:v>300000</c:v>
                </c:pt>
                <c:pt idx="1997">
                  <c:v>300000</c:v>
                </c:pt>
                <c:pt idx="1998">
                  <c:v>300000</c:v>
                </c:pt>
                <c:pt idx="1999">
                  <c:v>300000</c:v>
                </c:pt>
                <c:pt idx="2000">
                  <c:v>300000</c:v>
                </c:pt>
                <c:pt idx="2001">
                  <c:v>300000</c:v>
                </c:pt>
                <c:pt idx="2002">
                  <c:v>550000</c:v>
                </c:pt>
                <c:pt idx="2003">
                  <c:v>300000</c:v>
                </c:pt>
                <c:pt idx="2006">
                  <c:v>500000</c:v>
                </c:pt>
                <c:pt idx="2007">
                  <c:v>500000</c:v>
                </c:pt>
                <c:pt idx="2008">
                  <c:v>500000</c:v>
                </c:pt>
                <c:pt idx="2009">
                  <c:v>500000</c:v>
                </c:pt>
                <c:pt idx="2010">
                  <c:v>500000</c:v>
                </c:pt>
                <c:pt idx="2011">
                  <c:v>500000</c:v>
                </c:pt>
                <c:pt idx="2012">
                  <c:v>500000</c:v>
                </c:pt>
                <c:pt idx="2013">
                  <c:v>500000</c:v>
                </c:pt>
                <c:pt idx="2014">
                  <c:v>500000</c:v>
                </c:pt>
                <c:pt idx="2015">
                  <c:v>500000</c:v>
                </c:pt>
                <c:pt idx="2016">
                  <c:v>500000</c:v>
                </c:pt>
                <c:pt idx="2017">
                  <c:v>500000</c:v>
                </c:pt>
                <c:pt idx="2018">
                  <c:v>500000</c:v>
                </c:pt>
                <c:pt idx="2019">
                  <c:v>500000</c:v>
                </c:pt>
                <c:pt idx="2020">
                  <c:v>500000</c:v>
                </c:pt>
                <c:pt idx="2021">
                  <c:v>500000</c:v>
                </c:pt>
                <c:pt idx="2022">
                  <c:v>500000</c:v>
                </c:pt>
                <c:pt idx="2023">
                  <c:v>500000</c:v>
                </c:pt>
                <c:pt idx="2024">
                  <c:v>500000</c:v>
                </c:pt>
                <c:pt idx="2025">
                  <c:v>500000</c:v>
                </c:pt>
                <c:pt idx="2026">
                  <c:v>500000</c:v>
                </c:pt>
                <c:pt idx="2027">
                  <c:v>500000</c:v>
                </c:pt>
                <c:pt idx="2028">
                  <c:v>500000</c:v>
                </c:pt>
                <c:pt idx="2029">
                  <c:v>500000</c:v>
                </c:pt>
                <c:pt idx="2030">
                  <c:v>500000</c:v>
                </c:pt>
                <c:pt idx="2031">
                  <c:v>500000</c:v>
                </c:pt>
                <c:pt idx="2039">
                  <c:v>120000</c:v>
                </c:pt>
                <c:pt idx="2042">
                  <c:v>100000</c:v>
                </c:pt>
                <c:pt idx="2125">
                  <c:v>204480</c:v>
                </c:pt>
                <c:pt idx="2126">
                  <c:v>204480</c:v>
                </c:pt>
                <c:pt idx="2127">
                  <c:v>204480</c:v>
                </c:pt>
                <c:pt idx="2144">
                  <c:v>680000</c:v>
                </c:pt>
                <c:pt idx="2145">
                  <c:v>680000</c:v>
                </c:pt>
                <c:pt idx="2146">
                  <c:v>680000</c:v>
                </c:pt>
                <c:pt idx="2147">
                  <c:v>680000</c:v>
                </c:pt>
                <c:pt idx="2148">
                  <c:v>680000</c:v>
                </c:pt>
                <c:pt idx="2149">
                  <c:v>680000</c:v>
                </c:pt>
                <c:pt idx="2150">
                  <c:v>680000</c:v>
                </c:pt>
                <c:pt idx="2151">
                  <c:v>680000</c:v>
                </c:pt>
                <c:pt idx="2152">
                  <c:v>680000</c:v>
                </c:pt>
                <c:pt idx="2153">
                  <c:v>680000</c:v>
                </c:pt>
                <c:pt idx="2154">
                  <c:v>210160</c:v>
                </c:pt>
                <c:pt idx="2156">
                  <c:v>90000</c:v>
                </c:pt>
                <c:pt idx="2157">
                  <c:v>15970</c:v>
                </c:pt>
                <c:pt idx="2158">
                  <c:v>377958</c:v>
                </c:pt>
                <c:pt idx="2160">
                  <c:v>300000</c:v>
                </c:pt>
                <c:pt idx="2161">
                  <c:v>300000</c:v>
                </c:pt>
                <c:pt idx="2162">
                  <c:v>300000</c:v>
                </c:pt>
                <c:pt idx="2177">
                  <c:v>281250</c:v>
                </c:pt>
                <c:pt idx="2178">
                  <c:v>281250</c:v>
                </c:pt>
                <c:pt idx="2179">
                  <c:v>281250</c:v>
                </c:pt>
                <c:pt idx="2180">
                  <c:v>281250</c:v>
                </c:pt>
                <c:pt idx="2181">
                  <c:v>500000</c:v>
                </c:pt>
                <c:pt idx="2182">
                  <c:v>500000</c:v>
                </c:pt>
                <c:pt idx="2184">
                  <c:v>500000</c:v>
                </c:pt>
                <c:pt idx="2185">
                  <c:v>335000</c:v>
                </c:pt>
                <c:pt idx="2186">
                  <c:v>335000</c:v>
                </c:pt>
                <c:pt idx="2187">
                  <c:v>335000</c:v>
                </c:pt>
                <c:pt idx="2188">
                  <c:v>240000</c:v>
                </c:pt>
                <c:pt idx="2189">
                  <c:v>240000</c:v>
                </c:pt>
                <c:pt idx="2190">
                  <c:v>240000</c:v>
                </c:pt>
                <c:pt idx="2191">
                  <c:v>240000</c:v>
                </c:pt>
                <c:pt idx="2192">
                  <c:v>240000</c:v>
                </c:pt>
                <c:pt idx="2193">
                  <c:v>240000</c:v>
                </c:pt>
                <c:pt idx="2194">
                  <c:v>240000</c:v>
                </c:pt>
                <c:pt idx="2196">
                  <c:v>226628</c:v>
                </c:pt>
                <c:pt idx="2197">
                  <c:v>226628</c:v>
                </c:pt>
                <c:pt idx="2198">
                  <c:v>226628</c:v>
                </c:pt>
                <c:pt idx="2199">
                  <c:v>226628</c:v>
                </c:pt>
                <c:pt idx="2200">
                  <c:v>226628</c:v>
                </c:pt>
                <c:pt idx="2201">
                  <c:v>226628</c:v>
                </c:pt>
                <c:pt idx="2202">
                  <c:v>226628</c:v>
                </c:pt>
                <c:pt idx="2209">
                  <c:v>500000</c:v>
                </c:pt>
                <c:pt idx="2212">
                  <c:v>285000</c:v>
                </c:pt>
                <c:pt idx="2213">
                  <c:v>285000</c:v>
                </c:pt>
                <c:pt idx="2214">
                  <c:v>285000</c:v>
                </c:pt>
                <c:pt idx="2215">
                  <c:v>285000</c:v>
                </c:pt>
                <c:pt idx="2216">
                  <c:v>285000</c:v>
                </c:pt>
                <c:pt idx="2217">
                  <c:v>285000</c:v>
                </c:pt>
                <c:pt idx="2218">
                  <c:v>285000</c:v>
                </c:pt>
                <c:pt idx="2219">
                  <c:v>285000</c:v>
                </c:pt>
                <c:pt idx="2220">
                  <c:v>285000</c:v>
                </c:pt>
                <c:pt idx="2221">
                  <c:v>230000</c:v>
                </c:pt>
                <c:pt idx="2222">
                  <c:v>140000</c:v>
                </c:pt>
                <c:pt idx="2223">
                  <c:v>950972</c:v>
                </c:pt>
                <c:pt idx="2224">
                  <c:v>245000</c:v>
                </c:pt>
                <c:pt idx="2225">
                  <c:v>238180</c:v>
                </c:pt>
                <c:pt idx="2226">
                  <c:v>458000</c:v>
                </c:pt>
                <c:pt idx="2227">
                  <c:v>458000</c:v>
                </c:pt>
                <c:pt idx="2228">
                  <c:v>120000</c:v>
                </c:pt>
                <c:pt idx="2229">
                  <c:v>120000</c:v>
                </c:pt>
                <c:pt idx="2234">
                  <c:v>275000</c:v>
                </c:pt>
                <c:pt idx="2235">
                  <c:v>275000</c:v>
                </c:pt>
                <c:pt idx="2236">
                  <c:v>275000</c:v>
                </c:pt>
                <c:pt idx="2239">
                  <c:v>638000</c:v>
                </c:pt>
                <c:pt idx="2240">
                  <c:v>638000</c:v>
                </c:pt>
                <c:pt idx="2241">
                  <c:v>672924</c:v>
                </c:pt>
                <c:pt idx="2248">
                  <c:v>220500</c:v>
                </c:pt>
                <c:pt idx="2249">
                  <c:v>250000</c:v>
                </c:pt>
                <c:pt idx="2250">
                  <c:v>250000</c:v>
                </c:pt>
                <c:pt idx="2251">
                  <c:v>250000</c:v>
                </c:pt>
                <c:pt idx="2252">
                  <c:v>250000</c:v>
                </c:pt>
                <c:pt idx="2253">
                  <c:v>250000</c:v>
                </c:pt>
                <c:pt idx="2254">
                  <c:v>250000</c:v>
                </c:pt>
                <c:pt idx="2255">
                  <c:v>250000</c:v>
                </c:pt>
                <c:pt idx="2256">
                  <c:v>250000</c:v>
                </c:pt>
                <c:pt idx="2257">
                  <c:v>250000</c:v>
                </c:pt>
                <c:pt idx="2258">
                  <c:v>250000</c:v>
                </c:pt>
                <c:pt idx="2259">
                  <c:v>250000</c:v>
                </c:pt>
                <c:pt idx="2260">
                  <c:v>250000</c:v>
                </c:pt>
                <c:pt idx="2261">
                  <c:v>250000</c:v>
                </c:pt>
                <c:pt idx="2262">
                  <c:v>250000</c:v>
                </c:pt>
                <c:pt idx="2263">
                  <c:v>250000</c:v>
                </c:pt>
                <c:pt idx="2264">
                  <c:v>250000</c:v>
                </c:pt>
                <c:pt idx="2265">
                  <c:v>190000</c:v>
                </c:pt>
                <c:pt idx="2266">
                  <c:v>190000</c:v>
                </c:pt>
                <c:pt idx="2267">
                  <c:v>218000</c:v>
                </c:pt>
                <c:pt idx="2268">
                  <c:v>218000</c:v>
                </c:pt>
                <c:pt idx="2269">
                  <c:v>400000</c:v>
                </c:pt>
                <c:pt idx="2270">
                  <c:v>400000</c:v>
                </c:pt>
                <c:pt idx="2271">
                  <c:v>400000</c:v>
                </c:pt>
                <c:pt idx="2272">
                  <c:v>400000</c:v>
                </c:pt>
                <c:pt idx="2273">
                  <c:v>215000</c:v>
                </c:pt>
                <c:pt idx="2274">
                  <c:v>220354</c:v>
                </c:pt>
                <c:pt idx="2275">
                  <c:v>215000</c:v>
                </c:pt>
                <c:pt idx="2276">
                  <c:v>215000</c:v>
                </c:pt>
                <c:pt idx="2277">
                  <c:v>215000</c:v>
                </c:pt>
                <c:pt idx="2278">
                  <c:v>215000</c:v>
                </c:pt>
                <c:pt idx="2279">
                  <c:v>215000</c:v>
                </c:pt>
                <c:pt idx="2280">
                  <c:v>215000</c:v>
                </c:pt>
                <c:pt idx="2281">
                  <c:v>215000</c:v>
                </c:pt>
                <c:pt idx="2282">
                  <c:v>215000</c:v>
                </c:pt>
                <c:pt idx="2283">
                  <c:v>215000</c:v>
                </c:pt>
                <c:pt idx="2284">
                  <c:v>220354</c:v>
                </c:pt>
                <c:pt idx="2285">
                  <c:v>215000</c:v>
                </c:pt>
                <c:pt idx="2286">
                  <c:v>215000</c:v>
                </c:pt>
                <c:pt idx="2287">
                  <c:v>215000</c:v>
                </c:pt>
                <c:pt idx="2288">
                  <c:v>227000</c:v>
                </c:pt>
                <c:pt idx="2289">
                  <c:v>227000</c:v>
                </c:pt>
                <c:pt idx="2290">
                  <c:v>189060</c:v>
                </c:pt>
                <c:pt idx="2291">
                  <c:v>93145</c:v>
                </c:pt>
                <c:pt idx="2292">
                  <c:v>119407</c:v>
                </c:pt>
                <c:pt idx="2293">
                  <c:v>217973</c:v>
                </c:pt>
                <c:pt idx="2294">
                  <c:v>217973</c:v>
                </c:pt>
                <c:pt idx="2295">
                  <c:v>217973</c:v>
                </c:pt>
                <c:pt idx="2296">
                  <c:v>217973</c:v>
                </c:pt>
                <c:pt idx="2297">
                  <c:v>217973</c:v>
                </c:pt>
                <c:pt idx="2298">
                  <c:v>217973</c:v>
                </c:pt>
                <c:pt idx="2299">
                  <c:v>217973</c:v>
                </c:pt>
                <c:pt idx="2300">
                  <c:v>217973</c:v>
                </c:pt>
                <c:pt idx="2301">
                  <c:v>217973</c:v>
                </c:pt>
                <c:pt idx="2302">
                  <c:v>217973</c:v>
                </c:pt>
                <c:pt idx="2303">
                  <c:v>217973</c:v>
                </c:pt>
                <c:pt idx="2304">
                  <c:v>217973</c:v>
                </c:pt>
                <c:pt idx="2305">
                  <c:v>217973</c:v>
                </c:pt>
                <c:pt idx="2306">
                  <c:v>217973</c:v>
                </c:pt>
                <c:pt idx="2307">
                  <c:v>217973</c:v>
                </c:pt>
                <c:pt idx="2308">
                  <c:v>217973</c:v>
                </c:pt>
                <c:pt idx="2309">
                  <c:v>217973</c:v>
                </c:pt>
                <c:pt idx="2310">
                  <c:v>217973</c:v>
                </c:pt>
                <c:pt idx="2311">
                  <c:v>217973</c:v>
                </c:pt>
                <c:pt idx="2312">
                  <c:v>217973</c:v>
                </c:pt>
                <c:pt idx="2313">
                  <c:v>217973</c:v>
                </c:pt>
                <c:pt idx="2332">
                  <c:v>109600</c:v>
                </c:pt>
                <c:pt idx="2333">
                  <c:v>30000</c:v>
                </c:pt>
                <c:pt idx="2334">
                  <c:v>189060</c:v>
                </c:pt>
                <c:pt idx="2335">
                  <c:v>189060</c:v>
                </c:pt>
                <c:pt idx="2336">
                  <c:v>189060</c:v>
                </c:pt>
                <c:pt idx="2337">
                  <c:v>285000</c:v>
                </c:pt>
                <c:pt idx="2338">
                  <c:v>285000</c:v>
                </c:pt>
                <c:pt idx="2339">
                  <c:v>285000</c:v>
                </c:pt>
                <c:pt idx="2340">
                  <c:v>285000</c:v>
                </c:pt>
                <c:pt idx="2341">
                  <c:v>285000</c:v>
                </c:pt>
                <c:pt idx="2342">
                  <c:v>285000</c:v>
                </c:pt>
                <c:pt idx="2343">
                  <c:v>285000</c:v>
                </c:pt>
                <c:pt idx="2344">
                  <c:v>285000</c:v>
                </c:pt>
                <c:pt idx="2345">
                  <c:v>285000</c:v>
                </c:pt>
                <c:pt idx="2346">
                  <c:v>285000</c:v>
                </c:pt>
                <c:pt idx="2347">
                  <c:v>285000</c:v>
                </c:pt>
                <c:pt idx="2348">
                  <c:v>285000</c:v>
                </c:pt>
                <c:pt idx="2349">
                  <c:v>285000</c:v>
                </c:pt>
                <c:pt idx="2350">
                  <c:v>285000</c:v>
                </c:pt>
                <c:pt idx="2351">
                  <c:v>285000</c:v>
                </c:pt>
                <c:pt idx="2354">
                  <c:v>730000</c:v>
                </c:pt>
                <c:pt idx="2355">
                  <c:v>250000</c:v>
                </c:pt>
                <c:pt idx="2356">
                  <c:v>250000</c:v>
                </c:pt>
                <c:pt idx="2357">
                  <c:v>250000</c:v>
                </c:pt>
                <c:pt idx="2358">
                  <c:v>250000</c:v>
                </c:pt>
                <c:pt idx="2359">
                  <c:v>250000</c:v>
                </c:pt>
                <c:pt idx="2360">
                  <c:v>250000</c:v>
                </c:pt>
                <c:pt idx="2361">
                  <c:v>250000</c:v>
                </c:pt>
                <c:pt idx="2362">
                  <c:v>250000</c:v>
                </c:pt>
                <c:pt idx="2363">
                  <c:v>250000</c:v>
                </c:pt>
                <c:pt idx="2364">
                  <c:v>250000</c:v>
                </c:pt>
                <c:pt idx="2365">
                  <c:v>250000</c:v>
                </c:pt>
                <c:pt idx="2366">
                  <c:v>250000</c:v>
                </c:pt>
                <c:pt idx="2367">
                  <c:v>250000</c:v>
                </c:pt>
                <c:pt idx="2368">
                  <c:v>250000</c:v>
                </c:pt>
                <c:pt idx="2393">
                  <c:v>100000</c:v>
                </c:pt>
                <c:pt idx="2408">
                  <c:v>200000</c:v>
                </c:pt>
                <c:pt idx="2409">
                  <c:v>200000</c:v>
                </c:pt>
                <c:pt idx="2410">
                  <c:v>200000</c:v>
                </c:pt>
                <c:pt idx="2411">
                  <c:v>200000</c:v>
                </c:pt>
                <c:pt idx="2412">
                  <c:v>200000</c:v>
                </c:pt>
                <c:pt idx="2413">
                  <c:v>200000</c:v>
                </c:pt>
                <c:pt idx="2414">
                  <c:v>200000</c:v>
                </c:pt>
                <c:pt idx="2415">
                  <c:v>200000</c:v>
                </c:pt>
                <c:pt idx="2416">
                  <c:v>499000</c:v>
                </c:pt>
                <c:pt idx="2421">
                  <c:v>219689</c:v>
                </c:pt>
                <c:pt idx="2422">
                  <c:v>219689</c:v>
                </c:pt>
                <c:pt idx="2423">
                  <c:v>219689</c:v>
                </c:pt>
                <c:pt idx="2424">
                  <c:v>219689</c:v>
                </c:pt>
                <c:pt idx="2425">
                  <c:v>162787</c:v>
                </c:pt>
                <c:pt idx="2426">
                  <c:v>219689</c:v>
                </c:pt>
                <c:pt idx="2427">
                  <c:v>219689</c:v>
                </c:pt>
                <c:pt idx="2428">
                  <c:v>219689</c:v>
                </c:pt>
                <c:pt idx="2429">
                  <c:v>219689</c:v>
                </c:pt>
                <c:pt idx="2430">
                  <c:v>215000</c:v>
                </c:pt>
                <c:pt idx="2431">
                  <c:v>250000</c:v>
                </c:pt>
                <c:pt idx="2432">
                  <c:v>450000</c:v>
                </c:pt>
                <c:pt idx="2433">
                  <c:v>250000</c:v>
                </c:pt>
                <c:pt idx="2434">
                  <c:v>250000</c:v>
                </c:pt>
                <c:pt idx="2435">
                  <c:v>414724</c:v>
                </c:pt>
                <c:pt idx="2436">
                  <c:v>414724</c:v>
                </c:pt>
                <c:pt idx="2437">
                  <c:v>414724</c:v>
                </c:pt>
                <c:pt idx="2438">
                  <c:v>414724</c:v>
                </c:pt>
                <c:pt idx="2439">
                  <c:v>414724</c:v>
                </c:pt>
                <c:pt idx="2440">
                  <c:v>414724</c:v>
                </c:pt>
                <c:pt idx="2441">
                  <c:v>414724</c:v>
                </c:pt>
                <c:pt idx="2442">
                  <c:v>414724</c:v>
                </c:pt>
                <c:pt idx="2443">
                  <c:v>414724</c:v>
                </c:pt>
                <c:pt idx="2444">
                  <c:v>414724</c:v>
                </c:pt>
                <c:pt idx="2445">
                  <c:v>414724</c:v>
                </c:pt>
                <c:pt idx="2446">
                  <c:v>414724</c:v>
                </c:pt>
                <c:pt idx="2447">
                  <c:v>414724</c:v>
                </c:pt>
                <c:pt idx="2448">
                  <c:v>414724</c:v>
                </c:pt>
                <c:pt idx="2449">
                  <c:v>414724</c:v>
                </c:pt>
                <c:pt idx="2450">
                  <c:v>414725</c:v>
                </c:pt>
                <c:pt idx="2451">
                  <c:v>414725</c:v>
                </c:pt>
                <c:pt idx="2452">
                  <c:v>414725</c:v>
                </c:pt>
                <c:pt idx="2453">
                  <c:v>414725</c:v>
                </c:pt>
                <c:pt idx="2454">
                  <c:v>414725</c:v>
                </c:pt>
                <c:pt idx="2455">
                  <c:v>414725</c:v>
                </c:pt>
                <c:pt idx="2456">
                  <c:v>225000</c:v>
                </c:pt>
                <c:pt idx="2457">
                  <c:v>225000</c:v>
                </c:pt>
                <c:pt idx="2458">
                  <c:v>225000</c:v>
                </c:pt>
                <c:pt idx="2459">
                  <c:v>225000</c:v>
                </c:pt>
                <c:pt idx="2460">
                  <c:v>225000</c:v>
                </c:pt>
                <c:pt idx="2461">
                  <c:v>225000</c:v>
                </c:pt>
                <c:pt idx="2462">
                  <c:v>225000</c:v>
                </c:pt>
                <c:pt idx="2463">
                  <c:v>225000</c:v>
                </c:pt>
                <c:pt idx="2464">
                  <c:v>225000</c:v>
                </c:pt>
                <c:pt idx="2465">
                  <c:v>225000</c:v>
                </c:pt>
                <c:pt idx="2466">
                  <c:v>225000</c:v>
                </c:pt>
                <c:pt idx="2467">
                  <c:v>225000</c:v>
                </c:pt>
                <c:pt idx="2468">
                  <c:v>225000</c:v>
                </c:pt>
                <c:pt idx="2469">
                  <c:v>225000</c:v>
                </c:pt>
                <c:pt idx="2470">
                  <c:v>225000</c:v>
                </c:pt>
                <c:pt idx="2471">
                  <c:v>225000</c:v>
                </c:pt>
                <c:pt idx="2472">
                  <c:v>225000</c:v>
                </c:pt>
                <c:pt idx="2481">
                  <c:v>382000</c:v>
                </c:pt>
                <c:pt idx="2482">
                  <c:v>382000</c:v>
                </c:pt>
                <c:pt idx="2483">
                  <c:v>382000</c:v>
                </c:pt>
                <c:pt idx="2484">
                  <c:v>382000</c:v>
                </c:pt>
                <c:pt idx="2485">
                  <c:v>382000</c:v>
                </c:pt>
                <c:pt idx="2486">
                  <c:v>382000</c:v>
                </c:pt>
                <c:pt idx="2487">
                  <c:v>215000</c:v>
                </c:pt>
                <c:pt idx="2488">
                  <c:v>185864</c:v>
                </c:pt>
                <c:pt idx="2489">
                  <c:v>256284</c:v>
                </c:pt>
                <c:pt idx="2490">
                  <c:v>256284</c:v>
                </c:pt>
                <c:pt idx="2491">
                  <c:v>220000</c:v>
                </c:pt>
                <c:pt idx="2492">
                  <c:v>439425</c:v>
                </c:pt>
                <c:pt idx="2493">
                  <c:v>439425</c:v>
                </c:pt>
                <c:pt idx="2494">
                  <c:v>375000</c:v>
                </c:pt>
                <c:pt idx="2498">
                  <c:v>250000</c:v>
                </c:pt>
                <c:pt idx="2499">
                  <c:v>250000</c:v>
                </c:pt>
                <c:pt idx="2500">
                  <c:v>250000</c:v>
                </c:pt>
                <c:pt idx="2501">
                  <c:v>250000</c:v>
                </c:pt>
                <c:pt idx="2502">
                  <c:v>263340</c:v>
                </c:pt>
                <c:pt idx="2503">
                  <c:v>280000</c:v>
                </c:pt>
                <c:pt idx="2504">
                  <c:v>280000</c:v>
                </c:pt>
                <c:pt idx="2505">
                  <c:v>150000</c:v>
                </c:pt>
                <c:pt idx="2506">
                  <c:v>280000</c:v>
                </c:pt>
                <c:pt idx="2507">
                  <c:v>280000</c:v>
                </c:pt>
                <c:pt idx="2508">
                  <c:v>280000</c:v>
                </c:pt>
                <c:pt idx="2509">
                  <c:v>150000</c:v>
                </c:pt>
                <c:pt idx="2510">
                  <c:v>280000</c:v>
                </c:pt>
                <c:pt idx="2511">
                  <c:v>280000</c:v>
                </c:pt>
                <c:pt idx="2512">
                  <c:v>263340</c:v>
                </c:pt>
                <c:pt idx="2513">
                  <c:v>300000</c:v>
                </c:pt>
                <c:pt idx="2514">
                  <c:v>243000</c:v>
                </c:pt>
                <c:pt idx="2515">
                  <c:v>243000</c:v>
                </c:pt>
                <c:pt idx="2516">
                  <c:v>243000</c:v>
                </c:pt>
                <c:pt idx="2517">
                  <c:v>423575</c:v>
                </c:pt>
                <c:pt idx="2518">
                  <c:v>350000</c:v>
                </c:pt>
                <c:pt idx="2519">
                  <c:v>350000</c:v>
                </c:pt>
                <c:pt idx="2520">
                  <c:v>300000</c:v>
                </c:pt>
                <c:pt idx="2521">
                  <c:v>350000</c:v>
                </c:pt>
                <c:pt idx="2522">
                  <c:v>300000</c:v>
                </c:pt>
                <c:pt idx="2523">
                  <c:v>350000</c:v>
                </c:pt>
                <c:pt idx="2524">
                  <c:v>300000</c:v>
                </c:pt>
                <c:pt idx="2525">
                  <c:v>300000</c:v>
                </c:pt>
                <c:pt idx="2527">
                  <c:v>300000</c:v>
                </c:pt>
                <c:pt idx="2528">
                  <c:v>300000</c:v>
                </c:pt>
                <c:pt idx="2529">
                  <c:v>300000</c:v>
                </c:pt>
                <c:pt idx="2530">
                  <c:v>300000</c:v>
                </c:pt>
                <c:pt idx="2531">
                  <c:v>300000</c:v>
                </c:pt>
                <c:pt idx="2532">
                  <c:v>300000</c:v>
                </c:pt>
                <c:pt idx="2533">
                  <c:v>300000</c:v>
                </c:pt>
                <c:pt idx="2534">
                  <c:v>430000</c:v>
                </c:pt>
                <c:pt idx="2535">
                  <c:v>312000</c:v>
                </c:pt>
                <c:pt idx="2536">
                  <c:v>254140</c:v>
                </c:pt>
                <c:pt idx="2537">
                  <c:v>254140</c:v>
                </c:pt>
                <c:pt idx="2538">
                  <c:v>313000</c:v>
                </c:pt>
                <c:pt idx="2539">
                  <c:v>355000</c:v>
                </c:pt>
                <c:pt idx="2540">
                  <c:v>264000</c:v>
                </c:pt>
                <c:pt idx="2541">
                  <c:v>264000</c:v>
                </c:pt>
                <c:pt idx="2542">
                  <c:v>264000</c:v>
                </c:pt>
                <c:pt idx="2543">
                  <c:v>264000</c:v>
                </c:pt>
                <c:pt idx="2544">
                  <c:v>264000</c:v>
                </c:pt>
                <c:pt idx="2545">
                  <c:v>264000</c:v>
                </c:pt>
                <c:pt idx="2546">
                  <c:v>264000</c:v>
                </c:pt>
                <c:pt idx="2547">
                  <c:v>355000</c:v>
                </c:pt>
                <c:pt idx="2548">
                  <c:v>355000</c:v>
                </c:pt>
                <c:pt idx="2549">
                  <c:v>355000</c:v>
                </c:pt>
                <c:pt idx="2550">
                  <c:v>355000</c:v>
                </c:pt>
                <c:pt idx="2551">
                  <c:v>355000</c:v>
                </c:pt>
                <c:pt idx="2552">
                  <c:v>355000</c:v>
                </c:pt>
                <c:pt idx="2553">
                  <c:v>355000</c:v>
                </c:pt>
                <c:pt idx="2554">
                  <c:v>355000</c:v>
                </c:pt>
                <c:pt idx="2555">
                  <c:v>355000</c:v>
                </c:pt>
                <c:pt idx="2556">
                  <c:v>355000</c:v>
                </c:pt>
                <c:pt idx="2557">
                  <c:v>355000</c:v>
                </c:pt>
                <c:pt idx="2558">
                  <c:v>355000</c:v>
                </c:pt>
                <c:pt idx="2559">
                  <c:v>355000</c:v>
                </c:pt>
                <c:pt idx="2560">
                  <c:v>355000</c:v>
                </c:pt>
                <c:pt idx="2561">
                  <c:v>355000</c:v>
                </c:pt>
                <c:pt idx="2562">
                  <c:v>355000</c:v>
                </c:pt>
                <c:pt idx="2563">
                  <c:v>355000</c:v>
                </c:pt>
                <c:pt idx="2564">
                  <c:v>355000</c:v>
                </c:pt>
                <c:pt idx="2565">
                  <c:v>355000</c:v>
                </c:pt>
                <c:pt idx="2566">
                  <c:v>264000</c:v>
                </c:pt>
                <c:pt idx="2567">
                  <c:v>264000</c:v>
                </c:pt>
                <c:pt idx="2568">
                  <c:v>264000</c:v>
                </c:pt>
                <c:pt idx="2569">
                  <c:v>264000</c:v>
                </c:pt>
                <c:pt idx="2570">
                  <c:v>264000</c:v>
                </c:pt>
                <c:pt idx="2571">
                  <c:v>264000</c:v>
                </c:pt>
                <c:pt idx="2572">
                  <c:v>264000</c:v>
                </c:pt>
                <c:pt idx="2573">
                  <c:v>264000</c:v>
                </c:pt>
                <c:pt idx="2574">
                  <c:v>264000</c:v>
                </c:pt>
                <c:pt idx="2575">
                  <c:v>264000</c:v>
                </c:pt>
                <c:pt idx="2576">
                  <c:v>264000</c:v>
                </c:pt>
                <c:pt idx="2577">
                  <c:v>264000</c:v>
                </c:pt>
                <c:pt idx="2578">
                  <c:v>264000</c:v>
                </c:pt>
                <c:pt idx="2579">
                  <c:v>264000</c:v>
                </c:pt>
                <c:pt idx="2580">
                  <c:v>264000</c:v>
                </c:pt>
                <c:pt idx="2581">
                  <c:v>264000</c:v>
                </c:pt>
                <c:pt idx="2582">
                  <c:v>264000</c:v>
                </c:pt>
                <c:pt idx="2591">
                  <c:v>300000</c:v>
                </c:pt>
                <c:pt idx="2592">
                  <c:v>300000</c:v>
                </c:pt>
                <c:pt idx="2593">
                  <c:v>300000</c:v>
                </c:pt>
                <c:pt idx="2594">
                  <c:v>300000</c:v>
                </c:pt>
                <c:pt idx="2595">
                  <c:v>300000</c:v>
                </c:pt>
                <c:pt idx="2596">
                  <c:v>300000</c:v>
                </c:pt>
                <c:pt idx="2597">
                  <c:v>300000</c:v>
                </c:pt>
                <c:pt idx="2598">
                  <c:v>357142</c:v>
                </c:pt>
                <c:pt idx="2599">
                  <c:v>357142</c:v>
                </c:pt>
                <c:pt idx="2600">
                  <c:v>357142</c:v>
                </c:pt>
                <c:pt idx="2601">
                  <c:v>357142</c:v>
                </c:pt>
                <c:pt idx="2602">
                  <c:v>357142</c:v>
                </c:pt>
                <c:pt idx="2603">
                  <c:v>357142</c:v>
                </c:pt>
                <c:pt idx="2604">
                  <c:v>357142</c:v>
                </c:pt>
                <c:pt idx="2605">
                  <c:v>357142</c:v>
                </c:pt>
                <c:pt idx="2606">
                  <c:v>357142</c:v>
                </c:pt>
                <c:pt idx="2607">
                  <c:v>315500</c:v>
                </c:pt>
                <c:pt idx="2608">
                  <c:v>315500</c:v>
                </c:pt>
                <c:pt idx="2609">
                  <c:v>152238</c:v>
                </c:pt>
                <c:pt idx="2610">
                  <c:v>125265</c:v>
                </c:pt>
                <c:pt idx="2611">
                  <c:v>125265</c:v>
                </c:pt>
                <c:pt idx="2612">
                  <c:v>250000</c:v>
                </c:pt>
                <c:pt idx="2618">
                  <c:v>195000</c:v>
                </c:pt>
                <c:pt idx="2619">
                  <c:v>195000</c:v>
                </c:pt>
                <c:pt idx="2620">
                  <c:v>245000</c:v>
                </c:pt>
                <c:pt idx="2621">
                  <c:v>250000</c:v>
                </c:pt>
                <c:pt idx="2622">
                  <c:v>250000</c:v>
                </c:pt>
                <c:pt idx="2623">
                  <c:v>250000</c:v>
                </c:pt>
                <c:pt idx="2624">
                  <c:v>250000</c:v>
                </c:pt>
                <c:pt idx="2626">
                  <c:v>245000</c:v>
                </c:pt>
                <c:pt idx="2627">
                  <c:v>250000</c:v>
                </c:pt>
                <c:pt idx="2628">
                  <c:v>250000</c:v>
                </c:pt>
                <c:pt idx="2629">
                  <c:v>250000</c:v>
                </c:pt>
                <c:pt idx="2630">
                  <c:v>250000</c:v>
                </c:pt>
                <c:pt idx="2631">
                  <c:v>250000</c:v>
                </c:pt>
                <c:pt idx="2632">
                  <c:v>250000</c:v>
                </c:pt>
                <c:pt idx="2634">
                  <c:v>207000</c:v>
                </c:pt>
                <c:pt idx="2635">
                  <c:v>144500</c:v>
                </c:pt>
                <c:pt idx="2636">
                  <c:v>250000</c:v>
                </c:pt>
                <c:pt idx="2637">
                  <c:v>250000</c:v>
                </c:pt>
                <c:pt idx="2638">
                  <c:v>250000</c:v>
                </c:pt>
                <c:pt idx="2639">
                  <c:v>250000</c:v>
                </c:pt>
                <c:pt idx="2640">
                  <c:v>568103</c:v>
                </c:pt>
                <c:pt idx="2641">
                  <c:v>568103</c:v>
                </c:pt>
                <c:pt idx="2642">
                  <c:v>568103</c:v>
                </c:pt>
                <c:pt idx="2643">
                  <c:v>568103</c:v>
                </c:pt>
                <c:pt idx="2644">
                  <c:v>568103</c:v>
                </c:pt>
                <c:pt idx="2645">
                  <c:v>568103</c:v>
                </c:pt>
                <c:pt idx="2646">
                  <c:v>579796</c:v>
                </c:pt>
                <c:pt idx="2647">
                  <c:v>579796</c:v>
                </c:pt>
                <c:pt idx="2648">
                  <c:v>579796</c:v>
                </c:pt>
                <c:pt idx="2649">
                  <c:v>579796</c:v>
                </c:pt>
                <c:pt idx="2667">
                  <c:v>250000</c:v>
                </c:pt>
                <c:pt idx="2668">
                  <c:v>250000</c:v>
                </c:pt>
                <c:pt idx="2669">
                  <c:v>250000</c:v>
                </c:pt>
                <c:pt idx="2670">
                  <c:v>245000</c:v>
                </c:pt>
                <c:pt idx="2671">
                  <c:v>245000</c:v>
                </c:pt>
                <c:pt idx="2672">
                  <c:v>245000</c:v>
                </c:pt>
                <c:pt idx="2673">
                  <c:v>245000</c:v>
                </c:pt>
                <c:pt idx="2674">
                  <c:v>245000</c:v>
                </c:pt>
                <c:pt idx="2675">
                  <c:v>245000</c:v>
                </c:pt>
                <c:pt idx="2676">
                  <c:v>245000</c:v>
                </c:pt>
                <c:pt idx="2678">
                  <c:v>245000</c:v>
                </c:pt>
                <c:pt idx="2679">
                  <c:v>245000</c:v>
                </c:pt>
                <c:pt idx="2680">
                  <c:v>245000</c:v>
                </c:pt>
                <c:pt idx="2681">
                  <c:v>245000</c:v>
                </c:pt>
                <c:pt idx="2682">
                  <c:v>245000</c:v>
                </c:pt>
                <c:pt idx="2683">
                  <c:v>245000</c:v>
                </c:pt>
                <c:pt idx="2684">
                  <c:v>245000</c:v>
                </c:pt>
                <c:pt idx="2685">
                  <c:v>245000</c:v>
                </c:pt>
                <c:pt idx="2686">
                  <c:v>245000</c:v>
                </c:pt>
                <c:pt idx="2687">
                  <c:v>200000</c:v>
                </c:pt>
                <c:pt idx="2691">
                  <c:v>250000</c:v>
                </c:pt>
                <c:pt idx="2692">
                  <c:v>250000</c:v>
                </c:pt>
                <c:pt idx="2702">
                  <c:v>200000</c:v>
                </c:pt>
                <c:pt idx="2703">
                  <c:v>250000</c:v>
                </c:pt>
                <c:pt idx="2704">
                  <c:v>250000</c:v>
                </c:pt>
                <c:pt idx="2705">
                  <c:v>250000</c:v>
                </c:pt>
                <c:pt idx="2707">
                  <c:v>30000</c:v>
                </c:pt>
                <c:pt idx="2738">
                  <c:v>250000</c:v>
                </c:pt>
                <c:pt idx="2739">
                  <c:v>250000</c:v>
                </c:pt>
                <c:pt idx="2740">
                  <c:v>250000</c:v>
                </c:pt>
                <c:pt idx="2741">
                  <c:v>250000</c:v>
                </c:pt>
                <c:pt idx="2742">
                  <c:v>250000</c:v>
                </c:pt>
                <c:pt idx="2743">
                  <c:v>250000</c:v>
                </c:pt>
                <c:pt idx="2744">
                  <c:v>200000</c:v>
                </c:pt>
                <c:pt idx="2745">
                  <c:v>200000</c:v>
                </c:pt>
                <c:pt idx="2746">
                  <c:v>200000</c:v>
                </c:pt>
                <c:pt idx="2747">
                  <c:v>200000</c:v>
                </c:pt>
                <c:pt idx="2748">
                  <c:v>200000</c:v>
                </c:pt>
                <c:pt idx="2749">
                  <c:v>200000</c:v>
                </c:pt>
                <c:pt idx="2751">
                  <c:v>100000</c:v>
                </c:pt>
                <c:pt idx="2752">
                  <c:v>45000</c:v>
                </c:pt>
                <c:pt idx="2753">
                  <c:v>45000</c:v>
                </c:pt>
                <c:pt idx="2754">
                  <c:v>45000</c:v>
                </c:pt>
                <c:pt idx="2765">
                  <c:v>268000</c:v>
                </c:pt>
                <c:pt idx="2766">
                  <c:v>268000</c:v>
                </c:pt>
                <c:pt idx="2767">
                  <c:v>268000</c:v>
                </c:pt>
                <c:pt idx="2768">
                  <c:v>268000</c:v>
                </c:pt>
                <c:pt idx="2769">
                  <c:v>268000</c:v>
                </c:pt>
                <c:pt idx="2770">
                  <c:v>141979</c:v>
                </c:pt>
                <c:pt idx="2771">
                  <c:v>220000</c:v>
                </c:pt>
                <c:pt idx="2772">
                  <c:v>220000</c:v>
                </c:pt>
                <c:pt idx="2773">
                  <c:v>220000</c:v>
                </c:pt>
                <c:pt idx="2774">
                  <c:v>220000</c:v>
                </c:pt>
                <c:pt idx="2775">
                  <c:v>220000</c:v>
                </c:pt>
                <c:pt idx="2776">
                  <c:v>220000</c:v>
                </c:pt>
                <c:pt idx="2777">
                  <c:v>220000</c:v>
                </c:pt>
                <c:pt idx="2778">
                  <c:v>220000</c:v>
                </c:pt>
                <c:pt idx="2779">
                  <c:v>220000</c:v>
                </c:pt>
                <c:pt idx="2780">
                  <c:v>220000</c:v>
                </c:pt>
                <c:pt idx="2781">
                  <c:v>220000</c:v>
                </c:pt>
                <c:pt idx="2782">
                  <c:v>220000</c:v>
                </c:pt>
                <c:pt idx="2783">
                  <c:v>220000</c:v>
                </c:pt>
                <c:pt idx="2784">
                  <c:v>220000</c:v>
                </c:pt>
                <c:pt idx="2785">
                  <c:v>220000</c:v>
                </c:pt>
                <c:pt idx="2787">
                  <c:v>244608</c:v>
                </c:pt>
                <c:pt idx="2789">
                  <c:v>112000</c:v>
                </c:pt>
                <c:pt idx="2790">
                  <c:v>450000</c:v>
                </c:pt>
                <c:pt idx="2791">
                  <c:v>108100</c:v>
                </c:pt>
                <c:pt idx="2792">
                  <c:v>703450</c:v>
                </c:pt>
                <c:pt idx="2794">
                  <c:v>1201</c:v>
                </c:pt>
                <c:pt idx="2796">
                  <c:v>269736</c:v>
                </c:pt>
                <c:pt idx="2797">
                  <c:v>286530</c:v>
                </c:pt>
                <c:pt idx="2798">
                  <c:v>286530</c:v>
                </c:pt>
                <c:pt idx="2799">
                  <c:v>286530</c:v>
                </c:pt>
                <c:pt idx="2800">
                  <c:v>286530</c:v>
                </c:pt>
                <c:pt idx="2801">
                  <c:v>460000</c:v>
                </c:pt>
                <c:pt idx="2804">
                  <c:v>306216</c:v>
                </c:pt>
                <c:pt idx="2805">
                  <c:v>306216</c:v>
                </c:pt>
                <c:pt idx="2807">
                  <c:v>250000</c:v>
                </c:pt>
                <c:pt idx="2808">
                  <c:v>250000</c:v>
                </c:pt>
                <c:pt idx="2809">
                  <c:v>250000</c:v>
                </c:pt>
                <c:pt idx="2810">
                  <c:v>250000</c:v>
                </c:pt>
                <c:pt idx="2811">
                  <c:v>150000</c:v>
                </c:pt>
                <c:pt idx="2812">
                  <c:v>150000</c:v>
                </c:pt>
                <c:pt idx="2813">
                  <c:v>150000</c:v>
                </c:pt>
                <c:pt idx="2814">
                  <c:v>150000</c:v>
                </c:pt>
                <c:pt idx="2815">
                  <c:v>150000</c:v>
                </c:pt>
                <c:pt idx="2816">
                  <c:v>150000</c:v>
                </c:pt>
                <c:pt idx="2817">
                  <c:v>150000</c:v>
                </c:pt>
                <c:pt idx="2818">
                  <c:v>150000</c:v>
                </c:pt>
                <c:pt idx="2819">
                  <c:v>246666</c:v>
                </c:pt>
                <c:pt idx="2820">
                  <c:v>246666</c:v>
                </c:pt>
                <c:pt idx="2821">
                  <c:v>246666</c:v>
                </c:pt>
                <c:pt idx="2822">
                  <c:v>153000</c:v>
                </c:pt>
                <c:pt idx="2823">
                  <c:v>262500</c:v>
                </c:pt>
                <c:pt idx="2824">
                  <c:v>262500</c:v>
                </c:pt>
                <c:pt idx="2825">
                  <c:v>262500</c:v>
                </c:pt>
                <c:pt idx="2826">
                  <c:v>262500</c:v>
                </c:pt>
                <c:pt idx="2827">
                  <c:v>262500</c:v>
                </c:pt>
                <c:pt idx="2828">
                  <c:v>262500</c:v>
                </c:pt>
                <c:pt idx="2829">
                  <c:v>262500</c:v>
                </c:pt>
                <c:pt idx="2830">
                  <c:v>262500</c:v>
                </c:pt>
                <c:pt idx="2831">
                  <c:v>158000</c:v>
                </c:pt>
                <c:pt idx="2832">
                  <c:v>277000</c:v>
                </c:pt>
                <c:pt idx="2833">
                  <c:v>277000</c:v>
                </c:pt>
                <c:pt idx="2834">
                  <c:v>158000</c:v>
                </c:pt>
                <c:pt idx="2835">
                  <c:v>276543</c:v>
                </c:pt>
                <c:pt idx="2836">
                  <c:v>276543</c:v>
                </c:pt>
                <c:pt idx="2837">
                  <c:v>254739</c:v>
                </c:pt>
                <c:pt idx="2838">
                  <c:v>200000</c:v>
                </c:pt>
                <c:pt idx="2839">
                  <c:v>200000</c:v>
                </c:pt>
                <c:pt idx="2840">
                  <c:v>200000</c:v>
                </c:pt>
                <c:pt idx="2841">
                  <c:v>275000</c:v>
                </c:pt>
                <c:pt idx="2842">
                  <c:v>275000</c:v>
                </c:pt>
                <c:pt idx="2843">
                  <c:v>275000</c:v>
                </c:pt>
                <c:pt idx="2844">
                  <c:v>275000</c:v>
                </c:pt>
                <c:pt idx="2861">
                  <c:v>715000</c:v>
                </c:pt>
                <c:pt idx="2862">
                  <c:v>361119</c:v>
                </c:pt>
                <c:pt idx="2863">
                  <c:v>361119</c:v>
                </c:pt>
                <c:pt idx="2864">
                  <c:v>361119</c:v>
                </c:pt>
                <c:pt idx="2865">
                  <c:v>361119</c:v>
                </c:pt>
                <c:pt idx="2866">
                  <c:v>336409</c:v>
                </c:pt>
                <c:pt idx="2867">
                  <c:v>361119</c:v>
                </c:pt>
                <c:pt idx="2868">
                  <c:v>361119</c:v>
                </c:pt>
                <c:pt idx="2869">
                  <c:v>361119</c:v>
                </c:pt>
                <c:pt idx="2870">
                  <c:v>361119</c:v>
                </c:pt>
                <c:pt idx="2871">
                  <c:v>355000</c:v>
                </c:pt>
                <c:pt idx="2872">
                  <c:v>295000</c:v>
                </c:pt>
                <c:pt idx="2873">
                  <c:v>355000</c:v>
                </c:pt>
                <c:pt idx="2874">
                  <c:v>31000</c:v>
                </c:pt>
                <c:pt idx="2878">
                  <c:v>70000</c:v>
                </c:pt>
                <c:pt idx="2879">
                  <c:v>250000</c:v>
                </c:pt>
                <c:pt idx="2881">
                  <c:v>400000</c:v>
                </c:pt>
                <c:pt idx="2882">
                  <c:v>500000</c:v>
                </c:pt>
                <c:pt idx="2883">
                  <c:v>300000</c:v>
                </c:pt>
                <c:pt idx="2884">
                  <c:v>54000</c:v>
                </c:pt>
                <c:pt idx="2886">
                  <c:v>80000</c:v>
                </c:pt>
                <c:pt idx="2887">
                  <c:v>380000</c:v>
                </c:pt>
                <c:pt idx="2888">
                  <c:v>832000</c:v>
                </c:pt>
                <c:pt idx="2889">
                  <c:v>810000</c:v>
                </c:pt>
                <c:pt idx="2890">
                  <c:v>810000</c:v>
                </c:pt>
                <c:pt idx="2891">
                  <c:v>810000</c:v>
                </c:pt>
                <c:pt idx="2892">
                  <c:v>390000</c:v>
                </c:pt>
                <c:pt idx="2893">
                  <c:v>390000</c:v>
                </c:pt>
                <c:pt idx="2894">
                  <c:v>190000</c:v>
                </c:pt>
                <c:pt idx="2895">
                  <c:v>390000</c:v>
                </c:pt>
                <c:pt idx="2896">
                  <c:v>172000</c:v>
                </c:pt>
                <c:pt idx="2897">
                  <c:v>390000</c:v>
                </c:pt>
                <c:pt idx="2898">
                  <c:v>190000</c:v>
                </c:pt>
                <c:pt idx="2899">
                  <c:v>390000</c:v>
                </c:pt>
                <c:pt idx="2900">
                  <c:v>390000</c:v>
                </c:pt>
                <c:pt idx="2901">
                  <c:v>698000</c:v>
                </c:pt>
                <c:pt idx="2902">
                  <c:v>716666</c:v>
                </c:pt>
                <c:pt idx="2903">
                  <c:v>716666</c:v>
                </c:pt>
                <c:pt idx="2904">
                  <c:v>716666</c:v>
                </c:pt>
                <c:pt idx="2905">
                  <c:v>716666</c:v>
                </c:pt>
                <c:pt idx="2906">
                  <c:v>716666</c:v>
                </c:pt>
                <c:pt idx="2907">
                  <c:v>716666</c:v>
                </c:pt>
                <c:pt idx="2908">
                  <c:v>716666</c:v>
                </c:pt>
                <c:pt idx="2909">
                  <c:v>716666</c:v>
                </c:pt>
                <c:pt idx="2910">
                  <c:v>716666</c:v>
                </c:pt>
                <c:pt idx="2911">
                  <c:v>716666</c:v>
                </c:pt>
                <c:pt idx="2912">
                  <c:v>716666</c:v>
                </c:pt>
                <c:pt idx="2913">
                  <c:v>716666</c:v>
                </c:pt>
                <c:pt idx="2914">
                  <c:v>282000</c:v>
                </c:pt>
                <c:pt idx="2915">
                  <c:v>951327</c:v>
                </c:pt>
                <c:pt idx="2916">
                  <c:v>951327</c:v>
                </c:pt>
                <c:pt idx="2918">
                  <c:v>645000</c:v>
                </c:pt>
                <c:pt idx="2919">
                  <c:v>524000</c:v>
                </c:pt>
                <c:pt idx="2920">
                  <c:v>766000</c:v>
                </c:pt>
                <c:pt idx="2921">
                  <c:v>766000</c:v>
                </c:pt>
                <c:pt idx="2922">
                  <c:v>645000</c:v>
                </c:pt>
                <c:pt idx="2923">
                  <c:v>645000</c:v>
                </c:pt>
                <c:pt idx="2924">
                  <c:v>312943</c:v>
                </c:pt>
                <c:pt idx="2930">
                  <c:v>520000</c:v>
                </c:pt>
                <c:pt idx="2931">
                  <c:v>520000</c:v>
                </c:pt>
                <c:pt idx="2932">
                  <c:v>520000</c:v>
                </c:pt>
                <c:pt idx="2933">
                  <c:v>520000</c:v>
                </c:pt>
                <c:pt idx="2934">
                  <c:v>520000</c:v>
                </c:pt>
                <c:pt idx="2935">
                  <c:v>520000</c:v>
                </c:pt>
                <c:pt idx="2936">
                  <c:v>575000</c:v>
                </c:pt>
                <c:pt idx="2937">
                  <c:v>575000</c:v>
                </c:pt>
                <c:pt idx="2938">
                  <c:v>575000</c:v>
                </c:pt>
                <c:pt idx="2939">
                  <c:v>575000</c:v>
                </c:pt>
                <c:pt idx="2940">
                  <c:v>575000</c:v>
                </c:pt>
                <c:pt idx="2941">
                  <c:v>575000</c:v>
                </c:pt>
                <c:pt idx="2942">
                  <c:v>575000</c:v>
                </c:pt>
                <c:pt idx="2943">
                  <c:v>575000</c:v>
                </c:pt>
                <c:pt idx="2944">
                  <c:v>575000</c:v>
                </c:pt>
                <c:pt idx="2953">
                  <c:v>208037</c:v>
                </c:pt>
                <c:pt idx="2954">
                  <c:v>339115</c:v>
                </c:pt>
                <c:pt idx="2955">
                  <c:v>360087</c:v>
                </c:pt>
                <c:pt idx="2956">
                  <c:v>290706</c:v>
                </c:pt>
                <c:pt idx="2957">
                  <c:v>1000000</c:v>
                </c:pt>
                <c:pt idx="2958">
                  <c:v>1000000</c:v>
                </c:pt>
                <c:pt idx="2959">
                  <c:v>150000</c:v>
                </c:pt>
                <c:pt idx="2960">
                  <c:v>980000</c:v>
                </c:pt>
                <c:pt idx="2961">
                  <c:v>515000</c:v>
                </c:pt>
                <c:pt idx="2962">
                  <c:v>980000</c:v>
                </c:pt>
                <c:pt idx="2963">
                  <c:v>490000</c:v>
                </c:pt>
                <c:pt idx="2964">
                  <c:v>492285</c:v>
                </c:pt>
                <c:pt idx="2965">
                  <c:v>492285</c:v>
                </c:pt>
                <c:pt idx="2966">
                  <c:v>492285</c:v>
                </c:pt>
                <c:pt idx="2967">
                  <c:v>157142</c:v>
                </c:pt>
                <c:pt idx="2968">
                  <c:v>157142</c:v>
                </c:pt>
                <c:pt idx="2969">
                  <c:v>157142</c:v>
                </c:pt>
                <c:pt idx="2970">
                  <c:v>157142</c:v>
                </c:pt>
                <c:pt idx="2971">
                  <c:v>157142</c:v>
                </c:pt>
                <c:pt idx="2972">
                  <c:v>157142</c:v>
                </c:pt>
                <c:pt idx="2973">
                  <c:v>157142</c:v>
                </c:pt>
                <c:pt idx="2975">
                  <c:v>350000</c:v>
                </c:pt>
                <c:pt idx="2976">
                  <c:v>375000</c:v>
                </c:pt>
                <c:pt idx="2979">
                  <c:v>48000</c:v>
                </c:pt>
                <c:pt idx="2987">
                  <c:v>770000</c:v>
                </c:pt>
                <c:pt idx="2988">
                  <c:v>770000</c:v>
                </c:pt>
                <c:pt idx="2989">
                  <c:v>770000</c:v>
                </c:pt>
                <c:pt idx="2995">
                  <c:v>280000</c:v>
                </c:pt>
                <c:pt idx="2998">
                  <c:v>280000</c:v>
                </c:pt>
                <c:pt idx="3000">
                  <c:v>288000</c:v>
                </c:pt>
                <c:pt idx="3001">
                  <c:v>285000</c:v>
                </c:pt>
                <c:pt idx="3002">
                  <c:v>285000</c:v>
                </c:pt>
                <c:pt idx="3003">
                  <c:v>285000</c:v>
                </c:pt>
                <c:pt idx="3007">
                  <c:v>289500</c:v>
                </c:pt>
                <c:pt idx="3008">
                  <c:v>289500</c:v>
                </c:pt>
                <c:pt idx="3009">
                  <c:v>289500</c:v>
                </c:pt>
                <c:pt idx="3010">
                  <c:v>289500</c:v>
                </c:pt>
                <c:pt idx="3011">
                  <c:v>300000</c:v>
                </c:pt>
                <c:pt idx="3012">
                  <c:v>300000</c:v>
                </c:pt>
                <c:pt idx="3013">
                  <c:v>300000</c:v>
                </c:pt>
                <c:pt idx="3014">
                  <c:v>300000</c:v>
                </c:pt>
                <c:pt idx="3015">
                  <c:v>300000</c:v>
                </c:pt>
                <c:pt idx="3016">
                  <c:v>300000</c:v>
                </c:pt>
                <c:pt idx="3017">
                  <c:v>500000</c:v>
                </c:pt>
                <c:pt idx="3018">
                  <c:v>500000</c:v>
                </c:pt>
                <c:pt idx="3019">
                  <c:v>500000</c:v>
                </c:pt>
                <c:pt idx="3020">
                  <c:v>500000</c:v>
                </c:pt>
                <c:pt idx="3021">
                  <c:v>500000</c:v>
                </c:pt>
                <c:pt idx="3022">
                  <c:v>287500</c:v>
                </c:pt>
                <c:pt idx="3023">
                  <c:v>287500</c:v>
                </c:pt>
                <c:pt idx="3024">
                  <c:v>287500</c:v>
                </c:pt>
                <c:pt idx="3028">
                  <c:v>450000</c:v>
                </c:pt>
                <c:pt idx="3029">
                  <c:v>450000</c:v>
                </c:pt>
                <c:pt idx="3030">
                  <c:v>450000</c:v>
                </c:pt>
                <c:pt idx="3031">
                  <c:v>450000</c:v>
                </c:pt>
                <c:pt idx="3038">
                  <c:v>285000</c:v>
                </c:pt>
                <c:pt idx="3039">
                  <c:v>285000</c:v>
                </c:pt>
                <c:pt idx="3040">
                  <c:v>285000</c:v>
                </c:pt>
                <c:pt idx="3041">
                  <c:v>247763</c:v>
                </c:pt>
                <c:pt idx="3042">
                  <c:v>280000</c:v>
                </c:pt>
                <c:pt idx="3043">
                  <c:v>280000</c:v>
                </c:pt>
                <c:pt idx="3044">
                  <c:v>285000</c:v>
                </c:pt>
                <c:pt idx="3045">
                  <c:v>285000</c:v>
                </c:pt>
                <c:pt idx="3046">
                  <c:v>300000</c:v>
                </c:pt>
                <c:pt idx="3047">
                  <c:v>300000</c:v>
                </c:pt>
                <c:pt idx="3048">
                  <c:v>300000</c:v>
                </c:pt>
                <c:pt idx="3049">
                  <c:v>300000</c:v>
                </c:pt>
                <c:pt idx="3050">
                  <c:v>300000</c:v>
                </c:pt>
                <c:pt idx="3051">
                  <c:v>300000</c:v>
                </c:pt>
                <c:pt idx="3052">
                  <c:v>300000</c:v>
                </c:pt>
                <c:pt idx="3053">
                  <c:v>300000</c:v>
                </c:pt>
                <c:pt idx="3054">
                  <c:v>300000</c:v>
                </c:pt>
                <c:pt idx="3055">
                  <c:v>300000</c:v>
                </c:pt>
                <c:pt idx="3056">
                  <c:v>600000</c:v>
                </c:pt>
                <c:pt idx="3057">
                  <c:v>600000</c:v>
                </c:pt>
                <c:pt idx="3059">
                  <c:v>276000</c:v>
                </c:pt>
                <c:pt idx="3060">
                  <c:v>276000</c:v>
                </c:pt>
                <c:pt idx="3061">
                  <c:v>276000</c:v>
                </c:pt>
                <c:pt idx="3062">
                  <c:v>276000</c:v>
                </c:pt>
                <c:pt idx="3063">
                  <c:v>276000</c:v>
                </c:pt>
                <c:pt idx="3064">
                  <c:v>276000</c:v>
                </c:pt>
                <c:pt idx="3065">
                  <c:v>276000</c:v>
                </c:pt>
                <c:pt idx="3066">
                  <c:v>276000</c:v>
                </c:pt>
                <c:pt idx="3067">
                  <c:v>276000</c:v>
                </c:pt>
                <c:pt idx="3068">
                  <c:v>276000</c:v>
                </c:pt>
                <c:pt idx="3069">
                  <c:v>276000</c:v>
                </c:pt>
                <c:pt idx="3070">
                  <c:v>276000</c:v>
                </c:pt>
                <c:pt idx="3071">
                  <c:v>276000</c:v>
                </c:pt>
                <c:pt idx="3072">
                  <c:v>276000</c:v>
                </c:pt>
                <c:pt idx="3073">
                  <c:v>276000</c:v>
                </c:pt>
                <c:pt idx="3074">
                  <c:v>276000</c:v>
                </c:pt>
                <c:pt idx="3075">
                  <c:v>276000</c:v>
                </c:pt>
                <c:pt idx="3076">
                  <c:v>276000</c:v>
                </c:pt>
                <c:pt idx="3077">
                  <c:v>276000</c:v>
                </c:pt>
                <c:pt idx="3078">
                  <c:v>276000</c:v>
                </c:pt>
                <c:pt idx="3079">
                  <c:v>276000</c:v>
                </c:pt>
                <c:pt idx="3080">
                  <c:v>276000</c:v>
                </c:pt>
                <c:pt idx="3081">
                  <c:v>276000</c:v>
                </c:pt>
                <c:pt idx="3082">
                  <c:v>276000</c:v>
                </c:pt>
                <c:pt idx="3083">
                  <c:v>276000</c:v>
                </c:pt>
                <c:pt idx="3084">
                  <c:v>276000</c:v>
                </c:pt>
                <c:pt idx="3085">
                  <c:v>276000</c:v>
                </c:pt>
                <c:pt idx="3086">
                  <c:v>276000</c:v>
                </c:pt>
                <c:pt idx="3087">
                  <c:v>276000</c:v>
                </c:pt>
                <c:pt idx="3088">
                  <c:v>300000</c:v>
                </c:pt>
                <c:pt idx="3089">
                  <c:v>300000</c:v>
                </c:pt>
                <c:pt idx="3090">
                  <c:v>300000</c:v>
                </c:pt>
                <c:pt idx="3098">
                  <c:v>105750</c:v>
                </c:pt>
                <c:pt idx="3099">
                  <c:v>105750</c:v>
                </c:pt>
                <c:pt idx="3100">
                  <c:v>110060</c:v>
                </c:pt>
                <c:pt idx="3101">
                  <c:v>105750</c:v>
                </c:pt>
                <c:pt idx="3102">
                  <c:v>105750</c:v>
                </c:pt>
                <c:pt idx="3103">
                  <c:v>105750</c:v>
                </c:pt>
                <c:pt idx="3104">
                  <c:v>105750</c:v>
                </c:pt>
                <c:pt idx="3105">
                  <c:v>105750</c:v>
                </c:pt>
                <c:pt idx="3106">
                  <c:v>105750</c:v>
                </c:pt>
                <c:pt idx="3107">
                  <c:v>105750</c:v>
                </c:pt>
                <c:pt idx="3108">
                  <c:v>105750</c:v>
                </c:pt>
                <c:pt idx="3109">
                  <c:v>105750</c:v>
                </c:pt>
                <c:pt idx="3110">
                  <c:v>105750</c:v>
                </c:pt>
                <c:pt idx="3111">
                  <c:v>105750</c:v>
                </c:pt>
                <c:pt idx="3112">
                  <c:v>105750</c:v>
                </c:pt>
                <c:pt idx="3113">
                  <c:v>105750</c:v>
                </c:pt>
                <c:pt idx="3114">
                  <c:v>105750</c:v>
                </c:pt>
                <c:pt idx="3115">
                  <c:v>105750</c:v>
                </c:pt>
                <c:pt idx="3116">
                  <c:v>105750</c:v>
                </c:pt>
                <c:pt idx="3117">
                  <c:v>105750</c:v>
                </c:pt>
                <c:pt idx="3118">
                  <c:v>105750</c:v>
                </c:pt>
                <c:pt idx="3126">
                  <c:v>320000</c:v>
                </c:pt>
                <c:pt idx="3127">
                  <c:v>445000</c:v>
                </c:pt>
                <c:pt idx="3128">
                  <c:v>320000</c:v>
                </c:pt>
                <c:pt idx="3129">
                  <c:v>382815</c:v>
                </c:pt>
                <c:pt idx="3130">
                  <c:v>314201</c:v>
                </c:pt>
                <c:pt idx="3131">
                  <c:v>382815</c:v>
                </c:pt>
                <c:pt idx="3132">
                  <c:v>243000</c:v>
                </c:pt>
                <c:pt idx="3133">
                  <c:v>200000</c:v>
                </c:pt>
                <c:pt idx="3134">
                  <c:v>200000</c:v>
                </c:pt>
                <c:pt idx="3135">
                  <c:v>200000</c:v>
                </c:pt>
                <c:pt idx="3136">
                  <c:v>200000</c:v>
                </c:pt>
                <c:pt idx="3137">
                  <c:v>325000</c:v>
                </c:pt>
                <c:pt idx="3138">
                  <c:v>325000</c:v>
                </c:pt>
                <c:pt idx="3139">
                  <c:v>325000</c:v>
                </c:pt>
                <c:pt idx="3140">
                  <c:v>325000</c:v>
                </c:pt>
                <c:pt idx="3141">
                  <c:v>325000</c:v>
                </c:pt>
                <c:pt idx="3142">
                  <c:v>325000</c:v>
                </c:pt>
                <c:pt idx="3143">
                  <c:v>325000</c:v>
                </c:pt>
                <c:pt idx="3144">
                  <c:v>325000</c:v>
                </c:pt>
                <c:pt idx="3145">
                  <c:v>189333</c:v>
                </c:pt>
                <c:pt idx="3146">
                  <c:v>189333</c:v>
                </c:pt>
                <c:pt idx="3147">
                  <c:v>189333</c:v>
                </c:pt>
                <c:pt idx="3148">
                  <c:v>77000</c:v>
                </c:pt>
                <c:pt idx="3149">
                  <c:v>77000</c:v>
                </c:pt>
                <c:pt idx="3150">
                  <c:v>110000</c:v>
                </c:pt>
                <c:pt idx="3151">
                  <c:v>182000</c:v>
                </c:pt>
                <c:pt idx="3152">
                  <c:v>255000</c:v>
                </c:pt>
                <c:pt idx="3153">
                  <c:v>255000</c:v>
                </c:pt>
                <c:pt idx="3154">
                  <c:v>255000</c:v>
                </c:pt>
                <c:pt idx="3155">
                  <c:v>255000</c:v>
                </c:pt>
                <c:pt idx="3156">
                  <c:v>255000</c:v>
                </c:pt>
                <c:pt idx="3159">
                  <c:v>515000</c:v>
                </c:pt>
                <c:pt idx="3160">
                  <c:v>535000</c:v>
                </c:pt>
                <c:pt idx="3162">
                  <c:v>120000</c:v>
                </c:pt>
                <c:pt idx="3167">
                  <c:v>530000</c:v>
                </c:pt>
                <c:pt idx="3196">
                  <c:v>289000</c:v>
                </c:pt>
                <c:pt idx="3197">
                  <c:v>289000</c:v>
                </c:pt>
                <c:pt idx="3198">
                  <c:v>289000</c:v>
                </c:pt>
                <c:pt idx="3199">
                  <c:v>289000</c:v>
                </c:pt>
                <c:pt idx="3200">
                  <c:v>289000</c:v>
                </c:pt>
                <c:pt idx="3201">
                  <c:v>289000</c:v>
                </c:pt>
                <c:pt idx="3202">
                  <c:v>289000</c:v>
                </c:pt>
                <c:pt idx="3203">
                  <c:v>289000</c:v>
                </c:pt>
                <c:pt idx="3204">
                  <c:v>289000</c:v>
                </c:pt>
                <c:pt idx="3205">
                  <c:v>289000</c:v>
                </c:pt>
                <c:pt idx="3206">
                  <c:v>289000</c:v>
                </c:pt>
                <c:pt idx="3207">
                  <c:v>289000</c:v>
                </c:pt>
                <c:pt idx="3208">
                  <c:v>289000</c:v>
                </c:pt>
                <c:pt idx="3209">
                  <c:v>289000</c:v>
                </c:pt>
                <c:pt idx="3210">
                  <c:v>289000</c:v>
                </c:pt>
                <c:pt idx="3211">
                  <c:v>289000</c:v>
                </c:pt>
                <c:pt idx="3212">
                  <c:v>289000</c:v>
                </c:pt>
                <c:pt idx="3213">
                  <c:v>289000</c:v>
                </c:pt>
                <c:pt idx="3214">
                  <c:v>289000</c:v>
                </c:pt>
                <c:pt idx="3215">
                  <c:v>289000</c:v>
                </c:pt>
                <c:pt idx="3216">
                  <c:v>289000</c:v>
                </c:pt>
                <c:pt idx="3217">
                  <c:v>289000</c:v>
                </c:pt>
                <c:pt idx="3218">
                  <c:v>289000</c:v>
                </c:pt>
                <c:pt idx="3219">
                  <c:v>289000</c:v>
                </c:pt>
                <c:pt idx="3220">
                  <c:v>300000</c:v>
                </c:pt>
                <c:pt idx="3221">
                  <c:v>300000</c:v>
                </c:pt>
                <c:pt idx="3222">
                  <c:v>300000</c:v>
                </c:pt>
                <c:pt idx="3223">
                  <c:v>300000</c:v>
                </c:pt>
                <c:pt idx="3225">
                  <c:v>300000</c:v>
                </c:pt>
                <c:pt idx="3226">
                  <c:v>300000</c:v>
                </c:pt>
                <c:pt idx="3227">
                  <c:v>300000</c:v>
                </c:pt>
                <c:pt idx="3234">
                  <c:v>398000</c:v>
                </c:pt>
                <c:pt idx="3235">
                  <c:v>398000</c:v>
                </c:pt>
                <c:pt idx="3236">
                  <c:v>113587</c:v>
                </c:pt>
                <c:pt idx="3237">
                  <c:v>113587</c:v>
                </c:pt>
                <c:pt idx="3238">
                  <c:v>113587</c:v>
                </c:pt>
                <c:pt idx="3239">
                  <c:v>278000</c:v>
                </c:pt>
                <c:pt idx="3240">
                  <c:v>278000</c:v>
                </c:pt>
                <c:pt idx="3241">
                  <c:v>278000</c:v>
                </c:pt>
                <c:pt idx="3242">
                  <c:v>278000</c:v>
                </c:pt>
                <c:pt idx="3243">
                  <c:v>278000</c:v>
                </c:pt>
                <c:pt idx="3244">
                  <c:v>278000</c:v>
                </c:pt>
                <c:pt idx="3245">
                  <c:v>278000</c:v>
                </c:pt>
                <c:pt idx="3246">
                  <c:v>278000</c:v>
                </c:pt>
                <c:pt idx="3247">
                  <c:v>278000</c:v>
                </c:pt>
                <c:pt idx="3248">
                  <c:v>278000</c:v>
                </c:pt>
                <c:pt idx="3249">
                  <c:v>278000</c:v>
                </c:pt>
                <c:pt idx="3250">
                  <c:v>278000</c:v>
                </c:pt>
                <c:pt idx="3251">
                  <c:v>278000</c:v>
                </c:pt>
                <c:pt idx="3252">
                  <c:v>278000</c:v>
                </c:pt>
                <c:pt idx="3253">
                  <c:v>278000</c:v>
                </c:pt>
                <c:pt idx="3254">
                  <c:v>278000</c:v>
                </c:pt>
                <c:pt idx="3255">
                  <c:v>278000</c:v>
                </c:pt>
                <c:pt idx="3256">
                  <c:v>79500</c:v>
                </c:pt>
                <c:pt idx="3257">
                  <c:v>267000</c:v>
                </c:pt>
                <c:pt idx="3258">
                  <c:v>267000</c:v>
                </c:pt>
                <c:pt idx="3263">
                  <c:v>380000</c:v>
                </c:pt>
                <c:pt idx="3264">
                  <c:v>354000</c:v>
                </c:pt>
                <c:pt idx="3265">
                  <c:v>224973</c:v>
                </c:pt>
                <c:pt idx="3286">
                  <c:v>330000</c:v>
                </c:pt>
                <c:pt idx="3301">
                  <c:v>180000</c:v>
                </c:pt>
                <c:pt idx="3302">
                  <c:v>180000</c:v>
                </c:pt>
                <c:pt idx="3303">
                  <c:v>180000</c:v>
                </c:pt>
                <c:pt idx="3304">
                  <c:v>180000</c:v>
                </c:pt>
                <c:pt idx="3305">
                  <c:v>180000</c:v>
                </c:pt>
                <c:pt idx="3306">
                  <c:v>180000</c:v>
                </c:pt>
                <c:pt idx="3307">
                  <c:v>180000</c:v>
                </c:pt>
                <c:pt idx="3308">
                  <c:v>180000</c:v>
                </c:pt>
                <c:pt idx="3309">
                  <c:v>180000</c:v>
                </c:pt>
                <c:pt idx="3310">
                  <c:v>180000</c:v>
                </c:pt>
                <c:pt idx="3311">
                  <c:v>400000</c:v>
                </c:pt>
                <c:pt idx="3324">
                  <c:v>365000</c:v>
                </c:pt>
                <c:pt idx="3325">
                  <c:v>365500</c:v>
                </c:pt>
                <c:pt idx="3326">
                  <c:v>363500</c:v>
                </c:pt>
                <c:pt idx="3327">
                  <c:v>465000</c:v>
                </c:pt>
                <c:pt idx="3328">
                  <c:v>250000</c:v>
                </c:pt>
                <c:pt idx="3329">
                  <c:v>250000</c:v>
                </c:pt>
                <c:pt idx="3330">
                  <c:v>250000</c:v>
                </c:pt>
                <c:pt idx="3331">
                  <c:v>250000</c:v>
                </c:pt>
                <c:pt idx="3332">
                  <c:v>250000</c:v>
                </c:pt>
                <c:pt idx="3333">
                  <c:v>250000</c:v>
                </c:pt>
                <c:pt idx="3334">
                  <c:v>250000</c:v>
                </c:pt>
                <c:pt idx="3335">
                  <c:v>250000</c:v>
                </c:pt>
                <c:pt idx="3336">
                  <c:v>250000</c:v>
                </c:pt>
                <c:pt idx="3337">
                  <c:v>250000</c:v>
                </c:pt>
                <c:pt idx="3338">
                  <c:v>250000</c:v>
                </c:pt>
                <c:pt idx="3339">
                  <c:v>250000</c:v>
                </c:pt>
                <c:pt idx="3340">
                  <c:v>250000</c:v>
                </c:pt>
                <c:pt idx="3341">
                  <c:v>250000</c:v>
                </c:pt>
                <c:pt idx="3342">
                  <c:v>250000</c:v>
                </c:pt>
                <c:pt idx="3343">
                  <c:v>250000</c:v>
                </c:pt>
                <c:pt idx="3344">
                  <c:v>250000</c:v>
                </c:pt>
                <c:pt idx="3345">
                  <c:v>250000</c:v>
                </c:pt>
                <c:pt idx="3346">
                  <c:v>857000</c:v>
                </c:pt>
                <c:pt idx="3347">
                  <c:v>857000</c:v>
                </c:pt>
                <c:pt idx="3348">
                  <c:v>857000</c:v>
                </c:pt>
                <c:pt idx="3349">
                  <c:v>857000</c:v>
                </c:pt>
                <c:pt idx="3350">
                  <c:v>857000</c:v>
                </c:pt>
                <c:pt idx="3351">
                  <c:v>857000</c:v>
                </c:pt>
                <c:pt idx="3352">
                  <c:v>857000</c:v>
                </c:pt>
                <c:pt idx="3353">
                  <c:v>857000</c:v>
                </c:pt>
                <c:pt idx="3354">
                  <c:v>857000</c:v>
                </c:pt>
                <c:pt idx="3355">
                  <c:v>857000</c:v>
                </c:pt>
                <c:pt idx="3356">
                  <c:v>857000</c:v>
                </c:pt>
                <c:pt idx="3357">
                  <c:v>857000</c:v>
                </c:pt>
                <c:pt idx="3358">
                  <c:v>857000</c:v>
                </c:pt>
                <c:pt idx="3359">
                  <c:v>857000</c:v>
                </c:pt>
                <c:pt idx="3364">
                  <c:v>278000</c:v>
                </c:pt>
                <c:pt idx="3365">
                  <c:v>750000</c:v>
                </c:pt>
                <c:pt idx="3366">
                  <c:v>359300</c:v>
                </c:pt>
                <c:pt idx="3367">
                  <c:v>359300</c:v>
                </c:pt>
                <c:pt idx="3368">
                  <c:v>359300</c:v>
                </c:pt>
                <c:pt idx="3369">
                  <c:v>359300</c:v>
                </c:pt>
                <c:pt idx="3370">
                  <c:v>359300</c:v>
                </c:pt>
                <c:pt idx="3376">
                  <c:v>593010</c:v>
                </c:pt>
                <c:pt idx="3377">
                  <c:v>429511</c:v>
                </c:pt>
                <c:pt idx="3378">
                  <c:v>429510</c:v>
                </c:pt>
                <c:pt idx="3391">
                  <c:v>100835</c:v>
                </c:pt>
                <c:pt idx="3392">
                  <c:v>100835</c:v>
                </c:pt>
                <c:pt idx="3394">
                  <c:v>551955</c:v>
                </c:pt>
                <c:pt idx="3395">
                  <c:v>357270</c:v>
                </c:pt>
                <c:pt idx="3397">
                  <c:v>490000</c:v>
                </c:pt>
                <c:pt idx="3398">
                  <c:v>572500</c:v>
                </c:pt>
                <c:pt idx="3408">
                  <c:v>354650</c:v>
                </c:pt>
                <c:pt idx="3409">
                  <c:v>242718</c:v>
                </c:pt>
                <c:pt idx="3410">
                  <c:v>341000</c:v>
                </c:pt>
                <c:pt idx="3411">
                  <c:v>321098</c:v>
                </c:pt>
                <c:pt idx="3412">
                  <c:v>260000</c:v>
                </c:pt>
                <c:pt idx="3413">
                  <c:v>250364</c:v>
                </c:pt>
                <c:pt idx="3414">
                  <c:v>250364</c:v>
                </c:pt>
                <c:pt idx="3416">
                  <c:v>772350</c:v>
                </c:pt>
                <c:pt idx="3417">
                  <c:v>772350</c:v>
                </c:pt>
                <c:pt idx="3418">
                  <c:v>565000</c:v>
                </c:pt>
                <c:pt idx="3419">
                  <c:v>293246</c:v>
                </c:pt>
                <c:pt idx="3420">
                  <c:v>293246</c:v>
                </c:pt>
                <c:pt idx="3421">
                  <c:v>293246</c:v>
                </c:pt>
                <c:pt idx="3424">
                  <c:v>248000</c:v>
                </c:pt>
                <c:pt idx="3425">
                  <c:v>248000</c:v>
                </c:pt>
                <c:pt idx="3426">
                  <c:v>248000</c:v>
                </c:pt>
                <c:pt idx="3427">
                  <c:v>248000</c:v>
                </c:pt>
                <c:pt idx="3428">
                  <c:v>248000</c:v>
                </c:pt>
                <c:pt idx="3429">
                  <c:v>248000</c:v>
                </c:pt>
                <c:pt idx="3430">
                  <c:v>257200</c:v>
                </c:pt>
                <c:pt idx="3431">
                  <c:v>257200</c:v>
                </c:pt>
                <c:pt idx="3432">
                  <c:v>257200</c:v>
                </c:pt>
                <c:pt idx="3433">
                  <c:v>257200</c:v>
                </c:pt>
                <c:pt idx="3434">
                  <c:v>257200</c:v>
                </c:pt>
                <c:pt idx="3435">
                  <c:v>257200</c:v>
                </c:pt>
                <c:pt idx="3436">
                  <c:v>257200</c:v>
                </c:pt>
                <c:pt idx="3437">
                  <c:v>257200</c:v>
                </c:pt>
                <c:pt idx="3438">
                  <c:v>257200</c:v>
                </c:pt>
                <c:pt idx="3439">
                  <c:v>250000</c:v>
                </c:pt>
                <c:pt idx="3440">
                  <c:v>705000</c:v>
                </c:pt>
                <c:pt idx="3441">
                  <c:v>705000</c:v>
                </c:pt>
                <c:pt idx="3442">
                  <c:v>705000</c:v>
                </c:pt>
                <c:pt idx="3443">
                  <c:v>140000</c:v>
                </c:pt>
                <c:pt idx="3444">
                  <c:v>65000</c:v>
                </c:pt>
                <c:pt idx="3445">
                  <c:v>108000</c:v>
                </c:pt>
                <c:pt idx="3446">
                  <c:v>108000</c:v>
                </c:pt>
                <c:pt idx="3447">
                  <c:v>238540</c:v>
                </c:pt>
                <c:pt idx="3448">
                  <c:v>503520</c:v>
                </c:pt>
                <c:pt idx="3453">
                  <c:v>637232</c:v>
                </c:pt>
                <c:pt idx="3454">
                  <c:v>470960</c:v>
                </c:pt>
                <c:pt idx="3455">
                  <c:v>470960</c:v>
                </c:pt>
                <c:pt idx="3456">
                  <c:v>470960</c:v>
                </c:pt>
                <c:pt idx="3476">
                  <c:v>200000</c:v>
                </c:pt>
                <c:pt idx="3477">
                  <c:v>187500</c:v>
                </c:pt>
                <c:pt idx="3478">
                  <c:v>375000</c:v>
                </c:pt>
                <c:pt idx="3479">
                  <c:v>187500</c:v>
                </c:pt>
                <c:pt idx="3480">
                  <c:v>200000</c:v>
                </c:pt>
                <c:pt idx="3481">
                  <c:v>187500</c:v>
                </c:pt>
                <c:pt idx="3482">
                  <c:v>187500</c:v>
                </c:pt>
                <c:pt idx="3483">
                  <c:v>187500</c:v>
                </c:pt>
                <c:pt idx="3484">
                  <c:v>187500</c:v>
                </c:pt>
                <c:pt idx="3487">
                  <c:v>180000</c:v>
                </c:pt>
                <c:pt idx="3488">
                  <c:v>219512</c:v>
                </c:pt>
                <c:pt idx="3489">
                  <c:v>439024</c:v>
                </c:pt>
                <c:pt idx="3490">
                  <c:v>439024</c:v>
                </c:pt>
                <c:pt idx="3491">
                  <c:v>406000</c:v>
                </c:pt>
                <c:pt idx="3492">
                  <c:v>353786</c:v>
                </c:pt>
                <c:pt idx="3493">
                  <c:v>353786</c:v>
                </c:pt>
                <c:pt idx="3494">
                  <c:v>353786</c:v>
                </c:pt>
                <c:pt idx="3495">
                  <c:v>353786</c:v>
                </c:pt>
                <c:pt idx="3497">
                  <c:v>400000</c:v>
                </c:pt>
                <c:pt idx="3498">
                  <c:v>400000</c:v>
                </c:pt>
                <c:pt idx="3499">
                  <c:v>400000</c:v>
                </c:pt>
                <c:pt idx="3500">
                  <c:v>400000</c:v>
                </c:pt>
                <c:pt idx="3501">
                  <c:v>400000</c:v>
                </c:pt>
                <c:pt idx="3502">
                  <c:v>400000</c:v>
                </c:pt>
                <c:pt idx="3503">
                  <c:v>400000</c:v>
                </c:pt>
                <c:pt idx="3505">
                  <c:v>263620</c:v>
                </c:pt>
                <c:pt idx="3506">
                  <c:v>227260</c:v>
                </c:pt>
                <c:pt idx="3507">
                  <c:v>196030</c:v>
                </c:pt>
                <c:pt idx="3508">
                  <c:v>354000</c:v>
                </c:pt>
                <c:pt idx="3512">
                  <c:v>380000</c:v>
                </c:pt>
                <c:pt idx="3513">
                  <c:v>250000</c:v>
                </c:pt>
                <c:pt idx="3514">
                  <c:v>250000</c:v>
                </c:pt>
                <c:pt idx="3515">
                  <c:v>250000</c:v>
                </c:pt>
                <c:pt idx="3516">
                  <c:v>480000</c:v>
                </c:pt>
                <c:pt idx="3517">
                  <c:v>250000</c:v>
                </c:pt>
                <c:pt idx="3518">
                  <c:v>250000</c:v>
                </c:pt>
                <c:pt idx="3519">
                  <c:v>256284</c:v>
                </c:pt>
                <c:pt idx="3520">
                  <c:v>256284</c:v>
                </c:pt>
                <c:pt idx="3521">
                  <c:v>256284</c:v>
                </c:pt>
                <c:pt idx="3522">
                  <c:v>256284</c:v>
                </c:pt>
                <c:pt idx="3523">
                  <c:v>256284</c:v>
                </c:pt>
                <c:pt idx="3524">
                  <c:v>256284</c:v>
                </c:pt>
                <c:pt idx="3525">
                  <c:v>198442</c:v>
                </c:pt>
                <c:pt idx="3526">
                  <c:v>425000</c:v>
                </c:pt>
                <c:pt idx="3527">
                  <c:v>658500</c:v>
                </c:pt>
                <c:pt idx="3528">
                  <c:v>658500</c:v>
                </c:pt>
                <c:pt idx="3529">
                  <c:v>260475</c:v>
                </c:pt>
                <c:pt idx="3530">
                  <c:v>260475</c:v>
                </c:pt>
                <c:pt idx="3531">
                  <c:v>250000</c:v>
                </c:pt>
                <c:pt idx="3532">
                  <c:v>250000</c:v>
                </c:pt>
                <c:pt idx="3533">
                  <c:v>250000</c:v>
                </c:pt>
                <c:pt idx="3534">
                  <c:v>250000</c:v>
                </c:pt>
                <c:pt idx="3535">
                  <c:v>250000</c:v>
                </c:pt>
                <c:pt idx="3536">
                  <c:v>250000</c:v>
                </c:pt>
                <c:pt idx="3537">
                  <c:v>250000</c:v>
                </c:pt>
                <c:pt idx="3538">
                  <c:v>250000</c:v>
                </c:pt>
                <c:pt idx="3539">
                  <c:v>250000</c:v>
                </c:pt>
                <c:pt idx="3540">
                  <c:v>250000</c:v>
                </c:pt>
                <c:pt idx="3541">
                  <c:v>355000</c:v>
                </c:pt>
                <c:pt idx="3542">
                  <c:v>561538</c:v>
                </c:pt>
                <c:pt idx="3543">
                  <c:v>305200</c:v>
                </c:pt>
                <c:pt idx="3544">
                  <c:v>305200</c:v>
                </c:pt>
                <c:pt idx="3545">
                  <c:v>305200</c:v>
                </c:pt>
                <c:pt idx="3546">
                  <c:v>305200</c:v>
                </c:pt>
                <c:pt idx="3547">
                  <c:v>305200</c:v>
                </c:pt>
                <c:pt idx="3548">
                  <c:v>305200</c:v>
                </c:pt>
                <c:pt idx="3549">
                  <c:v>305200</c:v>
                </c:pt>
                <c:pt idx="3550">
                  <c:v>305200</c:v>
                </c:pt>
                <c:pt idx="3551">
                  <c:v>305200</c:v>
                </c:pt>
                <c:pt idx="3552">
                  <c:v>305200</c:v>
                </c:pt>
                <c:pt idx="3553">
                  <c:v>305200</c:v>
                </c:pt>
                <c:pt idx="3554">
                  <c:v>305200</c:v>
                </c:pt>
                <c:pt idx="3555">
                  <c:v>305200</c:v>
                </c:pt>
                <c:pt idx="3556">
                  <c:v>305200</c:v>
                </c:pt>
                <c:pt idx="3557">
                  <c:v>305200</c:v>
                </c:pt>
                <c:pt idx="3558">
                  <c:v>305200</c:v>
                </c:pt>
                <c:pt idx="3559">
                  <c:v>305200</c:v>
                </c:pt>
                <c:pt idx="3561">
                  <c:v>418200</c:v>
                </c:pt>
                <c:pt idx="3562">
                  <c:v>418200</c:v>
                </c:pt>
                <c:pt idx="3563">
                  <c:v>418200</c:v>
                </c:pt>
                <c:pt idx="3567">
                  <c:v>300000</c:v>
                </c:pt>
                <c:pt idx="3568">
                  <c:v>300000</c:v>
                </c:pt>
                <c:pt idx="3593">
                  <c:v>230000</c:v>
                </c:pt>
                <c:pt idx="3594">
                  <c:v>230000</c:v>
                </c:pt>
                <c:pt idx="3595">
                  <c:v>360750</c:v>
                </c:pt>
                <c:pt idx="3598">
                  <c:v>650000</c:v>
                </c:pt>
                <c:pt idx="3599">
                  <c:v>650000</c:v>
                </c:pt>
                <c:pt idx="3600">
                  <c:v>149300</c:v>
                </c:pt>
                <c:pt idx="3601">
                  <c:v>149300</c:v>
                </c:pt>
                <c:pt idx="3602">
                  <c:v>149300</c:v>
                </c:pt>
                <c:pt idx="3603">
                  <c:v>149300</c:v>
                </c:pt>
                <c:pt idx="3604">
                  <c:v>149300</c:v>
                </c:pt>
                <c:pt idx="3605">
                  <c:v>149300</c:v>
                </c:pt>
                <c:pt idx="3606">
                  <c:v>149300</c:v>
                </c:pt>
                <c:pt idx="3607">
                  <c:v>56788</c:v>
                </c:pt>
                <c:pt idx="3608">
                  <c:v>300000</c:v>
                </c:pt>
                <c:pt idx="3609">
                  <c:v>250000</c:v>
                </c:pt>
                <c:pt idx="3610">
                  <c:v>250000</c:v>
                </c:pt>
                <c:pt idx="3611">
                  <c:v>72600</c:v>
                </c:pt>
                <c:pt idx="3613">
                  <c:v>80000</c:v>
                </c:pt>
                <c:pt idx="3614">
                  <c:v>55000</c:v>
                </c:pt>
                <c:pt idx="3615">
                  <c:v>250000</c:v>
                </c:pt>
                <c:pt idx="3616">
                  <c:v>250000</c:v>
                </c:pt>
                <c:pt idx="3617">
                  <c:v>250000</c:v>
                </c:pt>
                <c:pt idx="3618">
                  <c:v>250000</c:v>
                </c:pt>
                <c:pt idx="3619">
                  <c:v>250000</c:v>
                </c:pt>
                <c:pt idx="3620">
                  <c:v>250000</c:v>
                </c:pt>
                <c:pt idx="3621">
                  <c:v>250000</c:v>
                </c:pt>
                <c:pt idx="3622">
                  <c:v>250000</c:v>
                </c:pt>
                <c:pt idx="3623">
                  <c:v>250000</c:v>
                </c:pt>
                <c:pt idx="3624">
                  <c:v>250000</c:v>
                </c:pt>
                <c:pt idx="3625">
                  <c:v>250000</c:v>
                </c:pt>
                <c:pt idx="3626">
                  <c:v>250000</c:v>
                </c:pt>
                <c:pt idx="3627">
                  <c:v>250000</c:v>
                </c:pt>
                <c:pt idx="3628">
                  <c:v>250000</c:v>
                </c:pt>
                <c:pt idx="3629">
                  <c:v>250000</c:v>
                </c:pt>
                <c:pt idx="3630">
                  <c:v>250000</c:v>
                </c:pt>
                <c:pt idx="3631">
                  <c:v>250000</c:v>
                </c:pt>
                <c:pt idx="3632">
                  <c:v>220000</c:v>
                </c:pt>
                <c:pt idx="3633">
                  <c:v>250000</c:v>
                </c:pt>
                <c:pt idx="3634">
                  <c:v>250000</c:v>
                </c:pt>
                <c:pt idx="3635">
                  <c:v>250000</c:v>
                </c:pt>
                <c:pt idx="3636">
                  <c:v>250000</c:v>
                </c:pt>
                <c:pt idx="3637">
                  <c:v>440000</c:v>
                </c:pt>
                <c:pt idx="3638">
                  <c:v>440000</c:v>
                </c:pt>
                <c:pt idx="3639">
                  <c:v>440000</c:v>
                </c:pt>
                <c:pt idx="3640">
                  <c:v>312000</c:v>
                </c:pt>
                <c:pt idx="3641">
                  <c:v>295750</c:v>
                </c:pt>
                <c:pt idx="3642">
                  <c:v>235000</c:v>
                </c:pt>
                <c:pt idx="3643">
                  <c:v>250000</c:v>
                </c:pt>
                <c:pt idx="3644">
                  <c:v>250000</c:v>
                </c:pt>
                <c:pt idx="3645">
                  <c:v>250000</c:v>
                </c:pt>
                <c:pt idx="3646">
                  <c:v>250000</c:v>
                </c:pt>
                <c:pt idx="3647">
                  <c:v>526896</c:v>
                </c:pt>
                <c:pt idx="3648">
                  <c:v>526896</c:v>
                </c:pt>
                <c:pt idx="3649">
                  <c:v>526896</c:v>
                </c:pt>
                <c:pt idx="3650">
                  <c:v>526896</c:v>
                </c:pt>
                <c:pt idx="3651">
                  <c:v>526896</c:v>
                </c:pt>
                <c:pt idx="3652">
                  <c:v>526896</c:v>
                </c:pt>
                <c:pt idx="3653">
                  <c:v>256550</c:v>
                </c:pt>
                <c:pt idx="3654">
                  <c:v>306915</c:v>
                </c:pt>
                <c:pt idx="3807">
                  <c:v>208400</c:v>
                </c:pt>
                <c:pt idx="3808">
                  <c:v>208400</c:v>
                </c:pt>
                <c:pt idx="3809">
                  <c:v>208400</c:v>
                </c:pt>
                <c:pt idx="3810">
                  <c:v>208400</c:v>
                </c:pt>
                <c:pt idx="3811">
                  <c:v>208400</c:v>
                </c:pt>
                <c:pt idx="3812">
                  <c:v>208400</c:v>
                </c:pt>
                <c:pt idx="3813">
                  <c:v>208400</c:v>
                </c:pt>
                <c:pt idx="3814">
                  <c:v>208400</c:v>
                </c:pt>
                <c:pt idx="3815">
                  <c:v>208400</c:v>
                </c:pt>
                <c:pt idx="3816">
                  <c:v>208400</c:v>
                </c:pt>
                <c:pt idx="3817">
                  <c:v>208400</c:v>
                </c:pt>
                <c:pt idx="3818">
                  <c:v>208400</c:v>
                </c:pt>
                <c:pt idx="3855">
                  <c:v>141200</c:v>
                </c:pt>
                <c:pt idx="3856">
                  <c:v>141200</c:v>
                </c:pt>
                <c:pt idx="3857">
                  <c:v>130785</c:v>
                </c:pt>
                <c:pt idx="3858">
                  <c:v>141200</c:v>
                </c:pt>
                <c:pt idx="3859">
                  <c:v>141200</c:v>
                </c:pt>
                <c:pt idx="3860">
                  <c:v>141200</c:v>
                </c:pt>
                <c:pt idx="3861">
                  <c:v>117170</c:v>
                </c:pt>
                <c:pt idx="3862">
                  <c:v>141200</c:v>
                </c:pt>
                <c:pt idx="3863">
                  <c:v>137560</c:v>
                </c:pt>
                <c:pt idx="3864">
                  <c:v>275000</c:v>
                </c:pt>
                <c:pt idx="3865">
                  <c:v>275000</c:v>
                </c:pt>
                <c:pt idx="3876">
                  <c:v>595000</c:v>
                </c:pt>
                <c:pt idx="3877">
                  <c:v>660000</c:v>
                </c:pt>
                <c:pt idx="3878">
                  <c:v>402000</c:v>
                </c:pt>
                <c:pt idx="3879">
                  <c:v>696980</c:v>
                </c:pt>
                <c:pt idx="3884">
                  <c:v>328500</c:v>
                </c:pt>
                <c:pt idx="3885">
                  <c:v>328500</c:v>
                </c:pt>
                <c:pt idx="3886">
                  <c:v>328500</c:v>
                </c:pt>
                <c:pt idx="3887">
                  <c:v>309000</c:v>
                </c:pt>
                <c:pt idx="3893">
                  <c:v>360000</c:v>
                </c:pt>
                <c:pt idx="3894">
                  <c:v>180000</c:v>
                </c:pt>
                <c:pt idx="3895">
                  <c:v>360000</c:v>
                </c:pt>
                <c:pt idx="3896">
                  <c:v>360000</c:v>
                </c:pt>
                <c:pt idx="3901">
                  <c:v>478388</c:v>
                </c:pt>
                <c:pt idx="3902">
                  <c:v>340000</c:v>
                </c:pt>
                <c:pt idx="3903">
                  <c:v>340000</c:v>
                </c:pt>
                <c:pt idx="3904">
                  <c:v>340000</c:v>
                </c:pt>
              </c:numCache>
            </c:numRef>
          </c:xVal>
          <c:yVal>
            <c:numRef>
              <c:f>'US Data Centers Dataset'!$J$2052:$J$5956</c:f>
              <c:numCache>
                <c:formatCode>General</c:formatCode>
                <c:ptCount val="3905"/>
                <c:pt idx="3">
                  <c:v>10</c:v>
                </c:pt>
                <c:pt idx="4">
                  <c:v>10</c:v>
                </c:pt>
                <c:pt idx="5">
                  <c:v>99</c:v>
                </c:pt>
                <c:pt idx="6">
                  <c:v>99</c:v>
                </c:pt>
                <c:pt idx="7">
                  <c:v>32.054000000000002</c:v>
                </c:pt>
                <c:pt idx="8">
                  <c:v>250</c:v>
                </c:pt>
                <c:pt idx="9">
                  <c:v>48.65</c:v>
                </c:pt>
                <c:pt idx="10">
                  <c:v>48.65</c:v>
                </c:pt>
                <c:pt idx="11">
                  <c:v>200</c:v>
                </c:pt>
                <c:pt idx="12">
                  <c:v>20</c:v>
                </c:pt>
                <c:pt idx="14">
                  <c:v>12.895799999999999</c:v>
                </c:pt>
                <c:pt idx="15">
                  <c:v>3.75</c:v>
                </c:pt>
                <c:pt idx="17">
                  <c:v>62.667999999999992</c:v>
                </c:pt>
                <c:pt idx="18">
                  <c:v>62.667999999999992</c:v>
                </c:pt>
                <c:pt idx="19">
                  <c:v>62.667999999999992</c:v>
                </c:pt>
                <c:pt idx="20">
                  <c:v>62.667999999999992</c:v>
                </c:pt>
                <c:pt idx="21">
                  <c:v>62.667999999999992</c:v>
                </c:pt>
                <c:pt idx="23">
                  <c:v>71.400000000000006</c:v>
                </c:pt>
                <c:pt idx="24">
                  <c:v>71.400000000000006</c:v>
                </c:pt>
                <c:pt idx="25">
                  <c:v>71.400000000000006</c:v>
                </c:pt>
                <c:pt idx="26">
                  <c:v>71.400000000000006</c:v>
                </c:pt>
                <c:pt idx="27">
                  <c:v>71.400000000000006</c:v>
                </c:pt>
                <c:pt idx="28">
                  <c:v>71.400000000000006</c:v>
                </c:pt>
                <c:pt idx="29">
                  <c:v>71.400000000000006</c:v>
                </c:pt>
                <c:pt idx="30">
                  <c:v>71.400000000000006</c:v>
                </c:pt>
                <c:pt idx="31">
                  <c:v>71.400000000000006</c:v>
                </c:pt>
                <c:pt idx="32">
                  <c:v>71.400000000000006</c:v>
                </c:pt>
                <c:pt idx="33">
                  <c:v>71.400000000000006</c:v>
                </c:pt>
                <c:pt idx="34">
                  <c:v>71.400000000000006</c:v>
                </c:pt>
                <c:pt idx="35">
                  <c:v>71.400000000000006</c:v>
                </c:pt>
                <c:pt idx="36">
                  <c:v>71.400000000000006</c:v>
                </c:pt>
                <c:pt idx="37">
                  <c:v>99</c:v>
                </c:pt>
                <c:pt idx="38">
                  <c:v>50</c:v>
                </c:pt>
                <c:pt idx="39">
                  <c:v>50</c:v>
                </c:pt>
                <c:pt idx="40">
                  <c:v>330</c:v>
                </c:pt>
                <c:pt idx="41">
                  <c:v>50</c:v>
                </c:pt>
                <c:pt idx="42">
                  <c:v>150</c:v>
                </c:pt>
                <c:pt idx="43">
                  <c:v>150</c:v>
                </c:pt>
                <c:pt idx="44">
                  <c:v>150</c:v>
                </c:pt>
                <c:pt idx="45">
                  <c:v>150</c:v>
                </c:pt>
                <c:pt idx="46">
                  <c:v>150</c:v>
                </c:pt>
                <c:pt idx="47">
                  <c:v>150</c:v>
                </c:pt>
                <c:pt idx="48">
                  <c:v>150</c:v>
                </c:pt>
                <c:pt idx="49">
                  <c:v>150</c:v>
                </c:pt>
                <c:pt idx="50">
                  <c:v>150</c:v>
                </c:pt>
                <c:pt idx="51">
                  <c:v>150</c:v>
                </c:pt>
                <c:pt idx="52">
                  <c:v>300</c:v>
                </c:pt>
                <c:pt idx="53">
                  <c:v>300</c:v>
                </c:pt>
                <c:pt idx="54">
                  <c:v>300</c:v>
                </c:pt>
                <c:pt idx="55">
                  <c:v>300</c:v>
                </c:pt>
                <c:pt idx="56">
                  <c:v>300</c:v>
                </c:pt>
                <c:pt idx="57">
                  <c:v>38.463000000000001</c:v>
                </c:pt>
                <c:pt idx="58">
                  <c:v>38.463000000000001</c:v>
                </c:pt>
                <c:pt idx="59">
                  <c:v>38.463000000000001</c:v>
                </c:pt>
                <c:pt idx="60">
                  <c:v>38.463000000000001</c:v>
                </c:pt>
                <c:pt idx="61">
                  <c:v>38.463000000000001</c:v>
                </c:pt>
                <c:pt idx="62">
                  <c:v>38.463000000000001</c:v>
                </c:pt>
                <c:pt idx="63">
                  <c:v>38.463000000000001</c:v>
                </c:pt>
                <c:pt idx="64">
                  <c:v>38.463000000000001</c:v>
                </c:pt>
                <c:pt idx="65">
                  <c:v>38.463000000000001</c:v>
                </c:pt>
                <c:pt idx="66">
                  <c:v>500</c:v>
                </c:pt>
                <c:pt idx="67">
                  <c:v>500</c:v>
                </c:pt>
                <c:pt idx="68">
                  <c:v>500</c:v>
                </c:pt>
                <c:pt idx="72">
                  <c:v>80</c:v>
                </c:pt>
                <c:pt idx="73">
                  <c:v>80</c:v>
                </c:pt>
                <c:pt idx="74">
                  <c:v>80</c:v>
                </c:pt>
                <c:pt idx="75">
                  <c:v>80</c:v>
                </c:pt>
                <c:pt idx="76">
                  <c:v>80</c:v>
                </c:pt>
                <c:pt idx="90">
                  <c:v>50</c:v>
                </c:pt>
                <c:pt idx="92">
                  <c:v>133</c:v>
                </c:pt>
                <c:pt idx="93">
                  <c:v>133</c:v>
                </c:pt>
                <c:pt idx="94">
                  <c:v>133</c:v>
                </c:pt>
                <c:pt idx="99">
                  <c:v>0.5</c:v>
                </c:pt>
                <c:pt idx="100">
                  <c:v>95</c:v>
                </c:pt>
                <c:pt idx="101">
                  <c:v>95</c:v>
                </c:pt>
                <c:pt idx="102">
                  <c:v>95</c:v>
                </c:pt>
                <c:pt idx="103">
                  <c:v>95</c:v>
                </c:pt>
                <c:pt idx="104">
                  <c:v>50</c:v>
                </c:pt>
                <c:pt idx="105">
                  <c:v>50</c:v>
                </c:pt>
                <c:pt idx="106">
                  <c:v>50</c:v>
                </c:pt>
                <c:pt idx="107">
                  <c:v>50</c:v>
                </c:pt>
                <c:pt idx="108">
                  <c:v>50</c:v>
                </c:pt>
                <c:pt idx="109">
                  <c:v>83.3</c:v>
                </c:pt>
                <c:pt idx="110">
                  <c:v>83.3</c:v>
                </c:pt>
                <c:pt idx="111">
                  <c:v>83.3</c:v>
                </c:pt>
                <c:pt idx="112">
                  <c:v>83.3</c:v>
                </c:pt>
                <c:pt idx="113">
                  <c:v>83.3</c:v>
                </c:pt>
                <c:pt idx="114">
                  <c:v>83.3</c:v>
                </c:pt>
                <c:pt idx="115">
                  <c:v>83.3</c:v>
                </c:pt>
                <c:pt idx="116">
                  <c:v>83.3</c:v>
                </c:pt>
                <c:pt idx="117">
                  <c:v>83.3</c:v>
                </c:pt>
                <c:pt idx="118">
                  <c:v>83.3</c:v>
                </c:pt>
                <c:pt idx="119">
                  <c:v>83.3</c:v>
                </c:pt>
                <c:pt idx="120">
                  <c:v>83.3</c:v>
                </c:pt>
                <c:pt idx="121">
                  <c:v>83.3</c:v>
                </c:pt>
                <c:pt idx="122">
                  <c:v>83.3</c:v>
                </c:pt>
                <c:pt idx="123">
                  <c:v>83.3</c:v>
                </c:pt>
                <c:pt idx="125">
                  <c:v>65</c:v>
                </c:pt>
                <c:pt idx="126">
                  <c:v>65</c:v>
                </c:pt>
                <c:pt idx="127">
                  <c:v>65</c:v>
                </c:pt>
                <c:pt idx="128">
                  <c:v>65</c:v>
                </c:pt>
                <c:pt idx="129">
                  <c:v>65</c:v>
                </c:pt>
                <c:pt idx="130">
                  <c:v>65</c:v>
                </c:pt>
                <c:pt idx="131">
                  <c:v>65</c:v>
                </c:pt>
                <c:pt idx="132">
                  <c:v>200</c:v>
                </c:pt>
                <c:pt idx="133">
                  <c:v>200</c:v>
                </c:pt>
                <c:pt idx="134">
                  <c:v>200</c:v>
                </c:pt>
                <c:pt idx="135">
                  <c:v>200</c:v>
                </c:pt>
                <c:pt idx="136">
                  <c:v>200</c:v>
                </c:pt>
                <c:pt idx="137">
                  <c:v>200</c:v>
                </c:pt>
                <c:pt idx="138">
                  <c:v>200</c:v>
                </c:pt>
                <c:pt idx="139">
                  <c:v>200</c:v>
                </c:pt>
                <c:pt idx="140">
                  <c:v>200</c:v>
                </c:pt>
                <c:pt idx="141">
                  <c:v>200</c:v>
                </c:pt>
                <c:pt idx="142">
                  <c:v>200</c:v>
                </c:pt>
                <c:pt idx="143">
                  <c:v>200</c:v>
                </c:pt>
                <c:pt idx="144">
                  <c:v>200</c:v>
                </c:pt>
                <c:pt idx="145">
                  <c:v>200</c:v>
                </c:pt>
                <c:pt idx="146">
                  <c:v>200</c:v>
                </c:pt>
                <c:pt idx="147">
                  <c:v>200</c:v>
                </c:pt>
                <c:pt idx="148">
                  <c:v>200</c:v>
                </c:pt>
                <c:pt idx="149">
                  <c:v>200</c:v>
                </c:pt>
                <c:pt idx="150">
                  <c:v>200</c:v>
                </c:pt>
                <c:pt idx="151">
                  <c:v>200</c:v>
                </c:pt>
                <c:pt idx="152">
                  <c:v>200</c:v>
                </c:pt>
                <c:pt idx="153">
                  <c:v>200</c:v>
                </c:pt>
                <c:pt idx="154">
                  <c:v>200</c:v>
                </c:pt>
                <c:pt idx="155">
                  <c:v>200</c:v>
                </c:pt>
                <c:pt idx="156">
                  <c:v>200</c:v>
                </c:pt>
                <c:pt idx="157">
                  <c:v>200</c:v>
                </c:pt>
                <c:pt idx="158">
                  <c:v>200</c:v>
                </c:pt>
                <c:pt idx="159">
                  <c:v>200</c:v>
                </c:pt>
                <c:pt idx="160">
                  <c:v>200</c:v>
                </c:pt>
                <c:pt idx="161">
                  <c:v>200</c:v>
                </c:pt>
                <c:pt idx="162">
                  <c:v>200</c:v>
                </c:pt>
                <c:pt idx="163">
                  <c:v>200</c:v>
                </c:pt>
                <c:pt idx="164">
                  <c:v>200</c:v>
                </c:pt>
                <c:pt idx="165">
                  <c:v>200</c:v>
                </c:pt>
                <c:pt idx="166">
                  <c:v>200</c:v>
                </c:pt>
                <c:pt idx="167">
                  <c:v>100</c:v>
                </c:pt>
                <c:pt idx="168">
                  <c:v>100</c:v>
                </c:pt>
                <c:pt idx="169">
                  <c:v>100</c:v>
                </c:pt>
                <c:pt idx="170">
                  <c:v>100</c:v>
                </c:pt>
                <c:pt idx="171">
                  <c:v>100</c:v>
                </c:pt>
                <c:pt idx="172">
                  <c:v>100</c:v>
                </c:pt>
                <c:pt idx="173">
                  <c:v>100</c:v>
                </c:pt>
                <c:pt idx="174">
                  <c:v>100</c:v>
                </c:pt>
                <c:pt idx="175">
                  <c:v>100</c:v>
                </c:pt>
                <c:pt idx="176">
                  <c:v>100</c:v>
                </c:pt>
                <c:pt idx="177">
                  <c:v>100</c:v>
                </c:pt>
                <c:pt idx="178">
                  <c:v>2</c:v>
                </c:pt>
                <c:pt idx="180">
                  <c:v>250</c:v>
                </c:pt>
                <c:pt idx="181">
                  <c:v>250</c:v>
                </c:pt>
                <c:pt idx="182">
                  <c:v>250</c:v>
                </c:pt>
                <c:pt idx="183">
                  <c:v>250</c:v>
                </c:pt>
                <c:pt idx="184">
                  <c:v>250</c:v>
                </c:pt>
                <c:pt idx="185">
                  <c:v>250</c:v>
                </c:pt>
                <c:pt idx="186">
                  <c:v>250</c:v>
                </c:pt>
                <c:pt idx="187">
                  <c:v>250</c:v>
                </c:pt>
                <c:pt idx="188">
                  <c:v>250</c:v>
                </c:pt>
                <c:pt idx="189">
                  <c:v>250</c:v>
                </c:pt>
                <c:pt idx="190">
                  <c:v>250</c:v>
                </c:pt>
                <c:pt idx="191">
                  <c:v>250</c:v>
                </c:pt>
                <c:pt idx="192">
                  <c:v>250</c:v>
                </c:pt>
                <c:pt idx="193">
                  <c:v>250</c:v>
                </c:pt>
                <c:pt idx="194">
                  <c:v>250</c:v>
                </c:pt>
                <c:pt idx="195">
                  <c:v>250</c:v>
                </c:pt>
                <c:pt idx="196">
                  <c:v>250</c:v>
                </c:pt>
                <c:pt idx="197">
                  <c:v>250</c:v>
                </c:pt>
                <c:pt idx="198">
                  <c:v>250</c:v>
                </c:pt>
                <c:pt idx="199">
                  <c:v>250</c:v>
                </c:pt>
                <c:pt idx="200">
                  <c:v>250</c:v>
                </c:pt>
                <c:pt idx="201">
                  <c:v>250</c:v>
                </c:pt>
                <c:pt idx="202">
                  <c:v>250</c:v>
                </c:pt>
                <c:pt idx="203">
                  <c:v>250</c:v>
                </c:pt>
                <c:pt idx="204">
                  <c:v>250</c:v>
                </c:pt>
                <c:pt idx="205">
                  <c:v>250</c:v>
                </c:pt>
                <c:pt idx="206">
                  <c:v>250</c:v>
                </c:pt>
                <c:pt idx="207">
                  <c:v>250</c:v>
                </c:pt>
                <c:pt idx="208">
                  <c:v>250</c:v>
                </c:pt>
                <c:pt idx="209">
                  <c:v>250</c:v>
                </c:pt>
                <c:pt idx="210">
                  <c:v>250</c:v>
                </c:pt>
                <c:pt idx="211">
                  <c:v>250</c:v>
                </c:pt>
                <c:pt idx="212">
                  <c:v>250</c:v>
                </c:pt>
                <c:pt idx="213">
                  <c:v>250</c:v>
                </c:pt>
                <c:pt idx="214">
                  <c:v>250</c:v>
                </c:pt>
                <c:pt idx="215">
                  <c:v>250</c:v>
                </c:pt>
                <c:pt idx="216">
                  <c:v>250</c:v>
                </c:pt>
                <c:pt idx="217">
                  <c:v>250</c:v>
                </c:pt>
                <c:pt idx="218">
                  <c:v>250</c:v>
                </c:pt>
                <c:pt idx="219">
                  <c:v>250</c:v>
                </c:pt>
                <c:pt idx="220">
                  <c:v>250</c:v>
                </c:pt>
                <c:pt idx="221">
                  <c:v>250</c:v>
                </c:pt>
                <c:pt idx="222">
                  <c:v>75</c:v>
                </c:pt>
                <c:pt idx="223">
                  <c:v>75</c:v>
                </c:pt>
                <c:pt idx="224">
                  <c:v>75</c:v>
                </c:pt>
                <c:pt idx="225">
                  <c:v>75</c:v>
                </c:pt>
                <c:pt idx="226">
                  <c:v>50</c:v>
                </c:pt>
                <c:pt idx="228">
                  <c:v>300</c:v>
                </c:pt>
                <c:pt idx="229">
                  <c:v>31.84</c:v>
                </c:pt>
                <c:pt idx="230">
                  <c:v>31.84</c:v>
                </c:pt>
                <c:pt idx="231">
                  <c:v>31.84</c:v>
                </c:pt>
                <c:pt idx="232">
                  <c:v>31.84</c:v>
                </c:pt>
                <c:pt idx="233">
                  <c:v>31.84</c:v>
                </c:pt>
                <c:pt idx="234">
                  <c:v>31.84</c:v>
                </c:pt>
                <c:pt idx="235">
                  <c:v>31.84</c:v>
                </c:pt>
                <c:pt idx="236">
                  <c:v>31.84</c:v>
                </c:pt>
                <c:pt idx="237">
                  <c:v>31.84</c:v>
                </c:pt>
                <c:pt idx="238">
                  <c:v>300</c:v>
                </c:pt>
                <c:pt idx="239">
                  <c:v>250</c:v>
                </c:pt>
                <c:pt idx="240">
                  <c:v>250</c:v>
                </c:pt>
                <c:pt idx="241">
                  <c:v>310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81">
                  <c:v>150</c:v>
                </c:pt>
                <c:pt idx="282">
                  <c:v>50</c:v>
                </c:pt>
                <c:pt idx="283">
                  <c:v>50</c:v>
                </c:pt>
                <c:pt idx="284">
                  <c:v>50</c:v>
                </c:pt>
                <c:pt idx="285">
                  <c:v>50</c:v>
                </c:pt>
                <c:pt idx="286">
                  <c:v>62.5</c:v>
                </c:pt>
                <c:pt idx="287">
                  <c:v>62.5</c:v>
                </c:pt>
                <c:pt idx="288">
                  <c:v>62.5</c:v>
                </c:pt>
                <c:pt idx="289">
                  <c:v>62.5</c:v>
                </c:pt>
                <c:pt idx="290">
                  <c:v>62.5</c:v>
                </c:pt>
                <c:pt idx="291">
                  <c:v>62.5</c:v>
                </c:pt>
                <c:pt idx="292">
                  <c:v>62.5</c:v>
                </c:pt>
                <c:pt idx="293">
                  <c:v>62.5</c:v>
                </c:pt>
                <c:pt idx="294">
                  <c:v>62.5</c:v>
                </c:pt>
                <c:pt idx="295">
                  <c:v>62.5</c:v>
                </c:pt>
                <c:pt idx="296">
                  <c:v>62.5</c:v>
                </c:pt>
                <c:pt idx="297">
                  <c:v>62.5</c:v>
                </c:pt>
                <c:pt idx="298">
                  <c:v>62.5</c:v>
                </c:pt>
                <c:pt idx="299">
                  <c:v>62.5</c:v>
                </c:pt>
                <c:pt idx="300">
                  <c:v>62.5</c:v>
                </c:pt>
                <c:pt idx="301">
                  <c:v>62.5</c:v>
                </c:pt>
                <c:pt idx="302">
                  <c:v>245</c:v>
                </c:pt>
                <c:pt idx="303">
                  <c:v>245</c:v>
                </c:pt>
                <c:pt idx="309">
                  <c:v>500</c:v>
                </c:pt>
                <c:pt idx="311">
                  <c:v>61.503000000000014</c:v>
                </c:pt>
                <c:pt idx="312">
                  <c:v>61.503000000000014</c:v>
                </c:pt>
                <c:pt idx="313">
                  <c:v>61.503000000000014</c:v>
                </c:pt>
                <c:pt idx="314">
                  <c:v>61.503000000000014</c:v>
                </c:pt>
                <c:pt idx="315">
                  <c:v>72</c:v>
                </c:pt>
                <c:pt idx="316">
                  <c:v>72</c:v>
                </c:pt>
                <c:pt idx="317">
                  <c:v>72</c:v>
                </c:pt>
                <c:pt idx="318">
                  <c:v>72</c:v>
                </c:pt>
                <c:pt idx="319">
                  <c:v>72</c:v>
                </c:pt>
                <c:pt idx="320">
                  <c:v>72</c:v>
                </c:pt>
                <c:pt idx="321">
                  <c:v>46.07</c:v>
                </c:pt>
                <c:pt idx="322">
                  <c:v>46.07</c:v>
                </c:pt>
                <c:pt idx="323">
                  <c:v>46.07</c:v>
                </c:pt>
                <c:pt idx="324">
                  <c:v>46.07</c:v>
                </c:pt>
                <c:pt idx="325">
                  <c:v>46.07</c:v>
                </c:pt>
                <c:pt idx="326">
                  <c:v>32</c:v>
                </c:pt>
                <c:pt idx="327">
                  <c:v>32</c:v>
                </c:pt>
                <c:pt idx="328">
                  <c:v>124</c:v>
                </c:pt>
                <c:pt idx="329">
                  <c:v>190</c:v>
                </c:pt>
                <c:pt idx="330">
                  <c:v>144</c:v>
                </c:pt>
                <c:pt idx="331">
                  <c:v>444</c:v>
                </c:pt>
                <c:pt idx="332">
                  <c:v>112</c:v>
                </c:pt>
                <c:pt idx="333">
                  <c:v>128</c:v>
                </c:pt>
                <c:pt idx="334">
                  <c:v>54</c:v>
                </c:pt>
                <c:pt idx="335">
                  <c:v>476</c:v>
                </c:pt>
                <c:pt idx="336">
                  <c:v>128</c:v>
                </c:pt>
                <c:pt idx="337">
                  <c:v>220</c:v>
                </c:pt>
                <c:pt idx="338">
                  <c:v>220</c:v>
                </c:pt>
                <c:pt idx="339">
                  <c:v>224</c:v>
                </c:pt>
                <c:pt idx="340">
                  <c:v>100</c:v>
                </c:pt>
                <c:pt idx="341">
                  <c:v>100</c:v>
                </c:pt>
                <c:pt idx="342">
                  <c:v>100</c:v>
                </c:pt>
                <c:pt idx="343">
                  <c:v>100</c:v>
                </c:pt>
                <c:pt idx="344">
                  <c:v>100</c:v>
                </c:pt>
                <c:pt idx="345">
                  <c:v>500</c:v>
                </c:pt>
                <c:pt idx="346">
                  <c:v>45.645000000000003</c:v>
                </c:pt>
                <c:pt idx="348">
                  <c:v>40</c:v>
                </c:pt>
                <c:pt idx="349">
                  <c:v>200</c:v>
                </c:pt>
                <c:pt idx="350">
                  <c:v>200</c:v>
                </c:pt>
                <c:pt idx="351">
                  <c:v>200</c:v>
                </c:pt>
                <c:pt idx="352">
                  <c:v>200</c:v>
                </c:pt>
                <c:pt idx="353">
                  <c:v>200</c:v>
                </c:pt>
                <c:pt idx="354">
                  <c:v>140</c:v>
                </c:pt>
                <c:pt idx="357">
                  <c:v>66</c:v>
                </c:pt>
                <c:pt idx="358">
                  <c:v>66</c:v>
                </c:pt>
                <c:pt idx="359">
                  <c:v>66</c:v>
                </c:pt>
                <c:pt idx="360">
                  <c:v>66</c:v>
                </c:pt>
                <c:pt idx="361">
                  <c:v>66</c:v>
                </c:pt>
                <c:pt idx="362">
                  <c:v>66</c:v>
                </c:pt>
                <c:pt idx="363">
                  <c:v>140</c:v>
                </c:pt>
                <c:pt idx="365">
                  <c:v>100</c:v>
                </c:pt>
                <c:pt idx="366">
                  <c:v>100</c:v>
                </c:pt>
                <c:pt idx="367">
                  <c:v>100</c:v>
                </c:pt>
                <c:pt idx="368">
                  <c:v>100</c:v>
                </c:pt>
                <c:pt idx="369">
                  <c:v>100</c:v>
                </c:pt>
                <c:pt idx="370">
                  <c:v>100</c:v>
                </c:pt>
                <c:pt idx="373">
                  <c:v>45.93</c:v>
                </c:pt>
                <c:pt idx="374">
                  <c:v>37.5</c:v>
                </c:pt>
                <c:pt idx="375">
                  <c:v>37.5</c:v>
                </c:pt>
                <c:pt idx="376">
                  <c:v>37.5</c:v>
                </c:pt>
                <c:pt idx="377">
                  <c:v>37.5</c:v>
                </c:pt>
                <c:pt idx="378">
                  <c:v>60.138000000000005</c:v>
                </c:pt>
                <c:pt idx="379">
                  <c:v>60.138000000000005</c:v>
                </c:pt>
                <c:pt idx="380">
                  <c:v>60.138000000000005</c:v>
                </c:pt>
                <c:pt idx="381">
                  <c:v>60.138000000000005</c:v>
                </c:pt>
                <c:pt idx="382">
                  <c:v>60.138000000000005</c:v>
                </c:pt>
                <c:pt idx="383">
                  <c:v>60.138000000000005</c:v>
                </c:pt>
                <c:pt idx="384">
                  <c:v>60.138000000000005</c:v>
                </c:pt>
                <c:pt idx="385">
                  <c:v>60.138000000000005</c:v>
                </c:pt>
                <c:pt idx="386">
                  <c:v>60.138000000000005</c:v>
                </c:pt>
                <c:pt idx="387">
                  <c:v>60.138000000000005</c:v>
                </c:pt>
                <c:pt idx="388">
                  <c:v>16.538</c:v>
                </c:pt>
                <c:pt idx="389">
                  <c:v>24.76</c:v>
                </c:pt>
                <c:pt idx="390">
                  <c:v>100</c:v>
                </c:pt>
                <c:pt idx="391">
                  <c:v>59.064000000000007</c:v>
                </c:pt>
                <c:pt idx="392">
                  <c:v>150</c:v>
                </c:pt>
                <c:pt idx="400">
                  <c:v>60</c:v>
                </c:pt>
                <c:pt idx="401">
                  <c:v>60</c:v>
                </c:pt>
                <c:pt idx="402">
                  <c:v>50</c:v>
                </c:pt>
                <c:pt idx="403">
                  <c:v>30</c:v>
                </c:pt>
                <c:pt idx="404">
                  <c:v>15</c:v>
                </c:pt>
                <c:pt idx="405">
                  <c:v>30</c:v>
                </c:pt>
                <c:pt idx="406">
                  <c:v>25</c:v>
                </c:pt>
                <c:pt idx="407">
                  <c:v>100</c:v>
                </c:pt>
                <c:pt idx="408">
                  <c:v>100</c:v>
                </c:pt>
                <c:pt idx="409">
                  <c:v>100</c:v>
                </c:pt>
                <c:pt idx="410">
                  <c:v>100</c:v>
                </c:pt>
                <c:pt idx="411">
                  <c:v>100</c:v>
                </c:pt>
                <c:pt idx="412">
                  <c:v>100</c:v>
                </c:pt>
                <c:pt idx="413">
                  <c:v>100</c:v>
                </c:pt>
                <c:pt idx="414">
                  <c:v>100</c:v>
                </c:pt>
                <c:pt idx="415">
                  <c:v>100</c:v>
                </c:pt>
                <c:pt idx="416">
                  <c:v>100</c:v>
                </c:pt>
                <c:pt idx="417">
                  <c:v>100</c:v>
                </c:pt>
                <c:pt idx="418">
                  <c:v>100</c:v>
                </c:pt>
                <c:pt idx="419">
                  <c:v>60</c:v>
                </c:pt>
                <c:pt idx="420">
                  <c:v>60</c:v>
                </c:pt>
                <c:pt idx="421">
                  <c:v>60</c:v>
                </c:pt>
                <c:pt idx="422">
                  <c:v>60</c:v>
                </c:pt>
                <c:pt idx="423">
                  <c:v>60</c:v>
                </c:pt>
                <c:pt idx="424">
                  <c:v>60</c:v>
                </c:pt>
                <c:pt idx="425">
                  <c:v>60</c:v>
                </c:pt>
                <c:pt idx="433">
                  <c:v>73</c:v>
                </c:pt>
                <c:pt idx="434">
                  <c:v>144</c:v>
                </c:pt>
                <c:pt idx="435">
                  <c:v>73</c:v>
                </c:pt>
                <c:pt idx="436">
                  <c:v>144</c:v>
                </c:pt>
                <c:pt idx="437">
                  <c:v>144</c:v>
                </c:pt>
                <c:pt idx="438">
                  <c:v>144</c:v>
                </c:pt>
                <c:pt idx="439">
                  <c:v>144</c:v>
                </c:pt>
                <c:pt idx="440">
                  <c:v>73</c:v>
                </c:pt>
                <c:pt idx="441">
                  <c:v>144</c:v>
                </c:pt>
                <c:pt idx="442">
                  <c:v>144</c:v>
                </c:pt>
                <c:pt idx="443">
                  <c:v>144</c:v>
                </c:pt>
                <c:pt idx="444">
                  <c:v>144</c:v>
                </c:pt>
                <c:pt idx="445">
                  <c:v>144</c:v>
                </c:pt>
                <c:pt idx="446">
                  <c:v>144</c:v>
                </c:pt>
                <c:pt idx="448">
                  <c:v>50</c:v>
                </c:pt>
                <c:pt idx="449">
                  <c:v>33</c:v>
                </c:pt>
                <c:pt idx="450">
                  <c:v>30</c:v>
                </c:pt>
                <c:pt idx="457">
                  <c:v>45.7</c:v>
                </c:pt>
                <c:pt idx="458">
                  <c:v>45.7</c:v>
                </c:pt>
                <c:pt idx="459">
                  <c:v>120</c:v>
                </c:pt>
                <c:pt idx="460">
                  <c:v>120</c:v>
                </c:pt>
                <c:pt idx="461">
                  <c:v>120</c:v>
                </c:pt>
                <c:pt idx="462">
                  <c:v>120</c:v>
                </c:pt>
                <c:pt idx="463">
                  <c:v>120</c:v>
                </c:pt>
                <c:pt idx="464">
                  <c:v>120</c:v>
                </c:pt>
                <c:pt idx="465">
                  <c:v>120</c:v>
                </c:pt>
                <c:pt idx="466">
                  <c:v>120</c:v>
                </c:pt>
                <c:pt idx="467">
                  <c:v>120</c:v>
                </c:pt>
                <c:pt idx="468">
                  <c:v>120</c:v>
                </c:pt>
                <c:pt idx="469">
                  <c:v>3</c:v>
                </c:pt>
                <c:pt idx="483">
                  <c:v>63.923999999999999</c:v>
                </c:pt>
                <c:pt idx="484">
                  <c:v>63.923999999999999</c:v>
                </c:pt>
                <c:pt idx="485">
                  <c:v>63.923999999999999</c:v>
                </c:pt>
                <c:pt idx="486">
                  <c:v>63.923999999999999</c:v>
                </c:pt>
                <c:pt idx="487">
                  <c:v>63.923999999999999</c:v>
                </c:pt>
                <c:pt idx="488">
                  <c:v>63.923999999999999</c:v>
                </c:pt>
                <c:pt idx="489">
                  <c:v>63.923999999999999</c:v>
                </c:pt>
                <c:pt idx="490">
                  <c:v>64.195999999999998</c:v>
                </c:pt>
                <c:pt idx="491">
                  <c:v>64.195999999999998</c:v>
                </c:pt>
                <c:pt idx="492">
                  <c:v>64.195999999999998</c:v>
                </c:pt>
                <c:pt idx="493">
                  <c:v>64.195999999999998</c:v>
                </c:pt>
                <c:pt idx="494">
                  <c:v>64.195999999999998</c:v>
                </c:pt>
                <c:pt idx="495">
                  <c:v>64.195999999999998</c:v>
                </c:pt>
                <c:pt idx="496">
                  <c:v>64.195999999999998</c:v>
                </c:pt>
                <c:pt idx="510">
                  <c:v>100</c:v>
                </c:pt>
                <c:pt idx="511">
                  <c:v>100</c:v>
                </c:pt>
                <c:pt idx="512">
                  <c:v>100</c:v>
                </c:pt>
                <c:pt idx="513">
                  <c:v>100</c:v>
                </c:pt>
                <c:pt idx="514">
                  <c:v>100</c:v>
                </c:pt>
                <c:pt idx="515">
                  <c:v>100</c:v>
                </c:pt>
                <c:pt idx="516">
                  <c:v>63.24</c:v>
                </c:pt>
                <c:pt idx="517">
                  <c:v>63.24</c:v>
                </c:pt>
                <c:pt idx="518">
                  <c:v>63.24</c:v>
                </c:pt>
                <c:pt idx="519">
                  <c:v>63.24</c:v>
                </c:pt>
                <c:pt idx="520">
                  <c:v>63.24</c:v>
                </c:pt>
                <c:pt idx="521">
                  <c:v>63.24</c:v>
                </c:pt>
                <c:pt idx="522">
                  <c:v>63.24</c:v>
                </c:pt>
                <c:pt idx="524">
                  <c:v>59.219000000000008</c:v>
                </c:pt>
                <c:pt idx="525">
                  <c:v>59.219000000000008</c:v>
                </c:pt>
                <c:pt idx="526">
                  <c:v>59.219000000000008</c:v>
                </c:pt>
                <c:pt idx="527">
                  <c:v>59.219000000000008</c:v>
                </c:pt>
                <c:pt idx="528">
                  <c:v>59.219000000000008</c:v>
                </c:pt>
                <c:pt idx="529">
                  <c:v>59.219000000000008</c:v>
                </c:pt>
                <c:pt idx="530">
                  <c:v>59.219000000000008</c:v>
                </c:pt>
                <c:pt idx="531">
                  <c:v>59.219000000000008</c:v>
                </c:pt>
                <c:pt idx="533">
                  <c:v>150</c:v>
                </c:pt>
                <c:pt idx="534">
                  <c:v>150</c:v>
                </c:pt>
                <c:pt idx="535">
                  <c:v>150</c:v>
                </c:pt>
                <c:pt idx="536">
                  <c:v>150</c:v>
                </c:pt>
                <c:pt idx="537">
                  <c:v>62.1</c:v>
                </c:pt>
                <c:pt idx="538">
                  <c:v>62.1</c:v>
                </c:pt>
                <c:pt idx="539">
                  <c:v>62.1</c:v>
                </c:pt>
                <c:pt idx="540">
                  <c:v>100</c:v>
                </c:pt>
                <c:pt idx="541">
                  <c:v>72</c:v>
                </c:pt>
                <c:pt idx="542">
                  <c:v>36</c:v>
                </c:pt>
                <c:pt idx="543">
                  <c:v>69.670999999999992</c:v>
                </c:pt>
                <c:pt idx="544">
                  <c:v>69.670999999999992</c:v>
                </c:pt>
                <c:pt idx="545">
                  <c:v>69.670999999999992</c:v>
                </c:pt>
                <c:pt idx="546">
                  <c:v>69.670999999999992</c:v>
                </c:pt>
                <c:pt idx="547">
                  <c:v>59.244000000000014</c:v>
                </c:pt>
                <c:pt idx="548">
                  <c:v>59.244000000000014</c:v>
                </c:pt>
                <c:pt idx="549">
                  <c:v>59.244000000000014</c:v>
                </c:pt>
                <c:pt idx="550">
                  <c:v>59.244000000000014</c:v>
                </c:pt>
                <c:pt idx="551">
                  <c:v>59.244000000000014</c:v>
                </c:pt>
                <c:pt idx="552">
                  <c:v>24</c:v>
                </c:pt>
                <c:pt idx="553">
                  <c:v>18</c:v>
                </c:pt>
                <c:pt idx="554">
                  <c:v>125</c:v>
                </c:pt>
                <c:pt idx="555">
                  <c:v>125</c:v>
                </c:pt>
                <c:pt idx="556">
                  <c:v>125</c:v>
                </c:pt>
                <c:pt idx="557">
                  <c:v>125</c:v>
                </c:pt>
                <c:pt idx="558">
                  <c:v>125</c:v>
                </c:pt>
                <c:pt idx="559">
                  <c:v>125</c:v>
                </c:pt>
                <c:pt idx="560">
                  <c:v>125</c:v>
                </c:pt>
                <c:pt idx="561">
                  <c:v>125</c:v>
                </c:pt>
                <c:pt idx="562">
                  <c:v>125</c:v>
                </c:pt>
                <c:pt idx="563">
                  <c:v>125</c:v>
                </c:pt>
                <c:pt idx="564">
                  <c:v>300</c:v>
                </c:pt>
                <c:pt idx="565">
                  <c:v>300</c:v>
                </c:pt>
                <c:pt idx="566">
                  <c:v>300</c:v>
                </c:pt>
                <c:pt idx="567">
                  <c:v>300</c:v>
                </c:pt>
                <c:pt idx="570">
                  <c:v>64.947000000000003</c:v>
                </c:pt>
                <c:pt idx="571">
                  <c:v>64.947000000000003</c:v>
                </c:pt>
                <c:pt idx="572">
                  <c:v>64.947000000000003</c:v>
                </c:pt>
                <c:pt idx="573">
                  <c:v>33.365000000000002</c:v>
                </c:pt>
                <c:pt idx="574">
                  <c:v>33.365000000000002</c:v>
                </c:pt>
                <c:pt idx="575">
                  <c:v>33.365000000000002</c:v>
                </c:pt>
                <c:pt idx="576">
                  <c:v>42</c:v>
                </c:pt>
                <c:pt idx="577">
                  <c:v>84</c:v>
                </c:pt>
                <c:pt idx="578">
                  <c:v>84</c:v>
                </c:pt>
                <c:pt idx="579">
                  <c:v>46.854999999999997</c:v>
                </c:pt>
                <c:pt idx="580">
                  <c:v>46.854999999999997</c:v>
                </c:pt>
                <c:pt idx="581">
                  <c:v>46.854999999999997</c:v>
                </c:pt>
                <c:pt idx="582">
                  <c:v>46.854999999999997</c:v>
                </c:pt>
                <c:pt idx="583">
                  <c:v>46.854999999999997</c:v>
                </c:pt>
                <c:pt idx="586">
                  <c:v>64.28</c:v>
                </c:pt>
                <c:pt idx="587">
                  <c:v>64.28</c:v>
                </c:pt>
                <c:pt idx="588">
                  <c:v>64.28</c:v>
                </c:pt>
                <c:pt idx="589">
                  <c:v>64.28</c:v>
                </c:pt>
                <c:pt idx="590">
                  <c:v>64.28</c:v>
                </c:pt>
                <c:pt idx="591">
                  <c:v>64.28</c:v>
                </c:pt>
                <c:pt idx="592">
                  <c:v>64.28</c:v>
                </c:pt>
                <c:pt idx="593">
                  <c:v>84.000999999999991</c:v>
                </c:pt>
                <c:pt idx="594">
                  <c:v>58.471000000000004</c:v>
                </c:pt>
                <c:pt idx="595">
                  <c:v>62.826999999999998</c:v>
                </c:pt>
                <c:pt idx="596">
                  <c:v>73.144999999999996</c:v>
                </c:pt>
                <c:pt idx="597">
                  <c:v>61.492999999999995</c:v>
                </c:pt>
                <c:pt idx="598">
                  <c:v>73.902999999999992</c:v>
                </c:pt>
                <c:pt idx="599">
                  <c:v>78.402999999999992</c:v>
                </c:pt>
                <c:pt idx="600">
                  <c:v>73.500999999999991</c:v>
                </c:pt>
                <c:pt idx="601">
                  <c:v>60.66</c:v>
                </c:pt>
                <c:pt idx="602">
                  <c:v>61.87299999999999</c:v>
                </c:pt>
                <c:pt idx="603">
                  <c:v>48</c:v>
                </c:pt>
                <c:pt idx="604">
                  <c:v>49.26</c:v>
                </c:pt>
                <c:pt idx="605">
                  <c:v>49.26</c:v>
                </c:pt>
                <c:pt idx="606">
                  <c:v>49.26</c:v>
                </c:pt>
                <c:pt idx="607">
                  <c:v>49.26</c:v>
                </c:pt>
                <c:pt idx="608">
                  <c:v>49.26</c:v>
                </c:pt>
                <c:pt idx="609">
                  <c:v>49.26</c:v>
                </c:pt>
                <c:pt idx="610">
                  <c:v>49.26</c:v>
                </c:pt>
                <c:pt idx="611">
                  <c:v>49.26</c:v>
                </c:pt>
                <c:pt idx="633">
                  <c:v>27.28</c:v>
                </c:pt>
                <c:pt idx="634">
                  <c:v>27.28</c:v>
                </c:pt>
                <c:pt idx="635">
                  <c:v>27.28</c:v>
                </c:pt>
                <c:pt idx="636">
                  <c:v>27.28</c:v>
                </c:pt>
                <c:pt idx="637">
                  <c:v>27.28</c:v>
                </c:pt>
                <c:pt idx="638">
                  <c:v>27.28</c:v>
                </c:pt>
                <c:pt idx="639">
                  <c:v>100</c:v>
                </c:pt>
                <c:pt idx="640">
                  <c:v>100</c:v>
                </c:pt>
                <c:pt idx="641">
                  <c:v>100</c:v>
                </c:pt>
                <c:pt idx="642">
                  <c:v>100</c:v>
                </c:pt>
                <c:pt idx="643">
                  <c:v>100</c:v>
                </c:pt>
                <c:pt idx="644">
                  <c:v>100</c:v>
                </c:pt>
                <c:pt idx="645">
                  <c:v>100</c:v>
                </c:pt>
                <c:pt idx="646">
                  <c:v>100</c:v>
                </c:pt>
                <c:pt idx="647">
                  <c:v>100</c:v>
                </c:pt>
                <c:pt idx="648">
                  <c:v>100</c:v>
                </c:pt>
                <c:pt idx="649">
                  <c:v>100</c:v>
                </c:pt>
                <c:pt idx="650">
                  <c:v>100</c:v>
                </c:pt>
                <c:pt idx="651">
                  <c:v>100</c:v>
                </c:pt>
                <c:pt idx="652">
                  <c:v>100</c:v>
                </c:pt>
                <c:pt idx="653">
                  <c:v>100</c:v>
                </c:pt>
                <c:pt idx="654">
                  <c:v>100</c:v>
                </c:pt>
                <c:pt idx="655">
                  <c:v>100</c:v>
                </c:pt>
                <c:pt idx="656">
                  <c:v>100</c:v>
                </c:pt>
                <c:pt idx="657">
                  <c:v>100</c:v>
                </c:pt>
                <c:pt idx="658">
                  <c:v>100</c:v>
                </c:pt>
                <c:pt idx="659">
                  <c:v>100</c:v>
                </c:pt>
                <c:pt idx="660">
                  <c:v>100</c:v>
                </c:pt>
                <c:pt idx="661">
                  <c:v>55.211999999999996</c:v>
                </c:pt>
                <c:pt idx="662">
                  <c:v>55.211999999999996</c:v>
                </c:pt>
                <c:pt idx="663">
                  <c:v>55.211999999999996</c:v>
                </c:pt>
                <c:pt idx="664">
                  <c:v>55.211999999999996</c:v>
                </c:pt>
                <c:pt idx="665">
                  <c:v>55.211999999999996</c:v>
                </c:pt>
                <c:pt idx="666">
                  <c:v>58.916000000000004</c:v>
                </c:pt>
                <c:pt idx="667">
                  <c:v>58.916000000000004</c:v>
                </c:pt>
                <c:pt idx="668">
                  <c:v>58.916000000000004</c:v>
                </c:pt>
                <c:pt idx="669">
                  <c:v>58.722000000000008</c:v>
                </c:pt>
                <c:pt idx="670">
                  <c:v>58.722000000000008</c:v>
                </c:pt>
                <c:pt idx="671">
                  <c:v>58.722000000000008</c:v>
                </c:pt>
                <c:pt idx="672">
                  <c:v>58.722000000000008</c:v>
                </c:pt>
                <c:pt idx="673">
                  <c:v>58.722000000000008</c:v>
                </c:pt>
                <c:pt idx="674">
                  <c:v>58.722000000000008</c:v>
                </c:pt>
                <c:pt idx="675">
                  <c:v>58.722000000000008</c:v>
                </c:pt>
                <c:pt idx="676">
                  <c:v>68.316999999999993</c:v>
                </c:pt>
                <c:pt idx="677">
                  <c:v>68.316999999999993</c:v>
                </c:pt>
                <c:pt idx="678">
                  <c:v>68.316999999999993</c:v>
                </c:pt>
                <c:pt idx="679">
                  <c:v>68.316999999999993</c:v>
                </c:pt>
                <c:pt idx="680">
                  <c:v>108</c:v>
                </c:pt>
                <c:pt idx="681">
                  <c:v>108</c:v>
                </c:pt>
                <c:pt idx="682">
                  <c:v>108</c:v>
                </c:pt>
                <c:pt idx="683">
                  <c:v>108</c:v>
                </c:pt>
                <c:pt idx="684">
                  <c:v>108</c:v>
                </c:pt>
                <c:pt idx="685">
                  <c:v>108</c:v>
                </c:pt>
                <c:pt idx="686">
                  <c:v>108</c:v>
                </c:pt>
                <c:pt idx="687">
                  <c:v>108</c:v>
                </c:pt>
                <c:pt idx="688">
                  <c:v>108</c:v>
                </c:pt>
                <c:pt idx="689">
                  <c:v>108</c:v>
                </c:pt>
                <c:pt idx="690">
                  <c:v>108</c:v>
                </c:pt>
                <c:pt idx="691">
                  <c:v>108</c:v>
                </c:pt>
                <c:pt idx="693">
                  <c:v>100</c:v>
                </c:pt>
                <c:pt idx="694">
                  <c:v>100</c:v>
                </c:pt>
                <c:pt idx="695">
                  <c:v>100</c:v>
                </c:pt>
                <c:pt idx="696">
                  <c:v>100</c:v>
                </c:pt>
                <c:pt idx="697">
                  <c:v>100</c:v>
                </c:pt>
                <c:pt idx="698">
                  <c:v>100</c:v>
                </c:pt>
                <c:pt idx="699">
                  <c:v>100</c:v>
                </c:pt>
                <c:pt idx="700">
                  <c:v>100</c:v>
                </c:pt>
                <c:pt idx="701">
                  <c:v>100</c:v>
                </c:pt>
                <c:pt idx="702">
                  <c:v>125</c:v>
                </c:pt>
                <c:pt idx="703">
                  <c:v>125</c:v>
                </c:pt>
                <c:pt idx="704">
                  <c:v>125</c:v>
                </c:pt>
                <c:pt idx="705">
                  <c:v>125</c:v>
                </c:pt>
                <c:pt idx="706">
                  <c:v>125</c:v>
                </c:pt>
                <c:pt idx="707">
                  <c:v>125</c:v>
                </c:pt>
                <c:pt idx="708">
                  <c:v>125</c:v>
                </c:pt>
                <c:pt idx="709">
                  <c:v>125</c:v>
                </c:pt>
                <c:pt idx="710">
                  <c:v>125</c:v>
                </c:pt>
                <c:pt idx="711">
                  <c:v>125</c:v>
                </c:pt>
                <c:pt idx="713">
                  <c:v>60.64</c:v>
                </c:pt>
                <c:pt idx="714">
                  <c:v>60.64</c:v>
                </c:pt>
                <c:pt idx="715">
                  <c:v>60.64</c:v>
                </c:pt>
                <c:pt idx="716">
                  <c:v>60.64</c:v>
                </c:pt>
                <c:pt idx="717">
                  <c:v>60.64</c:v>
                </c:pt>
                <c:pt idx="718">
                  <c:v>60.64</c:v>
                </c:pt>
                <c:pt idx="719">
                  <c:v>60.64</c:v>
                </c:pt>
                <c:pt idx="720">
                  <c:v>60.64</c:v>
                </c:pt>
                <c:pt idx="721">
                  <c:v>60.64</c:v>
                </c:pt>
                <c:pt idx="722">
                  <c:v>60.64</c:v>
                </c:pt>
                <c:pt idx="723">
                  <c:v>60.64</c:v>
                </c:pt>
                <c:pt idx="724">
                  <c:v>60.64</c:v>
                </c:pt>
                <c:pt idx="725">
                  <c:v>60.64</c:v>
                </c:pt>
                <c:pt idx="726">
                  <c:v>60.64</c:v>
                </c:pt>
                <c:pt idx="727">
                  <c:v>60.64</c:v>
                </c:pt>
                <c:pt idx="728">
                  <c:v>60.64</c:v>
                </c:pt>
                <c:pt idx="729">
                  <c:v>60.64</c:v>
                </c:pt>
                <c:pt idx="730">
                  <c:v>60.64</c:v>
                </c:pt>
                <c:pt idx="732">
                  <c:v>80</c:v>
                </c:pt>
                <c:pt idx="733">
                  <c:v>40</c:v>
                </c:pt>
                <c:pt idx="734">
                  <c:v>80</c:v>
                </c:pt>
                <c:pt idx="735">
                  <c:v>40</c:v>
                </c:pt>
                <c:pt idx="736">
                  <c:v>80</c:v>
                </c:pt>
                <c:pt idx="737">
                  <c:v>80</c:v>
                </c:pt>
                <c:pt idx="738">
                  <c:v>78.509</c:v>
                </c:pt>
                <c:pt idx="739">
                  <c:v>78.509</c:v>
                </c:pt>
                <c:pt idx="740">
                  <c:v>78.509</c:v>
                </c:pt>
                <c:pt idx="741">
                  <c:v>78.509</c:v>
                </c:pt>
                <c:pt idx="742">
                  <c:v>49.294000000000004</c:v>
                </c:pt>
                <c:pt idx="743">
                  <c:v>49.294000000000004</c:v>
                </c:pt>
                <c:pt idx="744">
                  <c:v>49.294000000000004</c:v>
                </c:pt>
                <c:pt idx="745">
                  <c:v>49.294000000000004</c:v>
                </c:pt>
                <c:pt idx="746">
                  <c:v>49.294000000000004</c:v>
                </c:pt>
                <c:pt idx="747">
                  <c:v>49.294000000000004</c:v>
                </c:pt>
                <c:pt idx="748">
                  <c:v>49.294000000000004</c:v>
                </c:pt>
                <c:pt idx="749">
                  <c:v>49.294000000000004</c:v>
                </c:pt>
                <c:pt idx="750">
                  <c:v>49.294000000000004</c:v>
                </c:pt>
                <c:pt idx="751">
                  <c:v>49.294000000000004</c:v>
                </c:pt>
                <c:pt idx="752">
                  <c:v>49.294000000000004</c:v>
                </c:pt>
                <c:pt idx="753">
                  <c:v>49.294000000000004</c:v>
                </c:pt>
                <c:pt idx="754">
                  <c:v>49.294000000000004</c:v>
                </c:pt>
                <c:pt idx="755">
                  <c:v>49.294000000000004</c:v>
                </c:pt>
                <c:pt idx="756">
                  <c:v>49.294000000000004</c:v>
                </c:pt>
                <c:pt idx="757">
                  <c:v>49.294000000000004</c:v>
                </c:pt>
                <c:pt idx="758">
                  <c:v>49.294000000000004</c:v>
                </c:pt>
                <c:pt idx="759">
                  <c:v>49.294000000000004</c:v>
                </c:pt>
                <c:pt idx="760">
                  <c:v>73.954999999999984</c:v>
                </c:pt>
                <c:pt idx="761">
                  <c:v>73.954999999999984</c:v>
                </c:pt>
                <c:pt idx="762">
                  <c:v>73.954999999999984</c:v>
                </c:pt>
                <c:pt idx="763">
                  <c:v>73.954999999999984</c:v>
                </c:pt>
                <c:pt idx="764">
                  <c:v>73.954999999999984</c:v>
                </c:pt>
                <c:pt idx="765">
                  <c:v>73.954999999999984</c:v>
                </c:pt>
                <c:pt idx="766">
                  <c:v>73.954999999999984</c:v>
                </c:pt>
                <c:pt idx="767">
                  <c:v>73.954999999999984</c:v>
                </c:pt>
                <c:pt idx="770">
                  <c:v>46.305</c:v>
                </c:pt>
                <c:pt idx="771">
                  <c:v>100</c:v>
                </c:pt>
                <c:pt idx="772">
                  <c:v>100</c:v>
                </c:pt>
                <c:pt idx="773">
                  <c:v>100</c:v>
                </c:pt>
                <c:pt idx="774">
                  <c:v>100</c:v>
                </c:pt>
                <c:pt idx="775">
                  <c:v>100</c:v>
                </c:pt>
                <c:pt idx="776">
                  <c:v>100</c:v>
                </c:pt>
                <c:pt idx="794">
                  <c:v>16.391699999999997</c:v>
                </c:pt>
                <c:pt idx="795">
                  <c:v>64.221000000000004</c:v>
                </c:pt>
                <c:pt idx="796">
                  <c:v>64.221000000000004</c:v>
                </c:pt>
                <c:pt idx="797">
                  <c:v>64.221000000000004</c:v>
                </c:pt>
                <c:pt idx="798">
                  <c:v>64.221000000000004</c:v>
                </c:pt>
                <c:pt idx="802">
                  <c:v>45.5</c:v>
                </c:pt>
                <c:pt idx="803">
                  <c:v>45.5</c:v>
                </c:pt>
                <c:pt idx="804">
                  <c:v>45.5</c:v>
                </c:pt>
                <c:pt idx="805">
                  <c:v>45.5</c:v>
                </c:pt>
                <c:pt idx="806">
                  <c:v>45.5</c:v>
                </c:pt>
                <c:pt idx="807">
                  <c:v>45.5</c:v>
                </c:pt>
                <c:pt idx="808">
                  <c:v>45.5</c:v>
                </c:pt>
                <c:pt idx="809">
                  <c:v>45.5</c:v>
                </c:pt>
                <c:pt idx="810">
                  <c:v>45.5</c:v>
                </c:pt>
                <c:pt idx="811">
                  <c:v>45.5</c:v>
                </c:pt>
                <c:pt idx="812">
                  <c:v>45.5</c:v>
                </c:pt>
                <c:pt idx="813">
                  <c:v>45.5</c:v>
                </c:pt>
                <c:pt idx="814">
                  <c:v>45.5</c:v>
                </c:pt>
                <c:pt idx="815">
                  <c:v>45.5</c:v>
                </c:pt>
                <c:pt idx="816">
                  <c:v>45.5</c:v>
                </c:pt>
                <c:pt idx="817">
                  <c:v>45.5</c:v>
                </c:pt>
                <c:pt idx="818">
                  <c:v>45.5</c:v>
                </c:pt>
                <c:pt idx="819">
                  <c:v>45.5</c:v>
                </c:pt>
                <c:pt idx="820">
                  <c:v>45.5</c:v>
                </c:pt>
                <c:pt idx="821">
                  <c:v>45.5</c:v>
                </c:pt>
                <c:pt idx="822">
                  <c:v>180</c:v>
                </c:pt>
                <c:pt idx="824">
                  <c:v>173</c:v>
                </c:pt>
                <c:pt idx="825">
                  <c:v>173</c:v>
                </c:pt>
                <c:pt idx="826">
                  <c:v>173</c:v>
                </c:pt>
                <c:pt idx="827">
                  <c:v>173</c:v>
                </c:pt>
                <c:pt idx="828">
                  <c:v>173</c:v>
                </c:pt>
                <c:pt idx="829">
                  <c:v>173</c:v>
                </c:pt>
                <c:pt idx="830">
                  <c:v>173</c:v>
                </c:pt>
                <c:pt idx="831">
                  <c:v>173</c:v>
                </c:pt>
                <c:pt idx="832">
                  <c:v>173</c:v>
                </c:pt>
                <c:pt idx="833">
                  <c:v>173</c:v>
                </c:pt>
                <c:pt idx="834">
                  <c:v>173</c:v>
                </c:pt>
                <c:pt idx="835">
                  <c:v>173</c:v>
                </c:pt>
                <c:pt idx="836">
                  <c:v>173</c:v>
                </c:pt>
                <c:pt idx="837">
                  <c:v>173</c:v>
                </c:pt>
                <c:pt idx="838">
                  <c:v>173</c:v>
                </c:pt>
                <c:pt idx="839">
                  <c:v>173</c:v>
                </c:pt>
                <c:pt idx="840">
                  <c:v>173</c:v>
                </c:pt>
                <c:pt idx="841">
                  <c:v>150</c:v>
                </c:pt>
                <c:pt idx="842">
                  <c:v>150</c:v>
                </c:pt>
                <c:pt idx="843">
                  <c:v>150</c:v>
                </c:pt>
                <c:pt idx="844">
                  <c:v>150</c:v>
                </c:pt>
                <c:pt idx="845">
                  <c:v>150</c:v>
                </c:pt>
                <c:pt idx="846">
                  <c:v>100</c:v>
                </c:pt>
                <c:pt idx="847">
                  <c:v>200</c:v>
                </c:pt>
                <c:pt idx="848">
                  <c:v>200</c:v>
                </c:pt>
                <c:pt idx="849">
                  <c:v>12.564549999999999</c:v>
                </c:pt>
                <c:pt idx="850">
                  <c:v>300</c:v>
                </c:pt>
                <c:pt idx="851">
                  <c:v>150</c:v>
                </c:pt>
                <c:pt idx="852">
                  <c:v>150</c:v>
                </c:pt>
                <c:pt idx="853">
                  <c:v>4.5</c:v>
                </c:pt>
                <c:pt idx="854">
                  <c:v>62.02</c:v>
                </c:pt>
                <c:pt idx="855">
                  <c:v>54.383999999999993</c:v>
                </c:pt>
                <c:pt idx="856">
                  <c:v>54.383999999999993</c:v>
                </c:pt>
                <c:pt idx="857">
                  <c:v>54</c:v>
                </c:pt>
                <c:pt idx="858">
                  <c:v>54</c:v>
                </c:pt>
                <c:pt idx="859">
                  <c:v>60</c:v>
                </c:pt>
                <c:pt idx="860">
                  <c:v>60</c:v>
                </c:pt>
                <c:pt idx="861">
                  <c:v>60</c:v>
                </c:pt>
                <c:pt idx="862">
                  <c:v>60</c:v>
                </c:pt>
                <c:pt idx="863">
                  <c:v>300</c:v>
                </c:pt>
                <c:pt idx="864">
                  <c:v>300</c:v>
                </c:pt>
                <c:pt idx="865">
                  <c:v>300</c:v>
                </c:pt>
                <c:pt idx="866">
                  <c:v>100</c:v>
                </c:pt>
                <c:pt idx="867">
                  <c:v>100</c:v>
                </c:pt>
                <c:pt idx="868">
                  <c:v>100</c:v>
                </c:pt>
                <c:pt idx="869">
                  <c:v>111.3</c:v>
                </c:pt>
                <c:pt idx="870">
                  <c:v>111.3</c:v>
                </c:pt>
                <c:pt idx="871">
                  <c:v>111.3</c:v>
                </c:pt>
                <c:pt idx="872">
                  <c:v>111.3</c:v>
                </c:pt>
                <c:pt idx="873">
                  <c:v>111.3</c:v>
                </c:pt>
                <c:pt idx="874">
                  <c:v>111.3</c:v>
                </c:pt>
                <c:pt idx="875">
                  <c:v>111.3</c:v>
                </c:pt>
                <c:pt idx="876">
                  <c:v>111.3</c:v>
                </c:pt>
                <c:pt idx="877">
                  <c:v>111.3</c:v>
                </c:pt>
                <c:pt idx="878">
                  <c:v>111.3</c:v>
                </c:pt>
                <c:pt idx="881">
                  <c:v>100</c:v>
                </c:pt>
                <c:pt idx="882">
                  <c:v>100</c:v>
                </c:pt>
                <c:pt idx="883">
                  <c:v>100</c:v>
                </c:pt>
                <c:pt idx="884">
                  <c:v>61.84</c:v>
                </c:pt>
                <c:pt idx="885">
                  <c:v>57.667999999999992</c:v>
                </c:pt>
                <c:pt idx="886">
                  <c:v>57.667999999999992</c:v>
                </c:pt>
                <c:pt idx="887">
                  <c:v>57.667999999999992</c:v>
                </c:pt>
                <c:pt idx="888">
                  <c:v>71.459000000000003</c:v>
                </c:pt>
                <c:pt idx="889">
                  <c:v>71.459000000000003</c:v>
                </c:pt>
                <c:pt idx="890">
                  <c:v>71.125</c:v>
                </c:pt>
                <c:pt idx="891">
                  <c:v>71.125</c:v>
                </c:pt>
                <c:pt idx="892">
                  <c:v>71.125</c:v>
                </c:pt>
                <c:pt idx="893">
                  <c:v>72</c:v>
                </c:pt>
                <c:pt idx="894">
                  <c:v>72</c:v>
                </c:pt>
                <c:pt idx="895">
                  <c:v>72</c:v>
                </c:pt>
                <c:pt idx="896">
                  <c:v>72</c:v>
                </c:pt>
                <c:pt idx="897">
                  <c:v>72</c:v>
                </c:pt>
                <c:pt idx="898">
                  <c:v>72</c:v>
                </c:pt>
                <c:pt idx="899">
                  <c:v>72</c:v>
                </c:pt>
                <c:pt idx="900">
                  <c:v>62.655999999999992</c:v>
                </c:pt>
                <c:pt idx="901">
                  <c:v>63.978999999999999</c:v>
                </c:pt>
                <c:pt idx="902">
                  <c:v>63.978999999999999</c:v>
                </c:pt>
                <c:pt idx="903">
                  <c:v>63.978999999999999</c:v>
                </c:pt>
                <c:pt idx="904">
                  <c:v>63.978999999999999</c:v>
                </c:pt>
                <c:pt idx="905">
                  <c:v>63.978999999999999</c:v>
                </c:pt>
                <c:pt idx="906">
                  <c:v>63.978999999999999</c:v>
                </c:pt>
                <c:pt idx="907">
                  <c:v>32.47</c:v>
                </c:pt>
                <c:pt idx="908">
                  <c:v>32.47</c:v>
                </c:pt>
                <c:pt idx="909">
                  <c:v>32.47</c:v>
                </c:pt>
                <c:pt idx="910">
                  <c:v>72.400000000000006</c:v>
                </c:pt>
                <c:pt idx="911">
                  <c:v>72.400000000000006</c:v>
                </c:pt>
                <c:pt idx="912">
                  <c:v>72.400000000000006</c:v>
                </c:pt>
                <c:pt idx="913">
                  <c:v>72.400000000000006</c:v>
                </c:pt>
                <c:pt idx="914">
                  <c:v>72.400000000000006</c:v>
                </c:pt>
                <c:pt idx="915">
                  <c:v>72.400000000000006</c:v>
                </c:pt>
                <c:pt idx="916">
                  <c:v>72.400000000000006</c:v>
                </c:pt>
                <c:pt idx="917">
                  <c:v>72.400000000000006</c:v>
                </c:pt>
                <c:pt idx="918">
                  <c:v>72.400000000000006</c:v>
                </c:pt>
                <c:pt idx="919">
                  <c:v>72.400000000000006</c:v>
                </c:pt>
                <c:pt idx="920">
                  <c:v>72.400000000000006</c:v>
                </c:pt>
                <c:pt idx="921">
                  <c:v>72.400000000000006</c:v>
                </c:pt>
                <c:pt idx="922">
                  <c:v>72.400000000000006</c:v>
                </c:pt>
                <c:pt idx="923">
                  <c:v>72.400000000000006</c:v>
                </c:pt>
                <c:pt idx="924">
                  <c:v>72.400000000000006</c:v>
                </c:pt>
                <c:pt idx="925">
                  <c:v>72.400000000000006</c:v>
                </c:pt>
                <c:pt idx="926">
                  <c:v>72.400000000000006</c:v>
                </c:pt>
                <c:pt idx="927">
                  <c:v>72.400000000000006</c:v>
                </c:pt>
                <c:pt idx="928">
                  <c:v>72.400000000000006</c:v>
                </c:pt>
                <c:pt idx="929">
                  <c:v>72.400000000000006</c:v>
                </c:pt>
                <c:pt idx="931">
                  <c:v>59.35</c:v>
                </c:pt>
                <c:pt idx="932">
                  <c:v>59.35</c:v>
                </c:pt>
                <c:pt idx="933">
                  <c:v>59.35</c:v>
                </c:pt>
                <c:pt idx="934">
                  <c:v>61.99</c:v>
                </c:pt>
                <c:pt idx="935">
                  <c:v>61.99</c:v>
                </c:pt>
                <c:pt idx="936">
                  <c:v>61.99</c:v>
                </c:pt>
                <c:pt idx="937">
                  <c:v>61.99</c:v>
                </c:pt>
                <c:pt idx="938">
                  <c:v>61.99</c:v>
                </c:pt>
                <c:pt idx="939">
                  <c:v>61.99</c:v>
                </c:pt>
                <c:pt idx="940">
                  <c:v>61.99</c:v>
                </c:pt>
                <c:pt idx="941">
                  <c:v>61.99</c:v>
                </c:pt>
                <c:pt idx="942">
                  <c:v>61.99</c:v>
                </c:pt>
                <c:pt idx="943">
                  <c:v>61.99</c:v>
                </c:pt>
                <c:pt idx="944">
                  <c:v>61.99</c:v>
                </c:pt>
                <c:pt idx="945">
                  <c:v>61.99</c:v>
                </c:pt>
                <c:pt idx="946">
                  <c:v>61.99</c:v>
                </c:pt>
                <c:pt idx="947">
                  <c:v>61.99</c:v>
                </c:pt>
                <c:pt idx="948">
                  <c:v>61.99</c:v>
                </c:pt>
                <c:pt idx="949">
                  <c:v>61.99</c:v>
                </c:pt>
                <c:pt idx="950">
                  <c:v>61.99</c:v>
                </c:pt>
                <c:pt idx="951">
                  <c:v>61.99</c:v>
                </c:pt>
                <c:pt idx="952">
                  <c:v>61.99</c:v>
                </c:pt>
                <c:pt idx="954">
                  <c:v>69.468999999999994</c:v>
                </c:pt>
                <c:pt idx="955">
                  <c:v>62.07</c:v>
                </c:pt>
                <c:pt idx="956">
                  <c:v>59.12</c:v>
                </c:pt>
                <c:pt idx="958">
                  <c:v>148.5</c:v>
                </c:pt>
                <c:pt idx="959">
                  <c:v>100</c:v>
                </c:pt>
                <c:pt idx="960">
                  <c:v>100</c:v>
                </c:pt>
                <c:pt idx="961">
                  <c:v>100</c:v>
                </c:pt>
                <c:pt idx="962">
                  <c:v>89.32</c:v>
                </c:pt>
                <c:pt idx="963">
                  <c:v>90.86</c:v>
                </c:pt>
                <c:pt idx="964">
                  <c:v>64.772000000000006</c:v>
                </c:pt>
                <c:pt idx="965">
                  <c:v>64.772000000000006</c:v>
                </c:pt>
                <c:pt idx="966">
                  <c:v>64.772000000000006</c:v>
                </c:pt>
                <c:pt idx="967">
                  <c:v>46.28</c:v>
                </c:pt>
                <c:pt idx="968">
                  <c:v>46.28</c:v>
                </c:pt>
                <c:pt idx="969">
                  <c:v>46.28</c:v>
                </c:pt>
                <c:pt idx="970">
                  <c:v>47.844999999999999</c:v>
                </c:pt>
                <c:pt idx="971">
                  <c:v>64.907000000000011</c:v>
                </c:pt>
                <c:pt idx="972">
                  <c:v>64.907000000000011</c:v>
                </c:pt>
                <c:pt idx="973">
                  <c:v>64.907000000000011</c:v>
                </c:pt>
                <c:pt idx="974">
                  <c:v>12.557600000000001</c:v>
                </c:pt>
                <c:pt idx="975">
                  <c:v>12.557600000000001</c:v>
                </c:pt>
                <c:pt idx="977">
                  <c:v>20</c:v>
                </c:pt>
                <c:pt idx="978">
                  <c:v>31.73</c:v>
                </c:pt>
                <c:pt idx="979">
                  <c:v>31.73</c:v>
                </c:pt>
                <c:pt idx="980">
                  <c:v>31.78</c:v>
                </c:pt>
                <c:pt idx="981">
                  <c:v>31.78</c:v>
                </c:pt>
                <c:pt idx="982">
                  <c:v>31.78</c:v>
                </c:pt>
                <c:pt idx="983">
                  <c:v>31.78</c:v>
                </c:pt>
                <c:pt idx="984">
                  <c:v>31.73</c:v>
                </c:pt>
                <c:pt idx="985">
                  <c:v>31.78</c:v>
                </c:pt>
                <c:pt idx="986">
                  <c:v>31.73</c:v>
                </c:pt>
                <c:pt idx="987">
                  <c:v>31.78</c:v>
                </c:pt>
                <c:pt idx="988">
                  <c:v>87.93</c:v>
                </c:pt>
                <c:pt idx="993">
                  <c:v>150</c:v>
                </c:pt>
                <c:pt idx="995">
                  <c:v>31.89</c:v>
                </c:pt>
                <c:pt idx="996">
                  <c:v>61.134999999999998</c:v>
                </c:pt>
                <c:pt idx="997">
                  <c:v>12.402499999999996</c:v>
                </c:pt>
                <c:pt idx="998">
                  <c:v>13.057999999999998</c:v>
                </c:pt>
                <c:pt idx="999">
                  <c:v>150</c:v>
                </c:pt>
                <c:pt idx="1000">
                  <c:v>150</c:v>
                </c:pt>
                <c:pt idx="1002">
                  <c:v>50</c:v>
                </c:pt>
                <c:pt idx="1003">
                  <c:v>50</c:v>
                </c:pt>
                <c:pt idx="1004">
                  <c:v>50</c:v>
                </c:pt>
                <c:pt idx="1005">
                  <c:v>50</c:v>
                </c:pt>
                <c:pt idx="1006">
                  <c:v>50</c:v>
                </c:pt>
                <c:pt idx="1007">
                  <c:v>62.001999999999995</c:v>
                </c:pt>
                <c:pt idx="1008">
                  <c:v>62.001999999999995</c:v>
                </c:pt>
                <c:pt idx="1009">
                  <c:v>31.94</c:v>
                </c:pt>
                <c:pt idx="1010">
                  <c:v>31.78</c:v>
                </c:pt>
                <c:pt idx="1011">
                  <c:v>31.78</c:v>
                </c:pt>
                <c:pt idx="1012">
                  <c:v>67.683000000000007</c:v>
                </c:pt>
                <c:pt idx="1013">
                  <c:v>90.33</c:v>
                </c:pt>
                <c:pt idx="1014">
                  <c:v>90.33</c:v>
                </c:pt>
                <c:pt idx="1015">
                  <c:v>62.392999999999994</c:v>
                </c:pt>
                <c:pt idx="1016">
                  <c:v>62.392999999999994</c:v>
                </c:pt>
                <c:pt idx="1017">
                  <c:v>62.392999999999994</c:v>
                </c:pt>
                <c:pt idx="1018">
                  <c:v>62.392999999999994</c:v>
                </c:pt>
                <c:pt idx="1019">
                  <c:v>62.392999999999994</c:v>
                </c:pt>
                <c:pt idx="1020">
                  <c:v>62.392999999999994</c:v>
                </c:pt>
                <c:pt idx="1021">
                  <c:v>62.392999999999994</c:v>
                </c:pt>
                <c:pt idx="1022">
                  <c:v>62.392999999999994</c:v>
                </c:pt>
                <c:pt idx="1023">
                  <c:v>62.392999999999994</c:v>
                </c:pt>
                <c:pt idx="1024">
                  <c:v>62.392999999999994</c:v>
                </c:pt>
                <c:pt idx="1025">
                  <c:v>62.392999999999994</c:v>
                </c:pt>
                <c:pt idx="1026">
                  <c:v>62.392999999999994</c:v>
                </c:pt>
                <c:pt idx="1027">
                  <c:v>62.392999999999994</c:v>
                </c:pt>
                <c:pt idx="1028">
                  <c:v>62.392999999999994</c:v>
                </c:pt>
                <c:pt idx="1029">
                  <c:v>53.945</c:v>
                </c:pt>
                <c:pt idx="1030">
                  <c:v>53.945</c:v>
                </c:pt>
                <c:pt idx="1031">
                  <c:v>53.945</c:v>
                </c:pt>
                <c:pt idx="1032">
                  <c:v>53.945</c:v>
                </c:pt>
                <c:pt idx="1033">
                  <c:v>59.087999999999994</c:v>
                </c:pt>
                <c:pt idx="1034">
                  <c:v>59.087999999999994</c:v>
                </c:pt>
                <c:pt idx="1035">
                  <c:v>53.945</c:v>
                </c:pt>
                <c:pt idx="1036">
                  <c:v>59.087999999999994</c:v>
                </c:pt>
                <c:pt idx="1037">
                  <c:v>49.805</c:v>
                </c:pt>
                <c:pt idx="1038">
                  <c:v>53.54</c:v>
                </c:pt>
                <c:pt idx="1039">
                  <c:v>53.54</c:v>
                </c:pt>
                <c:pt idx="1040">
                  <c:v>53.54</c:v>
                </c:pt>
                <c:pt idx="1041">
                  <c:v>53.54</c:v>
                </c:pt>
                <c:pt idx="1042">
                  <c:v>53.54</c:v>
                </c:pt>
                <c:pt idx="1043">
                  <c:v>53.54</c:v>
                </c:pt>
                <c:pt idx="1044">
                  <c:v>49.064999999999998</c:v>
                </c:pt>
                <c:pt idx="1045">
                  <c:v>58.021000000000001</c:v>
                </c:pt>
                <c:pt idx="1046">
                  <c:v>49.064999999999998</c:v>
                </c:pt>
                <c:pt idx="1047">
                  <c:v>49.064999999999998</c:v>
                </c:pt>
                <c:pt idx="1049">
                  <c:v>31.78</c:v>
                </c:pt>
                <c:pt idx="1050">
                  <c:v>31.78</c:v>
                </c:pt>
                <c:pt idx="1051">
                  <c:v>31.78</c:v>
                </c:pt>
                <c:pt idx="1052">
                  <c:v>31.78</c:v>
                </c:pt>
                <c:pt idx="1053">
                  <c:v>100</c:v>
                </c:pt>
                <c:pt idx="1054">
                  <c:v>100</c:v>
                </c:pt>
                <c:pt idx="1055">
                  <c:v>100</c:v>
                </c:pt>
                <c:pt idx="1056">
                  <c:v>100</c:v>
                </c:pt>
                <c:pt idx="1057">
                  <c:v>100</c:v>
                </c:pt>
                <c:pt idx="1058">
                  <c:v>100</c:v>
                </c:pt>
                <c:pt idx="1059">
                  <c:v>53.4</c:v>
                </c:pt>
                <c:pt idx="1060">
                  <c:v>136.38</c:v>
                </c:pt>
                <c:pt idx="1061">
                  <c:v>153.5</c:v>
                </c:pt>
                <c:pt idx="1062">
                  <c:v>228.3</c:v>
                </c:pt>
                <c:pt idx="1063">
                  <c:v>136.38</c:v>
                </c:pt>
                <c:pt idx="1064">
                  <c:v>136.38</c:v>
                </c:pt>
                <c:pt idx="1065">
                  <c:v>153.30000000000001</c:v>
                </c:pt>
                <c:pt idx="1066">
                  <c:v>136.38</c:v>
                </c:pt>
                <c:pt idx="1067">
                  <c:v>136.38</c:v>
                </c:pt>
                <c:pt idx="1068">
                  <c:v>136.38</c:v>
                </c:pt>
                <c:pt idx="1069">
                  <c:v>93.2</c:v>
                </c:pt>
                <c:pt idx="1070">
                  <c:v>75</c:v>
                </c:pt>
                <c:pt idx="1071">
                  <c:v>75</c:v>
                </c:pt>
                <c:pt idx="1072">
                  <c:v>75</c:v>
                </c:pt>
                <c:pt idx="1073">
                  <c:v>75</c:v>
                </c:pt>
                <c:pt idx="1074">
                  <c:v>75</c:v>
                </c:pt>
                <c:pt idx="1075">
                  <c:v>75</c:v>
                </c:pt>
                <c:pt idx="1076">
                  <c:v>75</c:v>
                </c:pt>
                <c:pt idx="1077">
                  <c:v>49.185000000000002</c:v>
                </c:pt>
                <c:pt idx="1078">
                  <c:v>25.184999999999999</c:v>
                </c:pt>
                <c:pt idx="1079">
                  <c:v>25.184999999999999</c:v>
                </c:pt>
                <c:pt idx="1080">
                  <c:v>25.184999999999999</c:v>
                </c:pt>
                <c:pt idx="1081">
                  <c:v>25.184999999999999</c:v>
                </c:pt>
                <c:pt idx="1082">
                  <c:v>25.184999999999999</c:v>
                </c:pt>
                <c:pt idx="1083">
                  <c:v>25.184999999999999</c:v>
                </c:pt>
                <c:pt idx="1084">
                  <c:v>25.184999999999999</c:v>
                </c:pt>
                <c:pt idx="1085">
                  <c:v>25.184999999999999</c:v>
                </c:pt>
                <c:pt idx="1086">
                  <c:v>25.184999999999999</c:v>
                </c:pt>
                <c:pt idx="1087">
                  <c:v>25.184999999999999</c:v>
                </c:pt>
                <c:pt idx="1088">
                  <c:v>25.184999999999999</c:v>
                </c:pt>
                <c:pt idx="1089">
                  <c:v>25.184999999999999</c:v>
                </c:pt>
                <c:pt idx="1090">
                  <c:v>25.184999999999999</c:v>
                </c:pt>
                <c:pt idx="1091">
                  <c:v>25.184999999999999</c:v>
                </c:pt>
                <c:pt idx="1092">
                  <c:v>25.184999999999999</c:v>
                </c:pt>
                <c:pt idx="1093">
                  <c:v>25.184999999999999</c:v>
                </c:pt>
                <c:pt idx="1094">
                  <c:v>25.184999999999999</c:v>
                </c:pt>
                <c:pt idx="1095">
                  <c:v>25.184999999999999</c:v>
                </c:pt>
                <c:pt idx="1096">
                  <c:v>25.184999999999999</c:v>
                </c:pt>
                <c:pt idx="1097">
                  <c:v>25.184999999999999</c:v>
                </c:pt>
                <c:pt idx="1098">
                  <c:v>50.805</c:v>
                </c:pt>
                <c:pt idx="1099">
                  <c:v>50.805</c:v>
                </c:pt>
                <c:pt idx="1100">
                  <c:v>200</c:v>
                </c:pt>
                <c:pt idx="1101">
                  <c:v>200</c:v>
                </c:pt>
                <c:pt idx="1102">
                  <c:v>200</c:v>
                </c:pt>
                <c:pt idx="1103">
                  <c:v>200</c:v>
                </c:pt>
                <c:pt idx="1104">
                  <c:v>200</c:v>
                </c:pt>
                <c:pt idx="1105">
                  <c:v>200</c:v>
                </c:pt>
                <c:pt idx="1106">
                  <c:v>20</c:v>
                </c:pt>
                <c:pt idx="1107">
                  <c:v>20</c:v>
                </c:pt>
                <c:pt idx="1108">
                  <c:v>20</c:v>
                </c:pt>
                <c:pt idx="1109">
                  <c:v>20</c:v>
                </c:pt>
                <c:pt idx="1110">
                  <c:v>20</c:v>
                </c:pt>
                <c:pt idx="1111">
                  <c:v>20</c:v>
                </c:pt>
                <c:pt idx="1112">
                  <c:v>20</c:v>
                </c:pt>
                <c:pt idx="1113">
                  <c:v>20</c:v>
                </c:pt>
                <c:pt idx="1114">
                  <c:v>20</c:v>
                </c:pt>
                <c:pt idx="1115">
                  <c:v>20</c:v>
                </c:pt>
                <c:pt idx="1116">
                  <c:v>20</c:v>
                </c:pt>
                <c:pt idx="1117">
                  <c:v>20</c:v>
                </c:pt>
                <c:pt idx="1118">
                  <c:v>20</c:v>
                </c:pt>
                <c:pt idx="1119">
                  <c:v>20</c:v>
                </c:pt>
                <c:pt idx="1120">
                  <c:v>20</c:v>
                </c:pt>
                <c:pt idx="1121">
                  <c:v>20</c:v>
                </c:pt>
                <c:pt idx="1122">
                  <c:v>20</c:v>
                </c:pt>
                <c:pt idx="1123">
                  <c:v>20</c:v>
                </c:pt>
                <c:pt idx="1124">
                  <c:v>20</c:v>
                </c:pt>
                <c:pt idx="1125">
                  <c:v>20</c:v>
                </c:pt>
                <c:pt idx="1126">
                  <c:v>20</c:v>
                </c:pt>
                <c:pt idx="1127">
                  <c:v>20</c:v>
                </c:pt>
                <c:pt idx="1128">
                  <c:v>20</c:v>
                </c:pt>
                <c:pt idx="1129">
                  <c:v>100</c:v>
                </c:pt>
                <c:pt idx="1130">
                  <c:v>400</c:v>
                </c:pt>
                <c:pt idx="1132">
                  <c:v>215</c:v>
                </c:pt>
                <c:pt idx="1133">
                  <c:v>172</c:v>
                </c:pt>
                <c:pt idx="1134">
                  <c:v>215</c:v>
                </c:pt>
                <c:pt idx="1135">
                  <c:v>172</c:v>
                </c:pt>
                <c:pt idx="1136">
                  <c:v>172</c:v>
                </c:pt>
                <c:pt idx="1137">
                  <c:v>172</c:v>
                </c:pt>
                <c:pt idx="1138">
                  <c:v>215</c:v>
                </c:pt>
                <c:pt idx="1139">
                  <c:v>215</c:v>
                </c:pt>
                <c:pt idx="1140">
                  <c:v>215</c:v>
                </c:pt>
                <c:pt idx="1141">
                  <c:v>215</c:v>
                </c:pt>
                <c:pt idx="1142">
                  <c:v>215</c:v>
                </c:pt>
                <c:pt idx="1143">
                  <c:v>215</c:v>
                </c:pt>
                <c:pt idx="1144">
                  <c:v>172</c:v>
                </c:pt>
                <c:pt idx="1145">
                  <c:v>215</c:v>
                </c:pt>
                <c:pt idx="1146">
                  <c:v>62.351999999999997</c:v>
                </c:pt>
                <c:pt idx="1150">
                  <c:v>50</c:v>
                </c:pt>
                <c:pt idx="1151">
                  <c:v>250</c:v>
                </c:pt>
                <c:pt idx="1152">
                  <c:v>250</c:v>
                </c:pt>
                <c:pt idx="1153">
                  <c:v>250</c:v>
                </c:pt>
                <c:pt idx="1154">
                  <c:v>250</c:v>
                </c:pt>
                <c:pt idx="1155">
                  <c:v>60</c:v>
                </c:pt>
                <c:pt idx="1156">
                  <c:v>60</c:v>
                </c:pt>
                <c:pt idx="1157">
                  <c:v>60</c:v>
                </c:pt>
                <c:pt idx="1159">
                  <c:v>100</c:v>
                </c:pt>
                <c:pt idx="1160">
                  <c:v>100</c:v>
                </c:pt>
                <c:pt idx="1161">
                  <c:v>100</c:v>
                </c:pt>
                <c:pt idx="1162">
                  <c:v>89.33</c:v>
                </c:pt>
                <c:pt idx="1164">
                  <c:v>5</c:v>
                </c:pt>
                <c:pt idx="1165">
                  <c:v>51</c:v>
                </c:pt>
                <c:pt idx="1166">
                  <c:v>60</c:v>
                </c:pt>
                <c:pt idx="1167">
                  <c:v>71.5</c:v>
                </c:pt>
                <c:pt idx="1168">
                  <c:v>71.5</c:v>
                </c:pt>
                <c:pt idx="1169">
                  <c:v>71.5</c:v>
                </c:pt>
                <c:pt idx="1170">
                  <c:v>71.5</c:v>
                </c:pt>
                <c:pt idx="1171">
                  <c:v>71.5</c:v>
                </c:pt>
                <c:pt idx="1172">
                  <c:v>71.5</c:v>
                </c:pt>
                <c:pt idx="1173">
                  <c:v>71.5</c:v>
                </c:pt>
                <c:pt idx="1174">
                  <c:v>71.5</c:v>
                </c:pt>
                <c:pt idx="1175">
                  <c:v>71.5</c:v>
                </c:pt>
                <c:pt idx="1176">
                  <c:v>71.5</c:v>
                </c:pt>
                <c:pt idx="1177">
                  <c:v>71.5</c:v>
                </c:pt>
                <c:pt idx="1178">
                  <c:v>71.5</c:v>
                </c:pt>
                <c:pt idx="1179">
                  <c:v>90.33</c:v>
                </c:pt>
                <c:pt idx="1180">
                  <c:v>90.33</c:v>
                </c:pt>
                <c:pt idx="1181">
                  <c:v>67.683000000000007</c:v>
                </c:pt>
                <c:pt idx="1182">
                  <c:v>70</c:v>
                </c:pt>
                <c:pt idx="1183">
                  <c:v>70</c:v>
                </c:pt>
                <c:pt idx="1184">
                  <c:v>70</c:v>
                </c:pt>
                <c:pt idx="1185">
                  <c:v>70</c:v>
                </c:pt>
                <c:pt idx="1186">
                  <c:v>70</c:v>
                </c:pt>
                <c:pt idx="1187">
                  <c:v>70</c:v>
                </c:pt>
                <c:pt idx="1188">
                  <c:v>70</c:v>
                </c:pt>
                <c:pt idx="1189">
                  <c:v>210</c:v>
                </c:pt>
                <c:pt idx="1190">
                  <c:v>210</c:v>
                </c:pt>
                <c:pt idx="1191">
                  <c:v>210</c:v>
                </c:pt>
                <c:pt idx="1192">
                  <c:v>210</c:v>
                </c:pt>
                <c:pt idx="1193">
                  <c:v>210</c:v>
                </c:pt>
                <c:pt idx="1194">
                  <c:v>210</c:v>
                </c:pt>
                <c:pt idx="1195">
                  <c:v>210</c:v>
                </c:pt>
                <c:pt idx="1196">
                  <c:v>210</c:v>
                </c:pt>
                <c:pt idx="1197">
                  <c:v>210</c:v>
                </c:pt>
                <c:pt idx="1198">
                  <c:v>210</c:v>
                </c:pt>
                <c:pt idx="1199">
                  <c:v>116</c:v>
                </c:pt>
                <c:pt idx="1200">
                  <c:v>116</c:v>
                </c:pt>
                <c:pt idx="1201">
                  <c:v>116</c:v>
                </c:pt>
                <c:pt idx="1202">
                  <c:v>122</c:v>
                </c:pt>
                <c:pt idx="1203">
                  <c:v>116</c:v>
                </c:pt>
                <c:pt idx="1204">
                  <c:v>116</c:v>
                </c:pt>
                <c:pt idx="1205">
                  <c:v>116</c:v>
                </c:pt>
                <c:pt idx="1206">
                  <c:v>116</c:v>
                </c:pt>
                <c:pt idx="1207">
                  <c:v>170</c:v>
                </c:pt>
                <c:pt idx="1208">
                  <c:v>170</c:v>
                </c:pt>
                <c:pt idx="1209">
                  <c:v>170</c:v>
                </c:pt>
                <c:pt idx="1210">
                  <c:v>275</c:v>
                </c:pt>
                <c:pt idx="1213">
                  <c:v>150</c:v>
                </c:pt>
                <c:pt idx="1214">
                  <c:v>150</c:v>
                </c:pt>
                <c:pt idx="1215">
                  <c:v>150</c:v>
                </c:pt>
                <c:pt idx="1216">
                  <c:v>150</c:v>
                </c:pt>
                <c:pt idx="1217">
                  <c:v>150</c:v>
                </c:pt>
                <c:pt idx="1218">
                  <c:v>150</c:v>
                </c:pt>
                <c:pt idx="1219">
                  <c:v>150</c:v>
                </c:pt>
                <c:pt idx="1220">
                  <c:v>150</c:v>
                </c:pt>
                <c:pt idx="1221">
                  <c:v>150</c:v>
                </c:pt>
                <c:pt idx="1222">
                  <c:v>150</c:v>
                </c:pt>
                <c:pt idx="1223">
                  <c:v>41.042999999999999</c:v>
                </c:pt>
                <c:pt idx="1224">
                  <c:v>41.042999999999999</c:v>
                </c:pt>
                <c:pt idx="1225">
                  <c:v>41.042999999999999</c:v>
                </c:pt>
                <c:pt idx="1226">
                  <c:v>41.042999999999999</c:v>
                </c:pt>
                <c:pt idx="1227">
                  <c:v>41.042999999999999</c:v>
                </c:pt>
                <c:pt idx="1228">
                  <c:v>41.042999999999999</c:v>
                </c:pt>
                <c:pt idx="1229">
                  <c:v>41.042999999999999</c:v>
                </c:pt>
                <c:pt idx="1230">
                  <c:v>41.042999999999999</c:v>
                </c:pt>
                <c:pt idx="1231">
                  <c:v>41.042999999999999</c:v>
                </c:pt>
                <c:pt idx="1232">
                  <c:v>41.042999999999999</c:v>
                </c:pt>
                <c:pt idx="1233">
                  <c:v>93.5</c:v>
                </c:pt>
                <c:pt idx="1234">
                  <c:v>93.5</c:v>
                </c:pt>
                <c:pt idx="1235">
                  <c:v>93.5</c:v>
                </c:pt>
                <c:pt idx="1237">
                  <c:v>179.25</c:v>
                </c:pt>
                <c:pt idx="1238">
                  <c:v>179.25</c:v>
                </c:pt>
                <c:pt idx="1239">
                  <c:v>75</c:v>
                </c:pt>
                <c:pt idx="1240">
                  <c:v>75</c:v>
                </c:pt>
                <c:pt idx="1241">
                  <c:v>75</c:v>
                </c:pt>
                <c:pt idx="1242">
                  <c:v>75</c:v>
                </c:pt>
                <c:pt idx="1243">
                  <c:v>75</c:v>
                </c:pt>
                <c:pt idx="1244">
                  <c:v>75</c:v>
                </c:pt>
                <c:pt idx="1245">
                  <c:v>75</c:v>
                </c:pt>
                <c:pt idx="1246">
                  <c:v>75</c:v>
                </c:pt>
                <c:pt idx="1247">
                  <c:v>75</c:v>
                </c:pt>
                <c:pt idx="1248">
                  <c:v>75</c:v>
                </c:pt>
                <c:pt idx="1249">
                  <c:v>75</c:v>
                </c:pt>
                <c:pt idx="1250">
                  <c:v>75</c:v>
                </c:pt>
                <c:pt idx="1251">
                  <c:v>75</c:v>
                </c:pt>
                <c:pt idx="1252">
                  <c:v>75</c:v>
                </c:pt>
                <c:pt idx="1253">
                  <c:v>75</c:v>
                </c:pt>
                <c:pt idx="1254">
                  <c:v>75</c:v>
                </c:pt>
                <c:pt idx="1255">
                  <c:v>48</c:v>
                </c:pt>
                <c:pt idx="1256">
                  <c:v>152</c:v>
                </c:pt>
                <c:pt idx="1257">
                  <c:v>44.59</c:v>
                </c:pt>
                <c:pt idx="1258">
                  <c:v>44.59</c:v>
                </c:pt>
                <c:pt idx="1259">
                  <c:v>44.59</c:v>
                </c:pt>
                <c:pt idx="1260">
                  <c:v>44.59</c:v>
                </c:pt>
                <c:pt idx="1261">
                  <c:v>44.59</c:v>
                </c:pt>
                <c:pt idx="1262">
                  <c:v>44.59</c:v>
                </c:pt>
                <c:pt idx="1263">
                  <c:v>44.59</c:v>
                </c:pt>
                <c:pt idx="1264">
                  <c:v>44.59</c:v>
                </c:pt>
                <c:pt idx="1265">
                  <c:v>44.59</c:v>
                </c:pt>
                <c:pt idx="1266">
                  <c:v>44.59</c:v>
                </c:pt>
                <c:pt idx="1267">
                  <c:v>44.59</c:v>
                </c:pt>
                <c:pt idx="1268">
                  <c:v>44.59</c:v>
                </c:pt>
                <c:pt idx="1269">
                  <c:v>44.59</c:v>
                </c:pt>
                <c:pt idx="1270">
                  <c:v>44.59</c:v>
                </c:pt>
                <c:pt idx="1271">
                  <c:v>55.603999999999999</c:v>
                </c:pt>
                <c:pt idx="1272">
                  <c:v>61.631</c:v>
                </c:pt>
                <c:pt idx="1273">
                  <c:v>61.631</c:v>
                </c:pt>
                <c:pt idx="1274">
                  <c:v>74.765000000000001</c:v>
                </c:pt>
                <c:pt idx="1275">
                  <c:v>72.400000000000006</c:v>
                </c:pt>
                <c:pt idx="1276">
                  <c:v>72.400000000000006</c:v>
                </c:pt>
                <c:pt idx="1277">
                  <c:v>72.400000000000006</c:v>
                </c:pt>
                <c:pt idx="1278">
                  <c:v>186.4</c:v>
                </c:pt>
                <c:pt idx="1279">
                  <c:v>186.4</c:v>
                </c:pt>
                <c:pt idx="1280">
                  <c:v>186.4</c:v>
                </c:pt>
                <c:pt idx="1281">
                  <c:v>186.4</c:v>
                </c:pt>
                <c:pt idx="1282">
                  <c:v>186.4</c:v>
                </c:pt>
                <c:pt idx="1283">
                  <c:v>53</c:v>
                </c:pt>
                <c:pt idx="1284">
                  <c:v>53</c:v>
                </c:pt>
                <c:pt idx="1285">
                  <c:v>53</c:v>
                </c:pt>
                <c:pt idx="1286">
                  <c:v>53</c:v>
                </c:pt>
                <c:pt idx="1287">
                  <c:v>53</c:v>
                </c:pt>
                <c:pt idx="1288">
                  <c:v>53</c:v>
                </c:pt>
                <c:pt idx="1289">
                  <c:v>53</c:v>
                </c:pt>
                <c:pt idx="1290">
                  <c:v>53</c:v>
                </c:pt>
                <c:pt idx="1291">
                  <c:v>53</c:v>
                </c:pt>
                <c:pt idx="1292">
                  <c:v>53</c:v>
                </c:pt>
                <c:pt idx="1293">
                  <c:v>53</c:v>
                </c:pt>
                <c:pt idx="1294">
                  <c:v>53</c:v>
                </c:pt>
                <c:pt idx="1295">
                  <c:v>53</c:v>
                </c:pt>
                <c:pt idx="1296">
                  <c:v>53</c:v>
                </c:pt>
                <c:pt idx="1297">
                  <c:v>11.553500000000001</c:v>
                </c:pt>
                <c:pt idx="1298">
                  <c:v>11.553500000000001</c:v>
                </c:pt>
                <c:pt idx="1299">
                  <c:v>11.553500000000001</c:v>
                </c:pt>
                <c:pt idx="1300">
                  <c:v>11.553500000000001</c:v>
                </c:pt>
                <c:pt idx="1301">
                  <c:v>180</c:v>
                </c:pt>
                <c:pt idx="1302">
                  <c:v>180</c:v>
                </c:pt>
                <c:pt idx="1303">
                  <c:v>180</c:v>
                </c:pt>
                <c:pt idx="1304">
                  <c:v>180</c:v>
                </c:pt>
                <c:pt idx="1305">
                  <c:v>180</c:v>
                </c:pt>
                <c:pt idx="1306">
                  <c:v>180</c:v>
                </c:pt>
                <c:pt idx="1307">
                  <c:v>180</c:v>
                </c:pt>
                <c:pt idx="1308">
                  <c:v>180</c:v>
                </c:pt>
                <c:pt idx="1309">
                  <c:v>180</c:v>
                </c:pt>
                <c:pt idx="1310">
                  <c:v>180</c:v>
                </c:pt>
                <c:pt idx="1311">
                  <c:v>250</c:v>
                </c:pt>
                <c:pt idx="1312">
                  <c:v>250</c:v>
                </c:pt>
                <c:pt idx="1313">
                  <c:v>250</c:v>
                </c:pt>
                <c:pt idx="1314">
                  <c:v>250</c:v>
                </c:pt>
                <c:pt idx="1315">
                  <c:v>250</c:v>
                </c:pt>
                <c:pt idx="1316">
                  <c:v>250</c:v>
                </c:pt>
                <c:pt idx="1318">
                  <c:v>250</c:v>
                </c:pt>
                <c:pt idx="1319">
                  <c:v>250</c:v>
                </c:pt>
                <c:pt idx="1320">
                  <c:v>250</c:v>
                </c:pt>
                <c:pt idx="1321">
                  <c:v>250</c:v>
                </c:pt>
                <c:pt idx="1322">
                  <c:v>250</c:v>
                </c:pt>
                <c:pt idx="1323">
                  <c:v>125</c:v>
                </c:pt>
                <c:pt idx="1324">
                  <c:v>125</c:v>
                </c:pt>
                <c:pt idx="1325">
                  <c:v>125</c:v>
                </c:pt>
                <c:pt idx="1326">
                  <c:v>125</c:v>
                </c:pt>
                <c:pt idx="1327">
                  <c:v>125</c:v>
                </c:pt>
                <c:pt idx="1328">
                  <c:v>125</c:v>
                </c:pt>
                <c:pt idx="1329">
                  <c:v>125</c:v>
                </c:pt>
                <c:pt idx="1330">
                  <c:v>125</c:v>
                </c:pt>
                <c:pt idx="1331">
                  <c:v>125</c:v>
                </c:pt>
                <c:pt idx="1332">
                  <c:v>125</c:v>
                </c:pt>
                <c:pt idx="1333">
                  <c:v>125</c:v>
                </c:pt>
                <c:pt idx="1334">
                  <c:v>125</c:v>
                </c:pt>
                <c:pt idx="1335">
                  <c:v>125</c:v>
                </c:pt>
                <c:pt idx="1336">
                  <c:v>125</c:v>
                </c:pt>
                <c:pt idx="1337">
                  <c:v>125</c:v>
                </c:pt>
                <c:pt idx="1338">
                  <c:v>125</c:v>
                </c:pt>
                <c:pt idx="1339">
                  <c:v>125</c:v>
                </c:pt>
                <c:pt idx="1340">
                  <c:v>125</c:v>
                </c:pt>
                <c:pt idx="1341">
                  <c:v>125</c:v>
                </c:pt>
                <c:pt idx="1342">
                  <c:v>125</c:v>
                </c:pt>
                <c:pt idx="1343">
                  <c:v>137.5</c:v>
                </c:pt>
                <c:pt idx="1344">
                  <c:v>137.5</c:v>
                </c:pt>
                <c:pt idx="1345">
                  <c:v>137.5</c:v>
                </c:pt>
                <c:pt idx="1346">
                  <c:v>137.5</c:v>
                </c:pt>
                <c:pt idx="1347">
                  <c:v>137.5</c:v>
                </c:pt>
                <c:pt idx="1348">
                  <c:v>137.5</c:v>
                </c:pt>
                <c:pt idx="1349">
                  <c:v>137.5</c:v>
                </c:pt>
                <c:pt idx="1350">
                  <c:v>137.5</c:v>
                </c:pt>
                <c:pt idx="1351">
                  <c:v>200</c:v>
                </c:pt>
                <c:pt idx="1352">
                  <c:v>200</c:v>
                </c:pt>
                <c:pt idx="1353">
                  <c:v>200</c:v>
                </c:pt>
                <c:pt idx="1354">
                  <c:v>200</c:v>
                </c:pt>
                <c:pt idx="1364">
                  <c:v>245</c:v>
                </c:pt>
                <c:pt idx="1365">
                  <c:v>185</c:v>
                </c:pt>
                <c:pt idx="1366">
                  <c:v>20</c:v>
                </c:pt>
                <c:pt idx="1368">
                  <c:v>87.5</c:v>
                </c:pt>
                <c:pt idx="1369">
                  <c:v>87.5</c:v>
                </c:pt>
                <c:pt idx="1370">
                  <c:v>70</c:v>
                </c:pt>
                <c:pt idx="1371">
                  <c:v>173</c:v>
                </c:pt>
                <c:pt idx="1372">
                  <c:v>173</c:v>
                </c:pt>
                <c:pt idx="1373">
                  <c:v>173</c:v>
                </c:pt>
                <c:pt idx="1374">
                  <c:v>173</c:v>
                </c:pt>
                <c:pt idx="1375">
                  <c:v>173</c:v>
                </c:pt>
                <c:pt idx="1376">
                  <c:v>173</c:v>
                </c:pt>
                <c:pt idx="1377">
                  <c:v>173</c:v>
                </c:pt>
                <c:pt idx="1378">
                  <c:v>173</c:v>
                </c:pt>
                <c:pt idx="1379">
                  <c:v>173</c:v>
                </c:pt>
                <c:pt idx="1380">
                  <c:v>173</c:v>
                </c:pt>
                <c:pt idx="1381">
                  <c:v>173</c:v>
                </c:pt>
                <c:pt idx="1382">
                  <c:v>173</c:v>
                </c:pt>
                <c:pt idx="1383">
                  <c:v>173</c:v>
                </c:pt>
                <c:pt idx="1384">
                  <c:v>173</c:v>
                </c:pt>
                <c:pt idx="1385">
                  <c:v>173</c:v>
                </c:pt>
                <c:pt idx="1386">
                  <c:v>173</c:v>
                </c:pt>
                <c:pt idx="1387">
                  <c:v>173</c:v>
                </c:pt>
                <c:pt idx="1388">
                  <c:v>173</c:v>
                </c:pt>
                <c:pt idx="1389">
                  <c:v>173</c:v>
                </c:pt>
                <c:pt idx="1390">
                  <c:v>173</c:v>
                </c:pt>
                <c:pt idx="1391">
                  <c:v>173</c:v>
                </c:pt>
                <c:pt idx="1392">
                  <c:v>173</c:v>
                </c:pt>
                <c:pt idx="1393">
                  <c:v>173</c:v>
                </c:pt>
                <c:pt idx="1394">
                  <c:v>20</c:v>
                </c:pt>
                <c:pt idx="1395">
                  <c:v>35</c:v>
                </c:pt>
                <c:pt idx="1396">
                  <c:v>25</c:v>
                </c:pt>
                <c:pt idx="1397">
                  <c:v>240</c:v>
                </c:pt>
                <c:pt idx="1399">
                  <c:v>60</c:v>
                </c:pt>
                <c:pt idx="1400">
                  <c:v>70</c:v>
                </c:pt>
                <c:pt idx="1401">
                  <c:v>70</c:v>
                </c:pt>
                <c:pt idx="1402">
                  <c:v>333</c:v>
                </c:pt>
                <c:pt idx="1403">
                  <c:v>333</c:v>
                </c:pt>
                <c:pt idx="1404">
                  <c:v>333</c:v>
                </c:pt>
                <c:pt idx="1405">
                  <c:v>333</c:v>
                </c:pt>
                <c:pt idx="1406">
                  <c:v>333</c:v>
                </c:pt>
                <c:pt idx="1407">
                  <c:v>333</c:v>
                </c:pt>
                <c:pt idx="1408">
                  <c:v>333</c:v>
                </c:pt>
                <c:pt idx="1409">
                  <c:v>333</c:v>
                </c:pt>
                <c:pt idx="1410">
                  <c:v>333</c:v>
                </c:pt>
                <c:pt idx="1411">
                  <c:v>333</c:v>
                </c:pt>
                <c:pt idx="1412">
                  <c:v>333</c:v>
                </c:pt>
                <c:pt idx="1413">
                  <c:v>333</c:v>
                </c:pt>
                <c:pt idx="1414">
                  <c:v>333</c:v>
                </c:pt>
                <c:pt idx="1415">
                  <c:v>333</c:v>
                </c:pt>
                <c:pt idx="1416">
                  <c:v>333</c:v>
                </c:pt>
                <c:pt idx="1417">
                  <c:v>333</c:v>
                </c:pt>
                <c:pt idx="1418">
                  <c:v>333</c:v>
                </c:pt>
                <c:pt idx="1419">
                  <c:v>333</c:v>
                </c:pt>
                <c:pt idx="1420">
                  <c:v>333</c:v>
                </c:pt>
                <c:pt idx="1421">
                  <c:v>333</c:v>
                </c:pt>
                <c:pt idx="1422">
                  <c:v>333</c:v>
                </c:pt>
                <c:pt idx="1423">
                  <c:v>333</c:v>
                </c:pt>
                <c:pt idx="1424">
                  <c:v>333</c:v>
                </c:pt>
                <c:pt idx="1425">
                  <c:v>333</c:v>
                </c:pt>
                <c:pt idx="1426">
                  <c:v>333</c:v>
                </c:pt>
                <c:pt idx="1427">
                  <c:v>333</c:v>
                </c:pt>
                <c:pt idx="1428">
                  <c:v>333</c:v>
                </c:pt>
                <c:pt idx="1429">
                  <c:v>333</c:v>
                </c:pt>
                <c:pt idx="1430">
                  <c:v>333</c:v>
                </c:pt>
                <c:pt idx="1431">
                  <c:v>333</c:v>
                </c:pt>
                <c:pt idx="1432">
                  <c:v>49.192</c:v>
                </c:pt>
                <c:pt idx="1436">
                  <c:v>600</c:v>
                </c:pt>
                <c:pt idx="1437">
                  <c:v>900</c:v>
                </c:pt>
                <c:pt idx="1438">
                  <c:v>20</c:v>
                </c:pt>
                <c:pt idx="1440">
                  <c:v>60</c:v>
                </c:pt>
                <c:pt idx="1441">
                  <c:v>60</c:v>
                </c:pt>
                <c:pt idx="1442">
                  <c:v>62.53</c:v>
                </c:pt>
                <c:pt idx="1443">
                  <c:v>60</c:v>
                </c:pt>
                <c:pt idx="1444">
                  <c:v>60</c:v>
                </c:pt>
                <c:pt idx="1445">
                  <c:v>60</c:v>
                </c:pt>
                <c:pt idx="1446">
                  <c:v>60</c:v>
                </c:pt>
                <c:pt idx="1447">
                  <c:v>60</c:v>
                </c:pt>
                <c:pt idx="1448">
                  <c:v>60</c:v>
                </c:pt>
                <c:pt idx="1449">
                  <c:v>18</c:v>
                </c:pt>
                <c:pt idx="1450">
                  <c:v>70</c:v>
                </c:pt>
                <c:pt idx="1451">
                  <c:v>40</c:v>
                </c:pt>
                <c:pt idx="1452">
                  <c:v>87.5</c:v>
                </c:pt>
                <c:pt idx="1453">
                  <c:v>87.5</c:v>
                </c:pt>
                <c:pt idx="1454">
                  <c:v>87.5</c:v>
                </c:pt>
                <c:pt idx="1455">
                  <c:v>87.5</c:v>
                </c:pt>
                <c:pt idx="1456">
                  <c:v>3</c:v>
                </c:pt>
                <c:pt idx="1457">
                  <c:v>50</c:v>
                </c:pt>
                <c:pt idx="1458">
                  <c:v>40.32</c:v>
                </c:pt>
                <c:pt idx="1459">
                  <c:v>40.32</c:v>
                </c:pt>
                <c:pt idx="1460">
                  <c:v>40.32</c:v>
                </c:pt>
                <c:pt idx="1461">
                  <c:v>40.32</c:v>
                </c:pt>
                <c:pt idx="1462">
                  <c:v>40.32</c:v>
                </c:pt>
                <c:pt idx="1463">
                  <c:v>40.32</c:v>
                </c:pt>
                <c:pt idx="1464">
                  <c:v>40.32</c:v>
                </c:pt>
                <c:pt idx="1465">
                  <c:v>40.32</c:v>
                </c:pt>
                <c:pt idx="1466">
                  <c:v>40.32</c:v>
                </c:pt>
                <c:pt idx="1467">
                  <c:v>40.32</c:v>
                </c:pt>
                <c:pt idx="1468">
                  <c:v>40.32</c:v>
                </c:pt>
                <c:pt idx="1469">
                  <c:v>250</c:v>
                </c:pt>
                <c:pt idx="1470">
                  <c:v>250</c:v>
                </c:pt>
                <c:pt idx="1471">
                  <c:v>250</c:v>
                </c:pt>
                <c:pt idx="1472">
                  <c:v>250</c:v>
                </c:pt>
                <c:pt idx="1473">
                  <c:v>250</c:v>
                </c:pt>
                <c:pt idx="1474">
                  <c:v>250</c:v>
                </c:pt>
                <c:pt idx="1475">
                  <c:v>250</c:v>
                </c:pt>
                <c:pt idx="1476">
                  <c:v>250</c:v>
                </c:pt>
                <c:pt idx="1478">
                  <c:v>175</c:v>
                </c:pt>
                <c:pt idx="1479">
                  <c:v>175</c:v>
                </c:pt>
                <c:pt idx="1480">
                  <c:v>175</c:v>
                </c:pt>
                <c:pt idx="1481">
                  <c:v>175</c:v>
                </c:pt>
                <c:pt idx="1482">
                  <c:v>175</c:v>
                </c:pt>
                <c:pt idx="1483">
                  <c:v>175</c:v>
                </c:pt>
                <c:pt idx="1484">
                  <c:v>175</c:v>
                </c:pt>
                <c:pt idx="1485">
                  <c:v>175</c:v>
                </c:pt>
                <c:pt idx="1486">
                  <c:v>175</c:v>
                </c:pt>
                <c:pt idx="1487">
                  <c:v>175</c:v>
                </c:pt>
                <c:pt idx="1488">
                  <c:v>175</c:v>
                </c:pt>
                <c:pt idx="1489">
                  <c:v>175</c:v>
                </c:pt>
                <c:pt idx="1490">
                  <c:v>175</c:v>
                </c:pt>
                <c:pt idx="1491">
                  <c:v>175</c:v>
                </c:pt>
                <c:pt idx="1492">
                  <c:v>175</c:v>
                </c:pt>
                <c:pt idx="1493">
                  <c:v>175</c:v>
                </c:pt>
                <c:pt idx="1494">
                  <c:v>175</c:v>
                </c:pt>
                <c:pt idx="1495">
                  <c:v>175</c:v>
                </c:pt>
                <c:pt idx="1496">
                  <c:v>175</c:v>
                </c:pt>
                <c:pt idx="1497">
                  <c:v>175</c:v>
                </c:pt>
                <c:pt idx="1498">
                  <c:v>246</c:v>
                </c:pt>
                <c:pt idx="1499">
                  <c:v>246</c:v>
                </c:pt>
                <c:pt idx="1500">
                  <c:v>246</c:v>
                </c:pt>
                <c:pt idx="1501">
                  <c:v>246</c:v>
                </c:pt>
                <c:pt idx="1502">
                  <c:v>246</c:v>
                </c:pt>
                <c:pt idx="1503">
                  <c:v>246</c:v>
                </c:pt>
                <c:pt idx="1504">
                  <c:v>246</c:v>
                </c:pt>
                <c:pt idx="1505">
                  <c:v>246</c:v>
                </c:pt>
                <c:pt idx="1506">
                  <c:v>246</c:v>
                </c:pt>
                <c:pt idx="1507">
                  <c:v>270</c:v>
                </c:pt>
                <c:pt idx="1508">
                  <c:v>246</c:v>
                </c:pt>
                <c:pt idx="1509">
                  <c:v>246</c:v>
                </c:pt>
                <c:pt idx="1510">
                  <c:v>249</c:v>
                </c:pt>
                <c:pt idx="1511">
                  <c:v>246</c:v>
                </c:pt>
                <c:pt idx="1512">
                  <c:v>246</c:v>
                </c:pt>
                <c:pt idx="1513">
                  <c:v>270</c:v>
                </c:pt>
                <c:pt idx="1514">
                  <c:v>246</c:v>
                </c:pt>
                <c:pt idx="1515">
                  <c:v>246</c:v>
                </c:pt>
                <c:pt idx="1516">
                  <c:v>246</c:v>
                </c:pt>
                <c:pt idx="1517">
                  <c:v>246</c:v>
                </c:pt>
                <c:pt idx="1518">
                  <c:v>246</c:v>
                </c:pt>
                <c:pt idx="1519">
                  <c:v>270</c:v>
                </c:pt>
                <c:pt idx="1520">
                  <c:v>246</c:v>
                </c:pt>
                <c:pt idx="1521">
                  <c:v>246</c:v>
                </c:pt>
                <c:pt idx="1522">
                  <c:v>270</c:v>
                </c:pt>
                <c:pt idx="1523">
                  <c:v>270</c:v>
                </c:pt>
                <c:pt idx="1524">
                  <c:v>246</c:v>
                </c:pt>
                <c:pt idx="1525">
                  <c:v>246</c:v>
                </c:pt>
                <c:pt idx="1526">
                  <c:v>246</c:v>
                </c:pt>
                <c:pt idx="1527">
                  <c:v>246</c:v>
                </c:pt>
                <c:pt idx="1528">
                  <c:v>246</c:v>
                </c:pt>
                <c:pt idx="1529">
                  <c:v>246</c:v>
                </c:pt>
                <c:pt idx="1530">
                  <c:v>125</c:v>
                </c:pt>
                <c:pt idx="1531">
                  <c:v>125</c:v>
                </c:pt>
                <c:pt idx="1532">
                  <c:v>125</c:v>
                </c:pt>
                <c:pt idx="1533">
                  <c:v>125</c:v>
                </c:pt>
                <c:pt idx="1534">
                  <c:v>125</c:v>
                </c:pt>
                <c:pt idx="1535">
                  <c:v>125</c:v>
                </c:pt>
                <c:pt idx="1536">
                  <c:v>125</c:v>
                </c:pt>
                <c:pt idx="1537">
                  <c:v>125</c:v>
                </c:pt>
                <c:pt idx="1538">
                  <c:v>125</c:v>
                </c:pt>
                <c:pt idx="1539">
                  <c:v>125</c:v>
                </c:pt>
                <c:pt idx="1540">
                  <c:v>125</c:v>
                </c:pt>
                <c:pt idx="1541">
                  <c:v>125</c:v>
                </c:pt>
                <c:pt idx="1542">
                  <c:v>125</c:v>
                </c:pt>
                <c:pt idx="1543">
                  <c:v>125</c:v>
                </c:pt>
                <c:pt idx="1544">
                  <c:v>125</c:v>
                </c:pt>
                <c:pt idx="1545">
                  <c:v>125</c:v>
                </c:pt>
                <c:pt idx="1546">
                  <c:v>125</c:v>
                </c:pt>
                <c:pt idx="1547">
                  <c:v>125</c:v>
                </c:pt>
                <c:pt idx="1548">
                  <c:v>125</c:v>
                </c:pt>
                <c:pt idx="1549">
                  <c:v>125</c:v>
                </c:pt>
                <c:pt idx="1550">
                  <c:v>125</c:v>
                </c:pt>
                <c:pt idx="1551">
                  <c:v>125</c:v>
                </c:pt>
                <c:pt idx="1552">
                  <c:v>125</c:v>
                </c:pt>
                <c:pt idx="1553">
                  <c:v>125</c:v>
                </c:pt>
                <c:pt idx="1554">
                  <c:v>125</c:v>
                </c:pt>
                <c:pt idx="1555">
                  <c:v>125</c:v>
                </c:pt>
                <c:pt idx="1556">
                  <c:v>125</c:v>
                </c:pt>
                <c:pt idx="1557">
                  <c:v>125</c:v>
                </c:pt>
                <c:pt idx="1558">
                  <c:v>125</c:v>
                </c:pt>
                <c:pt idx="1559">
                  <c:v>125</c:v>
                </c:pt>
                <c:pt idx="1560">
                  <c:v>125</c:v>
                </c:pt>
                <c:pt idx="1561">
                  <c:v>125</c:v>
                </c:pt>
                <c:pt idx="1562">
                  <c:v>125</c:v>
                </c:pt>
                <c:pt idx="1563">
                  <c:v>125</c:v>
                </c:pt>
                <c:pt idx="1564">
                  <c:v>125</c:v>
                </c:pt>
                <c:pt idx="1565">
                  <c:v>125</c:v>
                </c:pt>
                <c:pt idx="1566">
                  <c:v>125</c:v>
                </c:pt>
                <c:pt idx="1567">
                  <c:v>125</c:v>
                </c:pt>
                <c:pt idx="1568">
                  <c:v>125</c:v>
                </c:pt>
                <c:pt idx="1569">
                  <c:v>125</c:v>
                </c:pt>
                <c:pt idx="1570">
                  <c:v>125</c:v>
                </c:pt>
                <c:pt idx="1571">
                  <c:v>125</c:v>
                </c:pt>
                <c:pt idx="1572">
                  <c:v>125</c:v>
                </c:pt>
                <c:pt idx="1573">
                  <c:v>125</c:v>
                </c:pt>
                <c:pt idx="1574">
                  <c:v>125</c:v>
                </c:pt>
                <c:pt idx="1575">
                  <c:v>125</c:v>
                </c:pt>
                <c:pt idx="1576">
                  <c:v>125</c:v>
                </c:pt>
                <c:pt idx="1577">
                  <c:v>125</c:v>
                </c:pt>
                <c:pt idx="1578">
                  <c:v>125</c:v>
                </c:pt>
                <c:pt idx="1579">
                  <c:v>125</c:v>
                </c:pt>
                <c:pt idx="1580">
                  <c:v>125</c:v>
                </c:pt>
                <c:pt idx="1581">
                  <c:v>125</c:v>
                </c:pt>
                <c:pt idx="1582">
                  <c:v>125</c:v>
                </c:pt>
                <c:pt idx="1583">
                  <c:v>125</c:v>
                </c:pt>
                <c:pt idx="1584">
                  <c:v>125</c:v>
                </c:pt>
                <c:pt idx="1585">
                  <c:v>125</c:v>
                </c:pt>
                <c:pt idx="1586">
                  <c:v>125</c:v>
                </c:pt>
                <c:pt idx="1587">
                  <c:v>125</c:v>
                </c:pt>
                <c:pt idx="1588">
                  <c:v>125</c:v>
                </c:pt>
                <c:pt idx="1589">
                  <c:v>125</c:v>
                </c:pt>
                <c:pt idx="1591">
                  <c:v>800</c:v>
                </c:pt>
                <c:pt idx="1592">
                  <c:v>800</c:v>
                </c:pt>
                <c:pt idx="1593">
                  <c:v>800</c:v>
                </c:pt>
                <c:pt idx="1594">
                  <c:v>800</c:v>
                </c:pt>
                <c:pt idx="1595">
                  <c:v>85</c:v>
                </c:pt>
                <c:pt idx="1596">
                  <c:v>85</c:v>
                </c:pt>
                <c:pt idx="1597">
                  <c:v>200</c:v>
                </c:pt>
                <c:pt idx="1598">
                  <c:v>200</c:v>
                </c:pt>
                <c:pt idx="1599">
                  <c:v>200</c:v>
                </c:pt>
                <c:pt idx="1600">
                  <c:v>200</c:v>
                </c:pt>
                <c:pt idx="1601">
                  <c:v>200</c:v>
                </c:pt>
                <c:pt idx="1602">
                  <c:v>200</c:v>
                </c:pt>
                <c:pt idx="1603">
                  <c:v>200</c:v>
                </c:pt>
                <c:pt idx="1604">
                  <c:v>200</c:v>
                </c:pt>
                <c:pt idx="1605">
                  <c:v>200</c:v>
                </c:pt>
                <c:pt idx="1606">
                  <c:v>200</c:v>
                </c:pt>
                <c:pt idx="1607">
                  <c:v>200</c:v>
                </c:pt>
                <c:pt idx="1608">
                  <c:v>200</c:v>
                </c:pt>
                <c:pt idx="1609">
                  <c:v>200</c:v>
                </c:pt>
                <c:pt idx="1610">
                  <c:v>200</c:v>
                </c:pt>
                <c:pt idx="1611">
                  <c:v>200</c:v>
                </c:pt>
                <c:pt idx="1612">
                  <c:v>200</c:v>
                </c:pt>
                <c:pt idx="1613">
                  <c:v>200</c:v>
                </c:pt>
                <c:pt idx="1614">
                  <c:v>200</c:v>
                </c:pt>
                <c:pt idx="1615">
                  <c:v>200</c:v>
                </c:pt>
                <c:pt idx="1616">
                  <c:v>200</c:v>
                </c:pt>
                <c:pt idx="1617">
                  <c:v>200</c:v>
                </c:pt>
                <c:pt idx="1618">
                  <c:v>200</c:v>
                </c:pt>
                <c:pt idx="1619">
                  <c:v>200</c:v>
                </c:pt>
                <c:pt idx="1620">
                  <c:v>200</c:v>
                </c:pt>
                <c:pt idx="1621">
                  <c:v>114</c:v>
                </c:pt>
                <c:pt idx="1622">
                  <c:v>114</c:v>
                </c:pt>
                <c:pt idx="1623">
                  <c:v>114</c:v>
                </c:pt>
                <c:pt idx="1624">
                  <c:v>114</c:v>
                </c:pt>
                <c:pt idx="1626">
                  <c:v>333</c:v>
                </c:pt>
                <c:pt idx="1627">
                  <c:v>333</c:v>
                </c:pt>
                <c:pt idx="1628">
                  <c:v>333</c:v>
                </c:pt>
                <c:pt idx="1629">
                  <c:v>2</c:v>
                </c:pt>
                <c:pt idx="1630">
                  <c:v>125</c:v>
                </c:pt>
                <c:pt idx="1631">
                  <c:v>125</c:v>
                </c:pt>
                <c:pt idx="1632">
                  <c:v>125</c:v>
                </c:pt>
                <c:pt idx="1633">
                  <c:v>125</c:v>
                </c:pt>
                <c:pt idx="1634">
                  <c:v>125</c:v>
                </c:pt>
                <c:pt idx="1635">
                  <c:v>125</c:v>
                </c:pt>
                <c:pt idx="1636">
                  <c:v>125</c:v>
                </c:pt>
                <c:pt idx="1637">
                  <c:v>125</c:v>
                </c:pt>
                <c:pt idx="1638">
                  <c:v>125</c:v>
                </c:pt>
                <c:pt idx="1639">
                  <c:v>125</c:v>
                </c:pt>
                <c:pt idx="1640">
                  <c:v>125</c:v>
                </c:pt>
                <c:pt idx="1641">
                  <c:v>125</c:v>
                </c:pt>
                <c:pt idx="1642">
                  <c:v>125</c:v>
                </c:pt>
                <c:pt idx="1643">
                  <c:v>125</c:v>
                </c:pt>
                <c:pt idx="1644">
                  <c:v>71.5</c:v>
                </c:pt>
                <c:pt idx="1645">
                  <c:v>71.5</c:v>
                </c:pt>
                <c:pt idx="1646">
                  <c:v>71.5</c:v>
                </c:pt>
                <c:pt idx="1647">
                  <c:v>71.5</c:v>
                </c:pt>
                <c:pt idx="1648">
                  <c:v>71.5</c:v>
                </c:pt>
                <c:pt idx="1649">
                  <c:v>71.5</c:v>
                </c:pt>
                <c:pt idx="1650">
                  <c:v>71.5</c:v>
                </c:pt>
                <c:pt idx="1651">
                  <c:v>71.5</c:v>
                </c:pt>
                <c:pt idx="1652">
                  <c:v>71.5</c:v>
                </c:pt>
                <c:pt idx="1653">
                  <c:v>71.5</c:v>
                </c:pt>
                <c:pt idx="1654">
                  <c:v>71.5</c:v>
                </c:pt>
                <c:pt idx="1655">
                  <c:v>71.5</c:v>
                </c:pt>
                <c:pt idx="1656">
                  <c:v>71.5</c:v>
                </c:pt>
                <c:pt idx="1657">
                  <c:v>71.5</c:v>
                </c:pt>
                <c:pt idx="1658">
                  <c:v>71.5</c:v>
                </c:pt>
                <c:pt idx="1659">
                  <c:v>71.5</c:v>
                </c:pt>
                <c:pt idx="1660">
                  <c:v>71.5</c:v>
                </c:pt>
                <c:pt idx="1661">
                  <c:v>71.5</c:v>
                </c:pt>
                <c:pt idx="1662">
                  <c:v>71.5</c:v>
                </c:pt>
                <c:pt idx="1663">
                  <c:v>71.5</c:v>
                </c:pt>
                <c:pt idx="1664">
                  <c:v>71.5</c:v>
                </c:pt>
                <c:pt idx="1665">
                  <c:v>71.5</c:v>
                </c:pt>
                <c:pt idx="1666">
                  <c:v>71.5</c:v>
                </c:pt>
                <c:pt idx="1667">
                  <c:v>71.5</c:v>
                </c:pt>
                <c:pt idx="1668">
                  <c:v>71.5</c:v>
                </c:pt>
                <c:pt idx="1669">
                  <c:v>71.5</c:v>
                </c:pt>
                <c:pt idx="1670">
                  <c:v>99</c:v>
                </c:pt>
                <c:pt idx="1671">
                  <c:v>99</c:v>
                </c:pt>
                <c:pt idx="1672">
                  <c:v>99</c:v>
                </c:pt>
                <c:pt idx="1673">
                  <c:v>99</c:v>
                </c:pt>
                <c:pt idx="1674">
                  <c:v>99</c:v>
                </c:pt>
                <c:pt idx="1675">
                  <c:v>99</c:v>
                </c:pt>
                <c:pt idx="1676">
                  <c:v>99</c:v>
                </c:pt>
                <c:pt idx="1677">
                  <c:v>125</c:v>
                </c:pt>
                <c:pt idx="1678">
                  <c:v>125</c:v>
                </c:pt>
                <c:pt idx="1679">
                  <c:v>125</c:v>
                </c:pt>
                <c:pt idx="1680">
                  <c:v>125</c:v>
                </c:pt>
                <c:pt idx="1681">
                  <c:v>125</c:v>
                </c:pt>
                <c:pt idx="1682">
                  <c:v>125</c:v>
                </c:pt>
                <c:pt idx="1683">
                  <c:v>125</c:v>
                </c:pt>
                <c:pt idx="1684">
                  <c:v>125</c:v>
                </c:pt>
                <c:pt idx="1685">
                  <c:v>125</c:v>
                </c:pt>
                <c:pt idx="1686">
                  <c:v>125</c:v>
                </c:pt>
                <c:pt idx="1687">
                  <c:v>125</c:v>
                </c:pt>
                <c:pt idx="1688">
                  <c:v>125</c:v>
                </c:pt>
                <c:pt idx="1689">
                  <c:v>125</c:v>
                </c:pt>
                <c:pt idx="1690">
                  <c:v>125</c:v>
                </c:pt>
                <c:pt idx="1691">
                  <c:v>125</c:v>
                </c:pt>
                <c:pt idx="1692">
                  <c:v>125</c:v>
                </c:pt>
                <c:pt idx="1693">
                  <c:v>125</c:v>
                </c:pt>
                <c:pt idx="1694">
                  <c:v>125</c:v>
                </c:pt>
                <c:pt idx="1695">
                  <c:v>125</c:v>
                </c:pt>
                <c:pt idx="1696">
                  <c:v>125</c:v>
                </c:pt>
                <c:pt idx="1697">
                  <c:v>125</c:v>
                </c:pt>
                <c:pt idx="1698">
                  <c:v>125</c:v>
                </c:pt>
                <c:pt idx="1699">
                  <c:v>125</c:v>
                </c:pt>
                <c:pt idx="1700">
                  <c:v>125</c:v>
                </c:pt>
                <c:pt idx="1701">
                  <c:v>47</c:v>
                </c:pt>
                <c:pt idx="1702">
                  <c:v>47</c:v>
                </c:pt>
                <c:pt idx="1703">
                  <c:v>47</c:v>
                </c:pt>
                <c:pt idx="1704">
                  <c:v>45</c:v>
                </c:pt>
                <c:pt idx="1705">
                  <c:v>47</c:v>
                </c:pt>
                <c:pt idx="1706">
                  <c:v>47</c:v>
                </c:pt>
                <c:pt idx="1707">
                  <c:v>47</c:v>
                </c:pt>
                <c:pt idx="1708">
                  <c:v>47</c:v>
                </c:pt>
                <c:pt idx="1709">
                  <c:v>47</c:v>
                </c:pt>
                <c:pt idx="1710">
                  <c:v>47</c:v>
                </c:pt>
                <c:pt idx="1711">
                  <c:v>47</c:v>
                </c:pt>
                <c:pt idx="1712">
                  <c:v>72</c:v>
                </c:pt>
                <c:pt idx="1713">
                  <c:v>72</c:v>
                </c:pt>
                <c:pt idx="1714">
                  <c:v>72</c:v>
                </c:pt>
                <c:pt idx="1715">
                  <c:v>48</c:v>
                </c:pt>
                <c:pt idx="1716">
                  <c:v>72</c:v>
                </c:pt>
                <c:pt idx="1717">
                  <c:v>72</c:v>
                </c:pt>
                <c:pt idx="1718">
                  <c:v>48</c:v>
                </c:pt>
                <c:pt idx="1719">
                  <c:v>72</c:v>
                </c:pt>
                <c:pt idx="1720">
                  <c:v>72</c:v>
                </c:pt>
                <c:pt idx="1721">
                  <c:v>42.43</c:v>
                </c:pt>
                <c:pt idx="1722">
                  <c:v>42.43</c:v>
                </c:pt>
                <c:pt idx="1723">
                  <c:v>42.43</c:v>
                </c:pt>
                <c:pt idx="1724">
                  <c:v>73.984999999999999</c:v>
                </c:pt>
                <c:pt idx="1725">
                  <c:v>74.168999999999997</c:v>
                </c:pt>
                <c:pt idx="1726">
                  <c:v>74.525000000000006</c:v>
                </c:pt>
                <c:pt idx="1727">
                  <c:v>74.525000000000006</c:v>
                </c:pt>
                <c:pt idx="1728">
                  <c:v>74.525000000000006</c:v>
                </c:pt>
                <c:pt idx="1729">
                  <c:v>89.33</c:v>
                </c:pt>
                <c:pt idx="1730">
                  <c:v>100</c:v>
                </c:pt>
                <c:pt idx="1731">
                  <c:v>100</c:v>
                </c:pt>
                <c:pt idx="1732">
                  <c:v>100</c:v>
                </c:pt>
                <c:pt idx="1733">
                  <c:v>100</c:v>
                </c:pt>
                <c:pt idx="1734">
                  <c:v>100</c:v>
                </c:pt>
                <c:pt idx="1735">
                  <c:v>100</c:v>
                </c:pt>
                <c:pt idx="1736">
                  <c:v>20</c:v>
                </c:pt>
                <c:pt idx="1737">
                  <c:v>50</c:v>
                </c:pt>
                <c:pt idx="1738">
                  <c:v>30</c:v>
                </c:pt>
                <c:pt idx="1739">
                  <c:v>100</c:v>
                </c:pt>
                <c:pt idx="1740">
                  <c:v>100</c:v>
                </c:pt>
                <c:pt idx="1741">
                  <c:v>100</c:v>
                </c:pt>
                <c:pt idx="1742">
                  <c:v>100</c:v>
                </c:pt>
                <c:pt idx="1743">
                  <c:v>100</c:v>
                </c:pt>
                <c:pt idx="1744">
                  <c:v>100</c:v>
                </c:pt>
                <c:pt idx="1745">
                  <c:v>168</c:v>
                </c:pt>
                <c:pt idx="1746">
                  <c:v>168</c:v>
                </c:pt>
                <c:pt idx="1747">
                  <c:v>168</c:v>
                </c:pt>
                <c:pt idx="1748">
                  <c:v>84</c:v>
                </c:pt>
                <c:pt idx="1749">
                  <c:v>168</c:v>
                </c:pt>
                <c:pt idx="1750">
                  <c:v>65.367000000000004</c:v>
                </c:pt>
                <c:pt idx="1751">
                  <c:v>250</c:v>
                </c:pt>
                <c:pt idx="1752">
                  <c:v>250</c:v>
                </c:pt>
                <c:pt idx="1753">
                  <c:v>250</c:v>
                </c:pt>
                <c:pt idx="1754">
                  <c:v>250</c:v>
                </c:pt>
                <c:pt idx="1755">
                  <c:v>250</c:v>
                </c:pt>
                <c:pt idx="1756">
                  <c:v>300</c:v>
                </c:pt>
                <c:pt idx="1757">
                  <c:v>26</c:v>
                </c:pt>
                <c:pt idx="1760">
                  <c:v>32</c:v>
                </c:pt>
                <c:pt idx="1762">
                  <c:v>176</c:v>
                </c:pt>
                <c:pt idx="1763">
                  <c:v>100</c:v>
                </c:pt>
                <c:pt idx="1764">
                  <c:v>350</c:v>
                </c:pt>
                <c:pt idx="1765">
                  <c:v>350</c:v>
                </c:pt>
                <c:pt idx="1766">
                  <c:v>135</c:v>
                </c:pt>
                <c:pt idx="1767">
                  <c:v>135</c:v>
                </c:pt>
                <c:pt idx="1768">
                  <c:v>135</c:v>
                </c:pt>
                <c:pt idx="1769">
                  <c:v>135</c:v>
                </c:pt>
                <c:pt idx="1770">
                  <c:v>135</c:v>
                </c:pt>
                <c:pt idx="1771">
                  <c:v>135</c:v>
                </c:pt>
                <c:pt idx="1772">
                  <c:v>135</c:v>
                </c:pt>
                <c:pt idx="1773">
                  <c:v>135</c:v>
                </c:pt>
                <c:pt idx="1774">
                  <c:v>135</c:v>
                </c:pt>
                <c:pt idx="1775">
                  <c:v>135</c:v>
                </c:pt>
                <c:pt idx="1778">
                  <c:v>200</c:v>
                </c:pt>
                <c:pt idx="1779">
                  <c:v>200</c:v>
                </c:pt>
                <c:pt idx="1780">
                  <c:v>200</c:v>
                </c:pt>
                <c:pt idx="1781">
                  <c:v>200</c:v>
                </c:pt>
                <c:pt idx="1782">
                  <c:v>200</c:v>
                </c:pt>
                <c:pt idx="1783">
                  <c:v>200</c:v>
                </c:pt>
                <c:pt idx="1784">
                  <c:v>200</c:v>
                </c:pt>
                <c:pt idx="1785">
                  <c:v>200</c:v>
                </c:pt>
                <c:pt idx="1786">
                  <c:v>200</c:v>
                </c:pt>
                <c:pt idx="1787">
                  <c:v>200</c:v>
                </c:pt>
                <c:pt idx="1788">
                  <c:v>200</c:v>
                </c:pt>
                <c:pt idx="1789">
                  <c:v>87.5</c:v>
                </c:pt>
                <c:pt idx="1790">
                  <c:v>87.5</c:v>
                </c:pt>
                <c:pt idx="1791">
                  <c:v>87.5</c:v>
                </c:pt>
                <c:pt idx="1792">
                  <c:v>87.5</c:v>
                </c:pt>
                <c:pt idx="1793">
                  <c:v>87.5</c:v>
                </c:pt>
                <c:pt idx="1794">
                  <c:v>87.5</c:v>
                </c:pt>
                <c:pt idx="1798">
                  <c:v>35</c:v>
                </c:pt>
                <c:pt idx="1801">
                  <c:v>99</c:v>
                </c:pt>
                <c:pt idx="1802">
                  <c:v>153</c:v>
                </c:pt>
                <c:pt idx="1803">
                  <c:v>153</c:v>
                </c:pt>
                <c:pt idx="1804">
                  <c:v>96</c:v>
                </c:pt>
                <c:pt idx="1805">
                  <c:v>153</c:v>
                </c:pt>
                <c:pt idx="1806">
                  <c:v>153</c:v>
                </c:pt>
                <c:pt idx="1807">
                  <c:v>96</c:v>
                </c:pt>
                <c:pt idx="1808">
                  <c:v>153</c:v>
                </c:pt>
                <c:pt idx="1809">
                  <c:v>148</c:v>
                </c:pt>
                <c:pt idx="1810">
                  <c:v>148</c:v>
                </c:pt>
                <c:pt idx="1811">
                  <c:v>148</c:v>
                </c:pt>
                <c:pt idx="1812">
                  <c:v>148</c:v>
                </c:pt>
                <c:pt idx="1813">
                  <c:v>148</c:v>
                </c:pt>
                <c:pt idx="1817">
                  <c:v>5</c:v>
                </c:pt>
                <c:pt idx="1818">
                  <c:v>40</c:v>
                </c:pt>
                <c:pt idx="1819">
                  <c:v>40</c:v>
                </c:pt>
                <c:pt idx="1820">
                  <c:v>43.024999999999999</c:v>
                </c:pt>
                <c:pt idx="1821">
                  <c:v>43.024999999999999</c:v>
                </c:pt>
                <c:pt idx="1822">
                  <c:v>43.024999999999999</c:v>
                </c:pt>
                <c:pt idx="1823">
                  <c:v>44</c:v>
                </c:pt>
                <c:pt idx="1824">
                  <c:v>55</c:v>
                </c:pt>
                <c:pt idx="1825">
                  <c:v>49.13</c:v>
                </c:pt>
                <c:pt idx="1826">
                  <c:v>49.13</c:v>
                </c:pt>
                <c:pt idx="1827">
                  <c:v>88.51</c:v>
                </c:pt>
                <c:pt idx="1829">
                  <c:v>43.376000000000005</c:v>
                </c:pt>
                <c:pt idx="1830">
                  <c:v>43.376000000000005</c:v>
                </c:pt>
                <c:pt idx="1831">
                  <c:v>43.376000000000005</c:v>
                </c:pt>
                <c:pt idx="1832">
                  <c:v>43.376000000000005</c:v>
                </c:pt>
                <c:pt idx="1833">
                  <c:v>5</c:v>
                </c:pt>
                <c:pt idx="1834">
                  <c:v>5</c:v>
                </c:pt>
                <c:pt idx="1835">
                  <c:v>5</c:v>
                </c:pt>
                <c:pt idx="1836">
                  <c:v>5</c:v>
                </c:pt>
                <c:pt idx="1837">
                  <c:v>5</c:v>
                </c:pt>
                <c:pt idx="1838">
                  <c:v>5</c:v>
                </c:pt>
                <c:pt idx="1839">
                  <c:v>5</c:v>
                </c:pt>
                <c:pt idx="1840">
                  <c:v>5</c:v>
                </c:pt>
                <c:pt idx="1841">
                  <c:v>5</c:v>
                </c:pt>
                <c:pt idx="1842">
                  <c:v>5</c:v>
                </c:pt>
                <c:pt idx="1843">
                  <c:v>5</c:v>
                </c:pt>
                <c:pt idx="1844">
                  <c:v>5</c:v>
                </c:pt>
                <c:pt idx="1846">
                  <c:v>84</c:v>
                </c:pt>
                <c:pt idx="1847">
                  <c:v>84</c:v>
                </c:pt>
                <c:pt idx="1848">
                  <c:v>84</c:v>
                </c:pt>
                <c:pt idx="1849">
                  <c:v>84</c:v>
                </c:pt>
                <c:pt idx="1850">
                  <c:v>84</c:v>
                </c:pt>
                <c:pt idx="1851">
                  <c:v>100</c:v>
                </c:pt>
                <c:pt idx="1852">
                  <c:v>100</c:v>
                </c:pt>
                <c:pt idx="1853">
                  <c:v>66.5</c:v>
                </c:pt>
                <c:pt idx="1854">
                  <c:v>66.5</c:v>
                </c:pt>
                <c:pt idx="1855">
                  <c:v>66.5</c:v>
                </c:pt>
                <c:pt idx="1856">
                  <c:v>220</c:v>
                </c:pt>
                <c:pt idx="1857">
                  <c:v>130</c:v>
                </c:pt>
                <c:pt idx="1858">
                  <c:v>65</c:v>
                </c:pt>
                <c:pt idx="1859">
                  <c:v>75</c:v>
                </c:pt>
                <c:pt idx="1860">
                  <c:v>75</c:v>
                </c:pt>
                <c:pt idx="1861">
                  <c:v>75</c:v>
                </c:pt>
                <c:pt idx="1862">
                  <c:v>75</c:v>
                </c:pt>
                <c:pt idx="1863">
                  <c:v>300</c:v>
                </c:pt>
                <c:pt idx="1864">
                  <c:v>75</c:v>
                </c:pt>
                <c:pt idx="1865">
                  <c:v>75</c:v>
                </c:pt>
                <c:pt idx="1866">
                  <c:v>75</c:v>
                </c:pt>
                <c:pt idx="1867">
                  <c:v>75</c:v>
                </c:pt>
                <c:pt idx="1868">
                  <c:v>100</c:v>
                </c:pt>
                <c:pt idx="1869">
                  <c:v>100</c:v>
                </c:pt>
                <c:pt idx="1870">
                  <c:v>100</c:v>
                </c:pt>
                <c:pt idx="1871">
                  <c:v>100</c:v>
                </c:pt>
                <c:pt idx="1872">
                  <c:v>100</c:v>
                </c:pt>
                <c:pt idx="1873">
                  <c:v>100</c:v>
                </c:pt>
                <c:pt idx="1874">
                  <c:v>100</c:v>
                </c:pt>
                <c:pt idx="1875">
                  <c:v>100</c:v>
                </c:pt>
                <c:pt idx="1876">
                  <c:v>100</c:v>
                </c:pt>
                <c:pt idx="1877">
                  <c:v>100</c:v>
                </c:pt>
                <c:pt idx="1878">
                  <c:v>100</c:v>
                </c:pt>
                <c:pt idx="1879">
                  <c:v>66</c:v>
                </c:pt>
                <c:pt idx="1880">
                  <c:v>66</c:v>
                </c:pt>
                <c:pt idx="1881">
                  <c:v>66</c:v>
                </c:pt>
                <c:pt idx="1882">
                  <c:v>42</c:v>
                </c:pt>
                <c:pt idx="1883">
                  <c:v>84</c:v>
                </c:pt>
                <c:pt idx="1884">
                  <c:v>84</c:v>
                </c:pt>
                <c:pt idx="1885">
                  <c:v>84</c:v>
                </c:pt>
                <c:pt idx="1886">
                  <c:v>84</c:v>
                </c:pt>
                <c:pt idx="1887">
                  <c:v>84</c:v>
                </c:pt>
                <c:pt idx="1888">
                  <c:v>180</c:v>
                </c:pt>
                <c:pt idx="1889">
                  <c:v>50</c:v>
                </c:pt>
                <c:pt idx="1890">
                  <c:v>50</c:v>
                </c:pt>
                <c:pt idx="1891">
                  <c:v>42</c:v>
                </c:pt>
                <c:pt idx="1892">
                  <c:v>36</c:v>
                </c:pt>
                <c:pt idx="1893">
                  <c:v>60</c:v>
                </c:pt>
                <c:pt idx="1894">
                  <c:v>40</c:v>
                </c:pt>
                <c:pt idx="1895">
                  <c:v>60</c:v>
                </c:pt>
                <c:pt idx="1896">
                  <c:v>60</c:v>
                </c:pt>
                <c:pt idx="1897">
                  <c:v>108</c:v>
                </c:pt>
                <c:pt idx="1898">
                  <c:v>36.5</c:v>
                </c:pt>
                <c:pt idx="1899">
                  <c:v>108</c:v>
                </c:pt>
                <c:pt idx="1900">
                  <c:v>108</c:v>
                </c:pt>
                <c:pt idx="1901">
                  <c:v>108</c:v>
                </c:pt>
                <c:pt idx="1902">
                  <c:v>108</c:v>
                </c:pt>
                <c:pt idx="1903">
                  <c:v>57.288000000000004</c:v>
                </c:pt>
                <c:pt idx="1904">
                  <c:v>57.288000000000004</c:v>
                </c:pt>
                <c:pt idx="1905">
                  <c:v>57.288000000000004</c:v>
                </c:pt>
                <c:pt idx="1906">
                  <c:v>57.288000000000004</c:v>
                </c:pt>
                <c:pt idx="1907">
                  <c:v>57.288000000000004</c:v>
                </c:pt>
                <c:pt idx="1908">
                  <c:v>57.288000000000004</c:v>
                </c:pt>
                <c:pt idx="1909">
                  <c:v>50.975000000000001</c:v>
                </c:pt>
                <c:pt idx="1910">
                  <c:v>50.975000000000001</c:v>
                </c:pt>
                <c:pt idx="1911">
                  <c:v>50.975000000000001</c:v>
                </c:pt>
                <c:pt idx="1912">
                  <c:v>50.975000000000001</c:v>
                </c:pt>
                <c:pt idx="1913">
                  <c:v>50.975000000000001</c:v>
                </c:pt>
                <c:pt idx="1914">
                  <c:v>50.975000000000001</c:v>
                </c:pt>
                <c:pt idx="1915">
                  <c:v>79.027999999999992</c:v>
                </c:pt>
                <c:pt idx="1916">
                  <c:v>79.027999999999992</c:v>
                </c:pt>
                <c:pt idx="1917">
                  <c:v>79.027999999999992</c:v>
                </c:pt>
                <c:pt idx="1918">
                  <c:v>79.027999999999992</c:v>
                </c:pt>
                <c:pt idx="1919">
                  <c:v>65.096000000000004</c:v>
                </c:pt>
                <c:pt idx="1920">
                  <c:v>65.096000000000004</c:v>
                </c:pt>
                <c:pt idx="1921">
                  <c:v>65.096000000000004</c:v>
                </c:pt>
                <c:pt idx="1922">
                  <c:v>65.096000000000004</c:v>
                </c:pt>
                <c:pt idx="1923">
                  <c:v>100</c:v>
                </c:pt>
                <c:pt idx="1924">
                  <c:v>100</c:v>
                </c:pt>
                <c:pt idx="1925">
                  <c:v>100</c:v>
                </c:pt>
                <c:pt idx="1926">
                  <c:v>185</c:v>
                </c:pt>
                <c:pt idx="1927">
                  <c:v>160</c:v>
                </c:pt>
                <c:pt idx="1928">
                  <c:v>185</c:v>
                </c:pt>
                <c:pt idx="1929">
                  <c:v>185</c:v>
                </c:pt>
                <c:pt idx="1930">
                  <c:v>273</c:v>
                </c:pt>
                <c:pt idx="1931">
                  <c:v>157</c:v>
                </c:pt>
                <c:pt idx="1932">
                  <c:v>165</c:v>
                </c:pt>
                <c:pt idx="1933">
                  <c:v>165</c:v>
                </c:pt>
                <c:pt idx="1934">
                  <c:v>165</c:v>
                </c:pt>
                <c:pt idx="1935">
                  <c:v>165</c:v>
                </c:pt>
                <c:pt idx="1936">
                  <c:v>165</c:v>
                </c:pt>
                <c:pt idx="1937">
                  <c:v>165</c:v>
                </c:pt>
                <c:pt idx="1938">
                  <c:v>162.5</c:v>
                </c:pt>
                <c:pt idx="1939">
                  <c:v>165</c:v>
                </c:pt>
                <c:pt idx="1940">
                  <c:v>120</c:v>
                </c:pt>
                <c:pt idx="1941">
                  <c:v>80</c:v>
                </c:pt>
                <c:pt idx="1942">
                  <c:v>295</c:v>
                </c:pt>
                <c:pt idx="1943">
                  <c:v>295</c:v>
                </c:pt>
                <c:pt idx="1944">
                  <c:v>200</c:v>
                </c:pt>
                <c:pt idx="1945">
                  <c:v>100</c:v>
                </c:pt>
                <c:pt idx="1946">
                  <c:v>100</c:v>
                </c:pt>
                <c:pt idx="1947">
                  <c:v>100</c:v>
                </c:pt>
                <c:pt idx="1948">
                  <c:v>100</c:v>
                </c:pt>
                <c:pt idx="1949">
                  <c:v>100</c:v>
                </c:pt>
                <c:pt idx="1950">
                  <c:v>100</c:v>
                </c:pt>
                <c:pt idx="1951">
                  <c:v>100</c:v>
                </c:pt>
                <c:pt idx="1952">
                  <c:v>100</c:v>
                </c:pt>
                <c:pt idx="1953">
                  <c:v>100</c:v>
                </c:pt>
                <c:pt idx="1954">
                  <c:v>100</c:v>
                </c:pt>
                <c:pt idx="1959">
                  <c:v>250</c:v>
                </c:pt>
                <c:pt idx="1960">
                  <c:v>250</c:v>
                </c:pt>
                <c:pt idx="1961">
                  <c:v>250</c:v>
                </c:pt>
                <c:pt idx="1962">
                  <c:v>250</c:v>
                </c:pt>
                <c:pt idx="1963">
                  <c:v>250</c:v>
                </c:pt>
                <c:pt idx="1964">
                  <c:v>250</c:v>
                </c:pt>
                <c:pt idx="1965">
                  <c:v>250</c:v>
                </c:pt>
                <c:pt idx="1966">
                  <c:v>250</c:v>
                </c:pt>
                <c:pt idx="1967">
                  <c:v>250</c:v>
                </c:pt>
                <c:pt idx="1968">
                  <c:v>250</c:v>
                </c:pt>
                <c:pt idx="1969">
                  <c:v>84.918999999999997</c:v>
                </c:pt>
                <c:pt idx="1970">
                  <c:v>300</c:v>
                </c:pt>
                <c:pt idx="1971">
                  <c:v>100</c:v>
                </c:pt>
                <c:pt idx="1972">
                  <c:v>150</c:v>
                </c:pt>
                <c:pt idx="1973">
                  <c:v>45</c:v>
                </c:pt>
                <c:pt idx="1974">
                  <c:v>47</c:v>
                </c:pt>
                <c:pt idx="1975">
                  <c:v>36</c:v>
                </c:pt>
                <c:pt idx="1976">
                  <c:v>72</c:v>
                </c:pt>
                <c:pt idx="1977">
                  <c:v>69.94</c:v>
                </c:pt>
                <c:pt idx="1978">
                  <c:v>69.94</c:v>
                </c:pt>
                <c:pt idx="1979">
                  <c:v>72</c:v>
                </c:pt>
                <c:pt idx="1980">
                  <c:v>72</c:v>
                </c:pt>
                <c:pt idx="1981">
                  <c:v>72</c:v>
                </c:pt>
                <c:pt idx="1982">
                  <c:v>72</c:v>
                </c:pt>
                <c:pt idx="1983">
                  <c:v>72</c:v>
                </c:pt>
                <c:pt idx="1984">
                  <c:v>72</c:v>
                </c:pt>
                <c:pt idx="1985">
                  <c:v>72</c:v>
                </c:pt>
                <c:pt idx="1986">
                  <c:v>72</c:v>
                </c:pt>
                <c:pt idx="1987">
                  <c:v>72</c:v>
                </c:pt>
                <c:pt idx="1988">
                  <c:v>72</c:v>
                </c:pt>
                <c:pt idx="1989">
                  <c:v>85</c:v>
                </c:pt>
                <c:pt idx="1990">
                  <c:v>85</c:v>
                </c:pt>
                <c:pt idx="1991">
                  <c:v>85</c:v>
                </c:pt>
                <c:pt idx="1992">
                  <c:v>85</c:v>
                </c:pt>
                <c:pt idx="1993">
                  <c:v>85</c:v>
                </c:pt>
                <c:pt idx="1994">
                  <c:v>85</c:v>
                </c:pt>
                <c:pt idx="1995">
                  <c:v>85</c:v>
                </c:pt>
                <c:pt idx="1996">
                  <c:v>85</c:v>
                </c:pt>
                <c:pt idx="1997">
                  <c:v>85</c:v>
                </c:pt>
                <c:pt idx="1998">
                  <c:v>85</c:v>
                </c:pt>
                <c:pt idx="1999">
                  <c:v>85</c:v>
                </c:pt>
                <c:pt idx="2000">
                  <c:v>85</c:v>
                </c:pt>
                <c:pt idx="2001">
                  <c:v>85</c:v>
                </c:pt>
                <c:pt idx="2002">
                  <c:v>72</c:v>
                </c:pt>
                <c:pt idx="2003">
                  <c:v>72</c:v>
                </c:pt>
                <c:pt idx="2006">
                  <c:v>100</c:v>
                </c:pt>
                <c:pt idx="2007">
                  <c:v>100</c:v>
                </c:pt>
                <c:pt idx="2008">
                  <c:v>100</c:v>
                </c:pt>
                <c:pt idx="2009">
                  <c:v>100</c:v>
                </c:pt>
                <c:pt idx="2010">
                  <c:v>100</c:v>
                </c:pt>
                <c:pt idx="2011">
                  <c:v>100</c:v>
                </c:pt>
                <c:pt idx="2012">
                  <c:v>100</c:v>
                </c:pt>
                <c:pt idx="2013">
                  <c:v>100</c:v>
                </c:pt>
                <c:pt idx="2014">
                  <c:v>100</c:v>
                </c:pt>
                <c:pt idx="2015">
                  <c:v>100</c:v>
                </c:pt>
                <c:pt idx="2016">
                  <c:v>100</c:v>
                </c:pt>
                <c:pt idx="2017">
                  <c:v>100</c:v>
                </c:pt>
                <c:pt idx="2018">
                  <c:v>100</c:v>
                </c:pt>
                <c:pt idx="2019">
                  <c:v>100</c:v>
                </c:pt>
                <c:pt idx="2020">
                  <c:v>100</c:v>
                </c:pt>
                <c:pt idx="2021">
                  <c:v>100</c:v>
                </c:pt>
                <c:pt idx="2022">
                  <c:v>100</c:v>
                </c:pt>
                <c:pt idx="2023">
                  <c:v>100</c:v>
                </c:pt>
                <c:pt idx="2024">
                  <c:v>100</c:v>
                </c:pt>
                <c:pt idx="2025">
                  <c:v>100</c:v>
                </c:pt>
                <c:pt idx="2026">
                  <c:v>100</c:v>
                </c:pt>
                <c:pt idx="2027">
                  <c:v>100</c:v>
                </c:pt>
                <c:pt idx="2028">
                  <c:v>100</c:v>
                </c:pt>
                <c:pt idx="2029">
                  <c:v>100</c:v>
                </c:pt>
                <c:pt idx="2030">
                  <c:v>100</c:v>
                </c:pt>
                <c:pt idx="2031">
                  <c:v>100</c:v>
                </c:pt>
                <c:pt idx="2033">
                  <c:v>200</c:v>
                </c:pt>
                <c:pt idx="2034">
                  <c:v>500</c:v>
                </c:pt>
                <c:pt idx="2035">
                  <c:v>500</c:v>
                </c:pt>
                <c:pt idx="2036">
                  <c:v>166</c:v>
                </c:pt>
                <c:pt idx="2037">
                  <c:v>166</c:v>
                </c:pt>
                <c:pt idx="2038">
                  <c:v>166</c:v>
                </c:pt>
                <c:pt idx="2039">
                  <c:v>50</c:v>
                </c:pt>
                <c:pt idx="2040">
                  <c:v>20</c:v>
                </c:pt>
                <c:pt idx="2041">
                  <c:v>270</c:v>
                </c:pt>
                <c:pt idx="2042">
                  <c:v>40</c:v>
                </c:pt>
                <c:pt idx="2044">
                  <c:v>8</c:v>
                </c:pt>
                <c:pt idx="2045">
                  <c:v>200</c:v>
                </c:pt>
                <c:pt idx="2046">
                  <c:v>300</c:v>
                </c:pt>
                <c:pt idx="2047">
                  <c:v>300</c:v>
                </c:pt>
                <c:pt idx="2048">
                  <c:v>100</c:v>
                </c:pt>
                <c:pt idx="2049">
                  <c:v>100</c:v>
                </c:pt>
                <c:pt idx="2050">
                  <c:v>100</c:v>
                </c:pt>
                <c:pt idx="2051">
                  <c:v>100</c:v>
                </c:pt>
                <c:pt idx="2052">
                  <c:v>100</c:v>
                </c:pt>
                <c:pt idx="2053">
                  <c:v>75</c:v>
                </c:pt>
                <c:pt idx="2054">
                  <c:v>75</c:v>
                </c:pt>
                <c:pt idx="2055">
                  <c:v>75</c:v>
                </c:pt>
                <c:pt idx="2056">
                  <c:v>75</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100</c:v>
                </c:pt>
                <c:pt idx="2069">
                  <c:v>100</c:v>
                </c:pt>
                <c:pt idx="2070">
                  <c:v>100</c:v>
                </c:pt>
                <c:pt idx="2071">
                  <c:v>100</c:v>
                </c:pt>
                <c:pt idx="2072">
                  <c:v>100</c:v>
                </c:pt>
                <c:pt idx="2073">
                  <c:v>233</c:v>
                </c:pt>
                <c:pt idx="2074">
                  <c:v>233</c:v>
                </c:pt>
                <c:pt idx="2075">
                  <c:v>233</c:v>
                </c:pt>
                <c:pt idx="2076">
                  <c:v>233</c:v>
                </c:pt>
                <c:pt idx="2077">
                  <c:v>233</c:v>
                </c:pt>
                <c:pt idx="2078">
                  <c:v>233</c:v>
                </c:pt>
                <c:pt idx="2079">
                  <c:v>233</c:v>
                </c:pt>
                <c:pt idx="2080">
                  <c:v>233</c:v>
                </c:pt>
                <c:pt idx="2081">
                  <c:v>233</c:v>
                </c:pt>
                <c:pt idx="2082">
                  <c:v>233</c:v>
                </c:pt>
                <c:pt idx="2083">
                  <c:v>233</c:v>
                </c:pt>
                <c:pt idx="2084">
                  <c:v>233</c:v>
                </c:pt>
                <c:pt idx="2085">
                  <c:v>233</c:v>
                </c:pt>
                <c:pt idx="2086">
                  <c:v>233</c:v>
                </c:pt>
                <c:pt idx="2087">
                  <c:v>233</c:v>
                </c:pt>
                <c:pt idx="2088">
                  <c:v>233</c:v>
                </c:pt>
                <c:pt idx="2089">
                  <c:v>233</c:v>
                </c:pt>
                <c:pt idx="2090">
                  <c:v>233</c:v>
                </c:pt>
                <c:pt idx="2091">
                  <c:v>233</c:v>
                </c:pt>
                <c:pt idx="2092">
                  <c:v>233</c:v>
                </c:pt>
                <c:pt idx="2093">
                  <c:v>233</c:v>
                </c:pt>
                <c:pt idx="2094">
                  <c:v>233</c:v>
                </c:pt>
                <c:pt idx="2095">
                  <c:v>233</c:v>
                </c:pt>
                <c:pt idx="2096">
                  <c:v>233</c:v>
                </c:pt>
                <c:pt idx="2097">
                  <c:v>233</c:v>
                </c:pt>
                <c:pt idx="2098">
                  <c:v>233</c:v>
                </c:pt>
                <c:pt idx="2099">
                  <c:v>233</c:v>
                </c:pt>
                <c:pt idx="2100">
                  <c:v>233</c:v>
                </c:pt>
                <c:pt idx="2101">
                  <c:v>233</c:v>
                </c:pt>
                <c:pt idx="2102">
                  <c:v>233</c:v>
                </c:pt>
                <c:pt idx="2103">
                  <c:v>233</c:v>
                </c:pt>
                <c:pt idx="2104">
                  <c:v>233</c:v>
                </c:pt>
                <c:pt idx="2105">
                  <c:v>233</c:v>
                </c:pt>
                <c:pt idx="2106">
                  <c:v>233</c:v>
                </c:pt>
                <c:pt idx="2107">
                  <c:v>233</c:v>
                </c:pt>
                <c:pt idx="2108">
                  <c:v>233</c:v>
                </c:pt>
                <c:pt idx="2109">
                  <c:v>233</c:v>
                </c:pt>
                <c:pt idx="2110">
                  <c:v>233</c:v>
                </c:pt>
                <c:pt idx="2111">
                  <c:v>233</c:v>
                </c:pt>
                <c:pt idx="2112">
                  <c:v>233</c:v>
                </c:pt>
                <c:pt idx="2113">
                  <c:v>233</c:v>
                </c:pt>
                <c:pt idx="2114">
                  <c:v>233</c:v>
                </c:pt>
                <c:pt idx="2115">
                  <c:v>233</c:v>
                </c:pt>
                <c:pt idx="2116">
                  <c:v>60</c:v>
                </c:pt>
                <c:pt idx="2117">
                  <c:v>60</c:v>
                </c:pt>
                <c:pt idx="2118">
                  <c:v>60</c:v>
                </c:pt>
                <c:pt idx="2119">
                  <c:v>60</c:v>
                </c:pt>
                <c:pt idx="2120">
                  <c:v>60</c:v>
                </c:pt>
                <c:pt idx="2123">
                  <c:v>49</c:v>
                </c:pt>
                <c:pt idx="2124">
                  <c:v>8.5</c:v>
                </c:pt>
                <c:pt idx="2125">
                  <c:v>51.4</c:v>
                </c:pt>
                <c:pt idx="2126">
                  <c:v>51.4</c:v>
                </c:pt>
                <c:pt idx="2127">
                  <c:v>51.4</c:v>
                </c:pt>
                <c:pt idx="2128">
                  <c:v>144</c:v>
                </c:pt>
                <c:pt idx="2129">
                  <c:v>70</c:v>
                </c:pt>
                <c:pt idx="2130">
                  <c:v>70</c:v>
                </c:pt>
                <c:pt idx="2131">
                  <c:v>90</c:v>
                </c:pt>
                <c:pt idx="2132">
                  <c:v>70</c:v>
                </c:pt>
                <c:pt idx="2134">
                  <c:v>200</c:v>
                </c:pt>
                <c:pt idx="2135">
                  <c:v>200</c:v>
                </c:pt>
                <c:pt idx="2136">
                  <c:v>200</c:v>
                </c:pt>
                <c:pt idx="2138">
                  <c:v>150</c:v>
                </c:pt>
                <c:pt idx="2139">
                  <c:v>200</c:v>
                </c:pt>
                <c:pt idx="2140">
                  <c:v>200</c:v>
                </c:pt>
                <c:pt idx="2141">
                  <c:v>200</c:v>
                </c:pt>
                <c:pt idx="2142">
                  <c:v>200</c:v>
                </c:pt>
                <c:pt idx="2143">
                  <c:v>200</c:v>
                </c:pt>
                <c:pt idx="2144">
                  <c:v>75.861999999999995</c:v>
                </c:pt>
                <c:pt idx="2145">
                  <c:v>75.861999999999995</c:v>
                </c:pt>
                <c:pt idx="2146">
                  <c:v>75.861999999999995</c:v>
                </c:pt>
                <c:pt idx="2147">
                  <c:v>75.861999999999995</c:v>
                </c:pt>
                <c:pt idx="2148">
                  <c:v>75.861999999999995</c:v>
                </c:pt>
                <c:pt idx="2149">
                  <c:v>75.861999999999995</c:v>
                </c:pt>
                <c:pt idx="2150">
                  <c:v>75.861999999999995</c:v>
                </c:pt>
                <c:pt idx="2151">
                  <c:v>75.861999999999995</c:v>
                </c:pt>
                <c:pt idx="2152">
                  <c:v>75.861999999999995</c:v>
                </c:pt>
                <c:pt idx="2153">
                  <c:v>75.861999999999995</c:v>
                </c:pt>
                <c:pt idx="2154">
                  <c:v>31.17</c:v>
                </c:pt>
                <c:pt idx="2156">
                  <c:v>16.700499999999998</c:v>
                </c:pt>
                <c:pt idx="2157">
                  <c:v>12.263700000000002</c:v>
                </c:pt>
                <c:pt idx="2158">
                  <c:v>60.86699999999999</c:v>
                </c:pt>
                <c:pt idx="2160">
                  <c:v>50.66</c:v>
                </c:pt>
                <c:pt idx="2161">
                  <c:v>50.66</c:v>
                </c:pt>
                <c:pt idx="2162">
                  <c:v>50.66</c:v>
                </c:pt>
                <c:pt idx="2163">
                  <c:v>100</c:v>
                </c:pt>
                <c:pt idx="2164">
                  <c:v>100</c:v>
                </c:pt>
                <c:pt idx="2165">
                  <c:v>100</c:v>
                </c:pt>
                <c:pt idx="2166">
                  <c:v>100</c:v>
                </c:pt>
                <c:pt idx="2167">
                  <c:v>100</c:v>
                </c:pt>
                <c:pt idx="2168">
                  <c:v>100</c:v>
                </c:pt>
                <c:pt idx="2169">
                  <c:v>62.5</c:v>
                </c:pt>
                <c:pt idx="2170">
                  <c:v>62.5</c:v>
                </c:pt>
                <c:pt idx="2171">
                  <c:v>62.5</c:v>
                </c:pt>
                <c:pt idx="2172">
                  <c:v>62.5</c:v>
                </c:pt>
                <c:pt idx="2173">
                  <c:v>62.5</c:v>
                </c:pt>
                <c:pt idx="2174">
                  <c:v>62.5</c:v>
                </c:pt>
                <c:pt idx="2175">
                  <c:v>62.5</c:v>
                </c:pt>
                <c:pt idx="2176">
                  <c:v>62.5</c:v>
                </c:pt>
                <c:pt idx="2177">
                  <c:v>75</c:v>
                </c:pt>
                <c:pt idx="2178">
                  <c:v>75</c:v>
                </c:pt>
                <c:pt idx="2179">
                  <c:v>75</c:v>
                </c:pt>
                <c:pt idx="2180">
                  <c:v>75</c:v>
                </c:pt>
                <c:pt idx="2181">
                  <c:v>200</c:v>
                </c:pt>
                <c:pt idx="2182">
                  <c:v>200</c:v>
                </c:pt>
                <c:pt idx="2184">
                  <c:v>150</c:v>
                </c:pt>
                <c:pt idx="2185">
                  <c:v>75</c:v>
                </c:pt>
                <c:pt idx="2186">
                  <c:v>75</c:v>
                </c:pt>
                <c:pt idx="2187">
                  <c:v>75</c:v>
                </c:pt>
                <c:pt idx="2188">
                  <c:v>52</c:v>
                </c:pt>
                <c:pt idx="2189">
                  <c:v>52</c:v>
                </c:pt>
                <c:pt idx="2190">
                  <c:v>52</c:v>
                </c:pt>
                <c:pt idx="2191">
                  <c:v>52</c:v>
                </c:pt>
                <c:pt idx="2192">
                  <c:v>52</c:v>
                </c:pt>
                <c:pt idx="2193">
                  <c:v>52</c:v>
                </c:pt>
                <c:pt idx="2194">
                  <c:v>52</c:v>
                </c:pt>
                <c:pt idx="2196">
                  <c:v>36</c:v>
                </c:pt>
                <c:pt idx="2197">
                  <c:v>36</c:v>
                </c:pt>
                <c:pt idx="2198">
                  <c:v>36</c:v>
                </c:pt>
                <c:pt idx="2199">
                  <c:v>36</c:v>
                </c:pt>
                <c:pt idx="2200">
                  <c:v>36</c:v>
                </c:pt>
                <c:pt idx="2201">
                  <c:v>36</c:v>
                </c:pt>
                <c:pt idx="2202">
                  <c:v>36</c:v>
                </c:pt>
                <c:pt idx="2203">
                  <c:v>100</c:v>
                </c:pt>
                <c:pt idx="2204">
                  <c:v>200</c:v>
                </c:pt>
                <c:pt idx="2205">
                  <c:v>200</c:v>
                </c:pt>
                <c:pt idx="2206">
                  <c:v>100</c:v>
                </c:pt>
                <c:pt idx="2207">
                  <c:v>200</c:v>
                </c:pt>
                <c:pt idx="2208">
                  <c:v>200</c:v>
                </c:pt>
                <c:pt idx="2209">
                  <c:v>12</c:v>
                </c:pt>
                <c:pt idx="2210">
                  <c:v>220</c:v>
                </c:pt>
                <c:pt idx="2212">
                  <c:v>54.951999999999998</c:v>
                </c:pt>
                <c:pt idx="2213">
                  <c:v>54.951999999999998</c:v>
                </c:pt>
                <c:pt idx="2214">
                  <c:v>54.951999999999998</c:v>
                </c:pt>
                <c:pt idx="2215">
                  <c:v>54.951999999999998</c:v>
                </c:pt>
                <c:pt idx="2216">
                  <c:v>54.951999999999998</c:v>
                </c:pt>
                <c:pt idx="2217">
                  <c:v>54.951999999999998</c:v>
                </c:pt>
                <c:pt idx="2218">
                  <c:v>54.951999999999998</c:v>
                </c:pt>
                <c:pt idx="2219">
                  <c:v>54.951999999999998</c:v>
                </c:pt>
                <c:pt idx="2220">
                  <c:v>54.951999999999998</c:v>
                </c:pt>
                <c:pt idx="2221">
                  <c:v>30</c:v>
                </c:pt>
                <c:pt idx="2222">
                  <c:v>20</c:v>
                </c:pt>
                <c:pt idx="2223">
                  <c:v>20</c:v>
                </c:pt>
                <c:pt idx="2224">
                  <c:v>36</c:v>
                </c:pt>
                <c:pt idx="2225">
                  <c:v>72</c:v>
                </c:pt>
                <c:pt idx="2226">
                  <c:v>62.475000000000001</c:v>
                </c:pt>
                <c:pt idx="2227">
                  <c:v>62.475000000000001</c:v>
                </c:pt>
                <c:pt idx="2228">
                  <c:v>36</c:v>
                </c:pt>
                <c:pt idx="2229">
                  <c:v>36</c:v>
                </c:pt>
                <c:pt idx="2230">
                  <c:v>48</c:v>
                </c:pt>
                <c:pt idx="2231">
                  <c:v>72</c:v>
                </c:pt>
                <c:pt idx="2232">
                  <c:v>48</c:v>
                </c:pt>
                <c:pt idx="2233">
                  <c:v>72</c:v>
                </c:pt>
                <c:pt idx="2234">
                  <c:v>90</c:v>
                </c:pt>
                <c:pt idx="2235">
                  <c:v>90</c:v>
                </c:pt>
                <c:pt idx="2236">
                  <c:v>90</c:v>
                </c:pt>
                <c:pt idx="2237">
                  <c:v>96</c:v>
                </c:pt>
                <c:pt idx="2238">
                  <c:v>96</c:v>
                </c:pt>
                <c:pt idx="2243">
                  <c:v>4</c:v>
                </c:pt>
                <c:pt idx="2244">
                  <c:v>4</c:v>
                </c:pt>
                <c:pt idx="2245">
                  <c:v>215</c:v>
                </c:pt>
                <c:pt idx="2246">
                  <c:v>215</c:v>
                </c:pt>
                <c:pt idx="2247">
                  <c:v>210</c:v>
                </c:pt>
                <c:pt idx="2248">
                  <c:v>50</c:v>
                </c:pt>
                <c:pt idx="2249">
                  <c:v>62.5</c:v>
                </c:pt>
                <c:pt idx="2250">
                  <c:v>62.5</c:v>
                </c:pt>
                <c:pt idx="2251">
                  <c:v>62.5</c:v>
                </c:pt>
                <c:pt idx="2252">
                  <c:v>62.5</c:v>
                </c:pt>
                <c:pt idx="2253">
                  <c:v>62.5</c:v>
                </c:pt>
                <c:pt idx="2254">
                  <c:v>62.5</c:v>
                </c:pt>
                <c:pt idx="2255">
                  <c:v>62.5</c:v>
                </c:pt>
                <c:pt idx="2256">
                  <c:v>62.5</c:v>
                </c:pt>
                <c:pt idx="2257">
                  <c:v>62.5</c:v>
                </c:pt>
                <c:pt idx="2258">
                  <c:v>62.5</c:v>
                </c:pt>
                <c:pt idx="2259">
                  <c:v>62.5</c:v>
                </c:pt>
                <c:pt idx="2260">
                  <c:v>62.5</c:v>
                </c:pt>
                <c:pt idx="2261">
                  <c:v>62.5</c:v>
                </c:pt>
                <c:pt idx="2262">
                  <c:v>62.5</c:v>
                </c:pt>
                <c:pt idx="2263">
                  <c:v>62.5</c:v>
                </c:pt>
                <c:pt idx="2264">
                  <c:v>62.5</c:v>
                </c:pt>
                <c:pt idx="2265">
                  <c:v>66</c:v>
                </c:pt>
                <c:pt idx="2266">
                  <c:v>66</c:v>
                </c:pt>
                <c:pt idx="2267">
                  <c:v>78</c:v>
                </c:pt>
                <c:pt idx="2268">
                  <c:v>78</c:v>
                </c:pt>
                <c:pt idx="2269">
                  <c:v>119</c:v>
                </c:pt>
                <c:pt idx="2270">
                  <c:v>119</c:v>
                </c:pt>
                <c:pt idx="2271">
                  <c:v>119</c:v>
                </c:pt>
                <c:pt idx="2272">
                  <c:v>119</c:v>
                </c:pt>
                <c:pt idx="2273">
                  <c:v>65.017968142968144</c:v>
                </c:pt>
                <c:pt idx="2274">
                  <c:v>72</c:v>
                </c:pt>
                <c:pt idx="2275">
                  <c:v>65.017968142968144</c:v>
                </c:pt>
                <c:pt idx="2276">
                  <c:v>65.017968142968144</c:v>
                </c:pt>
                <c:pt idx="2277">
                  <c:v>65.017968142968144</c:v>
                </c:pt>
                <c:pt idx="2278">
                  <c:v>65.017968142968144</c:v>
                </c:pt>
                <c:pt idx="2279">
                  <c:v>65.017968142968144</c:v>
                </c:pt>
                <c:pt idx="2280">
                  <c:v>65.017968142968144</c:v>
                </c:pt>
                <c:pt idx="2281">
                  <c:v>65.017968142968144</c:v>
                </c:pt>
                <c:pt idx="2282">
                  <c:v>65.017968142968144</c:v>
                </c:pt>
                <c:pt idx="2283">
                  <c:v>65.017968142968144</c:v>
                </c:pt>
                <c:pt idx="2284">
                  <c:v>72</c:v>
                </c:pt>
                <c:pt idx="2285">
                  <c:v>65.017968142968144</c:v>
                </c:pt>
                <c:pt idx="2286">
                  <c:v>65.017968142968144</c:v>
                </c:pt>
                <c:pt idx="2287">
                  <c:v>65.017968142968144</c:v>
                </c:pt>
                <c:pt idx="2288">
                  <c:v>62.872466699966701</c:v>
                </c:pt>
                <c:pt idx="2289">
                  <c:v>62.872466699966701</c:v>
                </c:pt>
                <c:pt idx="2291">
                  <c:v>18.204999999999998</c:v>
                </c:pt>
                <c:pt idx="2292">
                  <c:v>31.44</c:v>
                </c:pt>
                <c:pt idx="2293">
                  <c:v>72</c:v>
                </c:pt>
                <c:pt idx="2294">
                  <c:v>72</c:v>
                </c:pt>
                <c:pt idx="2295">
                  <c:v>72</c:v>
                </c:pt>
                <c:pt idx="2296">
                  <c:v>72</c:v>
                </c:pt>
                <c:pt idx="2297">
                  <c:v>72</c:v>
                </c:pt>
                <c:pt idx="2298">
                  <c:v>72</c:v>
                </c:pt>
                <c:pt idx="2299">
                  <c:v>72</c:v>
                </c:pt>
                <c:pt idx="2300">
                  <c:v>72</c:v>
                </c:pt>
                <c:pt idx="2301">
                  <c:v>72</c:v>
                </c:pt>
                <c:pt idx="2302">
                  <c:v>72</c:v>
                </c:pt>
                <c:pt idx="2303">
                  <c:v>72</c:v>
                </c:pt>
                <c:pt idx="2304">
                  <c:v>72</c:v>
                </c:pt>
                <c:pt idx="2305">
                  <c:v>72</c:v>
                </c:pt>
                <c:pt idx="2306">
                  <c:v>72</c:v>
                </c:pt>
                <c:pt idx="2307">
                  <c:v>72</c:v>
                </c:pt>
                <c:pt idx="2308">
                  <c:v>72</c:v>
                </c:pt>
                <c:pt idx="2309">
                  <c:v>72</c:v>
                </c:pt>
                <c:pt idx="2310">
                  <c:v>72</c:v>
                </c:pt>
                <c:pt idx="2311">
                  <c:v>72</c:v>
                </c:pt>
                <c:pt idx="2312">
                  <c:v>72</c:v>
                </c:pt>
                <c:pt idx="2313">
                  <c:v>72</c:v>
                </c:pt>
                <c:pt idx="2314">
                  <c:v>72</c:v>
                </c:pt>
                <c:pt idx="2315">
                  <c:v>72</c:v>
                </c:pt>
                <c:pt idx="2316">
                  <c:v>72</c:v>
                </c:pt>
                <c:pt idx="2317">
                  <c:v>72</c:v>
                </c:pt>
                <c:pt idx="2318">
                  <c:v>72</c:v>
                </c:pt>
                <c:pt idx="2319">
                  <c:v>72</c:v>
                </c:pt>
                <c:pt idx="2320">
                  <c:v>72</c:v>
                </c:pt>
                <c:pt idx="2321">
                  <c:v>72</c:v>
                </c:pt>
                <c:pt idx="2322">
                  <c:v>72</c:v>
                </c:pt>
                <c:pt idx="2323">
                  <c:v>72</c:v>
                </c:pt>
                <c:pt idx="2324">
                  <c:v>72</c:v>
                </c:pt>
                <c:pt idx="2325">
                  <c:v>72</c:v>
                </c:pt>
                <c:pt idx="2326">
                  <c:v>72</c:v>
                </c:pt>
                <c:pt idx="2327">
                  <c:v>72</c:v>
                </c:pt>
                <c:pt idx="2328">
                  <c:v>72</c:v>
                </c:pt>
                <c:pt idx="2329">
                  <c:v>72</c:v>
                </c:pt>
                <c:pt idx="2330">
                  <c:v>72</c:v>
                </c:pt>
                <c:pt idx="2331">
                  <c:v>72</c:v>
                </c:pt>
                <c:pt idx="2332">
                  <c:v>31.44</c:v>
                </c:pt>
                <c:pt idx="2333">
                  <c:v>7.1</c:v>
                </c:pt>
                <c:pt idx="2334">
                  <c:v>36.800777777777782</c:v>
                </c:pt>
                <c:pt idx="2335">
                  <c:v>36.800777777777782</c:v>
                </c:pt>
                <c:pt idx="2336">
                  <c:v>36.800777777777782</c:v>
                </c:pt>
                <c:pt idx="2337">
                  <c:v>71</c:v>
                </c:pt>
                <c:pt idx="2338">
                  <c:v>71</c:v>
                </c:pt>
                <c:pt idx="2339">
                  <c:v>71</c:v>
                </c:pt>
                <c:pt idx="2340">
                  <c:v>71</c:v>
                </c:pt>
                <c:pt idx="2341">
                  <c:v>71</c:v>
                </c:pt>
                <c:pt idx="2342">
                  <c:v>71</c:v>
                </c:pt>
                <c:pt idx="2343">
                  <c:v>71</c:v>
                </c:pt>
                <c:pt idx="2344">
                  <c:v>71</c:v>
                </c:pt>
                <c:pt idx="2345">
                  <c:v>71</c:v>
                </c:pt>
                <c:pt idx="2346">
                  <c:v>71</c:v>
                </c:pt>
                <c:pt idx="2347">
                  <c:v>71</c:v>
                </c:pt>
                <c:pt idx="2348">
                  <c:v>71</c:v>
                </c:pt>
                <c:pt idx="2349">
                  <c:v>71</c:v>
                </c:pt>
                <c:pt idx="2350">
                  <c:v>71</c:v>
                </c:pt>
                <c:pt idx="2351">
                  <c:v>71</c:v>
                </c:pt>
                <c:pt idx="2352">
                  <c:v>39.808611111111112</c:v>
                </c:pt>
                <c:pt idx="2353">
                  <c:v>39.808611111111112</c:v>
                </c:pt>
                <c:pt idx="2354">
                  <c:v>44.811250000000001</c:v>
                </c:pt>
                <c:pt idx="2355">
                  <c:v>71.5</c:v>
                </c:pt>
                <c:pt idx="2356">
                  <c:v>71.5</c:v>
                </c:pt>
                <c:pt idx="2357">
                  <c:v>71.5</c:v>
                </c:pt>
                <c:pt idx="2358">
                  <c:v>71.5</c:v>
                </c:pt>
                <c:pt idx="2359">
                  <c:v>71.5</c:v>
                </c:pt>
                <c:pt idx="2360">
                  <c:v>71.5</c:v>
                </c:pt>
                <c:pt idx="2361">
                  <c:v>71.5</c:v>
                </c:pt>
                <c:pt idx="2362">
                  <c:v>71.5</c:v>
                </c:pt>
                <c:pt idx="2363">
                  <c:v>71.5</c:v>
                </c:pt>
                <c:pt idx="2364">
                  <c:v>71.5</c:v>
                </c:pt>
                <c:pt idx="2365">
                  <c:v>71.5</c:v>
                </c:pt>
                <c:pt idx="2366">
                  <c:v>71.5</c:v>
                </c:pt>
                <c:pt idx="2367">
                  <c:v>71.5</c:v>
                </c:pt>
                <c:pt idx="2368">
                  <c:v>71.5</c:v>
                </c:pt>
                <c:pt idx="2369">
                  <c:v>71.5</c:v>
                </c:pt>
                <c:pt idx="2370">
                  <c:v>71.5</c:v>
                </c:pt>
                <c:pt idx="2371">
                  <c:v>71.5</c:v>
                </c:pt>
                <c:pt idx="2372">
                  <c:v>71.5</c:v>
                </c:pt>
                <c:pt idx="2373">
                  <c:v>99</c:v>
                </c:pt>
                <c:pt idx="2374">
                  <c:v>71.5</c:v>
                </c:pt>
                <c:pt idx="2375">
                  <c:v>71.5</c:v>
                </c:pt>
                <c:pt idx="2376">
                  <c:v>82.5</c:v>
                </c:pt>
                <c:pt idx="2377">
                  <c:v>71.5</c:v>
                </c:pt>
                <c:pt idx="2378">
                  <c:v>99</c:v>
                </c:pt>
                <c:pt idx="2379">
                  <c:v>71.5</c:v>
                </c:pt>
                <c:pt idx="2380">
                  <c:v>71.5</c:v>
                </c:pt>
                <c:pt idx="2381">
                  <c:v>71.5</c:v>
                </c:pt>
                <c:pt idx="2382">
                  <c:v>71.5</c:v>
                </c:pt>
                <c:pt idx="2383">
                  <c:v>82.5</c:v>
                </c:pt>
                <c:pt idx="2384">
                  <c:v>99</c:v>
                </c:pt>
                <c:pt idx="2385">
                  <c:v>99</c:v>
                </c:pt>
                <c:pt idx="2386">
                  <c:v>71.5</c:v>
                </c:pt>
                <c:pt idx="2387">
                  <c:v>82.5</c:v>
                </c:pt>
                <c:pt idx="2388">
                  <c:v>71.5</c:v>
                </c:pt>
                <c:pt idx="2389">
                  <c:v>71.5</c:v>
                </c:pt>
                <c:pt idx="2390">
                  <c:v>71.5</c:v>
                </c:pt>
                <c:pt idx="2391">
                  <c:v>71.5</c:v>
                </c:pt>
                <c:pt idx="2392">
                  <c:v>71.5</c:v>
                </c:pt>
                <c:pt idx="2393">
                  <c:v>31.44</c:v>
                </c:pt>
                <c:pt idx="2394">
                  <c:v>75</c:v>
                </c:pt>
                <c:pt idx="2395">
                  <c:v>75</c:v>
                </c:pt>
                <c:pt idx="2396">
                  <c:v>75</c:v>
                </c:pt>
                <c:pt idx="2397">
                  <c:v>75</c:v>
                </c:pt>
                <c:pt idx="2398">
                  <c:v>75</c:v>
                </c:pt>
                <c:pt idx="2399">
                  <c:v>75</c:v>
                </c:pt>
                <c:pt idx="2400">
                  <c:v>75</c:v>
                </c:pt>
                <c:pt idx="2401">
                  <c:v>75</c:v>
                </c:pt>
                <c:pt idx="2402">
                  <c:v>75</c:v>
                </c:pt>
                <c:pt idx="2403">
                  <c:v>75</c:v>
                </c:pt>
                <c:pt idx="2404">
                  <c:v>75</c:v>
                </c:pt>
                <c:pt idx="2405">
                  <c:v>75</c:v>
                </c:pt>
                <c:pt idx="2406">
                  <c:v>75</c:v>
                </c:pt>
                <c:pt idx="2407">
                  <c:v>75</c:v>
                </c:pt>
                <c:pt idx="2408">
                  <c:v>65</c:v>
                </c:pt>
                <c:pt idx="2409">
                  <c:v>65</c:v>
                </c:pt>
                <c:pt idx="2410">
                  <c:v>65</c:v>
                </c:pt>
                <c:pt idx="2411">
                  <c:v>65</c:v>
                </c:pt>
                <c:pt idx="2412">
                  <c:v>65</c:v>
                </c:pt>
                <c:pt idx="2413">
                  <c:v>65</c:v>
                </c:pt>
                <c:pt idx="2414">
                  <c:v>65</c:v>
                </c:pt>
                <c:pt idx="2415">
                  <c:v>65</c:v>
                </c:pt>
                <c:pt idx="2416">
                  <c:v>59.725000000000001</c:v>
                </c:pt>
                <c:pt idx="2417">
                  <c:v>39.808611111111112</c:v>
                </c:pt>
                <c:pt idx="2418">
                  <c:v>39.808611111111112</c:v>
                </c:pt>
                <c:pt idx="2419">
                  <c:v>39.808611111111112</c:v>
                </c:pt>
                <c:pt idx="2420">
                  <c:v>39.808611111111112</c:v>
                </c:pt>
                <c:pt idx="2421">
                  <c:v>71.5</c:v>
                </c:pt>
                <c:pt idx="2422">
                  <c:v>71.5</c:v>
                </c:pt>
                <c:pt idx="2423">
                  <c:v>71.5</c:v>
                </c:pt>
                <c:pt idx="2424">
                  <c:v>71.5</c:v>
                </c:pt>
                <c:pt idx="2425">
                  <c:v>49.5</c:v>
                </c:pt>
                <c:pt idx="2426">
                  <c:v>71.5</c:v>
                </c:pt>
                <c:pt idx="2427">
                  <c:v>71.5</c:v>
                </c:pt>
                <c:pt idx="2428">
                  <c:v>71.5</c:v>
                </c:pt>
                <c:pt idx="2429">
                  <c:v>71.5</c:v>
                </c:pt>
                <c:pt idx="2430">
                  <c:v>66</c:v>
                </c:pt>
                <c:pt idx="2431">
                  <c:v>69.750984015984002</c:v>
                </c:pt>
                <c:pt idx="2432">
                  <c:v>52.38</c:v>
                </c:pt>
                <c:pt idx="2433">
                  <c:v>69.750984015984002</c:v>
                </c:pt>
                <c:pt idx="2434">
                  <c:v>69.750984015984002</c:v>
                </c:pt>
                <c:pt idx="2435">
                  <c:v>78</c:v>
                </c:pt>
                <c:pt idx="2436">
                  <c:v>78</c:v>
                </c:pt>
                <c:pt idx="2437">
                  <c:v>78</c:v>
                </c:pt>
                <c:pt idx="2438">
                  <c:v>78</c:v>
                </c:pt>
                <c:pt idx="2439">
                  <c:v>78</c:v>
                </c:pt>
                <c:pt idx="2440">
                  <c:v>78</c:v>
                </c:pt>
                <c:pt idx="2441">
                  <c:v>78</c:v>
                </c:pt>
                <c:pt idx="2442">
                  <c:v>78</c:v>
                </c:pt>
                <c:pt idx="2443">
                  <c:v>78</c:v>
                </c:pt>
                <c:pt idx="2444">
                  <c:v>78</c:v>
                </c:pt>
                <c:pt idx="2445">
                  <c:v>78</c:v>
                </c:pt>
                <c:pt idx="2446">
                  <c:v>78</c:v>
                </c:pt>
                <c:pt idx="2447">
                  <c:v>78</c:v>
                </c:pt>
                <c:pt idx="2448">
                  <c:v>78</c:v>
                </c:pt>
                <c:pt idx="2449">
                  <c:v>78</c:v>
                </c:pt>
                <c:pt idx="2450">
                  <c:v>52.38</c:v>
                </c:pt>
                <c:pt idx="2451">
                  <c:v>52.38</c:v>
                </c:pt>
                <c:pt idx="2452">
                  <c:v>52.38</c:v>
                </c:pt>
                <c:pt idx="2453">
                  <c:v>52.38</c:v>
                </c:pt>
                <c:pt idx="2454">
                  <c:v>52.38</c:v>
                </c:pt>
                <c:pt idx="2455">
                  <c:v>52.38</c:v>
                </c:pt>
                <c:pt idx="2456">
                  <c:v>72</c:v>
                </c:pt>
                <c:pt idx="2457">
                  <c:v>72</c:v>
                </c:pt>
                <c:pt idx="2458">
                  <c:v>72</c:v>
                </c:pt>
                <c:pt idx="2459">
                  <c:v>72</c:v>
                </c:pt>
                <c:pt idx="2460">
                  <c:v>72</c:v>
                </c:pt>
                <c:pt idx="2461">
                  <c:v>72</c:v>
                </c:pt>
                <c:pt idx="2462">
                  <c:v>72</c:v>
                </c:pt>
                <c:pt idx="2463">
                  <c:v>72</c:v>
                </c:pt>
                <c:pt idx="2464">
                  <c:v>72</c:v>
                </c:pt>
                <c:pt idx="2465">
                  <c:v>72</c:v>
                </c:pt>
                <c:pt idx="2466">
                  <c:v>72</c:v>
                </c:pt>
                <c:pt idx="2467">
                  <c:v>72</c:v>
                </c:pt>
                <c:pt idx="2468">
                  <c:v>72</c:v>
                </c:pt>
                <c:pt idx="2469">
                  <c:v>72</c:v>
                </c:pt>
                <c:pt idx="2470">
                  <c:v>72</c:v>
                </c:pt>
                <c:pt idx="2471">
                  <c:v>72</c:v>
                </c:pt>
                <c:pt idx="2472">
                  <c:v>72</c:v>
                </c:pt>
                <c:pt idx="2473">
                  <c:v>66</c:v>
                </c:pt>
                <c:pt idx="2474">
                  <c:v>66</c:v>
                </c:pt>
                <c:pt idx="2475">
                  <c:v>66</c:v>
                </c:pt>
                <c:pt idx="2476">
                  <c:v>66</c:v>
                </c:pt>
                <c:pt idx="2477">
                  <c:v>66</c:v>
                </c:pt>
                <c:pt idx="2478">
                  <c:v>66</c:v>
                </c:pt>
                <c:pt idx="2479">
                  <c:v>66</c:v>
                </c:pt>
                <c:pt idx="2480">
                  <c:v>66</c:v>
                </c:pt>
                <c:pt idx="2481">
                  <c:v>70</c:v>
                </c:pt>
                <c:pt idx="2482">
                  <c:v>70</c:v>
                </c:pt>
                <c:pt idx="2483">
                  <c:v>70</c:v>
                </c:pt>
                <c:pt idx="2484">
                  <c:v>70</c:v>
                </c:pt>
                <c:pt idx="2485">
                  <c:v>70</c:v>
                </c:pt>
                <c:pt idx="2486">
                  <c:v>70</c:v>
                </c:pt>
                <c:pt idx="2487">
                  <c:v>66.997343367846454</c:v>
                </c:pt>
                <c:pt idx="2488">
                  <c:v>44</c:v>
                </c:pt>
                <c:pt idx="2489">
                  <c:v>66</c:v>
                </c:pt>
                <c:pt idx="2490">
                  <c:v>66</c:v>
                </c:pt>
                <c:pt idx="2491">
                  <c:v>50</c:v>
                </c:pt>
                <c:pt idx="2492">
                  <c:v>52.852083333333333</c:v>
                </c:pt>
                <c:pt idx="2493">
                  <c:v>52.852083333333333</c:v>
                </c:pt>
                <c:pt idx="2494">
                  <c:v>39.19777777777778</c:v>
                </c:pt>
                <c:pt idx="2495">
                  <c:v>39.19777777777778</c:v>
                </c:pt>
                <c:pt idx="2496">
                  <c:v>39.19777777777778</c:v>
                </c:pt>
                <c:pt idx="2497">
                  <c:v>39.19777777777778</c:v>
                </c:pt>
                <c:pt idx="2498">
                  <c:v>66.997343367846454</c:v>
                </c:pt>
                <c:pt idx="2499">
                  <c:v>66.997343367846454</c:v>
                </c:pt>
                <c:pt idx="2500">
                  <c:v>66.997343367846454</c:v>
                </c:pt>
                <c:pt idx="2501">
                  <c:v>66.997343367846454</c:v>
                </c:pt>
                <c:pt idx="2502">
                  <c:v>66.997343367846454</c:v>
                </c:pt>
                <c:pt idx="2503">
                  <c:v>70</c:v>
                </c:pt>
                <c:pt idx="2504">
                  <c:v>70</c:v>
                </c:pt>
                <c:pt idx="2505">
                  <c:v>70</c:v>
                </c:pt>
                <c:pt idx="2506">
                  <c:v>70</c:v>
                </c:pt>
                <c:pt idx="2507">
                  <c:v>70</c:v>
                </c:pt>
                <c:pt idx="2508">
                  <c:v>70</c:v>
                </c:pt>
                <c:pt idx="2509">
                  <c:v>70</c:v>
                </c:pt>
                <c:pt idx="2510">
                  <c:v>70</c:v>
                </c:pt>
                <c:pt idx="2511">
                  <c:v>70</c:v>
                </c:pt>
                <c:pt idx="2512">
                  <c:v>66.997343367846454</c:v>
                </c:pt>
                <c:pt idx="2513">
                  <c:v>66</c:v>
                </c:pt>
                <c:pt idx="2514">
                  <c:v>66</c:v>
                </c:pt>
                <c:pt idx="2515">
                  <c:v>66</c:v>
                </c:pt>
                <c:pt idx="2516">
                  <c:v>66</c:v>
                </c:pt>
                <c:pt idx="2517">
                  <c:v>56.284999999999997</c:v>
                </c:pt>
                <c:pt idx="2518">
                  <c:v>66</c:v>
                </c:pt>
                <c:pt idx="2519">
                  <c:v>66</c:v>
                </c:pt>
                <c:pt idx="2520">
                  <c:v>66</c:v>
                </c:pt>
                <c:pt idx="2521">
                  <c:v>66</c:v>
                </c:pt>
                <c:pt idx="2522">
                  <c:v>66</c:v>
                </c:pt>
                <c:pt idx="2523">
                  <c:v>66</c:v>
                </c:pt>
                <c:pt idx="2524">
                  <c:v>66</c:v>
                </c:pt>
                <c:pt idx="2525">
                  <c:v>66</c:v>
                </c:pt>
                <c:pt idx="2526">
                  <c:v>39.19777777777778</c:v>
                </c:pt>
                <c:pt idx="2527">
                  <c:v>66</c:v>
                </c:pt>
                <c:pt idx="2528">
                  <c:v>66</c:v>
                </c:pt>
                <c:pt idx="2529">
                  <c:v>66</c:v>
                </c:pt>
                <c:pt idx="2530">
                  <c:v>66</c:v>
                </c:pt>
                <c:pt idx="2531">
                  <c:v>66</c:v>
                </c:pt>
                <c:pt idx="2532">
                  <c:v>66</c:v>
                </c:pt>
                <c:pt idx="2533">
                  <c:v>66</c:v>
                </c:pt>
                <c:pt idx="2534">
                  <c:v>99</c:v>
                </c:pt>
                <c:pt idx="2535">
                  <c:v>39.19777777777778</c:v>
                </c:pt>
                <c:pt idx="2536">
                  <c:v>66.997343367846454</c:v>
                </c:pt>
                <c:pt idx="2537">
                  <c:v>66.997343367846454</c:v>
                </c:pt>
                <c:pt idx="2538">
                  <c:v>39.19777777777778</c:v>
                </c:pt>
                <c:pt idx="2539">
                  <c:v>72.400000000000006</c:v>
                </c:pt>
                <c:pt idx="2540">
                  <c:v>72.400000000000006</c:v>
                </c:pt>
                <c:pt idx="2541">
                  <c:v>72.400000000000006</c:v>
                </c:pt>
                <c:pt idx="2542">
                  <c:v>72.400000000000006</c:v>
                </c:pt>
                <c:pt idx="2543">
                  <c:v>72.400000000000006</c:v>
                </c:pt>
                <c:pt idx="2544">
                  <c:v>72.400000000000006</c:v>
                </c:pt>
                <c:pt idx="2545">
                  <c:v>72.400000000000006</c:v>
                </c:pt>
                <c:pt idx="2546">
                  <c:v>72.400000000000006</c:v>
                </c:pt>
                <c:pt idx="2547">
                  <c:v>72.400000000000006</c:v>
                </c:pt>
                <c:pt idx="2548">
                  <c:v>72.400000000000006</c:v>
                </c:pt>
                <c:pt idx="2549">
                  <c:v>72.400000000000006</c:v>
                </c:pt>
                <c:pt idx="2550">
                  <c:v>72.400000000000006</c:v>
                </c:pt>
                <c:pt idx="2551">
                  <c:v>72.400000000000006</c:v>
                </c:pt>
                <c:pt idx="2552">
                  <c:v>72.400000000000006</c:v>
                </c:pt>
                <c:pt idx="2553">
                  <c:v>72.400000000000006</c:v>
                </c:pt>
                <c:pt idx="2554">
                  <c:v>72.400000000000006</c:v>
                </c:pt>
                <c:pt idx="2555">
                  <c:v>72.400000000000006</c:v>
                </c:pt>
                <c:pt idx="2556">
                  <c:v>72.400000000000006</c:v>
                </c:pt>
                <c:pt idx="2557">
                  <c:v>72.400000000000006</c:v>
                </c:pt>
                <c:pt idx="2558">
                  <c:v>72.400000000000006</c:v>
                </c:pt>
                <c:pt idx="2559">
                  <c:v>72.400000000000006</c:v>
                </c:pt>
                <c:pt idx="2560">
                  <c:v>72.400000000000006</c:v>
                </c:pt>
                <c:pt idx="2561">
                  <c:v>72.400000000000006</c:v>
                </c:pt>
                <c:pt idx="2562">
                  <c:v>72.400000000000006</c:v>
                </c:pt>
                <c:pt idx="2563">
                  <c:v>72.400000000000006</c:v>
                </c:pt>
                <c:pt idx="2564">
                  <c:v>72.400000000000006</c:v>
                </c:pt>
                <c:pt idx="2565">
                  <c:v>72.400000000000006</c:v>
                </c:pt>
                <c:pt idx="2566">
                  <c:v>72.400000000000006</c:v>
                </c:pt>
                <c:pt idx="2567">
                  <c:v>72.400000000000006</c:v>
                </c:pt>
                <c:pt idx="2568">
                  <c:v>72.400000000000006</c:v>
                </c:pt>
                <c:pt idx="2569">
                  <c:v>72.400000000000006</c:v>
                </c:pt>
                <c:pt idx="2570">
                  <c:v>72.400000000000006</c:v>
                </c:pt>
                <c:pt idx="2571">
                  <c:v>72.400000000000006</c:v>
                </c:pt>
                <c:pt idx="2572">
                  <c:v>72.400000000000006</c:v>
                </c:pt>
                <c:pt idx="2573">
                  <c:v>72.400000000000006</c:v>
                </c:pt>
                <c:pt idx="2574">
                  <c:v>72.400000000000006</c:v>
                </c:pt>
                <c:pt idx="2575">
                  <c:v>72.400000000000006</c:v>
                </c:pt>
                <c:pt idx="2576">
                  <c:v>72.400000000000006</c:v>
                </c:pt>
                <c:pt idx="2577">
                  <c:v>72.400000000000006</c:v>
                </c:pt>
                <c:pt idx="2578">
                  <c:v>72.400000000000006</c:v>
                </c:pt>
                <c:pt idx="2579">
                  <c:v>72.400000000000006</c:v>
                </c:pt>
                <c:pt idx="2580">
                  <c:v>72.400000000000006</c:v>
                </c:pt>
                <c:pt idx="2581">
                  <c:v>72.400000000000006</c:v>
                </c:pt>
                <c:pt idx="2582">
                  <c:v>72.400000000000006</c:v>
                </c:pt>
                <c:pt idx="2583">
                  <c:v>72</c:v>
                </c:pt>
                <c:pt idx="2584">
                  <c:v>72</c:v>
                </c:pt>
                <c:pt idx="2585">
                  <c:v>72</c:v>
                </c:pt>
                <c:pt idx="2586">
                  <c:v>72</c:v>
                </c:pt>
                <c:pt idx="2587">
                  <c:v>72</c:v>
                </c:pt>
                <c:pt idx="2588">
                  <c:v>72</c:v>
                </c:pt>
                <c:pt idx="2589">
                  <c:v>72</c:v>
                </c:pt>
                <c:pt idx="2590">
                  <c:v>72</c:v>
                </c:pt>
                <c:pt idx="2591">
                  <c:v>67.5</c:v>
                </c:pt>
                <c:pt idx="2592">
                  <c:v>67.5</c:v>
                </c:pt>
                <c:pt idx="2593">
                  <c:v>67.5</c:v>
                </c:pt>
                <c:pt idx="2594">
                  <c:v>67.5</c:v>
                </c:pt>
                <c:pt idx="2595">
                  <c:v>67.5</c:v>
                </c:pt>
                <c:pt idx="2596">
                  <c:v>67.5</c:v>
                </c:pt>
                <c:pt idx="2597">
                  <c:v>67.5</c:v>
                </c:pt>
                <c:pt idx="2598">
                  <c:v>72</c:v>
                </c:pt>
                <c:pt idx="2599">
                  <c:v>72</c:v>
                </c:pt>
                <c:pt idx="2600">
                  <c:v>72</c:v>
                </c:pt>
                <c:pt idx="2601">
                  <c:v>72</c:v>
                </c:pt>
                <c:pt idx="2602">
                  <c:v>72</c:v>
                </c:pt>
                <c:pt idx="2603">
                  <c:v>72</c:v>
                </c:pt>
                <c:pt idx="2604">
                  <c:v>72</c:v>
                </c:pt>
                <c:pt idx="2605">
                  <c:v>72</c:v>
                </c:pt>
                <c:pt idx="2606">
                  <c:v>72</c:v>
                </c:pt>
                <c:pt idx="2607">
                  <c:v>48</c:v>
                </c:pt>
                <c:pt idx="2608">
                  <c:v>48</c:v>
                </c:pt>
                <c:pt idx="2609">
                  <c:v>36</c:v>
                </c:pt>
                <c:pt idx="2610">
                  <c:v>32.712499999999999</c:v>
                </c:pt>
                <c:pt idx="2611">
                  <c:v>32.712499999999999</c:v>
                </c:pt>
                <c:pt idx="2612">
                  <c:v>64.036914048317271</c:v>
                </c:pt>
                <c:pt idx="2613">
                  <c:v>102</c:v>
                </c:pt>
                <c:pt idx="2614">
                  <c:v>102</c:v>
                </c:pt>
                <c:pt idx="2615">
                  <c:v>42.477499999999999</c:v>
                </c:pt>
                <c:pt idx="2616">
                  <c:v>102</c:v>
                </c:pt>
                <c:pt idx="2617">
                  <c:v>102</c:v>
                </c:pt>
                <c:pt idx="2618">
                  <c:v>41.555833333333332</c:v>
                </c:pt>
                <c:pt idx="2619">
                  <c:v>41.555833333333332</c:v>
                </c:pt>
                <c:pt idx="2620">
                  <c:v>84</c:v>
                </c:pt>
                <c:pt idx="2621">
                  <c:v>93.686541066723123</c:v>
                </c:pt>
                <c:pt idx="2622">
                  <c:v>93.686541066723123</c:v>
                </c:pt>
                <c:pt idx="2623">
                  <c:v>93.686541066723123</c:v>
                </c:pt>
                <c:pt idx="2624">
                  <c:v>93.686541066723123</c:v>
                </c:pt>
                <c:pt idx="2625">
                  <c:v>42.895000000000003</c:v>
                </c:pt>
                <c:pt idx="2626">
                  <c:v>51.802152143555368</c:v>
                </c:pt>
                <c:pt idx="2627">
                  <c:v>54</c:v>
                </c:pt>
                <c:pt idx="2628">
                  <c:v>54</c:v>
                </c:pt>
                <c:pt idx="2629">
                  <c:v>54</c:v>
                </c:pt>
                <c:pt idx="2630">
                  <c:v>54</c:v>
                </c:pt>
                <c:pt idx="2631">
                  <c:v>54</c:v>
                </c:pt>
                <c:pt idx="2632">
                  <c:v>54</c:v>
                </c:pt>
                <c:pt idx="2633">
                  <c:v>42.477499999999999</c:v>
                </c:pt>
                <c:pt idx="2634">
                  <c:v>54</c:v>
                </c:pt>
                <c:pt idx="2635">
                  <c:v>32.712499999999999</c:v>
                </c:pt>
                <c:pt idx="2636">
                  <c:v>54</c:v>
                </c:pt>
                <c:pt idx="2637">
                  <c:v>54</c:v>
                </c:pt>
                <c:pt idx="2638">
                  <c:v>54</c:v>
                </c:pt>
                <c:pt idx="2639">
                  <c:v>54</c:v>
                </c:pt>
                <c:pt idx="2640">
                  <c:v>49.228749999999998</c:v>
                </c:pt>
                <c:pt idx="2641">
                  <c:v>49.228749999999998</c:v>
                </c:pt>
                <c:pt idx="2642">
                  <c:v>49.228749999999998</c:v>
                </c:pt>
                <c:pt idx="2643">
                  <c:v>49.228749999999998</c:v>
                </c:pt>
                <c:pt idx="2644">
                  <c:v>49.228749999999998</c:v>
                </c:pt>
                <c:pt idx="2645">
                  <c:v>49.228749999999998</c:v>
                </c:pt>
                <c:pt idx="2646">
                  <c:v>49.228749999999998</c:v>
                </c:pt>
                <c:pt idx="2647">
                  <c:v>49.228749999999998</c:v>
                </c:pt>
                <c:pt idx="2648">
                  <c:v>49.228749999999998</c:v>
                </c:pt>
                <c:pt idx="2649">
                  <c:v>49.228749999999998</c:v>
                </c:pt>
                <c:pt idx="2650">
                  <c:v>42.477499999999999</c:v>
                </c:pt>
                <c:pt idx="2651">
                  <c:v>90</c:v>
                </c:pt>
                <c:pt idx="2652">
                  <c:v>42.477499999999999</c:v>
                </c:pt>
                <c:pt idx="2653">
                  <c:v>42.477499999999999</c:v>
                </c:pt>
                <c:pt idx="2654">
                  <c:v>42.477499999999999</c:v>
                </c:pt>
                <c:pt idx="2655">
                  <c:v>42.477499999999999</c:v>
                </c:pt>
                <c:pt idx="2656">
                  <c:v>42.477499999999999</c:v>
                </c:pt>
                <c:pt idx="2657">
                  <c:v>42.477499999999999</c:v>
                </c:pt>
                <c:pt idx="2658">
                  <c:v>90</c:v>
                </c:pt>
                <c:pt idx="2659">
                  <c:v>42.477499999999999</c:v>
                </c:pt>
                <c:pt idx="2660">
                  <c:v>42.477499999999999</c:v>
                </c:pt>
                <c:pt idx="2661">
                  <c:v>42.477499999999999</c:v>
                </c:pt>
                <c:pt idx="2662">
                  <c:v>90</c:v>
                </c:pt>
                <c:pt idx="2663">
                  <c:v>42.477499999999999</c:v>
                </c:pt>
                <c:pt idx="2664">
                  <c:v>42.477499999999999</c:v>
                </c:pt>
                <c:pt idx="2665">
                  <c:v>42.477499999999999</c:v>
                </c:pt>
                <c:pt idx="2666">
                  <c:v>42.477499999999999</c:v>
                </c:pt>
                <c:pt idx="2667">
                  <c:v>63.614175953079176</c:v>
                </c:pt>
                <c:pt idx="2668">
                  <c:v>63.614175953079176</c:v>
                </c:pt>
                <c:pt idx="2669">
                  <c:v>63.614175953079176</c:v>
                </c:pt>
                <c:pt idx="2670">
                  <c:v>48</c:v>
                </c:pt>
                <c:pt idx="2671">
                  <c:v>48</c:v>
                </c:pt>
                <c:pt idx="2672">
                  <c:v>48</c:v>
                </c:pt>
                <c:pt idx="2673">
                  <c:v>48</c:v>
                </c:pt>
                <c:pt idx="2674">
                  <c:v>48</c:v>
                </c:pt>
                <c:pt idx="2675">
                  <c:v>48</c:v>
                </c:pt>
                <c:pt idx="2676">
                  <c:v>48</c:v>
                </c:pt>
                <c:pt idx="2677">
                  <c:v>42.477499999999999</c:v>
                </c:pt>
                <c:pt idx="2678">
                  <c:v>77.177069892473114</c:v>
                </c:pt>
                <c:pt idx="2679">
                  <c:v>77.177069892473114</c:v>
                </c:pt>
                <c:pt idx="2680">
                  <c:v>77.177069892473114</c:v>
                </c:pt>
                <c:pt idx="2681">
                  <c:v>77.177069892473114</c:v>
                </c:pt>
                <c:pt idx="2682">
                  <c:v>77.177069892473114</c:v>
                </c:pt>
                <c:pt idx="2683">
                  <c:v>77.177069892473114</c:v>
                </c:pt>
                <c:pt idx="2684">
                  <c:v>77.177069892473114</c:v>
                </c:pt>
                <c:pt idx="2685">
                  <c:v>77.177069892473114</c:v>
                </c:pt>
                <c:pt idx="2686">
                  <c:v>77.177069892473114</c:v>
                </c:pt>
                <c:pt idx="2687">
                  <c:v>64.036914048317271</c:v>
                </c:pt>
                <c:pt idx="2688">
                  <c:v>43.16</c:v>
                </c:pt>
                <c:pt idx="2689">
                  <c:v>43.16</c:v>
                </c:pt>
                <c:pt idx="2690">
                  <c:v>43.16</c:v>
                </c:pt>
                <c:pt idx="2691">
                  <c:v>54</c:v>
                </c:pt>
                <c:pt idx="2692">
                  <c:v>54</c:v>
                </c:pt>
                <c:pt idx="2693">
                  <c:v>42.022500000000001</c:v>
                </c:pt>
                <c:pt idx="2694">
                  <c:v>42.022500000000001</c:v>
                </c:pt>
                <c:pt idx="2695">
                  <c:v>42.022500000000001</c:v>
                </c:pt>
                <c:pt idx="2696">
                  <c:v>54</c:v>
                </c:pt>
                <c:pt idx="2697">
                  <c:v>54</c:v>
                </c:pt>
                <c:pt idx="2698">
                  <c:v>54</c:v>
                </c:pt>
                <c:pt idx="2699">
                  <c:v>84</c:v>
                </c:pt>
                <c:pt idx="2700">
                  <c:v>84</c:v>
                </c:pt>
                <c:pt idx="2701">
                  <c:v>54</c:v>
                </c:pt>
                <c:pt idx="2702">
                  <c:v>60.844231046731046</c:v>
                </c:pt>
                <c:pt idx="2703">
                  <c:v>60.844231046731046</c:v>
                </c:pt>
                <c:pt idx="2704">
                  <c:v>60.844231046731046</c:v>
                </c:pt>
                <c:pt idx="2705">
                  <c:v>60.844231046731046</c:v>
                </c:pt>
                <c:pt idx="2706">
                  <c:v>98</c:v>
                </c:pt>
                <c:pt idx="2707">
                  <c:v>17</c:v>
                </c:pt>
                <c:pt idx="2708">
                  <c:v>98</c:v>
                </c:pt>
                <c:pt idx="2709">
                  <c:v>98</c:v>
                </c:pt>
                <c:pt idx="2710">
                  <c:v>500</c:v>
                </c:pt>
                <c:pt idx="2711">
                  <c:v>100</c:v>
                </c:pt>
                <c:pt idx="2712">
                  <c:v>100</c:v>
                </c:pt>
                <c:pt idx="2713">
                  <c:v>100</c:v>
                </c:pt>
                <c:pt idx="2714">
                  <c:v>100</c:v>
                </c:pt>
                <c:pt idx="2715">
                  <c:v>100</c:v>
                </c:pt>
                <c:pt idx="2716">
                  <c:v>100</c:v>
                </c:pt>
                <c:pt idx="2717">
                  <c:v>100</c:v>
                </c:pt>
                <c:pt idx="2718">
                  <c:v>100</c:v>
                </c:pt>
                <c:pt idx="2719">
                  <c:v>100</c:v>
                </c:pt>
                <c:pt idx="2720">
                  <c:v>100</c:v>
                </c:pt>
                <c:pt idx="2721">
                  <c:v>100</c:v>
                </c:pt>
                <c:pt idx="2722">
                  <c:v>100</c:v>
                </c:pt>
                <c:pt idx="2723">
                  <c:v>100</c:v>
                </c:pt>
                <c:pt idx="2724">
                  <c:v>100</c:v>
                </c:pt>
                <c:pt idx="2725">
                  <c:v>100</c:v>
                </c:pt>
                <c:pt idx="2726">
                  <c:v>70</c:v>
                </c:pt>
                <c:pt idx="2727">
                  <c:v>100</c:v>
                </c:pt>
                <c:pt idx="2728">
                  <c:v>100</c:v>
                </c:pt>
                <c:pt idx="2729">
                  <c:v>100</c:v>
                </c:pt>
                <c:pt idx="2730">
                  <c:v>100</c:v>
                </c:pt>
                <c:pt idx="2731">
                  <c:v>100</c:v>
                </c:pt>
                <c:pt idx="2732">
                  <c:v>100</c:v>
                </c:pt>
                <c:pt idx="2733">
                  <c:v>100</c:v>
                </c:pt>
                <c:pt idx="2734">
                  <c:v>100</c:v>
                </c:pt>
                <c:pt idx="2735">
                  <c:v>100</c:v>
                </c:pt>
                <c:pt idx="2736">
                  <c:v>100</c:v>
                </c:pt>
                <c:pt idx="2737">
                  <c:v>200</c:v>
                </c:pt>
                <c:pt idx="2738">
                  <c:v>100</c:v>
                </c:pt>
                <c:pt idx="2739">
                  <c:v>100</c:v>
                </c:pt>
                <c:pt idx="2740">
                  <c:v>100</c:v>
                </c:pt>
                <c:pt idx="2741">
                  <c:v>100</c:v>
                </c:pt>
                <c:pt idx="2742">
                  <c:v>100</c:v>
                </c:pt>
                <c:pt idx="2743">
                  <c:v>100</c:v>
                </c:pt>
                <c:pt idx="2744">
                  <c:v>100</c:v>
                </c:pt>
                <c:pt idx="2745">
                  <c:v>100</c:v>
                </c:pt>
                <c:pt idx="2746">
                  <c:v>100</c:v>
                </c:pt>
                <c:pt idx="2747">
                  <c:v>100</c:v>
                </c:pt>
                <c:pt idx="2748">
                  <c:v>100</c:v>
                </c:pt>
                <c:pt idx="2749">
                  <c:v>100</c:v>
                </c:pt>
                <c:pt idx="2750">
                  <c:v>85</c:v>
                </c:pt>
                <c:pt idx="2751">
                  <c:v>20</c:v>
                </c:pt>
                <c:pt idx="2752">
                  <c:v>10</c:v>
                </c:pt>
                <c:pt idx="2753">
                  <c:v>10</c:v>
                </c:pt>
                <c:pt idx="2754">
                  <c:v>10</c:v>
                </c:pt>
                <c:pt idx="2765">
                  <c:v>95</c:v>
                </c:pt>
                <c:pt idx="2766">
                  <c:v>95</c:v>
                </c:pt>
                <c:pt idx="2767">
                  <c:v>95</c:v>
                </c:pt>
                <c:pt idx="2768">
                  <c:v>95</c:v>
                </c:pt>
                <c:pt idx="2769">
                  <c:v>95</c:v>
                </c:pt>
                <c:pt idx="2770">
                  <c:v>28.35</c:v>
                </c:pt>
                <c:pt idx="2771">
                  <c:v>66</c:v>
                </c:pt>
                <c:pt idx="2772">
                  <c:v>66</c:v>
                </c:pt>
                <c:pt idx="2773">
                  <c:v>66</c:v>
                </c:pt>
                <c:pt idx="2774">
                  <c:v>66</c:v>
                </c:pt>
                <c:pt idx="2775">
                  <c:v>66</c:v>
                </c:pt>
                <c:pt idx="2776">
                  <c:v>66</c:v>
                </c:pt>
                <c:pt idx="2777">
                  <c:v>66</c:v>
                </c:pt>
                <c:pt idx="2778">
                  <c:v>66</c:v>
                </c:pt>
                <c:pt idx="2779">
                  <c:v>66</c:v>
                </c:pt>
                <c:pt idx="2780">
                  <c:v>66</c:v>
                </c:pt>
                <c:pt idx="2781">
                  <c:v>66</c:v>
                </c:pt>
                <c:pt idx="2782">
                  <c:v>66</c:v>
                </c:pt>
                <c:pt idx="2783">
                  <c:v>66</c:v>
                </c:pt>
                <c:pt idx="2784">
                  <c:v>66</c:v>
                </c:pt>
                <c:pt idx="2785">
                  <c:v>66</c:v>
                </c:pt>
                <c:pt idx="2787">
                  <c:v>31.73</c:v>
                </c:pt>
                <c:pt idx="2789">
                  <c:v>21</c:v>
                </c:pt>
                <c:pt idx="2790">
                  <c:v>180</c:v>
                </c:pt>
                <c:pt idx="2791">
                  <c:v>175</c:v>
                </c:pt>
                <c:pt idx="2792">
                  <c:v>67</c:v>
                </c:pt>
                <c:pt idx="2793">
                  <c:v>100</c:v>
                </c:pt>
                <c:pt idx="2794">
                  <c:v>12.257300000000003</c:v>
                </c:pt>
                <c:pt idx="2795">
                  <c:v>36</c:v>
                </c:pt>
                <c:pt idx="2796">
                  <c:v>18</c:v>
                </c:pt>
                <c:pt idx="2797">
                  <c:v>50</c:v>
                </c:pt>
                <c:pt idx="2798">
                  <c:v>50</c:v>
                </c:pt>
                <c:pt idx="2799">
                  <c:v>50</c:v>
                </c:pt>
                <c:pt idx="2800">
                  <c:v>50</c:v>
                </c:pt>
                <c:pt idx="2803">
                  <c:v>95</c:v>
                </c:pt>
                <c:pt idx="2804">
                  <c:v>95</c:v>
                </c:pt>
                <c:pt idx="2805">
                  <c:v>95</c:v>
                </c:pt>
                <c:pt idx="2806">
                  <c:v>380</c:v>
                </c:pt>
                <c:pt idx="2807">
                  <c:v>158</c:v>
                </c:pt>
                <c:pt idx="2808">
                  <c:v>158</c:v>
                </c:pt>
                <c:pt idx="2809">
                  <c:v>158</c:v>
                </c:pt>
                <c:pt idx="2810">
                  <c:v>158</c:v>
                </c:pt>
                <c:pt idx="2811">
                  <c:v>31.01</c:v>
                </c:pt>
                <c:pt idx="2812">
                  <c:v>31.01</c:v>
                </c:pt>
                <c:pt idx="2813">
                  <c:v>31.01</c:v>
                </c:pt>
                <c:pt idx="2814">
                  <c:v>31.01</c:v>
                </c:pt>
                <c:pt idx="2815">
                  <c:v>31.01</c:v>
                </c:pt>
                <c:pt idx="2816">
                  <c:v>31.01</c:v>
                </c:pt>
                <c:pt idx="2817">
                  <c:v>31.01</c:v>
                </c:pt>
                <c:pt idx="2818">
                  <c:v>31.01</c:v>
                </c:pt>
                <c:pt idx="2819">
                  <c:v>50.096000000000004</c:v>
                </c:pt>
                <c:pt idx="2820">
                  <c:v>50.096000000000004</c:v>
                </c:pt>
                <c:pt idx="2821">
                  <c:v>50.096000000000004</c:v>
                </c:pt>
                <c:pt idx="2822">
                  <c:v>31.01</c:v>
                </c:pt>
                <c:pt idx="2823">
                  <c:v>50.805</c:v>
                </c:pt>
                <c:pt idx="2824">
                  <c:v>50.805</c:v>
                </c:pt>
                <c:pt idx="2825">
                  <c:v>50.805</c:v>
                </c:pt>
                <c:pt idx="2826">
                  <c:v>50.805</c:v>
                </c:pt>
                <c:pt idx="2827">
                  <c:v>50.805</c:v>
                </c:pt>
                <c:pt idx="2828">
                  <c:v>50.805</c:v>
                </c:pt>
                <c:pt idx="2829">
                  <c:v>50.805</c:v>
                </c:pt>
                <c:pt idx="2830">
                  <c:v>50.805</c:v>
                </c:pt>
                <c:pt idx="2831">
                  <c:v>27</c:v>
                </c:pt>
                <c:pt idx="2832">
                  <c:v>40</c:v>
                </c:pt>
                <c:pt idx="2833">
                  <c:v>40</c:v>
                </c:pt>
                <c:pt idx="2834">
                  <c:v>27</c:v>
                </c:pt>
                <c:pt idx="2835">
                  <c:v>49.417999999999992</c:v>
                </c:pt>
                <c:pt idx="2836">
                  <c:v>49.417999999999992</c:v>
                </c:pt>
                <c:pt idx="2837">
                  <c:v>48.005000000000003</c:v>
                </c:pt>
                <c:pt idx="2838">
                  <c:v>60</c:v>
                </c:pt>
                <c:pt idx="2839">
                  <c:v>60</c:v>
                </c:pt>
                <c:pt idx="2840">
                  <c:v>60</c:v>
                </c:pt>
                <c:pt idx="2841">
                  <c:v>50</c:v>
                </c:pt>
                <c:pt idx="2842">
                  <c:v>50</c:v>
                </c:pt>
                <c:pt idx="2843">
                  <c:v>50</c:v>
                </c:pt>
                <c:pt idx="2844">
                  <c:v>50</c:v>
                </c:pt>
                <c:pt idx="2845">
                  <c:v>47</c:v>
                </c:pt>
                <c:pt idx="2846">
                  <c:v>47</c:v>
                </c:pt>
                <c:pt idx="2847">
                  <c:v>47</c:v>
                </c:pt>
                <c:pt idx="2848">
                  <c:v>110</c:v>
                </c:pt>
                <c:pt idx="2849">
                  <c:v>90.9</c:v>
                </c:pt>
                <c:pt idx="2850">
                  <c:v>90.9</c:v>
                </c:pt>
                <c:pt idx="2851">
                  <c:v>90.9</c:v>
                </c:pt>
                <c:pt idx="2852">
                  <c:v>90.9</c:v>
                </c:pt>
                <c:pt idx="2853">
                  <c:v>90.9</c:v>
                </c:pt>
                <c:pt idx="2854">
                  <c:v>428.6</c:v>
                </c:pt>
                <c:pt idx="2855">
                  <c:v>428.6</c:v>
                </c:pt>
                <c:pt idx="2856">
                  <c:v>428.6</c:v>
                </c:pt>
                <c:pt idx="2857">
                  <c:v>428.6</c:v>
                </c:pt>
                <c:pt idx="2858">
                  <c:v>428.6</c:v>
                </c:pt>
                <c:pt idx="2859">
                  <c:v>428.6</c:v>
                </c:pt>
                <c:pt idx="2860">
                  <c:v>428.6</c:v>
                </c:pt>
                <c:pt idx="2861">
                  <c:v>53.576250000000002</c:v>
                </c:pt>
                <c:pt idx="2862">
                  <c:v>110</c:v>
                </c:pt>
                <c:pt idx="2863">
                  <c:v>110</c:v>
                </c:pt>
                <c:pt idx="2864">
                  <c:v>110</c:v>
                </c:pt>
                <c:pt idx="2865">
                  <c:v>110</c:v>
                </c:pt>
                <c:pt idx="2866">
                  <c:v>100</c:v>
                </c:pt>
                <c:pt idx="2867">
                  <c:v>110</c:v>
                </c:pt>
                <c:pt idx="2868">
                  <c:v>110</c:v>
                </c:pt>
                <c:pt idx="2869">
                  <c:v>110</c:v>
                </c:pt>
                <c:pt idx="2870">
                  <c:v>110</c:v>
                </c:pt>
                <c:pt idx="2871">
                  <c:v>400</c:v>
                </c:pt>
                <c:pt idx="2872">
                  <c:v>300</c:v>
                </c:pt>
                <c:pt idx="2873">
                  <c:v>400</c:v>
                </c:pt>
                <c:pt idx="2874">
                  <c:v>14</c:v>
                </c:pt>
                <c:pt idx="2875">
                  <c:v>60</c:v>
                </c:pt>
                <c:pt idx="2876">
                  <c:v>10</c:v>
                </c:pt>
                <c:pt idx="2877">
                  <c:v>40</c:v>
                </c:pt>
                <c:pt idx="2878">
                  <c:v>9.6999999999999993</c:v>
                </c:pt>
                <c:pt idx="2879">
                  <c:v>40.299999999999997</c:v>
                </c:pt>
                <c:pt idx="2881">
                  <c:v>60</c:v>
                </c:pt>
                <c:pt idx="2882">
                  <c:v>80</c:v>
                </c:pt>
                <c:pt idx="2883">
                  <c:v>40</c:v>
                </c:pt>
                <c:pt idx="2884">
                  <c:v>10</c:v>
                </c:pt>
                <c:pt idx="2885">
                  <c:v>55</c:v>
                </c:pt>
                <c:pt idx="2886">
                  <c:v>60</c:v>
                </c:pt>
                <c:pt idx="2887">
                  <c:v>52.113</c:v>
                </c:pt>
                <c:pt idx="2888">
                  <c:v>84.175999999999988</c:v>
                </c:pt>
                <c:pt idx="2889">
                  <c:v>84.175999999999988</c:v>
                </c:pt>
                <c:pt idx="2890">
                  <c:v>84.175999999999988</c:v>
                </c:pt>
                <c:pt idx="2891">
                  <c:v>84.175999999999988</c:v>
                </c:pt>
                <c:pt idx="2892">
                  <c:v>100</c:v>
                </c:pt>
                <c:pt idx="2893">
                  <c:v>100</c:v>
                </c:pt>
                <c:pt idx="2894">
                  <c:v>55.5</c:v>
                </c:pt>
                <c:pt idx="2895">
                  <c:v>100</c:v>
                </c:pt>
                <c:pt idx="2896">
                  <c:v>45</c:v>
                </c:pt>
                <c:pt idx="2897">
                  <c:v>100</c:v>
                </c:pt>
                <c:pt idx="2898">
                  <c:v>55.5</c:v>
                </c:pt>
                <c:pt idx="2899">
                  <c:v>100</c:v>
                </c:pt>
                <c:pt idx="2900">
                  <c:v>100</c:v>
                </c:pt>
                <c:pt idx="2901">
                  <c:v>54</c:v>
                </c:pt>
                <c:pt idx="2902">
                  <c:v>152.5</c:v>
                </c:pt>
                <c:pt idx="2903">
                  <c:v>152.5</c:v>
                </c:pt>
                <c:pt idx="2904">
                  <c:v>152.5</c:v>
                </c:pt>
                <c:pt idx="2905">
                  <c:v>152.5</c:v>
                </c:pt>
                <c:pt idx="2906">
                  <c:v>152.5</c:v>
                </c:pt>
                <c:pt idx="2907">
                  <c:v>152.5</c:v>
                </c:pt>
                <c:pt idx="2908">
                  <c:v>152.5</c:v>
                </c:pt>
                <c:pt idx="2909">
                  <c:v>152.5</c:v>
                </c:pt>
                <c:pt idx="2910">
                  <c:v>152.5</c:v>
                </c:pt>
                <c:pt idx="2911">
                  <c:v>152.5</c:v>
                </c:pt>
                <c:pt idx="2912">
                  <c:v>152.5</c:v>
                </c:pt>
                <c:pt idx="2913">
                  <c:v>152.5</c:v>
                </c:pt>
                <c:pt idx="2914">
                  <c:v>55.094000000000008</c:v>
                </c:pt>
                <c:pt idx="2915">
                  <c:v>100</c:v>
                </c:pt>
                <c:pt idx="2916">
                  <c:v>100</c:v>
                </c:pt>
                <c:pt idx="2917">
                  <c:v>12</c:v>
                </c:pt>
                <c:pt idx="2918">
                  <c:v>80</c:v>
                </c:pt>
                <c:pt idx="2919">
                  <c:v>64</c:v>
                </c:pt>
                <c:pt idx="2920">
                  <c:v>96</c:v>
                </c:pt>
                <c:pt idx="2921">
                  <c:v>96</c:v>
                </c:pt>
                <c:pt idx="2922">
                  <c:v>80</c:v>
                </c:pt>
                <c:pt idx="2923">
                  <c:v>96</c:v>
                </c:pt>
                <c:pt idx="2924">
                  <c:v>59.515000000000001</c:v>
                </c:pt>
                <c:pt idx="2930">
                  <c:v>71.527999999999992</c:v>
                </c:pt>
                <c:pt idx="2931">
                  <c:v>71.527999999999992</c:v>
                </c:pt>
                <c:pt idx="2932">
                  <c:v>71.527999999999992</c:v>
                </c:pt>
                <c:pt idx="2933">
                  <c:v>71.527999999999992</c:v>
                </c:pt>
                <c:pt idx="2934">
                  <c:v>71.527999999999992</c:v>
                </c:pt>
                <c:pt idx="2935">
                  <c:v>71.527999999999992</c:v>
                </c:pt>
                <c:pt idx="2936">
                  <c:v>71.533999999999992</c:v>
                </c:pt>
                <c:pt idx="2937">
                  <c:v>71.533999999999992</c:v>
                </c:pt>
                <c:pt idx="2938">
                  <c:v>71.533999999999992</c:v>
                </c:pt>
                <c:pt idx="2939">
                  <c:v>71.533999999999992</c:v>
                </c:pt>
                <c:pt idx="2940">
                  <c:v>71.533999999999992</c:v>
                </c:pt>
                <c:pt idx="2941">
                  <c:v>71.533999999999992</c:v>
                </c:pt>
                <c:pt idx="2942">
                  <c:v>71.533999999999992</c:v>
                </c:pt>
                <c:pt idx="2943">
                  <c:v>71.533999999999992</c:v>
                </c:pt>
                <c:pt idx="2944">
                  <c:v>71.533999999999992</c:v>
                </c:pt>
                <c:pt idx="2953">
                  <c:v>52.2</c:v>
                </c:pt>
                <c:pt idx="2954">
                  <c:v>220.4</c:v>
                </c:pt>
                <c:pt idx="2955">
                  <c:v>104.4</c:v>
                </c:pt>
                <c:pt idx="2956">
                  <c:v>63.8</c:v>
                </c:pt>
                <c:pt idx="2957">
                  <c:v>83.785999999999987</c:v>
                </c:pt>
                <c:pt idx="2958">
                  <c:v>83.785999999999987</c:v>
                </c:pt>
                <c:pt idx="2959">
                  <c:v>24</c:v>
                </c:pt>
                <c:pt idx="2960">
                  <c:v>250</c:v>
                </c:pt>
                <c:pt idx="2961">
                  <c:v>130</c:v>
                </c:pt>
                <c:pt idx="2962">
                  <c:v>250</c:v>
                </c:pt>
                <c:pt idx="2963">
                  <c:v>120</c:v>
                </c:pt>
                <c:pt idx="2964">
                  <c:v>241</c:v>
                </c:pt>
                <c:pt idx="2965">
                  <c:v>241</c:v>
                </c:pt>
                <c:pt idx="2966">
                  <c:v>241</c:v>
                </c:pt>
                <c:pt idx="2967">
                  <c:v>100</c:v>
                </c:pt>
                <c:pt idx="2968">
                  <c:v>100</c:v>
                </c:pt>
                <c:pt idx="2969">
                  <c:v>100</c:v>
                </c:pt>
                <c:pt idx="2970">
                  <c:v>100</c:v>
                </c:pt>
                <c:pt idx="2971">
                  <c:v>100</c:v>
                </c:pt>
                <c:pt idx="2972">
                  <c:v>100</c:v>
                </c:pt>
                <c:pt idx="2973">
                  <c:v>100</c:v>
                </c:pt>
                <c:pt idx="2974">
                  <c:v>63</c:v>
                </c:pt>
                <c:pt idx="2975">
                  <c:v>27</c:v>
                </c:pt>
                <c:pt idx="2976">
                  <c:v>36</c:v>
                </c:pt>
                <c:pt idx="2977">
                  <c:v>36</c:v>
                </c:pt>
                <c:pt idx="2978">
                  <c:v>36</c:v>
                </c:pt>
                <c:pt idx="2979">
                  <c:v>4.5</c:v>
                </c:pt>
                <c:pt idx="2980">
                  <c:v>200</c:v>
                </c:pt>
                <c:pt idx="2981">
                  <c:v>209</c:v>
                </c:pt>
                <c:pt idx="2982">
                  <c:v>207</c:v>
                </c:pt>
                <c:pt idx="2983">
                  <c:v>207</c:v>
                </c:pt>
                <c:pt idx="2984">
                  <c:v>207</c:v>
                </c:pt>
                <c:pt idx="2985">
                  <c:v>74</c:v>
                </c:pt>
                <c:pt idx="2986">
                  <c:v>41.922499999999999</c:v>
                </c:pt>
                <c:pt idx="2987">
                  <c:v>450</c:v>
                </c:pt>
                <c:pt idx="2988">
                  <c:v>450</c:v>
                </c:pt>
                <c:pt idx="2989">
                  <c:v>450</c:v>
                </c:pt>
                <c:pt idx="2990">
                  <c:v>295</c:v>
                </c:pt>
                <c:pt idx="2991">
                  <c:v>295</c:v>
                </c:pt>
                <c:pt idx="2992">
                  <c:v>295</c:v>
                </c:pt>
                <c:pt idx="2993">
                  <c:v>295</c:v>
                </c:pt>
                <c:pt idx="2994">
                  <c:v>295</c:v>
                </c:pt>
                <c:pt idx="2995">
                  <c:v>96</c:v>
                </c:pt>
                <c:pt idx="2996">
                  <c:v>93.5</c:v>
                </c:pt>
                <c:pt idx="2997">
                  <c:v>93.5</c:v>
                </c:pt>
                <c:pt idx="2998">
                  <c:v>96</c:v>
                </c:pt>
                <c:pt idx="2999">
                  <c:v>41.814999999999998</c:v>
                </c:pt>
                <c:pt idx="3000">
                  <c:v>100</c:v>
                </c:pt>
                <c:pt idx="3001">
                  <c:v>96</c:v>
                </c:pt>
                <c:pt idx="3002">
                  <c:v>96</c:v>
                </c:pt>
                <c:pt idx="3003">
                  <c:v>96</c:v>
                </c:pt>
                <c:pt idx="3004">
                  <c:v>41.962499999999999</c:v>
                </c:pt>
                <c:pt idx="3005">
                  <c:v>41.962499999999999</c:v>
                </c:pt>
                <c:pt idx="3006">
                  <c:v>41.962499999999999</c:v>
                </c:pt>
                <c:pt idx="3007">
                  <c:v>96</c:v>
                </c:pt>
                <c:pt idx="3008">
                  <c:v>96</c:v>
                </c:pt>
                <c:pt idx="3009">
                  <c:v>96</c:v>
                </c:pt>
                <c:pt idx="3010">
                  <c:v>96</c:v>
                </c:pt>
                <c:pt idx="3011">
                  <c:v>96</c:v>
                </c:pt>
                <c:pt idx="3012">
                  <c:v>96</c:v>
                </c:pt>
                <c:pt idx="3013">
                  <c:v>96</c:v>
                </c:pt>
                <c:pt idx="3014">
                  <c:v>96</c:v>
                </c:pt>
                <c:pt idx="3015">
                  <c:v>96</c:v>
                </c:pt>
                <c:pt idx="3016">
                  <c:v>96</c:v>
                </c:pt>
                <c:pt idx="3017">
                  <c:v>96</c:v>
                </c:pt>
                <c:pt idx="3018">
                  <c:v>96</c:v>
                </c:pt>
                <c:pt idx="3019">
                  <c:v>96</c:v>
                </c:pt>
                <c:pt idx="3020">
                  <c:v>96</c:v>
                </c:pt>
                <c:pt idx="3021">
                  <c:v>96</c:v>
                </c:pt>
                <c:pt idx="3022">
                  <c:v>96</c:v>
                </c:pt>
                <c:pt idx="3023">
                  <c:v>96</c:v>
                </c:pt>
                <c:pt idx="3024">
                  <c:v>96</c:v>
                </c:pt>
                <c:pt idx="3025">
                  <c:v>42.115000000000002</c:v>
                </c:pt>
                <c:pt idx="3026">
                  <c:v>42.115000000000002</c:v>
                </c:pt>
                <c:pt idx="3027">
                  <c:v>42.115000000000002</c:v>
                </c:pt>
                <c:pt idx="3028">
                  <c:v>58.98</c:v>
                </c:pt>
                <c:pt idx="3029">
                  <c:v>58.98</c:v>
                </c:pt>
                <c:pt idx="3030">
                  <c:v>58.98</c:v>
                </c:pt>
                <c:pt idx="3031">
                  <c:v>58.98</c:v>
                </c:pt>
                <c:pt idx="3032">
                  <c:v>96</c:v>
                </c:pt>
                <c:pt idx="3033">
                  <c:v>96</c:v>
                </c:pt>
                <c:pt idx="3034">
                  <c:v>96</c:v>
                </c:pt>
                <c:pt idx="3035">
                  <c:v>96</c:v>
                </c:pt>
                <c:pt idx="3036">
                  <c:v>96</c:v>
                </c:pt>
                <c:pt idx="3037">
                  <c:v>96</c:v>
                </c:pt>
                <c:pt idx="3038">
                  <c:v>96</c:v>
                </c:pt>
                <c:pt idx="3039">
                  <c:v>96</c:v>
                </c:pt>
                <c:pt idx="3040">
                  <c:v>96</c:v>
                </c:pt>
                <c:pt idx="3041">
                  <c:v>198</c:v>
                </c:pt>
                <c:pt idx="3042">
                  <c:v>96</c:v>
                </c:pt>
                <c:pt idx="3043">
                  <c:v>96</c:v>
                </c:pt>
                <c:pt idx="3044">
                  <c:v>96</c:v>
                </c:pt>
                <c:pt idx="3045">
                  <c:v>96</c:v>
                </c:pt>
                <c:pt idx="3046">
                  <c:v>80</c:v>
                </c:pt>
                <c:pt idx="3047">
                  <c:v>80</c:v>
                </c:pt>
                <c:pt idx="3048">
                  <c:v>80</c:v>
                </c:pt>
                <c:pt idx="3049">
                  <c:v>80</c:v>
                </c:pt>
                <c:pt idx="3050">
                  <c:v>80</c:v>
                </c:pt>
                <c:pt idx="3051">
                  <c:v>80</c:v>
                </c:pt>
                <c:pt idx="3052">
                  <c:v>80</c:v>
                </c:pt>
                <c:pt idx="3053">
                  <c:v>80</c:v>
                </c:pt>
                <c:pt idx="3054">
                  <c:v>80</c:v>
                </c:pt>
                <c:pt idx="3055">
                  <c:v>80</c:v>
                </c:pt>
                <c:pt idx="3056">
                  <c:v>160</c:v>
                </c:pt>
                <c:pt idx="3057">
                  <c:v>160</c:v>
                </c:pt>
                <c:pt idx="3058">
                  <c:v>42.115000000000002</c:v>
                </c:pt>
                <c:pt idx="3059">
                  <c:v>61.73</c:v>
                </c:pt>
                <c:pt idx="3060">
                  <c:v>61.73</c:v>
                </c:pt>
                <c:pt idx="3061">
                  <c:v>61.73</c:v>
                </c:pt>
                <c:pt idx="3064">
                  <c:v>61.73</c:v>
                </c:pt>
                <c:pt idx="3065">
                  <c:v>61.73</c:v>
                </c:pt>
                <c:pt idx="3066">
                  <c:v>61.73</c:v>
                </c:pt>
                <c:pt idx="3067">
                  <c:v>61.73</c:v>
                </c:pt>
                <c:pt idx="3068">
                  <c:v>61.73</c:v>
                </c:pt>
                <c:pt idx="3069">
                  <c:v>61.73</c:v>
                </c:pt>
                <c:pt idx="3070">
                  <c:v>61.73</c:v>
                </c:pt>
                <c:pt idx="3072">
                  <c:v>61.73</c:v>
                </c:pt>
                <c:pt idx="3073">
                  <c:v>61.73</c:v>
                </c:pt>
                <c:pt idx="3074">
                  <c:v>61.73</c:v>
                </c:pt>
                <c:pt idx="3077">
                  <c:v>61.73</c:v>
                </c:pt>
                <c:pt idx="3078">
                  <c:v>61.73</c:v>
                </c:pt>
                <c:pt idx="3080">
                  <c:v>61.73</c:v>
                </c:pt>
                <c:pt idx="3082">
                  <c:v>61.73</c:v>
                </c:pt>
                <c:pt idx="3083">
                  <c:v>61.73</c:v>
                </c:pt>
                <c:pt idx="3085">
                  <c:v>61.73</c:v>
                </c:pt>
                <c:pt idx="3087">
                  <c:v>61.73</c:v>
                </c:pt>
                <c:pt idx="3088">
                  <c:v>96</c:v>
                </c:pt>
                <c:pt idx="3089">
                  <c:v>96</c:v>
                </c:pt>
                <c:pt idx="3090">
                  <c:v>96</c:v>
                </c:pt>
                <c:pt idx="3091">
                  <c:v>41.731666666666662</c:v>
                </c:pt>
                <c:pt idx="3092">
                  <c:v>41.731666666666662</c:v>
                </c:pt>
                <c:pt idx="3093">
                  <c:v>41.731666666666662</c:v>
                </c:pt>
                <c:pt idx="3094">
                  <c:v>41.731666666666662</c:v>
                </c:pt>
                <c:pt idx="3095">
                  <c:v>41.731666666666662</c:v>
                </c:pt>
                <c:pt idx="3096">
                  <c:v>41.731666666666662</c:v>
                </c:pt>
                <c:pt idx="3097">
                  <c:v>41.731666666666662</c:v>
                </c:pt>
                <c:pt idx="3098">
                  <c:v>48</c:v>
                </c:pt>
                <c:pt idx="3099">
                  <c:v>48</c:v>
                </c:pt>
                <c:pt idx="3100">
                  <c:v>40</c:v>
                </c:pt>
                <c:pt idx="3101">
                  <c:v>48</c:v>
                </c:pt>
                <c:pt idx="3102">
                  <c:v>48</c:v>
                </c:pt>
                <c:pt idx="3103">
                  <c:v>48</c:v>
                </c:pt>
                <c:pt idx="3104">
                  <c:v>48</c:v>
                </c:pt>
                <c:pt idx="3105">
                  <c:v>48</c:v>
                </c:pt>
                <c:pt idx="3106">
                  <c:v>48</c:v>
                </c:pt>
                <c:pt idx="3107">
                  <c:v>48</c:v>
                </c:pt>
                <c:pt idx="3108">
                  <c:v>48</c:v>
                </c:pt>
                <c:pt idx="3109">
                  <c:v>48</c:v>
                </c:pt>
                <c:pt idx="3110">
                  <c:v>48</c:v>
                </c:pt>
                <c:pt idx="3111">
                  <c:v>48</c:v>
                </c:pt>
                <c:pt idx="3112">
                  <c:v>48</c:v>
                </c:pt>
                <c:pt idx="3113">
                  <c:v>48</c:v>
                </c:pt>
                <c:pt idx="3114">
                  <c:v>48</c:v>
                </c:pt>
                <c:pt idx="3115">
                  <c:v>48</c:v>
                </c:pt>
                <c:pt idx="3116">
                  <c:v>48</c:v>
                </c:pt>
                <c:pt idx="3117">
                  <c:v>48</c:v>
                </c:pt>
                <c:pt idx="3118">
                  <c:v>48</c:v>
                </c:pt>
                <c:pt idx="3126">
                  <c:v>61.914999999999999</c:v>
                </c:pt>
                <c:pt idx="3127">
                  <c:v>66.018999999999991</c:v>
                </c:pt>
                <c:pt idx="3128">
                  <c:v>61.914999999999999</c:v>
                </c:pt>
                <c:pt idx="3129">
                  <c:v>60</c:v>
                </c:pt>
                <c:pt idx="3130">
                  <c:v>48</c:v>
                </c:pt>
                <c:pt idx="3131">
                  <c:v>60</c:v>
                </c:pt>
                <c:pt idx="3132">
                  <c:v>40.023000000000003</c:v>
                </c:pt>
                <c:pt idx="3133">
                  <c:v>96</c:v>
                </c:pt>
                <c:pt idx="3134">
                  <c:v>96</c:v>
                </c:pt>
                <c:pt idx="3135">
                  <c:v>96</c:v>
                </c:pt>
                <c:pt idx="3136">
                  <c:v>96</c:v>
                </c:pt>
                <c:pt idx="3137">
                  <c:v>63.588999999999999</c:v>
                </c:pt>
                <c:pt idx="3138">
                  <c:v>63.588999999999999</c:v>
                </c:pt>
                <c:pt idx="3139">
                  <c:v>63.588999999999999</c:v>
                </c:pt>
                <c:pt idx="3140">
                  <c:v>63.588999999999999</c:v>
                </c:pt>
                <c:pt idx="3141">
                  <c:v>63.588999999999999</c:v>
                </c:pt>
                <c:pt idx="3142">
                  <c:v>63.588999999999999</c:v>
                </c:pt>
                <c:pt idx="3143">
                  <c:v>63.588999999999999</c:v>
                </c:pt>
                <c:pt idx="3144">
                  <c:v>63.588999999999999</c:v>
                </c:pt>
                <c:pt idx="3145">
                  <c:v>31.32</c:v>
                </c:pt>
                <c:pt idx="3146">
                  <c:v>31.32</c:v>
                </c:pt>
                <c:pt idx="3147">
                  <c:v>31.32</c:v>
                </c:pt>
                <c:pt idx="3148">
                  <c:v>36</c:v>
                </c:pt>
                <c:pt idx="3149">
                  <c:v>36</c:v>
                </c:pt>
                <c:pt idx="3150">
                  <c:v>15.2</c:v>
                </c:pt>
                <c:pt idx="3151">
                  <c:v>39</c:v>
                </c:pt>
                <c:pt idx="3152">
                  <c:v>60</c:v>
                </c:pt>
                <c:pt idx="3153">
                  <c:v>60</c:v>
                </c:pt>
                <c:pt idx="3154">
                  <c:v>60</c:v>
                </c:pt>
                <c:pt idx="3155">
                  <c:v>60</c:v>
                </c:pt>
                <c:pt idx="3156">
                  <c:v>60</c:v>
                </c:pt>
                <c:pt idx="3159">
                  <c:v>317.5</c:v>
                </c:pt>
                <c:pt idx="3160">
                  <c:v>317.5</c:v>
                </c:pt>
                <c:pt idx="3162">
                  <c:v>18</c:v>
                </c:pt>
                <c:pt idx="3163">
                  <c:v>100</c:v>
                </c:pt>
                <c:pt idx="3164">
                  <c:v>99</c:v>
                </c:pt>
                <c:pt idx="3165">
                  <c:v>49</c:v>
                </c:pt>
                <c:pt idx="3166">
                  <c:v>49</c:v>
                </c:pt>
                <c:pt idx="3167">
                  <c:v>30</c:v>
                </c:pt>
                <c:pt idx="3170">
                  <c:v>62</c:v>
                </c:pt>
                <c:pt idx="3171">
                  <c:v>62</c:v>
                </c:pt>
                <c:pt idx="3172">
                  <c:v>62</c:v>
                </c:pt>
                <c:pt idx="3173">
                  <c:v>62</c:v>
                </c:pt>
                <c:pt idx="3174">
                  <c:v>62</c:v>
                </c:pt>
                <c:pt idx="3175">
                  <c:v>62</c:v>
                </c:pt>
                <c:pt idx="3176">
                  <c:v>62</c:v>
                </c:pt>
                <c:pt idx="3177">
                  <c:v>62</c:v>
                </c:pt>
                <c:pt idx="3178">
                  <c:v>62</c:v>
                </c:pt>
                <c:pt idx="3179">
                  <c:v>62</c:v>
                </c:pt>
                <c:pt idx="3180">
                  <c:v>62</c:v>
                </c:pt>
                <c:pt idx="3181">
                  <c:v>62</c:v>
                </c:pt>
                <c:pt idx="3182">
                  <c:v>62</c:v>
                </c:pt>
                <c:pt idx="3183">
                  <c:v>62</c:v>
                </c:pt>
                <c:pt idx="3184">
                  <c:v>62</c:v>
                </c:pt>
                <c:pt idx="3185">
                  <c:v>62</c:v>
                </c:pt>
                <c:pt idx="3186">
                  <c:v>62</c:v>
                </c:pt>
                <c:pt idx="3187">
                  <c:v>62</c:v>
                </c:pt>
                <c:pt idx="3188">
                  <c:v>62</c:v>
                </c:pt>
                <c:pt idx="3189">
                  <c:v>62</c:v>
                </c:pt>
                <c:pt idx="3190">
                  <c:v>62</c:v>
                </c:pt>
                <c:pt idx="3196">
                  <c:v>75</c:v>
                </c:pt>
                <c:pt idx="3197">
                  <c:v>75</c:v>
                </c:pt>
                <c:pt idx="3198">
                  <c:v>75</c:v>
                </c:pt>
                <c:pt idx="3199">
                  <c:v>75</c:v>
                </c:pt>
                <c:pt idx="3200">
                  <c:v>75</c:v>
                </c:pt>
                <c:pt idx="3201">
                  <c:v>75</c:v>
                </c:pt>
                <c:pt idx="3202">
                  <c:v>75</c:v>
                </c:pt>
                <c:pt idx="3203">
                  <c:v>75</c:v>
                </c:pt>
                <c:pt idx="3204">
                  <c:v>75</c:v>
                </c:pt>
                <c:pt idx="3205">
                  <c:v>75</c:v>
                </c:pt>
                <c:pt idx="3206">
                  <c:v>75</c:v>
                </c:pt>
                <c:pt idx="3207">
                  <c:v>75</c:v>
                </c:pt>
                <c:pt idx="3208">
                  <c:v>75</c:v>
                </c:pt>
                <c:pt idx="3209">
                  <c:v>75</c:v>
                </c:pt>
                <c:pt idx="3210">
                  <c:v>75</c:v>
                </c:pt>
                <c:pt idx="3211">
                  <c:v>75</c:v>
                </c:pt>
                <c:pt idx="3212">
                  <c:v>75</c:v>
                </c:pt>
                <c:pt idx="3213">
                  <c:v>75</c:v>
                </c:pt>
                <c:pt idx="3214">
                  <c:v>75</c:v>
                </c:pt>
                <c:pt idx="3215">
                  <c:v>75</c:v>
                </c:pt>
                <c:pt idx="3216">
                  <c:v>75</c:v>
                </c:pt>
                <c:pt idx="3217">
                  <c:v>75</c:v>
                </c:pt>
                <c:pt idx="3218">
                  <c:v>75</c:v>
                </c:pt>
                <c:pt idx="3219">
                  <c:v>75</c:v>
                </c:pt>
                <c:pt idx="3220">
                  <c:v>56</c:v>
                </c:pt>
                <c:pt idx="3221">
                  <c:v>56</c:v>
                </c:pt>
                <c:pt idx="3222">
                  <c:v>56</c:v>
                </c:pt>
                <c:pt idx="3223">
                  <c:v>56</c:v>
                </c:pt>
                <c:pt idx="3225">
                  <c:v>60</c:v>
                </c:pt>
                <c:pt idx="3226">
                  <c:v>60</c:v>
                </c:pt>
                <c:pt idx="3227">
                  <c:v>60</c:v>
                </c:pt>
                <c:pt idx="3234">
                  <c:v>82</c:v>
                </c:pt>
                <c:pt idx="3235">
                  <c:v>82</c:v>
                </c:pt>
                <c:pt idx="3236">
                  <c:v>71.5</c:v>
                </c:pt>
                <c:pt idx="3237">
                  <c:v>71.5</c:v>
                </c:pt>
                <c:pt idx="3238">
                  <c:v>71.5</c:v>
                </c:pt>
                <c:pt idx="3239">
                  <c:v>75</c:v>
                </c:pt>
                <c:pt idx="3240">
                  <c:v>75</c:v>
                </c:pt>
                <c:pt idx="3241">
                  <c:v>75</c:v>
                </c:pt>
                <c:pt idx="3242">
                  <c:v>75</c:v>
                </c:pt>
                <c:pt idx="3243">
                  <c:v>75</c:v>
                </c:pt>
                <c:pt idx="3244">
                  <c:v>75</c:v>
                </c:pt>
                <c:pt idx="3245">
                  <c:v>75</c:v>
                </c:pt>
                <c:pt idx="3246">
                  <c:v>75</c:v>
                </c:pt>
                <c:pt idx="3247">
                  <c:v>75</c:v>
                </c:pt>
                <c:pt idx="3248">
                  <c:v>75</c:v>
                </c:pt>
                <c:pt idx="3249">
                  <c:v>75</c:v>
                </c:pt>
                <c:pt idx="3250">
                  <c:v>75</c:v>
                </c:pt>
                <c:pt idx="3251">
                  <c:v>75</c:v>
                </c:pt>
                <c:pt idx="3252">
                  <c:v>75</c:v>
                </c:pt>
                <c:pt idx="3253">
                  <c:v>75</c:v>
                </c:pt>
                <c:pt idx="3254">
                  <c:v>75</c:v>
                </c:pt>
                <c:pt idx="3255">
                  <c:v>75</c:v>
                </c:pt>
                <c:pt idx="3256">
                  <c:v>9</c:v>
                </c:pt>
                <c:pt idx="3257">
                  <c:v>48</c:v>
                </c:pt>
                <c:pt idx="3258">
                  <c:v>48</c:v>
                </c:pt>
                <c:pt idx="3259">
                  <c:v>64</c:v>
                </c:pt>
                <c:pt idx="3260">
                  <c:v>64</c:v>
                </c:pt>
                <c:pt idx="3261">
                  <c:v>64</c:v>
                </c:pt>
                <c:pt idx="3262">
                  <c:v>64</c:v>
                </c:pt>
                <c:pt idx="3263">
                  <c:v>64</c:v>
                </c:pt>
                <c:pt idx="3264">
                  <c:v>54</c:v>
                </c:pt>
                <c:pt idx="3265">
                  <c:v>54</c:v>
                </c:pt>
                <c:pt idx="3266">
                  <c:v>200</c:v>
                </c:pt>
                <c:pt idx="3267">
                  <c:v>200</c:v>
                </c:pt>
                <c:pt idx="3268">
                  <c:v>200</c:v>
                </c:pt>
                <c:pt idx="3269">
                  <c:v>200</c:v>
                </c:pt>
                <c:pt idx="3270">
                  <c:v>200</c:v>
                </c:pt>
                <c:pt idx="3271">
                  <c:v>200</c:v>
                </c:pt>
                <c:pt idx="3272">
                  <c:v>150</c:v>
                </c:pt>
                <c:pt idx="3273">
                  <c:v>150</c:v>
                </c:pt>
                <c:pt idx="3274">
                  <c:v>150</c:v>
                </c:pt>
                <c:pt idx="3275">
                  <c:v>150</c:v>
                </c:pt>
                <c:pt idx="3276">
                  <c:v>150</c:v>
                </c:pt>
                <c:pt idx="3277">
                  <c:v>150</c:v>
                </c:pt>
                <c:pt idx="3278">
                  <c:v>150</c:v>
                </c:pt>
                <c:pt idx="3279">
                  <c:v>150</c:v>
                </c:pt>
                <c:pt idx="3280">
                  <c:v>150</c:v>
                </c:pt>
                <c:pt idx="3281">
                  <c:v>150</c:v>
                </c:pt>
                <c:pt idx="3282">
                  <c:v>50</c:v>
                </c:pt>
                <c:pt idx="3283">
                  <c:v>50</c:v>
                </c:pt>
                <c:pt idx="3284">
                  <c:v>50</c:v>
                </c:pt>
                <c:pt idx="3285">
                  <c:v>50</c:v>
                </c:pt>
                <c:pt idx="3286">
                  <c:v>58.177000000000007</c:v>
                </c:pt>
                <c:pt idx="3301">
                  <c:v>45</c:v>
                </c:pt>
                <c:pt idx="3302">
                  <c:v>45</c:v>
                </c:pt>
                <c:pt idx="3303">
                  <c:v>45</c:v>
                </c:pt>
                <c:pt idx="3304">
                  <c:v>45</c:v>
                </c:pt>
                <c:pt idx="3305">
                  <c:v>45</c:v>
                </c:pt>
                <c:pt idx="3306">
                  <c:v>45</c:v>
                </c:pt>
                <c:pt idx="3307">
                  <c:v>45</c:v>
                </c:pt>
                <c:pt idx="3308">
                  <c:v>45</c:v>
                </c:pt>
                <c:pt idx="3309">
                  <c:v>45</c:v>
                </c:pt>
                <c:pt idx="3310">
                  <c:v>45</c:v>
                </c:pt>
                <c:pt idx="3311">
                  <c:v>49.74</c:v>
                </c:pt>
                <c:pt idx="3312">
                  <c:v>170</c:v>
                </c:pt>
                <c:pt idx="3313">
                  <c:v>170</c:v>
                </c:pt>
                <c:pt idx="3314">
                  <c:v>90</c:v>
                </c:pt>
                <c:pt idx="3315">
                  <c:v>90</c:v>
                </c:pt>
                <c:pt idx="3316">
                  <c:v>90</c:v>
                </c:pt>
                <c:pt idx="3317">
                  <c:v>90</c:v>
                </c:pt>
                <c:pt idx="3318">
                  <c:v>90</c:v>
                </c:pt>
                <c:pt idx="3319">
                  <c:v>90</c:v>
                </c:pt>
                <c:pt idx="3320">
                  <c:v>90</c:v>
                </c:pt>
                <c:pt idx="3321">
                  <c:v>90</c:v>
                </c:pt>
                <c:pt idx="3322">
                  <c:v>90</c:v>
                </c:pt>
                <c:pt idx="3323">
                  <c:v>90</c:v>
                </c:pt>
                <c:pt idx="3324">
                  <c:v>61.83</c:v>
                </c:pt>
                <c:pt idx="3325">
                  <c:v>60.39</c:v>
                </c:pt>
                <c:pt idx="3326">
                  <c:v>61.83</c:v>
                </c:pt>
                <c:pt idx="3327">
                  <c:v>125</c:v>
                </c:pt>
                <c:pt idx="3328">
                  <c:v>65</c:v>
                </c:pt>
                <c:pt idx="3329">
                  <c:v>65</c:v>
                </c:pt>
                <c:pt idx="3330">
                  <c:v>65</c:v>
                </c:pt>
                <c:pt idx="3331">
                  <c:v>65</c:v>
                </c:pt>
                <c:pt idx="3332">
                  <c:v>65</c:v>
                </c:pt>
                <c:pt idx="3333">
                  <c:v>65</c:v>
                </c:pt>
                <c:pt idx="3334">
                  <c:v>65</c:v>
                </c:pt>
                <c:pt idx="3335">
                  <c:v>65</c:v>
                </c:pt>
                <c:pt idx="3336">
                  <c:v>65</c:v>
                </c:pt>
                <c:pt idx="3337">
                  <c:v>65</c:v>
                </c:pt>
                <c:pt idx="3338">
                  <c:v>65</c:v>
                </c:pt>
                <c:pt idx="3339">
                  <c:v>65</c:v>
                </c:pt>
                <c:pt idx="3340">
                  <c:v>65</c:v>
                </c:pt>
                <c:pt idx="3341">
                  <c:v>65</c:v>
                </c:pt>
                <c:pt idx="3342">
                  <c:v>65</c:v>
                </c:pt>
                <c:pt idx="3343">
                  <c:v>65</c:v>
                </c:pt>
                <c:pt idx="3344">
                  <c:v>65</c:v>
                </c:pt>
                <c:pt idx="3345">
                  <c:v>65</c:v>
                </c:pt>
                <c:pt idx="3346">
                  <c:v>100</c:v>
                </c:pt>
                <c:pt idx="3347">
                  <c:v>100</c:v>
                </c:pt>
                <c:pt idx="3348">
                  <c:v>100</c:v>
                </c:pt>
                <c:pt idx="3349">
                  <c:v>100</c:v>
                </c:pt>
                <c:pt idx="3350">
                  <c:v>100</c:v>
                </c:pt>
                <c:pt idx="3351">
                  <c:v>100</c:v>
                </c:pt>
                <c:pt idx="3352">
                  <c:v>100</c:v>
                </c:pt>
                <c:pt idx="3353">
                  <c:v>100</c:v>
                </c:pt>
                <c:pt idx="3354">
                  <c:v>100</c:v>
                </c:pt>
                <c:pt idx="3355">
                  <c:v>100</c:v>
                </c:pt>
                <c:pt idx="3356">
                  <c:v>100</c:v>
                </c:pt>
                <c:pt idx="3357">
                  <c:v>100</c:v>
                </c:pt>
                <c:pt idx="3358">
                  <c:v>100</c:v>
                </c:pt>
                <c:pt idx="3359">
                  <c:v>100</c:v>
                </c:pt>
                <c:pt idx="3360">
                  <c:v>100</c:v>
                </c:pt>
                <c:pt idx="3361">
                  <c:v>100</c:v>
                </c:pt>
                <c:pt idx="3362">
                  <c:v>100</c:v>
                </c:pt>
                <c:pt idx="3363">
                  <c:v>100</c:v>
                </c:pt>
                <c:pt idx="3364">
                  <c:v>49.301000000000002</c:v>
                </c:pt>
                <c:pt idx="3365">
                  <c:v>84.172999999999988</c:v>
                </c:pt>
                <c:pt idx="3366">
                  <c:v>61.645000000000003</c:v>
                </c:pt>
                <c:pt idx="3367">
                  <c:v>61.645000000000003</c:v>
                </c:pt>
                <c:pt idx="3368">
                  <c:v>61.645000000000003</c:v>
                </c:pt>
                <c:pt idx="3369">
                  <c:v>61.645000000000003</c:v>
                </c:pt>
                <c:pt idx="3370">
                  <c:v>61.645000000000003</c:v>
                </c:pt>
                <c:pt idx="3376">
                  <c:v>74.350999999999999</c:v>
                </c:pt>
                <c:pt idx="3377">
                  <c:v>68.562999999999988</c:v>
                </c:pt>
                <c:pt idx="3378">
                  <c:v>68.562999999999988</c:v>
                </c:pt>
                <c:pt idx="3391">
                  <c:v>12</c:v>
                </c:pt>
                <c:pt idx="3392">
                  <c:v>12</c:v>
                </c:pt>
                <c:pt idx="3393">
                  <c:v>120</c:v>
                </c:pt>
                <c:pt idx="3394">
                  <c:v>466</c:v>
                </c:pt>
                <c:pt idx="3395">
                  <c:v>75</c:v>
                </c:pt>
                <c:pt idx="3397">
                  <c:v>100</c:v>
                </c:pt>
                <c:pt idx="3398">
                  <c:v>150</c:v>
                </c:pt>
                <c:pt idx="3399">
                  <c:v>60</c:v>
                </c:pt>
                <c:pt idx="3400">
                  <c:v>60</c:v>
                </c:pt>
                <c:pt idx="3408">
                  <c:v>62.928000000000004</c:v>
                </c:pt>
                <c:pt idx="3409">
                  <c:v>46</c:v>
                </c:pt>
                <c:pt idx="3410">
                  <c:v>64.48899999999999</c:v>
                </c:pt>
                <c:pt idx="3411">
                  <c:v>62.548999999999999</c:v>
                </c:pt>
                <c:pt idx="3412">
                  <c:v>50.93</c:v>
                </c:pt>
                <c:pt idx="3413">
                  <c:v>47.71</c:v>
                </c:pt>
                <c:pt idx="3414">
                  <c:v>47.71</c:v>
                </c:pt>
                <c:pt idx="3416">
                  <c:v>144</c:v>
                </c:pt>
                <c:pt idx="3417">
                  <c:v>144</c:v>
                </c:pt>
                <c:pt idx="3418">
                  <c:v>73.829999999999984</c:v>
                </c:pt>
                <c:pt idx="3419">
                  <c:v>72</c:v>
                </c:pt>
                <c:pt idx="3420">
                  <c:v>72</c:v>
                </c:pt>
                <c:pt idx="3421">
                  <c:v>72</c:v>
                </c:pt>
                <c:pt idx="3424">
                  <c:v>38.86</c:v>
                </c:pt>
                <c:pt idx="3425">
                  <c:v>38.86</c:v>
                </c:pt>
                <c:pt idx="3426">
                  <c:v>38.86</c:v>
                </c:pt>
                <c:pt idx="3427">
                  <c:v>38.86</c:v>
                </c:pt>
                <c:pt idx="3428">
                  <c:v>38.86</c:v>
                </c:pt>
                <c:pt idx="3429">
                  <c:v>38.86</c:v>
                </c:pt>
                <c:pt idx="3430">
                  <c:v>144</c:v>
                </c:pt>
                <c:pt idx="3431">
                  <c:v>144</c:v>
                </c:pt>
                <c:pt idx="3432">
                  <c:v>144</c:v>
                </c:pt>
                <c:pt idx="3433">
                  <c:v>144</c:v>
                </c:pt>
                <c:pt idx="3434">
                  <c:v>144</c:v>
                </c:pt>
                <c:pt idx="3435">
                  <c:v>144</c:v>
                </c:pt>
                <c:pt idx="3436">
                  <c:v>144</c:v>
                </c:pt>
                <c:pt idx="3437">
                  <c:v>144</c:v>
                </c:pt>
                <c:pt idx="3438">
                  <c:v>144</c:v>
                </c:pt>
                <c:pt idx="3439">
                  <c:v>75</c:v>
                </c:pt>
                <c:pt idx="3440">
                  <c:v>108</c:v>
                </c:pt>
                <c:pt idx="3441">
                  <c:v>108</c:v>
                </c:pt>
                <c:pt idx="3442">
                  <c:v>108</c:v>
                </c:pt>
                <c:pt idx="3443">
                  <c:v>20</c:v>
                </c:pt>
                <c:pt idx="3444">
                  <c:v>20</c:v>
                </c:pt>
                <c:pt idx="3445">
                  <c:v>20</c:v>
                </c:pt>
                <c:pt idx="3446">
                  <c:v>20</c:v>
                </c:pt>
                <c:pt idx="3447">
                  <c:v>72</c:v>
                </c:pt>
                <c:pt idx="3448">
                  <c:v>108</c:v>
                </c:pt>
                <c:pt idx="3449">
                  <c:v>40</c:v>
                </c:pt>
                <c:pt idx="3450">
                  <c:v>20</c:v>
                </c:pt>
                <c:pt idx="3451">
                  <c:v>40</c:v>
                </c:pt>
                <c:pt idx="3452">
                  <c:v>20</c:v>
                </c:pt>
                <c:pt idx="3453">
                  <c:v>30</c:v>
                </c:pt>
                <c:pt idx="3454">
                  <c:v>69.528999999999996</c:v>
                </c:pt>
                <c:pt idx="3455">
                  <c:v>69.528999999999996</c:v>
                </c:pt>
                <c:pt idx="3456">
                  <c:v>69.528999999999996</c:v>
                </c:pt>
                <c:pt idx="3457">
                  <c:v>37.5</c:v>
                </c:pt>
                <c:pt idx="3458">
                  <c:v>37.5</c:v>
                </c:pt>
                <c:pt idx="3459">
                  <c:v>300</c:v>
                </c:pt>
                <c:pt idx="3460">
                  <c:v>93.5</c:v>
                </c:pt>
                <c:pt idx="3461">
                  <c:v>93.5</c:v>
                </c:pt>
                <c:pt idx="3462">
                  <c:v>100</c:v>
                </c:pt>
                <c:pt idx="3463">
                  <c:v>150</c:v>
                </c:pt>
                <c:pt idx="3464">
                  <c:v>50</c:v>
                </c:pt>
                <c:pt idx="3465">
                  <c:v>50</c:v>
                </c:pt>
                <c:pt idx="3466">
                  <c:v>2</c:v>
                </c:pt>
                <c:pt idx="3467">
                  <c:v>50</c:v>
                </c:pt>
                <c:pt idx="3468">
                  <c:v>50</c:v>
                </c:pt>
                <c:pt idx="3469">
                  <c:v>50</c:v>
                </c:pt>
                <c:pt idx="3470">
                  <c:v>50</c:v>
                </c:pt>
                <c:pt idx="3471">
                  <c:v>50</c:v>
                </c:pt>
                <c:pt idx="3472">
                  <c:v>50</c:v>
                </c:pt>
                <c:pt idx="3473">
                  <c:v>50</c:v>
                </c:pt>
                <c:pt idx="3474">
                  <c:v>60</c:v>
                </c:pt>
                <c:pt idx="3475">
                  <c:v>60</c:v>
                </c:pt>
                <c:pt idx="3476">
                  <c:v>46.865000000000002</c:v>
                </c:pt>
                <c:pt idx="3477">
                  <c:v>32.75</c:v>
                </c:pt>
                <c:pt idx="3478">
                  <c:v>61.947999999999993</c:v>
                </c:pt>
                <c:pt idx="3479">
                  <c:v>32.75</c:v>
                </c:pt>
                <c:pt idx="3480">
                  <c:v>46.865000000000002</c:v>
                </c:pt>
                <c:pt idx="3481">
                  <c:v>32.75</c:v>
                </c:pt>
                <c:pt idx="3482">
                  <c:v>32.75</c:v>
                </c:pt>
                <c:pt idx="3483">
                  <c:v>32.75</c:v>
                </c:pt>
                <c:pt idx="3484">
                  <c:v>32.75</c:v>
                </c:pt>
                <c:pt idx="3485">
                  <c:v>42</c:v>
                </c:pt>
                <c:pt idx="3486">
                  <c:v>54</c:v>
                </c:pt>
                <c:pt idx="3487">
                  <c:v>24</c:v>
                </c:pt>
                <c:pt idx="3488">
                  <c:v>30</c:v>
                </c:pt>
                <c:pt idx="3489">
                  <c:v>60</c:v>
                </c:pt>
                <c:pt idx="3490">
                  <c:v>60</c:v>
                </c:pt>
                <c:pt idx="3491">
                  <c:v>48</c:v>
                </c:pt>
                <c:pt idx="3492">
                  <c:v>83</c:v>
                </c:pt>
                <c:pt idx="3493">
                  <c:v>83</c:v>
                </c:pt>
                <c:pt idx="3494">
                  <c:v>83</c:v>
                </c:pt>
                <c:pt idx="3495">
                  <c:v>83</c:v>
                </c:pt>
                <c:pt idx="3497">
                  <c:v>61.79</c:v>
                </c:pt>
                <c:pt idx="3498">
                  <c:v>61.79</c:v>
                </c:pt>
                <c:pt idx="3499">
                  <c:v>61.79</c:v>
                </c:pt>
                <c:pt idx="3500">
                  <c:v>61.79</c:v>
                </c:pt>
                <c:pt idx="3501">
                  <c:v>61.79</c:v>
                </c:pt>
                <c:pt idx="3502">
                  <c:v>61.79</c:v>
                </c:pt>
                <c:pt idx="3503">
                  <c:v>61.79</c:v>
                </c:pt>
                <c:pt idx="3505">
                  <c:v>36</c:v>
                </c:pt>
                <c:pt idx="3506">
                  <c:v>36</c:v>
                </c:pt>
                <c:pt idx="3507">
                  <c:v>28</c:v>
                </c:pt>
                <c:pt idx="3508">
                  <c:v>51</c:v>
                </c:pt>
                <c:pt idx="3509">
                  <c:v>299</c:v>
                </c:pt>
                <c:pt idx="3512">
                  <c:v>75</c:v>
                </c:pt>
                <c:pt idx="3513">
                  <c:v>75</c:v>
                </c:pt>
                <c:pt idx="3514">
                  <c:v>75</c:v>
                </c:pt>
                <c:pt idx="3515">
                  <c:v>75</c:v>
                </c:pt>
                <c:pt idx="3516">
                  <c:v>75</c:v>
                </c:pt>
                <c:pt idx="3517">
                  <c:v>75</c:v>
                </c:pt>
                <c:pt idx="3518">
                  <c:v>75</c:v>
                </c:pt>
                <c:pt idx="3519">
                  <c:v>60</c:v>
                </c:pt>
                <c:pt idx="3520">
                  <c:v>60</c:v>
                </c:pt>
                <c:pt idx="3521">
                  <c:v>60</c:v>
                </c:pt>
                <c:pt idx="3522">
                  <c:v>60</c:v>
                </c:pt>
                <c:pt idx="3523">
                  <c:v>60</c:v>
                </c:pt>
                <c:pt idx="3524">
                  <c:v>60</c:v>
                </c:pt>
                <c:pt idx="3525">
                  <c:v>60</c:v>
                </c:pt>
                <c:pt idx="3526">
                  <c:v>60.37</c:v>
                </c:pt>
                <c:pt idx="3527">
                  <c:v>72</c:v>
                </c:pt>
                <c:pt idx="3528">
                  <c:v>72</c:v>
                </c:pt>
                <c:pt idx="3529">
                  <c:v>49.17</c:v>
                </c:pt>
                <c:pt idx="3530">
                  <c:v>51.09</c:v>
                </c:pt>
                <c:pt idx="3531">
                  <c:v>47.945</c:v>
                </c:pt>
                <c:pt idx="3532">
                  <c:v>47.945</c:v>
                </c:pt>
                <c:pt idx="3533">
                  <c:v>47.945</c:v>
                </c:pt>
                <c:pt idx="3534">
                  <c:v>47.945</c:v>
                </c:pt>
                <c:pt idx="3535">
                  <c:v>47.945</c:v>
                </c:pt>
                <c:pt idx="3536">
                  <c:v>47.945</c:v>
                </c:pt>
                <c:pt idx="3537">
                  <c:v>47.945</c:v>
                </c:pt>
                <c:pt idx="3538">
                  <c:v>47.945</c:v>
                </c:pt>
                <c:pt idx="3539">
                  <c:v>47.945</c:v>
                </c:pt>
                <c:pt idx="3540">
                  <c:v>47.945</c:v>
                </c:pt>
                <c:pt idx="3541">
                  <c:v>62.725000000000001</c:v>
                </c:pt>
                <c:pt idx="3542">
                  <c:v>71.316999999999993</c:v>
                </c:pt>
                <c:pt idx="3543">
                  <c:v>58</c:v>
                </c:pt>
                <c:pt idx="3544">
                  <c:v>58</c:v>
                </c:pt>
                <c:pt idx="3545">
                  <c:v>58</c:v>
                </c:pt>
                <c:pt idx="3546">
                  <c:v>58</c:v>
                </c:pt>
                <c:pt idx="3547">
                  <c:v>58</c:v>
                </c:pt>
                <c:pt idx="3548">
                  <c:v>58</c:v>
                </c:pt>
                <c:pt idx="3549">
                  <c:v>58</c:v>
                </c:pt>
                <c:pt idx="3550">
                  <c:v>58</c:v>
                </c:pt>
                <c:pt idx="3551">
                  <c:v>58</c:v>
                </c:pt>
                <c:pt idx="3552">
                  <c:v>58</c:v>
                </c:pt>
                <c:pt idx="3553">
                  <c:v>58</c:v>
                </c:pt>
                <c:pt idx="3554">
                  <c:v>58</c:v>
                </c:pt>
                <c:pt idx="3555">
                  <c:v>58</c:v>
                </c:pt>
                <c:pt idx="3556">
                  <c:v>58</c:v>
                </c:pt>
                <c:pt idx="3557">
                  <c:v>58</c:v>
                </c:pt>
                <c:pt idx="3558">
                  <c:v>58</c:v>
                </c:pt>
                <c:pt idx="3559">
                  <c:v>58</c:v>
                </c:pt>
                <c:pt idx="3561">
                  <c:v>45</c:v>
                </c:pt>
                <c:pt idx="3562">
                  <c:v>45</c:v>
                </c:pt>
                <c:pt idx="3563">
                  <c:v>45</c:v>
                </c:pt>
                <c:pt idx="3564">
                  <c:v>550</c:v>
                </c:pt>
                <c:pt idx="3565">
                  <c:v>250</c:v>
                </c:pt>
                <c:pt idx="3566">
                  <c:v>200</c:v>
                </c:pt>
                <c:pt idx="3567">
                  <c:v>40</c:v>
                </c:pt>
                <c:pt idx="3568">
                  <c:v>40</c:v>
                </c:pt>
                <c:pt idx="3569">
                  <c:v>164</c:v>
                </c:pt>
                <c:pt idx="3585">
                  <c:v>40</c:v>
                </c:pt>
                <c:pt idx="3586">
                  <c:v>40</c:v>
                </c:pt>
                <c:pt idx="3587">
                  <c:v>40</c:v>
                </c:pt>
                <c:pt idx="3588">
                  <c:v>40</c:v>
                </c:pt>
                <c:pt idx="3589">
                  <c:v>40</c:v>
                </c:pt>
                <c:pt idx="3590">
                  <c:v>40</c:v>
                </c:pt>
                <c:pt idx="3591">
                  <c:v>40</c:v>
                </c:pt>
                <c:pt idx="3592">
                  <c:v>40</c:v>
                </c:pt>
                <c:pt idx="3593">
                  <c:v>30</c:v>
                </c:pt>
                <c:pt idx="3594">
                  <c:v>30</c:v>
                </c:pt>
                <c:pt idx="3595">
                  <c:v>48</c:v>
                </c:pt>
                <c:pt idx="3596">
                  <c:v>96</c:v>
                </c:pt>
                <c:pt idx="3597">
                  <c:v>96</c:v>
                </c:pt>
                <c:pt idx="3598">
                  <c:v>40</c:v>
                </c:pt>
                <c:pt idx="3599">
                  <c:v>40</c:v>
                </c:pt>
                <c:pt idx="3600">
                  <c:v>48</c:v>
                </c:pt>
                <c:pt idx="3601">
                  <c:v>48</c:v>
                </c:pt>
                <c:pt idx="3602">
                  <c:v>48</c:v>
                </c:pt>
                <c:pt idx="3603">
                  <c:v>48</c:v>
                </c:pt>
                <c:pt idx="3604">
                  <c:v>48</c:v>
                </c:pt>
                <c:pt idx="3605">
                  <c:v>48</c:v>
                </c:pt>
                <c:pt idx="3606">
                  <c:v>48</c:v>
                </c:pt>
                <c:pt idx="3607">
                  <c:v>15.6678</c:v>
                </c:pt>
                <c:pt idx="3608">
                  <c:v>36</c:v>
                </c:pt>
                <c:pt idx="3609">
                  <c:v>35</c:v>
                </c:pt>
                <c:pt idx="3610">
                  <c:v>35</c:v>
                </c:pt>
                <c:pt idx="3611">
                  <c:v>35</c:v>
                </c:pt>
                <c:pt idx="3613">
                  <c:v>8.25</c:v>
                </c:pt>
                <c:pt idx="3614">
                  <c:v>5</c:v>
                </c:pt>
                <c:pt idx="3615">
                  <c:v>60</c:v>
                </c:pt>
                <c:pt idx="3616">
                  <c:v>60</c:v>
                </c:pt>
                <c:pt idx="3617">
                  <c:v>60</c:v>
                </c:pt>
                <c:pt idx="3618">
                  <c:v>60</c:v>
                </c:pt>
                <c:pt idx="3619">
                  <c:v>60</c:v>
                </c:pt>
                <c:pt idx="3620">
                  <c:v>60</c:v>
                </c:pt>
                <c:pt idx="3621">
                  <c:v>60</c:v>
                </c:pt>
                <c:pt idx="3622">
                  <c:v>60</c:v>
                </c:pt>
                <c:pt idx="3623">
                  <c:v>60</c:v>
                </c:pt>
                <c:pt idx="3624">
                  <c:v>60</c:v>
                </c:pt>
                <c:pt idx="3625">
                  <c:v>60</c:v>
                </c:pt>
                <c:pt idx="3626">
                  <c:v>60</c:v>
                </c:pt>
                <c:pt idx="3627">
                  <c:v>60</c:v>
                </c:pt>
                <c:pt idx="3628">
                  <c:v>60</c:v>
                </c:pt>
                <c:pt idx="3629">
                  <c:v>60</c:v>
                </c:pt>
                <c:pt idx="3630">
                  <c:v>60</c:v>
                </c:pt>
                <c:pt idx="3631">
                  <c:v>60</c:v>
                </c:pt>
                <c:pt idx="3632">
                  <c:v>36</c:v>
                </c:pt>
                <c:pt idx="3633">
                  <c:v>75</c:v>
                </c:pt>
                <c:pt idx="3634">
                  <c:v>75</c:v>
                </c:pt>
                <c:pt idx="3635">
                  <c:v>75</c:v>
                </c:pt>
                <c:pt idx="3636">
                  <c:v>75</c:v>
                </c:pt>
                <c:pt idx="3637">
                  <c:v>66.921999999999997</c:v>
                </c:pt>
                <c:pt idx="3638">
                  <c:v>66.921999999999997</c:v>
                </c:pt>
                <c:pt idx="3639">
                  <c:v>66.921999999999997</c:v>
                </c:pt>
                <c:pt idx="3640">
                  <c:v>76</c:v>
                </c:pt>
                <c:pt idx="3641">
                  <c:v>62.5</c:v>
                </c:pt>
                <c:pt idx="3642">
                  <c:v>50</c:v>
                </c:pt>
                <c:pt idx="3643">
                  <c:v>47.314999999999998</c:v>
                </c:pt>
                <c:pt idx="3644">
                  <c:v>47.314999999999998</c:v>
                </c:pt>
                <c:pt idx="3645">
                  <c:v>47.314999999999998</c:v>
                </c:pt>
                <c:pt idx="3646">
                  <c:v>47.314999999999998</c:v>
                </c:pt>
                <c:pt idx="3647">
                  <c:v>74.179000000000002</c:v>
                </c:pt>
                <c:pt idx="3648">
                  <c:v>74.179000000000002</c:v>
                </c:pt>
                <c:pt idx="3649">
                  <c:v>74.179000000000002</c:v>
                </c:pt>
                <c:pt idx="3650">
                  <c:v>74.179000000000002</c:v>
                </c:pt>
                <c:pt idx="3651">
                  <c:v>74.179000000000002</c:v>
                </c:pt>
                <c:pt idx="3652">
                  <c:v>74.179000000000002</c:v>
                </c:pt>
                <c:pt idx="3653">
                  <c:v>52.034999999999997</c:v>
                </c:pt>
                <c:pt idx="3654">
                  <c:v>59.126000000000005</c:v>
                </c:pt>
                <c:pt idx="3655">
                  <c:v>240</c:v>
                </c:pt>
                <c:pt idx="3656">
                  <c:v>240</c:v>
                </c:pt>
                <c:pt idx="3657">
                  <c:v>250</c:v>
                </c:pt>
                <c:pt idx="3658">
                  <c:v>250</c:v>
                </c:pt>
                <c:pt idx="3659">
                  <c:v>250</c:v>
                </c:pt>
                <c:pt idx="3660">
                  <c:v>250</c:v>
                </c:pt>
                <c:pt idx="3661">
                  <c:v>227.5</c:v>
                </c:pt>
                <c:pt idx="3662">
                  <c:v>100</c:v>
                </c:pt>
                <c:pt idx="3663">
                  <c:v>100</c:v>
                </c:pt>
                <c:pt idx="3664">
                  <c:v>100</c:v>
                </c:pt>
                <c:pt idx="3665">
                  <c:v>100</c:v>
                </c:pt>
                <c:pt idx="3666">
                  <c:v>100</c:v>
                </c:pt>
                <c:pt idx="3667">
                  <c:v>46</c:v>
                </c:pt>
                <c:pt idx="3668">
                  <c:v>46</c:v>
                </c:pt>
                <c:pt idx="3669">
                  <c:v>46</c:v>
                </c:pt>
                <c:pt idx="3670">
                  <c:v>100</c:v>
                </c:pt>
                <c:pt idx="3671">
                  <c:v>162</c:v>
                </c:pt>
                <c:pt idx="3672">
                  <c:v>100</c:v>
                </c:pt>
                <c:pt idx="3673">
                  <c:v>100</c:v>
                </c:pt>
                <c:pt idx="3674">
                  <c:v>125</c:v>
                </c:pt>
                <c:pt idx="3675">
                  <c:v>125</c:v>
                </c:pt>
                <c:pt idx="3676">
                  <c:v>125</c:v>
                </c:pt>
                <c:pt idx="3677">
                  <c:v>125</c:v>
                </c:pt>
                <c:pt idx="3678">
                  <c:v>125</c:v>
                </c:pt>
                <c:pt idx="3679">
                  <c:v>125</c:v>
                </c:pt>
                <c:pt idx="3680">
                  <c:v>125</c:v>
                </c:pt>
                <c:pt idx="3681">
                  <c:v>125</c:v>
                </c:pt>
                <c:pt idx="3682">
                  <c:v>125</c:v>
                </c:pt>
                <c:pt idx="3683">
                  <c:v>125</c:v>
                </c:pt>
                <c:pt idx="3684">
                  <c:v>125</c:v>
                </c:pt>
                <c:pt idx="3685">
                  <c:v>125</c:v>
                </c:pt>
                <c:pt idx="3686">
                  <c:v>125</c:v>
                </c:pt>
                <c:pt idx="3687">
                  <c:v>125</c:v>
                </c:pt>
                <c:pt idx="3688">
                  <c:v>125</c:v>
                </c:pt>
                <c:pt idx="3689">
                  <c:v>125</c:v>
                </c:pt>
                <c:pt idx="3690">
                  <c:v>125</c:v>
                </c:pt>
                <c:pt idx="3691">
                  <c:v>125</c:v>
                </c:pt>
                <c:pt idx="3692">
                  <c:v>125</c:v>
                </c:pt>
                <c:pt idx="3693">
                  <c:v>125</c:v>
                </c:pt>
                <c:pt idx="3694">
                  <c:v>62</c:v>
                </c:pt>
                <c:pt idx="3695">
                  <c:v>62</c:v>
                </c:pt>
                <c:pt idx="3696">
                  <c:v>62</c:v>
                </c:pt>
                <c:pt idx="3697">
                  <c:v>62</c:v>
                </c:pt>
                <c:pt idx="3698">
                  <c:v>62</c:v>
                </c:pt>
                <c:pt idx="3699">
                  <c:v>62</c:v>
                </c:pt>
                <c:pt idx="3700">
                  <c:v>62</c:v>
                </c:pt>
                <c:pt idx="3701">
                  <c:v>62</c:v>
                </c:pt>
                <c:pt idx="3702">
                  <c:v>62</c:v>
                </c:pt>
                <c:pt idx="3703">
                  <c:v>62</c:v>
                </c:pt>
                <c:pt idx="3704">
                  <c:v>62</c:v>
                </c:pt>
                <c:pt idx="3705">
                  <c:v>57.5</c:v>
                </c:pt>
                <c:pt idx="3706">
                  <c:v>57.5</c:v>
                </c:pt>
                <c:pt idx="3707">
                  <c:v>230</c:v>
                </c:pt>
                <c:pt idx="3708">
                  <c:v>230</c:v>
                </c:pt>
                <c:pt idx="3709">
                  <c:v>230</c:v>
                </c:pt>
                <c:pt idx="3710">
                  <c:v>230</c:v>
                </c:pt>
                <c:pt idx="3711">
                  <c:v>140</c:v>
                </c:pt>
                <c:pt idx="3712">
                  <c:v>140</c:v>
                </c:pt>
                <c:pt idx="3713">
                  <c:v>140</c:v>
                </c:pt>
                <c:pt idx="3714">
                  <c:v>140</c:v>
                </c:pt>
                <c:pt idx="3715">
                  <c:v>140</c:v>
                </c:pt>
                <c:pt idx="3716">
                  <c:v>140</c:v>
                </c:pt>
                <c:pt idx="3717">
                  <c:v>140</c:v>
                </c:pt>
                <c:pt idx="3718">
                  <c:v>140</c:v>
                </c:pt>
                <c:pt idx="3719">
                  <c:v>140</c:v>
                </c:pt>
                <c:pt idx="3720">
                  <c:v>140</c:v>
                </c:pt>
                <c:pt idx="3721">
                  <c:v>140</c:v>
                </c:pt>
                <c:pt idx="3722">
                  <c:v>60</c:v>
                </c:pt>
                <c:pt idx="3723">
                  <c:v>60</c:v>
                </c:pt>
                <c:pt idx="3724">
                  <c:v>60</c:v>
                </c:pt>
                <c:pt idx="3725">
                  <c:v>60</c:v>
                </c:pt>
                <c:pt idx="3726">
                  <c:v>60</c:v>
                </c:pt>
                <c:pt idx="3727">
                  <c:v>60</c:v>
                </c:pt>
                <c:pt idx="3728">
                  <c:v>60</c:v>
                </c:pt>
                <c:pt idx="3729">
                  <c:v>60</c:v>
                </c:pt>
                <c:pt idx="3730">
                  <c:v>60</c:v>
                </c:pt>
                <c:pt idx="3731">
                  <c:v>60</c:v>
                </c:pt>
                <c:pt idx="3732">
                  <c:v>60</c:v>
                </c:pt>
                <c:pt idx="3733">
                  <c:v>60</c:v>
                </c:pt>
                <c:pt idx="3734">
                  <c:v>60</c:v>
                </c:pt>
                <c:pt idx="3735">
                  <c:v>60</c:v>
                </c:pt>
                <c:pt idx="3736">
                  <c:v>60</c:v>
                </c:pt>
                <c:pt idx="3737">
                  <c:v>60</c:v>
                </c:pt>
                <c:pt idx="3738">
                  <c:v>60</c:v>
                </c:pt>
                <c:pt idx="3739">
                  <c:v>60</c:v>
                </c:pt>
                <c:pt idx="3740">
                  <c:v>60</c:v>
                </c:pt>
                <c:pt idx="3741">
                  <c:v>60</c:v>
                </c:pt>
                <c:pt idx="3742">
                  <c:v>60</c:v>
                </c:pt>
                <c:pt idx="3743">
                  <c:v>60</c:v>
                </c:pt>
                <c:pt idx="3744">
                  <c:v>60</c:v>
                </c:pt>
                <c:pt idx="3745">
                  <c:v>60</c:v>
                </c:pt>
                <c:pt idx="3746">
                  <c:v>60</c:v>
                </c:pt>
                <c:pt idx="3747">
                  <c:v>60</c:v>
                </c:pt>
                <c:pt idx="3748">
                  <c:v>60</c:v>
                </c:pt>
                <c:pt idx="3749">
                  <c:v>60</c:v>
                </c:pt>
                <c:pt idx="3750">
                  <c:v>60</c:v>
                </c:pt>
                <c:pt idx="3751">
                  <c:v>60</c:v>
                </c:pt>
                <c:pt idx="3752">
                  <c:v>170</c:v>
                </c:pt>
                <c:pt idx="3753">
                  <c:v>170</c:v>
                </c:pt>
                <c:pt idx="3754">
                  <c:v>170</c:v>
                </c:pt>
                <c:pt idx="3755">
                  <c:v>170</c:v>
                </c:pt>
                <c:pt idx="3756">
                  <c:v>170</c:v>
                </c:pt>
                <c:pt idx="3757">
                  <c:v>170</c:v>
                </c:pt>
                <c:pt idx="3758">
                  <c:v>170</c:v>
                </c:pt>
                <c:pt idx="3759">
                  <c:v>170</c:v>
                </c:pt>
                <c:pt idx="3760">
                  <c:v>170</c:v>
                </c:pt>
                <c:pt idx="3761">
                  <c:v>170</c:v>
                </c:pt>
                <c:pt idx="3762">
                  <c:v>40</c:v>
                </c:pt>
                <c:pt idx="3763">
                  <c:v>40</c:v>
                </c:pt>
                <c:pt idx="3764">
                  <c:v>40</c:v>
                </c:pt>
                <c:pt idx="3765">
                  <c:v>100</c:v>
                </c:pt>
                <c:pt idx="3766">
                  <c:v>100</c:v>
                </c:pt>
                <c:pt idx="3767">
                  <c:v>100</c:v>
                </c:pt>
                <c:pt idx="3768">
                  <c:v>100</c:v>
                </c:pt>
                <c:pt idx="3769">
                  <c:v>100</c:v>
                </c:pt>
                <c:pt idx="3770">
                  <c:v>144</c:v>
                </c:pt>
                <c:pt idx="3771">
                  <c:v>144</c:v>
                </c:pt>
                <c:pt idx="3772">
                  <c:v>144</c:v>
                </c:pt>
                <c:pt idx="3773">
                  <c:v>144</c:v>
                </c:pt>
                <c:pt idx="3774">
                  <c:v>144</c:v>
                </c:pt>
                <c:pt idx="3775">
                  <c:v>102.5</c:v>
                </c:pt>
                <c:pt idx="3776">
                  <c:v>102.5</c:v>
                </c:pt>
                <c:pt idx="3777">
                  <c:v>102.5</c:v>
                </c:pt>
                <c:pt idx="3778">
                  <c:v>72</c:v>
                </c:pt>
                <c:pt idx="3779">
                  <c:v>102.5</c:v>
                </c:pt>
                <c:pt idx="3780">
                  <c:v>102.5</c:v>
                </c:pt>
                <c:pt idx="3781">
                  <c:v>102.5</c:v>
                </c:pt>
                <c:pt idx="3782">
                  <c:v>102.5</c:v>
                </c:pt>
                <c:pt idx="3783">
                  <c:v>102.5</c:v>
                </c:pt>
                <c:pt idx="3784">
                  <c:v>102.5</c:v>
                </c:pt>
                <c:pt idx="3785">
                  <c:v>72</c:v>
                </c:pt>
                <c:pt idx="3786">
                  <c:v>102.5</c:v>
                </c:pt>
                <c:pt idx="3787">
                  <c:v>72</c:v>
                </c:pt>
                <c:pt idx="3788">
                  <c:v>102.5</c:v>
                </c:pt>
                <c:pt idx="3789">
                  <c:v>102.5</c:v>
                </c:pt>
                <c:pt idx="3790">
                  <c:v>72</c:v>
                </c:pt>
                <c:pt idx="3791">
                  <c:v>102.5</c:v>
                </c:pt>
                <c:pt idx="3792">
                  <c:v>72</c:v>
                </c:pt>
                <c:pt idx="3793">
                  <c:v>102.5</c:v>
                </c:pt>
                <c:pt idx="3794">
                  <c:v>102.5</c:v>
                </c:pt>
                <c:pt idx="3795">
                  <c:v>102.5</c:v>
                </c:pt>
                <c:pt idx="3797">
                  <c:v>100</c:v>
                </c:pt>
                <c:pt idx="3798">
                  <c:v>100</c:v>
                </c:pt>
                <c:pt idx="3799">
                  <c:v>100</c:v>
                </c:pt>
                <c:pt idx="3800">
                  <c:v>100</c:v>
                </c:pt>
                <c:pt idx="3801">
                  <c:v>100</c:v>
                </c:pt>
                <c:pt idx="3802">
                  <c:v>100</c:v>
                </c:pt>
                <c:pt idx="3803">
                  <c:v>100</c:v>
                </c:pt>
                <c:pt idx="3804">
                  <c:v>100</c:v>
                </c:pt>
                <c:pt idx="3805">
                  <c:v>100</c:v>
                </c:pt>
                <c:pt idx="3806">
                  <c:v>100</c:v>
                </c:pt>
                <c:pt idx="3807">
                  <c:v>45.52</c:v>
                </c:pt>
                <c:pt idx="3808">
                  <c:v>45.52</c:v>
                </c:pt>
                <c:pt idx="3809">
                  <c:v>45.52</c:v>
                </c:pt>
                <c:pt idx="3810">
                  <c:v>45.52</c:v>
                </c:pt>
                <c:pt idx="3811">
                  <c:v>45.52</c:v>
                </c:pt>
                <c:pt idx="3812">
                  <c:v>45.52</c:v>
                </c:pt>
                <c:pt idx="3813">
                  <c:v>45.52</c:v>
                </c:pt>
                <c:pt idx="3814">
                  <c:v>45.52</c:v>
                </c:pt>
                <c:pt idx="3815">
                  <c:v>45.52</c:v>
                </c:pt>
                <c:pt idx="3816">
                  <c:v>45.52</c:v>
                </c:pt>
                <c:pt idx="3817">
                  <c:v>45.52</c:v>
                </c:pt>
                <c:pt idx="3818">
                  <c:v>45.52</c:v>
                </c:pt>
                <c:pt idx="3827">
                  <c:v>75</c:v>
                </c:pt>
                <c:pt idx="3828">
                  <c:v>75</c:v>
                </c:pt>
                <c:pt idx="3829">
                  <c:v>75</c:v>
                </c:pt>
                <c:pt idx="3830">
                  <c:v>75</c:v>
                </c:pt>
                <c:pt idx="3831">
                  <c:v>75</c:v>
                </c:pt>
                <c:pt idx="3832">
                  <c:v>75</c:v>
                </c:pt>
                <c:pt idx="3833">
                  <c:v>75</c:v>
                </c:pt>
                <c:pt idx="3834">
                  <c:v>75</c:v>
                </c:pt>
                <c:pt idx="3835">
                  <c:v>75</c:v>
                </c:pt>
                <c:pt idx="3836">
                  <c:v>75</c:v>
                </c:pt>
                <c:pt idx="3837">
                  <c:v>75</c:v>
                </c:pt>
                <c:pt idx="3838">
                  <c:v>75</c:v>
                </c:pt>
                <c:pt idx="3839">
                  <c:v>150</c:v>
                </c:pt>
                <c:pt idx="3840">
                  <c:v>150</c:v>
                </c:pt>
                <c:pt idx="3841">
                  <c:v>150</c:v>
                </c:pt>
                <c:pt idx="3842">
                  <c:v>150</c:v>
                </c:pt>
                <c:pt idx="3843">
                  <c:v>150</c:v>
                </c:pt>
                <c:pt idx="3844">
                  <c:v>150</c:v>
                </c:pt>
                <c:pt idx="3845">
                  <c:v>150</c:v>
                </c:pt>
                <c:pt idx="3846">
                  <c:v>150</c:v>
                </c:pt>
                <c:pt idx="3847">
                  <c:v>150</c:v>
                </c:pt>
                <c:pt idx="3848">
                  <c:v>150</c:v>
                </c:pt>
                <c:pt idx="3849">
                  <c:v>150</c:v>
                </c:pt>
                <c:pt idx="3850">
                  <c:v>150</c:v>
                </c:pt>
                <c:pt idx="3851">
                  <c:v>150</c:v>
                </c:pt>
                <c:pt idx="3852">
                  <c:v>150</c:v>
                </c:pt>
                <c:pt idx="3853">
                  <c:v>150</c:v>
                </c:pt>
                <c:pt idx="3854">
                  <c:v>150</c:v>
                </c:pt>
                <c:pt idx="3855">
                  <c:v>15.55</c:v>
                </c:pt>
                <c:pt idx="3856">
                  <c:v>15.55</c:v>
                </c:pt>
                <c:pt idx="3857">
                  <c:v>15.55</c:v>
                </c:pt>
                <c:pt idx="3858">
                  <c:v>15.55</c:v>
                </c:pt>
                <c:pt idx="3859">
                  <c:v>15.55</c:v>
                </c:pt>
                <c:pt idx="3860">
                  <c:v>15.55</c:v>
                </c:pt>
                <c:pt idx="3861">
                  <c:v>15.55</c:v>
                </c:pt>
                <c:pt idx="3862">
                  <c:v>15.55</c:v>
                </c:pt>
                <c:pt idx="3863">
                  <c:v>15.55</c:v>
                </c:pt>
                <c:pt idx="3864">
                  <c:v>70</c:v>
                </c:pt>
                <c:pt idx="3865">
                  <c:v>70</c:v>
                </c:pt>
                <c:pt idx="3873">
                  <c:v>48</c:v>
                </c:pt>
                <c:pt idx="3874">
                  <c:v>256</c:v>
                </c:pt>
                <c:pt idx="3875">
                  <c:v>128</c:v>
                </c:pt>
                <c:pt idx="3876">
                  <c:v>74.114999999999995</c:v>
                </c:pt>
                <c:pt idx="3877">
                  <c:v>75.171999999999997</c:v>
                </c:pt>
                <c:pt idx="3878">
                  <c:v>63.52</c:v>
                </c:pt>
                <c:pt idx="3879">
                  <c:v>75.051999999999992</c:v>
                </c:pt>
                <c:pt idx="3880">
                  <c:v>180</c:v>
                </c:pt>
                <c:pt idx="3881">
                  <c:v>180</c:v>
                </c:pt>
                <c:pt idx="3882">
                  <c:v>130</c:v>
                </c:pt>
                <c:pt idx="3883">
                  <c:v>130</c:v>
                </c:pt>
                <c:pt idx="3884">
                  <c:v>41</c:v>
                </c:pt>
                <c:pt idx="3885">
                  <c:v>41</c:v>
                </c:pt>
                <c:pt idx="3886">
                  <c:v>41</c:v>
                </c:pt>
                <c:pt idx="3887">
                  <c:v>64</c:v>
                </c:pt>
                <c:pt idx="3888">
                  <c:v>110</c:v>
                </c:pt>
                <c:pt idx="3889">
                  <c:v>110</c:v>
                </c:pt>
                <c:pt idx="3890">
                  <c:v>110</c:v>
                </c:pt>
                <c:pt idx="3891">
                  <c:v>110</c:v>
                </c:pt>
                <c:pt idx="3892">
                  <c:v>110</c:v>
                </c:pt>
                <c:pt idx="3893">
                  <c:v>62.957000000000001</c:v>
                </c:pt>
                <c:pt idx="3894">
                  <c:v>32.51</c:v>
                </c:pt>
                <c:pt idx="3895">
                  <c:v>62.957000000000001</c:v>
                </c:pt>
                <c:pt idx="3896">
                  <c:v>62.957000000000001</c:v>
                </c:pt>
                <c:pt idx="3897">
                  <c:v>150</c:v>
                </c:pt>
                <c:pt idx="3898">
                  <c:v>150</c:v>
                </c:pt>
                <c:pt idx="3899">
                  <c:v>500</c:v>
                </c:pt>
                <c:pt idx="3900">
                  <c:v>500</c:v>
                </c:pt>
                <c:pt idx="3901">
                  <c:v>100</c:v>
                </c:pt>
                <c:pt idx="3902">
                  <c:v>66</c:v>
                </c:pt>
                <c:pt idx="3903">
                  <c:v>66</c:v>
                </c:pt>
                <c:pt idx="3904">
                  <c:v>66</c:v>
                </c:pt>
              </c:numCache>
            </c:numRef>
          </c:yVal>
          <c:smooth val="0"/>
          <c:extLst>
            <c:ext xmlns:c15="http://schemas.microsoft.com/office/drawing/2012/chart" uri="{02D57815-91ED-43cb-92C2-25804820EDAC}">
              <c15:datalabelsRange>
                <c15:f>'US Data Centers Dataset'!$C$2052:$C$5956</c15:f>
                <c15:dlblRangeCache>
                  <c:ptCount val="3905"/>
                  <c:pt idx="8">
                    <c:v>Midpoint Substation
Company Not Disclosed</c:v>
                  </c:pt>
                  <c:pt idx="11">
                    <c:v>San Jose Substation
Company Not Disclosed</c:v>
                  </c:pt>
                  <c:pt idx="40">
                    <c:v>Imperial Data Center 1
Imperial Campus
Company Not Disclosed</c:v>
                  </c:pt>
                  <c:pt idx="49">
                    <c:v>Data Center 2
Red Butte Data Center Campus
Company Not Disclosed</c:v>
                  </c:pt>
                  <c:pt idx="55">
                    <c:v>Antelope DC 2
Antelope Data Center Campus
Company Not Disclosed</c:v>
                  </c:pt>
                  <c:pt idx="68">
                    <c:v>Arizona AI Data Center building 2
Arizona AI Data Center 
Company Not Disclosed</c:v>
                  </c:pt>
                  <c:pt idx="135">
                    <c:v>New Era Energy Lea County Data Center 1
New Era Energy Lea County Campus
Company Not Disclosed</c:v>
                  </c:pt>
                  <c:pt idx="228">
                    <c:v>Calvano Data Center
Company Not Disclosed</c:v>
                  </c:pt>
                  <c:pt idx="238">
                    <c:v>Apollo Data Center
Company Not Disclosed</c:v>
                  </c:pt>
                  <c:pt idx="239">
                    <c:v>Data Center 2
Misae Wilson Data Center
Company Not Disclosed</c:v>
                  </c:pt>
                  <c:pt idx="241">
                    <c:v>Atticus Data Center
Company Not Disclosed</c:v>
                  </c:pt>
                  <c:pt idx="281">
                    <c:v>Teague Data Center
Company Not Disclosed</c:v>
                  </c:pt>
                  <c:pt idx="303">
                    <c:v>Data Center 2
Pacifico Cedar Creek Data Center Campus
Company Not Disclosed</c:v>
                  </c:pt>
                  <c:pt idx="309">
                    <c:v>Nobles Data Center
Company Not Disclosed</c:v>
                  </c:pt>
                  <c:pt idx="345">
                    <c:v>Voyager Data Center
Company Not Disclosed</c:v>
                  </c:pt>
                  <c:pt idx="353">
                    <c:v>Data Center 2
Flint Hills Digital Campus
Company Not Disclosed</c:v>
                  </c:pt>
                  <c:pt idx="354">
                    <c:v>Campana Ranch Data Center
Company Not Disclosed</c:v>
                  </c:pt>
                  <c:pt idx="363">
                    <c:v>Van Data Center
Company Not Disclosed</c:v>
                  </c:pt>
                  <c:pt idx="392">
                    <c:v>Alcove Data Center Kansas 
Company Not Disclosed</c:v>
                  </c:pt>
                  <c:pt idx="443">
                    <c:v>Project Cardinal Data Center 11
Project Cardinal Data Center Campus 
Company Not Disclosed</c:v>
                  </c:pt>
                  <c:pt idx="533">
                    <c:v>Project Ruby Data Center 4
Project Ruby Data Center Campus
Atlas Development LLC</c:v>
                  </c:pt>
                  <c:pt idx="822">
                    <c:v>Cheswick Data Center 
Company Not Disclosed</c:v>
                  </c:pt>
                  <c:pt idx="842">
                    <c:v>Triangle Innovation Point West DC 4
Triangle Innovation Point West
Company Not Disclosed</c:v>
                  </c:pt>
                  <c:pt idx="848">
                    <c:v>Globe Digital Holdings Data Center 2
Globe Digital Holdings Campus
Company Not Disclosed</c:v>
                  </c:pt>
                  <c:pt idx="850">
                    <c:v>Tonawanda Coke Data Center 
Company Not Disclosed</c:v>
                  </c:pt>
                  <c:pt idx="852">
                    <c:v>RITC Data Center 1
Riverview Innovation &amp; Technology Campus
Company Not Disclosed</c:v>
                  </c:pt>
                  <c:pt idx="958">
                    <c:v>Building 4
Pairmont Data Center Campus
Company Not Disclosed</c:v>
                  </c:pt>
                  <c:pt idx="993">
                    <c:v>Woodlawn Data Center
Company Not Disclosed</c:v>
                  </c:pt>
                  <c:pt idx="999">
                    <c:v>Ranalli SuperDC Data Center 2
Ranalli SuperDC Campus
Company Not Disclosed</c:v>
                  </c:pt>
                  <c:pt idx="1104">
                    <c:v>Lower Mount Bethel Data Center 3
Lower Mount Bethel Campus
Company Not Disclosed</c:v>
                  </c:pt>
                  <c:pt idx="1130">
                    <c:v>Building B
Remington Factory Data Center
Company Not Disclosed</c:v>
                  </c:pt>
                  <c:pt idx="1138">
                    <c:v>St. Lawrence Infrastructure Building 14 (Phase 2)
St. Lawrence Infrastructure Campus
Company Not Disclosed</c:v>
                  </c:pt>
                  <c:pt idx="1153">
                    <c:v>East Fishkill Data Center 4
1 Gig Data Center East Fishkill
Company Not Disclosed</c:v>
                  </c:pt>
                  <c:pt idx="1162">
                    <c:v>Androscoggin Mill Data Center
Company Not Disclosed</c:v>
                  </c:pt>
                  <c:pt idx="1194">
                    <c:v>Project Lufkin Building 9
Project Lufkin
Amp Z</c:v>
                  </c:pt>
                  <c:pt idx="1207">
                    <c:v>Barupon Liberty Data Center 1
Barupon Liberty Data Center Campus
BaRupOn LLC</c:v>
                  </c:pt>
                  <c:pt idx="1210">
                    <c:v>Data Center 1
Golden Valley Technology Hub
Beacon Data Centers</c:v>
                  </c:pt>
                  <c:pt idx="1214">
                    <c:v>Luckett Data Center 6
Luckett Data Center Campus
Beale Infrastructure</c:v>
                  </c:pt>
                  <c:pt idx="1256">
                    <c:v>Data Center 2
Bentaus Project
Bentaus</c:v>
                  </c:pt>
                  <c:pt idx="1280">
                    <c:v>Project Patriot 3
Project Patriot
Bilateral Energy</c:v>
                  </c:pt>
                  <c:pt idx="1307">
                    <c:v>Paducah AI Data Center 7
Paducah AI Data Center Campus
Brookfield</c:v>
                  </c:pt>
                  <c:pt idx="1353">
                    <c:v>Data Center 4
Sheridan Data Center Campus
Clean Cloud Energy</c:v>
                  </c:pt>
                  <c:pt idx="1372">
                    <c:v>DCIP De Soto Data Center 17
DCIP De Soto Data Center Campus
DCIP Group</c:v>
                  </c:pt>
                  <c:pt idx="1413">
                    <c:v>Ports Technology Campus DC 13
Ports Technology Campus
SoftBank Group</c:v>
                  </c:pt>
                  <c:pt idx="1436">
                    <c:v>Data Center 1
Hedgehog Rice Power and Data Campus
Hedgehog</c:v>
                  </c:pt>
                  <c:pt idx="1473">
                    <c:v>Matagorda County Data Center 2
MARA, Matagorda County Campus
MARA</c:v>
                  </c:pt>
                  <c:pt idx="1508">
                    <c:v>MCC Data Center 6
Monarch Compute Campus
Nscale</c:v>
                  </c:pt>
                  <c:pt idx="1591">
                    <c:v>Project Camellia - DC2
Project Camellia
OpenAI</c:v>
                  </c:pt>
                  <c:pt idx="1618">
                    <c:v>GW Ranch Data Center 24
GW Ranch Project
Pacifico Energy</c:v>
                  </c:pt>
                  <c:pt idx="1626">
                    <c:v>Project Cannoli 1
Project Cannoli
Panattoni Development Company</c:v>
                  </c:pt>
                  <c:pt idx="1729">
                    <c:v>Prologis Lehigh Valley East 16
Prologis</c:v>
                  </c:pt>
                  <c:pt idx="1747">
                    <c:v>Riot Corsicana DC 4
Riot Corsicana Data Center Campus
Riot Platforms, Inc.</c:v>
                  </c:pt>
                  <c:pt idx="1753">
                    <c:v>Borden County Data Center 1
Borden County Campus
SB Energy</c:v>
                  </c:pt>
                  <c:pt idx="1764">
                    <c:v>Project Baccara 1
Project Baccara
Takanock</c:v>
                  </c:pt>
                  <c:pt idx="1780">
                    <c:v>La Osa Data Center 6 
La Osa Project
Vermaland</c:v>
                  </c:pt>
                  <c:pt idx="1803">
                    <c:v>AVAIO Digital Leo Data Center 3
AVAIO Digital Leo
AVAIO Digital</c:v>
                  </c:pt>
                  <c:pt idx="1812">
                    <c:v>AVAIO Digital Taurus Building 5
AVAIO Digital Taurus
AVAIO Digital</c:v>
                  </c:pt>
                  <c:pt idx="1856">
                    <c:v>LPW-02 Data Center
Lancaster, CoreWeave Campus
Chirisa Technology Parks</c:v>
                  </c:pt>
                  <c:pt idx="1863">
                    <c:v>Cielo Haines City Data Center
Cielo Digital Infrastructure</c:v>
                  </c:pt>
                  <c:pt idx="1888">
                    <c:v>MSP-1 Minneapolis
MSP (Chaska) Cloud HQ Campus
CloudHQ</c:v>
                  </c:pt>
                  <c:pt idx="1931">
                    <c:v>Core Scientific Hunt County 1
Core Scientific Hunt County Campus
Core Scientific</c:v>
                  </c:pt>
                  <c:pt idx="1942">
                    <c:v>Project Kent Data Center 1
Project Kent
Crusoe</c:v>
                  </c:pt>
                  <c:pt idx="1944">
                    <c:v>Nolan County Data Center 1
Nolan County, Crusoe
Crusoe</c:v>
                  </c:pt>
                  <c:pt idx="1964">
                    <c:v>Port of Victoria Data Center 1
Port of Victoria Campus
Crusoe</c:v>
                  </c:pt>
                  <c:pt idx="1972">
                    <c:v>Pioneer Park II Data Center
DFW, DataNovaX Campus
DataNovaX</c:v>
                  </c:pt>
                  <c:pt idx="2033">
                    <c:v>Holtec Indian Point Data Center
Hi-Cloud</c:v>
                  </c:pt>
                  <c:pt idx="2035">
                    <c:v>Beacon Point DC Phase 1
Beacon Point
Hut8</c:v>
                  </c:pt>
                  <c:pt idx="2036">
                    <c:v>Logan Prairie DC 1
Logan Prairie Data Center
Hut8</c:v>
                  </c:pt>
                  <c:pt idx="2041">
                    <c:v>Hyperscale Data - Michigan Data Center (Phase 3)
HyperScale Data</c:v>
                  </c:pt>
                  <c:pt idx="2082">
                    <c:v>Joule Data Center 27
JOULE Campus
Joule Capital Partners </c:v>
                  </c:pt>
                  <c:pt idx="2128">
                    <c:v>MD-DC2 (Sterling)
Menlo Digital</c:v>
                  </c:pt>
                  <c:pt idx="2135">
                    <c:v>Nebius Independence Data Center 4
Nebius Independence Campus
Nebius</c:v>
                  </c:pt>
                  <c:pt idx="2139">
                    <c:v>Nebius Pennsylvania Data Center 6
Nebius Pennsylvania Campus
Nebius</c:v>
                  </c:pt>
                  <c:pt idx="2182">
                    <c:v>Data Center 1
Project Stampede
Rowan Digital Infrastructure</c:v>
                  </c:pt>
                  <c:pt idx="2204">
                    <c:v>Nakota Data Center 2
Nakota Data Campus
Tachyon9 Corporation</c:v>
                  </c:pt>
                  <c:pt idx="2210">
                    <c:v>Clarksville - AI Data Center 2
Clarksville, TECfusions Campus
TECfusions</c:v>
                  </c:pt>
                  <c:pt idx="2245">
                    <c:v>PF3 - Data Center 2
Polaris Forge 3
Applied Digital</c:v>
                  </c:pt>
                  <c:pt idx="2247">
                    <c:v>DF2 - Data Center 1
Delta Forge 2
Applied Digital</c:v>
                  </c:pt>
                  <c:pt idx="2710">
                    <c:v>Cipher Mining HPC Data Center Phase 2
Cipher Barber Lake Campus
Cipher Mining</c:v>
                  </c:pt>
                  <c:pt idx="2737">
                    <c:v>Ulysses Data Center
Cipher Mining, Ulysses
Cipher Mining</c:v>
                  </c:pt>
                  <c:pt idx="2806">
                    <c:v>Freestone Energy Center Campus Phase 2
Freestone Energy Center Campus
CyrusOne</c:v>
                  </c:pt>
                  <c:pt idx="2807">
                    <c:v>Talkington Data Center 4
Talkington Campus
CyrusOne</c:v>
                  </c:pt>
                  <c:pt idx="2855">
                    <c:v>AI Data Center (Rayville) Building 16
Hyperion, Meta Campus
Facebook</c:v>
                  </c:pt>
                  <c:pt idx="2872">
                    <c:v>Piqua Data Center 3
Piqua Campus
Facebook</c:v>
                  </c:pt>
                  <c:pt idx="2910">
                    <c:v>Project Bunkhouse Data Center 11
Project Bunkhouse Data Center Campus 
Digital Realty</c:v>
                  </c:pt>
                  <c:pt idx="2958">
                    <c:v>Turner Crest DC 1
Turner Crest Project
Edged Energy</c:v>
                  </c:pt>
                  <c:pt idx="2966">
                    <c:v>Project Atlas  Data Center 2 
Project Atlas
Edged Energy</c:v>
                  </c:pt>
                  <c:pt idx="2980">
                    <c:v>Helios Phase 3
Galaxy Helios Campus
Galaxy</c:v>
                  </c:pt>
                  <c:pt idx="2992">
                    <c:v>Data Center 4
Roman III
Google</c:v>
                  </c:pt>
                  <c:pt idx="3041">
                    <c:v>Project Maize DC 2
Project Maize
Google</c:v>
                  </c:pt>
                  <c:pt idx="3160">
                    <c:v>Pontoon Bridge Road  Building 1
Pontoon Bridge Road Data Center Campus
NYDIG</c:v>
                  </c:pt>
                  <c:pt idx="3270">
                    <c:v>AI Data Center 4-Prometheus, WY 
 Flagship Project
Prometheus Hyperscale</c:v>
                  </c:pt>
                  <c:pt idx="3273">
                    <c:v>Prometheus Casper Data Center 7
Prometheus Casper Campus
Prometheus Hyperscale</c:v>
                  </c:pt>
                  <c:pt idx="3312">
                    <c:v>QTS Eagle Mtn - Data Center 5
QTS - Eagle Mountain Data Center Campus
QTS Data Centers</c:v>
                  </c:pt>
                  <c:pt idx="3416">
                    <c:v>Project Forge DC 2
Philadelphia, 1547 Campus
Sentinel Data Centers</c:v>
                  </c:pt>
                  <c:pt idx="3430">
                    <c:v>PowerCampus Texas Data Center 4
Wichita Falls PowerCampus Texas
Skybox Datacenters</c:v>
                  </c:pt>
                  <c:pt idx="3463">
                    <c:v>Gladys Data Center
Soluna Holdings, Inc </c:v>
                  </c:pt>
                  <c:pt idx="3565">
                    <c:v>Texas Critical Phase 2
Texas Critical Data Center Campus
Stream Data Centers</c:v>
                  </c:pt>
                  <c:pt idx="3569">
                    <c:v>Data Center 1
Stream Graham Data Center Campus
Stream Data Centers</c:v>
                  </c:pt>
                  <c:pt idx="3655">
                    <c:v>TeraWulf Hawesville Data Center 1
TeraWulf Hawesville Campus
TeraWulf </c:v>
                  </c:pt>
                  <c:pt idx="3658">
                    <c:v>Muskie Data Center 2
Muskie Data Campus
TeraWulf </c:v>
                  </c:pt>
                  <c:pt idx="3661">
                    <c:v>CB-6
Lake Mariner Campus
TeraWulf </c:v>
                  </c:pt>
                  <c:pt idx="3714">
                    <c:v>Lyon County Tract Data Center 5
Lyon County Tract Campus 
Tract</c:v>
                  </c:pt>
                  <c:pt idx="3754">
                    <c:v>PCT Data Center Building 3
Pole Canyon Technology Park
Tract</c:v>
                  </c:pt>
                  <c:pt idx="3774">
                    <c:v>Applewhite Data Center 1
Applewhite Data Center Campus
Tract</c:v>
                  </c:pt>
                  <c:pt idx="3842">
                    <c:v>HTP Building 15
Hanover Technology Park
Tract</c:v>
                  </c:pt>
                  <c:pt idx="3881">
                    <c:v>Vantage Data Center Millersport Building 2
Vantage Data Center Millersport
Vantage Data Centers</c:v>
                  </c:pt>
                  <c:pt idx="3897">
                    <c:v>ZeroC Data Center 1
ZeroC St Lawrence Campus
ZeroC Data Centers</c:v>
                  </c:pt>
                  <c:pt idx="3900">
                    <c:v>Data Center 1
XAI Texas Campus
xAI</c:v>
                  </c:pt>
                </c15:dlblRangeCache>
              </c15:datalabelsRange>
            </c:ext>
            <c:ext xmlns:c16="http://schemas.microsoft.com/office/drawing/2014/chart" uri="{C3380CC4-5D6E-409C-BE32-E72D297353CC}">
              <c16:uniqueId val="{00000001-24BD-446C-B584-E6D9CCE35DFF}"/>
            </c:ext>
          </c:extLst>
        </c:ser>
        <c:ser>
          <c:idx val="2"/>
          <c:order val="2"/>
          <c:tx>
            <c:v>Under Construction</c:v>
          </c:tx>
          <c:spPr>
            <a:ln w="25400" cap="rnd">
              <a:noFill/>
              <a:round/>
            </a:ln>
            <a:effectLst/>
          </c:spPr>
          <c:marker>
            <c:symbol val="circle"/>
            <c:size val="8"/>
            <c:spPr>
              <a:solidFill>
                <a:srgbClr val="484848"/>
              </a:solidFill>
              <a:ln w="9525">
                <a:noFill/>
              </a:ln>
              <a:effectLst/>
            </c:spPr>
          </c:marker>
          <c:dLbls>
            <c:dLbl>
              <c:idx val="0"/>
              <c:tx>
                <c:rich>
                  <a:bodyPr/>
                  <a:lstStyle/>
                  <a:p>
                    <a:fld id="{E468644E-12B2-7C42-954B-F6F42BB617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9DF0-433F-ACE8-B4D721A11F81}"/>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9DF0-433F-ACE8-B4D721A11F81}"/>
                </c:ext>
              </c:extLst>
            </c:dLbl>
            <c:dLbl>
              <c:idx val="2"/>
              <c:tx>
                <c:rich>
                  <a:bodyPr/>
                  <a:lstStyle/>
                  <a:p>
                    <a:fld id="{CE3988EF-AB69-F44D-B941-6B53E04C0E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9DF0-433F-ACE8-B4D721A11F81}"/>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9DF0-433F-ACE8-B4D721A11F81}"/>
                </c:ext>
              </c:extLst>
            </c:dLbl>
            <c:dLbl>
              <c:idx val="4"/>
              <c:tx>
                <c:rich>
                  <a:bodyPr/>
                  <a:lstStyle/>
                  <a:p>
                    <a:fld id="{4F603DF0-6E40-164F-87D1-173C680CE3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9DF0-433F-ACE8-B4D721A11F81}"/>
                </c:ext>
              </c:extLst>
            </c:dLbl>
            <c:dLbl>
              <c:idx val="5"/>
              <c:tx>
                <c:rich>
                  <a:bodyPr/>
                  <a:lstStyle/>
                  <a:p>
                    <a:fld id="{24F40FAC-50C4-4D46-936A-A42A9B88E6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9DF0-433F-ACE8-B4D721A11F81}"/>
                </c:ext>
              </c:extLst>
            </c:dLbl>
            <c:dLbl>
              <c:idx val="6"/>
              <c:tx>
                <c:rich>
                  <a:bodyPr/>
                  <a:lstStyle/>
                  <a:p>
                    <a:fld id="{2F025119-EA9A-3C40-B40A-A98628DA8C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9DF0-433F-ACE8-B4D721A11F81}"/>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9DF0-433F-ACE8-B4D721A11F81}"/>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9DF0-433F-ACE8-B4D721A11F81}"/>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9DF0-433F-ACE8-B4D721A11F81}"/>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9DF0-433F-ACE8-B4D721A11F81}"/>
                </c:ext>
              </c:extLst>
            </c:dLbl>
            <c:dLbl>
              <c:idx val="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DF0-433F-ACE8-B4D721A11F81}"/>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9DF0-433F-ACE8-B4D721A11F81}"/>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9DF0-433F-ACE8-B4D721A11F81}"/>
                </c:ext>
              </c:extLst>
            </c:dLbl>
            <c:dLbl>
              <c:idx val="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9DF0-433F-ACE8-B4D721A11F81}"/>
                </c:ext>
              </c:extLst>
            </c:dLbl>
            <c:dLbl>
              <c:idx val="15"/>
              <c:tx>
                <c:rich>
                  <a:bodyPr/>
                  <a:lstStyle/>
                  <a:p>
                    <a:fld id="{9804081E-DBDC-D64C-8D1D-F4243ECC25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9DF0-433F-ACE8-B4D721A11F81}"/>
                </c:ext>
              </c:extLst>
            </c:dLbl>
            <c:dLbl>
              <c:idx val="16"/>
              <c:tx>
                <c:rich>
                  <a:bodyPr/>
                  <a:lstStyle/>
                  <a:p>
                    <a:fld id="{154BA053-E8AE-1E4E-93A8-B1786FC6C1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9DF0-433F-ACE8-B4D721A11F81}"/>
                </c:ext>
              </c:extLst>
            </c:dLbl>
            <c:dLbl>
              <c:idx val="17"/>
              <c:tx>
                <c:rich>
                  <a:bodyPr/>
                  <a:lstStyle/>
                  <a:p>
                    <a:fld id="{8486A41A-5384-5747-BBA1-799C8D12FA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9DF0-433F-ACE8-B4D721A11F81}"/>
                </c:ext>
              </c:extLst>
            </c:dLbl>
            <c:dLbl>
              <c:idx val="18"/>
              <c:tx>
                <c:rich>
                  <a:bodyPr/>
                  <a:lstStyle/>
                  <a:p>
                    <a:fld id="{58E5F911-1556-674E-9758-471856B4B6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9DF0-433F-ACE8-B4D721A11F81}"/>
                </c:ext>
              </c:extLst>
            </c:dLbl>
            <c:dLbl>
              <c:idx val="19"/>
              <c:tx>
                <c:rich>
                  <a:bodyPr/>
                  <a:lstStyle/>
                  <a:p>
                    <a:fld id="{D2F5ED37-305D-7B40-B0D0-13350ABCC5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9DF0-433F-ACE8-B4D721A11F81}"/>
                </c:ext>
              </c:extLst>
            </c:dLbl>
            <c:dLbl>
              <c:idx val="20"/>
              <c:tx>
                <c:rich>
                  <a:bodyPr/>
                  <a:lstStyle/>
                  <a:p>
                    <a:fld id="{D8984DCD-EA12-E641-9CF7-2290AAEC2C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9DF0-433F-ACE8-B4D721A11F81}"/>
                </c:ext>
              </c:extLst>
            </c:dLbl>
            <c:dLbl>
              <c:idx val="21"/>
              <c:tx>
                <c:rich>
                  <a:bodyPr/>
                  <a:lstStyle/>
                  <a:p>
                    <a:fld id="{FBDC2EF3-1B1D-B546-B111-6708A32A60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9DF0-433F-ACE8-B4D721A11F81}"/>
                </c:ext>
              </c:extLst>
            </c:dLbl>
            <c:dLbl>
              <c:idx val="22"/>
              <c:tx>
                <c:rich>
                  <a:bodyPr/>
                  <a:lstStyle/>
                  <a:p>
                    <a:fld id="{92CF0887-8319-1C43-9B46-3264C9C19E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9DF0-433F-ACE8-B4D721A11F81}"/>
                </c:ext>
              </c:extLst>
            </c:dLbl>
            <c:dLbl>
              <c:idx val="23"/>
              <c:tx>
                <c:rich>
                  <a:bodyPr/>
                  <a:lstStyle/>
                  <a:p>
                    <a:fld id="{6550CBCA-F013-2640-8D03-811B25E017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9DF0-433F-ACE8-B4D721A11F81}"/>
                </c:ext>
              </c:extLst>
            </c:dLbl>
            <c:dLbl>
              <c:idx val="24"/>
              <c:tx>
                <c:rich>
                  <a:bodyPr/>
                  <a:lstStyle/>
                  <a:p>
                    <a:fld id="{64A4E72E-8688-244D-8781-D7E2E1671C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9DF0-433F-ACE8-B4D721A11F81}"/>
                </c:ext>
              </c:extLst>
            </c:dLbl>
            <c:dLbl>
              <c:idx val="25"/>
              <c:tx>
                <c:rich>
                  <a:bodyPr/>
                  <a:lstStyle/>
                  <a:p>
                    <a:fld id="{5C455F55-931E-BC42-A20B-FA9BA89798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9DF0-433F-ACE8-B4D721A11F81}"/>
                </c:ext>
              </c:extLst>
            </c:dLbl>
            <c:dLbl>
              <c:idx val="26"/>
              <c:tx>
                <c:rich>
                  <a:bodyPr/>
                  <a:lstStyle/>
                  <a:p>
                    <a:fld id="{C6B0147B-4C5B-1343-B2CA-AB0F1322A5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9DF0-433F-ACE8-B4D721A11F81}"/>
                </c:ext>
              </c:extLst>
            </c:dLbl>
            <c:dLbl>
              <c:idx val="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9DF0-433F-ACE8-B4D721A11F81}"/>
                </c:ext>
              </c:extLst>
            </c:dLbl>
            <c:dLbl>
              <c:idx val="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9DF0-433F-ACE8-B4D721A11F81}"/>
                </c:ext>
              </c:extLst>
            </c:dLbl>
            <c:dLbl>
              <c:idx val="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9DF0-433F-ACE8-B4D721A11F81}"/>
                </c:ext>
              </c:extLst>
            </c:dLbl>
            <c:dLbl>
              <c:idx val="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9DF0-433F-ACE8-B4D721A11F81}"/>
                </c:ext>
              </c:extLst>
            </c:dLbl>
            <c:dLbl>
              <c:idx val="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9DF0-433F-ACE8-B4D721A11F81}"/>
                </c:ext>
              </c:extLst>
            </c:dLbl>
            <c:dLbl>
              <c:idx val="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9DF0-433F-ACE8-B4D721A11F81}"/>
                </c:ext>
              </c:extLst>
            </c:dLbl>
            <c:dLbl>
              <c:idx val="33"/>
              <c:tx>
                <c:rich>
                  <a:bodyPr/>
                  <a:lstStyle/>
                  <a:p>
                    <a:fld id="{D05BBFEA-048A-7D42-8E9B-52306AC403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9DF0-433F-ACE8-B4D721A11F81}"/>
                </c:ext>
              </c:extLst>
            </c:dLbl>
            <c:dLbl>
              <c:idx val="34"/>
              <c:tx>
                <c:rich>
                  <a:bodyPr/>
                  <a:lstStyle/>
                  <a:p>
                    <a:fld id="{39384581-E35C-0843-9541-6CE75CE126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9DF0-433F-ACE8-B4D721A11F81}"/>
                </c:ext>
              </c:extLst>
            </c:dLbl>
            <c:dLbl>
              <c:idx val="35"/>
              <c:tx>
                <c:rich>
                  <a:bodyPr/>
                  <a:lstStyle/>
                  <a:p>
                    <a:fld id="{C63D70CC-422D-C443-A343-46D30EE4AA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9DF0-433F-ACE8-B4D721A11F81}"/>
                </c:ext>
              </c:extLst>
            </c:dLbl>
            <c:dLbl>
              <c:idx val="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9DF0-433F-ACE8-B4D721A11F81}"/>
                </c:ext>
              </c:extLst>
            </c:dLbl>
            <c:dLbl>
              <c:idx val="37"/>
              <c:tx>
                <c:rich>
                  <a:bodyPr/>
                  <a:lstStyle/>
                  <a:p>
                    <a:fld id="{59BBDA5A-245B-8D4D-9296-212C129720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9DF0-433F-ACE8-B4D721A11F81}"/>
                </c:ext>
              </c:extLst>
            </c:dLbl>
            <c:dLbl>
              <c:idx val="38"/>
              <c:tx>
                <c:rich>
                  <a:bodyPr/>
                  <a:lstStyle/>
                  <a:p>
                    <a:fld id="{0C998A01-BC46-9B43-A06E-F3FB027ADB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9DF0-433F-ACE8-B4D721A11F81}"/>
                </c:ext>
              </c:extLst>
            </c:dLbl>
            <c:dLbl>
              <c:idx val="39"/>
              <c:tx>
                <c:rich>
                  <a:bodyPr/>
                  <a:lstStyle/>
                  <a:p>
                    <a:fld id="{9E2A2757-2428-F046-9FFB-BF9EA53941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9DF0-433F-ACE8-B4D721A11F81}"/>
                </c:ext>
              </c:extLst>
            </c:dLbl>
            <c:dLbl>
              <c:idx val="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9DF0-433F-ACE8-B4D721A11F81}"/>
                </c:ext>
              </c:extLst>
            </c:dLbl>
            <c:dLbl>
              <c:idx val="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9DF0-433F-ACE8-B4D721A11F81}"/>
                </c:ext>
              </c:extLst>
            </c:dLbl>
            <c:dLbl>
              <c:idx val="4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9DF0-433F-ACE8-B4D721A11F81}"/>
                </c:ext>
              </c:extLst>
            </c:dLbl>
            <c:dLbl>
              <c:idx val="43"/>
              <c:tx>
                <c:rich>
                  <a:bodyPr/>
                  <a:lstStyle/>
                  <a:p>
                    <a:fld id="{E7996426-DB0B-4846-9AEA-753C57656E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9DF0-433F-ACE8-B4D721A11F81}"/>
                </c:ext>
              </c:extLst>
            </c:dLbl>
            <c:dLbl>
              <c:idx val="44"/>
              <c:tx>
                <c:rich>
                  <a:bodyPr/>
                  <a:lstStyle/>
                  <a:p>
                    <a:fld id="{0627BB85-29AA-9E47-BF65-6CAB8D7315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9DF0-433F-ACE8-B4D721A11F81}"/>
                </c:ext>
              </c:extLst>
            </c:dLbl>
            <c:dLbl>
              <c:idx val="45"/>
              <c:tx>
                <c:rich>
                  <a:bodyPr/>
                  <a:lstStyle/>
                  <a:p>
                    <a:fld id="{527B08C0-6D44-4E4A-8568-1D4A255DE2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9DF0-433F-ACE8-B4D721A11F81}"/>
                </c:ext>
              </c:extLst>
            </c:dLbl>
            <c:dLbl>
              <c:idx val="46"/>
              <c:tx>
                <c:rich>
                  <a:bodyPr/>
                  <a:lstStyle/>
                  <a:p>
                    <a:fld id="{37AA64C8-2E46-134B-B46C-2A92DB59DD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9DF0-433F-ACE8-B4D721A11F81}"/>
                </c:ext>
              </c:extLst>
            </c:dLbl>
            <c:dLbl>
              <c:idx val="47"/>
              <c:tx>
                <c:rich>
                  <a:bodyPr/>
                  <a:lstStyle/>
                  <a:p>
                    <a:fld id="{C505DA33-CD79-E046-B75E-6ECFAE7845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9DF0-433F-ACE8-B4D721A11F81}"/>
                </c:ext>
              </c:extLst>
            </c:dLbl>
            <c:dLbl>
              <c:idx val="48"/>
              <c:tx>
                <c:rich>
                  <a:bodyPr/>
                  <a:lstStyle/>
                  <a:p>
                    <a:fld id="{0BF31FDD-6811-C34A-B9F1-83278AF256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9DF0-433F-ACE8-B4D721A11F81}"/>
                </c:ext>
              </c:extLst>
            </c:dLbl>
            <c:dLbl>
              <c:idx val="49"/>
              <c:layout>
                <c:manualLayout>
                  <c:x val="-9.4101634324810793E-2"/>
                  <c:y val="7.5299874710198625E-2"/>
                </c:manualLayout>
              </c:layout>
              <c:tx>
                <c:rich>
                  <a:bodyPr/>
                  <a:lstStyle/>
                  <a:p>
                    <a:fld id="{3D038B8E-41DA-BD4C-8F11-7CDF3A3C91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C-9DF0-433F-ACE8-B4D721A11F81}"/>
                </c:ext>
              </c:extLst>
            </c:dLbl>
            <c:dLbl>
              <c:idx val="50"/>
              <c:tx>
                <c:rich>
                  <a:bodyPr/>
                  <a:lstStyle/>
                  <a:p>
                    <a:fld id="{5B02EA42-8DEC-1642-9932-1E6504A560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9DF0-433F-ACE8-B4D721A11F81}"/>
                </c:ext>
              </c:extLst>
            </c:dLbl>
            <c:dLbl>
              <c:idx val="51"/>
              <c:tx>
                <c:rich>
                  <a:bodyPr/>
                  <a:lstStyle/>
                  <a:p>
                    <a:fld id="{D5E1B30C-EBC6-0844-9543-98B81328BD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9DF0-433F-ACE8-B4D721A11F81}"/>
                </c:ext>
              </c:extLst>
            </c:dLbl>
            <c:dLbl>
              <c:idx val="52"/>
              <c:tx>
                <c:rich>
                  <a:bodyPr/>
                  <a:lstStyle/>
                  <a:p>
                    <a:fld id="{608B540A-C506-FE40-A993-C69C4FC799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9DF0-433F-ACE8-B4D721A11F81}"/>
                </c:ext>
              </c:extLst>
            </c:dLbl>
            <c:dLbl>
              <c:idx val="53"/>
              <c:tx>
                <c:rich>
                  <a:bodyPr/>
                  <a:lstStyle/>
                  <a:p>
                    <a:fld id="{3DF8079D-BAEB-E743-8EE7-169A0D5F63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9DF0-433F-ACE8-B4D721A11F81}"/>
                </c:ext>
              </c:extLst>
            </c:dLbl>
            <c:dLbl>
              <c:idx val="54"/>
              <c:tx>
                <c:rich>
                  <a:bodyPr/>
                  <a:lstStyle/>
                  <a:p>
                    <a:fld id="{FE26D44B-62F0-5442-A214-B2CEC2C0F4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9DF0-433F-ACE8-B4D721A11F81}"/>
                </c:ext>
              </c:extLst>
            </c:dLbl>
            <c:dLbl>
              <c:idx val="55"/>
              <c:tx>
                <c:rich>
                  <a:bodyPr/>
                  <a:lstStyle/>
                  <a:p>
                    <a:fld id="{9EDC4A34-ADD5-3B4D-B055-ED5AF84B0F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9DF0-433F-ACE8-B4D721A11F81}"/>
                </c:ext>
              </c:extLst>
            </c:dLbl>
            <c:dLbl>
              <c:idx val="56"/>
              <c:tx>
                <c:rich>
                  <a:bodyPr/>
                  <a:lstStyle/>
                  <a:p>
                    <a:fld id="{4133E414-E5BB-0C43-8981-FA7AA94219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9DF0-433F-ACE8-B4D721A11F81}"/>
                </c:ext>
              </c:extLst>
            </c:dLbl>
            <c:dLbl>
              <c:idx val="57"/>
              <c:tx>
                <c:rich>
                  <a:bodyPr/>
                  <a:lstStyle/>
                  <a:p>
                    <a:fld id="{80251758-4189-3B41-B3BD-86D06C3D95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9DF0-433F-ACE8-B4D721A11F81}"/>
                </c:ext>
              </c:extLst>
            </c:dLbl>
            <c:dLbl>
              <c:idx val="58"/>
              <c:tx>
                <c:rich>
                  <a:bodyPr/>
                  <a:lstStyle/>
                  <a:p>
                    <a:fld id="{EFB336DD-00CB-C745-8CEF-F53CDE3F2E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9DF0-433F-ACE8-B4D721A11F81}"/>
                </c:ext>
              </c:extLst>
            </c:dLbl>
            <c:dLbl>
              <c:idx val="59"/>
              <c:tx>
                <c:rich>
                  <a:bodyPr/>
                  <a:lstStyle/>
                  <a:p>
                    <a:fld id="{8AA6BF1B-CEC1-2944-B88F-FC5BEFC70B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9DF0-433F-ACE8-B4D721A11F81}"/>
                </c:ext>
              </c:extLst>
            </c:dLbl>
            <c:dLbl>
              <c:idx val="60"/>
              <c:tx>
                <c:rich>
                  <a:bodyPr/>
                  <a:lstStyle/>
                  <a:p>
                    <a:fld id="{652D2F30-9964-5741-9102-126D6C7ECF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9DF0-433F-ACE8-B4D721A11F81}"/>
                </c:ext>
              </c:extLst>
            </c:dLbl>
            <c:dLbl>
              <c:idx val="61"/>
              <c:tx>
                <c:rich>
                  <a:bodyPr/>
                  <a:lstStyle/>
                  <a:p>
                    <a:fld id="{5716633C-27E9-9F41-82B3-170DF6F35E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9DF0-433F-ACE8-B4D721A11F81}"/>
                </c:ext>
              </c:extLst>
            </c:dLbl>
            <c:dLbl>
              <c:idx val="62"/>
              <c:tx>
                <c:rich>
                  <a:bodyPr/>
                  <a:lstStyle/>
                  <a:p>
                    <a:fld id="{E967062A-8675-374E-890B-C93D61DF2B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9DF0-433F-ACE8-B4D721A11F81}"/>
                </c:ext>
              </c:extLst>
            </c:dLbl>
            <c:dLbl>
              <c:idx val="63"/>
              <c:tx>
                <c:rich>
                  <a:bodyPr/>
                  <a:lstStyle/>
                  <a:p>
                    <a:fld id="{1BDFF474-C74B-7C4F-8D0A-4E1624FC2D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9DF0-433F-ACE8-B4D721A11F81}"/>
                </c:ext>
              </c:extLst>
            </c:dLbl>
            <c:dLbl>
              <c:idx val="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9DF0-433F-ACE8-B4D721A11F81}"/>
                </c:ext>
              </c:extLst>
            </c:dLbl>
            <c:dLbl>
              <c:idx val="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9DF0-433F-ACE8-B4D721A11F81}"/>
                </c:ext>
              </c:extLst>
            </c:dLbl>
            <c:dLbl>
              <c:idx val="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9DF0-433F-ACE8-B4D721A11F81}"/>
                </c:ext>
              </c:extLst>
            </c:dLbl>
            <c:dLbl>
              <c:idx val="67"/>
              <c:tx>
                <c:rich>
                  <a:bodyPr/>
                  <a:lstStyle/>
                  <a:p>
                    <a:fld id="{C8817CEF-BDDD-F242-9FB3-8033AE70C0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9DF0-433F-ACE8-B4D721A11F81}"/>
                </c:ext>
              </c:extLst>
            </c:dLbl>
            <c:dLbl>
              <c:idx val="68"/>
              <c:tx>
                <c:rich>
                  <a:bodyPr/>
                  <a:lstStyle/>
                  <a:p>
                    <a:fld id="{69173627-27A6-6740-80B1-7845B8C92C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9DF0-433F-ACE8-B4D721A11F81}"/>
                </c:ext>
              </c:extLst>
            </c:dLbl>
            <c:dLbl>
              <c:idx val="69"/>
              <c:tx>
                <c:rich>
                  <a:bodyPr/>
                  <a:lstStyle/>
                  <a:p>
                    <a:fld id="{870C96E9-4EB6-B74B-87AA-B40FA5D395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9DF0-433F-ACE8-B4D721A11F81}"/>
                </c:ext>
              </c:extLst>
            </c:dLbl>
            <c:dLbl>
              <c:idx val="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9DF0-433F-ACE8-B4D721A11F81}"/>
                </c:ext>
              </c:extLst>
            </c:dLbl>
            <c:dLbl>
              <c:idx val="71"/>
              <c:tx>
                <c:rich>
                  <a:bodyPr/>
                  <a:lstStyle/>
                  <a:p>
                    <a:fld id="{8DEDA6D7-5677-904A-AC1B-8F73DC8B1B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9DF0-433F-ACE8-B4D721A11F81}"/>
                </c:ext>
              </c:extLst>
            </c:dLbl>
            <c:dLbl>
              <c:idx val="72"/>
              <c:tx>
                <c:rich>
                  <a:bodyPr/>
                  <a:lstStyle/>
                  <a:p>
                    <a:fld id="{A166D6FE-7406-C24C-9727-C5EB013DC6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9DF0-433F-ACE8-B4D721A11F81}"/>
                </c:ext>
              </c:extLst>
            </c:dLbl>
            <c:dLbl>
              <c:idx val="73"/>
              <c:tx>
                <c:rich>
                  <a:bodyPr/>
                  <a:lstStyle/>
                  <a:p>
                    <a:fld id="{D4E78BDD-6483-3541-AB23-FAD7A4CA54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9DF0-433F-ACE8-B4D721A11F81}"/>
                </c:ext>
              </c:extLst>
            </c:dLbl>
            <c:dLbl>
              <c:idx val="74"/>
              <c:tx>
                <c:rich>
                  <a:bodyPr/>
                  <a:lstStyle/>
                  <a:p>
                    <a:fld id="{4E26FF7F-8449-0147-9C84-5C4D971151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9DF0-433F-ACE8-B4D721A11F81}"/>
                </c:ext>
              </c:extLst>
            </c:dLbl>
            <c:dLbl>
              <c:idx val="75"/>
              <c:tx>
                <c:rich>
                  <a:bodyPr/>
                  <a:lstStyle/>
                  <a:p>
                    <a:fld id="{E2E2EBD8-5E05-A942-A46E-AAC27FA367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9DF0-433F-ACE8-B4D721A11F81}"/>
                </c:ext>
              </c:extLst>
            </c:dLbl>
            <c:dLbl>
              <c:idx val="76"/>
              <c:tx>
                <c:rich>
                  <a:bodyPr/>
                  <a:lstStyle/>
                  <a:p>
                    <a:fld id="{8FE12CF7-1CB5-8A47-B5D8-B594AEE18A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9DF0-433F-ACE8-B4D721A11F81}"/>
                </c:ext>
              </c:extLst>
            </c:dLbl>
            <c:dLbl>
              <c:idx val="77"/>
              <c:tx>
                <c:rich>
                  <a:bodyPr/>
                  <a:lstStyle/>
                  <a:p>
                    <a:fld id="{7E6F7545-FC20-0B4A-9CB7-8D7C0B3ED2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9DF0-433F-ACE8-B4D721A11F81}"/>
                </c:ext>
              </c:extLst>
            </c:dLbl>
            <c:dLbl>
              <c:idx val="78"/>
              <c:tx>
                <c:rich>
                  <a:bodyPr/>
                  <a:lstStyle/>
                  <a:p>
                    <a:fld id="{0543152C-DA39-2744-8EBD-7E2EEBEE92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9DF0-433F-ACE8-B4D721A11F81}"/>
                </c:ext>
              </c:extLst>
            </c:dLbl>
            <c:dLbl>
              <c:idx val="79"/>
              <c:tx>
                <c:rich>
                  <a:bodyPr/>
                  <a:lstStyle/>
                  <a:p>
                    <a:fld id="{5526668C-E4C3-AB4D-879D-3ADD376B06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9DF0-433F-ACE8-B4D721A11F81}"/>
                </c:ext>
              </c:extLst>
            </c:dLbl>
            <c:dLbl>
              <c:idx val="80"/>
              <c:tx>
                <c:rich>
                  <a:bodyPr/>
                  <a:lstStyle/>
                  <a:p>
                    <a:fld id="{424B3FF3-8342-1F46-BEB9-776C030056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9DF0-433F-ACE8-B4D721A11F81}"/>
                </c:ext>
              </c:extLst>
            </c:dLbl>
            <c:dLbl>
              <c:idx val="81"/>
              <c:tx>
                <c:rich>
                  <a:bodyPr/>
                  <a:lstStyle/>
                  <a:p>
                    <a:fld id="{D2F917F4-19B6-5E46-A14B-41C22BA120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9DF0-433F-ACE8-B4D721A11F81}"/>
                </c:ext>
              </c:extLst>
            </c:dLbl>
            <c:dLbl>
              <c:idx val="82"/>
              <c:tx>
                <c:rich>
                  <a:bodyPr/>
                  <a:lstStyle/>
                  <a:p>
                    <a:fld id="{CB2B1550-7EAA-9644-B398-A536E347EE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9DF0-433F-ACE8-B4D721A11F81}"/>
                </c:ext>
              </c:extLst>
            </c:dLbl>
            <c:dLbl>
              <c:idx val="83"/>
              <c:tx>
                <c:rich>
                  <a:bodyPr/>
                  <a:lstStyle/>
                  <a:p>
                    <a:fld id="{ABFB5C11-BBC1-F345-8263-002FFE0A2A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9DF0-433F-ACE8-B4D721A11F81}"/>
                </c:ext>
              </c:extLst>
            </c:dLbl>
            <c:dLbl>
              <c:idx val="84"/>
              <c:tx>
                <c:rich>
                  <a:bodyPr/>
                  <a:lstStyle/>
                  <a:p>
                    <a:fld id="{ECB0BAC1-A56E-0442-8887-C5A94ACAFF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9DF0-433F-ACE8-B4D721A11F81}"/>
                </c:ext>
              </c:extLst>
            </c:dLbl>
            <c:dLbl>
              <c:idx val="85"/>
              <c:tx>
                <c:rich>
                  <a:bodyPr/>
                  <a:lstStyle/>
                  <a:p>
                    <a:fld id="{3A3C63B3-FEAD-2B48-BE37-7727045A02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9DF0-433F-ACE8-B4D721A11F81}"/>
                </c:ext>
              </c:extLst>
            </c:dLbl>
            <c:dLbl>
              <c:idx val="86"/>
              <c:tx>
                <c:rich>
                  <a:bodyPr/>
                  <a:lstStyle/>
                  <a:p>
                    <a:fld id="{F471A517-63AB-3B4A-AA6B-8596248DBD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9DF0-433F-ACE8-B4D721A11F81}"/>
                </c:ext>
              </c:extLst>
            </c:dLbl>
            <c:dLbl>
              <c:idx val="87"/>
              <c:tx>
                <c:rich>
                  <a:bodyPr/>
                  <a:lstStyle/>
                  <a:p>
                    <a:fld id="{7F16BE4F-EE65-8447-A254-0DA0231B39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9DF0-433F-ACE8-B4D721A11F81}"/>
                </c:ext>
              </c:extLst>
            </c:dLbl>
            <c:dLbl>
              <c:idx val="88"/>
              <c:tx>
                <c:rich>
                  <a:bodyPr/>
                  <a:lstStyle/>
                  <a:p>
                    <a:fld id="{C8AABE12-6F66-B94A-AD20-19D76E4AF1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9DF0-433F-ACE8-B4D721A11F81}"/>
                </c:ext>
              </c:extLst>
            </c:dLbl>
            <c:dLbl>
              <c:idx val="89"/>
              <c:tx>
                <c:rich>
                  <a:bodyPr/>
                  <a:lstStyle/>
                  <a:p>
                    <a:fld id="{2537F398-7AAE-7B44-9B4E-E129107AE1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9DF0-433F-ACE8-B4D721A11F81}"/>
                </c:ext>
              </c:extLst>
            </c:dLbl>
            <c:dLbl>
              <c:idx val="90"/>
              <c:tx>
                <c:rich>
                  <a:bodyPr/>
                  <a:lstStyle/>
                  <a:p>
                    <a:fld id="{3B10C0B2-D5AA-0F40-819D-B3D61290B7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9DF0-433F-ACE8-B4D721A11F81}"/>
                </c:ext>
              </c:extLst>
            </c:dLbl>
            <c:dLbl>
              <c:idx val="91"/>
              <c:tx>
                <c:rich>
                  <a:bodyPr/>
                  <a:lstStyle/>
                  <a:p>
                    <a:fld id="{75012C6E-036D-664A-B6EE-A8EBE052DC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9DF0-433F-ACE8-B4D721A11F81}"/>
                </c:ext>
              </c:extLst>
            </c:dLbl>
            <c:dLbl>
              <c:idx val="92"/>
              <c:tx>
                <c:rich>
                  <a:bodyPr/>
                  <a:lstStyle/>
                  <a:p>
                    <a:fld id="{8C78D29F-548C-7345-A74B-6394742606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9DF0-433F-ACE8-B4D721A11F81}"/>
                </c:ext>
              </c:extLst>
            </c:dLbl>
            <c:dLbl>
              <c:idx val="93"/>
              <c:tx>
                <c:rich>
                  <a:bodyPr/>
                  <a:lstStyle/>
                  <a:p>
                    <a:fld id="{8448A1F5-5F71-1741-94F7-BB33772336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9DF0-433F-ACE8-B4D721A11F81}"/>
                </c:ext>
              </c:extLst>
            </c:dLbl>
            <c:dLbl>
              <c:idx val="94"/>
              <c:tx>
                <c:rich>
                  <a:bodyPr/>
                  <a:lstStyle/>
                  <a:p>
                    <a:fld id="{081A92AE-D109-1B47-9920-94EADFF727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9DF0-433F-ACE8-B4D721A11F81}"/>
                </c:ext>
              </c:extLst>
            </c:dLbl>
            <c:dLbl>
              <c:idx val="95"/>
              <c:tx>
                <c:rich>
                  <a:bodyPr/>
                  <a:lstStyle/>
                  <a:p>
                    <a:fld id="{0BC02DFE-EAEA-8A4F-9765-3B8EB13ED6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9DF0-433F-ACE8-B4D721A11F81}"/>
                </c:ext>
              </c:extLst>
            </c:dLbl>
            <c:dLbl>
              <c:idx val="96"/>
              <c:tx>
                <c:rich>
                  <a:bodyPr/>
                  <a:lstStyle/>
                  <a:p>
                    <a:fld id="{5C4266CB-39B2-C947-B65D-DA8C03ABDD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9DF0-433F-ACE8-B4D721A11F81}"/>
                </c:ext>
              </c:extLst>
            </c:dLbl>
            <c:dLbl>
              <c:idx val="97"/>
              <c:tx>
                <c:rich>
                  <a:bodyPr/>
                  <a:lstStyle/>
                  <a:p>
                    <a:fld id="{D5944210-EDC6-9846-9BB4-A2365BE6EA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9DF0-433F-ACE8-B4D721A11F81}"/>
                </c:ext>
              </c:extLst>
            </c:dLbl>
            <c:dLbl>
              <c:idx val="98"/>
              <c:tx>
                <c:rich>
                  <a:bodyPr/>
                  <a:lstStyle/>
                  <a:p>
                    <a:fld id="{22FB4678-9DF4-814E-9F5F-A443781C8B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9DF0-433F-ACE8-B4D721A11F81}"/>
                </c:ext>
              </c:extLst>
            </c:dLbl>
            <c:dLbl>
              <c:idx val="99"/>
              <c:tx>
                <c:rich>
                  <a:bodyPr/>
                  <a:lstStyle/>
                  <a:p>
                    <a:fld id="{5EBAAB40-B8B2-4B47-BAF1-6CCE019B9F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9DF0-433F-ACE8-B4D721A11F81}"/>
                </c:ext>
              </c:extLst>
            </c:dLbl>
            <c:dLbl>
              <c:idx val="100"/>
              <c:tx>
                <c:rich>
                  <a:bodyPr/>
                  <a:lstStyle/>
                  <a:p>
                    <a:fld id="{670E18FD-C329-5F4C-832B-BB60510520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9DF0-433F-ACE8-B4D721A11F81}"/>
                </c:ext>
              </c:extLst>
            </c:dLbl>
            <c:dLbl>
              <c:idx val="101"/>
              <c:tx>
                <c:rich>
                  <a:bodyPr/>
                  <a:lstStyle/>
                  <a:p>
                    <a:fld id="{89F747CF-CBED-3E47-86F7-A53EF65F53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9DF0-433F-ACE8-B4D721A11F81}"/>
                </c:ext>
              </c:extLst>
            </c:dLbl>
            <c:dLbl>
              <c:idx val="102"/>
              <c:tx>
                <c:rich>
                  <a:bodyPr/>
                  <a:lstStyle/>
                  <a:p>
                    <a:fld id="{710CB84B-4299-E740-97D6-0778141C06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9DF0-433F-ACE8-B4D721A11F81}"/>
                </c:ext>
              </c:extLst>
            </c:dLbl>
            <c:dLbl>
              <c:idx val="1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2-9DF0-433F-ACE8-B4D721A11F81}"/>
                </c:ext>
              </c:extLst>
            </c:dLbl>
            <c:dLbl>
              <c:idx val="1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9DF0-433F-ACE8-B4D721A11F81}"/>
                </c:ext>
              </c:extLst>
            </c:dLbl>
            <c:dLbl>
              <c:idx val="105"/>
              <c:tx>
                <c:rich>
                  <a:bodyPr/>
                  <a:lstStyle/>
                  <a:p>
                    <a:fld id="{BB50F681-4A6E-4248-A9E9-ED787C0CE5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9DF0-433F-ACE8-B4D721A11F81}"/>
                </c:ext>
              </c:extLst>
            </c:dLbl>
            <c:dLbl>
              <c:idx val="106"/>
              <c:tx>
                <c:rich>
                  <a:bodyPr/>
                  <a:lstStyle/>
                  <a:p>
                    <a:fld id="{A8030540-ADBA-3045-BC83-C1D2F3F91C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9DF0-433F-ACE8-B4D721A11F81}"/>
                </c:ext>
              </c:extLst>
            </c:dLbl>
            <c:dLbl>
              <c:idx val="107"/>
              <c:tx>
                <c:rich>
                  <a:bodyPr/>
                  <a:lstStyle/>
                  <a:p>
                    <a:fld id="{AC7C3A2C-335E-7447-8674-DB31FEEFFC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9DF0-433F-ACE8-B4D721A11F81}"/>
                </c:ext>
              </c:extLst>
            </c:dLbl>
            <c:dLbl>
              <c:idx val="108"/>
              <c:tx>
                <c:rich>
                  <a:bodyPr/>
                  <a:lstStyle/>
                  <a:p>
                    <a:fld id="{2427C864-241E-6E41-AEAB-27D36EA200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9DF0-433F-ACE8-B4D721A11F81}"/>
                </c:ext>
              </c:extLst>
            </c:dLbl>
            <c:dLbl>
              <c:idx val="109"/>
              <c:tx>
                <c:rich>
                  <a:bodyPr/>
                  <a:lstStyle/>
                  <a:p>
                    <a:fld id="{69C440D2-2CD8-1B42-85AF-CA15D7BC10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9DF0-433F-ACE8-B4D721A11F81}"/>
                </c:ext>
              </c:extLst>
            </c:dLbl>
            <c:dLbl>
              <c:idx val="110"/>
              <c:tx>
                <c:rich>
                  <a:bodyPr/>
                  <a:lstStyle/>
                  <a:p>
                    <a:fld id="{ACC9DA3D-A84C-4B4C-B614-78F1DD17EF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9DF0-433F-ACE8-B4D721A11F81}"/>
                </c:ext>
              </c:extLst>
            </c:dLbl>
            <c:dLbl>
              <c:idx val="111"/>
              <c:tx>
                <c:rich>
                  <a:bodyPr/>
                  <a:lstStyle/>
                  <a:p>
                    <a:fld id="{62C017C5-60F0-6143-8600-0F332528AC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9DF0-433F-ACE8-B4D721A11F81}"/>
                </c:ext>
              </c:extLst>
            </c:dLbl>
            <c:dLbl>
              <c:idx val="112"/>
              <c:tx>
                <c:rich>
                  <a:bodyPr/>
                  <a:lstStyle/>
                  <a:p>
                    <a:fld id="{12209833-D0FB-7A43-A2EC-633A22C78B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9DF0-433F-ACE8-B4D721A11F81}"/>
                </c:ext>
              </c:extLst>
            </c:dLbl>
            <c:dLbl>
              <c:idx val="1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C-9DF0-433F-ACE8-B4D721A11F81}"/>
                </c:ext>
              </c:extLst>
            </c:dLbl>
            <c:dLbl>
              <c:idx val="1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D-9DF0-433F-ACE8-B4D721A11F81}"/>
                </c:ext>
              </c:extLst>
            </c:dLbl>
            <c:dLbl>
              <c:idx val="1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E-9DF0-433F-ACE8-B4D721A11F81}"/>
                </c:ext>
              </c:extLst>
            </c:dLbl>
            <c:dLbl>
              <c:idx val="1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F-9DF0-433F-ACE8-B4D721A11F81}"/>
                </c:ext>
              </c:extLst>
            </c:dLbl>
            <c:dLbl>
              <c:idx val="1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0-9DF0-433F-ACE8-B4D721A11F81}"/>
                </c:ext>
              </c:extLst>
            </c:dLbl>
            <c:dLbl>
              <c:idx val="1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1-9DF0-433F-ACE8-B4D721A11F81}"/>
                </c:ext>
              </c:extLst>
            </c:dLbl>
            <c:dLbl>
              <c:idx val="1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2-9DF0-433F-ACE8-B4D721A11F81}"/>
                </c:ext>
              </c:extLst>
            </c:dLbl>
            <c:dLbl>
              <c:idx val="1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3-9DF0-433F-ACE8-B4D721A11F81}"/>
                </c:ext>
              </c:extLst>
            </c:dLbl>
            <c:dLbl>
              <c:idx val="1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4-9DF0-433F-ACE8-B4D721A11F81}"/>
                </c:ext>
              </c:extLst>
            </c:dLbl>
            <c:dLbl>
              <c:idx val="1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5-9DF0-433F-ACE8-B4D721A11F81}"/>
                </c:ext>
              </c:extLst>
            </c:dLbl>
            <c:dLbl>
              <c:idx val="123"/>
              <c:tx>
                <c:rich>
                  <a:bodyPr/>
                  <a:lstStyle/>
                  <a:p>
                    <a:fld id="{DF64CF1F-9CBD-3B49-B142-8B7B2D207E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9DF0-433F-ACE8-B4D721A11F81}"/>
                </c:ext>
              </c:extLst>
            </c:dLbl>
            <c:dLbl>
              <c:idx val="124"/>
              <c:tx>
                <c:rich>
                  <a:bodyPr/>
                  <a:lstStyle/>
                  <a:p>
                    <a:fld id="{6792C31F-99F2-5D4C-969B-9B563914FF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9DF0-433F-ACE8-B4D721A11F81}"/>
                </c:ext>
              </c:extLst>
            </c:dLbl>
            <c:dLbl>
              <c:idx val="1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8-9DF0-433F-ACE8-B4D721A11F81}"/>
                </c:ext>
              </c:extLst>
            </c:dLbl>
            <c:dLbl>
              <c:idx val="126"/>
              <c:tx>
                <c:rich>
                  <a:bodyPr/>
                  <a:lstStyle/>
                  <a:p>
                    <a:fld id="{CD756A71-5940-4948-8828-E92A729875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9DF0-433F-ACE8-B4D721A11F81}"/>
                </c:ext>
              </c:extLst>
            </c:dLbl>
            <c:dLbl>
              <c:idx val="1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A-9DF0-433F-ACE8-B4D721A11F81}"/>
                </c:ext>
              </c:extLst>
            </c:dLbl>
            <c:dLbl>
              <c:idx val="1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B-9DF0-433F-ACE8-B4D721A11F81}"/>
                </c:ext>
              </c:extLst>
            </c:dLbl>
            <c:dLbl>
              <c:idx val="129"/>
              <c:tx>
                <c:rich>
                  <a:bodyPr/>
                  <a:lstStyle/>
                  <a:p>
                    <a:fld id="{7681C549-9165-AF45-8069-68980B350E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9DF0-433F-ACE8-B4D721A11F81}"/>
                </c:ext>
              </c:extLst>
            </c:dLbl>
            <c:dLbl>
              <c:idx val="130"/>
              <c:tx>
                <c:rich>
                  <a:bodyPr/>
                  <a:lstStyle/>
                  <a:p>
                    <a:fld id="{C56210F5-496A-0E46-961B-B33C826019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9DF0-433F-ACE8-B4D721A11F81}"/>
                </c:ext>
              </c:extLst>
            </c:dLbl>
            <c:dLbl>
              <c:idx val="131"/>
              <c:tx>
                <c:rich>
                  <a:bodyPr/>
                  <a:lstStyle/>
                  <a:p>
                    <a:fld id="{7C090ECD-DCF6-6547-94DF-407897F56D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9DF0-433F-ACE8-B4D721A11F81}"/>
                </c:ext>
              </c:extLst>
            </c:dLbl>
            <c:dLbl>
              <c:idx val="132"/>
              <c:tx>
                <c:rich>
                  <a:bodyPr/>
                  <a:lstStyle/>
                  <a:p>
                    <a:fld id="{6F0B82EA-A47A-714B-AE03-B06F22C4C4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9DF0-433F-ACE8-B4D721A11F81}"/>
                </c:ext>
              </c:extLst>
            </c:dLbl>
            <c:dLbl>
              <c:idx val="133"/>
              <c:tx>
                <c:rich>
                  <a:bodyPr/>
                  <a:lstStyle/>
                  <a:p>
                    <a:fld id="{CEB213D1-D1F6-034E-B2B1-A6136FA16C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9DF0-433F-ACE8-B4D721A11F81}"/>
                </c:ext>
              </c:extLst>
            </c:dLbl>
            <c:dLbl>
              <c:idx val="134"/>
              <c:tx>
                <c:rich>
                  <a:bodyPr/>
                  <a:lstStyle/>
                  <a:p>
                    <a:fld id="{E1181E6D-2427-E144-828E-903A24DE7C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9DF0-433F-ACE8-B4D721A11F81}"/>
                </c:ext>
              </c:extLst>
            </c:dLbl>
            <c:dLbl>
              <c:idx val="135"/>
              <c:tx>
                <c:rich>
                  <a:bodyPr/>
                  <a:lstStyle/>
                  <a:p>
                    <a:fld id="{FBE457FF-E690-744E-9400-6010B156A9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9DF0-433F-ACE8-B4D721A11F81}"/>
                </c:ext>
              </c:extLst>
            </c:dLbl>
            <c:dLbl>
              <c:idx val="1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3-9DF0-433F-ACE8-B4D721A11F81}"/>
                </c:ext>
              </c:extLst>
            </c:dLbl>
            <c:dLbl>
              <c:idx val="137"/>
              <c:tx>
                <c:rich>
                  <a:bodyPr/>
                  <a:lstStyle/>
                  <a:p>
                    <a:fld id="{CA12A823-6FFB-8540-9233-3665EAEC8A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9DF0-433F-ACE8-B4D721A11F81}"/>
                </c:ext>
              </c:extLst>
            </c:dLbl>
            <c:dLbl>
              <c:idx val="138"/>
              <c:tx>
                <c:rich>
                  <a:bodyPr/>
                  <a:lstStyle/>
                  <a:p>
                    <a:fld id="{58C55A68-CA21-7448-83FF-F46BE12153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9DF0-433F-ACE8-B4D721A11F81}"/>
                </c:ext>
              </c:extLst>
            </c:dLbl>
            <c:dLbl>
              <c:idx val="139"/>
              <c:tx>
                <c:rich>
                  <a:bodyPr/>
                  <a:lstStyle/>
                  <a:p>
                    <a:fld id="{68C0ED66-F74B-AE40-9700-D0A1FFA937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9DF0-433F-ACE8-B4D721A11F81}"/>
                </c:ext>
              </c:extLst>
            </c:dLbl>
            <c:dLbl>
              <c:idx val="140"/>
              <c:tx>
                <c:rich>
                  <a:bodyPr/>
                  <a:lstStyle/>
                  <a:p>
                    <a:fld id="{C7116A80-A146-8E46-BD04-6F70E98C31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9DF0-433F-ACE8-B4D721A11F81}"/>
                </c:ext>
              </c:extLst>
            </c:dLbl>
            <c:dLbl>
              <c:idx val="141"/>
              <c:tx>
                <c:rich>
                  <a:bodyPr/>
                  <a:lstStyle/>
                  <a:p>
                    <a:fld id="{6868FA2D-44E9-8742-A0A0-F0EE8B6745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9DF0-433F-ACE8-B4D721A11F81}"/>
                </c:ext>
              </c:extLst>
            </c:dLbl>
            <c:dLbl>
              <c:idx val="142"/>
              <c:tx>
                <c:rich>
                  <a:bodyPr/>
                  <a:lstStyle/>
                  <a:p>
                    <a:fld id="{E46FCAD4-F05D-894F-9C01-A1BE7C12BE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9-9DF0-433F-ACE8-B4D721A11F81}"/>
                </c:ext>
              </c:extLst>
            </c:dLbl>
            <c:dLbl>
              <c:idx val="143"/>
              <c:tx>
                <c:rich>
                  <a:bodyPr/>
                  <a:lstStyle/>
                  <a:p>
                    <a:fld id="{8D92FF32-6548-ED49-93DF-B24749D54F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A-9DF0-433F-ACE8-B4D721A11F81}"/>
                </c:ext>
              </c:extLst>
            </c:dLbl>
            <c:dLbl>
              <c:idx val="144"/>
              <c:tx>
                <c:rich>
                  <a:bodyPr/>
                  <a:lstStyle/>
                  <a:p>
                    <a:fld id="{86B6F1CE-8688-0C45-89AB-5A03FF845B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B-9DF0-433F-ACE8-B4D721A11F81}"/>
                </c:ext>
              </c:extLst>
            </c:dLbl>
            <c:dLbl>
              <c:idx val="145"/>
              <c:tx>
                <c:rich>
                  <a:bodyPr/>
                  <a:lstStyle/>
                  <a:p>
                    <a:fld id="{20D41F1B-D209-E248-8C1C-6E50D15D02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C-9DF0-433F-ACE8-B4D721A11F81}"/>
                </c:ext>
              </c:extLst>
            </c:dLbl>
            <c:dLbl>
              <c:idx val="146"/>
              <c:tx>
                <c:rich>
                  <a:bodyPr/>
                  <a:lstStyle/>
                  <a:p>
                    <a:fld id="{FD15CB8C-C77D-944F-8A27-5D6A1B7A21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D-9DF0-433F-ACE8-B4D721A11F81}"/>
                </c:ext>
              </c:extLst>
            </c:dLbl>
            <c:dLbl>
              <c:idx val="147"/>
              <c:tx>
                <c:rich>
                  <a:bodyPr/>
                  <a:lstStyle/>
                  <a:p>
                    <a:fld id="{D284D4EC-DA56-E84C-95AC-9B39EFBB20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E-9DF0-433F-ACE8-B4D721A11F81}"/>
                </c:ext>
              </c:extLst>
            </c:dLbl>
            <c:dLbl>
              <c:idx val="148"/>
              <c:tx>
                <c:rich>
                  <a:bodyPr/>
                  <a:lstStyle/>
                  <a:p>
                    <a:fld id="{3D0D60B3-51C0-0A40-A972-2869025FB0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F-9DF0-433F-ACE8-B4D721A11F81}"/>
                </c:ext>
              </c:extLst>
            </c:dLbl>
            <c:dLbl>
              <c:idx val="149"/>
              <c:tx>
                <c:rich>
                  <a:bodyPr/>
                  <a:lstStyle/>
                  <a:p>
                    <a:fld id="{599C0E21-2FCF-AC49-8C2F-0E662ED3F8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0-9DF0-433F-ACE8-B4D721A11F81}"/>
                </c:ext>
              </c:extLst>
            </c:dLbl>
            <c:dLbl>
              <c:idx val="150"/>
              <c:tx>
                <c:rich>
                  <a:bodyPr/>
                  <a:lstStyle/>
                  <a:p>
                    <a:fld id="{231DA0FB-FE80-EF4B-B247-5661EF05AF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1-9DF0-433F-ACE8-B4D721A11F81}"/>
                </c:ext>
              </c:extLst>
            </c:dLbl>
            <c:dLbl>
              <c:idx val="151"/>
              <c:tx>
                <c:rich>
                  <a:bodyPr/>
                  <a:lstStyle/>
                  <a:p>
                    <a:fld id="{259EA208-3D10-A849-9441-AB582FF77C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2-9DF0-433F-ACE8-B4D721A11F81}"/>
                </c:ext>
              </c:extLst>
            </c:dLbl>
            <c:dLbl>
              <c:idx val="152"/>
              <c:tx>
                <c:rich>
                  <a:bodyPr/>
                  <a:lstStyle/>
                  <a:p>
                    <a:fld id="{7136C6B9-825F-7548-96EC-D8801FF494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3-9DF0-433F-ACE8-B4D721A11F81}"/>
                </c:ext>
              </c:extLst>
            </c:dLbl>
            <c:dLbl>
              <c:idx val="153"/>
              <c:tx>
                <c:rich>
                  <a:bodyPr/>
                  <a:lstStyle/>
                  <a:p>
                    <a:fld id="{A18586DA-3222-204C-978C-46ED591821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4-9DF0-433F-ACE8-B4D721A11F81}"/>
                </c:ext>
              </c:extLst>
            </c:dLbl>
            <c:dLbl>
              <c:idx val="154"/>
              <c:tx>
                <c:rich>
                  <a:bodyPr/>
                  <a:lstStyle/>
                  <a:p>
                    <a:fld id="{419176F8-F175-C14E-8989-83C80626DA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5-9DF0-433F-ACE8-B4D721A11F81}"/>
                </c:ext>
              </c:extLst>
            </c:dLbl>
            <c:dLbl>
              <c:idx val="15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6-9DF0-433F-ACE8-B4D721A11F81}"/>
                </c:ext>
              </c:extLst>
            </c:dLbl>
            <c:dLbl>
              <c:idx val="156"/>
              <c:tx>
                <c:rich>
                  <a:bodyPr/>
                  <a:lstStyle/>
                  <a:p>
                    <a:fld id="{C0320E17-69EF-CF4D-B8F3-6C5D91B579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7-9DF0-433F-ACE8-B4D721A11F81}"/>
                </c:ext>
              </c:extLst>
            </c:dLbl>
            <c:dLbl>
              <c:idx val="157"/>
              <c:tx>
                <c:rich>
                  <a:bodyPr/>
                  <a:lstStyle/>
                  <a:p>
                    <a:fld id="{8D19CAE8-3682-AE41-A4E4-27F3C3761D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8-9DF0-433F-ACE8-B4D721A11F81}"/>
                </c:ext>
              </c:extLst>
            </c:dLbl>
            <c:dLbl>
              <c:idx val="1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9-9DF0-433F-ACE8-B4D721A11F81}"/>
                </c:ext>
              </c:extLst>
            </c:dLbl>
            <c:dLbl>
              <c:idx val="159"/>
              <c:tx>
                <c:rich>
                  <a:bodyPr/>
                  <a:lstStyle/>
                  <a:p>
                    <a:fld id="{5E251768-2CD5-DB46-ADA5-B36A23007E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A-9DF0-433F-ACE8-B4D721A11F81}"/>
                </c:ext>
              </c:extLst>
            </c:dLbl>
            <c:dLbl>
              <c:idx val="160"/>
              <c:tx>
                <c:rich>
                  <a:bodyPr/>
                  <a:lstStyle/>
                  <a:p>
                    <a:fld id="{0BA46BFA-57FC-014E-81AE-8AF1FE271E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B-9DF0-433F-ACE8-B4D721A11F81}"/>
                </c:ext>
              </c:extLst>
            </c:dLbl>
            <c:dLbl>
              <c:idx val="16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C-9DF0-433F-ACE8-B4D721A11F81}"/>
                </c:ext>
              </c:extLst>
            </c:dLbl>
            <c:dLbl>
              <c:idx val="162"/>
              <c:tx>
                <c:rich>
                  <a:bodyPr/>
                  <a:lstStyle/>
                  <a:p>
                    <a:fld id="{D4162F5D-C923-BD45-A55A-F91C2131F5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D-9DF0-433F-ACE8-B4D721A11F81}"/>
                </c:ext>
              </c:extLst>
            </c:dLbl>
            <c:dLbl>
              <c:idx val="163"/>
              <c:tx>
                <c:rich>
                  <a:bodyPr/>
                  <a:lstStyle/>
                  <a:p>
                    <a:fld id="{D2250003-499F-B948-9BAD-6B49D0563C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E-9DF0-433F-ACE8-B4D721A11F81}"/>
                </c:ext>
              </c:extLst>
            </c:dLbl>
            <c:dLbl>
              <c:idx val="164"/>
              <c:tx>
                <c:rich>
                  <a:bodyPr/>
                  <a:lstStyle/>
                  <a:p>
                    <a:fld id="{2856DE15-7606-C840-ACA8-1A76A2A955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F-9DF0-433F-ACE8-B4D721A11F81}"/>
                </c:ext>
              </c:extLst>
            </c:dLbl>
            <c:dLbl>
              <c:idx val="165"/>
              <c:tx>
                <c:rich>
                  <a:bodyPr/>
                  <a:lstStyle/>
                  <a:p>
                    <a:fld id="{FCD2EDFF-9820-2942-AE30-0E78E42F11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0-9DF0-433F-ACE8-B4D721A11F81}"/>
                </c:ext>
              </c:extLst>
            </c:dLbl>
            <c:dLbl>
              <c:idx val="166"/>
              <c:tx>
                <c:rich>
                  <a:bodyPr/>
                  <a:lstStyle/>
                  <a:p>
                    <a:fld id="{E4342850-071A-364B-BE19-7338EA5F3F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1-9DF0-433F-ACE8-B4D721A11F81}"/>
                </c:ext>
              </c:extLst>
            </c:dLbl>
            <c:dLbl>
              <c:idx val="167"/>
              <c:tx>
                <c:rich>
                  <a:bodyPr/>
                  <a:lstStyle/>
                  <a:p>
                    <a:fld id="{DC6D5847-7315-F141-8360-C4BB776B71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2-9DF0-433F-ACE8-B4D721A11F81}"/>
                </c:ext>
              </c:extLst>
            </c:dLbl>
            <c:dLbl>
              <c:idx val="1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3-9DF0-433F-ACE8-B4D721A11F81}"/>
                </c:ext>
              </c:extLst>
            </c:dLbl>
            <c:dLbl>
              <c:idx val="1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4-9DF0-433F-ACE8-B4D721A11F81}"/>
                </c:ext>
              </c:extLst>
            </c:dLbl>
            <c:dLbl>
              <c:idx val="170"/>
              <c:tx>
                <c:rich>
                  <a:bodyPr/>
                  <a:lstStyle/>
                  <a:p>
                    <a:fld id="{ABD9006E-0B38-7B49-B373-53E367F821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5-9DF0-433F-ACE8-B4D721A11F81}"/>
                </c:ext>
              </c:extLst>
            </c:dLbl>
            <c:dLbl>
              <c:idx val="171"/>
              <c:tx>
                <c:rich>
                  <a:bodyPr/>
                  <a:lstStyle/>
                  <a:p>
                    <a:fld id="{ADC97B69-E8A0-D048-A421-4815D2C951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6-9DF0-433F-ACE8-B4D721A11F81}"/>
                </c:ext>
              </c:extLst>
            </c:dLbl>
            <c:dLbl>
              <c:idx val="172"/>
              <c:tx>
                <c:rich>
                  <a:bodyPr/>
                  <a:lstStyle/>
                  <a:p>
                    <a:fld id="{7C46E23B-8443-1A4E-A8B8-CFCF860BE3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7-9DF0-433F-ACE8-B4D721A11F81}"/>
                </c:ext>
              </c:extLst>
            </c:dLbl>
            <c:dLbl>
              <c:idx val="173"/>
              <c:tx>
                <c:rich>
                  <a:bodyPr/>
                  <a:lstStyle/>
                  <a:p>
                    <a:fld id="{F6BB0AD3-319D-E945-9A2B-6716BA0F4B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8-9DF0-433F-ACE8-B4D721A11F81}"/>
                </c:ext>
              </c:extLst>
            </c:dLbl>
            <c:dLbl>
              <c:idx val="174"/>
              <c:tx>
                <c:rich>
                  <a:bodyPr/>
                  <a:lstStyle/>
                  <a:p>
                    <a:fld id="{A059C0F8-B6C2-FD4B-BDB0-AEEFAB12E5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9-9DF0-433F-ACE8-B4D721A11F81}"/>
                </c:ext>
              </c:extLst>
            </c:dLbl>
            <c:dLbl>
              <c:idx val="175"/>
              <c:tx>
                <c:rich>
                  <a:bodyPr/>
                  <a:lstStyle/>
                  <a:p>
                    <a:fld id="{ECA82967-A06A-ED49-835B-31A3EBD1C1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A-9DF0-433F-ACE8-B4D721A11F81}"/>
                </c:ext>
              </c:extLst>
            </c:dLbl>
            <c:dLbl>
              <c:idx val="176"/>
              <c:tx>
                <c:rich>
                  <a:bodyPr/>
                  <a:lstStyle/>
                  <a:p>
                    <a:fld id="{88967E45-A2C4-DB47-A3D2-FA2F696012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B-9DF0-433F-ACE8-B4D721A11F81}"/>
                </c:ext>
              </c:extLst>
            </c:dLbl>
            <c:dLbl>
              <c:idx val="177"/>
              <c:tx>
                <c:rich>
                  <a:bodyPr/>
                  <a:lstStyle/>
                  <a:p>
                    <a:fld id="{BDF9BDE6-5876-8848-8989-4839C90AA4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C-9DF0-433F-ACE8-B4D721A11F81}"/>
                </c:ext>
              </c:extLst>
            </c:dLbl>
            <c:dLbl>
              <c:idx val="1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D-9DF0-433F-ACE8-B4D721A11F81}"/>
                </c:ext>
              </c:extLst>
            </c:dLbl>
            <c:dLbl>
              <c:idx val="17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E-9DF0-433F-ACE8-B4D721A11F81}"/>
                </c:ext>
              </c:extLst>
            </c:dLbl>
            <c:dLbl>
              <c:idx val="18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F-9DF0-433F-ACE8-B4D721A11F81}"/>
                </c:ext>
              </c:extLst>
            </c:dLbl>
            <c:dLbl>
              <c:idx val="18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0-9DF0-433F-ACE8-B4D721A11F81}"/>
                </c:ext>
              </c:extLst>
            </c:dLbl>
            <c:dLbl>
              <c:idx val="18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1-9DF0-433F-ACE8-B4D721A11F81}"/>
                </c:ext>
              </c:extLst>
            </c:dLbl>
            <c:dLbl>
              <c:idx val="183"/>
              <c:tx>
                <c:rich>
                  <a:bodyPr/>
                  <a:lstStyle/>
                  <a:p>
                    <a:fld id="{A2B63BE7-0AFC-5947-9C28-5E97C3EF21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2-9DF0-433F-ACE8-B4D721A11F81}"/>
                </c:ext>
              </c:extLst>
            </c:dLbl>
            <c:dLbl>
              <c:idx val="184"/>
              <c:tx>
                <c:rich>
                  <a:bodyPr/>
                  <a:lstStyle/>
                  <a:p>
                    <a:fld id="{9E3110B0-059A-C04C-BAFE-E229BC7AA2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3-9DF0-433F-ACE8-B4D721A11F81}"/>
                </c:ext>
              </c:extLst>
            </c:dLbl>
            <c:dLbl>
              <c:idx val="185"/>
              <c:tx>
                <c:rich>
                  <a:bodyPr/>
                  <a:lstStyle/>
                  <a:p>
                    <a:fld id="{0DF1F65B-339C-E04D-B281-BF1754E23E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4-9DF0-433F-ACE8-B4D721A11F81}"/>
                </c:ext>
              </c:extLst>
            </c:dLbl>
            <c:dLbl>
              <c:idx val="186"/>
              <c:tx>
                <c:rich>
                  <a:bodyPr/>
                  <a:lstStyle/>
                  <a:p>
                    <a:fld id="{5DAF1830-E9E0-7F47-BBBF-73F66C9220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5-9DF0-433F-ACE8-B4D721A11F81}"/>
                </c:ext>
              </c:extLst>
            </c:dLbl>
            <c:dLbl>
              <c:idx val="187"/>
              <c:tx>
                <c:rich>
                  <a:bodyPr/>
                  <a:lstStyle/>
                  <a:p>
                    <a:fld id="{4BD35CA2-C96A-B84D-8513-FCB8E75E61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6-9DF0-433F-ACE8-B4D721A11F81}"/>
                </c:ext>
              </c:extLst>
            </c:dLbl>
            <c:dLbl>
              <c:idx val="188"/>
              <c:tx>
                <c:rich>
                  <a:bodyPr/>
                  <a:lstStyle/>
                  <a:p>
                    <a:fld id="{E461B701-C7F3-AC4A-820D-5EB5E52B54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7-9DF0-433F-ACE8-B4D721A11F81}"/>
                </c:ext>
              </c:extLst>
            </c:dLbl>
            <c:dLbl>
              <c:idx val="189"/>
              <c:tx>
                <c:rich>
                  <a:bodyPr/>
                  <a:lstStyle/>
                  <a:p>
                    <a:fld id="{EBDEDCE4-DA2D-0742-9C9F-43B444A72C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8-9DF0-433F-ACE8-B4D721A11F81}"/>
                </c:ext>
              </c:extLst>
            </c:dLbl>
            <c:dLbl>
              <c:idx val="190"/>
              <c:tx>
                <c:rich>
                  <a:bodyPr/>
                  <a:lstStyle/>
                  <a:p>
                    <a:fld id="{9B308492-2DB0-B445-B8D6-474BCFC04D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9-9DF0-433F-ACE8-B4D721A11F81}"/>
                </c:ext>
              </c:extLst>
            </c:dLbl>
            <c:dLbl>
              <c:idx val="191"/>
              <c:tx>
                <c:rich>
                  <a:bodyPr/>
                  <a:lstStyle/>
                  <a:p>
                    <a:fld id="{F6B857DF-380B-3242-BC45-8347B96A05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A-9DF0-433F-ACE8-B4D721A11F81}"/>
                </c:ext>
              </c:extLst>
            </c:dLbl>
            <c:dLbl>
              <c:idx val="192"/>
              <c:tx>
                <c:rich>
                  <a:bodyPr/>
                  <a:lstStyle/>
                  <a:p>
                    <a:fld id="{EEB98C39-922D-F742-8B0E-6DB336F25C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B-9DF0-433F-ACE8-B4D721A11F81}"/>
                </c:ext>
              </c:extLst>
            </c:dLbl>
            <c:dLbl>
              <c:idx val="193"/>
              <c:tx>
                <c:rich>
                  <a:bodyPr/>
                  <a:lstStyle/>
                  <a:p>
                    <a:fld id="{1828555C-E559-EC4C-A74B-56B108ABAB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C-9DF0-433F-ACE8-B4D721A11F81}"/>
                </c:ext>
              </c:extLst>
            </c:dLbl>
            <c:dLbl>
              <c:idx val="194"/>
              <c:tx>
                <c:rich>
                  <a:bodyPr/>
                  <a:lstStyle/>
                  <a:p>
                    <a:fld id="{30DCF06C-C7AD-394D-A2E5-C6224E7F4F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D-9DF0-433F-ACE8-B4D721A11F81}"/>
                </c:ext>
              </c:extLst>
            </c:dLbl>
            <c:dLbl>
              <c:idx val="195"/>
              <c:tx>
                <c:rich>
                  <a:bodyPr/>
                  <a:lstStyle/>
                  <a:p>
                    <a:fld id="{844AFD30-C054-EB4F-9E85-BC3019ED35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E-9DF0-433F-ACE8-B4D721A11F81}"/>
                </c:ext>
              </c:extLst>
            </c:dLbl>
            <c:dLbl>
              <c:idx val="196"/>
              <c:tx>
                <c:rich>
                  <a:bodyPr/>
                  <a:lstStyle/>
                  <a:p>
                    <a:fld id="{647E2E38-9C85-6142-A00A-032375A174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F-9DF0-433F-ACE8-B4D721A11F81}"/>
                </c:ext>
              </c:extLst>
            </c:dLbl>
            <c:dLbl>
              <c:idx val="197"/>
              <c:tx>
                <c:rich>
                  <a:bodyPr/>
                  <a:lstStyle/>
                  <a:p>
                    <a:fld id="{36D1E6DE-84B7-FC4C-B73C-3E58A9DB02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0-9DF0-433F-ACE8-B4D721A11F81}"/>
                </c:ext>
              </c:extLst>
            </c:dLbl>
            <c:dLbl>
              <c:idx val="198"/>
              <c:tx>
                <c:rich>
                  <a:bodyPr/>
                  <a:lstStyle/>
                  <a:p>
                    <a:fld id="{E38F10E8-755B-B54D-B788-65268C33AB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1-9DF0-433F-ACE8-B4D721A11F81}"/>
                </c:ext>
              </c:extLst>
            </c:dLbl>
            <c:dLbl>
              <c:idx val="199"/>
              <c:tx>
                <c:rich>
                  <a:bodyPr/>
                  <a:lstStyle/>
                  <a:p>
                    <a:fld id="{5177A149-34C5-A349-92AD-3F2E7FC6ED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2-9DF0-433F-ACE8-B4D721A11F81}"/>
                </c:ext>
              </c:extLst>
            </c:dLbl>
            <c:dLbl>
              <c:idx val="200"/>
              <c:tx>
                <c:rich>
                  <a:bodyPr/>
                  <a:lstStyle/>
                  <a:p>
                    <a:fld id="{E8C334D1-FAAD-C945-8118-543E524364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3-9DF0-433F-ACE8-B4D721A11F81}"/>
                </c:ext>
              </c:extLst>
            </c:dLbl>
            <c:dLbl>
              <c:idx val="201"/>
              <c:tx>
                <c:rich>
                  <a:bodyPr/>
                  <a:lstStyle/>
                  <a:p>
                    <a:fld id="{ADA8B325-F23F-1049-A12E-0504176A3B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4-9DF0-433F-ACE8-B4D721A11F81}"/>
                </c:ext>
              </c:extLst>
            </c:dLbl>
            <c:dLbl>
              <c:idx val="202"/>
              <c:tx>
                <c:rich>
                  <a:bodyPr/>
                  <a:lstStyle/>
                  <a:p>
                    <a:fld id="{5C51DBB9-7E39-934D-94E3-CF1FA66266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5-9DF0-433F-ACE8-B4D721A11F81}"/>
                </c:ext>
              </c:extLst>
            </c:dLbl>
            <c:dLbl>
              <c:idx val="203"/>
              <c:tx>
                <c:rich>
                  <a:bodyPr/>
                  <a:lstStyle/>
                  <a:p>
                    <a:fld id="{1EE8FA78-61D3-6F4D-AD44-B2AE97951E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6-9DF0-433F-ACE8-B4D721A11F81}"/>
                </c:ext>
              </c:extLst>
            </c:dLbl>
            <c:dLbl>
              <c:idx val="204"/>
              <c:tx>
                <c:rich>
                  <a:bodyPr/>
                  <a:lstStyle/>
                  <a:p>
                    <a:fld id="{564521CB-6B9A-2242-8FB1-6A4214DF84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7-9DF0-433F-ACE8-B4D721A11F81}"/>
                </c:ext>
              </c:extLst>
            </c:dLbl>
            <c:dLbl>
              <c:idx val="205"/>
              <c:tx>
                <c:rich>
                  <a:bodyPr/>
                  <a:lstStyle/>
                  <a:p>
                    <a:fld id="{3D4053CD-EC7B-154C-9136-1DDD66A24D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8-9DF0-433F-ACE8-B4D721A11F81}"/>
                </c:ext>
              </c:extLst>
            </c:dLbl>
            <c:dLbl>
              <c:idx val="206"/>
              <c:tx>
                <c:rich>
                  <a:bodyPr/>
                  <a:lstStyle/>
                  <a:p>
                    <a:fld id="{35744297-F763-6D4C-9E3B-C8E3498D39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9-9DF0-433F-ACE8-B4D721A11F81}"/>
                </c:ext>
              </c:extLst>
            </c:dLbl>
            <c:dLbl>
              <c:idx val="207"/>
              <c:tx>
                <c:rich>
                  <a:bodyPr/>
                  <a:lstStyle/>
                  <a:p>
                    <a:fld id="{FC96F750-7C94-854B-95C2-833B807FD8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A-9DF0-433F-ACE8-B4D721A11F81}"/>
                </c:ext>
              </c:extLst>
            </c:dLbl>
            <c:dLbl>
              <c:idx val="208"/>
              <c:tx>
                <c:rich>
                  <a:bodyPr/>
                  <a:lstStyle/>
                  <a:p>
                    <a:fld id="{6D28DE8A-C5F1-3242-AE4E-F478A61A4F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B-9DF0-433F-ACE8-B4D721A11F81}"/>
                </c:ext>
              </c:extLst>
            </c:dLbl>
            <c:dLbl>
              <c:idx val="209"/>
              <c:tx>
                <c:rich>
                  <a:bodyPr/>
                  <a:lstStyle/>
                  <a:p>
                    <a:fld id="{D7BF9451-75F8-ED42-BBEF-8089EEBAEB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C-9DF0-433F-ACE8-B4D721A11F81}"/>
                </c:ext>
              </c:extLst>
            </c:dLbl>
            <c:dLbl>
              <c:idx val="210"/>
              <c:tx>
                <c:rich>
                  <a:bodyPr/>
                  <a:lstStyle/>
                  <a:p>
                    <a:fld id="{5E9DF9B5-2AB9-8F4F-82D6-71D35E905E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D-9DF0-433F-ACE8-B4D721A11F81}"/>
                </c:ext>
              </c:extLst>
            </c:dLbl>
            <c:dLbl>
              <c:idx val="211"/>
              <c:tx>
                <c:rich>
                  <a:bodyPr/>
                  <a:lstStyle/>
                  <a:p>
                    <a:fld id="{2500CE0C-CD44-EE4A-BA96-849F1FCD08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E-9DF0-433F-ACE8-B4D721A11F81}"/>
                </c:ext>
              </c:extLst>
            </c:dLbl>
            <c:dLbl>
              <c:idx val="212"/>
              <c:tx>
                <c:rich>
                  <a:bodyPr/>
                  <a:lstStyle/>
                  <a:p>
                    <a:fld id="{3D0013B3-5F9D-9E4D-8578-D74BFC5DB7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F-9DF0-433F-ACE8-B4D721A11F81}"/>
                </c:ext>
              </c:extLst>
            </c:dLbl>
            <c:dLbl>
              <c:idx val="213"/>
              <c:tx>
                <c:rich>
                  <a:bodyPr/>
                  <a:lstStyle/>
                  <a:p>
                    <a:fld id="{34F780E9-07DC-D648-9864-387DEC9305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0-9DF0-433F-ACE8-B4D721A11F81}"/>
                </c:ext>
              </c:extLst>
            </c:dLbl>
            <c:dLbl>
              <c:idx val="214"/>
              <c:tx>
                <c:rich>
                  <a:bodyPr/>
                  <a:lstStyle/>
                  <a:p>
                    <a:fld id="{7A857EE3-31E2-AF48-9BB4-1B10753372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1-9DF0-433F-ACE8-B4D721A11F81}"/>
                </c:ext>
              </c:extLst>
            </c:dLbl>
            <c:dLbl>
              <c:idx val="2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22-9DF0-433F-ACE8-B4D721A11F81}"/>
                </c:ext>
              </c:extLst>
            </c:dLbl>
            <c:dLbl>
              <c:idx val="2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23-9DF0-433F-ACE8-B4D721A11F81}"/>
                </c:ext>
              </c:extLst>
            </c:dLbl>
            <c:dLbl>
              <c:idx val="217"/>
              <c:tx>
                <c:rich>
                  <a:bodyPr/>
                  <a:lstStyle/>
                  <a:p>
                    <a:fld id="{1B7C53FA-BBA6-4D48-B881-2A70688E2F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4-9DF0-433F-ACE8-B4D721A11F81}"/>
                </c:ext>
              </c:extLst>
            </c:dLbl>
            <c:dLbl>
              <c:idx val="218"/>
              <c:tx>
                <c:rich>
                  <a:bodyPr/>
                  <a:lstStyle/>
                  <a:p>
                    <a:fld id="{9593441E-C341-E443-B723-A1735FC125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5-9DF0-433F-ACE8-B4D721A11F81}"/>
                </c:ext>
              </c:extLst>
            </c:dLbl>
            <c:dLbl>
              <c:idx val="219"/>
              <c:tx>
                <c:rich>
                  <a:bodyPr/>
                  <a:lstStyle/>
                  <a:p>
                    <a:fld id="{81CBEE35-10EB-A341-9BFC-6320AD7E94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6-9DF0-433F-ACE8-B4D721A11F81}"/>
                </c:ext>
              </c:extLst>
            </c:dLbl>
            <c:dLbl>
              <c:idx val="220"/>
              <c:tx>
                <c:rich>
                  <a:bodyPr/>
                  <a:lstStyle/>
                  <a:p>
                    <a:fld id="{AEFCF29D-7F27-E042-A256-E15CF03454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7-9DF0-433F-ACE8-B4D721A11F81}"/>
                </c:ext>
              </c:extLst>
            </c:dLbl>
            <c:dLbl>
              <c:idx val="221"/>
              <c:tx>
                <c:rich>
                  <a:bodyPr/>
                  <a:lstStyle/>
                  <a:p>
                    <a:fld id="{C3781D49-238A-E843-8E43-1DA43F8948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8-9DF0-433F-ACE8-B4D721A11F81}"/>
                </c:ext>
              </c:extLst>
            </c:dLbl>
            <c:dLbl>
              <c:idx val="222"/>
              <c:tx>
                <c:rich>
                  <a:bodyPr/>
                  <a:lstStyle/>
                  <a:p>
                    <a:fld id="{0C6B4155-FC5E-1B43-8025-5D1699F34A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9-9DF0-433F-ACE8-B4D721A11F81}"/>
                </c:ext>
              </c:extLst>
            </c:dLbl>
            <c:dLbl>
              <c:idx val="223"/>
              <c:tx>
                <c:rich>
                  <a:bodyPr/>
                  <a:lstStyle/>
                  <a:p>
                    <a:fld id="{FA9DF3DF-ED83-CA4A-B43A-220948DB85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A-9DF0-433F-ACE8-B4D721A11F81}"/>
                </c:ext>
              </c:extLst>
            </c:dLbl>
            <c:dLbl>
              <c:idx val="224"/>
              <c:tx>
                <c:rich>
                  <a:bodyPr/>
                  <a:lstStyle/>
                  <a:p>
                    <a:fld id="{07920B79-374F-DF4A-A066-612439BEFB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B-9DF0-433F-ACE8-B4D721A11F81}"/>
                </c:ext>
              </c:extLst>
            </c:dLbl>
            <c:dLbl>
              <c:idx val="225"/>
              <c:tx>
                <c:rich>
                  <a:bodyPr/>
                  <a:lstStyle/>
                  <a:p>
                    <a:fld id="{7FD8C7C3-9630-D445-9A7E-4B5B5EA576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C-9DF0-433F-ACE8-B4D721A11F81}"/>
                </c:ext>
              </c:extLst>
            </c:dLbl>
            <c:dLbl>
              <c:idx val="226"/>
              <c:tx>
                <c:rich>
                  <a:bodyPr/>
                  <a:lstStyle/>
                  <a:p>
                    <a:fld id="{487C234E-8951-B846-AE58-25C729128F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D-9DF0-433F-ACE8-B4D721A11F81}"/>
                </c:ext>
              </c:extLst>
            </c:dLbl>
            <c:dLbl>
              <c:idx val="227"/>
              <c:tx>
                <c:rich>
                  <a:bodyPr/>
                  <a:lstStyle/>
                  <a:p>
                    <a:fld id="{AAD78CF2-00CA-F142-A7E7-35CF129043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E-9DF0-433F-ACE8-B4D721A11F81}"/>
                </c:ext>
              </c:extLst>
            </c:dLbl>
            <c:dLbl>
              <c:idx val="228"/>
              <c:tx>
                <c:rich>
                  <a:bodyPr/>
                  <a:lstStyle/>
                  <a:p>
                    <a:fld id="{D0F8ECBA-C476-064C-8FE3-6CA7AF8882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F-9DF0-433F-ACE8-B4D721A11F81}"/>
                </c:ext>
              </c:extLst>
            </c:dLbl>
            <c:dLbl>
              <c:idx val="229"/>
              <c:tx>
                <c:rich>
                  <a:bodyPr/>
                  <a:lstStyle/>
                  <a:p>
                    <a:fld id="{D2F2D63A-DC6A-B74D-AA24-6E892F6DE1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0-9DF0-433F-ACE8-B4D721A11F81}"/>
                </c:ext>
              </c:extLst>
            </c:dLbl>
            <c:dLbl>
              <c:idx val="230"/>
              <c:tx>
                <c:rich>
                  <a:bodyPr/>
                  <a:lstStyle/>
                  <a:p>
                    <a:fld id="{0F46CDE9-FC53-A44A-9DE5-395E75AB68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1-9DF0-433F-ACE8-B4D721A11F81}"/>
                </c:ext>
              </c:extLst>
            </c:dLbl>
            <c:dLbl>
              <c:idx val="231"/>
              <c:tx>
                <c:rich>
                  <a:bodyPr/>
                  <a:lstStyle/>
                  <a:p>
                    <a:fld id="{61D2FC14-F7BB-CD4C-8D88-1D4492DB13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2-9DF0-433F-ACE8-B4D721A11F81}"/>
                </c:ext>
              </c:extLst>
            </c:dLbl>
            <c:dLbl>
              <c:idx val="232"/>
              <c:tx>
                <c:rich>
                  <a:bodyPr/>
                  <a:lstStyle/>
                  <a:p>
                    <a:fld id="{7216642E-BFB7-0E44-AFF4-4BB63C358D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3-9DF0-433F-ACE8-B4D721A11F81}"/>
                </c:ext>
              </c:extLst>
            </c:dLbl>
            <c:dLbl>
              <c:idx val="23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34-9DF0-433F-ACE8-B4D721A11F81}"/>
                </c:ext>
              </c:extLst>
            </c:dLbl>
            <c:dLbl>
              <c:idx val="2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35-9DF0-433F-ACE8-B4D721A11F81}"/>
                </c:ext>
              </c:extLst>
            </c:dLbl>
            <c:dLbl>
              <c:idx val="2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36-9DF0-433F-ACE8-B4D721A11F81}"/>
                </c:ext>
              </c:extLst>
            </c:dLbl>
            <c:dLbl>
              <c:idx val="2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37-9DF0-433F-ACE8-B4D721A11F81}"/>
                </c:ext>
              </c:extLst>
            </c:dLbl>
            <c:dLbl>
              <c:idx val="2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38-9DF0-433F-ACE8-B4D721A11F81}"/>
                </c:ext>
              </c:extLst>
            </c:dLbl>
            <c:dLbl>
              <c:idx val="23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39-9DF0-433F-ACE8-B4D721A11F81}"/>
                </c:ext>
              </c:extLst>
            </c:dLbl>
            <c:dLbl>
              <c:idx val="23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3A-9DF0-433F-ACE8-B4D721A11F81}"/>
                </c:ext>
              </c:extLst>
            </c:dLbl>
            <c:dLbl>
              <c:idx val="240"/>
              <c:tx>
                <c:rich>
                  <a:bodyPr/>
                  <a:lstStyle/>
                  <a:p>
                    <a:fld id="{304F2DD7-C178-7343-A8EE-5F30C39C54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B-9DF0-433F-ACE8-B4D721A11F81}"/>
                </c:ext>
              </c:extLst>
            </c:dLbl>
            <c:dLbl>
              <c:idx val="241"/>
              <c:tx>
                <c:rich>
                  <a:bodyPr/>
                  <a:lstStyle/>
                  <a:p>
                    <a:fld id="{C9BF528F-7F34-B042-AC03-7E78656C5A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C-9DF0-433F-ACE8-B4D721A11F81}"/>
                </c:ext>
              </c:extLst>
            </c:dLbl>
            <c:dLbl>
              <c:idx val="242"/>
              <c:tx>
                <c:rich>
                  <a:bodyPr/>
                  <a:lstStyle/>
                  <a:p>
                    <a:fld id="{35F3A441-8CAC-3342-965C-F836FB5E95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D-9DF0-433F-ACE8-B4D721A11F81}"/>
                </c:ext>
              </c:extLst>
            </c:dLbl>
            <c:dLbl>
              <c:idx val="243"/>
              <c:tx>
                <c:rich>
                  <a:bodyPr/>
                  <a:lstStyle/>
                  <a:p>
                    <a:fld id="{5ADF2336-B520-BD4A-AA65-978E4BFF2F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E-9DF0-433F-ACE8-B4D721A11F81}"/>
                </c:ext>
              </c:extLst>
            </c:dLbl>
            <c:dLbl>
              <c:idx val="244"/>
              <c:tx>
                <c:rich>
                  <a:bodyPr/>
                  <a:lstStyle/>
                  <a:p>
                    <a:fld id="{E7CBBDB5-5629-044D-AF87-75FCBFE952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F-9DF0-433F-ACE8-B4D721A11F81}"/>
                </c:ext>
              </c:extLst>
            </c:dLbl>
            <c:dLbl>
              <c:idx val="245"/>
              <c:tx>
                <c:rich>
                  <a:bodyPr/>
                  <a:lstStyle/>
                  <a:p>
                    <a:fld id="{6212773C-03A7-554F-9009-4049EADFEA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0-9DF0-433F-ACE8-B4D721A11F81}"/>
                </c:ext>
              </c:extLst>
            </c:dLbl>
            <c:dLbl>
              <c:idx val="246"/>
              <c:tx>
                <c:rich>
                  <a:bodyPr/>
                  <a:lstStyle/>
                  <a:p>
                    <a:fld id="{52618A9C-568E-894C-A9C3-9D24E2CD4E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1-9DF0-433F-ACE8-B4D721A11F81}"/>
                </c:ext>
              </c:extLst>
            </c:dLbl>
            <c:dLbl>
              <c:idx val="247"/>
              <c:tx>
                <c:rich>
                  <a:bodyPr/>
                  <a:lstStyle/>
                  <a:p>
                    <a:fld id="{793AA331-0E52-E84E-BDA9-3AC6599CB6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2-9DF0-433F-ACE8-B4D721A11F81}"/>
                </c:ext>
              </c:extLst>
            </c:dLbl>
            <c:dLbl>
              <c:idx val="248"/>
              <c:tx>
                <c:rich>
                  <a:bodyPr/>
                  <a:lstStyle/>
                  <a:p>
                    <a:fld id="{7DC3C73A-7C8C-B744-BD48-BD2FF08151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3-9DF0-433F-ACE8-B4D721A11F81}"/>
                </c:ext>
              </c:extLst>
            </c:dLbl>
            <c:dLbl>
              <c:idx val="249"/>
              <c:tx>
                <c:rich>
                  <a:bodyPr/>
                  <a:lstStyle/>
                  <a:p>
                    <a:fld id="{E06501CE-43E9-3940-AF92-FC4AFF9F4F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4-9DF0-433F-ACE8-B4D721A11F81}"/>
                </c:ext>
              </c:extLst>
            </c:dLbl>
            <c:dLbl>
              <c:idx val="250"/>
              <c:tx>
                <c:rich>
                  <a:bodyPr/>
                  <a:lstStyle/>
                  <a:p>
                    <a:fld id="{07E4D959-F60C-834F-A952-DA4D1EBAAF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5-9DF0-433F-ACE8-B4D721A11F81}"/>
                </c:ext>
              </c:extLst>
            </c:dLbl>
            <c:dLbl>
              <c:idx val="251"/>
              <c:tx>
                <c:rich>
                  <a:bodyPr/>
                  <a:lstStyle/>
                  <a:p>
                    <a:fld id="{D83E422F-3956-2348-B7F5-DD8D381B33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6-9DF0-433F-ACE8-B4D721A11F81}"/>
                </c:ext>
              </c:extLst>
            </c:dLbl>
            <c:dLbl>
              <c:idx val="252"/>
              <c:tx>
                <c:rich>
                  <a:bodyPr/>
                  <a:lstStyle/>
                  <a:p>
                    <a:fld id="{45D94922-B027-B045-8309-00FC4F847B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7-9DF0-433F-ACE8-B4D721A11F81}"/>
                </c:ext>
              </c:extLst>
            </c:dLbl>
            <c:dLbl>
              <c:idx val="253"/>
              <c:tx>
                <c:rich>
                  <a:bodyPr/>
                  <a:lstStyle/>
                  <a:p>
                    <a:fld id="{0BFC98C6-E994-6C42-BCC4-1F0E9B04DD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8-9DF0-433F-ACE8-B4D721A11F81}"/>
                </c:ext>
              </c:extLst>
            </c:dLbl>
            <c:dLbl>
              <c:idx val="254"/>
              <c:tx>
                <c:rich>
                  <a:bodyPr/>
                  <a:lstStyle/>
                  <a:p>
                    <a:fld id="{698EDB31-8C82-A542-9924-EC77849488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9-9DF0-433F-ACE8-B4D721A11F81}"/>
                </c:ext>
              </c:extLst>
            </c:dLbl>
            <c:dLbl>
              <c:idx val="255"/>
              <c:tx>
                <c:rich>
                  <a:bodyPr/>
                  <a:lstStyle/>
                  <a:p>
                    <a:fld id="{DFAAC330-6E5D-C840-BA0D-70EE8EADDF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A-9DF0-433F-ACE8-B4D721A11F81}"/>
                </c:ext>
              </c:extLst>
            </c:dLbl>
            <c:dLbl>
              <c:idx val="256"/>
              <c:tx>
                <c:rich>
                  <a:bodyPr/>
                  <a:lstStyle/>
                  <a:p>
                    <a:fld id="{31927529-C95B-FD42-825F-5EC08FC12A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B-9DF0-433F-ACE8-B4D721A11F81}"/>
                </c:ext>
              </c:extLst>
            </c:dLbl>
            <c:dLbl>
              <c:idx val="257"/>
              <c:tx>
                <c:rich>
                  <a:bodyPr/>
                  <a:lstStyle/>
                  <a:p>
                    <a:fld id="{9B180F25-C435-BB4D-AE87-5C6C2317CC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C-9DF0-433F-ACE8-B4D721A11F81}"/>
                </c:ext>
              </c:extLst>
            </c:dLbl>
            <c:dLbl>
              <c:idx val="258"/>
              <c:tx>
                <c:rich>
                  <a:bodyPr/>
                  <a:lstStyle/>
                  <a:p>
                    <a:fld id="{5898FAA6-8D69-2045-98D6-11FDDDF5B8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D-9DF0-433F-ACE8-B4D721A11F81}"/>
                </c:ext>
              </c:extLst>
            </c:dLbl>
            <c:dLbl>
              <c:idx val="259"/>
              <c:tx>
                <c:rich>
                  <a:bodyPr/>
                  <a:lstStyle/>
                  <a:p>
                    <a:fld id="{B518D710-A7A2-A54D-BBD8-F3ABA9B38B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E-9DF0-433F-ACE8-B4D721A11F81}"/>
                </c:ext>
              </c:extLst>
            </c:dLbl>
            <c:dLbl>
              <c:idx val="260"/>
              <c:tx>
                <c:rich>
                  <a:bodyPr/>
                  <a:lstStyle/>
                  <a:p>
                    <a:fld id="{2D2EC72A-0373-D34D-80B9-7A68BB8463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F-9DF0-433F-ACE8-B4D721A11F81}"/>
                </c:ext>
              </c:extLst>
            </c:dLbl>
            <c:dLbl>
              <c:idx val="261"/>
              <c:tx>
                <c:rich>
                  <a:bodyPr/>
                  <a:lstStyle/>
                  <a:p>
                    <a:fld id="{3E990464-BBC5-C44A-97FB-438FF4E866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0-9DF0-433F-ACE8-B4D721A11F81}"/>
                </c:ext>
              </c:extLst>
            </c:dLbl>
            <c:dLbl>
              <c:idx val="262"/>
              <c:tx>
                <c:rich>
                  <a:bodyPr/>
                  <a:lstStyle/>
                  <a:p>
                    <a:fld id="{8BDB596A-B6B0-3247-91DF-3E2EC78051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1-9DF0-433F-ACE8-B4D721A11F81}"/>
                </c:ext>
              </c:extLst>
            </c:dLbl>
            <c:dLbl>
              <c:idx val="263"/>
              <c:tx>
                <c:rich>
                  <a:bodyPr/>
                  <a:lstStyle/>
                  <a:p>
                    <a:fld id="{CF59135E-B8B6-FB4B-9378-4173E1D6ED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2-9DF0-433F-ACE8-B4D721A11F81}"/>
                </c:ext>
              </c:extLst>
            </c:dLbl>
            <c:dLbl>
              <c:idx val="264"/>
              <c:tx>
                <c:rich>
                  <a:bodyPr/>
                  <a:lstStyle/>
                  <a:p>
                    <a:fld id="{FFCB0A4A-757B-1C40-8B9B-6C236356E5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3-9DF0-433F-ACE8-B4D721A11F81}"/>
                </c:ext>
              </c:extLst>
            </c:dLbl>
            <c:dLbl>
              <c:idx val="265"/>
              <c:tx>
                <c:rich>
                  <a:bodyPr/>
                  <a:lstStyle/>
                  <a:p>
                    <a:fld id="{7D4FD5D8-A6F0-EB49-BA46-CB1F25832E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4-9DF0-433F-ACE8-B4D721A11F81}"/>
                </c:ext>
              </c:extLst>
            </c:dLbl>
            <c:dLbl>
              <c:idx val="266"/>
              <c:tx>
                <c:rich>
                  <a:bodyPr/>
                  <a:lstStyle/>
                  <a:p>
                    <a:fld id="{D5CF7336-BA79-BF4A-910D-ECA9C43410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5-9DF0-433F-ACE8-B4D721A11F81}"/>
                </c:ext>
              </c:extLst>
            </c:dLbl>
            <c:dLbl>
              <c:idx val="267"/>
              <c:tx>
                <c:rich>
                  <a:bodyPr/>
                  <a:lstStyle/>
                  <a:p>
                    <a:fld id="{5B313141-E253-CA47-A7BA-B9001C4F4A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6-9DF0-433F-ACE8-B4D721A11F81}"/>
                </c:ext>
              </c:extLst>
            </c:dLbl>
            <c:dLbl>
              <c:idx val="268"/>
              <c:tx>
                <c:rich>
                  <a:bodyPr/>
                  <a:lstStyle/>
                  <a:p>
                    <a:fld id="{3A48F8E9-804A-7E42-98B7-7BDEC4D890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7-9DF0-433F-ACE8-B4D721A11F81}"/>
                </c:ext>
              </c:extLst>
            </c:dLbl>
            <c:dLbl>
              <c:idx val="2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58-9DF0-433F-ACE8-B4D721A11F81}"/>
                </c:ext>
              </c:extLst>
            </c:dLbl>
            <c:dLbl>
              <c:idx val="270"/>
              <c:tx>
                <c:rich>
                  <a:bodyPr/>
                  <a:lstStyle/>
                  <a:p>
                    <a:fld id="{6EDA55DF-0EFB-F246-B060-FB9021C930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9-9DF0-433F-ACE8-B4D721A11F81}"/>
                </c:ext>
              </c:extLst>
            </c:dLbl>
            <c:dLbl>
              <c:idx val="271"/>
              <c:tx>
                <c:rich>
                  <a:bodyPr/>
                  <a:lstStyle/>
                  <a:p>
                    <a:fld id="{D0294DDF-F122-A141-89E9-BD244E736E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A-9DF0-433F-ACE8-B4D721A11F81}"/>
                </c:ext>
              </c:extLst>
            </c:dLbl>
            <c:dLbl>
              <c:idx val="272"/>
              <c:tx>
                <c:rich>
                  <a:bodyPr/>
                  <a:lstStyle/>
                  <a:p>
                    <a:fld id="{7CAC691D-E5B8-834D-B8C7-49A2EB68A4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B-9DF0-433F-ACE8-B4D721A11F81}"/>
                </c:ext>
              </c:extLst>
            </c:dLbl>
            <c:dLbl>
              <c:idx val="273"/>
              <c:tx>
                <c:rich>
                  <a:bodyPr/>
                  <a:lstStyle/>
                  <a:p>
                    <a:fld id="{DB8DDFA8-0194-4C44-952C-139CBD011F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C-9DF0-433F-ACE8-B4D721A11F81}"/>
                </c:ext>
              </c:extLst>
            </c:dLbl>
            <c:dLbl>
              <c:idx val="274"/>
              <c:tx>
                <c:rich>
                  <a:bodyPr/>
                  <a:lstStyle/>
                  <a:p>
                    <a:fld id="{A52943D7-C943-C84C-B500-F2B02C6CC1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D-9DF0-433F-ACE8-B4D721A11F81}"/>
                </c:ext>
              </c:extLst>
            </c:dLbl>
            <c:dLbl>
              <c:idx val="275"/>
              <c:tx>
                <c:rich>
                  <a:bodyPr/>
                  <a:lstStyle/>
                  <a:p>
                    <a:fld id="{2D7F58E7-C3C9-EA4A-B707-AE72B233FA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E-9DF0-433F-ACE8-B4D721A11F81}"/>
                </c:ext>
              </c:extLst>
            </c:dLbl>
            <c:dLbl>
              <c:idx val="276"/>
              <c:tx>
                <c:rich>
                  <a:bodyPr/>
                  <a:lstStyle/>
                  <a:p>
                    <a:fld id="{0AD6ABBE-AC33-D44E-A7FF-4EDF64B320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F-9DF0-433F-ACE8-B4D721A11F81}"/>
                </c:ext>
              </c:extLst>
            </c:dLbl>
            <c:dLbl>
              <c:idx val="277"/>
              <c:tx>
                <c:rich>
                  <a:bodyPr/>
                  <a:lstStyle/>
                  <a:p>
                    <a:fld id="{81BE26C1-CAF8-AB4F-BC9B-779B5BA55A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0-9DF0-433F-ACE8-B4D721A11F81}"/>
                </c:ext>
              </c:extLst>
            </c:dLbl>
            <c:dLbl>
              <c:idx val="278"/>
              <c:tx>
                <c:rich>
                  <a:bodyPr/>
                  <a:lstStyle/>
                  <a:p>
                    <a:fld id="{9440AEBA-DBE9-7F47-93DF-154109A50A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1-9DF0-433F-ACE8-B4D721A11F81}"/>
                </c:ext>
              </c:extLst>
            </c:dLbl>
            <c:dLbl>
              <c:idx val="279"/>
              <c:tx>
                <c:rich>
                  <a:bodyPr/>
                  <a:lstStyle/>
                  <a:p>
                    <a:fld id="{128DE30F-0D1E-5546-9A28-45D25F7DE6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2-9DF0-433F-ACE8-B4D721A11F81}"/>
                </c:ext>
              </c:extLst>
            </c:dLbl>
            <c:dLbl>
              <c:idx val="280"/>
              <c:tx>
                <c:rich>
                  <a:bodyPr/>
                  <a:lstStyle/>
                  <a:p>
                    <a:fld id="{27E673D1-7174-8F42-AD62-839BC3098A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3-9DF0-433F-ACE8-B4D721A11F81}"/>
                </c:ext>
              </c:extLst>
            </c:dLbl>
            <c:dLbl>
              <c:idx val="281"/>
              <c:tx>
                <c:rich>
                  <a:bodyPr/>
                  <a:lstStyle/>
                  <a:p>
                    <a:fld id="{1F9BEC06-BBF5-F34D-A813-0EEAF17D80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4-9DF0-433F-ACE8-B4D721A11F81}"/>
                </c:ext>
              </c:extLst>
            </c:dLbl>
            <c:dLbl>
              <c:idx val="282"/>
              <c:tx>
                <c:rich>
                  <a:bodyPr/>
                  <a:lstStyle/>
                  <a:p>
                    <a:fld id="{32E3491A-8A38-9846-8DEA-D669426BD9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5-9DF0-433F-ACE8-B4D721A11F81}"/>
                </c:ext>
              </c:extLst>
            </c:dLbl>
            <c:dLbl>
              <c:idx val="283"/>
              <c:tx>
                <c:rich>
                  <a:bodyPr/>
                  <a:lstStyle/>
                  <a:p>
                    <a:fld id="{A6901BBE-1423-5943-BE50-981905D49A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6-9DF0-433F-ACE8-B4D721A11F81}"/>
                </c:ext>
              </c:extLst>
            </c:dLbl>
            <c:dLbl>
              <c:idx val="284"/>
              <c:tx>
                <c:rich>
                  <a:bodyPr/>
                  <a:lstStyle/>
                  <a:p>
                    <a:fld id="{E8E387AB-456A-F548-9F77-AEB135985F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7-9DF0-433F-ACE8-B4D721A11F81}"/>
                </c:ext>
              </c:extLst>
            </c:dLbl>
            <c:dLbl>
              <c:idx val="285"/>
              <c:tx>
                <c:rich>
                  <a:bodyPr/>
                  <a:lstStyle/>
                  <a:p>
                    <a:fld id="{CF303F2F-3EFF-0141-9875-CF1C1525F3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8-9DF0-433F-ACE8-B4D721A11F81}"/>
                </c:ext>
              </c:extLst>
            </c:dLbl>
            <c:dLbl>
              <c:idx val="28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69-9DF0-433F-ACE8-B4D721A11F81}"/>
                </c:ext>
              </c:extLst>
            </c:dLbl>
            <c:dLbl>
              <c:idx val="287"/>
              <c:tx>
                <c:rich>
                  <a:bodyPr/>
                  <a:lstStyle/>
                  <a:p>
                    <a:fld id="{F3FFF64B-9657-6141-8259-DACE466BFA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A-9DF0-433F-ACE8-B4D721A11F81}"/>
                </c:ext>
              </c:extLst>
            </c:dLbl>
            <c:dLbl>
              <c:idx val="288"/>
              <c:tx>
                <c:rich>
                  <a:bodyPr/>
                  <a:lstStyle/>
                  <a:p>
                    <a:fld id="{3857005C-6EB1-9A42-94F0-A4EF70966C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B-9DF0-433F-ACE8-B4D721A11F81}"/>
                </c:ext>
              </c:extLst>
            </c:dLbl>
            <c:dLbl>
              <c:idx val="28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6C-9DF0-433F-ACE8-B4D721A11F81}"/>
                </c:ext>
              </c:extLst>
            </c:dLbl>
            <c:dLbl>
              <c:idx val="290"/>
              <c:tx>
                <c:rich>
                  <a:bodyPr/>
                  <a:lstStyle/>
                  <a:p>
                    <a:fld id="{5F210136-2442-5C42-B1B6-E5A65E6C37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D-9DF0-433F-ACE8-B4D721A11F81}"/>
                </c:ext>
              </c:extLst>
            </c:dLbl>
            <c:dLbl>
              <c:idx val="291"/>
              <c:tx>
                <c:rich>
                  <a:bodyPr/>
                  <a:lstStyle/>
                  <a:p>
                    <a:fld id="{A6D59BA2-0AB5-B444-AB24-63A50E1A58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E-9DF0-433F-ACE8-B4D721A11F81}"/>
                </c:ext>
              </c:extLst>
            </c:dLbl>
            <c:dLbl>
              <c:idx val="292"/>
              <c:tx>
                <c:rich>
                  <a:bodyPr/>
                  <a:lstStyle/>
                  <a:p>
                    <a:fld id="{08C46D89-D085-E34F-A692-CBD99EB22C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F-9DF0-433F-ACE8-B4D721A11F81}"/>
                </c:ext>
              </c:extLst>
            </c:dLbl>
            <c:dLbl>
              <c:idx val="293"/>
              <c:tx>
                <c:rich>
                  <a:bodyPr/>
                  <a:lstStyle/>
                  <a:p>
                    <a:fld id="{567C7E22-A937-E44D-BE07-DB2A051E0B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0-9DF0-433F-ACE8-B4D721A11F81}"/>
                </c:ext>
              </c:extLst>
            </c:dLbl>
            <c:dLbl>
              <c:idx val="294"/>
              <c:tx>
                <c:rich>
                  <a:bodyPr/>
                  <a:lstStyle/>
                  <a:p>
                    <a:fld id="{080B2069-DB4F-A245-9240-334A3B6DFF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1-9DF0-433F-ACE8-B4D721A11F81}"/>
                </c:ext>
              </c:extLst>
            </c:dLbl>
            <c:dLbl>
              <c:idx val="295"/>
              <c:tx>
                <c:rich>
                  <a:bodyPr/>
                  <a:lstStyle/>
                  <a:p>
                    <a:fld id="{BFEEF2AE-71A4-FD41-85C8-1CCA355834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2-9DF0-433F-ACE8-B4D721A11F81}"/>
                </c:ext>
              </c:extLst>
            </c:dLbl>
            <c:dLbl>
              <c:idx val="296"/>
              <c:tx>
                <c:rich>
                  <a:bodyPr/>
                  <a:lstStyle/>
                  <a:p>
                    <a:fld id="{E5C41CCF-B9AA-4044-A4B5-76E659C6F7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3-9DF0-433F-ACE8-B4D721A11F81}"/>
                </c:ext>
              </c:extLst>
            </c:dLbl>
            <c:dLbl>
              <c:idx val="297"/>
              <c:tx>
                <c:rich>
                  <a:bodyPr/>
                  <a:lstStyle/>
                  <a:p>
                    <a:fld id="{2FC31CBD-B17F-0D4D-ABAC-FF3503A93F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4-9DF0-433F-ACE8-B4D721A11F81}"/>
                </c:ext>
              </c:extLst>
            </c:dLbl>
            <c:dLbl>
              <c:idx val="298"/>
              <c:tx>
                <c:rich>
                  <a:bodyPr/>
                  <a:lstStyle/>
                  <a:p>
                    <a:fld id="{72163A65-EDD7-0741-9E06-7D10AA105A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5-9DF0-433F-ACE8-B4D721A11F81}"/>
                </c:ext>
              </c:extLst>
            </c:dLbl>
            <c:dLbl>
              <c:idx val="299"/>
              <c:tx>
                <c:rich>
                  <a:bodyPr/>
                  <a:lstStyle/>
                  <a:p>
                    <a:fld id="{0C0AF423-455F-8B41-8783-DB05BA6EC0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6-9DF0-433F-ACE8-B4D721A11F81}"/>
                </c:ext>
              </c:extLst>
            </c:dLbl>
            <c:dLbl>
              <c:idx val="300"/>
              <c:tx>
                <c:rich>
                  <a:bodyPr/>
                  <a:lstStyle/>
                  <a:p>
                    <a:fld id="{E29DFB09-8353-944E-A118-6AE95C8C90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7-9DF0-433F-ACE8-B4D721A11F81}"/>
                </c:ext>
              </c:extLst>
            </c:dLbl>
            <c:dLbl>
              <c:idx val="301"/>
              <c:tx>
                <c:rich>
                  <a:bodyPr/>
                  <a:lstStyle/>
                  <a:p>
                    <a:fld id="{1CED52A0-A2CC-6E41-BF76-45DC208E64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8-9DF0-433F-ACE8-B4D721A11F81}"/>
                </c:ext>
              </c:extLst>
            </c:dLbl>
            <c:dLbl>
              <c:idx val="302"/>
              <c:tx>
                <c:rich>
                  <a:bodyPr/>
                  <a:lstStyle/>
                  <a:p>
                    <a:fld id="{243CF99D-378F-084A-AFBB-5D97051590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9-9DF0-433F-ACE8-B4D721A11F81}"/>
                </c:ext>
              </c:extLst>
            </c:dLbl>
            <c:dLbl>
              <c:idx val="303"/>
              <c:tx>
                <c:rich>
                  <a:bodyPr/>
                  <a:lstStyle/>
                  <a:p>
                    <a:fld id="{EEE9AABD-1F11-614F-9E1C-047D0B3C2F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A-9DF0-433F-ACE8-B4D721A11F81}"/>
                </c:ext>
              </c:extLst>
            </c:dLbl>
            <c:dLbl>
              <c:idx val="304"/>
              <c:tx>
                <c:rich>
                  <a:bodyPr/>
                  <a:lstStyle/>
                  <a:p>
                    <a:fld id="{673DA8A2-3F9D-C848-AEFE-2F3ED36843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B-9DF0-433F-ACE8-B4D721A11F81}"/>
                </c:ext>
              </c:extLst>
            </c:dLbl>
            <c:dLbl>
              <c:idx val="305"/>
              <c:tx>
                <c:rich>
                  <a:bodyPr/>
                  <a:lstStyle/>
                  <a:p>
                    <a:fld id="{9B07A53D-FD44-EE4A-9503-6BB2041689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C-9DF0-433F-ACE8-B4D721A11F81}"/>
                </c:ext>
              </c:extLst>
            </c:dLbl>
            <c:dLbl>
              <c:idx val="306"/>
              <c:tx>
                <c:rich>
                  <a:bodyPr/>
                  <a:lstStyle/>
                  <a:p>
                    <a:fld id="{787C39F8-EC6A-0540-A8C4-A563DF02B0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D-9DF0-433F-ACE8-B4D721A11F81}"/>
                </c:ext>
              </c:extLst>
            </c:dLbl>
            <c:dLbl>
              <c:idx val="307"/>
              <c:tx>
                <c:rich>
                  <a:bodyPr/>
                  <a:lstStyle/>
                  <a:p>
                    <a:fld id="{58A35B68-307E-1348-B8F6-136AB9D39D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E-9DF0-433F-ACE8-B4D721A11F81}"/>
                </c:ext>
              </c:extLst>
            </c:dLbl>
            <c:dLbl>
              <c:idx val="308"/>
              <c:tx>
                <c:rich>
                  <a:bodyPr/>
                  <a:lstStyle/>
                  <a:p>
                    <a:fld id="{BC7CCCB5-BAD2-1341-AF43-7DA84D4CFA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F-9DF0-433F-ACE8-B4D721A11F81}"/>
                </c:ext>
              </c:extLst>
            </c:dLbl>
            <c:dLbl>
              <c:idx val="309"/>
              <c:tx>
                <c:rich>
                  <a:bodyPr/>
                  <a:lstStyle/>
                  <a:p>
                    <a:fld id="{19F8E111-B3C3-0744-A4AF-D9E73D9068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0-9DF0-433F-ACE8-B4D721A11F81}"/>
                </c:ext>
              </c:extLst>
            </c:dLbl>
            <c:dLbl>
              <c:idx val="310"/>
              <c:tx>
                <c:rich>
                  <a:bodyPr/>
                  <a:lstStyle/>
                  <a:p>
                    <a:fld id="{A3664F1A-340D-474A-8D9F-6B20D9EED8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1-9DF0-433F-ACE8-B4D721A11F81}"/>
                </c:ext>
              </c:extLst>
            </c:dLbl>
            <c:dLbl>
              <c:idx val="311"/>
              <c:tx>
                <c:rich>
                  <a:bodyPr/>
                  <a:lstStyle/>
                  <a:p>
                    <a:fld id="{5D045E38-4E94-494F-9D01-1FE718F772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2-9DF0-433F-ACE8-B4D721A11F81}"/>
                </c:ext>
              </c:extLst>
            </c:dLbl>
            <c:dLbl>
              <c:idx val="3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83-9DF0-433F-ACE8-B4D721A11F81}"/>
                </c:ext>
              </c:extLst>
            </c:dLbl>
            <c:dLbl>
              <c:idx val="3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84-9DF0-433F-ACE8-B4D721A11F81}"/>
                </c:ext>
              </c:extLst>
            </c:dLbl>
            <c:dLbl>
              <c:idx val="314"/>
              <c:tx>
                <c:rich>
                  <a:bodyPr/>
                  <a:lstStyle/>
                  <a:p>
                    <a:fld id="{674AB374-7709-8347-B439-513ED91D7D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5-9DF0-433F-ACE8-B4D721A11F81}"/>
                </c:ext>
              </c:extLst>
            </c:dLbl>
            <c:dLbl>
              <c:idx val="315"/>
              <c:tx>
                <c:rich>
                  <a:bodyPr/>
                  <a:lstStyle/>
                  <a:p>
                    <a:fld id="{7AD4D0E0-D974-5849-93AC-612D8F2D79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6-9DF0-433F-ACE8-B4D721A11F81}"/>
                </c:ext>
              </c:extLst>
            </c:dLbl>
            <c:dLbl>
              <c:idx val="316"/>
              <c:tx>
                <c:rich>
                  <a:bodyPr/>
                  <a:lstStyle/>
                  <a:p>
                    <a:fld id="{3F0C9CB6-2A2A-9846-BFC7-2448FDF18B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7-9DF0-433F-ACE8-B4D721A11F81}"/>
                </c:ext>
              </c:extLst>
            </c:dLbl>
            <c:dLbl>
              <c:idx val="317"/>
              <c:tx>
                <c:rich>
                  <a:bodyPr/>
                  <a:lstStyle/>
                  <a:p>
                    <a:fld id="{1D7D3723-C1BD-234E-A3FF-587FCD7B47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8-9DF0-433F-ACE8-B4D721A11F81}"/>
                </c:ext>
              </c:extLst>
            </c:dLbl>
            <c:dLbl>
              <c:idx val="318"/>
              <c:tx>
                <c:rich>
                  <a:bodyPr/>
                  <a:lstStyle/>
                  <a:p>
                    <a:fld id="{0E409CF8-EE21-4F4B-B517-9CD79195C3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9-9DF0-433F-ACE8-B4D721A11F81}"/>
                </c:ext>
              </c:extLst>
            </c:dLbl>
            <c:dLbl>
              <c:idx val="3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8A-9DF0-433F-ACE8-B4D721A11F81}"/>
                </c:ext>
              </c:extLst>
            </c:dLbl>
            <c:dLbl>
              <c:idx val="320"/>
              <c:tx>
                <c:rich>
                  <a:bodyPr/>
                  <a:lstStyle/>
                  <a:p>
                    <a:fld id="{473EDD2B-2C76-A748-BFAB-7ED0F5DF07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B-9DF0-433F-ACE8-B4D721A11F81}"/>
                </c:ext>
              </c:extLst>
            </c:dLbl>
            <c:dLbl>
              <c:idx val="321"/>
              <c:tx>
                <c:rich>
                  <a:bodyPr/>
                  <a:lstStyle/>
                  <a:p>
                    <a:fld id="{1EDD5D43-2553-364B-8718-AA89AC8CB4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C-9DF0-433F-ACE8-B4D721A11F81}"/>
                </c:ext>
              </c:extLst>
            </c:dLbl>
            <c:dLbl>
              <c:idx val="322"/>
              <c:tx>
                <c:rich>
                  <a:bodyPr/>
                  <a:lstStyle/>
                  <a:p>
                    <a:fld id="{24BAC474-5D84-5445-893A-F4DFB889AA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D-9DF0-433F-ACE8-B4D721A11F81}"/>
                </c:ext>
              </c:extLst>
            </c:dLbl>
            <c:dLbl>
              <c:idx val="323"/>
              <c:tx>
                <c:rich>
                  <a:bodyPr/>
                  <a:lstStyle/>
                  <a:p>
                    <a:fld id="{26945AF2-6135-6F4D-8DDE-AE89D90890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E-9DF0-433F-ACE8-B4D721A11F81}"/>
                </c:ext>
              </c:extLst>
            </c:dLbl>
            <c:dLbl>
              <c:idx val="324"/>
              <c:tx>
                <c:rich>
                  <a:bodyPr/>
                  <a:lstStyle/>
                  <a:p>
                    <a:fld id="{38C21868-413C-0245-98DC-094A9C3A1E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8F-9DF0-433F-ACE8-B4D721A11F81}"/>
                </c:ext>
              </c:extLst>
            </c:dLbl>
            <c:dLbl>
              <c:idx val="325"/>
              <c:tx>
                <c:rich>
                  <a:bodyPr/>
                  <a:lstStyle/>
                  <a:p>
                    <a:fld id="{DC1C6F6E-64A6-2C4B-A81D-A3F0CFE856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0-9DF0-433F-ACE8-B4D721A11F81}"/>
                </c:ext>
              </c:extLst>
            </c:dLbl>
            <c:dLbl>
              <c:idx val="326"/>
              <c:tx>
                <c:rich>
                  <a:bodyPr/>
                  <a:lstStyle/>
                  <a:p>
                    <a:fld id="{075982C2-9E19-494C-9CB7-04E1DC18B5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1-9DF0-433F-ACE8-B4D721A11F81}"/>
                </c:ext>
              </c:extLst>
            </c:dLbl>
            <c:dLbl>
              <c:idx val="327"/>
              <c:tx>
                <c:rich>
                  <a:bodyPr/>
                  <a:lstStyle/>
                  <a:p>
                    <a:fld id="{B9FC10D1-5F37-7649-808A-F887E04C5D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2-9DF0-433F-ACE8-B4D721A11F81}"/>
                </c:ext>
              </c:extLst>
            </c:dLbl>
            <c:dLbl>
              <c:idx val="328"/>
              <c:tx>
                <c:rich>
                  <a:bodyPr/>
                  <a:lstStyle/>
                  <a:p>
                    <a:fld id="{79897ABC-3C71-BD49-BE6C-7A026A023B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3-9DF0-433F-ACE8-B4D721A11F81}"/>
                </c:ext>
              </c:extLst>
            </c:dLbl>
            <c:dLbl>
              <c:idx val="329"/>
              <c:tx>
                <c:rich>
                  <a:bodyPr/>
                  <a:lstStyle/>
                  <a:p>
                    <a:fld id="{C4FACF47-4149-7348-9921-81FF170BCD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4-9DF0-433F-ACE8-B4D721A11F81}"/>
                </c:ext>
              </c:extLst>
            </c:dLbl>
            <c:dLbl>
              <c:idx val="330"/>
              <c:tx>
                <c:rich>
                  <a:bodyPr/>
                  <a:lstStyle/>
                  <a:p>
                    <a:fld id="{B075D0AA-99C9-A448-A608-DE253D0568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5-9DF0-433F-ACE8-B4D721A11F81}"/>
                </c:ext>
              </c:extLst>
            </c:dLbl>
            <c:dLbl>
              <c:idx val="3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96-9DF0-433F-ACE8-B4D721A11F81}"/>
                </c:ext>
              </c:extLst>
            </c:dLbl>
            <c:dLbl>
              <c:idx val="33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97-9DF0-433F-ACE8-B4D721A11F81}"/>
                </c:ext>
              </c:extLst>
            </c:dLbl>
            <c:dLbl>
              <c:idx val="333"/>
              <c:tx>
                <c:rich>
                  <a:bodyPr/>
                  <a:lstStyle/>
                  <a:p>
                    <a:fld id="{0F6F87D5-ED8F-1748-BB39-D006AEB4CD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8-9DF0-433F-ACE8-B4D721A11F81}"/>
                </c:ext>
              </c:extLst>
            </c:dLbl>
            <c:dLbl>
              <c:idx val="334"/>
              <c:tx>
                <c:rich>
                  <a:bodyPr/>
                  <a:lstStyle/>
                  <a:p>
                    <a:fld id="{C9AB0C10-5BF4-8240-8919-0BF02DCB99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9-9DF0-433F-ACE8-B4D721A11F81}"/>
                </c:ext>
              </c:extLst>
            </c:dLbl>
            <c:dLbl>
              <c:idx val="335"/>
              <c:tx>
                <c:rich>
                  <a:bodyPr/>
                  <a:lstStyle/>
                  <a:p>
                    <a:fld id="{66D6CD27-9558-484A-A0DE-6775801CA8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A-9DF0-433F-ACE8-B4D721A11F81}"/>
                </c:ext>
              </c:extLst>
            </c:dLbl>
            <c:dLbl>
              <c:idx val="336"/>
              <c:tx>
                <c:rich>
                  <a:bodyPr/>
                  <a:lstStyle/>
                  <a:p>
                    <a:fld id="{A9B68197-056F-8E49-B5A4-CB039AA8D6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B-9DF0-433F-ACE8-B4D721A11F81}"/>
                </c:ext>
              </c:extLst>
            </c:dLbl>
            <c:dLbl>
              <c:idx val="337"/>
              <c:tx>
                <c:rich>
                  <a:bodyPr/>
                  <a:lstStyle/>
                  <a:p>
                    <a:fld id="{90EAE299-673F-4640-996A-B95FC1EA42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C-9DF0-433F-ACE8-B4D721A11F81}"/>
                </c:ext>
              </c:extLst>
            </c:dLbl>
            <c:dLbl>
              <c:idx val="338"/>
              <c:tx>
                <c:rich>
                  <a:bodyPr/>
                  <a:lstStyle/>
                  <a:p>
                    <a:fld id="{297D3EA6-0E8A-8443-A223-E382103F6E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D-9DF0-433F-ACE8-B4D721A11F81}"/>
                </c:ext>
              </c:extLst>
            </c:dLbl>
            <c:dLbl>
              <c:idx val="339"/>
              <c:tx>
                <c:rich>
                  <a:bodyPr/>
                  <a:lstStyle/>
                  <a:p>
                    <a:fld id="{25994374-0BE2-FD42-B71A-8FFBFD115D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E-9DF0-433F-ACE8-B4D721A11F81}"/>
                </c:ext>
              </c:extLst>
            </c:dLbl>
            <c:dLbl>
              <c:idx val="340"/>
              <c:tx>
                <c:rich>
                  <a:bodyPr/>
                  <a:lstStyle/>
                  <a:p>
                    <a:fld id="{5417BFA1-10DD-454B-B74C-029CC7EA86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9F-9DF0-433F-ACE8-B4D721A11F81}"/>
                </c:ext>
              </c:extLst>
            </c:dLbl>
            <c:dLbl>
              <c:idx val="341"/>
              <c:tx>
                <c:rich>
                  <a:bodyPr/>
                  <a:lstStyle/>
                  <a:p>
                    <a:fld id="{2DA561A1-E081-654B-A012-39E58C087A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0-9DF0-433F-ACE8-B4D721A11F81}"/>
                </c:ext>
              </c:extLst>
            </c:dLbl>
            <c:dLbl>
              <c:idx val="342"/>
              <c:tx>
                <c:rich>
                  <a:bodyPr/>
                  <a:lstStyle/>
                  <a:p>
                    <a:fld id="{D5E04819-C11E-2A45-B959-4A3D8D8DA3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1-9DF0-433F-ACE8-B4D721A11F81}"/>
                </c:ext>
              </c:extLst>
            </c:dLbl>
            <c:dLbl>
              <c:idx val="343"/>
              <c:tx>
                <c:rich>
                  <a:bodyPr/>
                  <a:lstStyle/>
                  <a:p>
                    <a:fld id="{53CE1169-6EE3-B74A-95B5-C3EDC9F924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2-9DF0-433F-ACE8-B4D721A11F81}"/>
                </c:ext>
              </c:extLst>
            </c:dLbl>
            <c:dLbl>
              <c:idx val="344"/>
              <c:tx>
                <c:rich>
                  <a:bodyPr/>
                  <a:lstStyle/>
                  <a:p>
                    <a:fld id="{AF2FED28-EA9A-2140-AE69-A9C176A368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3-9DF0-433F-ACE8-B4D721A11F81}"/>
                </c:ext>
              </c:extLst>
            </c:dLbl>
            <c:dLbl>
              <c:idx val="345"/>
              <c:tx>
                <c:rich>
                  <a:bodyPr/>
                  <a:lstStyle/>
                  <a:p>
                    <a:fld id="{FA4132EC-E5B4-F446-B36E-A00897C2C3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4-9DF0-433F-ACE8-B4D721A11F81}"/>
                </c:ext>
              </c:extLst>
            </c:dLbl>
            <c:dLbl>
              <c:idx val="346"/>
              <c:tx>
                <c:rich>
                  <a:bodyPr/>
                  <a:lstStyle/>
                  <a:p>
                    <a:fld id="{FA0DC96C-A464-3646-8461-898DA5186D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5-9DF0-433F-ACE8-B4D721A11F81}"/>
                </c:ext>
              </c:extLst>
            </c:dLbl>
            <c:dLbl>
              <c:idx val="347"/>
              <c:tx>
                <c:rich>
                  <a:bodyPr/>
                  <a:lstStyle/>
                  <a:p>
                    <a:fld id="{56833124-60C7-3643-B5CB-85089BE03B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6-9DF0-433F-ACE8-B4D721A11F81}"/>
                </c:ext>
              </c:extLst>
            </c:dLbl>
            <c:dLbl>
              <c:idx val="348"/>
              <c:tx>
                <c:rich>
                  <a:bodyPr/>
                  <a:lstStyle/>
                  <a:p>
                    <a:fld id="{D2CE8B5E-7777-1547-BE60-A70A9C3F04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7-9DF0-433F-ACE8-B4D721A11F81}"/>
                </c:ext>
              </c:extLst>
            </c:dLbl>
            <c:dLbl>
              <c:idx val="349"/>
              <c:tx>
                <c:rich>
                  <a:bodyPr/>
                  <a:lstStyle/>
                  <a:p>
                    <a:fld id="{E1E3C440-B6D8-2F46-8490-1D9406C989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8-9DF0-433F-ACE8-B4D721A11F81}"/>
                </c:ext>
              </c:extLst>
            </c:dLbl>
            <c:dLbl>
              <c:idx val="350"/>
              <c:tx>
                <c:rich>
                  <a:bodyPr/>
                  <a:lstStyle/>
                  <a:p>
                    <a:fld id="{33EDDCE8-EBEB-C043-B049-853EAD3D68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9-9DF0-433F-ACE8-B4D721A11F81}"/>
                </c:ext>
              </c:extLst>
            </c:dLbl>
            <c:dLbl>
              <c:idx val="35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AA-9DF0-433F-ACE8-B4D721A11F81}"/>
                </c:ext>
              </c:extLst>
            </c:dLbl>
            <c:dLbl>
              <c:idx val="35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AB-9DF0-433F-ACE8-B4D721A11F81}"/>
                </c:ext>
              </c:extLst>
            </c:dLbl>
            <c:dLbl>
              <c:idx val="35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AC-9DF0-433F-ACE8-B4D721A11F81}"/>
                </c:ext>
              </c:extLst>
            </c:dLbl>
            <c:dLbl>
              <c:idx val="35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AD-9DF0-433F-ACE8-B4D721A11F81}"/>
                </c:ext>
              </c:extLst>
            </c:dLbl>
            <c:dLbl>
              <c:idx val="355"/>
              <c:tx>
                <c:rich>
                  <a:bodyPr/>
                  <a:lstStyle/>
                  <a:p>
                    <a:fld id="{D079AF44-13CC-9645-B699-03FB6F2B17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E-9DF0-433F-ACE8-B4D721A11F81}"/>
                </c:ext>
              </c:extLst>
            </c:dLbl>
            <c:dLbl>
              <c:idx val="356"/>
              <c:tx>
                <c:rich>
                  <a:bodyPr/>
                  <a:lstStyle/>
                  <a:p>
                    <a:fld id="{942C23A7-25F6-6040-8526-734356FDC5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AF-9DF0-433F-ACE8-B4D721A11F81}"/>
                </c:ext>
              </c:extLst>
            </c:dLbl>
            <c:dLbl>
              <c:idx val="357"/>
              <c:tx>
                <c:rich>
                  <a:bodyPr/>
                  <a:lstStyle/>
                  <a:p>
                    <a:fld id="{18419EBD-2414-D849-9DEB-1F0624C483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0-9DF0-433F-ACE8-B4D721A11F81}"/>
                </c:ext>
              </c:extLst>
            </c:dLbl>
            <c:dLbl>
              <c:idx val="358"/>
              <c:tx>
                <c:rich>
                  <a:bodyPr/>
                  <a:lstStyle/>
                  <a:p>
                    <a:fld id="{A4EF8C4C-97D0-E24A-84BA-47C5C7AB8E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1-9DF0-433F-ACE8-B4D721A11F81}"/>
                </c:ext>
              </c:extLst>
            </c:dLbl>
            <c:dLbl>
              <c:idx val="3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B2-9DF0-433F-ACE8-B4D721A11F81}"/>
                </c:ext>
              </c:extLst>
            </c:dLbl>
            <c:dLbl>
              <c:idx val="360"/>
              <c:tx>
                <c:rich>
                  <a:bodyPr/>
                  <a:lstStyle/>
                  <a:p>
                    <a:fld id="{74C6EFA8-6E67-D34F-8E77-44E6AF904C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3-9DF0-433F-ACE8-B4D721A11F81}"/>
                </c:ext>
              </c:extLst>
            </c:dLbl>
            <c:dLbl>
              <c:idx val="361"/>
              <c:tx>
                <c:rich>
                  <a:bodyPr/>
                  <a:lstStyle/>
                  <a:p>
                    <a:fld id="{8C6B79B7-A265-FE43-B0E6-01761F0D38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4-9DF0-433F-ACE8-B4D721A11F81}"/>
                </c:ext>
              </c:extLst>
            </c:dLbl>
            <c:dLbl>
              <c:idx val="362"/>
              <c:tx>
                <c:rich>
                  <a:bodyPr/>
                  <a:lstStyle/>
                  <a:p>
                    <a:fld id="{61623D04-2E6C-9541-A461-E2DB116B26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5-9DF0-433F-ACE8-B4D721A11F81}"/>
                </c:ext>
              </c:extLst>
            </c:dLbl>
            <c:dLbl>
              <c:idx val="363"/>
              <c:tx>
                <c:rich>
                  <a:bodyPr/>
                  <a:lstStyle/>
                  <a:p>
                    <a:fld id="{8A3DE571-F897-344A-99C6-53A51E3BFE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6-9DF0-433F-ACE8-B4D721A11F81}"/>
                </c:ext>
              </c:extLst>
            </c:dLbl>
            <c:dLbl>
              <c:idx val="364"/>
              <c:tx>
                <c:rich>
                  <a:bodyPr/>
                  <a:lstStyle/>
                  <a:p>
                    <a:fld id="{FE330226-7978-E248-94A7-F5612A0151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7-9DF0-433F-ACE8-B4D721A11F81}"/>
                </c:ext>
              </c:extLst>
            </c:dLbl>
            <c:dLbl>
              <c:idx val="365"/>
              <c:tx>
                <c:rich>
                  <a:bodyPr/>
                  <a:lstStyle/>
                  <a:p>
                    <a:fld id="{F015101E-0A35-094F-A3EA-407CFB3E2A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8-9DF0-433F-ACE8-B4D721A11F81}"/>
                </c:ext>
              </c:extLst>
            </c:dLbl>
            <c:dLbl>
              <c:idx val="366"/>
              <c:tx>
                <c:rich>
                  <a:bodyPr/>
                  <a:lstStyle/>
                  <a:p>
                    <a:fld id="{3640A4D0-9ECB-F245-BC80-2C089ED47D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9-9DF0-433F-ACE8-B4D721A11F81}"/>
                </c:ext>
              </c:extLst>
            </c:dLbl>
            <c:dLbl>
              <c:idx val="367"/>
              <c:tx>
                <c:rich>
                  <a:bodyPr/>
                  <a:lstStyle/>
                  <a:p>
                    <a:fld id="{79458959-EF1B-CA41-B992-F0FDC56703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BA-9DF0-433F-ACE8-B4D721A11F81}"/>
                </c:ext>
              </c:extLst>
            </c:dLbl>
            <c:dLbl>
              <c:idx val="3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BB-9DF0-433F-ACE8-B4D721A11F81}"/>
                </c:ext>
              </c:extLst>
            </c:dLbl>
            <c:dLbl>
              <c:idx val="3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BC-9DF0-433F-ACE8-B4D721A11F81}"/>
                </c:ext>
              </c:extLst>
            </c:dLbl>
            <c:dLbl>
              <c:idx val="37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BD-9DF0-433F-ACE8-B4D721A11F81}"/>
                </c:ext>
              </c:extLst>
            </c:dLbl>
            <c:dLbl>
              <c:idx val="3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BE-9DF0-433F-ACE8-B4D721A11F81}"/>
                </c:ext>
              </c:extLst>
            </c:dLbl>
            <c:dLbl>
              <c:idx val="37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BF-9DF0-433F-ACE8-B4D721A11F81}"/>
                </c:ext>
              </c:extLst>
            </c:dLbl>
            <c:dLbl>
              <c:idx val="373"/>
              <c:tx>
                <c:rich>
                  <a:bodyPr/>
                  <a:lstStyle/>
                  <a:p>
                    <a:fld id="{FCCB1C71-6841-7C4F-AB15-80DF139B20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0-9DF0-433F-ACE8-B4D721A11F81}"/>
                </c:ext>
              </c:extLst>
            </c:dLbl>
            <c:dLbl>
              <c:idx val="374"/>
              <c:tx>
                <c:rich>
                  <a:bodyPr/>
                  <a:lstStyle/>
                  <a:p>
                    <a:fld id="{FE8AA586-574A-0A4B-A1BA-C1E451A378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1-9DF0-433F-ACE8-B4D721A11F81}"/>
                </c:ext>
              </c:extLst>
            </c:dLbl>
            <c:dLbl>
              <c:idx val="375"/>
              <c:tx>
                <c:rich>
                  <a:bodyPr/>
                  <a:lstStyle/>
                  <a:p>
                    <a:fld id="{A8BA2C52-46F8-A240-BF8D-BD75A9D358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2-9DF0-433F-ACE8-B4D721A11F81}"/>
                </c:ext>
              </c:extLst>
            </c:dLbl>
            <c:dLbl>
              <c:idx val="376"/>
              <c:tx>
                <c:rich>
                  <a:bodyPr/>
                  <a:lstStyle/>
                  <a:p>
                    <a:fld id="{F2EFCD00-1793-DA49-8375-F70A836459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3-9DF0-433F-ACE8-B4D721A11F81}"/>
                </c:ext>
              </c:extLst>
            </c:dLbl>
            <c:dLbl>
              <c:idx val="377"/>
              <c:tx>
                <c:rich>
                  <a:bodyPr/>
                  <a:lstStyle/>
                  <a:p>
                    <a:fld id="{BD7B09E2-FBBC-314A-84FD-89E17B2A95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4-9DF0-433F-ACE8-B4D721A11F81}"/>
                </c:ext>
              </c:extLst>
            </c:dLbl>
            <c:dLbl>
              <c:idx val="378"/>
              <c:tx>
                <c:rich>
                  <a:bodyPr/>
                  <a:lstStyle/>
                  <a:p>
                    <a:fld id="{E1B45C69-A5A1-9645-B989-C6694D293E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5-9DF0-433F-ACE8-B4D721A11F81}"/>
                </c:ext>
              </c:extLst>
            </c:dLbl>
            <c:dLbl>
              <c:idx val="379"/>
              <c:tx>
                <c:rich>
                  <a:bodyPr/>
                  <a:lstStyle/>
                  <a:p>
                    <a:fld id="{82AC545E-D03D-4040-8629-919A05023D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6-9DF0-433F-ACE8-B4D721A11F81}"/>
                </c:ext>
              </c:extLst>
            </c:dLbl>
            <c:dLbl>
              <c:idx val="380"/>
              <c:tx>
                <c:rich>
                  <a:bodyPr/>
                  <a:lstStyle/>
                  <a:p>
                    <a:fld id="{C28D73F6-957B-534C-A538-3CE2669AF0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7-9DF0-433F-ACE8-B4D721A11F81}"/>
                </c:ext>
              </c:extLst>
            </c:dLbl>
            <c:dLbl>
              <c:idx val="381"/>
              <c:tx>
                <c:rich>
                  <a:bodyPr/>
                  <a:lstStyle/>
                  <a:p>
                    <a:fld id="{3534555B-BD03-4146-94AF-A5E776FD26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8-9DF0-433F-ACE8-B4D721A11F81}"/>
                </c:ext>
              </c:extLst>
            </c:dLbl>
            <c:dLbl>
              <c:idx val="382"/>
              <c:tx>
                <c:rich>
                  <a:bodyPr/>
                  <a:lstStyle/>
                  <a:p>
                    <a:fld id="{F614B562-1BBC-8C42-9F37-5711BE057A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9-9DF0-433F-ACE8-B4D721A11F81}"/>
                </c:ext>
              </c:extLst>
            </c:dLbl>
            <c:dLbl>
              <c:idx val="383"/>
              <c:tx>
                <c:rich>
                  <a:bodyPr/>
                  <a:lstStyle/>
                  <a:p>
                    <a:fld id="{480C29D6-0F3C-1042-BE21-EA3BED925E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A-9DF0-433F-ACE8-B4D721A11F81}"/>
                </c:ext>
              </c:extLst>
            </c:dLbl>
            <c:dLbl>
              <c:idx val="384"/>
              <c:tx>
                <c:rich>
                  <a:bodyPr/>
                  <a:lstStyle/>
                  <a:p>
                    <a:fld id="{E4DB6FAA-94E3-7645-9297-32365C54DE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B-9DF0-433F-ACE8-B4D721A11F81}"/>
                </c:ext>
              </c:extLst>
            </c:dLbl>
            <c:dLbl>
              <c:idx val="385"/>
              <c:tx>
                <c:rich>
                  <a:bodyPr/>
                  <a:lstStyle/>
                  <a:p>
                    <a:fld id="{A7F608AB-3B94-B348-8071-413FF362CB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C-9DF0-433F-ACE8-B4D721A11F81}"/>
                </c:ext>
              </c:extLst>
            </c:dLbl>
            <c:dLbl>
              <c:idx val="386"/>
              <c:tx>
                <c:rich>
                  <a:bodyPr/>
                  <a:lstStyle/>
                  <a:p>
                    <a:fld id="{3F5A47F3-BC4A-7E4F-A305-270C341C44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D-9DF0-433F-ACE8-B4D721A11F81}"/>
                </c:ext>
              </c:extLst>
            </c:dLbl>
            <c:dLbl>
              <c:idx val="387"/>
              <c:tx>
                <c:rich>
                  <a:bodyPr/>
                  <a:lstStyle/>
                  <a:p>
                    <a:fld id="{65C05BB7-FF45-9F4A-8A6F-6170153B99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E-9DF0-433F-ACE8-B4D721A11F81}"/>
                </c:ext>
              </c:extLst>
            </c:dLbl>
            <c:dLbl>
              <c:idx val="388"/>
              <c:tx>
                <c:rich>
                  <a:bodyPr/>
                  <a:lstStyle/>
                  <a:p>
                    <a:fld id="{EF890BBE-0223-1641-A3B9-B6E0F78387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CF-9DF0-433F-ACE8-B4D721A11F81}"/>
                </c:ext>
              </c:extLst>
            </c:dLbl>
            <c:dLbl>
              <c:idx val="389"/>
              <c:tx>
                <c:rich>
                  <a:bodyPr/>
                  <a:lstStyle/>
                  <a:p>
                    <a:fld id="{C1B954F4-48A8-F349-A617-5DE3029512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0-9DF0-433F-ACE8-B4D721A11F81}"/>
                </c:ext>
              </c:extLst>
            </c:dLbl>
            <c:dLbl>
              <c:idx val="39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D1-9DF0-433F-ACE8-B4D721A11F81}"/>
                </c:ext>
              </c:extLst>
            </c:dLbl>
            <c:dLbl>
              <c:idx val="39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D2-9DF0-433F-ACE8-B4D721A11F81}"/>
                </c:ext>
              </c:extLst>
            </c:dLbl>
            <c:dLbl>
              <c:idx val="3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D3-9DF0-433F-ACE8-B4D721A11F81}"/>
                </c:ext>
              </c:extLst>
            </c:dLbl>
            <c:dLbl>
              <c:idx val="3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D4-9DF0-433F-ACE8-B4D721A11F81}"/>
                </c:ext>
              </c:extLst>
            </c:dLbl>
            <c:dLbl>
              <c:idx val="3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D5-9DF0-433F-ACE8-B4D721A11F81}"/>
                </c:ext>
              </c:extLst>
            </c:dLbl>
            <c:dLbl>
              <c:idx val="395"/>
              <c:tx>
                <c:rich>
                  <a:bodyPr/>
                  <a:lstStyle/>
                  <a:p>
                    <a:fld id="{FD097ED6-4FF7-9F46-8089-098387E076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6-9DF0-433F-ACE8-B4D721A11F81}"/>
                </c:ext>
              </c:extLst>
            </c:dLbl>
            <c:dLbl>
              <c:idx val="396"/>
              <c:tx>
                <c:rich>
                  <a:bodyPr/>
                  <a:lstStyle/>
                  <a:p>
                    <a:fld id="{AB9715E2-C55A-4F4C-9FDE-99F76BE31D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7-9DF0-433F-ACE8-B4D721A11F81}"/>
                </c:ext>
              </c:extLst>
            </c:dLbl>
            <c:dLbl>
              <c:idx val="397"/>
              <c:tx>
                <c:rich>
                  <a:bodyPr/>
                  <a:lstStyle/>
                  <a:p>
                    <a:fld id="{7FF5D001-B5C8-4B4C-9828-1C46428D7A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8-9DF0-433F-ACE8-B4D721A11F81}"/>
                </c:ext>
              </c:extLst>
            </c:dLbl>
            <c:dLbl>
              <c:idx val="398"/>
              <c:tx>
                <c:rich>
                  <a:bodyPr/>
                  <a:lstStyle/>
                  <a:p>
                    <a:fld id="{5DC0ACC8-9E23-4543-8585-DD7C9E3499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9-9DF0-433F-ACE8-B4D721A11F81}"/>
                </c:ext>
              </c:extLst>
            </c:dLbl>
            <c:dLbl>
              <c:idx val="399"/>
              <c:tx>
                <c:rich>
                  <a:bodyPr/>
                  <a:lstStyle/>
                  <a:p>
                    <a:fld id="{9247CB8E-3AFA-7D4B-ACDA-460C6BA9F1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A-9DF0-433F-ACE8-B4D721A11F81}"/>
                </c:ext>
              </c:extLst>
            </c:dLbl>
            <c:dLbl>
              <c:idx val="400"/>
              <c:tx>
                <c:rich>
                  <a:bodyPr/>
                  <a:lstStyle/>
                  <a:p>
                    <a:fld id="{83321F83-1607-6849-A646-BC65217FA8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B-9DF0-433F-ACE8-B4D721A11F81}"/>
                </c:ext>
              </c:extLst>
            </c:dLbl>
            <c:dLbl>
              <c:idx val="401"/>
              <c:tx>
                <c:rich>
                  <a:bodyPr/>
                  <a:lstStyle/>
                  <a:p>
                    <a:fld id="{10ED9980-DEE4-FA46-9C9E-32BFFA2081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C-9DF0-433F-ACE8-B4D721A11F81}"/>
                </c:ext>
              </c:extLst>
            </c:dLbl>
            <c:dLbl>
              <c:idx val="402"/>
              <c:tx>
                <c:rich>
                  <a:bodyPr/>
                  <a:lstStyle/>
                  <a:p>
                    <a:fld id="{000F4980-5B44-C34E-91DC-D2BB08BA1C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D-9DF0-433F-ACE8-B4D721A11F81}"/>
                </c:ext>
              </c:extLst>
            </c:dLbl>
            <c:dLbl>
              <c:idx val="4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DE-9DF0-433F-ACE8-B4D721A11F81}"/>
                </c:ext>
              </c:extLst>
            </c:dLbl>
            <c:dLbl>
              <c:idx val="404"/>
              <c:tx>
                <c:rich>
                  <a:bodyPr/>
                  <a:lstStyle/>
                  <a:p>
                    <a:fld id="{1F54B97E-C49D-8F41-BE84-1452C8C868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DF-9DF0-433F-ACE8-B4D721A11F81}"/>
                </c:ext>
              </c:extLst>
            </c:dLbl>
            <c:dLbl>
              <c:idx val="405"/>
              <c:tx>
                <c:rich>
                  <a:bodyPr/>
                  <a:lstStyle/>
                  <a:p>
                    <a:fld id="{5BDFADC8-882E-9B46-9E76-FD205FFEC4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0-9DF0-433F-ACE8-B4D721A11F81}"/>
                </c:ext>
              </c:extLst>
            </c:dLbl>
            <c:dLbl>
              <c:idx val="406"/>
              <c:tx>
                <c:rich>
                  <a:bodyPr/>
                  <a:lstStyle/>
                  <a:p>
                    <a:fld id="{4E1F1029-BFD6-3140-B7E3-75FCBA9CB8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1-9DF0-433F-ACE8-B4D721A11F81}"/>
                </c:ext>
              </c:extLst>
            </c:dLbl>
            <c:dLbl>
              <c:idx val="407"/>
              <c:tx>
                <c:rich>
                  <a:bodyPr/>
                  <a:lstStyle/>
                  <a:p>
                    <a:fld id="{6C361278-A555-E848-8417-DBDDD53323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2-9DF0-433F-ACE8-B4D721A11F81}"/>
                </c:ext>
              </c:extLst>
            </c:dLbl>
            <c:dLbl>
              <c:idx val="408"/>
              <c:tx>
                <c:rich>
                  <a:bodyPr/>
                  <a:lstStyle/>
                  <a:p>
                    <a:fld id="{F46A1904-199B-874E-9B1E-16AE986D18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3-9DF0-433F-ACE8-B4D721A11F81}"/>
                </c:ext>
              </c:extLst>
            </c:dLbl>
            <c:dLbl>
              <c:idx val="409"/>
              <c:tx>
                <c:rich>
                  <a:bodyPr/>
                  <a:lstStyle/>
                  <a:p>
                    <a:fld id="{A5A11C00-8C6E-1947-85EA-3B820C1832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4-9DF0-433F-ACE8-B4D721A11F81}"/>
                </c:ext>
              </c:extLst>
            </c:dLbl>
            <c:dLbl>
              <c:idx val="410"/>
              <c:tx>
                <c:rich>
                  <a:bodyPr/>
                  <a:lstStyle/>
                  <a:p>
                    <a:fld id="{799D8AF0-8D8B-D945-B1F0-2BF4338E9F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5-9DF0-433F-ACE8-B4D721A11F81}"/>
                </c:ext>
              </c:extLst>
            </c:dLbl>
            <c:dLbl>
              <c:idx val="411"/>
              <c:tx>
                <c:rich>
                  <a:bodyPr/>
                  <a:lstStyle/>
                  <a:p>
                    <a:fld id="{CA726245-D75B-7E42-9EB0-E1DD56D6F6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6-9DF0-433F-ACE8-B4D721A11F81}"/>
                </c:ext>
              </c:extLst>
            </c:dLbl>
            <c:dLbl>
              <c:idx val="412"/>
              <c:tx>
                <c:rich>
                  <a:bodyPr/>
                  <a:lstStyle/>
                  <a:p>
                    <a:fld id="{2D6DC444-C3EC-9446-BF0A-AAB1D26448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7-9DF0-433F-ACE8-B4D721A11F81}"/>
                </c:ext>
              </c:extLst>
            </c:dLbl>
            <c:dLbl>
              <c:idx val="413"/>
              <c:tx>
                <c:rich>
                  <a:bodyPr/>
                  <a:lstStyle/>
                  <a:p>
                    <a:fld id="{938972B2-D4DD-B94D-91F4-ADC3D81A97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8-9DF0-433F-ACE8-B4D721A11F81}"/>
                </c:ext>
              </c:extLst>
            </c:dLbl>
            <c:dLbl>
              <c:idx val="414"/>
              <c:tx>
                <c:rich>
                  <a:bodyPr/>
                  <a:lstStyle/>
                  <a:p>
                    <a:fld id="{8646C8B5-B20D-124E-9205-720EDB94E7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9-9DF0-433F-ACE8-B4D721A11F81}"/>
                </c:ext>
              </c:extLst>
            </c:dLbl>
            <c:dLbl>
              <c:idx val="415"/>
              <c:tx>
                <c:rich>
                  <a:bodyPr/>
                  <a:lstStyle/>
                  <a:p>
                    <a:fld id="{6165F3A1-A999-2E4D-BDD8-EB2E185294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A-9DF0-433F-ACE8-B4D721A11F81}"/>
                </c:ext>
              </c:extLst>
            </c:dLbl>
            <c:dLbl>
              <c:idx val="416"/>
              <c:tx>
                <c:rich>
                  <a:bodyPr/>
                  <a:lstStyle/>
                  <a:p>
                    <a:fld id="{9F9ADA87-3160-AB41-BB22-E12B2E5421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B-9DF0-433F-ACE8-B4D721A11F81}"/>
                </c:ext>
              </c:extLst>
            </c:dLbl>
            <c:dLbl>
              <c:idx val="417"/>
              <c:tx>
                <c:rich>
                  <a:bodyPr/>
                  <a:lstStyle/>
                  <a:p>
                    <a:fld id="{DB493835-943A-AB44-B2CA-A869F7A05A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C-9DF0-433F-ACE8-B4D721A11F81}"/>
                </c:ext>
              </c:extLst>
            </c:dLbl>
            <c:dLbl>
              <c:idx val="418"/>
              <c:tx>
                <c:rich>
                  <a:bodyPr/>
                  <a:lstStyle/>
                  <a:p>
                    <a:fld id="{CD0DE768-C0B9-1849-BB7B-61FD8EF480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D-9DF0-433F-ACE8-B4D721A11F81}"/>
                </c:ext>
              </c:extLst>
            </c:dLbl>
            <c:dLbl>
              <c:idx val="419"/>
              <c:tx>
                <c:rich>
                  <a:bodyPr/>
                  <a:lstStyle/>
                  <a:p>
                    <a:fld id="{69363BC2-FB87-7F48-BE5B-1BB098CE95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EE-9DF0-433F-ACE8-B4D721A11F81}"/>
                </c:ext>
              </c:extLst>
            </c:dLbl>
            <c:dLbl>
              <c:idx val="4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EF-9DF0-433F-ACE8-B4D721A11F81}"/>
                </c:ext>
              </c:extLst>
            </c:dLbl>
            <c:dLbl>
              <c:idx val="4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0-9DF0-433F-ACE8-B4D721A11F81}"/>
                </c:ext>
              </c:extLst>
            </c:dLbl>
            <c:dLbl>
              <c:idx val="422"/>
              <c:tx>
                <c:rich>
                  <a:bodyPr/>
                  <a:lstStyle/>
                  <a:p>
                    <a:fld id="{E4C529A8-3110-7E4F-9526-CD3D69CFB4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1-9DF0-433F-ACE8-B4D721A11F81}"/>
                </c:ext>
              </c:extLst>
            </c:dLbl>
            <c:dLbl>
              <c:idx val="4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2-9DF0-433F-ACE8-B4D721A11F81}"/>
                </c:ext>
              </c:extLst>
            </c:dLbl>
            <c:dLbl>
              <c:idx val="4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3-9DF0-433F-ACE8-B4D721A11F81}"/>
                </c:ext>
              </c:extLst>
            </c:dLbl>
            <c:dLbl>
              <c:idx val="425"/>
              <c:tx>
                <c:rich>
                  <a:bodyPr/>
                  <a:lstStyle/>
                  <a:p>
                    <a:fld id="{91C0B9E7-2DAA-DA45-B1DE-819938E9B5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4-9DF0-433F-ACE8-B4D721A11F81}"/>
                </c:ext>
              </c:extLst>
            </c:dLbl>
            <c:dLbl>
              <c:idx val="4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5-9DF0-433F-ACE8-B4D721A11F81}"/>
                </c:ext>
              </c:extLst>
            </c:dLbl>
            <c:dLbl>
              <c:idx val="4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6-9DF0-433F-ACE8-B4D721A11F81}"/>
                </c:ext>
              </c:extLst>
            </c:dLbl>
            <c:dLbl>
              <c:idx val="42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7-9DF0-433F-ACE8-B4D721A11F81}"/>
                </c:ext>
              </c:extLst>
            </c:dLbl>
            <c:dLbl>
              <c:idx val="42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8-9DF0-433F-ACE8-B4D721A11F81}"/>
                </c:ext>
              </c:extLst>
            </c:dLbl>
            <c:dLbl>
              <c:idx val="43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9-9DF0-433F-ACE8-B4D721A11F81}"/>
                </c:ext>
              </c:extLst>
            </c:dLbl>
            <c:dLbl>
              <c:idx val="43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A-9DF0-433F-ACE8-B4D721A11F81}"/>
                </c:ext>
              </c:extLst>
            </c:dLbl>
            <c:dLbl>
              <c:idx val="432"/>
              <c:tx>
                <c:rich>
                  <a:bodyPr/>
                  <a:lstStyle/>
                  <a:p>
                    <a:fld id="{865DCE32-81E7-6849-9AF0-C9246AF8AA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B-9DF0-433F-ACE8-B4D721A11F81}"/>
                </c:ext>
              </c:extLst>
            </c:dLbl>
            <c:dLbl>
              <c:idx val="433"/>
              <c:tx>
                <c:rich>
                  <a:bodyPr/>
                  <a:lstStyle/>
                  <a:p>
                    <a:fld id="{C133CE5C-0F9E-2941-9189-1564F7EE22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C-9DF0-433F-ACE8-B4D721A11F81}"/>
                </c:ext>
              </c:extLst>
            </c:dLbl>
            <c:dLbl>
              <c:idx val="4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D-9DF0-433F-ACE8-B4D721A11F81}"/>
                </c:ext>
              </c:extLst>
            </c:dLbl>
            <c:dLbl>
              <c:idx val="4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FE-9DF0-433F-ACE8-B4D721A11F81}"/>
                </c:ext>
              </c:extLst>
            </c:dLbl>
            <c:dLbl>
              <c:idx val="436"/>
              <c:tx>
                <c:rich>
                  <a:bodyPr/>
                  <a:lstStyle/>
                  <a:p>
                    <a:fld id="{827AB765-A112-2444-9C9C-1EB128E26B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FF-9DF0-433F-ACE8-B4D721A11F81}"/>
                </c:ext>
              </c:extLst>
            </c:dLbl>
            <c:dLbl>
              <c:idx val="4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00-9DF0-433F-ACE8-B4D721A11F81}"/>
                </c:ext>
              </c:extLst>
            </c:dLbl>
            <c:dLbl>
              <c:idx val="438"/>
              <c:tx>
                <c:rich>
                  <a:bodyPr/>
                  <a:lstStyle/>
                  <a:p>
                    <a:fld id="{46E463E1-A52E-2B42-9B38-8924F4DA2C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1-9DF0-433F-ACE8-B4D721A11F81}"/>
                </c:ext>
              </c:extLst>
            </c:dLbl>
            <c:dLbl>
              <c:idx val="439"/>
              <c:tx>
                <c:rich>
                  <a:bodyPr/>
                  <a:lstStyle/>
                  <a:p>
                    <a:fld id="{5B3FEE9E-5E33-7F48-8F45-9DCBE7B8EF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2-9DF0-433F-ACE8-B4D721A11F81}"/>
                </c:ext>
              </c:extLst>
            </c:dLbl>
            <c:dLbl>
              <c:idx val="440"/>
              <c:tx>
                <c:rich>
                  <a:bodyPr/>
                  <a:lstStyle/>
                  <a:p>
                    <a:fld id="{238024CE-6A3F-544B-BCD1-48C3BFBEF5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3-9DF0-433F-ACE8-B4D721A11F81}"/>
                </c:ext>
              </c:extLst>
            </c:dLbl>
            <c:dLbl>
              <c:idx val="44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04-9DF0-433F-ACE8-B4D721A11F81}"/>
                </c:ext>
              </c:extLst>
            </c:dLbl>
            <c:dLbl>
              <c:idx val="442"/>
              <c:tx>
                <c:rich>
                  <a:bodyPr/>
                  <a:lstStyle/>
                  <a:p>
                    <a:fld id="{49C54CD4-497F-DC41-B73C-E91FBB4D2D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5-9DF0-433F-ACE8-B4D721A11F81}"/>
                </c:ext>
              </c:extLst>
            </c:dLbl>
            <c:dLbl>
              <c:idx val="443"/>
              <c:tx>
                <c:rich>
                  <a:bodyPr/>
                  <a:lstStyle/>
                  <a:p>
                    <a:fld id="{6007E668-45E3-5349-991E-C22AF72622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6-9DF0-433F-ACE8-B4D721A11F81}"/>
                </c:ext>
              </c:extLst>
            </c:dLbl>
            <c:dLbl>
              <c:idx val="444"/>
              <c:tx>
                <c:rich>
                  <a:bodyPr/>
                  <a:lstStyle/>
                  <a:p>
                    <a:fld id="{8FEAB1DF-3474-7345-8133-BBDB3D6DF7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7-9DF0-433F-ACE8-B4D721A11F81}"/>
                </c:ext>
              </c:extLst>
            </c:dLbl>
            <c:dLbl>
              <c:idx val="445"/>
              <c:tx>
                <c:rich>
                  <a:bodyPr/>
                  <a:lstStyle/>
                  <a:p>
                    <a:fld id="{8DBC1A62-BC19-C64A-A92A-8F074AA947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8-9DF0-433F-ACE8-B4D721A11F81}"/>
                </c:ext>
              </c:extLst>
            </c:dLbl>
            <c:dLbl>
              <c:idx val="446"/>
              <c:tx>
                <c:rich>
                  <a:bodyPr/>
                  <a:lstStyle/>
                  <a:p>
                    <a:fld id="{72F66482-B56C-724D-BB00-48FC910C74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9-9DF0-433F-ACE8-B4D721A11F81}"/>
                </c:ext>
              </c:extLst>
            </c:dLbl>
            <c:dLbl>
              <c:idx val="447"/>
              <c:tx>
                <c:rich>
                  <a:bodyPr/>
                  <a:lstStyle/>
                  <a:p>
                    <a:fld id="{A8CF36A8-2D37-1F4B-A49E-9B2F852721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A-9DF0-433F-ACE8-B4D721A11F81}"/>
                </c:ext>
              </c:extLst>
            </c:dLbl>
            <c:dLbl>
              <c:idx val="448"/>
              <c:tx>
                <c:rich>
                  <a:bodyPr/>
                  <a:lstStyle/>
                  <a:p>
                    <a:fld id="{24398C5A-D1FF-7149-A8E5-A6028BFA2E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B-9DF0-433F-ACE8-B4D721A11F81}"/>
                </c:ext>
              </c:extLst>
            </c:dLbl>
            <c:dLbl>
              <c:idx val="449"/>
              <c:tx>
                <c:rich>
                  <a:bodyPr/>
                  <a:lstStyle/>
                  <a:p>
                    <a:fld id="{2751C5DB-819A-694E-9518-5E637CAFD4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C-9DF0-433F-ACE8-B4D721A11F81}"/>
                </c:ext>
              </c:extLst>
            </c:dLbl>
            <c:dLbl>
              <c:idx val="450"/>
              <c:tx>
                <c:rich>
                  <a:bodyPr/>
                  <a:lstStyle/>
                  <a:p>
                    <a:fld id="{ECEC4F4A-A3E9-604B-A4B1-04496CDD2A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D-9DF0-433F-ACE8-B4D721A11F81}"/>
                </c:ext>
              </c:extLst>
            </c:dLbl>
            <c:dLbl>
              <c:idx val="451"/>
              <c:tx>
                <c:rich>
                  <a:bodyPr/>
                  <a:lstStyle/>
                  <a:p>
                    <a:fld id="{4C3EC9E3-70FF-0540-A4B7-733F85A6F8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E-9DF0-433F-ACE8-B4D721A11F81}"/>
                </c:ext>
              </c:extLst>
            </c:dLbl>
            <c:dLbl>
              <c:idx val="452"/>
              <c:tx>
                <c:rich>
                  <a:bodyPr/>
                  <a:lstStyle/>
                  <a:p>
                    <a:fld id="{6E0E855D-748C-6E4D-8A7B-9F513978F5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0F-9DF0-433F-ACE8-B4D721A11F81}"/>
                </c:ext>
              </c:extLst>
            </c:dLbl>
            <c:dLbl>
              <c:idx val="453"/>
              <c:tx>
                <c:rich>
                  <a:bodyPr/>
                  <a:lstStyle/>
                  <a:p>
                    <a:fld id="{C4E61C01-4062-754E-A9E5-468E3EC655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0-9DF0-433F-ACE8-B4D721A11F81}"/>
                </c:ext>
              </c:extLst>
            </c:dLbl>
            <c:dLbl>
              <c:idx val="454"/>
              <c:tx>
                <c:rich>
                  <a:bodyPr/>
                  <a:lstStyle/>
                  <a:p>
                    <a:fld id="{804618AC-2879-D943-84EA-C40319EFE8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1-9DF0-433F-ACE8-B4D721A11F81}"/>
                </c:ext>
              </c:extLst>
            </c:dLbl>
            <c:dLbl>
              <c:idx val="455"/>
              <c:tx>
                <c:rich>
                  <a:bodyPr/>
                  <a:lstStyle/>
                  <a:p>
                    <a:fld id="{5E70E711-EE71-EA48-953C-29C1D15A35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2-9DF0-433F-ACE8-B4D721A11F81}"/>
                </c:ext>
              </c:extLst>
            </c:dLbl>
            <c:dLbl>
              <c:idx val="456"/>
              <c:tx>
                <c:rich>
                  <a:bodyPr/>
                  <a:lstStyle/>
                  <a:p>
                    <a:fld id="{DB18F60F-7C97-CD4F-8337-6113A761CE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3-9DF0-433F-ACE8-B4D721A11F81}"/>
                </c:ext>
              </c:extLst>
            </c:dLbl>
            <c:dLbl>
              <c:idx val="457"/>
              <c:tx>
                <c:rich>
                  <a:bodyPr/>
                  <a:lstStyle/>
                  <a:p>
                    <a:fld id="{BA76E6FA-886E-DD4D-BA2B-F90C0DFDBF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4-9DF0-433F-ACE8-B4D721A11F81}"/>
                </c:ext>
              </c:extLst>
            </c:dLbl>
            <c:dLbl>
              <c:idx val="4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15-9DF0-433F-ACE8-B4D721A11F81}"/>
                </c:ext>
              </c:extLst>
            </c:dLbl>
            <c:dLbl>
              <c:idx val="45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16-9DF0-433F-ACE8-B4D721A11F81}"/>
                </c:ext>
              </c:extLst>
            </c:dLbl>
            <c:dLbl>
              <c:idx val="460"/>
              <c:tx>
                <c:rich>
                  <a:bodyPr/>
                  <a:lstStyle/>
                  <a:p>
                    <a:fld id="{1A8AF93F-F59A-F84D-896A-3F15D0318B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7-9DF0-433F-ACE8-B4D721A11F81}"/>
                </c:ext>
              </c:extLst>
            </c:dLbl>
            <c:dLbl>
              <c:idx val="461"/>
              <c:tx>
                <c:rich>
                  <a:bodyPr/>
                  <a:lstStyle/>
                  <a:p>
                    <a:fld id="{E4E9709C-5333-E041-B7E3-2ADE610167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8-9DF0-433F-ACE8-B4D721A11F81}"/>
                </c:ext>
              </c:extLst>
            </c:dLbl>
            <c:dLbl>
              <c:idx val="462"/>
              <c:tx>
                <c:rich>
                  <a:bodyPr/>
                  <a:lstStyle/>
                  <a:p>
                    <a:fld id="{E4C1BABA-ADDA-3047-B367-83902553A7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9-9DF0-433F-ACE8-B4D721A11F81}"/>
                </c:ext>
              </c:extLst>
            </c:dLbl>
            <c:dLbl>
              <c:idx val="463"/>
              <c:tx>
                <c:rich>
                  <a:bodyPr/>
                  <a:lstStyle/>
                  <a:p>
                    <a:fld id="{B0E6F0FB-683B-FE46-9928-8E6EC1EC35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A-9DF0-433F-ACE8-B4D721A11F81}"/>
                </c:ext>
              </c:extLst>
            </c:dLbl>
            <c:dLbl>
              <c:idx val="4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1B-9DF0-433F-ACE8-B4D721A11F81}"/>
                </c:ext>
              </c:extLst>
            </c:dLbl>
            <c:dLbl>
              <c:idx val="4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1C-9DF0-433F-ACE8-B4D721A11F81}"/>
                </c:ext>
              </c:extLst>
            </c:dLbl>
            <c:dLbl>
              <c:idx val="466"/>
              <c:tx>
                <c:rich>
                  <a:bodyPr/>
                  <a:lstStyle/>
                  <a:p>
                    <a:fld id="{589265D9-6A48-5F4C-93AD-BD1B22C8E8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D-9DF0-433F-ACE8-B4D721A11F81}"/>
                </c:ext>
              </c:extLst>
            </c:dLbl>
            <c:dLbl>
              <c:idx val="467"/>
              <c:tx>
                <c:rich>
                  <a:bodyPr/>
                  <a:lstStyle/>
                  <a:p>
                    <a:fld id="{0DED3389-E41E-3F47-AB9A-76542BE83D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E-9DF0-433F-ACE8-B4D721A11F81}"/>
                </c:ext>
              </c:extLst>
            </c:dLbl>
            <c:dLbl>
              <c:idx val="468"/>
              <c:tx>
                <c:rich>
                  <a:bodyPr/>
                  <a:lstStyle/>
                  <a:p>
                    <a:fld id="{B1D0AF3E-23E9-2C43-AC00-74E2DA2C61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1F-9DF0-433F-ACE8-B4D721A11F81}"/>
                </c:ext>
              </c:extLst>
            </c:dLbl>
            <c:dLbl>
              <c:idx val="46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20-9DF0-433F-ACE8-B4D721A11F81}"/>
                </c:ext>
              </c:extLst>
            </c:dLbl>
            <c:dLbl>
              <c:idx val="470"/>
              <c:tx>
                <c:rich>
                  <a:bodyPr/>
                  <a:lstStyle/>
                  <a:p>
                    <a:fld id="{33B28D05-9B01-9644-9F0D-A181D0B347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1-9DF0-433F-ACE8-B4D721A11F81}"/>
                </c:ext>
              </c:extLst>
            </c:dLbl>
            <c:dLbl>
              <c:idx val="471"/>
              <c:tx>
                <c:rich>
                  <a:bodyPr/>
                  <a:lstStyle/>
                  <a:p>
                    <a:fld id="{6DD09646-E0B7-C24C-90EB-A7AE7EA1B5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2-9DF0-433F-ACE8-B4D721A11F81}"/>
                </c:ext>
              </c:extLst>
            </c:dLbl>
            <c:dLbl>
              <c:idx val="472"/>
              <c:tx>
                <c:rich>
                  <a:bodyPr/>
                  <a:lstStyle/>
                  <a:p>
                    <a:fld id="{3F5DD660-D602-A549-8BCC-71405B9741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3-9DF0-433F-ACE8-B4D721A11F81}"/>
                </c:ext>
              </c:extLst>
            </c:dLbl>
            <c:dLbl>
              <c:idx val="473"/>
              <c:tx>
                <c:rich>
                  <a:bodyPr/>
                  <a:lstStyle/>
                  <a:p>
                    <a:fld id="{A6579625-08C7-1845-A33D-15207BF8B8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4-9DF0-433F-ACE8-B4D721A11F81}"/>
                </c:ext>
              </c:extLst>
            </c:dLbl>
            <c:dLbl>
              <c:idx val="474"/>
              <c:tx>
                <c:rich>
                  <a:bodyPr/>
                  <a:lstStyle/>
                  <a:p>
                    <a:fld id="{7A0B9F54-E6BE-6246-AECB-ABCE5D6A78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5-9DF0-433F-ACE8-B4D721A11F81}"/>
                </c:ext>
              </c:extLst>
            </c:dLbl>
            <c:dLbl>
              <c:idx val="475"/>
              <c:tx>
                <c:rich>
                  <a:bodyPr/>
                  <a:lstStyle/>
                  <a:p>
                    <a:fld id="{78AF8CEB-00AC-E84C-A08F-5F6EEEE43F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6-9DF0-433F-ACE8-B4D721A11F81}"/>
                </c:ext>
              </c:extLst>
            </c:dLbl>
            <c:dLbl>
              <c:idx val="476"/>
              <c:tx>
                <c:rich>
                  <a:bodyPr/>
                  <a:lstStyle/>
                  <a:p>
                    <a:fld id="{3BD98637-85B0-CA43-920F-AF2DD97CC5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7-9DF0-433F-ACE8-B4D721A11F81}"/>
                </c:ext>
              </c:extLst>
            </c:dLbl>
            <c:dLbl>
              <c:idx val="477"/>
              <c:tx>
                <c:rich>
                  <a:bodyPr/>
                  <a:lstStyle/>
                  <a:p>
                    <a:fld id="{7A3FBF6D-C998-CB48-B80C-3AE44B41FA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8-9DF0-433F-ACE8-B4D721A11F81}"/>
                </c:ext>
              </c:extLst>
            </c:dLbl>
            <c:dLbl>
              <c:idx val="478"/>
              <c:tx>
                <c:rich>
                  <a:bodyPr/>
                  <a:lstStyle/>
                  <a:p>
                    <a:fld id="{9C01A434-1AAF-4849-9F01-3272D1F290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9-9DF0-433F-ACE8-B4D721A11F81}"/>
                </c:ext>
              </c:extLst>
            </c:dLbl>
            <c:dLbl>
              <c:idx val="479"/>
              <c:tx>
                <c:rich>
                  <a:bodyPr/>
                  <a:lstStyle/>
                  <a:p>
                    <a:fld id="{BB9D5BD3-212E-5E43-8D41-191DF78CC2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A-9DF0-433F-ACE8-B4D721A11F81}"/>
                </c:ext>
              </c:extLst>
            </c:dLbl>
            <c:dLbl>
              <c:idx val="480"/>
              <c:tx>
                <c:rich>
                  <a:bodyPr/>
                  <a:lstStyle/>
                  <a:p>
                    <a:fld id="{AE9BD3E7-9F46-1041-8C1F-95D6ADC6C8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B-9DF0-433F-ACE8-B4D721A11F81}"/>
                </c:ext>
              </c:extLst>
            </c:dLbl>
            <c:dLbl>
              <c:idx val="481"/>
              <c:tx>
                <c:rich>
                  <a:bodyPr/>
                  <a:lstStyle/>
                  <a:p>
                    <a:fld id="{D628A8A4-7491-FC43-86E1-16784DDCD2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C-9DF0-433F-ACE8-B4D721A11F81}"/>
                </c:ext>
              </c:extLst>
            </c:dLbl>
            <c:dLbl>
              <c:idx val="482"/>
              <c:tx>
                <c:rich>
                  <a:bodyPr/>
                  <a:lstStyle/>
                  <a:p>
                    <a:fld id="{6D7A43FB-6460-8B45-9976-6CD7A2B73C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D-9DF0-433F-ACE8-B4D721A11F81}"/>
                </c:ext>
              </c:extLst>
            </c:dLbl>
            <c:dLbl>
              <c:idx val="483"/>
              <c:tx>
                <c:rich>
                  <a:bodyPr/>
                  <a:lstStyle/>
                  <a:p>
                    <a:fld id="{7B0BDB19-8065-4547-B01D-B10E597573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E-9DF0-433F-ACE8-B4D721A11F81}"/>
                </c:ext>
              </c:extLst>
            </c:dLbl>
            <c:dLbl>
              <c:idx val="484"/>
              <c:tx>
                <c:rich>
                  <a:bodyPr/>
                  <a:lstStyle/>
                  <a:p>
                    <a:fld id="{1A432BED-6534-4D4E-9268-D6D236B840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2F-9DF0-433F-ACE8-B4D721A11F81}"/>
                </c:ext>
              </c:extLst>
            </c:dLbl>
            <c:dLbl>
              <c:idx val="485"/>
              <c:tx>
                <c:rich>
                  <a:bodyPr/>
                  <a:lstStyle/>
                  <a:p>
                    <a:fld id="{540D2464-ADB0-6040-91E9-42154B34F5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0-9DF0-433F-ACE8-B4D721A11F81}"/>
                </c:ext>
              </c:extLst>
            </c:dLbl>
            <c:dLbl>
              <c:idx val="486"/>
              <c:tx>
                <c:rich>
                  <a:bodyPr/>
                  <a:lstStyle/>
                  <a:p>
                    <a:fld id="{0BB8C175-906B-B044-873E-7F7AE319FA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1-9DF0-433F-ACE8-B4D721A11F81}"/>
                </c:ext>
              </c:extLst>
            </c:dLbl>
            <c:dLbl>
              <c:idx val="487"/>
              <c:tx>
                <c:rich>
                  <a:bodyPr/>
                  <a:lstStyle/>
                  <a:p>
                    <a:fld id="{EA4FAC38-76C8-3E46-9835-34C2D664FF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2-9DF0-433F-ACE8-B4D721A11F81}"/>
                </c:ext>
              </c:extLst>
            </c:dLbl>
            <c:dLbl>
              <c:idx val="488"/>
              <c:tx>
                <c:rich>
                  <a:bodyPr/>
                  <a:lstStyle/>
                  <a:p>
                    <a:fld id="{604E0E14-9BD3-3541-AB8D-1D0D8A34D4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3-9DF0-433F-ACE8-B4D721A11F81}"/>
                </c:ext>
              </c:extLst>
            </c:dLbl>
            <c:dLbl>
              <c:idx val="489"/>
              <c:tx>
                <c:rich>
                  <a:bodyPr/>
                  <a:lstStyle/>
                  <a:p>
                    <a:fld id="{5E8D6468-D46B-894C-9297-E2B0A07FE5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4-9DF0-433F-ACE8-B4D721A11F81}"/>
                </c:ext>
              </c:extLst>
            </c:dLbl>
            <c:dLbl>
              <c:idx val="490"/>
              <c:tx>
                <c:rich>
                  <a:bodyPr/>
                  <a:lstStyle/>
                  <a:p>
                    <a:fld id="{7BF31C2D-9461-2341-9B30-684625AC02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5-9DF0-433F-ACE8-B4D721A11F81}"/>
                </c:ext>
              </c:extLst>
            </c:dLbl>
            <c:dLbl>
              <c:idx val="491"/>
              <c:tx>
                <c:rich>
                  <a:bodyPr/>
                  <a:lstStyle/>
                  <a:p>
                    <a:fld id="{A2A881C8-1B91-1F49-94A2-A1DD0F6D55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6-9DF0-433F-ACE8-B4D721A11F81}"/>
                </c:ext>
              </c:extLst>
            </c:dLbl>
            <c:dLbl>
              <c:idx val="49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37-9DF0-433F-ACE8-B4D721A11F81}"/>
                </c:ext>
              </c:extLst>
            </c:dLbl>
            <c:dLbl>
              <c:idx val="49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38-9DF0-433F-ACE8-B4D721A11F81}"/>
                </c:ext>
              </c:extLst>
            </c:dLbl>
            <c:dLbl>
              <c:idx val="494"/>
              <c:tx>
                <c:rich>
                  <a:bodyPr/>
                  <a:lstStyle/>
                  <a:p>
                    <a:fld id="{F07CC3A0-0541-C94B-91E1-DAA07E5D23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9-9DF0-433F-ACE8-B4D721A11F81}"/>
                </c:ext>
              </c:extLst>
            </c:dLbl>
            <c:dLbl>
              <c:idx val="495"/>
              <c:tx>
                <c:rich>
                  <a:bodyPr/>
                  <a:lstStyle/>
                  <a:p>
                    <a:fld id="{C28E902D-D397-B143-9F70-905FA8FDAC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A-9DF0-433F-ACE8-B4D721A11F81}"/>
                </c:ext>
              </c:extLst>
            </c:dLbl>
            <c:dLbl>
              <c:idx val="496"/>
              <c:tx>
                <c:rich>
                  <a:bodyPr/>
                  <a:lstStyle/>
                  <a:p>
                    <a:fld id="{801B4F5D-E1EA-4449-B49A-2ECEA64EFF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B-9DF0-433F-ACE8-B4D721A11F81}"/>
                </c:ext>
              </c:extLst>
            </c:dLbl>
            <c:dLbl>
              <c:idx val="497"/>
              <c:tx>
                <c:rich>
                  <a:bodyPr/>
                  <a:lstStyle/>
                  <a:p>
                    <a:fld id="{87B060A2-3812-4848-A875-D8AE63827F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C-9DF0-433F-ACE8-B4D721A11F81}"/>
                </c:ext>
              </c:extLst>
            </c:dLbl>
            <c:dLbl>
              <c:idx val="498"/>
              <c:tx>
                <c:rich>
                  <a:bodyPr/>
                  <a:lstStyle/>
                  <a:p>
                    <a:fld id="{A98BEAE5-6C8C-3141-930A-8E61DFF38D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D-9DF0-433F-ACE8-B4D721A11F81}"/>
                </c:ext>
              </c:extLst>
            </c:dLbl>
            <c:dLbl>
              <c:idx val="499"/>
              <c:tx>
                <c:rich>
                  <a:bodyPr/>
                  <a:lstStyle/>
                  <a:p>
                    <a:fld id="{C21CBFA8-8EA1-2D4B-93E0-84F0438FB6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E-9DF0-433F-ACE8-B4D721A11F81}"/>
                </c:ext>
              </c:extLst>
            </c:dLbl>
            <c:dLbl>
              <c:idx val="500"/>
              <c:tx>
                <c:rich>
                  <a:bodyPr/>
                  <a:lstStyle/>
                  <a:p>
                    <a:fld id="{546E9CFF-A8A2-6840-9850-7DE88A5CA4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F-9DF0-433F-ACE8-B4D721A11F81}"/>
                </c:ext>
              </c:extLst>
            </c:dLbl>
            <c:dLbl>
              <c:idx val="501"/>
              <c:tx>
                <c:rich>
                  <a:bodyPr/>
                  <a:lstStyle/>
                  <a:p>
                    <a:fld id="{4D19F492-6CD4-5842-BD9F-BA3092F412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0-9DF0-433F-ACE8-B4D721A11F81}"/>
                </c:ext>
              </c:extLst>
            </c:dLbl>
            <c:dLbl>
              <c:idx val="502"/>
              <c:tx>
                <c:rich>
                  <a:bodyPr/>
                  <a:lstStyle/>
                  <a:p>
                    <a:fld id="{6DC2FB87-E382-8442-9E2C-D0C4E36A0A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1-9DF0-433F-ACE8-B4D721A11F81}"/>
                </c:ext>
              </c:extLst>
            </c:dLbl>
            <c:dLbl>
              <c:idx val="503"/>
              <c:tx>
                <c:rich>
                  <a:bodyPr/>
                  <a:lstStyle/>
                  <a:p>
                    <a:fld id="{8433818D-B91E-0440-9C55-A4F8B2CB9E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2-9DF0-433F-ACE8-B4D721A11F81}"/>
                </c:ext>
              </c:extLst>
            </c:dLbl>
            <c:dLbl>
              <c:idx val="504"/>
              <c:tx>
                <c:rich>
                  <a:bodyPr/>
                  <a:lstStyle/>
                  <a:p>
                    <a:fld id="{EC66A2DF-93CD-F14E-8257-2746B159D4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3-9DF0-433F-ACE8-B4D721A11F81}"/>
                </c:ext>
              </c:extLst>
            </c:dLbl>
            <c:dLbl>
              <c:idx val="505"/>
              <c:tx>
                <c:rich>
                  <a:bodyPr/>
                  <a:lstStyle/>
                  <a:p>
                    <a:fld id="{D4F77008-E943-6C4B-A149-1D00011E68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4-9DF0-433F-ACE8-B4D721A11F81}"/>
                </c:ext>
              </c:extLst>
            </c:dLbl>
            <c:dLbl>
              <c:idx val="506"/>
              <c:tx>
                <c:rich>
                  <a:bodyPr/>
                  <a:lstStyle/>
                  <a:p>
                    <a:fld id="{D0AAAD3A-31A9-204E-BF64-BE055BE529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5-9DF0-433F-ACE8-B4D721A11F81}"/>
                </c:ext>
              </c:extLst>
            </c:dLbl>
            <c:dLbl>
              <c:idx val="507"/>
              <c:tx>
                <c:rich>
                  <a:bodyPr/>
                  <a:lstStyle/>
                  <a:p>
                    <a:fld id="{B64339C6-7D1E-EB49-86CD-D1C8628594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6-9DF0-433F-ACE8-B4D721A11F81}"/>
                </c:ext>
              </c:extLst>
            </c:dLbl>
            <c:dLbl>
              <c:idx val="508"/>
              <c:tx>
                <c:rich>
                  <a:bodyPr/>
                  <a:lstStyle/>
                  <a:p>
                    <a:fld id="{944AA8B4-59BD-2449-BCEC-BE1EB045EF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7-9DF0-433F-ACE8-B4D721A11F81}"/>
                </c:ext>
              </c:extLst>
            </c:dLbl>
            <c:dLbl>
              <c:idx val="509"/>
              <c:tx>
                <c:rich>
                  <a:bodyPr/>
                  <a:lstStyle/>
                  <a:p>
                    <a:fld id="{78EF2DEF-9C8F-7D4F-900A-22D9ED8D91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8-9DF0-433F-ACE8-B4D721A11F81}"/>
                </c:ext>
              </c:extLst>
            </c:dLbl>
            <c:dLbl>
              <c:idx val="5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49-9DF0-433F-ACE8-B4D721A11F81}"/>
                </c:ext>
              </c:extLst>
            </c:dLbl>
            <c:dLbl>
              <c:idx val="511"/>
              <c:tx>
                <c:rich>
                  <a:bodyPr/>
                  <a:lstStyle/>
                  <a:p>
                    <a:fld id="{ACA82DDA-BFCC-944E-AA24-C88A139B71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A-9DF0-433F-ACE8-B4D721A11F81}"/>
                </c:ext>
              </c:extLst>
            </c:dLbl>
            <c:dLbl>
              <c:idx val="512"/>
              <c:tx>
                <c:rich>
                  <a:bodyPr/>
                  <a:lstStyle/>
                  <a:p>
                    <a:fld id="{CCCEE65D-C6D7-4F41-95C9-5754C6A82A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B-9DF0-433F-ACE8-B4D721A11F81}"/>
                </c:ext>
              </c:extLst>
            </c:dLbl>
            <c:dLbl>
              <c:idx val="513"/>
              <c:tx>
                <c:rich>
                  <a:bodyPr/>
                  <a:lstStyle/>
                  <a:p>
                    <a:fld id="{7E67DC79-C8B1-4E4A-A75A-0A7C99744A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C-9DF0-433F-ACE8-B4D721A11F81}"/>
                </c:ext>
              </c:extLst>
            </c:dLbl>
            <c:dLbl>
              <c:idx val="514"/>
              <c:tx>
                <c:rich>
                  <a:bodyPr/>
                  <a:lstStyle/>
                  <a:p>
                    <a:fld id="{76D1364E-5F0E-F644-BFCB-4D43C39CF6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D-9DF0-433F-ACE8-B4D721A11F81}"/>
                </c:ext>
              </c:extLst>
            </c:dLbl>
            <c:dLbl>
              <c:idx val="515"/>
              <c:tx>
                <c:rich>
                  <a:bodyPr/>
                  <a:lstStyle/>
                  <a:p>
                    <a:fld id="{FD0D35C6-F2B7-6940-A86C-E1E8120B9D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E-9DF0-433F-ACE8-B4D721A11F81}"/>
                </c:ext>
              </c:extLst>
            </c:dLbl>
            <c:dLbl>
              <c:idx val="516"/>
              <c:tx>
                <c:rich>
                  <a:bodyPr/>
                  <a:lstStyle/>
                  <a:p>
                    <a:fld id="{7E669D09-395F-D347-9CBC-C3548782B2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F-9DF0-433F-ACE8-B4D721A11F81}"/>
                </c:ext>
              </c:extLst>
            </c:dLbl>
            <c:dLbl>
              <c:idx val="517"/>
              <c:tx>
                <c:rich>
                  <a:bodyPr/>
                  <a:lstStyle/>
                  <a:p>
                    <a:fld id="{E906B1FC-1277-384F-AF1A-049787FB36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0-9DF0-433F-ACE8-B4D721A11F81}"/>
                </c:ext>
              </c:extLst>
            </c:dLbl>
            <c:dLbl>
              <c:idx val="518"/>
              <c:tx>
                <c:rich>
                  <a:bodyPr/>
                  <a:lstStyle/>
                  <a:p>
                    <a:fld id="{B3295521-D57B-564E-9193-9D53454438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1-9DF0-433F-ACE8-B4D721A11F81}"/>
                </c:ext>
              </c:extLst>
            </c:dLbl>
            <c:dLbl>
              <c:idx val="5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52-9DF0-433F-ACE8-B4D721A11F81}"/>
                </c:ext>
              </c:extLst>
            </c:dLbl>
            <c:dLbl>
              <c:idx val="520"/>
              <c:tx>
                <c:rich>
                  <a:bodyPr/>
                  <a:lstStyle/>
                  <a:p>
                    <a:fld id="{3A8FB742-CBA4-B745-88D8-EF99B3AD35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3-9DF0-433F-ACE8-B4D721A11F81}"/>
                </c:ext>
              </c:extLst>
            </c:dLbl>
            <c:dLbl>
              <c:idx val="5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54-9DF0-433F-ACE8-B4D721A11F81}"/>
                </c:ext>
              </c:extLst>
            </c:dLbl>
            <c:dLbl>
              <c:idx val="522"/>
              <c:tx>
                <c:rich>
                  <a:bodyPr/>
                  <a:lstStyle/>
                  <a:p>
                    <a:fld id="{18B06BC3-8FDC-CA4C-8642-9160DE5562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5-9DF0-433F-ACE8-B4D721A11F81}"/>
                </c:ext>
              </c:extLst>
            </c:dLbl>
            <c:dLbl>
              <c:idx val="523"/>
              <c:tx>
                <c:rich>
                  <a:bodyPr/>
                  <a:lstStyle/>
                  <a:p>
                    <a:fld id="{ACDB525A-2967-5949-8002-A982FEC036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6-9DF0-433F-ACE8-B4D721A11F81}"/>
                </c:ext>
              </c:extLst>
            </c:dLbl>
            <c:dLbl>
              <c:idx val="524"/>
              <c:tx>
                <c:rich>
                  <a:bodyPr/>
                  <a:lstStyle/>
                  <a:p>
                    <a:fld id="{D77644ED-8387-1542-9103-998660C581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7-9DF0-433F-ACE8-B4D721A11F81}"/>
                </c:ext>
              </c:extLst>
            </c:dLbl>
            <c:dLbl>
              <c:idx val="52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58-9DF0-433F-ACE8-B4D721A11F81}"/>
                </c:ext>
              </c:extLst>
            </c:dLbl>
            <c:dLbl>
              <c:idx val="5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59-9DF0-433F-ACE8-B4D721A11F81}"/>
                </c:ext>
              </c:extLst>
            </c:dLbl>
            <c:dLbl>
              <c:idx val="5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5A-9DF0-433F-ACE8-B4D721A11F81}"/>
                </c:ext>
              </c:extLst>
            </c:dLbl>
            <c:dLbl>
              <c:idx val="528"/>
              <c:tx>
                <c:rich>
                  <a:bodyPr/>
                  <a:lstStyle/>
                  <a:p>
                    <a:fld id="{417A9B53-9FB3-C444-AA38-E1FBFDB89C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B-9DF0-433F-ACE8-B4D721A11F81}"/>
                </c:ext>
              </c:extLst>
            </c:dLbl>
            <c:dLbl>
              <c:idx val="529"/>
              <c:tx>
                <c:rich>
                  <a:bodyPr/>
                  <a:lstStyle/>
                  <a:p>
                    <a:fld id="{8176F61B-6C23-5741-A903-B0B52234F3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C-9DF0-433F-ACE8-B4D721A11F81}"/>
                </c:ext>
              </c:extLst>
            </c:dLbl>
            <c:dLbl>
              <c:idx val="530"/>
              <c:tx>
                <c:rich>
                  <a:bodyPr/>
                  <a:lstStyle/>
                  <a:p>
                    <a:fld id="{982CE3AB-A0BD-2545-906B-FC25E796DC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D-9DF0-433F-ACE8-B4D721A11F81}"/>
                </c:ext>
              </c:extLst>
            </c:dLbl>
            <c:dLbl>
              <c:idx val="531"/>
              <c:tx>
                <c:rich>
                  <a:bodyPr/>
                  <a:lstStyle/>
                  <a:p>
                    <a:fld id="{67DC0D8A-EA3C-BF4B-B1F8-637832D4F3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E-9DF0-433F-ACE8-B4D721A11F81}"/>
                </c:ext>
              </c:extLst>
            </c:dLbl>
            <c:dLbl>
              <c:idx val="532"/>
              <c:tx>
                <c:rich>
                  <a:bodyPr/>
                  <a:lstStyle/>
                  <a:p>
                    <a:fld id="{D03C96DF-623D-5A49-B06D-7DB54485F3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F-9DF0-433F-ACE8-B4D721A11F81}"/>
                </c:ext>
              </c:extLst>
            </c:dLbl>
            <c:dLbl>
              <c:idx val="533"/>
              <c:tx>
                <c:rich>
                  <a:bodyPr/>
                  <a:lstStyle/>
                  <a:p>
                    <a:fld id="{13EA69DB-F070-8843-9F36-CE97F4347B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0-9DF0-433F-ACE8-B4D721A11F81}"/>
                </c:ext>
              </c:extLst>
            </c:dLbl>
            <c:dLbl>
              <c:idx val="53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61-9DF0-433F-ACE8-B4D721A11F81}"/>
                </c:ext>
              </c:extLst>
            </c:dLbl>
            <c:dLbl>
              <c:idx val="535"/>
              <c:tx>
                <c:rich>
                  <a:bodyPr/>
                  <a:lstStyle/>
                  <a:p>
                    <a:fld id="{2B0A65CA-7D9E-854E-A72D-8C377364C1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2-9DF0-433F-ACE8-B4D721A11F81}"/>
                </c:ext>
              </c:extLst>
            </c:dLbl>
            <c:dLbl>
              <c:idx val="5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63-9DF0-433F-ACE8-B4D721A11F81}"/>
                </c:ext>
              </c:extLst>
            </c:dLbl>
            <c:dLbl>
              <c:idx val="537"/>
              <c:tx>
                <c:rich>
                  <a:bodyPr/>
                  <a:lstStyle/>
                  <a:p>
                    <a:fld id="{EBF98826-308B-354C-B3CD-E821A0F997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4-9DF0-433F-ACE8-B4D721A11F81}"/>
                </c:ext>
              </c:extLst>
            </c:dLbl>
            <c:dLbl>
              <c:idx val="538"/>
              <c:tx>
                <c:rich>
                  <a:bodyPr/>
                  <a:lstStyle/>
                  <a:p>
                    <a:fld id="{1A1EC8A6-10EB-9640-A684-2E8B114A4B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5-9DF0-433F-ACE8-B4D721A11F81}"/>
                </c:ext>
              </c:extLst>
            </c:dLbl>
            <c:dLbl>
              <c:idx val="539"/>
              <c:tx>
                <c:rich>
                  <a:bodyPr/>
                  <a:lstStyle/>
                  <a:p>
                    <a:fld id="{FAC0935E-9D01-F84B-B59E-217389BB36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6-9DF0-433F-ACE8-B4D721A11F81}"/>
                </c:ext>
              </c:extLst>
            </c:dLbl>
            <c:dLbl>
              <c:idx val="540"/>
              <c:tx>
                <c:rich>
                  <a:bodyPr/>
                  <a:lstStyle/>
                  <a:p>
                    <a:fld id="{3811D63C-7925-6F4F-BDB1-DB6D408DF9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7-9DF0-433F-ACE8-B4D721A11F81}"/>
                </c:ext>
              </c:extLst>
            </c:dLbl>
            <c:dLbl>
              <c:idx val="541"/>
              <c:tx>
                <c:rich>
                  <a:bodyPr/>
                  <a:lstStyle/>
                  <a:p>
                    <a:fld id="{056B70A0-226D-F943-8246-78160AD40C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8-9DF0-433F-ACE8-B4D721A11F81}"/>
                </c:ext>
              </c:extLst>
            </c:dLbl>
            <c:dLbl>
              <c:idx val="542"/>
              <c:tx>
                <c:rich>
                  <a:bodyPr/>
                  <a:lstStyle/>
                  <a:p>
                    <a:fld id="{272A6243-06D7-6E4A-9632-D2E3102523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9-9DF0-433F-ACE8-B4D721A11F81}"/>
                </c:ext>
              </c:extLst>
            </c:dLbl>
            <c:dLbl>
              <c:idx val="543"/>
              <c:tx>
                <c:rich>
                  <a:bodyPr/>
                  <a:lstStyle/>
                  <a:p>
                    <a:fld id="{B872F55C-D69A-5E4B-9AB5-4ED172F841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A-9DF0-433F-ACE8-B4D721A11F81}"/>
                </c:ext>
              </c:extLst>
            </c:dLbl>
            <c:dLbl>
              <c:idx val="544"/>
              <c:tx>
                <c:rich>
                  <a:bodyPr/>
                  <a:lstStyle/>
                  <a:p>
                    <a:fld id="{F9F695AD-9AFE-B540-9550-4E636F99F8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B-9DF0-433F-ACE8-B4D721A11F81}"/>
                </c:ext>
              </c:extLst>
            </c:dLbl>
            <c:dLbl>
              <c:idx val="54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6C-9DF0-433F-ACE8-B4D721A11F81}"/>
                </c:ext>
              </c:extLst>
            </c:dLbl>
            <c:dLbl>
              <c:idx val="54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6D-9DF0-433F-ACE8-B4D721A11F81}"/>
                </c:ext>
              </c:extLst>
            </c:dLbl>
            <c:dLbl>
              <c:idx val="547"/>
              <c:tx>
                <c:rich>
                  <a:bodyPr/>
                  <a:lstStyle/>
                  <a:p>
                    <a:fld id="{F0669FDB-0373-8A43-80CD-C2B3FF580E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E-9DF0-433F-ACE8-B4D721A11F81}"/>
                </c:ext>
              </c:extLst>
            </c:dLbl>
            <c:dLbl>
              <c:idx val="548"/>
              <c:tx>
                <c:rich>
                  <a:bodyPr/>
                  <a:lstStyle/>
                  <a:p>
                    <a:fld id="{78145FAA-9965-CA48-9766-566523D63A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F-9DF0-433F-ACE8-B4D721A11F81}"/>
                </c:ext>
              </c:extLst>
            </c:dLbl>
            <c:dLbl>
              <c:idx val="549"/>
              <c:tx>
                <c:rich>
                  <a:bodyPr/>
                  <a:lstStyle/>
                  <a:p>
                    <a:fld id="{DB743CD8-EF46-F54D-A1C1-752747DA4C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0-9DF0-433F-ACE8-B4D721A11F81}"/>
                </c:ext>
              </c:extLst>
            </c:dLbl>
            <c:dLbl>
              <c:idx val="550"/>
              <c:tx>
                <c:rich>
                  <a:bodyPr/>
                  <a:lstStyle/>
                  <a:p>
                    <a:fld id="{5A7CC7DC-0D97-5446-BE3A-A64E97D4E0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1-9DF0-433F-ACE8-B4D721A11F81}"/>
                </c:ext>
              </c:extLst>
            </c:dLbl>
            <c:dLbl>
              <c:idx val="551"/>
              <c:tx>
                <c:rich>
                  <a:bodyPr/>
                  <a:lstStyle/>
                  <a:p>
                    <a:fld id="{4650A02A-0947-9949-88C1-5C4601B7A2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2-9DF0-433F-ACE8-B4D721A11F81}"/>
                </c:ext>
              </c:extLst>
            </c:dLbl>
            <c:dLbl>
              <c:idx val="552"/>
              <c:tx>
                <c:rich>
                  <a:bodyPr/>
                  <a:lstStyle/>
                  <a:p>
                    <a:fld id="{CDA29C90-23BF-054F-B6A5-859152F1AB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3-9DF0-433F-ACE8-B4D721A11F81}"/>
                </c:ext>
              </c:extLst>
            </c:dLbl>
            <c:dLbl>
              <c:idx val="553"/>
              <c:tx>
                <c:rich>
                  <a:bodyPr/>
                  <a:lstStyle/>
                  <a:p>
                    <a:fld id="{B4FEA0DC-A578-A04B-9928-840DC121E1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4-9DF0-433F-ACE8-B4D721A11F81}"/>
                </c:ext>
              </c:extLst>
            </c:dLbl>
            <c:dLbl>
              <c:idx val="554"/>
              <c:tx>
                <c:rich>
                  <a:bodyPr/>
                  <a:lstStyle/>
                  <a:p>
                    <a:fld id="{BEE06664-34DD-C24C-A1AB-D495F58174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5-9DF0-433F-ACE8-B4D721A11F81}"/>
                </c:ext>
              </c:extLst>
            </c:dLbl>
            <c:dLbl>
              <c:idx val="555"/>
              <c:tx>
                <c:rich>
                  <a:bodyPr/>
                  <a:lstStyle/>
                  <a:p>
                    <a:fld id="{B7E3A8EE-686D-3D44-9A56-C0FCEC2650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6-9DF0-433F-ACE8-B4D721A11F81}"/>
                </c:ext>
              </c:extLst>
            </c:dLbl>
            <c:dLbl>
              <c:idx val="556"/>
              <c:tx>
                <c:rich>
                  <a:bodyPr/>
                  <a:lstStyle/>
                  <a:p>
                    <a:fld id="{8AD5B146-0923-4941-BC83-8E236D73D7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7-9DF0-433F-ACE8-B4D721A11F81}"/>
                </c:ext>
              </c:extLst>
            </c:dLbl>
            <c:dLbl>
              <c:idx val="557"/>
              <c:tx>
                <c:rich>
                  <a:bodyPr/>
                  <a:lstStyle/>
                  <a:p>
                    <a:fld id="{90FC1706-F361-ED4E-9840-A313AE0102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8-9DF0-433F-ACE8-B4D721A11F81}"/>
                </c:ext>
              </c:extLst>
            </c:dLbl>
            <c:dLbl>
              <c:idx val="55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79-9DF0-433F-ACE8-B4D721A11F81}"/>
                </c:ext>
              </c:extLst>
            </c:dLbl>
            <c:dLbl>
              <c:idx val="559"/>
              <c:tx>
                <c:rich>
                  <a:bodyPr/>
                  <a:lstStyle/>
                  <a:p>
                    <a:fld id="{FFBB64AE-C51F-4140-B1DD-EE81F47A43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A-9DF0-433F-ACE8-B4D721A11F81}"/>
                </c:ext>
              </c:extLst>
            </c:dLbl>
            <c:dLbl>
              <c:idx val="560"/>
              <c:tx>
                <c:rich>
                  <a:bodyPr/>
                  <a:lstStyle/>
                  <a:p>
                    <a:fld id="{6E11B328-0B53-2044-9201-F593BACA46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B-9DF0-433F-ACE8-B4D721A11F81}"/>
                </c:ext>
              </c:extLst>
            </c:dLbl>
            <c:dLbl>
              <c:idx val="561"/>
              <c:tx>
                <c:rich>
                  <a:bodyPr/>
                  <a:lstStyle/>
                  <a:p>
                    <a:fld id="{1FD6E96E-A2B9-A54E-9A33-C93419F414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C-9DF0-433F-ACE8-B4D721A11F81}"/>
                </c:ext>
              </c:extLst>
            </c:dLbl>
            <c:dLbl>
              <c:idx val="562"/>
              <c:tx>
                <c:rich>
                  <a:bodyPr/>
                  <a:lstStyle/>
                  <a:p>
                    <a:fld id="{8B79F69B-87D0-F44A-9631-028A650596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D-9DF0-433F-ACE8-B4D721A11F81}"/>
                </c:ext>
              </c:extLst>
            </c:dLbl>
            <c:dLbl>
              <c:idx val="563"/>
              <c:tx>
                <c:rich>
                  <a:bodyPr/>
                  <a:lstStyle/>
                  <a:p>
                    <a:fld id="{E6948B9E-AAF6-144E-B549-0D1BEA22B4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E-9DF0-433F-ACE8-B4D721A11F81}"/>
                </c:ext>
              </c:extLst>
            </c:dLbl>
            <c:dLbl>
              <c:idx val="564"/>
              <c:tx>
                <c:rich>
                  <a:bodyPr/>
                  <a:lstStyle/>
                  <a:p>
                    <a:fld id="{DEA1B627-F83F-304B-AD1B-D552E4D6F5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F-9DF0-433F-ACE8-B4D721A11F81}"/>
                </c:ext>
              </c:extLst>
            </c:dLbl>
            <c:dLbl>
              <c:idx val="565"/>
              <c:tx>
                <c:rich>
                  <a:bodyPr/>
                  <a:lstStyle/>
                  <a:p>
                    <a:fld id="{BB9AAE99-4AC2-2D47-BD28-520B60E436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0-9DF0-433F-ACE8-B4D721A11F81}"/>
                </c:ext>
              </c:extLst>
            </c:dLbl>
            <c:dLbl>
              <c:idx val="566"/>
              <c:tx>
                <c:rich>
                  <a:bodyPr/>
                  <a:lstStyle/>
                  <a:p>
                    <a:fld id="{B971FE9A-720F-EA4E-957D-B3146725F6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1-9DF0-433F-ACE8-B4D721A11F81}"/>
                </c:ext>
              </c:extLst>
            </c:dLbl>
            <c:dLbl>
              <c:idx val="567"/>
              <c:tx>
                <c:rich>
                  <a:bodyPr/>
                  <a:lstStyle/>
                  <a:p>
                    <a:fld id="{D8D5BC83-4DD8-C24B-B920-6AC0B47A03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2-9DF0-433F-ACE8-B4D721A11F81}"/>
                </c:ext>
              </c:extLst>
            </c:dLbl>
            <c:dLbl>
              <c:idx val="568"/>
              <c:tx>
                <c:rich>
                  <a:bodyPr/>
                  <a:lstStyle/>
                  <a:p>
                    <a:fld id="{3ADED84B-B99F-5D44-8E5E-B8D8F72FC9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3-9DF0-433F-ACE8-B4D721A11F81}"/>
                </c:ext>
              </c:extLst>
            </c:dLbl>
            <c:dLbl>
              <c:idx val="569"/>
              <c:tx>
                <c:rich>
                  <a:bodyPr/>
                  <a:lstStyle/>
                  <a:p>
                    <a:fld id="{7D7732D5-E27E-DC4B-A018-59BC29C38B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4-9DF0-433F-ACE8-B4D721A11F81}"/>
                </c:ext>
              </c:extLst>
            </c:dLbl>
            <c:dLbl>
              <c:idx val="570"/>
              <c:tx>
                <c:rich>
                  <a:bodyPr/>
                  <a:lstStyle/>
                  <a:p>
                    <a:fld id="{BC86B38E-B361-7F41-B64E-59EE6096FE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5-9DF0-433F-ACE8-B4D721A11F81}"/>
                </c:ext>
              </c:extLst>
            </c:dLbl>
            <c:dLbl>
              <c:idx val="57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286-9DF0-433F-ACE8-B4D721A11F81}"/>
                </c:ext>
              </c:extLst>
            </c:dLbl>
            <c:dLbl>
              <c:idx val="572"/>
              <c:tx>
                <c:rich>
                  <a:bodyPr/>
                  <a:lstStyle/>
                  <a:p>
                    <a:fld id="{FC6139CD-8BF0-C746-899C-B8BAC2C57B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7-9DF0-433F-ACE8-B4D721A11F81}"/>
                </c:ext>
              </c:extLst>
            </c:dLbl>
            <c:dLbl>
              <c:idx val="573"/>
              <c:tx>
                <c:rich>
                  <a:bodyPr/>
                  <a:lstStyle/>
                  <a:p>
                    <a:fld id="{C5A1A5DF-6DBF-5646-8E6B-43C48283AF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8-9DF0-433F-ACE8-B4D721A11F81}"/>
                </c:ext>
              </c:extLst>
            </c:dLbl>
            <c:dLbl>
              <c:idx val="574"/>
              <c:tx>
                <c:rich>
                  <a:bodyPr/>
                  <a:lstStyle/>
                  <a:p>
                    <a:fld id="{8DE1559F-A848-F746-8C47-16CB8F3AFE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9-9DF0-433F-ACE8-B4D721A11F81}"/>
                </c:ext>
              </c:extLst>
            </c:dLbl>
            <c:dLbl>
              <c:idx val="575"/>
              <c:tx>
                <c:rich>
                  <a:bodyPr/>
                  <a:lstStyle/>
                  <a:p>
                    <a:fld id="{6BF51C21-5F97-6041-ADF8-9AF72E0FD8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8A-9DF0-433F-ACE8-B4D721A11F81}"/>
                </c:ext>
              </c:extLst>
            </c:dLbl>
            <c:dLbl>
              <c:idx val="576"/>
              <c:layout>
                <c:manualLayout>
                  <c:x val="1.670443212866423E-3"/>
                  <c:y val="-6.274989559183218E-2"/>
                </c:manualLayout>
              </c:layout>
              <c:tx>
                <c:rich>
                  <a:bodyPr/>
                  <a:lstStyle/>
                  <a:p>
                    <a:fld id="{C151E069-3A89-8941-B2CC-CF4CA6EF2F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B-9DF0-433F-ACE8-B4D721A11F81}"/>
                </c:ext>
              </c:extLst>
            </c:dLbl>
            <c:dLbl>
              <c:idx val="577"/>
              <c:tx>
                <c:rich>
                  <a:bodyPr/>
                  <a:lstStyle/>
                  <a:p>
                    <a:fld id="{3EF89CBC-3BC3-9047-9880-CD262DA6CF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E832-4CB1-950E-11AE8102D7B2}"/>
                </c:ext>
              </c:extLst>
            </c:dLbl>
            <c:dLbl>
              <c:idx val="578"/>
              <c:tx>
                <c:rich>
                  <a:bodyPr/>
                  <a:lstStyle/>
                  <a:p>
                    <a:fld id="{D259B4B7-988A-9F43-9E30-ACA6677EA4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942-42E8-BF8A-3894AC266447}"/>
                </c:ext>
              </c:extLst>
            </c:dLbl>
            <c:dLbl>
              <c:idx val="579"/>
              <c:tx>
                <c:rich>
                  <a:bodyPr/>
                  <a:lstStyle/>
                  <a:p>
                    <a:fld id="{FB6F4E5B-64B4-2641-83BE-E437D49D0B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942-42E8-BF8A-3894AC266447}"/>
                </c:ext>
              </c:extLst>
            </c:dLbl>
            <c:dLbl>
              <c:idx val="580"/>
              <c:tx>
                <c:rich>
                  <a:bodyPr/>
                  <a:lstStyle/>
                  <a:p>
                    <a:fld id="{34E683FF-6602-7745-84D7-C8A53F8230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942-42E8-BF8A-3894AC266447}"/>
                </c:ext>
              </c:extLst>
            </c:dLbl>
            <c:dLbl>
              <c:idx val="581"/>
              <c:tx>
                <c:rich>
                  <a:bodyPr/>
                  <a:lstStyle/>
                  <a:p>
                    <a:fld id="{4A8645F9-03BB-8D4C-82F3-5E14159D42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942-42E8-BF8A-3894AC266447}"/>
                </c:ext>
              </c:extLst>
            </c:dLbl>
            <c:dLbl>
              <c:idx val="582"/>
              <c:tx>
                <c:rich>
                  <a:bodyPr/>
                  <a:lstStyle/>
                  <a:p>
                    <a:fld id="{075E3CE2-BF78-544F-9646-637F4A74E0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942-42E8-BF8A-3894AC266447}"/>
                </c:ext>
              </c:extLst>
            </c:dLbl>
            <c:dLbl>
              <c:idx val="583"/>
              <c:tx>
                <c:rich>
                  <a:bodyPr/>
                  <a:lstStyle/>
                  <a:p>
                    <a:fld id="{37E37439-3E81-D148-963D-2BB11E3671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942-42E8-BF8A-3894AC266447}"/>
                </c:ext>
              </c:extLst>
            </c:dLbl>
            <c:dLbl>
              <c:idx val="584"/>
              <c:tx>
                <c:rich>
                  <a:bodyPr/>
                  <a:lstStyle/>
                  <a:p>
                    <a:fld id="{3939B5EB-6AB7-6941-8F84-77AE84CAE0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EF31-48E2-B4F3-702F8EC368CF}"/>
                </c:ext>
              </c:extLst>
            </c:dLbl>
            <c:dLbl>
              <c:idx val="5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EF31-48E2-B4F3-702F8EC368CF}"/>
                </c:ext>
              </c:extLst>
            </c:dLbl>
            <c:dLbl>
              <c:idx val="586"/>
              <c:tx>
                <c:rich>
                  <a:bodyPr/>
                  <a:lstStyle/>
                  <a:p>
                    <a:fld id="{EDF6CEB0-9178-3B48-A345-9C8D52944D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EF31-48E2-B4F3-702F8EC368CF}"/>
                </c:ext>
              </c:extLst>
            </c:dLbl>
            <c:dLbl>
              <c:idx val="587"/>
              <c:tx>
                <c:rich>
                  <a:bodyPr/>
                  <a:lstStyle/>
                  <a:p>
                    <a:fld id="{9AD860C8-8D81-8A4A-9B30-274A9F8E91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EF31-48E2-B4F3-702F8EC368CF}"/>
                </c:ext>
              </c:extLst>
            </c:dLbl>
            <c:dLbl>
              <c:idx val="588"/>
              <c:tx>
                <c:rich>
                  <a:bodyPr/>
                  <a:lstStyle/>
                  <a:p>
                    <a:fld id="{B68BA1C9-6FEE-D54A-8822-56803BBA37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EF31-48E2-B4F3-702F8EC368CF}"/>
                </c:ext>
              </c:extLst>
            </c:dLbl>
            <c:dLbl>
              <c:idx val="589"/>
              <c:tx>
                <c:rich>
                  <a:bodyPr/>
                  <a:lstStyle/>
                  <a:p>
                    <a:fld id="{C2E0E339-D6B3-5449-870D-7952D8B923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EF31-48E2-B4F3-702F8EC368CF}"/>
                </c:ext>
              </c:extLst>
            </c:dLbl>
            <c:dLbl>
              <c:idx val="590"/>
              <c:tx>
                <c:rich>
                  <a:bodyPr/>
                  <a:lstStyle/>
                  <a:p>
                    <a:fld id="{58995A7B-6E51-554D-8EA7-756FCE5EE9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EF31-48E2-B4F3-702F8EC368CF}"/>
                </c:ext>
              </c:extLst>
            </c:dLbl>
            <c:dLbl>
              <c:idx val="591"/>
              <c:tx>
                <c:rich>
                  <a:bodyPr/>
                  <a:lstStyle/>
                  <a:p>
                    <a:fld id="{52748163-ED60-904C-9541-DD21ADFD34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EF31-48E2-B4F3-702F8EC368CF}"/>
                </c:ext>
              </c:extLst>
            </c:dLbl>
            <c:dLbl>
              <c:idx val="592"/>
              <c:tx>
                <c:rich>
                  <a:bodyPr/>
                  <a:lstStyle/>
                  <a:p>
                    <a:fld id="{444066B0-E471-874D-B29F-8834B459C0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6274-4350-8140-231A5078B4E1}"/>
                </c:ext>
              </c:extLst>
            </c:dLbl>
            <c:dLbl>
              <c:idx val="593"/>
              <c:tx>
                <c:rich>
                  <a:bodyPr/>
                  <a:lstStyle/>
                  <a:p>
                    <a:fld id="{18492CEC-6B80-3343-9F85-7734D6A07A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6274-4350-8140-231A5078B4E1}"/>
                </c:ext>
              </c:extLst>
            </c:dLbl>
            <c:dLbl>
              <c:idx val="594"/>
              <c:tx>
                <c:rich>
                  <a:bodyPr/>
                  <a:lstStyle/>
                  <a:p>
                    <a:fld id="{AC9950F3-F9D5-314C-8020-076C65B265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6274-4350-8140-231A5078B4E1}"/>
                </c:ext>
              </c:extLst>
            </c:dLbl>
            <c:dLbl>
              <c:idx val="595"/>
              <c:tx>
                <c:rich>
                  <a:bodyPr/>
                  <a:lstStyle/>
                  <a:p>
                    <a:fld id="{1E265761-1A99-9342-ABA3-81C9207628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6274-4350-8140-231A5078B4E1}"/>
                </c:ext>
              </c:extLst>
            </c:dLbl>
            <c:dLbl>
              <c:idx val="596"/>
              <c:tx>
                <c:rich>
                  <a:bodyPr/>
                  <a:lstStyle/>
                  <a:p>
                    <a:fld id="{775BC06A-812B-5B48-9A6F-4C75CB2D44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6274-4350-8140-231A5078B4E1}"/>
                </c:ext>
              </c:extLst>
            </c:dLbl>
            <c:dLbl>
              <c:idx val="597"/>
              <c:tx>
                <c:rich>
                  <a:bodyPr/>
                  <a:lstStyle/>
                  <a:p>
                    <a:fld id="{FA3B1054-EC4A-DA42-BAF1-AAB1D5EC14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6274-4350-8140-231A5078B4E1}"/>
                </c:ext>
              </c:extLst>
            </c:dLbl>
            <c:dLbl>
              <c:idx val="598"/>
              <c:tx>
                <c:rich>
                  <a:bodyPr/>
                  <a:lstStyle/>
                  <a:p>
                    <a:fld id="{126C1D59-8A1E-DE45-A656-1E2C1EC184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6274-4350-8140-231A5078B4E1}"/>
                </c:ext>
              </c:extLst>
            </c:dLbl>
            <c:dLbl>
              <c:idx val="599"/>
              <c:tx>
                <c:rich>
                  <a:bodyPr/>
                  <a:lstStyle/>
                  <a:p>
                    <a:fld id="{9EED4F9E-5702-AD4C-B5B5-598D729D93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6274-4350-8140-231A5078B4E1}"/>
                </c:ext>
              </c:extLst>
            </c:dLbl>
            <c:dLbl>
              <c:idx val="60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6274-4350-8140-231A5078B4E1}"/>
                </c:ext>
              </c:extLst>
            </c:dLbl>
            <c:dLbl>
              <c:idx val="601"/>
              <c:tx>
                <c:rich>
                  <a:bodyPr/>
                  <a:lstStyle/>
                  <a:p>
                    <a:fld id="{0A8142C2-B885-8349-907F-E933DACC23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6274-4350-8140-231A5078B4E1}"/>
                </c:ext>
              </c:extLst>
            </c:dLbl>
            <c:dLbl>
              <c:idx val="602"/>
              <c:tx>
                <c:rich>
                  <a:bodyPr/>
                  <a:lstStyle/>
                  <a:p>
                    <a:fld id="{9114C668-4C71-2443-88F6-74F4D108BC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6274-4350-8140-231A5078B4E1}"/>
                </c:ext>
              </c:extLst>
            </c:dLbl>
            <c:dLbl>
              <c:idx val="603"/>
              <c:tx>
                <c:rich>
                  <a:bodyPr/>
                  <a:lstStyle/>
                  <a:p>
                    <a:fld id="{1BB1BCA4-4E62-E744-806F-2F19E4CD19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6274-4350-8140-231A5078B4E1}"/>
                </c:ext>
              </c:extLst>
            </c:dLbl>
            <c:dLbl>
              <c:idx val="604"/>
              <c:tx>
                <c:rich>
                  <a:bodyPr/>
                  <a:lstStyle/>
                  <a:p>
                    <a:fld id="{9BFC34F8-13C4-C64C-9DE9-0159DFF362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6274-4350-8140-231A5078B4E1}"/>
                </c:ext>
              </c:extLst>
            </c:dLbl>
            <c:dLbl>
              <c:idx val="605"/>
              <c:tx>
                <c:rich>
                  <a:bodyPr/>
                  <a:lstStyle/>
                  <a:p>
                    <a:fld id="{F7954C6C-9457-FD40-ACA7-2C6614EDC7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75D-4DD5-A2F7-E88610F3C981}"/>
                </c:ext>
              </c:extLst>
            </c:dLbl>
            <c:dLbl>
              <c:idx val="606"/>
              <c:tx>
                <c:rich>
                  <a:bodyPr/>
                  <a:lstStyle/>
                  <a:p>
                    <a:fld id="{18311CF5-03AD-9E42-BADB-C64F7BBB4D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75D-4DD5-A2F7-E88610F3C981}"/>
                </c:ext>
              </c:extLst>
            </c:dLbl>
            <c:dLbl>
              <c:idx val="607"/>
              <c:tx>
                <c:rich>
                  <a:bodyPr/>
                  <a:lstStyle/>
                  <a:p>
                    <a:fld id="{9BFA8816-630A-C546-8FE3-9FF4747C48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75D-4DD5-A2F7-E88610F3C981}"/>
                </c:ext>
              </c:extLst>
            </c:dLbl>
            <c:dLbl>
              <c:idx val="60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75D-4DD5-A2F7-E88610F3C981}"/>
                </c:ext>
              </c:extLst>
            </c:dLbl>
            <c:dLbl>
              <c:idx val="60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375D-4DD5-A2F7-E88610F3C981}"/>
                </c:ext>
              </c:extLst>
            </c:dLbl>
            <c:dLbl>
              <c:idx val="610"/>
              <c:tx>
                <c:rich>
                  <a:bodyPr/>
                  <a:lstStyle/>
                  <a:p>
                    <a:fld id="{C80B60DF-0D26-2149-BD6D-07A9D69989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75D-4DD5-A2F7-E88610F3C981}"/>
                </c:ext>
              </c:extLst>
            </c:dLbl>
            <c:dLbl>
              <c:idx val="611"/>
              <c:tx>
                <c:rich>
                  <a:bodyPr/>
                  <a:lstStyle/>
                  <a:p>
                    <a:fld id="{49FAE095-D247-164F-B1A5-1BF0902E32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75D-4DD5-A2F7-E88610F3C981}"/>
                </c:ext>
              </c:extLst>
            </c:dLbl>
            <c:dLbl>
              <c:idx val="612"/>
              <c:tx>
                <c:rich>
                  <a:bodyPr/>
                  <a:lstStyle/>
                  <a:p>
                    <a:fld id="{E4C3D666-6E12-554F-B28E-A077E5B5BF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75D-4DD5-A2F7-E88610F3C981}"/>
                </c:ext>
              </c:extLst>
            </c:dLbl>
            <c:dLbl>
              <c:idx val="613"/>
              <c:tx>
                <c:rich>
                  <a:bodyPr/>
                  <a:lstStyle/>
                  <a:p>
                    <a:fld id="{E08BF55F-395B-1544-844F-95B9292971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75D-4DD5-A2F7-E88610F3C981}"/>
                </c:ext>
              </c:extLst>
            </c:dLbl>
            <c:dLbl>
              <c:idx val="614"/>
              <c:tx>
                <c:rich>
                  <a:bodyPr/>
                  <a:lstStyle/>
                  <a:p>
                    <a:fld id="{5FDA80B9-95BD-914E-9E75-F39A870539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75D-4DD5-A2F7-E88610F3C981}"/>
                </c:ext>
              </c:extLst>
            </c:dLbl>
            <c:dLbl>
              <c:idx val="615"/>
              <c:tx>
                <c:rich>
                  <a:bodyPr/>
                  <a:lstStyle/>
                  <a:p>
                    <a:fld id="{FD8E55A6-C6BE-1944-B0A2-9FD54B47DC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C50-4A8A-BE0C-6A4016488E24}"/>
                </c:ext>
              </c:extLst>
            </c:dLbl>
            <c:dLbl>
              <c:idx val="616"/>
              <c:tx>
                <c:rich>
                  <a:bodyPr/>
                  <a:lstStyle/>
                  <a:p>
                    <a:fld id="{26D32662-4AF9-4848-ACD7-4AAE404E21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C50-4A8A-BE0C-6A4016488E24}"/>
                </c:ext>
              </c:extLst>
            </c:dLbl>
            <c:dLbl>
              <c:idx val="617"/>
              <c:tx>
                <c:rich>
                  <a:bodyPr/>
                  <a:lstStyle/>
                  <a:p>
                    <a:fld id="{77BD97A0-5BFF-3C4F-811B-22B47AC121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C50-4A8A-BE0C-6A4016488E24}"/>
                </c:ext>
              </c:extLst>
            </c:dLbl>
            <c:dLbl>
              <c:idx val="618"/>
              <c:tx>
                <c:rich>
                  <a:bodyPr/>
                  <a:lstStyle/>
                  <a:p>
                    <a:fld id="{8EA04C76-8E43-D949-BA86-212D41E86E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D6D-4C12-AD95-50C228EAB7EE}"/>
                </c:ext>
              </c:extLst>
            </c:dLbl>
            <c:dLbl>
              <c:idx val="619"/>
              <c:tx>
                <c:rich>
                  <a:bodyPr/>
                  <a:lstStyle/>
                  <a:p>
                    <a:fld id="{8AE94309-A311-4A43-B45C-90427A0DC4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D6D-4C12-AD95-50C228EAB7EE}"/>
                </c:ext>
              </c:extLst>
            </c:dLbl>
            <c:dLbl>
              <c:idx val="620"/>
              <c:tx>
                <c:rich>
                  <a:bodyPr/>
                  <a:lstStyle/>
                  <a:p>
                    <a:fld id="{F2A8C93F-D437-C24A-B4C7-3CED02E68A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D6D-4C12-AD95-50C228EAB7EE}"/>
                </c:ext>
              </c:extLst>
            </c:dLbl>
            <c:dLbl>
              <c:idx val="621"/>
              <c:tx>
                <c:rich>
                  <a:bodyPr/>
                  <a:lstStyle/>
                  <a:p>
                    <a:fld id="{69A95F8A-D7BA-634D-9B78-F3E37FC048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D6D-4C12-AD95-50C228EAB7EE}"/>
                </c:ext>
              </c:extLst>
            </c:dLbl>
            <c:dLbl>
              <c:idx val="622"/>
              <c:tx>
                <c:rich>
                  <a:bodyPr/>
                  <a:lstStyle/>
                  <a:p>
                    <a:fld id="{F2DE1367-26A5-544F-980E-2CA56349A5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2A6-4BCC-AF68-9E9765380B2A}"/>
                </c:ext>
              </c:extLst>
            </c:dLbl>
            <c:dLbl>
              <c:idx val="623"/>
              <c:tx>
                <c:rich>
                  <a:bodyPr/>
                  <a:lstStyle/>
                  <a:p>
                    <a:fld id="{19AD9326-C134-8B49-ABFD-0FF459A6FC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2A6-4BCC-AF68-9E9765380B2A}"/>
                </c:ext>
              </c:extLst>
            </c:dLbl>
            <c:dLbl>
              <c:idx val="624"/>
              <c:tx>
                <c:rich>
                  <a:bodyPr/>
                  <a:lstStyle/>
                  <a:p>
                    <a:fld id="{FB62AA2F-57C1-0F41-8DFD-D82DCC0280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2A6-4BCC-AF68-9E9765380B2A}"/>
                </c:ext>
              </c:extLst>
            </c:dLbl>
            <c:dLbl>
              <c:idx val="625"/>
              <c:tx>
                <c:rich>
                  <a:bodyPr/>
                  <a:lstStyle/>
                  <a:p>
                    <a:fld id="{648DC66B-15C7-9941-BD30-48141916E9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22A6-4BCC-AF68-9E9765380B2A}"/>
                </c:ext>
              </c:extLst>
            </c:dLbl>
            <c:dLbl>
              <c:idx val="626"/>
              <c:tx>
                <c:rich>
                  <a:bodyPr/>
                  <a:lstStyle/>
                  <a:p>
                    <a:fld id="{3D57B384-548C-DB45-81F5-C404B0EA91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2A6-4BCC-AF68-9E9765380B2A}"/>
                </c:ext>
              </c:extLst>
            </c:dLbl>
            <c:dLbl>
              <c:idx val="627"/>
              <c:tx>
                <c:rich>
                  <a:bodyPr/>
                  <a:lstStyle/>
                  <a:p>
                    <a:fld id="{C4C839BD-66C7-AB46-A3FD-5C6B0EAEB1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2A6-4BCC-AF68-9E9765380B2A}"/>
                </c:ext>
              </c:extLst>
            </c:dLbl>
            <c:dLbl>
              <c:idx val="628"/>
              <c:tx>
                <c:rich>
                  <a:bodyPr/>
                  <a:lstStyle/>
                  <a:p>
                    <a:fld id="{ADCB2279-BCFA-174C-99B5-7FDED4C2FA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2A6-4BCC-AF68-9E9765380B2A}"/>
                </c:ext>
              </c:extLst>
            </c:dLbl>
            <c:dLbl>
              <c:idx val="629"/>
              <c:tx>
                <c:rich>
                  <a:bodyPr/>
                  <a:lstStyle/>
                  <a:p>
                    <a:fld id="{8B9413B6-C034-5A4E-848F-B0DCACCFA7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2A6-4BCC-AF68-9E9765380B2A}"/>
                </c:ext>
              </c:extLst>
            </c:dLbl>
            <c:dLbl>
              <c:idx val="630"/>
              <c:tx>
                <c:rich>
                  <a:bodyPr/>
                  <a:lstStyle/>
                  <a:p>
                    <a:fld id="{1917DC67-598F-8D47-8062-203ED04C2C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22A6-4BCC-AF68-9E9765380B2A}"/>
                </c:ext>
              </c:extLst>
            </c:dLbl>
            <c:dLbl>
              <c:idx val="631"/>
              <c:tx>
                <c:rich>
                  <a:bodyPr/>
                  <a:lstStyle/>
                  <a:p>
                    <a:fld id="{B466A26C-BDFD-8345-820F-63EF078A2D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22A6-4BCC-AF68-9E9765380B2A}"/>
                </c:ext>
              </c:extLst>
            </c:dLbl>
            <c:dLbl>
              <c:idx val="632"/>
              <c:tx>
                <c:rich>
                  <a:bodyPr/>
                  <a:lstStyle/>
                  <a:p>
                    <a:fld id="{CDA88357-C64F-D249-A405-08B5A353BE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EE4-4D52-83AF-06CBD1CF7AE0}"/>
                </c:ext>
              </c:extLst>
            </c:dLbl>
            <c:dLbl>
              <c:idx val="633"/>
              <c:tx>
                <c:rich>
                  <a:bodyPr/>
                  <a:lstStyle/>
                  <a:p>
                    <a:fld id="{DE132D71-DB7D-324C-831D-88476ADC92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EE4-4D52-83AF-06CBD1CF7AE0}"/>
                </c:ext>
              </c:extLst>
            </c:dLbl>
            <c:dLbl>
              <c:idx val="634"/>
              <c:tx>
                <c:rich>
                  <a:bodyPr/>
                  <a:lstStyle/>
                  <a:p>
                    <a:fld id="{46578DB4-4969-1D43-B990-FFC52C070C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EE4-4D52-83AF-06CBD1CF7AE0}"/>
                </c:ext>
              </c:extLst>
            </c:dLbl>
            <c:dLbl>
              <c:idx val="63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EE4-4D52-83AF-06CBD1CF7AE0}"/>
                </c:ext>
              </c:extLst>
            </c:dLbl>
            <c:dLbl>
              <c:idx val="63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EE4-4D52-83AF-06CBD1CF7AE0}"/>
                </c:ext>
              </c:extLst>
            </c:dLbl>
            <c:dLbl>
              <c:idx val="63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EE4-4D52-83AF-06CBD1CF7AE0}"/>
                </c:ext>
              </c:extLst>
            </c:dLbl>
            <c:dLbl>
              <c:idx val="638"/>
              <c:tx>
                <c:rich>
                  <a:bodyPr/>
                  <a:lstStyle/>
                  <a:p>
                    <a:fld id="{A46C6428-542E-DD4F-B3D2-515A48B35C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EE4-4D52-83AF-06CBD1CF7AE0}"/>
                </c:ext>
              </c:extLst>
            </c:dLbl>
            <c:dLbl>
              <c:idx val="639"/>
              <c:tx>
                <c:rich>
                  <a:bodyPr/>
                  <a:lstStyle/>
                  <a:p>
                    <a:fld id="{AC4FAA1C-BAC0-144E-9BDE-B118F53823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EE4-4D52-83AF-06CBD1CF7AE0}"/>
                </c:ext>
              </c:extLst>
            </c:dLbl>
            <c:dLbl>
              <c:idx val="64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EE4-4D52-83AF-06CBD1CF7AE0}"/>
                </c:ext>
              </c:extLst>
            </c:dLbl>
            <c:dLbl>
              <c:idx val="641"/>
              <c:tx>
                <c:rich>
                  <a:bodyPr/>
                  <a:lstStyle/>
                  <a:p>
                    <a:fld id="{9D4B3877-FD86-1E44-A634-5CE56E7307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AEE4-4D52-83AF-06CBD1CF7AE0}"/>
                </c:ext>
              </c:extLst>
            </c:dLbl>
            <c:dLbl>
              <c:idx val="642"/>
              <c:tx>
                <c:rich>
                  <a:bodyPr/>
                  <a:lstStyle/>
                  <a:p>
                    <a:fld id="{C6D2D418-67B8-9344-96DC-FA90527353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AEE4-4D52-83AF-06CBD1CF7AE0}"/>
                </c:ext>
              </c:extLst>
            </c:dLbl>
            <c:dLbl>
              <c:idx val="643"/>
              <c:tx>
                <c:rich>
                  <a:bodyPr/>
                  <a:lstStyle/>
                  <a:p>
                    <a:fld id="{1388D4E8-33B8-BA45-8E5D-1DFAA448F3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AEE4-4D52-83AF-06CBD1CF7AE0}"/>
                </c:ext>
              </c:extLst>
            </c:dLbl>
            <c:dLbl>
              <c:idx val="644"/>
              <c:tx>
                <c:rich>
                  <a:bodyPr/>
                  <a:lstStyle/>
                  <a:p>
                    <a:fld id="{36EFBCC0-03EA-564D-B224-DDFBE48088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EE4-4D52-83AF-06CBD1CF7AE0}"/>
                </c:ext>
              </c:extLst>
            </c:dLbl>
            <c:dLbl>
              <c:idx val="645"/>
              <c:tx>
                <c:rich>
                  <a:bodyPr/>
                  <a:lstStyle/>
                  <a:p>
                    <a:fld id="{E464D2D8-7EE1-1344-88AC-61E2E71837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EE4-4D52-83AF-06CBD1CF7AE0}"/>
                </c:ext>
              </c:extLst>
            </c:dLbl>
            <c:dLbl>
              <c:idx val="646"/>
              <c:tx>
                <c:rich>
                  <a:bodyPr/>
                  <a:lstStyle/>
                  <a:p>
                    <a:fld id="{B3146CD8-7305-0F42-9707-C1E9C4D5AD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AEE4-4D52-83AF-06CBD1CF7AE0}"/>
                </c:ext>
              </c:extLst>
            </c:dLbl>
            <c:dLbl>
              <c:idx val="647"/>
              <c:tx>
                <c:rich>
                  <a:bodyPr/>
                  <a:lstStyle/>
                  <a:p>
                    <a:fld id="{AF244B09-E655-2A46-8C1D-3D418AED9D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EE4-4D52-83AF-06CBD1CF7AE0}"/>
                </c:ext>
              </c:extLst>
            </c:dLbl>
            <c:dLbl>
              <c:idx val="648"/>
              <c:tx>
                <c:rich>
                  <a:bodyPr/>
                  <a:lstStyle/>
                  <a:p>
                    <a:fld id="{C189FB3F-853F-5E45-8B11-6EB2646C5F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EE4-4D52-83AF-06CBD1CF7AE0}"/>
                </c:ext>
              </c:extLst>
            </c:dLbl>
            <c:dLbl>
              <c:idx val="649"/>
              <c:tx>
                <c:rich>
                  <a:bodyPr/>
                  <a:lstStyle/>
                  <a:p>
                    <a:fld id="{DE94EC70-EB74-E04F-9C4D-F5DC85B6B7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EE4-4D52-83AF-06CBD1CF7AE0}"/>
                </c:ext>
              </c:extLst>
            </c:dLbl>
            <c:dLbl>
              <c:idx val="650"/>
              <c:tx>
                <c:rich>
                  <a:bodyPr/>
                  <a:lstStyle/>
                  <a:p>
                    <a:fld id="{4A65AB67-8EAB-A141-B6E6-6D24147D45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7B1-4A89-AAB3-6855422520EC}"/>
                </c:ext>
              </c:extLst>
            </c:dLbl>
            <c:dLbl>
              <c:idx val="651"/>
              <c:tx>
                <c:rich>
                  <a:bodyPr/>
                  <a:lstStyle/>
                  <a:p>
                    <a:fld id="{57C07080-97E9-BD4E-B4F8-B0DDEEE6DD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7B1-4A89-AAB3-6855422520EC}"/>
                </c:ext>
              </c:extLst>
            </c:dLbl>
            <c:dLbl>
              <c:idx val="652"/>
              <c:tx>
                <c:rich>
                  <a:bodyPr/>
                  <a:lstStyle/>
                  <a:p>
                    <a:fld id="{855AD0C3-06C1-734C-A816-B5D5905E6B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7B1-4A89-AAB3-6855422520EC}"/>
                </c:ext>
              </c:extLst>
            </c:dLbl>
            <c:dLbl>
              <c:idx val="653"/>
              <c:tx>
                <c:rich>
                  <a:bodyPr/>
                  <a:lstStyle/>
                  <a:p>
                    <a:fld id="{4DFDE5B6-F5BA-064F-95A1-8FDE742564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7B1-4A89-AAB3-6855422520EC}"/>
                </c:ext>
              </c:extLst>
            </c:dLbl>
            <c:dLbl>
              <c:idx val="654"/>
              <c:tx>
                <c:rich>
                  <a:bodyPr/>
                  <a:lstStyle/>
                  <a:p>
                    <a:fld id="{AE4357D8-3535-4E4E-BCF7-9EC2A7F305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227B-4A2D-999B-414AAE195686}"/>
                </c:ext>
              </c:extLst>
            </c:dLbl>
            <c:dLbl>
              <c:idx val="655"/>
              <c:tx>
                <c:rich>
                  <a:bodyPr/>
                  <a:lstStyle/>
                  <a:p>
                    <a:fld id="{5B0711C8-8EB9-B648-9EF7-E8A7387A6D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27B-4A2D-999B-414AAE195686}"/>
                </c:ext>
              </c:extLst>
            </c:dLbl>
            <c:dLbl>
              <c:idx val="656"/>
              <c:tx>
                <c:rich>
                  <a:bodyPr/>
                  <a:lstStyle/>
                  <a:p>
                    <a:fld id="{976FAD82-FC51-054E-B5F8-8C1842F138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C69-40AB-A0B4-AFB34295A440}"/>
                </c:ext>
              </c:extLst>
            </c:dLbl>
            <c:dLbl>
              <c:idx val="657"/>
              <c:tx>
                <c:rich>
                  <a:bodyPr/>
                  <a:lstStyle/>
                  <a:p>
                    <a:fld id="{C2F1E02F-C531-3242-8E64-C0897D2C8B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C69-40AB-A0B4-AFB34295A440}"/>
                </c:ext>
              </c:extLst>
            </c:dLbl>
            <c:dLbl>
              <c:idx val="658"/>
              <c:tx>
                <c:rich>
                  <a:bodyPr/>
                  <a:lstStyle/>
                  <a:p>
                    <a:fld id="{49D046EC-6584-664A-BCDE-651C343DD6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C69-40AB-A0B4-AFB34295A440}"/>
                </c:ext>
              </c:extLst>
            </c:dLbl>
            <c:dLbl>
              <c:idx val="659"/>
              <c:tx>
                <c:rich>
                  <a:bodyPr/>
                  <a:lstStyle/>
                  <a:p>
                    <a:fld id="{4940B96C-BEB9-CC48-AC86-3173FB9EC8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C69-40AB-A0B4-AFB34295A440}"/>
                </c:ext>
              </c:extLst>
            </c:dLbl>
            <c:dLbl>
              <c:idx val="660"/>
              <c:tx>
                <c:rich>
                  <a:bodyPr/>
                  <a:lstStyle/>
                  <a:p>
                    <a:fld id="{48BBE4F7-4624-2647-AB3E-23A144024B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C69-40AB-A0B4-AFB34295A440}"/>
                </c:ext>
              </c:extLst>
            </c:dLbl>
            <c:dLbl>
              <c:idx val="661"/>
              <c:tx>
                <c:rich>
                  <a:bodyPr/>
                  <a:lstStyle/>
                  <a:p>
                    <a:fld id="{8EE45675-68F2-8546-A243-4A5B90E5E0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C69-40AB-A0B4-AFB34295A440}"/>
                </c:ext>
              </c:extLst>
            </c:dLbl>
            <c:dLbl>
              <c:idx val="662"/>
              <c:tx>
                <c:rich>
                  <a:bodyPr/>
                  <a:lstStyle/>
                  <a:p>
                    <a:fld id="{A3667CBE-3FD2-2348-A015-5BBCA365C3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1E53-454C-A365-0F8B153EB6E8}"/>
                </c:ext>
              </c:extLst>
            </c:dLbl>
            <c:dLbl>
              <c:idx val="66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1E53-454C-A365-0F8B153EB6E8}"/>
                </c:ext>
              </c:extLst>
            </c:dLbl>
            <c:dLbl>
              <c:idx val="6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1E53-454C-A365-0F8B153EB6E8}"/>
                </c:ext>
              </c:extLst>
            </c:dLbl>
            <c:dLbl>
              <c:idx val="6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1E53-454C-A365-0F8B153EB6E8}"/>
                </c:ext>
              </c:extLst>
            </c:dLbl>
            <c:dLbl>
              <c:idx val="6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1E53-454C-A365-0F8B153EB6E8}"/>
                </c:ext>
              </c:extLst>
            </c:dLbl>
            <c:dLbl>
              <c:idx val="667"/>
              <c:tx>
                <c:rich>
                  <a:bodyPr/>
                  <a:lstStyle/>
                  <a:p>
                    <a:fld id="{6AD1C448-9A6D-9348-9AC0-A77592B6E3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1E53-454C-A365-0F8B153EB6E8}"/>
                </c:ext>
              </c:extLst>
            </c:dLbl>
            <c:dLbl>
              <c:idx val="668"/>
              <c:tx>
                <c:rich>
                  <a:bodyPr/>
                  <a:lstStyle/>
                  <a:p>
                    <a:fld id="{DEB0443D-FFB1-ED4C-BADF-9FD4AAD781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1E53-454C-A365-0F8B153EB6E8}"/>
                </c:ext>
              </c:extLst>
            </c:dLbl>
            <c:dLbl>
              <c:idx val="669"/>
              <c:tx>
                <c:rich>
                  <a:bodyPr/>
                  <a:lstStyle/>
                  <a:p>
                    <a:fld id="{803AE3AC-015A-B640-8928-F94D8906D9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1E53-454C-A365-0F8B153EB6E8}"/>
                </c:ext>
              </c:extLst>
            </c:dLbl>
            <c:dLbl>
              <c:idx val="670"/>
              <c:tx>
                <c:rich>
                  <a:bodyPr/>
                  <a:lstStyle/>
                  <a:p>
                    <a:fld id="{F144D934-E6BD-0C4A-9EEA-D4372FBF4E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1E53-454C-A365-0F8B153EB6E8}"/>
                </c:ext>
              </c:extLst>
            </c:dLbl>
            <c:dLbl>
              <c:idx val="671"/>
              <c:tx>
                <c:rich>
                  <a:bodyPr/>
                  <a:lstStyle/>
                  <a:p>
                    <a:fld id="{18E0EFCE-F1C7-4B43-8CD0-D7C28947FD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3A6-4905-9C35-09467CED45E0}"/>
                </c:ext>
              </c:extLst>
            </c:dLbl>
            <c:dLbl>
              <c:idx val="672"/>
              <c:tx>
                <c:rich>
                  <a:bodyPr/>
                  <a:lstStyle/>
                  <a:p>
                    <a:fld id="{4A0AE278-DB90-4046-B293-4A2FF1606C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3A6-4905-9C35-09467CED45E0}"/>
                </c:ext>
              </c:extLst>
            </c:dLbl>
            <c:dLbl>
              <c:idx val="673"/>
              <c:tx>
                <c:rich>
                  <a:bodyPr/>
                  <a:lstStyle/>
                  <a:p>
                    <a:fld id="{F34A6D17-7B96-BF44-B09C-B695F89AE6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831F-472E-91DF-860B03E892CC}"/>
                </c:ext>
              </c:extLst>
            </c:dLbl>
            <c:dLbl>
              <c:idx val="674"/>
              <c:tx>
                <c:rich>
                  <a:bodyPr/>
                  <a:lstStyle/>
                  <a:p>
                    <a:fld id="{449BEBE4-A073-124E-B14A-5F30577A82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831F-472E-91DF-860B03E892CC}"/>
                </c:ext>
              </c:extLst>
            </c:dLbl>
            <c:dLbl>
              <c:idx val="675"/>
              <c:tx>
                <c:rich>
                  <a:bodyPr/>
                  <a:lstStyle/>
                  <a:p>
                    <a:fld id="{C4F99FD1-F84C-2043-AF8D-B2B98BB012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831F-472E-91DF-860B03E892CC}"/>
                </c:ext>
              </c:extLst>
            </c:dLbl>
            <c:dLbl>
              <c:idx val="676"/>
              <c:tx>
                <c:rich>
                  <a:bodyPr/>
                  <a:lstStyle/>
                  <a:p>
                    <a:fld id="{12EA2331-8AD2-EC44-9FE5-7A3C022B46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4028-4ACE-B10F-00D91708429A}"/>
                </c:ext>
              </c:extLst>
            </c:dLbl>
            <c:dLbl>
              <c:idx val="67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4028-4ACE-B10F-00D91708429A}"/>
                </c:ext>
              </c:extLst>
            </c:dLbl>
            <c:dLbl>
              <c:idx val="67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4028-4ACE-B10F-00D91708429A}"/>
                </c:ext>
              </c:extLst>
            </c:dLbl>
            <c:dLbl>
              <c:idx val="679"/>
              <c:tx>
                <c:rich>
                  <a:bodyPr/>
                  <a:lstStyle/>
                  <a:p>
                    <a:fld id="{EF73FA65-72A9-374B-A579-8CABECF176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4028-4ACE-B10F-00D91708429A}"/>
                </c:ext>
              </c:extLst>
            </c:dLbl>
            <c:dLbl>
              <c:idx val="680"/>
              <c:tx>
                <c:rich>
                  <a:bodyPr/>
                  <a:lstStyle/>
                  <a:p>
                    <a:fld id="{96CD9246-7535-6E43-B340-D034182D01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4028-4ACE-B10F-00D91708429A}"/>
                </c:ext>
              </c:extLst>
            </c:dLbl>
            <c:dLbl>
              <c:idx val="681"/>
              <c:tx>
                <c:rich>
                  <a:bodyPr/>
                  <a:lstStyle/>
                  <a:p>
                    <a:fld id="{EE01FDD1-FF97-D247-8A7B-FD41229AB4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4028-4ACE-B10F-00D91708429A}"/>
                </c:ext>
              </c:extLst>
            </c:dLbl>
            <c:dLbl>
              <c:idx val="682"/>
              <c:tx>
                <c:rich>
                  <a:bodyPr/>
                  <a:lstStyle/>
                  <a:p>
                    <a:fld id="{4621BD06-14B9-6F45-9DD3-186485497F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4028-4ACE-B10F-00D91708429A}"/>
                </c:ext>
              </c:extLst>
            </c:dLbl>
            <c:dLbl>
              <c:idx val="683"/>
              <c:tx>
                <c:rich>
                  <a:bodyPr/>
                  <a:lstStyle/>
                  <a:p>
                    <a:fld id="{24D4CDAB-C6C2-654F-A139-B4F504738F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4028-4ACE-B10F-00D91708429A}"/>
                </c:ext>
              </c:extLst>
            </c:dLbl>
            <c:dLbl>
              <c:idx val="684"/>
              <c:tx>
                <c:rich>
                  <a:bodyPr/>
                  <a:lstStyle/>
                  <a:p>
                    <a:fld id="{A00E9291-5E72-4544-8211-B0A3CFA756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4028-4ACE-B10F-00D91708429A}"/>
                </c:ext>
              </c:extLst>
            </c:dLbl>
            <c:dLbl>
              <c:idx val="68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4028-4ACE-B10F-00D91708429A}"/>
                </c:ext>
              </c:extLst>
            </c:dLbl>
            <c:dLbl>
              <c:idx val="686"/>
              <c:tx>
                <c:rich>
                  <a:bodyPr/>
                  <a:lstStyle/>
                  <a:p>
                    <a:fld id="{09F8B8C3-33E8-B842-BD81-5DDB220C5B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4028-4ACE-B10F-00D91708429A}"/>
                </c:ext>
              </c:extLst>
            </c:dLbl>
            <c:dLbl>
              <c:idx val="687"/>
              <c:tx>
                <c:rich>
                  <a:bodyPr/>
                  <a:lstStyle/>
                  <a:p>
                    <a:fld id="{877539E9-0644-FF40-AD14-951D9D5BDD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4028-4ACE-B10F-00D91708429A}"/>
                </c:ext>
              </c:extLst>
            </c:dLbl>
            <c:dLbl>
              <c:idx val="688"/>
              <c:tx>
                <c:rich>
                  <a:bodyPr/>
                  <a:lstStyle/>
                  <a:p>
                    <a:fld id="{60CB102C-39A5-4B46-83EE-A8FBEF1262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1969-4393-88BF-A12EEC32CD8C}"/>
                </c:ext>
              </c:extLst>
            </c:dLbl>
            <c:dLbl>
              <c:idx val="689"/>
              <c:tx>
                <c:rich>
                  <a:bodyPr/>
                  <a:lstStyle/>
                  <a:p>
                    <a:fld id="{7D7D1797-0179-AA4E-960F-7044A86FEF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1969-4393-88BF-A12EEC32CD8C}"/>
                </c:ext>
              </c:extLst>
            </c:dLbl>
            <c:dLbl>
              <c:idx val="690"/>
              <c:tx>
                <c:rich>
                  <a:bodyPr/>
                  <a:lstStyle/>
                  <a:p>
                    <a:fld id="{2965CF7E-35E5-884C-9C9A-174689211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1969-4393-88BF-A12EEC32CD8C}"/>
                </c:ext>
              </c:extLst>
            </c:dLbl>
            <c:dLbl>
              <c:idx val="691"/>
              <c:tx>
                <c:rich>
                  <a:bodyPr/>
                  <a:lstStyle/>
                  <a:p>
                    <a:fld id="{24045B19-77EA-A04C-99C7-8684CB926D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1969-4393-88BF-A12EEC32CD8C}"/>
                </c:ext>
              </c:extLst>
            </c:dLbl>
            <c:dLbl>
              <c:idx val="692"/>
              <c:tx>
                <c:rich>
                  <a:bodyPr/>
                  <a:lstStyle/>
                  <a:p>
                    <a:fld id="{04A7D3F7-C8CE-E444-99EF-4BFDF1E8C6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1969-4393-88BF-A12EEC32CD8C}"/>
                </c:ext>
              </c:extLst>
            </c:dLbl>
            <c:dLbl>
              <c:idx val="693"/>
              <c:tx>
                <c:rich>
                  <a:bodyPr/>
                  <a:lstStyle/>
                  <a:p>
                    <a:fld id="{923037CC-1D9B-9D42-8394-86A7751E69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1969-4393-88BF-A12EEC32CD8C}"/>
                </c:ext>
              </c:extLst>
            </c:dLbl>
            <c:dLbl>
              <c:idx val="694"/>
              <c:tx>
                <c:rich>
                  <a:bodyPr/>
                  <a:lstStyle/>
                  <a:p>
                    <a:fld id="{C358EABE-83D1-704E-997C-954CD2F13B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1969-4393-88BF-A12EEC32CD8C}"/>
                </c:ext>
              </c:extLst>
            </c:dLbl>
            <c:dLbl>
              <c:idx val="695"/>
              <c:tx>
                <c:rich>
                  <a:bodyPr/>
                  <a:lstStyle/>
                  <a:p>
                    <a:fld id="{343584B3-E692-684A-B903-5B5CF71EA2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1969-4393-88BF-A12EEC32CD8C}"/>
                </c:ext>
              </c:extLst>
            </c:dLbl>
            <c:dLbl>
              <c:idx val="696"/>
              <c:tx>
                <c:rich>
                  <a:bodyPr/>
                  <a:lstStyle/>
                  <a:p>
                    <a:fld id="{2E342245-8100-ED46-8EAF-8F654A8DB8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1969-4393-88BF-A12EEC32CD8C}"/>
                </c:ext>
              </c:extLst>
            </c:dLbl>
            <c:dLbl>
              <c:idx val="69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1969-4393-88BF-A12EEC32CD8C}"/>
                </c:ext>
              </c:extLst>
            </c:dLbl>
            <c:dLbl>
              <c:idx val="698"/>
              <c:tx>
                <c:rich>
                  <a:bodyPr/>
                  <a:lstStyle/>
                  <a:p>
                    <a:fld id="{4309C18E-73A8-5147-80B7-2EF785CA4A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1969-4393-88BF-A12EEC32CD8C}"/>
                </c:ext>
              </c:extLst>
            </c:dLbl>
            <c:dLbl>
              <c:idx val="699"/>
              <c:tx>
                <c:rich>
                  <a:bodyPr/>
                  <a:lstStyle/>
                  <a:p>
                    <a:fld id="{A4DD545C-8B60-F24F-A60F-F92B0087A4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1969-4393-88BF-A12EEC32CD8C}"/>
                </c:ext>
              </c:extLst>
            </c:dLbl>
            <c:dLbl>
              <c:idx val="700"/>
              <c:tx>
                <c:rich>
                  <a:bodyPr/>
                  <a:lstStyle/>
                  <a:p>
                    <a:fld id="{504FF04D-9DB9-F14B-BCA5-F3138E1E3C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1969-4393-88BF-A12EEC32CD8C}"/>
                </c:ext>
              </c:extLst>
            </c:dLbl>
            <c:dLbl>
              <c:idx val="701"/>
              <c:tx>
                <c:rich>
                  <a:bodyPr/>
                  <a:lstStyle/>
                  <a:p>
                    <a:fld id="{996A9627-6160-1A4B-82AA-2E7D833EE6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1969-4393-88BF-A12EEC32CD8C}"/>
                </c:ext>
              </c:extLst>
            </c:dLbl>
            <c:dLbl>
              <c:idx val="702"/>
              <c:tx>
                <c:rich>
                  <a:bodyPr/>
                  <a:lstStyle/>
                  <a:p>
                    <a:fld id="{0A8399CA-72A4-1D45-92D3-E10D3898D4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1969-4393-88BF-A12EEC32CD8C}"/>
                </c:ext>
              </c:extLst>
            </c:dLbl>
            <c:dLbl>
              <c:idx val="703"/>
              <c:tx>
                <c:rich>
                  <a:bodyPr/>
                  <a:lstStyle/>
                  <a:p>
                    <a:fld id="{52BC7456-ADB3-C947-B7ED-689C86F24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6E55-46CC-82D6-C3CB7FADE4E0}"/>
                </c:ext>
              </c:extLst>
            </c:dLbl>
            <c:dLbl>
              <c:idx val="704"/>
              <c:tx>
                <c:rich>
                  <a:bodyPr/>
                  <a:lstStyle/>
                  <a:p>
                    <a:fld id="{4E9B2FD7-1BD5-3943-89FF-93696D901E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E55-46CC-82D6-C3CB7FADE4E0}"/>
                </c:ext>
              </c:extLst>
            </c:dLbl>
            <c:dLbl>
              <c:idx val="705"/>
              <c:tx>
                <c:rich>
                  <a:bodyPr/>
                  <a:lstStyle/>
                  <a:p>
                    <a:fld id="{18730A68-5F29-B946-BC85-55DCFC41BD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6E55-46CC-82D6-C3CB7FADE4E0}"/>
                </c:ext>
              </c:extLst>
            </c:dLbl>
            <c:dLbl>
              <c:idx val="706"/>
              <c:tx>
                <c:rich>
                  <a:bodyPr/>
                  <a:lstStyle/>
                  <a:p>
                    <a:fld id="{4759504B-39C4-3648-8C3E-8AE862D9E1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6E55-46CC-82D6-C3CB7FADE4E0}"/>
                </c:ext>
              </c:extLst>
            </c:dLbl>
            <c:dLbl>
              <c:idx val="707"/>
              <c:tx>
                <c:rich>
                  <a:bodyPr/>
                  <a:lstStyle/>
                  <a:p>
                    <a:fld id="{589BB555-A1E3-B74D-9D3D-F5DFE6B842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6E55-46CC-82D6-C3CB7FADE4E0}"/>
                </c:ext>
              </c:extLst>
            </c:dLbl>
            <c:dLbl>
              <c:idx val="708"/>
              <c:tx>
                <c:rich>
                  <a:bodyPr/>
                  <a:lstStyle/>
                  <a:p>
                    <a:fld id="{4E3BCB4B-874E-5C40-A4EB-3C69FCE6F6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6E55-46CC-82D6-C3CB7FADE4E0}"/>
                </c:ext>
              </c:extLst>
            </c:dLbl>
            <c:dLbl>
              <c:idx val="709"/>
              <c:tx>
                <c:rich>
                  <a:bodyPr/>
                  <a:lstStyle/>
                  <a:p>
                    <a:fld id="{E67ECADD-BF13-0743-A29B-0B99CA3A98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6E55-46CC-82D6-C3CB7FADE4E0}"/>
                </c:ext>
              </c:extLst>
            </c:dLbl>
            <c:dLbl>
              <c:idx val="710"/>
              <c:tx>
                <c:rich>
                  <a:bodyPr/>
                  <a:lstStyle/>
                  <a:p>
                    <a:fld id="{50D08F3C-9E3B-684F-9E4E-E6A0DBD4CC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6E55-46CC-82D6-C3CB7FADE4E0}"/>
                </c:ext>
              </c:extLst>
            </c:dLbl>
            <c:dLbl>
              <c:idx val="711"/>
              <c:tx>
                <c:rich>
                  <a:bodyPr/>
                  <a:lstStyle/>
                  <a:p>
                    <a:fld id="{FABAAF44-C59F-1640-BC38-8B41B3C8F1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6E55-46CC-82D6-C3CB7FADE4E0}"/>
                </c:ext>
              </c:extLst>
            </c:dLbl>
            <c:dLbl>
              <c:idx val="712"/>
              <c:tx>
                <c:rich>
                  <a:bodyPr/>
                  <a:lstStyle/>
                  <a:p>
                    <a:fld id="{C8DCCAE7-57CF-D341-8FBC-AD7DF61968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6E55-46CC-82D6-C3CB7FADE4E0}"/>
                </c:ext>
              </c:extLst>
            </c:dLbl>
            <c:dLbl>
              <c:idx val="713"/>
              <c:tx>
                <c:rich>
                  <a:bodyPr/>
                  <a:lstStyle/>
                  <a:p>
                    <a:fld id="{06A7E6B5-03B3-8C4E-A35D-77C98F0EC1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6E55-46CC-82D6-C3CB7FADE4E0}"/>
                </c:ext>
              </c:extLst>
            </c:dLbl>
            <c:dLbl>
              <c:idx val="714"/>
              <c:tx>
                <c:rich>
                  <a:bodyPr/>
                  <a:lstStyle/>
                  <a:p>
                    <a:fld id="{61DAFC62-851A-D64B-A4A2-9B8D49886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6E55-46CC-82D6-C3CB7FADE4E0}"/>
                </c:ext>
              </c:extLst>
            </c:dLbl>
            <c:dLbl>
              <c:idx val="715"/>
              <c:tx>
                <c:rich>
                  <a:bodyPr/>
                  <a:lstStyle/>
                  <a:p>
                    <a:fld id="{188F6F22-F68F-1347-A261-226042D87D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1B8-403F-A136-ECAFC4754EDB}"/>
                </c:ext>
              </c:extLst>
            </c:dLbl>
            <c:dLbl>
              <c:idx val="716"/>
              <c:tx>
                <c:rich>
                  <a:bodyPr/>
                  <a:lstStyle/>
                  <a:p>
                    <a:fld id="{7BC55B4E-0DD8-8B41-A9FB-A6B70C86E5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1B8-403F-A136-ECAFC4754EDB}"/>
                </c:ext>
              </c:extLst>
            </c:dLbl>
            <c:dLbl>
              <c:idx val="717"/>
              <c:tx>
                <c:rich>
                  <a:bodyPr/>
                  <a:lstStyle/>
                  <a:p>
                    <a:fld id="{F7AA8147-C2C1-3941-ADC8-F769EE7D69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1B8-403F-A136-ECAFC4754EDB}"/>
                </c:ext>
              </c:extLst>
            </c:dLbl>
            <c:dLbl>
              <c:idx val="718"/>
              <c:tx>
                <c:rich>
                  <a:bodyPr/>
                  <a:lstStyle/>
                  <a:p>
                    <a:fld id="{5746146A-1B9B-904F-AD59-3F019F26DA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1B8-403F-A136-ECAFC4754EDB}"/>
                </c:ext>
              </c:extLst>
            </c:dLbl>
            <c:dLbl>
              <c:idx val="719"/>
              <c:tx>
                <c:rich>
                  <a:bodyPr/>
                  <a:lstStyle/>
                  <a:p>
                    <a:fld id="{EA029CD5-1BD5-3B43-8CCC-4BD44DA668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1B8-403F-A136-ECAFC4754EDB}"/>
                </c:ext>
              </c:extLst>
            </c:dLbl>
            <c:dLbl>
              <c:idx val="720"/>
              <c:tx>
                <c:rich>
                  <a:bodyPr/>
                  <a:lstStyle/>
                  <a:p>
                    <a:fld id="{10C61AF5-61A6-BF4A-B59C-B47A698B5A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1B8-403F-A136-ECAFC4754EDB}"/>
                </c:ext>
              </c:extLst>
            </c:dLbl>
            <c:dLbl>
              <c:idx val="7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056D-4B55-A8D8-678EC8D28043}"/>
                </c:ext>
              </c:extLst>
            </c:dLbl>
            <c:dLbl>
              <c:idx val="722"/>
              <c:tx>
                <c:rich>
                  <a:bodyPr/>
                  <a:lstStyle/>
                  <a:p>
                    <a:fld id="{03804AAF-291D-4343-ADC3-FE0D44C478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56D-4B55-A8D8-678EC8D28043}"/>
                </c:ext>
              </c:extLst>
            </c:dLbl>
            <c:dLbl>
              <c:idx val="723"/>
              <c:tx>
                <c:rich>
                  <a:bodyPr/>
                  <a:lstStyle/>
                  <a:p>
                    <a:fld id="{FDB1CCD4-7F9D-A540-84E8-7904BED339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56D-4B55-A8D8-678EC8D28043}"/>
                </c:ext>
              </c:extLst>
            </c:dLbl>
            <c:dLbl>
              <c:idx val="724"/>
              <c:tx>
                <c:rich>
                  <a:bodyPr/>
                  <a:lstStyle/>
                  <a:p>
                    <a:fld id="{0E3C04A9-4609-F049-9FAA-CADCF1A42D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56D-4B55-A8D8-678EC8D28043}"/>
                </c:ext>
              </c:extLst>
            </c:dLbl>
            <c:dLbl>
              <c:idx val="725"/>
              <c:tx>
                <c:rich>
                  <a:bodyPr/>
                  <a:lstStyle/>
                  <a:p>
                    <a:fld id="{AF5DCCC4-190F-0C4D-9AED-E369AA7368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56D-4B55-A8D8-678EC8D28043}"/>
                </c:ext>
              </c:extLst>
            </c:dLbl>
            <c:dLbl>
              <c:idx val="726"/>
              <c:tx>
                <c:rich>
                  <a:bodyPr/>
                  <a:lstStyle/>
                  <a:p>
                    <a:fld id="{DA92D914-E6A0-C44B-992C-668368F3B1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56D-4B55-A8D8-678EC8D28043}"/>
                </c:ext>
              </c:extLst>
            </c:dLbl>
            <c:dLbl>
              <c:idx val="727"/>
              <c:tx>
                <c:rich>
                  <a:bodyPr/>
                  <a:lstStyle/>
                  <a:p>
                    <a:fld id="{3097327D-BFDD-D14C-BBA5-F8EEB984A8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56D-4B55-A8D8-678EC8D28043}"/>
                </c:ext>
              </c:extLst>
            </c:dLbl>
            <c:dLbl>
              <c:idx val="728"/>
              <c:tx>
                <c:rich>
                  <a:bodyPr/>
                  <a:lstStyle/>
                  <a:p>
                    <a:fld id="{251F662C-D3F1-4146-8701-7A6E51852D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56D-4B55-A8D8-678EC8D28043}"/>
                </c:ext>
              </c:extLst>
            </c:dLbl>
            <c:dLbl>
              <c:idx val="729"/>
              <c:tx>
                <c:rich>
                  <a:bodyPr/>
                  <a:lstStyle/>
                  <a:p>
                    <a:fld id="{0D8D2C10-120D-444E-A9D0-91EFFD77EA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56D-4B55-A8D8-678EC8D28043}"/>
                </c:ext>
              </c:extLst>
            </c:dLbl>
            <c:dLbl>
              <c:idx val="730"/>
              <c:tx>
                <c:rich>
                  <a:bodyPr/>
                  <a:lstStyle/>
                  <a:p>
                    <a:fld id="{9131C3CA-FA39-E94F-B058-205FED9F4B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056D-4B55-A8D8-678EC8D28043}"/>
                </c:ext>
              </c:extLst>
            </c:dLbl>
            <c:dLbl>
              <c:idx val="731"/>
              <c:tx>
                <c:rich>
                  <a:bodyPr/>
                  <a:lstStyle/>
                  <a:p>
                    <a:fld id="{463DAD98-DFAC-5143-8643-B74C97C2D6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56D-4B55-A8D8-678EC8D28043}"/>
                </c:ext>
              </c:extLst>
            </c:dLbl>
            <c:dLbl>
              <c:idx val="732"/>
              <c:tx>
                <c:rich>
                  <a:bodyPr/>
                  <a:lstStyle/>
                  <a:p>
                    <a:fld id="{A8AD1ECF-6FFF-6649-8C29-4CFC1B3B17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56D-4B55-A8D8-678EC8D28043}"/>
                </c:ext>
              </c:extLst>
            </c:dLbl>
            <c:dLbl>
              <c:idx val="733"/>
              <c:tx>
                <c:rich>
                  <a:bodyPr/>
                  <a:lstStyle/>
                  <a:p>
                    <a:fld id="{70767BC3-EFC0-C341-9F5A-F07D0B255D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56D-4B55-A8D8-678EC8D28043}"/>
                </c:ext>
              </c:extLst>
            </c:dLbl>
            <c:dLbl>
              <c:idx val="734"/>
              <c:tx>
                <c:rich>
                  <a:bodyPr/>
                  <a:lstStyle/>
                  <a:p>
                    <a:fld id="{F8BA5B6B-76FD-224A-AFE8-183256DF54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056D-4B55-A8D8-678EC8D28043}"/>
                </c:ext>
              </c:extLst>
            </c:dLbl>
            <c:dLbl>
              <c:idx val="735"/>
              <c:tx>
                <c:rich>
                  <a:bodyPr/>
                  <a:lstStyle/>
                  <a:p>
                    <a:fld id="{E9E365AB-16D7-7A4D-B4B0-A398A251E6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DF3D-4EE3-B64E-EBA9D629A16F}"/>
                </c:ext>
              </c:extLst>
            </c:dLbl>
            <c:dLbl>
              <c:idx val="736"/>
              <c:tx>
                <c:rich>
                  <a:bodyPr/>
                  <a:lstStyle/>
                  <a:p>
                    <a:fld id="{FB2ECF4D-355C-BD4A-A135-E9BEFFFA79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DF3D-4EE3-B64E-EBA9D629A16F}"/>
                </c:ext>
              </c:extLst>
            </c:dLbl>
            <c:dLbl>
              <c:idx val="737"/>
              <c:tx>
                <c:rich>
                  <a:bodyPr/>
                  <a:lstStyle/>
                  <a:p>
                    <a:fld id="{6B0807DE-733B-2A42-9280-10FE19BF3C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DF3D-4EE3-B64E-EBA9D629A16F}"/>
                </c:ext>
              </c:extLst>
            </c:dLbl>
            <c:dLbl>
              <c:idx val="738"/>
              <c:tx>
                <c:rich>
                  <a:bodyPr/>
                  <a:lstStyle/>
                  <a:p>
                    <a:fld id="{F390C286-4651-3744-9623-CA6A6A98BD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DF3D-4EE3-B64E-EBA9D629A16F}"/>
                </c:ext>
              </c:extLst>
            </c:dLbl>
            <c:dLbl>
              <c:idx val="739"/>
              <c:tx>
                <c:rich>
                  <a:bodyPr/>
                  <a:lstStyle/>
                  <a:p>
                    <a:fld id="{75495DBA-A8A6-1A44-BEB9-E081326320E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DF3D-4EE3-B64E-EBA9D629A16F}"/>
                </c:ext>
              </c:extLst>
            </c:dLbl>
            <c:dLbl>
              <c:idx val="740"/>
              <c:tx>
                <c:rich>
                  <a:bodyPr/>
                  <a:lstStyle/>
                  <a:p>
                    <a:fld id="{47546498-2C77-FB40-8EDF-78E5241F63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DF3D-4EE3-B64E-EBA9D629A16F}"/>
                </c:ext>
              </c:extLst>
            </c:dLbl>
            <c:dLbl>
              <c:idx val="741"/>
              <c:tx>
                <c:rich>
                  <a:bodyPr/>
                  <a:lstStyle/>
                  <a:p>
                    <a:fld id="{5A647F84-770F-3942-8042-0582700F09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DF3D-4EE3-B64E-EBA9D629A16F}"/>
                </c:ext>
              </c:extLst>
            </c:dLbl>
            <c:dLbl>
              <c:idx val="742"/>
              <c:tx>
                <c:rich>
                  <a:bodyPr/>
                  <a:lstStyle/>
                  <a:p>
                    <a:fld id="{6A8D0D8C-4279-4B48-A262-1B4CB48BDC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DF3D-4EE3-B64E-EBA9D629A16F}"/>
                </c:ext>
              </c:extLst>
            </c:dLbl>
            <c:dLbl>
              <c:idx val="743"/>
              <c:tx>
                <c:rich>
                  <a:bodyPr/>
                  <a:lstStyle/>
                  <a:p>
                    <a:fld id="{21C6E389-7551-C743-89E9-F530C18C71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DF3D-4EE3-B64E-EBA9D629A16F}"/>
                </c:ext>
              </c:extLst>
            </c:dLbl>
            <c:dLbl>
              <c:idx val="744"/>
              <c:tx>
                <c:rich>
                  <a:bodyPr/>
                  <a:lstStyle/>
                  <a:p>
                    <a:fld id="{C4144422-E163-4844-BBEB-60F7F65BF6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751-4564-80B2-629762410C92}"/>
                </c:ext>
              </c:extLst>
            </c:dLbl>
            <c:dLbl>
              <c:idx val="745"/>
              <c:tx>
                <c:rich>
                  <a:bodyPr/>
                  <a:lstStyle/>
                  <a:p>
                    <a:fld id="{32E608A2-A0A4-894E-8546-5E83D9DFA0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751-4564-80B2-629762410C92}"/>
                </c:ext>
              </c:extLst>
            </c:dLbl>
            <c:dLbl>
              <c:idx val="746"/>
              <c:tx>
                <c:rich>
                  <a:bodyPr/>
                  <a:lstStyle/>
                  <a:p>
                    <a:fld id="{94882433-93CB-5D4B-B288-9AADFC5F02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751-4564-80B2-629762410C92}"/>
                </c:ext>
              </c:extLst>
            </c:dLbl>
            <c:dLbl>
              <c:idx val="747"/>
              <c:tx>
                <c:rich>
                  <a:bodyPr/>
                  <a:lstStyle/>
                  <a:p>
                    <a:fld id="{28E9CD50-D9B7-8949-BADF-FB17EC241E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751-4564-80B2-629762410C92}"/>
                </c:ext>
              </c:extLst>
            </c:dLbl>
            <c:dLbl>
              <c:idx val="748"/>
              <c:tx>
                <c:rich>
                  <a:bodyPr/>
                  <a:lstStyle/>
                  <a:p>
                    <a:fld id="{2CBB18A9-63BC-B041-A4A2-2CF04275CC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751-4564-80B2-629762410C92}"/>
                </c:ext>
              </c:extLst>
            </c:dLbl>
            <c:dLbl>
              <c:idx val="749"/>
              <c:tx>
                <c:rich>
                  <a:bodyPr/>
                  <a:lstStyle/>
                  <a:p>
                    <a:fld id="{8C04B078-B625-4D4C-8BD5-60BB052C8E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751-4564-80B2-629762410C92}"/>
                </c:ext>
              </c:extLst>
            </c:dLbl>
            <c:dLbl>
              <c:idx val="750"/>
              <c:tx>
                <c:rich>
                  <a:bodyPr/>
                  <a:lstStyle/>
                  <a:p>
                    <a:fld id="{8AB6FB84-6D21-7740-9C54-4F9A08B464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751-4564-80B2-629762410C92}"/>
                </c:ext>
              </c:extLst>
            </c:dLbl>
            <c:dLbl>
              <c:idx val="751"/>
              <c:tx>
                <c:rich>
                  <a:bodyPr/>
                  <a:lstStyle/>
                  <a:p>
                    <a:fld id="{7A291DF0-A495-3A40-8251-1EF2ACE52F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751-4564-80B2-629762410C92}"/>
                </c:ext>
              </c:extLst>
            </c:dLbl>
            <c:dLbl>
              <c:idx val="752"/>
              <c:tx>
                <c:rich>
                  <a:bodyPr/>
                  <a:lstStyle/>
                  <a:p>
                    <a:fld id="{B52AF7BC-1358-E84B-A2DC-000FCAEE69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751-4564-80B2-629762410C92}"/>
                </c:ext>
              </c:extLst>
            </c:dLbl>
            <c:dLbl>
              <c:idx val="753"/>
              <c:tx>
                <c:rich>
                  <a:bodyPr/>
                  <a:lstStyle/>
                  <a:p>
                    <a:fld id="{F990F03A-FABA-8949-98CD-47CF996CA1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751-4564-80B2-629762410C92}"/>
                </c:ext>
              </c:extLst>
            </c:dLbl>
            <c:dLbl>
              <c:idx val="754"/>
              <c:tx>
                <c:rich>
                  <a:bodyPr/>
                  <a:lstStyle/>
                  <a:p>
                    <a:fld id="{38D88A0F-271D-F546-9B80-55058A0B81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751-4564-80B2-629762410C92}"/>
                </c:ext>
              </c:extLst>
            </c:dLbl>
            <c:dLbl>
              <c:idx val="755"/>
              <c:tx>
                <c:rich>
                  <a:bodyPr/>
                  <a:lstStyle/>
                  <a:p>
                    <a:fld id="{5B1CC057-677A-C345-991D-133BD25332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751-4564-80B2-629762410C92}"/>
                </c:ext>
              </c:extLst>
            </c:dLbl>
            <c:dLbl>
              <c:idx val="756"/>
              <c:tx>
                <c:rich>
                  <a:bodyPr/>
                  <a:lstStyle/>
                  <a:p>
                    <a:fld id="{56B1D28E-913D-5841-8CE1-45647B9BEC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751-4564-80B2-629762410C92}"/>
                </c:ext>
              </c:extLst>
            </c:dLbl>
            <c:dLbl>
              <c:idx val="757"/>
              <c:tx>
                <c:rich>
                  <a:bodyPr/>
                  <a:lstStyle/>
                  <a:p>
                    <a:fld id="{13D96CE2-0D80-684D-A84C-D035956F0D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55F-425B-B913-D412AC6CA5FA}"/>
                </c:ext>
              </c:extLst>
            </c:dLbl>
            <c:dLbl>
              <c:idx val="758"/>
              <c:tx>
                <c:rich>
                  <a:bodyPr/>
                  <a:lstStyle/>
                  <a:p>
                    <a:fld id="{2F261E8C-74FE-1B42-8357-0C87222759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55F-425B-B913-D412AC6CA5FA}"/>
                </c:ext>
              </c:extLst>
            </c:dLbl>
            <c:dLbl>
              <c:idx val="759"/>
              <c:tx>
                <c:rich>
                  <a:bodyPr/>
                  <a:lstStyle/>
                  <a:p>
                    <a:fld id="{DCF2CA56-423B-2B43-8163-5F09A51BFA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F748-4998-A7B9-B468027B44FA}"/>
                </c:ext>
              </c:extLst>
            </c:dLbl>
            <c:dLbl>
              <c:idx val="760"/>
              <c:tx>
                <c:rich>
                  <a:bodyPr/>
                  <a:lstStyle/>
                  <a:p>
                    <a:fld id="{5A42C3A0-5518-9F44-9BD3-81732DB781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F748-4998-A7B9-B468027B44FA}"/>
                </c:ext>
              </c:extLst>
            </c:dLbl>
            <c:dLbl>
              <c:idx val="761"/>
              <c:tx>
                <c:rich>
                  <a:bodyPr/>
                  <a:lstStyle/>
                  <a:p>
                    <a:fld id="{BB1AD97C-C427-6147-AB03-680BAD8146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F748-4998-A7B9-B468027B44FA}"/>
                </c:ext>
              </c:extLst>
            </c:dLbl>
            <c:dLbl>
              <c:idx val="76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8B68-473F-A78B-473FE674EFA8}"/>
                </c:ext>
              </c:extLst>
            </c:dLbl>
            <c:dLbl>
              <c:idx val="763"/>
              <c:tx>
                <c:rich>
                  <a:bodyPr/>
                  <a:lstStyle/>
                  <a:p>
                    <a:fld id="{1E835098-197C-9245-B2D1-5E5762651F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B68-473F-A78B-473FE674EFA8}"/>
                </c:ext>
              </c:extLst>
            </c:dLbl>
            <c:dLbl>
              <c:idx val="76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8B68-473F-A78B-473FE674EFA8}"/>
                </c:ext>
              </c:extLst>
            </c:dLbl>
            <c:dLbl>
              <c:idx val="76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8B68-473F-A78B-473FE674EFA8}"/>
                </c:ext>
              </c:extLst>
            </c:dLbl>
            <c:dLbl>
              <c:idx val="76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8B68-473F-A78B-473FE674EFA8}"/>
                </c:ext>
              </c:extLst>
            </c:dLbl>
            <c:dLbl>
              <c:idx val="76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8B68-473F-A78B-473FE674EFA8}"/>
                </c:ext>
              </c:extLst>
            </c:dLbl>
            <c:dLbl>
              <c:idx val="76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8B68-473F-A78B-473FE674EFA8}"/>
                </c:ext>
              </c:extLst>
            </c:dLbl>
            <c:dLbl>
              <c:idx val="769"/>
              <c:tx>
                <c:rich>
                  <a:bodyPr/>
                  <a:lstStyle/>
                  <a:p>
                    <a:fld id="{8864899A-7F36-7C4E-90CB-FFC3112A52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215-4BFA-946A-F095765E48B4}"/>
                </c:ext>
              </c:extLst>
            </c:dLbl>
            <c:dLbl>
              <c:idx val="770"/>
              <c:tx>
                <c:rich>
                  <a:bodyPr/>
                  <a:lstStyle/>
                  <a:p>
                    <a:fld id="{89F38240-A4EA-8A48-A9AF-57F9EE3547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215-4BFA-946A-F095765E48B4}"/>
                </c:ext>
              </c:extLst>
            </c:dLbl>
            <c:dLbl>
              <c:idx val="771"/>
              <c:tx>
                <c:rich>
                  <a:bodyPr/>
                  <a:lstStyle/>
                  <a:p>
                    <a:fld id="{38B0AE23-181F-A14A-990A-5F7C6A63791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215-4BFA-946A-F095765E48B4}"/>
                </c:ext>
              </c:extLst>
            </c:dLbl>
            <c:dLbl>
              <c:idx val="772"/>
              <c:tx>
                <c:rich>
                  <a:bodyPr/>
                  <a:lstStyle/>
                  <a:p>
                    <a:fld id="{A6703FB4-DF83-F549-9391-1F14667FFA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F215-4BFA-946A-F095765E48B4}"/>
                </c:ext>
              </c:extLst>
            </c:dLbl>
            <c:dLbl>
              <c:idx val="773"/>
              <c:tx>
                <c:rich>
                  <a:bodyPr/>
                  <a:lstStyle/>
                  <a:p>
                    <a:fld id="{613BA5CE-AC89-2344-80DF-5ECD6F7846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F215-4BFA-946A-F095765E48B4}"/>
                </c:ext>
              </c:extLst>
            </c:dLbl>
            <c:dLbl>
              <c:idx val="774"/>
              <c:tx>
                <c:rich>
                  <a:bodyPr/>
                  <a:lstStyle/>
                  <a:p>
                    <a:fld id="{B142A355-88B6-6B4F-A2D4-F44C0CE62C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A0F-4FA1-8AD6-3AA10BE78542}"/>
                </c:ext>
              </c:extLst>
            </c:dLbl>
            <c:dLbl>
              <c:idx val="775"/>
              <c:tx>
                <c:rich>
                  <a:bodyPr/>
                  <a:lstStyle/>
                  <a:p>
                    <a:fld id="{55108F72-0973-1F46-9C1C-9A26316453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A0F-4FA1-8AD6-3AA10BE78542}"/>
                </c:ext>
              </c:extLst>
            </c:dLbl>
            <c:dLbl>
              <c:idx val="776"/>
              <c:tx>
                <c:rich>
                  <a:bodyPr/>
                  <a:lstStyle/>
                  <a:p>
                    <a:fld id="{3E023C87-1FBD-1B44-8781-83FE63F93A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A0F-4FA1-8AD6-3AA10BE78542}"/>
                </c:ext>
              </c:extLst>
            </c:dLbl>
            <c:dLbl>
              <c:idx val="777"/>
              <c:tx>
                <c:rich>
                  <a:bodyPr/>
                  <a:lstStyle/>
                  <a:p>
                    <a:fld id="{AB692F8B-DC85-F548-8433-A2BD1718C4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A0F-4FA1-8AD6-3AA10BE78542}"/>
                </c:ext>
              </c:extLst>
            </c:dLbl>
            <c:dLbl>
              <c:idx val="778"/>
              <c:tx>
                <c:rich>
                  <a:bodyPr/>
                  <a:lstStyle/>
                  <a:p>
                    <a:fld id="{D0D72460-8824-2848-B846-C676E68C4C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A0F-4FA1-8AD6-3AA10BE78542}"/>
                </c:ext>
              </c:extLst>
            </c:dLbl>
            <c:dLbl>
              <c:idx val="779"/>
              <c:tx>
                <c:rich>
                  <a:bodyPr/>
                  <a:lstStyle/>
                  <a:p>
                    <a:fld id="{B5A6E6CE-1B39-EE45-8CFB-FE4695A902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A0F-4FA1-8AD6-3AA10BE78542}"/>
                </c:ext>
              </c:extLst>
            </c:dLbl>
            <c:dLbl>
              <c:idx val="780"/>
              <c:tx>
                <c:rich>
                  <a:bodyPr/>
                  <a:lstStyle/>
                  <a:p>
                    <a:fld id="{36BEC2F8-9628-014C-9F9E-8FBD588470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9A0F-4FA1-8AD6-3AA10BE78542}"/>
                </c:ext>
              </c:extLst>
            </c:dLbl>
            <c:dLbl>
              <c:idx val="781"/>
              <c:tx>
                <c:rich>
                  <a:bodyPr/>
                  <a:lstStyle/>
                  <a:p>
                    <a:fld id="{4767AB57-878F-1843-8210-E38A67EE9A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A0F-4FA1-8AD6-3AA10BE78542}"/>
                </c:ext>
              </c:extLst>
            </c:dLbl>
            <c:dLbl>
              <c:idx val="782"/>
              <c:tx>
                <c:rich>
                  <a:bodyPr/>
                  <a:lstStyle/>
                  <a:p>
                    <a:fld id="{395B1315-2EAB-4B48-9FC1-A1EE21731D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9A0F-4FA1-8AD6-3AA10BE78542}"/>
                </c:ext>
              </c:extLst>
            </c:dLbl>
            <c:dLbl>
              <c:idx val="783"/>
              <c:tx>
                <c:rich>
                  <a:bodyPr/>
                  <a:lstStyle/>
                  <a:p>
                    <a:fld id="{2AE8E260-FC5C-2140-8482-03F250D615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A0F-4FA1-8AD6-3AA10BE78542}"/>
                </c:ext>
              </c:extLst>
            </c:dLbl>
            <c:dLbl>
              <c:idx val="784"/>
              <c:tx>
                <c:rich>
                  <a:bodyPr/>
                  <a:lstStyle/>
                  <a:p>
                    <a:fld id="{236E12DD-2482-FB4E-AFB2-EBA9707662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A0F-4FA1-8AD6-3AA10BE78542}"/>
                </c:ext>
              </c:extLst>
            </c:dLbl>
            <c:dLbl>
              <c:idx val="785"/>
              <c:tx>
                <c:rich>
                  <a:bodyPr/>
                  <a:lstStyle/>
                  <a:p>
                    <a:fld id="{8265A626-3E90-BD4C-94C0-0B37247B7D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9A0F-4FA1-8AD6-3AA10BE78542}"/>
                </c:ext>
              </c:extLst>
            </c:dLbl>
            <c:dLbl>
              <c:idx val="786"/>
              <c:tx>
                <c:rich>
                  <a:bodyPr/>
                  <a:lstStyle/>
                  <a:p>
                    <a:fld id="{5F14C05E-DBA2-0B4E-A63A-4760326EC2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9A0F-4FA1-8AD6-3AA10BE78542}"/>
                </c:ext>
              </c:extLst>
            </c:dLbl>
            <c:dLbl>
              <c:idx val="787"/>
              <c:tx>
                <c:rich>
                  <a:bodyPr/>
                  <a:lstStyle/>
                  <a:p>
                    <a:fld id="{07246C38-7C8C-EC4B-ABD2-A600A32331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9A0F-4FA1-8AD6-3AA10BE78542}"/>
                </c:ext>
              </c:extLst>
            </c:dLbl>
            <c:dLbl>
              <c:idx val="788"/>
              <c:tx>
                <c:rich>
                  <a:bodyPr/>
                  <a:lstStyle/>
                  <a:p>
                    <a:fld id="{5838840F-674F-7144-834F-A8F15D1017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9A0F-4FA1-8AD6-3AA10BE78542}"/>
                </c:ext>
              </c:extLst>
            </c:dLbl>
            <c:dLbl>
              <c:idx val="789"/>
              <c:tx>
                <c:rich>
                  <a:bodyPr/>
                  <a:lstStyle/>
                  <a:p>
                    <a:fld id="{C03DA2BD-C3E7-1E4A-A80A-AC04C86A37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9A0F-4FA1-8AD6-3AA10BE78542}"/>
                </c:ext>
              </c:extLst>
            </c:dLbl>
            <c:dLbl>
              <c:idx val="790"/>
              <c:tx>
                <c:rich>
                  <a:bodyPr/>
                  <a:lstStyle/>
                  <a:p>
                    <a:fld id="{EB8BB056-FAF3-904A-9099-E5AD9619F6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9A0F-4FA1-8AD6-3AA10BE78542}"/>
                </c:ext>
              </c:extLst>
            </c:dLbl>
            <c:dLbl>
              <c:idx val="791"/>
              <c:tx>
                <c:rich>
                  <a:bodyPr/>
                  <a:lstStyle/>
                  <a:p>
                    <a:fld id="{D58F68BC-72BA-3049-8F83-1FCFDABB4D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9A0F-4FA1-8AD6-3AA10BE78542}"/>
                </c:ext>
              </c:extLst>
            </c:dLbl>
            <c:dLbl>
              <c:idx val="792"/>
              <c:tx>
                <c:rich>
                  <a:bodyPr/>
                  <a:lstStyle/>
                  <a:p>
                    <a:fld id="{2E99F8C7-9EC3-D443-934E-7C97BDD068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803-469D-AFF3-A40DD1FD2E6B}"/>
                </c:ext>
              </c:extLst>
            </c:dLbl>
            <c:dLbl>
              <c:idx val="793"/>
              <c:tx>
                <c:rich>
                  <a:bodyPr/>
                  <a:lstStyle/>
                  <a:p>
                    <a:fld id="{C73F952C-83FE-6E40-B8A1-AA96ECDFA1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803-469D-AFF3-A40DD1FD2E6B}"/>
                </c:ext>
              </c:extLst>
            </c:dLbl>
            <c:dLbl>
              <c:idx val="79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803-469D-AFF3-A40DD1FD2E6B}"/>
                </c:ext>
              </c:extLst>
            </c:dLbl>
            <c:dLbl>
              <c:idx val="795"/>
              <c:tx>
                <c:rich>
                  <a:bodyPr/>
                  <a:lstStyle/>
                  <a:p>
                    <a:fld id="{C956D30B-E4DC-774A-BD00-EF6EB374D5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803-469D-AFF3-A40DD1FD2E6B}"/>
                </c:ext>
              </c:extLst>
            </c:dLbl>
            <c:dLbl>
              <c:idx val="796"/>
              <c:tx>
                <c:rich>
                  <a:bodyPr/>
                  <a:lstStyle/>
                  <a:p>
                    <a:fld id="{963A9829-3E86-9549-9B40-5FFDD0D5F9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803-469D-AFF3-A40DD1FD2E6B}"/>
                </c:ext>
              </c:extLst>
            </c:dLbl>
            <c:dLbl>
              <c:idx val="797"/>
              <c:tx>
                <c:rich>
                  <a:bodyPr/>
                  <a:lstStyle/>
                  <a:p>
                    <a:fld id="{53F626DC-1E50-8E44-9651-8B2DA23AD7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803-469D-AFF3-A40DD1FD2E6B}"/>
                </c:ext>
              </c:extLst>
            </c:dLbl>
            <c:dLbl>
              <c:idx val="798"/>
              <c:tx>
                <c:rich>
                  <a:bodyPr/>
                  <a:lstStyle/>
                  <a:p>
                    <a:fld id="{CA1A2A53-41D3-8F43-8E4C-9D7F3D1793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803-469D-AFF3-A40DD1FD2E6B}"/>
                </c:ext>
              </c:extLst>
            </c:dLbl>
            <c:dLbl>
              <c:idx val="799"/>
              <c:tx>
                <c:rich>
                  <a:bodyPr/>
                  <a:lstStyle/>
                  <a:p>
                    <a:fld id="{C82B5F22-9563-EB44-BA84-79E3261F7A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803-469D-AFF3-A40DD1FD2E6B}"/>
                </c:ext>
              </c:extLst>
            </c:dLbl>
            <c:dLbl>
              <c:idx val="800"/>
              <c:tx>
                <c:rich>
                  <a:bodyPr/>
                  <a:lstStyle/>
                  <a:p>
                    <a:fld id="{9B24BC3C-306A-EE49-812D-EB5E6C2B44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7A12-4C27-999E-B56C6CF08193}"/>
                </c:ext>
              </c:extLst>
            </c:dLbl>
            <c:dLbl>
              <c:idx val="801"/>
              <c:tx>
                <c:rich>
                  <a:bodyPr/>
                  <a:lstStyle/>
                  <a:p>
                    <a:fld id="{D64E8BB4-F859-794A-B6E6-3B79DF6EF0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7A12-4C27-999E-B56C6CF08193}"/>
                </c:ext>
              </c:extLst>
            </c:dLbl>
            <c:dLbl>
              <c:idx val="802"/>
              <c:tx>
                <c:rich>
                  <a:bodyPr/>
                  <a:lstStyle/>
                  <a:p>
                    <a:fld id="{2806FABE-059F-1544-90BF-C0A2706A70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7A12-4C27-999E-B56C6CF08193}"/>
                </c:ext>
              </c:extLst>
            </c:dLbl>
            <c:dLbl>
              <c:idx val="80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7A12-4C27-999E-B56C6CF08193}"/>
                </c:ext>
              </c:extLst>
            </c:dLbl>
            <c:dLbl>
              <c:idx val="80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7A12-4C27-999E-B56C6CF08193}"/>
                </c:ext>
              </c:extLst>
            </c:dLbl>
            <c:dLbl>
              <c:idx val="805"/>
              <c:tx>
                <c:rich>
                  <a:bodyPr/>
                  <a:lstStyle/>
                  <a:p>
                    <a:fld id="{9E4F2BCD-30D9-334D-A030-74C0728448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7A12-4C27-999E-B56C6CF08193}"/>
                </c:ext>
              </c:extLst>
            </c:dLbl>
            <c:dLbl>
              <c:idx val="806"/>
              <c:tx>
                <c:rich>
                  <a:bodyPr/>
                  <a:lstStyle/>
                  <a:p>
                    <a:fld id="{E1F2D57B-620D-4E4F-A8BF-856880D924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7A12-4C27-999E-B56C6CF0819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13846"/>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'US Data Centers Dataset'!$I$5964:$I$6770</c:f>
              <c:numCache>
                <c:formatCode>General</c:formatCode>
                <c:ptCount val="807"/>
                <c:pt idx="0">
                  <c:v>12000</c:v>
                </c:pt>
                <c:pt idx="2">
                  <c:v>200000</c:v>
                </c:pt>
                <c:pt idx="4">
                  <c:v>279166</c:v>
                </c:pt>
                <c:pt idx="5">
                  <c:v>279166</c:v>
                </c:pt>
                <c:pt idx="6">
                  <c:v>500000</c:v>
                </c:pt>
                <c:pt idx="15">
                  <c:v>241000</c:v>
                </c:pt>
                <c:pt idx="16">
                  <c:v>380000</c:v>
                </c:pt>
                <c:pt idx="17">
                  <c:v>863000</c:v>
                </c:pt>
                <c:pt idx="18">
                  <c:v>300000</c:v>
                </c:pt>
                <c:pt idx="19">
                  <c:v>217000</c:v>
                </c:pt>
                <c:pt idx="20">
                  <c:v>1000000</c:v>
                </c:pt>
                <c:pt idx="21">
                  <c:v>217000</c:v>
                </c:pt>
                <c:pt idx="22">
                  <c:v>217000</c:v>
                </c:pt>
                <c:pt idx="23">
                  <c:v>217000</c:v>
                </c:pt>
                <c:pt idx="24">
                  <c:v>217000</c:v>
                </c:pt>
                <c:pt idx="25">
                  <c:v>217000</c:v>
                </c:pt>
                <c:pt idx="26">
                  <c:v>217000</c:v>
                </c:pt>
                <c:pt idx="33">
                  <c:v>251303</c:v>
                </c:pt>
                <c:pt idx="34">
                  <c:v>61000</c:v>
                </c:pt>
                <c:pt idx="35">
                  <c:v>61000</c:v>
                </c:pt>
                <c:pt idx="37">
                  <c:v>520093</c:v>
                </c:pt>
                <c:pt idx="38">
                  <c:v>520093</c:v>
                </c:pt>
                <c:pt idx="39">
                  <c:v>520093</c:v>
                </c:pt>
                <c:pt idx="43">
                  <c:v>220353</c:v>
                </c:pt>
                <c:pt idx="44">
                  <c:v>548950</c:v>
                </c:pt>
                <c:pt idx="45">
                  <c:v>548950</c:v>
                </c:pt>
                <c:pt idx="46">
                  <c:v>406200</c:v>
                </c:pt>
                <c:pt idx="47">
                  <c:v>300000</c:v>
                </c:pt>
                <c:pt idx="48">
                  <c:v>300000</c:v>
                </c:pt>
                <c:pt idx="49">
                  <c:v>1000000</c:v>
                </c:pt>
                <c:pt idx="50">
                  <c:v>255000</c:v>
                </c:pt>
                <c:pt idx="51">
                  <c:v>220516</c:v>
                </c:pt>
                <c:pt idx="52">
                  <c:v>190000</c:v>
                </c:pt>
                <c:pt idx="53">
                  <c:v>139000</c:v>
                </c:pt>
                <c:pt idx="54">
                  <c:v>750000</c:v>
                </c:pt>
                <c:pt idx="55">
                  <c:v>450000</c:v>
                </c:pt>
                <c:pt idx="56">
                  <c:v>250000</c:v>
                </c:pt>
                <c:pt idx="57">
                  <c:v>1300000</c:v>
                </c:pt>
                <c:pt idx="58">
                  <c:v>872000</c:v>
                </c:pt>
                <c:pt idx="59">
                  <c:v>330000</c:v>
                </c:pt>
                <c:pt idx="60">
                  <c:v>330000</c:v>
                </c:pt>
                <c:pt idx="61">
                  <c:v>330000</c:v>
                </c:pt>
                <c:pt idx="62">
                  <c:v>835849</c:v>
                </c:pt>
                <c:pt idx="63">
                  <c:v>835849</c:v>
                </c:pt>
                <c:pt idx="67">
                  <c:v>431000</c:v>
                </c:pt>
                <c:pt idx="68">
                  <c:v>28800</c:v>
                </c:pt>
                <c:pt idx="69">
                  <c:v>138000</c:v>
                </c:pt>
                <c:pt idx="71">
                  <c:v>40000</c:v>
                </c:pt>
                <c:pt idx="72">
                  <c:v>250000</c:v>
                </c:pt>
                <c:pt idx="73">
                  <c:v>470000</c:v>
                </c:pt>
                <c:pt idx="74">
                  <c:v>470000</c:v>
                </c:pt>
                <c:pt idx="75">
                  <c:v>470000</c:v>
                </c:pt>
                <c:pt idx="76">
                  <c:v>805380</c:v>
                </c:pt>
                <c:pt idx="77">
                  <c:v>484954</c:v>
                </c:pt>
                <c:pt idx="78">
                  <c:v>805380</c:v>
                </c:pt>
                <c:pt idx="79">
                  <c:v>805380</c:v>
                </c:pt>
                <c:pt idx="80">
                  <c:v>484954</c:v>
                </c:pt>
                <c:pt idx="81">
                  <c:v>805380</c:v>
                </c:pt>
                <c:pt idx="82">
                  <c:v>125000</c:v>
                </c:pt>
                <c:pt idx="83">
                  <c:v>125000</c:v>
                </c:pt>
                <c:pt idx="84">
                  <c:v>125000</c:v>
                </c:pt>
                <c:pt idx="85">
                  <c:v>125000</c:v>
                </c:pt>
                <c:pt idx="86">
                  <c:v>125000</c:v>
                </c:pt>
                <c:pt idx="87">
                  <c:v>125000</c:v>
                </c:pt>
                <c:pt idx="88">
                  <c:v>125000</c:v>
                </c:pt>
                <c:pt idx="89">
                  <c:v>125000</c:v>
                </c:pt>
                <c:pt idx="90">
                  <c:v>125000</c:v>
                </c:pt>
                <c:pt idx="91">
                  <c:v>125000</c:v>
                </c:pt>
                <c:pt idx="92">
                  <c:v>125000</c:v>
                </c:pt>
                <c:pt idx="93">
                  <c:v>125000</c:v>
                </c:pt>
                <c:pt idx="94">
                  <c:v>738382</c:v>
                </c:pt>
                <c:pt idx="95">
                  <c:v>125000</c:v>
                </c:pt>
                <c:pt idx="96">
                  <c:v>125000</c:v>
                </c:pt>
                <c:pt idx="97">
                  <c:v>125000</c:v>
                </c:pt>
                <c:pt idx="98">
                  <c:v>125000</c:v>
                </c:pt>
                <c:pt idx="99">
                  <c:v>738382</c:v>
                </c:pt>
                <c:pt idx="100">
                  <c:v>805000</c:v>
                </c:pt>
                <c:pt idx="101">
                  <c:v>630000</c:v>
                </c:pt>
                <c:pt idx="102">
                  <c:v>578000</c:v>
                </c:pt>
                <c:pt idx="105">
                  <c:v>289000</c:v>
                </c:pt>
                <c:pt idx="106">
                  <c:v>289000</c:v>
                </c:pt>
                <c:pt idx="107">
                  <c:v>606388</c:v>
                </c:pt>
                <c:pt idx="108">
                  <c:v>550000</c:v>
                </c:pt>
                <c:pt idx="109">
                  <c:v>260000</c:v>
                </c:pt>
                <c:pt idx="110">
                  <c:v>348000</c:v>
                </c:pt>
                <c:pt idx="111">
                  <c:v>450000</c:v>
                </c:pt>
                <c:pt idx="112">
                  <c:v>450000</c:v>
                </c:pt>
                <c:pt idx="123">
                  <c:v>204480</c:v>
                </c:pt>
                <c:pt idx="124">
                  <c:v>204480</c:v>
                </c:pt>
                <c:pt idx="126">
                  <c:v>488000</c:v>
                </c:pt>
                <c:pt idx="129">
                  <c:v>61500</c:v>
                </c:pt>
                <c:pt idx="130">
                  <c:v>61554</c:v>
                </c:pt>
                <c:pt idx="131">
                  <c:v>61500</c:v>
                </c:pt>
                <c:pt idx="132">
                  <c:v>280000</c:v>
                </c:pt>
                <c:pt idx="133">
                  <c:v>280000</c:v>
                </c:pt>
                <c:pt idx="134">
                  <c:v>280000</c:v>
                </c:pt>
                <c:pt idx="135">
                  <c:v>280000</c:v>
                </c:pt>
                <c:pt idx="137">
                  <c:v>215724</c:v>
                </c:pt>
                <c:pt idx="138">
                  <c:v>215724</c:v>
                </c:pt>
                <c:pt idx="139">
                  <c:v>215724</c:v>
                </c:pt>
                <c:pt idx="140">
                  <c:v>119910</c:v>
                </c:pt>
                <c:pt idx="141">
                  <c:v>156545</c:v>
                </c:pt>
                <c:pt idx="142">
                  <c:v>215724</c:v>
                </c:pt>
                <c:pt idx="143">
                  <c:v>215724</c:v>
                </c:pt>
                <c:pt idx="144">
                  <c:v>186389</c:v>
                </c:pt>
                <c:pt idx="145">
                  <c:v>186389</c:v>
                </c:pt>
                <c:pt idx="146">
                  <c:v>186389</c:v>
                </c:pt>
                <c:pt idx="147">
                  <c:v>215724</c:v>
                </c:pt>
                <c:pt idx="148">
                  <c:v>127000</c:v>
                </c:pt>
                <c:pt idx="149">
                  <c:v>127000</c:v>
                </c:pt>
                <c:pt idx="150">
                  <c:v>236000</c:v>
                </c:pt>
                <c:pt idx="151">
                  <c:v>112000</c:v>
                </c:pt>
                <c:pt idx="152">
                  <c:v>544000</c:v>
                </c:pt>
                <c:pt idx="153">
                  <c:v>544000</c:v>
                </c:pt>
                <c:pt idx="154">
                  <c:v>544000</c:v>
                </c:pt>
                <c:pt idx="156">
                  <c:v>113000</c:v>
                </c:pt>
                <c:pt idx="157">
                  <c:v>320000</c:v>
                </c:pt>
                <c:pt idx="159">
                  <c:v>238180</c:v>
                </c:pt>
                <c:pt idx="160">
                  <c:v>238180</c:v>
                </c:pt>
                <c:pt idx="162">
                  <c:v>275000</c:v>
                </c:pt>
                <c:pt idx="163">
                  <c:v>275000</c:v>
                </c:pt>
                <c:pt idx="164">
                  <c:v>275000</c:v>
                </c:pt>
                <c:pt idx="165">
                  <c:v>429603</c:v>
                </c:pt>
                <c:pt idx="166">
                  <c:v>425500</c:v>
                </c:pt>
                <c:pt idx="167">
                  <c:v>200000</c:v>
                </c:pt>
                <c:pt idx="170">
                  <c:v>297000</c:v>
                </c:pt>
                <c:pt idx="171">
                  <c:v>426000</c:v>
                </c:pt>
                <c:pt idx="172">
                  <c:v>426000</c:v>
                </c:pt>
                <c:pt idx="173">
                  <c:v>450000</c:v>
                </c:pt>
                <c:pt idx="174">
                  <c:v>68634</c:v>
                </c:pt>
                <c:pt idx="175">
                  <c:v>304166</c:v>
                </c:pt>
                <c:pt idx="176">
                  <c:v>900000</c:v>
                </c:pt>
                <c:pt idx="177">
                  <c:v>900000</c:v>
                </c:pt>
                <c:pt idx="183">
                  <c:v>218000</c:v>
                </c:pt>
                <c:pt idx="184">
                  <c:v>220000</c:v>
                </c:pt>
                <c:pt idx="185">
                  <c:v>220000</c:v>
                </c:pt>
                <c:pt idx="186">
                  <c:v>220000</c:v>
                </c:pt>
                <c:pt idx="187">
                  <c:v>220000</c:v>
                </c:pt>
                <c:pt idx="188">
                  <c:v>400000</c:v>
                </c:pt>
                <c:pt idx="189">
                  <c:v>400000</c:v>
                </c:pt>
                <c:pt idx="190">
                  <c:v>400000</c:v>
                </c:pt>
                <c:pt idx="191">
                  <c:v>400000</c:v>
                </c:pt>
                <c:pt idx="192">
                  <c:v>400000</c:v>
                </c:pt>
                <c:pt idx="193">
                  <c:v>215000</c:v>
                </c:pt>
                <c:pt idx="194">
                  <c:v>215000</c:v>
                </c:pt>
                <c:pt idx="195">
                  <c:v>215000</c:v>
                </c:pt>
                <c:pt idx="196">
                  <c:v>215000</c:v>
                </c:pt>
                <c:pt idx="197">
                  <c:v>217805</c:v>
                </c:pt>
                <c:pt idx="198">
                  <c:v>227000</c:v>
                </c:pt>
                <c:pt idx="199">
                  <c:v>227000</c:v>
                </c:pt>
                <c:pt idx="200">
                  <c:v>189060</c:v>
                </c:pt>
                <c:pt idx="201">
                  <c:v>285000</c:v>
                </c:pt>
                <c:pt idx="202">
                  <c:v>285000</c:v>
                </c:pt>
                <c:pt idx="203">
                  <c:v>250000</c:v>
                </c:pt>
                <c:pt idx="204">
                  <c:v>250000</c:v>
                </c:pt>
                <c:pt idx="205">
                  <c:v>250000</c:v>
                </c:pt>
                <c:pt idx="206">
                  <c:v>250000</c:v>
                </c:pt>
                <c:pt idx="207">
                  <c:v>250000</c:v>
                </c:pt>
                <c:pt idx="208">
                  <c:v>250000</c:v>
                </c:pt>
                <c:pt idx="209">
                  <c:v>250000</c:v>
                </c:pt>
                <c:pt idx="210">
                  <c:v>250000</c:v>
                </c:pt>
                <c:pt idx="211">
                  <c:v>250000</c:v>
                </c:pt>
                <c:pt idx="212">
                  <c:v>250000</c:v>
                </c:pt>
                <c:pt idx="213">
                  <c:v>250000</c:v>
                </c:pt>
                <c:pt idx="214">
                  <c:v>250000</c:v>
                </c:pt>
                <c:pt idx="217">
                  <c:v>200000</c:v>
                </c:pt>
                <c:pt idx="218">
                  <c:v>200000</c:v>
                </c:pt>
                <c:pt idx="219">
                  <c:v>200000</c:v>
                </c:pt>
                <c:pt idx="220">
                  <c:v>200000</c:v>
                </c:pt>
                <c:pt idx="221">
                  <c:v>200000</c:v>
                </c:pt>
                <c:pt idx="222">
                  <c:v>200000</c:v>
                </c:pt>
                <c:pt idx="223">
                  <c:v>120596</c:v>
                </c:pt>
                <c:pt idx="224">
                  <c:v>120600</c:v>
                </c:pt>
                <c:pt idx="225">
                  <c:v>380000</c:v>
                </c:pt>
                <c:pt idx="226">
                  <c:v>380000</c:v>
                </c:pt>
                <c:pt idx="227">
                  <c:v>380000</c:v>
                </c:pt>
                <c:pt idx="228">
                  <c:v>310000</c:v>
                </c:pt>
                <c:pt idx="229">
                  <c:v>217223</c:v>
                </c:pt>
                <c:pt idx="230">
                  <c:v>217223</c:v>
                </c:pt>
                <c:pt idx="231">
                  <c:v>217223</c:v>
                </c:pt>
                <c:pt idx="232">
                  <c:v>217223</c:v>
                </c:pt>
                <c:pt idx="240">
                  <c:v>223100</c:v>
                </c:pt>
                <c:pt idx="241">
                  <c:v>220000</c:v>
                </c:pt>
                <c:pt idx="242">
                  <c:v>283000</c:v>
                </c:pt>
                <c:pt idx="243">
                  <c:v>216500</c:v>
                </c:pt>
                <c:pt idx="244">
                  <c:v>216500</c:v>
                </c:pt>
                <c:pt idx="245">
                  <c:v>414724</c:v>
                </c:pt>
                <c:pt idx="246">
                  <c:v>414724</c:v>
                </c:pt>
                <c:pt idx="247">
                  <c:v>414724</c:v>
                </c:pt>
                <c:pt idx="248">
                  <c:v>250000</c:v>
                </c:pt>
                <c:pt idx="249">
                  <c:v>414725</c:v>
                </c:pt>
                <c:pt idx="250">
                  <c:v>414725</c:v>
                </c:pt>
                <c:pt idx="251">
                  <c:v>414725</c:v>
                </c:pt>
                <c:pt idx="252">
                  <c:v>414725</c:v>
                </c:pt>
                <c:pt idx="253">
                  <c:v>414725</c:v>
                </c:pt>
                <c:pt idx="254">
                  <c:v>225000</c:v>
                </c:pt>
                <c:pt idx="255">
                  <c:v>225000</c:v>
                </c:pt>
                <c:pt idx="256">
                  <c:v>225000</c:v>
                </c:pt>
                <c:pt idx="257">
                  <c:v>225000</c:v>
                </c:pt>
                <c:pt idx="258">
                  <c:v>382000</c:v>
                </c:pt>
                <c:pt idx="259">
                  <c:v>382000</c:v>
                </c:pt>
                <c:pt idx="260">
                  <c:v>382000</c:v>
                </c:pt>
                <c:pt idx="261">
                  <c:v>382000</c:v>
                </c:pt>
                <c:pt idx="262">
                  <c:v>151895</c:v>
                </c:pt>
                <c:pt idx="263">
                  <c:v>256284</c:v>
                </c:pt>
                <c:pt idx="264">
                  <c:v>256284</c:v>
                </c:pt>
                <c:pt idx="265">
                  <c:v>256284</c:v>
                </c:pt>
                <c:pt idx="266">
                  <c:v>245000</c:v>
                </c:pt>
                <c:pt idx="267">
                  <c:v>245000</c:v>
                </c:pt>
                <c:pt idx="268">
                  <c:v>245000</c:v>
                </c:pt>
                <c:pt idx="270">
                  <c:v>250000</c:v>
                </c:pt>
                <c:pt idx="271">
                  <c:v>150000</c:v>
                </c:pt>
                <c:pt idx="272">
                  <c:v>150000</c:v>
                </c:pt>
                <c:pt idx="273">
                  <c:v>250000</c:v>
                </c:pt>
                <c:pt idx="274">
                  <c:v>263340</c:v>
                </c:pt>
                <c:pt idx="275">
                  <c:v>228410</c:v>
                </c:pt>
                <c:pt idx="276">
                  <c:v>250000</c:v>
                </c:pt>
                <c:pt idx="277">
                  <c:v>259000</c:v>
                </c:pt>
                <c:pt idx="278">
                  <c:v>259000</c:v>
                </c:pt>
                <c:pt idx="279">
                  <c:v>259000</c:v>
                </c:pt>
                <c:pt idx="280">
                  <c:v>259000</c:v>
                </c:pt>
                <c:pt idx="281">
                  <c:v>256282</c:v>
                </c:pt>
                <c:pt idx="282">
                  <c:v>250000</c:v>
                </c:pt>
                <c:pt idx="283">
                  <c:v>250000</c:v>
                </c:pt>
                <c:pt idx="284">
                  <c:v>300000</c:v>
                </c:pt>
                <c:pt idx="285">
                  <c:v>300000</c:v>
                </c:pt>
                <c:pt idx="287">
                  <c:v>256281</c:v>
                </c:pt>
                <c:pt idx="288">
                  <c:v>256281</c:v>
                </c:pt>
                <c:pt idx="290">
                  <c:v>430000</c:v>
                </c:pt>
                <c:pt idx="291">
                  <c:v>430000</c:v>
                </c:pt>
                <c:pt idx="292">
                  <c:v>375000</c:v>
                </c:pt>
                <c:pt idx="293">
                  <c:v>250000</c:v>
                </c:pt>
                <c:pt idx="294">
                  <c:v>255000</c:v>
                </c:pt>
                <c:pt idx="295">
                  <c:v>85000</c:v>
                </c:pt>
                <c:pt idx="296">
                  <c:v>300000</c:v>
                </c:pt>
                <c:pt idx="297">
                  <c:v>300000</c:v>
                </c:pt>
                <c:pt idx="298">
                  <c:v>300000</c:v>
                </c:pt>
                <c:pt idx="299">
                  <c:v>285000</c:v>
                </c:pt>
                <c:pt idx="300">
                  <c:v>300000</c:v>
                </c:pt>
                <c:pt idx="301">
                  <c:v>244676</c:v>
                </c:pt>
                <c:pt idx="302">
                  <c:v>240000</c:v>
                </c:pt>
                <c:pt idx="303">
                  <c:v>250000</c:v>
                </c:pt>
                <c:pt idx="304">
                  <c:v>250000</c:v>
                </c:pt>
                <c:pt idx="305">
                  <c:v>250000</c:v>
                </c:pt>
                <c:pt idx="306">
                  <c:v>245000</c:v>
                </c:pt>
                <c:pt idx="307">
                  <c:v>245000</c:v>
                </c:pt>
                <c:pt idx="308">
                  <c:v>245000</c:v>
                </c:pt>
                <c:pt idx="309">
                  <c:v>245000</c:v>
                </c:pt>
                <c:pt idx="310">
                  <c:v>250000</c:v>
                </c:pt>
                <c:pt idx="311">
                  <c:v>250000</c:v>
                </c:pt>
                <c:pt idx="314">
                  <c:v>244700</c:v>
                </c:pt>
                <c:pt idx="315">
                  <c:v>244700</c:v>
                </c:pt>
                <c:pt idx="316">
                  <c:v>244676</c:v>
                </c:pt>
                <c:pt idx="317">
                  <c:v>250000</c:v>
                </c:pt>
                <c:pt idx="318">
                  <c:v>106500</c:v>
                </c:pt>
                <c:pt idx="319">
                  <c:v>195000</c:v>
                </c:pt>
                <c:pt idx="320">
                  <c:v>248500</c:v>
                </c:pt>
                <c:pt idx="321">
                  <c:v>245000</c:v>
                </c:pt>
                <c:pt idx="322">
                  <c:v>150000</c:v>
                </c:pt>
                <c:pt idx="323">
                  <c:v>579796</c:v>
                </c:pt>
                <c:pt idx="324">
                  <c:v>579796</c:v>
                </c:pt>
                <c:pt idx="325">
                  <c:v>579796</c:v>
                </c:pt>
                <c:pt idx="326">
                  <c:v>579796</c:v>
                </c:pt>
                <c:pt idx="327">
                  <c:v>579796</c:v>
                </c:pt>
                <c:pt idx="328">
                  <c:v>290600</c:v>
                </c:pt>
                <c:pt idx="329">
                  <c:v>370000</c:v>
                </c:pt>
                <c:pt idx="330">
                  <c:v>250000</c:v>
                </c:pt>
                <c:pt idx="333">
                  <c:v>245000</c:v>
                </c:pt>
                <c:pt idx="334">
                  <c:v>236000</c:v>
                </c:pt>
                <c:pt idx="335">
                  <c:v>236000</c:v>
                </c:pt>
                <c:pt idx="336">
                  <c:v>236000</c:v>
                </c:pt>
                <c:pt idx="337">
                  <c:v>245000</c:v>
                </c:pt>
                <c:pt idx="338">
                  <c:v>245000</c:v>
                </c:pt>
                <c:pt idx="339">
                  <c:v>612000</c:v>
                </c:pt>
                <c:pt idx="340">
                  <c:v>612000</c:v>
                </c:pt>
                <c:pt idx="341">
                  <c:v>612000</c:v>
                </c:pt>
                <c:pt idx="342">
                  <c:v>250000</c:v>
                </c:pt>
                <c:pt idx="343">
                  <c:v>245000</c:v>
                </c:pt>
                <c:pt idx="344">
                  <c:v>245000</c:v>
                </c:pt>
                <c:pt idx="345">
                  <c:v>245000</c:v>
                </c:pt>
                <c:pt idx="346">
                  <c:v>250000</c:v>
                </c:pt>
                <c:pt idx="347">
                  <c:v>250000</c:v>
                </c:pt>
                <c:pt idx="348">
                  <c:v>250000</c:v>
                </c:pt>
                <c:pt idx="349">
                  <c:v>250000</c:v>
                </c:pt>
                <c:pt idx="350">
                  <c:v>250000</c:v>
                </c:pt>
                <c:pt idx="355">
                  <c:v>241740</c:v>
                </c:pt>
                <c:pt idx="356">
                  <c:v>241740</c:v>
                </c:pt>
                <c:pt idx="357">
                  <c:v>260000</c:v>
                </c:pt>
                <c:pt idx="358">
                  <c:v>252000</c:v>
                </c:pt>
                <c:pt idx="360">
                  <c:v>148200</c:v>
                </c:pt>
                <c:pt idx="361">
                  <c:v>102000</c:v>
                </c:pt>
                <c:pt idx="362">
                  <c:v>900000</c:v>
                </c:pt>
                <c:pt idx="363">
                  <c:v>900000</c:v>
                </c:pt>
                <c:pt idx="364">
                  <c:v>900000</c:v>
                </c:pt>
                <c:pt idx="365">
                  <c:v>900000</c:v>
                </c:pt>
                <c:pt idx="366">
                  <c:v>90000</c:v>
                </c:pt>
                <c:pt idx="367">
                  <c:v>150000</c:v>
                </c:pt>
                <c:pt idx="373">
                  <c:v>800000</c:v>
                </c:pt>
                <c:pt idx="374">
                  <c:v>250000</c:v>
                </c:pt>
                <c:pt idx="375">
                  <c:v>250000</c:v>
                </c:pt>
                <c:pt idx="376">
                  <c:v>250000</c:v>
                </c:pt>
                <c:pt idx="377">
                  <c:v>60000</c:v>
                </c:pt>
                <c:pt idx="378">
                  <c:v>200000</c:v>
                </c:pt>
                <c:pt idx="379">
                  <c:v>200000</c:v>
                </c:pt>
                <c:pt idx="380">
                  <c:v>100000</c:v>
                </c:pt>
                <c:pt idx="381">
                  <c:v>180000</c:v>
                </c:pt>
                <c:pt idx="382">
                  <c:v>250000</c:v>
                </c:pt>
                <c:pt idx="383">
                  <c:v>250000</c:v>
                </c:pt>
                <c:pt idx="384">
                  <c:v>250000</c:v>
                </c:pt>
                <c:pt idx="385">
                  <c:v>250000</c:v>
                </c:pt>
                <c:pt idx="386">
                  <c:v>250000</c:v>
                </c:pt>
                <c:pt idx="387">
                  <c:v>250000</c:v>
                </c:pt>
                <c:pt idx="388">
                  <c:v>250000</c:v>
                </c:pt>
                <c:pt idx="389">
                  <c:v>250000</c:v>
                </c:pt>
                <c:pt idx="395">
                  <c:v>112000</c:v>
                </c:pt>
                <c:pt idx="396">
                  <c:v>284000</c:v>
                </c:pt>
                <c:pt idx="397">
                  <c:v>286530</c:v>
                </c:pt>
                <c:pt idx="398">
                  <c:v>190400</c:v>
                </c:pt>
                <c:pt idx="399">
                  <c:v>82997</c:v>
                </c:pt>
                <c:pt idx="400">
                  <c:v>250000</c:v>
                </c:pt>
                <c:pt idx="401">
                  <c:v>88874</c:v>
                </c:pt>
                <c:pt idx="402">
                  <c:v>343319</c:v>
                </c:pt>
                <c:pt idx="404">
                  <c:v>306216</c:v>
                </c:pt>
                <c:pt idx="405">
                  <c:v>150000</c:v>
                </c:pt>
                <c:pt idx="406">
                  <c:v>100000</c:v>
                </c:pt>
                <c:pt idx="407">
                  <c:v>140417</c:v>
                </c:pt>
                <c:pt idx="408">
                  <c:v>126000</c:v>
                </c:pt>
                <c:pt idx="409">
                  <c:v>200000</c:v>
                </c:pt>
                <c:pt idx="410">
                  <c:v>200000</c:v>
                </c:pt>
                <c:pt idx="411">
                  <c:v>200000</c:v>
                </c:pt>
                <c:pt idx="412">
                  <c:v>200000</c:v>
                </c:pt>
                <c:pt idx="413">
                  <c:v>200000</c:v>
                </c:pt>
                <c:pt idx="414">
                  <c:v>240000</c:v>
                </c:pt>
                <c:pt idx="415">
                  <c:v>160200</c:v>
                </c:pt>
                <c:pt idx="416">
                  <c:v>383220</c:v>
                </c:pt>
                <c:pt idx="417">
                  <c:v>229932</c:v>
                </c:pt>
                <c:pt idx="418">
                  <c:v>135350</c:v>
                </c:pt>
                <c:pt idx="419">
                  <c:v>135350</c:v>
                </c:pt>
                <c:pt idx="422">
                  <c:v>160000</c:v>
                </c:pt>
                <c:pt idx="425">
                  <c:v>375000</c:v>
                </c:pt>
                <c:pt idx="432">
                  <c:v>357500</c:v>
                </c:pt>
                <c:pt idx="433">
                  <c:v>357500</c:v>
                </c:pt>
                <c:pt idx="436">
                  <c:v>145000</c:v>
                </c:pt>
                <c:pt idx="438">
                  <c:v>348000</c:v>
                </c:pt>
                <c:pt idx="439">
                  <c:v>297000</c:v>
                </c:pt>
                <c:pt idx="440">
                  <c:v>250000</c:v>
                </c:pt>
                <c:pt idx="442">
                  <c:v>357500</c:v>
                </c:pt>
                <c:pt idx="443">
                  <c:v>445000</c:v>
                </c:pt>
                <c:pt idx="444">
                  <c:v>445000</c:v>
                </c:pt>
                <c:pt idx="445">
                  <c:v>445000</c:v>
                </c:pt>
                <c:pt idx="446">
                  <c:v>445000</c:v>
                </c:pt>
                <c:pt idx="447">
                  <c:v>445000</c:v>
                </c:pt>
                <c:pt idx="448">
                  <c:v>445000</c:v>
                </c:pt>
                <c:pt idx="449">
                  <c:v>445000</c:v>
                </c:pt>
                <c:pt idx="450">
                  <c:v>445000</c:v>
                </c:pt>
                <c:pt idx="451">
                  <c:v>445000</c:v>
                </c:pt>
                <c:pt idx="452">
                  <c:v>350000</c:v>
                </c:pt>
                <c:pt idx="453">
                  <c:v>350000</c:v>
                </c:pt>
                <c:pt idx="454">
                  <c:v>485000</c:v>
                </c:pt>
                <c:pt idx="455">
                  <c:v>361119</c:v>
                </c:pt>
                <c:pt idx="456">
                  <c:v>361119</c:v>
                </c:pt>
                <c:pt idx="457">
                  <c:v>325000</c:v>
                </c:pt>
                <c:pt idx="460">
                  <c:v>357500</c:v>
                </c:pt>
                <c:pt idx="461">
                  <c:v>357500</c:v>
                </c:pt>
                <c:pt idx="462">
                  <c:v>144000</c:v>
                </c:pt>
                <c:pt idx="463">
                  <c:v>144000</c:v>
                </c:pt>
                <c:pt idx="466">
                  <c:v>350000</c:v>
                </c:pt>
                <c:pt idx="467">
                  <c:v>350000</c:v>
                </c:pt>
                <c:pt idx="468">
                  <c:v>295000</c:v>
                </c:pt>
                <c:pt idx="470">
                  <c:v>485000</c:v>
                </c:pt>
                <c:pt idx="471">
                  <c:v>485000</c:v>
                </c:pt>
                <c:pt idx="472">
                  <c:v>357500</c:v>
                </c:pt>
                <c:pt idx="473">
                  <c:v>357500</c:v>
                </c:pt>
                <c:pt idx="474">
                  <c:v>135350</c:v>
                </c:pt>
                <c:pt idx="475">
                  <c:v>135350</c:v>
                </c:pt>
                <c:pt idx="476">
                  <c:v>110000</c:v>
                </c:pt>
                <c:pt idx="477">
                  <c:v>135350</c:v>
                </c:pt>
                <c:pt idx="478">
                  <c:v>135350</c:v>
                </c:pt>
                <c:pt idx="479">
                  <c:v>135350</c:v>
                </c:pt>
                <c:pt idx="480">
                  <c:v>135350</c:v>
                </c:pt>
                <c:pt idx="481">
                  <c:v>135350</c:v>
                </c:pt>
                <c:pt idx="482">
                  <c:v>135350</c:v>
                </c:pt>
                <c:pt idx="483">
                  <c:v>135350</c:v>
                </c:pt>
                <c:pt idx="484">
                  <c:v>110000</c:v>
                </c:pt>
                <c:pt idx="485">
                  <c:v>135350</c:v>
                </c:pt>
                <c:pt idx="486">
                  <c:v>135350</c:v>
                </c:pt>
                <c:pt idx="487">
                  <c:v>135350</c:v>
                </c:pt>
                <c:pt idx="488">
                  <c:v>135350</c:v>
                </c:pt>
                <c:pt idx="489">
                  <c:v>135350</c:v>
                </c:pt>
                <c:pt idx="490">
                  <c:v>357500</c:v>
                </c:pt>
                <c:pt idx="491">
                  <c:v>357500</c:v>
                </c:pt>
                <c:pt idx="494">
                  <c:v>250000</c:v>
                </c:pt>
                <c:pt idx="495">
                  <c:v>500000</c:v>
                </c:pt>
                <c:pt idx="496">
                  <c:v>500000</c:v>
                </c:pt>
                <c:pt idx="497">
                  <c:v>498300</c:v>
                </c:pt>
                <c:pt idx="498">
                  <c:v>245000</c:v>
                </c:pt>
                <c:pt idx="499">
                  <c:v>65000</c:v>
                </c:pt>
                <c:pt idx="500">
                  <c:v>410000</c:v>
                </c:pt>
                <c:pt idx="501">
                  <c:v>250000</c:v>
                </c:pt>
                <c:pt idx="502">
                  <c:v>280000</c:v>
                </c:pt>
                <c:pt idx="503">
                  <c:v>785480</c:v>
                </c:pt>
                <c:pt idx="504">
                  <c:v>570880</c:v>
                </c:pt>
                <c:pt idx="505">
                  <c:v>816374</c:v>
                </c:pt>
                <c:pt idx="506">
                  <c:v>645000</c:v>
                </c:pt>
                <c:pt idx="507">
                  <c:v>645000</c:v>
                </c:pt>
                <c:pt idx="508">
                  <c:v>645000</c:v>
                </c:pt>
                <c:pt idx="509">
                  <c:v>342003</c:v>
                </c:pt>
                <c:pt idx="511">
                  <c:v>363546</c:v>
                </c:pt>
                <c:pt idx="512">
                  <c:v>535840</c:v>
                </c:pt>
                <c:pt idx="513">
                  <c:v>535840</c:v>
                </c:pt>
                <c:pt idx="514">
                  <c:v>535840</c:v>
                </c:pt>
                <c:pt idx="515">
                  <c:v>167000</c:v>
                </c:pt>
                <c:pt idx="516">
                  <c:v>524525</c:v>
                </c:pt>
                <c:pt idx="517">
                  <c:v>676000</c:v>
                </c:pt>
                <c:pt idx="518">
                  <c:v>488770</c:v>
                </c:pt>
                <c:pt idx="520">
                  <c:v>410000</c:v>
                </c:pt>
                <c:pt idx="522">
                  <c:v>158000</c:v>
                </c:pt>
                <c:pt idx="523">
                  <c:v>372517</c:v>
                </c:pt>
                <c:pt idx="524">
                  <c:v>215000</c:v>
                </c:pt>
                <c:pt idx="528">
                  <c:v>358000</c:v>
                </c:pt>
                <c:pt idx="529">
                  <c:v>249000</c:v>
                </c:pt>
                <c:pt idx="530">
                  <c:v>358000</c:v>
                </c:pt>
                <c:pt idx="531">
                  <c:v>100000</c:v>
                </c:pt>
                <c:pt idx="532">
                  <c:v>136057</c:v>
                </c:pt>
                <c:pt idx="533">
                  <c:v>100000</c:v>
                </c:pt>
                <c:pt idx="535">
                  <c:v>280000</c:v>
                </c:pt>
                <c:pt idx="537">
                  <c:v>288530</c:v>
                </c:pt>
                <c:pt idx="538">
                  <c:v>288530</c:v>
                </c:pt>
                <c:pt idx="539">
                  <c:v>770000</c:v>
                </c:pt>
                <c:pt idx="540">
                  <c:v>761000</c:v>
                </c:pt>
                <c:pt idx="541">
                  <c:v>761000</c:v>
                </c:pt>
                <c:pt idx="542">
                  <c:v>761000</c:v>
                </c:pt>
                <c:pt idx="543">
                  <c:v>280000</c:v>
                </c:pt>
                <c:pt idx="544">
                  <c:v>350000</c:v>
                </c:pt>
                <c:pt idx="547">
                  <c:v>280000</c:v>
                </c:pt>
                <c:pt idx="548">
                  <c:v>991000</c:v>
                </c:pt>
                <c:pt idx="549">
                  <c:v>991000</c:v>
                </c:pt>
                <c:pt idx="550">
                  <c:v>170600</c:v>
                </c:pt>
                <c:pt idx="551">
                  <c:v>300000</c:v>
                </c:pt>
                <c:pt idx="552">
                  <c:v>300000</c:v>
                </c:pt>
                <c:pt idx="553">
                  <c:v>300000</c:v>
                </c:pt>
                <c:pt idx="554">
                  <c:v>300000</c:v>
                </c:pt>
                <c:pt idx="555">
                  <c:v>300000</c:v>
                </c:pt>
                <c:pt idx="556">
                  <c:v>300000</c:v>
                </c:pt>
                <c:pt idx="557">
                  <c:v>280000</c:v>
                </c:pt>
                <c:pt idx="559">
                  <c:v>285000</c:v>
                </c:pt>
                <c:pt idx="560">
                  <c:v>285000</c:v>
                </c:pt>
                <c:pt idx="561">
                  <c:v>285000</c:v>
                </c:pt>
                <c:pt idx="562">
                  <c:v>289500</c:v>
                </c:pt>
                <c:pt idx="563">
                  <c:v>300000</c:v>
                </c:pt>
                <c:pt idx="564">
                  <c:v>300000</c:v>
                </c:pt>
                <c:pt idx="565">
                  <c:v>208000</c:v>
                </c:pt>
                <c:pt idx="566">
                  <c:v>287500</c:v>
                </c:pt>
                <c:pt idx="567">
                  <c:v>285000</c:v>
                </c:pt>
                <c:pt idx="568">
                  <c:v>285000</c:v>
                </c:pt>
                <c:pt idx="569">
                  <c:v>285000</c:v>
                </c:pt>
                <c:pt idx="570">
                  <c:v>285000</c:v>
                </c:pt>
                <c:pt idx="572">
                  <c:v>285000</c:v>
                </c:pt>
                <c:pt idx="573">
                  <c:v>285000</c:v>
                </c:pt>
                <c:pt idx="574">
                  <c:v>285000</c:v>
                </c:pt>
                <c:pt idx="575">
                  <c:v>285000</c:v>
                </c:pt>
                <c:pt idx="576">
                  <c:v>350000</c:v>
                </c:pt>
                <c:pt idx="577">
                  <c:v>280000</c:v>
                </c:pt>
                <c:pt idx="578">
                  <c:v>280000</c:v>
                </c:pt>
                <c:pt idx="579">
                  <c:v>285000</c:v>
                </c:pt>
                <c:pt idx="580">
                  <c:v>285000</c:v>
                </c:pt>
                <c:pt idx="581">
                  <c:v>285000</c:v>
                </c:pt>
                <c:pt idx="582">
                  <c:v>285000</c:v>
                </c:pt>
                <c:pt idx="583">
                  <c:v>285000</c:v>
                </c:pt>
                <c:pt idx="584">
                  <c:v>285000</c:v>
                </c:pt>
                <c:pt idx="586">
                  <c:v>288200</c:v>
                </c:pt>
                <c:pt idx="587">
                  <c:v>280000</c:v>
                </c:pt>
                <c:pt idx="588">
                  <c:v>285000</c:v>
                </c:pt>
                <c:pt idx="589">
                  <c:v>280000</c:v>
                </c:pt>
                <c:pt idx="590">
                  <c:v>280000</c:v>
                </c:pt>
                <c:pt idx="591">
                  <c:v>285000</c:v>
                </c:pt>
                <c:pt idx="592">
                  <c:v>285000</c:v>
                </c:pt>
                <c:pt idx="593">
                  <c:v>284700</c:v>
                </c:pt>
                <c:pt idx="594">
                  <c:v>285000</c:v>
                </c:pt>
                <c:pt idx="595">
                  <c:v>285000</c:v>
                </c:pt>
                <c:pt idx="596">
                  <c:v>285000</c:v>
                </c:pt>
                <c:pt idx="597">
                  <c:v>285000</c:v>
                </c:pt>
                <c:pt idx="598">
                  <c:v>150000</c:v>
                </c:pt>
                <c:pt idx="599">
                  <c:v>165500</c:v>
                </c:pt>
                <c:pt idx="601">
                  <c:v>329962</c:v>
                </c:pt>
                <c:pt idx="602">
                  <c:v>300000</c:v>
                </c:pt>
                <c:pt idx="603">
                  <c:v>318000</c:v>
                </c:pt>
                <c:pt idx="604">
                  <c:v>300000</c:v>
                </c:pt>
                <c:pt idx="605">
                  <c:v>300000</c:v>
                </c:pt>
                <c:pt idx="606">
                  <c:v>300000</c:v>
                </c:pt>
                <c:pt idx="607">
                  <c:v>224152</c:v>
                </c:pt>
                <c:pt idx="610">
                  <c:v>315000</c:v>
                </c:pt>
                <c:pt idx="611">
                  <c:v>315000</c:v>
                </c:pt>
                <c:pt idx="612">
                  <c:v>315000</c:v>
                </c:pt>
                <c:pt idx="613">
                  <c:v>300000</c:v>
                </c:pt>
                <c:pt idx="614">
                  <c:v>300000</c:v>
                </c:pt>
                <c:pt idx="615">
                  <c:v>300000</c:v>
                </c:pt>
                <c:pt idx="616">
                  <c:v>300000</c:v>
                </c:pt>
                <c:pt idx="617">
                  <c:v>223790</c:v>
                </c:pt>
                <c:pt idx="618">
                  <c:v>214937</c:v>
                </c:pt>
                <c:pt idx="619">
                  <c:v>235793</c:v>
                </c:pt>
                <c:pt idx="620">
                  <c:v>248594</c:v>
                </c:pt>
                <c:pt idx="621">
                  <c:v>377000</c:v>
                </c:pt>
                <c:pt idx="622">
                  <c:v>377000</c:v>
                </c:pt>
                <c:pt idx="623">
                  <c:v>377000</c:v>
                </c:pt>
                <c:pt idx="624">
                  <c:v>278000</c:v>
                </c:pt>
                <c:pt idx="625">
                  <c:v>150000</c:v>
                </c:pt>
                <c:pt idx="626">
                  <c:v>267000</c:v>
                </c:pt>
                <c:pt idx="627">
                  <c:v>267000</c:v>
                </c:pt>
                <c:pt idx="628">
                  <c:v>267000</c:v>
                </c:pt>
                <c:pt idx="629">
                  <c:v>380000</c:v>
                </c:pt>
                <c:pt idx="630">
                  <c:v>122087</c:v>
                </c:pt>
                <c:pt idx="631">
                  <c:v>180000</c:v>
                </c:pt>
                <c:pt idx="632">
                  <c:v>180000</c:v>
                </c:pt>
                <c:pt idx="633">
                  <c:v>180000</c:v>
                </c:pt>
                <c:pt idx="634">
                  <c:v>180000</c:v>
                </c:pt>
                <c:pt idx="638">
                  <c:v>175000</c:v>
                </c:pt>
                <c:pt idx="639">
                  <c:v>175000</c:v>
                </c:pt>
                <c:pt idx="641">
                  <c:v>413726</c:v>
                </c:pt>
                <c:pt idx="642">
                  <c:v>470000</c:v>
                </c:pt>
                <c:pt idx="643">
                  <c:v>413726</c:v>
                </c:pt>
                <c:pt idx="644">
                  <c:v>560000</c:v>
                </c:pt>
                <c:pt idx="645">
                  <c:v>756000</c:v>
                </c:pt>
                <c:pt idx="646">
                  <c:v>1190505</c:v>
                </c:pt>
                <c:pt idx="647">
                  <c:v>1190505</c:v>
                </c:pt>
                <c:pt idx="648">
                  <c:v>407709</c:v>
                </c:pt>
                <c:pt idx="649">
                  <c:v>1190000</c:v>
                </c:pt>
                <c:pt idx="650">
                  <c:v>1190000</c:v>
                </c:pt>
                <c:pt idx="651">
                  <c:v>1190000</c:v>
                </c:pt>
                <c:pt idx="652">
                  <c:v>595715</c:v>
                </c:pt>
                <c:pt idx="653">
                  <c:v>400000</c:v>
                </c:pt>
                <c:pt idx="654">
                  <c:v>400000</c:v>
                </c:pt>
                <c:pt idx="655">
                  <c:v>400000</c:v>
                </c:pt>
                <c:pt idx="656">
                  <c:v>400000</c:v>
                </c:pt>
                <c:pt idx="657">
                  <c:v>400000</c:v>
                </c:pt>
                <c:pt idx="658">
                  <c:v>400000</c:v>
                </c:pt>
                <c:pt idx="659">
                  <c:v>278000</c:v>
                </c:pt>
                <c:pt idx="660">
                  <c:v>630000</c:v>
                </c:pt>
                <c:pt idx="661">
                  <c:v>442300</c:v>
                </c:pt>
                <c:pt idx="662">
                  <c:v>359300</c:v>
                </c:pt>
                <c:pt idx="667">
                  <c:v>562626</c:v>
                </c:pt>
                <c:pt idx="668">
                  <c:v>500430</c:v>
                </c:pt>
                <c:pt idx="669">
                  <c:v>408030</c:v>
                </c:pt>
                <c:pt idx="670">
                  <c:v>165000</c:v>
                </c:pt>
                <c:pt idx="671">
                  <c:v>165000</c:v>
                </c:pt>
                <c:pt idx="672">
                  <c:v>165000</c:v>
                </c:pt>
                <c:pt idx="673">
                  <c:v>165000</c:v>
                </c:pt>
                <c:pt idx="674">
                  <c:v>165000</c:v>
                </c:pt>
                <c:pt idx="675">
                  <c:v>102500</c:v>
                </c:pt>
                <c:pt idx="676">
                  <c:v>184000</c:v>
                </c:pt>
                <c:pt idx="679">
                  <c:v>725450</c:v>
                </c:pt>
                <c:pt idx="680">
                  <c:v>725450</c:v>
                </c:pt>
                <c:pt idx="681">
                  <c:v>551955</c:v>
                </c:pt>
                <c:pt idx="682">
                  <c:v>551955</c:v>
                </c:pt>
                <c:pt idx="683">
                  <c:v>357270</c:v>
                </c:pt>
                <c:pt idx="684">
                  <c:v>320933</c:v>
                </c:pt>
                <c:pt idx="686">
                  <c:v>363510</c:v>
                </c:pt>
                <c:pt idx="687">
                  <c:v>260000</c:v>
                </c:pt>
                <c:pt idx="688">
                  <c:v>260000</c:v>
                </c:pt>
                <c:pt idx="689">
                  <c:v>263811</c:v>
                </c:pt>
                <c:pt idx="690">
                  <c:v>438000</c:v>
                </c:pt>
                <c:pt idx="691">
                  <c:v>293246</c:v>
                </c:pt>
                <c:pt idx="692">
                  <c:v>498960</c:v>
                </c:pt>
                <c:pt idx="693">
                  <c:v>235730</c:v>
                </c:pt>
                <c:pt idx="694">
                  <c:v>235730</c:v>
                </c:pt>
                <c:pt idx="695">
                  <c:v>492350</c:v>
                </c:pt>
                <c:pt idx="696">
                  <c:v>270900</c:v>
                </c:pt>
                <c:pt idx="698">
                  <c:v>180000</c:v>
                </c:pt>
                <c:pt idx="699">
                  <c:v>310640</c:v>
                </c:pt>
                <c:pt idx="700">
                  <c:v>350000</c:v>
                </c:pt>
                <c:pt idx="701">
                  <c:v>300000</c:v>
                </c:pt>
                <c:pt idx="702">
                  <c:v>229195</c:v>
                </c:pt>
                <c:pt idx="703">
                  <c:v>169962</c:v>
                </c:pt>
                <c:pt idx="704">
                  <c:v>229195</c:v>
                </c:pt>
                <c:pt idx="705">
                  <c:v>351220</c:v>
                </c:pt>
                <c:pt idx="706">
                  <c:v>351220</c:v>
                </c:pt>
                <c:pt idx="707">
                  <c:v>353786</c:v>
                </c:pt>
                <c:pt idx="708">
                  <c:v>353786</c:v>
                </c:pt>
                <c:pt idx="709">
                  <c:v>439443</c:v>
                </c:pt>
                <c:pt idx="710">
                  <c:v>439443</c:v>
                </c:pt>
                <c:pt idx="711">
                  <c:v>250000</c:v>
                </c:pt>
                <c:pt idx="712">
                  <c:v>256284</c:v>
                </c:pt>
                <c:pt idx="713">
                  <c:v>206700</c:v>
                </c:pt>
                <c:pt idx="714">
                  <c:v>260000</c:v>
                </c:pt>
                <c:pt idx="715">
                  <c:v>260000</c:v>
                </c:pt>
                <c:pt idx="716">
                  <c:v>260000</c:v>
                </c:pt>
                <c:pt idx="717">
                  <c:v>425000</c:v>
                </c:pt>
                <c:pt idx="718">
                  <c:v>425000</c:v>
                </c:pt>
                <c:pt idx="719">
                  <c:v>425000</c:v>
                </c:pt>
                <c:pt idx="720">
                  <c:v>340000</c:v>
                </c:pt>
                <c:pt idx="722">
                  <c:v>176276</c:v>
                </c:pt>
                <c:pt idx="723">
                  <c:v>561538</c:v>
                </c:pt>
                <c:pt idx="724">
                  <c:v>371941</c:v>
                </c:pt>
                <c:pt idx="725">
                  <c:v>371941</c:v>
                </c:pt>
                <c:pt idx="726">
                  <c:v>561538</c:v>
                </c:pt>
                <c:pt idx="727">
                  <c:v>305200</c:v>
                </c:pt>
                <c:pt idx="728">
                  <c:v>305200</c:v>
                </c:pt>
                <c:pt idx="729">
                  <c:v>418200</c:v>
                </c:pt>
                <c:pt idx="730">
                  <c:v>418200</c:v>
                </c:pt>
                <c:pt idx="731">
                  <c:v>300000</c:v>
                </c:pt>
                <c:pt idx="732">
                  <c:v>300000</c:v>
                </c:pt>
                <c:pt idx="733">
                  <c:v>650000</c:v>
                </c:pt>
                <c:pt idx="734">
                  <c:v>149300</c:v>
                </c:pt>
                <c:pt idx="735">
                  <c:v>149300</c:v>
                </c:pt>
                <c:pt idx="736">
                  <c:v>405100</c:v>
                </c:pt>
                <c:pt idx="737">
                  <c:v>484000</c:v>
                </c:pt>
                <c:pt idx="738">
                  <c:v>484000</c:v>
                </c:pt>
                <c:pt idx="739">
                  <c:v>228000</c:v>
                </c:pt>
                <c:pt idx="740">
                  <c:v>199000</c:v>
                </c:pt>
                <c:pt idx="741">
                  <c:v>90000</c:v>
                </c:pt>
                <c:pt idx="742">
                  <c:v>90000</c:v>
                </c:pt>
                <c:pt idx="743">
                  <c:v>250000</c:v>
                </c:pt>
                <c:pt idx="744">
                  <c:v>250000</c:v>
                </c:pt>
                <c:pt idx="745">
                  <c:v>250000</c:v>
                </c:pt>
                <c:pt idx="746">
                  <c:v>250000</c:v>
                </c:pt>
                <c:pt idx="747">
                  <c:v>250000</c:v>
                </c:pt>
                <c:pt idx="748">
                  <c:v>250000</c:v>
                </c:pt>
                <c:pt idx="749">
                  <c:v>250000</c:v>
                </c:pt>
                <c:pt idx="750">
                  <c:v>250000</c:v>
                </c:pt>
                <c:pt idx="751">
                  <c:v>295750</c:v>
                </c:pt>
                <c:pt idx="752">
                  <c:v>295750</c:v>
                </c:pt>
                <c:pt idx="753">
                  <c:v>295750</c:v>
                </c:pt>
                <c:pt idx="754">
                  <c:v>380000</c:v>
                </c:pt>
                <c:pt idx="755">
                  <c:v>380000</c:v>
                </c:pt>
                <c:pt idx="756">
                  <c:v>353319</c:v>
                </c:pt>
                <c:pt idx="757">
                  <c:v>413099</c:v>
                </c:pt>
                <c:pt idx="758">
                  <c:v>380000</c:v>
                </c:pt>
                <c:pt idx="759">
                  <c:v>184000</c:v>
                </c:pt>
                <c:pt idx="760">
                  <c:v>355000</c:v>
                </c:pt>
                <c:pt idx="761">
                  <c:v>355000</c:v>
                </c:pt>
                <c:pt idx="763">
                  <c:v>22640</c:v>
                </c:pt>
                <c:pt idx="769">
                  <c:v>110000</c:v>
                </c:pt>
                <c:pt idx="770">
                  <c:v>275000</c:v>
                </c:pt>
                <c:pt idx="771">
                  <c:v>275000</c:v>
                </c:pt>
                <c:pt idx="772">
                  <c:v>275000</c:v>
                </c:pt>
                <c:pt idx="773">
                  <c:v>370000</c:v>
                </c:pt>
                <c:pt idx="774">
                  <c:v>370000</c:v>
                </c:pt>
                <c:pt idx="775">
                  <c:v>370000</c:v>
                </c:pt>
                <c:pt idx="776">
                  <c:v>370000</c:v>
                </c:pt>
                <c:pt idx="777">
                  <c:v>370000</c:v>
                </c:pt>
                <c:pt idx="778">
                  <c:v>370000</c:v>
                </c:pt>
                <c:pt idx="779">
                  <c:v>370000</c:v>
                </c:pt>
                <c:pt idx="780">
                  <c:v>370000</c:v>
                </c:pt>
                <c:pt idx="781">
                  <c:v>370000</c:v>
                </c:pt>
                <c:pt idx="782">
                  <c:v>370000</c:v>
                </c:pt>
                <c:pt idx="783">
                  <c:v>432800</c:v>
                </c:pt>
                <c:pt idx="784">
                  <c:v>214526</c:v>
                </c:pt>
                <c:pt idx="785">
                  <c:v>360000</c:v>
                </c:pt>
                <c:pt idx="786">
                  <c:v>560000</c:v>
                </c:pt>
                <c:pt idx="787">
                  <c:v>719000</c:v>
                </c:pt>
                <c:pt idx="788">
                  <c:v>560000</c:v>
                </c:pt>
                <c:pt idx="789">
                  <c:v>719000</c:v>
                </c:pt>
                <c:pt idx="790">
                  <c:v>754000</c:v>
                </c:pt>
                <c:pt idx="791">
                  <c:v>500000</c:v>
                </c:pt>
                <c:pt idx="792">
                  <c:v>500000</c:v>
                </c:pt>
                <c:pt idx="793">
                  <c:v>500000</c:v>
                </c:pt>
                <c:pt idx="795">
                  <c:v>328500</c:v>
                </c:pt>
                <c:pt idx="796">
                  <c:v>328500</c:v>
                </c:pt>
                <c:pt idx="797">
                  <c:v>328500</c:v>
                </c:pt>
                <c:pt idx="798">
                  <c:v>309000</c:v>
                </c:pt>
                <c:pt idx="799">
                  <c:v>309000</c:v>
                </c:pt>
                <c:pt idx="800">
                  <c:v>130000</c:v>
                </c:pt>
                <c:pt idx="801">
                  <c:v>40262</c:v>
                </c:pt>
                <c:pt idx="802">
                  <c:v>360000</c:v>
                </c:pt>
                <c:pt idx="805">
                  <c:v>1000000</c:v>
                </c:pt>
                <c:pt idx="806">
                  <c:v>800000</c:v>
                </c:pt>
              </c:numCache>
            </c:numRef>
          </c:xVal>
          <c:yVal>
            <c:numRef>
              <c:f>'US Data Centers Dataset'!$J$5964:$J$6770</c:f>
              <c:numCache>
                <c:formatCode>General</c:formatCode>
                <c:ptCount val="807"/>
                <c:pt idx="0">
                  <c:v>13.786</c:v>
                </c:pt>
                <c:pt idx="2">
                  <c:v>33.268999999999998</c:v>
                </c:pt>
                <c:pt idx="3">
                  <c:v>300</c:v>
                </c:pt>
                <c:pt idx="4">
                  <c:v>48</c:v>
                </c:pt>
                <c:pt idx="5">
                  <c:v>48</c:v>
                </c:pt>
                <c:pt idx="6">
                  <c:v>65.2</c:v>
                </c:pt>
                <c:pt idx="7">
                  <c:v>173</c:v>
                </c:pt>
                <c:pt idx="8">
                  <c:v>173</c:v>
                </c:pt>
                <c:pt idx="9">
                  <c:v>173</c:v>
                </c:pt>
                <c:pt idx="10">
                  <c:v>173</c:v>
                </c:pt>
                <c:pt idx="11">
                  <c:v>173</c:v>
                </c:pt>
                <c:pt idx="12">
                  <c:v>173</c:v>
                </c:pt>
                <c:pt idx="13">
                  <c:v>173</c:v>
                </c:pt>
                <c:pt idx="14">
                  <c:v>173</c:v>
                </c:pt>
                <c:pt idx="15">
                  <c:v>36.832000000000001</c:v>
                </c:pt>
                <c:pt idx="16">
                  <c:v>93.5</c:v>
                </c:pt>
                <c:pt idx="17">
                  <c:v>179.25</c:v>
                </c:pt>
                <c:pt idx="18">
                  <c:v>62.24</c:v>
                </c:pt>
                <c:pt idx="19">
                  <c:v>72.400000000000006</c:v>
                </c:pt>
                <c:pt idx="20">
                  <c:v>176</c:v>
                </c:pt>
                <c:pt idx="21">
                  <c:v>72.400000000000006</c:v>
                </c:pt>
                <c:pt idx="22">
                  <c:v>72.400000000000006</c:v>
                </c:pt>
                <c:pt idx="23">
                  <c:v>72.400000000000006</c:v>
                </c:pt>
                <c:pt idx="24">
                  <c:v>72.400000000000006</c:v>
                </c:pt>
                <c:pt idx="25">
                  <c:v>72.400000000000006</c:v>
                </c:pt>
                <c:pt idx="26">
                  <c:v>72.400000000000006</c:v>
                </c:pt>
                <c:pt idx="27">
                  <c:v>74</c:v>
                </c:pt>
                <c:pt idx="28">
                  <c:v>26</c:v>
                </c:pt>
                <c:pt idx="29">
                  <c:v>250</c:v>
                </c:pt>
                <c:pt idx="30">
                  <c:v>240</c:v>
                </c:pt>
                <c:pt idx="32">
                  <c:v>350</c:v>
                </c:pt>
                <c:pt idx="33">
                  <c:v>35.82</c:v>
                </c:pt>
                <c:pt idx="34">
                  <c:v>60</c:v>
                </c:pt>
                <c:pt idx="35">
                  <c:v>60</c:v>
                </c:pt>
                <c:pt idx="37">
                  <c:v>175</c:v>
                </c:pt>
                <c:pt idx="38">
                  <c:v>175</c:v>
                </c:pt>
                <c:pt idx="39">
                  <c:v>175</c:v>
                </c:pt>
                <c:pt idx="40">
                  <c:v>200</c:v>
                </c:pt>
                <c:pt idx="41">
                  <c:v>125</c:v>
                </c:pt>
                <c:pt idx="42">
                  <c:v>125</c:v>
                </c:pt>
                <c:pt idx="43">
                  <c:v>31.21</c:v>
                </c:pt>
                <c:pt idx="44">
                  <c:v>300</c:v>
                </c:pt>
                <c:pt idx="45">
                  <c:v>300</c:v>
                </c:pt>
                <c:pt idx="46">
                  <c:v>60</c:v>
                </c:pt>
                <c:pt idx="47">
                  <c:v>148</c:v>
                </c:pt>
                <c:pt idx="48">
                  <c:v>148</c:v>
                </c:pt>
                <c:pt idx="49">
                  <c:v>99</c:v>
                </c:pt>
                <c:pt idx="50">
                  <c:v>60</c:v>
                </c:pt>
                <c:pt idx="51">
                  <c:v>55</c:v>
                </c:pt>
                <c:pt idx="52">
                  <c:v>100</c:v>
                </c:pt>
                <c:pt idx="53">
                  <c:v>60</c:v>
                </c:pt>
                <c:pt idx="54">
                  <c:v>220</c:v>
                </c:pt>
                <c:pt idx="55">
                  <c:v>130</c:v>
                </c:pt>
                <c:pt idx="56">
                  <c:v>100</c:v>
                </c:pt>
                <c:pt idx="57">
                  <c:v>240</c:v>
                </c:pt>
                <c:pt idx="58">
                  <c:v>105</c:v>
                </c:pt>
                <c:pt idx="59">
                  <c:v>84</c:v>
                </c:pt>
                <c:pt idx="60">
                  <c:v>84</c:v>
                </c:pt>
                <c:pt idx="61">
                  <c:v>84</c:v>
                </c:pt>
                <c:pt idx="62">
                  <c:v>108</c:v>
                </c:pt>
                <c:pt idx="63">
                  <c:v>108</c:v>
                </c:pt>
                <c:pt idx="64">
                  <c:v>100</c:v>
                </c:pt>
                <c:pt idx="65">
                  <c:v>100</c:v>
                </c:pt>
                <c:pt idx="66">
                  <c:v>100</c:v>
                </c:pt>
                <c:pt idx="67">
                  <c:v>185</c:v>
                </c:pt>
                <c:pt idx="68">
                  <c:v>8</c:v>
                </c:pt>
                <c:pt idx="69">
                  <c:v>70</c:v>
                </c:pt>
                <c:pt idx="70">
                  <c:v>82.5</c:v>
                </c:pt>
                <c:pt idx="71">
                  <c:v>50</c:v>
                </c:pt>
                <c:pt idx="72">
                  <c:v>145</c:v>
                </c:pt>
                <c:pt idx="73">
                  <c:v>72</c:v>
                </c:pt>
                <c:pt idx="74">
                  <c:v>72</c:v>
                </c:pt>
                <c:pt idx="75">
                  <c:v>72</c:v>
                </c:pt>
                <c:pt idx="76">
                  <c:v>192</c:v>
                </c:pt>
                <c:pt idx="77">
                  <c:v>132.5</c:v>
                </c:pt>
                <c:pt idx="78">
                  <c:v>192</c:v>
                </c:pt>
                <c:pt idx="79">
                  <c:v>192</c:v>
                </c:pt>
                <c:pt idx="80">
                  <c:v>132.5</c:v>
                </c:pt>
                <c:pt idx="81">
                  <c:v>192</c:v>
                </c:pt>
                <c:pt idx="82">
                  <c:v>37.5</c:v>
                </c:pt>
                <c:pt idx="83">
                  <c:v>37.5</c:v>
                </c:pt>
                <c:pt idx="84">
                  <c:v>37.5</c:v>
                </c:pt>
                <c:pt idx="85">
                  <c:v>37.5</c:v>
                </c:pt>
                <c:pt idx="86">
                  <c:v>37.5</c:v>
                </c:pt>
                <c:pt idx="87">
                  <c:v>37.5</c:v>
                </c:pt>
                <c:pt idx="88">
                  <c:v>37.5</c:v>
                </c:pt>
                <c:pt idx="89">
                  <c:v>37.5</c:v>
                </c:pt>
                <c:pt idx="90">
                  <c:v>37.5</c:v>
                </c:pt>
                <c:pt idx="91">
                  <c:v>37.5</c:v>
                </c:pt>
                <c:pt idx="92">
                  <c:v>37.5</c:v>
                </c:pt>
                <c:pt idx="93">
                  <c:v>37.5</c:v>
                </c:pt>
                <c:pt idx="94">
                  <c:v>336</c:v>
                </c:pt>
                <c:pt idx="95">
                  <c:v>37.5</c:v>
                </c:pt>
                <c:pt idx="96">
                  <c:v>37.5</c:v>
                </c:pt>
                <c:pt idx="97">
                  <c:v>37.5</c:v>
                </c:pt>
                <c:pt idx="98">
                  <c:v>37.5</c:v>
                </c:pt>
                <c:pt idx="99">
                  <c:v>336</c:v>
                </c:pt>
                <c:pt idx="100">
                  <c:v>300</c:v>
                </c:pt>
                <c:pt idx="101">
                  <c:v>125</c:v>
                </c:pt>
                <c:pt idx="102">
                  <c:v>125</c:v>
                </c:pt>
                <c:pt idx="105">
                  <c:v>72</c:v>
                </c:pt>
                <c:pt idx="106">
                  <c:v>72</c:v>
                </c:pt>
                <c:pt idx="107">
                  <c:v>72</c:v>
                </c:pt>
                <c:pt idx="108">
                  <c:v>72</c:v>
                </c:pt>
                <c:pt idx="109">
                  <c:v>42</c:v>
                </c:pt>
                <c:pt idx="110">
                  <c:v>72</c:v>
                </c:pt>
                <c:pt idx="111">
                  <c:v>165</c:v>
                </c:pt>
                <c:pt idx="112">
                  <c:v>165</c:v>
                </c:pt>
                <c:pt idx="113">
                  <c:v>20</c:v>
                </c:pt>
                <c:pt idx="114">
                  <c:v>300</c:v>
                </c:pt>
                <c:pt idx="115">
                  <c:v>300</c:v>
                </c:pt>
                <c:pt idx="116">
                  <c:v>100</c:v>
                </c:pt>
                <c:pt idx="117">
                  <c:v>75</c:v>
                </c:pt>
                <c:pt idx="118">
                  <c:v>75</c:v>
                </c:pt>
                <c:pt idx="119">
                  <c:v>75</c:v>
                </c:pt>
                <c:pt idx="120">
                  <c:v>75</c:v>
                </c:pt>
                <c:pt idx="121">
                  <c:v>75</c:v>
                </c:pt>
                <c:pt idx="122">
                  <c:v>75</c:v>
                </c:pt>
                <c:pt idx="123">
                  <c:v>51.4</c:v>
                </c:pt>
                <c:pt idx="124">
                  <c:v>51.4</c:v>
                </c:pt>
                <c:pt idx="125">
                  <c:v>67.2</c:v>
                </c:pt>
                <c:pt idx="126">
                  <c:v>200</c:v>
                </c:pt>
                <c:pt idx="127">
                  <c:v>150</c:v>
                </c:pt>
                <c:pt idx="128">
                  <c:v>200</c:v>
                </c:pt>
                <c:pt idx="129">
                  <c:v>5</c:v>
                </c:pt>
                <c:pt idx="130">
                  <c:v>5</c:v>
                </c:pt>
                <c:pt idx="131">
                  <c:v>5</c:v>
                </c:pt>
                <c:pt idx="132">
                  <c:v>75</c:v>
                </c:pt>
                <c:pt idx="133">
                  <c:v>75</c:v>
                </c:pt>
                <c:pt idx="134">
                  <c:v>75</c:v>
                </c:pt>
                <c:pt idx="135">
                  <c:v>75</c:v>
                </c:pt>
                <c:pt idx="136">
                  <c:v>150</c:v>
                </c:pt>
                <c:pt idx="137">
                  <c:v>66</c:v>
                </c:pt>
                <c:pt idx="138">
                  <c:v>66</c:v>
                </c:pt>
                <c:pt idx="139">
                  <c:v>66</c:v>
                </c:pt>
                <c:pt idx="140">
                  <c:v>33</c:v>
                </c:pt>
                <c:pt idx="141">
                  <c:v>44</c:v>
                </c:pt>
                <c:pt idx="142">
                  <c:v>66</c:v>
                </c:pt>
                <c:pt idx="143">
                  <c:v>66</c:v>
                </c:pt>
                <c:pt idx="144">
                  <c:v>55</c:v>
                </c:pt>
                <c:pt idx="145">
                  <c:v>55</c:v>
                </c:pt>
                <c:pt idx="146">
                  <c:v>55</c:v>
                </c:pt>
                <c:pt idx="147">
                  <c:v>66</c:v>
                </c:pt>
                <c:pt idx="148">
                  <c:v>36</c:v>
                </c:pt>
                <c:pt idx="149">
                  <c:v>36</c:v>
                </c:pt>
                <c:pt idx="150">
                  <c:v>35.729999999999997</c:v>
                </c:pt>
                <c:pt idx="151">
                  <c:v>40</c:v>
                </c:pt>
                <c:pt idx="152">
                  <c:v>125</c:v>
                </c:pt>
                <c:pt idx="153">
                  <c:v>125</c:v>
                </c:pt>
                <c:pt idx="154">
                  <c:v>125</c:v>
                </c:pt>
                <c:pt idx="155">
                  <c:v>25</c:v>
                </c:pt>
                <c:pt idx="156">
                  <c:v>22.175999999999998</c:v>
                </c:pt>
                <c:pt idx="157">
                  <c:v>100</c:v>
                </c:pt>
                <c:pt idx="158">
                  <c:v>100</c:v>
                </c:pt>
                <c:pt idx="159">
                  <c:v>72</c:v>
                </c:pt>
                <c:pt idx="160">
                  <c:v>72</c:v>
                </c:pt>
                <c:pt idx="161">
                  <c:v>36</c:v>
                </c:pt>
                <c:pt idx="162">
                  <c:v>90</c:v>
                </c:pt>
                <c:pt idx="163">
                  <c:v>90</c:v>
                </c:pt>
                <c:pt idx="164">
                  <c:v>90</c:v>
                </c:pt>
                <c:pt idx="165">
                  <c:v>72</c:v>
                </c:pt>
                <c:pt idx="166">
                  <c:v>72</c:v>
                </c:pt>
                <c:pt idx="167">
                  <c:v>96</c:v>
                </c:pt>
                <c:pt idx="168">
                  <c:v>96</c:v>
                </c:pt>
                <c:pt idx="169">
                  <c:v>96</c:v>
                </c:pt>
                <c:pt idx="170">
                  <c:v>48</c:v>
                </c:pt>
                <c:pt idx="171">
                  <c:v>72</c:v>
                </c:pt>
                <c:pt idx="172">
                  <c:v>72</c:v>
                </c:pt>
                <c:pt idx="173">
                  <c:v>72</c:v>
                </c:pt>
                <c:pt idx="174">
                  <c:v>24</c:v>
                </c:pt>
                <c:pt idx="175">
                  <c:v>48</c:v>
                </c:pt>
                <c:pt idx="176">
                  <c:v>150</c:v>
                </c:pt>
                <c:pt idx="177">
                  <c:v>150</c:v>
                </c:pt>
                <c:pt idx="178">
                  <c:v>100</c:v>
                </c:pt>
                <c:pt idx="179">
                  <c:v>50</c:v>
                </c:pt>
                <c:pt idx="180">
                  <c:v>150</c:v>
                </c:pt>
                <c:pt idx="181">
                  <c:v>215</c:v>
                </c:pt>
                <c:pt idx="182">
                  <c:v>215</c:v>
                </c:pt>
                <c:pt idx="183">
                  <c:v>49</c:v>
                </c:pt>
                <c:pt idx="184">
                  <c:v>66</c:v>
                </c:pt>
                <c:pt idx="185">
                  <c:v>66</c:v>
                </c:pt>
                <c:pt idx="186">
                  <c:v>66</c:v>
                </c:pt>
                <c:pt idx="187">
                  <c:v>66</c:v>
                </c:pt>
                <c:pt idx="188">
                  <c:v>119</c:v>
                </c:pt>
                <c:pt idx="189">
                  <c:v>119</c:v>
                </c:pt>
                <c:pt idx="190">
                  <c:v>119</c:v>
                </c:pt>
                <c:pt idx="191">
                  <c:v>119</c:v>
                </c:pt>
                <c:pt idx="192">
                  <c:v>119</c:v>
                </c:pt>
                <c:pt idx="193">
                  <c:v>66</c:v>
                </c:pt>
                <c:pt idx="194">
                  <c:v>66</c:v>
                </c:pt>
                <c:pt idx="195">
                  <c:v>66</c:v>
                </c:pt>
                <c:pt idx="196">
                  <c:v>66</c:v>
                </c:pt>
                <c:pt idx="197">
                  <c:v>66</c:v>
                </c:pt>
                <c:pt idx="198">
                  <c:v>93.5</c:v>
                </c:pt>
                <c:pt idx="199">
                  <c:v>93.5</c:v>
                </c:pt>
                <c:pt idx="200">
                  <c:v>30.84</c:v>
                </c:pt>
                <c:pt idx="201">
                  <c:v>71</c:v>
                </c:pt>
                <c:pt idx="202">
                  <c:v>71</c:v>
                </c:pt>
                <c:pt idx="203">
                  <c:v>66</c:v>
                </c:pt>
                <c:pt idx="204">
                  <c:v>66</c:v>
                </c:pt>
                <c:pt idx="205">
                  <c:v>66</c:v>
                </c:pt>
                <c:pt idx="206">
                  <c:v>66</c:v>
                </c:pt>
                <c:pt idx="207">
                  <c:v>66</c:v>
                </c:pt>
                <c:pt idx="208">
                  <c:v>71.5</c:v>
                </c:pt>
                <c:pt idx="209">
                  <c:v>71.5</c:v>
                </c:pt>
                <c:pt idx="210">
                  <c:v>71.5</c:v>
                </c:pt>
                <c:pt idx="211">
                  <c:v>71.5</c:v>
                </c:pt>
                <c:pt idx="212">
                  <c:v>71.5</c:v>
                </c:pt>
                <c:pt idx="213">
                  <c:v>71.5</c:v>
                </c:pt>
                <c:pt idx="214">
                  <c:v>71.5</c:v>
                </c:pt>
                <c:pt idx="215">
                  <c:v>71.5</c:v>
                </c:pt>
                <c:pt idx="216">
                  <c:v>71.5</c:v>
                </c:pt>
                <c:pt idx="217">
                  <c:v>65</c:v>
                </c:pt>
                <c:pt idx="218">
                  <c:v>65</c:v>
                </c:pt>
                <c:pt idx="219">
                  <c:v>65</c:v>
                </c:pt>
                <c:pt idx="220">
                  <c:v>65</c:v>
                </c:pt>
                <c:pt idx="221">
                  <c:v>65</c:v>
                </c:pt>
                <c:pt idx="222">
                  <c:v>65</c:v>
                </c:pt>
                <c:pt idx="223">
                  <c:v>71.5</c:v>
                </c:pt>
                <c:pt idx="224">
                  <c:v>71.5</c:v>
                </c:pt>
                <c:pt idx="225">
                  <c:v>41.25</c:v>
                </c:pt>
                <c:pt idx="226">
                  <c:v>41.25</c:v>
                </c:pt>
                <c:pt idx="227">
                  <c:v>41.25</c:v>
                </c:pt>
                <c:pt idx="228">
                  <c:v>33</c:v>
                </c:pt>
                <c:pt idx="229">
                  <c:v>71.5</c:v>
                </c:pt>
                <c:pt idx="230">
                  <c:v>71.5</c:v>
                </c:pt>
                <c:pt idx="231">
                  <c:v>71.5</c:v>
                </c:pt>
                <c:pt idx="232">
                  <c:v>71.5</c:v>
                </c:pt>
                <c:pt idx="233">
                  <c:v>65</c:v>
                </c:pt>
                <c:pt idx="234">
                  <c:v>65</c:v>
                </c:pt>
                <c:pt idx="235">
                  <c:v>65</c:v>
                </c:pt>
                <c:pt idx="236">
                  <c:v>65</c:v>
                </c:pt>
                <c:pt idx="237">
                  <c:v>65</c:v>
                </c:pt>
                <c:pt idx="238">
                  <c:v>65</c:v>
                </c:pt>
                <c:pt idx="239">
                  <c:v>65</c:v>
                </c:pt>
                <c:pt idx="240">
                  <c:v>71.5</c:v>
                </c:pt>
                <c:pt idx="241">
                  <c:v>57.7575</c:v>
                </c:pt>
                <c:pt idx="242">
                  <c:v>65.320274725274729</c:v>
                </c:pt>
                <c:pt idx="243">
                  <c:v>57.7575</c:v>
                </c:pt>
                <c:pt idx="244">
                  <c:v>57.7575</c:v>
                </c:pt>
                <c:pt idx="245">
                  <c:v>78</c:v>
                </c:pt>
                <c:pt idx="246">
                  <c:v>78</c:v>
                </c:pt>
                <c:pt idx="247">
                  <c:v>78</c:v>
                </c:pt>
                <c:pt idx="248">
                  <c:v>65.320274725274729</c:v>
                </c:pt>
                <c:pt idx="249">
                  <c:v>72.254761904761907</c:v>
                </c:pt>
                <c:pt idx="250">
                  <c:v>71.722261904761908</c:v>
                </c:pt>
                <c:pt idx="251">
                  <c:v>71.722261904761908</c:v>
                </c:pt>
                <c:pt idx="252">
                  <c:v>68.514761904761912</c:v>
                </c:pt>
                <c:pt idx="253">
                  <c:v>68.514761904761912</c:v>
                </c:pt>
                <c:pt idx="254">
                  <c:v>72</c:v>
                </c:pt>
                <c:pt idx="255">
                  <c:v>72</c:v>
                </c:pt>
                <c:pt idx="256">
                  <c:v>72</c:v>
                </c:pt>
                <c:pt idx="257">
                  <c:v>72</c:v>
                </c:pt>
                <c:pt idx="258">
                  <c:v>70</c:v>
                </c:pt>
                <c:pt idx="259">
                  <c:v>70</c:v>
                </c:pt>
                <c:pt idx="260">
                  <c:v>70</c:v>
                </c:pt>
                <c:pt idx="261">
                  <c:v>70</c:v>
                </c:pt>
                <c:pt idx="262">
                  <c:v>44</c:v>
                </c:pt>
                <c:pt idx="263">
                  <c:v>66</c:v>
                </c:pt>
                <c:pt idx="264">
                  <c:v>66</c:v>
                </c:pt>
                <c:pt idx="265">
                  <c:v>66</c:v>
                </c:pt>
                <c:pt idx="266">
                  <c:v>60</c:v>
                </c:pt>
                <c:pt idx="267">
                  <c:v>60</c:v>
                </c:pt>
                <c:pt idx="268">
                  <c:v>60</c:v>
                </c:pt>
                <c:pt idx="269">
                  <c:v>53.43</c:v>
                </c:pt>
                <c:pt idx="270">
                  <c:v>66</c:v>
                </c:pt>
                <c:pt idx="271">
                  <c:v>70</c:v>
                </c:pt>
                <c:pt idx="272">
                  <c:v>70</c:v>
                </c:pt>
                <c:pt idx="273">
                  <c:v>66</c:v>
                </c:pt>
                <c:pt idx="274">
                  <c:v>63.968510052039477</c:v>
                </c:pt>
                <c:pt idx="275">
                  <c:v>58.882765151515159</c:v>
                </c:pt>
                <c:pt idx="276">
                  <c:v>50</c:v>
                </c:pt>
                <c:pt idx="277">
                  <c:v>66</c:v>
                </c:pt>
                <c:pt idx="278">
                  <c:v>66</c:v>
                </c:pt>
                <c:pt idx="279">
                  <c:v>66</c:v>
                </c:pt>
                <c:pt idx="280">
                  <c:v>66</c:v>
                </c:pt>
                <c:pt idx="281">
                  <c:v>66</c:v>
                </c:pt>
                <c:pt idx="282">
                  <c:v>66</c:v>
                </c:pt>
                <c:pt idx="283">
                  <c:v>66</c:v>
                </c:pt>
                <c:pt idx="284">
                  <c:v>72.400000000000006</c:v>
                </c:pt>
                <c:pt idx="285">
                  <c:v>72.400000000000006</c:v>
                </c:pt>
                <c:pt idx="286">
                  <c:v>24.75</c:v>
                </c:pt>
                <c:pt idx="287">
                  <c:v>66</c:v>
                </c:pt>
                <c:pt idx="288">
                  <c:v>66</c:v>
                </c:pt>
                <c:pt idx="289">
                  <c:v>55</c:v>
                </c:pt>
                <c:pt idx="290">
                  <c:v>99</c:v>
                </c:pt>
                <c:pt idx="291">
                  <c:v>99</c:v>
                </c:pt>
                <c:pt idx="292">
                  <c:v>82.5</c:v>
                </c:pt>
                <c:pt idx="293">
                  <c:v>55</c:v>
                </c:pt>
                <c:pt idx="294">
                  <c:v>22.695</c:v>
                </c:pt>
                <c:pt idx="295">
                  <c:v>22</c:v>
                </c:pt>
                <c:pt idx="296">
                  <c:v>67.5</c:v>
                </c:pt>
                <c:pt idx="297">
                  <c:v>67.5</c:v>
                </c:pt>
                <c:pt idx="298">
                  <c:v>67.5</c:v>
                </c:pt>
                <c:pt idx="299">
                  <c:v>67.5</c:v>
                </c:pt>
                <c:pt idx="300">
                  <c:v>67.5</c:v>
                </c:pt>
                <c:pt idx="301">
                  <c:v>60</c:v>
                </c:pt>
                <c:pt idx="302">
                  <c:v>52.971500000000006</c:v>
                </c:pt>
                <c:pt idx="303">
                  <c:v>52.971500000000006</c:v>
                </c:pt>
                <c:pt idx="304">
                  <c:v>52.971500000000006</c:v>
                </c:pt>
                <c:pt idx="305">
                  <c:v>84</c:v>
                </c:pt>
                <c:pt idx="306">
                  <c:v>84</c:v>
                </c:pt>
                <c:pt idx="307">
                  <c:v>54</c:v>
                </c:pt>
                <c:pt idx="308">
                  <c:v>53.646000000000001</c:v>
                </c:pt>
                <c:pt idx="309">
                  <c:v>53.646000000000001</c:v>
                </c:pt>
                <c:pt idx="310">
                  <c:v>54</c:v>
                </c:pt>
                <c:pt idx="311">
                  <c:v>54</c:v>
                </c:pt>
                <c:pt idx="312">
                  <c:v>54</c:v>
                </c:pt>
                <c:pt idx="313">
                  <c:v>102</c:v>
                </c:pt>
                <c:pt idx="314">
                  <c:v>84</c:v>
                </c:pt>
                <c:pt idx="315">
                  <c:v>84</c:v>
                </c:pt>
                <c:pt idx="316">
                  <c:v>84</c:v>
                </c:pt>
                <c:pt idx="317">
                  <c:v>79</c:v>
                </c:pt>
                <c:pt idx="318">
                  <c:v>18.84</c:v>
                </c:pt>
                <c:pt idx="320">
                  <c:v>54</c:v>
                </c:pt>
                <c:pt idx="321">
                  <c:v>54</c:v>
                </c:pt>
                <c:pt idx="322">
                  <c:v>30</c:v>
                </c:pt>
                <c:pt idx="323">
                  <c:v>49.040250000000007</c:v>
                </c:pt>
                <c:pt idx="324">
                  <c:v>49.040250000000007</c:v>
                </c:pt>
                <c:pt idx="325">
                  <c:v>49.040250000000007</c:v>
                </c:pt>
                <c:pt idx="326">
                  <c:v>49.040250000000007</c:v>
                </c:pt>
                <c:pt idx="327">
                  <c:v>49.040250000000007</c:v>
                </c:pt>
                <c:pt idx="328">
                  <c:v>54.951500000000003</c:v>
                </c:pt>
                <c:pt idx="329">
                  <c:v>42.477499999999999</c:v>
                </c:pt>
                <c:pt idx="330">
                  <c:v>54.951500000000003</c:v>
                </c:pt>
                <c:pt idx="331">
                  <c:v>90</c:v>
                </c:pt>
                <c:pt idx="332">
                  <c:v>90</c:v>
                </c:pt>
                <c:pt idx="333">
                  <c:v>90</c:v>
                </c:pt>
                <c:pt idx="334">
                  <c:v>54</c:v>
                </c:pt>
                <c:pt idx="335">
                  <c:v>84</c:v>
                </c:pt>
                <c:pt idx="336">
                  <c:v>84</c:v>
                </c:pt>
                <c:pt idx="337">
                  <c:v>54</c:v>
                </c:pt>
                <c:pt idx="338">
                  <c:v>54</c:v>
                </c:pt>
                <c:pt idx="339">
                  <c:v>108</c:v>
                </c:pt>
                <c:pt idx="340">
                  <c:v>108</c:v>
                </c:pt>
                <c:pt idx="341">
                  <c:v>108</c:v>
                </c:pt>
                <c:pt idx="342">
                  <c:v>54</c:v>
                </c:pt>
                <c:pt idx="343">
                  <c:v>48</c:v>
                </c:pt>
                <c:pt idx="344">
                  <c:v>52.831500000000005</c:v>
                </c:pt>
                <c:pt idx="345">
                  <c:v>52.831500000000005</c:v>
                </c:pt>
                <c:pt idx="346">
                  <c:v>54</c:v>
                </c:pt>
                <c:pt idx="347">
                  <c:v>54</c:v>
                </c:pt>
                <c:pt idx="348">
                  <c:v>54</c:v>
                </c:pt>
                <c:pt idx="349">
                  <c:v>54</c:v>
                </c:pt>
                <c:pt idx="350">
                  <c:v>54</c:v>
                </c:pt>
                <c:pt idx="351">
                  <c:v>54</c:v>
                </c:pt>
                <c:pt idx="352">
                  <c:v>54</c:v>
                </c:pt>
                <c:pt idx="353">
                  <c:v>54</c:v>
                </c:pt>
                <c:pt idx="354">
                  <c:v>43.273448384948388</c:v>
                </c:pt>
                <c:pt idx="355">
                  <c:v>54</c:v>
                </c:pt>
                <c:pt idx="356">
                  <c:v>54</c:v>
                </c:pt>
                <c:pt idx="357">
                  <c:v>54</c:v>
                </c:pt>
                <c:pt idx="358">
                  <c:v>54</c:v>
                </c:pt>
                <c:pt idx="359">
                  <c:v>66</c:v>
                </c:pt>
                <c:pt idx="360">
                  <c:v>42</c:v>
                </c:pt>
                <c:pt idx="361">
                  <c:v>54</c:v>
                </c:pt>
                <c:pt idx="362">
                  <c:v>225</c:v>
                </c:pt>
                <c:pt idx="363">
                  <c:v>225</c:v>
                </c:pt>
                <c:pt idx="364">
                  <c:v>225</c:v>
                </c:pt>
                <c:pt idx="365">
                  <c:v>225</c:v>
                </c:pt>
                <c:pt idx="366">
                  <c:v>12</c:v>
                </c:pt>
                <c:pt idx="367">
                  <c:v>12</c:v>
                </c:pt>
                <c:pt idx="368">
                  <c:v>150</c:v>
                </c:pt>
                <c:pt idx="369">
                  <c:v>50</c:v>
                </c:pt>
                <c:pt idx="370">
                  <c:v>50</c:v>
                </c:pt>
                <c:pt idx="371">
                  <c:v>50</c:v>
                </c:pt>
                <c:pt idx="372">
                  <c:v>100</c:v>
                </c:pt>
                <c:pt idx="373">
                  <c:v>300</c:v>
                </c:pt>
                <c:pt idx="374">
                  <c:v>100</c:v>
                </c:pt>
                <c:pt idx="375">
                  <c:v>100</c:v>
                </c:pt>
                <c:pt idx="376">
                  <c:v>100</c:v>
                </c:pt>
                <c:pt idx="377">
                  <c:v>25</c:v>
                </c:pt>
                <c:pt idx="378">
                  <c:v>100</c:v>
                </c:pt>
                <c:pt idx="379">
                  <c:v>100</c:v>
                </c:pt>
                <c:pt idx="380">
                  <c:v>20</c:v>
                </c:pt>
                <c:pt idx="381">
                  <c:v>28.12</c:v>
                </c:pt>
                <c:pt idx="382">
                  <c:v>62</c:v>
                </c:pt>
                <c:pt idx="383">
                  <c:v>62</c:v>
                </c:pt>
                <c:pt idx="384">
                  <c:v>62</c:v>
                </c:pt>
                <c:pt idx="385">
                  <c:v>62</c:v>
                </c:pt>
                <c:pt idx="386">
                  <c:v>62</c:v>
                </c:pt>
                <c:pt idx="387">
                  <c:v>62</c:v>
                </c:pt>
                <c:pt idx="388">
                  <c:v>62</c:v>
                </c:pt>
                <c:pt idx="389">
                  <c:v>62</c:v>
                </c:pt>
                <c:pt idx="395">
                  <c:v>21</c:v>
                </c:pt>
                <c:pt idx="396">
                  <c:v>75</c:v>
                </c:pt>
                <c:pt idx="397">
                  <c:v>50</c:v>
                </c:pt>
                <c:pt idx="398">
                  <c:v>70</c:v>
                </c:pt>
                <c:pt idx="399">
                  <c:v>70</c:v>
                </c:pt>
                <c:pt idx="400">
                  <c:v>34.64</c:v>
                </c:pt>
                <c:pt idx="401">
                  <c:v>20.164800000000003</c:v>
                </c:pt>
                <c:pt idx="402">
                  <c:v>44.670000000000009</c:v>
                </c:pt>
                <c:pt idx="404">
                  <c:v>95</c:v>
                </c:pt>
                <c:pt idx="405">
                  <c:v>32.6</c:v>
                </c:pt>
                <c:pt idx="406">
                  <c:v>17.026499999999999</c:v>
                </c:pt>
                <c:pt idx="407">
                  <c:v>32</c:v>
                </c:pt>
                <c:pt idx="408">
                  <c:v>40</c:v>
                </c:pt>
                <c:pt idx="409">
                  <c:v>60</c:v>
                </c:pt>
                <c:pt idx="410">
                  <c:v>60</c:v>
                </c:pt>
                <c:pt idx="411">
                  <c:v>60</c:v>
                </c:pt>
                <c:pt idx="412">
                  <c:v>60</c:v>
                </c:pt>
                <c:pt idx="413">
                  <c:v>60</c:v>
                </c:pt>
                <c:pt idx="414">
                  <c:v>82</c:v>
                </c:pt>
                <c:pt idx="415">
                  <c:v>54</c:v>
                </c:pt>
                <c:pt idx="416">
                  <c:v>120</c:v>
                </c:pt>
                <c:pt idx="417">
                  <c:v>72</c:v>
                </c:pt>
                <c:pt idx="418">
                  <c:v>48.18</c:v>
                </c:pt>
                <c:pt idx="419">
                  <c:v>48.18</c:v>
                </c:pt>
                <c:pt idx="420">
                  <c:v>110</c:v>
                </c:pt>
                <c:pt idx="421">
                  <c:v>110</c:v>
                </c:pt>
                <c:pt idx="422">
                  <c:v>50</c:v>
                </c:pt>
                <c:pt idx="423">
                  <c:v>110</c:v>
                </c:pt>
                <c:pt idx="424">
                  <c:v>110</c:v>
                </c:pt>
                <c:pt idx="425">
                  <c:v>70</c:v>
                </c:pt>
                <c:pt idx="426">
                  <c:v>90.9</c:v>
                </c:pt>
                <c:pt idx="427">
                  <c:v>90.9</c:v>
                </c:pt>
                <c:pt idx="428">
                  <c:v>90.9</c:v>
                </c:pt>
                <c:pt idx="429">
                  <c:v>90.9</c:v>
                </c:pt>
                <c:pt idx="430">
                  <c:v>90.9</c:v>
                </c:pt>
                <c:pt idx="431">
                  <c:v>90.9</c:v>
                </c:pt>
                <c:pt idx="432">
                  <c:v>80</c:v>
                </c:pt>
                <c:pt idx="433">
                  <c:v>90</c:v>
                </c:pt>
                <c:pt idx="434">
                  <c:v>48</c:v>
                </c:pt>
                <c:pt idx="435">
                  <c:v>48</c:v>
                </c:pt>
                <c:pt idx="436">
                  <c:v>48</c:v>
                </c:pt>
                <c:pt idx="437">
                  <c:v>70</c:v>
                </c:pt>
                <c:pt idx="438">
                  <c:v>100</c:v>
                </c:pt>
                <c:pt idx="439">
                  <c:v>100</c:v>
                </c:pt>
                <c:pt idx="440">
                  <c:v>48</c:v>
                </c:pt>
                <c:pt idx="441">
                  <c:v>48</c:v>
                </c:pt>
                <c:pt idx="442">
                  <c:v>80</c:v>
                </c:pt>
                <c:pt idx="443">
                  <c:v>390</c:v>
                </c:pt>
                <c:pt idx="444">
                  <c:v>120</c:v>
                </c:pt>
                <c:pt idx="445">
                  <c:v>390</c:v>
                </c:pt>
                <c:pt idx="446">
                  <c:v>390</c:v>
                </c:pt>
                <c:pt idx="447">
                  <c:v>390</c:v>
                </c:pt>
                <c:pt idx="448">
                  <c:v>90</c:v>
                </c:pt>
                <c:pt idx="449">
                  <c:v>90</c:v>
                </c:pt>
                <c:pt idx="450">
                  <c:v>90</c:v>
                </c:pt>
                <c:pt idx="451">
                  <c:v>90</c:v>
                </c:pt>
                <c:pt idx="452">
                  <c:v>45.557499999999997</c:v>
                </c:pt>
                <c:pt idx="453">
                  <c:v>45.557499999999997</c:v>
                </c:pt>
                <c:pt idx="454">
                  <c:v>80</c:v>
                </c:pt>
                <c:pt idx="455">
                  <c:v>110</c:v>
                </c:pt>
                <c:pt idx="456">
                  <c:v>110</c:v>
                </c:pt>
                <c:pt idx="457">
                  <c:v>100</c:v>
                </c:pt>
                <c:pt idx="458">
                  <c:v>80</c:v>
                </c:pt>
                <c:pt idx="459">
                  <c:v>90</c:v>
                </c:pt>
                <c:pt idx="460">
                  <c:v>90</c:v>
                </c:pt>
                <c:pt idx="461">
                  <c:v>80</c:v>
                </c:pt>
                <c:pt idx="462">
                  <c:v>48</c:v>
                </c:pt>
                <c:pt idx="463">
                  <c:v>48</c:v>
                </c:pt>
                <c:pt idx="464">
                  <c:v>100</c:v>
                </c:pt>
                <c:pt idx="465">
                  <c:v>150</c:v>
                </c:pt>
                <c:pt idx="466">
                  <c:v>90</c:v>
                </c:pt>
                <c:pt idx="467">
                  <c:v>80</c:v>
                </c:pt>
                <c:pt idx="468">
                  <c:v>300</c:v>
                </c:pt>
                <c:pt idx="469">
                  <c:v>50</c:v>
                </c:pt>
                <c:pt idx="470">
                  <c:v>50</c:v>
                </c:pt>
                <c:pt idx="471">
                  <c:v>50</c:v>
                </c:pt>
                <c:pt idx="472">
                  <c:v>45.557499999999997</c:v>
                </c:pt>
                <c:pt idx="473">
                  <c:v>45.557499999999997</c:v>
                </c:pt>
                <c:pt idx="474">
                  <c:v>48.18</c:v>
                </c:pt>
                <c:pt idx="475">
                  <c:v>48.18</c:v>
                </c:pt>
                <c:pt idx="476">
                  <c:v>48.18</c:v>
                </c:pt>
                <c:pt idx="477">
                  <c:v>48.18</c:v>
                </c:pt>
                <c:pt idx="478">
                  <c:v>48.18</c:v>
                </c:pt>
                <c:pt idx="479">
                  <c:v>48.18</c:v>
                </c:pt>
                <c:pt idx="480">
                  <c:v>48.18</c:v>
                </c:pt>
                <c:pt idx="481">
                  <c:v>48.18</c:v>
                </c:pt>
                <c:pt idx="482">
                  <c:v>48.18</c:v>
                </c:pt>
                <c:pt idx="483">
                  <c:v>48.18</c:v>
                </c:pt>
                <c:pt idx="484">
                  <c:v>48.18</c:v>
                </c:pt>
                <c:pt idx="485">
                  <c:v>48.18</c:v>
                </c:pt>
                <c:pt idx="486">
                  <c:v>48.18</c:v>
                </c:pt>
                <c:pt idx="487">
                  <c:v>48.18</c:v>
                </c:pt>
                <c:pt idx="488">
                  <c:v>48.18</c:v>
                </c:pt>
                <c:pt idx="489">
                  <c:v>48.18</c:v>
                </c:pt>
                <c:pt idx="490">
                  <c:v>45.557499999999997</c:v>
                </c:pt>
                <c:pt idx="491">
                  <c:v>45.557499999999997</c:v>
                </c:pt>
                <c:pt idx="492">
                  <c:v>100</c:v>
                </c:pt>
                <c:pt idx="493">
                  <c:v>100</c:v>
                </c:pt>
                <c:pt idx="494">
                  <c:v>40</c:v>
                </c:pt>
                <c:pt idx="495">
                  <c:v>80</c:v>
                </c:pt>
                <c:pt idx="496">
                  <c:v>80</c:v>
                </c:pt>
                <c:pt idx="497">
                  <c:v>80</c:v>
                </c:pt>
                <c:pt idx="498">
                  <c:v>30</c:v>
                </c:pt>
                <c:pt idx="499">
                  <c:v>15.103600000000004</c:v>
                </c:pt>
                <c:pt idx="500">
                  <c:v>48</c:v>
                </c:pt>
                <c:pt idx="501">
                  <c:v>14</c:v>
                </c:pt>
                <c:pt idx="502">
                  <c:v>48</c:v>
                </c:pt>
                <c:pt idx="503">
                  <c:v>220</c:v>
                </c:pt>
                <c:pt idx="504">
                  <c:v>180</c:v>
                </c:pt>
                <c:pt idx="505">
                  <c:v>88.01400000000001</c:v>
                </c:pt>
                <c:pt idx="506">
                  <c:v>96</c:v>
                </c:pt>
                <c:pt idx="507">
                  <c:v>64</c:v>
                </c:pt>
                <c:pt idx="508">
                  <c:v>64</c:v>
                </c:pt>
                <c:pt idx="509">
                  <c:v>46.12700000000001</c:v>
                </c:pt>
                <c:pt idx="511">
                  <c:v>48</c:v>
                </c:pt>
                <c:pt idx="512">
                  <c:v>96</c:v>
                </c:pt>
                <c:pt idx="513">
                  <c:v>96</c:v>
                </c:pt>
                <c:pt idx="514">
                  <c:v>96</c:v>
                </c:pt>
                <c:pt idx="515">
                  <c:v>22</c:v>
                </c:pt>
                <c:pt idx="516">
                  <c:v>120</c:v>
                </c:pt>
                <c:pt idx="517">
                  <c:v>216</c:v>
                </c:pt>
                <c:pt idx="518">
                  <c:v>69.435999999999979</c:v>
                </c:pt>
                <c:pt idx="520">
                  <c:v>72</c:v>
                </c:pt>
                <c:pt idx="521">
                  <c:v>42</c:v>
                </c:pt>
                <c:pt idx="522">
                  <c:v>34.630000000000003</c:v>
                </c:pt>
                <c:pt idx="523">
                  <c:v>46.138000000000005</c:v>
                </c:pt>
                <c:pt idx="524">
                  <c:v>32.875</c:v>
                </c:pt>
                <c:pt idx="525">
                  <c:v>63</c:v>
                </c:pt>
                <c:pt idx="526">
                  <c:v>63</c:v>
                </c:pt>
                <c:pt idx="527">
                  <c:v>63</c:v>
                </c:pt>
                <c:pt idx="528">
                  <c:v>36</c:v>
                </c:pt>
                <c:pt idx="529">
                  <c:v>22</c:v>
                </c:pt>
                <c:pt idx="530">
                  <c:v>36</c:v>
                </c:pt>
                <c:pt idx="531">
                  <c:v>200</c:v>
                </c:pt>
                <c:pt idx="532">
                  <c:v>200</c:v>
                </c:pt>
                <c:pt idx="533">
                  <c:v>200</c:v>
                </c:pt>
                <c:pt idx="535">
                  <c:v>96</c:v>
                </c:pt>
                <c:pt idx="536">
                  <c:v>48.449166666666649</c:v>
                </c:pt>
                <c:pt idx="537">
                  <c:v>96</c:v>
                </c:pt>
                <c:pt idx="538">
                  <c:v>96</c:v>
                </c:pt>
                <c:pt idx="539">
                  <c:v>450</c:v>
                </c:pt>
                <c:pt idx="540">
                  <c:v>46.994583333333331</c:v>
                </c:pt>
                <c:pt idx="541">
                  <c:v>46.994583333333331</c:v>
                </c:pt>
                <c:pt idx="542">
                  <c:v>46.994583333333331</c:v>
                </c:pt>
                <c:pt idx="543">
                  <c:v>96</c:v>
                </c:pt>
                <c:pt idx="544">
                  <c:v>96</c:v>
                </c:pt>
                <c:pt idx="545">
                  <c:v>93.5</c:v>
                </c:pt>
                <c:pt idx="546">
                  <c:v>77</c:v>
                </c:pt>
                <c:pt idx="547">
                  <c:v>96</c:v>
                </c:pt>
                <c:pt idx="548">
                  <c:v>46.994583333333331</c:v>
                </c:pt>
                <c:pt idx="549">
                  <c:v>46.994583333333331</c:v>
                </c:pt>
                <c:pt idx="550">
                  <c:v>32.722499999999997</c:v>
                </c:pt>
                <c:pt idx="551">
                  <c:v>96</c:v>
                </c:pt>
                <c:pt idx="552">
                  <c:v>96</c:v>
                </c:pt>
                <c:pt idx="553">
                  <c:v>96</c:v>
                </c:pt>
                <c:pt idx="554">
                  <c:v>96</c:v>
                </c:pt>
                <c:pt idx="555">
                  <c:v>96</c:v>
                </c:pt>
                <c:pt idx="556">
                  <c:v>96</c:v>
                </c:pt>
                <c:pt idx="557">
                  <c:v>96</c:v>
                </c:pt>
                <c:pt idx="558">
                  <c:v>47.101666666666659</c:v>
                </c:pt>
                <c:pt idx="559">
                  <c:v>96</c:v>
                </c:pt>
                <c:pt idx="560">
                  <c:v>96</c:v>
                </c:pt>
                <c:pt idx="561">
                  <c:v>96</c:v>
                </c:pt>
                <c:pt idx="562">
                  <c:v>96</c:v>
                </c:pt>
                <c:pt idx="563">
                  <c:v>96</c:v>
                </c:pt>
                <c:pt idx="564">
                  <c:v>96</c:v>
                </c:pt>
                <c:pt idx="565">
                  <c:v>46.989166666666662</c:v>
                </c:pt>
                <c:pt idx="566">
                  <c:v>96</c:v>
                </c:pt>
                <c:pt idx="567">
                  <c:v>96</c:v>
                </c:pt>
                <c:pt idx="568">
                  <c:v>96</c:v>
                </c:pt>
                <c:pt idx="569">
                  <c:v>96</c:v>
                </c:pt>
                <c:pt idx="570">
                  <c:v>96</c:v>
                </c:pt>
                <c:pt idx="571">
                  <c:v>96</c:v>
                </c:pt>
                <c:pt idx="572">
                  <c:v>96</c:v>
                </c:pt>
                <c:pt idx="573">
                  <c:v>96</c:v>
                </c:pt>
                <c:pt idx="574">
                  <c:v>96</c:v>
                </c:pt>
                <c:pt idx="575">
                  <c:v>96</c:v>
                </c:pt>
                <c:pt idx="576">
                  <c:v>198</c:v>
                </c:pt>
                <c:pt idx="577">
                  <c:v>96</c:v>
                </c:pt>
                <c:pt idx="578">
                  <c:v>96</c:v>
                </c:pt>
                <c:pt idx="579">
                  <c:v>96</c:v>
                </c:pt>
                <c:pt idx="580">
                  <c:v>96</c:v>
                </c:pt>
                <c:pt idx="581">
                  <c:v>96</c:v>
                </c:pt>
                <c:pt idx="582">
                  <c:v>96</c:v>
                </c:pt>
                <c:pt idx="583">
                  <c:v>96</c:v>
                </c:pt>
                <c:pt idx="584">
                  <c:v>96</c:v>
                </c:pt>
                <c:pt idx="585">
                  <c:v>46.769166666666663</c:v>
                </c:pt>
                <c:pt idx="586">
                  <c:v>96</c:v>
                </c:pt>
                <c:pt idx="587">
                  <c:v>96</c:v>
                </c:pt>
                <c:pt idx="588">
                  <c:v>96</c:v>
                </c:pt>
                <c:pt idx="589">
                  <c:v>96</c:v>
                </c:pt>
                <c:pt idx="590">
                  <c:v>96</c:v>
                </c:pt>
                <c:pt idx="591">
                  <c:v>96</c:v>
                </c:pt>
                <c:pt idx="592">
                  <c:v>96</c:v>
                </c:pt>
                <c:pt idx="593">
                  <c:v>96</c:v>
                </c:pt>
                <c:pt idx="594">
                  <c:v>88</c:v>
                </c:pt>
                <c:pt idx="595">
                  <c:v>96</c:v>
                </c:pt>
                <c:pt idx="596">
                  <c:v>96</c:v>
                </c:pt>
                <c:pt idx="597">
                  <c:v>96</c:v>
                </c:pt>
                <c:pt idx="598">
                  <c:v>16</c:v>
                </c:pt>
                <c:pt idx="599">
                  <c:v>28</c:v>
                </c:pt>
                <c:pt idx="600">
                  <c:v>28</c:v>
                </c:pt>
                <c:pt idx="601">
                  <c:v>48</c:v>
                </c:pt>
                <c:pt idx="602">
                  <c:v>60</c:v>
                </c:pt>
                <c:pt idx="603">
                  <c:v>72</c:v>
                </c:pt>
                <c:pt idx="604">
                  <c:v>67</c:v>
                </c:pt>
                <c:pt idx="605">
                  <c:v>66</c:v>
                </c:pt>
                <c:pt idx="606">
                  <c:v>67</c:v>
                </c:pt>
                <c:pt idx="607">
                  <c:v>62</c:v>
                </c:pt>
                <c:pt idx="608">
                  <c:v>62</c:v>
                </c:pt>
                <c:pt idx="609">
                  <c:v>62</c:v>
                </c:pt>
                <c:pt idx="610">
                  <c:v>66</c:v>
                </c:pt>
                <c:pt idx="611">
                  <c:v>66</c:v>
                </c:pt>
                <c:pt idx="612">
                  <c:v>66</c:v>
                </c:pt>
                <c:pt idx="613">
                  <c:v>56</c:v>
                </c:pt>
                <c:pt idx="614">
                  <c:v>56</c:v>
                </c:pt>
                <c:pt idx="615">
                  <c:v>60</c:v>
                </c:pt>
                <c:pt idx="616">
                  <c:v>60</c:v>
                </c:pt>
                <c:pt idx="617">
                  <c:v>71.5</c:v>
                </c:pt>
                <c:pt idx="618">
                  <c:v>55</c:v>
                </c:pt>
                <c:pt idx="619">
                  <c:v>71.5</c:v>
                </c:pt>
                <c:pt idx="620">
                  <c:v>66</c:v>
                </c:pt>
                <c:pt idx="621">
                  <c:v>82.5</c:v>
                </c:pt>
                <c:pt idx="622">
                  <c:v>82.5</c:v>
                </c:pt>
                <c:pt idx="623">
                  <c:v>82.5</c:v>
                </c:pt>
                <c:pt idx="624">
                  <c:v>75</c:v>
                </c:pt>
                <c:pt idx="625">
                  <c:v>18</c:v>
                </c:pt>
                <c:pt idx="626">
                  <c:v>48</c:v>
                </c:pt>
                <c:pt idx="627">
                  <c:v>48</c:v>
                </c:pt>
                <c:pt idx="628">
                  <c:v>48</c:v>
                </c:pt>
                <c:pt idx="629">
                  <c:v>64</c:v>
                </c:pt>
                <c:pt idx="630">
                  <c:v>35</c:v>
                </c:pt>
                <c:pt idx="631">
                  <c:v>45</c:v>
                </c:pt>
                <c:pt idx="632">
                  <c:v>45</c:v>
                </c:pt>
                <c:pt idx="633">
                  <c:v>45</c:v>
                </c:pt>
                <c:pt idx="634">
                  <c:v>45</c:v>
                </c:pt>
                <c:pt idx="635">
                  <c:v>170</c:v>
                </c:pt>
                <c:pt idx="636">
                  <c:v>170</c:v>
                </c:pt>
                <c:pt idx="637">
                  <c:v>203</c:v>
                </c:pt>
                <c:pt idx="638">
                  <c:v>59</c:v>
                </c:pt>
                <c:pt idx="639">
                  <c:v>59</c:v>
                </c:pt>
                <c:pt idx="640">
                  <c:v>90</c:v>
                </c:pt>
                <c:pt idx="641">
                  <c:v>48.523999999999994</c:v>
                </c:pt>
                <c:pt idx="642">
                  <c:v>66.515999999999977</c:v>
                </c:pt>
                <c:pt idx="643">
                  <c:v>48.523999999999994</c:v>
                </c:pt>
                <c:pt idx="644">
                  <c:v>73.267999999999972</c:v>
                </c:pt>
                <c:pt idx="645">
                  <c:v>83.266999999999996</c:v>
                </c:pt>
                <c:pt idx="646">
                  <c:v>180</c:v>
                </c:pt>
                <c:pt idx="647">
                  <c:v>180</c:v>
                </c:pt>
                <c:pt idx="648">
                  <c:v>60</c:v>
                </c:pt>
                <c:pt idx="649">
                  <c:v>180</c:v>
                </c:pt>
                <c:pt idx="650">
                  <c:v>180</c:v>
                </c:pt>
                <c:pt idx="651">
                  <c:v>180</c:v>
                </c:pt>
                <c:pt idx="652">
                  <c:v>90</c:v>
                </c:pt>
                <c:pt idx="653">
                  <c:v>46.53</c:v>
                </c:pt>
                <c:pt idx="654">
                  <c:v>46.53</c:v>
                </c:pt>
                <c:pt idx="655">
                  <c:v>46.53</c:v>
                </c:pt>
                <c:pt idx="656">
                  <c:v>46.53</c:v>
                </c:pt>
                <c:pt idx="657">
                  <c:v>46.53</c:v>
                </c:pt>
                <c:pt idx="658">
                  <c:v>198</c:v>
                </c:pt>
                <c:pt idx="659">
                  <c:v>39.035000000000004</c:v>
                </c:pt>
                <c:pt idx="660">
                  <c:v>71.575999999999979</c:v>
                </c:pt>
                <c:pt idx="661">
                  <c:v>72</c:v>
                </c:pt>
                <c:pt idx="662">
                  <c:v>42.787000000000006</c:v>
                </c:pt>
                <c:pt idx="667">
                  <c:v>74.060999999999993</c:v>
                </c:pt>
                <c:pt idx="668">
                  <c:v>69.613</c:v>
                </c:pt>
                <c:pt idx="669">
                  <c:v>46.963000000000001</c:v>
                </c:pt>
                <c:pt idx="670">
                  <c:v>34.24</c:v>
                </c:pt>
                <c:pt idx="671">
                  <c:v>34.24</c:v>
                </c:pt>
                <c:pt idx="672">
                  <c:v>34.24</c:v>
                </c:pt>
                <c:pt idx="673">
                  <c:v>34.24</c:v>
                </c:pt>
                <c:pt idx="674">
                  <c:v>34.24</c:v>
                </c:pt>
                <c:pt idx="675">
                  <c:v>12</c:v>
                </c:pt>
                <c:pt idx="676">
                  <c:v>120</c:v>
                </c:pt>
                <c:pt idx="677">
                  <c:v>60</c:v>
                </c:pt>
                <c:pt idx="678">
                  <c:v>120</c:v>
                </c:pt>
                <c:pt idx="679">
                  <c:v>600</c:v>
                </c:pt>
                <c:pt idx="680">
                  <c:v>600</c:v>
                </c:pt>
                <c:pt idx="681">
                  <c:v>466</c:v>
                </c:pt>
                <c:pt idx="682">
                  <c:v>466</c:v>
                </c:pt>
                <c:pt idx="683">
                  <c:v>75</c:v>
                </c:pt>
                <c:pt idx="684">
                  <c:v>54</c:v>
                </c:pt>
                <c:pt idx="685">
                  <c:v>18</c:v>
                </c:pt>
                <c:pt idx="686">
                  <c:v>46.294000000000004</c:v>
                </c:pt>
                <c:pt idx="687">
                  <c:v>41.023000000000003</c:v>
                </c:pt>
                <c:pt idx="688">
                  <c:v>41.023000000000003</c:v>
                </c:pt>
                <c:pt idx="689">
                  <c:v>32</c:v>
                </c:pt>
                <c:pt idx="690">
                  <c:v>60</c:v>
                </c:pt>
                <c:pt idx="691">
                  <c:v>72</c:v>
                </c:pt>
                <c:pt idx="692">
                  <c:v>90</c:v>
                </c:pt>
                <c:pt idx="693">
                  <c:v>36</c:v>
                </c:pt>
                <c:pt idx="694">
                  <c:v>36</c:v>
                </c:pt>
                <c:pt idx="695">
                  <c:v>72</c:v>
                </c:pt>
                <c:pt idx="696">
                  <c:v>72</c:v>
                </c:pt>
                <c:pt idx="697">
                  <c:v>83</c:v>
                </c:pt>
                <c:pt idx="698">
                  <c:v>24</c:v>
                </c:pt>
                <c:pt idx="699">
                  <c:v>67.2</c:v>
                </c:pt>
                <c:pt idx="700">
                  <c:v>36</c:v>
                </c:pt>
                <c:pt idx="701">
                  <c:v>24</c:v>
                </c:pt>
                <c:pt idx="702">
                  <c:v>93.5</c:v>
                </c:pt>
                <c:pt idx="703">
                  <c:v>66</c:v>
                </c:pt>
                <c:pt idx="704">
                  <c:v>93.5</c:v>
                </c:pt>
                <c:pt idx="705">
                  <c:v>48</c:v>
                </c:pt>
                <c:pt idx="706">
                  <c:v>48</c:v>
                </c:pt>
                <c:pt idx="707">
                  <c:v>83</c:v>
                </c:pt>
                <c:pt idx="708">
                  <c:v>83</c:v>
                </c:pt>
                <c:pt idx="709">
                  <c:v>48</c:v>
                </c:pt>
                <c:pt idx="710">
                  <c:v>48</c:v>
                </c:pt>
                <c:pt idx="711">
                  <c:v>75</c:v>
                </c:pt>
                <c:pt idx="712">
                  <c:v>60</c:v>
                </c:pt>
                <c:pt idx="713">
                  <c:v>24</c:v>
                </c:pt>
                <c:pt idx="714">
                  <c:v>52</c:v>
                </c:pt>
                <c:pt idx="715">
                  <c:v>52</c:v>
                </c:pt>
                <c:pt idx="716">
                  <c:v>52</c:v>
                </c:pt>
                <c:pt idx="717">
                  <c:v>51.097999999999992</c:v>
                </c:pt>
                <c:pt idx="718">
                  <c:v>51.097999999999992</c:v>
                </c:pt>
                <c:pt idx="719">
                  <c:v>51.097999999999992</c:v>
                </c:pt>
                <c:pt idx="720">
                  <c:v>48</c:v>
                </c:pt>
                <c:pt idx="722">
                  <c:v>34.17</c:v>
                </c:pt>
                <c:pt idx="723">
                  <c:v>71.23899999999999</c:v>
                </c:pt>
                <c:pt idx="724">
                  <c:v>37.5</c:v>
                </c:pt>
                <c:pt idx="725">
                  <c:v>37.5</c:v>
                </c:pt>
                <c:pt idx="726">
                  <c:v>71.23899999999999</c:v>
                </c:pt>
                <c:pt idx="727">
                  <c:v>58</c:v>
                </c:pt>
                <c:pt idx="728">
                  <c:v>58</c:v>
                </c:pt>
                <c:pt idx="729">
                  <c:v>45</c:v>
                </c:pt>
                <c:pt idx="730">
                  <c:v>45</c:v>
                </c:pt>
                <c:pt idx="731">
                  <c:v>40</c:v>
                </c:pt>
                <c:pt idx="732">
                  <c:v>40</c:v>
                </c:pt>
                <c:pt idx="733">
                  <c:v>40</c:v>
                </c:pt>
                <c:pt idx="734">
                  <c:v>48</c:v>
                </c:pt>
                <c:pt idx="735">
                  <c:v>48</c:v>
                </c:pt>
                <c:pt idx="736">
                  <c:v>125</c:v>
                </c:pt>
                <c:pt idx="737">
                  <c:v>125</c:v>
                </c:pt>
                <c:pt idx="738">
                  <c:v>125</c:v>
                </c:pt>
                <c:pt idx="739">
                  <c:v>32.82</c:v>
                </c:pt>
                <c:pt idx="740">
                  <c:v>34.048999999999999</c:v>
                </c:pt>
                <c:pt idx="741">
                  <c:v>16.3461</c:v>
                </c:pt>
                <c:pt idx="742">
                  <c:v>16.3461</c:v>
                </c:pt>
                <c:pt idx="743">
                  <c:v>60</c:v>
                </c:pt>
                <c:pt idx="744">
                  <c:v>60</c:v>
                </c:pt>
                <c:pt idx="745">
                  <c:v>60</c:v>
                </c:pt>
                <c:pt idx="746">
                  <c:v>36</c:v>
                </c:pt>
                <c:pt idx="747">
                  <c:v>66</c:v>
                </c:pt>
                <c:pt idx="748">
                  <c:v>66</c:v>
                </c:pt>
                <c:pt idx="749">
                  <c:v>66</c:v>
                </c:pt>
                <c:pt idx="750">
                  <c:v>66</c:v>
                </c:pt>
                <c:pt idx="751">
                  <c:v>62.5</c:v>
                </c:pt>
                <c:pt idx="752">
                  <c:v>62.5</c:v>
                </c:pt>
                <c:pt idx="753">
                  <c:v>62.5</c:v>
                </c:pt>
                <c:pt idx="754">
                  <c:v>86</c:v>
                </c:pt>
                <c:pt idx="755">
                  <c:v>86</c:v>
                </c:pt>
                <c:pt idx="756">
                  <c:v>86</c:v>
                </c:pt>
                <c:pt idx="757">
                  <c:v>86</c:v>
                </c:pt>
                <c:pt idx="758">
                  <c:v>86</c:v>
                </c:pt>
                <c:pt idx="759">
                  <c:v>50</c:v>
                </c:pt>
                <c:pt idx="760">
                  <c:v>200</c:v>
                </c:pt>
                <c:pt idx="761">
                  <c:v>200</c:v>
                </c:pt>
                <c:pt idx="762">
                  <c:v>250</c:v>
                </c:pt>
                <c:pt idx="763">
                  <c:v>5</c:v>
                </c:pt>
                <c:pt idx="764">
                  <c:v>62</c:v>
                </c:pt>
                <c:pt idx="765">
                  <c:v>62</c:v>
                </c:pt>
                <c:pt idx="766">
                  <c:v>57.5</c:v>
                </c:pt>
                <c:pt idx="767">
                  <c:v>57.5</c:v>
                </c:pt>
                <c:pt idx="768">
                  <c:v>230</c:v>
                </c:pt>
                <c:pt idx="769">
                  <c:v>24</c:v>
                </c:pt>
                <c:pt idx="770">
                  <c:v>70</c:v>
                </c:pt>
                <c:pt idx="771">
                  <c:v>70</c:v>
                </c:pt>
                <c:pt idx="772">
                  <c:v>50</c:v>
                </c:pt>
                <c:pt idx="773">
                  <c:v>128</c:v>
                </c:pt>
                <c:pt idx="774">
                  <c:v>128</c:v>
                </c:pt>
                <c:pt idx="775">
                  <c:v>144</c:v>
                </c:pt>
                <c:pt idx="776">
                  <c:v>144</c:v>
                </c:pt>
                <c:pt idx="777">
                  <c:v>128</c:v>
                </c:pt>
                <c:pt idx="778">
                  <c:v>128</c:v>
                </c:pt>
                <c:pt idx="779">
                  <c:v>158</c:v>
                </c:pt>
                <c:pt idx="780">
                  <c:v>144</c:v>
                </c:pt>
                <c:pt idx="781">
                  <c:v>128</c:v>
                </c:pt>
                <c:pt idx="782">
                  <c:v>128</c:v>
                </c:pt>
                <c:pt idx="783">
                  <c:v>150</c:v>
                </c:pt>
                <c:pt idx="784">
                  <c:v>57</c:v>
                </c:pt>
                <c:pt idx="785">
                  <c:v>58</c:v>
                </c:pt>
                <c:pt idx="786">
                  <c:v>300</c:v>
                </c:pt>
                <c:pt idx="787">
                  <c:v>350</c:v>
                </c:pt>
                <c:pt idx="788">
                  <c:v>300</c:v>
                </c:pt>
                <c:pt idx="789">
                  <c:v>350</c:v>
                </c:pt>
                <c:pt idx="790">
                  <c:v>84.995000000000005</c:v>
                </c:pt>
                <c:pt idx="791">
                  <c:v>64</c:v>
                </c:pt>
                <c:pt idx="792">
                  <c:v>64</c:v>
                </c:pt>
                <c:pt idx="793">
                  <c:v>64</c:v>
                </c:pt>
                <c:pt idx="794">
                  <c:v>180</c:v>
                </c:pt>
                <c:pt idx="795">
                  <c:v>41</c:v>
                </c:pt>
                <c:pt idx="796">
                  <c:v>41</c:v>
                </c:pt>
                <c:pt idx="797">
                  <c:v>41</c:v>
                </c:pt>
                <c:pt idx="798">
                  <c:v>64</c:v>
                </c:pt>
                <c:pt idx="799">
                  <c:v>64</c:v>
                </c:pt>
                <c:pt idx="800">
                  <c:v>35</c:v>
                </c:pt>
                <c:pt idx="801">
                  <c:v>19.440750000000001</c:v>
                </c:pt>
                <c:pt idx="802">
                  <c:v>46.983000000000011</c:v>
                </c:pt>
                <c:pt idx="803">
                  <c:v>200</c:v>
                </c:pt>
                <c:pt idx="804">
                  <c:v>220</c:v>
                </c:pt>
                <c:pt idx="805">
                  <c:v>150</c:v>
                </c:pt>
                <c:pt idx="806">
                  <c:v>500</c:v>
                </c:pt>
              </c:numCache>
            </c:numRef>
          </c:yVal>
          <c:smooth val="0"/>
          <c:extLst>
            <c:ext xmlns:c15="http://schemas.microsoft.com/office/drawing/2012/chart" uri="{02D57815-91ED-43cb-92C2-25804820EDAC}">
              <c15:datalabelsRange>
                <c15:f>'US Data Centers Dataset'!$C$5964:$C$6770</c15:f>
                <c15:dlblRangeCache>
                  <c:ptCount val="807"/>
                  <c:pt idx="3">
                    <c:v>Hampton Technology Park Building 1
Hampton Technology Park
Company Not Disclosed</c:v>
                  </c:pt>
                  <c:pt idx="10">
                    <c:v>The Homer City Energy Campus -Building 5
The Homer City Energy Campus
Company Not Disclosed</c:v>
                  </c:pt>
                  <c:pt idx="17">
                    <c:v>De Soto Campus Building 1
De Soto Campus
Beale Infrastructure</c:v>
                  </c:pt>
                  <c:pt idx="29">
                    <c:v>CleanSpark Sandersville Campus
CleanSpark</c:v>
                  </c:pt>
                  <c:pt idx="30">
                    <c:v>Abernathy Data Center 1
Abernathy Campus
Fluidstack</c:v>
                  </c:pt>
                  <c:pt idx="32">
                    <c:v>Project Pegasus 
Project Pegasus
Form8tion Data Centers</c:v>
                  </c:pt>
                  <c:pt idx="37">
                    <c:v>Nexus Data Center 3
Nexus Hubbard Campus
Nexus Data Centers</c:v>
                  </c:pt>
                  <c:pt idx="44">
                    <c:v>Data Center Building 2
SB Energy Global Data Center Campus
SB Energy</c:v>
                  </c:pt>
                  <c:pt idx="49">
                    <c:v>Bit Digital Data Center Buildng 1
Bit Digital Data Center North Carolina
Bit Digital</c:v>
                  </c:pt>
                  <c:pt idx="57">
                    <c:v>ORD1  Chicago
ORD (Mt Prospect) Cloud HQ Campus
CloudHQ</c:v>
                  </c:pt>
                  <c:pt idx="76">
                    <c:v>Goodnight Data Center 3
Goodnight Data Center Campus
Crusoe</c:v>
                  </c:pt>
                  <c:pt idx="100">
                    <c:v>Warrenton Data Center 1
Warrenton Campus
Crusoe</c:v>
                  </c:pt>
                  <c:pt idx="111">
                    <c:v>West Feliciana Data Center 2
Hut8 St Francisville Campus
Hut8</c:v>
                  </c:pt>
                  <c:pt idx="114">
                    <c:v>Sweetwater 1 Data Center 2
Iren Sweetwater 1
Iren Ltd</c:v>
                  </c:pt>
                  <c:pt idx="127">
                    <c:v>Nebius Birmingham Data Center 1
Nebius Birmingham Campus
Nebius</c:v>
                  </c:pt>
                  <c:pt idx="136">
                    <c:v>Temple Data Center 1
Temple Data Center Campus
Rowan Digital Infrastructure</c:v>
                  </c:pt>
                  <c:pt idx="176">
                    <c:v>PF1 - Data Center 3
Polaris Forge 1
Applied Digital</c:v>
                  </c:pt>
                  <c:pt idx="182">
                    <c:v>Delta Forge 1 BLDG2
Applied Digital Delta Forge 1
Applied Digital</c:v>
                  </c:pt>
                  <c:pt idx="362">
                    <c:v>Jupiter AI Data Center 1
Project Jupiter
BorderPlex Digital Assets</c:v>
                  </c:pt>
                  <c:pt idx="368">
                    <c:v>Black Pearl Data Center 4
Black Pearl, Cipher Mining
Cipher Mining</c:v>
                  </c:pt>
                  <c:pt idx="503">
                    <c:v>Data Center Building 2
Charlotte, Digital Realty Campus
Digital Realty</c:v>
                  </c:pt>
                  <c:pt idx="539">
                    <c:v>Wyoming Crusoe DC-1
Wyoming Crusoe Campus - Project Jade
Google</c:v>
                  </c:pt>
                  <c:pt idx="576">
                    <c:v>Project Maize DC 1
Project Maize
Google</c:v>
                  </c:pt>
                  <c:pt idx="646">
                    <c:v>Big Cedar Industrial Park - DC1
Big Cedar Industrial Park
QTS Data Centers</c:v>
                  </c:pt>
                  <c:pt idx="679">
                    <c:v>Data Center 1
Project Spade
Related Digital</c:v>
                  </c:pt>
                  <c:pt idx="681">
                    <c:v>Saline Data Center 1
OpenAI Stargate - Michigan Campus
Related Digital</c:v>
                  </c:pt>
                  <c:pt idx="762">
                    <c:v>Cortex 2.0 Phase 2
Tesla</c:v>
                  </c:pt>
                  <c:pt idx="768">
                    <c:v>South Valley Technology Park Building 1
South Valley Technology Park
Tract</c:v>
                  </c:pt>
                  <c:pt idx="786">
                    <c:v>Vantage WI Data Center 2
Port Washington, Vantage Campus
Vantage Data Centers</c:v>
                  </c:pt>
                  <c:pt idx="803">
                    <c:v>Colossus 2 - Macrohard (Building 2)
xAI Colossus 2 Campus
xAI</c:v>
                  </c:pt>
                </c15:dlblRangeCache>
              </c15:datalabelsRange>
            </c:ext>
            <c:ext xmlns:c16="http://schemas.microsoft.com/office/drawing/2014/chart" uri="{C3380CC4-5D6E-409C-BE32-E72D297353CC}">
              <c16:uniqueId val="{00000002-24BD-446C-B584-E6D9CCE35DFF}"/>
            </c:ext>
          </c:extLst>
        </c:ser>
        <c:dLbls>
          <c:showLegendKey val="0"/>
          <c:showVal val="0"/>
          <c:showCatName val="0"/>
          <c:showSerName val="0"/>
          <c:showPercent val="0"/>
          <c:showBubbleSize val="0"/>
        </c:dLbls>
        <c:axId val="1181888687"/>
        <c:axId val="1181889167"/>
      </c:scatterChart>
      <c:valAx>
        <c:axId val="1181888687"/>
        <c:scaling>
          <c:orientation val="minMax"/>
          <c:max val="1500000"/>
          <c:min val="0"/>
        </c:scaling>
        <c:delete val="0"/>
        <c:axPos val="b"/>
        <c:majorGridlines>
          <c:spPr>
            <a:ln w="9525" cap="flat" cmpd="sng" algn="ctr">
              <a:solidFill>
                <a:schemeClr val="bg1">
                  <a:lumMod val="85000"/>
                  <a:alpha val="37000"/>
                </a:schemeClr>
              </a:solidFill>
              <a:round/>
            </a:ln>
            <a:effectLst/>
          </c:spPr>
        </c:majorGridlines>
        <c:numFmt formatCode="#,##0.##,,\ &quot;M sqft&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rgbClr val="013846"/>
                </a:solidFill>
                <a:latin typeface="+mn-lt"/>
                <a:ea typeface="+mn-ea"/>
                <a:cs typeface="+mn-cs"/>
              </a:defRPr>
            </a:pPr>
            <a:endParaRPr lang="en-US"/>
          </a:p>
        </c:txPr>
        <c:crossAx val="1181889167"/>
        <c:crosses val="autoZero"/>
        <c:crossBetween val="midCat"/>
      </c:valAx>
      <c:valAx>
        <c:axId val="1181889167"/>
        <c:scaling>
          <c:orientation val="minMax"/>
          <c:max val="280"/>
          <c:min val="0"/>
        </c:scaling>
        <c:delete val="0"/>
        <c:axPos val="l"/>
        <c:majorGridlines>
          <c:spPr>
            <a:ln w="9525" cap="flat" cmpd="sng" algn="ctr">
              <a:solidFill>
                <a:schemeClr val="bg1">
                  <a:lumMod val="85000"/>
                  <a:alpha val="38000"/>
                </a:schemeClr>
              </a:solidFill>
              <a:round/>
            </a:ln>
            <a:effectLst/>
          </c:spPr>
        </c:majorGridlines>
        <c:numFmt formatCode="#,##0&quot; MW&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rgbClr val="013846"/>
                </a:solidFill>
                <a:latin typeface="+mn-lt"/>
                <a:ea typeface="+mn-ea"/>
                <a:cs typeface="+mn-cs"/>
              </a:defRPr>
            </a:pPr>
            <a:endParaRPr lang="en-US"/>
          </a:p>
        </c:txPr>
        <c:crossAx val="11818886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rgbClr val="01384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rgbClr val="013846"/>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Main KPIs!PivotTable10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alpha val="89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2700" cap="rnd">
            <a:solidFill>
              <a:srgbClr val="002060"/>
            </a:solidFill>
            <a:prstDash val="sysDash"/>
            <a:round/>
          </a:ln>
          <a:effectLst/>
        </c:spPr>
        <c:marker>
          <c:symbol val="circle"/>
          <c:size val="5"/>
          <c:spPr>
            <a:solidFill>
              <a:srgbClr val="00206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 Main KPIs'!$B$389</c:f>
              <c:strCache>
                <c:ptCount val="1"/>
                <c:pt idx="0">
                  <c:v># Facilities</c:v>
                </c:pt>
              </c:strCache>
            </c:strRef>
          </c:tx>
          <c:spPr>
            <a:solidFill>
              <a:schemeClr val="bg1">
                <a:lumMod val="65000"/>
                <a:alpha val="89000"/>
              </a:schemeClr>
            </a:solidFill>
            <a:ln>
              <a:solidFill>
                <a:schemeClr val="tx1">
                  <a:lumMod val="50000"/>
                  <a:lumOff val="50000"/>
                </a:schemeClr>
              </a:solidFill>
            </a:ln>
            <a:effectLst/>
          </c:spPr>
          <c:invertIfNegative val="0"/>
          <c:cat>
            <c:strRef>
              <c:f>'Data - Main KPIs'!$A$390:$A$456</c:f>
              <c:strCache>
                <c:ptCount val="66"/>
                <c:pt idx="0">
                  <c:v>2021-01-31</c:v>
                </c:pt>
                <c:pt idx="1">
                  <c:v>2021-02-28</c:v>
                </c:pt>
                <c:pt idx="2">
                  <c:v>2021-03-31</c:v>
                </c:pt>
                <c:pt idx="3">
                  <c:v>2021-04-30</c:v>
                </c:pt>
                <c:pt idx="4">
                  <c:v>2021-05-31</c:v>
                </c:pt>
                <c:pt idx="5">
                  <c:v>2021-06-30</c:v>
                </c:pt>
                <c:pt idx="6">
                  <c:v>2021-07-31</c:v>
                </c:pt>
                <c:pt idx="7">
                  <c:v>2021-08-31</c:v>
                </c:pt>
                <c:pt idx="8">
                  <c:v>2021-09-30</c:v>
                </c:pt>
                <c:pt idx="9">
                  <c:v>2021-10-31</c:v>
                </c:pt>
                <c:pt idx="10">
                  <c:v>2021-11-30</c:v>
                </c:pt>
                <c:pt idx="11">
                  <c:v>2021-12-31</c:v>
                </c:pt>
                <c:pt idx="12">
                  <c:v>2022-01-31</c:v>
                </c:pt>
                <c:pt idx="13">
                  <c:v>2022-02-28</c:v>
                </c:pt>
                <c:pt idx="14">
                  <c:v>2022-03-31</c:v>
                </c:pt>
                <c:pt idx="15">
                  <c:v>2022-04-30</c:v>
                </c:pt>
                <c:pt idx="16">
                  <c:v>2022-05-31</c:v>
                </c:pt>
                <c:pt idx="17">
                  <c:v>2022-06-30</c:v>
                </c:pt>
                <c:pt idx="18">
                  <c:v>2022-07-31</c:v>
                </c:pt>
                <c:pt idx="19">
                  <c:v>2022-08-31</c:v>
                </c:pt>
                <c:pt idx="20">
                  <c:v>2022-09-30</c:v>
                </c:pt>
                <c:pt idx="21">
                  <c:v>2022-10-31</c:v>
                </c:pt>
                <c:pt idx="22">
                  <c:v>2022-11-30</c:v>
                </c:pt>
                <c:pt idx="23">
                  <c:v>2022-12-31</c:v>
                </c:pt>
                <c:pt idx="24">
                  <c:v>2023-01-31</c:v>
                </c:pt>
                <c:pt idx="25">
                  <c:v>2023-02-28</c:v>
                </c:pt>
                <c:pt idx="26">
                  <c:v>2023-03-31</c:v>
                </c:pt>
                <c:pt idx="27">
                  <c:v>2023-04-30</c:v>
                </c:pt>
                <c:pt idx="28">
                  <c:v>2023-05-31</c:v>
                </c:pt>
                <c:pt idx="29">
                  <c:v>2023-06-30</c:v>
                </c:pt>
                <c:pt idx="30">
                  <c:v>2023-07-31</c:v>
                </c:pt>
                <c:pt idx="31">
                  <c:v>2023-08-31</c:v>
                </c:pt>
                <c:pt idx="32">
                  <c:v>2023-09-30</c:v>
                </c:pt>
                <c:pt idx="33">
                  <c:v>2023-10-31</c:v>
                </c:pt>
                <c:pt idx="34">
                  <c:v>2023-11-30</c:v>
                </c:pt>
                <c:pt idx="35">
                  <c:v>2023-12-31</c:v>
                </c:pt>
                <c:pt idx="36">
                  <c:v>2024-01-31</c:v>
                </c:pt>
                <c:pt idx="37">
                  <c:v>2024-02-29</c:v>
                </c:pt>
                <c:pt idx="38">
                  <c:v>2024-03-31</c:v>
                </c:pt>
                <c:pt idx="39">
                  <c:v>2024-04-30</c:v>
                </c:pt>
                <c:pt idx="40">
                  <c:v>2024-05-31</c:v>
                </c:pt>
                <c:pt idx="41">
                  <c:v>2024-06-30</c:v>
                </c:pt>
                <c:pt idx="42">
                  <c:v>2024-07-31</c:v>
                </c:pt>
                <c:pt idx="43">
                  <c:v>2024-08-31</c:v>
                </c:pt>
                <c:pt idx="44">
                  <c:v>2024-09-30</c:v>
                </c:pt>
                <c:pt idx="45">
                  <c:v>2024-10-31</c:v>
                </c:pt>
                <c:pt idx="46">
                  <c:v>2024-11-30</c:v>
                </c:pt>
                <c:pt idx="47">
                  <c:v>2024-12-31</c:v>
                </c:pt>
                <c:pt idx="48">
                  <c:v>2025-01-31</c:v>
                </c:pt>
                <c:pt idx="49">
                  <c:v>2025-02-28</c:v>
                </c:pt>
                <c:pt idx="50">
                  <c:v>2025-03-31</c:v>
                </c:pt>
                <c:pt idx="51">
                  <c:v>2025-04-30</c:v>
                </c:pt>
                <c:pt idx="52">
                  <c:v>2025-05-31</c:v>
                </c:pt>
                <c:pt idx="53">
                  <c:v>2025-06-30</c:v>
                </c:pt>
                <c:pt idx="54">
                  <c:v>2025-07-31</c:v>
                </c:pt>
                <c:pt idx="55">
                  <c:v>2025-08-31</c:v>
                </c:pt>
                <c:pt idx="56">
                  <c:v>2025-09-30</c:v>
                </c:pt>
                <c:pt idx="57">
                  <c:v>2025-10-31</c:v>
                </c:pt>
                <c:pt idx="58">
                  <c:v>2025-11-30</c:v>
                </c:pt>
                <c:pt idx="59">
                  <c:v>2025-12-31</c:v>
                </c:pt>
                <c:pt idx="60">
                  <c:v>2026-01-31</c:v>
                </c:pt>
                <c:pt idx="61">
                  <c:v>2026-02-28</c:v>
                </c:pt>
                <c:pt idx="62">
                  <c:v>2026-03-31</c:v>
                </c:pt>
                <c:pt idx="63">
                  <c:v>2026-04-30</c:v>
                </c:pt>
                <c:pt idx="64">
                  <c:v>2026-05-31</c:v>
                </c:pt>
                <c:pt idx="65">
                  <c:v>2026-06-30</c:v>
                </c:pt>
              </c:strCache>
            </c:strRef>
          </c:cat>
          <c:val>
            <c:numRef>
              <c:f>'Data - Main KPIs'!$B$390:$B$456</c:f>
              <c:numCache>
                <c:formatCode>#,##0</c:formatCode>
                <c:ptCount val="66"/>
                <c:pt idx="0">
                  <c:v>82</c:v>
                </c:pt>
                <c:pt idx="1">
                  <c:v>85</c:v>
                </c:pt>
                <c:pt idx="2">
                  <c:v>88</c:v>
                </c:pt>
                <c:pt idx="3">
                  <c:v>90</c:v>
                </c:pt>
                <c:pt idx="4">
                  <c:v>94</c:v>
                </c:pt>
                <c:pt idx="5">
                  <c:v>92</c:v>
                </c:pt>
                <c:pt idx="6">
                  <c:v>95</c:v>
                </c:pt>
                <c:pt idx="7">
                  <c:v>97</c:v>
                </c:pt>
                <c:pt idx="8">
                  <c:v>101</c:v>
                </c:pt>
                <c:pt idx="9">
                  <c:v>106</c:v>
                </c:pt>
                <c:pt idx="10">
                  <c:v>108</c:v>
                </c:pt>
                <c:pt idx="11">
                  <c:v>108</c:v>
                </c:pt>
                <c:pt idx="12">
                  <c:v>112</c:v>
                </c:pt>
                <c:pt idx="13">
                  <c:v>110</c:v>
                </c:pt>
                <c:pt idx="14">
                  <c:v>117</c:v>
                </c:pt>
                <c:pt idx="15">
                  <c:v>119</c:v>
                </c:pt>
                <c:pt idx="16">
                  <c:v>125</c:v>
                </c:pt>
                <c:pt idx="17">
                  <c:v>132</c:v>
                </c:pt>
                <c:pt idx="18">
                  <c:v>136</c:v>
                </c:pt>
                <c:pt idx="19">
                  <c:v>142</c:v>
                </c:pt>
                <c:pt idx="20">
                  <c:v>143</c:v>
                </c:pt>
                <c:pt idx="21">
                  <c:v>143</c:v>
                </c:pt>
                <c:pt idx="22">
                  <c:v>143</c:v>
                </c:pt>
                <c:pt idx="23">
                  <c:v>143</c:v>
                </c:pt>
                <c:pt idx="24">
                  <c:v>141</c:v>
                </c:pt>
                <c:pt idx="25">
                  <c:v>143</c:v>
                </c:pt>
                <c:pt idx="26">
                  <c:v>141</c:v>
                </c:pt>
                <c:pt idx="27">
                  <c:v>153</c:v>
                </c:pt>
                <c:pt idx="28">
                  <c:v>173</c:v>
                </c:pt>
                <c:pt idx="29">
                  <c:v>175</c:v>
                </c:pt>
                <c:pt idx="30">
                  <c:v>181</c:v>
                </c:pt>
                <c:pt idx="31">
                  <c:v>190</c:v>
                </c:pt>
                <c:pt idx="32">
                  <c:v>194</c:v>
                </c:pt>
                <c:pt idx="33">
                  <c:v>194</c:v>
                </c:pt>
                <c:pt idx="34">
                  <c:v>193</c:v>
                </c:pt>
                <c:pt idx="35">
                  <c:v>196</c:v>
                </c:pt>
                <c:pt idx="36">
                  <c:v>215</c:v>
                </c:pt>
                <c:pt idx="37">
                  <c:v>241</c:v>
                </c:pt>
                <c:pt idx="38">
                  <c:v>253</c:v>
                </c:pt>
                <c:pt idx="39">
                  <c:v>282</c:v>
                </c:pt>
                <c:pt idx="40">
                  <c:v>291</c:v>
                </c:pt>
                <c:pt idx="41">
                  <c:v>304</c:v>
                </c:pt>
                <c:pt idx="42">
                  <c:v>332</c:v>
                </c:pt>
                <c:pt idx="43">
                  <c:v>349</c:v>
                </c:pt>
                <c:pt idx="44">
                  <c:v>364</c:v>
                </c:pt>
                <c:pt idx="45">
                  <c:v>388</c:v>
                </c:pt>
                <c:pt idx="46">
                  <c:v>399</c:v>
                </c:pt>
                <c:pt idx="47">
                  <c:v>425</c:v>
                </c:pt>
                <c:pt idx="48">
                  <c:v>447</c:v>
                </c:pt>
                <c:pt idx="49">
                  <c:v>476</c:v>
                </c:pt>
                <c:pt idx="50">
                  <c:v>498</c:v>
                </c:pt>
                <c:pt idx="51">
                  <c:v>536</c:v>
                </c:pt>
                <c:pt idx="52">
                  <c:v>544</c:v>
                </c:pt>
                <c:pt idx="53">
                  <c:v>585</c:v>
                </c:pt>
                <c:pt idx="54">
                  <c:v>604</c:v>
                </c:pt>
                <c:pt idx="55">
                  <c:v>653</c:v>
                </c:pt>
                <c:pt idx="56">
                  <c:v>689</c:v>
                </c:pt>
                <c:pt idx="57">
                  <c:v>724</c:v>
                </c:pt>
                <c:pt idx="58">
                  <c:v>742</c:v>
                </c:pt>
                <c:pt idx="59">
                  <c:v>758</c:v>
                </c:pt>
                <c:pt idx="60">
                  <c:v>794</c:v>
                </c:pt>
                <c:pt idx="61">
                  <c:v>827</c:v>
                </c:pt>
                <c:pt idx="62">
                  <c:v>853</c:v>
                </c:pt>
                <c:pt idx="63">
                  <c:v>878</c:v>
                </c:pt>
                <c:pt idx="64">
                  <c:v>876</c:v>
                </c:pt>
                <c:pt idx="65">
                  <c:v>855</c:v>
                </c:pt>
              </c:numCache>
            </c:numRef>
          </c:val>
          <c:extLst>
            <c:ext xmlns:c16="http://schemas.microsoft.com/office/drawing/2014/chart" uri="{C3380CC4-5D6E-409C-BE32-E72D297353CC}">
              <c16:uniqueId val="{00000000-F743-4AFA-880D-21785DEF12CF}"/>
            </c:ext>
          </c:extLst>
        </c:ser>
        <c:dLbls>
          <c:showLegendKey val="0"/>
          <c:showVal val="0"/>
          <c:showCatName val="0"/>
          <c:showSerName val="0"/>
          <c:showPercent val="0"/>
          <c:showBubbleSize val="0"/>
        </c:dLbls>
        <c:gapWidth val="159"/>
        <c:axId val="139525152"/>
        <c:axId val="139522272"/>
      </c:barChart>
      <c:lineChart>
        <c:grouping val="standard"/>
        <c:varyColors val="0"/>
        <c:ser>
          <c:idx val="1"/>
          <c:order val="1"/>
          <c:tx>
            <c:strRef>
              <c:f>'Data - Main KPIs'!$C$389</c:f>
              <c:strCache>
                <c:ptCount val="1"/>
                <c:pt idx="0">
                  <c:v>Total Power Capacity GW</c:v>
                </c:pt>
              </c:strCache>
            </c:strRef>
          </c:tx>
          <c:spPr>
            <a:ln w="12700" cap="rnd">
              <a:solidFill>
                <a:srgbClr val="002060"/>
              </a:solidFill>
              <a:prstDash val="sysDash"/>
              <a:round/>
            </a:ln>
            <a:effectLst/>
          </c:spPr>
          <c:marker>
            <c:symbol val="circle"/>
            <c:size val="5"/>
            <c:spPr>
              <a:solidFill>
                <a:srgbClr val="002060"/>
              </a:solidFill>
              <a:ln w="9525">
                <a:solidFill>
                  <a:srgbClr val="002060"/>
                </a:solidFill>
              </a:ln>
              <a:effectLst/>
            </c:spPr>
          </c:marker>
          <c:cat>
            <c:strRef>
              <c:f>'Data - Main KPIs'!$A$390:$A$456</c:f>
              <c:strCache>
                <c:ptCount val="66"/>
                <c:pt idx="0">
                  <c:v>2021-01-31</c:v>
                </c:pt>
                <c:pt idx="1">
                  <c:v>2021-02-28</c:v>
                </c:pt>
                <c:pt idx="2">
                  <c:v>2021-03-31</c:v>
                </c:pt>
                <c:pt idx="3">
                  <c:v>2021-04-30</c:v>
                </c:pt>
                <c:pt idx="4">
                  <c:v>2021-05-31</c:v>
                </c:pt>
                <c:pt idx="5">
                  <c:v>2021-06-30</c:v>
                </c:pt>
                <c:pt idx="6">
                  <c:v>2021-07-31</c:v>
                </c:pt>
                <c:pt idx="7">
                  <c:v>2021-08-31</c:v>
                </c:pt>
                <c:pt idx="8">
                  <c:v>2021-09-30</c:v>
                </c:pt>
                <c:pt idx="9">
                  <c:v>2021-10-31</c:v>
                </c:pt>
                <c:pt idx="10">
                  <c:v>2021-11-30</c:v>
                </c:pt>
                <c:pt idx="11">
                  <c:v>2021-12-31</c:v>
                </c:pt>
                <c:pt idx="12">
                  <c:v>2022-01-31</c:v>
                </c:pt>
                <c:pt idx="13">
                  <c:v>2022-02-28</c:v>
                </c:pt>
                <c:pt idx="14">
                  <c:v>2022-03-31</c:v>
                </c:pt>
                <c:pt idx="15">
                  <c:v>2022-04-30</c:v>
                </c:pt>
                <c:pt idx="16">
                  <c:v>2022-05-31</c:v>
                </c:pt>
                <c:pt idx="17">
                  <c:v>2022-06-30</c:v>
                </c:pt>
                <c:pt idx="18">
                  <c:v>2022-07-31</c:v>
                </c:pt>
                <c:pt idx="19">
                  <c:v>2022-08-31</c:v>
                </c:pt>
                <c:pt idx="20">
                  <c:v>2022-09-30</c:v>
                </c:pt>
                <c:pt idx="21">
                  <c:v>2022-10-31</c:v>
                </c:pt>
                <c:pt idx="22">
                  <c:v>2022-11-30</c:v>
                </c:pt>
                <c:pt idx="23">
                  <c:v>2022-12-31</c:v>
                </c:pt>
                <c:pt idx="24">
                  <c:v>2023-01-31</c:v>
                </c:pt>
                <c:pt idx="25">
                  <c:v>2023-02-28</c:v>
                </c:pt>
                <c:pt idx="26">
                  <c:v>2023-03-31</c:v>
                </c:pt>
                <c:pt idx="27">
                  <c:v>2023-04-30</c:v>
                </c:pt>
                <c:pt idx="28">
                  <c:v>2023-05-31</c:v>
                </c:pt>
                <c:pt idx="29">
                  <c:v>2023-06-30</c:v>
                </c:pt>
                <c:pt idx="30">
                  <c:v>2023-07-31</c:v>
                </c:pt>
                <c:pt idx="31">
                  <c:v>2023-08-31</c:v>
                </c:pt>
                <c:pt idx="32">
                  <c:v>2023-09-30</c:v>
                </c:pt>
                <c:pt idx="33">
                  <c:v>2023-10-31</c:v>
                </c:pt>
                <c:pt idx="34">
                  <c:v>2023-11-30</c:v>
                </c:pt>
                <c:pt idx="35">
                  <c:v>2023-12-31</c:v>
                </c:pt>
                <c:pt idx="36">
                  <c:v>2024-01-31</c:v>
                </c:pt>
                <c:pt idx="37">
                  <c:v>2024-02-29</c:v>
                </c:pt>
                <c:pt idx="38">
                  <c:v>2024-03-31</c:v>
                </c:pt>
                <c:pt idx="39">
                  <c:v>2024-04-30</c:v>
                </c:pt>
                <c:pt idx="40">
                  <c:v>2024-05-31</c:v>
                </c:pt>
                <c:pt idx="41">
                  <c:v>2024-06-30</c:v>
                </c:pt>
                <c:pt idx="42">
                  <c:v>2024-07-31</c:v>
                </c:pt>
                <c:pt idx="43">
                  <c:v>2024-08-31</c:v>
                </c:pt>
                <c:pt idx="44">
                  <c:v>2024-09-30</c:v>
                </c:pt>
                <c:pt idx="45">
                  <c:v>2024-10-31</c:v>
                </c:pt>
                <c:pt idx="46">
                  <c:v>2024-11-30</c:v>
                </c:pt>
                <c:pt idx="47">
                  <c:v>2024-12-31</c:v>
                </c:pt>
                <c:pt idx="48">
                  <c:v>2025-01-31</c:v>
                </c:pt>
                <c:pt idx="49">
                  <c:v>2025-02-28</c:v>
                </c:pt>
                <c:pt idx="50">
                  <c:v>2025-03-31</c:v>
                </c:pt>
                <c:pt idx="51">
                  <c:v>2025-04-30</c:v>
                </c:pt>
                <c:pt idx="52">
                  <c:v>2025-05-31</c:v>
                </c:pt>
                <c:pt idx="53">
                  <c:v>2025-06-30</c:v>
                </c:pt>
                <c:pt idx="54">
                  <c:v>2025-07-31</c:v>
                </c:pt>
                <c:pt idx="55">
                  <c:v>2025-08-31</c:v>
                </c:pt>
                <c:pt idx="56">
                  <c:v>2025-09-30</c:v>
                </c:pt>
                <c:pt idx="57">
                  <c:v>2025-10-31</c:v>
                </c:pt>
                <c:pt idx="58">
                  <c:v>2025-11-30</c:v>
                </c:pt>
                <c:pt idx="59">
                  <c:v>2025-12-31</c:v>
                </c:pt>
                <c:pt idx="60">
                  <c:v>2026-01-31</c:v>
                </c:pt>
                <c:pt idx="61">
                  <c:v>2026-02-28</c:v>
                </c:pt>
                <c:pt idx="62">
                  <c:v>2026-03-31</c:v>
                </c:pt>
                <c:pt idx="63">
                  <c:v>2026-04-30</c:v>
                </c:pt>
                <c:pt idx="64">
                  <c:v>2026-05-31</c:v>
                </c:pt>
                <c:pt idx="65">
                  <c:v>2026-06-30</c:v>
                </c:pt>
              </c:strCache>
            </c:strRef>
          </c:cat>
          <c:val>
            <c:numRef>
              <c:f>'Data - Main KPIs'!$C$390:$C$456</c:f>
              <c:numCache>
                <c:formatCode>#,##0.00," GW"</c:formatCode>
                <c:ptCount val="66"/>
                <c:pt idx="0">
                  <c:v>3434.01</c:v>
                </c:pt>
                <c:pt idx="1">
                  <c:v>3560.62</c:v>
                </c:pt>
                <c:pt idx="2">
                  <c:v>3705.62</c:v>
                </c:pt>
                <c:pt idx="3">
                  <c:v>3786.62</c:v>
                </c:pt>
                <c:pt idx="4">
                  <c:v>3993.62</c:v>
                </c:pt>
                <c:pt idx="5">
                  <c:v>3891.2</c:v>
                </c:pt>
                <c:pt idx="6">
                  <c:v>4048.14</c:v>
                </c:pt>
                <c:pt idx="7">
                  <c:v>4101</c:v>
                </c:pt>
                <c:pt idx="8">
                  <c:v>4176</c:v>
                </c:pt>
                <c:pt idx="9">
                  <c:v>4427.6400000000003</c:v>
                </c:pt>
                <c:pt idx="10">
                  <c:v>4569.72</c:v>
                </c:pt>
                <c:pt idx="11">
                  <c:v>4679.72</c:v>
                </c:pt>
                <c:pt idx="12">
                  <c:v>4876.5</c:v>
                </c:pt>
                <c:pt idx="13">
                  <c:v>4875.87</c:v>
                </c:pt>
                <c:pt idx="14">
                  <c:v>5173.3600000000006</c:v>
                </c:pt>
                <c:pt idx="15">
                  <c:v>5371.58</c:v>
                </c:pt>
                <c:pt idx="16">
                  <c:v>5745.1500000000005</c:v>
                </c:pt>
                <c:pt idx="17">
                  <c:v>5884.24</c:v>
                </c:pt>
                <c:pt idx="18">
                  <c:v>6131.37</c:v>
                </c:pt>
                <c:pt idx="19">
                  <c:v>6323.38</c:v>
                </c:pt>
                <c:pt idx="20">
                  <c:v>6423.73</c:v>
                </c:pt>
                <c:pt idx="21">
                  <c:v>6609.57</c:v>
                </c:pt>
                <c:pt idx="22">
                  <c:v>6650.5700000000006</c:v>
                </c:pt>
                <c:pt idx="23">
                  <c:v>6712.4400000000005</c:v>
                </c:pt>
                <c:pt idx="24">
                  <c:v>6700.0800000000008</c:v>
                </c:pt>
                <c:pt idx="25">
                  <c:v>6790.02</c:v>
                </c:pt>
                <c:pt idx="26">
                  <c:v>6712.02</c:v>
                </c:pt>
                <c:pt idx="27">
                  <c:v>7301.12</c:v>
                </c:pt>
                <c:pt idx="28">
                  <c:v>8196.27</c:v>
                </c:pt>
                <c:pt idx="29">
                  <c:v>8422.6400000000012</c:v>
                </c:pt>
                <c:pt idx="30">
                  <c:v>8833.8700000000008</c:v>
                </c:pt>
                <c:pt idx="31">
                  <c:v>9597.7999999999993</c:v>
                </c:pt>
                <c:pt idx="32">
                  <c:v>9662.2099999999991</c:v>
                </c:pt>
                <c:pt idx="33">
                  <c:v>9626.2099999999991</c:v>
                </c:pt>
                <c:pt idx="34">
                  <c:v>10113.609999999999</c:v>
                </c:pt>
                <c:pt idx="35">
                  <c:v>10475.319999999998</c:v>
                </c:pt>
                <c:pt idx="36">
                  <c:v>11513.31</c:v>
                </c:pt>
                <c:pt idx="37">
                  <c:v>13190.18</c:v>
                </c:pt>
                <c:pt idx="38">
                  <c:v>13877.15</c:v>
                </c:pt>
                <c:pt idx="39">
                  <c:v>15739.59</c:v>
                </c:pt>
                <c:pt idx="40">
                  <c:v>16307.560000000001</c:v>
                </c:pt>
                <c:pt idx="41">
                  <c:v>16970.740000000002</c:v>
                </c:pt>
                <c:pt idx="42">
                  <c:v>18525.55</c:v>
                </c:pt>
                <c:pt idx="43">
                  <c:v>19577.189999999999</c:v>
                </c:pt>
                <c:pt idx="44">
                  <c:v>20555.75</c:v>
                </c:pt>
                <c:pt idx="45">
                  <c:v>22063.89</c:v>
                </c:pt>
                <c:pt idx="46">
                  <c:v>22921.270000000004</c:v>
                </c:pt>
                <c:pt idx="47">
                  <c:v>25201.210000000003</c:v>
                </c:pt>
                <c:pt idx="48">
                  <c:v>26773.57</c:v>
                </c:pt>
                <c:pt idx="49">
                  <c:v>29288</c:v>
                </c:pt>
                <c:pt idx="50">
                  <c:v>31194.209999999995</c:v>
                </c:pt>
                <c:pt idx="51">
                  <c:v>33164.61</c:v>
                </c:pt>
                <c:pt idx="52">
                  <c:v>34110.869999999995</c:v>
                </c:pt>
                <c:pt idx="53">
                  <c:v>38008.000000000007</c:v>
                </c:pt>
                <c:pt idx="54">
                  <c:v>40061.350000000006</c:v>
                </c:pt>
                <c:pt idx="55">
                  <c:v>44108.44</c:v>
                </c:pt>
                <c:pt idx="56">
                  <c:v>48279.61</c:v>
                </c:pt>
                <c:pt idx="57">
                  <c:v>51370.64</c:v>
                </c:pt>
                <c:pt idx="58">
                  <c:v>53873.319999999992</c:v>
                </c:pt>
                <c:pt idx="59">
                  <c:v>56343.299999999996</c:v>
                </c:pt>
                <c:pt idx="60">
                  <c:v>60783.83</c:v>
                </c:pt>
                <c:pt idx="61">
                  <c:v>64453.609999999993</c:v>
                </c:pt>
                <c:pt idx="62">
                  <c:v>68672.77</c:v>
                </c:pt>
                <c:pt idx="63">
                  <c:v>71285.230000000025</c:v>
                </c:pt>
                <c:pt idx="64">
                  <c:v>72406.070000000022</c:v>
                </c:pt>
                <c:pt idx="65">
                  <c:v>71414.799999999988</c:v>
                </c:pt>
              </c:numCache>
            </c:numRef>
          </c:val>
          <c:smooth val="0"/>
          <c:extLst>
            <c:ext xmlns:c16="http://schemas.microsoft.com/office/drawing/2014/chart" uri="{C3380CC4-5D6E-409C-BE32-E72D297353CC}">
              <c16:uniqueId val="{00000001-F743-4AFA-880D-21785DEF12CF}"/>
            </c:ext>
          </c:extLst>
        </c:ser>
        <c:dLbls>
          <c:showLegendKey val="0"/>
          <c:showVal val="0"/>
          <c:showCatName val="0"/>
          <c:showSerName val="0"/>
          <c:showPercent val="0"/>
          <c:showBubbleSize val="0"/>
        </c:dLbls>
        <c:marker val="1"/>
        <c:smooth val="0"/>
        <c:axId val="139575072"/>
        <c:axId val="139570752"/>
      </c:lineChart>
      <c:catAx>
        <c:axId val="1395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522272"/>
        <c:crosses val="autoZero"/>
        <c:auto val="1"/>
        <c:lblAlgn val="ctr"/>
        <c:lblOffset val="100"/>
        <c:noMultiLvlLbl val="0"/>
      </c:catAx>
      <c:valAx>
        <c:axId val="139522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525152"/>
        <c:crosses val="autoZero"/>
        <c:crossBetween val="between"/>
      </c:valAx>
      <c:valAx>
        <c:axId val="139570752"/>
        <c:scaling>
          <c:orientation val="minMax"/>
        </c:scaling>
        <c:delete val="0"/>
        <c:axPos val="r"/>
        <c:numFmt formatCode="#,##0.00,&quot; GW&quot;"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575072"/>
        <c:crosses val="max"/>
        <c:crossBetween val="between"/>
      </c:valAx>
      <c:catAx>
        <c:axId val="139575072"/>
        <c:scaling>
          <c:orientation val="minMax"/>
        </c:scaling>
        <c:delete val="1"/>
        <c:axPos val="b"/>
        <c:numFmt formatCode="General" sourceLinked="1"/>
        <c:majorTickMark val="out"/>
        <c:minorTickMark val="none"/>
        <c:tickLblPos val="nextTo"/>
        <c:crossAx val="1395707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13846"/>
      </a:solidFill>
      <a:round/>
    </a:ln>
    <a:effectLst>
      <a:outerShdw blurRad="50800" dist="38100" dir="2700000" algn="tl" rotWithShape="0">
        <a:prstClr val="black">
          <a:alpha val="40000"/>
        </a:prst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[Aterio US Data Centers Dashboard.xlsx]Data - Main KPIs!PivotTable11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0DEBA"/>
          </a:solidFill>
          <a:ln>
            <a:solidFill>
              <a:srgbClr val="DBAE5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2700" cap="rnd">
            <a:solidFill>
              <a:srgbClr val="002060"/>
            </a:solidFill>
            <a:prstDash val="sysDash"/>
            <a:round/>
          </a:ln>
          <a:effectLst/>
        </c:spPr>
        <c:marker>
          <c:symbol val="circle"/>
          <c:size val="5"/>
          <c:spPr>
            <a:solidFill>
              <a:srgbClr val="00206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 Main KPIs'!$F$389</c:f>
              <c:strCache>
                <c:ptCount val="1"/>
                <c:pt idx="0">
                  <c:v># Facilities</c:v>
                </c:pt>
              </c:strCache>
            </c:strRef>
          </c:tx>
          <c:spPr>
            <a:solidFill>
              <a:srgbClr val="F0DEBA"/>
            </a:solidFill>
            <a:ln>
              <a:solidFill>
                <a:srgbClr val="DBAE58"/>
              </a:solidFill>
            </a:ln>
            <a:effectLst/>
          </c:spPr>
          <c:invertIfNegative val="0"/>
          <c:cat>
            <c:strRef>
              <c:f>'Data - Main KPIs'!$E$390:$E$456</c:f>
              <c:strCache>
                <c:ptCount val="66"/>
                <c:pt idx="0">
                  <c:v>2021-01-31</c:v>
                </c:pt>
                <c:pt idx="1">
                  <c:v>2021-02-28</c:v>
                </c:pt>
                <c:pt idx="2">
                  <c:v>2021-03-31</c:v>
                </c:pt>
                <c:pt idx="3">
                  <c:v>2021-04-30</c:v>
                </c:pt>
                <c:pt idx="4">
                  <c:v>2021-05-31</c:v>
                </c:pt>
                <c:pt idx="5">
                  <c:v>2021-06-30</c:v>
                </c:pt>
                <c:pt idx="6">
                  <c:v>2021-07-31</c:v>
                </c:pt>
                <c:pt idx="7">
                  <c:v>2021-08-31</c:v>
                </c:pt>
                <c:pt idx="8">
                  <c:v>2021-09-30</c:v>
                </c:pt>
                <c:pt idx="9">
                  <c:v>2021-10-31</c:v>
                </c:pt>
                <c:pt idx="10">
                  <c:v>2021-11-30</c:v>
                </c:pt>
                <c:pt idx="11">
                  <c:v>2021-12-31</c:v>
                </c:pt>
                <c:pt idx="12">
                  <c:v>2022-01-31</c:v>
                </c:pt>
                <c:pt idx="13">
                  <c:v>2022-02-28</c:v>
                </c:pt>
                <c:pt idx="14">
                  <c:v>2022-03-31</c:v>
                </c:pt>
                <c:pt idx="15">
                  <c:v>2022-04-30</c:v>
                </c:pt>
                <c:pt idx="16">
                  <c:v>2022-05-31</c:v>
                </c:pt>
                <c:pt idx="17">
                  <c:v>2022-06-30</c:v>
                </c:pt>
                <c:pt idx="18">
                  <c:v>2022-07-31</c:v>
                </c:pt>
                <c:pt idx="19">
                  <c:v>2022-08-31</c:v>
                </c:pt>
                <c:pt idx="20">
                  <c:v>2022-09-30</c:v>
                </c:pt>
                <c:pt idx="21">
                  <c:v>2022-10-31</c:v>
                </c:pt>
                <c:pt idx="22">
                  <c:v>2022-11-30</c:v>
                </c:pt>
                <c:pt idx="23">
                  <c:v>2022-12-31</c:v>
                </c:pt>
                <c:pt idx="24">
                  <c:v>2023-01-31</c:v>
                </c:pt>
                <c:pt idx="25">
                  <c:v>2023-02-28</c:v>
                </c:pt>
                <c:pt idx="26">
                  <c:v>2023-03-31</c:v>
                </c:pt>
                <c:pt idx="27">
                  <c:v>2023-04-30</c:v>
                </c:pt>
                <c:pt idx="28">
                  <c:v>2023-05-31</c:v>
                </c:pt>
                <c:pt idx="29">
                  <c:v>2023-06-30</c:v>
                </c:pt>
                <c:pt idx="30">
                  <c:v>2023-07-31</c:v>
                </c:pt>
                <c:pt idx="31">
                  <c:v>2023-08-31</c:v>
                </c:pt>
                <c:pt idx="32">
                  <c:v>2023-09-30</c:v>
                </c:pt>
                <c:pt idx="33">
                  <c:v>2023-10-31</c:v>
                </c:pt>
                <c:pt idx="34">
                  <c:v>2023-11-30</c:v>
                </c:pt>
                <c:pt idx="35">
                  <c:v>2023-12-31</c:v>
                </c:pt>
                <c:pt idx="36">
                  <c:v>2024-01-31</c:v>
                </c:pt>
                <c:pt idx="37">
                  <c:v>2024-02-29</c:v>
                </c:pt>
                <c:pt idx="38">
                  <c:v>2024-03-31</c:v>
                </c:pt>
                <c:pt idx="39">
                  <c:v>2024-04-30</c:v>
                </c:pt>
                <c:pt idx="40">
                  <c:v>2024-05-31</c:v>
                </c:pt>
                <c:pt idx="41">
                  <c:v>2024-06-30</c:v>
                </c:pt>
                <c:pt idx="42">
                  <c:v>2024-07-31</c:v>
                </c:pt>
                <c:pt idx="43">
                  <c:v>2024-08-31</c:v>
                </c:pt>
                <c:pt idx="44">
                  <c:v>2024-09-30</c:v>
                </c:pt>
                <c:pt idx="45">
                  <c:v>2024-10-31</c:v>
                </c:pt>
                <c:pt idx="46">
                  <c:v>2024-11-30</c:v>
                </c:pt>
                <c:pt idx="47">
                  <c:v>2024-12-31</c:v>
                </c:pt>
                <c:pt idx="48">
                  <c:v>2025-01-31</c:v>
                </c:pt>
                <c:pt idx="49">
                  <c:v>2025-02-28</c:v>
                </c:pt>
                <c:pt idx="50">
                  <c:v>2025-03-31</c:v>
                </c:pt>
                <c:pt idx="51">
                  <c:v>2025-04-30</c:v>
                </c:pt>
                <c:pt idx="52">
                  <c:v>2025-05-31</c:v>
                </c:pt>
                <c:pt idx="53">
                  <c:v>2025-06-30</c:v>
                </c:pt>
                <c:pt idx="54">
                  <c:v>2025-07-31</c:v>
                </c:pt>
                <c:pt idx="55">
                  <c:v>2025-08-31</c:v>
                </c:pt>
                <c:pt idx="56">
                  <c:v>2025-09-30</c:v>
                </c:pt>
                <c:pt idx="57">
                  <c:v>2025-10-31</c:v>
                </c:pt>
                <c:pt idx="58">
                  <c:v>2025-11-30</c:v>
                </c:pt>
                <c:pt idx="59">
                  <c:v>2025-12-31</c:v>
                </c:pt>
                <c:pt idx="60">
                  <c:v>2026-01-31</c:v>
                </c:pt>
                <c:pt idx="61">
                  <c:v>2026-02-28</c:v>
                </c:pt>
                <c:pt idx="62">
                  <c:v>2026-03-31</c:v>
                </c:pt>
                <c:pt idx="63">
                  <c:v>2026-04-30</c:v>
                </c:pt>
                <c:pt idx="64">
                  <c:v>2026-05-31</c:v>
                </c:pt>
                <c:pt idx="65">
                  <c:v>2026-06-30</c:v>
                </c:pt>
              </c:strCache>
            </c:strRef>
          </c:cat>
          <c:val>
            <c:numRef>
              <c:f>'Data - Main KPIs'!$F$390:$F$456</c:f>
              <c:numCache>
                <c:formatCode>#,##0</c:formatCode>
                <c:ptCount val="66"/>
                <c:pt idx="0">
                  <c:v>96</c:v>
                </c:pt>
                <c:pt idx="1">
                  <c:v>105</c:v>
                </c:pt>
                <c:pt idx="2">
                  <c:v>118</c:v>
                </c:pt>
                <c:pt idx="3">
                  <c:v>115</c:v>
                </c:pt>
                <c:pt idx="4">
                  <c:v>123</c:v>
                </c:pt>
                <c:pt idx="5">
                  <c:v>141</c:v>
                </c:pt>
                <c:pt idx="6">
                  <c:v>143</c:v>
                </c:pt>
                <c:pt idx="7">
                  <c:v>160</c:v>
                </c:pt>
                <c:pt idx="8">
                  <c:v>166</c:v>
                </c:pt>
                <c:pt idx="9">
                  <c:v>167</c:v>
                </c:pt>
                <c:pt idx="10">
                  <c:v>168</c:v>
                </c:pt>
                <c:pt idx="11">
                  <c:v>171</c:v>
                </c:pt>
                <c:pt idx="12">
                  <c:v>175</c:v>
                </c:pt>
                <c:pt idx="13">
                  <c:v>177</c:v>
                </c:pt>
                <c:pt idx="14">
                  <c:v>174</c:v>
                </c:pt>
                <c:pt idx="15">
                  <c:v>193</c:v>
                </c:pt>
                <c:pt idx="16">
                  <c:v>203</c:v>
                </c:pt>
                <c:pt idx="17">
                  <c:v>205</c:v>
                </c:pt>
                <c:pt idx="18">
                  <c:v>211</c:v>
                </c:pt>
                <c:pt idx="19">
                  <c:v>207</c:v>
                </c:pt>
                <c:pt idx="20">
                  <c:v>226</c:v>
                </c:pt>
                <c:pt idx="21">
                  <c:v>235</c:v>
                </c:pt>
                <c:pt idx="22">
                  <c:v>264</c:v>
                </c:pt>
                <c:pt idx="23">
                  <c:v>275</c:v>
                </c:pt>
                <c:pt idx="24">
                  <c:v>328</c:v>
                </c:pt>
                <c:pt idx="25">
                  <c:v>330</c:v>
                </c:pt>
                <c:pt idx="26">
                  <c:v>334</c:v>
                </c:pt>
                <c:pt idx="27">
                  <c:v>344</c:v>
                </c:pt>
                <c:pt idx="28">
                  <c:v>359</c:v>
                </c:pt>
                <c:pt idx="29">
                  <c:v>389</c:v>
                </c:pt>
                <c:pt idx="30">
                  <c:v>417</c:v>
                </c:pt>
                <c:pt idx="31">
                  <c:v>431</c:v>
                </c:pt>
                <c:pt idx="32">
                  <c:v>456</c:v>
                </c:pt>
                <c:pt idx="33">
                  <c:v>479</c:v>
                </c:pt>
                <c:pt idx="34">
                  <c:v>501</c:v>
                </c:pt>
                <c:pt idx="35">
                  <c:v>564</c:v>
                </c:pt>
                <c:pt idx="36">
                  <c:v>651</c:v>
                </c:pt>
                <c:pt idx="37">
                  <c:v>663</c:v>
                </c:pt>
                <c:pt idx="38">
                  <c:v>734</c:v>
                </c:pt>
                <c:pt idx="39">
                  <c:v>760</c:v>
                </c:pt>
                <c:pt idx="40">
                  <c:v>862</c:v>
                </c:pt>
                <c:pt idx="41">
                  <c:v>890</c:v>
                </c:pt>
                <c:pt idx="42">
                  <c:v>960</c:v>
                </c:pt>
                <c:pt idx="43">
                  <c:v>1037</c:v>
                </c:pt>
                <c:pt idx="44">
                  <c:v>1074</c:v>
                </c:pt>
                <c:pt idx="45">
                  <c:v>1203</c:v>
                </c:pt>
                <c:pt idx="46">
                  <c:v>1284</c:v>
                </c:pt>
                <c:pt idx="47">
                  <c:v>1334</c:v>
                </c:pt>
                <c:pt idx="48">
                  <c:v>1536</c:v>
                </c:pt>
                <c:pt idx="49">
                  <c:v>1661</c:v>
                </c:pt>
                <c:pt idx="50">
                  <c:v>1831</c:v>
                </c:pt>
                <c:pt idx="51">
                  <c:v>1934</c:v>
                </c:pt>
                <c:pt idx="52">
                  <c:v>2071</c:v>
                </c:pt>
                <c:pt idx="53">
                  <c:v>2199</c:v>
                </c:pt>
                <c:pt idx="54">
                  <c:v>2260</c:v>
                </c:pt>
                <c:pt idx="55">
                  <c:v>2395</c:v>
                </c:pt>
                <c:pt idx="56">
                  <c:v>2506</c:v>
                </c:pt>
                <c:pt idx="57">
                  <c:v>2639</c:v>
                </c:pt>
                <c:pt idx="58">
                  <c:v>2804</c:v>
                </c:pt>
                <c:pt idx="59">
                  <c:v>2944</c:v>
                </c:pt>
                <c:pt idx="60">
                  <c:v>3137</c:v>
                </c:pt>
                <c:pt idx="61">
                  <c:v>3311</c:v>
                </c:pt>
                <c:pt idx="62">
                  <c:v>3393</c:v>
                </c:pt>
                <c:pt idx="63">
                  <c:v>3528</c:v>
                </c:pt>
                <c:pt idx="64">
                  <c:v>3608</c:v>
                </c:pt>
                <c:pt idx="65">
                  <c:v>3765</c:v>
                </c:pt>
              </c:numCache>
            </c:numRef>
          </c:val>
          <c:extLst>
            <c:ext xmlns:c16="http://schemas.microsoft.com/office/drawing/2014/chart" uri="{C3380CC4-5D6E-409C-BE32-E72D297353CC}">
              <c16:uniqueId val="{00000000-0F75-4699-BE6F-ACACA69F1653}"/>
            </c:ext>
          </c:extLst>
        </c:ser>
        <c:dLbls>
          <c:showLegendKey val="0"/>
          <c:showVal val="0"/>
          <c:showCatName val="0"/>
          <c:showSerName val="0"/>
          <c:showPercent val="0"/>
          <c:showBubbleSize val="0"/>
        </c:dLbls>
        <c:gapWidth val="159"/>
        <c:axId val="1176219984"/>
        <c:axId val="1176220464"/>
      </c:barChart>
      <c:lineChart>
        <c:grouping val="standard"/>
        <c:varyColors val="0"/>
        <c:ser>
          <c:idx val="1"/>
          <c:order val="1"/>
          <c:tx>
            <c:strRef>
              <c:f>'Data - Main KPIs'!$G$389</c:f>
              <c:strCache>
                <c:ptCount val="1"/>
                <c:pt idx="0">
                  <c:v>Total Power Capacity GW</c:v>
                </c:pt>
              </c:strCache>
            </c:strRef>
          </c:tx>
          <c:spPr>
            <a:ln w="12700" cap="rnd">
              <a:solidFill>
                <a:srgbClr val="002060"/>
              </a:solidFill>
              <a:prstDash val="sysDash"/>
              <a:round/>
            </a:ln>
            <a:effectLst/>
          </c:spPr>
          <c:marker>
            <c:symbol val="circle"/>
            <c:size val="5"/>
            <c:spPr>
              <a:solidFill>
                <a:srgbClr val="002060"/>
              </a:solidFill>
              <a:ln w="9525">
                <a:solidFill>
                  <a:srgbClr val="002060"/>
                </a:solidFill>
              </a:ln>
              <a:effectLst/>
            </c:spPr>
          </c:marker>
          <c:cat>
            <c:strRef>
              <c:f>'Data - Main KPIs'!$E$390:$E$456</c:f>
              <c:strCache>
                <c:ptCount val="66"/>
                <c:pt idx="0">
                  <c:v>2021-01-31</c:v>
                </c:pt>
                <c:pt idx="1">
                  <c:v>2021-02-28</c:v>
                </c:pt>
                <c:pt idx="2">
                  <c:v>2021-03-31</c:v>
                </c:pt>
                <c:pt idx="3">
                  <c:v>2021-04-30</c:v>
                </c:pt>
                <c:pt idx="4">
                  <c:v>2021-05-31</c:v>
                </c:pt>
                <c:pt idx="5">
                  <c:v>2021-06-30</c:v>
                </c:pt>
                <c:pt idx="6">
                  <c:v>2021-07-31</c:v>
                </c:pt>
                <c:pt idx="7">
                  <c:v>2021-08-31</c:v>
                </c:pt>
                <c:pt idx="8">
                  <c:v>2021-09-30</c:v>
                </c:pt>
                <c:pt idx="9">
                  <c:v>2021-10-31</c:v>
                </c:pt>
                <c:pt idx="10">
                  <c:v>2021-11-30</c:v>
                </c:pt>
                <c:pt idx="11">
                  <c:v>2021-12-31</c:v>
                </c:pt>
                <c:pt idx="12">
                  <c:v>2022-01-31</c:v>
                </c:pt>
                <c:pt idx="13">
                  <c:v>2022-02-28</c:v>
                </c:pt>
                <c:pt idx="14">
                  <c:v>2022-03-31</c:v>
                </c:pt>
                <c:pt idx="15">
                  <c:v>2022-04-30</c:v>
                </c:pt>
                <c:pt idx="16">
                  <c:v>2022-05-31</c:v>
                </c:pt>
                <c:pt idx="17">
                  <c:v>2022-06-30</c:v>
                </c:pt>
                <c:pt idx="18">
                  <c:v>2022-07-31</c:v>
                </c:pt>
                <c:pt idx="19">
                  <c:v>2022-08-31</c:v>
                </c:pt>
                <c:pt idx="20">
                  <c:v>2022-09-30</c:v>
                </c:pt>
                <c:pt idx="21">
                  <c:v>2022-10-31</c:v>
                </c:pt>
                <c:pt idx="22">
                  <c:v>2022-11-30</c:v>
                </c:pt>
                <c:pt idx="23">
                  <c:v>2022-12-31</c:v>
                </c:pt>
                <c:pt idx="24">
                  <c:v>2023-01-31</c:v>
                </c:pt>
                <c:pt idx="25">
                  <c:v>2023-02-28</c:v>
                </c:pt>
                <c:pt idx="26">
                  <c:v>2023-03-31</c:v>
                </c:pt>
                <c:pt idx="27">
                  <c:v>2023-04-30</c:v>
                </c:pt>
                <c:pt idx="28">
                  <c:v>2023-05-31</c:v>
                </c:pt>
                <c:pt idx="29">
                  <c:v>2023-06-30</c:v>
                </c:pt>
                <c:pt idx="30">
                  <c:v>2023-07-31</c:v>
                </c:pt>
                <c:pt idx="31">
                  <c:v>2023-08-31</c:v>
                </c:pt>
                <c:pt idx="32">
                  <c:v>2023-09-30</c:v>
                </c:pt>
                <c:pt idx="33">
                  <c:v>2023-10-31</c:v>
                </c:pt>
                <c:pt idx="34">
                  <c:v>2023-11-30</c:v>
                </c:pt>
                <c:pt idx="35">
                  <c:v>2023-12-31</c:v>
                </c:pt>
                <c:pt idx="36">
                  <c:v>2024-01-31</c:v>
                </c:pt>
                <c:pt idx="37">
                  <c:v>2024-02-29</c:v>
                </c:pt>
                <c:pt idx="38">
                  <c:v>2024-03-31</c:v>
                </c:pt>
                <c:pt idx="39">
                  <c:v>2024-04-30</c:v>
                </c:pt>
                <c:pt idx="40">
                  <c:v>2024-05-31</c:v>
                </c:pt>
                <c:pt idx="41">
                  <c:v>2024-06-30</c:v>
                </c:pt>
                <c:pt idx="42">
                  <c:v>2024-07-31</c:v>
                </c:pt>
                <c:pt idx="43">
                  <c:v>2024-08-31</c:v>
                </c:pt>
                <c:pt idx="44">
                  <c:v>2024-09-30</c:v>
                </c:pt>
                <c:pt idx="45">
                  <c:v>2024-10-31</c:v>
                </c:pt>
                <c:pt idx="46">
                  <c:v>2024-11-30</c:v>
                </c:pt>
                <c:pt idx="47">
                  <c:v>2024-12-31</c:v>
                </c:pt>
                <c:pt idx="48">
                  <c:v>2025-01-31</c:v>
                </c:pt>
                <c:pt idx="49">
                  <c:v>2025-02-28</c:v>
                </c:pt>
                <c:pt idx="50">
                  <c:v>2025-03-31</c:v>
                </c:pt>
                <c:pt idx="51">
                  <c:v>2025-04-30</c:v>
                </c:pt>
                <c:pt idx="52">
                  <c:v>2025-05-31</c:v>
                </c:pt>
                <c:pt idx="53">
                  <c:v>2025-06-30</c:v>
                </c:pt>
                <c:pt idx="54">
                  <c:v>2025-07-31</c:v>
                </c:pt>
                <c:pt idx="55">
                  <c:v>2025-08-31</c:v>
                </c:pt>
                <c:pt idx="56">
                  <c:v>2025-09-30</c:v>
                </c:pt>
                <c:pt idx="57">
                  <c:v>2025-10-31</c:v>
                </c:pt>
                <c:pt idx="58">
                  <c:v>2025-11-30</c:v>
                </c:pt>
                <c:pt idx="59">
                  <c:v>2025-12-31</c:v>
                </c:pt>
                <c:pt idx="60">
                  <c:v>2026-01-31</c:v>
                </c:pt>
                <c:pt idx="61">
                  <c:v>2026-02-28</c:v>
                </c:pt>
                <c:pt idx="62">
                  <c:v>2026-03-31</c:v>
                </c:pt>
                <c:pt idx="63">
                  <c:v>2026-04-30</c:v>
                </c:pt>
                <c:pt idx="64">
                  <c:v>2026-05-31</c:v>
                </c:pt>
                <c:pt idx="65">
                  <c:v>2026-06-30</c:v>
                </c:pt>
              </c:strCache>
            </c:strRef>
          </c:cat>
          <c:val>
            <c:numRef>
              <c:f>'Data - Main KPIs'!$G$390:$G$456</c:f>
              <c:numCache>
                <c:formatCode>#,##0.00," GW"</c:formatCode>
                <c:ptCount val="66"/>
                <c:pt idx="0">
                  <c:v>5068.8599999999997</c:v>
                </c:pt>
                <c:pt idx="1">
                  <c:v>5538.86</c:v>
                </c:pt>
                <c:pt idx="2">
                  <c:v>6057.24</c:v>
                </c:pt>
                <c:pt idx="3">
                  <c:v>5918.24</c:v>
                </c:pt>
                <c:pt idx="4">
                  <c:v>6382.0899999999992</c:v>
                </c:pt>
                <c:pt idx="5">
                  <c:v>7199.7499999999982</c:v>
                </c:pt>
                <c:pt idx="6">
                  <c:v>7384.1899999999987</c:v>
                </c:pt>
                <c:pt idx="7">
                  <c:v>8552.7899999999991</c:v>
                </c:pt>
                <c:pt idx="8">
                  <c:v>8849.7899999999991</c:v>
                </c:pt>
                <c:pt idx="9">
                  <c:v>9113.2199999999993</c:v>
                </c:pt>
                <c:pt idx="10">
                  <c:v>9172.74</c:v>
                </c:pt>
                <c:pt idx="11">
                  <c:v>9185.1</c:v>
                </c:pt>
                <c:pt idx="12">
                  <c:v>9590.06</c:v>
                </c:pt>
                <c:pt idx="13">
                  <c:v>9777.06</c:v>
                </c:pt>
                <c:pt idx="14">
                  <c:v>9653.27</c:v>
                </c:pt>
                <c:pt idx="15">
                  <c:v>10568.56</c:v>
                </c:pt>
                <c:pt idx="16">
                  <c:v>11073.76</c:v>
                </c:pt>
                <c:pt idx="17">
                  <c:v>11555.609999999999</c:v>
                </c:pt>
                <c:pt idx="18">
                  <c:v>11758.75</c:v>
                </c:pt>
                <c:pt idx="19">
                  <c:v>11594.11</c:v>
                </c:pt>
                <c:pt idx="20">
                  <c:v>12904.790000000003</c:v>
                </c:pt>
                <c:pt idx="21">
                  <c:v>13500.750000000002</c:v>
                </c:pt>
                <c:pt idx="22">
                  <c:v>15571.300000000001</c:v>
                </c:pt>
                <c:pt idx="23">
                  <c:v>16215.430000000002</c:v>
                </c:pt>
                <c:pt idx="24">
                  <c:v>19297.210000000006</c:v>
                </c:pt>
                <c:pt idx="25">
                  <c:v>19458.210000000006</c:v>
                </c:pt>
                <c:pt idx="26">
                  <c:v>19658.230000000007</c:v>
                </c:pt>
                <c:pt idx="27">
                  <c:v>20181.230000000003</c:v>
                </c:pt>
                <c:pt idx="28">
                  <c:v>21229.180000000008</c:v>
                </c:pt>
                <c:pt idx="29">
                  <c:v>23537.7</c:v>
                </c:pt>
                <c:pt idx="30">
                  <c:v>25252.329999999998</c:v>
                </c:pt>
                <c:pt idx="31">
                  <c:v>26341.289999999997</c:v>
                </c:pt>
                <c:pt idx="32">
                  <c:v>27651.66</c:v>
                </c:pt>
                <c:pt idx="33">
                  <c:v>29247.02</c:v>
                </c:pt>
                <c:pt idx="34">
                  <c:v>30525.779999999995</c:v>
                </c:pt>
                <c:pt idx="35">
                  <c:v>34648.409999999996</c:v>
                </c:pt>
                <c:pt idx="36">
                  <c:v>42344.27</c:v>
                </c:pt>
                <c:pt idx="37">
                  <c:v>42994.039999999994</c:v>
                </c:pt>
                <c:pt idx="38">
                  <c:v>47200.91</c:v>
                </c:pt>
                <c:pt idx="39">
                  <c:v>49817.97</c:v>
                </c:pt>
                <c:pt idx="40">
                  <c:v>57465.729999999996</c:v>
                </c:pt>
                <c:pt idx="41">
                  <c:v>60595.659999999996</c:v>
                </c:pt>
                <c:pt idx="42">
                  <c:v>64847.35</c:v>
                </c:pt>
                <c:pt idx="43">
                  <c:v>69170.530000000013</c:v>
                </c:pt>
                <c:pt idx="44">
                  <c:v>71828.45</c:v>
                </c:pt>
                <c:pt idx="45">
                  <c:v>83020.340000000011</c:v>
                </c:pt>
                <c:pt idx="46">
                  <c:v>91174.880000000019</c:v>
                </c:pt>
                <c:pt idx="47">
                  <c:v>93185.99000000002</c:v>
                </c:pt>
                <c:pt idx="48">
                  <c:v>105812.3</c:v>
                </c:pt>
                <c:pt idx="49">
                  <c:v>114924.67000000001</c:v>
                </c:pt>
                <c:pt idx="50">
                  <c:v>131906.66</c:v>
                </c:pt>
                <c:pt idx="51">
                  <c:v>146596.57999999999</c:v>
                </c:pt>
                <c:pt idx="52">
                  <c:v>160276.37000000002</c:v>
                </c:pt>
                <c:pt idx="53">
                  <c:v>178453.06999999998</c:v>
                </c:pt>
                <c:pt idx="54">
                  <c:v>187888.25000000003</c:v>
                </c:pt>
                <c:pt idx="55">
                  <c:v>210856.67</c:v>
                </c:pt>
                <c:pt idx="56">
                  <c:v>219855.33000000002</c:v>
                </c:pt>
                <c:pt idx="57">
                  <c:v>233411.52999999997</c:v>
                </c:pt>
                <c:pt idx="58">
                  <c:v>255791.93999999997</c:v>
                </c:pt>
                <c:pt idx="59">
                  <c:v>264490.18000000005</c:v>
                </c:pt>
                <c:pt idx="60">
                  <c:v>282145.13</c:v>
                </c:pt>
                <c:pt idx="61">
                  <c:v>307110.25</c:v>
                </c:pt>
                <c:pt idx="62">
                  <c:v>314923.89999999997</c:v>
                </c:pt>
                <c:pt idx="63">
                  <c:v>321595.15000000002</c:v>
                </c:pt>
                <c:pt idx="64">
                  <c:v>328542.75</c:v>
                </c:pt>
                <c:pt idx="65">
                  <c:v>345010.27</c:v>
                </c:pt>
              </c:numCache>
            </c:numRef>
          </c:val>
          <c:smooth val="0"/>
          <c:extLst>
            <c:ext xmlns:c16="http://schemas.microsoft.com/office/drawing/2014/chart" uri="{C3380CC4-5D6E-409C-BE32-E72D297353CC}">
              <c16:uniqueId val="{00000001-0F75-4699-BE6F-ACACA69F1653}"/>
            </c:ext>
          </c:extLst>
        </c:ser>
        <c:dLbls>
          <c:showLegendKey val="0"/>
          <c:showVal val="0"/>
          <c:showCatName val="0"/>
          <c:showSerName val="0"/>
          <c:showPercent val="0"/>
          <c:showBubbleSize val="0"/>
        </c:dLbls>
        <c:marker val="1"/>
        <c:smooth val="0"/>
        <c:axId val="1515146047"/>
        <c:axId val="1515138367"/>
      </c:lineChart>
      <c:catAx>
        <c:axId val="117621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6220464"/>
        <c:crosses val="autoZero"/>
        <c:auto val="1"/>
        <c:lblAlgn val="ctr"/>
        <c:lblOffset val="100"/>
        <c:noMultiLvlLbl val="0"/>
      </c:catAx>
      <c:valAx>
        <c:axId val="1176220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6219984"/>
        <c:crosses val="autoZero"/>
        <c:crossBetween val="between"/>
      </c:valAx>
      <c:valAx>
        <c:axId val="1515138367"/>
        <c:scaling>
          <c:orientation val="minMax"/>
        </c:scaling>
        <c:delete val="0"/>
        <c:axPos val="r"/>
        <c:numFmt formatCode="#,##0.00,&quot; GW&quot;"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15146047"/>
        <c:crosses val="max"/>
        <c:crossBetween val="between"/>
      </c:valAx>
      <c:catAx>
        <c:axId val="1515146047"/>
        <c:scaling>
          <c:orientation val="minMax"/>
        </c:scaling>
        <c:delete val="1"/>
        <c:axPos val="b"/>
        <c:numFmt formatCode="General" sourceLinked="1"/>
        <c:majorTickMark val="out"/>
        <c:minorTickMark val="none"/>
        <c:tickLblPos val="nextTo"/>
        <c:crossAx val="15151383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13846"/>
      </a:solidFill>
      <a:round/>
    </a:ln>
    <a:effectLst>
      <a:outerShdw blurRad="50800" dist="38100" dir="2700000" algn="tl" rotWithShape="0">
        <a:schemeClr val="bg1">
          <a:lumMod val="5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plotArea>
      <cx:plotAreaRegion>
        <cx:series layoutId="regionMap" uniqueId="{00000000-48B6-42AD-A493-D58444096B3D}">
          <cx:tx>
            <cx:txData>
              <cx:f>_xlchart.v5.6</cx:f>
              <cx:v># Facilities</cx:v>
            </cx:txData>
          </cx:tx>
          <cx:dataLabels>
            <cx:txPr>
              <a:bodyPr spcFirstLastPara="1" vertOverflow="ellipsis" horzOverflow="overflow" wrap="square" lIns="0" tIns="0" rIns="0" bIns="0" anchor="ctr" anchorCtr="1"/>
              <a:lstStyle/>
              <a:p>
                <a:pPr algn="ctr" rtl="0">
                  <a:defRPr sz="1200" b="1">
                    <a:solidFill>
                      <a:srgbClr val="013846"/>
                    </a:solidFill>
                  </a:defRPr>
                </a:pPr>
                <a:endParaRPr lang="en-US" sz="1200" b="1" i="0" u="none" strike="noStrike" baseline="0">
                  <a:solidFill>
                    <a:srgbClr val="013846"/>
                  </a:solidFill>
                  <a:latin typeface="Aptos Narrow" panose="02110004020202020204"/>
                </a:endParaRPr>
              </a:p>
            </cx:txPr>
            <cx:visibility seriesName="0" categoryName="1" value="1"/>
            <cx:separator>
</cx:separator>
          </cx:dataLabels>
          <cx:dataId val="0"/>
          <cx:layoutPr>
            <cx:geography cultureLanguage="en-US" cultureRegion="CA" attribution="Powered by Bing">
              <cx:geoCache provider="{E9337A44-BEBE-4D9F-B70C-5C5E7DAFC167}">
                <cx:binary>7H1pc9vGtu1fcfnzg4IeMJ06OVUBSJGaB8uylS8oWpKBxgw05l//FkRSIhGGjnR0611VPcYVW4Sa
Paze09q7m/++b/91Hz0uik9tHCXyX/ft75/9ssz+9dtv8t5/jBfyIBb3RSrTn+XBfRr/lv78Ke4f
f3soFo1IvN+oSvhv9/6iKB/bz//5Nz7Ne0xP0/tFKdLkqnosuutHWUWl3PNs56NP92mVlENzD5/0
++eviSgfHz59KRflo/z86TEpRdnddNnj75+3fvPzp9/Gn/eXvj9FGF5ZPaAtsw40lWmGqumfP0Vp
4q3eVyzrQCUmY4xz9emF58tOzxcxGv7j8TyNZvHwUDxK+Wn191+ab03hL0+FTJ3lajjpMOivX55m
+dv2av/n36M3MO/ROxuAjBfpV48w9FgkEyHLQtyX5PfP3+7WC7JEYev5K1Hg9MCyLJ3qRMPfeJnb
YBDVONA0wrmmqstfWPe9BONbl2Jw3vrNXQPaDcNzw63RLyf3ETF5lOWnW1F4IhGLfavxSiExD3RO
NcMkdLn6xjY8pnqgE2YwSyVLWWHrvlfw/NNh/Q1I283HUN1+/oWu+F8pPrd/rNdo1259JT6QDkCj
mtZKV2H9N3WZAfwswzA5p0t8tHXfS3z+yY7ZDc1LyxEqw/Q+oADd3qxX5r9HhfMD1dAo/hvDQQ90
6DpLN9lSnMZwPBZxmpT7RvI3aKwbjsHArD4gGDfn+5bglSKiHZgc2ks1zaUI0G0RMfUDxhnVuGo9
P9809zePSQID/vi4b0i7UdloOsJlmOAHxOXodN8ivA4Xrh4QygnXtJVhH1l+0zog3NSZZq48A2vd
91J1HUWRSFIh1+/uEtvdsLy0HKEyTO8DonL5jgYFqJiWbsABfjHoWwbFODCZacKmvKC2KS2XkBbZ
RfXiF27IbmS2W4/QGab5AdE5n+7boa+UGXKgUQMOl6E/66pNdBC6ADcD2m6l60b25fzxR7GQ4WLf
iHYj89JyhMowvQ+IymlaSbFI9q7E67Bh6oE1CI2uk6Vth77awoZAsohJqbmSHL5GYanPMCLxyyHt
Bmej6Qid048pM1+c9drs0uqvxIUdWCqzOCW7NRpCmMF7NglZ4TYK97+kVel/chZFCnuzd7/sBmfc
foTQMNUPKD/n78wBMItyxlZBythr1g50PNF0wpeSNULo/LH5dJcW4b49sxubl5YjVIbpfUBULk72
rcEr5UY70ExwYDqYl6cXGekzhJ6qyVTVMJ713aYncBFGCz+N3yAxLy1HqAzT+4CoTN5Tm5nQZhx8
DIP52DQvhgHWUqeWzswlHCPzsubvPqU/PzlpVMU/9vNEuwVm96eMYBrm+wFhupi/n/DAjeZE0xi3
jKXwjFSaSQ/gQCO2oS/Owpbw+CLdN5rd6Fw8tRqhMUzrA6JxfbRv/q9TZZzAgJjU0laiMSaZDbjV
BPSAzlehJtDaROPaB/n+6UhGi+Rh/WSXY7Ible3WI3SGaX5AdM7fU6XB0DCLGRpbOcYjjtkAEWBq
zNT1VdAzNv9p8V85aOej9iOEhql+RITO9u3U18kP4wdwn5lB+AqBkTYjqn5A4AuAY4OTsCk5g4N1
9tiK+zdos822Y0wwuY+IyfF6dXZpj9dhMtBnWHBLY6uwZkRrGvxAN0wNWdqVdzbyB4bVPX4s5GO3
b0y7Ndpm2zEymOIHRObbH/tW4ZXIGLD9BJllc+UYj/QZoSpSmjo3Vb6EbiQz3xbSR0qzTJN9Y9qN
zGbbETLDFD8gMmfv6QfwA9PghgX3eSkUY8pZOzBghADbbirgTNz7wlu8AZeXliNUhul9QFTO39NX
Zge6ieAe7vBOX3nwzkB4Isu5O0EzaKP5Is4gNcUbkjSj5iN8hol+QHzObvbpjlfrM5UxjVjG7hwz
US0UCSANrQ8x6ab1P0Mu8xcc62419txwhMYwrY+IxmS9Lv+93WcgAJADYJo1iv91RJQoBQDTudRt
oxjmbFF0b4tfXlqO0cC0PiIa75hc5kPy2CKcrRMusOWbrIzFD4gFkoxRuGdboiGGrHJaLtZv79oZ
fyMcL03HgHzMrPLkHTNkqOpTVRPWAgKyfG0DYmgHXDd1zsiKCxhlyCaP0aJZvMWOvLQcoTJM7wOK
ycmXfVvzdSYESoubHHlJpI13csnmATORc0Y95hI0uMyb0nKySORCrt/756KybjdCZJjaB0TkCB78
clV2rcDrEEHdpWqA2zfWRa4wF1uKi4HdRzKTqLuLYI/S5g2qa9lqhMYwrQ+IxtnF+6EB+WC6oT1H
hOoomLfoATcMNhTDLOVjRIGdCSnTqhD7RvR3xmTdcoTKML0PiMrRO7paKONDMgXlFHx3uEgIOBYN
zKXKR9b96AGpr9eDsWo2QmKY0kdE4vwdoYBZH2JyAzHg6rWtrlDER03YD91axZB8vfqrYrHk4VfV
Hrvl42jdcAzKx3S1/njHAj6GHJaO6nB9HZePTAgwMTkiR6quascRsWwa9T+ixY/FW/LDzw1HmAyT
+4CCMgcFtN+s/w+e5fh686vOt4+a/OJEDaNDbRpdCeHIiqHCZuCkKaX6yH59LRf+vnHsls1lq9Em
GCb0ATfBGVzS/ZvgFThAMCmCoOfC2RFVgMpaXUNFDaerepsRGoM3MfzJsjc6FM+NR9gMk3wfbLYX
Y+NUlwJyHVwUR5HEMtJQybal0GCziY5aLwQc61BkUyudLcr00wzH3mT66SH99KWK9gGze2Pu+oxf
L4VdLHqB3saHVuzr/wVnvm6+71uG18UejCAGZyZHyd0zBFuxh3WA03dDsLgyHOa676Uxv3ls3xIM
rpqNgBgm9j57cqSl/2fP4P3x53pN/vtYEOld8IYoTF3X140TVoPeHmojoDV2icwfhejTt5RGPjcc
YTJM7gNicn77jphABpAj5M9FEZCBTRkhRIcSR1WEsTrWAjW3qcbOH+vFwxsi9HW7ESLD1D4gIhfX
70gtchQSowoFR1L0nTHIMq8LpcZGWFwUj95bkrnrdiMsLmAPPiAWJ3frHfoOGgu1p8iBUFC522Jh
aogDQTKibHWJ0SgOPIGMVPdht28ou236S8sRHMO8PiAczvvSVzhxgoNc61OmI5+LqCjxQtEqCKz1
wi8tOQpR02Lx8Aaq5KXlCI5hXh8Qjtkf65V5B+nAKVNuUhOJqZ3+lckOOOcM6dyVCzxCZfaY4hz5
G4zHc8MRJsPkPiAmXybvhwm4RM5wgAGVDEvFNPaxVPWAMhWQ6SOV9eXp/MlkEb4pWbjdeoTLMMEP
iMvZQiSP7wiNhhzu4N9uJJ82XS3dOqCIGDnyJTttyi+Hs9ugrJqNIDn7mMnCw3fkFal5oFm484My
a2TckQUxDcbpcOpkeI301iGMiXiL0/vccATGMKsPKB/LguZfa4zXRe0cZY0I21Hiu7q7YIQObA3C
+iGOXGVL8HwrInkqs/71qHZLy/acRjgNmYYPiJPznjbfOMAVBrqOLMlSNsi27IDwAu9l4PDwOpm1
jY6ziMTPtHjTqe3NtiNkhil+RGRu1qvz33tjOHyiGRrRUEK3ExkDbC2Dt0aotu507RyjROi+FPdV
uX6wazS75cVJNxqPQcHsPiAoZ+8oLih/gDDABUa979NrJC6oOdVVXA8GfmW99ktQzhZSLu79Sj6W
pVw/+uewjJqPgBlm+AGB+Xa0byFeaWVAz8O+aAxZxeVrW48hd4G4H+6BtdsH+CbkfZpI8YYa7Y2m
I1yGCX5AXP54x9PAOgoZETQaKn25vWDTSSYaPaCGZXLUca93w1JikK19040T63YjLIZJfUQsQNot
vaFdyuJ1MgK+HmVAKJb7mzvzhmohZuH4KQqKnl4jw/JHEb6xnu6l5RiV/0ec5CjnsnGV4XOierIo
F9OnOyP/8dMnk4rbLEdN9wG4xPbo4ffPhCFNsnEL4vAhW47wHAWmQqy3w0aTx4Usf/+sEKQoTdVQ
ca0eQlKCTO3nTw0uwhse6WAJuI5bk4gJKgE74POnZPCrf/9MIX8MNg0FMKjpw3FXiKEcqAOMaDgz
jsOvKggGg+AJeb6v8zKNOnDTz4u1+vlTUsWXqUhK+ftnDRRrtvy1Yawc5cymxi0MS8eVWpyb2F3Z
/eIaR5bw2+T/oAYn6gPNo1+kzLLKzvpYdnZNME6nj2LrNONeceWLqLjPjJDe+H6oXFMr72YJV7rM
iYSpOZFs9cRW3aiZKDpxSkvJplpbZ3dSVfE5uuJRz1bqVFwGRZuFtpJp7Cj12/CwQlZ7mpHAOqWK
2l76VtJMRBB2s5R24XUfsH5ueYa0faJUj0mv9IXt84ZfKK3wL9okEpHty7JZWF7WLQzmd2Li+Vg2
x/dqRdhFWPSHRqTmx1qnZD8q6geL0mu6SyXsyISaQXfXFX3hWJkXGg7r+vKxLjxi0yziRx5O4115
vn5FSkUIO40k/Vqxtg8RvzzfXboDAoYdMIZA13G8bKi8waUzw6nLTQjinvNAcaX+pS+YdaSxSptm
tC1020pbJbQZzUvDFjS2LlMjo6dJQzG1TDdTzRGhWs96P+imhqGlR1Zf1We9q/nntOLpAxGh8i3J
NXntd0o71UQQnFVaSXzb9MvoNopcc+b5RXZYSZZemGbxtYyYNtey5tTwGnpDfTozfOshyPX8x/5J
W/C8ticNBmbYwEPCC4kxPuzLjX2XITXjuWqWfOFp7N6RAX0vTcl33DLWXiqGWhxVASuO4qApp9xP
YmrHStkfShb0Z23Vqj+ykGAZLK1pL7yEh8dNyrQvbod/5YhqH2mWkhNPoc2FX+nklHl5e6mZ7q3H
WzqzhIhuw6SpHT2M1LlImmTmK4UyC2umTzrI6LRXY+xpVqr1idqzh0SvTpuCknlZudq8MwtZ2txl
E9F24bTVGjpVM8s/1MRdlFnBMedpcy/8lNlRyZr7rHDZkdFFxbwoSW27vl87WV0dlqJpryGU4blR
KxAmGYp5yB7UWASFrbuFLidh0GsnJvdiR7hmW02EkLmdGoE1U/uCOlRU5sRIkva6TYCSXSYiOIt9
lp92ZkS/dWWSPZpRHhd20hRSt+GK5fO2N8hh4ks5t9pMnERlqZ65ftdemgmpz7Qwx+Qoq6J4mvt9
MO8KP7Ccnnv0WhFleyFLggWlwjsUvdnPG22QTSXsr+K6kd+4L/Mflhd6p5wXlqN6bYvqu30CM9JZ
CLxw+h+1zIyBvACWFpijzb1Dvdp1vdpQrv1S7a9Kq0pmCpHRbdc25qQwKsvh1rB3irS/b6jZO7KU
WefwpvMfgixtzzOdusd5qebfjJxnk8iP1FluZt9bi4eTvNLjr3GOTwnrQovsoGbJLAL2p6nr+rZa
ev1Ual477eKUXrdqEXLb6DDVrlK6M+67woG66g5rrtFBoabhcaFlJZlqpUKnQq1yfGZbt+dFmPZX
T9s2C3LLEULvzopcI6ckS92faWSq300llt+sgMhvidLn57hyqgjsOPNjf8JYIn4kajjL00KJnaq1
Kt9mVaXPeNeHxjQ0ffPCVPO0A0m5b/mpuiW6w/Iz2B1DxRl+Cq/EGER7Q3SbnEjF6wv3mhaZrkxK
YhC7K3LlS9BbmAEJqOrouVRugk7Uvq21mZWdtUXitzNTFTAvDDJY2TTK3WMzrLNFWOtFZ1t5k3lO
Rgr3ruAdJqPSiBzlolIOXz8BPphX3LACu/x0r+fmBJI+lAXxPeM60vty2gakPc8zzzvMdTcqbJlA
z7h5A31BdaiYxNeUqW4m2UJ1Ve2ENLr7E7LHoJi7dMFag5zqTRse+zSr3MM8Mt2byMhj1/YTLzLt
/WN/sscv9vpp8TkCXUIoHHQKmnu0+HEhip432nVaaVpiN1K6P7GbXXNeyCK6Jb3oz4JWtheRUSez
MjYxA5ok+pGZifo4jU3hNBYtjiKtKY5SI1duSj22ZlbDS+EUeZVc9KYUpwbF/JvYiqhdykb+rGEm
AJHgP6TbVEdq35u1E+Z9e1nxJkxmRm0UThZovd3SAmqoqtxv1CfBXDEV81iKnE5dHPQ5jCTzDrPI
b+8KPelnRVO7R6Lzi2mfGInplJS2j8ST0Fc05krtyIySac8y65Cl4Q8SF3PpsyS3WZhlRxGv3bvE
gKjDJ2gvn0TPtRTvoXAVv57qId6sktA97tuCXkdUdtUkDljtWDT3H9RM9oeB6rt32Hn1I4/iQYMM
SxMY7nElkv6Mqz2Wj8fQfJkoVLujcXijZrT3bJ7r4rsRB/csjdOj3PPbo7Ch0ikKWjsKj+ip3zZy
ohlRex6QHrZk/0aAkzgWQwuH1VRcQgedPbiDI7cBujquZFjn135ESsPpVAiY/aSbo6bNZ52b+47h
u5iA3/veIVyxbKHTsr/qCXTS1Ivlka/kxsSPgug4F5Fs7C5WRejUSiBi2/OSwzIPB3Elhvqja9To
K9R/+YM2vH6shMGVCWqMYmMifTMVswTu2FmdlNo0NtQO+4AnLLIjFrnRYUTcVLWtPq7mpqe0k67P
jKOWx1/bJiUMo8QllI5CxczKdeUK1WRdM5GVWj3kGswK9pc/KdI8nbeklzMOqZ0bkRhczgHXrBHl
N9mGc00J627SUtFPLdZ9I1mWTFhqMhvj8WNbBhAIy+PYrAGV3NFN07gHqRRPiroOj1MSqPPeijrF
1lmfz/qc+ukZbV1uOVkV+rewA+JWKkEU2X3WMNNORRx8k0jc9nYU5ro39+G3tE7MoA1s6Wf+g2IZ
5Fqpm8HBKdr0WDVbmCoZ65Oir0PPZn5VTsvWj1VMN4TKi3CBv2rLpsC/3bKCGHQ+7V3H1CXnk6gn
yY3nlfLIVTmsTk8C9sNnrugcj+hZeKKU5eD+WN2Vh3v9lWnv5eqPOEqhV8s8NicdNLvqKElPTj2t
CY87bATT9po0PVF456eORhj7TtJemNhPVX8VJJZb2cQI2usCvuW8VBLLs6Xs+59UD80js+qVKa6n
CnXb1F3i2WrRN1Ne15ZjSl34jl64ht0UCnahyOFl2q1XTEpLCxVby1x1Ilgf/TSM5rpM80g4GtxW
125CI3GiJozPDSP2L2lsNA6MgYWVsbr+6kmQVrHkyv9ehkT3adYVwvNX32Lw/ON/btIYf55u2X95
c/gShJefcOZ/+e0Je38LOfOBJ5HjXxpG8/xZL7WEQzT5fLn/KD5dft/C3wSvex/+s8iWIebgGzrn
L5HtBoP2Eg+vWq2C2+FQgAonAHwR/ACcrkGovApuQVuY5nCFmcVRHGo8RdGr4Ba5J7gQFBWjeEJx
EgrDWAW3YHLhmuEyLVTLoegZDNRrglv0vhljgFYBV89U3EWITyOo9Nq2lZSoflhpvn5ieSlc75jA
pJOkmPddF/ZOWUhtsbFAq620GU3v6tAYjlDgujC4RwQT23QsQsw6o1msnTCNmhNSN2LWW1V7qUdm
Pvc6SX7lCe+YIM79Pd3ei3t8nzy1DU/MCvReWtTgJ0bq64vAQgcsCMiN1Gox2z+1EU8wrCWgHhw+
lI0OJVnbUyv8xveqkPCTMG60hTCCYq6VvchsnXrkvOx769YIA3JeuFp7vb/rgYJ4cXn4U9dEx2E5
xIq4t4CMYGxyqHVVKfiJpAE/SsyMUFvREnMS114SO/s7I9tm9ak37EBiUVxigSB0kJFNDFvE+bHR
Cn7SpDo6MrJCre0mUKGd6tIIPDthQeYfx20roSQLv5bfOUkjf9JGQoGaSizkoff523+dPup04Wsj
V2voBvLl2wMKiO9WkefyE7PhmK4V52KmKiH+97a+CIHQEGxhbJzB9d/YUF7A1MjvOn7CZEPOK67I
B6OM2+sqoNnd/mkN67iNqo7vnAHxNXxpi6lqdLsrUWaFoqcVP6ld/6ek0ppWNFZ+geautYMSQg4b
nUFLjcBU64AbJY34CVz+9CQwaz+DocoUh/QhTNL+GZHtwGjYOjruBgAph7szsITmCCnTZaTuFcJO
AirCeMJq9ElcBWF3VMjszsxDbcH1DkIqrPa680t2hFCWHf1iGH/dwbrKofbUQVRBoI2G4VKCeADO
70lrlvSYhQlR7Ny1zNNMkdihuRXH0zCkIJi6vgIP9iS8WibFDBqkmO8fzS4EUJ6GeywGpHFgfBvm
MLL0Ng4zCG/tttcguBu7Sar0hGeFNX19VzqOImhkuFETX9iw3VWbmUVaGDk7ERqW17I8iKwStVD1
cJ9SZCL2SeW2qof6xlFrnCa18F0c6O4v2zfzyzTK80w5djs16G1FKbI7OLzZXd+Y7WWddNAO+3sk
A24vEjN0iaJL0MSoCxgAHnjpTeHMwh7H94hhHatuIWbcTJTIloVsr/VGaa+FdIEr0xCS+WZAb4QH
kYrbMj0xlCRrJqbQ83mfw/w9aZCSh5nEBoC3DD5K6clEELiB+4eMRN/2mGH4DWhTbETc2swGknl7
zInZBryNGT+WkRofqr3fH6ZCVw49IsPKTtW4az0nioIidZ00yDp9ikyIflUUCtinLogwRjd2AaSr
eeVDz+LyoaXhwI36PeSK5go0r1oEYNU00sClJp7FF7lvtgju82KuBmhWqPpAv6HdRAaUHTU0yO/K
2khPTI+z4yLAAtpdGHSXnoiUYqojZ3lb9r4SOL7l5mROpIaPloZfNJPY8vXQiQrhMturBNNnUZKj
DxMrrUu/u8xzUJ42rzn17Upk5Fz6KXZIxkl216VG2c8Ut7f04yZj6YksvbiYdAVJ/OMw8suHMIjy
OyNLaHYcE9Fdgy4GH0pLpUbUEXriT9JZgMzomR6GdmM27m0OB/8uKUN9EQqK3c4Dqi06YskHSbLB
Qte1toi7kN5nvUvndW7k14VexjOtMXLHEB6vbejfWrMbS4OFIR0hNwrLIaStaZ5yN1Qc1nKsqCvc
244jTnMZkw/gQM2JklJyU/YU62M1rnEtpdff0lqTD5nFgVOsN9YtaQv5ECKMpoitSmvaSxdhnwnS
7LaCy67bituxI8tN8Clx0JGbvsS68UqV+dKiJrDUh5nUI4YY1S+COWjcMrI7w8DO5r7OOztOut44
9gfHRAkMsMk5shdqQNvrMO30dhqpiqJPtCQi57nIsWtCpmoLQw+xml0QZKVTp2aXOLXqGvpxNuhL
pTZyOZO8zqMZbSkGg3viwnhalLCLeupD/lLV67xp3Jvk3FfiCFBqcWk6bmrmzcToOOxNGbpuZJOE
YS/XgWLdStXFx5olmNtWYe1lRgaSpiyNsD3sIthlsLgaZU7GvP6sN6Lec4iItUWd5tpC9yuLgqMq
rGiidaT44rGezvu+8YwJ9XT+Z1LXyY3Zi+4syutokss2JXagRMQ8JEItjkWU1kde1KEbGbWt0yR9
Wk1U6eo3UdSLxlbBdYW2oQXduYma45OY+2lmx6EFilKTzGk1hTtd0nc3oaVq0yr1s+w4VDswZdiT
vt2rMrkqM2kmduBW8WOqFeVPk/fpEU4BVOfgDKrE6drAbZ0qhGYa8kzxtFGzAouAnNJ3PQoLeSi1
Tr8fmOqJLJPkNJVqARIDJR6NbVWZmJAgTWZ1WqXnVlCTxkl66f/pMUWzjbTMzjrd12d50rknpCuN
fGbKRr/LRFwedknW/6kj6D1mYHY6u214/2cS5eFU0yi4YlIDRtPVwG+FTfJnkAVGOUlqH1y8WhhI
EXSqtI02l3RSFLEyzeED2jWcl8PYpOWgmFw7SVX3ugqlcpSEeXYUFL487LSqe3S9tJn6ilCuOiuN
v4uw5k7UJaWdJSK0g1wK2wiLhVFyyIfolYlLY9+p6oIcxlmKDzKVc976KtQ/c9PUDgvmk4luRCwt
wcdZyELaBY7teumA/JDIwY1Gc5ChnTZJRN0gaeGiIx5Z7oRXnn9kppl08L1//qRPO2VK47T6moV6
njl1Ig8rLeycxFfvI0Om361IUFtYpD2UCnIfVYRxWG4ZX8Eq9SGA7/1TneeNnXkqEDU8GpymhpVc
qmWVXUayxKZWdHhki84tyblCA4gECEytnaZZSYMTvXXhYFPWlrkDbVs+eIUKhZT2Frnp1B5bVi1r
6xYUf+tNzarV1Gko/DaxwR6otR0bbtQ7VFPSO5eA+4vaXHGe0i6ltGCPzUpzhR1Rnp6kRTR8Gmkz
OQtFCRUEbQzHDNmBS6VFHCVlABdOr3tyU2ccol/5Wj7nLQ/auUbC7C7LsG2d1KhTaYdREt3RNPfg
z/lVYxOW0hQy78ss/lMLfDP72WU1t2VtlO40Mko5TQLePMZmk3sOyBDtm6W71lHhW3IepZ3n20nr
icqOSOD/kHW5CJAynWpceJ7jgtmT36NeqZQvos9SNjepb57XRSAcPRLh1G+afB4oen/YgbX+2lte
bNi4D675WmtFfK172U8a9d9b3JRxEZa0nEOvGpFDraKa8iqjD17pew+9EM0XrzKAHCQ+mOYgrCyb
e0bT27Uvws7OI2kc6xpOwE7aJspiR+rQ405YSa+Zl1arnnBkH86QTWLXet8KxS7isCK2DhQCB86O
daskdZtMW1JGSBAU/ALsdXSRE15dx8LMnSIl8p7XSjRNy579SC29Pin1rKe25lKh29Jkwgn9wreb
qm8sO84jqAvL1SZBbPLjrql/uJnSfGlKL7wiVaWegR7S/gwbPfScIvKRKAoSIuy8Y965xTtxVrQa
O1asxtJtv/bkgoomO4nxlXnTRGjVCVL6imvzEgT1jEDlHSpwZutJC7betQV3jfbQjxJ2o4OentcJ
679kwndP1Q5cWumrqW3VXnOH79nMq6kqJRfHrWhbzTFTVQGF5jZIBeqt2mQzC1Vrc0S5ymlg9OlX
VRTUcpSwihObgmYM5xU2z3kDC/+T1Lk8q7KsnrUwhCdJIONogmykK+2UILzwodxmIXeJcDJ4FoqD
3Fl95dG6YXYSuFqGfRkVd2FbMhvXzmmnraBQo0ztrNLJsxo5eRoXletESUrPSqPrNbuzcmJOzcjg
UIikeUypjuSHpeT9oZd5/IhzMP5sYGplZYhrGZP8a0U6eWtGHZ/WyKI7fdAKOzR0bnPV94nd9oEx
YVljCIe4Pfj5uIQdKtWudlylFtGEY6ku6x5xShL1SDdoqSsuqGq0X9WiUc40UTLPFixnh6bCCsNO
skQ7zKWhNU5KhSVnFfbuTxfJh2+Zycr7RnONh0YvdXGoZnolHRkRLXKCNDIK2zVZ+rMv+1xMCr/v
qrlRZj81v/UuZRAzWDl8w+YxmF4/tdM0ySd+K/LO5kZROCGs84USNcGUqrpbTlDBYB17fde2tuqn
BjJiFS/Nk7BSO1vhRv3d17u0cgyvDy5UwzVU282S6CKxoqi0E9oqV77CgFoEAonP46yJ2uq29XNQ
08sI9v9zoTdPXzC7Vea0WbKDm5iG9Mpz/PdXLvQvt/gO1TOrZutKHxzitXBTsD5QVUzDEblnMhRF
Cyh0RNiwrAte86DD7XaUI4mDRsPhYAxhzYMOR+xAtlvItKIAaEj+rJngFQ25t8hnKwhDTQ++opDg
XsPhAjCQIeNaiz7t80qRlY4EfRT3TiLa6qqAOdbh++QSx7efF2bV+SYHuh2lPnVmWaDpUMuC8sG/
ROGe1vIIpptj03YIS3hKb7rBaC+tLDKy2Z2HoqeFVcNTf0PXQyWpaeoGrtcaBchCCQniXcKvetQ1
3CVWoVjTumuMdmqgBuSGmdDTNvxIuCHSHTJ7+7vfjnWHmeNyKZDKICotADfunjLhJVYQsasoBj3n
mEoNNwauT58di3Toro0RTu3v8ynL90IKrDod7sgY0tkE1bSjADtL3MrLLHql0YTeJMxkRzTW+/wQ
xWXWbVZqCOAEQ+cVqQo588uqfNAHridScO2ik+tI3WWGB69GKoXnTvu+5wvdHIIduMAqOakzFxwR
7gwY2IaMoPKghYVjvyA3RuVAT2unPxEFyCaobEw8mo3J/i97Z7bcNpKt6yfCDszDLUBSpETNsmzV
DUK27MSUmBNI4On3B7pOnypXRzv6fldFOGSFJQKJzDX8w4LSQWaTpemQSoX+SleKhigctPVS5Utz
o0uayv+8eqjo/oKo/Fw8hkzxirwLjRH9smF8w4TZ8nrrEfzAekFikV91QZ39MAvdPS7Wqp88l0bU
CyjqYeLU70D1X8ExdozDy6khvuFxTea7//3hTVFEe1Bq69E3fBCc7cAsG18gpu53VIH1Kyp4+SwQ
KyaV84Her+BkugRjbZrKenQ38NFos7o8TLlFa3pp5nXpuu+T6W+n06SwbYOZw3LppIsy+29x2e1i
8EcSLTew+R+71naNJuqQUzyqseOQuBTuzdkeJUV8Xpe/Q9D/3SHBKrOdS/7nXa6/wMBWW5i54Uz2
4wWyqJeMNsEVurlRgdncyB5a4QLWdl3OLkcRad3JKQKZWgrLoJwvVghSf9JPovPoPErTDs9jOUV7
a/SB27KJZr9eCk6ZF9Z6vo4yU1WH/7xXLzTHLyedQUBg8vhOHaae/wKlFXAAKlwi6zFNC7M7UAH1
x8u+0aNs37ZWNKnCmbi3sIAUh9FeUE3nyUCtdmwXCbaSly5QxjqvdLhWag4fYW/+jq35N1EQRg9g
n5k9wfai77/vaQNpz+SnrvXorQELcllmqwUdtczUeumq/nc72/71FOHtYFeTc82NdcO59vdPlCN9
plkuw+MFUfNGoJI00tsfDt2kMoFYescHLQS+Svs9pECGcGZeoudcleBjTr2MH04z6YfCJAJQibdv
ueMSODcA/7JEA1nDj608i870cM3NArV5htR2T3bADVEf/g465Q5+CU4ka5PnvL2owwZH/ZWIWsMy
Crp8EY8NuySJ2mXtd0VgFPedUy3jEURimpMimIpxR8tb+Uk+yTQ7RJnIi7jid5ugLG2U2IU97Smm
g8O0CmM8Zv6grKS2xOKAu3npujMdekRq09n41BpSjDszaJo+nsWSeUjpkGfsYBs4GcUwqz0pwG9j
cMomdsO2flT1mN2EgyzOtgybu6lIg24XNr2J+M2ujC/WEpT3VrNU38xysHYV3XYW28u6tlzflH0s
Hvjc9bhkvLV+JH9fww5LJ+6g2R46CmaZ6IzuOHaBgNDTZGEXT0FgtK+qrop556RB8BxFXWbGXSEQ
IvT21IEFeKJf48iPFgTIox1+BSnuw6SWw1geV72Odtwp5fYnu1ty45QyTudsCwVe107pNbLo6Jn2
0aIsdycU0MbsWG5ceCBzCchPmSUyE237EAhAvwTdYJbuwgKoU4DPvbYleyRYFEfOb5Zo38lsFntK
g2gfWOPK1TWe9z6gNsyTOiTaUAISiKeWLDDkCz+2BAMQZerQrYVDWrmxtooqOIdlUCoys5VZYZus
tTKD9toRZrHc+k7TnQ2NwPgglkZmZdzmOjy5Is/upjIav4Hq+U0sbEAbMy/6XeRIcdfbbn/oI+TN
HSDybJrrF2sI82t7CvUO0NX+uowNuhDEG1fo0dKDvTrNHzIavC/NhrV1PjIXNor+LlRajDFKo3pn
Kh5PkqVjfdWL1ttJK0ATJYU0adDSWuswXgxjicNm/HA70wdSzEX7YnhhXt5MdTiU7nVdV5F8CSaE
QxEboAI538kAORst4QJ24ANieVGKCiW27Nn22qR0cwNpc74Yiy93YWlF7RdkYL7D5ZZFDTTbLTI8
GOZW/Kyw1E1ZstI1wvQbU4QUQ0RwuINwDpz9UM3o3aRIq0/aGHhiF8RKLoujkimIiCsRKpmrfGFX
xllokUzduuN3RFbQvkU9St7Et1Yeal40kG5mH+7maGZ7Ibzn0SN7fOtzVzyqIFzHZF189z315jkW
OQ3tfqwgkYqNaddwBa+zbQPmr5l78pVP4HGJQwiX4Hf6rBvijhMaJpK2tI2XzuPi6DiaG8q69FX5
U7grkarelDX6/c70tn/UVNF5HDeJPOEsTePKjaTYWZvSPRar5p6mjblg4hzfWIOyKQ8hsO97b5Op
Y1Ti/Iseed+dqjtCDHKO8HwB3KOg0U9Q6yT13CCiXmIkNVx4Tj2SaFDAyQCODx9dtC1l1LuoFQbF
l5erlUqJInY6wLuGstOOlZfDqFxqkbLy3f6+lmV/FGKCnV7BECeXynCxZ1A6a432tl0sTyqn3XAq
OLAitUnPIzjobtmqx8Vm7S25cFMcST6phL7/yBs2Q7F9NfULiKQoqD7NEtIkrMii0cZ1tBXZtotE
9wYsSPWr0bE+XQqFtQRlvtZF5b/bG11SDJCAfcfFaAwGH66DGDTJKYdOTWeYd2bGkfab1LxDrlk2
Z7YRz87errZuOhLPgFRlg0SfzGKjP5qmi/YXwBEVANkcGgeGKrVhufxhRWU6NaAHp27oN3qBn5nA
I+ZFnzujBzq9FDhqK1XKtRg/fjY/zlb6LEVUyF3lLW6VuEbZFUgdfOXezt4SnjPpue8ZysrqirTD
Bba2hsMKjRpUo5VW+rUyMj68vhwhK/UKfZh0v5VBZJ5x18+PoTsPH9UmSaGDCCnu+GskLBJw7XrE
tmZrVcpM5lcXvokw4Jx8nvRdPTjBidtpbpzJ8J/yRS3gJKgU5W5SeX+cZzLuuG3PC5ljCsiNuHQV
v7mYIH5cbB3qtp2FkR0l+keqNL9m16psDZ19yH9nO/XYwD8p0JHZ8q96yoOXogy7aj92Zn4FAcge
QRfuvWdyZk11K7n/SxAoKwfyPq9ZlarMo7O/4GaBVOfA+dvHyxkCqNhOfTVa7Vux0aoXARLlfnfs
UoenmttDuKtI5KzDTAka1TBrxibB14vw3y9kYmluvAj8LLSV8DjxfT9wJZed6CJaHm7mnBDgWbBd
e6uvCD6u6MTwEOnUngH2twdUdC6hyW7S7ih7K3rNx1VHwOWrMexXf9wo1BCSMrZnIZ9hsr33i4DI
NkJ6gKigDYEDtF5mB0J2EzzDsxLnI6i3PGrfgJI56J0164fLHZKJqJEHnwgEFZ9fXRredTZgxZmz
9YJcB16a0G3GMy3ti+r4JgQBj2XcqrQVNrP6WTFe0uaymuyotjKckxNm3PvqtdG5tkMjLuBbdr1S
dDLbqvXtpKNdMVvVuuu3y8l8ZFBlnrrvrRo5r3UmonNV4pMw18VJd4GzOtheYMVibxCEo7zkcKFZ
IzpmQ+85ccaWV2xwVAtZnvrOfoYNPC65BzHtRarynnQ/131Szy6cq9FDJrp6iyz86+i11iZta6Xc
U9k1RrPHAThX13Ly+elKZXb3bJn2zBZJSxZ63eiQvLjEPm0XxlUjLII8pYjYWnJ3pF/JJATzZQF+
xqKtcZ82Wc4lsPYiIONc9m4qNGlNo6856iBfvvakocfL/nRtlV4VAAFXU9255W2gQrZIaKr+6Hrl
dJ2JpQ//3BByluGPNpjKKZH9tHGqdbSvltZ7F7wz++WyK3yNOyUu7dS6892ag9zV1l3hbWgD1Ffe
JH5dW5AzXk0kwpQAGdPZgBC9V0C6wsXRVc2S3Zfjs0h6F4fK1UIh1O/oPa07C43IkS1nvaDha+ad
VQlOVpB2ZBjs4M6hadk0qmiI9k5u3XuBvT7+1AWYhmWrZJwJ2pcI6JYjbE6TBiz2mBpb+h4LVskJ
Zo7NloDqeBHOMmPLgbqMG9FPaPmNMCJcqe1qCzVyzByYAgeEe9FPctnobWiZ6DXSC4WfJ7hvtUwh
u9t2R2NXuL224p5aaH2erDDXmIemOru3hsJsTjVh9A5tGVfhhSOfIPKG3W6Cffcvo6coQoRRRq+Q
AQDerd7uN4jmB1fZwbMKtbznrRnfMiM1kjIqhqNXdWYcoDK+QQZR/BDO0MSB3aWx49NSQ26jxnY0
6bHIWzLSks9IIHlxWUSFsvivqB9Y57zlgTbevOorA//VwazDZYpF14zQIVqe8rYtbh13sKyErClP
dPb6WFttvSRV29a3aQNqHumKesG3QesRe7LD+sEewz2CudG87rbgf12kAiAyAva/k0h+6WBg0E4X
LUENyqaSrkpn41kUNo+nly1/dpHFIl30LRcVUejM/dHpt+DfTdQ4civpLsKPEvHz1YX7U93Mmdka
ZWxeLIwTcVSjrKtThMpcXroGgE12s4kI0pkr1ZdkkmbE7dXLmxLyOiIklVEb7Ysth1tGkb6m4UZT
XhpDYYq6vUbA0hLyRmJa4+sgvQFP649B1kTnHMX5aW4j605oDyWEMQ4f9rqEO98p8RiynZxD7dvk
T/g7dqsURKvVz+2XiU9OLnEzKkqCI+MMnf2yCXjwxRDULxIF2Ye53KUt8NWs3fatrPQcNyNxr+84
QmPF5slTo7w2Gu/giy0yr2tDBqK3y462l+Xf3ck3hxuvVZy40TDh1uCRz8bPCgMRiDLIzLKsQ/cU
BKsZnGjYNKQh/U0cKtVfNeOgDtUmRKNXGb13s4Q0RRwMZOdFRCVwHpYkQPoA1pTadBLSJ7H40+K/
ZCDWu7ULnFPrac7DKrZwcCmZPVP+8IWtY1AyaR5EKYNw7y+jfeCTs5esV/qTzvz1nEHcfWqVKHcD
J4ToTLezHkiIKogDX5p2srit8bDJDXVCOV2He6d39NEWnvFNtY73UURq/V5RVeK60gPl9lyJmLrK
vrHawTxbFGVXFeAKSk/T73cKQUcWd11ddPuu0bhLHZ3f5UEb7kTh559lO4pnnxofhYOsll05eObV
EnrLXeS06SdsAuW3plv4TV6NIYpKGVX9w1obdKyVKWYrCUY0TXEfTf5P1eX/MTy/ZXjQgP8FcPsH
w/OaMyXvLwNzfvI7lx/6k9/hZUO4tZG4MZoHrTVUzr/4HWbw+QGuLLAQDHEeJ/FfTm7edYDw8fJu
SIR7sANg0H+SPI7Pq3LRK5qI5P6co/5fkDyB5fwNMOKi+HgGtvMruQpIkF9QznDymwbtgHUM0TFV
M51BmPSAKeAES3fOZ2ev6/SPpQ4xNapQZJ9MhTGEof/NTY64+85pfAy1/eQcvCC10n0PivyQLaK9
watVvTT1QtwEZj116fiSIudE/6y6d9Npyx6WlAX+NPRG/WpvoGgrt1puoln58NIawcVWgLkLsFxt
dpQzyKmoNVscd7Htu8jt/Mb4XupAfypxVOnv23sdg+I6H9z5DtJ038shCYUubsyibMMrf0prqlJX
jEUsDOXeqdG2sHRnjfFiuNgtQSLqad+GBLyg6/HjyLxzd5QN+s7qdbWbocS++tUoJzR4U8iyNLZ9
tPQszkUL7KPQwGwWRKfBuDbP3sHqTDdOh/KrK9f6RszEKS9c3Z3Xu+WXvhhqKvHU3RlYIajqnPn1
0osC9Fji5A5QB00r24c0IoJe6ZRW3tST8TYOVb5Tg9afMhMNTpnTe8bdikbvFZJmGpPA13Qwa79S
mKKZAvhNL8LWgKrQvu/wz3QHAyn7S9+F7rtqXZgKH/DizRUgmEyYsl707GyrXFqsBSnJeolKjzB/
6ZpFPtIJVe2GCoxORY3dN9SiAx4soK9xoBZyIKPlPvQm2vEQh76k2O3IPxcZ78++4/IlWhWea9r6
lEX4CLeSL5P8jOcsZXBuayg5GwuYTEBo09cC1/Pm9wE4GCf30mwJRKiXJBk2JYBAPVJHQweNZNZw
aia2JmCBbW34hlQYHOagUeuVHiPag4y80+qK3AK1jpCs18NKV7VBCIskE2FSIPUX7soNBdui2F3v
FjdjuVKNGOFWt89WB7YPFUYjIKe0fatmSUkg0onS0Vt6p9iFOqjcXRg0vn2XTtWcHoYxNcVpbKet
gGvosC+NX14iZIn/bAeaji66Kgo6pQa9yzDF8E58HgLereLwt5sHA6LwQkXJCvaz5juXnOj6Eh4M
uRetzzBu/ZYyaNZbbiJVtvkQ5pN/vnyiH2xkGf0y6tbKYm92k836FjMQ0NyX1M1I1pEIurM9Ybvs
LffdXBZa2As+75vg89QL4FwQHOAreeG5j6JQwAZOlzWn3Mn7YZ/6iuKks3N+v3CqDRzYGM0srfzP
7lgsxuvlKsNqVeKIziOvE2hSLtZrfXaZgQztLuorVB1VOVBxD/7Mcy7l1K3P47yBTEyY5ZH+hJ1o
483hbkQndxNt+u2lb/h7tOTgNmFElxkbGwRXNpdyfnNFBHNFhLpgTK40reWQd231Y109dmThG9ue
smxga/J+KK8aNVEdBpbUKsnaUic6KMcZc5qNaGX15yfzouQuIOUcdpqTmI2iXawYRmDF6N3b8xiq
pGm9cIk92wBz/ulikLUASuyH4A4jTXpTRDQHFDj+ZtnGDlhky0ia3wwBo6uG9IAbUT9P7OKrYg7l
YUUSkJiT8B5VPg7fCgMXfFyRdF6rqNLPoW/IJLB7Nrbdzz03wwKc0Ysb3J0smTiwNl49bL1P5ey8
qKbWY8mm9ahxSx1nmPtvHZJGZ8+MDwpK6l4qaBvI9STExoPV2/ouOkuR2QVEENU1Ex8o5/uZWSd4
+xjmsTdGZ0Z8nVpornq3PVH/OFc41rMs6ckYj1tL8FQBTdXxVFYFnUiZ2Z/AugIUU/3y3Q2kc532
Y34sptD6qLxgfQ0FDPDBJASeu97Pvzudnl+U5y2nVtYXMTgS8dz4RMnfv2a2O+zqrhybuIrCnLbR
KGKkMtXZ0vXM93R9MEO57Gthrt9hUUpOwFwNNyGi5wIdLtrcWK6p84bue7gZkS532IID66TWvryV
GN52wLE9eLUebbgVWoWzJ7q73u/ldxy5mbtfw36qYg2sfF2POryrZuPJkoat9ybSDnRA4TRYgA5E
88fVdbLTZEZX4+Trwzo5027oyvZ2VjUiTkOlD/XUE00WZEu50aonq66/OJSCODejYRVXQF/OuS1r
0/6UIlV8nbOqf65m9yHzpu4JbbuIZzFYTyn2nuc6GPGSKj2G9x188DEPqnZvMhnli7BnfeOm4csq
bP+zGhb7qtFe0195c91EnI+2QrjW6+3gz0foIyDE1n5A1d3EPoMHPHTUmXmem7VK0CGO5iPq9gao
MzD3qPgtXLZOr2kWx6zdV7NZm7sszeY/0lbLKkHY5xUHE5RXHpcOeCQxLLfaT2jNk1Cb44tdl+Fb
zsuDEdvmjnmvClfF0jTaEzg+u3p2ij806f1mrpS6G23zj7kPu1uc3MsYg/u0fhLU6Xge/LXYTW5k
Py+R4d6gNrYeS8sff0yu7v9YAKu6dz2a1fSY41AVN2O/loiiyzppu/4L5FT6SG+a7kq/TAFELH2e
RhTr1UBJE/j9tRoc477vR38/2A4a4iWQ36txBnVd82Kfeov9WOTj9IbpIt0JCLMHOkjvXitk2jF2
ZtnFkJrtXWCk5S1ycLveZco0Ht2y8XaBq+Y9yxXEk+vr63aQ9R+5Gl0Eb+2nVLUmauv+dSQl7jOk
/ngazDfLFqdiLoazsXjul3kWjuTMwX1Z6WDtscNnN4Nwxb0TNupWBf0xVPOI+g7BcmZaiqjZtNo9
z9nocoehldgZyPVOtLYaSX4GAA9bxcyzs5zDZutAP6eFG8Si8iWMW+OCg43lztdVtbPoRomFrbvP
tB+RKSI4RoFhPq59UvgBx6ipY9tunUf8F/4DIMv43PTIkeO+nhruJ0PLvOqDEYzTbdOXXkx398k3
O+um7g2k345uE1Ev3iEapXymXZzQmlN+HGzUnDjAq2LYt6Y2YjX6XhcvQ5Y9SN07BzT/y4vZ99PN
MjjmZ6PnBydfNLdEoOmYa96ksxtl9Ogw9+WqrRXM52i77Y0jV3z2nqwmlO/DjOi9zrM4w71+rdxC
PTK7w9z1KVMWxiI8N6VYPplDlTJvRarXTGVfClwsiedZIQWFnsSnqY26OBj0SMYdnGu/lfqoTWHH
bpSFB1gensPYFzMGCmlGOJhQMPWHpcw8ToIcy6TVXndwc0V2RMcq4IBkddXObvjaRtz41Or+OS2a
4DDoLi32pMP5GBZDvuuqCKG5MBI91PIpS/0aKqfI3N26iOGmcRfXgQpe1I3u3eYA86QdhlpE+jaQ
OgN+I94wEEj5P8Iqm/d56XvrMYvG6lsbgI9GfYTAeSutWjn0cTUtXby6lmySShb+Pje6dl/UE+oo
FarbGSvnLl2qMVngbHcl75C5KQs53cGJtM4n8lt5O9aVw7gcGWn5UIw5aF3pNU9KauE/VZHhrIln
RH08jQVlAWDs15JXO4hDBPbIATKpBUvfKu8BEp7FVOlzXQ7DHmo20kkxhOnjQBlwa4NeEXmRAX8J
5FQ3u9UpqLHc6E0oq3la07nAAiGyQ1eq5ewNnnfX1VnXM7SkM3aq8dS101TjjbaYjBUisHuwvHF4
yWZ53c3dTRuuetcxdeJeDs3wzSdaXiEO66+tyUvhSMNXCrX5EAz9bgp697GYFqYMeBPsyqHQUlTX
Q7bO1iGP1nUBO+/bgpH6dcMsGNtfn5Rjtl91KQEtCHkVHEEtAftq8JnaSddzqZgQ822Z9PBgYKC/
N7K1z/eiRdH8NRzbl1YtdRnEfa7c1L6SBsHtlGrsE5kTPDVW9bl1Kp3dICMO0rNTm+/jvE108Sjk
8pC9wOSLPOU5F8xCCssiC54iG2XI51zyVT8zhqtOH/AZdMxHqmKYhIQRU5+hM5vEdfpQBA/CbrsH
st9plGTQ+Te6wL9LUhhvZqLUdNBmMo7dci+vmfircU5Es1pssSFyaMxPs0Mn6uWZ/bLCsn9EvfVb
WdffFSnbB26vJPYwngcmU35+1XVVGdCWZw7NsZY9RGtG6T4QmN9LY0Q/ZzfqGxOHXPdOTKFyTn3v
O+jmBwtK7bbwiorIx8He+10N4Qn6DkiKmr+9ZgZR9DplGKimsqEAdNc6pWyT/vBhCtOJaOjdcX1m
ag1cWKchSnOlKDOZy/LeeNM8Pg9W5A0HiFNrHpIaM6X7x0o/USbMlqJhEylUVu6IDdUnYrwgfEcU
gO74gy1T/wjXqX52mLUGd9YRPZKLmtOUrtZnQW/ELCBJ6o4Dy0gfYZjUcIgANfE6bf77hX/Y37tN
a/lXcMdYsgYrbN4uvfAFEPwLfPNvdKgb2vH/5VLbMwg2VS10nocQ6ae85i9W5pIKOfUHszl6y2YE
ZfgZvYGywNd+47f9u07nzw+KfIzZYB+Ovb3E5K+7K+zp4Drg5eOFLgScgLUb647nw9lz34d845RE
sw10W8myPwG9n69E+ze3+c9P3/R8OI8RXPG6+F9Fp62xMJ1l0c2xL1r7xZ+ZgJWjGqJ+ZNoY8+P4
VH8MaAJ+Mi3/eY2tv4sKt3vnLbfboAZMsE70j3ufC89Im7Rvjj+dhtMsYJCDsoPMLgbaZtfyufkL
ST8K7IvA7rWi8atFUG0ePuvlckH/B2/+Bt7kXV/bbON/6bT/AW/+9Q3PlyGVP3/gT2gzMv/HwpzN
/iViEcz+3wwP3kq1WYrJR7SF9t9meGxvlGZAQsB0D/Y+buh/wZqu+T+8/vgyLoLpCZfJH/8FrOlu
7wn460FmVzueC+q6TTviNUHOBnv+5SAvEqFKHeThtdlJfWMUQ7ubS7t80o5Xfsh6Wk9zOrpBElSe
EHG5pOWd48j+rSj8oY3TYDAeLBGYYF/tMj24zpi+lqvNPIUOP8m3bMwLgTTD6dIkrRU+i06v4qCs
NNqnugpeF2+cH1XfOpRJi6zS66wIq49pWrzz1KnwNdMNw/pQVIYyHgGNl13daFhGZz5lkZufJm+q
9gUT+VTs15GHS1I6/gejU6rvNWSKwHR5V0R6+jwCUD6VqaHWnUIy8WN0VnkvjOm2hDCGnmSy3xsN
a/fuMvzus0Zuk9hUtj8Mx4F8ioTXdcBewUPrT5Hc6cUZHhjsqXGQwohv4NnyI5CG8djUxTzFwYT6
azLs9OS7beDHYggxQjGNDhlcVpRFgqud7l7PKntfW1EfKz8d9h7DGt4syiSdOKEMr4ZN3RtH0q+e
FyvL7pWnTh6eTHHMoVCuxBqF16TJ6cpsdOvsQP/8Z4Q3wDZrndHgLEsGwUMuU2ucMahA7DAMRB+L
ZVLhM2UxMJOsmtSNT4uQ2GnZXau0LPbFYPlrbDeNn1Sdjm62aUoxhtVtJFTUhneIgqL8kE6BepoC
uY1eyZpjifLrK3xpOCZRzlCkxF399rmr5vEah7+BRwinTXMx3Rib/8a6WHHCzZWTXww6gh7hS7W5
dtDJYOCxLmYezEEYe9LN4+Nc7D5CopGpNg9Qnak+yS/GIMdvO8C3zS4E4zNejxcTkb/5iajAflDe
YTEyx81uZGzOo1mUAMEOSt0ZX9k6fquRsBpH5rxVr6nSxYmhhN2eeXsFzFntT+8tPs8Hf+6nXbPZ
niiMcUAVmxnKaiJkdzq35vt1HETx2pmIGiYSdJg31d5amRp1FVhT/jQvAX2SHS1W9cHTtWcX1UGf
s7YM88qM4czYu6XJ70w/kOmdGLoIaV9jwwnQ6s7eTPsD4PpJhHxGOnQ78OBndwBUnWtwwISqY6qP
KRjDwWhSifes8JMJ0OV6QYpzGGQpOd4AJwzgTJjIOsdBbfWUtG6zH0z8hd1opYciw3pIZ8goRR2p
uKfT3VWldWOPkXXbmFYQ68Z94t08R+AH77y2bsosq97ca7Nejr7uMG8pjZ5nS0vprg57diDaPfPO
2ISou00MkDh9Gh3yYh2vcb7JPQx5AMYVzWflrDncgWTsoqfUGDc0htj+O3VtF0o+LVbt1nHe+N6V
X9TjkxENj2vGwSyb4gfyo0/MsQWeD0uU1427K3w/Y4xYMbwYyq4AkHSQDDW8Q6496xligagVyhpJ
+uBGsekX8JclYwXoFsJkQmQQT6p8cNz6Fa99lYiVg21gCC1G8eT7dbaXTDVL0q6ukyI3MfjroWJQ
4OqjqS39bbWb+YXBDYxQmJboFDTuurcrf7oKEQ0/+a0adoSnco/UwTsFniv3PrPodCwgNG7hdk2q
zEKfF+mtn53KdWmevGKXlT2wWJtl14Eagxcm06qbdvYrmFwQqgiogdgR515qfDPRGiK4KcV6b5ac
XsYSFw8rKpnvpWjDY7O67hFDSHGeLSPSezEIfUjtFWlHbcpkZgxnIvKyQ0QAHxD0Elddb7+j3l1i
JfLpoFO5xow8HfdymExm6bIoj3OVlft0deoq8UXFattOwUENjSj6lgMVsubOlHc8hFGjYjXqc+5l
wz3d4vwxmQyDnOpyvZKgT3sTATQ6j0AdEMnJL10TwphR6TCQjcf/pQi9g+0p484rdX1vgeHtlkqY
LzZd2o9hcce3wBLuc9Dp+rHrMrFfYJkOVeuq22kdw1NhusMGlht400O7IuhmuXrOXae5DrPBeXcG
trTjdPNZ2119G8JWH7XhWfcDAysSXNSKUzUvz8KSfhhLw8rvxikaz2aUTufBq9KjmXlFMlGr7Ro3
JGRW4p7BEcURzUD+gN00CONyCgPkAo7YOcXIBId0zNZrs2qzg6RXv8vtCkq7Xucslq03/LHkDL+J
VxybZ3sqh+NgY1dmVJ3+KkeF69Np1xdncuykTQt8lmgaIXiYs/CpY+Twec3S+bzOzSTiyjcL9luX
PXm+sp6Z+mofVmaE7Ja5G5cEJUD2ue3a4cFZ4RuzoUlRW2/Rnoyu37Oyq16czGV4NN4vvZ9np2SW
hAsJxK68ZibB46iWobgXvWON4xez86MSssifrdL8shiiqimfgz7/TIOX1mMyNr4iE5VmWNyvTTbZ
jDtQcq8sv9stDuKYDXFaP0IA3n1aMkiihxEN4sxx0cz1/QzwA6pyNZsSpQbzGfMSSTibND3xKKsd
hNn/snceS3IjaZd9IrQ5NLCFCJUZqQWTG1gmyYQGHNIBPP2cYPc/U5X9d7XVfjZlZV1NhgIcn7j3
3OrelCvTtsY9Takmo87p83/arP5/ffxf6mNQwRZ17X+uj/+UQvx79//PP/E/BfKl3PXJsNLxil2I
dZS7/yqSUXwQcmEwsqG4A1F2wS39y+DJgt/yHf4TG2zsMGQg/98i2bD/4V08onRtl2zvCznvbxTJ
uvUFIm7Dg7XpQC8ORN4QqVqXKvoPVbIYNW3u2lYcFRK71xlfMXiP9YfHMPRm07UO6IQ+4EBsywdX
eWdo7/M3Zy66R9lqj53oh9MEMiPoPBfsaTtpxzUxnQTARpHBUO2098l1sa87rYCC4CUXF7NtIDZt
XHs17y0rL4060KCruMdN7z0DO/0m2ueh6oypCKBDt+ZelqOUZw+imkt9OaMyW5BWzWPNYp2yztpt
G9ZQxleq77vnygMmulAD1JV+yvzFwbFhJP4YuxnHIj57C0bOiL8BRm3B3gDozmKsuC3Acm76yW1X
48ViptlxGrU6sPTRQrLAo81d7eOEfE0kdAu5WzwluBGmOdDdcsbI3drtO7MC7+dFLeVGmzEsQxf3
WStmB4GTm4vHZaPbjkbeAvSIpTWu6NG3IZwcP7tKoL3OoRpdBi3osYs55tBC7+W1xaFO6f+XJh/r
AA/lCKRh8SCfePbbOtsWj500O8B4fqQpYMayTMWZzUB7KAz1UrRs2IpRFYFe++mBw4NFf8dI8pUC
k5NknfOj6y3n1uqvMjVNr0NaN+FUcTwyt8XmMPs04qnzY1wSJnKTegP7P4QG4OlygUO2lIigR9oM
Xy9O9HUfyBH72EzK6XHzpiEAvl/vGaO9aCYbK3YXiuI/c3ee0exxmj7MW/7iVAYCqny82oaWjqNM
b6h93LCexre2HlC/ts2hRLkdubkZLRtM92GVzpWUQt+hmL/L0pplmFG+SPbjEUPLNmY5/Av9onPG
05rcKb8F+nAZ7PsAhoMBIW/JKHcPbOnCD5hvjQJ++zwjvEJpjq5dzdk1uvn+7I0g2qlgBEVOnu+a
BYbBpKVZuA2d95FPxryvZzv/8LDVn5Z+XWPZ2doDT3KLOjX9lUBbubW18dEe8+WxqddqT0VKM5fL
/ICxxgH1JJzAbFdbCxobtDtjqSPnQraDCOzvUgT1oZ1p/n52oCXYZX1kLNhGCWdHUMKRasJkyT9o
v9pwBsIUpym7R1/UQ9S27HKAUq+hjRQ8sAX9pK4BivGM5UlHQRZgJHjRquS4baw+60F2AajxV3tN
BJzkpThlnQ07Qlr5J9kC/fdpc8NCH4OiRLqMAaQDwTCtoryu55JWyxm54yfWapFpbdpnOzqNGczo
+Wy4855Io76YtzVc60U7GKWYKHpn5T5WAMXuHGEAqOjgk91Iz3B2Zpt7cUIjNYR6NRVPA7uLcBQ6
C022NsapmdIenYg58mpcWCUsMjX+mFDGoxqc57tClXo4z1wWqT9XeuAty/qzkxyqcepa62ka8+Zg
jGpVbFa5tJYQ8w8M3o53WwbtoMZPvesUphaVyJ2zTFP2uRYYrwL8kR0SDdFJdWN49vA22FwtBvES
IMr0uRZXWePXe5Xjs8o6jd2X0fLJSgVIrHCIRWg5JRZlhBCgtNg25wmhzMaAS3ZmjMqn2ncpsBno
898Wpjcvbi6Xm6rQ3rmlXo0tF0GD/SOuO3pBrbNuCmGUEZrF4qrR8p/J4PVRbsj8BXMqigVH2vnZ
6FcWa/W00UjrtX4HY/y5qwwIvtjRL0kdVXvS/XGH33a+ptaUDwxbtMfSGtx3o7aJxij9LtxqH2kh
6B9uY7UQv5G0zYU7tYqzk6xtPCbjEKXjON5UrHZj/p5m12pi3feXuxaMiHNfs7+GkA62h8Fntner
+a7KrDzO1wGBgcguNeJ2eZZsGL1YMN0rc30D+mcfrLn2f/TGcO8uVqaCoTTng+mN35y1oCPAbRQb
5ny0kOVHkGJMM8BBMX4mrWXFhTZqVys41503T3rUCBw20HpydNteusNwynngrTc5CJXbTRPzGYdC
wUpncqO8WQxan4JbC21xPFpGumc2A46DdABcDgVORb3fU/T1nMHj2Z84tTYT24lP+EAoxqU5jqVl
B/TXdpDq6mHyYNCU6JTi1qrLgM/mH7oF0fTaQfERM0oFfUGO7fjsXSSLWqGZYzjpmhbJoaQzrtsq
CXzPGJ78vPAj0yvXqIPKBOyqO/oaC71ek59L5z7XudvS6KtpJwYJvH1lG6iRLxFnzZLt2KQvJ9w7
P+dyO1djAqKGFWywKbsLK8NtbuFPiGtj4YdtxFrsYGWL42bbDmwZ1w86yQ5nbhr2cQwcAoRQNE5Y
O6Gvl5x3nfN925h3NJ6rx1k5fjfwzCEVxjGmIzHEOa7WQGKSvuYagJSWW1moyvJzcip/t4DZYuaL
enrzOcuK1U7Qh+uJgfqCo7/0049aAu4S1djf0dYmYTbrww0rzJmHuwG3TqRvrW5/sir9BZ0ejLhN
wTAv1is0GgyY5dC9VB5/1dZbPSviZfzsJ8tgrVeUkcUhyoJVZXetXRX3PiLvo/CM7XouR74Gt/w+
1fCnOUxbTu18fvUwxYXWaD6yy4UCl2L+KBaPc93Jqw+jGY2whvd/nKza2eEzAovla81uKLb62sCB
GI/rZoWzuX4MWUKCjuHAvUYsF6isLGPhd97LIIztrkSXzxe6MckPMndaGr4wydufx7J447Yvx/Oo
Gu+pc23+LOvqR8g7R5pnBcvSxy+IM/HOHpPizS2cR9txgNtU6Y1ltMPBRNWJNS0riN8ZUFpjRcms
Z2DbCoelA0scFb61JY6BhdVFtcDmc0V8Xa9BzsxQD9PW+GnDcbeJQAEuaEi9vcVWNx5o092Du9je
d1UO4m0Sy49CJuPtJkzIUDNO5EMhR/PWrp2ZgVIBkcsSkt22neFcNmYfmrltc0WI+qHzfJtJkxhE
yKmpUWLATA5ta6Aj7gFGX25U9uCbC7AeXUXv7KXUbW6ZxhnZcgw+3f9kXGJaUhO60nqRKYpr0MHF
twEK5UeTdqdKZUgOCjSnYZeaPytnsB8bNPU/dPT92G1IPiWFKJ+Wo1QtcQV5mRVTtNjr8kNUHvCk
dhoeN9V3x4TD8zxD+tv7jXMHxv8qad3RjWYeB8tB17aCy9mZ3Z8MAOswMwb31h/t/NWWvXXWp9yO
+lpVsZ2bMpSt3KqoZ1MPzspsH3rTosFb+SpultLwUJsmLfS6EbFDtGEBw++2DOtt4+XVPtX7Ype4
atzBATFiyfvaQy3T9uwLkxpqRZW/cpqVrzzipm8MksRjWYz094WbH4WtqHiTzjl1DXD/INeGpLy0
utVLajDbupq1tQbPn/UnX7sI5DKhyljmlX9CJjkzBFz03zNAGTlzKsjGGfr7cVvGV+Ft00+WufPB
G1r/qkXleGulWf9MGA+iW6BxuNPNzonK+qIwpbraXhjl1myubXtQTykcZh9dhDX50eZL04FMx5Se
gRv3wxV4cHZpHvLCZ5V4m/MtBdq7RViTebJ6k+VzI/bLSPiIw5ARIr5zg6sie5td5WgUK9NjhfQZ
Ihiey3PVLPlbUtvNrk+82sIvslTHaUKgVCAS9gLLKjUPmbCqX0WyJPcz/9fDUnO89rX/qIBRUYR1
00dTIw/Q4EzunHFLr/qGkrRq5m4M0BLXTzqg7IDgI2OPmK+8LvBa7Fhh4PNLuyqU2lYhh+ylvVN6
o+4ry+5xAWxMQ4sZdNtc6NN13WxTYBlFg3eJ+TA6mWR98ABbtrcLORM2QKmFcUWJKMQxKBaQZflI
OYNpQlMDltPwcw8tTel2ynpsx9Qp0UpOa+u5/XAo/Kz24Vmv83ZVLRZe1KHQ42qTGKTNIeMcXTwm
de3gmIcxc+xXA4PJFG0qle6hB2umf7CLTCKBESa9zufLoIxLuAd25aUqcqA/YMXW8FUF2di36KY0
eZgGX39YOlIq4IBp+81GDDmPq4Y4opfHnmsywqWXX7OohvSKb+OT7B7rh2hKa0OW0I8FVkL5NJR+
kr/pqMjC2vLVeeR+DDzCCOzIGTzvV+vJ9OBMNSW4PsIs6RjAvGyFEjED/M2K/aFizGwM2zuIE+yT
uNmgAVY3xGqJPdyg6bSRtXUvgaZ+yxarflBIHk+bzFVIGomM7Ew3JVS/GmtWSUYSkEeqAzIy9gsQ
NAY+RYuTv4P8zHt8BiTJInhZiE5q9AK5BVuYeuhWxHLkS02Ve2TNwLiexv1hTHN/18MVebdBDB7w
OLO5KjmZQLt6gZu32T5P0Qz2LTwfM68dft4hUx8IYOY9QMNbcyGnS7BzwLCH52zE9CINYz10etVR
Sk3pNRoMbwngfquY66bbIROy424lRgLuTSWAnORZrJI6i/2Kx3hC9Nj3gZo+aH23PmjgbiNN8SRp
lNN4gQcyMkTGTKpScXGmJRbzfN/VbtlarQ9SZYdpKYH6lbA+7bQxeypwMH4VrqNfUjrWGQwlSDfZ
pdjBNe7dgYN/QtayskUPtx7FOarlmYeOWu+zUfg385KWSIdy51A6uc2YWnBgDm17yoV+53k18tsB
1ilyxfR9cJuCNdw6AkHQO++m1DogDbUoY70CmlZUvvmW4tRnwXKRMdR5Vr9pcnjrTLdEu+jtLcxI
Imjl/FNghj94udiOa81YW6fxzIPZHqdgId4HO7bJ9MFNncjZqnecIVk882sFRrN8k8BTs5TUja37
2RTVNwJILtfbJNp4Am1HFoZpxg7JLkGV+8mpyHFElMOSIDSCiUDN/DurA2d53CPGn1iXd9ctawWu
lsEFP0hkndFb+TXGJZYA2yBENFnL5MWzFPPNMFJvYwc3ou4y/lm8QR5RK1UxS4LtkBae+KUaWrRi
LOZDbY1TpLQO2eLoMhGQ/Y8xW8aTSxJZIKBOnPC0RFm2SnKEHGCYBpYyA6nU/VaSLZPm3Qf9GqUY
W8o1sraiPjaTnEtQg8P6Oo/JEDDvObOXTV4opZ7QgUEe7kf3KnNMdVm5Uji22TFRG8PibNJ6iKvT
d1/vzop1Y4DO8aXROPKK2bJ2WAy8UNmm95oteh2YXd9EKBXmEH+r/USmiR3YW2lcAfq5xluFAMYd
DqxKH3tH/wSORP23Uh01KfFzWWu8gVCtjubcWD+ZifeRYCQcAUJ5WeBxf0pZa0ANIRCPOOQxTWqL
JJ2FHcqDt44saNq0gKEuveT7LHDaB8s89wwoVvXQ6STtoN1mawfuV6mdPWBVo/ivdXqcxd6Xk+k/
kN5ow3+F2ODw8RIX1VafjRp3AusWUfYnAyGb2vJ0odVJIn4q6Z7Lwpa3M0AEiNel1gbGVuaQNY2t
auLZq/QhnkQmbwzd8Y78C/8JA9+nkRoPVtFyeHh5dvKlIALG5uGqk1GXlHICE6mVabyw3wxcF8O9
XS2nLXdLbnX9peeRFJI1JIPJuMwCZQMgyb+Y7HQHAq6N5jjJdXtv2FTC6WBwJDhLP6tD0YJPnLvv
qbedFi54UiOlOJapdk78gVqnsru46NyT1Odxx5zejd3SqU7SZvzXISgK0ex1IZWpESZWd92n8z2O
10tMHld8stoxau/7zmIVw2DGPZIGSG6DNmZ7ehcGiFut3eLIfc11C6V3wmRdoS+Hp0iuWyZkGudt
rR+Wguast6fh2IypYHKBtFyU9k+pEv9+0tD3FIki2q1dv5epzuRsXM0drN48KEbzI8Ee86g8+yKB
XVUfFlOrftmDOz9y9kG9duw+dAVrwr5jGCXYyhEMYJ1RDWjMWfLciHtRlgdUi2fc3gM2RdOaIiNX
/oQlRQfgSlIV2T48H3V/a3dlvsr3AbTAG2hDNqCltm0/WA0CVdbXUntvnbq/dUWlHQoeeD1GZ3c5
oM3rr92SFgnPfQHILU9PvWalsQnY5IM6i1srlfV7XujebYtr6LyN2fRDy53PtNdXCdtYG04dY+j7
bWGtaueuQjGdC/XsLfZ0ZyAa3m76BaZwoNy63TMFrTOs1qaMCAhxWEXnuhuB3F4iaeSY5/Ntlbtc
stK0RKLd6HkPdtnmYcACan5aU/uZCsF+7MAm79IO6hH3wRo7/aDTXHkv6oKBgWRmPKYspMIhM289
fUje6wXIRlEnXkjGqpFHFU26dqUMiprrqmG02o1zBtjaH5dd6vRtiPfWmU5Ww/mDXErIYp8markM
iTB6XiTm1DS1owcNzQ3lncL1gTOr7V96aXVXXed5M9YqIj7BTTHjW2XB0plz4Q3LqW/eqNwWTzN/
gRN53bS9TiXwcm5jspVMBtRZgJh5OJuTnK5drh6ogVKNe9U1OftrKfuIBxbUhn5KqZhWhNu6MdYj
j/lLJcQp80YAk/vd6jOPW3sqxoP0EBp02tJRtHoYjfDIIV1GvrY82pMcGT6JUjoBbZjHLwFxj3C0
9KcNEgUFRgpBIGKmtj6sWFjL0ORGi7dugfDtDjTei8EjmhK0ltFsyk9FeR2zIrhfNcp6qPziBECa
PZac1J79Vne/sLp7LQoq8AinZE2/but3Q9ciOIFR7j0MbOOoePu0vQNrPL9q6JpPZtYxl6lRkJz7
VRtfS3mhp7DN3BsS2iXN62DeD7aHxBTqMCJ0FDtXmpZBLAKCfBoHb340DJNhKEQy7tKWTT8rSgBt
2NgQhEe5PRTclMriiTUppoKB2ftpccOEf+R54vdmdVWg57F3o6NsfukaZf/Yp0W0lMPdlg5WETir
NOILNPpJbG56YhNchg0JKp/gkHUg1AOF2uaAyWfS0d9kvp+n4GXy7nVybMTVGk/dlMUrD3vVRjQ7
OS6NodhLTUERYDR61SeLe5yVGGM5OOW1xBYCbtrVxXW7tep5ZMu8cMriAc805Bro6xOOk1G7l2Un
b+xVeTBQ9DQe5k3u1SCsELcmV4nWq/HsVbX5jemtxkNMySdBfXfdAyHYIZs3D4wzXaY0WvawZsUc
YrkCdMwuI0xxJJyn0f+hzboeczglByezx0hbN/3sz9waZmFkcd5dQn51765ZnOWoVns+OZq7KYJN
YfmOdB0TFWPIvLlH3uxPZ613y2vP8T9IjdDjmWCNXeGt7ynE/9C4oLISr2CsqCc1s7J+fdFyE/cU
SY4xiXxmrHGh77NZDuHcr8aRwBdmNm3ZrAaDti3KzAVQui5ceBQttSxalre8staQVmEj43RBUeTq
w3SHvY85sI4QKALDP1cPCy75aM142BQ2JjXmWXN5rQE5UzbrG2as2BLWNtvppQdxrN3Y9m/87wJt
ubmst4pM1oBV+Is/GFh6OKxtrYlZ4m8Rk5J3v0Gi6cOOiBQRS9GgVSJqXK3dGXppHZRV7620eNg8
SauA0zj0J4HVEMEEWgCMYUX3irC6uMMaeEg040BhNe7nzZq/awtrEMPUvplCF0RvUCEvnQbtE29O
sHjTew3f5V5N3f3UGtUaiBYlUoBxqycSULtFUL2GiTCyY4fpCBae9tPS3OncGk0f9Jz/6CO2nkGP
b30blT0FaY1LRsrl2Ffd6/+Xdf4OMf8va2umHx5yx/+8tr5uJ/aB7837H2nG//pT/1pde94//pzD
9v9s6771D2GxsrHBpRGY89vR/j+ra/MfwiBQjF4e9SdDmD+srvkLfVxj7JoxYiEr/1tsYvOLTlvX
dbbViCBsF4jtv7M587VXE2VBf7SbxPWiotD0B8Gc6OyBINu1XeGNgS1JoBw0N3kijrqnE2uSk0YC
y2noDcyJFRGsrXCaPeMCmoBZr+rA80rtycOEErkZy5O4FaMf6lmx3OoNecUFWvpr9qLVi0XLH8tL
LmoKMAkFmZUtUWO4NNsdWjQ9Fb3aj/QAh7ZDvTg10/JfUty+2BP4BvAkYIjga+A7/TdsMcvhHi8X
eaZLT9YLMkt/n67EDxvjePlcvO8/XCL/i2T8izvh9+v5pkDEQJQHj4ovgnVDQ12ZlqU8Kq03QZ5U
Hxfh2CVf+l9yk/8oTuci+aN09/JKEGBQT2KG8HWGsn8WJWwob0jlcCoUut0QGUXBRoUF6Z7sivxx
Jpdrz6MlefjbH+8CYhC6g7KUrf/l4/9BCcEibVB1MzDcc7KVMe/EuovRu2tHBEaQM/z3X42iBfm9
7llwHL58mSlcp7ypi+qoC2WX56avt93ioLi9nSr/n+r2//h1fgkYQ+TBptDlbvVc85Ix+BXkDdep
yupS5McuWypUiiD+SXjp6jbyoDwF2Zott1M/6dcK+MhhI2hCxvngDH/7M1/wEngqhOvzT/fLz0p3
6a71ZBbHbiovPOhhHSInTZIn35HEl/71F/zv15D9O7qNJSyyA8v4QnftO78ymXQXR6lv233r9Vjy
kGv8kni2s+M65CgO3cZnC/rXr/vvd4ktXEeHm+44PoDmy7n1h8sIhpLKU0cWx0Z1M9IJfk3c6hAa
mxxBy996LYtlD4JUX4eZzimI8+fPrwW4Uulz5ufHXO/SiEqbMZQU/XqVrsp8/uvX+nLe/n4tW7/k
lxHhbdlf0xSLenRIuuca2lYsZb+ZWKcqN2c9+uvX+SLb/+frmA7uAA4ZLlfjz5+JFeDQ0/3kZNXa
MzWzKvhQ1kr1ncym/Zjl8L+CpR9bWAf42ZJYIGY5//V7+HLtXN4DsmcOOt1BRwGj9s/vYV71Mu9Q
bByTmTkD44XOAG+ppefEXOtTm3qYZx1z/S/n+RdSM64Ym2cmyi8HIhPP0K8gFlQ2c7slLF4yIgFf
+8KpT0i21htZNNm+h6eBf0prWZLBaUzdkEDtdT4yVl1+4gro+h8SAf+pTJrkkAqtPoEt5h9bod3/
9bfzv73Pi6oNkAoprb74Gs5W2ib9rqtpB2G6zse6TlYfzng9+YkqRzmHRitwRa6F5rqx1iqcyrOx
XoyFSXKcyta68kc/OS65Z974mjO4O2cm6ixqM9+d93/9Xv/9qvWwOZlo7GwqEufrWxV+A6ekUvkR
g9lahiV2MzqtYRjjv36dL3c9P53329CE05RwKzR9f75ics3gS0Fcg5+mBSYHfBGND6bsq2qw7Me/
fq2vx/nvF4OhYPB0tC9k8i+X5+oNDASXguMck3OUeskcMcaYQgLIS2TOwHkk4+8rHS7CmwZWYr+0
9vhfvlhd/HYj/skphzmSjRQkIIoC3s6Xz1z1UgOZbCQHd1L9enR/S0rI7zHlMZ3kdq+ZjviwsyQP
83yqWSPLrEj59xJYIHgt+2ogxfLEYHy9Q11sTAH9iOxBuI0TSMWyRpiQDfhm8s542Coz+ZyXqXrx
1op0s6qHV+Z3vXMRQTNSrj37akZAQSZNrYwHGwzPIxYycQDTqV9njUWEu5A5kB+yXO6Zh5qEJDXZ
jE1SjO8VPeMHQrXkPGjwsgPmgsknzGBbnpq6QwreYKw5bAODwF3h4stmLtZfaoS2tJiJdAbQUz/R
fzCSNZ8VvhqGB4y1tZCpvPVZzaNF/t+4MOQfmJ+dU5M724IfGen9nH9MGYd3O6T2Z9pqnhE2NWVj
2CTCS0MFBw4FB0l1e4XoCHaFu4BfdyeDJKjOJRuUKRNe2wtDnrs/LXdl6/PyDH+0e4+1csmyY3Lf
NotwowXtxNm9/NnBbnkbAEituMvVgGMir7QnvzXXM8+Z6qXrVnX7++tNHDXGBlFe9xKiC3HnBMsx
b9dTxzwZos7OpDvVU9xtF/UAAlhOq0lfr3p2nG7o6Yv2vWlLrshWsBkhsVHfDiiM+O5WqM3E3guR
AYXMrdepZ+oYGqlo7swSBQryeP4ehRTh7IySBrdz849e+KoJkr5f072/wdENLJuHQpGa5rPXzExM
NYPvtjaN/KNKa2Onsw98L2wg3gE3TdUzaa63e1tpC3qysl/uxNwtt+CY5wx+gp5/r5yRo2nTqxd9
FTAmzMt1WKs2OXkT9gnYREAXo439QRZhT992zVxxLbn1uJ1TtaLOSWi91mBkcnLPRlEIlFPUOSAB
UPcXfICBqEJFNvvABRYDb5LvmUoFonGPq9cuLaikCeaww5TRMTDu0Z4crCv8jqm1npnHFafSq2J/
08oIq/1yS8BGtxsLVz+kamvjDghwyEitJ8s9Y4fv9c0VJnErxLuUs2cdxFk3m+00dcI54OpLntLR
jVtrKt87pykvAXjYehPbva03UutICgvhHi4X9rf55nncdpLZgmBJhjp3MlnoLmSn0fOF4HL7nb8A
Xrd6RGoh36rx4ufzLfkm66nQ/V2W4SvCGdaeMO/h39AmgPA1AVxdzceqSq8PUb1U0Toz1zMGK2Hm
Yr317mCe0zq/ZWfvBfNsLtG8euTfIbze2V3+7CQOnJdBGlcVPFCWKXYox0btS78WACF0iAsbuEBf
shXO/eyBtM0PXxogXqHZIuwwoxUOKbuQ2ThqwvvWOUMC38GU7OkWj6caKJPvlzDSzfR0JDr5Tebk
Ck2b8zTPyVXbuOm3kVlSnAEqO2VVzQFsXWoklD83Tm6abJyH7l7Pq+Gkzcz6t825Zs2+ejKw6sId
fKRgHaroX1is5GHVWyaYDaQ0VuSpWZz01iKLMdFS93qyK95QW4HCCObV2J7ZmZg7YtQS9Gmz4V9h
lupuKZSsLFIO50XJMP+5l2v6DPhJPa6tTf3QDpJZnkSOeS5JBI2T2nF3sE69n0Wd98elYvCWgX7l
Ramiz30qHuDfKBTgCFzNbZriy/MHWxCbzizMZVdjwne30OVOq46WBk0AbhjRrP1KLVKyP27KxhlC
R7g5RxFq09RKeCK4qe8eZEHrM3H9saJamx2gM2s/qdmSYS+N+nYQ4wtZll2kq3y+sbrNY5JYtV4R
jWQVFzu7MDAkoY7bNUVp34lpGXZQrdLXsUjVlTkxks4TdSrUJEZklcr/bhbLkAR2YwxEc3NOHkn8
yU64YRiyGsobDttcc2EW1A60CJV2X629G9dr/w3ykQ2GZpzfJou12GgteMqcRjee0Em6r4va/G0v
bPK814k1QNJO1GPN0h0ka4ybReuce/KT1tBsWxlqY+ce6KD9g78wl2fjPPW/pOF5sURmcepGE3SG
Jc5+0isUZr5+Dbi+oYRpXBLJKv++SrqE1ZmZmDT/kDgYU/T6ExmRTB9GNDj8qP4j+5UNAUJyiQTT
ZotkTIGKEnHFkSH/gLq8M+D1cwmwIAbwnqT2XrlatXMwpMTKy61nEjLau3QczKBO9OKYFJ1x5hvM
I7Oew25O9P2MJofwu+bsMD4Ik9o3SFGt7IPduea1n6Y4YOVmPyZ2p0e1p2Biik3uqm3w3hkHNyEH
TRfOgwLSQRruhbyR2JeRbGNUQaOwH6RDkr40YjFvJuG1t2JLKPt9uIOBHAAMx2yuWuaKxQwwrWzc
N7t0GOKQq3iFq8lDLZ1Y1XGFYfFrpB2/xmM73Y8WInq0t/6MIKEE2cJEkgVc0872DR273MMNdWkA
9PZUEQXK3UU6qCrq6k469ngLm345mB0D6DAnKbNmpnlUXgNBRU+8q5aQtXMxNSgC0rn+KJvOdeIS
QeKrhd925zhF+UlaRZ6E0iWeUyMLI5ZF1b+4g/xe81fHfdcCWPftzaguoVPzu5BWoTgEyAZNAW+g
4tEFMXsZqjur2NBvJivI1LaI+cVz9O/GD6X5MsoniWYLgQHRkWm6nl1/aj9cvZlPG5vLCIbOcgev
Y9uv6L4j4HrjnS7m4aPoS87sruKpwSHQw8YNZ8slifx5FFPjAiPBVmIFwkJN+klkVxeOOdET3Ngj
OF9z1D47J2uAfUgDba09PWsA8T4QrnmgUXzmvw06yCpaxOYRJGjjkEYHx0SkOZD0uZ6AIPrk4zrz
6zriPhNljdDbu0i5iw4sWH7Rd1NFpTersbrReBF+m3DFMBFXCxwaa1wOVlOIs6VQi1Sl4pnRYvKo
Q/hPjkN12WYT0pUOLR7K8ZPe13KKEPi2HGfrlj56rCLWcLENfMkQZESoMx3iuqx8Tp9h054QuYmd
X7b8bjwU9pBUxpPc8umHpDeiw8jYAmg13wKg3e8JGVuoZClxzpkrjSZwjX45EApPLLJtmO+aIbVP
w5nUdeKt6ZPdbOx5W/7axVr8Z50A1sC4KPCTixa/AgeGEDN/pjBOkF07AiNk9+CYL0z3MWJcxPwJ
qn5tql/EReYvPO3BZSGH3qTZQuF6O/T55J1crAFYRWsENPCKXDdjR9IgDPDosTGp4SjwsRaUlZE1
oXbxG0wX58HqpAccz8ZuwpBAuqa/p5e3wu7iVigx/l8WnidjqG3Chy+yczwNXuqTVuoZWuQmXM6k
ZOlX6/9h70yWIzeybfsr194cMjg6BwZvEn0EySAZZLKbwJjMJPrG0Tiar78LLKmelO9W1a15aSCT
LDN6wN3POXuv7WILmQUecZ44rnp/b004borFIYFod3xQnsX4BmXqDdyfT6M2iXaZMQl4WlsnUNTm
lgHoeEpInjwEJu0Ba9QT93PT7wlZN79nHcM+anx2HQ5CJ6evnG0bJGoHZx9Hcjem15kY95kXcZrn
wIVCevQYX463g2cK9Pyjd3AbFa/NQqPvU/Um79FaWhwF70bRmqRZpPXO79qf3WI4qYEK7oWXVKtC
BW9MHotds5hUupreAfYkKFvtPZiA98RzkD2hbzX74EyszKkw1OtQzLd9Fp4wC36rm/CGJZeG0WKJ
8Zr5M1XRk8ArI/HM1Jym16iC3gMzGfZzRpNSdsF3Eo5a5E9RvwkM4X7DTUNgUWV9HxdbTm5ELPKx
dcy9hlhJi/lYX1+NsRzQ83sfRFYB8v9y+7gGFUG02IBme/4Y8QZ5aW/tFpnogGZjip7NmqBufIl+
dgInRL4Jyu9k8RiJeatV8sLwqD30XXztqm8mivtH5RNEEWNOkotLSQ5Btm6U7l8Mq4HtPejuoKlh
rnGOGIdmTJfbfDJPrp3IF691yn1SKM9Hijk0x0R5tEdBKlFOEK027ivsvVsiThGjzTj7IYK6RrND
dnpxLQ9dmyfRCho1NCnBRLL1zb2lrcG+6vyCnN6VijVhv1azPJ+lsvQdrY830LgQYQcep+OKlqis
mxVdTSftVmaai51oI2bkGeehg7R7aZw7zMoJ87cqVSsjoGnqtQMlZxYk66a3wlc/ysJPYrK5AXlV
RgwuZvyGowiF1MbyK8qiiMu+31QsL/SZlpkGuZ7hax9RIIRLNCqMWfcKmvx4VuxxT74KpxtotVTJ
iTRQkCvPPKeGm+htB6fpvugly9IAUg8w31KdiGTUP9PZGm5TbxLXJkzTnYia7BRnQ/gaFQZN7siR
4iJat9uiOaESiWZtficSxHNvulgvJW/QVdM6hsv5jByYowNJgOa+FnZz5GzPUxteaWxjwtCXhPFo
3kkhqa8Gr3sjvcDaJA3HvxXJ5nduM68zPP2w7KN0PbPlH62sZSPFmMX83qUp0FLk+72kR7BMar5e
T9eOsZ0qrzmSqsDMJsvBQ5Bm8/L1VwIE/RfTo+yvZBrsIR3PB8vOELsUHTXY2Fh0CXwbGuXMsYfY
hWXWM5feQ5DxZSZN7EIv69Tuq1Fc56gvrbHyN31G3zgna8BcJUkc7I2At0gqU3byZmKKvMJtnyuS
qY7ooXlG1pH5vqXxcgexSrwUKN452oPdQ6E2NscGLdJdNnLenY3YPMxZP9+M9TR169HkczkFvfDa
pexTOq5JT5pSteeoRm3fo/sE8pWFA+ysma4IzUsWg15QnZhNwIhXu+qYhUTwcf2bs0FATFS/0/xL
9maW0lH04do2TcuEOg86WjLAmEmLjtAEddkwONc5UMazKwYXNfbMhAyzx1Uezhn6Qq47IynnnU75
Bey5y59guM7IK1t0tHokq4etAfKIwQCepghl1n3eL99J3jNlE/wvv9WIXFbztdGkXDuinm8sMh72
1dKKa/tyvpFTCGgih0NUVcm88xyugM5ZgLeBXp4wx7YQEa+yDRBaEu5R0c+XkNPHUpovhclDMrBX
R1kuf1p1fFvCG7lghS2nG80TbUmkCdyNGgzzJRauk24Idwj2Sct1j8FOXAtJn3Xz1XgSAE4+Z7zB
VzrlarJnnjQdjeqdVmJpb9jO9bfOGsV1IIbwpOOweg9jc7ybQoQEhM5wCzt2z2xy6MJTiB/iPZNt
h45yNOzVRGyyibc7D8WF4oBPiJ6S9leIHpMTcDiUmAYS65q6pXnuguXrLcw8OwEPnG90W1mXAS8K
Jy3eOADW+EcxF/W7AuoL6rlv9SnvpvDY0XItVr1vtO8Q+taRSUeuUzwuaEjLYvH93rstGn2RUHp0
9UcJrQnACZLDVjckmXX8Oh0CzGc1cgeG/RTQsSixyzW620ZA7m9sWuA3Ncjj12ZwJ3Dh3iyu8sgS
tyUW4JOb27zzjsqHCHmWw71puzQ/GIv6aHy4Cgb0ONdu7dJScB1Hwz3tqAlRrnGVEBjwnXiyGiaD
b1TQA2vu6apxw01FdbrrTdZHJMnlPvIi43GmIPiUIcnqiMaWa7AxSX+WGI5OSWRBS/btaT6gQvA3
0peUfb4X65++R52MLlmML22VjG+j9plCtRzIG1qp6PtijhXsjHWqrkWry3M8dP0jqjX/R62d8DNB
o3XSbowGIhrYmZxkQLPvygkDJgCSow5U+Jp6rouYqoEMspFIovWGaIVq+lv7+T/+/H8ldGBQS9v5
HwsdjnAgyipp/6Jz+NuD/tA5SMz2jM+ZEKDcRrfA8/3BsRK495kbgKqCVMb8FIzZHxnMFn+ELYjx
rQcjDjnE3y36uPcXsz9Zwnj4F4e+9e9Y9L2vCNs/t9mRV0gAbcz4kDnYTE5/GS14icO5o41PoxIS
1FKN2WdhFl3VShotyGXhbJw+DR6QbinkgaFLWWlq3x03EWJudWhQWoVExefeaZ6lA2eTMdOwYlsc
OZE6hbMnCmoy7omDadjaHUD0ugbmB6g395hgWq2+hmlOfmIeuj3ZauwvOO+r3rsOUg9Fbzs0M+79
GfZoSarOlgGy3Wy1SMcYeDKt07YNOSo6aFa/ByBxPkCA6k2HMmwbYQUrIWwttgCSLqDSCnqV1nVg
YX1pAUTd0PaWq0L3lza3DFCXAijRRA0EpNoTyUONOOAe0nl3brjTL0VqjOVWjpURr1N/jFxM1YT0
rby0vuSsOnueXmE1qya6pR4+pbpJADL5+zGxUF/HVVLt3NKlQmxjLIgd1iiBwSuEmdpJ6xkGqrVK
iDd7ENbosRU5b5Ge6lsIQMGmnG37rrdS7vxqcjaxsIiTmlvAHB5zsCkhNrs28jub9srZLoeLawJT
dHP20lU9yvjDY3Szd6DcrBtZZleiKPJN4o3qohtb8rXHSXTT9q1zHuKSUB4Covtrc9gqeFbnsG6K
z1R7wU5nzrRr3cRfRzROL5yDP9wwrDaCaIa1Z8SK8yn/it35OXCMJWcIv3+duyeo5hDCk6B8SJvW
voAtGq/sWg53SWsqdIHx99Sy43fk5sNmjsar3HSnjbuoJDyoaKvGq417DcLsIW+yAul13p45gMXr
jm9kHQYZra+0OxtYO8gAStpv2TgTztla43lK2mIDmNbaCpd3aoxDhMEyjB5nXxogD3xYEOu0rIBK
w36isMFNdIXO0zxNZv8j5+/fRr2T30uNhnIzjSGlUuLWzD8cAPhNmIarOprns7OYadNaG/sMe8Z+
pu1yMS2uaOn13bWVORCfOYHXGOywclvtTTXa86tuJDogo1uKyDQWm9rJcrWybe1sVJYN+x5D085Q
OODtoD0xqrnRmmEF+k2cropG5drn6HAAGwQQq+UapOmB7rQPjW7NIfLJoNsWt/PFTxAuhvLK0cFI
vVm+TEOf3sV2c2tw4hITp7wgdy6QfvJt6dcfbU1/qkirp8mOS/wh7VshmxyFNwpzrCnWFcb0fF0u
v9T0g+4LjpxFgz/35jO2uXENuSk8YMEzbgY4kVua3NEGcNAri2F7awEW3hktEuc8i9zjpFrnyfEM
DKG0qzdF2JgrAweLlxonGXJ2DhML+1yotr0smj3RhdYxbU9zl1x3mNjQTROCVybnMoQ/gIsSHalT
bIoxLbYDOVW7bABR5UBUvzD5zu9r342OOuVrJv3LPkKxHO+LMZ/3ZZdZm0XZTOU7ejdOo08ELAzH
ZnLCbEOrcLgfnO6JCZSBonFycQWLuOQGq8gDMR9KgjrxSiuBJYGz2mAXEMndM2FI38kxdbeeNweP
qY223IEovor9JLybbD+5heP0Xjq1c3QVCO45Ee+cY3FfxEwP39qGj8worN40dW5dQQAqdqblckmb
OH10wRQJ/1J+N7HsruKR9S6vGsJRZTm9zT0ZqjpkfdY912AyjdNbMCGwX2FSUA+qARphemoV+WVx
SzorOC8d5H19F7mhONoYptp9bTmyXuWu5vAyp9Wxzkg/BYnV5QvTLbgwG/pEXzOsI06suyH2854I
EoEBz0BivKq9sqBV72DXI7m66l2GD3XiGTsxgzTwUYzvJugW3OJlPeQjXGrArsI5TLrsTkVpxj17
i6E+MqhgE32TtIeZFg+Wd8ugt8INzWTrkPVocK9Hp/HuRzbsB45D3CIUHj6+d8r2lxYN/yleRmUc
GW33e8fVj2ehV7A2wMJKZzV4tbyonAnpJhRmc6pQUJzUFBq7LkhL/GCqO06JHd3GeZ8/+BDhQBNr
Q+5j4IjDOoA09Vr7TrsFgFYcRBLF70BgTZII/Calqzd1znVkQ/VdSaeGbDgPGKh17XN/2FrrlT3O
yKNZ2j+xF5rDCnkiVkLdtncTFC1zI71pBOgoKGoJ/O1t6HDj3GMKBb2oGjN5ZU+O0G4U/U27IBpD
7Qaf5hjTn48JfrkYWPCeDZI8zgV8R7mAHolm9XBWL/TH5IsE2S9QyGjBQ7qVPhastuuW88MEHmzh
SDKDTppVmsb+U68BTWJgzn8YqZlSs2LypDWBJ/E+VI73xD4SbOsvZOU0WVAMpazDtchEHB2bBXCZ
JUngsBgRBBJkpb4bpcK0VEyxcZd8ETKtL1jmFzYzr4Gf6XChaVpBMR8BIWQ/nE5lOPrKh96d8e4g
u9KnTAB3FVnMzUqNpm5ntfAz2wECA/M+9CrbCe3oTQ0i/NXFsfAzxPr7hiZJ7xKyNRnfMuOGLqno
6zQi1Xely3qzsskP+nDMqb2dGmwIK9tgitPLqQbdbAz1G8bXktChOexRg9H936RJqtAUyiJ9pm5y
wHpUdndJHZgvK2O01ZmRc37knkvSPXMzJrcTLjosU3GwZfRvvsITCp1tmZjZuEEI7+773EkuYYAh
VNmTXJc4hGkw0TbaszynpEXi6lwvg+1rfBjqJOIO6x9AEmadCy3P4oIjbIF8I79hJm+CYfBSq9u6
0ESclWjre9G33QaAeHCdG7qHURASfzfKtD62knnrqsjL5pV2YCdXSdS3Ys0grHrJJqsuIVcE8NSp
Y+afHgeom9Ac6o1ted/xXAffZFwW71XUVjsbaCY9+VTiK55gRRtr2nWsiO44mcdEmvImmB35pt0m
P6Cjo6wkC23pOduT/V0OTYxNSthPQRfHGK0LG7E3PnAgQJVVHZDe8J/Z3Gf+IbVjrMlZqPTiChHv
OtAYT0u3fmMw2N27CIRAD44WzACgbuE2MoeeawkpA2hyKX4EylK4KvCzGicASeFLEnTlt2nuvHZn
l/F41bf9RMwlvg4s8ZjACmlnR2K+78y5T15UKc/RhDA+ZoSl6bINPv4U4tyDe6cLzHMvnWiDroG+
nsug+NbLORv60GD3Cg8p44pGO98DOdO6hkvNaMqZ5LQid9nBQWzYgq5Dm5j7AIclfkoGw4M1h0cr
pWM1OzgeZsDo1LBmfw27e+v1RIPgVFygn70nf3qwr+OVbmlGZF7XfIuI1fruOVW405Vpk2PtBECj
aoIPbmJrJH+CYxbQ+dA1l0RMwljIdnHSH7UZ6HLJgitXNTG4LC32cEOga/ycA6h9xFoUM9R36bqK
sL9u6hHsici8BYVYBPQLOCMWQ3TyscG1u7JRPXbWAM9RaUXZS4tAuFkB3dMM1xO3C7c1jfytCuf5
KjNEfRpAql/zCfNry0mSj3BOul2RdN2hqJXeRYFdHlUe0UrJ5ud6GoeeCYto3iNbyTtbKeOnoK97
/Cr9/lMl/4sqGSSd+KdV8kNFR/6/Nu+Mq/7iCPj9gX/A7MDSOXgCXD9YEHR/rpTRnv5mevjAGEE7
8q/EZ/e3wGFtRisGdwFByd8LZcf6zaGk8yQHY8FMBQb5v8Gys+xF9vanQtkMeArLNIVAvGmZrvil
UMbwSfRXqIwrdJ36Ho5WsZ0dAKTFgiKVC5TUROFxsb9ApQuyVCzwUjToMYSjanicFrSp3VrFWqiO
I8sX+TRMMa+WCw5VLmDUDEJqVNsHxBKanAfgqfRhnwZoqjhFCUZZAKsGfsqV+IKusslCOaYOwBHP
7gmpx3qA8U5Cb20tqKCoOEOPah9LG9RJKztnM/VN/sOE9jpBfU2hv9p1R+JH2N8zfmGLqkDEqsFF
rgJ8tLjAmu1PeP3VFQxejTB2QczqBTa72ObYazxqhAjIZJoCpXUa8LTdAqpNs2omHpqvk2QiA5Lt
sEBt9RffVn6xbqcFezubAHCZPDOndpV7bTb+Ic+tS20KPPAd4NwCgi7qoILuKFDdyAevm8WIIpTy
w11nAt/lgqm2/gLkVQualx7ZmjZnA6+2K65oGWQ76RryVKRAfWHCUxhxmt2N5C6A0fji/7oLCphz
0YNyS8xTU/wEadj6NhSudxwdqV/LBSYcL1hhc7Kr8Fzj4yJWqIqThkkp3VjzSpehPT8AQ86yfpsM
lW98ZPkoJKm1eY9Puwdn0awIVWqZkLp001cG5xfYHHRaLsou/XMQBfSQB19xsAOopYZ9gUH2gD9g
3FNCl0BocTXcjsWC7wUtA14kMYq4Y8rQ2noFqcHFQ9uY61SMEDsgGxos5Wj28lXaO9mZBoFdGxuj
GMdo3ld1MzfNTUWoHGs3GGC0/S7gOt1is6/1WM4lhVfZec1rRSr5pZnrIcng/ZJ0ldL/ZKaSctIj
vXhfUoNKEnzkrPWwC+hTE5XmzHXTXYKW8Tk+brNvzQeD8Ak/2kLNzVn/rYhywNqZiOtHwjcyr3LN
8Ybu91SrHRqzkgU7N8Uz7IzxfhgZzTI3Q8S0sxIBMCsz8IJi6g7CtdG3LXDFSRtPceYm2caaJeig
zivGmwxpuw8AQv1w50jNG9Qo4YUi3qjXrCQKEU5Wx08hiSHF2UgnS6yLejJvZz14epej5QzXPTlz
JdyOsjwxuIsPVZkb22Rm2rhmVweDFMaSwGajGZ8zhvZoIZRnv6nYsTYoBKNbFU/q1lPw5jpd12sv
hq+y5w2YNyhl3G0RKcqZMp8PyVTWd17bAE0eFZQnqZhsrBwMoAvegX6vlaYhgxYPMmvNsXPloonK
VlEHeUUYggrYFDjyOz1nUFtcu5tWiPctusxtd+m1LO8UHJK9VM4qJt/lNkh19Bjm9XhV57XlYsuN
5tf/bIj/G3/csq+xe/zjtvHfNsT1e8Og/K8mud8f+vuWKP3fMPGYclGWs39ZbG6/946JdsWRRY/Y
diQBCMuf/GGRIw+W3Qm9g01M7NJW/vuOaFsY6xZfHSA19jJmeP/Ojuh+eSX+tCMuph/TpTfNc3rE
/Zm/CMX7xMpKLOrVYdRSDLQrOQKuobYF+7hUcA1LCyM46GwfxTozrhXe+uQ8MDbb6JyJ4aaxe/GY
hon9TM9wuqs8q3zQrRe+YTIiqnW2h5qJ/uweaJkxZVk26KvEIIpLZoQZrIcFFo7rZsQjTSRQYF8z
M47PmahY+kAY2ad+VjlZyNib0RRMEwnGGe6rcTPrtPxsC5TCKxlMzi4zWuc2pqF8R+3orDFBQAAz
lWGfmnBagG2eC7nFsGNspwgQaFqDZL8hRDas6T+G9hFhtn0aIKkf0bSY5ZbIT/1qFrypDTjE7iev
suCWnRKcWdiXiN38WhHVJb182uI9s49jSArZmgM58D58N+4hYWAmGYcSN53wgx/c0MWFV7pAVcWc
hD9mb0lWyEjMea5nQ/K8vLNnB9b1czmY2QUMOkniYxLf0mgoH+sWZVvXNnq6YnmJUHX1FqgaVi+f
oFVYtjT1hWJARaKrfw8kZ9oqWq6oekTIrmnaSUjHIR3lPRmi9ZuIQIqHOXYEAKeNKTZhIB3s6flQ
7STyB0gn8gjNvr7NhAru3Bah9XXqBO4BbG1NpUGWd+4laj/H8XAd94G1G2NNCmvi0r5BZOrfGw5X
S5rFxTqgdX8oRAQSJ0SCGCKLPyYTv46RJwSR9rKiF6S08TA7RCt6MhUnpx3gt+RZ72Cot1xEl0bR
8ZmFTQGXqO/DXKjXBofxc21Ojk37RtGVdyO3/SGMwt82YFC9lQ/W8H6skfBMkxM8WE0S3dOz5bwQ
jI0BIUzbb1Y4ti3gIcO1QO8aw7s/E+qYQZS/rmtbktkxmdHJGWEEHUhz7GboXmyLxJ/3xrUVGnpY
DyBrtrY5+iWnNDtIu2PsZi4q1qHuL5JspOwam3hwR7NI2CvReN63UkzOTdwaJppxO3cMc+UTuDq7
a080s72PqKiDcGWk6VATS8AX0RwmkuP9V7VE1hpdwDkprgl44vcxwPM7gd2rBcHk+zugGrOFbbtq
DCig4PbNY45iP3kG4xXAKOefZlVy+bzIMDIeIEOAHclC5KSkFie6a59jVZxD4h2u875Igo/UNVK8
63R0Ksc4RfSfyo2ElPQN50eyA7YBMmnu5m2I6WFnevxvZ5v5Uc3R8JR0gDKMIK5uyN9T27bmkNoL
MAlsWvQ0Ulwsq4xr6Mnzwsg7cHsbjySdhvuq4Yiz6l27qNcmCPpNkloKyMdIN737wkqUvIfDZCZs
trq3+s0EFevKgNh3rHoT2GBQXqoZOWfahscUBuQ68KvxNCQp7BMOLVuHPgQd+HE/GI7BCYOVJg8x
mISk//qCzkxiCVwpnTy30/iARjvayGjYk8XnPokGy2fa9/2KhI3qFq7CBa4o0L6GqYXRBtQMjqLp
ldNX92sPkigxk23qllcmoJCfTLnOJmkxr2RID4dxUDkgQe3fprpi0LXgyZy81XckKJKSh4J/NSTx
tHe8+Zwof9rnDtrOGL77DisaiGKDRwlMAOukaap6AzDgtQolOv9c3nKSA/2YcUS3yLsjBbvZqxAl
fuoZ5k3ToKqgC+ivkrb6HrDa7stE+NsknMJdBSANnwk450pY6jAjvFjnWhsnVOAo9PJJr3oZvVWJ
BdlVxMk6k1O5sVCQrnIOmM9DqoYD9rvuGzkIHRfGYOyjZvzsG4+I3zidtl0ziEcCoMM3O3MZ5XyF
dnkponeYoZaJ1RZ72MEuEFqUCts29Aw0A3VUgRvoM+fkh4S+ITCR9z2wuj1KlAoMUpvs8QUUXBXe
LM8Ts5IlLnZJ0PRVspxqFT1L5XLLukW4bas+PoMDUd9xooBhmDl+v9QyL3ai14shxPJ3RdsF+2rW
9SvYHvMZ7iiyKg2DrBrK+Vz6FjHCqNQOhV349zB7y5uWfO3b1o+eJIE6yEMDMhMQhnrnxgrFuOrH
LhMnd0yj6yArfNIsy4Ws2iU9AkkLcOiKTtK8cQZOwm63wJstYZ/tEEH3XMT0kWG8kUxRIceQtcxw
rUcgIOuo5xjYG09dbbbPXHHUQ0k/1Fem3VzQgFf344yKx06zcuN3ztHrcy4DZ9iZo9WuRxE7B8tq
QnpLjnFsQpn+tFun+Ik5q9h4MWGVa5Bbg8s+6JFNK9mx1+mkoOS5ifiGYlZfYgyzP4BARFvEzP61
Cq03I+g/EwI4XjzLG1fGVJprPG/fSsc1Ft9DBksCupUWrHPzpMJvUePsR/JYQ6//8C3l7ueKynlG
47y2k+lloihH0FtZKFKbd4whgGZtqE/xmG0bYdU/oxDUe5YaFeI5Oz1oi6ptbc0TwbpeKO7y1mu2
WTtkhAl75zLqyutibvrtkrtBkznSSbce4maot60oZtqAS++qaH/0afw4AVNh1r+GFmlDCrJ1fpAi
RT8Pz0JRXLG4Zq5aDjPKBwvfwFpnl4OoGybvVpY9Yj6qNvagzLfYkskBiLX82YiG0734DBkckTBO
WrAhX+Hdm5vFYQoB0JSnYCJtsTYXepatXqsIdfwc9KehJEU2i+ua5BCVbfxIE9EyTgXMsfroTgDg
Uk98S4Ypu8655nEYe+gTQZ3urbSL17WZ7kkark9VNz44c9wuEx2GT9pd93E6/+g4f647u68eIPzh
429nvuuwsKdNPpV663oVNWzZFruxr+DkGP5HGFkvOI3DV1O59i1UgnyN8e5eiY7ryv0oLABlydy3
2zpO6isohdVVr6yfshjWnAt+tH6mYkKqQC4J0lAPPlEedEYIfE1UTLgyqpw9JxZ5EcYUMRQZyPzl
9HgLyCzEFFUBnao2Vd7sk9g8x1MLGV3WXKLCj+CsjNaGkYA423X6bYRSdAmZrewpi11qNask+zPu
KyC/xkoSteGS3rpy2NKvDdWS3uPNT12a7JfDphLlLbDWCAx8cGXV1aebRAdlUajHhnkbDi0yNQhE
yN/WTQtgqy7emjwoQRiNjwMgGEYMt51R3nBaS9Y88cR9D18LnyzGKt3jIUu5zd0vEQQ6V5cwd+m4
12VKJrpXqHIdw9xF1u4SfY777M5qUAP8p/D73xR+jFE8LML/uPC7xNWPn/91bPP38sefNUO/P/CP
sk/8RhgsEDz7D43P3+s+KRbKiWP+TUu0dDv/n2KIR8Be8GihQtBYKkK2ni7+v//H4ekcaAUYaYnj
+HdKvr+VdH8u+RhZYncGHkSrlvxS+Yt9XiEBp30fVKjdWsKNCTBD4Wp1xLb6AYFUlvsyFFrf5EYN
gK6vX/LINY7mIM9W1ePZK+aY0Rybwn2gi/Iu780nFr+IPTlX6a5y0O7NvWEfG8G970yG3KU07wFj
yTMya9jPo7gDb9+8B3ZxAyj4xjaGfdjV4aZrCBPoadqxAPXY+Jrkszf75FygyVorWZdL902tTAMY
ElIQOoXmfFUF5p0nqMaCZnivRjxVbtYQK4UdsumSzzaH2F0QpL2VlX+WNie9RAJMjspPZpYgIDWL
gIuzJ+mZ6Gc3/TTfOXCLzYi/1aTGaoyTdw6ArCpq/nC77JRr8VFJ70VN7Q7Uer5uith+ZmJ6SBqg
3kyggm2FHwczlX9mlPiS6fxdmrPYmdFwMZvsZvkGugKlITKRz7QGKNdGkMPtnM3FLpDv9pFkujPo
x8geLj6QqzWJBwxd8+BjCJFJLrs0Tp2rrLeq44y+jQjOli8GFTOS75MV9xYpXCOu0Oky1M5LbGen
aMzfG5W+U2CcJZIRwjsZdDt8IDBlRDFMdw7dsh2BCTsVYA82nOw0O0RhjF0MgNWKUlLx+KKsmNNB
CFYNgr0JiisLoM9T0GNjgJ8XGct3GRfv6CuGlYk2A4FURaQSr4UzZQLrP98BC7vrLGQx8XzFwlys
DW1e1ZJZos7iTzvnr7kiucmy8YrKzD34VeCtYJiqFRnST3PYhRwuPZRPgW1sspYX0oQFb2JyYa4b
Nz1V0/zUOOx2sTs+4iInsbCkqRHjbAgrkEd6CLa5NX741XylrShZpzGpEpmSL8lofqd9exsMiViT
17SbrO4wo2A6qFE/Ul8ekqTuuFDtQ1TwG2EFzdf0+TvU1/OVV01wbgd+z4BWyynAtbnltNWt2Bls
fGjmUxmJj8CGskdkeEnDNz8JqR9V0z86Y/5ZmCmeD/bUDej9RzvElZolHTY4a1HMIcxaC5EkUM/5
3kXpnUEvvFSqBBftuOfadeSuWx7H50RDwrR4sL2XBBf6wRu5HA0xnmvLqN/SkLJXpvG0aYxQ39sk
EG7yMQIrqBzqhQA2rpKTPiF30ceWeK/jqA3jNounHBN3XdyWRj1hOM81MndF3Wjk9kcn2rdJN961
8PFyc9VUZE5uGo4m6SYolE2/Zx7eQwS6xiqqSYLbp44qn0AHP5H24YGBdrDeEDqdQJkPz06ZvTU2
Ct1szJGKeBOTkGRTdxPpw86IxIoC2gM3PjaMHysky55UZzpHdyVG2C3F3FNliGjd9q671b37PpZT
81GWSKghT8TbHL2MT9rGql7YkQW6lg0E/vBOdCh2opLLf06tD6J9gAWoAhuyNtfeaAkCMOgk8y7I
+525DBUyk80IK+gWCWK/R+QRrqZMvkjDO/eWGjAHNp/G0Fw5Xnb606bzP6CWfkE7kT4cQM/ymagx
HnPRevyi+eTQjts8qwi+oMND5d8tScvnxFU3cyi8fxMjs7wamCX0147JpPBXSAY66r70JlkeSA2t
NqXAKUF2+sqzWdD/+eeitfnnEd3yuWzbZTbMYAk22K8NyQGaqJ2GdXWwuuw9WMwMy3KcigFPbLtq
qyP/Ze7++Wv+CpT5ek2fDRyJL8kY8pfvMrLLIPYZWBymzo23bqsfESTla5xOh8HAL758XtIKr5qW
1e2fv/RXxuxfd2M+b0AbWErBQPJX8BLJxcMMp6s8tAVs4LQqfGRnxGWxXFwx3MsOZjB+DO2oUcBp
fUp1y30bkJvTxNNH7JH9Vs5XfYT7AE3UIQjgQlBqb7ExXw0ey7fvWRBG8cmrKr2hP7krXH0h+P3J
dGNKutE59zS+1mNVBXvXJUQqovMMz5Pl4Z9/Ug4v/98PSyPcggskIIX8SsyxIFEXleWUh9hqd05l
3pnBfEfdpf7FN+qCsfsfXgg+kFwAtUyf/npnBIPwR/6QaxUx5BGn7N0kEmeLncdelV6Qbigybjrg
kve4vu6YwxX30NqStTNHn0qzLi9HlXThKaDgvYpINFiRkfKIcetsN3of+yz3bp2QaR7FJNmP1vgS
uXQDi8iqt2MyJVe92bSX8r/ZO5PtuI20277Kv+74hxaaCDSDO7jZM5lskp1ITbAoSkLfBpoAnv5u
0FaVJZft8tw1qNJyic5kJoD4mnP2yfSTbjn2ezsRxy7xETIyGr5kJPotTMjoQP/KtwjSdq+NlCSa
+ckH5DF3isOb/XE8yUMck58SFcyTHJY8GbJg/I7zrTc1zsq2+XcHvvGpldmEh4Ya68+/sP/whGEz
wYQajptnQ6/58XME31M16GHLw8zQfSknNE82zLruyhidw5+/1s8QnuUOZBMi+LaYGUBX+/G1Wpu0
NIiZ5UFmw51QyZE0ub94YL7fST/daVC3SKVZ/jvAevzjayRxAxvXNAlfDIZ6pxKYzyKc35YnPc38
hG0lPGa2OBBUcQ2ZOd56ZX40dPhRpelnnCDgHwqmQX6eOoch5RCPA55O9VRcWVb0bXZHZ+uFSXbI
HXifbO+wTpqzOuWJCze7fvQ7/rHLPOgCUjcNHwTVFQRDDNoBixa7RRHgIFra97rGR2gn32TJJdgk
2RXGXIYK0YQnJaVABfZPhisWz5J522B2d1UJExXo5y8d4B8y4ZYYw59vJL6LgHkGz2Eh3uk+b693
DGrU//0/1v/ibOmwR+G3tsgcXg1xgSes66ng6TmvSKPo0BKBSMsn/5pFe70OFZrf2SpuupRrOczK
LX6/fjeGi5XAtSoIJ+Yz3kxn45us1bPBvQ57z12DVgdga6cbRGMGWSYAa710ejLt8W3GRZt4yb12
qA6RFmGYNHDkxubTRCG2qsO43jv5uA/q8S4izHOVtlyfol4i3NwB/o+BiavAk70HHf4U1O3wFxyw
/3CTcGYs/7EcQsQt+8eLaowwvnYj4cM4+zeUOEDBR96OMDFr1dFffCNQ+X7/lTD0dHisWYDWfndP
NgIZHRu58tDaqtxaroLPF6bHkJMqsPh+IPcyvpxokAabxxSKieckyq/cjAKwr0IXVnFQw3kZmm3g
spCHNwL1YfI/q8w6GUyf86BQ6xhYMSEEsGydWr2ReXin8+mywOm6Wi6zyMlescRTpRJSls7mVdPD
4iGscE25uh261N9hMbl+by9noR3WN/xFCAFHl7E98vpx2NVh361yIOAX2te3701QWDK6HbusIrtt
fEg6Gkmf/Lr13NDqyXl8aKGnr1jirAJneMB1cYsx7viOUrK8nigugq6WPxjoxyDBLRdk3Q87iyEc
CKPsSmmJwXB8wOxNAyEzg/upNtZ5Q7VkhumVbjLMXzV/uzXkcwMGf41aqDkFUr+1XbcZWYSsUVtc
oSBmoaUpxUUuntN4uBsd4YLskIehLOC3pEdWU0SmR9zAXZcfaYr3rL3Qf4CzWhHs9OSO3VVuyU+x
Gkskr/J6UANyy3ZiFznuWcclMLrb6tKnss878cza6q/OY/c/3N7UOshBMTBxRf0MJMsnJ21ghxYH
5U1vpRrulMm5hzFhSVRKN0v99d5qV6h4EFBT6b3f82Xc7aZRjasm5cca0DhZV6ZbVKAbf7GhbPIu
ata27Zds2PrpgDEJ5EUCngE/YrJtyjx6A7YUXNUtK5I54lwk0i04lTzL14gyrm2DZ0zaTU9479gq
QbWDCpP0ax0RupH7VNYYFmzOw5gh+TqNKLO9tH+AbROvWru7a31a0qDPr9DL3wlQF3t8TXqLB9zB
2jlf4s1lY11AziZkaYUv581VjFNb1lIe3QGqLvcakAXZO13/4Lj6dqnmO+JCfjlf/9Ea/oXW0Ebr
QM32xxO226+gxjFovZbJD1rDX3/w+4RNfHA5xS2PWu49HJdn5XdlhflBoqdB48dC4X1k9tsZG//I
Bd5qO9bSadAL/Dpjc4IPlOB0U/DeqMgFBcLfERu+90Q/1BueEI5D9YS5AsXhz/UG5abCdWtOB4lX
CxD8ElFA7MXIFR5qOnpOPMtZQ2Zvi93YuU2wQi2GK3jx++/mph3TdZzD/Ifk0eWS8YYkekrxRKT+
fwO1HYKhcHksT/SgjK+0xV7Il/A0DAWziuXyZnaXsDvDUTAQPPIQoBvFIRlfbRrPe8Oyq6dWTS2i
qCa+tnxhbj2yHh5D23Cw4ORevG0DAgsw7BfNfZS1yO1MihV/QwChh3HcIc0OpQZz+YoxKOOeOmDW
1uuQg748JN6cfDUojd7G2UiuND/zLCe4VfAnAnGKi5zRvuUpTkrMjSikehnZ2wrdxG3gR/nlwBb9
hsCb7moYlbG3wnQGGg6mZ1V1g976TMIg7UXw4yUfylojEMYzBFwhLwrsUUEdwr/KJdS3lo/ZMjzM
er0dm8cSoPm29Nxl09VEWzvgkxeJsBB/BMVtB5NwR6lWnM05r27T3m9v4tAX7HXNrDxKj3Yq9YGz
ZSMZtdSZrGExVlyhOSe/bPLckadQVoNnwVb40fK87gRX5Jk8+e7eUgrej4/EMt/YRhrVK6aA2b5s
e+dJ55kNdMPx9wXIA7xXGJaJS87gwzsmU9fF2S3loO4Ih/BJL3dDeWRyan5TFFlbUVh33nBbBHm5
UaNogAqZt4JAoWqNG9y5JtW1f7GmOnps0dzfDKyh11gnt4byu7UkwmLlxV2xd0qdH4O8DU8BRNGz
NDtxlQn7YzIKgtYqM4Pt0k+7kgXP/dSTreIanB+jWYAVsrp1lqXpXdg35g3YNG8TajFeRG61z1LH
3xYCOUfcm7CW5qpYPPtVSGZYKFFWFrCOxvGNnAWDCbLAmxR3uXXHRR6taOCaC0VZuZrJqthaYDU2
GUXQBiHNueJqI4mDfDiThQkGVJcANfU8F4lki+sZu9h2LdhBPu9SxXId9cymrN5KGOPGxrPwvOgC
K0lzJ/O6vprQLh8R0xAJaMQTu0R2Xrlo42tnwElYctlSeruTva+nmAkQ9fdihwuzde32cot9WN9h
3ZCrIUpEFe1dpCyR9Uj6iU525JSNAO2kNQumXSlA/ti/Q0iFfxYWX+D3REogGLmXyjWlQIKYxdaT
JbgWtqZMk0u3Nb1z58dh/FGLGcBtb6W5syuDinU4MpyJ1x+S68Cf7I8BuREmAH+rHdZtyEBwKxBU
yWcCQ8r0YqxsAvPyiviylU4x6pb7tjLa4X5IEjHed1nSY2CIIuxR15ljDulLlnXtXCK5gpyFP03S
oQKuCcjLU+R/brjMouilwC+VM0q1Fu6dURVcnkx+UUZOs4X6BsAIvz5qHC/a5GkJw4zSocsiZi6+
eAFcQDqvlwXYC174jIJ+WAGIIIKrKx2yesow61DVjklh0NZHCRAdRKpd+FCiBmNo2mBVgWrOZp0b
y9Lb9+Pnn5P6r05qgcjwz07qm/ZrVJU/bMF++ZFfz2iOvQ94Ndl0McoD9rAAYL+H29viA3Unuygp
4NPyt/59RrsfOLgDfg6/kPm+8Pp+RrMHo9XitnSYfHrCNYO/c0ZzEfzYT3EnIcH0UI9RDtBN/TyU
ylQ/ZyMGy9s0C5w0WDuWiYmrjTL3JgClJc7CbVpFAUkA3i4MAxZ0q3FI3HUWDtUIhcVxLQSIGVwq
1SVco3d4J41cf5Q+Y1mGxjhlVvVQZmD8SnO8BUNmfinI4MEdyPYNCzYhIwSy2FQH3CRVbGf+sK8C
kpOYrado3ktyxaISnhCaFf+zYRNWwnQrOhK21KwqhABr3Xn5neQ83INqmTdOkJs3WZZUwxrIBuqk
xm4LmsK8bnkmOsJ49EzjMyOyeFMg6gLjFXjXwC4S9vJzetIZ1kFvkP2nMQUDKzjUFxCYG9+1np/h
uK/0dDv0cxhsanss2q1T8xuTmTkTAauavCYvLY4vG05nhBTRusNE/zkB4vSoBjdOr6WtjY1Kau8m
aU2ep1PChm2du9BBOvhiyBkDHZC4Z3bJdO/JbgnMCevpmQDpkn1LQBo29u3o3hNOGDAPxl24Bkg6
XCRuGF/SgOtn3ERkhblCmxfkAw50upkqkUamhbXzOjeOVuRN1x8JZmmZ4TWpIu5yoG9TJbmw0ADh
JBfh7N/42UhkGtI8Lol0Tmw4WhobNlktSrUbN/eml66HrHTLb2Kb6OeGQiOfRJyamL2zVSZLtoJ1
wzdM12IbR8yGVCIYiERkzEIl7Td9FXvnhh45WsE/iVhCdNUZRSw1WcXI1iSB6WzIYNyWRDwdQwGD
YdW20v0y1gHQAQrba8+2ZhYUE85flORT4Fu7hgXNiQIgna7Msje9+ohxfSRtPJAlYZZbPgjQmcUQ
o1YX6C3YIaL4gtSHuAb7KZ5m1AV9ocSJGqvE7RqXFqEX4CeFs6Sb8umdexhXCJGswbsv0CGNG8/Q
QQ31Z/DIiK8UrsU4YDrdmlSPa0drPOEu/NLqmFZhG5xcFJlfCvZMVFO5l3k0dlNhnAaEFESU+bq6
VoafnDAQx5duWI6vdhFDmsjU2G+nmjC2Cx1NHOhUN4TGGLlrxocpZVMG6U3AAOwAMlrrcY6M7mC2
hbcrOTRuEz1Z8zqGnUTN2oYFd3boe8t0dUo60uerflzXgCiG0wyor+EsQVdacdKQ2jcUBHGapdEy
3DPKIELIay544qIvvCs9FyOp5tLctxkjiDhi48wVJ4xhnXogiFitJtdGVeXDDis3EERpmW67KXJ/
fLbR3e2BYjdITE11R/htOp+D3ngz5qDknjJchNI+LhN53VX0FLuuiYtuF5G7+qxDUkVW/tTHEG7Q
oO0FmAeYSaZIQcwYJW46nkTTvWig7l7QYHXNOsGf4wLYjO2lcUb57GAl+cbO7FH27pIBKtV8P2T2
UB9GipAKGdikN35tQFRQCtNDmNpnCK3cj6EI8OeneC9XsjfLVTY16X7Wjn9MYbShR4KirE/aGqtL
z1El7o26zfa+H6ptbkWhsU74rshfo1zG8yGcM5tFc9g5PWxEJvX2ZeWW2Gn91Ai2RlIDVCZCxXqo
Z5FsTCdHm0l4epR+bhsvfU1RAj0C3hhelKmHdgvXWXCvCT1sjBSEbWExfrpoowgusNOnauvGKmov
+QsC/hkMrXxFd4hldeXiaATloNADF9h6oQSZ6CRyAZcBcSrgDxenlnTbiIXCUA9wBFqnIsELMyTR
rbLoxVVV1kgY/DLMHywIvU/DOH8UXMLMTBVhG+B/TPvg+qN3XpRzG0ZS06az4+bCC6BVbcsZmxR6
5BC7PZqGO6gI4hpEGmVRAY7DuhrBA5ChN7vp3m8q57np2EJoPZDlhmrQ2lhJmPvrgfGwWvVDqvur
gtyw63myFASUCt4G4DYdnSlxQ5jYqcineUK86HWeTNfCCKPwCNFh9K+Fn1m7f+qp/0pbRA7Pn5pK
buKk+rGaev+BX6spfxlrkKbAYUKWxzLX+Fc15QuimJgyYBVBcGQhHvp3NUXJRIUDWJdRyfs45N8T
D/8Dh7tJa09lxI+zKvsbEw/r54EiWQ+Wb0uW0exRWXr/tGAJRyPiTJHyYtAmch47nbO7OIewJRd2
lzNha6DImncAdYALjhpget7VLwG366OEV/Ii3FR9hPajPkbatH8p4v9wnfHzYpl3Z5tMg3iDxAWx
AvpxUh/QyIfWGAh04KJ6lbGAamvG5amUmg6qSfKJLYI5rBX8TPEXqzRnGXD9uEtZltqWwOdjEokl
nJ+WkmFs5zSJCbHvUfhcNKQ799ArgqssaKvF5i+9E7CKkiny5HqXWgTJo5W2ySc9l/MXr1fNsKnn
yTlGeaS2GardfZe3PXrXpnLPXuzDH8BEIYEIFt3Jqh34JJgyQduwCUl1gWdFDKq4ie3JrFkWLkeZ
jyFgNTKhoIGDqkEJFxsNnk0kukPq2i8ARTKoKKRSzhhPLj2FHxY3VH8XoyrewS8qFxeC41PoNUEQ
r/ENpuhzhfnRaFtjS7TvQ88kGxHY3PDE89y6vG4pdbYGFgucNJUzHICgMkkxZocCi1pqNXvjwJyY
Bfia8M14XdBfPiN7RBOGoh4W3JiGG7eduo/Uu55CAZaP4GutWEPfkL578J1sAmCCvkQHaEkMCBwA
5Vy7ueNETc+mojbcMDM2X3JyvTaA2c0W8KkOtmPvtMkOdDygiYRb6U6HfgShu2ncfDWLuHuwKNe2
ZeeN/QU0sJw8Sxsnp06Avq4tZ2RPjLrW3BVWFuJYxFm59PtuzfBNRLNzWeqWczKKEtYZUCKWXRVh
epsa4sxBDrZtYHii8BqlfGb95W9j6Za3uLP0TkXU8MzHYjwBCPLJ3CQqYWcCOtq1HfMykEREn5OS
/qWJbYQCODJQ8Qwb7tTggkCZ4m62p8FZdVXPaoJQ+o0vO+81JsTpMIPqIpe77g5T0hJW0NkdTitM
GROau0EQgjBAAV8cD9ZlaPj6SIUZPsE+7g/+GI8MEjwZfwWdM9xYlaUlVBmv+Gp7ghRqG3jHimBZ
7FeBFTXJimh46aDVIXRpw713H78PGfpfJg7M5N3xHs5youtV44HZXkMubyIoD2FpYaHoMsKuCQvx
V12b7m2zGr9k1Nzw9nEYQRmoy3owrzD5tsnrQJVTH4JyEPYN1Xp4nPvZuchNJx2eCbWMgtMk7ep1
NpyuBz3V0wp4VmN0b2XYp+joA4qsNet6NhZd30ItpVAEEjlZ5bRmT9IRMTkYc3KPm3iaAN008KeM
sMTiVhHUFW3aPo7qTwsvHGesUQL4wyJGLG00ZlA9QdZwFKA7b+MxqTeN6VSvqvKcCwtWMZe6NquL
KVPZnYXEl4chBThYjKS8wcuNDrPHerU24KhQXy+/G9Moed+GMwa+RioSseNBqI9dgo1i1SYD715H
3nzA54JHlTzOFwIgqpdxsIEtBpIKZsMylxEds1htsLXW/WczbXvzCsyENK9R4Tj9ukbn/NqqHFYj
pdK8e3+UB/zmMUHtdIqs/XiOZkY3XENKm59yBdwRm+/ozEuMfWiHOTJ5jPfTq+z71qyPxPCZ/A/x
IIHgOpqsiNzTyiIx7hkmVZ4gbjZk+dpPHePCqZ3VZdVin2iUxTvGA1UZu7HviBEXRlvvG9/ObyYC
W0gtXfwoK4UZ8Mxoyr4RVcWNBbgyv2ll3sAIYyopN/40DBcaHbe9MkmuLE4FOaEpj0SAIuz6YTmV
luUviQJQh2mdZdhvStV6n4yhHLH+sFEK1jmNPTkOvjuR0BsTuLeKG298qSyjIgNiCooNW/tqFTIC
AcOhMb+P2GyU1T06enQhQAap3FuYuc7kWjn5xkCrM+z92Mfka/lsapFdYpEWMg1xo5jZVewsqQ8G
LooT+veWRWivcVHFvXyTQ4kobnCseMceeJvalTETqy31SeRpdQl5ND713owpoWv8/ELjJmZsqVsK
eyOHPYqkxMOTHBoPxMHxFJgJ6twILEHVymoKz167dL4+i2TY66upg061LwmT5+k3uGm7JEUD8Y6k
2OmQB75iAfLxn8Lxvywcgz9dmd1k+SuN9I/rMmEvP/Rr8Ugip3Asnhff915UZ99HcSaRnKbLHMxb
JOvvhdt3J7K3/D//Nih/X5U5H3AfSw5UW7zLD/9W4SglhetvqyOLJIYlCTSgfsXEtNShPyTitUO2
qJyt5ig6Q28cke8ASnc7p+j8M3wjJhSSHFuUlyqe5TZr3d54jAEvfMkpeSs8NjwAZlIiCui0e9xP
TvvAYCa/9KMgSW87t2w/oSb3XiTEvWNssV3qxtRmEZW1PHzJizvaXLI7NwuATmIsPqV1Y1QvJYhl
nvkkVe3Zsu1R6g3raI7telcMYxu8DAnot4NvMlFqu2Zyn4dR9+j3cHRDcl3csnbVia2DdqhcB1Ht
cy51RvwMwEMVBwhvWbSrVZ+5pw7UToerMS/wFnGXJ7FeFSPxZ0wVYjgr3s5v8rm+rpTi1401T6EF
DgeO6tAp12n1tqiaJdGtlGisgAraYQApM4O1F177oIX6hfjP59mskqnocY6G6AJGnDbYvkkFQcf6
No65GmfgHMg1zFVWKon5ElonA7aib2eDHJO+dIhl8G2jYOoYiBC/iz83grVmCtIZ6/OAeHbdIvCN
vQw7a8+S4cscTpOS2boriJPaDDj3MDHBXYz2dqbD9ppgpMVfULa3ZuqHqzkwHGasAkoZ8d8XsWEM
+wjZ2X2GTDhZOYqQ4gECw9nKR7lzg3p69eo0244w3fBNTvhKK9XsBr8gcpogZwDSorioqq7fAykD
2NGUpIJAseovfGKMvT7OdkVRIr1nMngjbbBSQ5zrjSuijDBp6pUUI9BBzUF4bouxwFRnAEmExO6v
ZmOob8BOP2ZVEZ2dqFG3Yzx45xyS2Utc+PBVAys8tnWsz1wP1Q7AX8LJqEOg8tX0EXm0Ya/HHgh2
6LG7GK3EQ9adhU9xrZ0DwmfjBgWa7lbgywB3eq1zCgm53hspBjTULkRwPNWNL8G/5O5j41rlPUZV
/KBFGEd6LVNYJMh9Wk+vUcXPFyXyKDKhO1VswY91FyMF+n4E4PjEysi5DGYwyiurluODCCxFT0DU
QLogzvNvFjtAEvq8mXUMS4Fym9nACsGsyFv6Oe8CwvND2ngbBavEQSekvdOycIR0l8z5ksjVDzd9
FNmXltaolgUFcJfijVv1xDmeqdhLttG63A+hV38e7fij1bC+6nLfP/JNg32rHbEmwsm/mqdcn0N4
A8dS6PYhspz5uYeXV+yCUdtvadWal8ZccpQ3jeMdIRIGO5HWXxfa8sGSZrPFKYj+DHcjzhe/fzbd
NP84UWB9RJufyLVs/Oxjw5BvM3IaHxgbQW9EsbwNvLHbJWQ2jBUsGpJ9832KTP2mDEp5HLUKiGSY
spSdO9ElN1aaMHeXMx0UbWFyW4apPmqjptasANxwFSOziqWv81XSGWoj4FFuq7Gv12PIFpnPpVt5
RACsI8OErqPGY0Va4YZG2n4SnuFgIWsfk7m9T2vD+6JlBXmWAbkJwGSEjbK2Gas9eG0qLgtzCgm0
oMqiw4YynUQXgVDeFb7vhlujV/dz7sPkb83qze3hrdTkhN0yYJ8/N2OFRNdipwGmCB9plEbiMYpx
CrhNbsNcLJqJtCpi44Rt9S+dNDYoeaJ1mOF5nTOLeWuq2yOchuhVESz+NR8pldXQnOw+HDHZjXpD
eIDzjDQhOTikiPgrPY7TydbMTUXm0r91Hb6FVSbw9Fnw0Xct1VUMS8JnWJ4q2G11Z2HpQAKBjiop
UXeFkJkWOFmqD3bc6btqFApHfzQ69wgn/M/ZWDDu65PeBqee4wfBVjvdMfbyT9VQytdeIr5ifs0E
nzkyz7nedPRtZJV4uWn31MoGOkxSjmU9TOzWr4mponuNesCBliPJblBJfIGWe8AWNZEntIgtrlVC
BFUwymrdmfoNtVl5Z43udBEZISsIhpHrKA3VhcwgmXfYHE6o5bB7+LX/JgCbf6sM8SWpGxsM/aA6
7Bo07aTNbBt8StzkRnY16ti/CiAYnWKzohRM57d48aUChMXKqPVjZbb3kHjMtW+14OxCOgiAcvEu
YbQE6m0OcGq2FbpNO3bWABgUgv/4Os+GaCf6JNy0ZWt9TBop9mkkCQlpvLd0Lv27xlYs9ykUHyKP
hRgxU/Dd0qzY4i6X+ZWsMGNIVQ7MRc3oYIx6SlZu4XZ7YVnVmSu32JQE990mU9V+aTRQhJVdWzll
j/CfIjcUR97htLHHGsM1QHjahUwWt0VoSOwxE66AEmWhySRpMykzOWGG9ojdKhms97rfCMzWL3bb
xpvcZ2w9eNmnTlmf06bO1ozN59MwFhinXTXGt8Jv8Dupiuy8ImbR7Wj1zcLnsMXS1N+npoujRIzt
lozXbIdYx984+GjuSbJR1wx/uv0YOA3vImlvhih1rG06YxZfCbuA+9XGxsXYX7aJiNeyHD+zAss/
NUhXdtHoZ18KfBGEEOBC5rH3iVXi1zZL1AVoIo9UnizDEMyfSN4LCEeU7gGnsnlB5ojYDIkFWKlL
rNNcG+lbkPrs06AkYYMvDRjKYX5Ou5xARpUmu7pLm4uegmTbk8l6IMdH7TxN5WXAut3DJoMBUeBt
W+W6bjadZRhgs2YiKOpqAG6pyrdOjsma9/6Q9BEcySl2D+PgsFuQV7MA+VIKVo6sDu1dZcm3xqzP
fe9TOiQlw+UUeFVrGjAhjWeU+RBhCcvbJdlMhZGbpGCZ1TU6zLNnqj1bz/0MEJVdWDYuM4M738Cz
Bicj2pVt7a8aVLkrNyHdR8QxmRQ5nAWBqbAwDGz+etznbh8cYDBFGCSKMzlet1ObxFilTOKBK6Nc
w2/BythbmyzJ8r3q6mrTzXW5EVHlr2TcW/sSXBoPYc+Bs6xtYFSG99AJOznMaUgEkrS+NqFrbAnj
QFHLPghKTi05yLKY88Dpz6NtBW9JMTUIrLj8KmVgyRrKs4vilsN4xuwneyZyQd1f6KINDsBqsUkl
s38suumcJ/KTCL3Hf3qp/6aXghf2p63U/8tfP7/+2En98iPfp/CM2sEUMsul+X/36f6rkfL9D0j9
bIdJ+vd5+ndvryNppGiwkDqgBXbfGf3fmynzg20LJ0C/5+IDgnT4d6bwy5D9t6pD/i0wFhf7lO3Y
BBv/1EqlVm0LxZYfGwPadxLviLXoOewf3q+eP5ym/zzrX14GuMOShoByGDXvjx3bbKmWYd5gUBcL
64Hyd9o4FA43xTgA8fjz1/pJpAFRiJUG6BS2J8Sli3fDz298CHwXqQoGJ1xiL4Mb9qbDlSsxWIoZ
PFLtFkCY/vwFnd+tMgKJ5pAWlxWtT/yLuTSsv3lJnSnZUF2HIN3aMGIIXHWnqu0BAlRGUcm1H4zB
k0kqIvw7zFckDZA+M+1hlRDA1UhU63LglADyAaOjZlJ0CKplzTAFrfm51El7amBFQGGJgv24qL0L
ZGWcxxpEHWEM5zzDspAbbfdo0b0eg6Gtd0ZYJNfh1CXXrDwldSCykP3UmMUFO3NQTxT1ZxbW89eA
ihuQniArsI6uzH5KtqOXl+u+zpk9wtq4EnT1/jpOeTbZqi++zc5c3czOmD7ahLiuSjPMd5LgQALa
wN8u4qyDWcHdb9Di7/0BmURL/O+WsTsHceeoS8/qqmsexxg98sx5NfPIOBD03YDWNcZDA4SGE1AH
IU5mw67elF8UJzSW+hxUMzF7ZjP69NC+2JnKbl+SzMBas9Fx66FG9ybCadXLstmZFEHNdbrzStak
VMlc52sEBlBtTacoP/etV7+khGJ9THG03wWRyVpiMWR/SX1VozYNiE3AYzrBeDHSRO/awWeTa/pO
/DmLc47MpBT5jZnj18GyHFUncqv7y6kvR0KlZ6y+YdJubKyPRw6xSCEbTeVN4lh3MciwdaghQcZN
4MINMduXwquGXaXNbucP6CSxxLrFl7YoYtBq8dvUpvUmcgiljhD/UTLN+PG2ig8HVkh+1eQFC2PH
Ns6wruYTeZYwvpS2sgu3HExsz0mKvtWojHsBb/gixLZ5GMZSbZ0pyU5mGvVfIuV2nzMLVcR2jhh8
EFCQBEc+ArWJQ/et6fL1aI3tdblEDWkPpigTyZWbCeb8nV5lWfQYKMKhGlJz9kZNsh0ALr3mTKUG
s4XJwofACq/uLlNY/Q5GcTQPrumnryit6OMN75MTopyIK3fa4kdu7sIxt09s3W8J9BmZ6Pue4NLm
7sHNP1w5KE3RLQ9fdYFwU0Kuusrscv68mJDIu6jl51pn2Q3xEzZOm667g45CCHZH9QkebgtD/Nno
W9TVTGi29jQrHCgzYOWArQJRkv06soJhNxXiXNLFe05Y2Yck8xk14MQecFOWbkIHBX+jrzZun+k0
B7FaM+qcVTpssqjI4P/bS7DmlDdkyfljPukLUh4jUiNjdkom4ZsgGJ9QqTDeWGm7V2PEB1E1m35C
c/sg2tSPOmCQqfaH8cGbunhLn40kUk5xm7FByBCuysZcenS/LPfjMLveszZE5O+8KbNB1frY50Fn
GZO/U6nCZb2Kis7dQU6do7sBn5i/c+pkiK5RrvVIyoq2HG8j14h8POjk/caXAcQy8EIKjs+LXcc9
+RxmGYKZHluWZk9pj+l112iekV88HfNFxZDUjGNGN9+391nBmqPZW4HKXog/z+7BQCT71ix5DFeF
hwfGJIzCCydCZkPHDtkx9iSBSw2aesUEDZm2NCA1yW7h7dkYbBgIyINdGKa30hneOCRGgfVgxxXt
sWqWf+wx9LiHjjK+wRdclmsg9EkjdpwLwjx5XbJ2J4Zd2D1rZZbHRNPRQVhYRoJNSLipQaTsZSME
raLHwGv3bpzK26TcyhqzSKlMAoiNCU6dgcjvk275UwOg5R7/GSp1Sui+3gw0CaDjRP1VYB448UaS
aIdhsLqsGfPPm96NciTz01hd+GYe3OQycV/zYmEEOkAjdqHyqD/HzMvIsSp4bwasfUYDRld8s/02
f3LMjrDBLHXnDQKU6j4qYOSsmPj18L0qlr7ct/nmnyrwv6kCbSia0J//2IRy9cqq7WfEyy8/9Gsh
6FHSoURlcG4KakpinP5VCHoBiVGmJJMJXzdaCKqn7wN1TCZUS/hd0QJAg1tq0e91oPeBJ96i0pCe
eFe+/p068HdFE3N7XC54N02EDy6c0B8qmNLsU8Ak2XzwIkvOPNVEeYrQzD0Wi6o9iqRc/+bjuf2l
xPyfsi9uK3JBMID+rvCkvnU8H2s3ml2fmfSPL0icNA+J2Z0OWqft2TSGYe26Y7L/81f52aqP+gVH
8sI9leDhf+ci76Qyh0bGGtl4g0fO1s05q5gTJiRybE1j5Nmq2nEjmtS4U6Onf2ma/rjspRj/qb42
LRcwATU22UB8tj/JSAA/kqI3ed0BU1muyVUnAQWrjHkYGLyfNHiUo2bgpfZTiE4Lh6oTLuHWiQHo
CbzCPfngVrR63yYzbeD+jiwsLf48ZsBGMv5ujuUWxWRuQFvVdUp+ogzVoo71p+lb003ZnZP6BMRr
fz4whlsmx25DkrdsnsOkmfbhUFBo1pFFglBFeAZpTjbL3//P3plsSYqkWfpdek8eEOZFbxRFZ5vU
ZttwzMzdmUGEGZ6+Pyw7uysy+2R17WsZmeHhqqAI/3Dvd3WFcI56Vd42JCM/EYU73UP2isDwt/KT
eowCpq2H+U/CjmVHTNLwUvQs+Npsqi4R87+gYfOOpBLB5SWJ9PojSWf5jumFPzhOqX9pscJjSXWi
qz8w08ccINc1tttVWOXxmIM39XBM7QGs8TV1txWYklIBUm3GdznVyZ2tlupSWz47c0ICybxy0+YB
zSR5XgOT1yDrXHJ2nWS5WcwJFKdejluTkuyUA9t4aEuSFNmPT3tHGaAnu4WPY3bDS6aXw4vKFueR
uyNCznQRVgKuQ0901vdcjzwPSGKCdKxm1kpR/Y5xmzujZKUfnNHnGRrZsptdhW7V0NKDggj9hznt
/Kw3/JFZb9pXXDneJZpi66jiznjqyS5/zbqxuqxkhUtZelwRP1O0ZFY50iI5/cKSBZFC2EogQmM1
YH5SIr9KJ/Exd8ROwPao+bYi/jFmjmoyHRQLw7OJSrCyevU9tTzOjEPoO9K+ONYeN3d25YhKMSPl
qjWrpgp10I68FT1EE4udb10L/7RmRPk1Hg02XoSn3MIusYPCj4ffuc4WG9EoGxGc8hwaRv2RTmp4
iajTb3w18J8il2MvS17CxsQ39kdN3kb5+rBryr7TYhRUFlEdoWNlaBF9XqRDnvNTRBk2/DbydF6Z
mtZdbHEnosH3NlYleePD2ijJPey5rjmppC4yg2AaQetvO/qmihyOKLo6eqS+2VstN9WYzM/Iz9N9
VfMwFI3Kd4x2ul86vLunlJxFNLiIFMgFIhw95j5m/Xqp158o1PvhN11WvlvIPgG5v3AnLOA9DCP5
/Tf5IN+L2I1OBRXOiHHqBCW+vIu9P+QxUyrDbIfP0UalOCat/aGTSv0moqh/iRGGAkjS8nQVpzC8
ZrbH3Gb43VmuvJWZzY9yTcqcEm6U42rdDmqUvJOlad356Hju+jkynqq0le89aL0PjRlTuADO2eFr
qT/M0gaEYmr2IxIljx1DRhynhw73MyaxsgpSE3W43+DB+/lyXsJDwLZQu04IpgmCIQjgZvTm9lW2
Wn6d6w7sKtk9RWAw4T5NRVYGzqinh64W7ATZOqV7m071WyKu5jaVLBODGV0CM7vcv2T67JqUwyTh
dAi7PfHq/d29M/xYedKmt95Toypx+DA9q6BjdYtWhaZOTssNpEzsa+jge+uKYIswAGuanw1v7oLa
wTy4QbPAZlYtzo7foU2StmAvt6mnjqOpr2772heEnGT+ydLy+05vtYdaL66a3d9a6Fx3XuLaDwtZ
uhsbnMxtY8ePkR3dkqNtbkEPxIeYJuFYivy5tS2kPEXUh701fwHp6ENr6H/liSiPWhV/z72VHJPF
QaBv9PJSs/gNydGiDYri7peRtiqM0/Y8dSraocYwTtOCEZooNjdAGEVEjIzp1xdrvtF8OdDHEJzr
ZN5Jy5mspoWqlo30I3W0hL56Aidi0vXYJtorH8gJL4o/aKNJ4DLtyt33rTUHvlVd58pNQwpm/5yh
MgI0mo07J+GBVVgczukcTWGPh/K4zNxIYQzMiCttONCQzqxKEPrUI2tHUul5LCsot4kO7Iylrn4e
7dQ/MNJ9BNbtw5Vy24tR+WYRCq79dyvHEcKy8vFNlwv3cBMX0KKETN2dY4wfFdL+S98S4F4JvT/G
IyYF6gKHhVTkMBOP2m+T/Rbr3Jh3Hi9wbzckvObIqOnCrKJDxK1jQOrPW8wjPTvwhMiwje9NH549
oMwxQYJVUzwA4cjzd1+LajdwcOTt/XQgfhyJobf1beR47mCZmJ9M9UB1Rpo9DGH3KDlf8SVwiMD8
zSUSIclzdQNmV55H6KIheWHiyN6p3ZpJwlPVhuTtKrKJ+AWyBrJP0mmm52U0M9BwDEa8Fu5DsTUH
rT4ZjbN8MmCxj2IulyeZyToOjNY/TIvtH8s+mu/T3MQyhz/ylCMuChxRlPzcIZ8WY5yHLeaKB0SW
aC6j2SApoxlhdktvp7ShJHOhWDajDXkTzHP25joA9zx9HndWtDJ4/UHbqYQlTx8zPDLYF5IuNB7T
1JzYxSIFjLXYfym82NjD2zZCx6yTdf0dhf4YoVb3Ebpt8lG7lt3ksWRb5hNSpqHYWDYJlqFyyB+y
YnWbRIt78acOtx12TtYaBVOZbWkl+Y3Eo3mUSemyBQBPeS6WyHzvM3dm22+PLGMF+oJzMsegtTMj
03/Lco2vtNzKmbZ6pg/HhT4+kIiw9r1R2O8s9NN0uzDpuFhdDIfCzBz9xmitYVlnNnlG95rwch6T
nMhAva7Iayfak7SQxB6+6sxgz1aMa10g1cM0kXXnqKEiaYR+9axNxYoynd3M5edXJsfGHJqLr9ra
Chpo4OCWazslXgSvQgAf376bBftJ6KjyS0gik4NGQrrm3hCpt5ZIWWbyHiqM5YA9qCKdNGJKWMnu
FwmBo0T3J2rA2HnLC0dyCv+pioIU6lmLrjJ312cgp0xwo1U4HdtrCnECYUgl0r5b0lS7arVEKT2k
ZrJDLgmoItYZV5UUeXginEl+TbJfJJpRbpLBsGgz91SFfy++FBDrp8yY218yczNvK8gqpE4GiwKn
jWi3kDLUeZxyRVm2FoxVKAYr32Zolo8mmTaXolmWg6W347askYagvqQzLyW0sy1mUF7ukJ20a8UO
9CUVxOvFJZUGEanylrnT+il89WZqDmUpatr1UEZu/Ae9IMhpIHkFodfKuOcYrH6Z0qmxa8QOOmzK
xJMTcxBheeDjsPqf94mhkS6I6hcYhdI8XF1lM+9jpqdnjKp8/34Yt3HMu7ym2HqXLaSOdl7LX9+p
391uKo5sKvWNGTO19spp/uPNMgW4EdVhlaU+NtUR2cO84nw3NRlcxxx/+MO/72H+heJCyoFDKLCg
X0Kvzwn011apEX5e46/tWK4KdYp8DkPKYbcKVKaah2KtaBYTn/3AjfnAoe9tq7HiYved/Z81NGvK
01/3BXyW9ZMgCGDQzTz/r5+lr826JPatO1gplX/gLL195zq4T+KO3PLZoiBMfK5sh+b43o1r7D6t
bR6Wrv6IUcJctcpUJ1Jn5nM1SvXW95Z1N6Rieh6puHf/yYWjOf6XD8s8Hv2+Z6/+0H/6sKDtc3fQ
zPaArgd3f1s5j7PkQcPbl9xpPb86XkX8wIhmZSnRtd5W5z11yiHLfGaSutllbvufEIB+PKJ/2bjQ
tqFXwnjh0bj/S+Mbk2QoiKdoD2VpKmIIfDPatl6vLsuIdKlhCLflaF7C2TR58UQ9FRTyMtDdYAXA
2Qz5NcOxfyJ0ik0NwtxfMi3cB89hPYsKeTlEWgP1VK3Kin9/OWEG/cv1dPHkMrygqTYd958RMDZK
OVkgAjlMinfa7KbQHlTpz6j7J06ntBq3PrEcfwbk4wfUaCjUDPHpZfJ1BNAfplidQo04i20vS5Ry
jbDeBymrG3ha+VknPONDWGC5b2QM6fncJIl3jBwj3+oWDhBk3kDTOEpwdKf2HSJ+GTZTSb1KutCF
AnLZVZM5n62Ear5R/bit1xMG/JF2HeLGedRsd/5TerFub0RlEaxnsrWnaHGoe8e6IKSBAyzBIUcj
7SHdQ9DFv7Tg5yL0Li45iX9qdZKS1ENVELDAgmAt23GxvfklbGVLT51Hy8xliDxQYoZHyZH1ihp0
ddYzMx5e4kXDt8tuooBXiZLv1BWLO0A9H2MuUkpKqza13RTaMdAqNjBmVBD0awJ6aAJboPqxtivP
SbzUkWUw7TRlfnQdttjHnJIGVML6P0QU9NFWb1lHBszc0SRvGPOKM1bH9pdbmJPkbUxNj9kyq7ZI
WfjGMWQAUolsOpJiopR3J4N9ARvqgHZaP9B9c8SSdfrKrgDrfGXgpbS1uglKXy43PxNQL7Hk15z1
+a5J4ZD3A9WVzpj5EC0dDUVSOf1LlxYfbkP/uEyGfGciDqazmVNE0+u18/PRS4kU5+Lz0tGuDfnQ
RzaUDG3MId2zIOfQw4tQHDvbqz9Bpdef1mxQG4pCsGhn6rkzO6+5pxP1Luy6EOKMNP1OgUcIE2j7
Ok2GedQnTqNu7e2qxC8C3JEkclhLgSlkLtBWGEtcHps2o2upXPwHceo+lGbTv+gGwnVRYQSwW5Zw
ukWHJY0fA0C18AboaqN9FRkDJXLTJRCg1OUJtjhNuqhC+OF1dEaRZXUuqpSFZwQFPVL9yeD/7PRF
fdfVxFUpF+Ld6A43dmothyrhnaikYionRl45ExlbJWIljkt7dld+iVBvcBK8izEyZmklcKTYkM0p
BcB5cXBV7xteoHschHZQe9Xw4uGw33TjnO69dQLke7SbJQkQB5fIiGePgII/UDPiJUy9Rb7jL74f
JkR2Xd/Rbut2fGdUVoveNHECgziioNLWwnn91JPlM8Ty0pofRl2s98Aci6OxPqrTer7rxFtjTOI1
ZRN4tZuaMgPVq48Ce0TKZGRtXoHq0sAnk6UecNFzZ+qMUuTnXSyreFVrxQKWMY7/ZC16meuYUFwY
rPLt8Fifl9iZb6aB6drPzxB6MoVEXCn9MPXafGPFTDzMdlYPPxMf8uAKvgrsacdgcqJKuuACE/Oh
sCiowEd5lz4iv/5nPKDFGpfBUnS2DBy59Osgb0m9eZdLBkJjkvxpvGW+WXjcqmCaY4qRcWIW5sVM
r3T2UVclralEe5KDJYN1wLLUne5VPzCcqzpucTwSgzItfCPMaajN4oVHsAZS+SRwOTH+y3U7kL1W
hz5+rz3RwLg4qnJVGk+lfSdyx36k4NGRlDkDpo6sYSK4YNt+w8vPoMzuRvUNBUfg3ujm50rjMY9E
Uxy1dbgCz5VjjY4+Ov1ManDlEjNDqdEE1ZLyXyrBfO3UwhFnGvz1P/Obn5fklDO7rerEOmq69lsH
hkO57GrcvqKkWFKtnu/+/tNMGV1Ki9EQGYjRVTeK6iJrsWqV2JJ4XaveaoMy3WhjZmr9WiuPpZnc
4czh3Ir1jsNdE+2vuvDrjymm2Gl0koVGl3O2HgmhRyKpmm8dJ38wks1nhC3tU9jimz10Gc/0+ntW
zXoMt1Hdnou2YCLppy41b97wx3mJzufUpOBL1qk3dcn6FqBB+1j9FZwTPdEOKqo/EyOK71zU3juj
WX8/kBAOtDoMIx2+Dkm0xfGnvPV8JqRxXuVX1A5MkfBCbx0UGU8/7wajYwTcezh8XI585k4MUQfN
tu7cHzg2wgGP5T9liGKf9zQio4DEgz/SqamELdrhIHEyPM4OuNsUpfgRu2dxnCFQXBazry62oIgt
13tAhC5WnnZEG9AA/tuWIxJVYcXDyzxSJsuc+ZxeF+JJK1EhRJxjb3XryffEKaIT8wsn+BkJAtmx
jp7Ap4mggODjifKz5TSR7OoRLBLKyy9ktQ71Hc1OyYO9Z3XHFLQueChmfag/8J8xoB6ZGZMxRavQ
UTibjhq3guFyyMueH8/PMTutnhEmR/MZd3b8Slc/y80syrWfQBV9mhpklg1Dm2ei65eDhhNnDmDj
cTF1jrdk4DmC1MFbyxkkPZ7Jb03ToytWmvpDFFOZHkkVUaeRQLxPdz0qTX0FXuVmfofQD34c23Km
XhqLcizxtF2MTHgmG6bTOPvmv0s6TeX2v13UGPuOj74hWYMHN/VpQmRRyy9IvZQcCq3ZMat4yFLW
eHfCrT6GweaqAU41j8JLeFSGnGsAdJRuaBjVG1UJjqx+mmEVFXrtU7f0NnFqms4hOyrKibrGGYqp
at4OPTd89vKFJTgj9Z9//Hkw55UJstGMvvm2R96pkpfKEb/4dD8Jbd6VCRkVIDR5oFOqyhh3Hlln
GMnvLIl2Gz1yutxIZ6EjG915N7X5n95aaidMWhrYn0Gx2+JcE3Sm47oHnSdFSybF0u8ZJPCNoQYU
2XjowfYsTQzCb93EkOSNmtBe5eN53XunLurqv6ty/pvCwyDq9//8H5+/Sl6Dads16Xf3FxM4XGg6
xH+zqkzXHXCT/j/+0D80a/7f9JXk+pO7u24j/7fzx7f/RssHagdW8v9ZUVo65h7IPbqgOWVBuf7l
/1hROqjYGEVC0GVhYyKD+6+sKO0f1/N/aJ3gyuL3sXSMRJ7pAgD+p51hQwSu6jFDnhZ75e4UBY1/
B/A7EjNaBWt418Hs32pwqa+pnKvbZfS1jfJKnafV77PQcFP9MetQjoaNmPK7BJtqvnE0gtV9t8EC
nJqnrmJ9Xg4p81ak9oggahpuqjjgLjsIIsl5IPDuomPUcDe1KC4SIca9W68gNuRD+8iN3D1BDVYH
iFmjs6PI3y9p0hxzy3Ru+pZQ3GVpEy0wMSo2lB4U5hhynVfE5XUfuKXIgomUtcBkOLHPNNEdmEJF
V+DKCMTICZyOvf6V50v9CaLOu1lyM/rhQnch/0IcjoMz7fJocu7GaCJ91XAA/ARrW3M05sg65I3Q
vleR/h9Xpv6dCVvrSEgu5KYJcQXFsDTu00T266HdwFa2xlOWs8IFVJ+hW8HJ+zvTa0Jn7YxZdMHM
lDYhdm5jvYrPLbmE6GLipsMVUotbbVHVcU7V2+BPir4VkEgOEPs5kV336PsdpRCLy+aLtUf81mg5
BsneRuHrOHFGTlrlg6H1Kny4uZtu0Jo1x8T2czcQgmRvNSOEDoQ1vsIxEFzpqvgq1kBwf40GN9aQ
8GWNC0/15g6roX3Km04S70igOCs0cEe2u+qYvZaYH4BosEPnXjTc1Dh/89M1mJyr1PNfW+PKRWsW
59lwo6CpS4cvOhFu3q4558aaeJ6t2eeTAt9RV1bymndpkrOkk+S7zWz0QvatmbHVIhvtWYKkjnc1
P8Cjaohc73/S1/ufJHYyI6NdslCxFvGst8G4ZrYXi8kO2Pan8Q+JdoS6Y/ap0k1VtAtiwaS6Tx1M
Npaa3UuMJ3tLa9FvxEoZlJ2WXeAzkh+f/2TJk4hBrjzc9vglcte0eb+PrS8U5Xg9cmk7e7cgcaGW
enlY5BK722ENrqdrgAVS2v5DHGHfHMm3Z3JL5UHivdPYt6TgDt+0SvmR1aYKxkzTEva5PSuyKpnO
y9I57S7zu+rZr7PojYVYrJ0iJRQcWECIv9Sotz2EtrG/DrzCo3CYc+O984uoCqjc+wejr9RHM+tg
geVofOaNSUM9zN28Lu0L70DTje8Dkmt9SMWMSxlqobWJSOtLN31kmC/moAOZ0hPrizkn5BlQO3Mc
uM1SHMh28T4yBBY3uU2G4nECTfsEuw6C9Jy5BGFaRFcUWwmMiEVRVX7aceI/I8n/IopRwmJozBuj
d+bftmxmxW/CqKsw8qLqDVVdawRFwx6am1U1751rQfVliCyPXkRuR6kNqL87mLuXdaexlV3zYLRo
QeBLeF1I2aAC5upW6BVyAW4AZHYZSB2fLJmCtvH7cBk75lW14Z5svV3zv5PM4zpY2b7GsJVtGnN2
A1ZJ+n6gobkKKst9neo52n2/i6zQchv9XYAXCKFKqc0gdMgQflWm2R63f3GMZxZ2mJr6YuPX5grL
TS0urFtmZB9nACFI6sLEsuAYBFXB+JsicJQfA6Cm5mBpXntQug9D0dbn9s5qG+27tt2S5sTIhvtZ
zfwM4PP5m4y892ZDBNGw09gxfzjjPP5WRTK+w40wbsw2jeD+ji2wBdNGY4uY0FR3yexHUIOELLe4
aoZT73Y+yXm6BD/ayi0bxvHcOE0akPlGEGTlniw5ozSoquLBZ6i9hbxI0CMZ62FtQMGc9PKJWL1+
jyYEpws9AGSxJm3cjZbPWDI7Yr6UPi2/FnOYynAw2FLVZl+Gep2QdlkgZryb6GiG/mwh+au6wGpG
mb4y9ClIiyAuNdffAB056AaTxjS6jgHo3GZ30RRpG+FnDiawMdotRkH6Hjv1KxiW+J5jkURwarvj
EI8vJLVXV0XzeO2NNsLChbTzZaTNY2beeCSWuNV4WvcmL/BBUCO2I4+Vl8rqHrt+eQ/gRUGIKCnA
09wihByAdz2gfcjsBhwRW3ozmMo5JZDE73fKc1VGu1yWt5mv83GdXNsZbZFwYUh84lH3MXUZTetc
lMHHh0Yl4I5W8MMbEk8eLa9xjvjaxqe41zwFaSBKfpuYQ0mFifty32mqvszYzW59NhaPC7/xY8wX
/5apWo7j3Nh7dqVMCiK1fOQW1PBgUdpyiI1i3mXWLBiedD1iZjayeWdzHvWpsZxFh8OQ/Nk6wNN1
r4q+QSUpzLuoLloLE2JOsbpERzxP4qaZ6rimvbVYV3t9fR8DLNuv1/OpqSfjQuvVHDgu3D3DdmJt
0C6YoRCj/VD4S/Ir6uj60kkbIa2pSfL30Faf5sWdH0TegHafff84GH37QtwcgxTDHg48T85MnGrd
QBJz/ZJbROuxWeZZ34LrSMagB+3/MJp6iewyM1nbk7rAsialP1SFddcjqrxZXH86trwYUe+I8ZbO
4luviV41WlPU2PIR+CDzSD50qGws9jW5r8xEo/0YOGr4+a25P1Zh2gE7dneXDll+j2xj/KCTgsjZ
Gc67IG7wTswVT16yHpqjX4gUe81oQ3ZphKgfq9l/S0UVc2InXiLPqlWrMQXLbxIM5ei/p0hUH23E
n+reaTC0HbAIKNppx8lZR2WG0i/CoWvaA6irdMXalCY14MXPla/FQti6irdwSBmxmInj7qALukFS
VU4EyXt8WPDJZefuxx/dr1ZpW5o2yYk/Dmr0UbodNujlY4e4eXxszo2BeHTo9vgpU70/8ZMVYOZd
OAha+0mK6zu17/SaQ+D4zoZJvPhd7z6RTyhPSqVPqnLnkKF9eXRVCxanH8rAraerUyzvHIB/WIl8
Zp3zvqrAv8y6pYKw0BJsWrt/d31Q4Y7rFfeIjcLRAl7HzREEODKwrfJO/TEXeAybTqo8p7kzvZR2
Pi0OTT13D6Y9EtrBsiRRG9n4cfzkOaS2lItYHpKFeoeZzWiX2n+3UL//v9SeBlrBf99CVdXvtu4+
/9pD/fyp/9tDseNhTWazYf+r78d3/yZMsvQcgpFIZrAd/q5/ZPr5f0MMyYLIsnGviP8Y5W6ZiESJ
PSE5gl0tXpr/Uq4f+Q//tB3T6VBAmLqEtfABATn8U2CLyQyy7KxKP1e6VieqZ5jraFuG0dhYOmOS
IR0LXflMNmizmygi0e8gB/k9TQVj5xK+zAYBVnvDfMLya1bB2fI6LYVlvRh+wXBgxDLJ2iF+LkFN
BWns2K8Ds+8bFCvd/dqaRbu0zng+6kRzb+KR/zOgefEldvUkP6zkorObMUgqJw7bpjO/tBH5wllH
loXAyBHdZcjQtzybObkgl3ZZjap94YzUVFZp9r+yZYZIINopiBzE5Kwld8vMVhrADPajRjeDxDX7
9zFjMELALkLImxyc4bJRECDlLufePiJ4KqFskfaZhxKf8LORUOTFCUPyoEmzwTki3GU8zc7tkYgt
cWzdLtmLCdaE8ueQMJJVyKlwyQwwm/aZSJ9mpkv3DqVlduBfMW+oByNC7SdmZNCL6QkbPE1hZ2if
U25NyDaycmQd4WrruWiGigYd3jcDo+2SuMqmctPaq6EX9s1A9kTI+9A1sGv6ipA9KAQvYN7dR+na
0VPTzcKDz9gRhJe10i6YflqryB3X/tvA+CbUTEGcsOO6XAM5bBSGpJPj1wAwpMu1JMKDPsxp8ZIg
wxrPrARibKqxJP0mdZarqshs0PdRXDaH3EDI06Fv34huBLY5goR2vXmA/xOR/OjNUXSw6lK8ycVk
obG02vLkF8T6YK8Y3ZTqUfeKl5SSpnpGsYayOuwrhsBaOCISatu96DNapCNTWoBRZYZ+3vgkMLlB
Ze+C9LTtwg+hkgaCmfvtYuMen/SoCh2/IlN2WK7AsZ0QuQo+nbyGnp9SAG2sGt5P4vjdpulZCJM5
stLtW1ug41oi+NgTUroKQ2c+IWSxxTHumxt79nB9jHCw0hr8z6LoYvM9g/7o5ObVrgIo+0xLhBuA
oUHDX7OLKZSYMszvhj4uO9dNo10Ed1MvspamMElChBDZRWFyOErbyglIUeK0AjpBmhotkE+IpKU1
pSerL+rd6NVIVEAyHnXFoymcQjz7s/jA7IJAzMDbnCV4X6wuw2FUuV13QmueHdsUR3HdFCeamfis
HEikC3yvEKnKviZIoCUYZ2ct5IHlGuqzEvNrrDRGKpL9eQDQ9TcJ6G9sChmfRGTf0VkxPrcaFDso
49kF93O88vIq7O0zxKVseexSrd2syQa0GjaYoiYz7vn02TmzMYBsQFfII9a+/jeThRnQmsnF4WE7
KBBOOdG8mype0FIrdaxG+1GZxTUH+7oY0d5veoYSYnlKsYnXmLhOJK9fCQlk2FkKIoRIm0S8Qy2Q
BN5gPbdK7b15uslQ0bGQ7XF3yYI4mmhpAcpZL47JW3WsynZrlMXvwmKjIqrR2SKV7R9Twng9ZRi0
BEyY2bVzCKbejSVpbbJymtAb+cZGIAl/0NEnhmt+Y+D6OEKCRLYGMapEgYmW0htrC2S0pvimYgQr
KHT/5HBcnvrGRG0Tmdlt4ncZ01Mz2fJUGA9xoh4GaKSknWP7qKvbiW7vs1hPs7yPXJjpWaudJbbO
ayqUc6rlGtwMHHAnJ+m/uyp50+mVNoWY/sDwNw6x2wJYSFWxYVM8B7YW+Sc8gACJOdYf6O5YOi2O
f8wz9xo5zcM4dPqOY8I715k2ukGbO90r5wqZiIMbDRtpdtktY4oBS0ze7XVu1E6vVX8L6im5gvb1
Kbn1K06/bmtl5TubTkJ+/P5unkqiAiiapky6DH/aa+vQUGor5LnXsx2KKZOPV1ufiUX+ppnwdlBR
AL6EHPeseyqq3NkJ0s8ex3y8kVBWA5qD7NnVsmcbzQCjpuETLsubEyPbQzLL77iHzVPAqkjEuGMz
snYEe4I2yMFDe30roNDtR48oSHu2Q7tZ2oPeiScZuSBTmBCQCcNs4Gwzv7hNDPPa+5Lc7OSF/o5l
LRoOnXkLXBoZOpq/0t3awISEka9nqdS8e681922aTdeJW7eCv2PEcM7ifeRRbLwV8JS2jemuQA/o
zsIdbsjZDAdFxeqJbmcPStDe0vCrgXYJLF2dBPlcePti6pdjUneHTmanIY1y6I86yXC+Jin/tR0v
syIAye0C2Gdju6mt3voGJ0JgTlcTQwtSwHpIynXv5TbqBmEds5BxqENEycmXnBwrGEV/mVLFO2Es
ng1rOFRII/1h4cWa+X4omu5xmNtblbrl90ASCEEDbxkDy3Dg+zhTXueBZbvpeZhXih2kbQt5iwhi
215uJ7aQSBYiJbf9khhnO7XjHeiXedP2sfke1b28sqfJAXw3XSVBR3IyDaVZ3RM32SKIbNhMd7zX
JBL9w1yTTsQAW+6qXvYXwQo5SIWA9tdj6Y9M0FDauL6e0aXUjo/5y74ddVe8aMxs7vRYDtPWguaL
gnJesv5awSo+4mZbTtNgPluwS79IQ9DiQ1RWaB9sd2QTZxbG2Gwsq2bJz3tWhEPnfzPuuTcSNyXo
feyurV3dE/6qBSrXHso56e/yKX1tGW3tILTVJ9qVV6+FmTClxGdqRhcafL2tQHrywfFK1iTz3M9s
MZpwtKPmaE4aTXw9JHuHrRVuSWAVJa1mkLbDOy1DG1a6p93Ew5i/4GIj7GxovT9Oj+q4h5cEusAs
PmtiTh/dUaNh6r13MyfUCiuC+8J2LWV86YAtd5PsiT28DnZlBS64RbkxTaK4Jmt9iLhh2QYVKTtA
j71q5vPx4gZ+UJn9Aub8Neuae/UBLb6a7RDqfg8uRM/t7TzwymYwZpSBlzbgLhbZWBupN8W5XZaa
vWgPnrSt4htDFIcuhzKFnocdUu/XV68kmYXjNukfkGx7h8V11Ku2+AdyiqenoY2tncFEFzgK8tAL
hoVf0FS+OZ2LHfZbf9s3Uf+cQqx0oNvTijbz1h61NIykwwsi9R1Yy6yTE1vo2PDqTNxWbDRxtdrq
khntgqm5nS8klviHEaglYkz1XcQlpAuwhEgV5WA8ckC2U2j2JhwopwM5ymw0JtmytHJeXq1WvSsM
9GfECyBKqAVf9JHhHYKNwsNraM3mI7nRxldV2M6XlVZIkpeOwVlER6gZGAmXnmsu/JWyzvqEAng4
uf2i0UTq28oUd4R0oRhmJg3i9YTsZVtSeQTA24cYbmpkIOc4Nz1Ljrwc4kegWl1j3FBoBSWKkcZf
AIOOv4iEc/atob58MH+bspMox1kMH6OqFgSo2D5MUn3PnTvZmUXkczrIbVHXpMNZ/cfQsRQRi2RE
hc0JC3wNjzIiEVgjljbB17GZIzKHpGcUB7NjrJQ02XAiBiGMGvM2w37+nFpOs4eM653TpKzPGRTG
IHf9x3lJdsWgmmuTDNZeN77orSmawG2EWRk9GzGxCoUS2whA+xYZhdy2NtGMQwZsy5mr0FXFAS5j
GZSIeTeeL4wA1AfJdwBXvYLBaN2wB7Y8h7GXQk6+5MnH6HcXhyJ/p3tcZmRQz1ONXNgFy4FwpzyP
7BS2meGVW9qVjJ+Ihm6TmHDei0UNRcm6+mNp7ZGsfhdV/1zLGT+Mszx0Jb2KYJaFWaxCXUyAtLTY
TpjSbm60hmTXZtHEC+4BSEeEFz1POPnZiMDoRhBlbTLjf7F3ZruRI9mW/ZX6ASaMMwk0+sHps7tc
sxSKF0IxiPNgxplf34uKzNsxZGVWVeM+NHAfqgqBCgXldNLs2Dl7r00H36yWbBWbqF8jrapzVsyP
hazHLf4OP0iqMPmSKajfozvfznjNNmMOuUhY+IxGL3x09fws486Cv7vEdcvyjQKYSXrcbPR0roJY
o4E5Wv31iAZ0O+dd8aisNFnnVhdtpQWD3aLRTeENaWzS0vwKjw6DkCEDuUVP++J44SfRqGjtZ6Oz
i4dsvGV4oW39xtGDKYewjzoMdEOdXspx6i7YY0g0kkMwNypbxZaYLgZmDk33YEY5lYl+v+9XQDSG
M4PDLxVnDkTtL4Y3v0Y1Mw296c4cdSduRrYd8vkQelm/mTVtl8dvtCXhuTuNOOtNWu9lpm5ksuB3
Y5bIWHoBCgaxrWuOuL2hzB0WsZ1R2frKTNPTQoOgVhBHkXmPjLPNlZnMr6PbfQ676FNVZTw/lXnb
tVduFT7SZyWIZyyjj5qGnq5DqEHvC1aM6Z5n3/vgwZJRvk8CEhvkCpcMXil0GODBhH62rPo2HajQ
tCYVQdvNqNgz1IyXLKzgBM/aDaMNADFZMc5sCylOaoPdQK6EVsfbyfOag+IJ/jgpOrBo91dmCJU0
No0GiLCFMQPhTAHmOC2qDdTj4sK2Zc04ic2cIq9S7tqIVXk7tMtEUhtlgHcq26WJFjGQMtASBlUG
ntsASocVq7c56NTycei8/NAjfTxQWWcH343LneWX1rae5ug0iM7ZqrJ7ANeKswpcB3CD9KZMNP3N
TpruNMeJc8R5ovZGPmVHMimnrT1Y6sEqiSH3lPHKOT69yiC7BWEkruc5YjDUVNEZoBzQbLy2V7pw
sCTM47gzyWlepz0nJsZa2rb1XdRDaC5DE+98X5JWEZGtuyok+hIm79Ga/oYGkkfgP+u8wKlTWr9x
Hl47YDb2bj59wgDkr2haIx7JuWMUtldlR69fpdPBVj1d8KG/6EVFadHELvux/xHLarKmr056c0Eb
XavtklJIzcDj+OdhwgUAhIPIGSn5OPlvLQORJhyhoMIpu4VegamOCsQtYCPledFvWa7sDSv6xFdv
l5scP1ka19ccqBgRpJq14zhM18Uc05c+g7yNAhEuLNs1OxFUbEyAjX+C0Q3GLUvRl4auvaLDHGgw
VODrGvLkAslCBpkn+yaz9EAp4BjIpcWpzWR7bCrzTc64tEgCWy3nC2NOLjqrO2n2UXEDGfg0Y0df
LZCNjZ7nQ0C3XF+ou+06k552Gqz0JjEKAylIcRU57lPl+c2OGluCkFomGOO4LXUBUJOeR07mNnS7
eFqMDfxTXmeskqT9Olf1rVO1V1M9MfZapuwojuk0cNYyTIz9iJpWQxvz8ZBNIZYCBDKyKtsi3MdV
rjZo2mwKl+k48KaSMYvZgcQo1khbV9iy+k+9m35CLX7wLHmDgHQ8JM3E1FnKE0v0Ux32Jb6hccNx
iydZZ+zW9qRe8jaIy6x3cFDGgVbKzMZrteZB1frdlGoHL2WI1ztZICXOKQ47c/ksLY3WyTAM3tbI
9QfWzjtjisDmRX0LzH3g9OUNQaQ4EraQz2YCXRg0clANEyY/+AdWzIg+lW3l36YR7E0q2p1EL0R8
tzk/erp1484+Dr9aNxjtiG3b2C6dagWjkGJZe4+qwYnspg9gIb96urw0s3HKPOcV8ce2zl9bvdh1
rfemFjmW8AgTK3US7JrCX8sUCkxap+tZ9m/MM7Mg17KPsQQXIa2F5EeEKiTIisYKqbPunPpw0YmT
WcU6XCtWrY+kTdyomAU6aDrljEGNq/4aGZlxBIdGpssY5QbATw7mvZwUf4mdvO4zXCWilpsSJqRa
x0xcB+mcavxtTFEDB6Y9xViWd1s6OdGRLcuGkK27RLfpk+zOWgXY0sKK5gOet9QhyWV447GqEdDR
6MouKI9lDGqQqrx90CynaLaF1yCgQrUwKIKgYtptDueEieXD6BKGU74u0SRzj2wogIr51yTAKXsW
4bmjm7W4pP2GrsV/T89+97W6vBZfm/+16Kk+U1ywzsXt//7xj823P0dfq/Vr+/rDHzbvffTb7qua
7r42Xc6PfnPFL3/zX/0///GvdeNpn+NE+OeCpsvX4R8vlcp+aMZ/+6E/2Av6b/jkDQwflr4wqBb5
0u+aJtgLLtol2sUkg1IDfx8sZv8mdNuzQSO4Onpilz7978omRE//D814rv6DT8WzF2YyPTdb2L4H
IIL//zt8FDhs2QsRVYfeww0cZGVkX5tMji9zTqrxd7fm5lfuws+gh+VaNJ/IaEdHAJLsJw1V3whE
OZ5eHlxzQNQBov6Cu8B/mrgDZyy0/uavr/ezYYjrWWjAoDy4FoMG76fPppaOcu0JrkfQQbQaBGZw
IiZm/dKOlnkgMtkxN+bo6Q8UzMbDX18cRMfPNxbht4OenW+Phe2nDwsMphmrRpWHWXHoK/KiAeWr
9+jS9ZmuSzj7TyEtt7/5yH9yizFHgXxwgILRmeax+f7rbBtU14Pn4iEAnnGT5XH7haDnhN5ooqCC
iunfvqADekxwOZ5eYdr2Tz6nVGjskw0gwBiL68mFAEqcVkv32zM1oEq98/LXt1X/5b66tsC/ZNh4
qizf+Dm6ZWp0MUfh2O+7ihjsVeeEjUHtJTGS0FEC4DAxhr94eWkdwBDpd7K3y6eyrl2on042k0iB
f+2OaYTRrRQwQ7qGddxA9vHHD7QS/+YpsN0/+X0ZgPHuI0YE8PgL3aTA3pwWbbe3Xax8CJxpPp+a
KEcKEVU456j49OFINu2UM65tbdxgZTTd4aKl8BSx4xyTxjMPxVTbr5HZKGeFKJpnCf1FdSpmTyfD
ICYDqheYdDes+fqloFeAIzOzSVfqjIaKUlMJG9dkzN62tmHPQunU1KZzBUQgbRrvqCnHmzDxwcfO
qq/sT15P0BgCq3ns6XFJIz0p0x5vHFYJZ514FHN7fLDaMy1pP7yTiuA+hjupBLrtNpMGfQ7buq5/
5SklwgKvIq3GqxbcgnU7ltNwLkWcJwHKtGHVI70h1mlZCNSECX819s14ow3IhP1MKg9/vwQzkBo1
Il5hHpyekXUw9rAPvMLsbwSSU0LOcQZQ/IvUB8yl7FdPCVi6KqciKfqwfjEXtq4mNf3BbvGsJnNi
v9qYocoDQoLxhfKNCgGOSwW7LCQdtbMUn7TOED4W0I0lyqQkfOIQB4e98wb79Z3hi1eL+6YQ7MMo
ne5mT/pPg5ztV0dzxjucdv5GmnihtxMVp0cSu4bquOnD8e7bsxqngAWC2EwgDSTZ2Hwh/AABHhNa
TjNTXze7ZujzGRrrlMVH3w2T4pBJTRKq6kB+6TatBX467gf/ycOzj4cd9AGE9cniOUFaYL1+k9FH
NS8/drmzPyn/qc7xskGzSHgyxoyqyIrGimJl4usHrj3eoAzCqdLjJUg4XwF5oPyH9BJV2QyuvFN8
ST5N50OHgrteDbSq7sjd9YHDRJXav99/4liQd6C83sQZuT2+R9htIEtfXN7/ThuirysmkbJuzPFe
47PeEvLSrwciNradbHiA4+X1cNpsqPdNk4bhSW96IoEobTuK99Hz6cS6uiIsxjOJZoa/LdJLK9Hx
2yuQ6sZ4XxN8x2AtrMaw3+ZwIJaeKz9Q0hoTh0FvXSI40MqW4FgJxdR2EywiHFSRNmF2rksbanxl
g/AtYxJcz8bsTy9YY4Yv/aRJPB5pMyc3w6QZw3PD7Y93TVn2u8aIy2E1C87RGtmaAWHECWGNvc19
bh7w1cWbcdF8hiX2RYgFgYzleBhMycnUI8kWf1kX0BPeh/40ntqoGh+coqP1UYegiFHOXyw7c4LG
jfUPAGLkuo4nZ0W7UaeJE7d3QyybaNWGvf2xtTLf4vlqBuw8fjKeenwxe1DAUbHqhFHh5q3miwcu
8otsWDadInGP4NGcSy1Kn+Dg2ZrAKoAcXvHsNhVVcrQ4f+b2i5/EOAYarYuSNQ83fIuwHUnAtPoG
b7LrkrxTNkRi6pr1yLkE7LOSr6XuMqABPWDtJRqjnr+IzXClRM8jNWVMs2OdPyyQ2fGObY5n2QgJ
LwZsDm/kHT85NZz0bWJInpbGNUGX0RK5BMNyvJvHOHyid6JfakuvXyaK3ZxZyfA6Vl70lAIqORXY
fR5STaTPRBrxYhF1Yx5CspZ2Ccbjg1cTCbry8Xev2UarB8cuNnPCIbjhY0Rb3SS2/Gjns/Cf56bW
PxZK0+bDHHNEP5iFgksZ6HUzbk2lI+4BOWJ+4uRkOxtVZsecoO8zEJroBoNffIg8/8GNY/mUt+p1
KgjW5BHUnzjJELrccZ+Q+bLO2zUR0CjUjI+dRjZCgDBRXNX+4N4DxszcddIPB9vsaM+bg2QqGOvu
iVhq5W2hD5bXY2fgdpst46mIvXpdjQ2Nlb7APYOCTaIuzAEzrQozLC+lq1mfct3k79fsWOrRjmED
fPK9IVErKeuw2s5Me3O6Q1lnBYT+aOciTzpuXcExY27t6ANeQHSwVuld05ASTPpxY7o4AgERGmHz
QhOEWqTGQnk2ByY7GfFeDwOZXGqToAdgsbDySF2U10yHCXjURRsntoWCztCa5MzmC1Nq/2yHNstb
5sw8NLLjSWkiAWZghKDD6Bxr0DqKK/2CrpO1VL7HbqSI4Z56qNM7p8Wk2Ax8NbQwfNbBogNCukIe
gMS9XsIo46zkERxNkpecvE6KdWRkrPeqV/sp7lkHeztCA7BwZwkfzzVC1iuunLKZIFJ3PUivJpd3
7EHmO3diH68UFzbD2XqdJ0imePJYJsnBCdXG1aLl0cd6F9/AYII83dUDcaZdJxBE2+AWVKs1X0qT
AIaVbiqeCGOWNtgh9scmsVmnCzvJ1XrC5IReu7VdKoaJI8ru26+ll7bKdzJOqSRgPrJ9ucgOTzJX
ak9gCGgtPPAPsBr9jU76wXQ0kMqXRDGCnxyvdAaWZiCUTwgTYgbMQzYpjJuEJNUiAPnIJUuF2/PO
knXesFs4LcKKVQ5jkhD7wRO962IPtJxjlzUpI0ZpT/ehVtkvTqyzsE4KlfhQq5GGYk7SJVuGHj0M
7oyZinaTc7Zm02tYF139Pq80cayJfntrlfR3cTf4IzDSnCon0Vz/yRiRTsJbUezk0m/1B1NJtqdI
LaQNRcwX3c4xWe6orPjGcxswGz5nD+FKoViqAO/wjULH4GvqCp64vOFr1MgTCletMQsl1jY9hGQD
fjUUT7pGCDseqYnS8t4xE627R0KUE5KeDHEUe3d55vmQELPaxxrN1iinZDtlNC31RwKoQmLXxyWC
3dUpN/BY2ZvkPaEd1U+yxqGGf9MhwB12DjWIa8TiCCeXgHcsw0GyhL7zH8noiyD4PJ3rK75+eVd5
rCzZEhg/an5y1FoE0H0Ts/VMBMtHBsyaaQmbz7vB5nMQQg9BF/uB65+sqQkDWZi3kceSbtI12Ooi
0tdqJtBejSPxC0vIfdQSd4+HPUR2xSKxSnuVrPSMiqR1iuxNSywbimwVYl6o0JC2sq/WBN8MDDTK
txLvB2KRa3+0hgPPNYVBJwVIqVpc2wUS2l6AdsJkjGHWlhtq4/B+dDr0tmyi61TGCGmgNliita5g
lpa3fNvsy+WYH9n5ih3oJ22Fqa0NvMLZRH5+1WX4hU1u1bUACvpYk8zyoirDvFQ94aIBBnMKyFHu
cj8v105/Yxb6HZUfYBFtEG+2A/zJNHsMHbRa/RQlaumiBPP25LR+taXDF4LJP2L2apsDMdXdEl9A
RdDXgcYO3AA36ZcVJIZTvGK/YjVsybfqpKEdHHOSIJGynIe0iFltCDPmiZz7pQEYjjn02Skb0iTo
Kbv/5ihu/Xw6hd/IgYNEcUOnBfHzsX/uGWKw49VMiN+LfnIwDSZiPIl/fVz75fQDPxLgG70Mjv0W
B7cfz6MELbZdWhHel6NzxRDh4nWVaPHB9Yz60rVaji7vy+FfX/eXoz/XdYVYOOUAGDkp/nhdjuS5
mVZjvQeN67y2GqIwXJtQEAdYFiQiFOV05zgxa7Hslyr3r6/+M/qRi9P55lTMC84vof/0qZHV0z3R
nWrPdJwDyMyw4MFbVt3UbVjt26jmv0WtOJYslbdhIWD+7+nFXSWfVdVUb+2P3bf3jtr/bc39f9Sx
Mx1j8eb9847d89em/QfavSgpkx80tL//5B9tO/c31+DpQZ+qo4e1FkPg7207z/jNIVzJA6uPoVk4
Bj21PzS0GBJ52AXKVp9e1/dtO9P9TafBhqCdRgntKJp9f/Qtf2+d0fL8p3RP+oM/v8FQUIjDpeGg
k7TLfv7jEx5N1pCXaRQfmsLtTtikbM41Rt2cUDRajENbTrIYCIo7E/XmVESU+snInFTowz6L2XYJ
kuncrWp9dU9QJjw+M/ef8P7ku9jXIoaJyBtO1WjLbecUbYbYKbYPDVQtRCJpF87ooawBF5dnkwNp
Zbaz7n2CtO26GPeSGJTSy2iuqClSHLG86FEvG04Uvb04aJz0gz8MT7g5QmdlAQ19nNt+Bg2CtQKV
EF4EK+1uIxQNx7ZacM1j2QybNtTwzs1aKO/sSSZnfkSv10q4/a6utNskrFOA4SOOX2XK6moepnI1
NqZ4npXq4RGK6SGsJw7jqolvSJR05Mqfl0+OfKuBUuck60RP863jLnL4eJiK+yi27a2xYEuoxZM1
Bhb95OvJY5VV9iry2v7Ksyb2u7wNNCmqddRX4LSbxGrvMxBWN2Glm7ehZYpxRbCjpYOr6fjEuafN
bH2hv/Lc3toYqDRWDjFwa37njMFIawVWhTrK0JDDhqP53GVZvdfJaXMp23d6FwN5nPt2bTA5z9du
T/yLxXCSk200W2fSlvpwBXOoXXkOc9+wwJk4lO2j1UxpuqqTWd9ovaEIOJlMNvemtPk+7O6M8RxS
gXjB62eTuEaGSha2T2E5CaAM6pHMMosjkyg/qiGdjrA13FUxefHazpA46q29ztMoumsswtew71X5
lZcW8pKXccGtzovYXUHfca6jrnFuMhOPqha7/UuoQuOW+jWFPeOM52muvyJ6ifCpTLOzCWUSodlO
m+NIh4FJkRkAqhrPuZMB5NAdYFOlFt7qZvsBn1wZkBebHcC6hcx4W5H3t6NPo+2VNPUGQ4rsMDL2
+q1T1PaJdF3zPoP/uSa9szvbTSNRb/UFt2xAT3nVGeLjgH7kotWGtjEG8ZUG40d3GKomYN4pD31K
IHsO4eka6QBjsEJN3gtAhe5h1jixp2zlGwdrZhfMRdcVewHeL90iCS/zIC+H4WMczZVYE9eTwInQ
ZAPMPlU61AxYZ7bbFpukpOlx21cL0l/E4lxLn+HyiP7qtq+Nm8HWX+bGfxEMc2iO+RvligJ9mZPU
fmAhBlK7nlnhTlD6Pduh9xCF9VdBnhXaQBfMKGN5sbfzvveu4xwjJlaeBPWGY0A6MvU7/gXikM0m
vjQyOXmOPxwQ6RcND7MVj0EXcZC6avxmjnZeOKqI+XH9UiRa3d2pdkLyKjBfal14AwpzSWLI6qup
N/t1sziFO+HvJsukXs3mXt4as0GJimWywHTUTSmcFUFYHozREroL9fEVNK9w4y48wBjV0EbWKMkc
l8gfHVnOs6WKyQYdi6fA1fYRAYy7zKOnGtIy2doLe9BfKIQlapFVNObZh9GGUVikcjh5UCGtskUG
+c4zRPqWrTKV2rdxVaC9X8CHzoDeh76nFaSykPiSASTic6x35NdSoelFdIXwYOAOpPP8IBe6ot16
6moUrfaEvC/u8hNpidGabmJNihqJPRuMDcU2rU/ONIJlHcl4Vo0BgQW+o72QHpkQV1d6bhJHbAPD
5RBeodJd2++IyIyikJVKyVvTV+aDt7AkHYf2e2zr2LimegawzCnDDfyFQMm0s6PmcoeTTUgJDeH+
I+cTQt3e4ZWkwaitsRAtx7m/5HM0vXXxgvrj+LaF1Id8COJWRzZuA+YX66Hjxj5yGGcJlDUAaIbF
lAcgIdQ5ybuPbCzOdmhzpJnzwt7MQ+Jd8RcNMDnBN7efjXdSJ2zx5mwt+M4+0u8jhmR7c0F7JgLI
pyq9dJe78IdjXHANc5yVzga7KRc0qL5AQg1VigOEDmjNfhYfnMEaN4xixAmNmwCFSQsErrPB4FP3
T+MCIh2NHB3xPAVuE7m7ofZR2YcqeeuSqcNtwggPViBr76DjuvVNQx6krxfzKoWtuRajeaMgNWrV
aKBV5hW9ihdkaiJG8tpy2qjTAlS1jUQ/crIMt0MnT2NRyI2Y6ezalRrx5dfDJgWlfMbiTt7CgmxV
s//J89viENkEivkRfNds+FQUVrcR+gTytWO7IQPt4Kkm2ndwq9YwjS89BJu2KU0OhEa58rrevh3g
BjEUbi7RlN51C2p2iNObkft6DMmt4G3ML5FbzNvRyWDU0piHFgqqx9naqJvW9AojiId91wZqgdxC
F3tPRBisO0k4sUMedzuhtWgYF24Mdk5k6cnI0bYV5gTTxoKAIjbopmexiUPYXPeQun3tw9AY47RO
XNeb14ndEH7WZ6WLvCdDkWFt3FbXpz1WgXu8EC7T+/fkbY5F1qXPdELZETyZ6FFSsokFet2v03t4
t+hmeW1UBnbvml7es1l34zP6tfHICUvnhEUUOCZfWNx94Y7goqasPwonG1j685J70McEiS+R4nrB
iomQ13mdUgLHGcOiXEYeaq4AyBd33twlx0Iw9GeIugFSMWyZE9EwNTqNDC5CzZvJkxghpE7fb8k8
L0qW10yCKcKqko3bWETRk4XCcO3SVwOxnjUUHbCU94makfmJ2e6AeHb6sGJ3mwdE0bWJtKMr4k1r
INfAVzGBySUiqRdbu2FvW3nwjZE9uOSMzoz5jszFSnLDvKbvDiKeuhMqRO2gySUSXoSiI+PMtPxr
3dYcyMXtLJNtZkt/g95lRrRgdg6xIVK8NHYa6+sxFemtFyt5l/rpQCHpTGhOdd9GMx5iV/CEs5/J
1MGmk42gdgQUYZCFamqfc9/312Hj6+ciXTqziP0nAFCJtXUaGwUbUNlVMrdkEHokMvPzSYjEy+z3
EYAJNElJEzGT1YqLNTk046iAZB4UDuYhK7HEM8i4NIhqmhZB1Jnk2tWTVSKNzFpBh7ltP7B4zxuT
m3SqfP2TRRQdL7YtANRSbwHuyMSE6UJlZIhwNJ1oGNpG0LYOXhPLiYvrUgKvg6gUM1yx46vaHuot
asmWlhwKHIcm6hSUhOHcNrnqYOHa5SKnddTG50s7orSVCIVKa/oyhl78kZ578khAvXsKLSh0QTL1
2MUEpdkanX3kXxVkMwTG5H5oC7N5npY0aicilxo2RRQYoy0OioAYtCZp6ryYwKuGADCS2icmKq4i
N/wr0pymrzBwogC6jf7KepocE1ROm0lazoe+x3EWZLjKwq1GwMc77c2gi1Oo7VS2Jk7uytyQbQmz
GgYaxrvE3/kjtESbEdtpdvsBkdZiZ3Ezmj3lMILfQIJZZXX8ChwbgSqSGkTOSdUuroZabaTRt2gm
aemZYSs3zCTwRvTC/QJXaTzXTcLEQc71fT2QAR2wnqdvEL6bB78U+YcIN9mSMZP6x2qKwmPi5igc
61BuXZ7Xk5CRc2vO7RAwza8OdOW4wGxrDBJIVYA2rVP7E8xnk4AekJcOCiPLi3I7OMTcpblWHkZB
LV77+fDAdNDcakJtML6m10mk4lUKK/mSMlY/sUhg6C5iXha3R2tFq5TYH/z8sSaxJwKP20wW6rog
6zHlVUXDu44Q9VQn1ChkI0sKqDb/HANFA25H036TyM556zHLfnEKwi+DOvfHK4x5o7kdlFVt3w+1
/4Mg+jsEkUEV+lfn/8vXT+q1yX44+hvffuj3oz+oIVO3oOgtcW6MopZ/7/ejvy6s34RNY4ksuW8+
2P86+Zvwhky8tQ47gIvih/P4fwl2/p2TPs6sH0/69M3Q5ugWiXL0z2x+sR9P+jnDHUazcX82i9nv
Y7A7GOBR6ZlEh0zluXcTa6qJVlv4BnG3oA7ALg8Ptgf/oFlICHnhAUUo+fWv1EJKMJginMd3fEK7
kBSMd6iCYSrsOXPSfbAW5oLyFvxCv5AYCHhKLsZCZ8jeQQ11D7Oh1hno4k0yL+1CdAgXtoPovQJk
hChv2oX84L9DIJKFB4EXczha75CIceFFCMrCp07EmgEkqfLv8tgr7pTRPjHTmg+swFAnFv6EA3ty
AfWpuzEyw625cCpmBo0bbTDb49JaR/BrZrRI9XFjxRSUqyST+UOH3uDVdQu5T5qKWDxrRuDADKu5
cVwnfpZEBEyBqAg2M6Pe2Pox8wWXHLk7e3TSTS+WUCxNlONZRYNx9mTzyKSL7jdSDxdzTW9SxZj1
/FC2XRYIffyUjSSprExW273Q+uQsyQ/NcBvYzceknAc8E3yHj0QmFRdv6OOt1sbzURUW7cF4MqN1
3ntukJaA8FZpqCVLeyLda3l0jTSXFLl0BLQc2+z4sIb3YqiG8xhzZAWimOD/KhyomsUw3VN4dtsM
jkzQ4gS7punY7JnzlVeuFMPZasppD5rVfE0tszrikGnvkdrkI+pgLdvQPsKGpWL2Wqjv3dWsS7GV
uktOcpiXtxp13n07We0L9vH8bTIa8WD0XbJ2srG8Lhpbu5gcpCgq2w/cK/ZJOZb+Dftp8cFUSb/V
PbJKSb8Vm6HM5h08Tw3XrxqB8DTNtU6c6Tkd2zHwIa5KwrgnIrl9zfc/4xgFPSSVjkNPm00Oz3TH
s43llPHtcj4GpOXLdjOF1OqFIMvOIxkGL4X12hu9dyrpwe9wvtcXS5Hu25UMGTRjRnjRROTi6Jo/
bnrNT8/1bFn7PKq9veid/CvZpumNqCmVkyyarzOi42vGfKH2GWG9V6zCqNHhdg4OLj7a7d2pTByX
9Yt014Qc8hVA8HSdarn9AU27eFak7ZwdP6M6thr0HuTE0RWqZX8LEnJ+Adtq2Mxj6/EEKC96AOJn
X3uEpimvjnZ97wJbEk0LSIfQuMw222kFuxPxqa6XLlwl2cGfbLEGOw0dEMAepcZE03PCA26B8GBg
hzqwr8JTp1JlCByOcFBX1JLFE8tIfTOVOcRXasANZCCGUVpNbHTM8H8HThfkBFygjWLkdF1ERXSt
YsuAUu+YH/Mk5yjIuz0+N2FMeuLI6f0eyoYZBRzdtc2c6vGeSUpx7Gb4N6tCc4cw6Alh6bckqojr
NKQJi6eqzIqLhq/gydVLWa9cpwopyqQkpqdM6nlN0tiXXCd2CdVXMV6Zs0usdJLZCaOhqdeeor5B
cJPqjDSQ/kbj2qSdB7UlLaWxZYA1c8D36vHWoAn6rJqwJGgP+0Att7lTgXW7QpHpjQy4zajoRmOr
+jqiGRENkwPNbBRdI+7pVVLOPXKMqtu7dgGlYQkmOa08zrWBjzxoaXmN9dpirDDcq3SMiMSOspCE
yphSZrAfiz4dpLvxaiwyW63r2vQLUTi1nu3QTirFxkVz+3/qgL+rA9i4oU788znA1WvTvH6Ou+Zr
2zY/yHe//eTvxYDj/+ZTHeiUorbp6sJn9/1Dvmv+ZgsHzaOxCE0BI6AU/mMOYLwHpJHIytHC8rwl
dPaPakB/J3D4zAhMwmKZH/w71cEvUwCuIOj42TqIWn67n/Sevjk55LNonF+T/I0YQn+nIUbgtRfD
t4HSP504/NmVDJSeaKoc04Bs/1MVUlqlNeON2hNCjiZO1B/rshpxccTd30zP/uxKXMM3Udejl3yf
fHwnSY5aLZw5I9f7dsi6AP/1dcOsFov//PTdF/4neuQ/uRCZBuR/oongYxk/FVY9qAa/UnO9Ryn0
luXZGxvvW8r//ieXsRf9N9/4L99RSwoYE3hmkaGGyML3yDlr0HAGeG7/g1vHs+oTGOjbiI5/GQrV
orCqmE/Ug1U8s2JBQq4M76zK9G8+FOXsj/JmT/ccw/BBxTB7wvP74+Pg9gVxXj7SvHgY2H676W6K
xkUT8VTTTF7/9R38dZrLxUymcZjLqW9+Fhlrul3xblb0tSkm1m7DNDf1JA4hLXkVHsEZiYWqj554
++8/ip5DZUDt7ZKF/fPr5agKMD9BKntSEKr7Tkl6Qr6WPWkoXf/m/Vpu2HeAURYJPqPtGqwKnC94
q3+8oTMztSkh4GKvdZJhdVdPm9QQ4f1f38k/e+S/vwpL1vf6cMbWVq+RL7an5rFPhhqfYGWVxxIw
y39y6777PD+tFxgu44psPh6QvJuw/6SvcwWO/F94vcSvH4phLDJ733f9Re6/PKvfLRggRG2vqOpi
X/dGta7RJdPzqdvxZraKaeOTALgmT1nHcG3be8EcHpIGoxITu+ixl2gIiApEaeiNUQdisxw+vyfa
gMYxMQ0Kfdu52dsEOukQzXp/VbsN5uF6XpRYfiUXYqUOnhVIIIkDRtCxY+zdURa3SG2N58w1qoMd
Yi7qYa6sB4BCe/CXkAKmkkDtlOc5oz0ZBc3U0evOSmyCvQRz3bbAO7osL2kBuuU9NE3rKPx5+Pye
xI1gm9/d0blKSqzrQN8vpcDw4oq2RC4+pRmY14TpDIUuZXAR8qGzvq23lR/V12SKVevWJriSiIWQ
2Fi9oxkBRqn1d04IpFsKgrkA3nprTdHYLgSfbi5YuIrUbQNyEg0OfCwuMVP2DTqKjjbOqG/buK7o
t4KROmICxwsI7Pukixa7JCUS9U2hBRRBxnMU9/ZpjPT0Y+RV+ZMzYByUjVm/SKcwnkM+O+XfgIaz
pg0+8zsxSFvFLuyAwDQn3nU4EMhJNLDyT81AMjX8bxJrtaT9GHJrTnEq62unS9+EznfapY7xXHjJ
29gM4T2tvuqA+5PfHuX4AsAlukFBAlg4pz4yvDRBz5yOsKpZ0duAlMpk10e5uaIMYBSdozv6P+yd
yXLcSJZFf6Wt90hzAI5p0ZuYIziEOIiiuIFREol5hmP6+j5gKtOooIrsrN7WpqzMqkQEJsfz9+49
9xCRh01cFeLXy8AsvWNsB/kzpA39Ui9iLqJKiT1HQsR27uWxT5tAHibhu+ehzSVLIi6Cj3x6Oclw
XOKPDm7dyeCUAidKHryJeOus6ouVb4WzEK1lALjEJ2an24jAshLqZ1d6Kzv0u/vQLzWoFzpIhSV0
DZRtNuEF2Mqi6Yur5dYt8jdie52wwCkc4JdjNrGgiK52Mta9uwJN2K2ZFzw/Fn61iN6/1SXou8Ou
gAaBZrwegN+Q3MotaP0hIR7cKBH4o3oi0jy2vbumqnntpJi0ZQeIYD2NnrttzbIjPznty/CuhbjY
bcHpxo9ezzQODFJ3YTsFaNnI69LtiyK+r73ufqqnZGuVqk03vVYbeNlKE+TfRI5otWD+QSQzBA/9
2+SVzQ8mhsVeaszsVmlvNZ87uKFfg1hauEZRXWZkcmAFVpp5sIlxIY9slpziBAIREAbJQxUY+WHw
g3zNLtmgRxoTbow41GeDfOCHEL4cZONKGxuEzmFmh5cBNMy1ClIPODJ3SJl8+pTJqha6hAEgl/Vv
kMOpZBWWQ/iUl561AwxDtAct0Olc6uq+bMZua2YFsB5P8SBMvZsfmNs8NySiLiq22MtGT7deHTy1
Ct9z2Aw37F52bdF9U+HIIIKeCuCD0gZ46DpXoeKlxL05MCtKu4uurb11gBd6I90WE2/pJF9cvZzO
hDdssomoAOhPJd3ZHvUubSJGoWab8lCzKg6fwhl8lKvYO5oUlZtK460nqhrCe1f6C7OJx/WEDWSX
9fjQ9fm7W0rO28jix6jR3KPbx+hkh8a9MrtWvyyCXr+NpW8eBsUTlbCgPijUZkuRYqDuck7faiZe
owzbxBH4df+90WqMvMHs1Axl4l7pdl2RbZM+WhYLZV2zftgQ2wAHDOAFamAZvlORy4EA2r3yi6Qm
iESxkr1UWsqr0fWJDDk1dlcYtnNYes+hazJC6Au5ICF0vf8eWvmejSrOIK8RPMFkrtZRejTLttiE
vclElVy2Y1PNdXWB6SbVSx6mHkoBokAdIbTD1Yl8DyWuTebDy6pLXu7XNnH1JwFKY9HNz4glMJ4h
p4guY2sINtgFEK/3VBILTWutyziwNg2ZT8uuqI2lBQJqW2H1XRKrXnyOBq7Q5CBLH4SDbENDT6m4
w7iIBTregK/BLZtVf+naeX7wka9eNYq1R8N6tOqBweVJl3HNvUJtzNiCIpd30aWJAe2bp6v2rNPI
mIWGf3STJt01tgD/HRbeNvMC7QIM/NGMzO5ei+MGVFLYXvjw9iJh9l/chERcF3fLVk66tZu8aCLZ
psqOpVb7JIQDfaqzFVlwz0XAhEK20Wfe57u6E8HOcAttHQZZtaSxVB7RnxJgQdN/y+L+TbMKQNIO
Hz2mknKvRWF6V+WsvHXOiiMyTHuRAPQNhIH8hz8XWVs2YPa4Bxv2Xv3M3Zy5qhJAzwiWaIfzStZb
cncWBsqVftE2HsO6EZR7MYu33YpHJPayJUHBcDF76MELl1zfRc70BH11V031Auh4BHQmqFoBJaiv
6ChkxucmM7JDX5nZgZEDFpXCJTnRTBu1Uno2GimJHEPh2GdjbwwZbFmBmPzCzmiDXFcE6/RkFcWh
tpURwvwDXFsTW4qR+Z17IOGzyJEwKMY9S2rxGvXQ5NXOM0IePMEIErKn0iLzU48CZz+4Tknu8ejV
DdWNJdYISljXR9chrH7ZMh77lNt0aGpkKx6GaJxpDD/CWhLipnSQoo3ePLiJSJh6DOlNH5sYKEo0
4FQIkBahvUKBOuRpnKyiUnyTrtqVzGWhsKMikpYWbgyb94uFo7uyrFi70M1cIxfXyWaOjDFueU8N
sPYxwXUqddudUamWeB7/EW1ZsnZ6I1kbArZV4VT6fdYaw6XiG40qIUB8DYFPaagZzOmS1zX4HiC5
UYtEZ5iaOoNHaalp+4iRmbtxQAvTk7JZviVqnCW7JUTUs0XJWmH3gxBIOBN6jtHqtu8X2DOs89c6
HojCi/bUsxgHQPP8tRhtwEBIGkXpjpAM1huj7y7aQAlQHTV1QktpeTmiRyZ9d6KuSLwakV1tWGet
mYF50r2PNmpvFLjz76FDwACMVIM3/kMnMALeAX4PjlA67sSZJKyp8Nwe81Rd+yOfufevwJudoSfA
WhgcSace906TEhrZWVlAqsmuo99+zH3l84Hic5znYXEGTajYv388/U35Px/Qwb3sCs8039h881nf
L+0kZUGpYIuwShSEV+Twf+I6Q/tbeOukgUphW27/6eWz0xcT/ogQXsiG6GFt6Sep9VhMVbcdGr7r
7/8+83e/Dwf4LLZ2BJ2kk+1JOUSAzaRKdiGijoPqmuy5MGfORw9VnMF0ICm20zTlRQpjvb2k9cxm
Fr/HsdQptCNOglImP7hAbVajwc6zAalNQtSorDNpkGee13FNuBDNz7abLQ8t4Xy7wGdVNgc2rqDW
M//GxCv9aNoSWY/Hf2xdTXeuiHHmA+yPQ3on8Gg+vHwV81x47rKfEiP84Fro8y72l10u98qiomSC
ZmOvPLWAB4qgbL5eya6dh/vWbClrhzhY9qa8B9im7Yj5w8hLoOfGqgnWJs7h8P7teLPP9mZnNPZh
wS3hMZ17Da82i+1oMwuOSNkCEUlsNFbVs1L2Hy0DbzoWHIVGhWGb+H6R6J7ccxWpzrfzAuMaqgAm
+ixcOd6YZUWgJhP+pCDUAivdJSDc7v79EzTeXmNKFDi+LvJkHXP/ybFBjMuuTvtwJ5s+8EkTI65V
833vIVOUxg20ZgwYmuXdoVK4S7wRSwYqh3U74mtaIrcluID1FkR3lcJ+JF2zpJyUSb2j/iaXjvTa
H5Wv++1e8xs2ri+//j/96o/61TCM+ZT86371TJq4eBqi78Uvzeo//9nPZrUu5ik01N+5eWoDP+DW
/z259phcm2x04A55jj330H42q1GmCwEu2nMNfJkOfom/m9Wm/gcuOZ1pN2s5nGYoBici9fdE69bJ
uyf4GkgdqoW0mI97ljzpcRFnlk59kMfnWLSi8VEWc5JdLp1WrgWi89xbmP2sLEbdUjSZti+MEPLY
/PXOd0UP3RdW+vijNgPFAE+U1nJg7jOh7bOdp6pOMUMy3a2nape3AeBbPIJpP8objWmgq4JFpwwE
8j9SMuUQRY2Qfa11Mk1xCO8r0loHma3qQE3zosKhvTFfumJ2D3T0a0qYYDSiy9Uwl9WQkPLsELla
v6TkIj6hI/Cenk4wWckQntsd4yv3JjSwsQH3Fa7JlkKHvUMBGedl1tzi6Lf1tcsUNhVfosppiazK
y841KMFEBhebBSqBziOq76HW1BunKsdPJHfm5GyMfcw/tUdtogMvnOjPkNj/vIAfvIDERL3/Am5S
SHs/GL/9SY7Z//if//75b36+fa74gz+BVEPQMzbm9ffvt8918IUYfPE8Hdj5C0D977dP5+2jZU8b
XfAc8Pr9/fYZ8g+sJ/Zc2PDc0vn+R9j1008ShhRGYrx/rA6zSWUuXF99+IJ+EBOUN7UzDBW0yxQE
O5GC5JKfS2V6qPesOqeIoCux8sIPW/gnRZAF+YIpGGsc9Bfr7We3qgK0K5Cnt70yurUzYs/TI3ZG
JPlmu1fr4qe3mJnfHgrbCVYbpkdIdX490dpE369nVruVc05kaiCrRMFOyhw4qdU/PxSXck4kpnsv
T+1tkw4+YQQsD/aW4FoQV9WKTRbiCzB8H5S5iI5eV04vFxBIj5DC5KF4UzkRHUEz2OICerQaFt1o
XOVsBp+Hzl6BlY1JgzCpfX3gpKWQxQfN/JOF++fB51qCpxiZ50lJ0WKs9+mHtFsQyPZCj4cQ7Jas
zv/p1bQMnkvHxVqFkuq0cGkC12y6ylfb2gO2ybMJQGBhDZXTreMyo+J9/3AnOyNOyjKAEFErgWcS
THB/fU6sqjPMEGT9NhgxyoRJ/eSYxjNmRCQVaXZm+/FPU96/nKG+vYyWMc/M5lmtZJN08v3zwyTu
XbNQ25iguWXukwBcCsKP3z+v+Wa8qrFfzsvAYUZ4LuNq62U/8upFl1go8qRK1NaMOjKLNO2cEMnj
qMO6JmXI+qCk/91VfH20k0eDIiSoAitVW7frdaaNtLA7RM5lnJSLgpy1RZ0k394/QWPeQ5+eoesw
LkNu5/FAnixlI6pKt+957fTQxg1cyPQuEMrf28XkwgUKkpWqrp1udOGdkjttt8I9lJa5U2SUbTvl
dWvkHf2i7p3y+zCY2n4ENbQwUKveTPVINyEM6BMTaP7+79Z/c//nobbQ2WriLjx94twmAEbQ8hrB
e8FiIrU+cRbDYHVrTTMF3Eewg6VLPqrJ1Vujy5IPYnLgsaCcuqRIAOJRBoi4iTf/4F04Lc3mh8YU
rM/zGw6m63QWHnvYqSYrbck8CmFuhNYqqnH4VK7drpsqaD4PEbnrorfB9xbpROM8Z8/Z+FmXrLIB
gmeHNxqvdbyoRgDNpl76K4Kn8WHQfzgLlFFfGvak7aeEqUbVte2qdyA8VzSs7xR9+bu2czEGmsDE
axKPNqZpRPRNa3cN5+nQJojreg0fVetD+h1S64z+8GfF3IuIsJHNlDkxxDERo/Vaeyw8ElnZTk6E
1rOXHjBUnyOKF1+0mj0+Kju2/Nb4nIzmdesiefOcYN6Rhu2Rv5xv3r/rb18Q2G4UBrz1GJHRDv+6
zAxNgGGnn286NiotUeESdcZej4ZbNfkzRZpE1X/jiBaLNbpRZ15vfj2iB6gXVT8A/Nr393oj16ke
fAd8el6bUH0Tz75//3hvP7guBiEQDJ4+Q7leNqSvFhx2hV3OvWm38ZiWFMN4+4OiN9euQYP+/UO9
fYMwMhl4fBn2smc59XUHykI91RV8BV0miIVW6fsCYf4HF/C3R8G9TXeAhhLX8NcLyLhTyxCf8Lmz
a8IXoGNrO8I/3U/vn4z+dh3jbJBp0I5Azcrn6NfjwIKgD4ULaUs2fLEiwT3e2EMWoODDLYct1qGk
4MEXkMMOtfulNoJtIZPoo2XJ5DC/LqcuYmZAbq6OiAlJ0q8/o6oKOUWd02wl8TprcCzpxu/jdgMq
PnKJDZjkXs8HvIWieEqL3rlO2rjfovPsLrJpMg9Wwmjk/UtzmhDEesRvYjPqeoS3UrOefFYCqWma
H5rNNg9Uvhe1tfaEgqrE9PLSb0q0m44qv6YWr3JakemmmMksbcaqoKbyYuXkBGfoQ3eZuAPJIv0D
NFpjWUVteTPmzG3KNrJ2pCn2h3xMLzXRflRc/P4E5gYMnXkE3LM47HW57eu1hzW256KG43VQE+qj
ehl8DlnFlmWFz8lvdLHMHLvli1VnhzGcHvEh3kJ48/aq9EmXcOtuHQpQqsXkFLeunJ6IkskPJkPK
TV9CZUUbrPGtYFhaR1X5wSfhtFf35y14dQYnTyf+PX5wMTZbONoBQyUvP7QkqqBoxZ8d1Szyiiy5
OBZ7k6wB8KowvN9/CszfPpmeKwTkFZoTp687kT2yHy3VMG8NW1CzkFe+UVZ9clAyL1JPEMXeDV9g
XITfmxowdRcsY5oGKxI6crKzyU4VDfM+W8JkjfQ+g6OiSqa1QmwHK47xPwf605jrOkulc0OK6NoS
MV17zfsCiovwvc4S55qlg2gvCL3txI09cqCAUe6y7L3G+uCavy3dZkIA5gMqBFu8EdkxhHISP2ZB
qOL0S+5vnS5OV9oEk6qYCGZ6/+r+ZtkG/TFnhKGzo1Y82Sc1aWLnNYvOlhjSZy9yGfHqXbyQwz8F
cc5PEkcCieFJibrptLBHsaJKx7d4kurgNtHNAG7ghJwATh2AqzFJacfYGi5FW/+o4/ybry89L8OG
3sWHicL719ewDaLK8GPRbJUzfvVb99PgVNdwdp5Tp/3Gltf+4AN1Ov/581wt8BA6zV8LUMSvB/Q6
rRmiiEeWbXh+rUzqnpHIgTEPu6XZTU9IaW6BaA2rYCwpbiR+a1Ii6pWgWnn//v72YUKZypeFLrQ4
/SxHqu2skCSUbe8S+CpKB/BACOxHi4pgia7k+f3D/eajaQsqR1TK7L3Z5P964rYXJ7Nsmps81sM2
KHV/OSk3/GCP+Nvrq9PJ4Eni8r4RHsaNHhCYWjZb9sg1juyBuN889pa272r7vjF5OzupUG1UZB2S
BoYJn9TDodPIAobN9P45v92UI7dkV8imXGL6mRtIrxf5ngnMFDYJP4YmIbNsJ9g09YTHnYRfQji0
Zdlk+Raw4WyYU+KDF/h08vXyrFENcbGp27EJnRy+DTofwLiot6MuCcdxas1a9ESpHmH5wY3u7QJt
W6H4A4xoZxhaZ1dMQEVc4uDLKmcOitbG/qILTThRRtuSoElUUvPj/av0m4UGEI5ts8YwCnkzDCH5
Mxqt3K62gOWBhzB8WssG7ym1fPTBJfnNoRjsSAd5NW0497T3Q5BKU1a1U23byc+eJRHEVxP0iXqh
2eLfOC1qULrY9txSe7OqlTMGsXTJ7sXyXV95tLyhezj+WVzP4Y1/d/o/ve1o/WYR40i0RSgREaKe
7huNyQ/iQnEkSBPByid46CYLKoNZOQEwYsgk2XHh+MHy8dtLyf4azI2tQxE7eZ+DQOStF1rVdkRb
tswsBqNRTJxZLYzmg0MxGudFOSlBqTQYEMzmOWbVJ0+ym8hCoa7kEZE1RjJ7JKB+GYWyJ1I88zH8
2DVZ6egEW3CZZtdrG3aOIO8nohayK6iMvFyRSY9xj0EjvQOoApmuxk6lVmU6ZxKRYhc+MvqacxZd
q9kEYcoEtslhqgBKp0e0xG7iuiuvs5gK9yaW9jMEDd42wto8rQvQa/EiSEL91lYGxLlU4qjfxHo2
2GvTK0MDgIoeZU/E+kojWJTsYMKzISRKjZiHpA4/N2mhj/s0n03UIX4guWaCoR8ywiGwkaukay4t
UpzcC4k32r+ykYER36eYMWyyvgZluVDSS/BPJZ0MLlyHCHnCk8wi3iirSm/wL9kkyuRasQM9iSQK
7g6J8l4Y3UGeNuViULKI9wTTBSV4DeJBZhbdGKyzckQtGHdsJwHyemWPHK/pvWQ1dNY4rIpu9MUZ
MfS+oO+QlcaqzKy5uIpwPTwihaVf4mDIW06uLOobnEvEFRctWrFPBDx0NznSbJxZGtiSa1HAAVqr
sQvUniJ2IKdp8CLIGwFsfVkGxJEAevW2ec0nak0CO+0/gX41WVSN5X6OQ5zgQ5oRutLIEGIOdizE
aK66os+7UZ1VfvFLI71PNVdct7ndw72JB9iycYoaxjuiZCPkrdkMoZNf+w5NVBkGDIDyaGvIhOBh
j5CYQHUHsxv7JZOixxg2zMJSBoiZGJtuZpo/pKn16y4fG35D7Wztphc4vyObZJGJZIEeY1Wce8FZ
I8vhm9OiHJSwTKDGdY9TZVu7zhzgbw4jOT2M3HEqQwquPlleVq91kUdQcYhGIh1MP3OzNLwwe+4H
uwVyIMEPD5NpMbLWr6IIgWw4Dv7exybGGCxRFBWksKd8JVZNQ7ZOkg77itgjzPZgUaIpOb6EWvSy
PuBVNFbwaav1QH4xgYCESyZOQm4QsQ4Rd/aT78rrTAtJ9OxdUnYQQy5HrVUr34AlM1G6XvtBWj7k
LtE1eUiUCb5DG21aWyOCrQiqalFfuDSst05RWPuavOqFk/vD3hQROaWjg5Vs6A6GPmxAWOqgCMb7
TKjqHsjyzrHkTaTGe2sgMrMXHo065d9nNmkvvIGZu++Uk2/wjxG0YWm3ief6h8Y38SHOUBWBvoD7
UE0LGXvTKmTfcB3VxJ9VQe1eNyhaF73ZnLej7yzSgaDFUSNvt8LJ4Jotedp4X3d55nbPsmnVYoz6
iQ5X0kUt2BBVVPlksjU3RE3wNJHX7S1RfHgNDR6eL3C3TRK4KvYRfExZJGL0Dl+hLSWXVc9TFo8+
pI5E3wuFDlcr0Bfa+kSYYVsU64EXYu1bhjU257BIg775OoZQFQimNnzZY/9sjPqrppsbEUNoXGgG
v3nraEbxnSgl3DJmgjJ5lbm1g+C00B33XIP1QFqK48JATpnuk3hfYCGkSVtFu5rwGvJOkxzolJt1
tyFd/U9GGhu3hMkl0b6PYRpYXlRd6r3hbgo4syA7KppxYdSIb7bwqSfp75ZrZxLpWclH9nuLosxe
pyOh5nFvReb5MDT2jewS/9mjua+WVAEZm2+/E6tpdIfPzJmy57rEEbwYs0Z/yAenXrFFs44eZtSv
kZeDGA6bcdtSsdy6oyRHpuHvjFo6rEF2V4cXdXU0QHs3JAAFunCMQWIGvpu2UzwJoelV92HgVt+r
kjDTZNCqe6cyol2M5SElua5NNtEomi8YKEf2h0Xfr4A+Zu1KwURJUXtrpCYKmawC27aWMQXXXlVW
snJoIYPgBJ+2Sdg3ZbusBCiwaKOgu6v8PpjWLqmw7sILeh92hpAVeWaMBpGahuTW9awjh8CLwxtB
kOOicGplbBoup3aXe5JTdMrEC89Q6vNTARDdEZ2u+ovA94Nj5CIEKkQ5XRSt655je+avmiUaTBHZ
N11rkCNMJVIdbKyoR/gd5QOtO2NN48w6oqip7HVegIGZiCXZ9MUgsy26gOAIl6ZzlgTcWEdeooqX
irtLE746JJknIfqG5be6C+orOdX6bRNxvaM4GbfTmI9bN+SiarUczwiYqq6Y25ffwFTn9TKHrUGE
ahUD36Xi21lDNqdSgp7Va1kdCAj1zqeuKb+1Y1nfdyHXdXKc6jvycJRqkwq5rFVOoG1AN2KrvLb5
4fWNdZRThcO1w9FwHCIL2VNvZ9n4YwLgSm5daaApwsrZ6z4Iaz7LJUJYlEZaOBuwgARDdXaV8slQ
LYR+W+pkoEUWSVmlHQbAe1XxYCMiWLWAkBDraZNP7qZLEWkp00AU41aHsRb+KtBUd1ZnnLz0nOGz
q8Wsi4Ef7Uy4UatSaMFReZWNN9e1qMAJQmRiYVbpvk78GSzr0cRZ4dcnGS9r+T/4HaCXIOjTdhVP
JSJYCEolbawcOshI09p1OjKfA7I8fX9M93rdzk+5Csm2K6G23UQkO93JoiX3ui/4kUCkkmu3rctH
E67XjeZNxK2WeR8eRzvL9QWwtvo+JaPqk2s36k6UQ3IdzbfbqHErWDGYoUp2HCghcYaOHZxQiozw
KBuuGkKt8ZMAl/4sJtRm2iCtfEHT3r9GFC73lQjzcxuV/HVUTMk1JfvwGYlI82PqO6mhsaclvtay
cHx2Stp8eP1CsLL0W6BpwAvt86WtFU7OSj6h/I4027+WIVuuRQlmZdxnXWeHnDtP0kTkKksvaqtu
xZoVHnHaF/oy06fik2bGNHHRAHOvReOSB2ab8BKXXtM+F67GngnqbAz6tkcJVcT6nQxm+n3f6E92
FytY7MZQXbFaTM+FEZf10jbyMVnWsaWeiFacLO4ZodFaWXJZbL7kzVb0kIsW2D/128lItWuvFaxm
jt09DaVbXbU+0aEwYMvLthuh68d+daW3bnAErRVtW28OKJhDH1jHIGO/WI9wULRfqijKBW5xt2GN
L4jc2hdjwcUDlH7BntjflCClWcQInKFv2pqKgbDpPkxI3S/9bHaRpzC5kMVya/hsnpu1TPBoOEH0
6UU7Xeay+VyXsAPrKXyGPF9uyqYkstDvSvOb5SFRlyXU9BIV5woqIrC9zrS3OtdrwURTrhK04sgP
zWy81skzJICEXQPENZIT0kBiyi5uWk9eENY7ZzUQRua3db3qlRdfVvR/CCzuDnFG5nvZJPZR9Jl+
GTrIZOdE5O2ASOdisDVEpeQa3dgEYOw9PJQAVSOM/7ggkKyRVrK3ovbQjWMKFlp1FyLo6/M8cPJD
EObjglKfEtBj/EcL9dGzwmqfOPlwnRSd+aNL5aGKhM6S5vIfZkOqk62Xy6GVZ8MQyy/U24K0wqH4
5vXznKloNyGd5X0FaI1pGXKlXRcX4xcSt4JrkYf9xsH4aRdptfKI9cTvUhU7t58e6f9lX5PMmRy+
OVwkA748Cz07nKUzjoSQkjTR7BNN4B7wNXFMMlluGoXiM/MVqbCpkV3xXxya8r52qypiU83eC65V
w0GU5TuflABcQGN6hH/ky0dCSO070ADpLoqcOwBP5GiRv0kdSCm3yKKxWBSAqy8il8ZNoRt735z0
b3CL+w2hH2LbGvq0ciNlrnrS6un2hkASE1qFwTjaZxQX8gvOmy2Z28WG14kFGJn3tAhsUN0eUKjn
LlHGlwEy/6WXeROqhUzeltA6yffw5MZi7eLUmvROtxx0qR13ySIIBO4PdeGibutgHQxD+TQxajKW
ZYCPooLFcBMhBccJNuRQ9cpyBEOWgREfYIItGSAA+Gzx5Dk2Bb0M4sd4HJJDQDRvCyUkXlhSOy/G
eLia8GO1kQaOD9JQZIIMwO0FGByX22UmrZncUSyjQXYEvDsChKbbRteuIDovyUz3rBkjVi8RrkMr
xeli1tYRvmRBZkPvQXOErLAfxwLNv6Xx2cE6m/DC4eArgyE+prEZAtOGGcx7V8OcIC16ztVghtZd
eH4b32eGtLeWTgOe1hpcV+hJtDRUpBGR4pvV+Ugzm12d00X4keo4AdYZiWs074c6doadD4+pc5vk
AglbcdbkvcOqX8CjZsBDiHLTntP3HRc2xBEdbPg9EvsF+5xHvJBqmYXWtKxKu1vGTo7loMPacz8Q
MII6z/mmT/aTXxfVAxVr+pA2WcGi1WifQddrG7NTwbp1MKOMNhVLOtY6Q2+vnTnsfki8rxh2nYFR
8KCZRS9XnSMaZ0f4HlCUXNrFUetnOH4+OsWR9s2cTerGmDUUYmnscLoVP2RZnF+hi86u7Ig+8iKC
C4t1pW9/pA3mlpygBcSqAriXofEHK1QAB6uOi5tREmR3X1PxcN8iNjkZlmy+Eppt7tMShv/kDeVX
vpb0ziZSZEBF0JDcE19q3FIfszPF4CoPwRzakiVF+6NRDU0EXJzZc0K0SriY0TsPoon1b+B2+dIX
coTYXw3+g5HUbMKlH2nespz85odmlXg/janzHMIArfwmrQYWhiYc+gIvA+6/jfR6OhpqCHk8QkNR
4MAQLW5CW+FxA3DqP1i6xb/xyoEwAIfAQ2slc8FjlJtjm6xQnSck0gI0cFdk8nJW0hg4aAyWvTmL
Jgt4ayPyTg+XfdlHwYbilb88ae6Ax66n/bgKpTdqW22cSwBQvJzSiz0wDoUEnV5nFK3gfLlL2sSn
bonlBtNr3WF1CFQ0m7ICCx+imm2uqjIx7fXSRJT8cjEtUqzVAiM2CZ4TEshs6RCTVUDNt4ut6SFM
Ngl2IVX6pSmA7SK/sdCP5ds0imn3oCyI2GCSXbordbpAR6OyZj+qNVlnY90WN1aPooJbyLx12c9E
Wd5ji35IXWK9OWtQMXRbEJZOSJB42z138C15lQyrDC9sTQ9vk7EzttiP8i8ZStkrgn+Jfy+BUt72
IZ6+3UAb3j9KNfuMjA5MC612ya+Ocp+bB+Az15j/FbisuCe8u/T+Q1zRJrQ2njliu1gkjOZHxO4F
2CcWoPOx6ZqnKG5i3IAYzxlgeFkUb8mSMYZlCv+OepfbCbKF/t+hx4AnCLFsqeisUJbxXtg1TZSa
2QrcxCqy0HNjoNH5t4QBAvxRwodP5CpkVcY0TOkx7EyxrOYSEoGs0RKnbISf9RjpKqHB4sBMut71
mTKvssAdztEyRXfTFPafe0N2f7bV/6NB/UCDitbToPf7d2t4DjT8KTedExP/57+/jGQm5MFrDerP
f/O3AnwGlJFrxygGLd1LI/UvBbiO0nTWaZimh1ndod/7F61kDhuk7kHBCOWAPShDsr9oJeIPfAwU
5rNIGWQJ45h/IAA/GREJV1g053ldddxBzB3nlvMroQjxNXpk+VV/qbIfQZOuwvTbq6vxcaP8zQFO
etb1YKZZOXAANyYnDUST8h6j7jLylmH20VBjbkm/alkjlnKZ+GAigZuJol2cqCZGnQ6tlUr9IrZS
gqzIcNAMVPkjRHQjqayH5oX9Exa+24qt+BMOVBA6AioIIXAVZD+Kisz7ABq2DGG8bP06ENvRzdUT
AiE3ys5VLRtNngm7nPYpZkW/ZsOFgwvve+HfjlW7iY3IOpD5p3+KwWfTy6J8ybG1IrpauFQh7cLo
2EehnepMYletNKvC5KbyjKBjGwM400GMVbjo9SKyRtDiK+NQY2/9jCEIhKhfsYuc2DnRg+6i1MzO
nNaKVzDSQDjyeegftEKgsteCLFq4LUBxRlXSPCLgwnMcMz7QbnpBJEi+NrvA92DNtUncDgy2U/Z+
25eb/59V44NVA5wCz96/XjTYK7Lt+t7+V/H8X8siVdm3X4MP/vz3PxcQx/4DRA2ac/K4meViFvlb
xO6QYEDbECMIwqs/yUV/rSCmyzJBKqmLip0xlWPz4v1cQfifZl/eLEedwSNkKvyTFeR0/CtxM0JU
MjGRoWy1zfnMXy8hI9JWnca32CUDwezBcxpox2H09zGzm5y6HuTwoRE+1A91T8tiEZvN6tXF+80a
8zL4evXiv/wEYDQoezhn3DEnkoLCssFsk36+K+pRXCr3JtI9KLyqQfsGZW/WxxBvkvoXZRnEW8fg
6e+NrwDBlhNpSaUWXEBKwErublpGG6WjX1ah7eOfJQ6N9GKNXRnhIN8lneqoCBcqZ2SfPMQNvn/+
K3LzBTCDz81UbCNI7I22Hi1vR8cHOF6Q2OeVYDyxmKBuKDDfjWniLqZjauZ3owvdj6eBasVdZPCn
pWEizWQ7EMXTlWw5AZdgbnwtF7h3XdAAZrNuknOpqSs/ncCeUqMZmtde2d5X3dTWULQfJ8r9dRbr
MIJNCLoEjVfeQoQhus101ZF9DA/hmmiuW0DrNUbMbA2GBA6AIbagwj8FjXMW6zkxaWg7Y7KobQYe
9jTng7ct7bs8/54NUmyT2GUjK/rvuQxoxarmnEQI6MK4rUu74WDTJkrMY0Cy4X+Kkf9T9jEw9VkJ
+K/XlYvHKH96XYr8/Bc/VxKblWTmlbKMoN4Cl0o18Bc5jUrExZ1BIYAcwH1dijh/yFkbDcAKwRD7
EAbFf5UieNvY+iMtwXAxJ6g4/2QhmUuN1y8x2bh45Pg7s76QCfdcqrwqRUZEURAUtWlHVjyhuNZI
VMXx1dX4zULx9hCgNC1ElRRQcwDSySH8XgEhhJMOjMsk8RsaA3kkrs0l/fua/xtHmX/FqxOpfQ8B
echRnPyh0R6K4Yngzf/fIU6qKicqJHwYDqGmK0dcjdGqmj4o3PA6zX/llzsyC2GlwyeCJ4Mt/snl
aiDRxkEH+8rS8v9l77yW5FauLv1EUMCb2/JVbas9eYPoJpvwLjNhn34+UNLMYXVNd/Cf21GEpJDO
OUQBSKTZe61viR/gEnSYyXpvggXg0g4e7TtLpwug5214sKTebsh2gfifDsZ2HLp+m9RCPJnxZBnL
ZJIpThzvaDpF56zibugvA+EmGxIK9JWlBmCkXUjxSDfbeOERAfgwohRdeKnHadClC+JX9feCwETW
Fbmmdd/tWipKTtDEnG9xTK4yjcNiTsUJ0jvhAW6Ckd8VbbqP9dy70P3J/aYVHsex2BnjK50C3UUe
5eNy0jW5jokDJdkTudQiGxQduDZrLzngTY8Jsx74GPJcUlogrll4B0Jf0VITOLqir0vGmUloQmaq
R4J07WMftsZWa718XVki3dsFMNS8NeyNzAABU3w0rnw9K9Y0RQbAPUN3ZxErsgWuoi69CaILlglz
pDoujSs8PnwPaYB2qWrjY5h2/Y9AFeOxAw8hUVjB00CRyPWS6b0v3fAlrik3rYognx7dnk7Rqp+M
dyGGGXcibfVLa+whpj2dq6fAnKssg6vsYwcMHL8SD5gsiqtqdDhtFqqol+5IilBRh4pwl9BiU2pH
BT3R0quX/L4MI6jylm2eatBS7HfF5njRj6r9mU7Doz2Z70EZON8Gk3O33WrJi8oGzsFjwyMRcWNs
y95+n1QlArJ9MHekDSTwNK95CU44KeAI/HkFzallOnjZoQgc+ZRQ7qCS0XgX6AygwRd9CFxeGNtW
9vGxz810H5UEmgQ0MTf0SfVtZZo4QdkjRMsgHEOoYhwOlixo0cGh6AQ2HxVaak7usmlS7HCFn+1S
J+3us2pq71WNlWsSwRwE4yfOMY+oy+p5mB0gGbLwa1W77tiW3PgINoEKW0ZI6AyqDLSP3rWiw5Xu
U9MtNnXeABTC/U81txUhUS5tGB3HKNHv07JFTUKRx7kxcyPdxkh9toYtwrcQoRnuCmDy12YfVOEy
iz2P2BCjbKESh/YNHWlzNeKXWg5gLg7065rLRvMMqv0TbZWgdm9DzULPUsfWrUcoymVvO09h0UxH
yBdAa/C66Ls2blxK5oL1nd4N9OEsicM3NbQ55au+UniWiFaoSDj4ZaeZ/0uLoNNJmDcXAg/CW4wC
bB21jc2eA3vXWpMqoKcdzM8j1DN3ReXoZ95InqTshhxZXq3vOK2NaEUC8zKPIvtBH7JpHVLk77iY
Y2zR04it09v9i2+G3fcS7tZRLxp9Rzhm7qLhGJJl4iUdsCLb8H8YFAAPTdEW16019K/CssqrssWa
MxiT9ZAHagTAK30NtonhXPRmNN6Chp42US18+GKifB1jpz+KkZLgkMbqepCNSwa5N17JJnAustoq
twaA3GU9Kvee0Cq4/dOIqaUnUniJMJALNFQlZxxZqI6CMmXJni/ET1TSp14l2Mw2XUiEIdoUgm3i
vIrvG9GlP53JleiamYQyrZDong1nNWA9JUgBUSV4+qhYyTqRK1YVe93St77Ie3ei6lg1Md2sApp2
RN5VwUcTu6uUUOolgLrpwK+NHkyjmg7ERDUXFPTHZe6AtVqmxDBTay/SYI/v2dlUZBmsPDsK9o4M
qo1yh2pd00XcCopKBTdgMSZ8K5027BLUmnAJsdcIL+E2Gn/chHGorT24IgIBXB4su5Ae7WKoJqA5
JZVbYCPNW98oxTTWZce8sv1tzLl5qZgFvidJgJyr87ydMtPu3dPJAjEjEHJmaZTbHmkuWB2auDDk
K+NNeSWsmhzP5S8ZtPnTCB/kJjD07PD7bzdL17mnDiz24xAVJP05Xn/TT+lwI/1RrTs/q8Y1Y3ji
6Sp/ZQMUE4vfl0wmssUpuVM7a0dg3wsrV/pblin57A1KrpDu8rfagl12wtn8quQsAag9Mu/scgi/
pXZcPZEsWczdwnLrOFO4TiZDX3D4IJgVdtFSH1oiiKv2lUOb2uO2ZPcftamz8sNM36U9wRj9KLpr
epM8vjIGxi04yFxB8+6uDJJDg8VoVMOu0oLRhIRE3rcwOcYvdL8rDuhwh4zWlYsqiPbstEOUyA/W
KQ3sgiRz741B6i9KdtMxsSWvrgbAt3Rqv9x6/RwFOdUtl/3d+B4mXy4M0XZkLTTaQ524fU9Hh1fv
04O6rDxL7Nvcin8GBm3yLE/d+0K4zkVogKiKXClXZhN189ev+Vt2o2Jv1UA6e1pe27Js3Hv679oa
+BPBUkqVWzBuYO7mxY6YErnQ6JHc9q6nrdFxBMsqkNYiDuHFW2K0X40CIXFZM8Dd0M4OODCSpafb
al3YevmesobvAaFj6SeP+ImBFN1CKItuVNoG9yVxEpRZJCpCUZdbX1jui2JDqujdmOFl3pfRuEQh
HGzNkF4OzuHpOGl6996VofZYwBVbTorqzsrX3P+8p4zqya+RhCuCUK1+o9u1cY2UTCPYK2OSsbLx
kKIDWmvOkHwrW1hsQdUNxFy0zrPVjvZzJ+ZOnVOP16xU7iZuYm01Jom20mo73nlhSHBepIm7Ki4I
QRVlsdYya7j+/dSVU8QrEuX9GzPTN3qJ0QbUVHrhYCNARhFXy7KdekCFhr4ZnEq/8BoglmWQqn0x
KsAKTWEsB6ETmYf+bjy05pjfhL4R7Q1EANim57E8+cZ0DDTbZ1/h2xeTnwzXnizDdZF72DJtEDcL
B1b4jd6kxZ7SuvsShGG3VaFuE/yesBjqk83rn5rpKpPVdGU0cqZ4B1ax1McsZgo0jLtYS95ENg7X
TArj3qzD8sYTEwlFlUNHeZT1+ESb13EW0PvT9dSOcuMZWXCZB8j5WmB2N0QyU9S3zOxgA0y/SHs0
FAZEtzUEzeGm8SRLtxeXaus1lYYLcSq8bGUaghR334iDNWtTtw9EBE45hFx2heGmNABpltUDnsdy
A6IrZw9UevLCsE11g4W+4zRNJw7xKiJz+JiHJnT7DbhmbSRJp9QepK5XqOKLjh0zeqhF3jFt6BHE
3IVy6nQxERmdrvwOiFBTd+VWgWZ60luGU0En6mAFifGmR0Rb2UUjASb2+ttIPbMlLApkjWZLZCqS
DxN9uXmAUjkdBQ3RA9lb49pXo9j7o9nVC2vsamChgQvIjO4VM10premouwPfvGblRHiF/I8HVEaR
WpAS2122EE6XIPzs29SiyIPhpQl30kjtbaJbE/Wd0N32NPfmO0KKNFBNoXl/bUyJKZdtUtybQ0aw
q58CVayBqSmnIp3YckbzO/Ikks7Msrm3OmvM4R5qF1HY3cLY9WjLNbS8Uu3db5S3obH0YrW5sSBV
J7zkNrIV0czMnER+i43vi35d5ZG5DcOkWyDzUWStO4LGV6ODdG8h/9eTUywVshizTkiHkW7xwyu1
H3JybgZTWhtSqot539bs/dgzF96UPPQgm5fC1yIYWc2WB9EtCSIpVxEQ502Q+S9aia1BpVZV4RFG
9uj3JCPQZcbV4SttXzo1Hk+v5n7L2kH01OI9ZsYur4aaKlSJmznrwFy6SY49m6yldjtTT76jdXWo
oxk5Ptl26JAgTtV9jTefcOxIbySRxzEoVbe+LcusfgH4WS5Y1YtvkoC/H2jF3HsPCdewyv0627fd
OB2gUWVbO4/bnRZnDvLhqLFvbV9Mt2nkIg+OkmzdFa03LsnLKFbu5LprNH/hMhRxTAjzlG66JuNI
rufJIUoJRlwYqnkLxFRcGIFm7Qi7cgIkI1VkEczko2DL6Gi/sb03vg1kj10ZQQtEE6JadeyaVABn
qdr+NpzgjqkRPTdOMrlRaFPhVhZ6vcgCjYxDIXiLqyF03ujbNf2yi6fxxjZUeiwdZJrQasQ3F6lF
thiM2LweCWz7RuyWRyZ3Uj6H9ERDNGqt9aTPKyRc3poamB/vhrJsL+LEt6/iQqpnApec3YAqGFlW
1F1gvsh+EHWKTiE2eLlVq4hK9OriZyE9UJSuYUOxx9HGJ1J7ByMz8fCq2FnQk0QYMnalzVlXkhSH
Otd+tEoPYGfo0GVPui6+rrTxPes8/8VERLUGHuwvoyifSBDLU2wxhCewx5tYCglhbhctSNOVOwpm
sjRPdykS+kWNm4vXy2p7GDlVrKrYmha94a8iSR6DTIoHLU9eBkyZwDNTBb5OpwwbkBuXGfUzJA5r
lbl5nyxwxTct/YdAbavAxQGVFdWlmnJzLwj/LNnPF2MYUUDMar/VdpbstWLHccnV3keVt/Q6hbM3
Wtd/UuiLF5w7/S2nmFk3kyDOsDR1yaKY37JVTF8Hw6oe0yZrXuq2HrxtrTmjAaGzSbItEsjQWWQZ
WxpbU+WRUjMyM1klw/dMuGaHfqIn/s1s36PeB/FKeedywFJ6YbGz/VHWurtEOSyxCGbXU9WR9i2B
e25V5jXLnld1mXU1aS9BU6trJAbRdcpmaAH4KJVr+knNlYhcAs9Eat7x/f9UJd6+ljUtWLSeSaZP
qKZDUMn2NoMiALwwj58GirgsXJ6xJnozPMraqt4srf5up7L/jqjgfmpNaW/ItelWWtkb27SZmNlr
zVryqeX3VPRJwYvJAr1zdCQay9CVG5jN+mbqZkQvI35HaoC9jWPXuzQzd2RyEa1HymbA2TQ1ozdy
fmgOMRNCWtWijR8N3gNHHdaTKCi+h4WnrwATPNuD3V/gajC3/CnmqhkadU9q208v98UNru3xLZrC
btNlvY+g3RrTqwCi9bYTHk8M98UWKh4xl1rAQ7FC75lcW/shAYi6SVtCPkwRxIu+ZE81xm6wcTRn
SwKHecsZ5IkJObsZ6sk9EHknF6pX7rrOy/C1CrJpmYueyPbGSq+xIE3IoohLW5iC3e0gnQbHWF/e
lZOM2OFqx6Io1F75IwIrJIe3XoPnxgUhfW3QIv9lRGW5rNKe7FRCEQ9hGbc3iJ7iS7zIzj2d96CM
SIIMtfZbWmoL+uRyi0uaUCEkuqtJDfqR4GV3BxiZhDKVVVu0Tvm9YsZFT4EuMAg6fSvy9iGCD7AY
QAoerFn4qnrxPQ5Kb0foMysWG8EDE6m2K6ygu2Qr58ERLqJrGTUZ+9+q/EWySEfgs6rfrCatvyEC
bBuOAHQA3yod2+6FgVzwwofIt6JaglEhkuZDa2rDuNRgmATXSS4ic1mVTTMg6qxqZ9OUw8TRLBbB
dTmK/KEs0JjBvgqwtMhoVVPCenBN+T4MaOf1ia2KaCxx0MGWk6lcHBxka+Q5OhySmo4mhZGl+yIJ
jDXHiZ1mmumB79958Qr3qYjYG9thFe3YFZLGmfg/pJm06J7HEOw06yuRUrt2cF89jiBDOl2Crz6y
h3KpnFEm0lrf+AHws7+wK6yzboNuX89KcROFxq4LtPBXjMHw1sFgcpRD8KsZbBJk+PQeIcyLeOVI
VPKLQAzhijgqDHSlU23BKLdrM2nQu2C+I8GQCsDntdaPVVATK5mD7Wr2UdLH/7Oc6w65WXaaj9TC
pn6HqwcNSV0xJrGZxQi1P7/ahxK1P19tbgDSnAMYd1Jz9QaAQg7a891YRQ7iWP4jIS1zTQZSvvr7
S9EsR3/gmEhBT7mLunRryo8GNxb70QNaSpYMrJlXuoIN/fmlkEycVJLpypm4XtEYwNo6da7RmNbH
nPTNXSmIyMpyle1ckbLlZPAummgotoR0j39bJOdREotCVxCLDd3OkxfnJKFhwlwnbivjKSI2ZJUW
lOw4k9pf3N+J65SoAy5lYqfEC6ijEzxpQBKcXU81gOVdMcbWnK6rERXW+Ok+M6lo5pQ/buvRoIKY
T/EVkqThi+vPo+LPSj3Xh2sAzsSfezQno2aM7DoGJS93fqFRgC+5QbfpHz9/ifNNnF4EgK4+c7zo
FZ06AgFiqFEFptgpRenW62N2EZFnhde5iehpGs0Bnh/cc9gJYvP5pc+Nn5nWZoI5xRhxysNA7TEY
EXF4c5FkXAOgJ/gtnQvBHp3dBvozO7AxVuH688ue+/SBsLI3581CNaL19c9OjiUDt/ISLkvwXn4w
iu7RDSj5RS6jNvAYv59f7ty3D1rD121M1P4H1gDeCt3Q/JHLSeU8NGaz5fA/rBuS/L6YZU5JEr8H
LKofbNI096DSnDTtg2n6z7t0pxny/ntsjmH7c1CMTU3mxhUlZeiO/qS/xuFcTOopxX9+u+cGLcIn
Fw+ABYvuw0fjWQr2pC52FuaJI/YOqvnYgr64yrmHyiuc21ezF/4UCGcPod3aBVPP71mgS2fmeUDg
rGEj0P37G7JBO6PloiofzE3Ufw6XbGjLWZnDhNo3+crs8av41ff/t2ucTGqJo0yXhRoQhqmuJlds
bZS2n1/i7OBg/Bm8HIYH2Td/3kcQpH4vTCV2mFIYCK1uHsyqpFHW9clLrDHDNGWn41uizVJbkb73
Q+urGe3jp4e6zaGFwvcHbea092iTOGHBiSa0lcDphSLKlgzwrLlEiI09gATALxbDj4Pxt5oOad3M
oPNOuQENxyp/rK1mV5QDGxR3PJK0532xlfg4FuFJ+sh+Ke0i7vstpflHZziIDDWh/yQCEwA5gv0K
G1rdXZIlmXwxFM9ciZsAAoVX3IGEcDJMAplgMh39asfUhjVYkxcY7x9qkT59PlbOvCYw5ugaeVfM
XPY8cf/jjty6yEDge9VuSvS1yF81n0ChrFwmTfgFJdr8uMbOxPT/c6mTNZYaFYGFRJTsWvxYKKnt
aFH0nlKLIejaddOV0+PosB8DYhSKVWNT3ddFE34D46mt1WSqdUr3d2tKymiFQJZI42jKDo6f1gdF
vvU+6uPpKsRveWc3pbVoI7pFnKvUOjdVqg5elw/XfdVSwR5bwsIoswEMd5Ppixv9zaP/c52d1d7A
3/gAZq7GyeeHkl4DVNLyTGWsngPgs9dG59+Nrpu8FlPrHVDb0z/Nw29iyKINSQLUTAZ377rFOnHo
zBpNnS3N9hFpdknqaEwITXFX9/4VhBfiOCtsxjKbk74Ty1uEIrVIn+6rbiE60ztoqdYuBwh+O3rb
/Uop31xynXRFCc+7zGy0DGlGnOPAfL3CSrmcPHIdbXYSAU/L1GaDB25UL+zLLxatM2MNXI2BgoM1
iy3/yVgDbIdMUow8l1STlx0M0D1vfdhFKfYBkHJWv/t8cH/c8MC0A+4AkAfZS3C64QHC1XV9XVS7
wFf2nnprscayrPDP1Wob+pG6jCm9PpDPHV18fuUzny+7OYDR4DBJWDv9fEVEeGbcuuWOMtf40rm9
8b2h3/MA0SJ9//xSZ24SgQezEbUO/n26daQvynlzbNHpdYKuSGfQxKMTJFf4YsQehT/AMUmDfVz0
JkX7zy9+5j7ZV1kIo2cUHzqTP6cPD/kaZaey3MkZjY8l+yEaIqQe6Sj+ehtgz5OUAYCT49UHehk1
IAmlJp0jCXxsm7iYTZ+wVQLHrb8epmw3EEwhjOL0oZ8iRWtZAc7oWgBVRtuvJpfCq5Xe9L3joodz
f/7tA7SRJiMVh15KF/l02YqSHIdg3nBbTmFheBzB1PUjPR2ZW9lXUJCPHyAXY2vD1gB+onm6fDVo
Q3C3FNyZZj/ElvbcTP5PMAwPUe9+sQeZv+U/50AuxbHU5daY8085OoUVJ2OpIcSwalAR1EoDnBoL
L+8mbBndgTLlV7vR81fEyI2Mbf7oTpcXu/ZIv+GKjdGRcFO/VqPxYAlCrlp8SHhazS+4SR/Hvo1w
lreHgJel8/QbdyTnDhV6GfGC7WGcXaB2dpO4+heX+bixmS/D0RB8L7uP04ICBmngV/zRu04ztQfN
w5dfY9lcfz4OP84iXAV+LsRCOCrsG//8kAfNhD6aGtlOWFS0qPQs87T95ZXuMW0UDXV/Wlo43T6/
6Cl1llMMV2Xi8ByH9Aj39FMjXFoFHPuyXQDsfdHnRKQR6pBNV0NAl34ChrGQY5CbCyDJWbz0pgDz
ldS9rRqaaI/0nkwztkXgOJq7oM0gCtQ1m4N5W9BUuB+RxbmPgdm7u0hJ54tff/bFQGFixBmEPJ6+
GCQJcU5nI99RnS7X6RikB22gzvn5Mzo7ytBVUlLCyfJhy1nYDctIVOUA+D2gBlW30zNc4t5fh3jM
ryJw2dsyD7mcYf8cAI6XW2XdlExEQ20hZAnj/eDqw+bzuzk3A+HbogwHZItix/xM/7HdnPA+EQmp
ZYiH4Np2HsvU4BBYJGX+1qX23++iOTMiE2XJAFv+gVuOo9TtEFxlnB3Dn/OzE4l7LET4/Pldnft4
gF5DxOMJzvSwP+9qkFmJK56PJ08c/zYbyVAyQucnzZZqIyLH/9Hn2MeoFv7Hn/F/pV+fm/NQxMKj
Y/H9eOihdKrHFjCQXRSZxL1pr1Maber0qU6ne6br7ee3eW7Ac+wBR4fhCKD4yQybc4+ei418V0d1
ti3wJhx7E1zm51f5HeRyunTwEIG32oaFzHkeQ/8YI0ELlsOh5L7z215/SsB1bjQUx4swtbqc3pzX
P6aGX4GOUd0NaOTs2sk9a4s3ySInsQZ/GKX1yoB6vs57Hz1GC2roi92IcfbJe5yw+TIt6Psnr1yE
UnfIu2K1GWzaBKp5NVRQ4Qnw5T7x/Od2oDrhAQu5zEsrecr6TgIWqr7HKDqA5qlD3YMMoIoULMid
qKFKcR+fP8gz3xo9bbagnmdRXDxdEHNwKmkysN3uy+lnPRlqo9eIKcMc/cr4dzi1eSInMIoPm+hu
CsSn2xjTGMHs+4qtfWj81Ck4rApHf4UbVu68oExBnrjqix3GmY/OMOjYsaNhxfqwxSaPZxxEVHF7
qfMSJ5G2NFHt0McQ08Iyx+axEX2zQo3R7T5/rmdevcG/IE2wszE+hGPZWoDc0JfVjrPaNeYKqBQi
P1KNjyDeR1hCnOiL0XbuTfJoKQOYBqffU+Im30qvpA3mQIMMvxyNDlVCaakjXGEgOS4H6c/v8Mya
ww2yh8J6RL32NGqpCIUdJxWPdugiOhe2IE6vqZqVhSL2f3Ip7FGzUxIe3+kiWnt2osghALEWVOWt
AzVlITziZpPWML6Yvs69Nzg1DE9SJeZ68J/zSockrpyoDOxk0T60cfXuOM1DLnl/SdQcse3+fV4z
EximCxNz5mxqOpkvjYFemymncjeZExo/r78TrVjV1AG+OIWdmZgpqWNStag8Y+OY3+c/Zsx66lGA
hRwB88h5Bumw9afm4YshYfFnnMzKf1zjdFbW0iy1ba6BoN/ALpXUB+lI585sMVqFOYbIJNJ7jNai
XkmSyB6rXniIhejVtr6Aimm0qCFJKF1W2LDWGtTsde+PsDMsJQ6TbcdHM4iGZTl24bew1sttIRFn
cbodQaJE4T52fJoU+jDcOoZAq5vSvr+bggKxVWnIbFMVUmx1wi4CDlBDdJPmOrvDKpnTJhNxEw9e
vDWEBBjoINHsrLi46jTR7fwseEiqTC55wtmmoFYkFjFCwR3ixGJR9Zi0gOg4iIWz/rKyrWTZJ2m7
+fzxnhubrOKewTgBG346f7qNbIhRY2wiE35tBvXqk1UHMGJDsO2a6NXqf/DZsedms0f5nobQybfg
xGPZWNEItKOJ55rTNTmR+16VX2xeP5b8bGqlNLbYm1CmO8Xm20MWW2IIyh0i8mNdJ5Bke/9Hkz3S
hL5CkLJsHfN7REjO50/TOn9dqrQ8UQ7XpxuyoC6aou4daiLVOL3EA0EKvrC1I0YXPV+jmeGM00DB
XKusa1Z5iUhQa0sm8sbsYN2ghkx7DbJeq20MRdppiDCUAVdv6XfSwQ7SN8foOKgPSAEzb4pWgSL9
EOD7tIqM8N7MbLn0J6dZgHUnlUJNdbQG31auVF6/4/nAXOzn07Ye+maDo4v/v5icZYzteO1pnvnU
WATofv5Mzs3pwA8Mj3QPJgpjfmT/mCOA1MHCzLpyp6vXkXboYuyxABrETHx+nXNz0T+uc7ox6uqu
yKsA26jv5PqypN4A7yRef36RcwuiC6CXvgL9Nji9f96MDuepamxR7mg6+UtIuAsO489VBlAUtN0X
prOzF5uDC9j44m473fa6AC3KMudb0WK34CQ6bTvAQShA0VKr5IvHd24icCn7s1pg2fuw+c3H0XJT
VFQ78iePpgT6AWztucrFu0rQLMTuF0/yFHj8e+c297w5wCIhwDr756OcZJ3zfNmnpUNOjsZkGgd/
Ev3epBa/IgAp3tl1o6D/BNZdAiNjN0aYGqIqKa/8yM82ARCWRw9LEPaMEBrIF8/j3LDlPVuUkajf
Ynr+8+f1Qyi1LGab0zf1uxVET7HZ3ecWOpLPR9TZ63g+J0WOv7Nl7s/ryE4b4xo93o6TaE01R72W
o9avqlZ8sZCe27ZSnEK0QWwXCR8n3yFEKRwcaC93Cs9ILJG49uVRVM4h9Y2bvGoeijz4olBxbgD/
45KnR/t0snM0enqx03oo4m31Htg54nb3IKruizOHdW78ciKlScb2kbPwyblI9b5dQxAumGbM8buK
6189lKxllxs+eKEZFlhrybJgRl7D7cJroBmzMlMg+gs6+WxTVHkOG1/uWhPHAq42fEaxEvcQaKqV
X+Y5vBrpbwav9598h1lz4ZYEF0DTJZQim0ublflL703sLIQeD7X+HcwzuelOvVZs+RIilWDkW8m6
JUX6ntRSh8Xe/MsEp98fVTA7dSlxMG5PG7BQHyVsl5qdH5yJCW7pQun2s1M7F9RMoWKN/RfD99wr
np1ZCGU8iq2nj71OjWhs2AztkibQ0MW1gthuTr8rKOQwsOSsSf/8g/mtnTjZEKKYMblBPheOmSdv
GkJhTpc0L3ZuMQED6VuwpDFYa+BIRAlVef5Um4W/Sm2Uk7/tAn6s8qeindRaIenban2Pcv3zH3Vm
9LHZmC3QAcbAD0fewB19Iq6tfDcnnK9jMbpXALam3ZhW8jkVxrRDF/n2+TVPI2fml40qgarPPGsT
inAydUSDM4Ff5YuWU4iU1YrsDYJUawPIWW7JDbUWjBSUk06+DiIRL0d6MjgvbGP1+Q/5zXo5fSP4
wpFjkCpKo+3kh+hII9wCcB++5RRQ4W9fQ2Ll0xFtdQkKTpneXqWokbFYyUWUU0Q2tII+KrlU3W1v
9fpmBE39EoOTX0Lb1V/YFsPa7xlSOKayDaI+Z4sk/31EjM2UDXTeTeM1WmF7JbRS7WK38dZD3Hor
P7owq8y6z6xyuOGzxYQ28iE8x34bHHLd+6a3Y/bFwfzMHM6SCVWHBgB7v9PCEeW2NJeQEndeng33
MbI0sAxD8pwYxKh//qzPXQrhNVoD3OgsGyerJk2npinmZSmoADzXjT+7+YYaTBwQ9OfPr/UB0DEP
sLn6CxaHKiMyxj/XplJz87YHYrSrOyf0F4qGMWavyTa2YV11q9LLjQuj0sNbRQTbtWlq0dFUgNCI
Qq23BJqKf28l/z8V5gsqDF+Vzzf1v1ECH1hS+/InGe+Uzv5Ng/idZ/rvf+a/eab2v+hdwg6lw0gV
YhYY/Yff4PvwGxCvwF+hnUQ9i7/0X5aU8S+i2FlEaEgaNnoPBtt/STDev2Ajwvh3KcgyGL2/ChO2
f6s9/phB2GjxK/CmItabt7x/jjRE73EyxUgpcPINK5C6+auDSxn8ZaKb4NGnDjn/KEeo8q3W9css
Mo1LFxYfSqbQHpYGNqM18L/up9caxc0UDuX3AGVxhZchgynJP1WshipUm6KcSszqoQVVzTBvRNK7
apF2wrqajJxmU5YWGNUlGXrbxPXvPVQ3d2Jouxu9ey0qwRFdxtmT6nTxrcqSTkPblJfTNtPr4VVi
pR2w9Wj0lDQrgjXPERSBk6UIpVvXbpO9xTjwIhTYBey/ESzvujLHZJ8NzQDLOw9a1HPoETYQ3SZ7
5QjTxw0EWcpaCitIweT7qbVtghljTI5nfGmlXuevUegks6o5B9uSaVn1Yya9fquUPl23ctSXrZXL
iyiQ/Q/cZOU3m8CsHIokYX5JnzXHEVjDqxmbJuwYsyJMpN107Wzhb019OSR+fz1BAr116MNR4vCH
BuYdAhqCUpPs2reK4Ugy329b7GqU1d7zelx3hFYuu7LlaGuP295MvNt5LTaB+BQ/BmSCC2so/Ft6
KPUeLKa6t8ZeQj+Sck1MlLULp9rIoRNn5QHJprdKx6m9gMSahPtJGs2hm/I4W+gRINtF4jTepa8X
ZrkUbA6erKJu7wllJKG5NSCdE8hgvCSkMb0orR72nM9BwZaBdtlPZrpQZeLiUBvtJXv+6XKKjPY5
RxnTQIgoxGUfiuYi9oHIBwJL0yIalZatZG7HN51d5vggKTODKwqwsrA96K5ybRAzQafNXps5riAC
fOpso6Qgi9RMe/kdSw67SciFDeobiiG3JaukseNzSe7iOrOeTRBcx2ByuBpNAHFv1CbJEE1sXxjY
nHU6ylWMNEBFEjh8vTJV1+x6irN3UVyQrgGw9ZtWRuIAYiN470XviY2rF5G9MCzMGuu+aYK7IHVx
d0q4wNpLGlnubYz5KYOKHWrlIpBT9gNhDr2PNjazdaRPxQpgg7HE9Fk+8B6zx96Q8a03pPJKGmN8
8ITZBWuj6pvLOCztlYbzpIC4kRJ2ZjWz5E9VKEMa/rpRRfZV09lttY6ror5OSw+t9aIv+MrxH2ET
hJoaAUaYxUnstupD0CU6/1WVRvRv1daYuneyCgY9vyx1Hc/SwpSamnZFT64cWyI9vBvBpI2HmGwk
jPbureGnELxtj26yBVV3xEB8P+R8PWsJq+BbGAYjSbFhlwODtwO5zGoTB2whnXs4vXiWxsRQS2WP
zTIuE/3arovhUjluvLUh1y5kJfMlRqQIVlWXcTwHgC34Xu5COYDnxMGVPw5hbxWXbqv09NZL5JQH
aJ+mVr+3J9kXSBU9t3SuTaPRdn0rnjDe9Uct8+f0DmH1e0t0B4x/7lVV12JbqMxc5cNcyuE8cYT7
Zu7bFEFzRRMA46bMj72wxF3epwNGrDTZhFaQ/y/2zmQ5biTd0q/S1uuGDPOw6EUHEBGMgUEyKIrD
BkZRSsyDwwHH8PT9gZnqm5W3703LfZlVqazMRJGMCLj/wznf2YJyqyKAYBt6mWxjiPRS5TwfVQ+l
qs/OKmc7RKgDAkq8i14stkFmvrokiDKX0o7Yh6B9NvrG8A3JP7NGpgtpf0uJqiarpWtCg5cFo78v
7zLdfg2GNoEiYgVb6Lfabb4Y8U2yntbzoD/XBiFwcRLzJhMDL0GoLLyGca+f8szs59AIVluyTJ+m
Nf8N8OU335u9AxyXD4d3bDtl5hWaQAB2msRYq7tzxzy/70X9gosTesB88sgC2FV686gyC8ne5PXh
qJMLANBbRWZd4lUYQHjfINcsqI1rvJZKChCxqXsLa0MeO0ueemrbHbZZtccvb0eGnNF1MM7QIy8o
0mOXsEfg12uX13SS8jaYRnuH6Gpj8jE6ubzbZz3pTKJPhvqqE7mw15xa29uUpGE/N8tl7uKcNgko
DXZnp30Q8xxcLbSeaZRkfflQ4OQDRN798JpUPxZZYpyWKhCAMka/ClvIqOsxK+Cw+nz8vnqEWURM
X0EBTg7sfSIwIGwl84V4DHJklNE9LUinQs2x5cUMsgen0wSPBBqHThFbU3UFlC9K80dVxvGDQ1zF
xoYLs8EBPkcWb1MQg0UrSFt+L6f4HRWbeDBbb7w3p2A6Zdjbri5RD48AUrHOWu5RelWN5I+PDjiD
Z0emzDg1/kjziYxYl5/ULLyPcVLy6msBiMJhmnfWvAQ7YGblb66M68sybuWwDOexp7KkvZD2hTNG
O+d9hu1WpJW4OmVaRgJs7MkiPTt0YrPdB5NMP2w8FLBIGilDrxiufAjLS9Do5T3A6bWHd71t5i4y
YuV379nSjkBJdIdqsaz7kuVvpA1ze+cgo3NU526FoRWPWOnMDfgaGmocxzvJCNvgk5HCLKYuYHBm
k2kyZyaGVbh3e6PtspOm3ODoyHG+qTHBH0AtJBu4Je5BK4ls+r0h+3ed/Hd1MhWb8d/Vyaf3Wr7L
fymTf/+SP8rkwP6CGnkFk/nrCMVch9W/kKu6CbMMRRlDSd9gZsme6ledzATiV10MKI32DBULnfmn
QOKfgM0osql7/1QXs55c9/ysQxmdI03466xDkHJY5snkniqz9Y2QhayBsdcY51GEg9RazLoekWLc
erDLm/iC2N5wuHp0jZNx6RnLPzLa07XqKEmO6qattkydHd/4oKZc6kJFP+4JeICXImUA7e2qTlX2
eOlhE6cTFao32iHkUixyux70h3tWtpAfRTI+9HYGLgajlBfamE13JQaueUe+dNSay/yo+Qu8j6VP
M5KhA6PWxQYnUr7soSasSUNY1dEDS52HxOskXqtS+IO4z7W4eER8HbzKcrE4laQgyK6DdtOeCCBJ
KZjn4EWzXLvhW8zusp2QaWX7lnaFuIoZxoXVZP5dIWr3VVCKRlrQjG+ZsvP7hWd21wyzEzJ3gKGc
EwbR46FPNXrbRmv3xVKVh3wo0zcXK+mLKS3KYYNooA+IRB/lNF98vQPNqopqPvBHfKsG1yJqJNNv
VvLuFl9/EE7UXfwdwmoehpzYAPy+MymrY6KyDVrBgN0eKbEwmWMAs6PhqJtaW6r7wRjktymt4gNS
5RFXvzc/BNKcj6z914o7MycsqLGW3aRlnv3g8+A85IVS1lY1pnYH4sMnCNXtbmQzGZStff01XbwM
BsfQ3DeL7YVqShCBoJYwbwFUms9aU8rV7mVad42dDFHQlnA4caodVGYsp7J3ZhVlA5Z0w6zBkKTK
JLg7nnbWCG+lZGSK7iQWy5vGWGbnQy7ZA6paDnZqLh+U47iOpdE+Lrg8L4MmmnMDGBxe2ULG7zTg
KDWM3aRsfClY8f/4X+oaW6W3mmO2eGozvfJYigkVkGxyzFHijvWR2mUsiQUmBi4PdpyyXByGP+ob
NbJUX7Z6Ghv6x+cx8e8T9e9O1MBmHvBfDx7+T5ctzV8GD59f8seBSgzgFx19n4XUEpL756n560A1
7C8cpJ/TSxZcTB7+34FqeV9Q7WAMYWDxaybx64A1vqADg0KLRwVJCsDWf8CwRgzx1/OVjZcF65J9
AWHZyDP+de5QCU/KqXDHs5G1oOHcjT/2VbkGRgC/P2Gx8TE558Lrl2FfmNRF+nPP7szYFiCS5Fez
svulox5GP7st2Zy1Yw5WrxYtJFm3bqXbh5wB2WfE8GTXO9a5QNppPuebnDm0huqUoXqlDt1QVlLJ
zdIjB2lvWfsRLqHIb5OA0dr67MT5dGy0SumHfGVIzXYMhtUS7ZEp3YsmGwXvSgHV0aeAVi1vz3kl
sz294ABF3inMrymGE+w16TBqm6AaCWMgkzrYjgwUx6jsFsIY3NKdrkuhnHcY1ytSHubTbcbzBJ0r
7Ucmu2rIlk2Ac6vc15Mq9xNqKD9ygiY7uMRYehdSxBSstllHlK9pcDBcaFn7viugE2glLMG0QlHc
xt24yxfSGDcemIPhM1cGkL2K1Z1JLvZrTz97Hd20VvuG6UCUSgmLI2mxioYyYbwii6qLckeol56c
qm/xqhAMu0TQ30+ND84q7hx+UTvWB/MFa444j0Q/76VJEpptFGrrJq0gMcmgw28ao4082xu3+ABh
8QOycg4uke3fAjJGziYoPrnPcDkTECNhl3G2G3S4IJj0B+EWW2aedbW3+jIO3cZZMwHznqZP5rkW
4pRXHqRQu2sifQBq1Lrki4kmTqMJrb+/Y9s0bsc+XwnIpqLXMGF4bQiVaJ3QkOX4G/k6+vviGMQc
ODyNuyLOuq1e2/M78QWBuQu6ytkDGWofDe7HU+H25QtMAHcT68oYQxjF/U2p0kSPzM67I1WriwaT
e7RLIXSFbVoafGiMyVBbgCJiR6LjtE29Dv6dI9q9iCHiwOdLjmmAfoDbsioe3dJyWrIJhvKHnmvA
WOLcPPSVBwTG8eI3noYOok4O3w/rjQHKXGIM3ye9IJCuzIbD2FXezizVioqoY/no2+pDHx0tUrO/
RLHf0aXxBGSHxmsBPc3JBMsrod46Vy6pPgWKnNcVeb1XcqUtOxIIVMSNlmykWWlWJGPxFXZOdxG+
vnxnKEfoo0jmb0PWVkyWYh5BTdMDol+0heuz1eTdDKXpIsgRHykFcu54U2Ux4MvCjwyCrJ7cRJCR
owX1oQ6y5LkXJZM+v4/La2G3ZsjApN0rYJx94/M5JKRnhXEU+gOZRACb+8kKdg2ZDSMnS2zEJ+Im
IE85fXtHnEiwk65e/qyNYj6IQDbhlAo0ytMcbOq4/8j1zI4Yj42h42f2TU4AD1Im830a52en7Jyw
LpJgIu0U1kERoeDgfRw3LQFGg3s/SvAYfNvCcYdf1ph/34p/dyvaCHD/u2vx8OM9bf6lzfj9K37d
imt8A0MRym8bnw9rs/9oMwzvyypbotNA0f1nmjIXKQN3HbU3aUXU4ozIf9GUDZoOBOD0HLgZ2MNa
/+RS/N16+eemY/0X0KxjxuAc+88608IgK4Dn2L1AqcDcGNeTONUkWZGR6BszEWNgRXFv1scJ+nz5
uGStE3wH4vAzJdn+0fYKi6Orsb6i9p+eC0/LTo7lUWmXps9KuK1dwhyw+rFX16xl7q+EQCUMBBLM
z096DflvU/+eUADbT+6ZneX5xTPTQGxwR/s7gubqQxXPxPzmgwir2UiimrUmLbzv7MjjNc1tHgwP
eH1R1OX6CJ3PatuzHMx+P7tKHM2gG38wCHizq97/wbhPfy3HxiPZIWvfuqrQQ9upsEVa8h0Qr8Hv
S8JLTqfF+brM6XSjt429443SLjUNC2F1ntqltIXAr7rfAxm8lj2EWvFM0FPMbMzvtDQ1nxX3iT0A
jzGyqQ0lGvPrLOvmCs6F677Xn0snC54mZ6JCridr35rB8zT57lbBvIwtVT3YuSZuGMmYl66qYCn6
1opQybJzpZoRqX+a3QZa+R70wiFFEAaNQ3bhSVRFsC8bTX2XhRcf5tixdngHyp9VyW2yIAH5STyG
L0KfMd4NfN+fw2B2W7KnphekfGO9SbKcoX7rJ8yAS//NNIdi63g5ewi/ea6y6llofGsqH1Ks01G9
xr3mbGGpNlu7yLzQaZkDbbyxpsYp4Tgz/8+C6tFbJnu9qdL2sH4in4SS7o7UMjKX4qEsbjxzQHGT
el7PT6+8qNZoeBBbWu5MGPRE5eAWRnK1C6O4n2e53MVjqocpattzapka2lB9cvguVrOl7bf3dl7i
R+SOyB5HV5Znp2rnczq71u3anEJSisf7sRPdrqYu/OhXfdIGPBdVXKG1vwV4RwYcryxAKy8fz91C
NuTk1PLcx/DWNpM7Jj9SQgJDYNLOTWr0NaPmofXA8wTkgmW9p1/GetYRbgcLk6za1OtQuBCjEl8O
36xpppMX1mySQ1oIwGq6l0VmksJZSk2yS7VKyzdNZQYnVVUTu4sWYWyoBFSlYJzOmeCH8oSLQnaZ
5VPSeXVFs2qmvzXD0sCsKoMbDyvhuXO0H+7i6BsrTfN8wxVB5FynjSZkw6QKrdZqd16uB8+ZQvCq
Ou8EUzG7r3ywz0h99e/KNcqdmRnuRyHi5bhMlUpDV6Vw/TpCGDujH18QaFn3WhF7EROOeDf0pHty
V43zqQEJ0Ye+HzdH3y3GNqpiLd3OhHHfkznSbBd2KqHrTsgTJ8s8SEK2riWhhHu/HIdvZJo2pCbX
pKTnccH4IEiYr7WE4zlQJqvQB5y8cSHFkjFWMsqvvJHo0U7NW2NR+X7q43mbjf7ypNi60TQKY5cy
EIrSAJ4gEZzxberX3b3risigFvmaFZp7Dazhpqut5W4cdKiYk3d0Bh5rmNPmdMjiaiQJ0G3uCVVH
28BuhOKg9efHAlHXLYW9+dU0Rf5GHKFgNVIQt8Vehjk9sORDTbPzOOXCDJlShhbSodsKiKNeN+ND
YovuPOdtHnJ46hc58HY3Tk3bUGVULroIogT5xGERxg8Do+ilRWd+MA1lHio5uBvG2FUIiQocGW/y
vjOpO+Osxc3XzsyDTat/XIJ0/gk9rw0XzZtRrFT2gzcLRhgdkKwI2UkaEvVT7LF1tFEWc5Dr5tKf
6CSmJzhi9k60YLJcX7m3rGI0rGIcREGSjlFMMOWr1eho98giD7UJp3dng+qPcum4r1yCyw1TI+2n
kQttM42pxRzeHn7LY6252E7WXKVwjbBFDt0zxXpPliphBFuCyGiU2vtKal3Ykgb/is69PzO3ZivU
DJSqbh1aXdeeiKrs7xdwT7sRIuK9bmTBnUxXb2Y/xMvWTuBgVDY0BdOa/IhqT0WDl9o/USir7ehN
HwyDCNTmzCw3cTEyj3Id7ZxqEI9gaI3PLaHnoW20y9X1xyDqrcZ9HfyUZ8NyIYQ5PmGrWTEhBho0
DqyEpEons9+KUtFjeiK7GDjt94veGO8jG7po6peneOBIN8fZvHEUmAR2B7HzmGXGRALt4h8gtF8X
3ThQPegwrRgdbgt95g2u4XxFcK0fxrZInrUJdmU+kCrCaiO9R6BCYgGIzvGbnrjiGFjCOyaIvX1O
0Di44dwkCLLXz9LTrOuyDPcD+4eNQMt+GnjBKIWH4Ws+m9UaPE1MkJvta8Z6Z3dJ0kPga9diDvio
jV1D2Ii1slLqxL/JJnfYJX5fbqU1gGz143Ne4OFqyKc9xHrug2QlOhSvvH3ggUp3Q4WdO+kHGJ9T
Sai5H1fnBCYtV1E8vqeZ3u41ZuynRUnvw/DK8nsnW+3iyO5BWpXzSHT9kz6z3IA0QM83Wt6h67UF
8ZAH6sHx1JMEkHgksfM9X2DZprmX7ESRNXu16oKGBW3ZZtISeYTqO2ztLLGvMqmb+2UNimZ97qhN
nj8Qk2q+EmpLFAG3MoQ7I1bPBujdm3JRzrlqsxx+JnhsKxehbpL56drfJm20IS5X5TarYT15oLe/
Bn7S7gcSiO+IoQSoK1tCwUX80y8SjkDocHtf4j0dU1ky2CuXc2rD5WudInlRsDo2nlRN1C5kktqu
s/zmiPIrk8A6NIvce6RVdHa9UfQhPx+hkLl1qzhVt21qvMWSrOGqYY2dtw34Ym0mj3U6z7FhP5Xw
Z4+CmIGtjVEB4HEa7LKpiN+6YZ729pR1b5NWu2grBnZ7SDMO3ogzoXTl22hwrgR6ZeySUW2KFfpf
Dum7Njhz1M2WvvH8HCoi21Ys/OVp6k9wp20Ajk2lLnbZJGHq62RtAoB8yjW3fqSoKk618LnqHYOc
dxQLpHs0TW8gcUvaS4nqrYKrsPcnvbsdLVir9eRoUMLtaqenZgIkpebYMfOB5WOekRBMHPq9cJgU
pHbJBNLHGzPnuROCjH9jYJmDru6cdj+OxnLXjh5Ke6czjs3S1TvHH6f3wY/9ciMFIoy4kC4IyjJh
++/OAskG6PKPukjbN3dWIZxO+V4lQRzxg/wGY17schDRjE1rDc641P2wygvtJmHh54aeKKocvFBR
38JXK0KrsN3tqMj5CkmU/UG+rgm9ZBm50lzG1xibibot8jvq3rDPVtMJ4Yk7HW3Wdhlj4wiWPKFT
pNpEv6DfxJam/4amzNn0mMY3Qz82EczvZGusKYaUHt1WlsWDQwK9hax9nk4xZsNQ1AQj6LzVb40h
E1y6cbz16qFFyDfL4thJ4iSSVJORGMvB3ggv9l5I1uiCnTF4MOgW/cFruZAwxyQ5AfS98TG1Xnm3
TAQK6cosQysuzF1cLyCTH/0pHvKYkGI/bT6yoVLQb6u6hEXoTWlR2MeYJrg49ZMfNF/HWfGqEdg5
aUCTg5pKeZN3rrEgsSnRYoQ1Fj2mU1nhRXOa1JHGpKLfAIybfrYEqv8YMYhDhJfOC1/TvGnJGDOA
UUhS5hh4paH8KdKlnx0H5Ytb0fK3G+k2rxZPHnjubsd31G6LIBDRkMzmPvOcFslRO9U/ulg3bkGR
+geXtF2eYJq5ize4X5eUEZPoHPeHjVo33ize0p5iJxi3zhJ0166C55y7VXfUqrZ60Mc0jci4huPZ
IHW9scueOCW8BhFVnxmxf2TXPcqKmPFsReOV9pa8VvOk15LEWL2jBHB0IkfKdIocd64sBm58P71o
m6eJrcgzWRysyyWTEUJKDY11ql4Woc4rdx3BBIVZ2c+voxPfJbnPywqkf3qcSCeOVJ4wIemHRb+d
W9iSeQ+8HTrOJDYSctjAcr/173xu4XWWIQbCZPHxbmRbV8epyvOviV/2rz2lJz2TVJe5XpLHylnk
zl9f7LhK8z35VHRfjlmlFy1WGOYapo5bd2j1w5xL8RjHld5HWcNfHUBIHwrZ1Vdo9x1oTEN8Y8tj
vBikdL/UTUJ0haefbROFAyQIHTDtumLY1AHg4EHBNw+q9pHEellHcdzW3i0BrfZDnYp3b+nA5qAu
J8xLS/UlZNnAtZ8Rm0FWNjmpd0U5l8+53uZPfj7Ge5h/DNXmwTDRsKr+CQLr+ENphhW2wARPskra
iJ+o3sGf4SGcuhrzocu6ZUPrQa3DFsWMUF2M3xeqPip+jTUdhNP5Xng+yoA6KLNrl5CRrYulAy2Z
D+aWiApja0IqOIyAjA8pnNKzk6rsAFTUu5DhSwM7uXyYdO176TfLU5qglNiQp8QvZ80cGrpTzM8F
R4XJJ3/UwyX3ljsNlUIEtTfe96Yqr8jZ0HYvfK66xQYSDFD1GJtFFrZUviGBDM1NnccGpB+DgTIv
I4Ws4XRnxDAk+tb6mmS7IJOZxcj0T2Z5JV4axPvVHfxQaW1LTIrWrTC4BTaqkakfAtGQq7/Pdpcf
pC7p4z3w6PzGRTvEP4h94rmvp3b6uoxazv2q9TS8/f2gS8sjZQ0Sr4fJmdXneOIl6Xx/B8c6dUNL
Gs1QbP5XZTNEtHttuizJtI81D2sms72/E62vAsY/z1TWuEwWGgglGa5gVv7LoqEV05jDsRwviSYd
dpJmujGQNHpTddCIu4uTN7Oy9io3j1bh7DS72zmpsfU9mN/DspVNv+VX3SNAiwrA6X+aTd3//lP8
D/Cl93hjevm//+dfNMWfSZusX4jzhKjHyPgvmuLKUKLWYxS8KIsuXkutGN+QtPnPvwkbFtsDFAQV
4a8vgJP3E02vGi+ZqW/W/7pauUP5tfv8Nv8eSf7dSBJ5LjKE/3pTd0IaPHwU879MJX//oj+mkj5j
RGAfdAkervhVB/xLIhx8wWGw6iG8gPLAWN+7P6QPVvCFvIKATFlCwLjIdBZsf0wlLfeLjTZ4TYiF
MMRD/s/CItcP4Z8eIHvd0K3uHjz+ZLz9J6MJ+ZFp5y9xcoQz1adIlgzvYSQfmmU0sQyZ8IKj0r+z
VEPgKaiRN3njB1fVqB7rRaX2FhfCHpGbrod/ehn/f0/PX5eI/Gj8ckwIGM2a0Aj+Kl4GOz2zYPPd
g6e4/u8ClGt3ZIYxymE46BQbY2jIlbQ1e5t18aZPkFVqraKKm4Ih/uFjAn2Q4HFEt21nr/KeF3Y2
lzkVkL5tNuiv2Bh71lalahcw365G/LqT01OgTvSlRuHfa/7NWMRLZENF7tPIKEe7ANjPKLZ7Stno
3DTkg+cjoVuluPqxLOfI9uiXCKOsg6PfDcaqQ863Uxd8RYaRdgP9lm/dE3A1PAVNW24YilVqg9Si
RJM95uJ7NVf61Y6thtvd5o5ns4hEDBUakjTSisy0PNINl8WOEVJZosS1uEwB6BVjMu7qLv42xWtK
ULZ0R0jhhHANlvxg19jdBRVhA24uT9wgx5ZO8atXZ8RxBNO89+TQU5am6jhpSosyb0EaUSJmvQjb
ms91ku60jA4TjazRXDU7eNWtnFiYjLkANq0yfTG53L2NPjjjrYb49YG4tmAKvXSW2zFT0znxlkd9
SMq7bh4yxmFBTV00uqzf/EKz6TYp0YM2lZuJKf2ChEbP3KvuF+1V0dVhEvOre0ctHmMDqzOKW6su
pfWU47/ZTIaW3S2L2NpzbO5EUI5fZ9Sr5PVYNcyb1tlz89S71uvTIjQ6DKyS7QE0Is+4may43XK5
axtr0emLmUAf7KUfQ0Mk7gOvujgxSgOu7pX6MYEOcFztq8fU0Mskimu9fGl7Q35tvCb/TYyGxzBx
0NpHIbPlYtXmdLawvP1IvNTd2XEvtojAGQCZqg/LWbH+zeBoAkBX9m4RIyVeW7Tpe8HHHuRFN4VY
QzoCSZLxqnuc8dwx6uSMEhAKjDs0smm5pQuvKVUZWy1EJ1zTHtbvoC8QBLss5SPNTjDejaqQ4EKF
7b44/CPryAjRix8MWwpk491M8pSOaZ5/khIU3+KEsSOf9Ikbu7VxBfSEUb0imVm6MEbVeTCVm3dR
M1pzSviOV89EBphIvj2HQK+NKSrPXGMAAf8D8ZsjMv2ShRynWPvqTBLdrq2V/SFAzn0KWqdxthOv
4wGvdUechlGm56Rw69OUMnm1iGRbQlvl0M8VM9LZdHIS2WP7o6KrpAgH7kqF0tbngPUdL98iijWY
Nd5ZDUhE08/Wpyv1hY09yiYBR7FjZczVB+ODR8y8s/eKxj0UffcUpOPy3VPLtI1HaR8CF4QhioCg
ilqDsRkn4fiq0tnvNq3vMmqukqU2IkgExRqcU48zLUznEYvmBaQ4iI4xckMHqS7I5mEVGguef+ao
ICoN1afVeW68ntCKWalDk7DfjiSHCKMleuA7p2ncbqMyIEAo4scHt1OEMC01IY2buZblnc2Dgfrf
xx+NPKHRdh0NNuzXbnEvLsfBCS9TmW2GuKy+oVgS12yw+mYLOd26JVxcnDWx6sa9VUKerWJyD61T
GRkDK1F9FZu7fEbp7lcJulocBgBmmt5n5lg8tatU3V9F68k8VEQRjiwsPjXtbHWLjzxha08q4ap6
16zOvZfZXGovUGnRxU+rRN78VMt7n8r5pO3cbmevgvpuscQRUN74yvgMG8UqvMfNLm4mtPiL5mo0
H6tAX//U6oM5sE9poPKdN6ru0bEaVP2x4aYPWMxxjqsqu3rzVBk3spPJPQVU227U3BclSWypfGtm
nRm+bRAGs+9WO0G8GgtSESBecAzSvXpmUrScDH/JE7Z8NKjF3Kd32rTaFBwl+XbMQNVvnO+o/rV0
3AmPOY2rBXyLJNCXs83ZvMtnKz90hQmhd7VHcDZMh3y1TKjVPAHLCh+FWi0VBWLhzaw3q1x6YWbI
rAffBUoM72x8ujG82VydGRKTBmpo/BqqF8Op913C/HjbiKdITxWyP7IyLH5JZXhbtvgfuYWueDXx
hoWYrG/I7dtD3nrefWClBt+1+jDF6h8JHKKBJw19S8zRvzjlOZn9GEtJcwi8odown53CxKi0yNfZ
frWtnV9muPh7G4UfX7BM5l3Ng07c5OpsYeiohyyz4AalM/L2jj+IbNfe4IWLh46x8Ml2hF2GxCDi
nHEC9UHEgzyx4/Sirmqm/VqXfC9X1w2fUofYk08zjo21wN/Oq0cHbQ4TQq7T7mT5q8/HsVIMPYZc
PEL5Zm22I/T/gbWbOy2jG8QT8M3NCTfbChfHkP1pHpqD1UiU2KupKP80GPWfZiOCR0ZEr59Qh087
Eq1s98qKtPhGCcfbxezNztWdptvFddbdx4JgnH3+aXKybAQ4YS1T61Z+2qBQIpt3cQHojxKreZtX
v1S/OqewEvF+Ma/FUAWTsn6zHFHxb+K3Mlfnlf5pwvJWP5YvpHGWHGc8RatfK/m0blF3YeMqEUwk
GzzwxbsReEQPEYtCnIuF9SYPWozotF8bnjqA4RY2qJR8UGCwW60R1ZW9Xn9BmTE/AC7O8G4o3Ypc
aTCT6EqT8C4pr0kwclnThd2yIkJg0/CInTPTJRYRLTgK8NHOLBJDKpsOlMF+FMNy+cAiIb77gWjh
2C5acEQFzqAfty8L0Cpvgu1sLL296cZuOfg5HGHU5IN77iuiyTYtwddszbTFQ4mb5+osjAVtzMg5
koddzVA2pDzpns3cm7UHZdmVvR+49B94ahemB3wGYhCVpXtUecdNAN+mFjcs1YhimkbiEblabeqv
prT8x2lCd9QIj72mnc/uCbwNB20arNPPxi3z247kNUg2sVfhqvGnb50ZiCuuH+9NxH7O1B0bDpFZ
hfZhG7F29FEA1XshOyZxWlLpZOUZC1eG8NKBQPLWuDczPEVHv2VtkgweG9Bah5VX6qC7UbCsnI1G
aRtm+64eTViUrP7kEhvW/AEa+ndb9zdtHZ2F/t86P2+xxK3/gWHz587uj6/71dn5XwCy0YYhELHW
/o1/8o/eLjC+EBXisNz/D9/n6u/+1cTpX7C0k8RKsQW/xXP+kd7yL0MQMsJXkoa94oZWCMVfWReD
3mPFR4p2EFO93OpVN++tfCRA0iaJz4j0JO0+sFqKjxYlxd/AsV1/HbH8uYOE3QsuFS0mVtcAdSkv
wr+AaFASOwUUwQMP9XKLI3PZaaY0h3CpWjSMfaoDJUJntzGNHnemIWay7igYa+BLzfyEyl6ITZNI
ZGZNwaR1ExgzAX1FbE73XWYXEU94+8rQvaOolXk2LKc48+ZhW8vW3FoQ3G/ZWOg3/JTIYOYUSNFF
oXD86TFZHUIBeH3XpRb5oTlC1atYUyq6PAaqNY7T/eKtyaNWSg+k7PiIzpDXza2n+syPCYeGg7J9
h/697BDPFlE9aNZhHubc2LioeOr2pmRKO3SPRrwMPPlUrcZm1niXfqjEStwdo3DN/KarOMm21ZBM
eH7IRHReUz2YWfgFY9Cnp6a3Ct/Cqifa8V7gcSJwOyHB7kJjkjJZg0CZXElmcHcMkSuK2YxTBY2j
RNoSMTq1CP6y17+ZEJrovUxdQZSmK3RWSVrBasYllLgIY0N6SWSworf80CjovbJyU7mxzmpO1Mn3
apmTO+XNzbbRF6pHybq63RiJ8F9wD/XatjbGaTvWwtsP7hL1/L9No6vuw8mFurCA0vH36Yl1g1/W
eCB0sIlGUidfOgCFflDuq67Sbw3u1L0f7NpO+XmoSlecuoriyRbtPbFLJh+YlgVsP5AMqM1B/KCI
r3wq2My96JzCEIfZ0ltggljNFM5PrZ7yqy97QmuCSTDB1YJdWhsZ4VSB9ZpTkjLVTxs62q4+YKDq
j3YMEtUwyity/+JBTX2NfkaDcV2PYq8ZI9aqhrYxmGmPO7UmbQXyu9MY8bWCPBpN+BwPBVyGrY6k
+eSRFraVbNIRx2TlU6PceiM0I90nUxN8uEkh0D5AdL9XmiveEwXAK5zaWb8ESDLTDcGl2hGmEl9F
Qao/sHTF1SvE8s0yy6+5xjaUlOw2CU27+Fhv3G8u+gdCJy17BwfEPiQFDY4rGHd21viTxZL/f9k7
kyW5katLv0pb7yHD7MCiN4GYIyNyZJLJDSzJJAHH7HDMT98fWFUtVf0mqbXXQlqUMTIGAO7X7z3n
O+/LlFu7sFm7BqwJ3Xu76F22yBbuCn3cvBkvg5t69wUair1DbDm1XRLXxzZx81PN6fYa14KgQLsP
bpaoxpjDJae1LC9OiGPDqHdr/aL7Orl3Rq8+UkE6lzElJLSgWDrSgvcAg6XWrR+a7Iuq0uyNK4qi
eeqdS18vxbGvKmwxMGy+N0lH0FuM2e8sW2dheNgNd2WniDWVjLY2cROIpzlDOb4xkLTtDWeSV+JY
HFy8ps/Rh0fiWEwtyrYmkPJc+Ylz3wc9LPrWkZ85a05kV8PFujb5IK8c/9ULKfIjU3+0PA6j4J0x
yfAN4lH22g5+dyHpCTbG1IuMQC6x2HurTOk7mGF8Yk4xHmBoJFszC4N9qwbvJ941dSDrYf48ZTaw
4pCgybwpT50XX0mCY+LRp+ZmDL1pZ1XJyQ6by+ytirPQ4aTv9h99hTbIyaH0mgk5L6RU1sjt9EAD
p0LKm5IsuEy++tbEXn8x1SixA80y8isOhVntqVsKTu9Yt73zGM/j/KWv5fIdJezwyA8S33N06j9j
eLGiwR3LLc9Jt60ROB1HXCYHSnifBNK+5lAn2+LAZedpMVaEmcibDwd30mEJSirrKWbWxRibMWTZ
dg/CGiqb4DwyzjObGjzQnv1zQUlobKhYe27lmdRb23pppny4pnH50AxdeLNrO/mCCaE4LHQH9pMz
G8PGnKV59WVuXsMuD28GKqzHeRoQKuAJDe/QkBeHsJjuC9VTrlk8qOe+R9GxuGFJTN/YIRNiJkJD
C2F/EvhENfYkjffIivE6sNRURXUxfA/dgMK1xajOsyOzMwgYVP78Pc1GBpIkhrecllGWH/Ws1bcc
9+JkZqTWTnm4i5kIfs16Rj4FZ/SDopZ8sdqMupgQtRumWgJ6eoXuDKWD+qSrPrxNTHuvAwqK96bu
kZNY1vhUyFolDOS1uKvGcf6YjZrAojxRHpmm3nimUhwOsbZgGXatc7ZJOcP8o9Tr6Hn6YfLmeDu7
w3Jw5JQ+srM1b37Y19+CrhI/Z5mTFO93OgFml3yM+ZShsVhg7HYNzMSgv8y0U7fA9brIwKqVR6Gh
jVPAcIhiWRfDO9nTFqdue+Tw6C9Gdl5R2K8wKLsdavH6FHjlKtz2s/wniZq4M8NBfQ4wTvs7t07K
b06SBIdKTfG1R911GQIUS5hj21MaBkdQ3naBLIr9DX9WV9w6Mmbus6DU19wiBLwPdA3g2+iuyBsJ
THdz7zYWYtgYoA4+w0jyN3YDTipCXMEsWjtj/9gkOrjjXDH/MEmj7TdhL9muQ35jwtg74yVNkUIp
CTR5yqGN050hP2FdtBuf0yrD9s4M6nuRV84NDBrBDkQFbfOgmKFBMAw/iK7+dU/QWYvsEDdvaeHy
mmoRvOfmAi9OOu9ur2vanZX3HCRQAyxzcjDThi7L4Gw/AHAyI2S+1/UCnhVjqgM2FDobldziPbOv
fdBlp8QmNbhNkcLUBGp9EkE3EPfKEEep2jsYflYxZ/MZNfurNT0ndd6oneY0L6Z+FF7ifu/Slgxk
zvXLth+H8NnCpbKnB2Qj02hJqIiz1I1Ko3Ef8lgRo2oPU/hYJJU4jEBh8W47dwG+kZVw4JpXxXi9
c/3pHHZ2gITBUD9Skri7jTGPyJk6JY6C6HfiDGgoVvGsH1DJNDCyG3XMYF3QUfWqaPGkEY3jEi6H
2GrFZ2oB+wWxfjajznfET1LR+rcSU/0+zpsvqGvEzsjCR3qeOuP7mXjYqVP00WbJSzZZl6XnsWmN
k1/Zmmxx16fhLwy1fJdNWzIYl/F4tntG8TXbG4jRhFvT1XtEIN5DTG26t6DSXno/d7P9GLQi2zpE
JWTRxCJ8c5JebbVqXyHrlPfDONAsiRfTPbDfVXuACgQcd8ZMB9wSR7sugnthEYfuISJ9o0DzdWRk
AQXIHB/7JotRbeQ0VIRFm/rkFQl0h9ooHkZcT+jc3AmugTBrytdBz3DZ8/HJb+lijws0At+cq/su
VyPPieO33Byh+KDwTXcEBtjQUFhW4Ayu0mkq1WrT2eb4PNCL/mTmdfHJtakByahcXJzaCu1T3oWX
JV9zaBIvPpmop1E0mPSENnnNDrYJhvgk+6FdcM042Tnr1iaqHCzZU2Iycy6VnegfTpkJ2BTAL2cr
ABSlgrt4QLY1dUF7xiGuHn1DO1fXbedbqFprG2Koj7pETee0wjmYUPh/Wfzgkrn+S+LLEaeMvFXS
I0Pacc9lLqyvUqBWahlpROR1k5gpSh/xCHrLmYQEtEWps1W9oXeNs7xzHP8mhfEYNOAJw3Twt8Vi
MfVW0ozqrhoPJgAr1EXFqvuyL7KwUEtBsOWygICZAzcKNU1ap6C4IZwX4IikVeO5b5Z2iRMdkJYn
eV5s8zxAB1kW/DDlGKKvJtcncJxmUwu3OiepcvYVViMUMPM5kMN9CrHq1WkrhB7BhE/fxFm7t4RN
DrcxLVGc9852qWe8saQiCagrm0Vmztts2NMhk0sT0R8+hLEn7hEU5FHjV/m14vZ7N8AK2sKLX8pO
+8fGiOezZ2uTwORCbgeE09EStGxz0H5OshHBHmfQEqGC8aLZZV7W1F1yqwxsSGGezfeeyZcDWLqT
C9YaXzVtF/mN+HfpJP/zWMq004Fx5TqA4zgf/vlgmMbujCspkCcscxzrjEnE53YJWKW9PvefXTwJ
3xtqKZgevZn/5tX/pyT9vwzfORP7ENyYZyKmwTj416zJRVatPy+NPFlT3X5fMpi09JTSe+jA+dO/
nlT+dYTKW0FZ4n/r6RdvyV++p1Qy86e05K0aW1W0taAgb6o5qX/86/f5H9yw9Y1ckgFoOGB68P8K
Ls3rGb5KLpITspF5n0LAPfn9hEOykt2DavM8vBvC1JRc9PK9EQkn6hEZ6T3ZD+vhOk75dL8+0n/7
R/+mf/QbjO6fqwKiuqjb948/eZV+e80fVqUVe0ACDAajX3jo4B+sSqu31yOzlAH/7wywP2QBLv6m
tdnEpH7N3PwlJvijo7QSEix7TW/02EFXxcB/4OD9FWn2D00d+hMr0hRzPfkQHnfc+mz/A13YLNPG
jI3FuNBaXu3gdLKCuf+Cs/WXY/w3/zgydCZQDI87X3p3gHDKkZDyEKQlKsp6dpvk7IZxkDvXyiDG
FFu+0WGYzFhFixYLUp+jXokPOYQWjDZeMg4q3TA4zuL+iP+d9/pkehgJgK1jcEc3dmcNJCkvnFIC
YWzSAFIOAJAA5dsat9NHuTMWct4oug7mm800vItQYrbN/JwpvIwUUW4yiscgnfo0vJey263VGhr0
MrCNMvL6ijZ20dOuRkc7g0yIEq9WbHn/fWqqTnbzv3lqWLZMFs9//tgcftRtIv/M2/vtNX90XM2/
EWvDQitIu1o3Fu7LP9Q03t98MwQkItYHbeUt/11N86fGKxMkFyAeKzXiD/s/eUro8P2190ly8krX
M310PIRjrbvQPzwmISmcuG2C4ugEyduYp9Om03m9A9H+Bf/4czsYx8rs1ZegtL7gNLX2vYDlMQ3n
bhbBbjGUfXJGoBe6CJcN7TXvxFGpYCJp4pw2FGGBQ9j+nGNKnDoVwbYOYHwYSdF8ZQUxnwwbcexi
EO5NLcOGTxNkD2hs2vWJeCLZPHgYF8mhhtq3GiWDfFLQGAQp4gZJEt/Oo0vweNdGaijvZw01t+kQ
H2bFdGq1WB49CohtLUYRWfPYv9gy5IFggHRKJVpb17AeKVq9A7Szz76LsQXPdXEQZZFeO1Nal8zh
M5kmBifL1+3OowP2AJmAg2nxCo1o0zt4umfle8dSDO91byF5cYZx27rN9E1WZPjlIwWeEyJvbQrl
Hzw9kmnJdO2A2WudOhWEWTjOR5dNzt7tGeFhwiJOWvTv9jCzNnTDOQvzcl9KvPjZUkHtwDqGZQ3e
Xiqqp1LpfVfM+6U27uN1CgxOYzo2TjhuJlFbT2FjF1861EefPSbNJaIBUlfKpxzCwp0s0PcADhQ5
ndW+uLaMpsadHQyrtFvlX3CGycfcSd2TA0ONuRcxppsmYVitHAOkPKD9i5vPC4DB0mvJs/LVXZw2
8tbWxfglDm39QT0Qvk4l/SHMP0TXkX0c3KVDCEcRLepJ9UXwKMYRiwrZckiz7cE7dk7QvAmZYdtn
VFq8VjmkWGr08GDahXVDJYoAA49mne8Ts2mxtdnBtpEYGbYytHsLhQ/teG03FRL0OM42S21iWjCW
Hl5IUDGOk0UOAcCqS3kzu7q+zNhdsduL7Kuw6XJuESBVO8+W8WtmF/UzRspyN5Wyfrby2ro5/lRf
XOaSdzS8sq9NA3mF/oiQCWF8i8WRjTTbznSmh9kb5K3v6NKR/OlOO+Y1XD9GukenG1mzPRRQ21YF
7rsyneJ1Bkv2re2FczIcp8+iRJOXm7Q1/wbZxAM/oAGpZV45C6ZpvQzYvc5Tx5/ECzn3W7NK5geb
jvir18c4Vjw98OXVnMxPSH/4jGW92gL8vr7o2vNxESAN2TVBwR+0OpzlcCokxR9dMc5FZfOW8vyB
ukSzuaH3iRR1ktrfiJWZ3FiVvOFq0B9gXYaDhXH1hze100Pc1839r0+WxVkT7Ife4s8XRG8+Jqso
QHro29H1p8GjO3EPukZX/ixQ65wrr+pfdObiofPXPBK5fnHQufPT3HvdJ/Sw/MNi5Ql4A4vINkD6
vjPRhx8Q92Zff91pmdfxbksSwpSwUNpcJIJ0tsywvh/xWaZYibM+8hZVvLrhaH8eK+bqu650xWNL
I+JU5/H0ZE0or9u2syObyaYL4paL2vecl4yStNONHY/NvhjL7qMTKYdAs/bvqXXni4ot+2m1Lj2N
YNd2KXdkvkF8Hn8NbbTYo1emJH8AID0bQ8A7CoKiME2mxnO9qOGwoNd5VokKD3XRhbtfV6scSxSC
2CkIzMxj4mDQk0Atz/jlZuF6d5Zaz3swrxlZ4wmiA4iXIhIF0h30DBmCBXgIYDAiW2Fl09ly01V6
G9T8wEn0ZVAosQev/lrJYJOU/hyFwdXu+ntzTB7Swcw3RZcey6z96Y3hJUS0t+mA+Fa2eJq0Q+s9
PXT+8pq0mmm9OQV3dPpZ6GJvl2uDftdcR4G9epjZx/A6O3V/sHCGPrnI4bWVWTd/YA3PrSDZ+qJB
+ECSYCTL+SZBlYxTBq6hPjuViB8sZNj31oQRN6gTDNeEaKUHv86zTRAO7m5u8nIjGtUe8YQ3URfk
Kt0arfVREd8yKPsH4dL1RUGcumRLr3eVXVonx/a+t1YHds17BFIDpnHonftVPvZmJPYXbQTf5x4p
+VLpcl8MdKjK1ftnlM6M0GJBG28jMeKM69fPaBjdaEiz5QMfWGQvgAm9JdX7ppueq6wHVClyJprI
Uz28HIda+tiLVB9vsnHO7xhkfUKQRcclJIh6msuTSVF7ZE6Vb82gb5CXYQw1w/7cJPTtgKe8KRNH
zVTVJkM+U5xbbvwDg38TYU/8Zlqligy6Sr01/0TA/9TIQPyQtpBHd1TmV+EbNOnz/AXhX/Y+z4az
41nHEk1fJDL7CuCsDpkzhTFuxmFZWA+coSAUd3HQFiHjjhbgfGH8rEr9kc5djCU1mG9T2o7NzoFm
1UUVfZ0ZCx96UVogDEot/waDKX/ktgJS4sfWAw5/dzfafQXgpEe3nzN42EIUG3Cb2M0POvL5bilp
n5AuvMGm/94X+FoUrrdtZg1f4OBio6rZ7UNbrW3G/jvkoDeUBgeiH2IwpM2M3zAfUNWMOW4nz7i2
rvcpxinA+CGeNpmski/kwmqULg7DQDO4G4M+2VEk4P0X3vAkPGl9yme11hAidGje+jPJavGIV8yO
A+REQ/YpE7gFXO2WP3Qssh9d2xZn0CtiUyU63qKCGPbs6eMe/eJ5TEiEA/Fo3kSc1Y+AIKYtXRgq
KwdzNA3C4NYMzfi1Mufi62hbzs3v3DryqLDwgUj8FjxFrOSd7AW8UU/RkinXwLYpS+6YBObWWdux
hfRDo6ND49Hvg0SVJo9E8tr5k3HvW23AKcOeFBexNtfZFXT+POvvhNe63DEVQpwaExzOuwWJDUjN
+lYHljhDPoiZJHjlLtYqfg2V7J7GnP7PbtGKEWQXVsatSwLvRKWQHyyzVjs5gb4pmLKt6PvpZ1Xa
9r1VJt2nsZXjsUmF+uyj49sUrIVbAhXSaBTQfg23kRGdwlNeUoWVw2CczZoFrLFsdaxjT0c0fDKU
hnO8r6UV8LEKdZjd4pvQBd31Nh7xVRrmtY3pXxVO3R6Uje62RwsdUTNcpzrbu4ZxoMHgR8Cd37K2
RaSXVcT5TaNqo8XKrY3EW7mnpcwZrM3dw4I4YJLM2Vu6oRu7h8bsFXp4WHJqvBxPCjvXENxD4Cue
VaYxfju58eYwN0Kkp3+Mv4Bl/tztw8ZP9iiYGiRTDFTaVsotRzYecTzVkHZN1OlefV8J0oSbsJ/x
3I3eq9NMh4l8n612lmfABOIG6ZQYhwD9zlxZB3+UOiqsFt9lnfxQaKKdji0PN1ixG8iHYh40TWda
oxrylI5Po4rviBlDqu0xV0EFREfex9qXBWnYbTMjZQjrO8tTiC23tC6ix9k77LKVCwQQrxyz5JFg
GLXlEdYjLW49upCYQsNI2BISZdKhDc1kLiMxkot3wrTrL3cepUoeZUmZe7tZZ8N2CmAYr+20KUM3
MfR9vS0ZpqGTSNCqfmc6SDd74zvklh3ZDT9PmNAh9AzgusM+SugNPsdiWXbWvOhbkuHnzgbPvXbe
8kUthGosjf+E98iIsqXrntKwYgQBBeteicb7pqd6ZgBYLd8sbXXXEXf9XlrDD8Ky7d3o2cM1gCqx
xbrjMkjj9APaSD+EY2HfjcJXTwmlyg43sLOlx/sVH0bMeLHP3scumSNptK7Dfh+fSwOQdJJhMMiV
hsowyCliMpyyVa5zZXiJB0jsL6GBCMDL3cviUGgXRfYhbKyyLhPLmw+Jtqjd72lha8C2MjzPyeKT
8Wr9IknPbffNdMfuQ+Rehrm50tTx2j06tDVObRY+m0MfIt+iljG2+dDlJwZIEMRA9s93rmyNx6Yo
l88FDKurTsvvHEDx59Y2I8vN2C3eZa5iJAhV+l2VJbu+ocoPgeGANSvuun1fyWHfWugLKV/8nY04
8qmLwyWiBnpyZObdO9myjpfswjmbLqZIMS88aQyPX3FD9BfVONXdUgwBSMi5K+5zJBoeLWEn/cYc
yExI2pTTfp1fISANoVcgLQ4wGIxFGHwEicnCMSSehUg4CT53rUBt45TVtwXnAaLZ2HENlnxiH6Pe
HKuXiqJ/51lLcInrrt7T/Jl2gbWc5BxXm2bkkMUQOr/JpB/fEOdYW18JtK3QFZjNAoKqNzZvfq8S
ihLMJCkHXxl2L4RCtglTuVpVeEaBSMpugdQhx2XIt46mJ98qPfxMdUkehNPJY8uU5Ihf+ke+Znjp
GRPz4Og7TIEl56w2ePJLc3hI0q55crJwwSFBFuGSYc/2kjrYtbEjt3SfY/QX8hMHv3grgInsjawM
TkRpJL8Hnv+3V/pvuj42WSr/sutzq9su/V/b97zu/tT6+f2Fv7d+Qv9v9FfAGlr+2sGx/8SQdWmm
+iANbbo6K9nw/7V+3F94J05ZABFtk5EcXaHfO6au97fQsUxH8LKAu8ux/pNekPsr6OnvLVNatbQY
aT3ZjN880lP/GhuDaavR/iTsuwXebbIcJEC9jhIGT14566vRueEONzCV8BCgmNrQ3VreDLuAxAHx
5ajhpd3FfPbdzPlnn8yqxoO96CuG1mPaOv05wNu5RdLnX+q+Mp4V+reorhLj0snA2qBB8p9ZAqZP
WRB2nJnrzICRrHAdaGAJvtb0NGsOY7ZSkkE5z/UhU0hj+dxUPF5yBE179R0c0kSW4PRRMe0ddY8C
HJ+AZW5chKtHBUgB7F6Qc0zyz5aLpRyjzzZN1EfvwdDtgYlG5dAi0nWq+Up9lNBjRcQ6mN9TtkDI
F9rYxSST72dzWQ60VxNKPftgcIL9jBsiQ02Vy+2C4Rplz32bU+YaSY6Mye6cfSHKADp3Qw+g9Hn/
ElsEvxR0aWD/x1n3qP6BsW5Li2igJrfDaKwBJ4xNM9BhyTAfhbRndL5gxJHWpgcWtnFN8rFT03Mg
g69LMo1m5ImFhgourqkVxvD9yyf0+OOOdPhDWPbHxqXpEiPQ2MwhUkUXcOPWjs0DHikrIovxFSHT
HA3d+iWYwW470CPbYu4TEMKGvyuC/ltJIe5g1T83qNUuTSvniLJyVy+COXPR7DlmV1vGZAZGcyE2
yvOPYRzSN6TqDHJE33KJjVeCr2rCDHoPKyvIEaefpj1WaIxw9CFONgbuF5ERWaUxokDTQtqjJ8tD
OGjMWz2ZLoI5tBVekBymns6Zgv+7Cy3aMlPjXpQRnNi5yogpH0Z83Y4bp0gOqdOLDbJuchYLY5dn
6gXv/mswLXcZXaBNAlpgb1TS3Fnmkh5EU0JZzL6SOu8esjpu0aRTGJthZpyVHf6AWptt6XJ6W+4J
0lunjT9ySwRtQqpxVu/7JOf8TegVSpkuGtho4CYXsPI776TszPo6u4sV5a2+TEb+jUPRtJvSoNll
MpuPXgV1aSF2njEv94KsKLiAW7hHSFZASFCtRSYMSw7RLazPrtzmYoq3fqWHSNezOlgBV7BG9br3
M2xVsZN9am0/uVZmWu6d4BvZH+Z5SuA9Yo42XoiAKikPEYZuRSHlUznkAacj39xkOYUvau/2xaww
eqMNzp8WYoi2Wi9XGlXFnhwFuocxPrElx1bj0efeAXNOGPEb5oP0WwC85KHt0E+i38cgtk07B4uR
yPyTReBJJJNgONp2gvhssC/aMPutYafNJ/QW/IpB7GxtzBOwT8Jxy4lIbUxvbWp4mflpjl0Ul7gG
eHLVsifkTURhv1jo9vPqOTecGRFFb56tTnN2C31gaNFIit/Ob4Jx7XaBvC6wKziAK/Z8VE5DRuXw
D427qpYIy3L/Zrj5Nzn4aYSAHrOXgnbXB1gNxcLv2SzaIy+goOXimD9xKJD0NhKhR8EF397vnk2m
yAh0fKIMBbLm1nvy40zt0K4QdoHwc7OMhb91XSBKtgq/913xJGf6aVb/UCBh2kBysw6zNH6U7jLv
obJe2k7cyZF/r0V1GP2Z47ZbVXuRgD4qkWFuabprCGlOADlEvqsaxlASLM+6tqejGNZ2Kwg+Wik9
bSUzoJCVnK9bFFARIKD2CuIb6I79Hir0AgFjfvRy2nvGwJlAzgpXgwq1mAU3y1U/Bg1ZUizwnL2W
IBqzsKwzPrB8DwZr2KGtgTbUcb4fwzI4po55Xxf2V9/Xd1niZiftTa/BqMVGSLi4xez4p96U1UsY
Dp8LlD3bphE//BTQ5RDTXBiT4sW2+otwu/bWBPZZ1sARsJwV1xXSgwjmoSBrZBs7UAJQkfxs296k
OUyrzFv6+uC6vdzGHrZWnLTF3YwFD3ZNG9ApAHhUZGR3OulX9K3hy+wiTgQ/cqE7R/gNId57wOvr
sYV3rJblhbgS+aAhp2UWm9AE82+TjyHPs5UU+7b3vI0JfIgTFHyFTsnLrPQpaVGRcbAwNkmHR6RI
2V6IKvDfCAn7MsZ9fyTQ4qPuwQCkSQH6CNDsAeqfsU8qBBGYlsP7rhgeTFyZGyzN6wcfr43SeELA
Y2M1faozsG6jL+kywSJjQQM3lRqf+xDmhjKmD0dywHeKvj8Fw9Ky1gD7m+PYP7L+yjNuzpEcRFY5
LDde1LdwGQNaDwfJtGSfiNEB0krDbnIb65CI7PM4cM5YjOBl7vRF5/ivcCr/dIxGnIuqiPeGKJaN
29D18pgA7Cy3NPGO0PGqsdlR0tbxHhsdautgXpzqG7ygqvtEDneM+jkJDKhvxwk7ALKmCXFtPb52
8VAKHkXla86NiruvDO5jrw3RHYnUzteHrM5KTztHZdcceiPR+Hb8yenHyoEqPs+tDpKdp2tWb5J3
F+AfKygr9p5w4gifDKcBKwIjBGfQIowo89FNgK4tpJGijcCn2LbX/w5V/3+GqlTJa4LhPx+q/lZe
R+/MjeSfkeK/v/T3Alt4f3M9vChuAE3Ytqm1/z5bdaGDWwS6ryyL38eu2Ny69P/8b3AETLugmdK5
dGxexqv+kCQ4DGtRxqCqYkJqoXT4TwpsYa7D1L8X2KgQQCJgMUFgYwdr3Q4q9h+HrYI0L/J8dHac
8LsgECQoRmwxRzPbs4c2ZGw0NGa9CUzc1qfYnhlJVHYVBuhZNXw/e/QzGPswFfMdDaJEHY2itoDf
NENVmtA1Hf1RSo/ZQMzQDsmUdau9wj11LsAZxKuZeisa31kh/swxwI7QxsphZW6IywzuQmjGb5Vm
+AZNDrD3kGEu2oyVFdxZqe2+4yWwbmVYGoAGq8T3qc/toDnYBe6+nc6N9SVMykqC0iSDKNWFr71j
8cZjs06fOh1MT8nkha/09KanNrOdE83LMqa3O4n2PrGrvMa9Aibu7IdCf+iAIVdRlWxUVloZEfrz
ghagy644F9OqlehDvkYTui3iWjtpj6blWC/Ynbx3YRPKXtdGf2RI4XxaxmB6qGgDHvHN13rjl9q6
Jbbi+yMyYsznEwcZcapgmxJhpvWhgc/1kdGYa9hVUX5KcI1vTqzMYTM5Lf/Mnaz6Utae9z4nvI4B
Hx+A8wOfdix4N5OUt5cshkUDCcCnReCHE9/azXlP9CTNW5GZfHeidxeIW5QBN9+VDLlTkd5oG2Z3
CBspX0Y5XbNYDifc4PmpkoLXCGP9Pf0phrtaTiUDS+5r/stvFxQLXt5yEIjDV7tfr/Aw99MDl1Tr
L/5cg5kd0V5Z2ym3sxKGFYLcR6O0+Qr1nPFX0Hjy/4EuiiXyip7fZcwMPiMZfJiTxtllQyARPAHj
3pVEVKxbm/m59bXL4aZcDCZK4/Iz5VCVbMyhCl/ZXp86yqP9jE3EjYqYuepi6+xRDMh2kFgrg8Zu
ab9ULjfgaj/irgVPv88nvPN7zEn8pQWUEAbRdJ21putN9GvAmvqrR0x0A3cDwluubOh0wgEi5Dkn
Tri9S0EgOmDmiebm46gK5HKgpoQ329AsYwiY7MyusW4pkoKR9snEBeYcws4UhAnTzjxrkEZWzOBl
lIdQGHa0ZrnfLB7Lu7oJffcoMiIDDSJDYFSODp9bLisLv1xniY7Jjr2pxpI7hlJOf0yTy1tWbDrJ
ZljvkzmcmjfGtxPCgs45lR6qeEK0+GOdApUfena4Q6spD9jsOX1DlHyDqRG//rqFpSH4fXNdX1bs
3S1bb9LYHyYAXT0/yWgzEZ6YUj+Ui83MOs0YONq+G7466MF5JOvGgTxVBNwwPYreS1H5/Odfj0Rf
NPLgy5kfb0Y+fVAmC4e0pHpbRNseGRCsFU3vWy/uWMevRmZi92x0Bsw2U5xZClDn6PnJZNktQAwO
BdCqAWd1ydcBW36SpCuADSYBhOfBNLnBDIeHXOcDv0/cusy3bWZaHLFZQdDMOCeR1iFI/iK8W5TP
JSSzmL9QNxZBZQX2B4BQAsfyQ6YGYgGNVs+sp8wUtmbRiKPvtaSGFUztPTUZWweqJWi7Ouf7OlML
eWTRc5/uYP3yhNltyQfCZDY9lXY9pqCYp+bK7DjcyRnKEh5kJukhy3NQ5QazWqvg77jIz095PpAw
3LFkmGZsvcCcgkQ9l+701HCjozBJc/WWm7E6hkDzDtip7RfhcM/7OWLePWq0lhId0Z17nHqWSIc4
uLspz7mjYENxobA0Wy8xnYfmnNQCX44D4jol+yRjAmgu8tC7lD/RMHKVChm77xpeZbsD88g9FaNN
Ii7TX7isrS6IcyD8W8KBtawX1c/WS+ZhwtnmbYmMjIQ07hdLM4yGrta8jfgXfOx2yrpJbFYvZWnx
ebKyoek5cFTiSUSVMZ/drOXPc+LVH0kOtFOmHnc3DpIXDufha4tqOru4BEIfe0uYav/rnndtlxeZ
1MOYFZD+O1xNHw+WHMJXz0OtvnPMddkbRkt1jwOGzQkDg2Z9a3UHJCR11vsxXCfljQrCV9xWXMjf
ljT4chIIhhi5lYirbSHOBRquLLX7CFrHMqwH1+fpKoo8zBgS8fNCqyPwgP9WDoH7CkhowvWmvDbd
/1pZ6zq1IBqD5Xi1MI5Xr2OSzPlnb3RYJ8B08EEBpcmDm3bee1ggQsh6VT5aaW9HWE4+qnQKT23T
rJsBfgU2Z9yVuCRQgd/GxWMhK6gf+iiog8Yi0BNDYHpvz+l8ZPlxynFrJaBB001SV7VFtsQSXspK
E9Zni3hioqRlWDwuWfGDiIBCBBHq/+SVrbQ9Vv+XvTNZrhvJsu2vlL050uCOxoHBm1zcjpd9G5Qm
MFKU0HeOHl//FqgsS5GRJb2c1yAUoaCoC6JxHD9n77U7p+ASlSZPTdZPrLU8k3obs8Tg4B+hkwRW
o923qiyeqkjoE+EONM03swcnN3At/SBtD5fd+iJqicZ7SOaoPucd492IUplMCPVg4S2zaJQJ0V05
bHDP2z6P6HxE8WOiGgcfTRl+bTqo8bJqLlrTJ5iqUwz8sOiNm76A0TAeuw5RWdzX5yplmhremDGD
UEJE/ioZatZ12+wNV/k3tQ12tVB3obQd86/Zzdl40CXEFHomUPiwqhLZYBEWvl3oMklIuXWxla4k
8QTVpxNhPbTToK5kcRQQc2LAH7UHVTNbMegQRNiSQs7sp/HkpGAmA0PBltzIso7n/ewSOH70uS01
Yp1+DRdUsX/eWfZy7U2dOrWpz2sumRpwt0aNgGAUj7YYcNwgrL9mxuCdFHPkbS5sipLYq3aRx4Bt
Y0L5pOOi+nNN2/FS0Z0DvGk400tuV+njrIpHOiFNfpGj/7htshgbIJ0NL7AX6JoeGrQf7az91xi+
LowivBwLN9lKuU22ZGjo/YxX5WgOzbCdaX7syE6c4sC22QkBW0ovPR2n8yXny31LO6/cL/0Y8h6n
IxYl46PvY8+htagPKhy/DuEUOKi1XjFLzHexwyBX5I3cWxmgGNk5+pb5TUz5U7oMk4vpG0jCByNV
NCXHtr30kni5xbfrwFbti301G/Yh9Ad1UfuJvYua9qHxUQcw/aYy2rVFU112S8gSlRXUJ2Nc7yLq
hlNfAGKVrTaORM60Z5nf2xeVhXuJk1Yy326c+8kldAZ+i7czfAS4KSvWqgHLbgjq3CqqTmPJxDUv
gbWRMpTAiQ33LNfWfBuRG2ghrD3CjdcHb31DoKqgCQD79IhzfMUVzsaXNsS/m9bav1xS57ZPCklT
tzTvMp16F9Wcd49yksbFXCAF3Bie4vuQL7qv3ZD71CVSLqduKhuMFF31nK6OB6yNBdlgsMOzBzpk
JFKiE7gy8UXToxMKXaSNHtOZ92mVFWejqdSLkRXPk9FAe4GBXASD1u26+7arzaxGc0087w9mSKqj
g0gmYPGPgFHTEw0ZM50NpfNWQ3/cSazRgajNfF2tBEhNbb2E2qRjGlbt9ExFvKO6JmFEJWa5RYKS
7boGa0zYsKKw8util1TkuxiITo5mO1mHIgYtBoFp5qLlYrwAe61o+aNz83sWEk9z7jqHyfeY5QKv
DzT+NYAOEdNdgqABPRf48fyoFuJ+3lj8o32cyma7eCT0hJjsakxLIYlLVWQBpHRjg4VJJ+7Rwy37
ZGSt9HjthRLgUi/ira47diBI3tjpV5AUeC4SNHlPNVKqswWzOfzsOdsv5MPv+tjkt6lK9q7Mzccx
mjxucQtCsnFKgGcCsKXfSRScT/zRBWqLq3jo2r+M2O/PC+1dulkJvJ1q4L4AKfPsjy1kpJ69S3fK
mmZO/mpdWpNnReaiuTGghMge5QCKdRIA+2ZkxGtQOUVs3MLrsPNHqlngdVDGksr7gvCBRZ1pxIja
xRhnfL7QfyARHWCOELoRyNw2zE1EN3WM0IKbvfXFiwveurJHLxR4CexWCEShU5w3pub/Z1jnIS44
Redx90gf2StDBuQbMdVWOYIF27jDKlVPmjqfT6ZYprtZjgJyvJ8HRTNON9hoqc9+2fH/G5jeKtf/
tHVmZuZJNtBSsY1ev/6LTrmPyQequyQ9hpWf621RVdb012Kj5nomM3Vp9jbhmyC9SifP3M2Y8fL9
/QH83bsibHSg6x5eMWyzPsMwx9gV1SK76OhMsLk3YdlGyDZ8EcorYbRxRLEZ1ofESuLovKvDBZo2
xLCrqOzEg2f2KFerjKry90f1b06Lb3kWLBDsFvbfwBml1YeMSOzoSFIgRfrE258A3IqadGBzHHSJ
pPLpi4XiyBii+svvP12sxqBPV4WPd9d/1vHjuwnjl6tSziSnlsPCOZlztkKpaGY8zm3jFehr4CY5
BlU0gKMHOPnGmVjL79LGuY2Bv6nlNXKqISMWJOui+NitO+i6icr0B6pt9jClxUL7hwOWfztgZk3C
UZaPKl8JtX79lwMeSIQwLAO5e0kDUQMvm4BUx25WUzSRoNMEpLeVO3dqmxfiyOa7pqNX0cTs5ZNq
0ndF2fwBEinWns/HUwghEqHXaoxiCPl+2/1yRIazKpOpG446NSgbXYOktY6W1BMiXepAj9EhLQWJ
mNoWSIPrgf1FOVa43QVmQ+Yfbb3uwTizvz9V1r87MNfGqeN6UDoZWn88VWpAKFXoJj6iVqJCjSr2
XpiUx1GriarIast7tECefTZDn6efYFVAvwdbDne9DYF+Ew+j/2SaM7tlaA/UxYJAdQaMbKIie6F8
T6KWmjtcxVR67fUAXObJNoqQbkmm9NRfznTw3n5uSpNinO76Ze0ClHM93cVhAoplSJfpZq3jXqC1
cW8trZch1FA1O6Dfnw6p/n6dIAKDkKJvYLt/8xPFwmiSeVAGWC+HNVBWwOxOEOLZtZQTR8/C71/M
qOeN+1IuNE+mIuawZmgv95NPQ/s+shh9oT4m6y7Nbf6Tk8Wvk8qJB39vD1kSMPtm1Gu4HLKYKDlW
ER2wIFH1EO2iAYHrMhd8OtpImjduNjPhwT1YvL3/sP8r9Pij0APQzC/3xfale/mv7+897KuX4vv/
/T9X34eXt08Sj/dv+WcHWhBdycNsW77Jqsh6+K8ONNahf2k6sM6ZylIKXYkjBBSlf7WcHb7kuLQ8
PFtCteWx+w9ccFjrPt62JmXg+jHQlaDjyr9ZO+POnoZS19alCoktxC/jnM2WoPfhLLkJ+75omu1U
Vyf8eoADK9EMTGkjkKdUQodetg0Bk+ybnp0YRVSlcoKumglaWSAhVzvIFu35yRrs4blbcxfRvS2b
uF7DGP3BQw5Yd2Q04gUmrhFpurhje0GTeU1zZKfCzsF7D3nM3gMfSRQc9wnL7lHplLYpDLN+o9aU
SB4O6Pk1yeDYd6LKxmE/46+w51m5+3iCM3TEcrr0NDVTUL89zv5NPmfZG0S05jqJyFrcjGMxXYeU
r3SdGMabcB8LaDzpRAbAWTVrG4SuIMjm0M6Ueei1kMCeeo8OWhM7zXwWoe9It6QkTkCSOED6aeFC
unqFIs66pRNe3fp2Gt0tRO9eN2vOHsTVbjvGBclYqGJWn4JWR0JaeIekdsVLM5k6AFFen5E/YOup
qy+tTD52dd2phVFpaFZdcwyFk/SHIpSRpQ5YjzPKNZ2YC4oUJvpomTN4bleWWopSkBw/GGf2T4B5
/U4zT5mGlEy2E49e8PRXW7PyWHcDYuuNZi7DZNdJwmG6ymiG+OFuTf3ycVtHutjXgHqYca/vrigg
mj2l/hSzAcO3Ei2Zg21nYcpt+kF1bOKNgWB6uoSqouAfSTIkEy0Pt3hEhvXGUcuRWt4BgTMBUCSU
2h1zTGRdD7L/SsxF2lmavkVL87hggirHVjxHuH7l8mVK8rnUb91Iw5kxb7YseXj7vwve/8/oDdU6
FeX/PHljklN+/9Yl6A1+hcj9/Lb/nrqJf6yKNeEqpnEWgy1qqn86GpX1DyUdZTLq4q25Og0/LIEO
9bznojlbY3Y5jv+WtZn/gKblOpS1jhKSzuB/sgTaNlK9DxWWp1j7pElfSiiHmETW4V9rPkfOOCCZ
AR8ZW4mtjJN8Fy+lHzhd9zy72atnDgR+Vgsk/X7yGV+58IKmOTsBl6lpSXoP3uBlJ5C/2eXU5xd0
BNmaGujrG21tsFbBekjJIZ17m3CvHtCabRXmtokQmtEhhBRGsz3w3d4PlC9va6y9W6JzS2huXrYT
DeVUJPhMIzKHIEUrHphmY27TrH2mM/DQs9FDuVvJAAbQq2vU5jYv+OOZwABB9J2mJtTPgoEi0JKB
iJDFMXZFqJ6M0bxLLfE6QA/le+vnvEp+VFFn0fdWMEhcSUMSEbAs1+5TPXU7UzfPrkj9DRLacjMa
/HiYGCSlTGluB4PEJO2dsaHpsABwathi7KKusBjgZz9kZqB8cjmVlafbrcmDvwFMbm3sLHrkR+A0
mGRUgSzc0iKkdAM+Egy1beziULabPpbVMbV1va+gLaO4hYM0ZPbtKk/Zrd+Z2qG3SXywSosENhbN
nII6t7qd04mFFg2INsJrdvkq74PWjGXQJi+lHC2yHhoOyCLtcMur7TFr/Wl1WHpbvyp/zGVTHRtL
w3vGNLcds5k1zc+jb2FuIK4He47ZrqPJjq+oNdOUmOKUC4zqfiXHSfTAfvsQemF2gfI5DOjoAuNb
zOUIpMXaWC0fOjoKTpGBjo2bJGlmbzvb8M5rKuytmC2Anx66YtN/GD0xBDLjl8J0boeEg4pSbJKW
sWbmpH27hVM0nRRgm91Qr3dRx58lJO4qIaxl21St3ClcSIEbuhOniRuL8Gj0II5zxf38Y/LJ76Ho
8Db5mLyyH+HaL/wOWhCCQWGU27HzWmKqK76n4Cy1AlSbVDVIxqb1mRjo5/frXUQeCmxmHkE38vNG
MbeM8gEDVg3+957Sgb5A9IOHnLsad/vGi7k7PcWtAp0sCaKmmx/zmN+6XvpqCQ6EJ8/bDAgnr3pO
l7LVw7xw5TEp8HTRnziNXrFcYnmtA4bDz4ogpcBVXGGv52aiVYeVk5NR1jwUI0Y9gGnFa1GNcgcd
sDkhm3d2NqieAGpceJpJKLtDVVpTxozIyDWRTBYv3j2GI7nT9EC2BbPaLfNejiGK23OvNaZDRNDB
hdWEzIq7Re4ymNPrzA8ZFpqhsodHbZV8cRrBnniSB9UyWQi8Ach5Nkf5DiDXDzMfktshdq7eHy90
8Qtza1JaJpu87J6E6k3VA+42Cy63HfsZlBazPEymle0GsT6GmVcF79cWh5dFeB9Ja/RgWUK4Bcq6
8QNmW7CS17v8HQ1Z0ZE8tLDxdnOR+3viEvLtaHA7v98A6x3OI36b2EvJXIs71B94vm3ARzCguHRd
P1o8B9xGTIw7VAEifKnpex0dtmBgYfisshfGESIcq5eTvCYz/zGK7AfoQCR0Fk+PiW42KHDCBLIU
4cnUfXlB53C6ciYHiGX6akRAD2itlxckPmU7RhZJQH4Q+VcOzyl9LIHfkawx2nXQ0xlOXRgtQTvo
IlmJ0wLOMYuDACOfTPbBj/N2YxoAMEMxDgH1DllQzIsxdZKW08hWn41u621VyVZ6SgrzaDJU2Rl5
xKII6Qd8OpfOUASjhr28BbzpHRYBI76m4GEEOwyBQ4ZyEA4cwtgj4OURgTTksYKhjrZ+rk3Sh2vy
/tAOiTtA0TUe+LvjG0dzS2jHvpVzOh/c0EC9RQAmr52Rm6mZ6n3rJly/iiI0bszyYnLt6apX2Q+w
FJyamSfg/Vxj6s+2WcFf2Quuq10SOI58EPcUO0IgZU4DatIIbwiZYqtYNZDkwuZHg/9Z4VHZ8dDX
ZLeyngCzT/ZC62/QrZ1daZBQBEr4iQZnBd0pvjFG8qkIW8d370WnOZnYeBt5m+OLIOh8J7OxMjeo
09we0fPyFWrRSnSkInB3PqNsWkCLTl9lWk1bMtQY9iSmfHAiCD6tN9bp5czs5JSMJpfQMsMoJB9K
IG5NTbKu4wowDB1pF1cayaKR2mvgA2kwZ525Iwdbt7vFjmtmYE1jnOqwfzEwd7zBdvtmJzCqNpE1
ZT88DOuLyyqxLBDY/InpUqmrvV9kk19vtNEwBU81z3xqI+iMeBVtpfDCS39EHoZ/jLbnFWGpnjor
fbstjh1tdOMZec4QxD1hfdjeER5g5MpRoEKHJb7RGVw57xC1hMYdiKXsFCv34ZdS7OZnj+jXdJ7P
vT/qGtul+ecCY8A68Fmun/uGXGzIiSS3zpjSlvhHkvFysUrvodcg2RygJmCjudN//7mfm37vn2sD
6pVsU5VlfqqnfBhRs9/V/VGM74sdz6CVZG8lgtrNVGc/fv9pnzVT75/GqJetsvBNf82y+bV6W8bI
gANY9sd85gZZKwE/C40daUnmz5/rf7seP7se3/BUdHq++x4lVflrNS/Xivl/3gM8wl76/vZf991L
97392/f9cxPgukQEWRa6O+7HD40Peqz/cMD64GCjnsfjwm38T+WdEv+wHLqeP3cNXPh/bgCEh69F
OhB5BL1+n7bbf7IB+NTIXD+R3gvAIQYHa6f68+ggF6CzEGY534mP7ug+ytqmTMMHOiQL2oK+zl5s
ZlktyMG5hbnfycmJJyiTofkaldpGloJkOlMnn+lmv818AxA7Qua8vcyJiYa0U2WTU786GRgPostd
gOtWEJEqLb4rHIb9XR7T5HvxPKcOv1mF1bhXkcv4xNoUYpUwBHbNW+GaSJZuxAabO9CPNxW8gOJC
qLlZG6ZoLeZzgsBojhsEe/I9v1zSf7OWfOxu0s80V463g/7C5fLJFXLz61OmRJEQpxZ738OxwmNw
hImQ28fcHkgEOaJQ7GCvEOeeJz9yM0RQsv/9x38arvD5inYYMxWWM64UB/Px85fU8nAZuMlbKgi4
pq6sAJYzdvOl0aR7Mtoi3YHB6CKbpD2boMLyZrRR68tA2Is7WidGfiVi4aqilhdXPqFJfO0PB4ko
9ZeNpK0kzV/2sC46QoxcnK2PB6mQPjZDOdRfFZkvxIKyGDmy2YRh7/s6EAsBuWQhzAo7xT4n8pKv
MeczurMaoChfmsbOcps9BdVkyj8syvbHVXk9OERbpoOMRjKN4Up+PLhsylo651X9tdZxopudRWax
fSlFbM3nVtvPMFH8cMiXpyKe6Jux4dIj+aGDiar0Lmrw4hx1YafLkzb61r3yEne98Sd7oGg8ZL1T
gOOoWssfEE8Pyhnuap1my9OSk9ONKTPP14uB7MRYkVWlH/M/LSawy5NXTFPHxNxJMZNtWvjD6HVq
lNnt3lX9xHcxzU14cJr3j2e2Bqhz41XvfSJ0NiZHnhjles93tVNkLxO6k6be+4MWw71NbgoBzzoL
iXvKCy3XwIKwmI4AV8boS+mVof00mOxuip1imJ3+INMO3dvm9/fGx7fU+9lXjNdhyANLdqzPwxIL
qkAk/Dr/umCg0cAtcb/ULdE2aZWfrWPc1t79/hM/vv35RGXbIKTe28wsa58/sdVmG4+FNX6xln69
Gcfeph24la3KuP1cFFLu1zC1Fm5CHNpwdS8VLRzu098fhvz8k+MYfO8rSww9tFg+MxIXa+gbw3eL
p8IuC3oLXdU7xveqiZvZOY+zthQYVVWV3AwI7gm2qEngYJbhdZJ0GqIAaAPiEIqa8zz03HvEtbmH
4X0U7nDXeQSJBI2zANzhJmIMn5o2IeUbO0RRXp5MPG/DXTUA6EVLnGYdt0g2kGlwjcybxjFcam1N
w58GwR+RWfyIFqUPMnG5vuv+PvTM3BAmaNOqx6EHjeXvHK0lizPWau5bBkg27izI8ty2sJct/hV1
7yu24dZr6xPJwyjD+xA9Cscrm2Qp9DGppcUdCuStNcW+oXGyooKcGWLiNsTrxA0rZnbAT1qhf/vT
WPTz2mFaFpBL7iIOzl9fuB/XjilOMFppy3hzSXVmaYqWn2uYZ3cWpb3uXJey3gy7s9/fPJ/eOorP
ReKLVJ/5Ndfo8+fWPRFSlWF5b2ACcrSFjBzz9jm2Q1kyBiMoIbkuw7jrug0EfC7JHx7aTxeSj0dR
wFQfNygcNaqDjz82Y4HEMKfYekMgQysBZYrpOi+UCCzZ1ZKo/CoxRCXoyjdzf5+1yFSR+tA/5KT8
/kR8fohMbAu2B9FtzVfEjPjpAlCok6CTleE3TPOlow9VUxfhvDNCTJbzgciuP78w/v7De4rmK21W
0yfEzP5UV6OmCvN0NvWb7Y7UL/tZuEAv9o4ee9aqhIQy96tG4s/60bpKuV/B8eNR2A0JnvrxDzfC
pyk4MDwyqW3e/7xUQUrygH26FOSXOn7dGa+8u3jPYpBg0xcjb6/itkKSmdoQgZOC2Uy9mbBrcFQO
mYD9fVG7MMjZtOry3gd1zxLYOJWWWBeTsn39/WX6vOYCWDRZdZnZKapT1KofjxIVnIdEZpleJw3g
HMdFn5mcLHMaLZQOE14h476WtD14aAjRXv+VkK3xn54swULNzs90fdwpoMM/HYZHC6ObSZt+LQnv
5SWdUpexsg6z2bHmWmzss5eWSI/spUgdoLmBrpHHOUfPSA1e3w2Nt/eado75rjKBu3BuT+Q+F394
N6xjzA8Fk1hPEpUJDE6uMEKCj+drsogeIXjEem1RXq3LW8f8qb9pli6py2Bs8InnKCqLga/hVl1L
DC9bZuMeu3N41voa5nFQLIs5nxegX1n30Ai4FBi9Yxo5eAQ/WjD3Wv5aRUgjndeXwkINwnsAoDZL
7++vv/hYATJJpT5m9C/Z9LKj+JsmojS7OEyn2v9mprAUv9oWfMR76WYOl19bRSSPw+hhxgnMwtYS
PyNuHwVGazGhrnQA9NRjOpq9cf+H4/pZoP8iI2EB9ZREYYYMh0UN//rHU83EoKSpH7f0AaQZg/9w
UI7KbW/asq9+tERFem7A8LMeW39ThAv65Q3y104U52xl2JjR9MnAVVkX0p7K1LwpQodR65E4Zp6n
K9hvmZjIfZCc6i9t0xRNtMPDY5ckQuboMjpYTKbbEtGgHTTHFxb+GMu98X9Ww5mLLsK6DstCNNNl
FsUD9OqsH9xE+FhbKeCPzeIqtEo5aHae4TwfHGoVRZYnhTO0GcW/orzyePDdOWM5QpkW92fZ+9lk
yCopgXxjmrmTxgEUqnHEneTlV6XsOd2CPVevriwk7/wFRirXR7TmxuK6mTWW7GST4Z4WkDxa7UO3
Byadp/0GuJDFYcAoom26gZ/D5fbTiF+pS0fO79KQzhruVTNYzZkyjcylQ+hB6runt5Raw8nkXQ9K
PJ8KspoOmF3yNH+0aPH6OH5m2K2E2bmmIYcTvD7NbTwnVsZj6Y9zi2c9RlroD3ckkSl0/ps07rwq
DAzCS0az2DQWe0p54zc+4nbEssh5mgdn9oelwn4wr4thKDL6OFcV8uDKfUhq07UjfPTI7YmZ0Ui0
U2IBvBZEp0J2750cdxrlV+FMc+dd2cUY1rclgt9M7tISESGGKdN0pw7BNqMtuSurmWsLrE0uel6b
rnU1BA23u+PBcJ7D8SLz264lxTxPR/JNDN/T7CqS2GwPtpl346trFtmM/NUmWh3PgSoL/Vyi0jX6
DbqktWClPlqvWsNaErkXXoGGPN2Xce6S0ESqiODKFzaBs8Qclt26z/p5a+QJ3YivpUIPaB60TzWB
6VabboGtqsU6wWHIDNDQmBmD/8CCXnn3NfE7IJ8SJ3Kw3kbjvTMnTP3nhOz2xB6sY2Jay1mBKvvY
66i6U9plOuY78ZVKuhwwgz3oh5Cb+mhHq3qLpy9+TXWdP0cmCX5lD0yUsFRtgyMWKhglaEt8sF+r
jMexHGv3AooT4FQ7jrm6prHGtk72Lq2S/ho5Pz1P7txu580YFLhj3eJbXPf3gGbrc20bEaisloFY
a08BL/EIs0AP2YLA3lvExg1rYp28JcC7sEsgeJuxi2+d0G/wpMtiD/yGPRRxkjZ/tTeXgZ2S4DLy
V555xhy/6gl+Hx6E8K0hIfKQTQJP7+ynDkpcs7qvbUT1TN6YFGHlqaLHcVq8lxzVBDOAvmC4JZOd
KTvzRHIGpMKKQJwLG07TXndt+b1FEX5L/zmh1uss/00UdFcxlNTibpBpnOzruTRgBxTdXTvY3dm6
FGyx+PQnq0Wqu3EK5O8kl+K8f04G6c9nlBr9txZkABHGfQ0jlmY32u7BcrzvXueoYmuEhj4VPpv5
rS269BZdSwagr6jO0TYI2GpeXL2YaVtfTMo2z1tXrHdo6Kw7kGgYT5Pup0tTZcOZV1SIgWGlSsIl
k/xNjCMGmgV1MglJdJu+jHUzfm8MEighpSwvbZtWJFaG+KN9etLcuXGOcJJqU/fbeiH95OT2ERQJ
U8BTnQWiCmTjE64eC4ISoKm8PqGY1ntZ9xI4agHNznKenHH+ZvZheGULHp+h7bttobCRbaKpGNTW
mStrZ6uuvKpjW39BRjfsU5PNIWimPqODABMFsQxYst6yX9jXQeaQeXmoqG820iy624lMx9sW5F8W
ZF0XPTbx3DzrqS7kppl6qFYCcxpIWZMpCFvXMOPBm2KAF2h0bnzZEotaLkP6gmkIP1NkFmRRJoTe
1oMAloGxpJarj0ub4QljON4lz50u0kXogQG9jeWzC7tNCOoomKM+unA9AxpeLjL/RRvIELYeUA9o
Ymnb3LijC31ANqBE/WRRx05U8Q01Dp2RMdaPcI/rw4AB5pDWg/uiLYiB6ZI+Lk2xeIcGmyk+tiL6
PnNCDnGn+h7LrTnfMy9zwo22m/lcwPPAdDsMZy6MtEOjfOIgItX6j6R0+a/WVFsPqQ6r12EZlu89
N/h2YGJ4abMtP5i8KbbN1HT3hVUBdBrL4QLPWvZ1wXV1sHL8WszVFvsqnk2bd9nEigQDwjN4a2fu
UbERDuq2TA+Z0+tH6mKL4x/kSZglma2u1WL1DZsbv4z1Ucy5f18UMCMiQDpks7DkbtIS/G1pm91J
9/Z4wwRNP2jPs7+BTGRxkM08XNmk2e7oqI3Xwur680mr8QzkBHCrqvfKQ4jhjRmVu0aUseYBANDh
BRnc+hbLX/zosW5/aRave+CFHx152NTlIoyO+g8wQU5MBIPTXOB0RBS19ZYZ4oZJHb9fIqO6Iboi
viGDrMalUOfmXpMt/qXuehvptbMsF9q3+3OKPAABRlE9RNbiF6zZBUYxlXlHUU1YjurFvkaGZh3i
XhtvRiip3y9mx14S5BrFhPhkq3qCg7yLzLHQMe1MSH/wjXK/Di9Go45ufIZroD/m8inv9AvfE23a
LhFPbUEFkxKzdTVhGIZAU4vkRCC6/NobYT8GeTyalzTK+sdEDkNziEGfkdoRC4VurNLeHhwPCetF
7NXbamohCA5FPG49f4EcCavOHzaFFZZXFXMOcT4bjeJcu+bYaYQGw5jvxaTFSKAZcavWZBu3qvQZ
G7qTjlegSK3v0igZip3GkUesboIRD09k6bCbDENhHNQAuOVu9krdx4e19DC3fjMRCpBx1qoxyk4Z
u1WdB0JRuQRO0YfDZZZDDgysXkQPoyIHJKjM3L1gqxOK7SgoEc87Nrjdk4Opx9OsI7ruHJfCKSpp
yh2HzlXEfkxmmT4sFlHnWBGnZuWaShY7E8duPMyHZlV7beOhdfp7H/Uz43kZ5T7qMCOMCCYhu326
Tyx6Tpgp7fy2moWxAECx5hQLWSPNi9FPJ9zyujHVpcpZTrdsLha8AUtySnGVBogmsxOBOFObXuez
4fqLxekvzanYClMW2drjrKVTXHednXrddnZxiEsm/G3F8+DBuwx6+MLFDosxad9oEVKMkWVNRMrS
TU25AVu83NPdTLNjmdgOvq6RWPkMswXZUFMyHa2IAduW+VpMLi1Z5IJEPl1nmxr1wwyGfJof3E52
V4bjT4pg83CVHGFK08E8R+6TqA39BnKIFCCN2vJQVSHZANEQSwyGlHCxQbpguzZyR0zT7h2uqkpR
mPXenOQBK2nHH6gwrk3JNxahxnN3cZ3XcOUaMfm7rEA6H+9qSUaPcylIKOhhcpVFeEwbaNXRMHxd
ljh6jOL6a0QCegoEfSzux1GlO7Qw+mDy8jBZJFx973pqOSf2PL8i0Q6ESqx9HJr1ggebLW69KQqn
uCdxxmU8T74CaSs26+vQFd/wUyx7VeXwPSJSueqM90ogpnbE9sPLxr7xsfvegy3VepsM3hoMhfOE
3ismtTdR1dltDWHM27VKRWQtl2B6G0jvu36KCA1yyyJayeUYMYsKgpIsm3xPvK5zX2Ym8YPkHJ9n
IdBYiQ/9XNbM8In4RG7psy3aShkOL2Wv+gOx0SSDmYqX8BYuZUPAj3CrK7rvhA7WmoAeH+j7FDQZ
ub+22w7YPEURMlNinNCftS4/3G6uDHEPdCF5QwsFyhT65rDVPJQE7MwZkJseRS06AmbmSUp9wSGE
d7x1EuxfPuwi7IhPaRKJr3gNpv2UCRjDpl/sVa3SG7zZGnaPGz+TGP4Id4CdFBu3PdbD9AsKGfir
EJaqLwzf9Qn/LWKSkPB3LyDB2D6FNTnYWWSGezuZhgDVsnWNE7I/DaNIvmWxpb5mDOyfM9KEL1Co
WFsHZNuZBXf8Cb0woYKsaROZS8zzL90wtKhbWRzXm9D+ZmcFG7G5LNa39iTb12rwjGSXuwk0FiKL
SLaHqkbGV6sRy267fKnYCKgRSBkOXWppXMepc5nXrXyN47iDyZxzDAQAKNA/GX9vQL4b90Q8185Z
4WK02LKFH3JSMXl9nwpcdn/V7NriIKsty/zKixeehm9AHT0aXeZuuzo1juTDykc3teM9mruMZCny
XK8dZ0pfe3h1vB7Yee6rnrYlGTWOddE6nj6vZyD1Gx1R0lxMbV+/Ip+Z8GvYmsI2GfLpGxZXnhUe
SvZpfe1Y9huWCb7op8OwK9PBOtHCQA8BBAK18Dp0+Y7yfAj3oG+6c5tIVPaylCPdNg8bpBtQOemX
4KV3njr4DV9wDUwIgax2i0ixMa/6UYn7jl2evw87ariN241xfgBo3J1Y/cpxNzVxDCBo8ik99dIa
1ZUFj8EIYN3STJmRpdU7DW0E2W9bcxMFdlxgP8qGfTS4aI8K2K4ZRRowIbaxQxDilpfU1MiilucS
hkl2LSGWtFt2FWHGkoYwk9QoLfoonw+GKdPSvnZhzXnIGxvy6XKGLgBHBsObUli/uswm8zKLKxfF
DLttAERr2HzR9oHihevM21jw3iLIkE6YPW9JxAuLDMB/SEsnaBGZifomHxhkI4KkReb3MJrqJnmO
oowQwO3Io6JI3CxAGOvNMDWEr5AykLnlWY9jsfjRNshPnB1O4ASfELpwkd2HpjTU8P/YO7PdyJFs
y/5K/wALJI3GAWg00D67JHfNCkW8EFIMnEfj/PW9TFIiM6JQkTdxX+5DFxIlhOSSO+dj5+y99r42
MG6WmxZChpnepIyVOQ6OUakEzWIP6pQoz6ll878XRuARAwEtoZw3QQ3P4lmyxI3vST+m027ULv2D
Lg9oMxi2FU71JTk3YE/Xkvs4K2Guw8X7FjmhObl7uqUL11tjIYj63NdwDeJV6Y/zAtorC9PR5RHB
7bh76mMaCv5VR0E5nUkANWdn3SO9abL9giKHo8UjL63Q46FhHQC45V0/l5eiZ/OWFZoCPEjISBWu
rHsB1yBxt6iK4kRcmH3fEAm/EQnWZ3AnTtTg0Pax/8aocTYIgqKTHbNqIA814I45B9BOO9/ZJ51X
zHO9ix3oGU2yLqlG8hHbbzkRsbGtx9GpAnoHZUVQIqUfoGcjd0MGRkMY1HhCnSZwtrBkhbNvgTY8
1X6fPxpLpaCoVUgSVpC+JuDAblx8M0vNaaZzSJLwtnIVnlv8jUCWVwuwmlvGyP381qG8CJJouJHM
lg6i6ZOrygzFOrPd/pRa80xkgii6YzcE5l6gI7hP0RN5x4YSjoj6sp41l33Myn3bmfa6m3yAsgw2
huwbslACAWBbYGtzeY72m04s851KDEKJIyR5WypQVogEJ0i5b10HnF9Y+NOrsYTTrHOMx8a680lp
l5sxKcuvaEa9lkDpgaUBSJGB1UibWvGWcqJVhz6W2fANRq3uuFBR24QaZjEhFTy6QmNX9Ay7H3tg
c+U6NB2IuM5sqoOlKu8ztHuHhqWH6aBa01BMJCtUb1bnwneh8tmm7LtntYxtxMGpwyJel9hHBgok
y750HJpbZzSFTrFyGurw01RrZTQeMG/rZW5+YUSqYhDcY/uv/eGMDwNcxIze0S8l6X0eGUt7er5a
vzhFxkpMfnPAbNrAZqBh9rqkQ8u5EQa3vWFWbCdMfJwMsFQ42BtcDL7GLVTjd0INKQpAuEQkztS2
+sLicoxvEQy2uuoSdnKggnEvWmDvySu3SAEze3DSu2oU4QmyTvQtai32vD8u06Fjzk9nZFmSaVUn
5vjoT7K/GVuyF8414gbmrF5RcTf1Ckb9mQzuLNqHHkGZ1Xi0aFokm1FEyadROKhLZAaeuXQQFDdj
K++bMKp2nV2az26rLIJfp2VDKubCfFst84rZ0XxGaWMnG7tXCDRXOUjxVQAdYzhGeJi5zZfLBEo0
HNGgA/XAW96yGl7XpTfbO1sGwlvh4CR8MwIPwK1X++xAwNRe2K9EpNDtEgKoTqKv+6vItpBGmjKq
vV3a5fXDOHkdvNOuZCsxKsO6bmO8IQUF+DU4OSpe5eMzWVFTz3gYs5D8mRIZXLzhgZ4Cs6ZdcrMU
dABWi1vX7jYblnTW8lgI3XAD6FBICRhvMot6M4j6x6hgGtihmtZjJ+fPHneL4ZKk67be5M3g3ynZ
wlPuDIllE30YXSBALSeRh/alH8M1fA2IGCxWrRUGl4YR269YJbMLIAzqRqD7XVuJb78wUehLQti9
AFq3VCn95tFJ5g1OpRTxektyGO5vnDPcf1uRX6aWPctd547yiUC6ejrTuUJR3ToVeP68LqzP5HNH
8wrMbHuuQtCaW28k7Wu9BDaagCbEVb0trDR+yOTUjmuem1R11OebWBADo/ebez2KkTa0sKvw7OeF
eG7mFoYmsUefhSqq5xZ54ypOSNXwOi4bKEUDp3wOeRu5f0RtNRmkji/Wqe0ZjSj6Ll/KqDeAgHNR
b1rMTtdd31UXnWxQSrRedkVfwDsYoek/0TFOwJ8C93qt7YW8ZMdUd0M720cQQ+ShpIM/6mrNLI4y
ILFn5Snlg9SKS+gagUHhhA1+2pfSHvI7NFTJpqW5tWk51Z11IyTAUhFYl+VcxaTkjNZzHM7TM0Z4
QAAKQiOq/QwWRR7+QBRlbhzpdI8+5f4eSq/1WkWDTlAPZ0kQIzuOgfkzihX/NMHV2dcD9JPJ71+q
oupu6h6w0MrvKtPiOlhuAlLkqWgsUit5HrSwhX0iHyD6XdJFM67Gxm4/pTQ7Nv7EQoWslHKBumJV
T1iFnfs0hgm4dujqH2tgtxLE0ZhnQpAPQve/3WY1/aD2lQdUVgwbBt1ogJ5Z0VZFfdc6iuiJa/Jf
G+7yyveDBiFTgyoOqdA0p0XDrCGtRXWNm00Pe0fQZQwWRGUyAz2avfYbHP0Q8cxjmEyj/CoBkmUH
gIRF56xDpzU7A4m5BGXDzSsL3C9eUTDATgMrIQ9k6CAKUDb6xFSv28xtzenYzxNdzJWLzm3nOOXo
f3FLTB0dLhNwcJDhPBmbckOdVxZ0SWcXBHLTOFE1HLXBju77NKOQ46LB1OxI9EBxXX03G2P21AYG
X+5FMJBJNiF+YEnAkXUbGEFArdacgw1jkCiNFrO5HYTfsYRJxOS27VPlj+GQbsDf+Kz7kDslU3oG
YkBS+0ZhR3StrQkvQjWvPT56a4aoH9VAh8fKoSRbLZiRm+EQMmJOA3yFMOJy1Biw4fN9HE2D13zq
iSYgIiwh0I+f5VXpkXcAOIUF8yUxIGHuricUqN6w+/147ufpPlNDuNou8/1ACoZ0zGR+ns0lEpSq
jBJycKtaDzSg6gYc/gKgGAecMGSV/82g8mdhhX5HRHQMK7W+wdcz65/fkeac35mkun4v3t8RPGfN
Qotg45Z5tfJip2/JUjMnw17HScpQ8G822f55UgphUeLpQsTpSk1NgB/78ydomFYtBJrbj34XC9Ra
XR1pSUtniJ4x7rsyDIv+jNolBC3HTNd2LS1Sa2tyQF+M2ELwaE1Sf6tqMpW95DA4nAMdQ62saWbW
hmeNG5kvE7iH/JmZBCO1ywyvFVgX20EovBllzUz590fzFye43rTAEo5t2UigJWbwXzatY3nt5X01
PxJ1o7VvXdsgVkL6nlRfO9PPNFSbEIDlybNLPW8vjMpC4jO5RR7N26VwCRPeBcLox0dULy27g76J
YHQthgV9WpkYAaIlZ8xrfgQQHLBCgk2Fy6dD4cAbwkU1+RdqVItdwaCEXdERRkVIG8S+lOlhDMeM
f73vnwhxXfby+53w8ynNPnAFag1P0+pRZf+bdMYaF9gNbmM8DIVXoTd7l8sgkZ8GgsV8GMHl34gJ
7F9ESvotHQ26MCnMmFL+KlE1gcQ6uNS8B9VbnCEsYHX2GVoC9o+T1k4lMW4Y9FJXbi6YfR7yISyR
QDiOVhCO7ZR3Nx6+jzBl9ev4yMuQeA13NEh5FcUeUjLwO0gfPw4bVM6SXTnlfon6Cl2WPhxRNukD
wVJP386COWU4a/LI4ZNIDWl7ylz6bn+nznUCweXy53hf728tK0R2hsMcVcWvSinkJYpxCV1BllEu
HMauhyG5DjFNpGfmbk47b5u4dSGoB3jB03jVtk3SXJh5LyZCEVFPGJdtVBjOiWrdExSd9Me/Mqoy
DwCHHRdueFnl35w0X9q7onKL9mWkfTFeO4NlUov6KZx1wjnQo6h+N46Suh02RDhVK0IqClxRZmsF
GxZwsI/TqeuJN6+o2xcsHOXQMpCMpmzgYhiWdiRceDJkSpJ5AMbZuXfzbnZoXEwW0IN9HYyxFaIH
CSOWWTFD9XztLaRDLgiAORVrHkIzRSsdiNTdDYEX0XIqiKd+GN3KTp56J49Yizqdba1n9G7VvHKj
Dlh9kNgEQYEWig7cpTv8cua4XIZBaZp7a4RxusNU4Mfmts6qwnkkvS/KjMeAB/H0gFNbdCcI66Vx
x+jF67/J1nXbx8UbohJrelVZsboNJmLB9iCqoUAujLOKahVklbDjtUc3pfFfrYI26rfYZko+bThV
5uZ70HfjSIctH4lEY5FRNhIfWGbK3N2HBa2pM5NiI8v2NFjoDcbfY78UHXt5sgTRbieiRsj5w7sO
8jsmkcfsXHNblk5de0cgQ0mcX5VyypBrpEPUjcPVKGHNJaSIOcSQ3cmO5KOj7m1F/o5zxSXoBGi5
7jbkyk8IDcd/4VKzxGFLyX4cQQnFyX5MCvSLNENZoc+boU56+QxulfbAkZNjNML1SJ2NEruv0fFi
KJ2BKbrXue15fOnev2kkCWi8lRmgEmTMXymneV36JrAJvXRb+ksHazIMz1vPqcx6DwR2ahXEJmLS
QWmJdiNhcyIheai8TOHsmnCaZRzIiAymeqy9mzQ0qNR2XiYMuz5m/Rz4w7XLpDQJVk0QaJ2213Yy
zp6gwBIWzNo1V+wpg+gKqzhx18b7f2mIsPXyK9iXiZXfgFpiWblFkTGqaPuHQETY+iPhvs9Newvv
bE6ajUnHugXW0jHWLp9tvEC8X5HmAcvuyG8gMKKrY8/afp/wBFnTpdB/hM+PCHbVNMBIbSyAiq1f
1zGdVXeXxqPeYwIrMl8qFXfQRgpP3/KdgewtqPdjV3ECLHRr3H0HOY/X1e+bGjNsZ/c1qa4feJao
kHfLY4s2EwkO+vBYtRPb8pOVT3o/l04AyXFj9EbLoTBKBnLOd2YFARp2yLhod9c4VmeyAxI/loRT
csr3Tf/UpWWflOwvI14qJm+LY00nP/X0R0440jWjEc4s3kHwo+Y1NCZ9grktgEtkMLPB9/KAwXW3
GQaLl/KIJTmEzzCUirddf2xP2wrRvGJNwJi1lihP3PtMOnjj1s4YICgFZIrKydx+nD3honTt7aWG
3jgaoG87o+esadf2u2o6kItWHdlCyQz8HblI9x+72nh/+R87+f11KA/t7OTZDBAJmC3p2b9miVsn
7T4pxcxGNzas5pxuO+t+8x5BX1QFK/l+oKqF0pw6uZtRkhzpn8yU5FbGBMy9JqGjYi8NdpHzErsO
LD4VsskQHmFmkvwEyb+QyFzWlNpmw2L3bQ9WNVcQ97X3bYrtBNU/aMPSHa0DSxWt9jPfD+376cF8
Pmf/AB7mN7bSy/XGT9DPOE8ji+YOhYQTu3xzrpilxY8LCPa+Q8UDbZPd+34iLdBr+ZRspP4rVtLS
GKLS9ARnF0hK/dHfd6ixjAv/qMhjc7ytYcKySI8U5B7QjciUNr89JvRthqt3iVWtRo5vMiBMerXc
qOT0obFe6I1vcby61wqNnv6D9qC/kD7m8yXXaEuNtJb685c9sZjjY4+nPEp2ZYQM7T5uhBWJQ6Zm
z+ouxfu5kqREHnr7j11OB77l40zvWiyeABVvntZJxnN+sJhfm49UbimRJHVjgDVamyoKeXMYkfSo
mVPUaKVzuvcU3e9qJK+iuYEej+cr38vm3k39XUaxOM0XIlD5VB1I+jPBZ+eBow2UoYpYxSET6nl9
TNeeLxSNMj8XTc//z2ji3C/SHC00bA2up/w80HlnXQE/iHe3YtZrTzroEElcOC/63Ge64OrVm2C9
C3kUQEfvb/OCRywBt0ZJx4KFPY+q6TMar5T7DYq7KssOH8YbWkFxm+76OMdB8XV2lCPEoU5jdsde
vF0zDUnS7HXFWD5cnohfqMbuEf1APLoHhjd606cgUuwiwbA0Y4uyaMSZ7S6mlnF1tFL4mTXV+qxB
/6pP8Xc9tq+ykd/GKa23t0sSW0suOcF5fZMgrSZmJl/ongfgb8tghQlmdouToBXDK1z69JzUg+wV
Ct13285iARkMyS5DwGcfI+La+RvLu5Q3ZFWFhLCRTsYKDQ0dYk/QL1lFnnWO1UVe0gXT11PnkBuA
oZ2Eam6Vwg3p1pwVC3l2M8NevfP6RGjziY0JFNdSmtMhou0w52zl55HyLDQuxlARAngOBGkYMWNT
HncnLwuFS1saWewcbqcwRYO1c8da5mqDGcYi7MbDVoQIFa4UQwEehnpRuRgwQMMd00392ChkqPc5
vXGLk+99TwInRtkuEjNBnshqG1TEbQbh07hvKaZZHi4Mctwv3G85v4yxXtgDqWPqbUCiZ3Dz/xDk
wQPV6nDko9VYf4G9GzfWqzPlbn523aYmm9Gx6cQbPxCHpFNICyEQuVwpop5Bfvu55bVPKJzHrHsw
oyaNwOTIWcSQ3zxqm+ZbMCRDg9iUoLoWBR9y0SJY43lV2dPi9DZIy56nA1OVDtIrNaXnSdQaPWd5
kQb2euCbzGVWuMqpPzcfW/J+LJsarY9E6yW0YBSQOreFD8lpwHyds47qX1+8iSr0K1AOsM8IH9bf
k5Zp8AoGnPqFoeglr8ALor0SCamOXMoR1WJ4XrrZIsfnXbzKp9I/+ThlP6SkwOo4Zoo6wP2ib6cG
+UrT3NKrtezW9G/62IuImxvNEimjMy+Eah/HptRXeWQsehakcNTxxaEs644ILzm/HRM/wxkdtP7k
2ZsKMnh/I/IxeKTRLuNgv6/YyiQFEoAYiBb9bfZ+w0Llof9y41ta3G7kjZbgKvI5HGdTRBBYwxWi
H0ZU/XtXAQaEVromdqTLuJgkFeOe4G79sfq3C86oMp4jyHbetJq1rQ2ZMOwmfU56IUy3ROcq0msi
hjbXctr3HYKuXN/0Mt/VGlyoRkZ6GdsCOMD294vZn7slxJqR/SA5g+mCa6Pxr9rpuMOTgP7dvo+r
yuVTe1E0cTWQ30MvEDITHyJ/b9kMSaM/++/fXjdj/rK2029Pd4jJfADImvf/pVmDiLAyRuVhfnq/
NaZoevX+R3+Tn3//Vr8I8rmaTGRwvBcmKP7f1cv6v8AGR5ivjESs8o9zxMymqlo3deg4116AB4Y7
Mmx1vvQkhnKSMKzmOvm4Of7+s/zcQpCmyfnjW7TEXE+AQhO/eF7CQdgYAtPoXnex3C+JtHQ9TkcZ
gP9CtPPf7ud/f0ME8jQO8MrbLsf6F7tPFremlRdmePc+Zo1AZHRH701M/nFl/34DLW1a+fPA6i3E
DWhKzTCyLewtv7zhlKcOsJycRdb7HWNEFcWlNCNVknI3OcpHfwkptL3tR9RLm6Iv9f38zVRgqMXh
efQ3n+jnM51PxFIKnhJWq0DSmf3VZkN2nDF6s2ju8veLaqSu4xqfeiYPzS7xh4RDQHNw5soMBA8H
Sgsj1h+EFnXTg5VvWNnvJJpFyaMcgfWMOL5ueDktzRAw/CyY5K7Hd39M/X6b/f1G/HoYOXCOKUwp
pGtZlv+ra4vnLujwyRjOMaEj7M7lrRCqFfnxt7PhA37+5+8nTQ6k/p/rur9Yk7yJasQG4Hr+eOxN
BDanK7PizlqhJE+if9Rak1BJ6dnSWeTGzaX6b7cDgZjOKgns5XGjH0sUyfpoeFnOdVGqRj8wfr+B
P99/6M8C7+JE5SrE20JH85d+JlKBKWkZvRy80mgznS9VeOKL23LB/LNbnX4rDh09cNd3WOl7v97q
oNgVZAi60eG9FBkk3RHOI7vRMqC3rfpHNIf990pzG9X/1r/1tarxG0dx98ZT/PNfD1XBf799ySn5
2laq+tH9+qqf/q76P28/jr5Xmhv50z+2bzC22/57C38B2v37Z/h45X/1hx8kyr9hWAq6hFwy/5nn
8PAdpptS37//leXw8VsfNAff+hckB4/WNnA2/tgHzi0w/yW4YQMGg6SmQQo0/f8MUQITy63VwZpk
Ye/gXodp6C1fyQHnxqkVgHmD6cYz6J/QHBiE/XxX1XZNEAGcSBbNrAB03M/PMI/yyIhHWR7prSui
qAcvjNIBZcg42quu4Jmzwjdij1edpo0Xqpk3loJATovHO+AxTyhEQkVBzo37rBqo5ZPml2PBhL0Q
uQordSu2ReROz5iOwWPOQoqXQHPQbU1E7wM5rkECIzwJvW9I7+CmC6I8JHHyKDqhqluarw47vCe0
xTQROQlq1QWT2k7GTF3z0gfPns7Vs1M3PrlKqjiiSSRmIHF3PWrFjcloZj0g6Lu2NPW9RLT5YMcC
FPygHLDwwnar59jqm709GMuFegPIR7brvoZvWPnpDTFfEF16qloGhxkU/6spXcy7fmztTZl7t0Nv
BSczxWLkF1H0JY8VtAUkW4fF64dNljRgeBBD7YlxKQ9j4hBQCQm/qisgcGRS7Vwjm1dLP1jElAcX
UZltZDVlN4YfGit0Ixl25ZG1pVZ69Jq+35qCNLnGMdGnOQ4r/Ekde7XAjTIW68LJYuMiV2W9zeyG
2GgjXTYKV8mJpBeEqLiBiAAYx/7BSmro9ACerzD5y71DcNCOolzyV9VyWw+2OnmJEUJktx9cnTYw
Z727VSMd8dDL1O2CJIoQIzffuT08IqMms8BJUu+1B0ZK1M8XFAlqb9UiPfQDoa4wF8KnwU+IFU9D
9xtUhGw+9bOdniJQBKv8LThhmshQ8AtiAWlFMRBnmrlrXLQaTLfsLbUn9GSdxEDyQvCK2G/8EY1z
sFt0kua6CbWQjEqCpd6oSCNM68eYQhl5STW/GMz5oNgt0jxRRQ+XOOIJzStMsgOSgPCDOoK+Q7Cd
v4HP6l+EOldC6ISJfLQemasROmEIpzn4fZXdThWMJLrHw7VdtMGl0yRg4gCCInxIWN55h97ok3mH
CwFOecA0O1svOvnCJQKDUR7NpwWPK/UBCRn2W1hGU9mFbi2l2DroW65spzfLdW6T/0n1MNgbsoC8
jYIuwk1+KW4MQx6gbGermGX3qXXtlypvvPCqQc0ZX9ZW/snF/8sAQu4BY1nGEfEcbvB9TlJo5q2G
YCyDrwtr4mQb0dO4XoZJ3aje9ouvQSnC5cope9RvXf8o60ncwFaN236LHuTBCVW6DdqebIEc3f1Y
eXaBAUeRSlDHbn1X0yZJxzWI5+hQO17WPtoo0bJpI82s7OJNCdjUuyhpQCljU8jUNq+5UbLfC0wG
u9BNS7fdVlFofl6Y9OOGJIfk3JDU4X0yMZ83RKQxrrstp6APv6Vhg6Q+WYIVd7hVbDkGJuK+uufM
lRnJU0VPG7h1yHyfBrD3K7ML0lcPRYtx8MvBrI6yykdjVfl9n20GjL54Iqa4d05jVJCvhtb1hRkl
0G4821ZEK6gzEWchQLgpO8/5Njuiy/Z2OA31Ab6MV24GIwnoslphGGxLiU9steRRi6Z9Mq0HES1Y
g1Htwv0yR2KhuPfxjl0Wkt1kBwq2fBGRD0ome1BW154/25ULDbOJRXfJXEOam6oiHSryJoQBJmqR
62lwpx2SBf4JD490D8k+RpYfzg85RrHL1iVpY5VVSPix/wUjDQjhnoBvNccsCbjuJxluZJY7jI17
uLjozuJ96Q3+vkLdd1Pa+dUSMTdB8iGrqymW8WXIQGRHO4qFaO6wxlhRY5Fn0aNZW3Wpa1/4XruX
Rpnqa5UgFCtyky0eP2HsIFWa9xgJ0q1rK7J6xUhB7BplefbivrrzB4/5q9sMn2VKaN8KP/Il4w4Y
bE1rbdCoRnuaQwvSp6Un97dA0PUV6/Mrz6j2zNDT3Y3Q8dfJkCBYtEF/3keLFe4mM/UfJQv7W8cx
Qh4OZX4EgKauK7gYu9yYzYuhNMOv4DDlzYwDgyVkdOTWGR7wvpvPmWclG2wq/mc6lszputCuD6ls
pktv8ZaTI4nEiJop26DUSL+wsLYuZFNh+ommXWeUyBg7c0lxLcdWTZi9wIY4h8uNG6Qp+leQgkjQ
mH9V3XF2h36PcYcw7KGQzSrF/rZGPQwGMK/ia3QKGBXayfYvyUqqydgSiEtI116NvD+rXiQktpVo
VXqIRWuOiHldYmB2aRDt8Xj7u1plA4EmoxNza1ycZ/r+Lc9CiAEvg293J8tbrO9Db1c72aFbyqzQ
OriqEZ+AANZbO0DZW5O2tUuTGv0yS7JzZo7NU891eOpZqtywMA+uGHUjkYzLFEPHxGRZIOzLKknM
DBHnh3wZviDaTK5mzJmfwqo3zxhpAv6IcqkEigXRsU+0dUUpe1ZTXHRw7qR/I3Fw7lmQti++V64b
DQQV09Ldtoo0nJWDovJYBCq41f3ESyvNqlfmSljipsIEGlmZx9iMPoVt6TJhKEyKBw/XgjGLLcLq
1scwZTxPZUjrPK6a01QG0H4MleQrnv6QvQ1RbxwrdtLVZHWPBl4/hosqUgQYetMWzRZCzGFyAygr
podODX+IDjPv1g04Q7J0kT5bEX/NHH3i0LiocWZsqjCRL/aEa2oiU25ZeWbKnQAGDw4sIo6ZH9wL
muMRj7yooCJ/UO5cJ7f/vL7/75TuP60I/tNC4X9gfc91aLGs/8/1/fn7+L8uvrfq+/zXAv/j1/5g
Not/Bdi+vQBUvdDazz+LfEJUJd9hkUariM4xP/mo8R1wbTijgDnIgNUb0q4/a3yIbfw5yPWAlnX9
/4+o9bR/fqnxAVnhmPEtDYYGk/Zrn4LHJZDPXrYHNPCJWJctpuc5wpt3iXlDXk5m2wz3kYTkWpkJ
GABYH91tXJMZv88QaWfrth1y7IAZhE4ErgLPKOBQu8YTGEWhk9wSZWfuvQzHYUSrfr1MxniOMmBZ
Gwt/3MOEMfvZLYeX3JrXAB6Lh0E7g7qsWm4BBDxUNWYe7n+Zs6qQYyh6wjBsW2iup350JMDb1Lfu
QHTAQ6o78znILBxi5HvYdyXi8AvFZbStCiingAbARLmesXUYhJ0BnqgNgXTWHX1RMM7KCH4ouwWw
WRN4A+OjWNpjNKBgXmlkx4sYrG67wHRYL44Cjap3VLY0/qb14leOf7I2DMVvj9bQHmXW4m31gfVV
67Toj0uWOmtP9Pyiksha8EDVc4qgIyiCT0RrNNG6zH3z2Su65eTWsGGZOYKFRRBy6EYwqoMBonex
/JFBG/OJnUpAvI5JJXomVkErVw5zGsyhSizEm/hUhXYdGZ/7Xsh7HrLQ3PF6WFetrxDTj9LKCbOk
vbsZot5C24kVaIXfg7+WAy279uvc+LHEY7BmgBVecJOOvxm5ms41WrT92+dT+lNxZsMioEJrj3be
cTCQog1rz/XKcafRs/u+B/dLst6ySyp2svJn0N/L0Mcrj8Ccq8i3ekyLfZdl4xW1dRwfQjzGC48U
qC+7WHoZEZDoLtCBEgGwKqnMLyBxHtG5dCxB06HfdUlkP9cGKRE7q559c8+pshx6lqfPgV9nF2kP
B5t3hwuulExwZUt5X/EQAb8m8vu4bufnpo7VFeV68JAug7+Lhd26QNIacVHKProMGydGtIo2CRUh
KgUC09a+m5J+lHUSeHbFRqZ08LZysVW5p/3srDLZdOOKoCl3NaX18nkpx3nvOyrY57ktfmCiHFEV
tQXCFUssE0R/O02yXZACPjlnecXfCkgG3bn0ycHVOgJVOw/itsL419FQvQuLYD4Bo0EERoNss3Rm
eCrcIkHnHI3+3kK4skMxL56YPGZ7zA3kxfLkw/87dUnh7zNmDvdd5TzLLu+vCml+It0AY+c8NCP4
r34xFtLc8lOBN7BbK5r5dC2XcI1UrV73lOoXERmX9irBVHVNUEB1o9yluFUGw8wR88aNTBzroo+Y
EDI0i7ZEfTssed2OKsFZLmJHJ6dl9igoXaR4nNAPrAhMhMoctsCsx2nsV47KuDDsMuGkGsNsV3bD
tLWrDm4CcqwFWpEycJALdepFkF5PvsguS2OUN/BWAHfHA89F01MmcNoiZznqG4FzlQdNwuhqMr1n
QGLJiSZg9HVu0/R72VVHVo5IrOsAwrMr8HSmmNkxXTKiLZFNmd7L0gRc9EbaTuUhwuR+3wQm9eo4
YAfp44E0RiMrl0f0lGhD0iY+D6JuLxazRuLsYgq2Gw/hCtOwCoxtVJvGtkREDjAj7xyQ+aXair7E
3s6wdrSgio8oi113voQPUt3G06I+BWy/OJKJMaXHuqi0EniJ8BOGaYwg3e3J9GH8QAZiKXU90fQ9
tZZHeqVHmPq6ze34wUXMQG5O3mZrzDyERFGHz4SQURrC23HJcXRrtW6DYdpTFAEQmouXCiHxtk3Q
qFdh452hbRoPWQYJcNXb8bILRubYvEXeQcf3l5YlYZZdvJGfyTNabm1K12Kj3D5k3cadpWGE/iMg
YPsir7hCYSdb5vtVVLvctCY0cU/tWGDdxXpirgYb+tzKm3nCtJULpjvi9lyXue1wOYz2nSXxUVRd
3E6bkshjgQA6W06jOeICjUcjKM887eezgjgOXVFHEOCRW04tc5PL/18u/VcSLghtp0v5n6ul/4tU
tFQv6q+10vvv/NELDf7lwthCbIA4gjCKv0T6BM6/GNdBTEUJC7tNBhREf/ZDJb9C8UKdhW5VF1h/
9EPFv0zmFpKMC8YwFDj+P+mH0iv4uVZCW81/zEM8y2KK+W80MGSetlPbvXOUuQ87QzIZYYkz7Bd0
1Rd51MgDodww0qpxnL8BpfGuZObg7/Qta7yrWMeselUbL7mX46wkw/68MF9+cFPaj6RCuDRFleOd
43xQd3M6JA+FktBf+iE50iO1vlR1SJ8v9dIL33a3cMma10Gl6WEyfNZoSTpOWNT6evmKHI5FbghD
fx1OmX3P6CS7wEZSXoaeIGtIgJHG4XOqpH4q5iHOg7SIL6xBgTlICpQxRJ2LjW1E3gUSGHApYT5d
V7Wf74mwDq5mRV208tzJvp2MPoDIk5kna07AMHBfG1ZDJUg9JKJ4b1V29GwFSUBwX3ZjTTj7Qtt6
wHJWbSwXaWnZ4OjlHlWLH2ImDHIsdFSiNZTkPRRtB9XKclZWykAGPBuC4zYnokfmZv1tRLK0Ey0i
yiYhoo1MgOyRgFkXFiR9tn1dTOkBIBJSHGfEL+7NZPZYdv+p8pMQY0483nZVsnwN5nF+xgwpblGW
zAeGg7pTkE63krbiGtlFsqMe7S8xgDavVMrTBk+ut6uHfNh7VsZmRNNE8kaZo5mjLd5kTv/NCMQq
aeW8FkF9CWGRm7UxbXs0wIjKqnKjJM/qrC6Ohm8c6Zll5PlUyydnaJt90wzyR4SVDbthl1yiuR73
9K7Cow1z7wb07WLvAiMFc46PwtiKJe0va2dOn6I5CT57jQv8DWkcbnJ3vK+HsXkIKMNPi+map1GZ
iDh68ACfEGarq7Q383uncuo97h47WI0IdQldzL10leVC3C6zl5wiMuR2s+dBBzBq37sDtGfR4+p4
CiZKDJqjZN4ELecKiScEc6SLk3/tmeWdQ/jMB8BB4tLt6nxf1G7yufe9RNdb1rmManmLB2k5TPGM
T9YYxKU9Si3cqKJrJFqKakxQghYqPxZGz90+1B7/UvrkwdT2Z5Il3FNDh4y09JyGC1FvBVYPle9o
X8jrvB4v7Xh0OB1JczMIR+jjqHuJeww60DAya2vX/4+9M9muG8fS9bvUnLlIggTJwa3B6XSOetmS
bHnCJcsWexLsm6evD5Kj0jqOkm7U9N61sjJLYYfYAAQ29t7/94feIz1TP0nVFIdoVpBA5sI9VHXo
7Dw8mTazV9r3wsme8J5Q0dqIHPvB88vbahDLPX6AM+rJ0rypYolRyhTTYET7uDYxRQWEOanlWlhk
yPoR5Et67WHTgFBGiOAJYQxZtEG7qyxJfucnJgaywmi2qFeLszRiEEchkoPsoTX4dKl99kTboRcG
xUs60LrtqvIQ2aM8rRBtlRSz14v0ClwZ8jS7YafLP7lhvpfz2J1KDDIP6KXQ9qge22EWywdsEJKD
R0PSDvV4vcHXj7CrxAFWtabzc0GNvRYZ4cQSz7SsKDf7SufadEcAYdwou6jWDKhHt1OcgdZBEXpt
NNNuzGV9VjfIEHGPJj+UFidhC5sFJVYOa+RmCMPhqwH2mn5sYd2kJq2BJSfSdk2QM1yW5tA8iQ4x
auiYm9GcvBME7NN2yK0e6xrKZF87cqhqpcwlT1ByzBVniTm6WtoqOzGmDrTcPLveunlJs/g640Lq
ess2TxJmqXrtQxMMd9Eyk6TBgByBo87cYDVMmJRj3XlWIbC8wDKb5kqSPelL2ieKyHMleeCtWAHM
daDzQ/ixfIE6YR5yE+VhZab1ytb5pFxnlrAJDW5cnW3ivEHiCcZOd5N0RgYMrly7pWofpc5UpTpn
ZUIW69ZKZ7IGndPyX9JbtBjKLZX/4D7Q2a9F58EanRHjePUtQIexZ0dcaNZuh0v8RhKm0pietykx
ajcbwXnRO811p3Nuqc6+GWGSg8ko1BY7sWhn6SzdYlPTcHXmLhsLey91No8KWIXJW2r/hErbX4w6
6+e8JACxVnS+xliW3dHrT4JQJhmuuTprCBMAjbfOJBoWOUVLZxdpfnRXg844mhy+VmXsLpt57tS2
1ZlJ/yVJOel8pfAoBIgMB+TAcEhnKrNfTuZI9CclEAq8pRd1l/cA4XCzIEVHTjTT2VE1gK9F+aOT
pr3On7okUqXOqFpUkk4DK8q+jTU8jJHyOHY7bLeJzsbCxiQNb1HuWWV1EzxkUiabohzNr3nYhHtW
pvgQdvZm1nnepU+NJ+oT5qnSWWAQJu2VpTPDrs4Rw/Zrb3IKb3cctsKdpXPJ8UtamSKpATrGkDsR
e81lQ/q51Hlo8yUlTQ6U9HSuM9UwOy2s0sle261x5pamjay8hL5BM5dG0uOZDcUuYUVLzBs6GBr2
/jSNbnuXQIQDGvSeNUfW7qaO6nxfxXzSmEJ4uHIubYMS3gv9+pke8Oww5LFNEmM0zhNIOpCIiuth
KLN95/YP4BCiFWstqmQfTcj3rJMPQIUezbB/9vLlATr4pxJfkzU9xfjPiLqgKunNW0Qvtxzr1KmK
Pe8WOyH7Hl+V8gno/PSlCfkXh5LSwqNM5q7JTlXEU/Snqm7roTvJ5URn7wWhFgrYFW1ppkuSlXMd
nIMkPp8oGCMNnnr/uu7qWX5tZfhMvUz4KI1GBo4GTVvtDGhf67AyT2iLVgu+16q6oNBgVA+KBZTY
KxhocOXYWGMJVJz6Bq7F1CftDUFedmZFc3naN4n34M5u/c3Ute1rajv5mRe7VnOL2D0OT/IlyzGw
B4WDaAK8tJv+8OOpNe7cOpzcrRWjfAKwB/TpUOPUuikNE4MQ7K52g2y/tPQUrpoJly3kd0jAI+cL
OsBxj+0MUoui6y/5m9MuIBOzBm90mjTOeR/Y6L1No3JXGaitexorjT2xyF25YG4US9s7ZQeht9pI
Imh5ubWmXj5fDnFUXzaM5ulC3qGLk/FRd9SeNtp8vXUMygblhN86yOWVCascf1lXNGdJcsjCHZRP
pCVV2O19zc6idS05aWmjW8+hg2V83FJdNKLD4qATAnoXnjaFnZx2Jlw4K8ffAXjgeRxK8E00ln3r
hcTNnAPwSVIPCbJ2zGeRVIUcHslrjKGjcF6KMzaykEOmyzDve1ORzsntguRJaD47nGXntcoU1KQV
LQ/WD6ytpP+Fk3zptU+949WZe0dahogDn688oUf+/x/i/q8OcabGU79ziMsfEYC+OcK9/Bu/jnAk
NHEnsQGcU9ej+1G3jLy2tGhzEvR/FoYTpC5t5AL/fYLT5iRIV2n8Aq4g3N87Wlz+SKfLIMED29Xn
u39yghOcR39rE9S3g5QUISnuEtw1rTJvG1rQG89F0RPhxOai0ue8WEJBqDFifQHyqEvt+T5FvdDt
2lnkaPpbugefpjBXaGzwiK7tnTI0U4QPhEwkiOTQBHvh5yRI7xqzAIu8bhwlF4nyGfSVQUw31FgX
ibyHnAJQqm/tK/L+CphIRN16vIu7HoQPANyIcpEDroV21KUnMjih0QUY0mpKwHWjtRg55YW7ckhb
laznFlND4wPZp/W2iRJnEHoWbfq4+T8XQvjx26labNcByLo/kYMMAXWtyAPwAHRBiOwiiAARAHJl
Cyyea0ke6JZMoHbjsCH+8TwYv0TT3W9z6/q1gfN33yX7j1vC/5IWE/onkcPRTnk0YF5qTyg+m+gH
ezid+spB404CuNfS9hirMyS6Bbu2xXklhkgDgQRbJKh+ZNuyRwSqWtPscVBPT3OTOkS8XcII89ol
nxiKbdct8XKPmFOfzuSS1fJyWciLxtsicFriERNojxf8oyZAAgZeMof7gMZDC6PgYwOWMM6mxMjy
8qc5kq37DHTLqD6RnqyW6/ff3lELMhei4uTA0XYtGp+53tvZPudFHSxyCn+QNbGB1qk8zBxUMiZf
+ETo5VyNOJ+/tMm6ORpmRVvw8IlmS6TR798JKZjfvzt9J2RTBM1q9MOSxjnqu7ZENJvBlMofQ+s3
8tKl9gEDoSkMYC6nEXlj9yPDAekfX1Oj2ylt8QYC3T9nHj29G42qKXDn+h77KFgkqNS5W65bsI3+
AurNjObhJGhVKy9RHSYkBdsSQoOxLuU8MwOCzInmp95fivRZtpTj9DftZAhRBsup0ufXWQVKmVfG
FhYRpEQBgA3wb17Gw5HObSkYaEcH1paSTiE0zXER6nlntJgszBt7RvF8A96kmx6WWa+Lq3paQlzE
7JR2MabfkmgRke3ULgqvOh6T6VpJJy1+yrG3EmuF9KFdrsnKB+7XEl92TCtAAXCPxMsB/TkEkODi
2kql5baXE5Y0Sye84ZY8Azr6NuWfIDyDf8YriWNZYQ1jxxPahFUh4oSMcCqUbvxFF6KNXDjopGCN
ZvpKYA3rUIq/Ka1EiyQSJASFpC1hirubbvQKvtC5nrQ2vqWzHTl+GgVc+i/xjEAWjYMTh255KcDr
1Q8EHXCgQmeok4vcKX0AHXQTlmcIquf+tIdDGOCMCPOQV0cHBzgCf8CYBUecEM8k0kCgx4pmr/y6
QzBeOdQMgXe8PoCbdi8Efg8dW7oxzVDLP12zxE2knaK+D/7SZtVtqPH52MBjlLxuta70r99RE1o2
W5GEhMdrplwF/0fEi8s76EWiZfCToifkdBYVz4T/jX6rdHaNvDnXVz1/YRy7ODst86ZHaW3F9IgX
W2F4bEWzCjX3XM1ezeNZEYgpZN1Bx6co0EIxaWiKS4tPZedWHqggQfuoXMGDtEGsDHDDmTURUjPG
TEzUI54pO1uht+uiLvPFqeFMCa0wxTTwDits/bi+a9PAGX72c1qx0w3NiH4+HkJKsVpltZR6Q0qt
SfBns2QL5CHSQEmklogjS/S4IGi5Y88eEu6uWcSLtYAd6vnbiNrh0SJf1MhVgnZw+C3VXDl8Cj0G
VPxkRJ2HSB1KW8ctzTw9/3DsU30vTgAGRq7R6vAJzn6NdGIjUJw5+0FS4kkoqSa+3ozw98XGtNU8
kK+0r/HDOhCz7ttOnUC/4xrWaPpMZ51GYSy+p+dczr7m7NNuQlwOcU7qKarjheFW+SX/XVt+zgfs
EbfSbNQuC0sn2jO+87mZqWysOPGyu6S10ECJGNk7v7ShVs9IuC2bIXAmZYnhlrQoePxtXHmqnffD
ZLZpcaF5X/zCumkb7g//917PapEkGt3CgRfziMnPgRZtUvMWG7REH2J8h4bxNSB2ekB2MOx3nG3w
PN51HGzIlTC3cwqIHIqXa3eeJ6a/35IjdrZBMcJ43bwyPKTrDkTdsdnlJDIkbOTkCjF9QlGdAESP
MIU2Gikhwngt7uZJa+aYhU5N3VUtxaK2NUZAna3HPYZGy9jUDv2aLll/JLnwpgnao+pzUJA+A6fb
VgFNl9JM4GtsWYhZbradiFKUspHqqyD4S1SGY0VH4VekPT4IKz9jmZVPC51fNJCx2M48M02s2UJm
oaESHUfnWUXfpnfZTbTzMHkSEP+6ojySHdqRJtDz0sTvijkUigQc6Fm1VAt/Vtu08FmXiwv4/76t
8TSlqzBjPEjemQZdvpfgb2yW3LSse0aptGjCjklvFCO/K6hNvQr2+mDJqpOgPB12ZqdG/iZxGTls
ACX4tp/5mTkU003QpXqbQ+QRsTwpZ5K8vy4GOng58Bb5Fiy7a5lQQ03Hb6XTHdrJyUcW53AQaxdu
PCbBzqUdhOLcP8sl29EwK68SG8BCii+P7GDDS+i6XrsVTRIDaGPt+c3M+jD7seFcTeaMxB+UZuE6
e1V3JY/kV03VIOiw2eE4bGLG/FT4NSHWr+CKVV+/HFQrZKFOsoZVFW+8OB2FcYB7soAc9n0Rbepw
LMOtAwq9/vzKQEmqWMNXhnn0uGMSPAZvqQKFwYdNVZkYYe8nvX6Dv6Z1kYz6z2YHOo+N9d2kowEc
m/Ry30KFWu4tOvB4x8JDVDeu7Bn0Pd8nTrZ8uY4fuh7VUnDP6tJOWHY3bQAHid7oxZqRVZZj3nw2
iym/fcPrkKUaMqrrQ6+e/oR2gCxP6m8Ja+7C4fjveR1wuMjnAxPsqjMl3FHpXpSP2B052yrg3m6w
1jVj9AG7w/HmnLS8aoy5e3hD8EhrOmYN7LPtOQSK8T+DPAK0umazC+1lrM5ecR6yyyiMmpZ6g/SI
UhuedUKB3jttZzqNV38D9oBt6Gn2s2ej23wH74E00yq7VUcGKVnHIVCV61fUR9/WTVqdmMqbVb39
k/hBf2673Hcls3rl/s79yDvpNeqEtEK0TCtz8JTc/K8gIKkrKIj3+Ah79I+2bmee/AMUSOXT707R
x4VSAJVTdILm48bmYdLrqipoQyLVk2Oa9okG4YqU0VglekMlw1so926cXaWcjQrHBrZmZZoRMcqr
yV8bkqpVO0SpOtZEH5QSQTViGvS2ErCQ8HHXvg4fGzZwPocYxDFLA50bOsJMDBpTw10652NEr7CA
Cuaf0VekeU9oIehjunABnLHLdCXNEaRZPY/fuetduIHLCrK8vncvtRbudn71IuzrIpFf3bIFBkGn
vqF9mklmc4BSfe2yTLptaw+3fobfmn3i2C5R8GgSuxnwekbFWpb6id40UIzotD+cEtfcQg2Wi9ij
HsdEcF/aHB6MQ9EXJg9KXOJziMYZotELYpHb7NEjLfuEJjTyd7wgMIt65wRTMXGnTRR7XLun0bZa
Pg8kkfkzgIATv0xzjFhmWkyquP8WxAYrSuZg1YwZXGphObwpyUBZzWPQYMyTnLy6NtogdeT3EfFv
tZN26pXnUZUObIudUjqWKpWnQ5Y46LRfI4UY2VnPvdHOWbABsg8/cMV+yGFo5alw4t0GZuPy+lnD
tUy4ejnDSiwk2aV+7WAOddLhFi90fQyTdFJw95YIteOUimjOrU7mBHT2c94bvFiWmVTfQQ8fhunz
15tYaqA5q16JhYjUK2N+Y1V0Eph9hqW2JvUa9EQkulcWAJNbTKH7NYd4mOGHo4eRDdOy7gGl992t
T3aTJxZpaTFGcDA9OItllA1jfL2A7g2DhyHzXKDrUD2jYjw4hKPD7eIBk4tX1qL0ibppKF3HB2WW
Oqgwu1RbZ432nLAp+sC45deCJIQ1rZMRFnC3cTIbvBatyTqaHzBTb9y9qaJ28K+XDqfo5FyGGCo0
+3lx9HcgwO3yqAMuYMNtjlyHT4SmLX2Kx1iVvxAO8PseUys3CA9rS08wEUKAsU9q24PWv0F8rHdX
jCUiNk0NxOAnIRRRoBRgYfdw9PV8xL9N98eYvIH0OVy8kh/45/pvE5VAPRxz32O7tGLuC1wYiX/u
JcNYRAfzQum7ff08aBjjVef9WDGoTYt4vcDASQzRN4iPUdLsaW8kG7suauZCjkiCmCDdOY2j525e
2kF5UYxWRGtwBDTIgsbZFRSKNvmIPRBO7vRlcq1yaXgE88V2N21Rd6WbYKg48kX0KTaPQwMpoVi1
GWYtLC7z6IhzZ7S6DMcc12aeFViV8mYp/HFiM7EbYEBaJyC85ODJOIN8Xuh+Hm3OT7Q+zkDUJsSo
2eMQWxMvJXyNfNrIHIg12sonI36STCAo5u2vE7G/lAGBwRRFJqevMqoFP0WcWQBaG7i3PGm3y+Wa
qrBprkWsYo4jEO0R3+99qUR/K5dcQMIxRov3b8SBPnR70tdRWDNZ+pAPAFAH8hH9nMNt2IYRo9YV
ZKmqzYRBebBOmoFy3A4FbwVOjCCENWCxao6MJPMVVuT6/MB0ki6XJ18RLnqpVKzJcq88d+ribYlp
EBENQtOYowqUkfnp9dMrB/rucOkxigA3KShH4I423TC0emLgP8RtGqGY9ZT0TH8sr0xnmsqaF7Lo
E7eLMyIvcsQcgE98EWOkLqTMHILXeUyjE4wxp/5GTt6CZ1CPQdDeb23OFGxshgPhi/6OgaVT5lnF
rwmcrmGtSutSR6J2abOKrxH46FPjlFGaiQ91OlgsUgT8vQTfPbI6byGe6lPg68EiDxd90xXcjjla
85XNaFc6f+HE61DyZaJzSNKwvDEuqTJsE6vXt96XEzvhFs1M2HVbVAIOwA1FcoS/uMzMKMA+esHq
GEYjXk9wX5IX2Hy7kO6MBcQ4UU36hD6/rhyI+3SgW1iZnpX/LE9FzsjHoTEQZKk91zp2aqQwCBkz
yMfvU9jpc+YQG3nsbgxkUDlIHIp3DOn7l3wrCXZoJSIrjUQcvxe0zQROR0k6rLh8QGLddxfiCCv8
69TIkeGxdf3TS1HbhEkndBacfPuRnBNSoFoGshPfEyfU61Ml6SolKGSxZh68f62XzOy/Ffn6uei5
soRLXxbi0T9S7a1ptblGt36fRNFzkIGuajMTXVRBfIZxU2jKyQLWPHvsS4dC9KqHWOrna9XZnLvJ
Quh0bcCRV689ryvzr4RuCS9Jh0ie27IneLIe+en92/9jVGAumpYTUAnkOE6j/dtRmZqwoKvQw6I0
sSbugw1KHwvZXDlC/bNLma4geanFvtZLtvIoT2mQ68F5wxNPeV/r1FY9Kz30rDQaGvb+tXS6/PdB
eXEsdBgZUvPog48nm035mpqaa/+YrKhNnJ8cpbyYmrfq+YqjqtbJ4JwOUr629y98/D4pWBC16v/Y
IDX8Y+4HlLW2wdqufYL6qpfF1MvBQoa2oWOB9y9lHSd++YAtRs+XLs56FDWOXmgKIDAboUvRIYak
1dyHcCeec8xoarBHSJMjdTUFS2gW51VCMwc4riEmHZC2nl7f6HEIp5DYkf7qmzSFqOEQH2iZWzZE
DR1iLI3YP38wCf4YGBQYNDV6ehVA0nFcerGCzLcxsi6fSqrl3AWANiKNwZqJXH4dK8JiqPhoP3hZ
fw4MAhBJGwT6WMdmMXo70UPDMifVuMZ32tcte1kH8Nl7ePS+ihssYEQOCHFPQj/zHjFO01tn3TQ6
FgEDSSCTwAhjCwNGunTfqUOndIWUkqiATm7nw0XleGQJVDxU7S5YEe72j1nEiSOxwSKpxyD2RT8z
sn463tMSp3cTGdKJ8dHqfFxCsfgqEeHbLtcEBUMD6RuKSwMLzI/4Kh7B9el5200JCfceihuxlB3o
8C4MYF4Sd8/8/BPqotlcERjQRfb+SB0PFFVTpHGsEJRJXesPyu9YdhOWJZH4RvqOFNMcQ9168lGE
88m+f6Xjt2y7wuRpBaIkQBXieEpknKGouKfWtx6f0+yCzj2dxUrQhRIPx7Y+YL1/wbcSJJYiOCNU
aCjygvtlJh4ttl3qL+y7c/OtAdjFYotDnI4IiB+00X3Y1JD0ALFHcxysvcyNo/mj1emPl6sZu4EJ
Ks/DqtkV9tthBoka55byym91DPOv3FLLWrItCcI4SLHs0BH+0MT6FCkdR4c6v+pHBiJITuKFBEwX
H8bXl/PLCZgPambDqyDQcrBeXtm2oNUqH/cF0eF7s0qsDDqHJtfruHKY+2qooH+aWjkr2MgJ2zuv
J89qwdQdUX9kZLO3AJQSuzsklJZ9rLbw1OQyLZ3A7KtGY3sc+Ft6IhgzAIkcA0A76WhYqUYxdN5r
LavlFMwugyunPl/gvPVyOLJRjaBKSdFnk+BsAcaRSY7ShiS+PcAbJh9ZZlQw3h//Pyac59iwglwP
WhCticdxSc8hPDbMZX6o4AWytEbgfzmb0+emg+Vf1Z33L6m/2983Qh2VYOTCygfMHPj80bLH9jPD
+fPHh4DGakawTwKZXbhI9TLjkp4+DSB28qAn3zBZ0OGoV+SFvpv3b+P4yYUAsEOQIQMem8L70VZV
yrocGcv4IUMdVZwmdDwXd3Y24mNkt90HRKrjSa5JRJ4gqSoFDhGOezTJpWVGSaza9tugmWz3qGX1
tEhTWC7lB8/1N+BuaEGYY0okheRvjvfgCHVNnpeDfVe2nelvwt6SkLgjKg4khehUJ5BaUfAu+B+P
3CbzcnJFcE9ew0Vpq6iAkK0kO6Dr9wonTvYdC5gFh9EkYkuEVMFXEVepBnE7E4BLiQWB7h07DL7U
FZWsoJB4OxiW4OGMzCVsiyJDF1WtodDrNWfnbKoPOFYkc74rKzNyLt4f3KP3zRtGqCnoEGdfB8py
/A5cLJ8DfLCmu74AJosdTUVVL1vRlkpK+/1LiaP5rMeUxQvWSgCdn3X0aD6PlaL8YDnhre9UL9fq
XaoM2YDIhq2JpZ4l6LX2nr9Cusup1AWFXz81Q6+TacYIP/erS5jC1k3aRBPd7QJa/3gwMiBly3nL
p4pgL1FFNp7M6Bn5drIyJJOUANziBP+rRk5hVddbjRwxEbVF31z4s6Eq9IAvbspVjJeY03vN4g0W
xQL4t9oMgUr9KxDVG1j4q03XJLoG86vazBfJ3E0pD7LvhSEJQbGarWIkW/j+K/XfDh/IJJj+tglN
DFYcjYjHw1fzBINvqvApH4T3FUaai7kLnQR7mfnKoRwW41flTMHZ7IMi3CgHekthZ/n9ECWaAYG1
E/0FkcDibNbkEMCidyGpnvY6n9ohXsf+YO+TIL0pSs98GpTTqhVg3nheU/aUV4MbVmexmbQX7Ejx
QmIrHrKNgbLpy0J0NpyGzZjCG88D09mQYM/ujcXoOEeD9xjXbdBcO+xK2c7JDXEByWfYdGqut0Sa
+X3c5s4pMkQKaqnqgGBX9ADDH7Dyb5xF3LMZL6AEt6/atDaI17xbm/35UcWV5WpxXky2D137CRZi
5e3oif4+EQIDCt80nBITC1c9ZH3Q/sgN1XyWDoAk0rj9Pp16zKSp59FGSml1Wk9jkBir3imGUzCn
227EbXPlx2n6pQfjR4EphLnRjU11i8aB7LFjacMtw3DWaBlunG42v8O1a7/BJHCgFbj9Oob8f5Z5
LSrPZE5edV2o06FD/U0z0tvFmgnBIY3FzCVU0Eit43aaikypV7tR+YPxmrDYBXm/lXnVIeNtTHn3
wfR7s0G9XsyjUU5v88RwxxFJuDiEdk1Q/pCmV9AjNJm3VqnsdlUU2cXgiJ5UCerDG6rpXvZBPPbH
zH95THp1qG6yiB8fRnq3DarMaYofdYnWAwS2yqZdIbBS/GCbePlN/96GX57SsW16dILAYkM+zrdM
dpHZuPLEP6yx4psRNtvFqiI3kGxoxEVqYhfhpwSZC2AWkMlqI+Cf5yd4bMgNJgO0fdGsJ68a2QSn
Jcatd+y3LXESWLD7oiB4sbuyUCu7s5wbc0jL56IX/jkiBqhM9mx/CVJSOiurskwFWDa6EkXAPDa8
QpLozChbW2NADroJ5h+pbjVNYfLtrMg1H7GMEeuF8fsgFjpqwuOV6DCAMIj3gqLJPg4JLMNrJ8ef
lx9Or19+nIj4RFRpvp+W6RF2NeZEmFZsejuaAYw3htw75ex+RI9zdeTxZmQ83aypW6cgA7CNH20o
VhYWVNpivO96QPtknptsNfmuF2wQSyzgwp1i2qNWn7BoNFQBR6gq9hUp3otBSfrYoWUbV4sVOXuB
2zClvDD4VmDahxFZZlwkc+mdoxU7KfH/u6VckF9VBoO2ktSQ5/XSTVQo06oN154KvE+EjUOFqCd5
nmWaXAoPMk5GUWWfRJW6KhAwa1JG23+f87i/M107uzFKzX+UkzXuhN0hJRYA627HPIjTdVybPEA8
WcFq6CKqZV5ao3Xx2BM/A2D0z5N4dr5YFIC0CwUGUh9Me/3ujt8tcipiUMlp1rP19/cbGrSnesK4
e7i7J457adQivVcJ6rdNVpfmpTVylvjgitbbxldmlccxi65bTvkICuizfXtJ8K95U7B1/kxV6pyS
YTYKQA2zcUZOP91Rs+tY6d2o+aGEmd8n0dSdJ0lg3hhDIHbvr2wvFMe3j0+oyfIJqtP7OwjrWLit
H0HOiyZqcZzbq/Bb1SzYsMJfdlcQLjOSgUUF6KRzSatv0li6+5h22A0pxSBY0xsACKmppPc16fA5
okpCtak02vgik0m7r4WYLiVir0PkehHcCC+wIWXPkIsoBphFD6vIr9bwzV11YvBadmnWGReg8FAY
k/UzzmUbz9fzNLKdpXjQ76KR3XtdWUl2XtARQUQpiiGCOpRjU4/0hnYH/DzusbGYt8Qi7WewmeUB
vYzASxkwlclMpLK6hnzXXosgKelOIE9FG/xECbaTeR6tcQNUF6MCUrCqEiXpq/VxsDzQxzXi8isj
+0vXVMlX3C27ZyexQfW3Q4rL4fuj8+f6w0wJSEWREEJK8EcKXNi4f+C8kv0EJmt6qwCH5+80RM24
bDBknKm8H0vba1Nf4/s8oPgAsjqo4qPb+JsJC02ZsFnQueqQG3g7YWkqbKE3efnPsJBzv3kZELnA
Qz9PcoxCzWUIbkGX9LtZxuFWBeH0EONEpJgni3X7wTv5mw/WR1hsksO0yWAed+wuQMIGkHvpz8gz
5Wf0bu0nOzeMDaqJ5Ix9sb/s87o7VU5ZHPJJWBcdKgWqUXk3XSfY49KQXMLaT4xePNM5X7srv06y
zx/c5dszgP7GJVlkl0+cnmkOlUevbCiw4Qtqp/9JgaiO7ogs3HZN0h2n5xZ5nS2xUFqN7SL9jd+4
1XO8mB5aITRR44nwqvbeDfLo3PTG7M5ucPNc9+wCuyZtcl53lHprp8Yk5XWgNc3n31EVuM7fGUBH
P/7n/4tsIcbJtn8bYM0x/UUd1RzV//Mf9z+boiq735UWv/6dv8BC1r84VyKnopPAloh1+IR+0UM9
8S+ScXyeEqkDDVWSK/1FFnKRxBNW6LWXJMDvannH/hd7BNu9g8LeMjnm/ROtxdsgksiVbCUgUu6Q
ixBLHG1yPn0QuHT5NHv5fApFHPurlCLvB+vE2zlP1UzC07WkBouDC/ijpBX2Q20LWID7nrOItRrw
lFv5U1h906SQ64J08iFfanRfAB/Uw2/j8TfnAT1ev+3jrxenouFTLARwx8t+u0bFLNuTyPxgH9ED
mu28ph03w2RxXUiGn7CwrB4jUPQUDkuUYWgAk5+T0ZXlVjao62m9WFZznyYn3UDZS9RGfdrT2HjV
0kVmrNM8pFxB4962RYF6Aaw0/FTIfNz8Lx6C/BsqC9JhTKSjVcNEryKADgX7eplsfCirZVcYhXNI
vHG+g1KOwg5DB7E1CiA3uljwMFLBAUEazdwfJpTXsrSn6wq/RbqyFppoAmAgA9zVw0ST384fRuu2
SPpuN5cLZyWjKJOT95/h7cHsdRxINwHbpnxCtv4oi9ZyGupnbwz2iVAjnbjw4eiamk88Ohnev9Lb
jeDXlagQ8/9pCMUxENcdrBbHUa40iMjck0Jk8Gg5OG06Ud9g4lr8o5PY6/XYUcHoMMX1YfDtDLOt
Fl9II+d6tIbcsKKgY+6j4J9ht/VHpGN9EkjIRDh1HL2/oGG5AHLp7xt7TE583poiRtlnrX/7/ut7
KZf8O/R7eR6XjAoLk14X/lgU0gj92Mgc3NvQXQ6L19rbOGDOzDMDNxfajMmKJQFQ1WWf5sH1z1UO
xc9JrfBTjI77rHDd+qaZ8aJfycFtV8rSuRa64ZZ9hBPMaZWXqA6Zm3dD5JX0wi+mAw4zHRcoXhEX
mZRjb6mSJ/vWRqA5yiXZv/+QKPmP1wWf5klK357tIYQj6fp21EI7zBGPNtN+TIWFigpTYsqO7cHA
bnFXZa29kqJ6Br5jaLBmQ+nIS/d5kfa7wVLdLqPx6VLR3YBgtBTI60vzi4Vzw6UbzM43byyKL24t
t4012p8tmq3hAdJ2tkbFBLrYRJcdLwnGOBxw7vAGhEEcJfNJhuwbV7JvLGcZYm/XvYp6cllDUlVn
7C7xvlAhVCJInNhPYdJbuQmd67ZjnbSi8m+b0E0PKZSQTWnVMfalUfgUs/GsCwhNB4e+giuVc2LC
dM5zzukk5pAeSncLJthZS0f1a9nLKifFFFX7rKmy+66FXluXeF9h+3HF2X7+MWPLipgu7rZR1okT
N3TSdpXKmKbgjG5PgzTPjRsL85a25+KLF8XZs7JioujMDOBPB03MgY1EAk0qZTx9hdOA5L6w6akK
gvyQzul0vtSBvKIpxt90fgKZStB8fNV3JRrtNHcfzRpxzhRwRAyzn0Zm+BdGmRsbJ0pwKvOa06JA
YZ9LqwaeHBymwaDNPVThimh/pNGoaQySByXdrem5fp+bKk/VmjMgCtxqbFdWIR7cGKiUM8XmIcqK
4hwB0Xxn5Bk0M6swl0tQB5x7ZupsW5P9BaXDKE4wWPcPKPDFYxPK9jrlPZWHjr6pdU1x5zZzaJTB
6bkZUOv1nH4eAV5Uuyy2DdJ3k1+scCRv7vCc7tcVsT1DM8Ghm6poP879Lo7FjR0W/Za1bTh09MWt
OE91Ps329g/oksWmkZa6mZv8Au0LiKmRROQQ5f2mD7WcABnzujGRydspuuXIcVZpMEWfyzS6AEHz
Dfdac0/7lPkptBZUQI38MnfZo12U5WZsMIg2Uhncd26IKV7TWOfe1I9g1zJM14ZlWhemiFY98uNV
N5ghPV1GzBLVj2uLWtiaYhy+sn5EizpSoTWmBOGDoeKZm5nCXWxnFO8zjY+jU3Bgcg2jt2EbynZJ
5MPbScck2aDdsmnF0xr8parOOwMMQ4N6+TEdW/OmT1rPX5Fi8e2VaafqasGknmWqteqzGTjNgUas
fG9h8rP3Kj4XaUASzVYBhmRZvwXdFq+oViDq7OJwDWgWL/nBib6modX/QGYxfxVDM54Wvj8csiFA
NxYp57wxDXVSg/1du6E5HHqL78uYMwUObJ5JKZup11qgegJvqTeWRr4UZlSsJmOZ7pzBLHeUJXA0
ziK1dfLKWadzDzhF9HTxUnI6x6UUKoNZdCs0reU5JnKZ2kCork8DZWYbWfV45UqS1nVrZrswHebn
oWvG6pJUdL4JFUEBjUTgPyoYC+BAAMFE7BzWEmqqbq+gmIz2liduTj3Z2dux+S/2zqxJTqPbor8I
ByTzK9Rc3dWzpheirYF5SqaEX38XLduf1NKVwu8Ohx1y2N1QFCQnz9l77TnHWKbPZyh13duFKMMb
wYN6ARnUDps86pkp6CQ1fiavZtr4hb4c5iyTHxNS6dHop+6bhN4R6Yqu8ajp1BdF3SQ3WKuoTkZK
vromLdsBmsPZvYTWDnQ8tkp38vsittp32OnyTa4vEzJp6kLNBtxS5IZ5nKDQ7ZrYH97gfC2OLdnk
n5Ch6QcCRVh7JB+ybSi/6PNGpwVu3WGezeaC7Ss6uZ3kzTWhIAgBluWbDNMA3OuRT46g7sbXy2lj
D6bYtv0iYE5akEpQBHcBfEJ+RvhF9zZ2HDuEx8OZ0DLX9+PY85FAkQN9Nt0lDvs8s7cmPqAbg4Uh
XFYldtOL5aBnmOx9d4hO1CqkFkYO3SyvkKfR4X41zGT+Qg08vklHybpei/aENBxyB7WN2Bt62e5x
ENtnegra/cwBEiacvHmXiJHMxp4T+8MU2USpRwwu7nUX/0iUx8O91EW7gXhpvNM9+9wB29wzp6n3
XYbBIKBeNM+2QlHfsigYcjCh37XWrkladaTX64RjkSW72oww1VTDoxGRijz1PalE+WRvXUBCMqr8
ETdvPO5lM87Jnsvv5h+l5bXJFfz+FtTibGMtUNUwE0IgddxmQkZXflTaDSsrcCqGL8JKLoqA73L5
Ohf6b8P6ODdsO58/lRQHKXjN9GP/3eYTJBvl8P9PBngCnfSTH/gbDKD7fzBEo0LX6VJQZLJZ+mu3
ahjWHwxs2DEaOhs59C3/262KFeCGavFbqJv7B+kwOiM5w6ViXbG5L+2F1+2G//37tw7zV2M+zgj9
BXcl+gOTXdAPyquaBHq8uN587VcQL/PQw7cw70pngu5eWuYxVzjPQGrGzbmzre6TMc/pXrFY3s5t
JQ+SeN8zIbPqNltVcyVywfsECtEt+4RurUQKtYagB+akDyNA19Kxoulec2e0viEuKJpfT2T7sk08
DKVglBRPIygWvYg0simxYZxqOjBAZ9Fu1d4XE99MOhwm2BxqPMYuLuDoGLkK+Z7vepB6m5GL/KCh
3BHbNWLU2lL8SnDXLpb/G7x1KqRuWPucje5AxRQAsOF7zf29LK0SoGaRXqKyTPatKxbQnJUTPVYl
xMilr02KRAOp+TJof05JmT56mSWJvSyTjMADGzuebI+Lnca7pI6G5yhtPreMF0jRziX4XSIwQr8e
kRyGGHeIfj6RupPSoQ2WfGLvSTbv2J6Fu5QVwcbASC8JhgPtqKZ6ojeeY3570GYDC9kG20wW7wCJ
ID/dixRxMTWNXvftAZFDZIBzKtfZt7p3CqJFrxvV1SSBBAR5inL8b0EAdJr2828WBOx9dJz+//Vg
87l4np7l52/XhK8/83cDi1aU5Vs0bVAL4xJYiSB/N7DsPxBiOcSuMRfUHR7xv/tXpv8HA0n4P2hY
bbgCBlviv2mPHoARyIzYlZGYogA1/83CgCj21TZulQdBj2RrDDuB7tKrbXGejQk9e789zM6cvOuz
vmo2OA+YJakFAppyZdnvmna+LWrefWGRjCE7Xx8brM5EAU52FizmYryL0qFkbl3lTshIZfqsekfb
ePxyYF/QC4u4v62QewdyKD5YGjHG1GkNAap+h8JCj7dS+c4ccBHTA684+yHrp+qKIJTlUmQ2rB9v
oFxyMa5bq3JLnpi+5JuhjhR7kQKLUSLbgDaiPCusdyCnTTh+ys72EycnmIs5zdFdWEYwdPf3lR9b
J4RuHzK31d6lRak9xm3lBBZJbnvQRDE5KI0ZNF5HJayQiZSquxu9+JOt5XxIIs/ZwYs7S8ywjP08
2cy2SaQZ4Wx7HtovDehBonH9HusVmpCt3RB4Itoea+7C0ZNR3Dn414PU7a97Ji3BIMRdaniP0Thc
GwSIBwlDuqldjCuFXB6KWzUGwpvWf6DnndlQec07xNvsGY1enfBHf/AdphXAwYKVaJjP+YfWXumV
df0AnWB5D4lD3zToFzboOobdoNPnwoIQcgs+KjPaRi48cULb1lOAdmDzq/12DTlaXIJJck3b9WNe
P8SdX7yBiWu9wTNf7c2qIMM9jswd+jMFLRFpRqKXX7qludUd6sjI0k49voJnNg3yscELw6w3EmZo
NsWWYI7mljiPQ+QtNDTtvr1hSyjfWbn36HRpva8VtafRzQCYotzdLkwEDn7reFtZeE/F0mjkVJrT
U2xF8cmCoOKGbtyVd0TsDB81ncFJ6La6edeLwryUaZsYoNISRSGdtMu2SKoHUzPUFu2UTDaiNu+7
ovd3nReRJmsm+Ht4coIMCMMmQUYI8kK1/l62JqyxuDEMpvIzxG4UBhhERqe+CEMNZ/RXPYH2UrOf
XKwiZ6t09A8WH3zTzX0almlGjg8O9breGZ6MZGCyczzj6bb7Yw0sL7ChOMxftMpetL0n6zr6Mvvu
dF0Iyag3xliyLUBwycBgmtaUmfF1wPJf5febhV4YCDN/tdJfM6d4rp6/Xej/+pl/ij8qPIZ56DsJ
LoD5y1L7T/HnrG8B6jkGFTqNaNbzv0cVVIzEKOqkJ7CDWeFN/yz1lkU+Avo6l1UeaTZjjn+z1Fuv
uFA2Cz1VKVbDF0zNKo78vmPXEIIJuGImQKUhARy8IygnLOWC3NqWGCp29rlZ7bCxJBmgXbO5jpn/
hQWBG5/IzF1qckxLqOievu5zkqUFxMkzB8RACmrCKvUs4kea+Qq3iyzepovVXtXdon/KzFiBR0eJ
OARrvTtvSm0czX2qOfWT2/euOHatP44nABFyupYwgrdJnyuGrqKYybZGtEqAsxUauKsw8mlX+kD+
R4BdPw6NrFqgc6KrHgcht0IkxdGCQjHDjfSMz5SQgx3MZmztfJJKxRYnP90dy0nS62KkZzkUg3vQ
5ED4QF1mTSDTSt2NrYbua6C1Jfy3U8U6iEWqBxgc1+tZzUv2VtkdTa+BOJRhVleJT075IVsMabDI
kBcDAYS2GChf15Ts4wzMaIGoC9mFixblC1AbCDcp7JvBuGXMbZ+sbOlusTNnzhk7nP2RKzKfSRTN
Ivm4OM1y7KXVadbZlbHK6S8ZoBYmh6RziYmh2OKrmK7rzCpSqzig+0WJS6ba4pVY8OHEJr15yKgg
61aFXd6Mg3teBlVJ8Jr0eAyhiHvJhywhpismWGc8GgAj/PGMEgHMbk/YCxNdlj1PA+tFM8S23o/Q
lu5hh6nboiUv/pNfrYQXPzO6L3OEs9K8oHOyS+PBLSNj5/Qpw9egIeLuXTMRCIzUzx+vJpQnJ6ca
Gi6UzKMknIshO6YW4Vss8vkd2wFosSiGA4BS003H5h4kRZpxWyqoxHMDOV9j03DyAJNucVkuuyVN
8/06YSLaTd33zmClm0grxCZdW6d0Y/v45HnEVoW8OzIHj7QXHcDbEqBRmLN9JKJK7hZ/6Z5r0RQf
Rd8a5s7PAQUGsl2oNLwIl3HcoxcPqs43Tp1JeWKZcXEC2JIZKJWGD0lmjX241JZ9q3EF7aC2mvhD
LC39HGdWuUN2pO2BfFYbl8NdF47Z0Fgy1F1V98YebauX3ViQbYKy9SjFcjreZ2HE7eos7saNlzvV
cZx0+5KSeCtIViqsKzy8y6mKFj1YMp2txJA8c47EhuulsSOw/uIkHVLDwXIYf7vdu0Tl0YdEJj7c
imXcN8hNt3lL4sEAZOIp65aLjfnsbr2zbyK2eRsKVaZ6rXG9ZO7Me7zpQ89s7J2XNoLBg9noX2pj
1m9qO4/fxdQ8Z9la01VNvsKhK5A6zqkT77NszPcRcrcgapvuk5jybo8QxH+ILc1mZuCJKy933ywE
olVm1obElDlXBMjZV8AqtEOWdROTgXpNb6DLe6VSU7wv7Rk8NfS5Og6mQjfvHWENW6PqzC+a6yUl
DaYh2eVLBtixLz6SOumHEiIMCQckvvtBPjrWA0WvSkLhjvVHpGnxo03arh7UubT/7Msa+iyiFX4H
ttnCK8RqoCbMFjvfcdKd+oTMusQtTZZVNGYKf1DsHZTt0KpvqtELBqQxO/IaDG70AeC14SfDI0Ur
ojOuz2On2jtua7K/xHwF5kIL7TzyD5oL7y2AL+SePEmkWuBbhfdJOVVy6xdeehijuvpEP8nfFDoO
06Apdd3ZQiDSA8zoYI6ye3pH3nE2R7XJubsfDK1GxmJMszj4gxnRllqePD0zNjNCOJfI8za9ZMXI
yj7o5oe6gOxZJoO2UZNhZRt6jfZ725v8jWk0y32tiAixXDm9zYnbDmwzq68FOsouGF31ERfsuB2F
2X+J80kLiQpZtjW5kHtlCfOdqJYS6Vzq34zQA27nyqYgWncJQspmRSmQkIZZNg9BaeTtDshEjMW6
1Z8pX+XGUuSkZRbpEuE8JWaII10LLKOPv6iFmWU1Vu57FHGLtlm4tbYLS06Y9POIgD5OJvLuWfk9
irTApXK7Fi09SJ5Ic2cxu3uKW3jm3mQnp9qXzW0L/nTTt/rIlfWT+XM6y/4BERQxPy1hLpsOFAZl
L0NTOPStExjGKI6LBC4SWqL9XJapuTVUzRgG1/k1MSkMA8xWXi1VPd0VBPUMMBWu21HYaUDfI4mO
JmGY14lu0PXGj/mh6EbxmHVFg6XYmx/0yejY9RBycm/5qj+MXq+OtYpSNGCRRdZZkuo3iITyt6Vf
t29jr5K31VBEb5o8Ss+DahVREd7yZEhr3iZ6ne1nOc7biEFvoDtVl2wsPi1bv17o/bEip6wham94
YtIJUjy1OtTP0PNCx7bqbasn+m0LAdbcul5Un6pJI0MP3TzmuGwuc9zna2RlbZlcx356ZymXEndM
nP2sSvThWRstJyBvzkfB79eAWlTpbdwj7nYy3X87L3Z30K2FF71X6StzAkfnDi6zc+WSvfYYuSPd
W82WTg4F20utjTepq6Gt5a5r0JZ+nVT/Vxz/tjiG4fjL4jj9iDXtufq+On75ob+qYw8wKnNvtmgY
4Wh6rGqdv6pjYoDBlFIwg8TGPQui83/VsfcHfQm6pkjkHBQJq03vr0YI6WHogfD6YialrbI2T/9F
h9T43p63tlKoixHxOGgCudNey8FbxTCwLTrjXMHFQAY5kjSnDtIeUygEeuUwXkzmsr7KcgOgaYrD
/6iamVylADiX/eymuGdZRWn/jQqGnLPMwEItMhrO8WomJBq0IuOyrTrZ/UYY8kquIejdWGtuAco9
zJNsQL4v6z0wBoC9F3lGraHujQRZjT1l5FeMrn4Bvskc75uv9ieSIF653zeNOCT9IgNg6Sp24Nt8
tZPQ0oKXH/kFZ8fxr+re1QgvG7HdEqtpxS3xD8h8DobUm/f+RJCQCgdrdC0ctsNI2HucGDXt3BR5
wzK6XBXarxDRRU+72atSZDhMTdQtdDzjsRBGv+xxndTnrFuxGXFKslaAZk/CkZRtSZqiGnCAxFPF
tdacUd2jhQIuaSz42quGojODYwtgmaQ32kwu3aPNZEc0hSbI3aDb+EbasOy7YdhFnTZfz04qHqVh
chPgybKfJePz/WxpvmTY1xgX6ZFERachnePtlPpkjhrrmesJiLINOc7iEax+utDdQTUQdDJr3+N3
UbexM3EaSqQePQdbNO/FONF0d5haJTcqKTkjcrfMIzlJK2i3tVE4BC3V7aPIeLucRY36+UIX2dV2
jjs7zTthDlVy6mXH/Rd3xUIp7AK9WWQlHkn9Eupt4xlK+8CbkCuXdkAw4MkD8juydSL/ZJRgv0NQ
kBy6ABQWB0QncHYiG6syVDhjxkBbaZi3EZogB89ChSTZml7ghHllMzuOozfDzGR7fAmN9cGUlBti
gO8SMh2WUCcsO96mQM+wBll9T9E5VchXrUUvSThmvzkQW2tyWVKtYCKn6AEtD5RxfK28D4Vxjhcf
YviyfiXuenFItcr5/hqzPvsQM41NWvQaQZPjOF0n8bTcaWxPVZApHl42fYa3aduUSLtOzjyEhW/w
IaXjMiCvR9gfwBHjTWG3eCzEpOZH5rj9RbN95YZlFjEcXewBfVvW29eMpJ03GoigyzQ2xS204PhZ
oNY/1Br5ryGebfd5ZQe9bUydAtDg9X5OJjw04zT2HhUKkpYQAG4+nwT8OrUFcekTltV2/Z1IF82h
K+Ry24ySODhC70pH3ug9hsFdZ8cINMIS0cMqprO8BMpyxh0pPk6l4rtjr25NX2bm3817/gg8r1GT
uk9LwnYZoBZpWMfcI52oBO6h2jceKRb5eopco14hq4LvNp+WAlSFWzfvuTI8XC4D82WfN/UU7Tom
9d27LrLVvccSL7fa4nKBU9EIZ58Xen22xZI0hAZ3GFvHDJ0gybXqFjVWe0AlxA7ZZPwe048cOIqD
yngJDJ42f6sUsX0hjXB8NwQ01ueKtA35mC+Lpr3RIF615K5LTSJU9zmTYjZZfhfk5/5Taullfk+5
DZO01JjRRCMj5mW0WCCWueRayr7nWip9wmPi+zEXAmG8JH3PK9TOYlVJYPW7tCNfbmRQc3xxtebz
HDuYKmG1S4vfoiaTNbSyavGYDngtSe7xEucdWNtB3GQRvC7sw4TkfHTNybgk7MPgOxYlx9TyOMNA
EsUy+yANCd4mIGmv/2TCxsvfSlYIA4dTtNjypkYpQoyDAmWGV7qIgbAK5s5oTbidTl3r8p33qCkv
GRkW6q0HijD/bBPcAkqbBmscIY4Yhbgpef8sBHUMxKsco4qGManNtaOT+4rdW67Bkgv2zDTWP8Ag
7IIUjcgFjpf/zh6HKKwXNuxjrFblST08zfWsbfOempAbo6PfESdHs/CjjRlFaPPLFC+bYRqzvUnc
0j5ogCXZ8FkIWdK3cWIN3Y7plcOMoG5mIgTwWh6bxtPfdHbDDqrUARcSQt8D7KDNA0ovTSblHYxc
xH8WXeR+VrEZwdyW1U1fOFfDJNt5i5hM3Tm1G3+wzbHaMiywNjVbvXtwXtUHw0pIcK8YkIXM2OxA
711568dEeLoNCK0AwQoKnyYungQsjMDXu36HpZCCelQqXKEr27GcmpuxWAhXsMZhO0xuccey3nzI
/CGBvlbcTnjjMlrBnbUjeBlQH6oI/Fp1SoPcKZ6m0iKARCKCvQJdaGyKvF1OBbCLHYw3jFvtVAEj
dV2WvdGsH3npNO8qu2ySDU2giv20Xr8la2e9tCWbPs+xqWQddyCZ0lEkjKZjuYkjt/tCtrnc0Eyx
kBoyKpwKIS523LnWBotpBdR0phzYdFKM57Yr671XtDNqq8Ksj26ixC62CaiJ6mavM1zcSD7juyyX
zcRbanSOFay9cTuX7nBpeyt68HHF7jWAnTtb8x0UTdri7ebZgS2d9O2ZBXumkVLNx0kz/CP6o2k7
d1KGPZvxsB3m7EDun/M4puPyiZju7MxAih4BXahi8+sK5YdizkKSzV8Gi5GP8uyV3LetS9PLVqWk
6ht5wLpLesNk8hJ6mTxlOjwgAEi/w5usVc83uk+qItyTqMqRseJOQMr6fSFGVCEaqMn2Ty3Cnfep
lbIwoGKhxvj1p3ulBH45DiZoxLJUe0J/LTofk9oZOj9GE5OvFQYsDtbsCs2yrSIWjH9/sLWdzeU0
VpPKq0tp8AxrqMj8E+JZf1vXiXXs0ISHGnTT7a8P9WMh66Fc57pBbfoJrqCFnN1otBhOpjMTnAVW
b29PfhF2HuzRzq1/R2/6yfFW1wDKC+aewPdfjT5xR/HYFiVZImRavfn6CqqSFa8MDJJqpEtnLu+v
P+N6ub6/R/hwno4fDiHGav35/h6Zy9giyLZn+ojgdQQLoFP8sKDyBq4wisJjcPipUCsxukCszXh9
/PoEfrxJIcvYXOcVXyps/dWHriur1VWRO6dhoGM9TZp5xD5Y/8ZF/NOjQEj2nVUHw87k+49ZRAJg
bto5J7bykAxT1PCu91vQ08+OwoaSuckqQCaU9/ujOL0pWiayzsmHcrFxUnx2QpFn9usr9pPbBKcY
6hmP3Q7bzVdXLAe2mDYAoE8iYhyZkgYWByv3V23nqDcufaPG5Tdbuh/XL9Z0VhM+FlwxDvv9BwNQ
DRWrcKyTVkfOO2PwYqJVR0qRoajBCHqzjrq6W35rVf5xZWF45UMn4dP64ocnAgNhSmSILU75KvOJ
ALWce4fE0SVzvN/I8X/yEbk5XPRIPOps+V8tlm4xYWFoSnFSkv7sXBr1eelwrxQWN8xL4rRa75pf
f5U/+3w0d7F8Mwxz7NdOg1FPKzPBAXkiww0o66p8KnQy6tjo/PZJfyEIff+ow9pBcGRhNQS388OT
hlPP01lPTovsUG9mRmlD43f14r4ZF3nB7ZxAopwpk9VEXQfcYe4uYzsi6bW0zmJzAXS8iAVqrKQz
qTqXqkhuaf0TMvjry/LjHQ4+wVytsyYqeKBTr283e8JcGnGHl6CSyNRMm/cZScr0cTPialA6U9b/
+pDGj88ulg+eKl7P2JqQwXx/zJgeswCJzi2OKkRuFUZmQIsIPj550uCVmTTRer9nqXFp8R2+H0d7
wb2LFee+7QTK+xbPdrujSsKdMhuQ4X99gj+7JqyU3Ct4HHT9td1Gb7tkIavOPpWLR9Gt29kHGHbm
qSvMili+Vv9dG+eHexOb9Po00MrhFrVeH7BNu7Xon5fTaEXWc6dnMYHMq/iONzu78V9/up8djL4R
CCzmdrwOXq1pHp5+nTb3fFLket5mVe5f6QgfoFHrDbukXx/sh6+aT7aalgwdwgPL2atHvcw1o4H7
PJPRSKN2hRlwZ/Egskv89YHE935amniwHJ21eLD5cECHXt3IBXEeymnciQpCJh1YVaJQQw1rXv4U
afXSnZtspBNixZZ3lSDuU+xIGNAGLfiQo2I4eg+4nD6BxlTcDDss++8XV8qDDo7tPYxx09zpxdr9
mNqczfEEnuC2r4Dc/s4Z/OP3A5cTqSjRQmBZfiA3pZCMG8JFupNYZvj0xL6eyylJ97E+/+uqi+Ac
7gFiqQQtva8+n298+n2si544E3kC72EePQGcOmhrOPiaUPXZqgiG+nc1EOY11kNycvgnOrYfviUG
P6bRSts6Oa2yPjuOGE/Sivw3Lw2R1S1gbNqlsJ9qpcRvVjrx+haB6iOQvzoEh6DVoBIyv193rIIY
FXQ52YkMx7xcNnrmOUwgZ2zXJiptFXl/OkaeW5ux7ozuAvyOJ9CUcXoQPZmZgRDZfK8DOyo3S772
a1q5DrYtMvbIzHC5j2TpdNl+4PffuuRUVvymKbUPvoack8alZ9Z3NtPVNzgjed1pvAz24BCN5oSb
jzm4cDp1a0+K1lgX5fT9oNbwoidkLnY3XjwJCF76GvKnG3l5N9FtuEin15iqpc5tPRvasq/dKg/o
YleEHrit0K9oS+tV2Ln24BPUIJurHkA4SelFg1mgnlsAa9WSniYvNUJrLGwGLYORtAjRBswCPb1v
vA71Mym8FUakwshoHg2NURifJvLPaYprGc+Lr5q1GTrHeXI7zgBxt67WLvXRqWlR7uG8RMkBeza7
oqpd+K9Li3H1pfgc84jOi1+sdU3b8KwlVWHPX+iWp1OYGzGiq2BGIfiiQFD3DdLE5NYs66K+yuN2
7O86k9SRjUBeIEn/LJv8nhx33hdy6I12B5VM3eegGq5wItT5vdsY3SdF7sdChzezl8/E3g/WtWyN
tRU1FXzNSk/5QT66/WxPnO7DKkDxMURl1tXI1QRr3wz05tIcocrOIeqpZCY607kibYtGuEfCM3kZ
JirjcMC8b/y5TGZ1bEnk0h5UDV2EaPg1z8TXK6aEQVKYhKbhn7f7eyPVkm4DsJjGK0rJWobG7BJL
qWmpdRxH2ZGkPPTkri1NhdnPESzh9hJzB1XVyEZCuOS4XFljZExHkjWKiPeqMaaXWhb0tJifdsue
9Gj+LADCSTxyupKAd2wCpkkn4garEs8RFy2VvBte6gB69tx9S+zQaiBBib4ZWldzJmlbVx62n7lW
X/x+iUhpwnnytQVnFwMnYybKeLQyYT+nUQLEoBu6qTl8fawcPITcoTwz8JUy77myU1pvkz0bj4Yi
sgWxX0pvXvQWy7h0bO6i1nPYmSWFzXUV3dozN7MViZLCzt29CNa/jmZQvD5HtrkWEkQn04+rXeu5
NLK1EytpzwdNxvZHISJdUGHz+nOdgSZjQu/KvbJd5hH47VJm9kQh6N25BBJN9majMWkoZosLa4Fd
N3cZWtH0rqtaTsTQ6Z3sGlii9xV8bfVhUK5JTnjh2nl+75ETM1yTOm2sUeiVhR8mSufPxHVyy2Ze
K6y7mfABZ5PM1MZIQoGFlbyPGQMkdZDQruBesZjm5DzBvem+pTDP+xjmTL/GtRTp2KDmiqKlJDhI
K2yy4GRHt34uaEru6KAtHi2JzIpOaAQUrTY65L1Hg2wZ4Ft8feP/Nyf9zZzUxmP5TcnyA+4gfC7S
L0xJ0u9khF9/6m8VIT4RGi0WAm+256v/+p85KYU5g1KKNSqbF8045c/fKsLVQoIPl9klPAK41+wY
/xaMiz+AedGbouuwbl/9f6UiNF6VWDpberja8Pdc9ogQLdfK5dtyYSH3qx1oRVaT6W/HiWC3oDYz
8Fy5O413jmbPp0yRu7vV9bwngtsan3ILfUvQ+VX79pur95NJ5Oup7Xo2oCXhlBGbuRbO69l+czZA
oUiTSga4H21lXOJ8Yeke3Nqhqz6S/g21xhreuzwaqAVLjzdPm0lWg2ihRxoyyqg++X2v3/A76H+K
ojCeAJp6BuWAHX2GS2yo35Wor4rhlzNm27vus9nr/QDDtFZSiuPP/cVEcBNvHLUUT+NKftj1RH0T
KD0rI9ukxBpTTUBeCeZcN/cltQFvM9jIn8jl7YwQHJW96foUwXdfJmsnSaK62pLhkdzisTuVnc87
hMae/6ZL2nOOzFoxAdScaxoYY/mbssrlMn+z1eVDrVs5AENwCeA6v95AurMWT1pTdJeqp46rY/xM
ZMKRvR006ySXpA//oYmM4t2vv/5XVTKBu+7qmqJV8dKvMNfT+ubbt3UVW00XV5fKW4yLkSfDhfl6
mCL0fPPrI60Nl28/4HokZAjsWMEIrHXr90dqKmteWpnUF6/RrWfcULwqo96bRZA3yVZnh7qEpj7D
W8pMeyp/d9Os27HvD7/i0iB9Q3xEv/v68DS7U0zuZXpZE4Gf8dDbz3mxnoO9lB2gDay/M0KeZD8x
RaWEymv3c1/43XHCTH+lSPkgXQLUWB4S9FI+mbIR5ibx5vkzFPZmo2tL6Ya2X1u4yE0q4d8U/K9g
5eRT8i2tywakI0Fby2JN+/aL0p3Brmw70q5R8JbPqexxLxpa3hNqDhGsik/sbfI/Y89vrhheJTun
tlQaCmN0v/TustThTPkREkg5fk6l6X4aiapwf8Oko+H7+iqj/xAoQPyV08fT+Wpr4EgGLxKl7HVm
tU3k454H8rFXvTJ93A/EKUnV6ncj+K6BHMnEDaVR7TtBXlNhMc7Ki7a8b6hMFEykKX47ZWV9nDvQ
pI3dNk9kD4GIhbZGAku2Cqx7M5uCKOuqy9Ro3U2rkU0fx4YPPWSJ2PGLMSkPttMX91jOb8nxNim9
B7e99FH72ItSM5lSIis20pkZk7SGhXJ/8rIrwhy895E+WCdmkcbVEpOHGE7oE8qQmy49akRylcE0
w1U2yJ+ju6c+NsRNPAw6gsNgKnsXJUQ7UOMI8YhtYkKw6WoGco0kj/70TV2OQVq12oehdMtN03Ti
SHpjczRav/hEIYLUszHL/CEFWOUy7rLiE06HISSBHJkrBsWblsE1cYOS2pxKb9wWeJ7jcJxiD+WN
oEwswTlvhsa/SSJCtTfogPsDrxoxhRWeYDC4bvFOlXpyFmDaH2yzt/HtZJrYdU65PHtOLbcdMzoY
LbkX7zSl9GcY79OXLm4aG6QhXIGgisUY71Sf1TwcE8OqeBy8nazR9BW9WR4q/teAF5CsudDlCN+q
y1Aeu9GEULK2FbmXfRGFUK6rco8CbRtbw6zfTaZh4T2VegF22Gr7HfpgXE7KdNWVw1y7iO6GqSXQ
Bj0ssYXyU4IuXSzvu0lTLs4in0QghsmCELzehJvRD0OjX/q8L3N18tN22Y8+QY/HUqaMmDNR1A8v
NXQ2m+wZB76DiMYRSbR8XTjuSX/C3Rz2RT61WyefYnz/gPCiGwCBjgungr0FZaIq/B4iHC11JLRR
bXRTOPAu3DlakkU3SJVNhzwUD8k9U8m8K3dVkUofOBwvr2irxpSBYAR3CbF9xJYmBGtIiZ74A0P7
qXCZ+ncEajI6rGLEHd5is2JWkAuGsExIugpGbD4I4FMNYUgdp94XbUAOgQmyFv0+tbzBu9haxNCr
Mt2eTKawIiFlmQ8dXQuZ4NdiAL2NupGeoC9BEe3mwimZR3bwHkKbCAgkO+AOir1M25TkLscSb0E6
rj1F00FSwt+6dlNkutZxyavqLbIEvzya0u+LbZ70zv0y9PR/MsLhDIQdSedWgZuIpN9HcmyqB17G
Jl7PReS7oeEMtnVfMExGgEMGDzFKzXRdejO3tsajIjeRQayRNG27YJRrxsPGZRLe/CUaqpbMXD6T
K+I7G48TYG85l0l7NIiZPMSpi8lO5EyzN4yco80CocKmZyUb/zaLpswKiYNEYFECEdbOcBysndFE
sc3pMmFjg56wKU9Skqy3uW8lE3uhRQsMP/Urbp/YbGHWptpLDIAGrX7VADCoJrvhgqglRZTkjZZm
PpLBJoaL0/gzNje/7a+ZUvNKYvyc8wP+2kreRaRWV+/B4LBjbOcS1UU32QvyZxJbv+4KmVnS3fAM
bt4dKTqIvwhKppVSDgT1bAriljrcyhFBO2n7vpgmKgs6o+NDZzvTn41MzMPookLaejkNHyzxEb/H
LmraCZUcyRFSjWnddSAWH41e4//4Kvrq2VErxMlllh6kEmI6ViioxE2qocmp9Ha9ObOs7fZu0dFI
VLPFxlFvJ2pHFEycWN2x6J55g/lvaKlxd/8fe+fW3Ca2beG/kup3qbhfHvauOpJ8j504cZydvKgU
Ww0IAQIEAv36/S2Q0gLn0umVqkOdOlS/dGwvYLIu8zLGmBG7ZDYD5Qi6apu7c+3tKiuI+zQndoEK
GqtdcbuttsL5FGAwMxxZ1Vmyi7h1kuxBrFD9A+mmNDmlSDz6jv2J59pE6p1hxrxFkZqYSrRlpYNF
WLJ0Nmu6Gt3Hmc2Szwq8Ao+fsadq29h/kyJCLBovbcD4Xvm7jPAzGiGNPgmUIq3OKzoj6Gd1mRJb
8//E2bwRG0jlqsJPRlL2EaIedd8yCMCg+2bIvAADtdghZ0qCJCMPpm8rgmMPN3d1k2zicPXe4bS4
yGOFrL3rpZ+oHlgkNww/0K4TBEyKm7mfeOWszmy4DHu71i82Gmadkqeqn8J1aL6tilxJLlMIiiHC
RZGXX0bzUfRnDRCMPQTJf7h6sA31swDt6vx8Y0Xux5Eyh1Ox20DzhnSXntXZzn8XIHZx40ZIS8xM
LdM8tj1qbpPS19zHbDUCDLjWYpYJhBzdvTLiRAWszYZcXzsqU+qMFBxzZGWOsCglvvKMQ2aX3qD3
gMID8fi25KTVSwXXG5B25qLVOKJ3roqCBum8Z6R/EPqJyLmWV8FOY6gqUv391Nh5lne14bPspqPQ
tZCcRA/jtiLsf78q6RDk2PklurOlebnfWXycUFFJ2GzocZXcxlZlvB5tFZDXfhpH5Y1HB0L6NJuE
+g94Ivmz4gpBXbbOXOhL5OjxuLvSSTkF6vT92kvV4D9qstcdIFJ4YPWHDb0dXQbLSUP4NoCl69F8
s/viewqUx7WdW+EVfF71vspH8/1FVtCT/izYF6xQJP1X+tsKIJl5F1GUIm28KRXr1lB9o5rWeDc5
rKINX20HqhPY3d6O2DvyHMHhSqf1b7nWnOxi76TM/tCoSDDV81rJp/NNbqUfmzTQihZKdMHKAveR
uR7lb2M3VtlgtY0LsSXywchUxSevprcLFdG1un5najEJoh2y9MatAdCrfJfOcxBrtceMPkOBlq9J
4AAiLdC3pC7tbOPrb7VKWQOXqhKX96qqkXcbZiNya8jCs2fgjRXb2/V6zvNntHc7z30H0u+uAlVV
pwbrHhAMaB5j7tutvP7/Z1J+kklpygMnMdqLVMrdcvfqchFtcj/osu8Pf3lIp9jK2ILejnhiS7A/
Uu9JiqBcph1zIor1VyrFHFMWA7oA71I1jEZx8gg51wTknBSKDrQInM+vce97mQCDNmgMJMrRCpkZ
pa9JaHAAeKlj78EnwUjU93CFNMv7SeDaC5Hbm1DeAR5B7udFmX2blKMNBdj9ZRGSZa7sfA9Sr7Sn
m9DYnp3Y/xvJGBHEnQSpza3oAggQ3+DoeFFcTyLYLysPjTqcQZB86wDKmgZ8TxWMozVVv8tIzahT
7E1j4jp18pPbvzCnEEmhB7qtoo5AeYcvehpjauu9Y7Jfppeo0D5okf3RCfLZj99QDNF5Q3EL+l2Q
CuC7IZLbvQXCZzWy1mp6aaq7h8rUH6H/JdMChBFEznT545tRA395O8rAoE4ozgGLUnpJB91LDYve
35wGOz29RkhNpau9SweV0JxH1+vS+IDKShoh+ZduFdhXySqikukC8ozCLMpmeTKHUaQRUk78FexN
gIwuoO+kdDnJEWNOJjn80niipSqQv8h3Jxn57CttFelftNXuwivz7Z+xIcDz2VbRHmuYDtNR7RbR
LBzF+p2fFhDBUB6bISdQPdZQVV/D8Nt5E12zodQbqRs9WPRP/hjUdoJHmOn3cy8x35i0bHhnmeSr
SwT4JyBivbuiRNnUi4CWJg4KBLCZ03PEVfdXxG+3Bcf1uR5Ffxr2+l0SGE8wW+8RdYrgtjrR9Uap
PnulseMWK+sMNlA0ifTVfhZu9ulFmJo00I3VmZmvdkvojumVvfLfbJBXhBJKnGhoqMKhvmLdVQid
Tt2RNb/WPP2RiHd+vUKSawq/Cc+8LKkTjdyHiqrUrFZXqztkM7yHrWWsp4WDC+OWHjBZD99oNy8v
9/TLOFsBrLyFBjstfNHjBwjUjekh2IVY2GhbTz2aTLpXW2dVVOcBcPCH1AZt4zsmwlkONZwN4HsF
RooKgzaussz6QMOE0Uc/LLM3+CuM41AjfaAVHFTdDMkcKDT4d1lGyQ5olH8zj9LsNlkr5hnHYoiL
5DJFIro4p0lSg3qO1TMaMmnnZbBWHmkj68xwCKsp7WK04lMRKClRuVKrr8F7ew+BkE2Ig0RFLot+
u35KSmOyCwTWc4Q01XzuZ/ebPWyzKMtfz91a/5TuHdz8Qg8v05Gv3nLsW5c0AkkmKYj+c8Ks6iJG
LdCHYwnPOyi885WtV5d0N3DvEQNfXYxozHG790bJWzThZlpe1Ld0Z9ukU3ezVs7pDZJ+SizyqJPA
QrtLrUyaSbtGcRPMRSuavW+hTJ2fz+c6Ffr51lYnrup9XhWhf8WffaxKoRsxT9HL3N1v6vAD5GXY
ZOVqdGFEcXlD/w5kfXwk9Uqa298DlFcvNKGBp4KSuKyjrXFlkji5QQtPFLI8M3lDcsjRmNFgPADW
e8q9Pk/rRS7U9kDbx69LbzW62Xpo8emV688smvYi0BcRGIfz1J6lSsrdvEbMzx2N9GkiFP5oRwNS
Q6j+OUQc07lQAvTm891NBd90CqYetpxQDMyFdmAURqMJnag83JECZUGhMagjqXu913z0RFzdQesO
xkaSJCuIeuhkWba/0Of6R1coF3rkw98FQs1QK/XPNt+V5vTee7o2GxPVxtJ6sEfSIymmpdBF3Buj
7WwutBJTByy7tV/djvJ0cw+vbz2jbvoMvDx3EAUJEXeZe+UV6RyYuSPlvkKUcSvUGVejAny4u9ld
7EOG9eZW+oESnU3rXlIis41QeaQbub7IhfJjIjQg8+ocwTr9wTQ3KNGoYRYTv5X522K00Rfs285V
IBQlFdWn5RIO/xnpfQFuQcLzbt7IUOpCkTJB8p221+b+SoVcMNlo5qdMKFhqQstyB51xCoZYg+Dp
v4ZFeeFzAEyiEqb4xPNwS9eRGt/lkXO1LrUPIVn4iTZX46nnZNdG5pBXI7KYzUP0NT2ENpG/Wk33
SG/ahWYsCsXYfFkVOoqiRh65E1OodbIlWG8CoeBJEWZ9ZQlVT90Jwlmy2+/+k8BDgHUtHGLFRR0T
iU4W0GQUV4J2P1p/RJlUgRGJfiiFemsGTl+dqiiuojRrrpFyEZqjFhVi1olVPUdCkZReDHAqESkN
M3v1aPpmfFm7ARKmabZG2s6oUFWkJHW2FlqnhVA9XSNtkxJUotUY5c7oUsWzmaap/WSruoewo8t3
T4WOqrNybPpVV+oFZd3oLNMMev6UNTiKUIjTCjXWQuiy0vbWvDSFVqtFp7hLf+R5nx3zLIJfdbGu
fcwvNF6RI6a+T53kHCOtH+hXqE5NRd2A1dmG2nsDqVhLaMZu69D4XJWWf4f89P5jjrQsbC1EZldC
b7ZolGeFBu1WqNEaQpd2DS1rxuH5Zyw0a+ewjc8toWPL+bi7KoW2LQS2xLZutmqEHgVVorxo/Yr/
M07+4UWED37WiGbdF8usfrfMaVbSytwjQyd++jYJ4u1D8s9+6cje/PZAB9n4n4QNIHuErElHr6t5
qOaJfzTGmia32+IZcUBkVwCsgbuyFCoB4vrj1TpBP7j98chxxyiy4FCT6G4u6gTc8MRI3zPDj9+w
teePf+dHb9DqmV09/+sPujcJSqaUFXR7LOBnCpD/r295agXbIRay8UtxUZuLyGNgViB8ax+qbdPw
dV79wlzQaT+A5IRAgbZviQ9+agXXHZPGhHsLeLa5qCkNywoahOp2gv5zK9AzQYWwQM+Uw4zvWcGG
ig0uAZQBIcywXl80d2ofSur1KfzSuVMoHIgLe3YmgT42+VdLVQ4/J24clhWoy0tvCIJvT0MN13Ta
me4y1U+twCQwwZ0IJk37C4PbFkkCCfIGn+afzwWxLWps/4ZI15y+vmOORWN7qPiifszVbsADOhU0
FCVlTwXDRn0ShLWjckI2V9cK7JJsmC5dd4AhHX4+rKUgIAi/YUPg3VAKFllCcfXmAhJvpBdF8hB8
TXMNbkNABo5NXG4pmADLXBguILmbC7OergjbHQPE12liCbtYXIPbFnEQVOkNQR+TDXQFeL59y97h
4Chj4ULhQBxWxPCsQGEUSobUXMBnhqUAQkng6TuTgJQ5CwV9lsOGMTg3kS6UAjYo9/raGB4T8CxB
xxVX3womZ6cC5wx3pLkGNwmwgmDDSVlBB55KiZiWW4cF37MCMPsxDdvoYSUAbNxqUIcjhVjJ9zcU
kLsunZT1w1aAQTtrgcASIqCGNmh7Dc5F0OFNSa8FXISmL5AD915cvWNB1RQOR+GKsfmKa3hz4RtS
sL+cREC/H51VsKLfjhlUOgXgKauQkQY3CwSaVjpwJjDmI1M+PTgHfRdJtcYWNUnHJmQY6Czg60ju
CLqDgq8Nj/ow1ZXejuBqdDe0oSweg6rBnQsAjl80xPjVtYCavcDV2gjaN5+6bwVcI7ExappmDe79
gQgIOTqpc5HImZiRg9E+nIv9WYDaPyEDGaR2KSgD9JEga8paQR9bEKrpQHCYBT3vQOQPxBzhAP06
SwbmIwjOqKQVdNF+FPkPeD2Hq+sjkFwW2ogKEuGtFYa3IgiaZK1gWGPdAGQPL7x9S3yAU0/JhQMF
5UUhj9DYe0COIvx8oWYityHgKGow/U10WJqrdzgyCbiNOBWOs2RoVtAQr5GNnHGXgQuZTARoSOLq
bQgOSwV5COrlR395cFaAcya7LeIiIONk64Lnd7oEbIu3pwBDaqGdI1hnWNuhTns9aTfRHNP2lX7q
By+w7xo4YqPQwXUN9lAQnaSlVwKQQ4hdOMuH9d4LmSx3DK0O0RqYU801uJBBFaJdkruiroxd/CAk
Sf5a76crwlXJpNG0FtDmQK0g8onSZwNJFJKztH36TvhMhp29l9PzUNEZ0NlIDvSFTPSvBgtkEtGD
EopJh1nQPxtNqu94o3D02lkwOAcJlrVsDoWICUwwzvBxQ+gfDiZVFiF2gzh2c/1vRQxPSRFvBRTE
C5Ku+LfxN0tNvRH+gmFgA0rKcKQFkrezD2Ac+B1Na+3GbxjcDKAUIJ1M1ZyxCcZEhWLTfX3cIrwO
qPf4x801OMdARTtG9jAQvY8Qfrdxk9sZ3tsGVGQSLBA4FFyHFyIQuv3N2d9rRHoy+6mbIGgA7PuQ
S+5FSI5OIdYAkoGY5DBnAdVm6UAJ5xgeZtP/tJ0FPceI4hp0eAQA6Ko1TCtwikt7BCIxYsJpOCZO
elPBJk5Col9wE4YWIiAPIl9bo8BKEZlw+ACs6O2HbT1ByPS1p+6Q/CFCG9mNUKfKjio08KN2hoty
Sec0BGpATU1BzrVdIphnWHEiS1PaCExx4iOQ24fcIAOeGoEwUagZUn09wPAGZwSNpJ6sFUiYOK5F
VkBESeLqWcG26RrrwIAibdJc7c4zoAXhIiwrGyWSL6F5NgAkjtjTOcDbKyrpY+Ca7dsPMEg22y1K
An5GdCTKBPDbvn7iUyOIgpLuklWj5tRcgzsSUPxt/XUJIzAFXESfcf3al+xtiarCnskUoa42vL1Q
OllkkRsXmsKoEX2d56dTAL3tMQxFxyCNMrTXBzPfPpPEx7fHpAORrUW0vbn6H1+lggJaGRTKIXIY
mhEQipROmxpjPAsyYUc8Uc8vbiqqAohLLelopIE5BYYjukpJlVHIEIgkEGzcdiG8IGpYQHIF/4g2
Yc01vBNBiGLJWoGG8Kj7CQ5C+5a9BeGCQXDwGciltGZqKxZ/yyv4G7/0lf8z9YP1c8P8CZb5twhC
3/uFIxz75c8PbBdBadHIJ3V+URCB2nu3vBfx///uhNMNvOzkh0e4WXOfw58fXvDlrTv3Or7V8R8v
g2W2yJ78uvlBfXjMu0UEe+h/1osvi2hx2givdYD/epJ//dF5zpPv/5OB87A3rjhMpMdFmDjp9rVu
dyj5gcNFnC/y4yOKz4j+E9NTduQfymg2BLVv0sS+bjY/MjMSaEm2eE6OTymeuvVZpJ86iePl0zZ4
KradwZsMgezgs+V6sVt0lTDaRLT0yEG+zYKn7avkz1cYp4i+dNVLW59e9i7nWD147k7vNosqO/LF
MkGduztym6CTHfkSiwfB6bdE4FBkq2UHvnpe+J0JeMioSo9Lq7c4CborssUzSA8dPweL3i7SHvHS
Iye77sdrGV2yw9683Jvaw1h6YAYonsL6OA2aba9lHskO/TopgvyFmdvSq+zYt4sgXnaeuS1sy4+b
1etF/Hw6NPAmgZuQHzrPF09+kS/pHHkcrnEWWs6j9PjB03eb2kqeMrcBZ0GebDszW2uRVfKPnecB
/202nb1Ja9Frv2P0hGYGHXurDVRWeugk3vb2EKRzHPd4q39+qN8tv2SLnvd0QHbKPvTdslx0z60D
fFp+4J8IXElOQSGgdb3M8mVnp4IHIngQv+Phb5dV8NQ5xg4kk98x+KckC4+P2Sz5lsUjPXSSbf1X
00WWcFJ2F2fLmPs9N5gtwv7ab8mZssO/8YOuxVucnvSw4RqPpBvVAAEUxQ3pobOl14cONEUj2YHf
LuM4r9floqe2f8jEyw7/zk+el6+u8hdnW0u1lh3+fVJ8ZyIeSIu/5wYvJ+IBwyQ7/APWX+b5suNS
HBCD8mNX3ahS56FJqcmO+2G78I+jiD3lwH2QHfZxmUWcbJ2RW8ql9MgBkU1veh+0P2SH/rjI/SD2
tt2leeCHSQ++zLevHr/18C1mQHr8IH+i42/QQSQdpGGkx66TCMN0vmZLKf/xyN/KNH1lQL7MPx3F
YL71Z93kmviNp/Vykf37vwAAAP//</cx:binary>
              </cx:geoCache>
            </cx:geography>
          </cx:layoutPr>
          <cx:valueColors>
            <cx:minColor>
              <a:schemeClr val="accent2">
                <a:lumMod val="20000"/>
                <a:lumOff val="80000"/>
              </a:schemeClr>
            </cx:minColor>
            <cx:maxColor>
              <a:srgbClr val="AC3E31"/>
            </cx:maxColor>
          </cx:valueColors>
        </cx:series>
      </cx:plotAreaRegion>
    </cx:plotArea>
    <cx:legend pos="b" align="ctr" overlay="0">
      <cx:txPr>
        <a:bodyPr spcFirstLastPara="1" vertOverflow="ellipsis" horzOverflow="overflow" wrap="square" lIns="0" tIns="0" rIns="0" bIns="0" anchor="ctr" anchorCtr="1"/>
        <a:lstStyle/>
        <a:p>
          <a:pPr algn="ctr" rtl="0">
            <a:defRPr sz="1100">
              <a:solidFill>
                <a:srgbClr val="013846"/>
              </a:solidFill>
            </a:defRPr>
          </a:pPr>
          <a:endParaRPr lang="en-US" sz="1100" b="0" i="0" u="none" strike="noStrike" baseline="0">
            <a:solidFill>
              <a:srgbClr val="013846"/>
            </a:solidFill>
            <a:latin typeface="Aptos Narrow" panose="0211000402020202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series layoutId="regionMap" uniqueId="{00000000-48B6-42AD-A493-D58444096B3D}">
          <cx:tx>
            <cx:txData>
              <cx:f>_xlchart.v5.2</cx:f>
              <cx:v># Facilities</cx:v>
            </cx:txData>
          </cx:tx>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visibility seriesName="0" categoryName="1" value="1"/>
            <cx:separator>
</cx:separator>
            <cx:dataLabel idx="43">
              <cx:txPr>
                <a:bodyPr spcFirstLastPara="1" vertOverflow="ellipsis" horzOverflow="overflow" wrap="square" lIns="0" tIns="0" rIns="0" bIns="0" anchor="ctr" anchorCtr="1"/>
                <a:lstStyle/>
                <a:p>
                  <a:pPr algn="ctr" rtl="0">
                    <a:defRPr sz="1400">
                      <a:solidFill>
                        <a:schemeClr val="bg1">
                          <a:lumMod val="75000"/>
                        </a:schemeClr>
                      </a:solidFill>
                    </a:defRPr>
                  </a:pPr>
                  <a:r>
                    <a:rPr lang="en-US" sz="1400" b="1" i="0" u="none" strike="noStrike" baseline="0">
                      <a:solidFill>
                        <a:schemeClr val="bg1">
                          <a:lumMod val="75000"/>
                        </a:schemeClr>
                      </a:solidFill>
                      <a:latin typeface="Aptos Narrow" panose="02110004020202020204"/>
                    </a:rPr>
                    <a:t>TX
165</a:t>
                  </a:r>
                </a:p>
              </cx:txPr>
            </cx:dataLabel>
            <cx:dataLabel idx="46">
              <cx:txPr>
                <a:bodyPr spcFirstLastPara="1" vertOverflow="ellipsis" horzOverflow="overflow" wrap="square" lIns="0" tIns="0" rIns="0" bIns="0" anchor="ctr" anchorCtr="1"/>
                <a:lstStyle/>
                <a:p>
                  <a:pPr algn="ctr" rtl="0">
                    <a:defRPr>
                      <a:solidFill>
                        <a:schemeClr val="bg1">
                          <a:lumMod val="75000"/>
                        </a:schemeClr>
                      </a:solidFill>
                    </a:defRPr>
                  </a:pPr>
                  <a:r>
                    <a:rPr lang="en-US" sz="1100" b="1" i="0" u="none" strike="noStrike" baseline="0">
                      <a:solidFill>
                        <a:schemeClr val="bg1">
                          <a:lumMod val="75000"/>
                        </a:schemeClr>
                      </a:solidFill>
                      <a:latin typeface="Aptos Narrow" panose="02110004020202020204"/>
                    </a:rPr>
                    <a:t>VA
146</a:t>
                  </a:r>
                </a:p>
              </cx:txPr>
            </cx:dataLabel>
          </cx:dataLabels>
          <cx:dataId val="0"/>
          <cx:layoutPr>
            <cx:geography cultureLanguage="en-US" cultureRegion="CA" attribution="Powered by Bing">
              <cx:geoCache provider="{E9337A44-BEBE-4D9F-B70C-5C5E7DAFC167}">
                <cx:binary>7H1pc9vGtu1fcfnzg4IeMJ06OVUBSJGaB8uylS8oWpKBxgw05l//FkRSIhGGjnR0611VPcYVW4Sa
Paze09q7m/++b/91Hz0uik9tHCXyX/ft75/9ssz+9dtv8t5/jBfyIBb3RSrTn+XBfRr/lv78Ke4f
f3soFo1IvN+oSvhv9/6iKB/bz//5Nz7Ne0xP0/tFKdLkqnosuutHWUWl3PNs56NP92mVlENzD5/0
++eviSgfHz59KRflo/z86TEpRdnddNnj75+3fvPzp9/Gn/eXvj9FGF5ZPaAtsw40lWmGqumfP0Vp
4q3eVyzrQCUmY4xz9emF58tOzxcxGv7j8TyNZvHwUDxK+Wn191+ab03hL0+FTJ3lajjpMOivX55m
+dv2av/n36M3MO/ROxuAjBfpV48w9FgkEyHLQtyX5PfP3+7WC7JEYev5K1Hg9MCyLJ3qRMPfeJnb
YBDVONA0wrmmqstfWPe9BONbl2Jw3vrNXQPaDcNzw63RLyf3ETF5lOWnW1F4IhGLfavxSiExD3RO
NcMkdLn6xjY8pnqgE2YwSyVLWWHrvlfw/NNh/Q1I283HUN1+/oWu+F8pPrd/rNdo1259JT6QDkCj
mtZKV2H9N3WZAfwswzA5p0t8tHXfS3z+yY7ZDc1LyxEqw/Q+oADd3qxX5r9HhfMD1dAo/hvDQQ90
6DpLN9lSnMZwPBZxmpT7RvI3aKwbjsHArD4gGDfn+5bglSKiHZgc2ks1zaUI0G0RMfUDxhnVuGo9
P9809zePSQID/vi4b0i7UdloOsJlmOAHxOXodN8ivA4Xrh4QygnXtJVhH1l+0zog3NSZZq48A2vd
91J1HUWRSFIh1+/uEtvdsLy0HKEyTO8DonL5jgYFqJiWbsABfjHoWwbFODCZacKmvKC2KS2XkBbZ
RfXiF27IbmS2W4/QGab5AdE5n+7boa+UGXKgUQMOl6E/66pNdBC6ADcD2m6l60b25fzxR7GQ4WLf
iHYj89JyhMowvQ+IymlaSbFI9q7E67Bh6oE1CI2uk6Vth77awoZAsohJqbmSHL5GYanPMCLxyyHt
Bmej6Qid048pM1+c9drs0uqvxIUdWCqzOCW7NRpCmMF7NglZ4TYK97+kVel/chZFCnuzd7/sBmfc
foTQMNUPKD/n78wBMItyxlZBythr1g50PNF0wpeSNULo/LH5dJcW4b49sxubl5YjVIbpfUBULk72
rcEr5UY70ExwYDqYl6cXGekzhJ6qyVTVMJ713aYncBFGCz+N3yAxLy1HqAzT+4CoTN5Tm5nQZhx8
DIP52DQvhgHWUqeWzswlHCPzsubvPqU/PzlpVMU/9vNEuwVm96eMYBrm+wFhupi/n/DAjeZE0xi3
jKXwjFSaSQ/gQCO2oS/Owpbw+CLdN5rd6Fw8tRqhMUzrA6JxfbRv/q9TZZzAgJjU0laiMSaZDbjV
BPSAzlehJtDaROPaB/n+6UhGi+Rh/WSXY7Ible3WI3SGaX5AdM7fU6XB0DCLGRpbOcYjjtkAEWBq
zNT1VdAzNv9p8V85aOej9iOEhql+RITO9u3U18kP4wdwn5lB+AqBkTYjqn5A4AuAY4OTsCk5g4N1
9tiK+zdos822Y0wwuY+IyfF6dXZpj9dhMtBnWHBLY6uwZkRrGvxAN0wNWdqVdzbyB4bVPX4s5GO3
b0y7Ndpm2zEymOIHRObbH/tW4ZXIGLD9BJllc+UYj/QZoSpSmjo3Vb6EbiQz3xbSR0qzTJN9Y9qN
zGbbETLDFD8gMmfv6QfwA9PghgX3eSkUY8pZOzBghADbbirgTNz7wlu8AZeXliNUhul9QFTO39NX
Zge6ieAe7vBOX3nwzkB4Isu5O0EzaKP5Is4gNcUbkjSj5iN8hol+QHzObvbpjlfrM5UxjVjG7hwz
US0UCSANrQ8x6ab1P0Mu8xcc62419txwhMYwrY+IxmS9Lv+93WcgAJADYJo1iv91RJQoBQDTudRt
oxjmbFF0b4tfXlqO0cC0PiIa75hc5kPy2CKcrRMusOWbrIzFD4gFkoxRuGdboiGGrHJaLtZv79oZ
fyMcL03HgHzMrPLkHTNkqOpTVRPWAgKyfG0DYmgHXDd1zsiKCxhlyCaP0aJZvMWOvLQcoTJM7wOK
ycmXfVvzdSYESoubHHlJpI13csnmATORc0Y95hI0uMyb0nKySORCrt/756KybjdCZJjaB0TkCB78
clV2rcDrEEHdpWqA2zfWRa4wF1uKi4HdRzKTqLuLYI/S5g2qa9lqhMYwrQ+IxtnF+6EB+WC6oT1H
hOoomLfoATcMNhTDLOVjRIGdCSnTqhD7RvR3xmTdcoTKML0PiMrRO7paKONDMgXlFHx3uEgIOBYN
zKXKR9b96AGpr9eDsWo2QmKY0kdE4vwdoYBZH2JyAzHg6rWtrlDER03YD91axZB8vfqrYrHk4VfV
Hrvl42jdcAzKx3S1/njHAj6GHJaO6nB9HZePTAgwMTkiR6quascRsWwa9T+ixY/FW/LDzw1HmAyT
+4CCMgcFtN+s/w+e5fh686vOt4+a/OJEDaNDbRpdCeHIiqHCZuCkKaX6yH59LRf+vnHsls1lq9Em
GCb0ATfBGVzS/ZvgFThAMCmCoOfC2RFVgMpaXUNFDaerepsRGoM3MfzJsjc6FM+NR9gMk3wfbLYX
Y+NUlwJyHVwUR5HEMtJQybal0GCziY5aLwQc61BkUyudLcr00wzH3mT66SH99KWK9gGze2Pu+oxf
L4VdLHqB3saHVuzr/wVnvm6+71uG18UejCAGZyZHyd0zBFuxh3WA03dDsLgyHOa676Uxv3ls3xIM
rpqNgBgm9j57cqSl/2fP4P3x53pN/vtYEOld8IYoTF3X140TVoPeHmojoDV2icwfhejTt5RGPjcc
YTJM7gNicn77jphABpAj5M9FEZCBTRkhRIcSR1WEsTrWAjW3qcbOH+vFwxsi9HW7ESLD1D4gIhfX
70gtchQSowoFR1L0nTHIMq8LpcZGWFwUj95bkrnrdiMsLmAPPiAWJ3frHfoOGgu1p8iBUFC522Jh
aogDQTKibHWJ0SgOPIGMVPdht28ou236S8sRHMO8PiAczvvSVzhxgoNc61OmI5+LqCjxQtEqCKz1
wi8tOQpR02Lx8Aaq5KXlCI5hXh8Qjtkf65V5B+nAKVNuUhOJqZ3+lckOOOcM6dyVCzxCZfaY4hz5
G4zHc8MRJsPkPiAmXybvhwm4RM5wgAGVDEvFNPaxVPWAMhWQ6SOV9eXp/MlkEb4pWbjdeoTLMMEP
iMvZQiSP7wiNhhzu4N9uJJ82XS3dOqCIGDnyJTttyi+Hs9ugrJqNIDn7mMnCw3fkFal5oFm484My
a2TckQUxDcbpcOpkeI301iGMiXiL0/vccATGMKsPKB/LguZfa4zXRe0cZY0I21Hiu7q7YIQObA3C
+iGOXGVL8HwrInkqs/71qHZLy/acRjgNmYYPiJPznjbfOMAVBrqOLMlSNsi27IDwAu9l4PDwOpm1
jY6ziMTPtHjTqe3NtiNkhil+RGRu1qvz33tjOHyiGRrRUEK3ExkDbC2Dt0aotu507RyjROi+FPdV
uX6wazS75cVJNxqPQcHsPiAoZ+8oLih/gDDABUa979NrJC6oOdVVXA8GfmW99ktQzhZSLu79Sj6W
pVw/+uewjJqPgBlm+AGB+Xa0byFeaWVAz8O+aAxZxeVrW48hd4G4H+6BtdsH+CbkfZpI8YYa7Y2m
I1yGCX5AXP54x9PAOgoZETQaKn25vWDTSSYaPaCGZXLUca93w1JikK19040T63YjLIZJfUQsQNot
vaFdyuJ1MgK+HmVAKJb7mzvzhmohZuH4KQqKnl4jw/JHEb6xnu6l5RiV/0ec5CjnsnGV4XOierIo
F9OnOyP/8dMnk4rbLEdN9wG4xPbo4ffPhCFNsnEL4vAhW47wHAWmQqy3w0aTx4Usf/+sEKQoTdVQ
ca0eQlKCTO3nTw0uwhse6WAJuI5bk4gJKgE74POnZPCrf/9MIX8MNg0FMKjpw3FXiKEcqAOMaDgz
jsOvKggGg+AJeb6v8zKNOnDTz4u1+vlTUsWXqUhK+ftnDRRrtvy1Yawc5cymxi0MS8eVWpyb2F3Z
/eIaR5bw2+T/oAYn6gPNo1+kzLLKzvpYdnZNME6nj2LrNONeceWLqLjPjJDe+H6oXFMr72YJV7rM
iYSpOZFs9cRW3aiZKDpxSkvJplpbZ3dSVfE5uuJRz1bqVFwGRZuFtpJp7Cj12/CwQlZ7mpHAOqWK
2l76VtJMRBB2s5R24XUfsH5ueYa0faJUj0mv9IXt84ZfKK3wL9okEpHty7JZWF7WLQzmd2Li+Vg2
x/dqRdhFWPSHRqTmx1qnZD8q6geL0mu6SyXsyISaQXfXFX3hWJkXGg7r+vKxLjxi0yziRx5O4115
vn5FSkUIO40k/Vqxtg8RvzzfXboDAoYdMIZA13G8bKi8waUzw6nLTQjinvNAcaX+pS+YdaSxSptm
tC1020pbJbQZzUvDFjS2LlMjo6dJQzG1TDdTzRGhWs96P+imhqGlR1Zf1We9q/nntOLpAxGh8i3J
NXntd0o71UQQnFVaSXzb9MvoNopcc+b5RXZYSZZemGbxtYyYNtey5tTwGnpDfTozfOshyPX8x/5J
W/C8ticNBmbYwEPCC4kxPuzLjX2XITXjuWqWfOFp7N6RAX0vTcl33DLWXiqGWhxVASuO4qApp9xP
YmrHStkfShb0Z23Vqj+ykGAZLK1pL7yEh8dNyrQvbod/5YhqH2mWkhNPoc2FX+nklHl5e6mZ7q3H
WzqzhIhuw6SpHT2M1LlImmTmK4UyC2umTzrI6LRXY+xpVqr1idqzh0SvTpuCknlZudq8MwtZ2txl
E9F24bTVGjpVM8s/1MRdlFnBMedpcy/8lNlRyZr7rHDZkdFFxbwoSW27vl87WV0dlqJpryGU4blR
KxAmGYp5yB7UWASFrbuFLidh0GsnJvdiR7hmW02EkLmdGoE1U/uCOlRU5sRIkva6TYCSXSYiOIt9
lp92ZkS/dWWSPZpRHhd20hRSt+GK5fO2N8hh4ks5t9pMnERlqZ65ftdemgmpz7Qwx+Qoq6J4mvt9
MO8KP7Ccnnv0WhFleyFLggWlwjsUvdnPG22QTSXsr+K6kd+4L/Mflhd6p5wXlqN6bYvqu30CM9JZ
CLxw+h+1zIyBvACWFpijzb1Dvdp1vdpQrv1S7a9Kq0pmCpHRbdc25qQwKsvh1rB3irS/b6jZO7KU
WefwpvMfgixtzzOdusd5qebfjJxnk8iP1FluZt9bi4eTvNLjr3GOTwnrQovsoGbJLAL2p6nr+rZa
ev1Ual477eKUXrdqEXLb6DDVrlK6M+67woG66g5rrtFBoabhcaFlJZlqpUKnQq1yfGZbt+dFmPZX
T9s2C3LLEULvzopcI6ckS92faWSq300llt+sgMhvidLn57hyqgjsOPNjf8JYIn4kajjL00KJnaq1
Kt9mVaXPeNeHxjQ0ffPCVPO0A0m5b/mpuiW6w/Iz2B1DxRl+Cq/EGER7Q3SbnEjF6wv3mhaZrkxK
YhC7K3LlS9BbmAEJqOrouVRugk7Uvq21mZWdtUXitzNTFTAvDDJY2TTK3WMzrLNFWOtFZ1t5k3lO
Rgr3ruAdJqPSiBzlolIOXz8BPphX3LACu/x0r+fmBJI+lAXxPeM60vty2gakPc8zzzvMdTcqbJlA
z7h5A31BdaiYxNeUqW4m2UJ1Ve2ENLr7E7LHoJi7dMFag5zqTRse+zSr3MM8Mt2byMhj1/YTLzLt
/WN/sscv9vpp8TkCXUIoHHQKmnu0+HEhip432nVaaVpiN1K6P7GbXXNeyCK6Jb3oz4JWtheRUSez
MjYxA5ok+pGZifo4jU3hNBYtjiKtKY5SI1duSj22ZlbDS+EUeZVc9KYUpwbF/JvYiqhdykb+rGEm
AJHgP6TbVEdq35u1E+Z9e1nxJkxmRm0UThZovd3SAmqoqtxv1CfBXDEV81iKnE5dHPQ5jCTzDrPI
b+8KPelnRVO7R6Lzi2mfGInplJS2j8ST0Fc05krtyIySac8y65Cl4Q8SF3PpsyS3WZhlRxGv3bvE
gKjDJ2gvn0TPtRTvoXAVv57qId6sktA97tuCXkdUdtUkDljtWDT3H9RM9oeB6rt32Hn1I4/iQYMM
SxMY7nElkv6Mqz2Wj8fQfJkoVLujcXijZrT3bJ7r4rsRB/csjdOj3PPbo7Ch0ikKWjsKj+ip3zZy
ohlRex6QHrZk/0aAkzgWQwuH1VRcQgedPbiDI7cBujquZFjn135ESsPpVAiY/aSbo6bNZ52b+47h
u5iA3/veIVyxbKHTsr/qCXTS1Ivlka/kxsSPgug4F5Fs7C5WRejUSiBi2/OSwzIPB3Elhvqja9To
K9R/+YM2vH6shMGVCWqMYmMifTMVswTu2FmdlNo0NtQO+4AnLLIjFrnRYUTcVLWtPq7mpqe0k67P
jKOWx1/bJiUMo8QllI5CxczKdeUK1WRdM5GVWj3kGswK9pc/KdI8nbeklzMOqZ0bkRhczgHXrBHl
N9mGc00J627SUtFPLdZ9I1mWTFhqMhvj8WNbBhAIy+PYrAGV3NFN07gHqRRPiroOj1MSqPPeijrF
1lmfz/qc+ukZbV1uOVkV+rewA+JWKkEU2X3WMNNORRx8k0jc9nYU5ro39+G3tE7MoA1s6Wf+g2IZ
5Fqpm8HBKdr0WDVbmCoZ65Oir0PPZn5VTsvWj1VMN4TKi3CBv2rLpsC/3bKCGHQ+7V3H1CXnk6gn
yY3nlfLIVTmsTk8C9sNnrugcj+hZeKKU5eD+WN2Vh3v9lWnv5eqPOEqhV8s8NicdNLvqKElPTj2t
CY87bATT9po0PVF456eORhj7TtJemNhPVX8VJJZb2cQI2usCvuW8VBLLs6Xs+59UD80js+qVKa6n
CnXb1F3i2WrRN1Ne15ZjSl34jl64ht0UCnahyOFl2q1XTEpLCxVby1x1Ilgf/TSM5rpM80g4GtxW
125CI3GiJozPDSP2L2lsNA6MgYWVsbr+6kmQVrHkyv9ehkT3adYVwvNX32Lw/ON/btIYf55u2X95
c/gShJefcOZ/+e0Je38LOfOBJ5HjXxpG8/xZL7WEQzT5fLn/KD5dft/C3wSvex/+s8iWIebgGzrn
L5HtBoP2Eg+vWq2C2+FQgAonAHwR/ACcrkGovApuQVuY5nCFmcVRHGo8RdGr4Ba5J7gQFBWjeEJx
EgrDWAW3YHLhmuEyLVTLoegZDNRrglv0vhljgFYBV89U3EWITyOo9Nq2lZSoflhpvn5ieSlc75jA
pJOkmPddF/ZOWUhtsbFAq620GU3v6tAYjlDgujC4RwQT23QsQsw6o1msnTCNmhNSN2LWW1V7qUdm
Pvc6SX7lCe+YIM79Pd3ei3t8nzy1DU/MCvReWtTgJ0bq64vAQgcsCMiN1Gox2z+1EU8wrCWgHhw+
lI0OJVnbUyv8xveqkPCTMG60hTCCYq6VvchsnXrkvOx769YIA3JeuFp7vb/rgYJ4cXn4U9dEx2E5
xIq4t4CMYGxyqHVVKfiJpAE/SsyMUFvREnMS114SO/s7I9tm9ak37EBiUVxigSB0kJFNDFvE+bHR
Cn7SpDo6MrJCre0mUKGd6tIIPDthQeYfx20roSQLv5bfOUkjf9JGQoGaSizkoff523+dPup04Wsj
V2voBvLl2wMKiO9WkefyE7PhmK4V52KmKiH+97a+CIHQEGxhbJzB9d/YUF7A1MjvOn7CZEPOK67I
B6OM2+sqoNnd/mkN67iNqo7vnAHxNXxpi6lqdLsrUWaFoqcVP6ld/6ek0ppWNFZ+geautYMSQg4b
nUFLjcBU64AbJY34CVz+9CQwaz+DocoUh/QhTNL+GZHtwGjYOjruBgAph7szsITmCCnTZaTuFcJO
AirCeMJq9ElcBWF3VMjszsxDbcH1DkIqrPa680t2hFCWHf1iGH/dwbrKofbUQVRBoI2G4VKCeADO
70lrlvSYhQlR7Ny1zNNMkdihuRXH0zCkIJi6vgIP9iS8WibFDBqkmO8fzS4EUJ6GeywGpHFgfBvm
MLL0Ng4zCG/tttcguBu7Sar0hGeFNX19VzqOImhkuFETX9iw3VWbmUVaGDk7ERqW17I8iKwStVD1
cJ9SZCL2SeW2qof6xlFrnCa18F0c6O4v2zfzyzTK80w5djs16G1FKbI7OLzZXd+Y7WWddNAO+3sk
A24vEjN0iaJL0MSoCxgAHnjpTeHMwh7H94hhHatuIWbcTJTIloVsr/VGaa+FdIEr0xCS+WZAb4QH
kYrbMj0xlCRrJqbQ83mfw/w9aZCSh5nEBoC3DD5K6clEELiB+4eMRN/2mGH4DWhTbETc2swGknl7
zInZBryNGT+WkRofqr3fH6ZCVw49IsPKTtW4az0nioIidZ00yDp9ikyIflUUCtinLogwRjd2AaSr
eeVDz+LyoaXhwI36PeSK5go0r1oEYNU00sClJp7FF7lvtgju82KuBmhWqPpAv6HdRAaUHTU0yO/K
2khPTI+z4yLAAtpdGHSXnoiUYqojZ3lb9r4SOL7l5mROpIaPloZfNJPY8vXQiQrhMturBNNnUZKj
DxMrrUu/u8xzUJ42rzn17Upk5Fz6KXZIxkl216VG2c8Ut7f04yZj6YksvbiYdAVJ/OMw8suHMIjy
OyNLaHYcE9Fdgy4GH0pLpUbUEXriT9JZgMzomR6GdmM27m0OB/8uKUN9EQqK3c4Dqi06YskHSbLB
Qte1toi7kN5nvUvndW7k14VexjOtMXLHEB6vbejfWrMbS4OFIR0hNwrLIaStaZ5yN1Qc1nKsqCvc
244jTnMZkw/gQM2JklJyU/YU62M1rnEtpdff0lqTD5nFgVOsN9YtaQv5ECKMpoitSmvaSxdhnwnS
7LaCy67bituxI8tN8Clx0JGbvsS68UqV+dKiJrDUh5nUI4YY1S+COWjcMrI7w8DO5r7OOztOut44
9gfHRAkMsMk5shdqQNvrMO30dhqpiqJPtCQi57nIsWtCpmoLQw+xml0QZKVTp2aXOLXqGvpxNuhL
pTZyOZO8zqMZbSkGg3viwnhalLCLeupD/lLV67xp3Jvk3FfiCFBqcWk6bmrmzcToOOxNGbpuZJOE
YS/XgWLdStXFx5olmNtWYe1lRgaSpiyNsD3sIthlsLgaZU7GvP6sN6Lec4iItUWd5tpC9yuLgqMq
rGiidaT44rGezvu+8YwJ9XT+Z1LXyY3Zi+4syutokss2JXagRMQ8JEItjkWU1kde1KEbGbWt0yR9
Wk1U6eo3UdSLxlbBdYW2oQXduYma45OY+2lmx6EFilKTzGk1hTtd0nc3oaVq0yr1s+w4VDswZdiT
vt2rMrkqM2kmduBW8WOqFeVPk/fpEU4BVOfgDKrE6drAbZ0qhGYa8kzxtFGzAouAnNJ3PQoLeSi1
Tr8fmOqJLJPkNJVqARIDJR6NbVWZmJAgTWZ1WqXnVlCTxkl66f/pMUWzjbTMzjrd12d50rknpCuN
fGbKRr/LRFwedknW/6kj6D1mYHY6u214/2cS5eFU0yi4YlIDRtPVwG+FTfJnkAVGOUlqH1y8WhhI
EXSqtI02l3RSFLEyzeED2jWcl8PYpOWgmFw7SVX3ugqlcpSEeXYUFL487LSqe3S9tJn6ilCuOiuN
v4uw5k7UJaWdJSK0g1wK2wiLhVFyyIfolYlLY9+p6oIcxlmKDzKVc976KtQ/c9PUDgvmk4luRCwt
wcdZyELaBY7teumA/JDIwY1Gc5ChnTZJRN0gaeGiIx5Z7oRXnn9kppl08L1//qRPO2VK47T6moV6
njl1Ig8rLeycxFfvI0Om361IUFtYpD2UCnIfVYRxWG4ZX8Eq9SGA7/1TneeNnXkqEDU8GpymhpVc
qmWVXUayxKZWdHhki84tyblCA4gECEytnaZZSYMTvXXhYFPWlrkDbVs+eIUKhZT2Frnp1B5bVi1r
6xYUf+tNzarV1Gko/DaxwR6otR0bbtQ7VFPSO5eA+4vaXHGe0i6ltGCPzUpzhR1Rnp6kRTR8Gmkz
OQtFCRUEbQzHDNmBS6VFHCVlABdOr3tyU2ccol/5Wj7nLQ/auUbC7C7LsG2d1KhTaYdREt3RNPfg
z/lVYxOW0hQy78ss/lMLfDP72WU1t2VtlO40Mko5TQLePMZmk3sOyBDtm6W71lHhW3IepZ3n20nr
icqOSOD/kHW5CJAynWpceJ7jgtmT36NeqZQvos9SNjepb57XRSAcPRLh1G+afB4oen/YgbX+2lte
bNi4D675WmtFfK172U8a9d9b3JRxEZa0nEOvGpFDraKa8iqjD17pew+9EM0XrzKAHCQ+mOYgrCyb
e0bT27Uvws7OI2kc6xpOwE7aJspiR+rQ405YSa+Zl1arnnBkH86QTWLXet8KxS7isCK2DhQCB86O
daskdZtMW1JGSBAU/ALsdXSRE15dx8LMnSIl8p7XSjRNy579SC29Pin1rKe25lKh29Jkwgn9wreb
qm8sO84jqAvL1SZBbPLjrql/uJnSfGlKL7wiVaWegR7S/gwbPfScIvKRKAoSIuy8Y965xTtxVrQa
O1asxtJtv/bkgoomO4nxlXnTRGjVCVL6imvzEgT1jEDlHSpwZutJC7betQV3jfbQjxJ2o4OentcJ
679kwndP1Q5cWumrqW3VXnOH79nMq6kqJRfHrWhbzTFTVQGF5jZIBeqt2mQzC1Vrc0S5ymlg9OlX
VRTUcpSwihObgmYM5xU2z3kDC/+T1Lk8q7KsnrUwhCdJIONogmykK+2UILzwodxmIXeJcDJ4FoqD
3Fl95dG6YXYSuFqGfRkVd2FbMhvXzmmnraBQo0ztrNLJsxo5eRoXletESUrPSqPrNbuzcmJOzcjg
UIikeUypjuSHpeT9oZd5/IhzMP5sYGplZYhrGZP8a0U6eWtGHZ/WyKI7fdAKOzR0bnPV94nd9oEx
YVljCIe4Pfj5uIQdKtWudlylFtGEY6ku6x5xShL1SDdoqSsuqGq0X9WiUc40UTLPFixnh6bCCsNO
skQ7zKWhNU5KhSVnFfbuTxfJh2+Zycr7RnONh0YvdXGoZnolHRkRLXKCNDIK2zVZ+rMv+1xMCr/v
qrlRZj81v/UuZRAzWDl8w+YxmF4/tdM0ySd+K/LO5kZROCGs84USNcGUqrpbTlDBYB17fde2tuqn
BjJiFS/Nk7BSO1vhRv3d17u0cgyvDy5UwzVU282S6CKxoqi0E9oqV77CgFoEAonP46yJ2uq29XNQ
08sI9v9zoTdPXzC7Vea0WbKDm5iG9Mpz/PdXLvQvt/gO1TOrZutKHxzitXBTsD5QVUzDEblnMhRF
Cyh0RNiwrAte86DD7XaUI4mDRsPhYAxhzYMOR+xAtlvItKIAaEj+rJngFQ25t8hnKwhDTQ++opDg
XsPhAjCQIeNaiz7t80qRlY4EfRT3TiLa6qqAOdbh++QSx7efF2bV+SYHuh2lPnVmWaDpUMuC8sG/
ROGe1vIIpptj03YIS3hKb7rBaC+tLDKy2Z2HoqeFVcNTf0PXQyWpaeoGrtcaBchCCQniXcKvetQ1
3CVWoVjTumuMdmqgBuSGmdDTNvxIuCHSHTJ7+7vfjnWHmeNyKZDKICotADfunjLhJVYQsasoBj3n
mEoNNwauT58di3Toro0RTu3v8ynL90IKrDod7sgY0tkE1bSjADtL3MrLLHql0YTeJMxkRzTW+/wQ
xWXWbVZqCOAEQ+cVqQo588uqfNAHridScO2ik+tI3WWGB69GKoXnTvu+5wvdHIIduMAqOakzFxwR
7gwY2IaMoPKghYVjvyA3RuVAT2unPxEFyCaobEw8mo3J/i97Z7bcNpKt6yfCDszDLUBSpETNsmzV
DUK27MSUmBNI4On3B7pOnypXRzv6fldFOGSFJQKJzDX8w4LSQWaTpemQSoX+SleKhigctPVS5Utz
o0uayv+8eqjo/oKo/Fw8hkzxirwLjRH9smF8w4TZ8nrrEfzAekFikV91QZ39MAvdPS7Wqp88l0bU
CyjqYeLU70D1X8ExdozDy6khvuFxTea7//3hTVFEe1Bq69E3fBCc7cAsG18gpu53VIH1Kyp4+SwQ
KyaV84Her+BkugRjbZrKenQ38NFos7o8TLlFa3pp5nXpuu+T6W+n06SwbYOZw3LppIsy+29x2e1i
8EcSLTew+R+71naNJuqQUzyqseOQuBTuzdkeJUV8Xpe/Q9D/3SHBKrOdS/7nXa6/wMBWW5i54Uz2
4wWyqJeMNsEVurlRgdncyB5a4QLWdl3OLkcRad3JKQKZWgrLoJwvVghSf9JPovPoPErTDs9jOUV7
a/SB27KJZr9eCk6ZF9Z6vo4yU1WH/7xXLzTHLyedQUBg8vhOHaae/wKlFXAAKlwi6zFNC7M7UAH1
x8u+0aNs37ZWNKnCmbi3sIAUh9FeUE3nyUCtdmwXCbaSly5QxjqvdLhWag4fYW/+jq35N1EQRg9g
n5k9wfai77/vaQNpz+SnrvXorQELcllmqwUdtczUeumq/nc72/71FOHtYFeTc82NdcO59vdPlCN9
plkuw+MFUfNGoJI00tsfDt2kMoFYescHLQS+Svs9pECGcGZeoudcleBjTr2MH04z6YfCJAJQibdv
ueMSODcA/7JEA1nDj608i870cM3NArV5htR2T3bADVEf/g465Q5+CU4ka5PnvL2owwZH/ZWIWsMy
Crp8EY8NuySJ2mXtd0VgFPedUy3jEURimpMimIpxR8tb+Uk+yTQ7RJnIi7jid5ugLG2U2IU97Smm
g8O0CmM8Zv6grKS2xOKAu3npujMdekRq09n41BpSjDszaJo+nsWSeUjpkGfsYBs4GcUwqz0pwG9j
cMomdsO2flT1mN2EgyzOtgybu6lIg24XNr2J+M2ujC/WEpT3VrNU38xysHYV3XYW28u6tlzflH0s
Hvjc9bhkvLV+JH9fww5LJ+6g2R46CmaZ6IzuOHaBgNDTZGEXT0FgtK+qrop556RB8BxFXWbGXSEQ
IvT21IEFeKJf48iPFgTIox1+BSnuw6SWw1geV72Odtwp5fYnu1ty45QyTudsCwVe107pNbLo6Jn2
0aIsdycU0MbsWG5ceCBzCchPmSUyE237EAhAvwTdYJbuwgKoU4DPvbYleyRYFEfOb5Zo38lsFntK
g2gfWOPK1TWe9z6gNsyTOiTaUAISiKeWLDDkCz+2BAMQZerQrYVDWrmxtooqOIdlUCoys5VZYZus
tTKD9toRZrHc+k7TnQ2NwPgglkZmZdzmOjy5Is/upjIav4Hq+U0sbEAbMy/6XeRIcdfbbn/oI+TN
HSDybJrrF2sI82t7CvUO0NX+uowNuhDEG1fo0dKDvTrNHzIavC/NhrV1PjIXNor+LlRajDFKo3pn
Kh5PkqVjfdWL1ttJK0ATJYU0adDSWuswXgxjicNm/HA70wdSzEX7YnhhXt5MdTiU7nVdV5F8CSaE
QxEboAI538kAORst4QJ24ANieVGKCiW27Nn22qR0cwNpc74Yiy93YWlF7RdkYL7D5ZZFDTTbLTI8
GOZW/Kyw1E1ZstI1wvQbU4QUQ0RwuINwDpz9UM3o3aRIq0/aGHhiF8RKLoujkimIiCsRKpmrfGFX
xllokUzduuN3RFbQvkU9St7Et1Yeal40kG5mH+7maGZ7Ibzn0SN7fOtzVzyqIFzHZF189z315jkW
OQ3tfqwgkYqNaddwBa+zbQPmr5l78pVP4HGJQwiX4Hf6rBvijhMaJpK2tI2XzuPi6DiaG8q69FX5
U7grkarelDX6/c70tn/UVNF5HDeJPOEsTePKjaTYWZvSPRar5p6mjblg4hzfWIOyKQ8hsO97b5Op
Y1Ti/Iseed+dqjtCDHKO8HwB3KOg0U9Q6yT13CCiXmIkNVx4Tj2SaFDAyQCODx9dtC1l1LuoFQbF
l5erlUqJInY6wLuGstOOlZfDqFxqkbLy3f6+lmV/FGKCnV7BECeXynCxZ1A6a432tl0sTyqn3XAq
OLAitUnPIzjobtmqx8Vm7S25cFMcST6phL7/yBs2Q7F9NfULiKQoqD7NEtIkrMii0cZ1tBXZtotE
9wYsSPWr0bE+XQqFtQRlvtZF5b/bG11SDJCAfcfFaAwGH66DGDTJKYdOTWeYd2bGkfab1LxDrlk2
Z7YRz87errZuOhLPgFRlg0SfzGKjP5qmi/YXwBEVANkcGgeGKrVhufxhRWU6NaAHp27oN3qBn5nA
I+ZFnzujBzq9FDhqK1XKtRg/fjY/zlb6LEVUyF3lLW6VuEbZFUgdfOXezt4SnjPpue8ZysrqirTD
Bba2hsMKjRpUo5VW+rUyMj68vhwhK/UKfZh0v5VBZJ5x18+PoTsPH9UmSaGDCCnu+GskLBJw7XrE
tmZrVcpM5lcXvokw4Jx8nvRdPTjBidtpbpzJ8J/yRS3gJKgU5W5SeX+cZzLuuG3PC5ljCsiNuHQV
v7mYIH5cbB3qtp2FkR0l+keqNL9m16psDZ19yH9nO/XYwD8p0JHZ8q96yoOXogy7aj92Zn4FAcge
QRfuvWdyZk11K7n/SxAoKwfyPq9ZlarMo7O/4GaBVOfA+dvHyxkCqNhOfTVa7Vux0aoXARLlfnfs
UoenmttDuKtI5KzDTAka1TBrxibB14vw3y9kYmluvAj8LLSV8DjxfT9wJZed6CJaHm7mnBDgWbBd
e6uvCD6u6MTwEOnUngH2twdUdC6hyW7S7ih7K3rNx1VHwOWrMexXf9wo1BCSMrZnIZ9hsr33i4DI
NkJ6gKigDYEDtF5mB0J2EzzDsxLnI6i3PGrfgJI56J0164fLHZKJqJEHnwgEFZ9fXRredTZgxZmz
9YJcB16a0G3GMy3ti+r4JgQBj2XcqrQVNrP6WTFe0uaymuyotjKckxNm3PvqtdG5tkMjLuBbdr1S
dDLbqvXtpKNdMVvVuuu3y8l8ZFBlnrrvrRo5r3UmonNV4pMw18VJd4GzOtheYMVibxCEo7zkcKFZ
IzpmQ+85ccaWV2xwVAtZnvrOfoYNPC65BzHtRarynnQ/131Szy6cq9FDJrp6iyz86+i11iZta6Xc
U9k1RrPHAThX13Ly+elKZXb3bJn2zBZJSxZ63eiQvLjEPm0XxlUjLII8pYjYWnJ3pF/JJATzZQF+
xqKtcZ82Wc4lsPYiIONc9m4qNGlNo6856iBfvvakocfL/nRtlV4VAAFXU9255W2gQrZIaKr+6Hrl
dJ2JpQ//3BByluGPNpjKKZH9tHGqdbSvltZ7F7wz++WyK3yNOyUu7dS6892ag9zV1l3hbWgD1Ffe
JH5dW5AzXk0kwpQAGdPZgBC9V0C6wsXRVc2S3Zfjs0h6F4fK1UIh1O/oPa07C43IkS1nvaDha+ad
VQlOVpB2ZBjs4M6hadk0qmiI9k5u3XuBvT7+1AWYhmWrZJwJ2pcI6JYjbE6TBiz2mBpb+h4LVskJ
Zo7NloDqeBHOMmPLgbqMG9FPaPmNMCJcqe1qCzVyzByYAgeEe9FPctnobWiZ6DXSC4WfJ7hvtUwh
u9t2R2NXuL224p5aaH2erDDXmIemOru3hsJsTjVh9A5tGVfhhSOfIPKG3W6Cffcvo6coQoRRRq+Q
AQDerd7uN4jmB1fZwbMKtbznrRnfMiM1kjIqhqNXdWYcoDK+QQZR/BDO0MSB3aWx49NSQ26jxnY0
6bHIWzLSks9IIHlxWUSFsvivqB9Y57zlgTbevOorA//VwazDZYpF14zQIVqe8rYtbh13sKyErClP
dPb6WFttvSRV29a3aQNqHumKesG3QesRe7LD+sEewz2CudG87rbgf12kAiAyAva/k0h+6WBg0E4X
LUENyqaSrkpn41kUNo+nly1/dpHFIl30LRcVUejM/dHpt+DfTdQ4civpLsKPEvHz1YX7U93Mmdka
ZWxeLIwTcVSjrKtThMpcXroGgE12s4kI0pkr1ZdkkmbE7dXLmxLyOiIklVEb7Ysth1tGkb6m4UZT
XhpDYYq6vUbA0hLyRmJa4+sgvQFP649B1kTnHMX5aW4j605oDyWEMQ4f9rqEO98p8RiynZxD7dvk
T/g7dqsURKvVz+2XiU9OLnEzKkqCI+MMnf2yCXjwxRDULxIF2Ye53KUt8NWs3fatrPQcNyNxr+84
QmPF5slTo7w2Gu/giy0yr2tDBqK3y462l+Xf3ck3hxuvVZy40TDh1uCRz8bPCgMRiDLIzLKsQ/cU
BKsZnGjYNKQh/U0cKtVfNeOgDtUmRKNXGb13s4Q0RRwMZOdFRCVwHpYkQPoA1pTadBLSJ7H40+K/
ZCDWu7ULnFPrac7DKrZwcCmZPVP+8IWtY1AyaR5EKYNw7y+jfeCTs5esV/qTzvz1nEHcfWqVKHcD
J4ToTLezHkiIKogDX5p2srit8bDJDXVCOV2He6d39NEWnvFNtY73UURq/V5RVeK60gPl9lyJmLrK
vrHawTxbFGVXFeAKSk/T73cKQUcWd11ddPuu0bhLHZ3f5UEb7kTh559lO4pnnxofhYOsll05eObV
EnrLXeS06SdsAuW3plv4TV6NIYpKGVX9w1obdKyVKWYrCUY0TXEfTf5P1eX/MTy/ZXjQgP8FcPsH
w/OaMyXvLwNzfvI7lx/6k9/hZUO4tZG4MZoHrTVUzr/4HWbw+QGuLLAQDHEeJ/FfTm7edYDw8fJu
SIR7sANg0H+SPI7Pq3LRK5qI5P6co/5fkDyB5fwNMOKi+HgGtvMruQpIkF9QznDymwbtgHUM0TFV
M51BmPSAKeAES3fOZ2ev6/SPpQ4xNapQZJ9MhTGEof/NTY64+85pfAy1/eQcvCC10n0PivyQLaK9
watVvTT1QtwEZj116fiSIudE/6y6d9Npyx6WlAX+NPRG/WpvoGgrt1puoln58NIawcVWgLkLsFxt
dpQzyKmoNVscd7Htu8jt/Mb4XupAfypxVOnv23sdg+I6H9z5DtJ038shCYUubsyibMMrf0prqlJX
jEUsDOXeqdG2sHRnjfFiuNgtQSLqad+GBLyg6/HjyLxzd5QN+s7qdbWbocS++tUoJzR4U8iyNLZ9
tPQszkUL7KPQwGwWRKfBuDbP3sHqTDdOh/KrK9f6RszEKS9c3Z3Xu+WXvhhqKvHU3RlYIajqnPn1
0osC9Fji5A5QB00r24c0IoJe6ZRW3tST8TYOVb5Tg9afMhMNTpnTe8bdikbvFZJmGpPA13Qwa79S
mKKZAvhNL8LWgKrQvu/wz3QHAyn7S9+F7rtqXZgKH/DizRUgmEyYsl707GyrXFqsBSnJeolKjzB/
6ZpFPtIJVe2GCoxORY3dN9SiAx4soK9xoBZyIKPlPvQm2vEQh76k2O3IPxcZ78++4/IlWhWea9r6
lEX4CLeSL5P8jOcsZXBuayg5GwuYTEBo09cC1/Pm9wE4GCf30mwJRKiXJBk2JYBAPVJHQweNZNZw
aia2JmCBbW34hlQYHOagUeuVHiPag4y80+qK3AK1jpCs18NKV7VBCIskE2FSIPUX7soNBdui2F3v
FjdjuVKNGOFWt89WB7YPFUYjIKe0fatmSUkg0onS0Vt6p9iFOqjcXRg0vn2XTtWcHoYxNcVpbKet
gGvosC+NX14iZIn/bAeaji66Kgo6pQa9yzDF8E58HgLereLwt5sHA6LwQkXJCvaz5juXnOj6Eh4M
uRetzzBu/ZYyaNZbbiJVtvkQ5pN/vnyiH2xkGf0y6tbKYm92k836FjMQ0NyX1M1I1pEIurM9Ybvs
LffdXBZa2As+75vg89QL4FwQHOAreeG5j6JQwAZOlzWn3Mn7YZ/6iuKks3N+v3CqDRzYGM0srfzP
7lgsxuvlKsNqVeKIziOvE2hSLtZrfXaZgQztLuorVB1VOVBxD/7Mcy7l1K3P47yBTEyY5ZH+hJ1o
483hbkQndxNt+u2lb/h7tOTgNmFElxkbGwRXNpdyfnNFBHNFhLpgTK40reWQd231Y109dmThG9ue
smxga/J+KK8aNVEdBpbUKsnaUic6KMcZc5qNaGX15yfzouQuIOUcdpqTmI2iXawYRmDF6N3b8xiq
pGm9cIk92wBz/ulikLUASuyH4A4jTXpTRDQHFDj+ZtnGDlhky0ia3wwBo6uG9IAbUT9P7OKrYg7l
YUUSkJiT8B5VPg7fCgMXfFyRdF6rqNLPoW/IJLB7Nrbdzz03wwKc0Ysb3J0smTiwNl49bL1P5ey8
qKbWY8mm9ahxSx1nmPtvHZJGZ8+MDwpK6l4qaBvI9STExoPV2/ouOkuR2QVEENU1Ex8o5/uZWSd4
+xjmsTdGZ0Z8nVpornq3PVH/OFc41rMs6ckYj1tL8FQBTdXxVFYFnUiZ2Z/AugIUU/3y3Q2kc532
Y34sptD6qLxgfQ0FDPDBJASeu97Pvzudnl+U5y2nVtYXMTgS8dz4RMnfv2a2O+zqrhybuIrCnLbR
KGKkMtXZ0vXM93R9MEO57Gthrt9hUUpOwFwNNyGi5wIdLtrcWK6p84bue7gZkS532IID66TWvryV
GN52wLE9eLUebbgVWoWzJ7q73u/ldxy5mbtfw36qYg2sfF2POryrZuPJkoat9ybSDnRA4TRYgA5E
88fVdbLTZEZX4+Trwzo5027oyvZ2VjUiTkOlD/XUE00WZEu50aonq66/OJSCODejYRVXQF/OuS1r
0/6UIlV8nbOqf65m9yHzpu4JbbuIZzFYTyn2nuc6GPGSKj2G9x188DEPqnZvMhnli7BnfeOm4csq
bP+zGhb7qtFe0195c91EnI+2QrjW6+3gz0foIyDE1n5A1d3EPoMHPHTUmXmem7VK0CGO5iPq9gao
MzD3qPgtXLZOr2kWx6zdV7NZm7sszeY/0lbLKkHY5xUHE5RXHpcOeCQxLLfaT2jNk1Cb44tdl+Fb
zsuDEdvmjnmvClfF0jTaEzg+u3p2ij806f1mrpS6G23zj7kPu1uc3MsYg/u0fhLU6Xge/LXYTW5k
Py+R4d6gNrYeS8sff0yu7v9YAKu6dz2a1fSY41AVN2O/loiiyzppu/4L5FT6SG+a7kq/TAFELH2e
RhTr1UBJE/j9tRoc477vR38/2A4a4iWQ36txBnVd82Kfeov9WOTj9IbpIt0JCLMHOkjvXitk2jF2
ZtnFkJrtXWCk5S1ycLveZco0Ht2y8XaBq+Y9yxXEk+vr63aQ9R+5Gl0Eb+2nVLUmauv+dSQl7jOk
/ngazDfLFqdiLoazsXjul3kWjuTMwX1Z6WDtscNnN4Nwxb0TNupWBf0xVPOI+g7BcmZaiqjZtNo9
z9nocoehldgZyPVOtLYaSX4GAA9bxcyzs5zDZutAP6eFG8Si8iWMW+OCg43lztdVtbPoRomFrbvP
tB+RKSI4RoFhPq59UvgBx6ipY9tunUf8F/4DIMv43PTIkeO+nhruJ0PLvOqDEYzTbdOXXkx398k3
O+um7g2k345uE1Ev3iEapXymXZzQmlN+HGzUnDjAq2LYt6Y2YjX6XhcvQ5Y9SN07BzT/y4vZ99PN
MjjmZ6PnBydfNLdEoOmYa96ksxtl9Ogw9+WqrRXM52i77Y0jV3z2nqwmlO/DjOi9zrM4w71+rdxC
PTK7w9z1KVMWxiI8N6VYPplDlTJvRarXTGVfClwsiedZIQWFnsSnqY26OBj0SMYdnGu/lfqoTWHH
bpSFB1gensPYFzMGCmlGOJhQMPWHpcw8ToIcy6TVXndwc0V2RMcq4IBkddXObvjaRtz41Or+OS2a
4DDoLi32pMP5GBZDvuuqCKG5MBI91PIpS/0aKqfI3N26iOGmcRfXgQpe1I3u3eYA86QdhlpE+jaQ
OgN+I94wEEj5P8Iqm/d56XvrMYvG6lsbgI9GfYTAeSutWjn0cTUtXby6lmySShb+Pje6dl/UE+oo
FarbGSvnLl2qMVngbHcl75C5KQs53cGJtM4n8lt5O9aVw7gcGWn5UIw5aF3pNU9KauE/VZHhrIln
RH08jQVlAWDs15JXO4hDBPbIATKpBUvfKu8BEp7FVOlzXQ7DHmo20kkxhOnjQBlwa4NeEXmRAX8J
5FQ3u9UpqLHc6E0oq3la07nAAiGyQ1eq5ewNnnfX1VnXM7SkM3aq8dS101TjjbaYjBUisHuwvHF4
yWZ53c3dTRuuetcxdeJeDs3wzSdaXiEO66+tyUvhSMNXCrX5EAz9bgp697GYFqYMeBPsyqHQUlTX
Q7bO1iGP1nUBO+/bgpH6dcMsGNtfn5Rjtl91KQEtCHkVHEEtAftq8JnaSddzqZgQ822Z9PBgYKC/
N7K1z/eiRdH8NRzbl1YtdRnEfa7c1L6SBsHtlGrsE5kTPDVW9bl1Kp3dICMO0rNTm+/jvE108Sjk
8pC9wOSLPOU5F8xCCssiC54iG2XI51zyVT8zhqtOH/AZdMxHqmKYhIQRU5+hM5vEdfpQBA/CbrsH
st9plGTQ+Te6wL9LUhhvZqLUdNBmMo7dci+vmfircU5Es1pssSFyaMxPs0Mn6uWZ/bLCsn9EvfVb
WdffFSnbB26vJPYwngcmU35+1XVVGdCWZw7NsZY9RGtG6T4QmN9LY0Q/ZzfqGxOHXPdOTKFyTn3v
O+jmBwtK7bbwiorIx8He+10N4Qn6DkiKmr+9ZgZR9DplGKimsqEAdNc6pWyT/vBhCtOJaOjdcX1m
ag1cWKchSnOlKDOZy/LeeNM8Pg9W5A0HiFNrHpIaM6X7x0o/USbMlqJhEylUVu6IDdUnYrwgfEcU
gO74gy1T/wjXqX52mLUGd9YRPZKLmtOUrtZnQW/ELCBJ6o4Dy0gfYZjUcIgANfE6bf77hX/Y37tN
a/lXcMdYsgYrbN4uvfAFEPwLfPNvdKgb2vH/5VLbMwg2VS10nocQ6ae85i9W5pIKOfUHszl6y2YE
ZfgZvYGywNd+47f9u07nzw+KfIzZYB+Ovb3E5K+7K+zp4Drg5eOFLgScgLUb647nw9lz34d845RE
sw10W8myPwG9n69E+ze3+c9P3/R8OI8RXPG6+F9Fp62xMJ1l0c2xL1r7xZ+ZgJWjGqJ+ZNoY8+P4
VH8MaAJ+Mi3/eY2tv4sKt3vnLbfboAZMsE70j3ufC89Im7Rvjj+dhtMsYJCDsoPMLgbaZtfyufkL
ST8K7IvA7rWi8atFUG0ePuvlckH/B2/+Bt7kXV/bbON/6bT/AW/+9Q3PlyGVP3/gT2gzMv/HwpzN
/iViEcz+3wwP3kq1WYrJR7SF9t9meGxvlGZAQsB0D/Y+buh/wZqu+T+8/vgyLoLpCZfJH/8FrOlu
7wn460FmVzueC+q6TTviNUHOBnv+5SAvEqFKHeThtdlJfWMUQ7ubS7t80o5Xfsh6Wk9zOrpBElSe
EHG5pOWd48j+rSj8oY3TYDAeLBGYYF/tMj24zpi+lqvNPIUOP8m3bMwLgTTD6dIkrRU+i06v4qCs
NNqnugpeF2+cH1XfOpRJi6zS66wIq49pWrzz1KnwNdMNw/pQVIYyHgGNl13daFhGZz5lkZufJm+q
9gUT+VTs15GHS1I6/gejU6rvNWSKwHR5V0R6+jwCUD6VqaHWnUIy8WN0VnkvjOm2hDCGnmSy3xsN
a/fuMvzus0Zuk9hUtj8Mx4F8ioTXdcBewUPrT5Hc6cUZHhjsqXGQwohv4NnyI5CG8djUxTzFwYT6
azLs9OS7beDHYggxQjGNDhlcVpRFgqud7l7PKntfW1EfKz8d9h7DGt4syiSdOKEMr4ZN3RtH0q+e
FyvL7pWnTh6eTHHMoVCuxBqF16TJ6cpsdOvsQP/8Z4Q3wDZrndHgLEsGwUMuU2ucMahA7DAMRB+L
ZVLhM2UxMJOsmtSNT4uQ2GnZXau0LPbFYPlrbDeNn1Sdjm62aUoxhtVtJFTUhneIgqL8kE6BepoC
uY1eyZpjifLrK3xpOCZRzlCkxF399rmr5vEah7+BRwinTXMx3Rib/8a6WHHCzZWTXww6gh7hS7W5
dtDJYOCxLmYezEEYe9LN4+Nc7D5CopGpNg9Qnak+yS/GIMdvO8C3zS4E4zNejxcTkb/5iajAflDe
YTEyx81uZGzOo1mUAMEOSt0ZX9k6fquRsBpH5rxVr6nSxYmhhN2eeXsFzFntT+8tPs8Hf+6nXbPZ
niiMcUAVmxnKaiJkdzq35vt1HETx2pmIGiYSdJg31d5amRp1FVhT/jQvAX2SHS1W9cHTtWcX1UGf
s7YM88qM4czYu6XJ70w/kOmdGLoIaV9jwwnQ6s7eTPsD4PpJhHxGOnQ78OBndwBUnWtwwISqY6qP
KRjDwWhSifes8JMJ0OV6QYpzGGQpOd4AJwzgTJjIOsdBbfWUtG6zH0z8hd1opYciw3pIZ8goRR2p
uKfT3VWldWOPkXXbmFYQ68Z94t08R+AH77y2bsosq97ca7Nejr7uMG8pjZ5nS0vprg57diDaPfPO
2ISou00MkDh9Gh3yYh2vcb7JPQx5AMYVzWflrDncgWTsoqfUGDc0htj+O3VtF0o+LVbt1nHe+N6V
X9TjkxENj2vGwSyb4gfyo0/MsQWeD0uU1427K3w/Y4xYMbwYyq4AkHSQDDW8Q6496xligagVyhpJ
+uBGsekX8JclYwXoFsJkQmQQT6p8cNz6Fa99lYiVg21gCC1G8eT7dbaXTDVL0q6ukyI3MfjroWJQ
4OqjqS39bbWb+YXBDYxQmJboFDTuurcrf7oKEQ0/+a0adoSnco/UwTsFniv3PrPodCwgNG7hdk2q
zEKfF+mtn53KdWmevGKXlT2wWJtl14Eagxcm06qbdvYrmFwQqgiogdgR515qfDPRGiK4KcV6b5ac
XsYSFw8rKpnvpWjDY7O67hFDSHGeLSPSezEIfUjtFWlHbcpkZgxnIvKyQ0QAHxD0Elddb7+j3l1i
JfLpoFO5xow8HfdymExm6bIoj3OVlft0deoq8UXFattOwUENjSj6lgMVsubOlHc8hFGjYjXqc+5l
wz3d4vwxmQyDnOpyvZKgT3sTATQ6j0AdEMnJL10TwphR6TCQjcf/pQi9g+0p484rdX1vgeHtlkqY
LzZd2o9hcce3wBLuc9Dp+rHrMrFfYJkOVeuq22kdw1NhusMGlht400O7IuhmuXrOXae5DrPBeXcG
trTjdPNZ2119G8JWH7XhWfcDAysSXNSKUzUvz8KSfhhLw8rvxikaz2aUTufBq9KjmXlFMlGr7Ro3
JGRW4p7BEcURzUD+gN00CONyCgPkAo7YOcXIBId0zNZrs2qzg6RXv8vtCkq7Xucslq03/LHkDL+J
VxybZ3sqh+NgY1dmVJ3+KkeF69Np1xdncuykTQt8lmgaIXiYs/CpY+Twec3S+bzOzSTiyjcL9luX
PXm+sp6Z+mofVmaE7Ja5G5cEJUD2ue3a4cFZ4RuzoUlRW2/Rnoyu37Oyq16czGV4NN4vvZ9np2SW
hAsJxK68ZibB46iWobgXvWON4xez86MSssifrdL8shiiqimfgz7/TIOX1mMyNr4iE5VmWNyvTTbZ
jDtQcq8sv9stDuKYDXFaP0IA3n1aMkiihxEN4sxx0cz1/QzwA6pyNZsSpQbzGfMSSTibND3xKKsd
hNn/snceS3IjaZd9IrQ5NLCFCJUZqQWTG1gmyYQGHNIBPP2cYPc/U5X9d7XVfjZlZV1NhgIcn7j3
3OrelCvTtsY9Takmo87p83/arP5/ffxf6mNQwRZ17X+uj/+UQvx79//PP/E/BfKl3PXJsNLxil2I
dZS7/yqSUXwQcmEwsqG4A1F2wS39y+DJgt/yHf4TG2zsMGQg/98i2bD/4V08onRtl2zvCznvbxTJ
uvUFIm7Dg7XpQC8ORN4QqVqXKvoPVbIYNW3u2lYcFRK71xlfMXiP9YfHMPRm07UO6IQ+4EBsywdX
eWdo7/M3Zy66R9lqj53oh9MEMiPoPBfsaTtpxzUxnQTARpHBUO2098l1sa87rYCC4CUXF7NtIDZt
XHs17y0rL4060KCruMdN7z0DO/0m2ueh6oypCKBDt+ZelqOUZw+imkt9OaMyW5BWzWPNYp2yztpt
G9ZQxleq77vnygMmulAD1JV+yvzFwbFhJP4YuxnHIj57C0bOiL8BRm3B3gDozmKsuC3Acm76yW1X
48ViptlxGrU6sPTRQrLAo81d7eOEfE0kdAu5WzwluBGmOdDdcsbI3drtO7MC7+dFLeVGmzEsQxf3
WStmB4GTm4vHZaPbjkbeAvSIpTWu6NG3IZwcP7tKoL3OoRpdBi3osYs55tBC7+W1xaFO6f+XJh/r
AA/lCKRh8SCfePbbOtsWj500O8B4fqQpYMayTMWZzUB7KAz1UrRs2IpRFYFe++mBw4NFf8dI8pUC
k5NknfOj6y3n1uqvMjVNr0NaN+FUcTwyt8XmMPs04qnzY1wSJnKTegP7P4QG4OlygUO2lIigR9oM
Xy9O9HUfyBH72EzK6XHzpiEAvl/vGaO9aCYbK3YXiuI/c3ee0exxmj7MW/7iVAYCqny82oaWjqNM
b6h93LCexre2HlC/ts2hRLkdubkZLRtM92GVzpWUQt+hmL/L0pplmFG+SPbjEUPLNmY5/Av9onPG
05rcKb8F+nAZ7PsAhoMBIW/JKHcPbOnCD5hvjQJ++zwjvEJpjq5dzdk1uvn+7I0g2qlgBEVOnu+a
BYbBpKVZuA2d95FPxryvZzv/8LDVn5Z+XWPZ2doDT3KLOjX9lUBbubW18dEe8+WxqddqT0VKM5fL
/ICxxgH1JJzAbFdbCxobtDtjqSPnQraDCOzvUgT1oZ1p/n52oCXYZX1kLNhGCWdHUMKRasJkyT9o
v9pwBsIUpym7R1/UQ9S27HKAUq+hjRQ8sAX9pK4BivGM5UlHQRZgJHjRquS4baw+60F2AajxV3tN
BJzkpThlnQ07Qlr5J9kC/fdpc8NCH4OiRLqMAaQDwTCtoryu55JWyxm54yfWapFpbdpnOzqNGczo
+Wy4855Io76YtzVc60U7GKWYKHpn5T5WAMXuHGEAqOjgk91Iz3B2Zpt7cUIjNYR6NRVPA7uLcBQ6
C022NsapmdIenYg58mpcWCUsMjX+mFDGoxqc57tClXo4z1wWqT9XeuAty/qzkxyqcepa62ka8+Zg
jGpVbFa5tJYQ8w8M3o53WwbtoMZPvesUphaVyJ2zTFP2uRYYrwL8kR0SDdFJdWN49vA22FwtBvES
IMr0uRZXWePXe5Xjs8o6jd2X0fLJSgVIrHCIRWg5JRZlhBCgtNg25wmhzMaAS3ZmjMqn2ncpsBno
898Wpjcvbi6Xm6rQ3rmlXo0tF0GD/SOuO3pBrbNuCmGUEZrF4qrR8p/J4PVRbsj8BXMqigVH2vnZ
6FcWa/W00UjrtX4HY/y5qwwIvtjRL0kdVXvS/XGH33a+ptaUDwxbtMfSGtx3o7aJxij9LtxqH2kh
6B9uY7UQv5G0zYU7tYqzk6xtPCbjEKXjON5UrHZj/p5m12pi3feXuxaMiHNfs7+GkA62h8Fntner
+a7KrDzO1wGBgcguNeJ2eZZsGL1YMN0rc30D+mcfrLn2f/TGcO8uVqaCoTTng+mN35y1oCPAbRQb
5ny0kOVHkGJMM8BBMX4mrWXFhTZqVys41503T3rUCBw20HpydNteusNwynngrTc5CJXbTRPzGYdC
wUpncqO8WQxan4JbC21xPFpGumc2A46DdABcDgVORb3fU/T1nMHj2Z84tTYT24lP+EAoxqU5jqVl
B/TXdpDq6mHyYNCU6JTi1qrLgM/mH7oF0fTaQfERM0oFfUGO7fjsXSSLWqGZYzjpmhbJoaQzrtsq
CXzPGJ78vPAj0yvXqIPKBOyqO/oaC71ek59L5z7XudvS6KtpJwYJvH1lG6iRLxFnzZLt2KQvJ9w7
P+dyO1djAqKGFWywKbsLK8NtbuFPiGtj4YdtxFrsYGWL42bbDmwZ1w86yQ5nbhr2cQwcAoRQNE5Y
O6Gvl5x3nfN925h3NJ6rx1k5fjfwzCEVxjGmIzHEOa7WQGKSvuYagJSWW1moyvJzcip/t4DZYuaL
enrzOcuK1U7Qh+uJgfqCo7/0049aAu4S1djf0dYmYTbrww0rzJmHuwG3TqRvrW5/sir9BZ0ejLhN
wTAv1is0GgyY5dC9VB5/1dZbPSviZfzsJ8tgrVeUkcUhyoJVZXetXRX3PiLvo/CM7XouR74Gt/w+
1fCnOUxbTu18fvUwxYXWaD6yy4UCl2L+KBaPc93Jqw+jGY2whvd/nKza2eEzAovla81uKLb62sCB
GI/rZoWzuX4MWUKCjuHAvUYsF6isLGPhd97LIIztrkSXzxe6MckPMndaGr4wydufx7J447Yvx/Oo
Gu+pc23+LOvqR8g7R5pnBcvSxy+IM/HOHpPizS2cR9txgNtU6Y1ltMPBRNWJNS0riN8ZUFpjRcms
Z2DbCoelA0scFb61JY6BhdVFtcDmc0V8Xa9BzsxQD9PW+GnDcbeJQAEuaEi9vcVWNx5o092Du9je
d1UO4m0Sy49CJuPtJkzIUDNO5EMhR/PWrp2ZgVIBkcsSkt22neFcNmYfmrltc0WI+qHzfJtJkxhE
yKmpUWLATA5ta6Aj7gFGX25U9uCbC7AeXUXv7KXUbW6ZxhnZcgw+3f9kXGJaUhO60nqRKYpr0MHF
twEK5UeTdqdKZUgOCjSnYZeaPytnsB8bNPU/dPT92G1IPiWFKJ+Wo1QtcQV5mRVTtNjr8kNUHvCk
dhoeN9V3x4TD8zxD+tv7jXMHxv8qad3RjWYeB8tB17aCy9mZ3Z8MAOswMwb31h/t/NWWvXXWp9yO
+lpVsZ2bMpSt3KqoZ1MPzspsH3rTosFb+SpultLwUJsmLfS6EbFDtGEBw++2DOtt4+XVPtX7Ype4
atzBATFiyfvaQy3T9uwLkxpqRZW/cpqVrzzipm8MksRjWYz094WbH4WtqHiTzjl1DXD/INeGpLy0
utVLajDbupq1tQbPn/UnX7sI5DKhyljmlX9CJjkzBFz03zNAGTlzKsjGGfr7cVvGV+Ft00+WufPB
G1r/qkXleGulWf9MGA+iW6BxuNPNzonK+qIwpbraXhjl1myubXtQTykcZh9dhDX50eZL04FMx5Se
gRv3wxV4cHZpHvLCZ5V4m/MtBdq7RViTebJ6k+VzI/bLSPiIw5ARIr5zg6sie5td5WgUK9NjhfQZ
Ihiey3PVLPlbUtvNrk+82sIvslTHaUKgVCAS9gLLKjUPmbCqX0WyJPcz/9fDUnO89rX/qIBRUYR1
00dTIw/Q4EzunHFLr/qGkrRq5m4M0BLXTzqg7IDgI2OPmK+8LvBa7Fhh4PNLuyqU2lYhh+ylvVN6
o+4ry+5xAWxMQ4sZdNtc6NN13WxTYBlFg3eJ+TA6mWR98ABbtrcLORM2QKmFcUWJKMQxKBaQZflI
OYNpQlMDltPwcw8tTel2ynpsx9Qp0UpOa+u5/XAo/Kz24Vmv83ZVLRZe1KHQ42qTGKTNIeMcXTwm
de3gmIcxc+xXA4PJFG0qle6hB2umf7CLTCKBESa9zufLoIxLuAd25aUqcqA/YMXW8FUF2di36KY0
eZgGX39YOlIq4IBp+81GDDmPq4Y4opfHnmsywqWXX7OohvSKb+OT7B7rh2hKa0OW0I8FVkL5NJR+
kr/pqMjC2vLVeeR+DDzCCOzIGTzvV+vJ9OBMNSW4PsIs6RjAvGyFEjED/M2K/aFizGwM2zuIE+yT
uNmgAVY3xGqJPdyg6bSRtXUvgaZ+yxarflBIHk+bzFVIGomM7Ew3JVS/GmtWSUYSkEeqAzIy9gsQ
NAY+RYuTv4P8zHt8BiTJInhZiE5q9AK5BVuYeuhWxHLkS02Ve2TNwLiexv1hTHN/18MVebdBDB7w
OLO5KjmZQLt6gZu32T5P0Qz2LTwfM68dft4hUx8IYOY9QMNbcyGnS7BzwLCH52zE9CINYz10etVR
Sk3pNRoMbwngfquY66bbIROy424lRgLuTSWAnORZrJI6i/2Kx3hC9Nj3gZo+aH23PmjgbiNN8SRp
lNN4gQcyMkTGTKpScXGmJRbzfN/VbtlarQ9SZYdpKYH6lbA+7bQxeypwMH4VrqNfUjrWGQwlSDfZ
pdjBNe7dgYN/QtayskUPtx7FOarlmYeOWu+zUfg385KWSIdy51A6uc2YWnBgDm17yoV+53k18tsB
1ilyxfR9cJuCNdw6AkHQO++m1DogDbUoY70CmlZUvvmW4tRnwXKRMdR5Vr9pcnjrTLdEu+jtLcxI
Imjl/FNghj94udiOa81YW6fxzIPZHqdgId4HO7bJ9MFNncjZqnecIVk882sFRrN8k8BTs5TUja37
2RTVNwJILtfbJNp4Am1HFoZpxg7JLkGV+8mpyHFElMOSIDSCiUDN/DurA2d53CPGn1iXd9ctawWu
lsEFP0hkndFb+TXGJZYA2yBENFnL5MWzFPPNMFJvYwc3ou4y/lm8QR5RK1UxS4LtkBae+KUaWrRi
LOZDbY1TpLQO2eLoMhGQ/Y8xW8aTSxJZIKBOnPC0RFm2SnKEHGCYBpYyA6nU/VaSLZPm3Qf9GqUY
W8o1sraiPjaTnEtQg8P6Oo/JEDDvObOXTV4opZ7QgUEe7kf3KnNMdVm5Uji22TFRG8PibNJ6iKvT
d1/vzop1Y4DO8aXROPKK2bJ2WAy8UNmm95oteh2YXd9EKBXmEH+r/USmiR3YW2lcAfq5xluFAMYd
DqxKH3tH/wSORP23Uh01KfFzWWu8gVCtjubcWD+ZifeRYCQcAUJ5WeBxf0pZa0ANIRCPOOQxTWqL
JJ2FHcqDt44saNq0gKEuveT7LHDaB8s89wwoVvXQ6STtoN1mawfuV6mdPWBVo/ivdXqcxd6Xk+k/
kN5ow3+F2ODw8RIX1VafjRp3AusWUfYnAyGb2vJ0odVJIn4q6Z7Lwpa3M0AEiNel1gbGVuaQNY2t
auLZq/QhnkQmbwzd8Y78C/8JA9+nkRoPVtFyeHh5dvKlIALG5uGqk1GXlHICE6mVabyw3wxcF8O9
XS2nLXdLbnX9peeRFJI1JIPJuMwCZQMgyb+Y7HQHAq6N5jjJdXtv2FTC6WBwJDhLP6tD0YJPnLvv
qbedFi54UiOlOJapdk78gVqnsru46NyT1Odxx5zejd3SqU7SZvzXISgK0ex1IZWpESZWd92n8z2O
10tMHld8stoxau/7zmIVw2DGPZIGSG6DNmZ7ehcGiFut3eLIfc11C6V3wmRdoS+Hp0iuWyZkGudt
rR+Wguast6fh2IypYHKBtFyU9k+pEv9+0tD3FIki2q1dv5epzuRsXM0drN48KEbzI8Ee86g8+yKB
XVUfFlOrftmDOz9y9kG9duw+dAVrwr5jGCXYyhEMYJ1RDWjMWfLciHtRlgdUi2fc3gM2RdOaIiNX
/oQlRQfgSlIV2T48H3V/a3dlvsr3AbTAG2hDNqCltm0/WA0CVdbXUntvnbq/dUWlHQoeeD1GZ3c5
oM3rr92SFgnPfQHILU9PvWalsQnY5IM6i1srlfV7XujebYtr6LyN2fRDy53PtNdXCdtYG04dY+j7
bWGtaueuQjGdC/XsLfZ0ZyAa3m76BaZwoNy63TMFrTOs1qaMCAhxWEXnuhuB3F4iaeSY5/Ntlbtc
stK0RKLd6HkPdtnmYcACan5aU/uZCsF+7MAm79IO6hH3wRo7/aDTXHkv6oKBgWRmPKYspMIhM289
fUje6wXIRlEnXkjGqpFHFU26dqUMiprrqmG02o1zBtjaH5dd6vRtiPfWmU5Ww/mDXErIYp8markM
iTB6XiTm1DS1owcNzQ3lncL1gTOr7V96aXVXXed5M9YqIj7BTTHjW2XB0plz4Q3LqW/eqNwWTzN/
gRN53bS9TiXwcm5jspVMBtRZgJh5OJuTnK5drh6ogVKNe9U1OftrKfuIBxbUhn5KqZhWhNu6MdYj
j/lLJcQp80YAk/vd6jOPW3sqxoP0EBp02tJRtHoYjfDIIV1GvrY82pMcGT6JUjoBbZjHLwFxj3C0
9KcNEgUFRgpBIGKmtj6sWFjL0ORGi7dugfDtDjTei8EjmhK0ltFsyk9FeR2zIrhfNcp6qPziBECa
PZac1J79Vne/sLp7LQoq8AinZE2/but3Q9ciOIFR7j0MbOOoePu0vQNrPL9q6JpPZtYxl6lRkJz7
VRtfS3mhp7DN3BsS2iXN62DeD7aHxBTqMCJ0FDtXmpZBLAKCfBoHb340DJNhKEQy7tKWTT8rSgBt
2NgQhEe5PRTclMriiTUppoKB2ftpccOEf+R54vdmdVWg57F3o6NsfukaZf/Yp0W0lMPdlg5WETir
NOILNPpJbG56YhNchg0JKp/gkHUg1AOF2uaAyWfS0d9kvp+n4GXy7nVybMTVGk/dlMUrD3vVRjQ7
OS6NodhLTUERYDR61SeLe5yVGGM5OOW1xBYCbtrVxXW7tep5ZMu8cMriAc805Bro6xOOk1G7l2Un
b+xVeTBQ9DQe5k3u1SCsELcmV4nWq/HsVbX5jemtxkNMySdBfXfdAyHYIZs3D4wzXaY0WvawZsUc
YrkCdMwuI0xxJJyn0f+hzboeczglByezx0hbN/3sz9waZmFkcd5dQn51765ZnOWoVns+OZq7KYJN
YfmOdB0TFWPIvLlH3uxPZ613y2vP8T9IjdDjmWCNXeGt7ynE/9C4oLISr2CsqCc1s7J+fdFyE/cU
SY4xiXxmrHGh77NZDuHcr8aRwBdmNm3ZrAaDti3KzAVQui5ceBQttSxalre8staQVmEj43RBUeTq
w3SHvY85sI4QKALDP1cPCy75aM142BQ2JjXmWXN5rQE5UzbrG2as2BLWNtvppQdxrN3Y9m/87wJt
ubmst4pM1oBV+Is/GFh6OKxtrYlZ4m8Rk5J3v0Gi6cOOiBQRS9GgVSJqXK3dGXppHZRV7620eNg8
SauA0zj0J4HVEMEEWgCMYUX3irC6uMMaeEg040BhNe7nzZq/awtrEMPUvplCF0RvUCEvnQbtE29O
sHjTew3f5V5N3f3UGtUaiBYlUoBxqycSULtFUL2GiTCyY4fpCBae9tPS3OncGk0f9Jz/6CO2nkGP
b30blT0FaY1LRsrl2Ffd6/+Xdf4OMf8va2umHx5yx/+8tr5uJ/aB7837H2nG//pT/1pde94//pzD
9v9s6771D2GxsrHBpRGY89vR/j+ra/MfwiBQjF4e9SdDmD+srvkLfVxj7JoxYiEr/1tsYvOLTlvX
dbbViCBsF4jtv7M587VXE2VBf7SbxPWiotD0B8Gc6OyBINu1XeGNgS1JoBw0N3kijrqnE2uSk0YC
y2noDcyJFRGsrXCaPeMCmoBZr+rA80rtycOEErkZy5O4FaMf6lmx3OoNecUFWvpr9qLVi0XLH8tL
LmoKMAkFmZUtUWO4NNsdWjQ9Fb3aj/QAh7ZDvTg10/JfUty+2BP4BvAkYIjga+A7/TdsMcvhHi8X
eaZLT9YLMkt/n67EDxvjePlcvO8/XCL/i2T8izvh9+v5pkDEQJQHj4ovgnVDQ12ZlqU8Kq03QZ5U
Hxfh2CVf+l9yk/8oTuci+aN09/JKEGBQT2KG8HWGsn8WJWwob0jlcCoUut0QGUXBRoUF6Z7sivxx
Jpdrz6MlefjbH+8CYhC6g7KUrf/l4/9BCcEibVB1MzDcc7KVMe/EuovRu2tHBEaQM/z3X42iBfm9
7llwHL58mSlcp7ypi+qoC2WX56avt93ioLi9nSr/n+r2//h1fgkYQ+TBptDlbvVc85Ix+BXkDdep
yupS5McuWypUiiD+SXjp6jbyoDwF2Zott1M/6dcK+MhhI2hCxvngDH/7M1/wEngqhOvzT/fLz0p3
6a71ZBbHbiovPOhhHSInTZIn35HEl/71F/zv15D9O7qNJSyyA8v4QnftO78ymXQXR6lv233r9Vjy
kGv8kni2s+M65CgO3cZnC/rXr/vvd4ktXEeHm+44PoDmy7n1h8sIhpLKU0cWx0Z1M9IJfk3c6hAa
mxxBy996LYtlD4JUX4eZzimI8+fPrwW4Uulz5ufHXO/SiEqbMZQU/XqVrsp8/uvX+nLe/n4tW7/k
lxHhbdlf0xSLenRIuuca2lYsZb+ZWKcqN2c9+uvX+SLb/+frmA7uAA4ZLlfjz5+JFeDQ0/3kZNXa
MzWzKvhQ1kr1ncym/Zjl8L+CpR9bWAf42ZJYIGY5//V7+HLtXN4DsmcOOt1BRwGj9s/vYV71Mu9Q
bByTmTkD44XOAG+ppefEXOtTm3qYZx1z/S/n+RdSM64Ym2cmyi8HIhPP0K8gFlQ2c7slLF4yIgFf
+8KpT0i21htZNNm+h6eBf0prWZLBaUzdkEDtdT4yVl1+4gro+h8SAf+pTJrkkAqtPoEt5h9bod3/
9bfzv73Pi6oNkAoprb74Gs5W2ib9rqtpB2G6zse6TlYfzng9+YkqRzmHRitwRa6F5rqx1iqcyrOx
XoyFSXKcyta68kc/OS65Z974mjO4O2cm6ixqM9+d93/9Xv/9qvWwOZlo7GwqEufrWxV+A6ekUvkR
g9lahiV2MzqtYRjjv36dL3c9P53329CE05RwKzR9f75ics3gS0Fcg5+mBSYHfBGND6bsq2qw7Me/
fq2vx/nvF4OhYPB0tC9k8i+X5+oNDASXguMck3OUeskcMcaYQgLIS2TOwHkk4+8rHS7CmwZWYr+0
9vhfvlhd/HYj/skphzmSjRQkIIoC3s6Xz1z1UgOZbCQHd1L9enR/S0rI7zHlMZ3kdq+ZjviwsyQP
83yqWSPLrEj59xJYIHgt+2ogxfLEYHy9Q11sTAH9iOxBuI0TSMWyRpiQDfhm8s542Coz+ZyXqXrx
1op0s6qHV+Z3vXMRQTNSrj37akZAQSZNrYwHGwzPIxYycQDTqV9njUWEu5A5kB+yXO6Zh5qEJDXZ
jE1SjO8VPeMHQrXkPGjwsgPmgsknzGBbnpq6QwreYKw5bAODwF3h4stmLtZfaoS2tJiJdAbQUz/R
fzCSNZ8VvhqGB4y1tZCpvPVZzaNF/t+4MOQfmJ+dU5M724IfGen9nH9MGYd3O6T2Z9pqnhE2NWVj
2CTCS0MFBw4FB0l1e4XoCHaFu4BfdyeDJKjOJRuUKRNe2wtDnrs/LXdl6/PyDH+0e4+1csmyY3Lf
NotwowXtxNm9/NnBbnkbAEituMvVgGMir7QnvzXXM8+Z6qXrVnX7++tNHDXGBlFe9xKiC3HnBMsx
b9dTxzwZos7OpDvVU9xtF/UAAlhOq0lfr3p2nG7o6Yv2vWlLrshWsBkhsVHfDiiM+O5WqM3E3guR
AYXMrdepZ+oYGqlo7swSBQryeP4ehRTh7IySBrdz849e+KoJkr5f072/wdENLJuHQpGa5rPXzExM
NYPvtjaN/KNKa2Onsw98L2wg3gE3TdUzaa63e1tpC3qysl/uxNwtt+CY5wx+gp5/r5yRo2nTqxd9
FTAmzMt1WKs2OXkT9gnYREAXo439QRZhT992zVxxLbn1uJ1TtaLOSWi91mBkcnLPRlEIlFPUOSAB
UPcXfICBqEJFNvvABRYDb5LvmUoFonGPq9cuLaikCeaww5TRMTDu0Z4crCv8jqm1npnHFafSq2J/
08oIq/1yS8BGtxsLVz+kamvjDghwyEitJ8s9Y4fv9c0VJnErxLuUs2cdxFk3m+00dcI54OpLntLR
jVtrKt87pykvAXjYehPbva03UutICgvhHi4X9rf55nncdpLZgmBJhjp3MlnoLmSn0fOF4HL7nb8A
Xrd6RGoh36rx4ufzLfkm66nQ/V2W4SvCGdaeMO/h39AmgPA1AVxdzceqSq8PUb1U0Toz1zMGK2Hm
Yr317mCe0zq/ZWfvBfNsLtG8euTfIbze2V3+7CQOnJdBGlcVPFCWKXYox0btS78WACF0iAsbuEBf
shXO/eyBtM0PXxogXqHZIuwwoxUOKbuQ2ThqwvvWOUMC38GU7OkWj6caKJPvlzDSzfR0JDr5Tebk
Ck2b8zTPyVXbuOm3kVlSnAEqO2VVzQFsXWoklD83Tm6abJyH7l7Pq+Gkzcz6t825Zs2+ejKw6sId
fKRgHaroX1is5GHVWyaYDaQ0VuSpWZz01iKLMdFS93qyK95QW4HCCObV2J7ZmZg7YtQS9Gmz4V9h
lupuKZSsLFIO50XJMP+5l2v6DPhJPa6tTf3QDpJZnkSOeS5JBI2T2nF3sE69n0Wd98elYvCWgX7l
Ramiz30qHuDfKBTgCFzNbZriy/MHWxCbzizMZVdjwne30OVOq46WBk0AbhjRrP1KLVKyP27KxhlC
R7g5RxFq09RKeCK4qe8eZEHrM3H9saJamx2gM2s/qdmSYS+N+nYQ4wtZll2kq3y+sbrNY5JYtV4R
jWQVFzu7MDAkoY7bNUVp34lpGXZQrdLXsUjVlTkxks4TdSrUJEZklcr/bhbLkAR2YwxEc3NOHkn8
yU64YRiyGsobDttcc2EW1A60CJV2X629G9dr/w3ykQ2GZpzfJou12GgteMqcRjee0Em6r4va/G0v
bPK814k1QNJO1GPN0h0ka4ybReuce/KT1tBsWxlqY+ce6KD9g78wl2fjPPW/pOF5sURmcepGE3SG
Jc5+0isUZr5+Dbi+oYRpXBLJKv++SrqE1ZmZmDT/kDgYU/T6ExmRTB9GNDj8qP4j+5UNAUJyiQTT
ZotkTIGKEnHFkSH/gLq8M+D1cwmwIAbwnqT2XrlatXMwpMTKy61nEjLau3QczKBO9OKYFJ1x5hvM
I7Oew25O9P2MJofwu+bsMD4Ik9o3SFGt7IPduea1n6Y4YOVmPyZ2p0e1p2Biik3uqm3w3hkHNyEH
TRfOgwLSQRruhbyR2JeRbGNUQaOwH6RDkr40YjFvJuG1t2JLKPt9uIOBHAAMx2yuWuaKxQwwrWzc
N7t0GOKQq3iFq8lDLZ1Y1XGFYfFrpB2/xmM73Y8WInq0t/6MIKEE2cJEkgVc0872DR273MMNdWkA
9PZUEQXK3UU6qCrq6k469ngLm345mB0D6DAnKbNmpnlUXgNBRU+8q5aQtXMxNSgC0rn+KJvOdeIS
QeKrhd925zhF+UlaRZ6E0iWeUyMLI5ZF1b+4g/xe81fHfdcCWPftzaguoVPzu5BWoTgEyAZNAW+g
4tEFMXsZqjur2NBvJivI1LaI+cVz9O/GD6X5MsoniWYLgQHRkWm6nl1/aj9cvZlPG5vLCIbOcgev
Y9uv6L4j4HrjnS7m4aPoS87sruKpwSHQw8YNZ8slifx5FFPjAiPBVmIFwkJN+klkVxeOOdET3Ngj
OF9z1D47J2uAfUgDba09PWsA8T4QrnmgUXzmvw06yCpaxOYRJGjjkEYHx0SkOZD0uZ6AIPrk4zrz
6zriPhNljdDbu0i5iw4sWH7Rd1NFpTersbrReBF+m3DFMBFXCxwaa1wOVlOIs6VQi1Sl4pnRYvKo
Q/hPjkN12WYT0pUOLR7K8ZPe13KKEPi2HGfrlj56rCLWcLENfMkQZESoMx3iuqx8Tp9h054QuYmd
X7b8bjwU9pBUxpPc8umHpDeiw8jYAmg13wKg3e8JGVuoZClxzpkrjSZwjX45EApPLLJtmO+aIbVP
w5nUdeKt6ZPdbOx5W/7axVr8Z50A1sC4KPCTixa/AgeGEDN/pjBOkF07AiNk9+CYL0z3MWJcxPwJ
qn5tql/EReYvPO3BZSGH3qTZQuF6O/T55J1crAFYRWsENPCKXDdjR9IgDPDosTGp4SjwsRaUlZE1
oXbxG0wX58HqpAccz8ZuwpBAuqa/p5e3wu7iVigx/l8WnidjqG3Chy+yczwNXuqTVuoZWuQmXM6k
ZOlX6/9h70yWIzeybfsr194cMjg6BwZvEn0EySAZZLKbwJjMJPrG0Tiar78LLKmelO9W1a15aSCT
LDN6wN3POXuv7WILmQUecZ44rnp/b004borFIYFod3xQnsX4BmXqDdyfT6M2iXaZMQl4WlsnUNTm
lgHoeEpInjwEJu0Ba9QT93PT7wlZN79nHcM+anx2HQ5CJ6evnG0bJGoHZx9Hcjem15kY95kXcZrn
wIVCevQYX463g2cK9Pyjd3AbFa/NQqPvU/Um79FaWhwF70bRmqRZpPXO79qf3WI4qYEK7oWXVKtC
BW9MHotds5hUupreAfYkKFvtPZiA98RzkD2hbzX74EyszKkw1OtQzLd9Fp4wC36rm/CGJZeG0WKJ
8Zr5M1XRk8ArI/HM1Jym16iC3gMzGfZzRpNSdsF3Eo5a5E9RvwkM4X7DTUNgUWV9HxdbTm5ELPKx
dcy9hlhJi/lYX1+NsRzQ83sfRFYB8v9y+7gGFUG02IBme/4Y8QZ5aW/tFpnogGZjip7NmqBufIl+
dgInRL4Jyu9k8RiJeatV8sLwqD30XXztqm8mivtH5RNEEWNOkotLSQ5Btm6U7l8Mq4HtPejuoKlh
rnGOGIdmTJfbfDJPrp3IF691yn1SKM9Hijk0x0R5tEdBKlFOEK027ivsvVsiThGjzTj7IYK6RrND
dnpxLQ9dmyfRCho1NCnBRLL1zb2lrcG+6vyCnN6VijVhv1azPJ+lsvQdrY830LgQYQcep+OKlqis
mxVdTSftVmaai51oI2bkGeehg7R7aZw7zMoJ87cqVSsjoGnqtQMlZxYk66a3wlc/ysJPYrK5AXlV
RgwuZvyGowiF1MbyK8qiiMu+31QsL/SZlpkGuZ7hax9RIIRLNCqMWfcKmvx4VuxxT74KpxtotVTJ
iTRQkCvPPKeGm+htB6fpvugly9IAUg8w31KdiGTUP9PZGm5TbxLXJkzTnYia7BRnQ/gaFQZN7siR
4iJat9uiOaESiWZtficSxHNvulgvJW/QVdM6hsv5jByYowNJgOa+FnZz5GzPUxteaWxjwtCXhPFo
3kkhqa8Gr3sjvcDaJA3HvxXJ5nduM68zPP2w7KN0PbPlH62sZSPFmMX83qUp0FLk+72kR7BMar5e
T9eOsZ0qrzmSqsDMJsvBQ5Bm8/L1VwIE/RfTo+yvZBrsIR3PB8vOELsUHTXY2Fh0CXwbGuXMsYfY
hWXWM5feQ5DxZSZN7EIv69Tuq1Fc56gvrbHyN31G3zgna8BcJUkc7I2At0gqU3byZmKKvMJtnyuS
qY7ooXlG1pH5vqXxcgexSrwUKN452oPdQ6E2NscGLdJdNnLenY3YPMxZP9+M9TR169HkczkFvfDa
pexTOq5JT5pSteeoRm3fo/sE8pWFA+ysma4IzUsWg15QnZhNwIhXu+qYhUTwcf2bs0FATFS/0/xL
9maW0lH04do2TcuEOg86WjLAmEmLjtAEddkwONc5UMazKwYXNfbMhAyzx1Uezhn6Qq47IynnnU75
Bey5y59guM7IK1t0tHokq4etAfKIwQCepghl1n3eL99J3jNlE/wvv9WIXFbztdGkXDuinm8sMh72
1dKKa/tyvpFTCGgih0NUVcm88xyugM5ZgLeBXp4wx7YQEa+yDRBaEu5R0c+XkNPHUpovhclDMrBX
R1kuf1p1fFvCG7lghS2nG80TbUmkCdyNGgzzJRauk24Idwj2Sct1j8FOXAtJn3Xz1XgSAE4+Z7zB
VzrlarJnnjQdjeqdVmJpb9jO9bfOGsV1IIbwpOOweg9jc7ybQoQEhM5wCzt2z2xy6MJTiB/iPZNt
h45yNOzVRGyyibc7D8WF4oBPiJ6S9leIHpMTcDiUmAYS65q6pXnuguXrLcw8OwEPnG90W1mXAS8K
Jy3eOADW+EcxF/W7AuoL6rlv9SnvpvDY0XItVr1vtO8Q+taRSUeuUzwuaEjLYvH93rstGn2RUHp0
9UcJrQnACZLDVjckmXX8Oh0CzGc1cgeG/RTQsSixyzW620ZA7m9sWuA3Ncjj12ZwJ3Dh3iyu8sgS
tyUW4JOb27zzjsqHCHmWw71puzQ/GIv6aHy4Cgb0ONdu7dJScB1Hwz3tqAlRrnGVEBjwnXiyGiaD
b1TQA2vu6apxw01FdbrrTdZHJMnlPvIi43GmIPiUIcnqiMaWa7AxSX+WGI5OSWRBS/btaT6gQvA3
0peUfb4X65++R52MLlmML22VjG+j9plCtRzIG1qp6PtijhXsjHWqrkWry3M8dP0jqjX/R62d8DNB
o3XSbowGIhrYmZxkQLPvygkDJgCSow5U+Jp6rouYqoEMspFIovWGaIVq+lv7+T/+/H8ldGBQS9v5
HwsdjnAgyipp/6Jz+NuD/tA5SMz2jM+ZEKDcRrfA8/3BsRK495kbgKqCVMb8FIzZHxnMFn+ELYjx
rQcjDjnE3y36uPcXsz9Zwnj4F4e+9e9Y9L2vCNs/t9mRV0gAbcz4kDnYTE5/GS14icO5o41PoxIS
1FKN2WdhFl3VShotyGXhbJw+DR6QbinkgaFLWWlq3x03EWJudWhQWoVExefeaZ6lA2eTMdOwYlsc
OZE6hbMnCmoy7omDadjaHUD0ugbmB6g395hgWq2+hmlOfmIeuj3ZauwvOO+r3rsOUg9Fbzs0M+79
GfZoSarOlgGy3Wy1SMcYeDKt07YNOSo6aFa/ByBxPkCA6k2HMmwbYQUrIWwttgCSLqDSCnqV1nVg
YX1pAUTd0PaWq0L3lza3DFCXAijRRA0EpNoTyUONOOAe0nl3brjTL0VqjOVWjpURr1N/jFxM1YT0
rby0vuSsOnueXmE1qya6pR4+pbpJADL5+zGxUF/HVVLt3NKlQmxjLIgd1iiBwSuEmdpJ6xkGqrVK
iDd7ENbosRU5b5Ge6lsIQMGmnG37rrdS7vxqcjaxsIiTmlvAHB5zsCkhNrs28jub9srZLoeLawJT
dHP20lU9yvjDY3Szd6DcrBtZZleiKPJN4o3qohtb8rXHSXTT9q1zHuKSUB4Covtrc9gqeFbnsG6K
z1R7wU5nzrRr3cRfRzROL5yDP9wwrDaCaIa1Z8SK8yn/it35OXCMJWcIv3+duyeo5hDCk6B8SJvW
voAtGq/sWg53SWsqdIHx99Sy43fk5sNmjsar3HSnjbuoJDyoaKvGq417DcLsIW+yAul13p45gMXr
jm9kHQYZra+0OxtYO8gAStpv2TgTztla43lK2mIDmNbaCpd3aoxDhMEyjB5nXxogD3xYEOu0rIBK
w36isMFNdIXO0zxNZv8j5+/fRr2T30uNhnIzjSGlUuLWzD8cAPhNmIarOprns7OYadNaG/sMe8Z+
pu1yMS2uaOn13bWVORCfOYHXGOywclvtTTXa86tuJDogo1uKyDQWm9rJcrWybe1sVJYN+x5D085Q
OODtoD0xqrnRmmEF+k2cropG5drn6HAAGwQQq+UapOmB7rQPjW7NIfLJoNsWt/PFTxAuhvLK0cFI
vVm+TEOf3sV2c2tw4hITp7wgdy6QfvJt6dcfbU1/qkirp8mOS/wh7VshmxyFNwpzrCnWFcb0fF0u
v9T0g+4LjpxFgz/35jO2uXENuSk8YMEzbgY4kVua3NEGcNAri2F7awEW3hktEuc8i9zjpFrnyfEM
DKG0qzdF2JgrAweLlxonGXJ2DhML+1yotr0smj3RhdYxbU9zl1x3mNjQTROCVybnMoQ/gIsSHalT
bIoxLbYDOVW7bABR5UBUvzD5zu9r342OOuVrJv3LPkKxHO+LMZ/3ZZdZm0XZTOU7ejdOo08ELAzH
ZnLCbEOrcLgfnO6JCZSBonFycQWLuOQGq8gDMR9KgjrxSiuBJYGz2mAXEMndM2FI38kxdbeeNweP
qY223IEovor9JLybbD+5heP0Xjq1c3QVCO45Ee+cY3FfxEwP39qGj8worN40dW5dQQAqdqblckmb
OH10wRQJ/1J+N7HsruKR9S6vGsJRZTm9zT0ZqjpkfdY912AyjdNbMCGwX2FSUA+qARphemoV+WVx
SzorOC8d5H19F7mhONoYptp9bTmyXuWu5vAyp9Wxzkg/BYnV5QvTLbgwG/pEXzOsI06suyH2854I
EoEBz0BivKq9sqBV72DXI7m66l2GD3XiGTsxgzTwUYzvJugW3OJlPeQjXGrArsI5TLrsTkVpxj17
i6E+MqhgE32TtIeZFg+Wd8ugt8INzWTrkPVocK9Hp/HuRzbsB45D3CIUHj6+d8r2lxYN/yleRmUc
GW33e8fVj2ehV7A2wMJKZzV4tbyonAnpJhRmc6pQUJzUFBq7LkhL/GCqO06JHd3GeZ8/+BDhQBNr
Q+5j4IjDOoA09Vr7TrsFgFYcRBLF70BgTZII/Calqzd1znVkQ/VdSaeGbDgPGKh17XN/2FrrlT3O
yKNZ2j+xF5rDCnkiVkLdtncTFC1zI71pBOgoKGoJ/O1t6HDj3GMKBb2oGjN5ZU+O0G4U/U27IBpD
7Qaf5hjTn48JfrkYWPCeDZI8zgV8R7mAHolm9XBWL/TH5IsE2S9QyGjBQ7qVPhastuuW88MEHmzh
SDKDTppVmsb+U68BTWJgzn8YqZlSs2LypDWBJ/E+VI73xD4SbOsvZOU0WVAMpazDtchEHB2bBXCZ
JUngsBgRBBJkpb4bpcK0VEyxcZd8ETKtL1jmFzYzr4Gf6XChaVpBMR8BIWQ/nE5lOPrKh96d8e4g
u9KnTAB3FVnMzUqNpm5ntfAz2wECA/M+9CrbCe3oTQ0i/NXFsfAzxPr7hiZJ7xKyNRnfMuOGLqno
6zQi1Xely3qzsskP+nDMqb2dGmwIK9tgitPLqQbdbAz1G8bXktChOexRg9H936RJqtAUyiJ9pm5y
wHpUdndJHZgvK2O01ZmRc37knkvSPXMzJrcTLjosU3GwZfRvvsITCp1tmZjZuEEI7+773EkuYYAh
VNmTXJc4hGkw0TbaszynpEXi6lwvg+1rfBjqJOIO6x9AEmadCy3P4oIjbIF8I79hJm+CYfBSq9u6
0ESclWjre9G33QaAeHCdG7qHURASfzfKtD62knnrqsjL5pV2YCdXSdS3Ys0grHrJJqsuIVcE8NSp
Y+afHgeom9Ac6o1ted/xXAffZFwW71XUVjsbaCY9+VTiK55gRRtr2nWsiO44mcdEmvImmB35pt0m
P6Cjo6wkC23pOduT/V0OTYxNSthPQRfHGK0LG7E3PnAgQJVVHZDe8J/Z3Gf+IbVjrMlZqPTiChHv
OtAYT0u3fmMw2N27CIRAD44WzACgbuE2MoeeawkpA2hyKX4EylK4KvCzGicASeFLEnTlt2nuvHZn
l/F41bf9RMwlvg4s8ZjACmlnR2K+78y5T15UKc/RhDA+ZoSl6bINPv4U4tyDe6cLzHMvnWiDroG+
nsug+NbLORv60GD3Cg8p44pGO98DOdO6hkvNaMqZ5LQid9nBQWzYgq5Dm5j7AIclfkoGw4M1h0cr
pWM1OzgeZsDo1LBmfw27e+v1RIPgVFygn70nf3qwr+OVbmlGZF7XfIuI1fruOVW405Vpk2PtBECj
aoIPbmJrJH+CYxbQ+dA1l0RMwljIdnHSH7UZ6HLJgitXNTG4LC32cEOga/ycA6h9xFoUM9R36bqK
sL9u6hHsici8BYVYBPQLOCMWQ3TyscG1u7JRPXbWAM9RaUXZS4tAuFkB3dMM1xO3C7c1jfytCuf5
KjNEfRpAql/zCfNry0mSj3BOul2RdN2hqJXeRYFdHlUe0UrJ5ud6GoeeCYto3iNbyTtbKeOnoK97
/Cr9/lMl/4sqGSSd+KdV8kNFR/6/Nu+Mq/7iCPj9gX/A7MDSOXgCXD9YEHR/rpTRnv5mevjAGEE7
8q/EZ/e3wGFtRisGdwFByd8LZcf6zaGk8yQHY8FMBQb5v8Gys+xF9vanQtkMeArLNIVAvGmZrvil
UMbwSfRXqIwrdJ36Ho5WsZ0dAKTFgiKVC5TUROFxsb9ApQuyVCzwUjToMYSjanicFrSp3VrFWqiO
I8sX+TRMMa+WCw5VLmDUDEJqVNsHxBKanAfgqfRhnwZoqjhFCUZZAKsGfsqV+IKusslCOaYOwBHP
7gmpx3qA8U5Cb20tqKCoOEOPah9LG9RJKztnM/VN/sOE9jpBfU2hv9p1R+JH2N8zfmGLqkDEqsFF
rgJ8tLjAmu1PeP3VFQxejTB2QczqBTa72ObYazxqhAjIZJoCpXUa8LTdAqpNs2omHpqvk2QiA5Lt
sEBt9RffVn6xbqcFezubAHCZPDOndpV7bTb+Ic+tS20KPPAd4NwCgi7qoILuKFDdyAevm8WIIpTy
w11nAt/lgqm2/gLkVQualx7ZmjZnA6+2K65oGWQ76RryVKRAfWHCUxhxmt2N5C6A0fji/7oLCphz
0YNyS8xTU/wEadj6NhSudxwdqV/LBSYcL1hhc7Kr8Fzj4yJWqIqThkkp3VjzSpehPT8AQ86yfpsM
lW98ZPkoJKm1eY9Puwdn0awIVWqZkLp001cG5xfYHHRaLsou/XMQBfSQB19xsAOopYZ9gUH2gD9g
3FNCl0BocTXcjsWC7wUtA14kMYq4Y8rQ2noFqcHFQ9uY61SMEDsgGxos5Wj28lXaO9mZBoFdGxuj
GMdo3ld1MzfNTUWoHGs3GGC0/S7gOt1is6/1WM4lhVfZec1rRSr5pZnrIcng/ZJ0ldL/ZKaSctIj
vXhfUoNKEnzkrPWwC+hTE5XmzHXTXYKW8Tk+brNvzQeD8Ak/2kLNzVn/rYhywNqZiOtHwjcyr3LN
8Ybu91SrHRqzkgU7N8Uz7IzxfhgZzTI3Q8S0sxIBMCsz8IJi6g7CtdG3LXDFSRtPceYm2caaJeig
zivGmwxpuw8AQv1w50jNG9Qo4YUi3qjXrCQKEU5Wx08hiSHF2UgnS6yLejJvZz14epej5QzXPTlz
JdyOsjwxuIsPVZkb22Rm2rhmVweDFMaSwGajGZ8zhvZoIZRnv6nYsTYoBKNbFU/q1lPw5jpd12sv
hq+y5w2YNyhl3G0RKcqZMp8PyVTWd17bAE0eFZQnqZhsrBwMoAvegX6vlaYhgxYPMmvNsXPloonK
VlEHeUUYggrYFDjyOz1nUFtcu5tWiPctusxtd+m1LO8UHJK9VM4qJt/lNkh19Bjm9XhV57XlYsuN
5tf/bIj/G3/csq+xe/zjtvHfNsT1e8Og/K8mud8f+vuWKP3fMPGYclGWs39ZbG6/946JdsWRRY/Y
diQBCMuf/GGRIw+W3Qm9g01M7NJW/vuOaFsY6xZfHSA19jJmeP/Ojuh+eSX+tCMuph/TpTfNc3rE
/Zm/CMX7xMpKLOrVYdRSDLQrOQKuobYF+7hUcA1LCyM46GwfxTozrhXe+uQ8MDbb6JyJ4aaxe/GY
hon9TM9wuqs8q3zQrRe+YTIiqnW2h5qJ/uweaJkxZVk26KvEIIpLZoQZrIcFFo7rZsQjTSRQYF8z
M47PmahY+kAY2ad+VjlZyNib0RRMEwnGGe6rcTPrtPxsC5TCKxlMzi4zWuc2pqF8R+3orDFBQAAz
lWGfmnBagG2eC7nFsGNspwgQaFqDZL8hRDas6T+G9hFhtn0aIKkf0bSY5ZbIT/1qFrypDTjE7iev
suCWnRKcWdiXiN38WhHVJb182uI9s49jSArZmgM58D58N+4hYWAmGYcSN53wgx/c0MWFV7pAVcWc
hD9mb0lWyEjMea5nQ/K8vLNnB9b1czmY2QUMOkniYxLf0mgoH+sWZVvXNnq6YnmJUHX1FqgaVi+f
oFVYtjT1hWJARaKrfw8kZ9oqWq6oekTIrmnaSUjHIR3lPRmi9ZuIQIqHOXYEAKeNKTZhIB3s6flQ
7STyB0gn8gjNvr7NhAru3Bah9XXqBO4BbG1NpUGWd+4laj/H8XAd94G1G2NNCmvi0r5BZOrfGw5X
S5rFxTqgdX8oRAQSJ0SCGCKLPyYTv46RJwSR9rKiF6S08TA7RCt6MhUnpx3gt+RZ72Cot1xEl0bR
8ZmFTQGXqO/DXKjXBofxc21Ojk37RtGVdyO3/SGMwt82YFC9lQ/W8H6skfBMkxM8WE0S3dOz5bwQ
jI0BIUzbb1Y4ti3gIcO1QO8aw7s/E+qYQZS/rmtbktkxmdHJGWEEHUhz7GboXmyLxJ/3xrUVGnpY
DyBrtrY5+iWnNDtIu2PsZi4q1qHuL5JspOwam3hwR7NI2CvReN63UkzOTdwaJppxO3cMc+UTuDq7
a080s72PqKiDcGWk6VATS8AX0RwmkuP9V7VE1hpdwDkprgl44vcxwPM7gd2rBcHk+zugGrOFbbtq
DCig4PbNY45iP3kG4xXAKOefZlVy+bzIMDIeIEOAHclC5KSkFie6a59jVZxD4h2u875Igo/UNVK8
63R0Ksc4RfSfyo2ElPQN50eyA7YBMmnu5m2I6WFnevxvZ5v5Uc3R8JR0gDKMIK5uyN9T27bmkNoL
MAlsWvQ0Ulwsq4xr6Mnzwsg7cHsbjySdhvuq4Yiz6l27qNcmCPpNkloKyMdIN737wkqUvIfDZCZs
trq3+s0EFevKgNh3rHoT2GBQXqoZOWfahscUBuQ68KvxNCQp7BMOLVuHPgQd+HE/GI7BCYOVJg8x
mISk//qCzkxiCVwpnTy30/iARjvayGjYk8XnPokGy2fa9/2KhI3qFq7CBa4o0L6GqYXRBtQMjqLp
ldNX92sPkigxk23qllcmoJCfTLnOJmkxr2RID4dxUDkgQe3fprpi0LXgyZy81XckKJKSh4J/NSTx
tHe8+Zwof9rnDtrOGL77DisaiGKDRwlMAOukaap6AzDgtQolOv9c3nKSA/2YcUS3yLsjBbvZqxAl
fuoZ5k3ToKqgC+ivkrb6HrDa7stE+NsknMJdBSANnwk450pY6jAjvFjnWhsnVOAo9PJJr3oZvVWJ
BdlVxMk6k1O5sVCQrnIOmM9DqoYD9rvuGzkIHRfGYOyjZvzsG4+I3zidtl0ziEcCoMM3O3MZ5XyF
dnkponeYoZaJ1RZ72MEuEFqUCts29Aw0A3VUgRvoM+fkh4S+ITCR9z2wuj1KlAoMUpvs8QUUXBXe
LM8Ts5IlLnZJ0PRVspxqFT1L5XLLukW4bas+PoMDUd9xooBhmDl+v9QyL3ai14shxPJ3RdsF+2rW
9SvYHvMZ7iiyKg2DrBrK+Vz6FjHCqNQOhV349zB7y5uWfO3b1o+eJIE6yEMDMhMQhnrnxgrFuOrH
LhMnd0yj6yArfNIsy4Ws2iU9AkkLcOiKTtK8cQZOwm63wJstYZ/tEEH3XMT0kWG8kUxRIceQtcxw
rUcgIOuo5xjYG09dbbbPXHHUQ0k/1Fem3VzQgFf344yKx06zcuN3ztHrcy4DZ9iZo9WuRxE7B8tq
QnpLjnFsQpn+tFun+Ik5q9h4MWGVa5Bbg8s+6JFNK9mx1+mkoOS5ifiGYlZfYgyzP4BARFvEzP61
Cq03I+g/EwI4XjzLG1fGVJprPG/fSsc1Ft9DBksCupUWrHPzpMJvUePsR/JYQ6//8C3l7ueKynlG
47y2k+lloihH0FtZKFKbd4whgGZtqE/xmG0bYdU/oxDUe5YaFeI5Oz1oi6ptbc0TwbpeKO7y1mu2
WTtkhAl75zLqyutibvrtkrtBkznSSbce4maot60oZtqAS++qaH/0afw4AVNh1r+GFmlDCrJ1fpAi
RT8Pz0JRXLG4Zq5aDjPKBwvfwFpnl4OoGybvVpY9Yj6qNvagzLfYkskBiLX82YiG0734DBkckTBO
WrAhX+Hdm5vFYQoB0JSnYCJtsTYXepatXqsIdfwc9KehJEU2i+ua5BCVbfxIE9EyTgXMsfroTgDg
Uk98S4Ypu8655nEYe+gTQZ3urbSL17WZ7kkark9VNz44c9wuEx2GT9pd93E6/+g4f647u68eIPzh
429nvuuwsKdNPpV663oVNWzZFruxr+DkGP5HGFkvOI3DV1O59i1UgnyN8e5eiY7ryv0oLABlydy3
2zpO6isohdVVr6yfshjWnAt+tH6mYkKqQC4J0lAPPlEedEYIfE1UTLgyqpw9JxZ5EcYUMRQZyPzl
9HgLyCzEFFUBnao2Vd7sk9g8x1MLGV3WXKLCj+CsjNaGkYA423X6bYRSdAmZrewpi11qNask+zPu
KyC/xkoSteGS3rpy2NKvDdWS3uPNT12a7JfDphLlLbDWCAx8cGXV1aebRAdlUajHhnkbDi0yNQhE
yN/WTQtgqy7emjwoQRiNjwMgGEYMt51R3nBaS9Y88cR9D18LnyzGKt3jIUu5zd0vEQQ6V5cwd+m4
12VKJrpXqHIdw9xF1u4SfY777M5qUAP8p/D73xR+jFE8LML/uPC7xNWPn/91bPP38sefNUO/P/CP
sk/8RhgsEDz7D43P3+s+KRbKiWP+TUu0dDv/n2KIR8Be8GihQtBYKkK2ni7+v//H4ekcaAUYaYnj
+HdKvr+VdH8u+RhZYncGHkSrlvxS+Yt9XiEBp30fVKjdWsKNCTBD4Wp1xLb6AYFUlvsyFFrf5EYN
gK6vX/LINY7mIM9W1ePZK+aY0Rybwn2gi/Iu780nFr+IPTlX6a5y0O7NvWEfG8G970yG3KU07wFj
yTMya9jPo7gDb9+8B3ZxAyj4xjaGfdjV4aZrCBPoadqxAPXY+Jrkszf75FygyVorWZdL902tTAMY
ElIQOoXmfFUF5p0nqMaCZnivRjxVbtYQK4UdsumSzzaH2F0QpL2VlX+WNie9RAJMjspPZpYgIDWL
gIuzJ+mZ6Gc3/TTfOXCLzYi/1aTGaoyTdw6ArCpq/nC77JRr8VFJ70VN7Q7Uer5uith+ZmJ6SBqg
3kyggm2FHwczlX9mlPiS6fxdmrPYmdFwMZvsZvkGugKlITKRz7QGKNdGkMPtnM3FLpDv9pFkujPo
x8geLj6QqzWJBwxd8+BjCJFJLrs0Tp2rrLeq44y+jQjOli8GFTOS75MV9xYpXCOu0Oky1M5LbGen
aMzfG5W+U2CcJZIRwjsZdDt8IDBlRDFMdw7dsh2BCTsVYA82nOw0O0RhjF0MgNWKUlLx+KKsmNNB
CFYNgr0JiisLoM9T0GNjgJ8XGct3GRfv6CuGlYk2A4FURaQSr4UzZQLrP98BC7vrLGQx8XzFwlys
DW1e1ZJZos7iTzvnr7kiucmy8YrKzD34VeCtYJiqFRnST3PYhRwuPZRPgW1sspYX0oQFb2JyYa4b
Nz1V0/zUOOx2sTs+4iInsbCkqRHjbAgrkEd6CLa5NX741XylrShZpzGpEpmSL8lofqd9exsMiViT
17SbrO4wo2A6qFE/Ul8ekqTuuFDtQ1TwG2EFzdf0+TvU1/OVV01wbgd+z4BWyynAtbnltNWt2Bls
fGjmUxmJj8CGskdkeEnDNz8JqR9V0z86Y/5ZmCmeD/bUDej9RzvElZolHTY4a1HMIcxaC5EkUM/5
3kXpnUEvvFSqBBftuOfadeSuWx7H50RDwrR4sL2XBBf6wRu5HA0xnmvLqN/SkLJXpvG0aYxQ39sk
EG7yMQIrqBzqhQA2rpKTPiF30ceWeK/jqA3jNounHBN3XdyWRj1hOM81MndF3Wjk9kcn2rdJN961
8PFyc9VUZE5uGo4m6SYolE2/Zx7eQwS6xiqqSYLbp44qn0AHP5H24YGBdrDeEDqdQJkPz06ZvTU2
Ct1szJGKeBOTkGRTdxPpw86IxIoC2gM3PjaMHysky55UZzpHdyVG2C3F3FNliGjd9q671b37PpZT
81GWSKghT8TbHL2MT9rGql7YkQW6lg0E/vBOdCh2opLLf06tD6J9gAWoAhuyNtfeaAkCMOgk8y7I
+525DBUyk80IK+gWCWK/R+QRrqZMvkjDO/eWGjAHNp/G0Fw5Xnb606bzP6CWfkE7kT4cQM/ymagx
HnPRevyi+eTQjts8qwi+oMND5d8tScvnxFU3cyi8fxMjs7wamCX0147JpPBXSAY66r70JlkeSA2t
NqXAKUF2+sqzWdD/+eeitfnnEd3yuWzbZTbMYAk22K8NyQGaqJ2GdXWwuuw9WMwMy3KcigFPbLtq
qyP/Ze7++Wv+CpT5ek2fDRyJL8kY8pfvMrLLIPYZWBymzo23bqsfESTla5xOh8HAL758XtIKr5qW
1e2fv/RXxuxfd2M+b0AbWErBQPJX8BLJxcMMp6s8tAVs4LQqfGRnxGWxXFwx3MsOZjB+DO2oUcBp
fUp1y30bkJvTxNNH7JH9Vs5XfYT7AE3UIQjgQlBqb7ExXw0ey7fvWRBG8cmrKr2hP7krXH0h+P3J
dGNKutE59zS+1mNVBXvXJUQqovMMz5Pl4Z9/Ug4v/98PSyPcggskIIX8SsyxIFEXleWUh9hqd05l
3pnBfEfdpf7FN+qCsfsfXgg+kFwAtUyf/npnBIPwR/6QaxUx5BGn7N0kEmeLncdelV6Qbigybjrg
kve4vu6YwxX30NqStTNHn0qzLi9HlXThKaDgvYpINFiRkfKIcetsN3of+yz3bp2QaR7FJNmP1vgS
uXQDi8iqt2MyJVe92bSX8r/ZO5PtuI20277Kv+74hxaaCDSDO7jZM5lskp1ITbAoSkLfBpoAnv5u
0FaVJZft8tw1qNJyic5kJoD4mnP2yfSTbjn2ezsRxy7xETIyGr5kJPotTMjoQP/KtwjSdq+NlCSa
+ckH5DF3isOb/XE8yUMck58SFcyTHJY8GbJg/I7zrTc1zsq2+XcHvvGpldmEh4Ya68+/sP/whGEz
wYQajptnQ6/58XME31M16GHLw8zQfSknNE82zLruyhidw5+/1s8QnuUOZBMi+LaYGUBX+/G1Wpu0
NIiZ5UFmw51QyZE0ub94YL7fST/daVC3SKVZ/jvAevzjayRxAxvXNAlfDIZ6pxKYzyKc35YnPc38
hG0lPGa2OBBUcQ2ZOd56ZX40dPhRpelnnCDgHwqmQX6eOoch5RCPA55O9VRcWVb0bXZHZ+uFSXbI
HXifbO+wTpqzOuWJCze7fvQ7/rHLPOgCUjcNHwTVFQRDDNoBixa7RRHgIFra97rGR2gn32TJJdgk
2RXGXIYK0YQnJaVABfZPhisWz5J522B2d1UJExXo5y8d4B8y4ZYYw59vJL6LgHkGz2Eh3uk+b693
DGrU//0/1v/ibOmwR+G3tsgcXg1xgSes66ng6TmvSKPo0BKBSMsn/5pFe70OFZrf2SpuupRrOczK
LX6/fjeGi5XAtSoIJ+Yz3kxn45us1bPBvQ57z12DVgdga6cbRGMGWSYAa710ejLt8W3GRZt4yb12
qA6RFmGYNHDkxubTRCG2qsO43jv5uA/q8S4izHOVtlyfol4i3NwB/o+BiavAk70HHf4U1O3wFxyw
/3CTcGYs/7EcQsQt+8eLaowwvnYj4cM4+zeUOEDBR96OMDFr1dFffCNQ+X7/lTD0dHisWYDWfndP
NgIZHRu58tDaqtxaroLPF6bHkJMqsPh+IPcyvpxokAabxxSKieckyq/cjAKwr0IXVnFQw3kZmm3g
spCHNwL1YfI/q8w6GUyf86BQ6xhYMSEEsGydWr2ReXin8+mywOm6Wi6zyMlescRTpRJSls7mVdPD
4iGscE25uh261N9hMbl+by9noR3WN/xFCAFHl7E98vpx2NVh361yIOAX2te3701QWDK6HbusIrtt
fEg6Gkmf/Lr13NDqyXl8aKGnr1jirAJneMB1cYsx7viOUrK8nigugq6WPxjoxyDBLRdk3Q87iyEc
CKPsSmmJwXB8wOxNAyEzg/upNtZ5Q7VkhumVbjLMXzV/uzXkcwMGf41aqDkFUr+1XbcZWYSsUVtc
oSBmoaUpxUUuntN4uBsd4YLskIehLOC3pEdWU0SmR9zAXZcfaYr3rL3Qf4CzWhHs9OSO3VVuyU+x
Gkskr/J6UANyy3ZiFznuWcclMLrb6tKnss878cza6q/OY/c/3N7UOshBMTBxRf0MJMsnJ21ghxYH
5U1vpRrulMm5hzFhSVRKN0v99d5qV6h4EFBT6b3f82Xc7aZRjasm5cca0DhZV6ZbVKAbf7GhbPIu
ata27Zds2PrpgDEJ5EUCngE/YrJtyjx6A7YUXNUtK5I54lwk0i04lTzL14gyrm2DZ0zaTU9479gq
QbWDCpP0ax0RupH7VNYYFmzOw5gh+TqNKLO9tH+AbROvWru7a31a0qDPr9DL3wlQF3t8TXqLB9zB
2jlf4s1lY11AziZkaYUv581VjFNb1lIe3QGqLvcakAXZO13/4Lj6dqnmO+JCfjlf/9Ea/oXW0Ebr
QM32xxO226+gxjFovZbJD1rDX3/w+4RNfHA5xS2PWu49HJdn5XdlhflBoqdB48dC4X1k9tsZG//I
Bd5qO9bSadAL/Dpjc4IPlOB0U/DeqMgFBcLfERu+90Q/1BueEI5D9YS5AsXhz/UG5abCdWtOB4lX
CxD8ElFA7MXIFR5qOnpOPMtZQ2Zvi93YuU2wQi2GK3jx++/mph3TdZzD/Ifk0eWS8YYkekrxRKT+
fwO1HYKhcHksT/SgjK+0xV7Il/A0DAWziuXyZnaXsDvDUTAQPPIQoBvFIRlfbRrPe8Oyq6dWTS2i
qCa+tnxhbj2yHh5D23Cw4ORevG0DAgsw7BfNfZS1yO1MihV/QwChh3HcIc0OpQZz+YoxKOOeOmDW
1uuQg748JN6cfDUojd7G2UiuND/zLCe4VfAnAnGKi5zRvuUpTkrMjSikehnZ2wrdxG3gR/nlwBb9
hsCb7moYlbG3wnQGGg6mZ1V1g976TMIg7UXw4yUfylojEMYzBFwhLwrsUUEdwr/KJdS3lo/ZMjzM
er0dm8cSoPm29Nxl09VEWzvgkxeJsBB/BMVtB5NwR6lWnM05r27T3m9v4tAX7HXNrDxKj3Yq9YGz
ZSMZtdSZrGExVlyhOSe/bPLckadQVoNnwVb40fK87gRX5Jk8+e7eUgrej4/EMt/YRhrVK6aA2b5s
e+dJ55kNdMPx9wXIA7xXGJaJS87gwzsmU9fF2S3loO4Ih/BJL3dDeWRyan5TFFlbUVh33nBbBHm5
UaNogAqZt4JAoWqNG9y5JtW1f7GmOnps0dzfDKyh11gnt4byu7UkwmLlxV2xd0qdH4O8DU8BRNGz
NDtxlQn7YzIKgtYqM4Pt0k+7kgXP/dSTreIanB+jWYAVsrp1lqXpXdg35g3YNG8TajFeRG61z1LH
3xYCOUfcm7CW5qpYPPtVSGZYKFFWFrCOxvGNnAWDCbLAmxR3uXXHRR6taOCaC0VZuZrJqthaYDU2
GUXQBiHNueJqI4mDfDiThQkGVJcANfU8F4lki+sZu9h2LdhBPu9SxXId9cymrN5KGOPGxrPwvOgC
K0lzJ/O6vprQLh8R0xAJaMQTu0R2Xrlo42tnwElYctlSeruTva+nmAkQ9fdihwuzde32cot9WN9h
3ZCrIUpEFe1dpCyR9Uj6iU525JSNAO2kNQumXSlA/ti/Q0iFfxYWX+D3REogGLmXyjWlQIKYxdaT
JbgWtqZMk0u3Nb1z58dh/FGLGcBtb6W5syuDinU4MpyJ1x+S68Cf7I8BuREmAH+rHdZtyEBwKxBU
yWcCQ8r0YqxsAvPyiviylU4x6pb7tjLa4X5IEjHed1nSY2CIIuxR15ljDulLlnXtXCK5gpyFP03S
oQKuCcjLU+R/brjMouilwC+VM0q1Fu6dURVcnkx+UUZOs4X6BsAIvz5qHC/a5GkJw4zSocsiZi6+
eAFcQDqvlwXYC174jIJ+WAGIIIKrKx2yesow61DVjklh0NZHCRAdRKpd+FCiBmNo2mBVgWrOZp0b
y9Lb9+Pnn5P6r05qgcjwz07qm/ZrVJU/bMF++ZFfz2iOvQ94Ndl0McoD9rAAYL+H29viA3Unuygp
4NPyt/59RrsfOLgDfg6/kPm+8Pp+RrMHo9XitnSYfHrCNYO/c0ZzEfzYT3EnIcH0UI9RDtBN/TyU
ylQ/ZyMGy9s0C5w0WDuWiYmrjTL3JgClJc7CbVpFAUkA3i4MAxZ0q3FI3HUWDtUIhcVxLQSIGVwq
1SVco3d4J41cf5Q+Y1mGxjhlVvVQZmD8SnO8BUNmfinI4MEdyPYNCzYhIwSy2FQH3CRVbGf+sK8C
kpOYrado3ktyxaISnhCaFf+zYRNWwnQrOhK21KwqhABr3Xn5neQ83INqmTdOkJs3WZZUwxrIBuqk
xm4LmsK8bnkmOsJ49EzjMyOyeFMg6gLjFXjXwC4S9vJzetIZ1kFvkP2nMQUDKzjUFxCYG9+1np/h
uK/0dDv0cxhsanss2q1T8xuTmTkTAauavCYvLY4vG05nhBTRusNE/zkB4vSoBjdOr6WtjY1Kau8m
aU2ep1PChm2du9BBOvhiyBkDHZC4Z3bJdO/JbgnMCevpmQDpkn1LQBo29u3o3hNOGDAPxl24Bkg6
XCRuGF/SgOtn3ERkhblCmxfkAw50upkqkUamhbXzOjeOVuRN1x8JZmmZ4TWpIu5yoG9TJbmw0ADh
JBfh7N/42UhkGtI8Lol0Tmw4WhobNlktSrUbN/eml66HrHTLb2Kb6OeGQiOfRJyamL2zVSZLtoJ1
wzdM12IbR8yGVCIYiERkzEIl7Td9FXvnhh45WsE/iVhCdNUZRSw1WcXI1iSB6WzIYNyWRDwdQwGD
YdW20v0y1gHQAQrba8+2ZhYUE85flORT4Fu7hgXNiQIgna7Msje9+ohxfSRtPJAlYZZbPgjQmcUQ
o1YX6C3YIaL4gtSHuAb7KZ5m1AV9ocSJGqvE7RqXFqEX4CeFs6Sb8umdexhXCJGswbsv0CGNG8/Q
QQ31Z/DIiK8UrsU4YDrdmlSPa0drPOEu/NLqmFZhG5xcFJlfCvZMVFO5l3k0dlNhnAaEFESU+bq6
VoafnDAQx5duWI6vdhFDmsjU2G+nmjC2Cx1NHOhUN4TGGLlrxocpZVMG6U3AAOwAMlrrcY6M7mC2
hbcrOTRuEz1Z8zqGnUTN2oYFd3boe8t0dUo60uerflzXgCiG0wyor+EsQVdacdKQ2jcUBHGapdEy
3DPKIELIay544qIvvCs9FyOp5tLctxkjiDhi48wVJ4xhnXogiFitJtdGVeXDDis3EERpmW67KXJ/
fLbR3e2BYjdITE11R/htOp+D3ngz5qDknjJchNI+LhN53VX0FLuuiYtuF5G7+qxDUkVW/tTHEG7Q
oO0FmAeYSaZIQcwYJW46nkTTvWig7l7QYHXNOsGf4wLYjO2lcUb57GAl+cbO7FH27pIBKtV8P2T2
UB9GipAKGdikN35tQFRQCtNDmNpnCK3cj6EI8OeneC9XsjfLVTY16X7Wjn9MYbShR4KirE/aGqtL
z1El7o26zfa+H6ptbkWhsU74rshfo1zG8yGcM5tFc9g5PWxEJvX2ZeWW2Gn91Ai2RlIDVCZCxXqo
Z5FsTCdHm0l4epR+bhsvfU1RAj0C3hhelKmHdgvXWXCvCT1sjBSEbWExfrpoowgusNOnauvGKmov
+QsC/hkMrXxFd4hldeXiaATloNADF9h6oQSZ6CRyAZcBcSrgDxenlnTbiIXCUA9wBFqnIsELMyTR
rbLoxVVV1kgY/DLMHywIvU/DOH8UXMLMTBVhG+B/TPvg+qN3XpRzG0ZS06az4+bCC6BVbcsZmxR6
5BC7PZqGO6gI4hpEGmVRAY7DuhrBA5ChN7vp3m8q57np2EJoPZDlhmrQ2lhJmPvrgfGwWvVDqvur
gtyw63myFASUCt4G4DYdnSlxQ5jYqcineUK86HWeTNfCCKPwCNFh9K+Fn1m7f+qp/0pbRA7Pn5pK
buKk+rGaev+BX6spfxlrkKbAYUKWxzLX+Fc15QuimJgyYBVBcGQhHvp3NUXJRIUDWJdRyfs45N8T
D/8Dh7tJa09lxI+zKvsbEw/r54EiWQ+Wb0uW0exRWXr/tGAJRyPiTJHyYtAmch47nbO7OIewJRd2
lzNha6DImncAdYALjhpget7VLwG366OEV/Ii3FR9hPajPkbatH8p4v9wnfHzYpl3Z5tMg3iDxAWx
AvpxUh/QyIfWGAh04KJ6lbGAamvG5amUmg6qSfKJLYI5rBX8TPEXqzRnGXD9uEtZltqWwOdjEokl
nJ+WkmFs5zSJCbHvUfhcNKQ799ArgqssaKvF5i+9E7CKkiny5HqXWgTJo5W2ySc9l/MXr1fNsKnn
yTlGeaS2GardfZe3PXrXpnLPXuzDH8BEIYEIFt3Jqh34JJgyQduwCUl1gWdFDKq4ie3JrFkWLkeZ
jyFgNTKhoIGDqkEJFxsNnk0kukPq2i8ARTKoKKRSzhhPLj2FHxY3VH8XoyrewS8qFxeC41PoNUEQ
r/ENpuhzhfnRaFtjS7TvQ88kGxHY3PDE89y6vG4pdbYGFgucNJUzHICgMkkxZocCi1pqNXvjwJyY
Bfia8M14XdBfPiN7RBOGoh4W3JiGG7eduo/Uu55CAZaP4GutWEPfkL578J1sAmCCvkQHaEkMCBwA
5Vy7ueNETc+mojbcMDM2X3JyvTaA2c0W8KkOtmPvtMkOdDygiYRb6U6HfgShu2ncfDWLuHuwKNe2
ZeeN/QU0sJw8Sxsnp06Avq4tZ2RPjLrW3BVWFuJYxFm59PtuzfBNRLNzWeqWczKKEtYZUCKWXRVh
epsa4sxBDrZtYHii8BqlfGb95W9j6Za3uLP0TkXU8MzHYjwBCPLJ3CQqYWcCOtq1HfMykEREn5OS
/qWJbYQCODJQ8Qwb7tTggkCZ4m62p8FZdVXPaoJQ+o0vO+81JsTpMIPqIpe77g5T0hJW0NkdTitM
GROau0EQgjBAAV8cD9ZlaPj6SIUZPsE+7g/+GI8MEjwZfwWdM9xYlaUlVBmv+Gp7ghRqG3jHimBZ
7FeBFTXJimh46aDVIXRpw713H78PGfpfJg7M5N3xHs5youtV44HZXkMubyIoD2FpYaHoMsKuCQvx
V12b7m2zGr9k1Nzw9nEYQRmoy3owrzD5tsnrQJVTH4JyEPYN1Xp4nPvZuchNJx2eCbWMgtMk7ep1
NpyuBz3V0wp4VmN0b2XYp+joA4qsNet6NhZd30ItpVAEEjlZ5bRmT9IRMTkYc3KPm3iaAN008KeM
sMTiVhHUFW3aPo7qTwsvHGesUQL4wyJGLG00ZlA9QdZwFKA7b+MxqTeN6VSvqvKcCwtWMZe6NquL
KVPZnYXEl4chBThYjKS8wcuNDrPHerU24KhQXy+/G9Moed+GMwa+RioSseNBqI9dgo1i1SYD715H
3nzA54JHlTzOFwIgqpdxsIEtBpIKZsMylxEds1htsLXW/WczbXvzCsyENK9R4Tj9ukbn/NqqHFYj
pdK8e3+UB/zmMUHtdIqs/XiOZkY3XENKm59yBdwRm+/ozEuMfWiHOTJ5jPfTq+z71qyPxPCZ/A/x
IIHgOpqsiNzTyiIx7hkmVZ4gbjZk+dpPHePCqZ3VZdVin2iUxTvGA1UZu7HviBEXRlvvG9/ObyYC
W0gtXfwoK4UZ8Mxoyr4RVcWNBbgyv2ll3sAIYyopN/40DBcaHbe9MkmuLE4FOaEpj0SAIuz6YTmV
luUviQJQh2mdZdhvStV6n4yhHLH+sFEK1jmNPTkOvjuR0BsTuLeKG298qSyjIgNiCooNW/tqFTIC
AcOhMb+P2GyU1T06enQhQAap3FuYuc7kWjn5xkCrM+z92Mfka/lsapFdYpEWMg1xo5jZVewsqQ8G
LooT+veWRWivcVHFvXyTQ4kobnCseMceeJvalTETqy31SeRpdQl5ND713owpoWv8/ELjJmZsqVsK
eyOHPYqkxMOTHBoPxMHxFJgJ6twILEHVymoKz167dL4+i2TY66upg061LwmT5+k3uGm7JEUD8Y6k
2OmQB75iAfLxn8Lxvywcgz9dmd1k+SuN9I/rMmEvP/Rr8Ugip3Asnhff915UZ99HcSaRnKbLHMxb
JOvvhdt3J7K3/D//Nih/X5U5H3AfSw5UW7zLD/9W4SglhetvqyOLJIYlCTSgfsXEtNShPyTitUO2
qJyt5ig6Q28cke8ASnc7p+j8M3wjJhSSHFuUlyqe5TZr3d54jAEvfMkpeSs8NjwAZlIiCui0e9xP
TvvAYCa/9KMgSW87t2w/oSb3XiTEvWNssV3qxtRmEZW1PHzJizvaXLI7NwuATmIsPqV1Y1QvJYhl
nvkkVe3Zsu1R6g3raI7telcMYxu8DAnot4NvMlFqu2Zyn4dR9+j3cHRDcl3csnbVia2DdqhcB1Ht
cy51RvwMwEMVBwhvWbSrVZ+5pw7UToerMS/wFnGXJ7FeFSPxZ0wVYjgr3s5v8rm+rpTi1401T6EF
DgeO6tAp12n1tqiaJdGtlGisgAraYQApM4O1F177oIX6hfjP59mskqnocY6G6AJGnDbYvkkFQcf6
No65GmfgHMg1zFVWKon5ElonA7aib2eDHJO+dIhl8G2jYOoYiBC/iz83grVmCtIZ6/OAeHbdIvCN
vQw7a8+S4cscTpOS2boriJPaDDj3MDHBXYz2dqbD9ppgpMVfULa3ZuqHqzkwHGasAkoZ8d8XsWEM
+wjZ2X2GTDhZOYqQ4gECw9nKR7lzg3p69eo0244w3fBNTvhKK9XsBr8gcpogZwDSorioqq7fAykD
2NGUpIJAseovfGKMvT7OdkVRIr1nMngjbbBSQ5zrjSuijDBp6pUUI9BBzUF4bouxwFRnAEmExO6v
ZmOob8BOP2ZVEZ2dqFG3Yzx45xyS2Utc+PBVAys8tnWsz1wP1Q7AX8LJqEOg8tX0EXm0Ya/HHgh2
6LG7GK3EQ9adhU9xrZ0DwmfjBgWa7lbgywB3eq1zCgm53hspBjTULkRwPNWNL8G/5O5j41rlPUZV
/KBFGEd6LVNYJMh9Wk+vUcXPFyXyKDKhO1VswY91FyMF+n4E4PjEysi5DGYwyiurluODCCxFT0DU
QLogzvNvFjtAEvq8mXUMS4Fym9nACsGsyFv6Oe8CwvND2ngbBavEQSekvdOycIR0l8z5ksjVDzd9
FNmXltaolgUFcJfijVv1xDmeqdhLttG63A+hV38e7fij1bC+6nLfP/JNg32rHbEmwsm/mqdcn0N4
A8dS6PYhspz5uYeXV+yCUdtvadWal8ZccpQ3jeMdIRIGO5HWXxfa8sGSZrPFKYj+DHcjzhe/fzbd
NP84UWB9RJufyLVs/Oxjw5BvM3IaHxgbQW9EsbwNvLHbJWQ2jBUsGpJ9832KTP2mDEp5HLUKiGSY
spSdO9ElN1aaMHeXMx0UbWFyW4apPmqjptasANxwFSOziqWv81XSGWoj4FFuq7Gv12PIFpnPpVt5
RACsI8OErqPGY0Va4YZG2n4SnuFgIWsfk7m9T2vD+6JlBXmWAbkJwGSEjbK2Gas9eG0qLgtzCgm0
oMqiw4YynUQXgVDeFb7vhlujV/dz7sPkb83qze3hrdTkhN0yYJ8/N2OFRNdipwGmCB9plEbiMYpx
CrhNbsNcLJqJtCpi44Rt9S+dNDYoeaJ1mOF5nTOLeWuq2yOchuhVESz+NR8pldXQnOw+HDHZjXpD
eIDzjDQhOTikiPgrPY7TydbMTUXm0r91Hb6FVSbw9Fnw0Xct1VUMS8JnWJ4q2G11Z2HpQAKBjiop
UXeFkJkWOFmqD3bc6btqFApHfzQ69wgn/M/ZWDDu65PeBqee4wfBVjvdMfbyT9VQytdeIr5ifs0E
nzkyz7nedPRtZJV4uWn31MoGOkxSjmU9TOzWr4mponuNesCBliPJblBJfIGWe8AWNZEntIgtrlVC
BFUwymrdmfoNtVl5Z43udBEZISsIhpHrKA3VhcwgmXfYHE6o5bB7+LX/JgCbf6sM8SWpGxsM/aA6
7Bo07aTNbBt8StzkRnY16ti/CiAYnWKzohRM57d48aUChMXKqPVjZbb3kHjMtW+14OxCOgiAcvEu
YbQE6m0OcGq2FbpNO3bWABgUgv/4Os+GaCf6JNy0ZWt9TBop9mkkCQlpvLd0Lv27xlYs9ykUHyKP
hRgxU/Dd0qzY4i6X+ZWsMGNIVQ7MRc3oYIx6SlZu4XZ7YVnVmSu32JQE990mU9V+aTRQhJVdWzll
j/CfIjcUR97htLHHGsM1QHjahUwWt0VoSOwxE66AEmWhySRpMykzOWGG9ojdKhms97rfCMzWL3bb
xpvcZ2w9eNmnTlmf06bO1ozN59MwFhinXTXGt8Jv8Dupiuy8ImbR7Wj1zcLnsMXS1N+npoujRIzt
lozXbIdYx984+GjuSbJR1wx/uv0YOA3vImlvhih1rG06YxZfCbuA+9XGxsXYX7aJiNeyHD+zAss/
NUhXdtHoZ18KfBGEEOBC5rH3iVXi1zZL1AVoIo9UnizDEMyfSN4LCEeU7gGnsnlB5ojYDIkFWKlL
rNNcG+lbkPrs06AkYYMvDRjKYX5Ou5xARpUmu7pLm4uegmTbk8l6IMdH7TxN5WXAut3DJoMBUeBt
W+W6bjadZRhgs2YiKOpqAG6pyrdOjsma9/6Q9BEcySl2D+PgsFuQV7MA+VIKVo6sDu1dZcm3xqzP
fe9TOiQlw+UUeFVrGjAhjWeU+RBhCcvbJdlMhZGbpGCZ1TU6zLNnqj1bz/0MEJVdWDYuM4M738Cz
Bicj2pVt7a8aVLkrNyHdR8QxmRQ5nAWBqbAwDGz+etznbh8cYDBFGCSKMzlet1ObxFilTOKBK6Nc
w2/BythbmyzJ8r3q6mrTzXW5EVHlr2TcW/sSXBoPYc+Bs6xtYFSG99AJOznMaUgEkrS+NqFrbAnj
QFHLPghKTi05yLKY88Dpz6NtBW9JMTUIrLj8KmVgyRrKs4vilsN4xuwneyZyQd1f6KINDsBqsUkl
s38suumcJ/KTCL3Hf3qp/6aXghf2p63U/8tfP7/+2En98iPfp/CM2sEUMsul+X/36f6rkfL9D0j9
bIdJ+vd5+ndvryNppGiwkDqgBXbfGf3fmynzg20LJ0C/5+IDgnT4d6bwy5D9t6pD/i0wFhf7lO3Y
BBv/1EqlVm0LxZYfGwPadxLviLXoOewf3q+eP5ym/zzrX14GuMOShoByGDXvjx3bbKmWYd5gUBcL
64Hyd9o4FA43xTgA8fjz1/pJpAFRiJUG6BS2J8Sli3fDz298CHwXqQoGJ1xiL4Mb9qbDlSsxWIoZ
PFLtFkCY/vwFnd+tMgKJ5pAWlxWtT/yLuTSsv3lJnSnZUF2HIN3aMGIIXHWnqu0BAlRGUcm1H4zB
k0kqIvw7zFckDZA+M+1hlRDA1UhU63LglADyAaOjZlJ0CKplzTAFrfm51El7amBFQGGJgv24qL0L
ZGWcxxpEHWEM5zzDspAbbfdo0b0eg6Gtd0ZYJNfh1CXXrDwldSCykP3UmMUFO3NQTxT1ZxbW89eA
ihuQniArsI6uzH5KtqOXl+u+zpk9wtq4EnT1/jpOeTbZqi++zc5c3czOmD7ahLiuSjPMd5LgQALa
wN8u4qyDWcHdb9Di7/0BmURL/O+WsTsHceeoS8/qqmsexxg98sx5NfPIOBD03YDWNcZDA4SGE1AH
IU5mw67elF8UJzSW+hxUMzF7ZjP69NC+2JnKbl+SzMBas9Fx66FG9ybCadXLstmZFEHNdbrzStak
VMlc52sEBlBtTacoP/etV7+khGJ9THG03wWRyVpiMWR/SX1VozYNiE3AYzrBeDHSRO/awWeTa/pO
/DmLc47MpBT5jZnj18GyHFUncqv7y6kvR0KlZ6y+YdJubKyPRw6xSCEbTeVN4lh3MciwdaghQcZN
4MINMduXwquGXaXNbucP6CSxxLrFl7YoYtBq8dvUpvUmcgiljhD/UTLN+PG2ig8HVkh+1eQFC2PH
Ns6wruYTeZYwvpS2sgu3HExsz0mKvtWojHsBb/gixLZ5GMZSbZ0pyU5mGvVfIuV2nzMLVcR2jhh8
EFCQBEc+ArWJQ/et6fL1aI3tdblEDWkPpigTyZWbCeb8nV5lWfQYKMKhGlJz9kZNsh0ALr3mTKUG
s4XJwofACq/uLlNY/Q5GcTQPrumnryit6OMN75MTopyIK3fa4kdu7sIxt09s3W8J9BmZ6Pue4NLm
7sHNP1w5KE3RLQ9fdYFwU0Kuusrscv68mJDIu6jl51pn2Q3xEzZOm667g45CCHZH9QkebgtD/Nno
W9TVTGi29jQrHCgzYOWArQJRkv06soJhNxXiXNLFe05Y2Yck8xk14MQecFOWbkIHBX+jrzZun+k0
B7FaM+qcVTpssqjI4P/bS7DmlDdkyfljPukLUh4jUiNjdkom4ZsgGJ9QqTDeWGm7V2PEB1E1m35C
c/sg2tSPOmCQqfaH8cGbunhLn40kUk5xm7FByBCuysZcenS/LPfjMLveszZE5O+8KbNB1frY50Fn
GZO/U6nCZb2Kis7dQU6do7sBn5i/c+pkiK5RrvVIyoq2HG8j14h8POjk/caXAcQy8EIKjs+LXcc9
+RxmGYKZHluWZk9pj+l112iekV88HfNFxZDUjGNGN9+391nBmqPZW4HKXog/z+7BQCT71ix5DFeF
hwfGJIzCCydCZkPHDtkx9iSBSw2aesUEDZm2NCA1yW7h7dkYbBgIyINdGKa30hneOCRGgfVgxxXt
sWqWf+wx9LiHjjK+wRdclmsg9EkjdpwLwjx5XbJ2J4Zd2D1rZZbHRNPRQVhYRoJNSLipQaTsZSME
raLHwGv3bpzK26TcyhqzSKlMAoiNCU6dgcjvk275UwOg5R7/GSp1Sui+3gw0CaDjRP1VYB448UaS
aIdhsLqsGfPPm96NciTz01hd+GYe3OQycV/zYmEEOkAjdqHyqD/HzMvIsSp4bwasfUYDRld8s/02
f3LMjrDBLHXnDQKU6j4qYOSsmPj18L0qlr7ct/nmnyrwv6kCbSia0J//2IRy9cqq7WfEyy8/9Gsh
6FHSoURlcG4KakpinP5VCHoBiVGmJJMJXzdaCKqn7wN1TCZUS/hd0QJAg1tq0e91oPeBJ96i0pCe
eFe+/p068HdFE3N7XC54N02EDy6c0B8qmNLsU8Ak2XzwIkvOPNVEeYrQzD0Wi6o9iqRc/+bjuf2l
xPyfsi9uK3JBMID+rvCkvnU8H2s3ml2fmfSPL0icNA+J2Z0OWqft2TSGYe26Y7L/81f52aqP+gVH
8sI9leDhf+ci76Qyh0bGGtl4g0fO1s05q5gTJiRybE1j5Nmq2nEjmtS4U6Onf2ma/rjspRj/qb42
LRcwATU22UB8tj/JSAA/kqI3ed0BU1muyVUnAQWrjHkYGLyfNHiUo2bgpfZTiE4Lh6oTLuHWiQHo
CbzCPfngVrR63yYzbeD+jiwsLf48ZsBGMv5ujuUWxWRuQFvVdUp+ogzVoo71p+lb003ZnZP6BMRr
fz4whlsmx25DkrdsnsOkmfbhUFBo1pFFglBFeAZpTjbL3//P3plsSYqkWfpdek8eEOZFbxRFZ5vU
ZttwzMzdmUGEGZ6+Pyw7uysy+2R17WsZmeHhqqAI/3Dvd3WFcI56Vd42JCM/EYU73UP2isDwt/KT
eowCpq2H+U/CjmVHTNLwUvQs+Npsqi4R87+gYfOOpBLB5SWJ9PojSWf5jumFPzhOqX9pscJjSXWi
qz8w08ccINc1tttVWOXxmIM39XBM7QGs8TV1txWYklIBUm3GdznVyZ2tlupSWz47c0ICybxy0+YB
zSR5XgOT1yDrXHJ2nWS5WcwJFKdejluTkuyUA9t4aEuSFNmPT3tHGaAnu4WPY3bDS6aXw4vKFueR
uyNCznQRVgKuQ0901vdcjzwPSGKCdKxm1kpR/Y5xmzujZKUfnNHnGRrZsptdhW7V0NKDggj9hznt
/Kw3/JFZb9pXXDneJZpi66jiznjqyS5/zbqxuqxkhUtZelwRP1O0ZFY50iI5/cKSBZFC2EogQmM1
YH5SIr9KJ/Exd8ROwPao+bYi/jFmjmoyHRQLw7OJSrCyevU9tTzOjEPoO9K+ONYeN3d25YhKMSPl
qjWrpgp10I68FT1EE4udb10L/7RmRPk1Hg02XoSn3MIusYPCj4ffuc4WG9EoGxGc8hwaRv2RTmp4
iajTb3w18J8il2MvS17CxsQ39kdN3kb5+rBryr7TYhRUFlEdoWNlaBF9XqRDnvNTRBk2/DbydF6Z
mtZdbHEnosH3NlYleePD2ijJPey5rjmppC4yg2AaQetvO/qmihyOKLo6eqS+2VstN9WYzM/Iz9N9
VfMwFI3Kd4x2ul86vLunlJxFNLiIFMgFIhw95j5m/Xqp158o1PvhN11WvlvIPgG5v3AnLOA9DCP5
/Tf5IN+L2I1OBRXOiHHqBCW+vIu9P+QxUyrDbIfP0UalOCat/aGTSv0moqh/iRGGAkjS8nQVpzC8
ZrbH3Gb43VmuvJWZzY9yTcqcEm6U42rdDmqUvJOlad356Hju+jkynqq0le89aL0PjRlTuADO2eFr
qT/M0gaEYmr2IxIljx1DRhynhw73MyaxsgpSE3W43+DB+/lyXsJDwLZQu04IpgmCIQjgZvTm9lW2
Wn6d6w7sKtk9RWAw4T5NRVYGzqinh64W7ATZOqV7m071WyKu5jaVLBODGV0CM7vcv2T67JqUwyTh
dAi7PfHq/d29M/xYedKmt95Toypx+DA9q6BjdYtWhaZOTssNpEzsa+jge+uKYIswAGuanw1v7oLa
wTy4QbPAZlYtzo7foU2StmAvt6mnjqOpr2772heEnGT+ydLy+05vtYdaL66a3d9a6Fx3XuLaDwtZ
uhsbnMxtY8ePkR3dkqNtbkEPxIeYJuFYivy5tS2kPEXUh701fwHp6ENr6H/liSiPWhV/z72VHJPF
QaBv9PJSs/gNydGiDYri7peRtiqM0/Y8dSraocYwTtOCEZooNjdAGEVEjIzp1xdrvtF8OdDHEJzr
ZN5Jy5mspoWqlo30I3W0hL56Aidi0vXYJtorH8gJL4o/aKNJ4DLtyt33rTUHvlVd58pNQwpm/5yh
MgI0mo07J+GBVVgczukcTWGPh/K4zNxIYQzMiCttONCQzqxKEPrUI2tHUul5LCsot4kO7Iylrn4e
7dQ/MNJ9BNbtw5Vy24tR+WYRCq79dyvHEcKy8vFNlwv3cBMX0KKETN2dY4wfFdL+S98S4F4JvT/G
IyYF6gKHhVTkMBOP2m+T/Rbr3Jh3Hi9wbzckvObIqOnCrKJDxK1jQOrPW8wjPTvwhMiwje9NH549
oMwxQYJVUzwA4cjzd1+LajdwcOTt/XQgfhyJobf1beR47mCZmJ9M9UB1Rpo9DGH3KDlf8SVwiMD8
zSUSIclzdQNmV55H6KIheWHiyN6p3ZpJwlPVhuTtKrKJ+AWyBrJP0mmm52U0M9BwDEa8Fu5DsTUH
rT4ZjbN8MmCxj2IulyeZyToOjNY/TIvtH8s+mu/T3MQyhz/ylCMuChxRlPzcIZ8WY5yHLeaKB0SW
aC6j2SApoxlhdktvp7ShJHOhWDajDXkTzHP25joA9zx9HndWtDJ4/UHbqYQlTx8zPDLYF5IuNB7T
1JzYxSIFjLXYfym82NjD2zZCx6yTdf0dhf4YoVb3Ebpt8lG7lt3ksWRb5hNSpqHYWDYJlqFyyB+y
YnWbRIt78acOtx12TtYaBVOZbWkl+Y3Eo3mUSemyBQBPeS6WyHzvM3dm22+PLGMF+oJzMsegtTMj
03/Lco2vtNzKmbZ6pg/HhT4+kIiw9r1R2O8s9NN0uzDpuFhdDIfCzBz9xmitYVlnNnlG95rwch6T
nMhAva7Iayfak7SQxB6+6sxgz1aMa10g1cM0kXXnqKEiaYR+9axNxYoynd3M5edXJsfGHJqLr9ra
Chpo4OCWazslXgSvQgAf376bBftJ6KjyS0gik4NGQrrm3hCpt5ZIWWbyHiqM5YA9qCKdNGJKWMnu
FwmBo0T3J2rA2HnLC0dyCv+pioIU6lmLrjJ312cgp0xwo1U4HdtrCnECYUgl0r5b0lS7arVEKT2k
ZrJDLgmoItYZV5UUeXginEl+TbJfJJpRbpLBsGgz91SFfy++FBDrp8yY218yczNvK8gqpE4GiwKn
jWi3kDLUeZxyRVm2FoxVKAYr32Zolo8mmTaXolmWg6W347askYagvqQzLyW0sy1mUF7ukJ20a8UO
9CUVxOvFJZUGEanylrnT+il89WZqDmUpatr1UEZu/Ae9IMhpIHkFodfKuOcYrH6Z0qmxa8QOOmzK
xJMTcxBheeDjsPqf94mhkS6I6hcYhdI8XF1lM+9jpqdnjKp8/34Yt3HMu7ym2HqXLaSOdl7LX9+p
391uKo5sKvWNGTO19spp/uPNMgW4EdVhlaU+NtUR2cO84nw3NRlcxxx/+MO/72H+heJCyoFDKLCg
X0Kvzwn011apEX5e46/tWK4KdYp8DkPKYbcKVKaah2KtaBYTn/3AjfnAoe9tq7HiYved/Z81NGvK
01/3BXyW9ZMgCGDQzTz/r5+lr826JPatO1gplX/gLL195zq4T+KO3PLZoiBMfK5sh+b43o1r7D6t
bR6Wrv6IUcJctcpUJ1Jn5nM1SvXW95Z1N6Rieh6puHf/yYWjOf6XD8s8Hv2+Z6/+0H/6sKDtc3fQ
zPaArgd3f1s5j7PkQcPbl9xpPb86XkX8wIhmZSnRtd5W5z11yiHLfGaSutllbvufEIB+PKJ/2bjQ
tqFXwnjh0bj/S+Mbk2QoiKdoD2VpKmIIfDPatl6vLsuIdKlhCLflaF7C2TR58UQ9FRTyMtDdYAXA
2Qz5NcOxfyJ0ik0NwtxfMi3cB89hPYsKeTlEWgP1VK3Kin9/OWEG/cv1dPHkMrygqTYd958RMDZK
OVkgAjlMinfa7KbQHlTpz6j7J06ntBq3PrEcfwbk4wfUaCjUDPHpZfJ1BNAfplidQo04i20vS5Ry
jbDeBymrG3ha+VknPONDWGC5b2QM6fncJIl3jBwj3+oWDhBk3kDTOEpwdKf2HSJ+GTZTSb1KutCF
AnLZVZM5n62Ear5R/bit1xMG/JF2HeLGedRsd/5TerFub0RlEaxnsrWnaHGoe8e6IKSBAyzBIUcj
7SHdQ9DFv7Tg5yL0Li45iX9qdZKS1ENVELDAgmAt23GxvfklbGVLT51Hy8xliDxQYoZHyZH1ihp0
ddYzMx5e4kXDt8tuooBXiZLv1BWLO0A9H2MuUkpKqza13RTaMdAqNjBmVBD0awJ6aAJboPqxtivP
SbzUkWUw7TRlfnQdttjHnJIGVML6P0QU9NFWb1lHBszc0SRvGPOKM1bH9pdbmJPkbUxNj9kyq7ZI
WfjGMWQAUolsOpJiopR3J4N9ARvqgHZaP9B9c8SSdfrKrgDrfGXgpbS1uglKXy43PxNQL7Hk15z1
+a5J4ZD3A9WVzpj5EC0dDUVSOf1LlxYfbkP/uEyGfGciDqazmVNE0+u18/PRS4kU5+Lz0tGuDfnQ
RzaUDG3MId2zIOfQw4tQHDvbqz9Bpdef1mxQG4pCsGhn6rkzO6+5pxP1Luy6EOKMNP1OgUcIE2j7
Ok2GedQnTqNu7e2qxC8C3JEkclhLgSlkLtBWGEtcHps2o2upXPwHceo+lGbTv+gGwnVRYQSwW5Zw
ukWHJY0fA0C18AboaqN9FRkDJXLTJRCg1OUJtjhNuqhC+OF1dEaRZXUuqpSFZwQFPVL9yeD/7PRF
fdfVxFUpF+Ld6A43dmothyrhnaikYionRl45ExlbJWIljkt7dld+iVBvcBK8izEyZmklcKTYkM0p
BcB5cXBV7xteoHschHZQe9Xw4uGw33TjnO69dQLke7SbJQkQB5fIiGePgII/UDPiJUy9Rb7jL74f
JkR2Xd/Rbut2fGdUVoveNHECgziioNLWwnn91JPlM8Ty0pofRl2s98Aci6OxPqrTer7rxFtjTOI1
ZRN4tZuaMgPVq48Ce0TKZGRtXoHq0sAnk6UecNFzZ+qMUuTnXSyreFVrxQKWMY7/ZC16meuYUFwY
rPLt8Fifl9iZb6aB6drPzxB6MoVEXCn9MPXafGPFTDzMdlYPPxMf8uAKvgrsacdgcqJKuuACE/Oh
sCiowEd5lz4iv/5nPKDFGpfBUnS2DBy59Osgb0m9eZdLBkJjkvxpvGW+WXjcqmCaY4qRcWIW5sVM
r3T2UVclralEe5KDJYN1wLLUne5VPzCcqzpucTwSgzItfCPMaajN4oVHsAZS+SRwOTH+y3U7kL1W
hz5+rz3RwLg4qnJVGk+lfSdyx36k4NGRlDkDpo6sYSK4YNt+w8vPoMzuRvUNBUfg3ujm50rjMY9E
Uxy1dbgCz5VjjY4+Ov1ManDlEjNDqdEE1ZLyXyrBfO3UwhFnGvz1P/Obn5fklDO7rerEOmq69lsH
hkO57GrcvqKkWFKtnu/+/tNMGV1Ki9EQGYjRVTeK6iJrsWqV2JJ4XaveaoMy3WhjZmr9WiuPpZnc
4czh3Ir1jsNdE+2vuvDrjymm2Gl0koVGl3O2HgmhRyKpmm8dJ38wks1nhC3tU9jimz10Gc/0+ntW
zXoMt1Hdnou2YCLppy41b97wx3mJzufUpOBL1qk3dcn6FqBB+1j9FZwTPdEOKqo/EyOK71zU3juj
WX8/kBAOtDoMIx2+Dkm0xfGnvPV8JqRxXuVX1A5MkfBCbx0UGU8/7wajYwTcezh8XI585k4MUQfN
tu7cHzg2wgGP5T9liGKf9zQio4DEgz/SqamELdrhIHEyPM4OuNsUpfgRu2dxnCFQXBazry62oIgt
13tAhC5WnnZEG9AA/tuWIxJVYcXDyzxSJsuc+ZxeF+JJK1EhRJxjb3XryffEKaIT8wsn+BkJAtmx
jp7Ap4mggODjifKz5TSR7OoRLBLKyy9ktQ71Hc1OyYO9Z3XHFLQueChmfag/8J8xoB6ZGZMxRavQ
UTibjhq3guFyyMueH8/PMTutnhEmR/MZd3b8Slc/y80syrWfQBV9mhpklg1Dm2ei65eDhhNnDmDj
cTF1jrdk4DmC1MFbyxkkPZ7Jb03ToytWmvpDFFOZHkkVUaeRQLxPdz0qTX0FXuVmfofQD34c23Km
XhqLcizxtF2MTHgmG6bTOPvmv0s6TeX2v13UGPuOj74hWYMHN/VpQmRRyy9IvZQcCq3ZMat4yFLW
eHfCrT6GweaqAU41j8JLeFSGnGsAdJRuaBjVG1UJjqx+mmEVFXrtU7f0NnFqms4hOyrKibrGGYqp
at4OPTd89vKFJTgj9Z9//Hkw55UJstGMvvm2R96pkpfKEb/4dD8Jbd6VCRkVIDR5oFOqyhh3Hlln
GMnvLIl2Gz1yutxIZ6EjG915N7X5n95aaidMWhrYn0Gx2+JcE3Sm47oHnSdFSybF0u8ZJPCNoQYU
2XjowfYsTQzCb93EkOSNmtBe5eN53XunLurqv6ty/pvCwyDq9//8H5+/Sl6Dads16Xf3FxM4XGg6
xH+zqkzXHXCT/j/+0D80a/7f9JXk+pO7u24j/7fzx7f/RssHagdW8v9ZUVo65h7IPbqgOWVBuf7l
/1hROqjYGEVC0GVhYyKD+6+sKO0f1/N/aJ3gyuL3sXSMRJ7pAgD+p51hQwSu6jFDnhZ75e4UBY1/
B/A7EjNaBWt418Hs32pwqa+pnKvbZfS1jfJKnafV77PQcFP9MetQjoaNmPK7BJtqvnE0gtV9t8EC
nJqnrmJ9Xg4p81ak9oggahpuqjjgLjsIIsl5IPDuomPUcDe1KC4SIca9W68gNuRD+8iN3D1BDVYH
iFmjs6PI3y9p0hxzy3Ru+pZQ3GVpEy0wMSo2lB4U5hhynVfE5XUfuKXIgomUtcBkOLHPNNEdmEJF
V+DKCMTICZyOvf6V50v9CaLOu1lyM/rhQnch/0IcjoMz7fJocu7GaCJ91XAA/ARrW3M05sg65I3Q
vleR/h9Xpv6dCVvrSEgu5KYJcQXFsDTu00T266HdwFa2xlOWs8IFVJ+hW8HJ+zvTa0Jn7YxZdMHM
lDYhdm5jvYrPLbmE6GLipsMVUotbbVHVcU7V2+BPir4VkEgOEPs5kV336PsdpRCLy+aLtUf81mg5
BsneRuHrOHFGTlrlg6H1Kny4uZtu0Jo1x8T2czcQgmRvNSOEDoQ1vsIxEFzpqvgq1kBwf40GN9aQ
8GWNC0/15g6roX3Km04S70igOCs0cEe2u+qYvZaYH4BosEPnXjTc1Dh/89M1mJyr1PNfW+PKRWsW
59lwo6CpS4cvOhFu3q4558aaeJ6t2eeTAt9RV1bymndpkrOkk+S7zWz0QvatmbHVIhvtWYKkjnc1
P8Cjaohc73/S1/ufJHYyI6NdslCxFvGst8G4ZrYXi8kO2Pan8Q+JdoS6Y/ap0k1VtAtiwaS6Tx1M
Npaa3UuMJ3tLa9FvxEoZlJ2WXeAzkh+f/2TJk4hBrjzc9vglcte0eb+PrS8U5Xg9cmk7e7cgcaGW
enlY5BK722ENrqdrgAVS2v5DHGHfHMm3Z3JL5UHivdPYt6TgDt+0SvmR1aYKxkzTEva5PSuyKpnO
y9I57S7zu+rZr7PojYVYrJ0iJRQcWECIv9Sotz2EtrG/DrzCo3CYc+O984uoCqjc+wejr9RHM+tg
geVofOaNSUM9zN28Lu0L70DTje8Dkmt9SMWMSxlqobWJSOtLN31kmC/moAOZ0hPrizkn5BlQO3Mc
uM1SHMh28T4yBBY3uU2G4nECTfsEuw6C9Jy5BGFaRFcUWwmMiEVRVX7aceI/I8n/IopRwmJozBuj
d+bftmxmxW/CqKsw8qLqDVVdawRFwx6am1U1751rQfVliCyPXkRuR6kNqL87mLuXdaexlV3zYLRo
QeBLeF1I2aAC5upW6BVyAW4AZHYZSB2fLJmCtvH7cBk75lW14Z5svV3zv5PM4zpY2b7GsJVtGnN2
A1ZJ+n6gobkKKst9neo52n2/i6zQchv9XYAXCKFKqc0gdMgQflWm2R63f3GMZxZ2mJr6YuPX5grL
TS0urFtmZB9nACFI6sLEsuAYBFXB+JsicJQfA6Cm5mBpXntQug9D0dbn9s5qG+27tt2S5sTIhvtZ
zfwM4PP5m4y892ZDBNGw09gxfzjjPP5WRTK+w40wbsw2jeD+ji2wBdNGY4uY0FR3yexHUIOELLe4
aoZT73Y+yXm6BD/ayi0bxvHcOE0akPlGEGTlniw5ozSoquLBZ6i9hbxI0CMZ62FtQMGc9PKJWL1+
jyYEpws9AGSxJm3cjZbPWDI7Yr6UPi2/FnOYynAw2FLVZl+Gep2QdlkgZryb6GiG/mwh+au6wGpG
mb4y9ClIiyAuNdffAB056AaTxjS6jgHo3GZ30RRpG+FnDiawMdotRkH6Hjv1KxiW+J5jkURwarvj
EI8vJLVXV0XzeO2NNsLChbTzZaTNY2beeCSWuNV4WvcmL/BBUCO2I4+Vl8rqHrt+eQ/gRUGIKCnA
09wihByAdz2gfcjsBhwRW3ozmMo5JZDE73fKc1VGu1yWt5mv83GdXNsZbZFwYUh84lH3MXUZTetc
lMHHh0Yl4I5W8MMbEk8eLa9xjvjaxqe41zwFaSBKfpuYQ0mFifty32mqvszYzW59NhaPC7/xY8wX
/5apWo7j3Nh7dqVMCiK1fOQW1PBgUdpyiI1i3mXWLBiedD1iZjayeWdzHvWpsZxFh8OQ/Nk6wNN1
r4q+QSUpzLuoLloLE2JOsbpERzxP4qaZ6rimvbVYV3t9fR8DLNuv1/OpqSfjQuvVHDgu3D3DdmJt
0C6YoRCj/VD4S/Ir6uj60kkbIa2pSfL30Faf5sWdH0TegHafff84GH37QtwcgxTDHg48T85MnGrd
QBJz/ZJbROuxWeZZ34LrSMagB+3/MJp6iewyM1nbk7rAsialP1SFddcjqrxZXH86trwYUe+I8ZbO
4luviV41WlPU2PIR+CDzSD50qGws9jW5r8xEo/0YOGr4+a25P1Zh2gE7dneXDll+j2xj/KCTgsjZ
Gc67IG7wTswVT16yHpqjX4gUe81oQ3ZphKgfq9l/S0UVc2InXiLPqlWrMQXLbxIM5ei/p0hUH23E
n+reaTC0HbAIKNppx8lZR2WG0i/CoWvaA6irdMXalCY14MXPla/FQti6irdwSBmxmInj7qALukFS
VU4EyXt8WPDJZefuxx/dr1ZpW5o2yYk/Dmr0UbodNujlY4e4eXxszo2BeHTo9vgpU70/8ZMVYOZd
OAha+0mK6zu17/SaQ+D4zoZJvPhd7z6RTyhPSqVPqnLnkKF9eXRVCxanH8rAraerUyzvHIB/WIl8
Zp3zvqrAv8y6pYKw0BJsWrt/d31Q4Y7rFfeIjcLRAl7HzREEODKwrfJO/TEXeAybTqo8p7kzvZR2
Pi0OTT13D6Y9EtrBsiRRG9n4cfzkOaS2lItYHpKFeoeZzWiX2n+3UL//v9SeBlrBf99CVdXvtu4+
/9pD/fyp/9tDseNhTWazYf+r78d3/yZMsvQcgpFIZrAd/q5/ZPr5f0MMyYLIsnGviP8Y5W6ZiESJ
PSE5gl0tXpr/Uq4f+Q//tB3T6VBAmLqEtfABATn8U2CLyQyy7KxKP1e6VieqZ5jraFuG0dhYOmOS
IR0LXflMNmizmygi0e8gB/k9TQVj5xK+zAYBVnvDfMLya1bB2fI6LYVlvRh+wXBgxDLJ2iF+LkFN
BWns2K8Ds+8bFCvd/dqaRbu0zng+6kRzb+KR/zOgefEldvUkP6zkorObMUgqJw7bpjO/tBH5wllH
loXAyBHdZcjQtzybObkgl3ZZjap94YzUVFZp9r+yZYZIINopiBzE5Kwld8vMVhrADPajRjeDxDX7
9zFjMELALkLImxyc4bJRECDlLufePiJ4KqFskfaZhxKf8LORUOTFCUPyoEmzwTki3GU8zc7tkYgt
cWzdLtmLCdaE8ueQMJJVyKlwyQwwm/aZSJ9mpkv3DqVlduBfMW+oByNC7SdmZNCL6QkbPE1hZ2if
U25NyDaycmQd4WrruWiGigYd3jcDo+2SuMqmctPaq6EX9s1A9kTI+9A1sGv6ipA9KAQvYN7dR+na
0VPTzcKDz9gRhJe10i6YflqryB3X/tvA+CbUTEGcsOO6XAM5bBSGpJPj1wAwpMu1JMKDPsxp8ZIg
wxrPrARibKqxJP0mdZarqshs0PdRXDaH3EDI06Fv34huBLY5goR2vXmA/xOR/OjNUXSw6lK8ycVk
obG02vLkF8T6YK8Y3ZTqUfeKl5SSpnpGsYayOuwrhsBaOCISatu96DNapCNTWoBRZYZ+3vgkMLlB
Ze+C9LTtwg+hkgaCmfvtYuMen/SoCh2/IlN2WK7AsZ0QuQo+nbyGnp9SAG2sGt5P4vjdpulZCJM5
stLtW1ug41oi+NgTUroKQ2c+IWSxxTHumxt79nB9jHCw0hr8z6LoYvM9g/7o5ObVrgIo+0xLhBuA
oUHDX7OLKZSYMszvhj4uO9dNo10Ed1MvspamMElChBDZRWFyOErbyglIUeK0AjpBmhotkE+IpKU1
pSerL+rd6NVIVEAyHnXFoymcQjz7s/jA7IJAzMDbnCV4X6wuw2FUuV13QmueHdsUR3HdFCeamfis
HEikC3yvEKnKviZIoCUYZ2ct5IHlGuqzEvNrrDRGKpL9eQDQ9TcJ6G9sChmfRGTf0VkxPrcaFDso
49kF93O88vIq7O0zxKVseexSrd2syQa0GjaYoiYz7vn02TmzMYBsQFfII9a+/jeThRnQmsnF4WE7
KBBOOdG8mype0FIrdaxG+1GZxTUH+7oY0d5veoYSYnlKsYnXmLhOJK9fCQlk2FkKIoRIm0S8Qy2Q
BN5gPbdK7b15uslQ0bGQ7XF3yYI4mmhpAcpZL47JW3WsynZrlMXvwmKjIqrR2SKV7R9Twng9ZRi0
BEyY2bVzCKbejSVpbbJymtAb+cZGIAl/0NEnhmt+Y+D6OEKCRLYGMapEgYmW0htrC2S0pvimYgQr
KHT/5HBcnvrGRG0Tmdlt4ncZ01Mz2fJUGA9xoh4GaKSknWP7qKvbiW7vs1hPs7yPXJjpWaudJbbO
ayqUc6rlGtwMHHAnJ+m/uyp50+mVNoWY/sDwNw6x2wJYSFWxYVM8B7YW+Sc8gACJOdYf6O5YOi2O
f8wz9xo5zcM4dPqOY8I715k2ukGbO90r5wqZiIMbDRtpdtktY4oBS0ze7XVu1E6vVX8L6im5gvb1
Kbn1K06/bmtl5TubTkJ+/P5unkqiAiiapky6DH/aa+vQUGor5LnXsx2KKZOPV1ufiUX+ppnwdlBR
AL6EHPeseyqq3NkJ0s8ex3y8kVBWA5qD7NnVsmcbzQCjpuETLsubEyPbQzLL77iHzVPAqkjEuGMz
snYEe4I2yMFDe30roNDtR48oSHu2Q7tZ2oPeiScZuSBTmBCQCcNs4Gwzv7hNDPPa+5Lc7OSF/o5l
LRoOnXkLXBoZOpq/0t3awISEka9nqdS8e681922aTdeJW7eCv2PEcM7ifeRRbLwV8JS2jemuQA/o
zsIdbsjZDAdFxeqJbmcPStDe0vCrgXYJLF2dBPlcePti6pdjUneHTmanIY1y6I86yXC+Jin/tR0v
syIAye0C2Gdju6mt3voGJ0JgTlcTQwtSwHpIynXv5TbqBmEds5BxqENEycmXnBwrGEV/mVLFO2Es
ng1rOFRII/1h4cWa+X4omu5xmNtblbrl90ASCEEDbxkDy3Dg+zhTXueBZbvpeZhXih2kbQt5iwhi
215uJ7aQSBYiJbf9khhnO7XjHeiXedP2sfke1b28sqfJAXw3XSVBR3IyDaVZ3RM32SKIbNhMd7zX
JBL9w1yTTsQAW+6qXvYXwQo5SIWA9tdj6Y9M0FDauL6e0aXUjo/5y74ddVe8aMxs7vRYDtPWguaL
gnJesv5awSo+4mZbTtNgPluwS79IQ9DiQ1RWaB9sd2QTZxbG2Gwsq2bJz3tWhEPnfzPuuTcSNyXo
feyurV3dE/6qBSrXHso56e/yKX1tGW3tILTVJ9qVV6+FmTClxGdqRhcafL2tQHrywfFK1iTz3M9s
MZpwtKPmaE4aTXw9JHuHrRVuSWAVJa1mkLbDOy1DG1a6p93Ew5i/4GIj7GxovT9Oj+q4h5cEusAs
PmtiTh/dUaNh6r13MyfUCiuC+8J2LWV86YAtd5PsiT28DnZlBS64RbkxTaK4Jmt9iLhh2QYVKTtA
j71q5vPx4gZ+UJn9Aub8Neuae/UBLb6a7RDqfg8uRM/t7TzwymYwZpSBlzbgLhbZWBupN8W5XZaa
vWgPnrSt4htDFIcuhzKFnocdUu/XV68kmYXjNukfkGx7h8V11Ku2+AdyiqenoY2tncFEFzgK8tAL
hoVf0FS+OZ2LHfZbf9s3Uf+cQqx0oNvTijbz1h61NIykwwsi9R1Yy6yTE1vo2PDqTNxWbDRxtdrq
khntgqm5nS8klviHEaglYkz1XcQlpAuwhEgV5WA8ckC2U2j2JhwopwM5ymw0JtmytHJeXq1WvSsM
9GfECyBKqAVf9JHhHYKNwsNraM3mI7nRxldV2M6XlVZIkpeOwVlER6gZGAmXnmsu/JWyzvqEAng4
uf2i0UTq28oUd4R0oRhmJg3i9YTsZVtSeQTA24cYbmpkIOc4Nz1Ljrwc4kegWl1j3FBoBSWKkcZf
AIOOv4iEc/atob58MH+bspMox1kMH6OqFgSo2D5MUn3PnTvZmUXkczrIbVHXpMNZ/cfQsRQRi2RE
hc0JC3wNjzIiEVgjljbB17GZIzKHpGcUB7NjrJQ02XAiBiGMGvM2w37+nFpOs4eM653TpKzPGRTG
IHf9x3lJdsWgmmuTDNZeN77orSmawG2EWRk9GzGxCoUS2whA+xYZhdy2NtGMQwZsy5mr0FXFAS5j
GZSIeTeeL4wA1AfJdwBXvYLBaN2wB7Y8h7GXQk6+5MnH6HcXhyJ/p3tcZmRQz1ONXNgFy4FwpzyP
7BS2meGVW9qVjJ+Ihm6TmHDei0UNRcm6+mNp7ZGsfhdV/1zLGT+Mszx0Jb2KYJaFWaxCXUyAtLTY
TpjSbm60hmTXZtHEC+4BSEeEFz1POPnZiMDoRhBlbTLjf7F3ZruRI9mW/ZX6ASaMMwk0+sHps7tc
sxSKF0IxiPNgxplf34uKzNsxZGVWVeM+NHAfqgqBCgXldNLs2Dl7r00H36yWbBWbqF8jrapzVsyP
hazHLf4OP0iqMPmSKajfozvfznjNNmMOuUhY+IxGL3x09fws486Cv7vEdcvyjQKYSXrcbPR0roJY
o4E5Wv31iAZ0O+dd8aisNFnnVhdtpQWD3aLRTeENaWzS0vwKjw6DkCEDuUVP++J44SfRqGjtZ6Oz
i4dsvGV4oW39xtGDKYewjzoMdEOdXspx6i7YY0g0kkMwNypbxZaYLgZmDk33YEY5lYl+v+9XQDSG
M4PDLxVnDkTtL4Y3v0Y1Mw296c4cdSduRrYd8vkQelm/mTVtl8dvtCXhuTuNOOtNWu9lpm5ksuB3
Y5bIWHoBCgaxrWuOuL2hzB0WsZ1R2frKTNPTQoOgVhBHkXmPjLPNlZnMr6PbfQ676FNVZTw/lXnb
tVduFT7SZyWIZyyjj5qGnq5DqEHvC1aM6Z5n3/vgwZJRvk8CEhvkCpcMXil0GODBhH62rPo2HajQ
tCYVQdvNqNgz1IyXLKzgBM/aDaMNADFZMc5sCylOaoPdQK6EVsfbyfOag+IJ/jgpOrBo91dmCJU0
No0GiLCFMQPhTAHmOC2qDdTj4sK2Zc04ic2cIq9S7tqIVXk7tMtEUhtlgHcq26WJFjGQMtASBlUG
ntsASocVq7c56NTycei8/NAjfTxQWWcH343LneWX1rae5ug0iM7ZqrJ7ANeKswpcB3CD9KZMNP3N
TpruNMeJc8R5ovZGPmVHMimnrT1Y6sEqiSH3lPHKOT69yiC7BWEkruc5YjDUVNEZoBzQbLy2V7pw
sCTM47gzyWlepz0nJsZa2rb1XdRDaC5DE+98X5JWEZGtuyok+hIm79Ga/oYGkkfgP+u8wKlTWr9x
Hl47YDb2bj59wgDkr2haIx7JuWMUtldlR69fpdPBVj1d8KG/6EVFadHELvux/xHLarKmr056c0Eb
XavtklJIzcDj+OdhwgUAhIPIGSn5OPlvLQORJhyhoMIpu4VegamOCsQtYCPledFvWa7sDSv6xFdv
l5scP1ka19ccqBgRpJq14zhM18Uc05c+g7yNAhEuLNs1OxFUbEyAjX+C0Q3GLUvRl4auvaLDHGgw
VODrGvLkAslCBpkn+yaz9EAp4BjIpcWpzWR7bCrzTc64tEgCWy3nC2NOLjqrO2n2UXEDGfg0Y0df
LZCNjZ7nQ0C3XF+ou+06k552Gqz0JjEKAylIcRU57lPl+c2OGluCkFomGOO4LXUBUJOeR07mNnS7
eFqMDfxTXmeskqT9Olf1rVO1V1M9MfZapuwojuk0cNYyTIz9iJpWQxvz8ZBNIZYCBDKyKtsi3MdV
rjZo2mwKl+k48KaSMYvZgcQo1khbV9iy+k+9m35CLX7wLHmDgHQ8JM3E1FnKE0v0Ux32Jb6hccNx
iydZZ+zW9qRe8jaIy6x3cFDGgVbKzMZrteZB1frdlGoHL2WI1ztZICXOKQ47c/ksLY3WyTAM3tbI
9QfWzjtjisDmRX0LzH3g9OUNQaQ4EraQz2YCXRg0clANEyY/+AdWzIg+lW3l36YR7E0q2p1EL0R8
tzk/erp1484+Dr9aNxjtiG3b2C6dagWjkGJZe4+qwYnspg9gIb96urw0s3HKPOcV8ce2zl9bvdh1
rfemFjmW8AgTK3US7JrCX8sUCkxap+tZ9m/MM7Mg17KPsQQXIa2F5EeEKiTIisYKqbPunPpw0YmT
WcU6XCtWrY+kTdyomAU6aDrljEGNq/4aGZlxBIdGpssY5QbATw7mvZwUf4mdvO4zXCWilpsSJqRa
x0xcB+mcavxtTFEDB6Y9xViWd1s6OdGRLcuGkK27RLfpk+zOWgXY0sKK5gOet9QhyWV447GqEdDR
6MouKI9lDGqQqrx90CynaLaF1yCgQrUwKIKgYtptDueEieXD6BKGU74u0SRzj2wogIr51yTAKXsW
4bmjm7W4pP2GrsV/T89+97W6vBZfm/+16Kk+U1ywzsXt//7xj823P0dfq/Vr+/rDHzbvffTb7qua
7r42Xc6PfnPFL3/zX/0///GvdeNpn+NE+OeCpsvX4R8vlcp+aMZ/+6E/2Av6b/jkDQwflr4wqBb5
0u+aJtgLLtol2sUkg1IDfx8sZv8mdNuzQSO4Onpilz7978omRE//D814rv6DT8WzF2YyPTdb2L4H
IIL//zt8FDhs2QsRVYfeww0cZGVkX5tMji9zTqrxd7fm5lfuws+gh+VaNJ/IaEdHAJLsJw1V3whE
OZ5eHlxzQNQBov6Cu8B/mrgDZyy0/uavr/ezYYjrWWjAoDy4FoMG76fPppaOcu0JrkfQQbQaBGZw
IiZm/dKOlnkgMtkxN+bo6Q8UzMbDX18cRMfPNxbht4OenW+Phe2nDwsMphmrRpWHWXHoK/KiAeWr
9+jS9ZmuSzj7TyEtt7/5yH9yizFHgXxwgILRmeax+f7rbBtU14Pn4iEAnnGT5XH7haDnhN5ooqCC
iunfvqADekxwOZ5eYdr2Tz6nVGjskw0gwBiL68mFAEqcVkv32zM1oEq98/LXt1X/5b66tsC/ZNh4
qizf+Dm6ZWp0MUfh2O+7ihjsVeeEjUHtJTGS0FEC4DAxhr94eWkdwBDpd7K3y6eyrl2on042k0iB
f+2OaYTRrRQwQ7qGddxA9vHHD7QS/+YpsN0/+X0ZgPHuI0YE8PgL3aTA3pwWbbe3Xax8CJxpPp+a
KEcKEVU456j49OFINu2UM65tbdxgZTTd4aKl8BSx4xyTxjMPxVTbr5HZKGeFKJpnCf1FdSpmTyfD
ICYDqheYdDes+fqloFeAIzOzSVfqjIaKUlMJG9dkzN62tmHPQunU1KZzBUQgbRrvqCnHmzDxwcfO
qq/sT15P0BgCq3ns6XFJIz0p0x5vHFYJZ514FHN7fLDaMy1pP7yTiuA+hjupBLrtNpMGfQ7buq5/
5SklwgKvIq3GqxbcgnU7ltNwLkWcJwHKtGHVI70h1mlZCNSECX819s14ow3IhP1MKg9/vwQzkBo1
Il5hHpyekXUw9rAPvMLsbwSSU0LOcQZQ/IvUB8yl7FdPCVi6KqciKfqwfjEXtq4mNf3BbvGsJnNi
v9qYocoDQoLxhfKNCgGOSwW7LCQdtbMUn7TOED4W0I0lyqQkfOIQB4e98wb79Z3hi1eL+6YQ7MMo
ne5mT/pPg5ztV0dzxjucdv5GmnihtxMVp0cSu4bquOnD8e7bsxqngAWC2EwgDSTZ2Hwh/AABHhNa
TjNTXze7ZujzGRrrlMVH3w2T4pBJTRKq6kB+6TatBX467gf/ycOzj4cd9AGE9cniOUFaYL1+k9FH
NS8/drmzPyn/qc7xskGzSHgyxoyqyIrGimJl4usHrj3eoAzCqdLjJUg4XwF5oPyH9BJV2QyuvFN8
ST5N50OHgrteDbSq7sjd9YHDRJXav99/4liQd6C83sQZuT2+R9htIEtfXN7/ThuirysmkbJuzPFe
47PeEvLSrwciNradbHiA4+X1cNpsqPdNk4bhSW96IoEobTuK99Hz6cS6uiIsxjOJZoa/LdJLK9Hx
2yuQ6sZ4XxN8x2AtrMaw3+ZwIJaeKz9Q0hoTh0FvXSI40MqW4FgJxdR2EywiHFSRNmF2rksbanxl
g/AtYxJcz8bsTy9YY4Yv/aRJPB5pMyc3w6QZw3PD7Y93TVn2u8aIy2E1C87RGtmaAWHECWGNvc19
bh7w1cWbcdF8hiX2RYgFgYzleBhMycnUI8kWf1kX0BPeh/40ntqoGh+coqP1UYegiFHOXyw7c4LG
jfUPAGLkuo4nZ0W7UaeJE7d3QyybaNWGvf2xtTLf4vlqBuw8fjKeenwxe1DAUbHqhFHh5q3miwcu
8otsWDadInGP4NGcSy1Kn+Dg2ZrAKoAcXvHsNhVVcrQ4f+b2i5/EOAYarYuSNQ83fIuwHUnAtPoG
b7LrkrxTNkRi6pr1yLkE7LOSr6XuMqABPWDtJRqjnr+IzXClRM8jNWVMs2OdPyyQ2fGObY5n2QgJ
LwZsDm/kHT85NZz0bWJInpbGNUGX0RK5BMNyvJvHOHyid6JfakuvXyaK3ZxZyfA6Vl70lAIqORXY
fR5STaTPRBrxYhF1Yx5CspZ2Ccbjg1cTCbry8Xev2UarB8cuNnPCIbjhY0Rb3SS2/Gjns/Cf56bW
PxZK0+bDHHNEP5iFgksZ6HUzbk2lI+4BOWJ+4uRkOxtVZsecoO8zEJroBoNffIg8/8GNY/mUt+p1
KgjW5BHUnzjJELrccZ+Q+bLO2zUR0CjUjI+dRjZCgDBRXNX+4N4DxszcddIPB9vsaM+bg2QqGOvu
iVhq5W2hD5bXY2fgdpst46mIvXpdjQ2Nlb7APYOCTaIuzAEzrQozLC+lq1mfct3k79fsWOrRjmED
fPK9IVErKeuw2s5Me3O6Q1lnBYT+aOciTzpuXcExY27t6ANeQHSwVuld05ASTPpxY7o4AgERGmHz
QhOEWqTGQnk2ByY7GfFeDwOZXGqToAdgsbDySF2U10yHCXjURRsntoWCztCa5MzmC1Nq/2yHNstb
5sw8NLLjSWkiAWZghKDD6Bxr0DqKK/2CrpO1VL7HbqSI4Z56qNM7p8Wk2Ax8NbQwfNbBogNCukIe
gMS9XsIo46zkERxNkpecvE6KdWRkrPeqV/sp7lkHeztCA7BwZwkfzzVC1iuunLKZIFJ3PUivJpd3
7EHmO3diH68UFzbD2XqdJ0imePJYJsnBCdXG1aLl0cd6F9/AYII83dUDcaZdJxBE2+AWVKs1X0qT
AIaVbiqeCGOWNtgh9scmsVmnCzvJ1XrC5IReu7VdKoaJI8ru26+ll7bKdzJOqSRgPrJ9ucgOTzJX
ak9gCGgtPPAPsBr9jU76wXQ0kMqXRDGCnxyvdAaWZiCUTwgTYgbMQzYpjJuEJNUiAPnIJUuF2/PO
knXesFs4LcKKVQ5jkhD7wRO962IPtJxjlzUpI0ZpT/ehVtkvTqyzsE4KlfhQq5GGYk7SJVuGHj0M
7oyZinaTc7Zm02tYF139Pq80cayJfntrlfR3cTf4IzDSnCon0Vz/yRiRTsJbUezk0m/1B1NJtqdI
LaQNRcwX3c4xWe6orPjGcxswGz5nD+FKoViqAO/wjULH4GvqCp64vOFr1MgTCletMQsl1jY9hGQD
fjUUT7pGCDseqYnS8t4xE627R0KUE5KeDHEUe3d55vmQELPaxxrN1iinZDtlNC31RwKoQmLXxyWC
3dUpN/BY2ZvkPaEd1U+yxqGGf9MhwB12DjWIa8TiCCeXgHcsw0GyhL7zH8noiyD4PJ3rK75+eVd5
rCzZEhg/an5y1FoE0H0Ts/VMBMtHBsyaaQmbz7vB5nMQQg9BF/uB65+sqQkDWZi3kceSbtI12Ooi
0tdqJtBejSPxC0vIfdQSd4+HPUR2xSKxSnuVrPSMiqR1iuxNSywbimwVYl6o0JC2sq/WBN8MDDTK
txLvB2KRa3+0hgPPNYVBJwVIqVpc2wUS2l6AdsJkjGHWlhtq4/B+dDr0tmyi61TGCGmgNliita5g
lpa3fNvsy+WYH9n5ih3oJ22Fqa0NvMLZRH5+1WX4hU1u1bUACvpYk8zyoirDvFQ94aIBBnMKyFHu
cj8v105/Yxb6HZUfYBFtEG+2A/zJNHsMHbRa/RQlaumiBPP25LR+taXDF4LJP2L2apsDMdXdEl9A
RdDXgcYO3AA36ZcVJIZTvGK/YjVsybfqpKEdHHOSIJGynIe0iFltCDPmiZz7pQEYjjn02Skb0iTo
Kbv/5ihu/Xw6hd/IgYNEcUOnBfHzsX/uGWKw49VMiN+LfnIwDSZiPIl/fVz75fQDPxLgG70Mjv0W
B7cfz6MELbZdWhHel6NzxRDh4nWVaPHB9Yz60rVaji7vy+FfX/eXoz/XdYVYOOUAGDkp/nhdjuS5
mVZjvQeN67y2GqIwXJtQEAdYFiQiFOV05zgxa7Hslyr3r6/+M/qRi9P55lTMC84vof/0qZHV0z3R
nWrPdJwDyMyw4MFbVt3UbVjt26jmv0WtOJYslbdhIWD+7+nFXSWfVdVUb+2P3bf3jtr/bc39f9Sx
Mx1j8eb9847d89em/QfavSgpkx80tL//5B9tO/c31+DpQZ+qo4e1FkPg7207z/jNIVzJA6uPoVk4
Bj21PzS0GBJ52AXKVp9e1/dtO9P9TafBhqCdRgntKJp9f/Qtf2+d0fL8p3RP+oM/v8FQUIjDpeGg
k7TLfv7jEx5N1pCXaRQfmsLtTtikbM41Rt2cUDRajENbTrIYCIo7E/XmVESU+snInFTowz6L2XYJ
kuncrWp9dU9QJjw+M/ef8P7ku9jXIoaJyBtO1WjLbecUbYbYKbYPDVQtRCJpF87ooawBF5dnkwNp
Zbaz7n2CtO26GPeSGJTSy2iuqClSHLG86FEvG04Uvb04aJz0gz8MT7g5QmdlAQ19nNt+Bg2CtQKV
EF4EK+1uIxQNx7ZacM1j2QybNtTwzs1aKO/sSSZnfkSv10q4/a6utNskrFOA4SOOX2XK6moepnI1
NqZ4npXq4RGK6SGsJw7jqolvSJR05Mqfl0+OfKuBUuck60RP863jLnL4eJiK+yi27a2xYEuoxZM1
Bhb95OvJY5VV9iry2v7Ksyb2u7wNNCmqddRX4LSbxGrvMxBWN2Glm7ehZYpxRbCjpYOr6fjEuafN
bH2hv/Lc3toYqDRWDjFwa37njMFIawVWhTrK0JDDhqP53GVZvdfJaXMp23d6FwN5nPt2bTA5z9du
T/yLxXCSk200W2fSlvpwBXOoXXkOc9+wwJk4lO2j1UxpuqqTWd9ovaEIOJlMNvemtPk+7O6M8RxS
gXjB62eTuEaGSha2T2E5CaAM6pHMMosjkyg/qiGdjrA13FUxefHazpA46q29ztMoumsswtew71X5
lZcW8pKXccGtzovYXUHfca6jrnFuMhOPqha7/UuoQuOW+jWFPeOM52muvyJ6ifCpTLOzCWUSodlO
m+NIh4FJkRkAqhrPuZMB5NAdYFOlFt7qZvsBn1wZkBebHcC6hcx4W5H3t6NPo+2VNPUGQ4rsMDL2
+q1T1PaJdF3zPoP/uSa9szvbTSNRb/UFt2xAT3nVGeLjgH7kotWGtjEG8ZUG40d3GKomYN4pD31K
IHsO4eka6QBjsEJN3gtAhe5h1jixp2zlGwdrZhfMRdcVewHeL90iCS/zIC+H4WMczZVYE9eTwInQ
ZAPMPlU61AxYZ7bbFpukpOlx21cL0l/E4lxLn+HyiP7qtq+Nm8HWX+bGfxEMc2iO+RvligJ9mZPU
fmAhBlK7nlnhTlD6Pduh9xCF9VdBnhXaQBfMKGN5sbfzvveu4xwjJlaeBPWGY0A6MvU7/gXikM0m
vjQyOXmOPxwQ6RcND7MVj0EXcZC6avxmjnZeOKqI+XH9UiRa3d2pdkLyKjBfal14AwpzSWLI6qup
N/t1sziFO+HvJsukXs3mXt4as0GJimWywHTUTSmcFUFYHozREroL9fEVNK9w4y48wBjV0EbWKMkc
l8gfHVnOs6WKyQYdi6fA1fYRAYy7zKOnGtIy2doLe9BfKIQlapFVNObZh9GGUVikcjh5UCGtskUG
+c4zRPqWrTKV2rdxVaC9X8CHzoDeh76nFaSykPiSASTic6x35NdSoelFdIXwYOAOpPP8IBe6ot16
6moUrfaEvC/u8hNpidGabmJNihqJPRuMDcU2rU/ONIJlHcl4Vo0BgQW+o72QHpkQV1d6bhJHbAPD
5RBeodJd2++IyIyikJVKyVvTV+aDt7AkHYf2e2zr2LimegawzCnDDfyFQMm0s6PmcoeTTUgJDeH+
I+cTQt3e4ZWkwaitsRAtx7m/5HM0vXXxgvrj+LaF1Id8COJWRzZuA+YX66Hjxj5yGGcJlDUAaIbF
lAcgIdQ5ybuPbCzOdmhzpJnzwt7MQ+Jd8RcNMDnBN7efjXdSJ2zx5mwt+M4+0u8jhmR7c0F7JgLI
pyq9dJe78IdjXHANc5yVzga7KRc0qL5AQg1VigOEDmjNfhYfnMEaN4xixAmNmwCFSQsErrPB4FP3
T+MCIh2NHB3xPAVuE7m7ofZR2YcqeeuSqcNtwggPViBr76DjuvVNQx6krxfzKoWtuRajeaMgNWrV
aKBV5hW9ihdkaiJG8tpy2qjTAlS1jUQ/crIMt0MnT2NRyI2Y6ezalRrx5dfDJgWlfMbiTt7CgmxV
s//J89viENkEivkRfNds+FQUVrcR+gTytWO7IQPt4Kkm2ndwq9YwjS89BJu2KU0OhEa58rrevh3g
BjEUbi7RlN51C2p2iNObkft6DMmt4G3ML5FbzNvRyWDU0piHFgqqx9naqJvW9AojiId91wZqgdxC
F3tPRBisO0k4sUMedzuhtWgYF24Mdk5k6cnI0bYV5gTTxoKAIjbopmexiUPYXPeQun3tw9AY47RO
XNeb14ndEH7WZ6WLvCdDkWFt3FbXpz1WgXu8EC7T+/fkbY5F1qXPdELZETyZ6FFSsokFet2v03t4
t+hmeW1UBnbvml7es1l34zP6tfHICUvnhEUUOCZfWNx94Y7goqasPwonG1j685J70McEiS+R4nrB
iomQ13mdUgLHGcOiXEYeaq4AyBd33twlx0Iw9GeIugFSMWyZE9EwNTqNDC5CzZvJkxghpE7fb8k8
L0qW10yCKcKqko3bWETRk4XCcO3SVwOxnjUUHbCU94makfmJ2e6AeHb6sGJ3mwdE0bWJtKMr4k1r
INfAVzGBySUiqRdbu2FvW3nwjZE9uOSMzoz5jszFSnLDvKbvDiKeuhMqRO2gySUSXoSiI+PMtPxr
3dYcyMXtLJNtZkt/g95lRrRgdg6xIVK8NHYa6+sxFemtFyt5l/rpQCHpTGhOdd9GMx5iV/CEs5/J
1MGmk42gdgQUYZCFamqfc9/312Hj6+ciXTqziP0nAFCJtXUaGwUbUNlVMrdkEHokMvPzSYjEy+z3
EYAJNElJEzGT1YqLNTk046iAZB4UDuYhK7HEM8i4NIhqmhZB1Jnk2tWTVSKNzFpBh7ltP7B4zxuT
m3SqfP2TRRQdL7YtANRSbwHuyMSE6UJlZIhwNJ1oGNpG0LYOXhPLiYvrUgKvg6gUM1yx46vaHuot
asmWlhwKHIcm6hSUhOHcNrnqYOHa5SKnddTG50s7orSVCIVKa/oyhl78kZ578khAvXsKLSh0QTL1
2MUEpdkanX3kXxVkMwTG5H5oC7N5npY0aicilxo2RRQYoy0OioAYtCZp6ryYwKuGADCS2icmKq4i
N/wr0pymrzBwogC6jf7KepocE1ROm0lazoe+x3EWZLjKwq1GwMc77c2gi1Oo7VS2Jk7uytyQbQmz
GgYaxrvE3/kjtESbEdtpdvsBkdZiZ3Ezmj3lMILfQIJZZXX8ChwbgSqSGkTOSdUuroZabaTRt2gm
aemZYSs3zCTwRvTC/QJXaTzXTcLEQc71fT2QAR2wnqdvEL6bB78U+YcIN9mSMZP6x2qKwmPi5igc
61BuXZ7Xk5CRc2vO7RAwza8OdOW4wGxrDBJIVYA2rVP7E8xnk4AekJcOCiPLi3I7OMTcpblWHkZB
LV77+fDAdNDcakJtML6m10mk4lUKK/mSMlY/sUhg6C5iXha3R2tFq5TYH/z8sSaxJwKP20wW6rog
6zHlVUXDu44Q9VQn1ChkI0sKqDb/HANFA25H036TyM556zHLfnEKwi+DOvfHK4x5o7kdlFVt3w+1
/4Mg+jsEkUEV+lfn/8vXT+q1yX44+hvffuj3oz+oIVO3oOgtcW6MopZ/7/ejvy6s34RNY4ksuW8+
2P86+Zvwhky8tQ47gIvih/P4fwl2/p2TPs6sH0/69M3Q5ugWiXL0z2x+sR9P+jnDHUazcX82i9nv
Y7A7GOBR6ZlEh0zluXcTa6qJVlv4BnG3oA7ALg8Ptgf/oFlICHnhAUUo+fWv1EJKMJginMd3fEK7
kBSMd6iCYSrsOXPSfbAW5oLyFvxCv5AYCHhKLsZCZ8jeQQ11D7Oh1hno4k0yL+1CdAgXtoPovQJk
hChv2oX84L9DIJKFB4EXczha75CIceFFCMrCp07EmgEkqfLv8tgr7pTRPjHTmg+swFAnFv6EA3ty
AfWpuzEyw625cCpmBo0bbTDb49JaR/BrZrRI9XFjxRSUqyST+UOH3uDVdQu5T5qKWDxrRuDADKu5
cVwnfpZEBEyBqAg2M6Pe2Pox8wWXHLk7e3TSTS+WUCxNlONZRYNx9mTzyKSL7jdSDxdzTW9SxZj1
/FC2XRYIffyUjSSprExW273Q+uQsyQ/NcBvYzceknAc8E3yHj0QmFRdv6OOt1sbzURUW7cF4MqN1
3ntukJaA8FZpqCVLeyLda3l0jTSXFLl0BLQc2+z4sIb3YqiG8xhzZAWimOD/KhyomsUw3VN4dtsM
jkzQ4gS7punY7JnzlVeuFMPZasppD5rVfE0tszrikGnvkdrkI+pgLdvQPsKGpWL2Wqjv3dWsS7GV
uktOcpiXtxp13n07We0L9vH8bTIa8WD0XbJ2srG8Lhpbu5gcpCgq2w/cK/ZJOZb+Dftp8cFUSb/V
PbJKSb8Vm6HM5h08Tw3XrxqB8DTNtU6c6Tkd2zHwIa5KwrgnIrl9zfc/4xgFPSSVjkNPm00Oz3TH
s43llPHtcj4GpOXLdjOF1OqFIMvOIxkGL4X12hu9dyrpwe9wvtcXS5Hu25UMGTRjRnjRROTi6Jo/
bnrNT8/1bFn7PKq9veid/CvZpumNqCmVkyyarzOi42vGfKH2GWG9V6zCqNHhdg4OLj7a7d2pTByX
9Yt014Qc8hVA8HSdarn9AU27eFak7ZwdP6M6thr0HuTE0RWqZX8LEnJ+Adtq2Mxj6/EEKC96AOJn
X3uEpimvjnZ97wJbEk0LSIfQuMw222kFuxPxqa6XLlwl2cGfbLEGOw0dEMAepcZE03PCA26B8GBg
hzqwr8JTp1JlCByOcFBX1JLFE8tIfTOVOcRXasANZCCGUVpNbHTM8H8HThfkBFygjWLkdF1ERXSt
YsuAUu+YH/Mk5yjIuz0+N2FMeuLI6f0eyoYZBRzdtc2c6vGeSUpx7Gb4N6tCc4cw6Alh6bckqojr
NKQJi6eqzIqLhq/gydVLWa9cpwopyqQkpqdM6nlN0tiXXCd2CdVXMV6Zs0usdJLZCaOhqdeeor5B
cJPqjDSQ/kbj2qSdB7UlLaWxZYA1c8D36vHWoAn6rJqwJGgP+0Att7lTgXW7QpHpjQy4zajoRmOr
+jqiGRENkwPNbBRdI+7pVVLOPXKMqtu7dgGlYQkmOa08zrWBjzxoaXmN9dpirDDcq3SMiMSOspCE
yphSZrAfiz4dpLvxaiwyW63r2vQLUTi1nu3QTirFxkVz+3/qgL+rA9i4oU788znA1WvTvH6Ou+Zr
2zY/yHe//eTvxYDj/+ZTHeiUorbp6sJn9/1Dvmv+ZgsHzaOxCE0BI6AU/mMOYLwHpJHIytHC8rwl
dPaPakB/J3D4zAhMwmKZH/w71cEvUwCuIOj42TqIWn67n/Sevjk55LNonF+T/I0YQn+nIUbgtRfD
t4HSP504/NmVDJSeaKoc04Bs/1MVUlqlNeON2hNCjiZO1B/rshpxccTd30zP/uxKXMM3Udejl3yf
fHwnSY5aLZw5I9f7dsi6AP/1dcOsFov//PTdF/4neuQ/uRCZBuR/oongYxk/FVY9qAa/UnO9Ryn0
luXZGxvvW8r//ieXsRf9N9/4L99RSwoYE3hmkaGGyML3yDlr0HAGeG7/g1vHs+oTGOjbiI5/GQrV
orCqmE/Ug1U8s2JBQq4M76zK9G8+FOXsj/JmT/ccw/BBxTB7wvP74+Pg9gVxXj7SvHgY2H676W6K
xkUT8VTTTF7/9R38dZrLxUymcZjLqW9+Fhlrul3xblb0tSkm1m7DNDf1JA4hLXkVHsEZiYWqj554
++8/ip5DZUDt7ZKF/fPr5agKMD9BKntSEKr7Tkl6Qr6WPWkoXf/m/Vpu2HeAURYJPqPtGqwKnC94
q3+8oTMztSkh4GKvdZJhdVdPm9QQ4f1f38k/e+S/vwpL1vf6cMbWVq+RL7an5rFPhhqfYGWVxxIw
y39y6777PD+tFxgu44psPh6QvJuw/6SvcwWO/F94vcSvH4phLDJ733f9Re6/PKvfLRggRG2vqOpi
X/dGta7RJdPzqdvxZraKaeOTALgmT1nHcG3be8EcHpIGoxITu+ixl2gIiApEaeiNUQdisxw+vyfa
gMYxMQ0Kfdu52dsEOukQzXp/VbsN5uF6XpRYfiUXYqUOnhVIIIkDRtCxY+zdURa3SG2N58w1qoMd
Yi7qYa6sB4BCe/CXkAKmkkDtlOc5oz0ZBc3U0evOSmyCvQRz3bbAO7osL2kBuuU9NE3rKPx5+Pye
xI1gm9/d0blKSqzrQN8vpcDw4oq2RC4+pRmY14TpDIUuZXAR8qGzvq23lR/V12SKVevWJriSiIWQ
2Fi9oxkBRqn1d04IpFsKgrkA3nprTdHYLgSfbi5YuIrUbQNyEg0OfCwuMVP2DTqKjjbOqG/buK7o
t4KROmICxwsI7Pukixa7JCUS9U2hBRRBxnMU9/ZpjPT0Y+RV+ZMzYByUjVm/SKcwnkM+O+XfgIaz
pg0+8zsxSFvFLuyAwDQn3nU4EMhJNLDyT81AMjX8bxJrtaT9GHJrTnEq62unS9+EznfapY7xXHjJ
29gM4T2tvuqA+5PfHuX4AsAlukFBAlg4pz4yvDRBz5yOsKpZ0duAlMpk10e5uaIMYBSdozv6P+yd
yXLcSJZFf6Wt90hzAI5p0ZuYIziEOIiiuIFREol5hmP6+j5gKtOooIrsrN7WpqzMqkQEJsfz9+49
9xCRh01cFeLXy8AsvWNsB/kzpA39Ui9iLqJKiT1HQsR27uWxT5tAHibhu+ehzSVLIi6Cj3x6Oclw
XOKPDm7dyeCUAidKHryJeOus6ouVb4WzEK1lALjEJ2an24jAshLqZ1d6Kzv0u/vQLzWoFzpIhSV0
DZRtNuEF2Mqi6Yur5dYt8jdie52wwCkc4JdjNrGgiK52Mta9uwJN2K2ZFzw/Fn61iN6/1SXou8Ou
gAaBZrwegN+Q3MotaP0hIR7cKBH4o3oi0jy2vbumqnntpJi0ZQeIYD2NnrttzbIjPznty/CuhbjY
bcHpxo9ezzQODFJ3YTsFaNnI69LtiyK+r73ufqqnZGuVqk03vVYbeNlKE+TfRI5otWD+QSQzBA/9
2+SVzQ8mhsVeaszsVmlvNZ87uKFfg1hauEZRXWZkcmAFVpp5sIlxIY9slpziBAIREAbJQxUY+WHw
g3zNLtmgRxoTbow41GeDfOCHEL4cZONKGxuEzmFmh5cBNMy1ClIPODJ3SJl8+pTJqha6hAEgl/Vv
kMOpZBWWQ/iUl561AwxDtAct0Olc6uq+bMZua2YFsB5P8SBMvZsfmNs8NySiLiq22MtGT7deHTy1
Ct9z2Aw37F52bdF9U+HIIIKeCuCD0gZ46DpXoeKlxL05MCtKu4uurb11gBd6I90WE2/pJF9cvZzO
hDdssomoAOhPJd3ZHvUubSJGoWab8lCzKg6fwhl8lKvYO5oUlZtK460nqhrCe1f6C7OJx/WEDWSX
9fjQ9fm7W0rO28jix6jR3KPbx+hkh8a9MrtWvyyCXr+NpW8eBsUTlbCgPijUZkuRYqDuck7faiZe
owzbxBH4df+90WqMvMHs1Axl4l7pdl2RbZM+WhYLZV2zftgQ2wAHDOAFamAZvlORy4EA2r3yi6Qm
iESxkr1UWsqr0fWJDDk1dlcYtnNYes+hazJC6Au5ICF0vf8eWvmejSrOIK8RPMFkrtZRejTLttiE
vclElVy2Y1PNdXWB6SbVSx6mHkoBokAdIbTD1Yl8DyWuTebDy6pLXu7XNnH1JwFKY9HNz4glMJ4h
p4guY2sINtgFEK/3VBILTWutyziwNg2ZT8uuqI2lBQJqW2H1XRKrXnyOBq7Q5CBLH4SDbENDT6m4
w7iIBTregK/BLZtVf+naeX7wka9eNYq1R8N6tOqBweVJl3HNvUJtzNiCIpd30aWJAe2bp6v2rNPI
mIWGf3STJt01tgD/HRbeNvMC7QIM/NGMzO5ei+MGVFLYXvjw9iJh9l/chERcF3fLVk66tZu8aCLZ
psqOpVb7JIQDfaqzFVlwz0XAhEK20Wfe57u6E8HOcAttHQZZtaSxVB7RnxJgQdN/y+L+TbMKQNIO
Hz2mknKvRWF6V+WsvHXOiiMyTHuRAPQNhIH8hz8XWVs2YPa4Bxv2Xv3M3Zy5qhJAzwiWaIfzStZb
cncWBsqVftE2HsO6EZR7MYu33YpHJPayJUHBcDF76MELl1zfRc70BH11V031Auh4BHQmqFoBJaiv
6ChkxucmM7JDX5nZgZEDFpXCJTnRTBu1Uno2GimJHEPh2GdjbwwZbFmBmPzCzmiDXFcE6/RkFcWh
tpURwvwDXFsTW4qR+Z17IOGzyJEwKMY9S2rxGvXQ5NXOM0IePMEIErKn0iLzU48CZz+4Tknu8ejV
DdWNJdYISljXR9chrH7ZMh77lNt0aGpkKx6GaJxpDD/CWhLipnSQoo3ePLiJSJh6DOlNH5sYKEo0
4FQIkBahvUKBOuRpnKyiUnyTrtqVzGWhsKMikpYWbgyb94uFo7uyrFi70M1cIxfXyWaOjDFueU8N
sPYxwXUqddudUamWeB7/EW1ZsnZ6I1kbArZV4VT6fdYaw6XiG40qIUB8DYFPaagZzOmS1zX4HiC5
UYtEZ5iaOoNHaalp+4iRmbtxQAvTk7JZviVqnCW7JUTUs0XJWmH3gxBIOBN6jtHqtu8X2DOs89c6
HojCi/bUsxgHQPP8tRhtwEBIGkXpjpAM1huj7y7aQAlQHTV1QktpeTmiRyZ9d6KuSLwakV1tWGet
mYF50r2PNmpvFLjz76FDwACMVIM3/kMnMALeAX4PjlA67sSZJKyp8Nwe81Rd+yOfufevwJudoSfA
WhgcSace906TEhrZWVlAqsmuo99+zH3l84Hic5znYXEGTajYv388/U35Px/Qwb3sCs8039h881nf
L+0kZUGpYIuwShSEV+Twf+I6Q/tbeOukgUphW27/6eWz0xcT/ogQXsiG6GFt6Sep9VhMVbcdGr7r
7/8+83e/Dwf4LLZ2BJ2kk+1JOUSAzaRKdiGijoPqmuy5MGfORw9VnMF0ICm20zTlRQpjvb2k9cxm
Fr/HsdQptCNOglImP7hAbVajwc6zAalNQtSorDNpkGee13FNuBDNz7abLQ8t4Xy7wGdVNgc2rqDW
M//GxCv9aNoSWY/Hf2xdTXeuiHHmA+yPQ3on8Gg+vHwV81x47rKfEiP84Fro8y72l10u98qiomSC
ZmOvPLWAB4qgbL5eya6dh/vWbClrhzhY9qa8B9im7Yj5w8hLoOfGqgnWJs7h8P7teLPP9mZnNPZh
wS3hMZ17Da82i+1oMwuOSNkCEUlsNFbVs1L2Hy0DbzoWHIVGhWGb+H6R6J7ccxWpzrfzAuMaqgAm
+ixcOd6YZUWgJhP+pCDUAivdJSDc7v79EzTeXmNKFDi+LvJkHXP/ybFBjMuuTvtwJ5s+8EkTI65V
833vIVOUxg20ZgwYmuXdoVK4S7wRSwYqh3U74mtaIrcluID1FkR3lcJ+JF2zpJyUSb2j/iaXjvTa
H5Wv++1e8xs2ri+//j/96o/61TCM+ZT86371TJq4eBqi78Uvzeo//9nPZrUu5ik01N+5eWoDP+DW
/z259phcm2x04A55jj330H42q1GmCwEu2nMNfJkOfom/m9Wm/gcuOZ1pN2s5nGYoBici9fdE69bJ
uyf4GkgdqoW0mI97ljzpcRFnlk59kMfnWLSi8VEWc5JdLp1WrgWi89xbmP2sLEbdUjSZti+MEPLY
/PXOd0UP3RdW+vijNgPFAE+U1nJg7jOh7bOdp6pOMUMy3a2nape3AeBbPIJpP8objWmgq4JFpwwE
8j9SMuUQRY2Qfa11Mk1xCO8r0loHma3qQE3zosKhvTFfumJ2D3T0a0qYYDSiy9Uwl9WQkPLsELla
v6TkIj6hI/Cenk4wWckQntsd4yv3JjSwsQH3Fa7JlkKHvUMBGedl1tzi6Lf1tcsUNhVfosppiazK
y841KMFEBhebBSqBziOq76HW1BunKsdPJHfm5GyMfcw/tUdtogMvnOjPkNj/vIAfvIDERL3/Am5S
SHs/GL/9SY7Z//if//75b36+fa74gz+BVEPQMzbm9ffvt8918IUYfPE8Hdj5C0D977dP5+2jZU8b
XfAc8Pr9/fYZ8g+sJ/Zc2PDc0vn+R9j1008ShhRGYrx/rA6zSWUuXF99+IJ+EBOUN7UzDBW0yxQE
O5GC5JKfS2V6qPesOqeIoCux8sIPW/gnRZAF+YIpGGsc9Bfr7We3qgK0K5Cnt70yurUzYs/TI3ZG
JPlmu1fr4qe3mJnfHgrbCVYbpkdIdX490dpE369nVruVc05kaiCrRMFOyhw4qdU/PxSXck4kpnsv
T+1tkw4+YQQsD/aW4FoQV9WKTRbiCzB8H5S5iI5eV04vFxBIj5DC5KF4UzkRHUEz2OICerQaFt1o
XOVsBp+Hzl6BlY1JgzCpfX3gpKWQxQfN/JOF++fB51qCpxiZ50lJ0WKs9+mHtFsQyPZCj4cQ7Jas
zv/p1bQMnkvHxVqFkuq0cGkC12y6ylfb2gO2ybMJQGBhDZXTreMyo+J9/3AnOyNOyjKAEFErgWcS
THB/fU6sqjPMEGT9NhgxyoRJ/eSYxjNmRCQVaXZm+/FPU96/nKG+vYyWMc/M5lmtZJN08v3zwyTu
XbNQ25iguWXukwBcCsKP3z+v+Wa8qrFfzsvAYUZ4LuNq62U/8upFl1go8qRK1NaMOjKLNO2cEMnj
qMO6JmXI+qCk/91VfH20k0eDIiSoAitVW7frdaaNtLA7RM5lnJSLgpy1RZ0k394/QWPeQ5+eoesw
LkNu5/FAnixlI6pKt+957fTQxg1cyPQuEMrf28XkwgUKkpWqrp1udOGdkjttt8I9lJa5U2SUbTvl
dWvkHf2i7p3y+zCY2n4ENbQwUKveTPVINyEM6BMTaP7+79Z/c//nobbQ2WriLjx94twmAEbQ8hrB
e8FiIrU+cRbDYHVrTTMF3Eewg6VLPqrJ1Vujy5IPYnLgsaCcuqRIAOJRBoi4iTf/4F04Lc3mh8YU
rM/zGw6m63QWHnvYqSYrbck8CmFuhNYqqnH4VK7drpsqaD4PEbnrorfB9xbpROM8Z8/Z+FmXrLIB
gmeHNxqvdbyoRgDNpl76K4Kn8WHQfzgLlFFfGvak7aeEqUbVte2qdyA8VzSs7xR9+bu2czEGmsDE
axKPNqZpRPRNa3cN5+nQJojreg0fVetD+h1S64z+8GfF3IuIsJHNlDkxxDERo/Vaeyw8ElnZTk6E
1rOXHjBUnyOKF1+0mj0+Kju2/Nb4nIzmdesiefOcYN6Rhu2Rv5xv3r/rb18Q2G4UBrz1GJHRDv+6
zAxNgGGnn286NiotUeESdcZej4ZbNfkzRZpE1X/jiBaLNbpRZ15vfj2iB6gXVT8A/Nr393oj16ke
fAd8el6bUH0Tz75//3hvP7guBiEQDJ4+Q7leNqSvFhx2hV3OvWm38ZiWFMN4+4OiN9euQYP+/UO9
fYMwMhl4fBn2smc59XUHykI91RV8BV0miIVW6fsCYf4HF/C3R8G9TXeAhhLX8NcLyLhTyxCf8Lmz
a8IXoGNrO8I/3U/vn4z+dh3jbJBp0I5Azcrn6NfjwIKgD4ULaUs2fLEiwT3e2EMWoODDLYct1qGk
4MEXkMMOtfulNoJtIZPoo2XJ5DC/LqcuYmZAbq6OiAlJ0q8/o6oKOUWd02wl8TprcCzpxu/jdgMq
PnKJDZjkXs8HvIWieEqL3rlO2rjfovPsLrJpMg9Wwmjk/UtzmhDEesRvYjPqeoS3UrOefFYCqWma
H5rNNg9Uvhe1tfaEgqrE9PLSb0q0m44qv6YWr3JakemmmMksbcaqoKbyYuXkBGfoQ3eZuAPJIv0D
NFpjWUVteTPmzG3KNrJ2pCn2h3xMLzXRflRc/P4E5gYMnXkE3LM47HW57eu1hzW256KG43VQE+qj
ehl8DlnFlmWFz8lvdLHMHLvli1VnhzGcHvEh3kJ48/aq9EmXcOtuHQpQqsXkFLeunJ6IkskPJkPK
TV9CZUUbrPGtYFhaR1X5wSfhtFf35y14dQYnTyf+PX5wMTZbONoBQyUvP7QkqqBoxZ8d1Szyiiy5
OBZ7k6wB8KowvN9/CszfPpmeKwTkFZoTp687kT2yHy3VMG8NW1CzkFe+UVZ9clAyL1JPEMXeDV9g
XITfmxowdRcsY5oGKxI6crKzyU4VDfM+W8JkjfQ+g6OiSqa1QmwHK47xPwf605jrOkulc0OK6NoS
MV17zfsCiovwvc4S55qlg2gvCL3txI09cqCAUe6y7L3G+uCavy3dZkIA5gMqBFu8EdkxhHISP2ZB
qOL0S+5vnS5OV9oEk6qYCGZ6/+r+ZtkG/TFnhKGzo1Y82Sc1aWLnNYvOlhjSZy9yGfHqXbyQwz8F
cc5PEkcCieFJibrptLBHsaJKx7d4kurgNtHNAG7ghJwATh2AqzFJacfYGi5FW/+o4/ybry89L8OG
3sWHicL719ewDaLK8GPRbJUzfvVb99PgVNdwdp5Tp/3Gltf+4AN1Ov/581wt8BA6zV8LUMSvB/Q6
rRmiiEeWbXh+rUzqnpHIgTEPu6XZTU9IaW6BaA2rYCwpbiR+a1Ii6pWgWnn//v72YUKZypeFLrQ4
/SxHqu2skCSUbe8S+CpKB/BACOxHi4pgia7k+f3D/eajaQsqR1TK7L3Z5P964rYXJ7Nsmps81sM2
KHV/OSk3/GCP+Nvrq9PJ4Eni8r4RHsaNHhCYWjZb9sg1juyBuN889pa272r7vjF5OzupUG1UZB2S
BoYJn9TDodPIAobN9P45v92UI7dkV8imXGL6mRtIrxf5ngnMFDYJP4YmIbNsJ9g09YTHnYRfQji0
Zdlk+Raw4WyYU+KDF/h08vXyrFENcbGp27EJnRy+DTofwLiot6MuCcdxas1a9ESpHmH5wY3u7QJt
W6H4A4xoZxhaZ1dMQEVc4uDLKmcOitbG/qILTThRRtuSoElUUvPj/av0m4UGEI5ts8YwCnkzDCH5
Mxqt3K62gOWBhzB8WssG7ym1fPTBJfnNoRjsSAd5NW0497T3Q5BKU1a1U23byc+eJRHEVxP0iXqh
2eLfOC1qULrY9txSe7OqlTMGsXTJ7sXyXV95tLyhezj+WVzP4Y1/d/o/ve1o/WYR40i0RSgREaKe
7huNyQ/iQnEkSBPByid46CYLKoNZOQEwYsgk2XHh+MHy8dtLyf4azI2tQxE7eZ+DQOStF1rVdkRb
tswsBqNRTJxZLYzmg0MxGudFOSlBqTQYEMzmOWbVJ0+ym8hCoa7kEZE1RjJ7JKB+GYWyJ1I88zH8
2DVZ6egEW3CZZtdrG3aOIO8nohayK6iMvFyRSY9xj0EjvQOoApmuxk6lVmU6ZxKRYhc+MvqacxZd
q9kEYcoEtslhqgBKp0e0xG7iuiuvs5gK9yaW9jMEDd42wto8rQvQa/EiSEL91lYGxLlU4qjfxHo2
2GvTK0MDgIoeZU/E+kojWJTsYMKzISRKjZiHpA4/N2mhj/s0n03UIX4guWaCoR8ywiGwkaukay4t
UpzcC4k32r+ykYER36eYMWyyvgZluVDSS/BPJZ0MLlyHCHnCk8wi3iirSm/wL9kkyuRasQM9iSQK
7g6J8l4Y3UGeNuViULKI9wTTBSV4DeJBZhbdGKyzckQtGHdsJwHyemWPHK/pvWQ1dNY4rIpu9MUZ
MfS+oO+QlcaqzKy5uIpwPTwihaVf4mDIW06uLOobnEvEFRctWrFPBDx0NznSbJxZGtiSa1HAAVqr
sQvUniJ2IKdp8CLIGwFsfVkGxJEAevW2ec0nak0CO+0/gX41WVSN5X6OQ5zgQ5oRutLIEGIOdizE
aK66os+7UZ1VfvFLI71PNVdct7ndw72JB9iycYoaxjuiZCPkrdkMoZNf+w5NVBkGDIDyaGvIhOBh
j5CYQHUHsxv7JZOixxg2zMJSBoiZGJtuZpo/pKn16y4fG35D7Wztphc4vyObZJGJZIEeY1Wce8FZ
I8vhm9OiHJSwTKDGdY9TZVu7zhzgbw4jOT2M3HEqQwquPlleVq91kUdQcYhGIh1MP3OzNLwwe+4H
uwVyIMEPD5NpMbLWr6IIgWw4Dv7exybGGCxRFBWksKd8JVZNQ7ZOkg77itgjzPZgUaIpOb6EWvSy
PuBVNFbwaav1QH4xgYCESyZOQm4QsQ4Rd/aT78rrTAtJ9OxdUnYQQy5HrVUr34AlM1G6XvtBWj7k
LtE1eUiUCb5DG21aWyOCrQiqalFfuDSst05RWPuavOqFk/vD3hQROaWjg5Vs6A6GPmxAWOqgCMb7
TKjqHsjyzrHkTaTGe2sgMrMXHo065d9nNmkvvIGZu++Uk2/wjxG0YWm3ief6h8Y38SHOUBWBvoD7
UE0LGXvTKmTfcB3VxJ9VQe1eNyhaF73ZnLej7yzSgaDFUSNvt8LJ4Jotedp4X3d55nbPsmnVYoz6
iQ5X0kUt2BBVVPlksjU3RE3wNJHX7S1RfHgNDR6eL3C3TRK4KvYRfExZJGL0Dl+hLSWXVc9TFo8+
pI5E3wuFDlcr0Bfa+kSYYVsU64EXYu1bhjU257BIg775OoZQFQimNnzZY/9sjPqrppsbEUNoXGgG
v3nraEbxnSgl3DJmgjJ5lbm1g+C00B33XIP1QFqK48JATpnuk3hfYCGkSVtFu5rwGvJOkxzolJt1
tyFd/U9GGhu3hMkl0b6PYRpYXlRd6r3hbgo4syA7KppxYdSIb7bwqSfp75ZrZxLpWclH9nuLosxe
pyOh5nFvReb5MDT2jewS/9mjua+WVAEZm2+/E6tpdIfPzJmy57rEEbwYs0Z/yAenXrFFs44eZtSv
kZeDGA6bcdtSsdy6oyRHpuHvjFo6rEF2V4cXdXU0QHs3JAAFunCMQWIGvpu2UzwJoelV92HgVt+r
kjDTZNCqe6cyol2M5SElua5NNtEomi8YKEf2h0Xfr4A+Zu1KwURJUXtrpCYKmawC27aWMQXXXlVW
snJoIYPgBJ+2Sdg3ZbusBCiwaKOgu6v8PpjWLqmw7sILeh92hpAVeWaMBpGahuTW9awjh8CLwxtB
kOOicGplbBoup3aXe5JTdMrEC89Q6vNTARDdEZ2u+ovA94Nj5CIEKkQ5XRSt655je+avmiUaTBHZ
N11rkCNMJVIdbKyoR/gd5QOtO2NN48w6oqip7HVegIGZiCXZ9MUgsy26gOAIl6ZzlgTcWEdeooqX
irtLE746JJknIfqG5be6C+orOdX6bRNxvaM4GbfTmI9bN+SiarUczwiYqq6Y25ffwFTn9TKHrUGE
ahUD36Xi21lDNqdSgp7Va1kdCAj1zqeuKb+1Y1nfdyHXdXKc6jvycJRqkwq5rFVOoG1AN2KrvLb5
4fWNdZRThcO1w9FwHCIL2VNvZ9n4YwLgSm5daaApwsrZ6z4Iaz7LJUJYlEZaOBuwgARDdXaV8slQ
LYR+W+pkoEUWSVmlHQbAe1XxYCMiWLWAkBDraZNP7qZLEWkp00AU41aHsRb+KtBUd1ZnnLz0nOGz
q8Wsi4Ef7Uy4UatSaMFReZWNN9e1qMAJQmRiYVbpvk78GSzr0cRZ4dcnGS9r+T/4HaCXIOjTdhVP
JSJYCEolbawcOshI09p1OjKfA7I8fX9M93rdzk+5Csm2K6G23UQkO93JoiX3ui/4kUCkkmu3rctH
E67XjeZNxK2WeR8eRzvL9QWwtvo+JaPqk2s36k6UQ3IdzbfbqHErWDGYoUp2HCghcYaOHZxQiozw
KBuuGkKt8ZMAl/4sJtRm2iCtfEHT3r9GFC73lQjzcxuV/HVUTMk1JfvwGYlI82PqO6mhsaclvtay
cHx2Stp8eP1CsLL0W6BpwAvt86WtFU7OSj6h/I4027+WIVuuRQlmZdxnXWeHnDtP0kTkKksvaqtu
xZoVHnHaF/oy06fik2bGNHHRAHOvReOSB2ab8BKXXtM+F67GngnqbAz6tkcJVcT6nQxm+n3f6E92
FytY7MZQXbFaTM+FEZf10jbyMVnWsaWeiFacLO4ZodFaWXJZbL7kzVb0kIsW2D/128lItWuvFaxm
jt09DaVbXbU+0aEwYMvLthuh68d+daW3bnAErRVtW28OKJhDH1jHIGO/WI9wULRfqijKBW5xt2GN
L4jc2hdjwcUDlH7BntjflCClWcQInKFv2pqKgbDpPkxI3S/9bHaRpzC5kMVya/hsnpu1TPBoOEH0
6UU7Xeay+VyXsAPrKXyGPF9uyqYkstDvSvOb5SFRlyXU9BIV5woqIrC9zrS3OtdrwURTrhK04sgP
zWy81skzJICEXQPENZIT0kBiyi5uWk9eENY7ZzUQRua3db3qlRdfVvR/CCzuDnFG5nvZJPZR9Jl+
GTrIZOdE5O2ASOdisDVEpeQa3dgEYOw9PJQAVSOM/7ggkKyRVrK3ovbQjWMKFlp1FyLo6/M8cPJD
EObjglKfEtBj/EcL9dGzwmqfOPlwnRSd+aNL5aGKhM6S5vIfZkOqk62Xy6GVZ8MQyy/U24K0wqH4
5vXznKloNyGd5X0FaI1pGXKlXRcX4xcSt4JrkYf9xsH4aRdptfKI9cTvUhU7t58e6f9lX5PMmRy+
OVwkA748Cz07nKUzjoSQkjTR7BNN4B7wNXFMMlluGoXiM/MVqbCpkV3xXxya8r52qypiU83eC65V
w0GU5TuflABcQGN6hH/ky0dCSO070ADpLoqcOwBP5GiRv0kdSCm3yKKxWBSAqy8il8ZNoRt735z0
b3CL+w2hH2LbGvq0ciNlrnrS6un2hkASE1qFwTjaZxQX8gvOmy2Z28WG14kFGJn3tAhsUN0eUKjn
LlHGlwEy/6WXeROqhUzeltA6yffw5MZi7eLUmvROtxx0qR13ySIIBO4PdeGibutgHQxD+TQxajKW
ZYCPooLFcBMhBccJNuRQ9cpyBEOWgREfYIItGSAA+Gzx5Dk2Bb0M4sd4HJJDQDRvCyUkXlhSOy/G
eLia8GO1kQaOD9JQZIIMwO0FGByX22UmrZncUSyjQXYEvDsChKbbRteuIDovyUz3rBkjVi8RrkMr
xeli1tYRvmRBZkPvQXOErLAfxwLNv6Xx2cE6m/DC4eArgyE+prEZAtOGGcx7V8OcIC16ztVghtZd
eH4b32eGtLeWTgOe1hpcV+hJtDRUpBGR4pvV+Ugzm12d00X4keo4AdYZiWs074c6doadD4+pc5vk
AglbcdbkvcOqX8CjZsBDiHLTntP3HRc2xBEdbPg9EvsF+5xHvJBqmYXWtKxKu1vGTo7loMPacz8Q
MII6z/mmT/aTXxfVAxVr+pA2WcGi1WifQddrG7NTwbp1MKOMNhVLOtY6Q2+vnTnsfki8rxh2nYFR
8KCZRS9XnSMaZ0f4HlCUXNrFUetnOH4+OsWR9s2cTerGmDUUYmnscLoVP2RZnF+hi86u7Ig+8iKC
C4t1pW9/pA3mlpygBcSqAriXofEHK1QAB6uOi5tREmR3X1PxcN8iNjkZlmy+Eppt7tMShv/kDeVX
vpb0ziZSZEBF0JDcE19q3FIfszPF4CoPwRzakiVF+6NRDU0EXJzZc0K0SriY0TsPoon1b+B2+dIX
coTYXw3+g5HUbMKlH2nespz85odmlXg/janzHMIArfwmrQYWhiYc+gIvA+6/jfR6OhpqCHk8QkNR
4MAQLW5CW+FxA3DqP1i6xb/xyoEwAIfAQ2slc8FjlJtjm6xQnSck0gI0cFdk8nJW0hg4aAyWvTmL
Jgt4ayPyTg+XfdlHwYbilb88ae6Ax66n/bgKpTdqW22cSwBQvJzSiz0wDoUEnV5nFK3gfLlL2sSn
bonlBtNr3WF1CFQ0m7ICCx+imm2uqjIx7fXSRJT8cjEtUqzVAiM2CZ4TEshs6RCTVUDNt4ut6SFM
Ngl2IVX6pSmA7SK/sdCP5ds0imn3oCyI2GCSXbordbpAR6OyZj+qNVlnY90WN1aPooJbyLx12c9E
Wd5ji35IXWK9OWtQMXRbEJZOSJB42z138C15lQyrDC9sTQ9vk7EzttiP8i8ZStkrgn+Jfy+BUt72
IZ6+3UAb3j9KNfuMjA5MC612ya+Ocp+bB+Az15j/FbisuCe8u/T+Q1zRJrQ2njliu1gkjOZHxO4F
2CcWoPOx6ZqnKG5i3IAYzxlgeFkUb8mSMYZlCv+OepfbCbKF/t+hx4AnCLFsqeisUJbxXtg1TZSa
2QrcxCqy0HNjoNH5t4QBAvxRwodP5CpkVcY0TOkx7EyxrOYSEoGs0RKnbISf9RjpKqHB4sBMut71
mTKvssAdztEyRXfTFPafe0N2f7bV/6NB/UCDitbToPf7d2t4DjT8KTedExP/57+/jGQm5MFrDerP
f/O3AnwGlJFrxygGLd1LI/UvBbiO0nTWaZimh1ndod/7F61kDhuk7kHBCOWAPShDsr9oJeIPfAwU
5rNIGWQJ45h/IAA/GREJV1g053ldddxBzB3nlvMroQjxNXpk+VV/qbIfQZOuwvTbq6vxcaP8zQFO
etb1YKZZOXAANyYnDUST8h6j7jLylmH20VBjbkm/alkjlnKZ+GAigZuJol2cqCZGnQ6tlUr9IrZS
gqzIcNAMVPkjRHQjqayH5oX9Exa+24qt+BMOVBA6AioIIXAVZD+Kisz7ABq2DGG8bP06ENvRzdUT
AiE3ys5VLRtNngm7nPYpZkW/ZsOFgwvve+HfjlW7iY3IOpD5p3+KwWfTy6J8ybG1IrpauFQh7cLo
2EehnepMYletNKvC5KbyjKBjGwM400GMVbjo9SKyRtDiK+NQY2/9jCEIhKhfsYuc2DnRg+6i1MzO
nNaKVzDSQDjyeegftEKgsteCLFq4LUBxRlXSPCLgwnMcMz7QbnpBJEi+NrvA92DNtUncDgy2U/Z+
25eb/59V44NVA5wCz96/XjTYK7Lt+t7+V/H8X8siVdm3X4MP/vz3PxcQx/4DRA2ac/K4meViFvlb
xO6QYEDbECMIwqs/yUV/rSCmyzJBKqmLip0xlWPz4v1cQfifZl/eLEedwSNkKvyTFeR0/CtxM0JU
MjGRoWy1zfnMXy8hI9JWnca32CUDwezBcxpox2H09zGzm5y6HuTwoRE+1A91T8tiEZvN6tXF+80a
8zL4evXiv/wEYDQoezhn3DEnkoLCssFsk36+K+pRXCr3JtI9KLyqQfsGZW/WxxBvkvoXZRnEW8fg
6e+NrwDBlhNpSaUWXEBKwErublpGG6WjX1ah7eOfJQ6N9GKNXRnhIN8lneqoCBcqZ2SfPMQNvn/+
K3LzBTCDz81UbCNI7I22Hi1vR8cHOF6Q2OeVYDyxmKBuKDDfjWniLqZjauZ3owvdj6eBasVdZPCn
pWEizWQ7EMXTlWw5AZdgbnwtF7h3XdAAZrNuknOpqSs/ncCeUqMZmtde2d5X3dTWULQfJ8r9dRbr
MIJNCLoEjVfeQoQhus101ZF9DA/hmmiuW0DrNUbMbA2GBA6AIbagwj8FjXMW6zkxaWg7Y7KobQYe
9jTng7ct7bs8/54NUmyT2GUjK/rvuQxoxarmnEQI6MK4rUu74WDTJkrMY0Cy4X+Kkf9T9jEw9VkJ
+K/XlYvHKH96XYr8/Bc/VxKblWTmlbKMoN4Cl0o18Bc5jUrExZ1BIYAcwH1dijh/yFkbDcAKwRD7
EAbFf5UieNvY+iMtwXAxJ6g4/2QhmUuN1y8x2bh45Pg7s76QCfdcqrwqRUZEURAUtWlHVjyhuNZI
VMXx1dX4zULx9hCgNC1ElRRQcwDSySH8XgEhhJMOjMsk8RsaA3kkrs0l/fua/xtHmX/FqxOpfQ8B
echRnPyh0R6K4Yngzf/fIU6qKicqJHwYDqGmK0dcjdGqmj4o3PA6zX/llzsyC2GlwyeCJ4Mt/snl
aiDRxkEH+8rS8v9l77yW5FauLv1EUMCb2/JVbas9eYPoJpvwLjNhn34+UNLMYXVNd/Cf21GEpJDO
OUQBSKTZe61viR/gEnSYyXpvggXg0g4e7TtLpwug5214sKTebsh2gfifDsZ2HLp+m9RCPJnxZBnL
ZJIpThzvaDpF56zibugvA+EmGxIK9JWlBmCkXUjxSDfbeOERAfgwohRdeKnHadClC+JX9feCwETW
Fbmmdd/tWipKTtDEnG9xTK4yjcNiTsUJ0jvhAW6Ckd8VbbqP9dy70P3J/aYVHsex2BnjK50C3UUe
5eNy0jW5jokDJdkTudQiGxQduDZrLzngTY8Jsx74GPJcUlogrll4B0Jf0VITOLqir0vGmUloQmaq
R4J07WMftsZWa718XVki3dsFMNS8NeyNzAABU3w0rnw9K9Y0RQbAPUN3ZxErsgWuoi69CaILlglz
pDoujSs8PnwPaYB2qWrjY5h2/Y9AFeOxAw8hUVjB00CRyPWS6b0v3fAlrik3rYognx7dnk7Rqp+M
dyGGGXcibfVLa+whpj2dq6fAnKssg6vsYwcMHL8SD5gsiqtqdDhtFqqol+5IilBRh4pwl9BiU2pH
BT3R0quX/L4MI6jylm2eatBS7HfF5njRj6r9mU7Doz2Z70EZON8Gk3O33WrJi8oGzsFjwyMRcWNs
y95+n1QlArJ9MHekDSTwNK95CU44KeAI/HkFzallOnjZoQgc+ZRQ7qCS0XgX6AygwRd9CFxeGNtW
9vGxz810H5UEmgQ0MTf0SfVtZZo4QdkjRMsgHEOoYhwOlixo0cGh6AQ2HxVaak7usmlS7HCFn+1S
J+3us2pq71WNlWsSwRwE4yfOMY+oy+p5mB0gGbLwa1W77tiW3PgINoEKW0ZI6AyqDLSP3rWiw5Xu
U9MtNnXeABTC/U81txUhUS5tGB3HKNHv07JFTUKRx7kxcyPdxkh9toYtwrcQoRnuCmDy12YfVOEy
iz2P2BCjbKESh/YNHWlzNeKXWg5gLg7065rLRvMMqv0TbZWgdm9DzULPUsfWrUcoymVvO09h0UxH
yBdAa/C66Ls2blxK5oL1nd4N9OEsicM3NbQ55au+UniWiFaoSDj4ZaeZ/0uLoNNJmDcXAg/CW4wC
bB21jc2eA3vXWpMqoKcdzM8j1DN3ReXoZ95InqTshhxZXq3vOK2NaEUC8zKPIvtBH7JpHVLk77iY
Y2zR04it09v9i2+G3fcS7tZRLxp9Rzhm7qLhGJJl4iUdsCLb8H8YFAAPTdEW16019K/CssqrssWa
MxiT9ZAHagTAK30NtonhXPRmNN6Chp42US18+GKifB1jpz+KkZLgkMbqepCNSwa5N17JJnAustoq
twaA3GU9Kvee0Cq4/dOIqaUnUniJMJALNFQlZxxZqI6CMmXJni/ET1TSp14l2Mw2XUiEIdoUgm3i
vIrvG9GlP53JleiamYQyrZDong1nNWA9JUgBUSV4+qhYyTqRK1YVe93St77Ie3ei6lg1Md2sApp2
RN5VwUcTu6uUUOolgLrpwK+NHkyjmg7ERDUXFPTHZe6AtVqmxDBTay/SYI/v2dlUZBmsPDsK9o4M
qo1yh2pd00XcCopKBTdgMSZ8K5027BLUmnAJsdcIL+E2Gn/chHGorT24IgIBXB4su5Ae7WKoJqA5
JZVbYCPNW98oxTTWZce8sv1tzLl5qZgFvidJgJyr87ydMtPu3dPJAjEjEHJmaZTbHmkuWB2auDDk
K+NNeSWsmhzP5S8ZtPnTCB/kJjD07PD7bzdL17mnDiz24xAVJP05Xn/TT+lwI/1RrTs/q8Y1Y3ji
6Sp/ZQMUE4vfl0wmssUpuVM7a0dg3wsrV/pblin57A1KrpDu8rfagl12wtn8quQsAag9Mu/scgi/
pXZcPZEsWczdwnLrOFO4TiZDX3D4IJgVdtFSH1oiiKv2lUOb2uO2ZPcftamz8sNM36U9wRj9KLpr
epM8vjIGxi04yFxB8+6uDJJDg8VoVMOu0oLRhIRE3rcwOcYvdL8rDuhwh4zWlYsqiPbstEOUyA/W
KQ3sgiRz741B6i9KdtMxsSWvrgbAt3Rqv9x6/RwFOdUtl/3d+B4mXy4M0XZkLTTaQ524fU9Hh1fv
04O6rDxL7Nvcin8GBm3yLE/d+0K4zkVogKiKXClXZhN189ev+Vt2o2Jv1UA6e1pe27Js3Hv679oa
+BPBUkqVWzBuYO7mxY6YErnQ6JHc9q6nrdFxBMsqkNYiDuHFW2K0X40CIXFZM8Dd0M4OODCSpafb
al3YevmesobvAaFj6SeP+ImBFN1CKItuVNoG9yVxEpRZJCpCUZdbX1jui2JDqujdmOFl3pfRuEQh
HGzNkF4OzuHpOGl6996VofZYwBVbTorqzsrX3P+8p4zqya+RhCuCUK1+o9u1cY2UTCPYK2OSsbLx
kKIDWmvOkHwrW1hsQdUNxFy0zrPVjvZzJ+ZOnVOP16xU7iZuYm01Jom20mo73nlhSHBepIm7Ki4I
QRVlsdYya7j+/dSVU8QrEuX9GzPTN3qJ0QbUVHrhYCNARhFXy7KdekCFhr4ZnEq/8BoglmWQqn0x
KsAKTWEsB6ETmYf+bjy05pjfhL4R7Q1EANim57E8+cZ0DDTbZ1/h2xeTnwzXnizDdZF72DJtEDcL
B1b4jd6kxZ7SuvsShGG3VaFuE/yesBjqk83rn5rpKpPVdGU0cqZ4B1ax1McsZgo0jLtYS95ENg7X
TArj3qzD8sYTEwlFlUNHeZT1+ESb13EW0PvT9dSOcuMZWXCZB8j5WmB2N0QyU9S3zOxgA0y/SHs0
FAZEtzUEzeGm8SRLtxeXaus1lYYLcSq8bGUaghR334iDNWtTtw9EBE45hFx2heGmNABpltUDnsdy
A6IrZw9UevLCsE11g4W+4zRNJw7xKiJz+JiHJnT7DbhmbSRJp9QepK5XqOKLjh0zeqhF3jFt6BHE
3IVy6nQxERmdrvwOiFBTd+VWgWZ60luGU0En6mAFifGmR0Rb2UUjASb2+ttIPbMlLApkjWZLZCqS
DxN9uXmAUjkdBQ3RA9lb49pXo9j7o9nVC2vsamChgQvIjO4VM10premouwPfvGblRHiF/I8HVEaR
WpAS2122EE6XIPzs29SiyIPhpQl30kjtbaJbE/Wd0N32NPfmO0KKNFBNoXl/bUyJKZdtUtybQ0aw
q58CVayBqSmnIp3YckbzO/Ikks7Msrm3OmvM4R5qF1HY3cLY9WjLNbS8Uu3db5S3obH0YrW5sSBV
J7zkNrIV0czMnER+i43vi35d5ZG5DcOkWyDzUWStO4LGV6ODdG8h/9eTUywVshizTkiHkW7xwyu1
H3JybgZTWhtSqot539bs/dgzF96UPPQgm5fC1yIYWc2WB9EtCSIpVxEQ502Q+S9aia1BpVZV4RFG
9uj3JCPQZcbV4SttXzo1Hk+v5n7L2kH01OI9ZsYur4aaKlSJmznrwFy6SY49m6yldjtTT76jdXWo
oxk5Ptl26JAgTtV9jTefcOxIbySRxzEoVbe+LcusfgH4WS5Y1YtvkoC/H2jF3HsPCdewyv0627fd
OB2gUWVbO4/bnRZnDvLhqLFvbV9Mt2nkIg+OkmzdFa03LsnLKFbu5LprNH/hMhRxTAjzlG66JuNI
rufJIUoJRlwYqnkLxFRcGIFm7Qi7cgIkI1VkEczko2DL6Gi/sb03vg1kj10ZQQtEE6JadeyaVABn
qdr+NpzgjqkRPTdOMrlRaFPhVhZ6vcgCjYxDIXiLqyF03ujbNf2yi6fxxjZUeiwdZJrQasQ3F6lF
thiM2LweCWz7RuyWRyZ3Uj6H9ERDNGqt9aTPKyRc3poamB/vhrJsL+LEt6/iQqpnApec3YAqGFlW
1F1gvsh+EHWKTiE2eLlVq4hK9OriZyE9UJSuYUOxx9HGJ1J7ByMz8fCq2FnQk0QYMnalzVlXkhSH
Otd+tEoPYGfo0GVPui6+rrTxPes8/8VERLUGHuwvoyifSBDLU2wxhCewx5tYCglhbhctSNOVOwpm
sjRPdykS+kWNm4vXy2p7GDlVrKrYmha94a8iSR6DTIoHLU9eBkyZwDNTBb5OpwwbkBuXGfUzJA5r
lbl5nyxwxTct/YdAbavAxQGVFdWlmnJzLwj/LNnPF2MYUUDMar/VdpbstWLHccnV3keVt/Q6hbM3
Wtd/UuiLF5w7/S2nmFk3kyDOsDR1yaKY37JVTF8Hw6oe0yZrXuq2HrxtrTmjAaGzSbItEsjQWWQZ
WxpbU+WRUjMyM1klw/dMuGaHfqIn/s1s36PeB/FKeedywFJ6YbGz/VHWurtEOSyxCGbXU9WR9i2B
e25V5jXLnld1mXU1aS9BU6trJAbRdcpmaAH4KJVr+knNlYhcAs9Eat7x/f9UJd6+ljUtWLSeSaZP
qKZDUMn2NoMiALwwj58GirgsXJ6xJnozPMraqt4srf5up7L/jqjgfmpNaW/ItelWWtkb27SZmNlr
zVryqeX3VPRJwYvJAr1zdCQay9CVG5jN+mbqZkQvI35HaoC9jWPXuzQzd2RyEa1HymbA2TQ1ozdy
fmgOMRNCWtWijR8N3gNHHdaTKCi+h4WnrwATPNuD3V/gajC3/CnmqhkadU9q208v98UNru3xLZrC
btNlvY+g3RrTqwCi9bYTHk8M98UWKh4xl1rAQ7FC75lcW/shAYi6SVtCPkwRxIu+ZE81xm6wcTRn
SwKHecsZ5IkJObsZ6sk9EHknF6pX7rrOy/C1CrJpmYueyPbGSq+xIE3IoohLW5iC3e0gnQbHWF/e
lZOM2OFqx6Io1F75IwIrJIe3XoPnxgUhfW3QIv9lRGW5rNKe7FRCEQ9hGbc3iJ7iS7zIzj2d96CM
SIIMtfZbWmoL+uRyi0uaUCEkuqtJDfqR4GV3BxiZhDKVVVu0Tvm9YsZFT4EuMAg6fSvy9iGCD7AY
QAoerFn4qnrxPQ5Kb0foMysWG8EDE6m2K6ygu2Qr58ERLqJrGTUZ+9+q/EWySEfgs6rfrCatvyEC
bBuOAHQA3yod2+6FgVzwwofIt6JaglEhkuZDa2rDuNRgmATXSS4ic1mVTTMg6qxqZ9OUw8TRLBbB
dTmK/KEs0JjBvgqwtMhoVVPCenBN+T4MaOf1ia2KaCxx0MGWk6lcHBxka+Q5OhySmo4mhZGl+yIJ
jDXHiZ1mmumB79958Qr3qYjYG9thFe3YFZLGmfg/pJm06J7HEOw06yuRUrt2cF89jiBDOl2Crz6y
h3KpnFEm0lrf+AHws7+wK6yzboNuX89KcROFxq4LtPBXjMHw1sFgcpRD8KsZbBJk+PQeIcyLeOVI
VPKLQAzhijgqDHSlU23BKLdrM2nQu2C+I8GQCsDntdaPVVATK5mD7Wr2UdLH/7Oc6w65WXaaj9TC
pn6HqwcNSV0xJrGZxQi1P7/ahxK1P19tbgDSnAMYd1Jz9QaAQg7a891YRQ7iWP4jIS1zTQZSvvr7
S9EsR3/gmEhBT7mLunRryo8GNxb70QNaSpYMrJlXuoIN/fmlkEycVJLpypm4XtEYwNo6da7RmNbH
nPTNXSmIyMpyle1ckbLlZPAummgotoR0j39bJOdREotCVxCLDd3OkxfnJKFhwlwnbivjKSI2ZJUW
lOw4k9pf3N+J65SoAy5lYqfEC6ijEzxpQBKcXU81gOVdMcbWnK6rERXW+Ok+M6lo5pQ/buvRoIKY
T/EVkqThi+vPo+LPSj3Xh2sAzsSfezQno2aM7DoGJS93fqFRgC+5QbfpHz9/ifNNnF4EgK4+c7zo
FZ06AgFiqFEFptgpRenW62N2EZFnhde5iehpGs0Bnh/cc9gJYvP5pc+Nn5nWZoI5xRhxysNA7TEY
EXF4c5FkXAOgJ/gtnQvBHp3dBvozO7AxVuH688ue+/SBsLI3581CNaL19c9OjiUDt/ISLkvwXn4w
iu7RDSj5RS6jNvAYv59f7ty3D1rD121M1P4H1gDeCt3Q/JHLSeU8NGaz5fA/rBuS/L6YZU5JEr8H
LKofbNI096DSnDTtg2n6z7t0pxny/ntsjmH7c1CMTU3mxhUlZeiO/qS/xuFcTOopxX9+u+cGLcIn
Fw+ABYvuw0fjWQr2pC52FuaJI/YOqvnYgr64yrmHyiuc21ezF/4UCGcPod3aBVPP71mgS2fmeUDg
rGEj0P37G7JBO6PloiofzE3Ufw6XbGjLWZnDhNo3+crs8av41ff/t2ucTGqJo0yXhRoQhqmuJlds
bZS2n1/i7OBg/Bm8HIYH2Td/3kcQpH4vTCV2mFIYCK1uHsyqpFHW9clLrDHDNGWn41uizVJbkb73
Q+urGe3jp4e6zaGFwvcHbea092iTOGHBiSa0lcDphSLKlgzwrLlEiI09gATALxbDj4Pxt5oOad3M
oPNOuQENxyp/rK1mV5QDGxR3PJK0532xlfg4FuFJ+sh+Ke0i7vstpflHZziIDDWh/yQCEwA5gv0K
G1rdXZIlmXwxFM9ciZsAAoVX3IGEcDJMAplgMh39asfUhjVYkxcY7x9qkT59PlbOvCYw5ugaeVfM
XPY8cf/jjty6yEDge9VuSvS1yF81n0ChrFwmTfgFJdr8uMbOxPT/c6mTNZYaFYGFRJTsWvxYKKnt
aFH0nlKLIejaddOV0+PosB8DYhSKVWNT3ddFE34D46mt1WSqdUr3d2tKymiFQJZI42jKDo6f1gdF
vvU+6uPpKsRveWc3pbVoI7pFnKvUOjdVqg5elw/XfdVSwR5bwsIoswEMd5Ppixv9zaP/c52d1d7A
3/gAZq7GyeeHkl4DVNLyTGWsngPgs9dG59+Nrpu8FlPrHVDb0z/Nw29iyKINSQLUTAZ377rFOnHo
zBpNnS3N9hFpdknqaEwITXFX9/4VhBfiOCtsxjKbk74Ty1uEIrVIn+6rbiE60ztoqdYuBwh+O3rb
/Uop31xynXRFCc+7zGy0DGlGnOPAfL3CSrmcPHIdbXYSAU/L1GaDB25UL+zLLxatM2MNXI2BgoM1
iy3/yVgDbIdMUow8l1STlx0M0D1vfdhFKfYBkHJWv/t8cH/c8MC0A+4AkAfZS3C64QHC1XV9XVS7
wFf2nnprscayrPDP1Wob+pG6jCm9PpDPHV18fuUzny+7OYDR4DBJWDv9fEVEeGbcuuWOMtf40rm9
8b2h3/MA0SJ9//xSZ24SgQezEbUO/n26daQvynlzbNHpdYKuSGfQxKMTJFf4YsQehT/AMUmDfVz0
JkX7zy9+5j7ZV1kIo2cUHzqTP6cPD/kaZaey3MkZjY8l+yEaIqQe6Sj+ehtgz5OUAYCT49UHehk1
IAmlJp0jCXxsm7iYTZ+wVQLHrb8epmw3EEwhjOL0oZ8iRWtZAc7oWgBVRtuvJpfCq5Xe9L3joodz
f/7tA7SRJiMVh15KF/l02YqSHIdg3nBbTmFheBzB1PUjPR2ZW9lXUJCPHyAXY2vD1gB+onm6fDVo
Q3C3FNyZZj/ElvbcTP5PMAwPUe9+sQeZv+U/50AuxbHU5daY8085OoUVJ2OpIcSwalAR1EoDnBoL
L+8mbBndgTLlV7vR81fEyI2Mbf7oTpcXu/ZIv+GKjdGRcFO/VqPxYAlCrlp8SHhazS+4SR/Hvo1w
lreHgJel8/QbdyTnDhV6GfGC7WGcXaB2dpO4+heX+bixmS/D0RB8L7uP04ICBmngV/zRu04ztQfN
w5dfY9lcfz4OP84iXAV+LsRCOCrsG//8kAfNhD6aGtlOWFS0qPQs87T95ZXuMW0UDXV/Wlo43T6/
6Cl1llMMV2Xi8ByH9Aj39FMjXFoFHPuyXQDsfdHnRKQR6pBNV0NAl34ChrGQY5CbCyDJWbz0pgDz
ldS9rRqaaI/0nkwztkXgOJq7oM0gCtQ1m4N5W9BUuB+RxbmPgdm7u0hJ54tff/bFQGFixBmEPJ6+
GCQJcU5nI99RnS7X6RikB22gzvn5Mzo7ytBVUlLCyfJhy1nYDctIVOUA+D2gBlW30zNc4t5fh3jM
ryJw2dsyD7mcYf8cAI6XW2XdlExEQ20hZAnj/eDqw+bzuzk3A+HbogwHZItix/xM/7HdnPA+EQmp
ZYiH4Np2HsvU4BBYJGX+1qX23++iOTMiE2XJAFv+gVuOo9TtEFxlnB3Dn/OzE4l7LET4/Pldnft4
gF5DxOMJzvSwP+9qkFmJK56PJ08c/zYbyVAyQucnzZZqIyLH/9Hn2MeoFv7Hn/F/pV+fm/NQxMKj
Y/H9eOihdKrHFjCQXRSZxL1pr1Maber0qU6ne6br7ee3eW7Ac+wBR4fhCKD4yQybc4+ei418V0d1
ti3wJhx7E1zm51f5HeRyunTwEIG32oaFzHkeQ/8YI0ELlsOh5L7z215/SsB1bjQUx4swtbqc3pzX
P6aGX4GOUd0NaOTs2sk9a4s3ySInsQZ/GKX1yoB6vs57Hz1GC2roi92IcfbJe5yw+TIt6Psnr1yE
UnfIu2K1GWzaBKp5NVRQ4Qnw5T7x/Od2oDrhAQu5zEsrecr6TgIWqr7HKDqA5qlD3YMMoIoULMid
qKFKcR+fP8gz3xo9bbagnmdRXDxdEHNwKmkysN3uy+lnPRlqo9eIKcMc/cr4dzi1eSInMIoPm+hu
CsSn2xjTGMHs+4qtfWj81Ck4rApHf4UbVu68oExBnrjqix3GmY/OMOjYsaNhxfqwxSaPZxxEVHF7
qfMSJ5G2NFHt0McQ08Iyx+axEX2zQo3R7T5/rmdevcG/IE2wszE+hGPZWoDc0JfVjrPaNeYKqBQi
P1KNjyDeR1hCnOiL0XbuTfJoKQOYBqffU+Im30qvpA3mQIMMvxyNDlVCaakjXGEgOS4H6c/v8Mya
ww2yh8J6RL32NGqpCIUdJxWPdugiOhe2IE6vqZqVhSL2f3Ip7FGzUxIe3+kiWnt2osghALEWVOWt
AzVlITziZpPWML6Yvs69Nzg1DE9SJeZ68J/zSockrpyoDOxk0T60cfXuOM1DLnl/SdQcse3+fV4z
EximCxNz5mxqOpkvjYFemymncjeZExo/r78TrVjV1AG+OIWdmZgpqWNStag8Y+OY3+c/Zsx66lGA
hRwB88h5Bumw9afm4YshYfFnnMzKf1zjdFbW0iy1ba6BoN/ALpXUB+lI585sMVqFOYbIJNJ7jNai
XkmSyB6rXniIhejVtr6Aimm0qCFJKF1W2LDWGtTsde+PsDMsJQ6TbcdHM4iGZTl24bew1sttIRFn
cbodQaJE4T52fJoU+jDcOoZAq5vSvr+bggKxVWnIbFMVUmx1wi4CDlBDdJPmOrvDKpnTJhNxEw9e
vDWEBBjoINHsrLi46jTR7fwseEiqTC55wtmmoFYkFjFCwR3ixGJR9Zi0gOg4iIWz/rKyrWTZJ2m7
+fzxnhubrOKewTgBG346f7qNbIhRY2wiE35tBvXqk1UHMGJDsO2a6NXqf/DZsedms0f5nobQybfg
xGPZWNEItKOJ55rTNTmR+16VX2xeP5b8bGqlNLbYm1CmO8Xm20MWW2IIyh0i8mNdJ5Bke/9Hkz3S
hL5CkLJsHfN7REjO50/TOn9dqrQ8UQ7XpxuyoC6aou4daiLVOL3EA0EKvrC1I0YXPV+jmeGM00DB
XKusa1Z5iUhQa0sm8sbsYN2ghkx7DbJeq20MRdppiDCUAVdv6XfSwQ7SN8foOKgPSAEzb4pWgSL9
EOD7tIqM8N7MbLn0J6dZgHUnlUJNdbQG31auVF6/4/nAXOzn07Ye+maDo4v/v5icZYzteO1pnvnU
WATofv5Mzs3pwA8Mj3QPJgpjfmT/mCOA1MHCzLpyp6vXkXboYuyxABrETHx+nXNz0T+uc7ox6uqu
yKsA26jv5PqypN4A7yRef36RcwuiC6CXvgL9Nji9f96MDuepamxR7mg6+UtIuAsO489VBlAUtN0X
prOzF5uDC9j44m473fa6AC3KMudb0WK34CQ6bTvAQShA0VKr5IvHd24icCn7s1pg2fuw+c3H0XJT
VFQ78iePpgT6AWztucrFu0rQLMTuF0/yFHj8e+c297w5wCIhwDr756OcZJ3zfNmnpUNOjsZkGgd/
Ev3epBa/IgAp3tl1o6D/BNZdAiNjN0aYGqIqKa/8yM82ARCWRw9LEPaMEBrIF8/j3LDlPVuUkajf
Ynr+8+f1Qyi1LGab0zf1uxVET7HZ3ecWOpLPR9TZ63g+J0WOv7Nl7s/ryE4b4xo93o6TaE01R72W
o9avqlZ8sZCe27ZSnEK0QWwXCR8n3yFEKRwcaC93Cs9ILJG49uVRVM4h9Y2bvGoeijz4olBxbgD/
45KnR/t0snM0enqx03oo4m31Htg54nb3IKruizOHdW78ciKlScb2kbPwyblI9b5dQxAumGbM8buK
6189lKxllxs+eKEZFlhrybJgRl7D7cJroBmzMlMg+gs6+WxTVHkOG1/uWhPHAq42fEaxEvcQaKqV
X+Y5vBrpbwav9598h1lz4ZYEF0DTJZQim0ublflL703sLIQeD7X+HcwzuelOvVZs+RIilWDkW8m6
JUX6ntRSh8Xe/MsEp98fVTA7dSlxMG5PG7BQHyVsl5qdH5yJCW7pQun2s1M7F9RMoWKN/RfD99wr
np1ZCGU8iq2nj71OjWhs2AztkibQ0MW1gthuTr8rKOQwsOSsSf/8g/mtnTjZEKKYMblBPheOmSdv
GkJhTpc0L3ZuMQED6VuwpDFYa+BIRAlVef5Um4W/Sm2Uk7/tAn6s8qeindRaIenban2Pcv3zH3Vm
9LHZmC3QAcbAD0fewB19Iq6tfDcnnK9jMbpXALam3ZhW8jkVxrRDF/n2+TVPI2fml40qgarPPGsT
inAydUSDM4Ff5YuWU4iU1YrsDYJUawPIWW7JDbUWjBSUk06+DiIRL0d6MjgvbGP1+Q/5zXo5fSP4
wpFjkCpKo+3kh+hII9wCcB++5RRQ4W9fQ2Ll0xFtdQkKTpneXqWokbFYyUWUU0Q2tII+KrlU3W1v
9fpmBE39EoOTX0Lb1V/YFsPa7xlSOKayDaI+Z4sk/31EjM2UDXTeTeM1WmF7JbRS7WK38dZD3Hor
P7owq8y6z6xyuOGzxYQ28iE8x34bHHLd+6a3Y/bFwfzMHM6SCVWHBgB7v9PCEeW2NJeQEndeng33
MbI0sAxD8pwYxKh//qzPXQrhNVoD3OgsGyerJk2npinmZSmoADzXjT+7+YYaTBwQ9OfPr/UB0DEP
sLn6CxaHKiMyxj/XplJz87YHYrSrOyf0F4qGMWavyTa2YV11q9LLjQuj0sNbRQTbtWlq0dFUgNCI
Qq23BJqKf28l/z8V5gsqDF+Vzzf1v1ECH1hS+/InGe+Uzv5Ng/idZ/rvf+a/eab2v+hdwg6lw0gV
YhYY/Yff4PvwGxCvwF+hnUQ9i7/0X5aU8S+i2FlEaEgaNnoPBtt/STDev2Ajwvh3KcgyGL2/ChO2
f6s9/phB2GjxK/CmItabt7x/jjRE73EyxUgpcPINK5C6+auDSxn8ZaKb4NGnDjn/KEeo8q3W9css
Mo1LFxYfSqbQHpYGNqM18L/up9caxc0UDuX3AGVxhZchgynJP1WshipUm6KcSszqoQVVzTBvRNK7
apF2wrqajJxmU5YWGNUlGXrbxPXvPVQ3d2Jouxu9ey0qwRFdxtmT6nTxrcqSTkPblJfTNtPr4VVi
pR2w9Wj0lDQrgjXPERSBk6UIpVvXbpO9xTjwIhTYBey/ESzvujLHZJ8NzQDLOw9a1HPoETYQ3SZ7
5QjTxw0EWcpaCitIweT7qbVtghljTI5nfGmlXuevUegks6o5B9uSaVn1Yya9fquUPl23ctSXrZXL
iyiQ/Q/cZOU3m8CsHIokYX5JnzXHEVjDqxmbJuwYsyJMpN107Wzhb019OSR+fz1BAr116MNR4vCH
BuYdAhqCUpPs2reK4Ugy329b7GqU1d7zelx3hFYuu7LlaGuP295MvNt5LTaB+BQ/BmSCC2so/Ft6
KPUeLKa6t8ZeQj+Sck1MlLULp9rIoRNn5QHJprdKx6m9gMSahPtJGs2hm/I4W+gRINtF4jTepa8X
ZrkUbA6erKJu7wllJKG5NSCdE8hgvCSkMb0orR72nM9BwZaBdtlPZrpQZeLiUBvtJXv+6XKKjPY5
RxnTQIgoxGUfiuYi9oHIBwJL0yIalZatZG7HN51d5vggKTODKwqwsrA96K5ybRAzQafNXps5riAC
fOpso6Qgi9RMe/kdSw67SciFDeobiiG3JaukseNzSe7iOrOeTRBcx2ByuBpNAHFv1CbJEE1sXxjY
nHU6ylWMNEBFEjh8vTJV1+x6irN3UVyQrgGw9ZtWRuIAYiN470XviY2rF5G9MCzMGuu+aYK7IHVx
d0q4wNpLGlnubYz5KYOKHWrlIpBT9gNhDr2PNjazdaRPxQpgg7HE9Fk+8B6zx96Q8a03pPJKGmN8
8ITZBWuj6pvLOCztlYbzpIC4kRJ2ZjWz5E9VKEMa/rpRRfZV09lttY6ror5OSw+t9aIv+MrxH2ET
hJoaAUaYxUnstupD0CU6/1WVRvRv1daYuneyCgY9vyx1Hc/SwpSamnZFT64cWyI9vBvBpI2HmGwk
jPbureGnELxtj26yBVV3xEB8P+R8PWsJq+BbGAYjSbFhlwODtwO5zGoTB2whnXs4vXiWxsRQS2WP
zTIuE/3arovhUjluvLUh1y5kJfMlRqQIVlWXcTwHgC34Xu5COYDnxMGVPw5hbxWXbqv09NZL5JQH
aJ+mVr+3J9kXSBU9t3SuTaPRdn0rnjDe9Uct8+f0DmH1e0t0B4x/7lVV12JbqMxc5cNcyuE8cYT7
Zu7bFEFzRRMA46bMj72wxF3epwNGrDTZhFaQ/y/2zmQ5biTd0q/S1uuGDPOw6EUHEBGMgUEyKIrD
BkZRSsyDwwHH8PT9gZnqm5W3703LfZlVqazMRJGMCLj/wznf2YJyqyKAYBt6mWxjiPRS5TwfVQ+l
qs/OKmc7RKgDAkq8i14stkFmvrokiDKX0o7Yh6B9NvrG8A3JP7NGpgtpf0uJqiarpWtCg5cFo78v
7zLdfg2GNoEiYgVb6Lfabb4Y8U2yntbzoD/XBiFwcRLzJhMDL0GoLLyGca+f8szs59AIVluyTJ+m
Nf8N8OU335u9AxyXD4d3bDtl5hWaQAB2msRYq7tzxzy/70X9gosTesB88sgC2FV686gyC8ne5PXh
qJMLANBbRWZd4lUYQHjfINcsqI1rvJZKChCxqXsLa0MeO0ueemrbHbZZtccvb0eGnNF1MM7QIy8o
0mOXsEfg12uX13SS8jaYRnuH6Gpj8jE6ubzbZz3pTKJPhvqqE7mw15xa29uUpGE/N8tl7uKcNgko
DXZnp30Q8xxcLbSeaZRkfflQ4OQDRN798JpUPxZZYpyWKhCAMka/ClvIqOsxK+Cw+nz8vnqEWURM
X0EBTg7sfSIwIGwl84V4DHJklNE9LUinQs2x5cUMsgen0wSPBBqHThFbU3UFlC9K80dVxvGDQ1zF
xoYLs8EBPkcWb1MQg0UrSFt+L6f4HRWbeDBbb7w3p2A6Zdjbri5RD48AUrHOWu5RelWN5I+PDjiD
Z0emzDg1/kjziYxYl5/ULLyPcVLy6msBiMJhmnfWvAQ7YGblb66M68sybuWwDOexp7KkvZD2hTNG
O+d9hu1WpJW4OmVaRgJs7MkiPTt0YrPdB5NMP2w8FLBIGilDrxiufAjLS9Do5T3A6bWHd71t5i4y
YuV379nSjkBJdIdqsaz7kuVvpA1ze+cgo3NU526FoRWPWOnMDfgaGmocxzvJCNvgk5HCLKYuYHBm
k2kyZyaGVbh3e6PtspOm3ODoyHG+qTHBH0AtJBu4Je5BK4ls+r0h+3ed/Hd1MhWb8d/Vyaf3Wr7L
fymTf/+SP8rkwP6CGnkFk/nrCMVch9W/kKu6CbMMRRlDSd9gZsme6ledzATiV10MKI32DBULnfmn
QOKfgM0osql7/1QXs55c9/ysQxmdI03466xDkHJY5snkniqz9Y2QhayBsdcY51GEg9RazLoekWLc
erDLm/iC2N5wuHp0jZNx6RnLPzLa07XqKEmO6qattkydHd/4oKZc6kJFP+4JeICXImUA7e2qTlX2
eOlhE6cTFao32iHkUixyux70h3tWtpAfRTI+9HYGLgajlBfamE13JQaueUe+dNSay/yo+Qu8j6VP
M5KhA6PWxQYnUr7soSasSUNY1dEDS52HxOskXqtS+IO4z7W4eER8HbzKcrE4laQgyK6DdtOeCCBJ
KZjn4EWzXLvhW8zusp2QaWX7lnaFuIoZxoXVZP5dIWr3VVCKRlrQjG+ZsvP7hWd21wyzEzJ3gKGc
EwbR46FPNXrbRmv3xVKVh3wo0zcXK+mLKS3KYYNooA+IRB/lNF98vQPNqopqPvBHfKsG1yJqJNNv
VvLuFl9/EE7UXfwdwmoehpzYAPy+MymrY6KyDVrBgN0eKbEwmWMAs6PhqJtaW6r7wRjktymt4gNS
5RFXvzc/BNKcj6z914o7MycsqLGW3aRlnv3g8+A85IVS1lY1pnYH4sMnCNXtbmQzGZStff01XbwM
BsfQ3DeL7YVqShCBoJYwbwFUms9aU8rV7mVad42dDFHQlnA4caodVGYsp7J3ZhVlA5Z0w6zBkKTK
JLg7nnbWCG+lZGSK7iQWy5vGWGbnQy7ZA6paDnZqLh+U47iOpdE+Lrg8L4MmmnMDGBxe2ULG7zTg
KDWM3aRsfClY8f/4X+oaW6W3mmO2eGozvfJYigkVkGxyzFHijvWR2mUsiQUmBi4PdpyyXByGP+ob
NbJUX7Z6Ghv6x+cx8e8T9e9O1MBmHvBfDx7+T5ctzV8GD59f8seBSgzgFx19n4XUEpL756n560A1
7C8cpJ/TSxZcTB7+34FqeV9Q7WAMYWDxaybx64A1vqADg0KLRwVJCsDWf8CwRgzx1/OVjZcF65J9
AWHZyDP+de5QCU/KqXDHs5G1oOHcjT/2VbkGRgC/P2Gx8TE558Lrl2FfmNRF+nPP7szYFiCS5Fez
svulox5GP7st2Zy1Yw5WrxYtJFm3bqXbh5wB2WfE8GTXO9a5QNppPuebnDm0huqUoXqlDt1QVlLJ
zdIjB2lvWfsRLqHIb5OA0dr67MT5dGy0SumHfGVIzXYMhtUS7ZEp3YsmGwXvSgHV0aeAVi1vz3kl
sz294ABF3inMrymGE+w16TBqm6AaCWMgkzrYjgwUx6jsFsIY3NKdrkuhnHcY1ytSHubTbcbzBJ0r
7Ucmu2rIlk2Ac6vc15Mq9xNqKD9ygiY7uMRYehdSxBSstllHlK9pcDBcaFn7viugE2glLMG0QlHc
xt24yxfSGDcemIPhM1cGkL2K1Z1JLvZrTz97Hd20VvuG6UCUSgmLI2mxioYyYbwii6qLckeol56c
qm/xqhAMu0TQ30+ND84q7hx+UTvWB/MFa444j0Q/76VJEpptFGrrJq0gMcmgw28ao4082xu3+ABh
8QOycg4uke3fAjJGziYoPrnPcDkTECNhl3G2G3S4IJj0B+EWW2aedbW3+jIO3cZZMwHznqZP5rkW
4pRXHqRQu2sifQBq1Lrki4kmTqMJrb+/Y9s0bsc+XwnIpqLXMGF4bQiVaJ3QkOX4G/k6+vviGMQc
ODyNuyLOuq1e2/M78QWBuQu6ytkDGWofDe7HU+H25QtMAHcT68oYQxjF/U2p0kSPzM67I1WriwaT
e7RLIXSFbVoafGiMyVBbgCJiR6LjtE29Dv6dI9q9iCHiwOdLjmmAfoDbsioe3dJyWrIJhvKHnmvA
WOLcPPSVBwTG8eI3noYOok4O3w/rjQHKXGIM3ye9IJCuzIbD2FXezizVioqoY/no2+pDHx0tUrO/
RLHf0aXxBGSHxmsBPc3JBMsrod46Vy6pPgWKnNcVeb1XcqUtOxIIVMSNlmykWWlWJGPxFXZOdxG+
vnxnKEfoo0jmb0PWVkyWYh5BTdMDol+0heuz1eTdDKXpIsgRHykFcu54U2Ux4MvCjwyCrJ7cRJCR
owX1oQ6y5LkXJZM+v4/La2G3ZsjApN0rYJx94/M5JKRnhXEU+gOZRACb+8kKdg2ZDSMnS2zEJ+Im
IE85fXtHnEiwk65e/qyNYj6IQDbhlAo0ytMcbOq4/8j1zI4Yj42h42f2TU4AD1Im830a52en7Jyw
LpJgIu0U1kERoeDgfRw3LQFGg3s/SvAYfNvCcYdf1ph/34p/dyvaCHD/u2vx8OM9bf6lzfj9K37d
imt8A0MRym8bnw9rs/9oMwzvyypbotNA0f1nmjIXKQN3HbU3aUXU4ozIf9GUDZoOBOD0HLgZ2MNa
/+RS/N16+eemY/0X0KxjxuAc+88608IgK4Dn2L1AqcDcGNeTONUkWZGR6BszEWNgRXFv1scJ+nz5
uGStE3wH4vAzJdn+0fYKi6Orsb6i9p+eC0/LTo7lUWmXps9KuK1dwhyw+rFX16xl7q+EQCUMBBLM
z096DflvU/+eUADbT+6ZneX5xTPTQGxwR/s7gubqQxXPxPzmgwir2UiimrUmLbzv7MjjNc1tHgwP
eH1R1OX6CJ3PatuzHMx+P7tKHM2gG38wCHizq97/wbhPfy3HxiPZIWvfuqrQQ9upsEVa8h0Qr8Hv
S8JLTqfF+brM6XSjt429443SLjUNC2F1ntqltIXAr7rfAxm8lj2EWvFM0FPMbMzvtDQ1nxX3iT0A
jzGyqQ0lGvPrLOvmCs6F677Xn0snC54mZ6JCridr35rB8zT57lbBvIwtVT3YuSZuGMmYl66qYCn6
1opQybJzpZoRqX+a3QZa+R70wiFFEAaNQ3bhSVRFsC8bTX2XhRcf5tixdngHyp9VyW2yIAH5STyG
L0KfMd4NfN+fw2B2W7KnphekfGO9SbKcoX7rJ8yAS//NNIdi63g5ewi/ea6y6llofGsqH1Ks01G9
xr3mbGGpNlu7yLzQaZkDbbyxpsYp4Tgz/8+C6tFbJnu9qdL2sH4in4SS7o7UMjKX4qEsbjxzQHGT
el7PT6+8qNZoeBBbWu5MGPRE5eAWRnK1C6O4n2e53MVjqocpattzapka2lB9cvguVrOl7bf3dl7i
R+SOyB5HV5Znp2rnczq71u3anEJSisf7sRPdrqYu/OhXfdIGPBdVXKG1vwV4RwYcryxAKy8fz91C
NuTk1PLcx/DWNpM7Jj9SQgJDYNLOTWr0NaPmofXA8wTkgmW9p1/GetYRbgcLk6za1OtQuBCjEl8O
36xpppMX1mySQ1oIwGq6l0VmksJZSk2yS7VKyzdNZQYnVVUTu4sWYWyoBFSlYJzOmeCH8oSLQnaZ
5VPSeXVFs2qmvzXD0sCsKoMbDyvhuXO0H+7i6BsrTfN8wxVB5FynjSZkw6QKrdZqd16uB8+ZQvCq
Ou8EUzG7r3ywz0h99e/KNcqdmRnuRyHi5bhMlUpDV6Vw/TpCGDujH18QaFn3WhF7EROOeDf0pHty
V43zqQEJ0Ye+HzdH3y3GNqpiLd3OhHHfkznSbBd2KqHrTsgTJ8s8SEK2riWhhHu/HIdvZJo2pCbX
pKTnccH4IEiYr7WE4zlQJqvQB5y8cSHFkjFWMsqvvJHo0U7NW2NR+X7q43mbjf7ypNi60TQKY5cy
EIrSAJ4gEZzxberX3b3risigFvmaFZp7Dazhpqut5W4cdKiYk3d0Bh5rmNPmdMjiaiQJ0G3uCVVH
28BuhOKg9efHAlHXLYW9+dU0Rf5GHKFgNVIQt8Vehjk9sORDTbPzOOXCDJlShhbSodsKiKNeN+ND
YovuPOdtHnJ46hc58HY3Tk3bUGVULroIogT5xGERxg8Do+ilRWd+MA1lHio5uBvG2FUIiQocGW/y
vjOpO+Osxc3XzsyDTat/XIJ0/gk9rw0XzZtRrFT2gzcLRhgdkKwI2UkaEvVT7LF1tFEWc5Dr5tKf
6CSmJzhi9k60YLJcX7m3rGI0rGIcREGSjlFMMOWr1eho98giD7UJp3dng+qPcum4r1yCyw1TI+2n
kQttM42pxRzeHn7LY6252E7WXKVwjbBFDt0zxXpPliphBFuCyGiU2vtKal3Ykgb/is69PzO3ZivU
DJSqbh1aXdeeiKrs7xdwT7sRIuK9bmTBnUxXb2Y/xMvWTuBgVDY0BdOa/IhqT0WDl9o/USir7ehN
HwyDCNTmzCw3cTEyj3Id7ZxqEI9gaI3PLaHnoW20y9X1xyDqrcZ9HfyUZ8NyIYQ5PmGrWTEhBho0
DqyEpEons9+KUtFjeiK7GDjt94veGO8jG7po6peneOBIN8fZvHEUmAR2B7HzmGXGRALt4h8gtF8X
3ThQPegwrRgdbgt95g2u4XxFcK0fxrZInrUJdmU+kCrCaiO9R6BCYgGIzvGbnrjiGFjCOyaIvX1O
0Di44dwkCLLXz9LTrOuyDPcD+4eNQMt+GnjBKIWH4Ws+m9UaPE1MkJvta8Z6Z3dJ0kPga9diDvio
jV1D2Ii1slLqxL/JJnfYJX5fbqU1gGz143Ne4OFqyKc9xHrug2QlOhSvvH3ggUp3Q4WdO+kHGJ9T
Sai5H1fnBCYtV1E8vqeZ3u41ZuynRUnvw/DK8nsnW+3iyO5BWpXzSHT9kz6z3IA0QM83Wt6h67UF
8ZAH6sHx1JMEkHgksfM9X2DZprmX7ESRNXu16oKGBW3ZZtISeYTqO2ztLLGvMqmb+2UNimZ97qhN
nj8Qk2q+EmpLFAG3MoQ7I1bPBujdm3JRzrlqsxx+JnhsKxehbpL56drfJm20IS5X5TarYT15oLe/
Bn7S7gcSiO+IoQSoK1tCwUX80y8SjkDocHtf4j0dU1ky2CuXc2rD5WudInlRsDo2nlRN1C5kktqu
s/zmiPIrk8A6NIvce6RVdHa9UfQhPx+hkLl1qzhVt21qvMWSrOGqYY2dtw34Ym0mj3U6z7FhP5Xw
Z4+CmIGtjVEB4HEa7LKpiN+6YZ729pR1b5NWu2grBnZ7SDMO3ogzoXTl22hwrgR6ZeySUW2KFfpf
Dum7Njhz1M2WvvH8HCoi21Ys/OVp6k9wp20Ajk2lLnbZJGHq62RtAoB8yjW3fqSoKk618LnqHYOc
dxQLpHs0TW8gcUvaS4nqrYKrsPcnvbsdLVir9eRoUMLtaqenZgIkpebYMfOB5WOekRBMHPq9cJgU
pHbJBNLHGzPnuROCjH9jYJmDru6cdj+OxnLXjh5Ke6czjs3S1TvHH6f3wY/9ciMFIoy4kC4IyjJh
++/OAskG6PKPukjbN3dWIZxO+V4lQRzxg/wGY17schDRjE1rDc641P2wygvtJmHh54aeKKocvFBR
38JXK0KrsN3tqMj5CkmU/UG+rgm9ZBm50lzG1xibibot8jvq3rDPVtMJ4Yk7HW3Wdhlj4wiWPKFT
pNpEv6DfxJam/4amzNn0mMY3Qz82EczvZGusKYaUHt1WlsWDQwK9hax9nk4xZsNQ1AQj6LzVb40h
E1y6cbz16qFFyDfL4thJ4iSSVJORGMvB3ggv9l5I1uiCnTF4MOgW/cFruZAwxyQ5AfS98TG1Xnm3
TAQK6cosQysuzF1cLyCTH/0pHvKYkGI/bT6yoVLQb6u6hEXoTWlR2MeYJrg49ZMfNF/HWfGqEdg5
aUCTg5pKeZN3rrEgsSnRYoQ1Fj2mU1nhRXOa1JHGpKLfAIybfrYEqv8YMYhDhJfOC1/TvGnJGDOA
UUhS5hh4paH8KdKlnx0H5Ytb0fK3G+k2rxZPHnjubsd31G6LIBDRkMzmPvOcFslRO9U/ulg3bkGR
+geXtF2eYJq5ize4X5eUEZPoHPeHjVo33ize0p5iJxi3zhJ0166C55y7VXfUqrZ60Mc0jci4huPZ
IHW9scueOCW8BhFVnxmxf2TXPcqKmPFsReOV9pa8VvOk15LEWL2jBHB0IkfKdIocd64sBm58P71o
m6eJrcgzWRysyyWTEUJKDY11ql4Woc4rdx3BBIVZ2c+voxPfJbnPywqkf3qcSCeOVJ4wIemHRb+d
W9iSeQ+8HTrOJDYSctjAcr/173xu4XWWIQbCZPHxbmRbV8epyvOviV/2rz2lJz2TVJe5XpLHylnk
zl9f7LhK8z35VHRfjlmlFy1WGOYapo5bd2j1w5xL8RjHld5HWcNfHUBIHwrZ1Vdo9x1oTEN8Y8tj
vBikdL/UTUJ0haefbROFAyQIHTDtumLY1AHg4EHBNw+q9pHEellHcdzW3i0BrfZDnYp3b+nA5qAu
J8xLS/UlZNnAtZ8Rm0FWNjmpd0U5l8+53uZPfj7Ge5h/DNXmwTDRsKr+CQLr+ENphhW2wARPskra
iJ+o3sGf4SGcuhrzocu6ZUPrQa3DFsWMUF2M3xeqPip+jTUdhNP5Xng+yoA6KLNrl5CRrYulAy2Z
D+aWiApja0IqOIyAjA8pnNKzk6rsAFTUu5DhSwM7uXyYdO176TfLU5qglNiQp8QvZ80cGrpTzM8F
R4XJJ3/UwyX3ljsNlUIEtTfe96Yqr8jZ0HYvfK66xQYSDFD1GJtFFrZUviGBDM1NnccGpB+DgTIv
I4Ws4XRnxDAk+tb6mmS7IJOZxcj0T2Z5JV4axPvVHfxQaW1LTIrWrTC4BTaqkakfAtGQq7/Pdpcf
pC7p4z3w6PzGRTvEP4h94rmvp3b6uoxazv2q9TS8/f2gS8sjZQ0Sr4fJmdXneOIl6Xx/B8c6dUNL
Gs1QbP5XZTNEtHttuizJtI81D2sms72/E62vAsY/z1TWuEwWGgglGa5gVv7LoqEV05jDsRwviSYd
dpJmujGQNHpTddCIu4uTN7Oy9io3j1bh7DS72zmpsfU9mN/DspVNv+VX3SNAiwrA6X+aTd3//lP8
D/Cl93hjevm//+dfNMWfSZusX4jzhKjHyPgvmuLKUKLWYxS8KIsuXkutGN+QtPnPvwkbFtsDFAQV
4a8vgJP3E02vGi+ZqW/W/7pauUP5tfv8Nv8eSf7dSBJ5LjKE/3pTd0IaPHwU879MJX//oj+mkj5j
RGAfdAkervhVB/xLIhx8wWGw6iG8gPLAWN+7P6QPVvCFvIKATFlCwLjIdBZsf0wlLfeLjTZ4TYiF
MMRD/s/CItcP4Z8eIHvd0K3uHjz+ZLz9J6MJ+ZFp5y9xcoQz1adIlgzvYSQfmmU0sQyZ8IKj0r+z
VEPgKaiRN3njB1fVqB7rRaX2FhfCHpGbrod/ehn/f0/PX5eI/Gj8ckwIGM2a0Aj+Kl4GOz2zYPPd
g6e4/u8ClGt3ZIYxymE46BQbY2jIlbQ1e5t18aZPkFVqraKKm4Ih/uFjAn2Q4HFEt21nr/KeF3Y2
lzkVkL5tNuiv2Bh71lalahcw365G/LqT01OgTvSlRuHfa/7NWMRLZENF7tPIKEe7ANjPKLZ7Stno
3DTkg+cjoVuluPqxLOfI9uiXCKOsg6PfDcaqQ863Uxd8RYaRdgP9lm/dE3A1PAVNW24YilVqg9Si
RJM95uJ7NVf61Y6thtvd5o5ns4hEDBUakjTSisy0PNINl8WOEVJZosS1uEwB6BVjMu7qLv42xWtK
ULZ0R0jhhHANlvxg19jdBRVhA24uT9wgx5ZO8atXZ8RxBNO89+TQU5am6jhpSosyb0EaUSJmvQjb
ms91ku60jA4TjazRXDU7eNWtnFiYjLkANq0yfTG53L2NPjjjrYb49YG4tmAKvXSW2zFT0znxlkd9
SMq7bh4yxmFBTV00uqzf/EKz6TYp0YM2lZuJKf2ChEbP3KvuF+1V0dVhEvOre0ctHmMDqzOKW6su
pfWU47/ZTIaW3S2L2NpzbO5EUI5fZ9Sr5PVYNcyb1tlz89S71uvTIjQ6DKyS7QE0Is+4may43XK5
axtr0emLmUAf7KUfQ0Mk7gOvujgxSgOu7pX6MYEOcFztq8fU0Mskimu9fGl7Q35tvCb/TYyGxzBx
0NpHIbPlYtXmdLawvP1IvNTd2XEvtojAGQCZqg/LWbH+zeBoAkBX9m4RIyVeW7Tpe8HHHuRFN4VY
QzoCSZLxqnuc8dwx6uSMEhAKjDs0smm5pQuvKVUZWy1EJ1zTHtbvoC8QBLss5SPNTjDejaqQ4EKF
7b44/CPryAjRix8MWwpk491M8pSOaZ5/khIU3+KEsSOf9Ikbu7VxBfSEUb0imVm6MEbVeTCVm3dR
M1pzSviOV89EBphIvj2HQK+NKSrPXGMAAf8D8ZsjMv2ShRynWPvqTBLdrq2V/SFAzn0KWqdxthOv
4wGvdUechlGm56Rw69OUMnm1iGRbQlvl0M8VM9LZdHIS2WP7o6KrpAgH7kqF0tbngPUdL98iijWY
Nd5ZDUhE08/Wpyv1hY09yiYBR7FjZczVB+ODR8y8s/eKxj0UffcUpOPy3VPLtI1HaR8CF4QhioCg
ilqDsRkn4fiq0tnvNq3vMmqukqU2IkgExRqcU48zLUznEYvmBaQ4iI4xckMHqS7I5mEVGguef+ao
ICoN1afVeW68ntCKWalDk7DfjiSHCKMleuA7p2ncbqMyIEAo4scHt1OEMC01IY2buZblnc2Dgfrf
xx+NPKHRdh0NNuzXbnEvLsfBCS9TmW2GuKy+oVgS12yw+mYLOd26JVxcnDWx6sa9VUKerWJyD61T
GRkDK1F9FZu7fEbp7lcJulocBgBmmt5n5lg8tatU3V9F68k8VEQRjiwsPjXtbHWLjzxha08q4ap6
16zOvZfZXGovUGnRxU+rRN78VMt7n8r5pO3cbmevgvpuscQRUN74yvgMG8UqvMfNLm4mtPiL5mo0
H6tAX//U6oM5sE9poPKdN6ru0bEaVP2x4aYPWMxxjqsqu3rzVBk3spPJPQVU227U3BclSWypfGtm
nRm+bRAGs+9WO0G8GgtSESBecAzSvXpmUrScDH/JE7Z8NKjF3Kd32rTaFBwl+XbMQNVvnO+o/rV0
3AmPOY2rBXyLJNCXs83ZvMtnKz90hQmhd7VHcDZMh3y1TKjVPAHLCh+FWi0VBWLhzaw3q1x6YWbI
rAffBUoM72x8ujG82VydGRKTBmpo/BqqF8Op913C/HjbiKdITxWyP7IyLH5JZXhbtvgfuYWueDXx
hoWYrG/I7dtD3nrefWClBt+1+jDF6h8JHKKBJw19S8zRvzjlOZn9GEtJcwi8odown53CxKi0yNfZ
frWtnV9muPh7G4UfX7BM5l3Ng07c5OpsYeiohyyz4AalM/L2jj+IbNfe4IWLh46x8Ml2hF2GxCDi
nHEC9UHEgzyx4/Sirmqm/VqXfC9X1w2fUofYk08zjo21wN/Oq0cHbQ4TQq7T7mT5q8/HsVIMPYZc
PEL5Zm22I/T/gbWbOy2jG8QT8M3NCTfbChfHkP1pHpqD1UiU2KupKP80GPWfZiOCR0ZEr59Qh087
Eq1s98qKtPhGCcfbxezNztWdptvFddbdx4JgnH3+aXKybAQ4YS1T61Z+2qBQIpt3cQHojxKreZtX
v1S/OqewEvF+Ma/FUAWTsn6zHFHxb+K3Mlfnlf5pwvJWP5YvpHGWHGc8RatfK/m0blF3YeMqEUwk
GzzwxbsReEQPEYtCnIuF9SYPWozotF8bnjqA4RY2qJR8UGCwW60R1ZW9Xn9BmTE/AC7O8G4o3Ypc
aTCT6EqT8C4pr0kwclnThd2yIkJg0/CInTPTJRYRLTgK8NHOLBJDKpsOlMF+FMNy+cAiIb77gWjh
2C5acEQFzqAfty8L0Cpvgu1sLL296cZuOfg5HGHU5IN77iuiyTYtwddszbTFQ4mb5+osjAVtzMg5
koddzVA2pDzpns3cm7UHZdmVvR+49B94ahemB3wGYhCVpXtUecdNAN+mFjcs1YhimkbiEblabeqv
prT8x2lCd9QIj72mnc/uCbwNB20arNPPxi3z247kNUg2sVfhqvGnb50ZiCuuH+9NxH7O1B0bDpFZ
hfZhG7F29FEA1XshOyZxWlLpZOUZC1eG8NKBQPLWuDczPEVHv2VtkgweG9Bah5VX6qC7UbCsnI1G
aRtm+64eTViUrP7kEhvW/AEa+ndb9zdtHZ2F/t86P2+xxK3/gWHz587uj6/71dn5XwCy0YYhELHW
/o1/8o/eLjC+EBXisNz/D9/n6u/+1cTpX7C0k8RKsQW/xXP+kd7yL0MQMsJXkoa94oZWCMVfWReD
3mPFR4p2EFO93OpVN++tfCRA0iaJz4j0JO0+sFqKjxYlxd/AsV1/HbH8uYOE3QsuFS0mVtcAdSkv
wr+AaFASOwUUwQMP9XKLI3PZaaY0h3CpWjSMfaoDJUJntzGNHnemIWay7igYa+BLzfyEyl6ITZNI
ZGZNwaR1ExgzAX1FbE73XWYXEU94+8rQvaOolXk2LKc48+ZhW8vW3FoQ3G/ZWOg3/JTIYOYUSNFF
oXD86TFZHUIBeH3XpRb5oTlC1atYUyq6PAaqNY7T/eKtyaNWSg+k7PiIzpDXza2n+syPCYeGg7J9
h/697BDPFlE9aNZhHubc2LioeOr2pmRKO3SPRrwMPPlUrcZm1niXfqjEStwdo3DN/KarOMm21ZBM
eH7IRHReUz2YWfgFY9Cnp6a3Ct/Cqifa8V7gcSJwOyHB7kJjkjJZg0CZXElmcHcMkSuK2YxTBY2j
RNoSMTq1CP6y17+ZEJrovUxdQZSmK3RWSVrBasYllLgIY0N6SWSworf80CjovbJyU7mxzmpO1Mn3
apmTO+XNzbbRF6pHybq63RiJ8F9wD/XatjbGaTvWwtsP7hL1/L9No6vuw8mFurCA0vH36Yl1g1/W
eCB0sIlGUidfOgCFflDuq67Sbw3u1L0f7NpO+XmoSlecuoriyRbtPbFLJh+YlgVsP5AMqM1B/KCI
r3wq2My96JzCEIfZ0ltggljNFM5PrZ7yqy97QmuCSTDB1YJdWhsZ4VSB9ZpTkjLVTxs62q4+YKDq
j3YMEtUwyity/+JBTX2NfkaDcV2PYq8ZI9aqhrYxmGmPO7UmbQXyu9MY8bWCPBpN+BwPBVyGrY6k
+eSRFraVbNIRx2TlU6PceiM0I90nUxN8uEkh0D5AdL9XmiveEwXAK5zaWb8ESDLTDcGl2hGmEl9F
Qao/sHTF1SvE8s0yy6+5xjaUlOw2CU27+Fhv3G8u+gdCJy17BwfEPiQFDY4rGHd21viTxZL/f9k7
kyW5katLv0pb7yHD7MCiN4GYIyNyZJLJDSzJJAHH7HDMT98fWFUtVf0mqbXXQlqUMTIGAO7X7z3n
O+/LlFu7sFm7BqwJ3Xu76F22yBbuCn3cvBkvg5t69wUair1DbDm1XRLXxzZx81PN6fYa14KgQLsP
bpaoxpjDJae1LC9OiGPDqHdr/aL7Orl3Rq8+UkE6lzElJLSgWDrSgvcAg6XWrR+a7Iuq0uyNK4qi
eeqdS18vxbGvKmwxMGy+N0lH0FuM2e8sW2dheNgNd2WniDWVjLY2cROIpzlDOb4xkLTtDWeSV+JY
HFy8ps/Rh0fiWEwtyrYmkPJc+Ylz3wc9LPrWkZ85a05kV8PFujb5IK8c/9ULKfIjU3+0PA6j4J0x
yfAN4lH22g5+dyHpCTbG1IuMQC6x2HurTOk7mGF8Yk4xHmBoJFszC4N9qwbvJ941dSDrYf48ZTaw
4pCgybwpT50XX0mCY+LRp+ZmDL1pZ1XJyQ6by+ytirPQ4aTv9h99hTbIyaH0mgk5L6RU1sjt9EAD
p0LKm5IsuEy++tbEXn8x1SixA80y8isOhVntqVsKTu9Yt73zGM/j/KWv5fIdJezwyA8S33N06j9j
eLGiwR3LLc9Jt60ROB1HXCYHSnifBNK+5lAn2+LAZedpMVaEmcibDwd30mEJSirrKWbWxRibMWTZ
dg/CGiqb4DwyzjObGjzQnv1zQUlobKhYe27lmdRb23pppny4pnH50AxdeLNrO/mCCaE4LHQH9pMz
G8PGnKV59WVuXsMuD28GKqzHeRoQKuAJDe/QkBeHsJjuC9VTrlk8qOe+R9GxuGFJTN/YIRNiJkJD
C2F/EvhENfYkjffIivE6sNRURXUxfA/dgMK1xajOsyOzMwgYVP78Pc1GBpIkhrecllGWH/Ws1bcc
9+JkZqTWTnm4i5kIfs16Rj4FZ/SDopZ8sdqMupgQtRumWgJ6eoXuDKWD+qSrPrxNTHuvAwqK96bu
kZNY1vhUyFolDOS1uKvGcf6YjZrAojxRHpmm3nimUhwOsbZgGXatc7ZJOcP8o9Tr6Hn6YfLmeDu7
w3Jw5JQ+srM1b37Y19+CrhI/Z5mTFO93OgFml3yM+ZShsVhg7HYNzMSgv8y0U7fA9brIwKqVR6Gh
jVPAcIhiWRfDO9nTFqdue+Tw6C9Gdl5R2K8wKLsdavH6FHjlKtz2s/wniZq4M8NBfQ4wTvs7t07K
b06SBIdKTfG1R911GQIUS5hj21MaBkdQ3naBLIr9DX9WV9w6Mmbus6DU19wiBLwPdA3g2+iuyBsJ
THdz7zYWYtgYoA4+w0jyN3YDTipCXMEsWjtj/9gkOrjjXDH/MEmj7TdhL9muQ35jwtg74yVNkUIp
CTR5yqGN050hP2FdtBuf0yrD9s4M6nuRV84NDBrBDkQFbfOgmKFBMAw/iK7+dU/QWYvsEDdvaeHy
mmoRvOfmAi9OOu9ur2vanZX3HCRQAyxzcjDThi7L4Gw/AHAyI2S+1/UCnhVjqgM2FDobldziPbOv
fdBlp8QmNbhNkcLUBGp9EkE3EPfKEEep2jsYflYxZ/MZNfurNT0ndd6oneY0L6Z+FF7ifu/Slgxk
zvXLth+H8NnCpbKnB2Qj02hJqIiz1I1Ko3Ef8lgRo2oPU/hYJJU4jEBh8W47dwG+kZVw4JpXxXi9
c/3pHHZ2gITBUD9Skri7jTGPyJk6JY6C6HfiDGgoVvGsH1DJNDCyG3XMYF3QUfWqaPGkEY3jEi6H
2GrFZ2oB+wWxfjajznfET1LR+rcSU/0+zpsvqGvEzsjCR3qeOuP7mXjYqVP00WbJSzZZl6XnsWmN
k1/Zmmxx16fhLwy1fJdNWzIYl/F4tntG8TXbG4jRhFvT1XtEIN5DTG26t6DSXno/d7P9GLQi2zpE
JWTRxCJ8c5JebbVqXyHrlPfDONAsiRfTPbDfVXuACgQcd8ZMB9wSR7sugnthEYfuISJ9o0DzdWRk
AQXIHB/7JotRbeQ0VIRFm/rkFQl0h9ooHkZcT+jc3AmugTBrytdBz3DZ8/HJb+lijws0At+cq/su
VyPPieO33Byh+KDwTXcEBtjQUFhW4Ayu0mkq1WrT2eb4PNCL/mTmdfHJtakByahcXJzaCu1T3oWX
JV9zaBIvPpmop1E0mPSENnnNDrYJhvgk+6FdcM042Tnr1iaqHCzZU2Iycy6VnegfTpkJ2BTAL2cr
ABSlgrt4QLY1dUF7xiGuHn1DO1fXbedbqFprG2Koj7pETee0wjmYUPh/Wfzgkrn+S+LLEaeMvFXS
I0Pacc9lLqyvUqBWahlpROR1k5gpSh/xCHrLmYQEtEWps1W9oXeNs7xzHP8mhfEYNOAJw3Twt8Vi
MfVW0ozqrhoPJgAr1EXFqvuyL7KwUEtBsOWygICZAzcKNU1ap6C4IZwX4IikVeO5b5Z2iRMdkJYn
eV5s8zxAB1kW/DDlGKKvJtcncJxmUwu3OiepcvYVViMUMPM5kMN9CrHq1WkrhB7BhE/fxFm7t4RN
DrcxLVGc9852qWe8saQiCagrm0Vmztts2NMhk0sT0R8+hLEn7hEU5FHjV/m14vZ7N8AK2sKLX8pO
+8fGiOezZ2uTwORCbgeE09EStGxz0H5OshHBHmfQEqGC8aLZZV7W1F1yqwxsSGGezfeeyZcDWLqT
C9YaXzVtF/mN+HfpJP/zWMq004Fx5TqA4zgf/vlgmMbujCspkCcscxzrjEnE53YJWKW9PvefXTwJ
3xtqKZgevZn/5tX/pyT9vwzfORP7ENyYZyKmwTj416zJRVatPy+NPFlT3X5fMpi09JTSe+jA+dO/
nlT+dYTKW0FZ4n/r6RdvyV++p1Qy86e05K0aW1W0taAgb6o5qX/86/f5H9yw9Y1ckgFoOGB68P8K
Ls3rGb5KLpITspF5n0LAPfn9hEOykt2DavM8vBvC1JRc9PK9EQkn6hEZ6T3ZD+vhOk75dL8+0n/7
R/+mf/QbjO6fqwKiuqjb948/eZV+e80fVqUVe0ACDAajX3jo4B+sSqu31yOzlAH/7wywP2QBLv6m
tdnEpH7N3PwlJvijo7QSEix7TW/02EFXxcB/4OD9FWn2D00d+hMr0hRzPfkQHnfc+mz/A13YLNPG
jI3FuNBaXu3gdLKCuf+Cs/WXY/w3/zgydCZQDI87X3p3gHDKkZDyEKQlKsp6dpvk7IZxkDvXyiDG
FFu+0WGYzFhFixYLUp+jXokPOYQWjDZeMg4q3TA4zuL+iP+d9/pkehgJgK1jcEc3dmcNJCkvnFIC
YWzSAFIOAJAA5dsat9NHuTMWct4oug7mm800vItQYrbN/JwpvIwUUW4yiscgnfo0vJey263VGhr0
MrCNMvL6ijZ20dOuRkc7g0yIEq9WbHn/fWqqTnbzv3lqWLZMFs9//tgcftRtIv/M2/vtNX90XM2/
EWvDQitIu1o3Fu7LP9Q03t98MwQkItYHbeUt/11N86fGKxMkFyAeKzXiD/s/eUro8P2190ly8krX
M310PIRjrbvQPzwmISmcuG2C4ugEyduYp9Om03m9A9H+Bf/4czsYx8rs1ZegtL7gNLX2vYDlMQ3n
bhbBbjGUfXJGoBe6CJcN7TXvxFGpYCJp4pw2FGGBQ9j+nGNKnDoVwbYOYHwYSdF8ZQUxnwwbcexi
EO5NLcOGTxNkD2hs2vWJeCLZPHgYF8mhhtq3GiWDfFLQGAQp4gZJEt/Oo0vweNdGaijvZw01t+kQ
H2bFdGq1WB49CohtLUYRWfPYv9gy5IFggHRKJVpb17AeKVq9A7Szz76LsQXPdXEQZZFeO1Nal8zh
M5kmBifL1+3OowP2AJmAg2nxCo1o0zt4umfle8dSDO91byF5cYZx27rN9E1WZPjlIwWeEyJvbQrl
Hzw9kmnJdO2A2WudOhWEWTjOR5dNzt7tGeFhwiJOWvTv9jCzNnTDOQvzcl9KvPjZUkHtwDqGZQ3e
Xiqqp1LpfVfM+6U27uN1CgxOYzo2TjhuJlFbT2FjF1861EefPSbNJaIBUlfKpxzCwp0s0PcADhQ5
ndW+uLaMpsadHQyrtFvlX3CGycfcSd2TA0ONuRcxppsmYVitHAOkPKD9i5vPC4DB0mvJs/LVXZw2
8tbWxfglDm39QT0Qvk4l/SHMP0TXkX0c3KVDCEcRLepJ9UXwKMYRiwrZckiz7cE7dk7QvAmZYdtn
VFq8VjmkWGr08GDahXVDJYoAA49mne8Ts2mxtdnBtpEYGbYytHsLhQ/teG03FRL0OM42S21iWjCW
Hl5IUDGOk0UOAcCqS3kzu7q+zNhdsduL7Kuw6XJuESBVO8+W8WtmF/UzRspyN5Wyfrby2ro5/lRf
XOaSdzS8sq9NA3mF/oiQCWF8i8WRjTTbznSmh9kb5K3v6NKR/OlOO+Y1XD9GukenG1mzPRRQ21YF
7rsyneJ1Bkv2re2FczIcp8+iRJOXm7Q1/wbZxAM/oAGpZV45C6ZpvQzYvc5Tx5/ECzn3W7NK5geb
jvir18c4Vjw98OXVnMxPSH/4jGW92gL8vr7o2vNxESAN2TVBwR+0OpzlcCokxR9dMc5FZfOW8vyB
ukSzuaH3iRR1ktrfiJWZ3FiVvOFq0B9gXYaDhXH1hze100Pc1839r0+WxVkT7Ife4s8XRG8+Jqso
QHro29H1p8GjO3EPukZX/ixQ65wrr+pfdObiofPXPBK5fnHQufPT3HvdJ/Sw/MNi5Ql4A4vINkD6
vjPRhx8Q92Zff91pmdfxbksSwpSwUNpcJIJ0tsywvh/xWaZYibM+8hZVvLrhaH8eK+bqu650xWNL
I+JU5/H0ZE0or9u2syObyaYL4paL2vecl4yStNONHY/NvhjL7qMTKYdAs/bvqXXni4ot+2m1Lj2N
YNd2KXdkvkF8Hn8NbbTYo1emJH8AID0bQ8A7CoKiME2mxnO9qOGwoNd5VokKD3XRhbtfV6scSxSC
2CkIzMxj4mDQk0Atz/jlZuF6d5Zaz3swrxlZ4wmiA4iXIhIF0h30DBmCBXgIYDAiW2Fl09ly01V6
G9T8wEn0ZVAosQev/lrJYJOU/hyFwdXu+ntzTB7Swcw3RZcey6z96Y3hJUS0t+mA+Fa2eJq0Q+s9
PXT+8pq0mmm9OQV3dPpZ6GJvl2uDftdcR4G9epjZx/A6O3V/sHCGPrnI4bWVWTd/YA3PrSDZ+qJB
+ECSYCTL+SZBlYxTBq6hPjuViB8sZNj31oQRN6gTDNeEaKUHv86zTRAO7m5u8nIjGtUe8YQ3URfk
Kt0arfVREd8yKPsH4dL1RUGcumRLr3eVXVonx/a+t1YHds17BFIDpnHonftVPvZmJPYXbQTf5x4p
+VLpcl8MdKjK1ftnlM6M0GJBG28jMeKM69fPaBjdaEiz5QMfWGQvgAm9JdX7ppueq6wHVClyJprI
Uz28HIda+tiLVB9vsnHO7xhkfUKQRcclJIh6msuTSVF7ZE6Vb82gb5CXYQw1w/7cJPTtgKe8KRNH
zVTVJkM+U5xbbvwDg38TYU/8Zlqligy6Sr01/0TA/9TIQPyQtpBHd1TmV+EbNOnz/AXhX/Y+z4az
41nHEk1fJDL7CuCsDpkzhTFuxmFZWA+coSAUd3HQFiHjjhbgfGH8rEr9kc5djCU1mG9T2o7NzoFm
1UUVfZ0ZCx96UVogDEot/waDKX/ktgJS4sfWAw5/dzfafQXgpEe3nzN42EIUG3Cb2M0POvL5bilp
n5AuvMGm/94X+FoUrrdtZg1f4OBio6rZ7UNbrW3G/jvkoDeUBgeiH2IwpM2M3zAfUNWMOW4nz7i2
rvcpxinA+CGeNpmski/kwmqULg7DQDO4G4M+2VEk4P0X3vAkPGl9yme11hAidGje+jPJavGIV8yO
A+REQ/YpE7gFXO2WP3Qssh9d2xZn0CtiUyU63qKCGPbs6eMe/eJ5TEiEA/Fo3kSc1Y+AIKYtXRgq
KwdzNA3C4NYMzfi1Mufi62hbzs3v3DryqLDwgUj8FjxFrOSd7AW8UU/RkinXwLYpS+6YBObWWdux
hfRDo6ND49Hvg0SVJo9E8tr5k3HvW23AKcOeFBexNtfZFXT+POvvhNe63DEVQpwaExzOuwWJDUjN
+lYHljhDPoiZJHjlLtYqfg2V7J7GnP7PbtGKEWQXVsatSwLvRKWQHyyzVjs5gb4pmLKt6PvpZ1Xa
9r1VJt2nsZXjsUmF+uyj49sUrIVbAhXSaBTQfg23kRGdwlNeUoWVw2CczZoFrLFsdaxjT0c0fDKU
hnO8r6UV8LEKdZjd4pvQBd31Nh7xVRrmtY3pXxVO3R6Uje62RwsdUTNcpzrbu4ZxoMHgR8Cd37K2
RaSXVcT5TaNqo8XKrY3EW7mnpcwZrM3dw4I4YJLM2Vu6oRu7h8bsFXp4WHJqvBxPCjvXENxD4Cue
VaYxfju58eYwN0Kkp3+Mv4Bl/tztw8ZP9iiYGiRTDFTaVsotRzYecTzVkHZN1OlefV8J0oSbsJ/x
3I3eq9NMh4l8n612lmfABOIG6ZQYhwD9zlxZB3+UOiqsFt9lnfxQaKKdji0PN1ixG8iHYh40TWda
oxrylI5Po4rviBlDqu0xV0EFREfex9qXBWnYbTMjZQjrO8tTiC23tC6ix9k77LKVCwQQrxyz5JFg
GLXlEdYjLW49upCYQsNI2BISZdKhDc1kLiMxkot3wrTrL3cepUoeZUmZe7tZZ8N2CmAYr+20KUM3
MfR9vS0ZpqGTSNCqfmc6SDd74zvklh3ZDT9PmNAh9AzgusM+SugNPsdiWXbWvOhbkuHnzgbPvXbe
8kUthGosjf+E98iIsqXrntKwYgQBBeteicb7pqd6ZgBYLd8sbXXXEXf9XlrDD8Ky7d3o2cM1gCqx
xbrjMkjj9APaSD+EY2HfjcJXTwmlyg43sLOlx/sVH0bMeLHP3scumSNptK7Dfh+fSwOQdJJhMMiV
hsowyCliMpyyVa5zZXiJB0jsL6GBCMDL3cviUGgXRfYhbKyyLhPLmw+Jtqjd72lha8C2MjzPyeKT
8Wr9IknPbffNdMfuQ+Rehrm50tTx2j06tDVObRY+m0MfIt+iljG2+dDlJwZIEMRA9s93rmyNx6Yo
l88FDKurTsvvHEDx59Y2I8vN2C3eZa5iJAhV+l2VJbu+ocoPgeGANSvuun1fyWHfWugLKV/8nY04
8qmLwyWiBnpyZObdO9myjpfswjmbLqZIMS88aQyPX3FD9BfVONXdUgwBSMi5K+5zJBoeLWEn/cYc
yExI2pTTfp1fISANoVcgLQ4wGIxFGHwEicnCMSSehUg4CT53rUBt45TVtwXnAaLZ2HENlnxiH6Pe
HKuXiqJ/51lLcInrrt7T/Jl2gbWc5BxXm2bkkMUQOr/JpB/fEOdYW18JtK3QFZjNAoKqNzZvfq8S
ihLMJCkHXxl2L4RCtglTuVpVeEaBSMpugdQhx2XIt46mJ98qPfxMdUkehNPJY8uU5Ihf+ke+Znjp
GRPz4Og7TIEl56w2ePJLc3hI0q55crJwwSFBFuGSYc/2kjrYtbEjt3SfY/QX8hMHv3grgInsjawM
TkRpJL8Hnv+3V/pvuj42WSr/sutzq9su/V/b97zu/tT6+f2Fv7d+Qv9v9FfAGlr+2sGx/8SQdWmm
+iANbbo6K9nw/7V+3F94J05ZABFtk5EcXaHfO6au97fQsUxH8LKAu8ux/pNekPsr6OnvLVNatbQY
aT3ZjN880lP/GhuDaavR/iTsuwXebbIcJEC9jhIGT14566vRueEONzCV8BCgmNrQ3VreDLuAxAHx
5ajhpd3FfPbdzPlnn8yqxoO96CuG1mPaOv05wNu5RdLnX+q+Mp4V+reorhLj0snA2qBB8p9ZAqZP
WRB2nJnrzICRrHAdaGAJvtb0NGsOY7ZSkkE5z/UhU0hj+dxUPF5yBE179R0c0kSW4PRRMe0ddY8C
HJ+AZW5chKtHBUgB7F6Qc0zyz5aLpRyjzzZN1EfvwdDtgYlG5dAi0nWq+Up9lNBjRcQ6mN9TtkDI
F9rYxSST72dzWQ60VxNKPftgcIL9jBsiQ02Vy+2C4Rplz32bU+YaSY6Mye6cfSHKADp3Qw+g9Hn/
ElsEvxR0aWD/x1n3qP6BsW5Li2igJrfDaKwBJ4xNM9BhyTAfhbRndL5gxJHWpgcWtnFN8rFT03Mg
g69LMo1m5ImFhgourqkVxvD9yyf0+OOOdPhDWPbHxqXpEiPQ2MwhUkUXcOPWjs0DHikrIovxFSHT
HA3d+iWYwW470CPbYu4TEMKGvyuC/ltJIe5g1T83qNUuTSvniLJyVy+COXPR7DlmV1vGZAZGcyE2
yvOPYRzSN6TqDHJE33KJjVeCr2rCDHoPKyvIEaefpj1WaIxw9CFONgbuF5ERWaUxokDTQtqjJ8tD
OGjMWz2ZLoI5tBVekBymns6Zgv+7Cy3aMlPjXpQRnNi5yogpH0Z83Y4bp0gOqdOLDbJuchYLY5dn
6gXv/mswLXcZXaBNAlpgb1TS3Fnmkh5EU0JZzL6SOu8esjpu0aRTGJthZpyVHf6AWptt6XJ6W+4J
0lunjT9ySwRtQqpxVu/7JOf8TegVSpkuGtho4CYXsPI776TszPo6u4sV5a2+TEb+jUPRtJvSoNll
MpuPXgV1aSF2njEv94KsKLiAW7hHSFZASFCtRSYMSw7RLazPrtzmYoq3fqWHSNezOlgBV7BG9br3
M2xVsZN9am0/uVZmWu6d4BvZH+Z5SuA9Yo42XoiAKikPEYZuRSHlUznkAacj39xkOYUvau/2xaww
eqMNzp8WYoi2Wi9XGlXFnhwFuocxPrElx1bj0efeAXNOGPEb5oP0WwC85KHt0E+i38cgtk07B4uR
yPyTReBJJJNgONp2gvhssC/aMPutYafNJ/QW/IpB7GxtzBOwT8Jxy4lIbUxvbWp4mflpjl0Ul7gG
eHLVsifkTURhv1jo9vPqOTecGRFFb56tTnN2C31gaNFIit/Ob4Jx7XaBvC6wKziAK/Z8VE5DRuXw
D427qpYIy3L/Zrj5Nzn4aYSAHrOXgnbXB1gNxcLv2SzaIy+goOXimD9xKJD0NhKhR8EF397vnk2m
yAh0fKIMBbLm1nvy40zt0K4QdoHwc7OMhb91XSBKtgq/913xJGf6aVb/UCBh2kBysw6zNH6U7jLv
obJe2k7cyZF/r0V1GP2Z47ZbVXuRgD4qkWFuabprCGlOADlEvqsaxlASLM+6tqejGNZ2Kwg+Wik9
bSUzoJCVnK9bFFARIKD2CuIb6I79Hir0AgFjfvRy2nvGwJlAzgpXgwq1mAU3y1U/Bg1ZUizwnL2W
IBqzsKwzPrB8DwZr2KGtgTbUcb4fwzI4po55Xxf2V9/Xd1niZiftTa/BqMVGSLi4xez4p96U1UsY
Dp8LlD3bphE//BTQ5RDTXBiT4sW2+otwu/bWBPZZ1sARsJwV1xXSgwjmoSBrZBs7UAJQkfxs296k
OUyrzFv6+uC6vdzGHrZWnLTF3YwFD3ZNG9ApAHhUZGR3OulX9K3hy+wiTgQ/cqE7R/gNId57wOvr
sYV3rJblhbgS+aAhp2UWm9AE82+TjyHPs5UU+7b3vI0JfIgTFHyFTsnLrPQpaVGRcbAwNkmHR6RI
2V6IKvDfCAn7MsZ9fyTQ4qPuwQCkSQH6CNDsAeqfsU8qBBGYlsP7rhgeTFyZGyzN6wcfr43SeELA
Y2M1faozsG6jL+kywSJjQQM3lRqf+xDmhjKmD0dywHeKvj8Fw9Ky1gD7m+PYP7L+yjNuzpEcRFY5
LDde1LdwGQNaDwfJtGSfiNEB0krDbnIb65CI7PM4cM5YjOBl7vRF5/ivcCr/dIxGnIuqiPeGKJaN
29D18pgA7Cy3NPGO0PGqsdlR0tbxHhsdautgXpzqG7ygqvtEDneM+jkJDKhvxwk7ALKmCXFtPb52
8VAKHkXla86NiruvDO5jrw3RHYnUzteHrM5KTztHZdcceiPR+Hb8yenHyoEqPs+tDpKdp2tWb5J3
F+AfKygr9p5w4gifDKcBKwIjBGfQIowo89FNgK4tpJGijcCn2LbX/w5V/3+GqlTJa4LhPx+q/lZe
R+/MjeSfkeK/v/T3Alt4f3M9vChuAE3Ytqm1/z5bdaGDWwS6ryyL38eu2Ny69P/8b3AETLugmdK5
dGxexqv+kCQ4DGtRxqCqYkJqoXT4TwpsYa7D1L8X2KgQQCJgMUFgYwdr3Q4q9h+HrYI0L/J8dHac
8LsgECQoRmwxRzPbs4c2ZGw0NGa9CUzc1qfYnhlJVHYVBuhZNXw/e/QzGPswFfMdDaJEHY2itoDf
NENVmtA1Hf1RSo/ZQMzQDsmUdau9wj11LsAZxKuZeisa31kh/swxwI7QxsphZW6IywzuQmjGb5Vm
+AZNDrD3kGEu2oyVFdxZqe2+4yWwbmVYGoAGq8T3qc/toDnYBe6+nc6N9SVMykqC0iSDKNWFr71j
8cZjs06fOh1MT8nkha/09KanNrOdE83LMqa3O4n2PrGrvMa9Aibu7IdCf+iAIVdRlWxUVloZEfrz
ghagy644F9OqlehDvkYTui3iWjtpj6blWC/Ynbx3YRPKXtdGf2RI4XxaxmB6qGgDHvHN13rjl9q6
Jbbi+yMyYsznEwcZcapgmxJhpvWhgc/1kdGYa9hVUX5KcI1vTqzMYTM5Lf/Mnaz6Utae9z4nvI4B
Hx+A8wOfdix4N5OUt5cshkUDCcCnReCHE9/azXlP9CTNW5GZfHeidxeIW5QBN9+VDLlTkd5oG2Z3
CBspX0Y5XbNYDifc4PmpkoLXCGP9Pf0phrtaTiUDS+5r/stvFxQLXt5yEIjDV7tfr/Aw99MDl1Tr
L/5cg5kd0V5Z2ym3sxKGFYLcR6O0+Qr1nPFX0Hjy/4EuiiXyip7fZcwMPiMZfJiTxtllQyARPAHj
3pVEVKxbm/m59bXL4aZcDCZK4/Iz5VCVbMyhCl/ZXp86yqP9jE3EjYqYuepi6+xRDMh2kFgrg8Zu
ab9ULjfgaj/irgVPv88nvPN7zEn8pQWUEAbRdJ21putN9GvAmvqrR0x0A3cDwluubOh0wgEi5Dkn
Tri9S0EgOmDmiebm46gK5HKgpoQ329AsYwiY7MyusW4pkoKR9snEBeYcws4UhAnTzjxrkEZWzOBl
lIdQGHa0ZrnfLB7Lu7oJffcoMiIDDSJDYFSODp9bLisLv1xniY7Jjr2pxpI7hlJOf0yTy1tWbDrJ
ZljvkzmcmjfGtxPCgs45lR6qeEK0+GOdApUfena4Q6spD9jsOX1DlHyDqRG//rqFpSH4fXNdX1bs
3S1bb9LYHyYAXT0/yWgzEZ6YUj+Ui83MOs0YONq+G7466MF5JOvGgTxVBNwwPYreS1H5/Odfj0Rf
NPLgy5kfb0Y+fVAmC4e0pHpbRNseGRCsFU3vWy/uWMevRmZi92x0Bsw2U5xZClDn6PnJZNktQAwO
BdCqAWd1ydcBW36SpCuADSYBhOfBNLnBDIeHXOcDv0/cusy3bWZaHLFZQdDMOCeR1iFI/iK8W5TP
JSSzmL9QNxZBZQX2B4BQAsfyQ6YGYgGNVs+sp8wUtmbRiKPvtaSGFUztPTUZWweqJWi7Ouf7OlML
eWTRc5/uYP3yhNltyQfCZDY9lXY9pqCYp+bK7DjcyRnKEh5kJukhy3NQ5QazWqvg77jIz095PpAw
3LFkmGZsvcCcgkQ9l+701HCjozBJc/WWm7E6hkDzDtip7RfhcM/7OWLePWq0lhId0Z17nHqWSIc4
uLspz7mjYENxobA0Wy8xnYfmnNQCX44D4jol+yRjAmgu8tC7lD/RMHKVChm77xpeZbsD88g9FaNN
Ii7TX7isrS6IcyD8W8KBtawX1c/WS+ZhwtnmbYmMjIQ07hdLM4yGrta8jfgXfOx2yrpJbFYvZWnx
ebKyoek5cFTiSUSVMZ/drOXPc+LVH0kOtFOmHnc3DpIXDufha4tqOru4BEIfe0uYav/rnndtlxeZ
1MOYFZD+O1xNHw+WHMJXz0OtvnPMddkbRkt1jwOGzQkDg2Z9a3UHJCR11vsxXCfljQrCV9xWXMjf
ljT4chIIhhi5lYirbSHOBRquLLX7CFrHMqwH1+fpKoo8zBgS8fNCqyPwgP9WDoH7CkhowvWmvDbd
/1pZ6zq1IBqD5Xi1MI5Xr2OSzPlnb3RYJ8B08EEBpcmDm3bee1ggQsh6VT5aaW9HWE4+qnQKT23T
rJsBfgU2Z9yVuCRQgd/GxWMhK6gf+iiog8Yi0BNDYHpvz+l8ZPlxynFrJaBB001SV7VFtsQSXspK
E9Zni3hioqRlWDwuWfGDiIBCBBHq/+SVrbQ9Vv+XvTNZrhvJsu2vlL050uCOxoHBm1zcjpd9G5Qm
MFKU0HeOHl//FqgsS5GRJb2c1yAUoaCoC6JxHD9n77U7p+ASlSZPTdZPrLU8k3obs8Tg4B+hkwRW
o923qiyeqkjoE+EONM03swcnN3At/SBtD5fd+iJqicZ7SOaoPucd492IUplMCPVg4S2zaJQJ0V05
bHDP2z6P6HxE8WOiGgcfTRl+bTqo8bJqLlrTJ5iqUwz8sOiNm76A0TAeuw5RWdzX5yplmhremDGD
UEJE/ioZatZ12+wNV/k3tQ12tVB3obQd86/Zzdl40CXEFHomUPiwqhLZYBEWvl3oMklIuXWxla4k
8QTVpxNhPbTToK5kcRQQc2LAH7UHVTNbMegQRNiSQs7sp/HkpGAmA0PBltzIso7n/ewSOH70uS01
Yp1+DRdUsX/eWfZy7U2dOrWpz2sumRpwt0aNgGAUj7YYcNwgrL9mxuCdFHPkbS5sipLYq3aRx4Bt
Y0L5pOOi+nNN2/FS0Z0DvGk400tuV+njrIpHOiFNfpGj/7htshgbIJ0NL7AX6JoeGrQf7az91xi+
LowivBwLN9lKuU22ZGjo/YxX5WgOzbCdaX7syE6c4sC22QkBW0ovPR2n8yXny31LO6/cL/0Y8h6n
IxYl46PvY8+htagPKhy/DuEUOKi1XjFLzHexwyBX5I3cWxmgGNk5+pb5TUz5U7oMk4vpG0jCByNV
NCXHtr30kni5xbfrwFbti301G/Yh9Ad1UfuJvYua9qHxUQcw/aYy2rVFU112S8gSlRXUJ2Nc7yLq
hlNfAGKVrTaORM60Z5nf2xeVhXuJk1Yy326c+8kldAZ+i7czfAS4KSvWqgHLbgjq3CqqTmPJxDUv
gbWRMpTAiQ33LNfWfBuRG2ghrD3CjdcHb31DoKqgCQD79IhzfMUVzsaXNsS/m9bav1xS57ZPCklT
tzTvMp16F9Wcd49yksbFXCAF3Bie4vuQL7qv3ZD71CVSLqduKhuMFF31nK6OB6yNBdlgsMOzBzpk
JFKiE7gy8UXToxMKXaSNHtOZ92mVFWejqdSLkRXPk9FAe4GBXASD1u26+7arzaxGc0087w9mSKqj
g0gmYPGPgFHTEw0ZM50NpfNWQ3/cSazRgajNfF2tBEhNbb2E2qRjGlbt9ExFvKO6JmFEJWa5RYKS
7boGa0zYsKKw8util1TkuxiITo5mO1mHIgYtBoFp5qLlYrwAe61o+aNz83sWEk9z7jqHyfeY5QKv
DzT+NYAOEdNdgqABPRf48fyoFuJ+3lj8o32cyma7eCT0hJjsakxLIYlLVWQBpHRjg4VJJ+7Rwy37
ZGSt9HjthRLgUi/ira47diBI3tjpV5AUeC4SNHlPNVKqswWzOfzsOdsv5MPv+tjkt6lK9q7Mzccx
mjxucQtCsnFKgGcCsKXfSRScT/zRBWqLq3jo2r+M2O/PC+1dulkJvJ1q4L4AKfPsjy1kpJ69S3fK
mmZO/mpdWpNnReaiuTGghMge5QCKdRIA+2ZkxGtQOUVs3MLrsPNHqlngdVDGksr7gvCBRZ1pxIja
xRhnfL7QfyARHWCOELoRyNw2zE1EN3WM0IKbvfXFiwveurJHLxR4CexWCEShU5w3pub/Z1jnIS44
Redx90gf2StDBuQbMdVWOYIF27jDKlVPmjqfT6ZYprtZjgJyvJ8HRTNON9hoqc9+2fH/G5jeKtf/
tHVmZuZJNtBSsY1ev/6LTrmPyQequyQ9hpWf621RVdb012Kj5nomM3Vp9jbhmyC9SifP3M2Y8fL9
/QH83bsibHSg6x5eMWyzPsMwx9gV1SK76OhMsLk3YdlGyDZ8EcorYbRxRLEZ1ofESuLovKvDBZo2
xLCrqOzEg2f2KFerjKry90f1b06Lb3kWLBDsFvbfwBml1YeMSOzoSFIgRfrE258A3IqadGBzHHSJ
pPLpi4XiyBii+svvP12sxqBPV4WPd9d/1vHjuwnjl6tSziSnlsPCOZlztkKpaGY8zm3jFehr4CY5
BlU0gKMHOPnGmVjL79LGuY2Bv6nlNXKqISMWJOui+NitO+i6icr0B6pt9jClxUL7hwOWfztgZk3C
UZaPKl8JtX79lwMeSIQwLAO5e0kDUQMvm4BUx25WUzSRoNMEpLeVO3dqmxfiyOa7pqNX0cTs5ZNq
0ndF2fwBEinWns/HUwghEqHXaoxiCPl+2/1yRIazKpOpG446NSgbXYOktY6W1BMiXepAj9EhLQWJ
mNoWSIPrgf1FOVa43QVmQ+Yfbb3uwTizvz9V1r87MNfGqeN6UDoZWn88VWpAKFXoJj6iVqJCjSr2
XpiUx1GriarIast7tECefTZDn6efYFVAvwdbDne9DYF+Ew+j/2SaM7tlaA/UxYJAdQaMbKIie6F8
T6KWmjtcxVR67fUAXObJNoqQbkmm9NRfznTw3n5uSpNinO76Ze0ClHM93cVhAoplSJfpZq3jXqC1
cW8trZch1FA1O6Dfnw6p/n6dIAKDkKJvYLt/8xPFwmiSeVAGWC+HNVBWwOxOEOLZtZQTR8/C71/M
qOeN+1IuNE+mIuawZmgv95NPQ/s+shh9oT4m6y7Nbf6Tk8Wvk8qJB39vD1kSMPtm1Gu4HLKYKDlW
ER2wIFH1EO2iAYHrMhd8OtpImjduNjPhwT1YvL3/sP8r9Pij0APQzC/3xfale/mv7+897KuX4vv/
/T9X34eXt08Sj/dv+WcHWhBdycNsW77Jqsh6+K8ONNahf2k6sM6ZylIKXYkjBBSlf7WcHb7kuLQ8
PFtCteWx+w9ccFjrPt62JmXg+jHQlaDjyr9ZO+POnoZS19alCoktxC/jnM2WoPfhLLkJ+75omu1U
Vyf8eoADK9EMTGkjkKdUQodetg0Bk+ybnp0YRVSlcoKumglaWSAhVzvIFu35yRrs4blbcxfRvS2b
uF7DGP3BQw5Yd2Q04gUmrhFpurhje0GTeU1zZKfCzsF7D3nM3gMfSRQc9wnL7lHplLYpDLN+o9aU
SB4O6Pk1yeDYd6LKxmE/46+w51m5+3iCM3TEcrr0NDVTUL89zv5NPmfZG0S05jqJyFrcjGMxXYeU
r3SdGMabcB8LaDzpRAbAWTVrG4SuIMjm0M6Ueei1kMCeeo8OWhM7zXwWoe9It6QkTkCSOED6aeFC
unqFIs66pRNe3fp2Gt0tRO9eN2vOHsTVbjvGBclYqGJWn4JWR0JaeIekdsVLM5k6AFFen5E/YOup
qy+tTD52dd2phVFpaFZdcwyFk/SHIpSRpQ5YjzPKNZ2YC4oUJvpomTN4bleWWopSkBw/GGf2T4B5
/U4zT5mGlEy2E49e8PRXW7PyWHcDYuuNZi7DZNdJwmG6ymiG+OFuTf3ycVtHutjXgHqYca/vrigg
mj2l/hSzAcO3Ei2Zg21nYcpt+kF1bOKNgWB6uoSqouAfSTIkEy0Pt3hEhvXGUcuRWt4BgTMBUCSU
2h1zTGRdD7L/SsxF2lmavkVL87hggirHVjxHuH7l8mVK8rnUb91Iw5kxb7YseXj7vwve/8/oDdU6
FeX/PHljklN+/9Yl6A1+hcj9/Lb/nrqJf6yKNeEqpnEWgy1qqn86GpX1DyUdZTLq4q25Og0/LIEO
9bznojlbY3Y5jv+WtZn/gKblOpS1jhKSzuB/sgTaNlK9DxWWp1j7pElfSiiHmETW4V9rPkfOOCCZ
AR8ZW4mtjJN8Fy+lHzhd9zy72atnDgR+Vgsk/X7yGV+58IKmOTsBl6lpSXoP3uBlJ5C/2eXU5xd0
BNmaGujrG21tsFbBekjJIZ17m3CvHtCabRXmtokQmtEhhBRGsz3w3d4PlC9va6y9W6JzS2huXrYT
DeVUJPhMIzKHIEUrHphmY27TrH2mM/DQs9FDuVvJAAbQq2vU5jYv+OOZwABB9J2mJtTPgoEi0JKB
iJDFMXZFqJ6M0bxLLfE6QA/le+vnvEp+VFFn0fdWMEhcSUMSEbAs1+5TPXU7UzfPrkj9DRLacjMa
/HiYGCSlTGluB4PEJO2dsaHpsABwathi7KKusBjgZz9kZqB8cjmVlafbrcmDvwFMbm3sLHrkR+A0
mGRUgSzc0iKkdAM+Egy1beziULabPpbVMbV1va+gLaO4hYM0ZPbtKk/Zrd+Z2qG3SXywSosENhbN
nII6t7qd04mFFg2INsJrdvkq74PWjGXQJi+lHC2yHhoOyCLtcMur7TFr/Wl1WHpbvyp/zGVTHRtL
w3vGNLcds5k1zc+jb2FuIK4He47ZrqPJjq+oNdOUmOKUC4zqfiXHSfTAfvsQemF2gfI5DOjoAuNb
zOUIpMXaWC0fOjoKTpGBjo2bJGlmbzvb8M5rKuytmC2Anx66YtN/GD0xBDLjl8J0boeEg4pSbJKW
sWbmpH27hVM0nRRgm91Qr3dRx58lJO4qIaxl21St3ClcSIEbuhOniRuL8Gj0II5zxf38Y/LJ76Ho
8Db5mLyyH+HaL/wOWhCCQWGU27HzWmKqK76n4Cy1AlSbVDVIxqb1mRjo5/frXUQeCmxmHkE38vNG
MbeM8gEDVg3+957Sgb5A9IOHnLsad/vGi7k7PcWtAp0sCaKmmx/zmN+6XvpqCQ6EJ8/bDAgnr3pO
l7LVw7xw5TEp8HTRnziNXrFcYnmtA4bDz4ogpcBVXGGv52aiVYeVk5NR1jwUI0Y9gGnFa1GNcgcd
sDkhm3d2NqieAGpceJpJKLtDVVpTxozIyDWRTBYv3j2GI7nT9EC2BbPaLfNejiGK23OvNaZDRNDB
hdWEzIq7Re4ymNPrzA8ZFpqhsodHbZV8cRrBnniSB9UyWQi8Ach5Nkf5DiDXDzMfktshdq7eHy90
8Qtza1JaJpu87J6E6k3VA+42Cy63HfsZlBazPEymle0GsT6GmVcF79cWh5dFeB9Ja/RgWUK4Bcq6
8QNmW7CS17v8HQ1Z0ZE8tLDxdnOR+3viEvLtaHA7v98A6x3OI36b2EvJXIs71B94vm3ARzCguHRd
P1o8B9xGTIw7VAEifKnpex0dtmBgYfisshfGESIcq5eTvCYz/zGK7AfoQCR0Fk+PiW42KHDCBLIU
4cnUfXlB53C6ciYHiGX6akRAD2itlxckPmU7RhZJQH4Q+VcOzyl9LIHfkawx2nXQ0xlOXRgtQTvo
IlmJ0wLOMYuDACOfTPbBj/N2YxoAMEMxDgH1DllQzIsxdZKW08hWn41u621VyVZ6SgrzaDJU2Rl5
xKII6Qd8OpfOUASjhr28BbzpHRYBI76m4GEEOwyBQ4ZyEA4cwtgj4OURgTTksYKhjrZ+rk3Sh2vy
/tAOiTtA0TUe+LvjG0dzS2jHvpVzOh/c0EC9RQAmr52Rm6mZ6n3rJly/iiI0bszyYnLt6apX2Q+w
FJyamSfg/Vxj6s+2WcFf2Quuq10SOI58EPcUO0IgZU4DatIIbwiZYqtYNZDkwuZHg/9Z4VHZ8dDX
ZLeyngCzT/ZC62/QrZ1daZBQBEr4iQZnBd0pvjFG8qkIW8d370WnOZnYeBt5m+OLIOh8J7OxMjeo
09we0fPyFWrRSnSkInB3PqNsWkCLTl9lWk1bMtQY9iSmfHAiCD6tN9bp5czs5JSMJpfQMsMoJB9K
IG5NTbKu4wowDB1pF1cayaKR2mvgA2kwZ525Iwdbt7vFjmtmYE1jnOqwfzEwd7zBdvtmJzCqNpE1
ZT88DOuLyyqxLBDY/InpUqmrvV9kk19vtNEwBU81z3xqI+iMeBVtpfDCS39EHoZ/jLbnFWGpnjor
fbstjh1tdOMZec4QxD1hfdjeER5g5MpRoEKHJb7RGVw57xC1hMYdiKXsFCv34ZdS7OZnj+jXdJ7P
vT/qGtul+ecCY8A68Fmun/uGXGzIiSS3zpjSlvhHkvFysUrvodcg2RygJmCjudN//7mfm37vn2sD
6pVsU5VlfqqnfBhRs9/V/VGM74sdz6CVZG8lgtrNVGc/fv9pnzVT75/GqJetsvBNf82y+bV6W8bI
gANY9sd85gZZKwE/C40daUnmz5/rf7seP7se3/BUdHq++x4lVflrNS/Xivl/3gM8wl76/vZf991L
97392/f9cxPgukQEWRa6O+7HD40Peqz/cMD64GCjnsfjwm38T+WdEv+wHLqeP3cNXPh/bgCEh69F
OhB5BL1+n7bbf7IB+NTIXD+R3gvAIQYHa6f68+ggF6CzEGY534mP7ug+ytqmTMMHOiQL2oK+zl5s
ZlktyMG5hbnfycmJJyiTofkaldpGloJkOlMnn+lmv818AxA7Qua8vcyJiYa0U2WTU786GRgPostd
gOtWEJEqLb4rHIb9XR7T5HvxPKcOv1mF1bhXkcv4xNoUYpUwBHbNW+GaSJZuxAabO9CPNxW8gOJC
qLlZG6ZoLeZzgsBojhsEe/I9v1zSf7OWfOxu0s80V463g/7C5fLJFXLz61OmRJEQpxZ738OxwmNw
hImQ28fcHkgEOaJQ7GCvEOeeJz9yM0RQsv/9x38arvD5inYYMxWWM64UB/Px85fU8nAZuMlbKgi4
pq6sAJYzdvOl0aR7Mtoi3YHB6CKbpD2boMLyZrRR68tA2Is7WidGfiVi4aqilhdXPqFJfO0PB4ko
9ZeNpK0kzV/2sC46QoxcnK2PB6mQPjZDOdRfFZkvxIKyGDmy2YRh7/s6EAsBuWQhzAo7xT4n8pKv
MeczurMaoChfmsbOcps9BdVkyj8syvbHVXk9OERbpoOMRjKN4Up+PLhsylo651X9tdZxopudRWax
fSlFbM3nVtvPMFH8cMiXpyKe6Jux4dIj+aGDiar0Lmrw4hx1YafLkzb61r3yEne98Sd7oGg8ZL1T
gOOoWssfEE8Pyhnuap1my9OSk9ONKTPP14uB7MRYkVWlH/M/LSawy5NXTFPHxNxJMZNtWvjD6HVq
lNnt3lX9xHcxzU14cJr3j2e2Bqhz41XvfSJ0NiZHnhjles93tVNkLxO6k6be+4MWw71NbgoBzzoL
iXvKCy3XwIKwmI4AV8boS+mVof00mOxuip1imJ3+INMO3dvm9/fGx7fU+9lXjNdhyANLdqzPwxIL
qkAk/Dr/umCg0cAtcb/ULdE2aZWfrWPc1t79/hM/vv35RGXbIKTe28wsa58/sdVmG4+FNX6xln69
Gcfeph24la3KuP1cFFLu1zC1Fm5CHNpwdS8VLRzu098fhvz8k+MYfO8rSww9tFg+MxIXa+gbw3eL
p8IuC3oLXdU7xveqiZvZOY+zthQYVVWV3AwI7gm2qEngYJbhdZJ0GqIAaAPiEIqa8zz03HvEtbmH
4X0U7nDXeQSJBI2zANzhJmIMn5o2IeUbO0RRXp5MPG/DXTUA6EVLnGYdt0g2kGlwjcybxjFcam1N
w58GwR+RWfyIFqUPMnG5vuv+PvTM3BAmaNOqx6EHjeXvHK0lizPWau5bBkg27izI8ty2sJct/hV1
7yu24dZr6xPJwyjD+xA9Cscrm2Qp9DGppcUdCuStNcW+oXGyooKcGWLiNsTrxA0rZnbAT1qhf/vT
WPTz2mFaFpBL7iIOzl9fuB/XjilOMFppy3hzSXVmaYqWn2uYZ3cWpb3uXJey3gy7s9/fPJ/eOorP
ReKLVJ/5Ndfo8+fWPRFSlWF5b2ACcrSFjBzz9jm2Q1kyBiMoIbkuw7jrug0EfC7JHx7aTxeSj0dR
wFQfNygcNaqDjz82Y4HEMKfYekMgQysBZYrpOi+UCCzZ1ZKo/CoxRCXoyjdzf5+1yFSR+tA/5KT8
/kR8fohMbAu2B9FtzVfEjPjpAlCok6CTleE3TPOlow9VUxfhvDNCTJbzgciuP78w/v7De4rmK21W
0yfEzP5UV6OmCvN0NvWb7Y7UL/tZuEAv9o4ee9aqhIQy96tG4s/60bpKuV/B8eNR2A0JnvrxDzfC
pyk4MDwyqW3e/7xUQUrygH26FOSXOn7dGa+8u3jPYpBg0xcjb6/itkKSmdoQgZOC2Uy9mbBrcFQO
mYD9fVG7MMjZtOry3gd1zxLYOJWWWBeTsn39/WX6vOYCWDRZdZnZKapT1KofjxIVnIdEZpleJw3g
HMdFn5mcLHMaLZQOE14h476WtD14aAjRXv+VkK3xn54swULNzs90fdwpoMM/HYZHC6ObSZt+LQnv
5SWdUpexsg6z2bHmWmzss5eWSI/spUgdoLmBrpHHOUfPSA1e3w2Nt/eado75rjKBu3BuT+Q+F394
N6xjzA8Fk1hPEpUJDE6uMEKCj+drsogeIXjEem1RXq3LW8f8qb9pli6py2Bs8InnKCqLga/hVl1L
DC9bZuMeu3N41voa5nFQLIs5nxegX1n30Ai4FBi9Yxo5eAQ/WjD3Wv5aRUgjndeXwkINwnsAoDZL
7++vv/hYATJJpT5m9C/Z9LKj+JsmojS7OEyn2v9mprAUv9oWfMR76WYOl19bRSSPw+hhxgnMwtYS
PyNuHwVGazGhrnQA9NRjOpq9cf+H4/pZoP8iI2EB9ZREYYYMh0UN//rHU83EoKSpH7f0AaQZg/9w
UI7KbW/asq9+tERFem7A8LMeW39ThAv65Q3y104U52xl2JjR9MnAVVkX0p7K1LwpQodR65E4Zp6n
K9hvmZjIfZCc6i9t0xRNtMPDY5ckQuboMjpYTKbbEtGgHTTHFxb+GMu98X9Ww5mLLsK6DstCNNNl
FsUD9OqsH9xE+FhbKeCPzeIqtEo5aHae4TwfHGoVRZYnhTO0GcW/orzyePDdOWM5QpkW92fZ+9lk
yCopgXxjmrmTxgEUqnHEneTlV6XsOd2CPVevriwk7/wFRirXR7TmxuK6mTWW7GST4Z4WkDxa7UO3
Byadp/0GuJDFYcAoom26gZ/D5fbTiF+pS0fO79KQzhruVTNYzZkyjcylQ+hB6runt5Raw8nkXQ9K
PJ8KspoOmF3yNH+0aPH6OH5m2K2E2bmmIYcTvD7NbTwnVsZj6Y9zi2c9RlroD3ckkSl0/ps07rwq
DAzCS0az2DQWe0p54zc+4nbEssh5mgdn9oelwn4wr4thKDL6OFcV8uDKfUhq07UjfPTI7YmZ0Ui0
U2IBvBZEp0J2750cdxrlV+FMc+dd2cUY1rclgt9M7tISESGGKdN0pw7BNqMtuSurmWsLrE0uel6b
rnU1BA23u+PBcJ7D8SLz264lxTxPR/JNDN/T7CqS2GwPtpl346trFtmM/NUmWh3PgSoL/Vyi0jX6
DbqktWClPlqvWsNaErkXXoGGPN2Xce6S0ESqiODKFzaBs8Qclt26z/p5a+QJ3YivpUIPaB60TzWB
6VabboGtqsU6wWHIDNDQmBmD/8CCXnn3NfE7IJ8SJ3Kw3kbjvTMnTP3nhOz2xB6sY2Jay1mBKvvY
66i6U9plOuY78ZVKuhwwgz3oh5Cb+mhHq3qLpy9+TXWdP0cmCX5lD0yUsFRtgyMWKhglaEt8sF+r
jMexHGv3AooT4FQ7jrm6prHGtk72Lq2S/ho5Pz1P7txu580YFLhj3eJbXPf3gGbrc20bEaisloFY
a08BL/EIs0AP2YLA3lvExg1rYp28JcC7sEsgeJuxi2+d0G/wpMtiD/yGPRRxkjZ/tTeXgZ2S4DLy
V555xhy/6gl+Hx6E8K0hIfKQTQJP7+ynDkpcs7qvbUT1TN6YFGHlqaLHcVq8lxzVBDOAvmC4JZOd
KTvzRHIGpMKKQJwLG07TXndt+b1FEX5L/zmh1uss/00UdFcxlNTibpBpnOzruTRgBxTdXTvY3dm6
FGyx+PQnq0Wqu3EK5O8kl+K8f04G6c9nlBr9txZkABHGfQ0jlmY32u7BcrzvXueoYmuEhj4VPpv5
rS269BZdSwagr6jO0TYI2GpeXL2YaVtfTMo2z1tXrHdo6Kw7kGgYT5Pup0tTZcOZV1SIgWGlSsIl
k/xNjCMGmgV1MglJdJu+jHUzfm8MEighpSwvbZtWJFaG+KN9etLcuXGOcJJqU/fbeiH95OT2ERQJ
U8BTnQWiCmTjE64eC4ISoKm8PqGY1ntZ9xI4agHNznKenHH+ZvZheGULHp+h7bttobCRbaKpGNTW
mStrZ6uuvKpjW39BRjfsU5PNIWimPqODABMFsQxYst6yX9jXQeaQeXmoqG820iy624lMx9sW5F8W
ZF0XPTbx3DzrqS7kppl6qFYCcxpIWZMpCFvXMOPBm2KAF2h0bnzZEotaLkP6gmkIP1NkFmRRJoTe
1oMAloGxpJarj0ub4QljON4lz50u0kXogQG9jeWzC7tNCOoomKM+unA9AxpeLjL/RRvIELYeUA9o
Ymnb3LijC31ANqBE/WRRx05U8Q01Dp2RMdaPcI/rw4AB5pDWg/uiLYiB6ZI+Lk2xeIcGmyk+tiL6
PnNCDnGn+h7LrTnfMy9zwo22m/lcwPPAdDsMZy6MtEOjfOIgItX6j6R0+a/WVFsPqQ6r12EZlu89
N/h2YGJ4abMtP5i8KbbN1HT3hVUBdBrL4QLPWvZ1wXV1sHL8WszVFvsqnk2bd9nEigQDwjN4a2fu
UbERDuq2TA+Z0+tH6mKL4x/kSZglma2u1WL1DZsbv4z1Ucy5f18UMCMiQDpks7DkbtIS/G1pm91J
9/Z4wwRNP2jPs7+BTGRxkM08XNmk2e7oqI3Xwur680mr8QzkBHCrqvfKQ4jhjRmVu0aUseYBANDh
BRnc+hbLX/zosW5/aRave+CFHx152NTlIoyO+g8wQU5MBIPTXOB0RBS19ZYZ4oZJHb9fIqO6Iboi
viGDrMalUOfmXpMt/qXuehvptbMsF9q3+3OKPAABRlE9RNbiF6zZBUYxlXlHUU1YjurFvkaGZh3i
XhtvRiip3y9mx14S5BrFhPhkq3qCg7yLzLHQMe1MSH/wjXK/Di9Go45ufIZroD/m8inv9AvfE23a
LhFPbUEFkxKzdTVhGIZAU4vkRCC6/NobYT8GeTyalzTK+sdEDkNziEGfkdoRC4VurNLeHhwPCetF
7NXbamohCA5FPG49f4EcCavOHzaFFZZXFXMOcT4bjeJcu+bYaYQGw5jvxaTFSKAZcavWZBu3qvQZ
G7qTjlegSK3v0igZip3GkUesboIRD09k6bCbDENhHNQAuOVu9krdx4e19DC3fjMRCpBx1qoxyk4Z
u1WdB0JRuQRO0YfDZZZDDgysXkQPoyIHJKjM3L1gqxOK7SgoEc87Nrjdk4Opx9OsI7ruHJfCKSpp
yh2HzlXEfkxmmT4sFlHnWBGnZuWaShY7E8duPMyHZlV7beOhdfp7H/Uz43kZ5T7qMCOMCCYhu326
Tyx6Tpgp7fy2moWxAECx5hQLWSPNi9FPJ9zyujHVpcpZTrdsLha8AUtySnGVBogmsxOBOFObXuez
4fqLxekvzanYClMW2drjrKVTXHednXrddnZxiEsm/G3F8+DBuwx6+MLFDosxad9oEVKMkWVNRMrS
TU25AVu83NPdTLNjmdgOvq6RWPkMswXZUFMyHa2IAduW+VpMLi1Z5IJEPl1nmxr1wwyGfJof3E52
V4bjT4pg83CVHGFK08E8R+6TqA39BnKIFCCN2vJQVSHZANEQSwyGlHCxQbpguzZyR0zT7h2uqkpR
mPXenOQBK2nHH6gwrk3JNxahxnN3cZ3XcOUaMfm7rEA6H+9qSUaPcylIKOhhcpVFeEwbaNXRMHxd
ljh6jOL6a0QCegoEfSzux1GlO7Qw+mDy8jBZJFx973pqOSf2PL8i0Q6ESqx9HJr1ggebLW69KQqn
uCdxxmU8T74CaSs26+vQFd/wUyx7VeXwPSJSueqM90ogpnbE9sPLxr7xsfvegy3VepsM3hoMhfOE
3ismtTdR1dltDWHM27VKRWQtl2B6G0jvu36KCA1yyyJayeUYMYsKgpIsm3xPvK5zX2Ym8YPkHJ9n
IdBYiQ/9XNbM8In4RG7psy3aShkOL2Wv+gOx0SSDmYqX8BYuZUPAj3CrK7rvhA7WmoAeH+j7FDQZ
ub+22w7YPEURMlNinNCftS4/3G6uDHEPdCF5QwsFyhT65rDVPJQE7MwZkJseRS06AmbmSUp9wSGE
d7x1EuxfPuwi7IhPaRKJr3gNpv2UCRjDpl/sVa3SG7zZGnaPGz+TGP4Id4CdFBu3PdbD9AsKGfir
EJaqLwzf9Qn/LWKSkPB3LyDB2D6FNTnYWWSGezuZhgDVsnWNE7I/DaNIvmWxpb5mDOyfM9KEL1Co
WFsHZNuZBXf8Cb0woYKsaROZS8zzL90wtKhbWRzXm9D+ZmcFG7G5LNa39iTb12rwjGSXuwk0FiKL
SLaHqkbGV6sRy267fKnYCKgRSBkOXWppXMepc5nXrXyN47iDyZxzDAQAKNA/GX9vQL4b90Q8185Z
4WK02LKFH3JSMXl9nwpcdn/V7NriIKsty/zKixeehm9AHT0aXeZuuzo1juTDykc3teM9mruMZCny
XK8dZ0pfe3h1vB7Yee6rnrYlGTWOddE6nj6vZyD1Gx1R0lxMbV+/Ip+Z8GvYmsI2GfLpGxZXnhUe
SvZpfe1Y9huWCb7op8OwK9PBOtHCQA8BBAK18Dp0+Y7yfAj3oG+6c5tIVPaylCPdNg8bpBtQOemX
4KV3njr4DV9wDUwIgax2i0ixMa/6UYn7jl2evw87ariN241xfgBo3J1Y/cpxNzVxDCBo8ik99dIa
1ZUFj8EIYN3STJmRpdU7DW0E2W9bcxMFdlxgP8qGfTS4aI8K2K4ZRRowIbaxQxDilpfU1MiilucS
hkl2LSGWtFt2FWHGkoYwk9QoLfoonw+GKdPSvnZhzXnIGxvy6XKGLgBHBsObUli/uswm8zKLKxfF
DLttAERr2HzR9oHihevM21jw3iLIkE6YPW9JxAuLDMB/SEsnaBGZifomHxhkI4KkReb3MJrqJnmO
oowQwO3Io6JI3CxAGOvNMDWEr5AykLnlWY9jsfjRNshPnB1O4ASfELpwkd2HpjTU8P/YO7PdyJFs
y/5K/wALJI3GAWg00D67JHfNCkW8EFIMnEfj/PW9TFIiM6JQkTdxX+5DFxIlhOSSO+dj5+y99r42
MG6WmxZChpnepIyVOQ6OUakEzWIP6pQoz6ll878XRuARAwEtoZw3QQ3P4lmyxI3vST+m027ULv2D
Lg9oMxi2FU71JTk3YE/Xkvs4K2Guw8X7FjmhObl7uqUL11tjIYj63NdwDeJV6Y/zAtorC9PR5RHB
7bh76mMaCv5VR0E5nUkANWdn3SO9abL9giKHo8UjL63Q46FhHQC45V0/l5eiZ/OWFZoCPEjISBWu
rHsB1yBxt6iK4kRcmH3fEAm/EQnWZ3AnTtTg0Pax/8aocTYIgqKTHbNqIA814I45B9BOO9/ZJ51X
zHO9ix3oGU2yLqlG8hHbbzkRsbGtx9GpAnoHZUVQIqUfoGcjd0MGRkMY1HhCnSZwtrBkhbNvgTY8
1X6fPxpLpaCoVUgSVpC+JuDAblx8M0vNaaZzSJLwtnIVnlv8jUCWVwuwmlvGyP381qG8CJJouJHM
lg6i6ZOrygzFOrPd/pRa80xkgii6YzcE5l6gI7hP0RN5x4YSjoj6sp41l33Myn3bmfa6m3yAsgw2
huwbslACAWBbYGtzeY72m04s851KDEKJIyR5WypQVogEJ0i5b10HnF9Y+NOrsYTTrHOMx8a680lp
l5sxKcuvaEa9lkDpgaUBSJGB1UibWvGWcqJVhz6W2fANRq3uuFBR24QaZjEhFTy6QmNX9Ay7H3tg
c+U6NB2IuM5sqoOlKu8ztHuHhqWH6aBa01BMJCtUb1bnwneh8tmm7LtntYxtxMGpwyJel9hHBgok
y750HJpbZzSFTrFyGurw01RrZTQeMG/rZW5+YUSqYhDcY/uv/eGMDwNcxIze0S8l6X0eGUt7er5a
vzhFxkpMfnPAbNrAZqBh9rqkQ8u5EQa3vWFWbCdMfJwMsFQ42BtcDL7GLVTjd0INKQpAuEQkztS2
+sLicoxvEQy2uuoSdnKggnEvWmDvySu3SAEze3DSu2oU4QmyTvQtai32vD8u06Fjzk9nZFmSaVUn
5vjoT7K/GVuyF8414gbmrF5RcTf1Ckb9mQzuLNqHHkGZ1Xi0aFokm1FEyadROKhLZAaeuXQQFDdj
K++bMKp2nV2az26rLIJfp2VDKubCfFst84rZ0XxGaWMnG7tXCDRXOUjxVQAdYzhGeJi5zZfLBEo0
HNGgA/XAW96yGl7XpTfbO1sGwlvh4CR8MwIPwK1X++xAwNRe2K9EpNDtEgKoTqKv+6vItpBGmjKq
vV3a5fXDOHkdvNOuZCsxKsO6bmO8IQUF+DU4OSpe5eMzWVFTz3gYs5D8mRIZXLzhgZ4Cs6ZdcrMU
dABWi1vX7jYblnTW8lgI3XAD6FBICRhvMot6M4j6x6hgGtihmtZjJ+fPHneL4ZKk67be5M3g3ynZ
wlPuDIllE30YXSBALSeRh/alH8M1fA2IGCxWrRUGl4YR269YJbMLIAzqRqD7XVuJb78wUehLQti9
AFq3VCn95tFJ5g1OpRTxektyGO5vnDPcf1uRX6aWPctd547yiUC6ejrTuUJR3ToVeP68LqzP5HNH
8wrMbHuuQtCaW28k7Wu9BDaagCbEVb0trDR+yOTUjmuem1R11OebWBADo/ebez2KkTa0sKvw7OeF
eG7mFoYmsUefhSqq5xZ54ypOSNXwOi4bKEUDp3wOeRu5f0RtNRmkji/Wqe0ZjSj6Ll/KqDeAgHNR
b1rMTtdd31UXnWxQSrRedkVfwDsYoek/0TFOwJ8C93qt7YW8ZMdUd0M720cQQ+ShpIM/6mrNLI4y
ILFn5Snlg9SKS+gagUHhhA1+2pfSHvI7NFTJpqW5tWk51Z11IyTAUhFYl+VcxaTkjNZzHM7TM0Z4
QAAKQiOq/QwWRR7+QBRlbhzpdI8+5f4eSq/1WkWDTlAPZ0kQIzuOgfkzihX/NMHV2dcD9JPJ71+q
oupu6h6w0MrvKtPiOlhuAlLkqWgsUit5HrSwhX0iHyD6XdJFM67Gxm4/pTQ7Nv7EQoWslHKBumJV
T1iFnfs0hgm4dujqH2tgtxLE0ZhnQpAPQve/3WY1/aD2lQdUVgwbBt1ogJ5Z0VZFfdc6iuiJa/Jf
G+7yyveDBiFTgyoOqdA0p0XDrCGtRXWNm00Pe0fQZQwWRGUyAz2avfYbHP0Q8cxjmEyj/CoBkmUH
gIRF56xDpzU7A4m5BGXDzSsL3C9eUTDATgMrIQ9k6CAKUDb6xFSv28xtzenYzxNdzJWLzm3nOOXo
f3FLTB0dLhNwcJDhPBmbckOdVxZ0SWcXBHLTOFE1HLXBju77NKOQ46LB1OxI9EBxXX03G2P21AYG
X+5FMJBJNiF+YEnAkXUbGEFArdacgw1jkCiNFrO5HYTfsYRJxOS27VPlj+GQbsDf+Kz7kDslU3oG
YkBS+0ZhR3StrQkvQjWvPT56a4aoH9VAh8fKoSRbLZiRm+EQMmJOA3yFMOJy1Biw4fN9HE2D13zq
iSYgIiwh0I+f5VXpkXcAOIUF8yUxIGHuricUqN6w+/147ufpPlNDuNou8/1ACoZ0zGR+ns0lEpSq
jBJycKtaDzSg6gYc/gKgGAecMGSV/82g8mdhhX5HRHQMK7W+wdcz65/fkeac35mkun4v3t8RPGfN
Qotg45Z5tfJip2/JUjMnw17HScpQ8G822f55UgphUeLpQsTpSk1NgB/78ydomFYtBJrbj34XC9Ra
XR1pSUtniJ4x7rsyDIv+jNolBC3HTNd2LS1Sa2tyQF+M2ELwaE1Sf6tqMpW95DA4nAMdQ62saWbW
hmeNG5kvE7iH/JmZBCO1ywyvFVgX20EovBllzUz590fzFye43rTAEo5t2UigJWbwXzatY3nt5X01
PxJ1o7VvXdsgVkL6nlRfO9PPNFSbEIDlybNLPW8vjMpC4jO5RR7N26VwCRPeBcLox0dULy27g76J
YHQthgV9WpkYAaIlZ8xrfgQQHLBCgk2Fy6dD4cAbwkU1+RdqVItdwaCEXdERRkVIG8S+lOlhDMeM
f73vnwhxXfby+53w8ynNPnAFag1P0+pRZf+bdMYaF9gNbmM8DIVXoTd7l8sgkZ8GgsV8GMHl34gJ
7F9ESvotHQ26MCnMmFL+KlE1gcQ6uNS8B9VbnCEsYHX2GVoC9o+T1k4lMW4Y9FJXbi6YfR7yISyR
QDiOVhCO7ZR3Nx6+jzBl9ev4yMuQeA13NEh5FcUeUjLwO0gfPw4bVM6SXTnlfon6Cl2WPhxRNukD
wVJP386COWU4a/LI4ZNIDWl7ylz6bn+nznUCweXy53hf728tK0R2hsMcVcWvSinkJYpxCV1BllEu
HMauhyG5DjFNpGfmbk47b5u4dSGoB3jB03jVtk3SXJh5LyZCEVFPGJdtVBjOiWrdExSd9Me/Mqoy
DwCHHRdueFnl35w0X9q7onKL9mWkfTFeO4NlUov6KZx1wjnQo6h+N46Suh02RDhVK0IqClxRZmsF
GxZwsI/TqeuJN6+o2xcsHOXQMpCMpmzgYhiWdiRceDJkSpJ5AMbZuXfzbnZoXEwW0IN9HYyxFaIH
CSOWWTFD9XztLaRDLgiAORVrHkIzRSsdiNTdDYEX0XIqiKd+GN3KTp56J49Yizqdba1n9G7VvHKj
Dlh9kNgEQYEWig7cpTv8cua4XIZBaZp7a4RxusNU4Mfmts6qwnkkvS/KjMeAB/H0gFNbdCcI66Vx
x+jF67/J1nXbx8UbohJrelVZsboNJmLB9iCqoUAujLOKahVklbDjtUc3pfFfrYI26rfYZko+bThV
5uZ70HfjSIctH4lEY5FRNhIfWGbK3N2HBa2pM5NiI8v2NFjoDcbfY78UHXt5sgTRbieiRsj5w7sO
8jsmkcfsXHNblk5de0cgQ0mcX5VyypBrpEPUjcPVKGHNJaSIOcSQ3cmO5KOj7m1F/o5zxSXoBGi5
7jbkyk8IDcd/4VKzxGFLyX4cQQnFyX5MCvSLNENZoc+boU56+QxulfbAkZNjNML1SJ2NEruv0fFi
KJ2BKbrXue15fOnev2kkCWi8lRmgEmTMXymneV36JrAJvXRb+ksHazIMz1vPqcx6DwR2ahXEJmLS
QWmJdiNhcyIheai8TOHsmnCaZRzIiAymeqy9mzQ0qNR2XiYMuz5m/Rz4w7XLpDQJVk0QaJ2213Yy
zp6gwBIWzNo1V+wpg+gKqzhx18b7f2mIsPXyK9iXiZXfgFpiWblFkTGqaPuHQETY+iPhvs9Newvv
bE6ajUnHugXW0jHWLp9tvEC8X5HmAcvuyG8gMKKrY8/afp/wBFnTpdB/hM+PCHbVNMBIbSyAiq1f
1zGdVXeXxqPeYwIrMl8qFXfQRgpP3/KdgewtqPdjV3ECLHRr3H0HOY/X1e+bGjNsZ/c1qa4feJao
kHfLY4s2EwkO+vBYtRPb8pOVT3o/l04AyXFj9EbLoTBKBnLOd2YFARp2yLhod9c4VmeyAxI/loRT
csr3Tf/UpWWflOwvI14qJm+LY00nP/X0R0440jWjEc4s3kHwo+Y1NCZ9grktgEtkMLPB9/KAwXW3
GQaLl/KIJTmEzzCUirddf2xP2wrRvGJNwJi1lihP3PtMOnjj1s4YICgFZIrKydx+nD3honTt7aWG
3jgaoG87o+esadf2u2o6kItWHdlCyQz8HblI9x+72nh/+R87+f11KA/t7OTZDBAJmC3p2b9miVsn
7T4pxcxGNzas5pxuO+t+8x5BX1QFK/l+oKqF0pw6uZtRkhzpn8yU5FbGBMy9JqGjYi8NdpHzErsO
LD4VsskQHmFmkvwEyb+QyFzWlNpmw2L3bQ9WNVcQ97X3bYrtBNU/aMPSHa0DSxWt9jPfD+376cF8
Pmf/AB7mN7bSy/XGT9DPOE8ji+YOhYQTu3xzrpilxY8LCPa+Q8UDbZPd+34iLdBr+ZRspP4rVtLS
GKLS9ARnF0hK/dHfd6ixjAv/qMhjc7ytYcKySI8U5B7QjciUNr89JvRthqt3iVWtRo5vMiBMerXc
qOT0obFe6I1vcby61wqNnv6D9qC/kD7m8yXXaEuNtJb685c9sZjjY4+nPEp2ZYQM7T5uhBWJQ6Zm
z+ouxfu5kqREHnr7j11OB77l40zvWiyeABVvntZJxnN+sJhfm49UbimRJHVjgDVamyoKeXMYkfSo
mVPUaKVzuvcU3e9qJK+iuYEej+cr38vm3k39XUaxOM0XIlD5VB1I+jPBZ+eBow2UoYpYxSET6nl9
TNeeLxSNMj8XTc//z2ji3C/SHC00bA2up/w80HlnXQE/iHe3YtZrTzroEElcOC/63Ge64OrVm2C9
C3kUQEfvb/OCRywBt0ZJx4KFPY+q6TMar5T7DYq7KssOH8YbWkFxm+76OMdB8XV2lCPEoU5jdsde
vF0zDUnS7HXFWD5cnohfqMbuEf1APLoHhjd606cgUuwiwbA0Y4uyaMSZ7S6mlnF1tFL4mTXV+qxB
/6pP8Xc9tq+ykd/GKa23t0sSW0suOcF5fZMgrSZmJl/ongfgb8tghQlmdouToBXDK1z69JzUg+wV
Ct13285iARkMyS5DwGcfI+La+RvLu5Q3ZFWFhLCRTsYKDQ0dYk/QL1lFnnWO1UVe0gXT11PnkBuA
oZ2Eam6Vwg3p1pwVC3l2M8NevfP6RGjziY0JFNdSmtMhou0w52zl55HyLDQuxlARAngOBGkYMWNT
HncnLwuFS1saWewcbqcwRYO1c8da5mqDGcYi7MbDVoQIFa4UQwEehnpRuRgwQMMd00392ChkqPc5
vXGLk+99TwInRtkuEjNBnshqG1TEbQbh07hvKaZZHi4Mctwv3G85v4yxXtgDqWPqbUCiZ3Dz/xDk
wQPV6nDko9VYf4G9GzfWqzPlbn523aYmm9Gx6cQbPxCHpFNICyEQuVwpop5Bfvu55bVPKJzHrHsw
oyaNwOTIWcSQ3zxqm+ZbMCRDg9iUoLoWBR9y0SJY43lV2dPi9DZIy56nA1OVDtIrNaXnSdQaPWd5
kQb2euCbzGVWuMqpPzcfW/J+LJsarY9E6yW0YBSQOreFD8lpwHyds47qX1+8iSr0K1AOsM8IH9bf
k5Zp8AoGnPqFoeglr8ALor0SCamOXMoR1WJ4XrrZIsfnXbzKp9I/+ThlP6SkwOo4Zoo6wP2ib6cG
+UrT3NKrtezW9G/62IuImxvNEimjMy+Eah/HptRXeWQsehakcNTxxaEs644ILzm/HRM/wxkdtP7k
2ZsKMnh/I/IxeKTRLuNgv6/YyiQFEoAYiBb9bfZ+w0Llof9y41ta3G7kjZbgKvI5HGdTRBBYwxWi
H0ZU/XtXAQaEVromdqTLuJgkFeOe4G79sfq3C86oMp4jyHbetJq1rQ2ZMOwmfU56IUy3ROcq0msi
hjbXctr3HYKuXN/0Mt/VGlyoRkZ6GdsCOMD294vZn7slxJqR/SA5g+mCa6Pxr9rpuMOTgP7dvo+r
yuVTe1E0cTWQ30MvEDITHyJ/b9kMSaM/++/fXjdj/rK2029Pd4jJfADImvf/pVmDiLAyRuVhfnq/
NaZoevX+R3+Tn3//Vr8I8rmaTGRwvBcmKP7f1cv6v8AGR5ivjESs8o9zxMymqlo3deg4116AB4Y7
Mmx1vvQkhnKSMKzmOvm4Of7+s/zcQpCmyfnjW7TEXE+AQhO/eF7CQdgYAtPoXnex3C+JtHQ9TkcZ
gP9CtPPf7ud/f0ME8jQO8MrbLsf6F7tPFremlRdmePc+Zo1AZHRH701M/nFl/34DLW1a+fPA6i3E
DWhKzTCyLewtv7zhlKcOsJycRdb7HWNEFcWlNCNVknI3OcpHfwkptL3tR9RLm6Iv9f38zVRgqMXh
efQ3n+jnM51PxFIKnhJWq0DSmf3VZkN2nDF6s2ju8veLaqSu4xqfeiYPzS7xh4RDQHNw5soMBA8H
Sgsj1h+EFnXTg5VvWNnvJJpFyaMcgfWMOL5ueDktzRAw/CyY5K7Hd39M/X6b/f1G/HoYOXCOKUwp
pGtZlv+ra4vnLujwyRjOMaEj7M7lrRCqFfnxt7PhA37+5+8nTQ6k/p/rur9Yk7yJasQG4Hr+eOxN
BDanK7PizlqhJE+if9Rak1BJ6dnSWeTGzaX6b7cDgZjOKgns5XGjH0sUyfpoeFnOdVGqRj8wfr+B
P99/6M8C7+JE5SrE20JH85d+JlKBKWkZvRy80mgznS9VeOKL23LB/LNbnX4rDh09cNd3WOl7v97q
oNgVZAi60eG9FBkk3RHOI7vRMqC3rfpHNIf990pzG9X/1r/1tarxG0dx98ZT/PNfD1XBf799ySn5
2laq+tH9+qqf/q76P28/jr5Xmhv50z+2bzC22/57C38B2v37Z/h45X/1hx8kyr9hWAq6hFwy/5nn
8PAdpptS37//leXw8VsfNAff+hckB4/WNnA2/tgHzi0w/yW4YQMGg6SmQQo0/f8MUQITy63VwZpk
Ye/gXodp6C1fyQHnxqkVgHmD6cYz6J/QHBiE/XxX1XZNEAGcSBbNrAB03M/PMI/yyIhHWR7prSui
qAcvjNIBZcg42quu4Jmzwjdij1edpo0Xqpk3loJATovHO+AxTyhEQkVBzo37rBqo5ZPml2PBhL0Q
uQordSu2ReROz5iOwWPOQoqXQHPQbU1E7wM5rkECIzwJvW9I7+CmC6I8JHHyKDqhqluarw47vCe0
xTQROQlq1QWT2k7GTF3z0gfPns7Vs1M3PrlKqjiiSSRmIHF3PWrFjcloZj0g6Lu2NPW9RLT5YMcC
FPygHLDwwnar59jqm709GMuFegPIR7brvoZvWPnpDTFfEF16qloGhxkU/6spXcy7fmztTZl7t0Nv
BSczxWLkF1H0JY8VtAUkW4fF64dNljRgeBBD7YlxKQ9j4hBQCQm/qisgcGRS7Vwjm1dLP1jElAcX
UZltZDVlN4YfGit0Ixl25ZG1pVZ69Jq+35qCNLnGMdGnOQ4r/Ekde7XAjTIW68LJYuMiV2W9zeyG
2GgjXTYKV8mJpBeEqLiBiAAYx/7BSmro9ACerzD5y71DcNCOolzyV9VyWw+2OnmJEUJktx9cnTYw
Z727VSMd8dDL1O2CJIoQIzffuT08IqMms8BJUu+1B0ZK1M8XFAlqb9UiPfQDoa4wF8KnwU+IFU9D
9xtUhGw+9bOdniJQBKv8LThhmshQ8AtiAWlFMRBnmrlrXLQaTLfsLbUn9GSdxEDyQvCK2G/8EY1z
sFt0kua6CbWQjEqCpd6oSCNM68eYQhl5STW/GMz5oNgt0jxRRQ+XOOIJzStMsgOSgPCDOoK+Q7Cd
v4HP6l+EOldC6ISJfLQemasROmEIpzn4fZXdThWMJLrHw7VdtMGl0yRg4gCCInxIWN55h97ok3mH
CwFOecA0O1svOvnCJQKDUR7NpwWPK/UBCRn2W1hGU9mFbi2l2DroW65spzfLdW6T/0n1MNgbsoC8
jYIuwk1+KW4MQx6gbGermGX3qXXtlypvvPCqQc0ZX9ZW/snF/8sAQu4BY1nGEfEcbvB9TlJo5q2G
YCyDrwtr4mQb0dO4XoZJ3aje9ouvQSnC5cope9RvXf8o60ncwFaN236LHuTBCVW6DdqebIEc3f1Y
eXaBAUeRSlDHbn1X0yZJxzWI5+hQO17WPtoo0bJpI82s7OJNCdjUuyhpQCljU8jUNq+5UbLfC0wG
u9BNS7fdVlFofl6Y9OOGJIfk3JDU4X0yMZ83RKQxrrstp6APv6Vhg6Q+WYIVd7hVbDkGJuK+uufM
lRnJU0VPG7h1yHyfBrD3K7ML0lcPRYtx8MvBrI6yykdjVfl9n20GjL54Iqa4d05jVJCvhtb1hRkl
0G4821ZEK6gzEWchQLgpO8/5Njuiy/Z2OA31Ab6MV24GIwnoslphGGxLiU9steRRi6Z9Mq0HES1Y
g1Htwv0yR2KhuPfxjl0Wkt1kBwq2fBGRD0ome1BW154/25ULDbOJRXfJXEOam6oiHSryJoQBJmqR
62lwpx2SBf4JD490D8k+RpYfzg85RrHL1iVpY5VVSPix/wUjDQjhnoBvNccsCbjuJxluZJY7jI17
uLjozuJ96Q3+vkLdd1Pa+dUSMTdB8iGrqymW8WXIQGRHO4qFaO6wxlhRY5Fn0aNZW3Wpa1/4XruX
Rpnqa5UgFCtyky0eP2HsIFWa9xgJ0q1rK7J6xUhB7BplefbivrrzB4/5q9sMn2VKaN8KP/Il4w4Y
bE1rbdCoRnuaQwvSp6Un97dA0PUV6/Mrz6j2zNDT3Y3Q8dfJkCBYtEF/3keLFe4mM/UfJQv7W8cx
Qh4OZX4EgKauK7gYu9yYzYuhNMOv4DDlzYwDgyVkdOTWGR7wvpvPmWclG2wq/mc6lszputCuD6ls
pktv8ZaTI4nEiJop26DUSL+wsLYuZFNh+ommXWeUyBg7c0lxLcdWTZi9wIY4h8uNG6Qp+leQgkjQ
mH9V3XF2h36PcYcw7KGQzSrF/rZGPQwGMK/ia3QKGBXayfYvyUqqydgSiEtI116NvD+rXiQktpVo
VXqIRWuOiHldYmB2aRDt8Xj7u1plA4EmoxNza1ycZ/r+Lc9CiAEvg293J8tbrO9Db1c72aFbyqzQ
OriqEZ+AANZbO0DZW5O2tUuTGv0yS7JzZo7NU891eOpZqtywMA+uGHUjkYzLFEPHxGRZIOzLKknM
DBHnh3wZviDaTK5mzJmfwqo3zxhpAv6IcqkEigXRsU+0dUUpe1ZTXHRw7qR/I3Fw7lmQti++V64b
DQQV09Ldtoo0nJWDovJYBCq41f3ESyvNqlfmSljipsIEGlmZx9iMPoVt6TJhKEyKBw/XgjGLLcLq
1scwZTxPZUjrPK6a01QG0H4MleQrnv6QvQ1RbxwrdtLVZHWPBl4/hosqUgQYetMWzRZCzGFyAygr
podODX+IDjPv1g04Q7J0kT5bEX/NHH3i0LiocWZsqjCRL/aEa2oiU25ZeWbKnQAGDw4sIo6ZH9wL
muMRj7yooCJ/UO5cJ7f/vL7/75TuP60I/tNC4X9gfc91aLGs/8/1/fn7+L8uvrfq+/zXAv/j1/5g
Not/Bdi+vQBUvdDazz+LfEJUJd9hkUariM4xP/mo8R1wbTijgDnIgNUb0q4/a3yIbfw5yPWAlnX9
/4+o9bR/fqnxAVnhmPEtDYYGk/Zrn4LHJZDPXrYHNPCJWJctpuc5wpt3iXlDXk5m2wz3kYTkWpkJ
GABYH91tXJMZv88QaWfrth1y7IAZhE4ErgLPKOBQu8YTGEWhk9wSZWfuvQzHYUSrfr1MxniOMmBZ
Gwt/3MOEMfvZLYeX3JrXAB6Lh0E7g7qsWm4BBDxUNWYe7n+Zs6qQYyh6wjBsW2iup350JMDb1Lfu
QHTAQ6o78znILBxi5HvYdyXi8AvFZbStCiingAbARLmesXUYhJ0BnqgNgXTWHX1RMM7KCH4ouwWw
WRN4A+OjWNpjNKBgXmlkx4sYrG67wHRYL44Cjap3VLY0/qb14leOf7I2DMVvj9bQHmXW4m31gfVV
67Toj0uWOmtP9Pyiksha8EDVc4qgIyiCT0RrNNG6zH3z2Su65eTWsGGZOYKFRRBy6EYwqoMBonex
/JFBG/OJnUpAvI5JJXomVkErVw5zGsyhSizEm/hUhXYdGZ/7Xsh7HrLQ3PF6WFetrxDTj9LKCbOk
vbsZot5C24kVaIXfg7+WAy279uvc+LHEY7BmgBVecJOOvxm5ms41WrT92+dT+lNxZsMioEJrj3be
cTCQog1rz/XKcafRs/u+B/dLst6ySyp2svJn0N/L0Mcrj8Ccq8i3ekyLfZdl4xW1dRwfQjzGC48U
qC+7WHoZEZDoLtCBEgGwKqnMLyBxHtG5dCxB06HfdUlkP9cGKRE7q559c8+pshx6lqfPgV9nF2kP
B5t3hwuulExwZUt5X/EQAb8m8vu4bufnpo7VFeV68JAug7+Lhd26QNIacVHKProMGydGtIo2CRUh
KgUC09a+m5J+lHUSeHbFRqZ08LZysVW5p/3srDLZdOOKoCl3NaX18nkpx3nvOyrY57ktfmCiHFEV
tQXCFUssE0R/O02yXZACPjlnecXfCkgG3bn0ycHVOgJVOw/itsL419FQvQuLYD4Bo0EERoNss3Rm
eCrcIkHnHI3+3kK4skMxL56YPGZ7zA3kxfLkw/87dUnh7zNmDvdd5TzLLu+vCml+It0AY+c8NCP4
r34xFtLc8lOBN7BbK5r5dC2XcI1UrV73lOoXERmX9irBVHVNUEB1o9yluFUGw8wR88aNTBzroo+Y
EDI0i7ZEfTssed2OKsFZLmJHJ6dl9igoXaR4nNAPrAhMhMoctsCsx2nsV47KuDDsMuGkGsNsV3bD
tLWrDm4CcqwFWpEycJALdepFkF5PvsguS2OUN/BWAHfHA89F01MmcNoiZznqG4FzlQdNwuhqMr1n
QGLJiSZg9HVu0/R72VVHVo5IrOsAwrMr8HSmmNkxXTKiLZFNmd7L0gRc9EbaTuUhwuR+3wQm9eo4
YAfp44E0RiMrl0f0lGhD0iY+D6JuLxazRuLsYgq2Gw/hCtOwCoxtVJvGtkREDjAj7xyQ+aXair7E
3s6wdrSgio8oi113voQPUt3G06I+BWy/OJKJMaXHuqi0EniJ8BOGaYwg3e3J9GH8QAZiKXU90fQ9
tZZHeqVHmPq6ze34wUXMQG5O3mZrzDyERFGHz4SQURrC23HJcXRrtW6DYdpTFAEQmouXCiHxtk3Q
qFdh452hbRoPWQYJcNXb8bILRubYvEXeQcf3l5YlYZZdvJGfyTNabm1K12Kj3D5k3cadpWGE/iMg
YPsir7hCYSdb5vtVVLvctCY0cU/tWGDdxXpirgYb+tzKm3nCtJULpjvi9lyXue1wOYz2nSXxUVRd
3E6bkshjgQA6W06jOeICjUcjKM887eezgjgOXVFHEOCRW04tc5PL/18u/VcSLghtp0v5n6ul/4tU
tFQv6q+10vvv/NELDf7lwthCbIA4gjCKv0T6BM6/GNdBTEUJC7tNBhREf/ZDJb9C8UKdhW5VF1h/
9EPFv0zmFpKMC8YwFDj+P+mH0iv4uVZCW81/zEM8y2KK+W80MGSetlPbvXOUuQ87QzIZYYkz7Bd0
1Rd51MgDodww0qpxnL8BpfGuZObg7/Qta7yrWMeselUbL7mX46wkw/68MF9+cFPaj6RCuDRFleOd
43xQd3M6JA+FktBf+iE50iO1vlR1SJ8v9dIL33a3cMma10Gl6WEyfNZoSTpOWNT6evmKHI5FbghD
fx1OmX3P6CS7wEZSXoaeIGtIgJHG4XOqpH4q5iHOg7SIL6xBgTlICpQxRJ2LjW1E3gUSGHApYT5d
V7Wf74mwDq5mRV208tzJvp2MPoDIk5kna07AMHBfG1ZDJUg9JKJ4b1V29GwFSUBwX3ZjTTj7Qtt6
wHJWbSwXaWnZ4OjlHlWLH2ImDHIsdFSiNZTkPRRtB9XKclZWykAGPBuC4zYnokfmZv1tRLK0Ey0i
yiYhoo1MgOyRgFkXFiR9tn1dTOkBIBJSHGfEL+7NZPZYdv+p8pMQY0483nZVsnwN5nF+xgwpblGW
zAeGg7pTkE63krbiGtlFsqMe7S8xgDavVMrTBk+ut6uHfNh7VsZmRNNE8kaZo5mjLd5kTv/NCMQq
aeW8FkF9CWGRm7UxbXs0wIjKqnKjJM/qrC6Ohm8c6Zll5PlUyydnaJt90wzyR4SVDbthl1yiuR73
9K7Cow1z7wb07WLvAiMFc46PwtiKJe0va2dOn6I5CT57jQv8DWkcbnJ3vK+HsXkIKMNPi+map1GZ
iDh68ACfEGarq7Q383uncuo97h47WI0IdQldzL10leVC3C6zl5wiMuR2s+dBBzBq37sDtGfR4+p4
CiZKDJqjZN4ELecKiScEc6SLk3/tmeWdQ/jMB8BB4tLt6nxf1G7yufe9RNdb1rmManmLB2k5TPGM
T9YYxKU9Si3cqKJrJFqKakxQghYqPxZGz90+1B7/UvrkwdT2Z5Il3FNDh4y09JyGC1FvBVYPle9o
X8jrvB4v7Xh0OB1JczMIR+jjqHuJeww60DAya2vX/4+9M9muG8fS9bvUnLlIggTJwa3B6XSOetmS
bHnCJcsWexLsm6evD5Kj0jqOkm7U9N61sjJLYYfYAAQ29t7/94feIz1TP0nVFIdoVpBA5sI9VHXo
7Dw8mTazV9r3wsme8J5Q0dqIHPvB88vbahDLPX6AM+rJ0rypYolRyhTTYET7uDYxRQWEOanlWlhk
yPoR5Et67WHTgFBGiOAJYQxZtEG7qyxJfucnJgaywmi2qFeLszRiEEchkoPsoTX4dKl99kTboRcG
xUs60LrtqvIQ2aM8rRBtlRSz14v0ClwZ8jS7YafLP7lhvpfz2J1KDDIP6KXQ9qge22EWywdsEJKD
R0PSDvV4vcHXj7CrxAFWtabzc0GNvRYZ4cQSz7SsKDf7SufadEcAYdwou6jWDKhHt1OcgdZBEXpt
NNNuzGV9VjfIEHGPJj+UFidhC5sFJVYOa+RmCMPhqwH2mn5sYd2kJq2BJSfSdk2QM1yW5tA8iQ4x
auiYm9GcvBME7NN2yK0e6xrKZF87cqhqpcwlT1ByzBVniTm6WtoqOzGmDrTcPLveunlJs/g640Lq
ess2TxJmqXrtQxMMd9Eyk6TBgByBo87cYDVMmJRj3XlWIbC8wDKb5kqSPelL2ieKyHMleeCtWAHM
daDzQ/ixfIE6YR5yE+VhZab1ytb5pFxnlrAJDW5cnW3ivEHiCcZOd5N0RgYMrly7pWofpc5UpTpn
ZUIW69ZKZ7IGndPyX9JbtBjKLZX/4D7Q2a9F58EanRHjePUtQIexZ0dcaNZuh0v8RhKm0pietykx
ajcbwXnRO811p3Nuqc6+GWGSg8ko1BY7sWhn6SzdYlPTcHXmLhsLey91No8KWIXJW2r/hErbX4w6
6+e8JACxVnS+xliW3dHrT4JQJhmuuTprCBMAjbfOJBoWOUVLZxdpfnRXg844mhy+VmXsLpt57tS2
1ZlJ/yVJOel8pfAoBIgMB+TAcEhnKrNfTuZI9CclEAq8pRd1l/cA4XCzIEVHTjTT2VE1gK9F+aOT
pr3On7okUqXOqFpUkk4DK8q+jTU8jJHyOHY7bLeJzsbCxiQNb1HuWWV1EzxkUiabohzNr3nYhHtW
pvgQdvZm1nnepU+NJ+oT5qnSWWAQJu2VpTPDrs4Rw/Zrb3IKb3cctsKdpXPJ8UtamSKpATrGkDsR
e81lQ/q51Hlo8yUlTQ6U9HSuM9UwOy2s0sle261x5pamjay8hL5BM5dG0uOZDcUuYUVLzBs6GBr2
/jSNbnuXQIQDGvSeNUfW7qaO6nxfxXzSmEJ4uHIubYMS3gv9+pke8Oww5LFNEmM0zhNIOpCIiuth
KLN95/YP4BCiFWstqmQfTcj3rJMPQIUezbB/9vLlATr4pxJfkzU9xfjPiLqgKunNW0Qvtxzr1KmK
Pe8WOyH7Hl+V8gno/PSlCfkXh5LSwqNM5q7JTlXEU/Snqm7roTvJ5URn7wWhFgrYFW1ppkuSlXMd
nIMkPp8oGCMNnnr/uu7qWX5tZfhMvUz4KI1GBo4GTVvtDGhf67AyT2iLVgu+16q6oNBgVA+KBZTY
KxhocOXYWGMJVJz6Bq7F1CftDUFedmZFc3naN4n34M5u/c3Ute1rajv5mRe7VnOL2D0OT/IlyzGw
B4WDaAK8tJv+8OOpNe7cOpzcrRWjfAKwB/TpUOPUuikNE4MQ7K52g2y/tPQUrpoJly3kd0jAI+cL
OsBxj+0MUoui6y/5m9MuIBOzBm90mjTOeR/Y6L1No3JXGaitexorjT2xyF25YG4US9s7ZQeht9pI
Imh5ubWmXj5fDnFUXzaM5ulC3qGLk/FRd9SeNtp8vXUMygblhN86yOWVCascf1lXNGdJcsjCHZRP
pCVV2O19zc6idS05aWmjW8+hg2V83FJdNKLD4qATAnoXnjaFnZx2Jlw4K8ffAXjgeRxK8E00ln3r
hcTNnAPwSVIPCbJ2zGeRVIUcHslrjKGjcF6KMzaykEOmyzDve1ORzsntguRJaD47nGXntcoU1KQV
LQ/WD6ytpP+Fk3zptU+949WZe0dahogDn688oUf+/x/i/q8OcabGU79ziMsfEYC+OcK9/Bu/jnAk
NHEnsQGcU9ej+1G3jLy2tGhzEvR/FoYTpC5t5AL/fYLT5iRIV2n8Aq4g3N87Wlz+SKfLIMED29Xn
u39yghOcR39rE9S3g5QUISnuEtw1rTJvG1rQG89F0RPhxOai0ue8WEJBqDFifQHyqEvt+T5FvdDt
2lnkaPpbugefpjBXaGzwiK7tnTI0U4QPhEwkiOTQBHvh5yRI7xqzAIu8bhwlF4nyGfSVQUw31FgX
ibyHnAJQqm/tK/L+CphIRN16vIu7HoQPANyIcpEDroV21KUnMjih0QUY0mpKwHWjtRg55YW7ckhb
laznFlND4wPZp/W2iRJnEHoWbfq4+T8XQvjx26labNcByLo/kYMMAXWtyAPwAHRBiOwiiAARAHJl
Cyyea0ke6JZMoHbjsCH+8TwYv0TT3W9z6/q1gfN33yX7j1vC/5IWE/onkcPRTnk0YF5qTyg+m+gH
ezid+spB404CuNfS9hirMyS6Bbu2xXklhkgDgQRbJKh+ZNuyRwSqWtPscVBPT3OTOkS8XcII89ol
nxiKbdct8XKPmFOfzuSS1fJyWciLxtsicFriERNojxf8oyZAAgZeMof7gMZDC6PgYwOWMM6mxMjy
8qc5kq37DHTLqD6RnqyW6/ff3lELMhei4uTA0XYtGp+53tvZPudFHSxyCn+QNbGB1qk8zBxUMiZf
+ETo5VyNOJ+/tMm6ORpmRVvw8IlmS6TR798JKZjfvzt9J2RTBM1q9MOSxjnqu7ZENJvBlMofQ+s3
8tKl9gEDoSkMYC6nEXlj9yPDAekfX1Oj2ylt8QYC3T9nHj29G42qKXDn+h77KFgkqNS5W65bsI3+
AurNjObhJGhVKy9RHSYkBdsSQoOxLuU8MwOCzInmp95fivRZtpTj9DftZAhRBsup0ufXWQVKmVfG
FhYRpEQBgA3wb17Gw5HObSkYaEcH1paSTiE0zXER6nlntJgszBt7RvF8A96kmx6WWa+Lq3paQlzE
7JR2MabfkmgRke3ULgqvOh6T6VpJJy1+yrG3EmuF9KFdrsnKB+7XEl92TCtAAXCPxMsB/TkEkODi
2kql5baXE5Y0Sye84ZY8Azr6NuWfIDyDf8YriWNZYQ1jxxPahFUh4oSMcCqUbvxFF6KNXDjopGCN
ZvpKYA3rUIq/Ka1EiyQSJASFpC1hirubbvQKvtC5nrQ2vqWzHTl+GgVc+i/xjEAWjYMTh255KcDr
1Q8EHXCgQmeok4vcKX0AHXQTlmcIquf+tIdDGOCMCPOQV0cHBzgCf8CYBUecEM8k0kCgx4pmr/y6
QzBeOdQMgXe8PoCbdi8Efg8dW7oxzVDLP12zxE2knaK+D/7SZtVtqPH52MBjlLxuta70r99RE1o2
W5GEhMdrplwF/0fEi8s76EWiZfCToifkdBYVz4T/jX6rdHaNvDnXVz1/YRy7ODst86ZHaW3F9IgX
W2F4bEWzCjX3XM1ezeNZEYgpZN1Bx6co0EIxaWiKS4tPZedWHqggQfuoXMGDtEGsDHDDmTURUjPG
TEzUI54pO1uht+uiLvPFqeFMCa0wxTTwDits/bi+a9PAGX72c1qx0w3NiH4+HkJKsVpltZR6Q0qt
SfBns2QL5CHSQEmklogjS/S4IGi5Y88eEu6uWcSLtYAd6vnbiNrh0SJf1MhVgnZw+C3VXDl8Cj0G
VPxkRJ2HSB1KW8ctzTw9/3DsU30vTgAGRq7R6vAJzn6NdGIjUJw5+0FS4kkoqSa+3ozw98XGtNU8
kK+0r/HDOhCz7ttOnUC/4xrWaPpMZ51GYSy+p+dczr7m7NNuQlwOcU7qKarjheFW+SX/XVt+zgfs
EbfSbNQuC0sn2jO+87mZqWysOPGyu6S10ECJGNk7v7ShVs9IuC2bIXAmZYnhlrQoePxtXHmqnffD
ZLZpcaF5X/zCumkb7g//917PapEkGt3CgRfziMnPgRZtUvMWG7REH2J8h4bxNSB2ekB2MOx3nG3w
PN51HGzIlTC3cwqIHIqXa3eeJ6a/35IjdrZBMcJ43bwyPKTrDkTdsdnlJDIkbOTkCjF9QlGdAESP
MIU2Gikhwngt7uZJa+aYhU5N3VUtxaK2NUZAna3HPYZGy9jUDv2aLll/JLnwpgnao+pzUJA+A6fb
VgFNl9JM4GtsWYhZbradiFKUspHqqyD4S1SGY0VH4VekPT4IKz9jmZVPC51fNJCx2M48M02s2UJm
oaESHUfnWUXfpnfZTbTzMHkSEP+6ojySHdqRJtDz0sTvijkUigQc6Fm1VAt/Vtu08FmXiwv4/76t
8TSlqzBjPEjemQZdvpfgb2yW3LSse0aptGjCjklvFCO/K6hNvQr2+mDJqpOgPB12ZqdG/iZxGTls
ACX4tp/5mTkU003QpXqbQ+QRsTwpZ5K8vy4GOng58Bb5Fiy7a5lQQ03Hb6XTHdrJyUcW53AQaxdu
PCbBzqUdhOLcP8sl29EwK68SG8BCii+P7GDDS+i6XrsVTRIDaGPt+c3M+jD7seFcTeaMxB+UZuE6
e1V3JY/kV03VIOiw2eE4bGLG/FT4NSHWr+CKVV+/HFQrZKFOsoZVFW+8OB2FcYB7soAc9n0Rbepw
LMOtAwq9/vzKQEmqWMNXhnn0uGMSPAZvqQKFwYdNVZkYYe8nvX6Dv6Z1kYz6z2YHOo+N9d2kowEc
m/Ry30KFWu4tOvB4x8JDVDeu7Bn0Pd8nTrZ8uY4fuh7VUnDP6tJOWHY3bQAHid7oxZqRVZZj3nw2
iym/fcPrkKUaMqrrQ6+e/oR2gCxP6m8Ja+7C4fjveR1wuMjnAxPsqjMl3FHpXpSP2B052yrg3m6w
1jVj9AG7w/HmnLS8aoy5e3hD8EhrOmYN7LPtOQSK8T+DPAK0umazC+1lrM5ecR6yyyiMmpZ6g/SI
UhuedUKB3jttZzqNV38D9oBt6Gn2s2ej23wH74E00yq7VUcGKVnHIVCV61fUR9/WTVqdmMqbVb39
k/hBf2673Hcls3rl/s79yDvpNeqEtEK0TCtz8JTc/K8gIKkrKIj3+Ah79I+2bmee/AMUSOXT707R
x4VSAJVTdILm48bmYdLrqipoQyLVk2Oa9okG4YqU0VglekMlw1so926cXaWcjQrHBrZmZZoRMcqr
yV8bkqpVO0SpOtZEH5QSQTViGvS2ErCQ8HHXvg4fGzZwPocYxDFLA50bOsJMDBpTw10652NEr7CA
Cuaf0VekeU9oIehjunABnLHLdCXNEaRZPY/fuetduIHLCrK8vncvtRbudn71IuzrIpFf3bIFBkGn
vqF9mklmc4BSfe2yTLptaw+3fobfmn3i2C5R8GgSuxnwekbFWpb6id40UIzotD+cEtfcQg2Wi9ij
HsdEcF/aHB6MQ9EXJg9KXOJziMYZotELYpHb7NEjLfuEJjTyd7wgMIt65wRTMXGnTRR7XLun0bZa
Pg8kkfkzgIATv0xzjFhmWkyquP8WxAYrSuZg1YwZXGphObwpyUBZzWPQYMyTnLy6NtogdeT3EfFv
tZN26pXnUZUObIudUjqWKpWnQ5Y46LRfI4UY2VnPvdHOWbABsg8/cMV+yGFo5alw4t0GZuPy+lnD
tUy4ejnDSiwk2aV+7WAOddLhFi90fQyTdFJw95YIteOUimjOrU7mBHT2c94bvFiWmVTfQQ8fhunz
15tYaqA5q16JhYjUK2N+Y1V0Eph9hqW2JvUa9EQkulcWAJNbTKH7NYd4mOGHo4eRDdOy7gGl992t
T3aTJxZpaTFGcDA9OItllA1jfL2A7g2DhyHzXKDrUD2jYjw4hKPD7eIBk4tX1qL0ibppKF3HB2WW
Oqgwu1RbZ432nLAp+sC45deCJIQ1rZMRFnC3cTIbvBatyTqaHzBTb9y9qaJ28K+XDqfo5FyGGCo0
+3lx9HcgwO3yqAMuYMNtjlyHT4SmLX2Kx1iVvxAO8PseUys3CA9rS08wEUKAsU9q24PWv0F8rHdX
jCUiNk0NxOAnIRRRoBRgYfdw9PV8xL9N98eYvIH0OVy8kh/45/pvE5VAPRxz32O7tGLuC1wYiX/u
JcNYRAfzQum7ff08aBjjVef9WDGoTYt4vcDASQzRN4iPUdLsaW8kG7suauZCjkiCmCDdOY2j525e
2kF5UYxWRGtwBDTIgsbZFRSKNvmIPRBO7vRlcq1yaXgE88V2N21Rd6WbYKg48kX0KTaPQwMpoVi1
GWYtLC7z6IhzZ7S6DMcc12aeFViV8mYp/HFiM7EbYEBaJyC85ODJOIN8Xuh+Hm3OT7Q+zkDUJsSo
2eMQWxMvJXyNfNrIHIg12sonI36STCAo5u2vE7G/lAGBwRRFJqevMqoFP0WcWQBaG7i3PGm3y+Wa
qrBprkWsYo4jEO0R3+99qUR/K5dcQMIxRov3b8SBPnR70tdRWDNZ+pAPAFAH8hH9nMNt2IYRo9YV
ZKmqzYRBebBOmoFy3A4FbwVOjCCENWCxao6MJPMVVuT6/MB0ki6XJ18RLnqpVKzJcq88d+ribYlp
EBENQtOYowqUkfnp9dMrB/rucOkxigA3KShH4I423TC0emLgP8RtGqGY9ZT0TH8sr0xnmsqaF7Lo
E7eLMyIvcsQcgE98EWOkLqTMHILXeUyjE4wxp/5GTt6CZ1CPQdDeb23OFGxshgPhi/6OgaVT5lnF
rwmcrmGtSutSR6J2abOKrxH46FPjlFGaiQ91OlgsUgT8vQTfPbI6byGe6lPg68EiDxd90xXcjjla
85XNaFc6f+HE61DyZaJzSNKwvDEuqTJsE6vXt96XEzvhFs1M2HVbVAIOwA1FcoS/uMzMKMA+esHq
GEYjXk9wX5IX2Hy7kO6MBcQ4UU36hD6/rhyI+3SgW1iZnpX/LE9FzsjHoTEQZKk91zp2aqQwCBkz
yMfvU9jpc+YQG3nsbgxkUDlIHIp3DOn7l3wrCXZoJSIrjUQcvxe0zQROR0k6rLh8QGLddxfiCCv8
69TIkeGxdf3TS1HbhEkndBacfPuRnBNSoFoGshPfEyfU61Ml6SolKGSxZh68f62XzOy/Ffn6uei5
soRLXxbi0T9S7a1ptblGt36fRNFzkIGuajMTXVRBfIZxU2jKyQLWPHvsS4dC9KqHWOrna9XZnLvJ
Quh0bcCRV689ryvzr4RuCS9Jh0ie27IneLIe+en92/9jVGAumpYTUAnkOE6j/dtRmZqwoKvQw6I0
sSbugw1KHwvZXDlC/bNLma4geanFvtZLtvIoT2mQ68F5wxNPeV/r1FY9Kz30rDQaGvb+tXS6/PdB
eXEsdBgZUvPog48nm035mpqaa/+YrKhNnJ8cpbyYmrfq+YqjqtbJ4JwOUr629y98/D4pWBC16v/Y
IDX8Y+4HlLW2wdqufYL6qpfF1MvBQoa2oWOB9y9lHSd++YAtRs+XLs56FDWOXmgKIDAboUvRIYak
1dyHcCeec8xoarBHSJMjdTUFS2gW51VCMwc4riEmHZC2nl7f6HEIp5DYkf7qmzSFqOEQH2iZWzZE
DR1iLI3YP38wCf4YGBQYNDV6ehVA0nFcerGCzLcxsi6fSqrl3AWANiKNwZqJXH4dK8JiqPhoP3hZ
fw4MAhBJGwT6WMdmMXo70UPDMifVuMZ32tcte1kH8Nl7ePS+ihssYEQOCHFPQj/zHjFO01tn3TQ6
FgEDSSCTwAhjCwNGunTfqUOndIWUkqiATm7nw0XleGQJVDxU7S5YEe72j1nEiSOxwSKpxyD2RT8z
sn463tMSp3cTGdKJ8dHqfFxCsfgqEeHbLtcEBUMD6RuKSwMLzI/4Kh7B9el5200JCfceihuxlB3o
8C4MYF4Sd8/8/BPqotlcERjQRfb+SB0PFFVTpHGsEJRJXesPyu9YdhOWJZH4RvqOFNMcQ9168lGE
88m+f6Xjt2y7wuRpBaIkQBXieEpknKGouKfWtx6f0+yCzj2dxUrQhRIPx7Y+YL1/wbcSJJYiOCNU
aCjygvtlJh4ttl3qL+y7c/OtAdjFYotDnI4IiB+00X3Y1JD0ALFHcxysvcyNo/mj1emPl6sZu4EJ
Ks/DqtkV9tthBoka55byym91DPOv3FLLWrItCcI4SLHs0BH+0MT6FCkdR4c6v+pHBiJITuKFBEwX
H8bXl/PLCZgPambDqyDQcrBeXtm2oNUqH/cF0eF7s0qsDDqHJtfruHKY+2qooH+aWjkr2MgJ2zuv
J89qwdQdUX9kZLO3AJQSuzsklJZ9rLbw1OQyLZ3A7KtGY3sc+Ft6IhgzAIkcA0A76WhYqUYxdN5r
LavlFMwugyunPl/gvPVyOLJRjaBKSdFnk+BsAcaRSY7ShiS+PcAbJh9ZZlQw3h//Pyac59iwglwP
WhCticdxSc8hPDbMZX6o4AWytEbgfzmb0+emg+Vf1Z33L6m/2983Qh2VYOTCygfMHPj80bLH9jPD
+fPHh4DGakawTwKZXbhI9TLjkp4+DSB28qAn3zBZ0OGoV+SFvpv3b+P4yYUAsEOQIQMem8L70VZV
yrocGcv4IUMdVZwmdDwXd3Y24mNkt90HRKrjSa5JRJ4gqSoFDhGOezTJpWVGSaza9tugmWz3qGX1
tEhTWC7lB8/1N+BuaEGYY0okheRvjvfgCHVNnpeDfVe2nelvwt6SkLgjKg4khehUJ5BaUfAu+B+P
3CbzcnJFcE9ew0Vpq6iAkK0kO6Dr9wonTvYdC5gFh9EkYkuEVMFXEVepBnE7E4BLiQWB7h07DL7U
FZWsoJB4OxiW4OGMzCVsiyJDF1WtodDrNWfnbKoPOFYkc74rKzNyLt4f3KP3zRtGqCnoEGdfB8py
/A5cLJ8DfLCmu74AJosdTUVVL1vRlkpK+/1LiaP5rMeUxQvWSgCdn3X0aD6PlaL8YDnhre9UL9fq
XaoM2YDIhq2JpZ4l6LX2nr9Cusup1AWFXz81Q6+TacYIP/erS5jC1k3aRBPd7QJa/3gwMiBly3nL
p4pgL1FFNp7M6Bn5drIyJJOUANziBP+rRk5hVddbjRwxEbVF31z4s6Eq9IAvbspVjJeY03vN4g0W
xQL4t9oMgUr9KxDVG1j4q03XJLoG86vazBfJ3E0pD7LvhSEJQbGarWIkW/j+K/XfDh/IJJj+tglN
DFYcjYjHw1fzBINvqvApH4T3FUaai7kLnQR7mfnKoRwW41flTMHZ7IMi3CgHekthZ/n9ECWaAYG1
E/0FkcDibNbkEMCidyGpnvY6n9ohXsf+YO+TIL0pSs98GpTTqhVg3nheU/aUV4MbVmexmbQX7Ejx
QmIrHrKNgbLpy0J0NpyGzZjCG88D09mQYM/ujcXoOEeD9xjXbdBcO+xK2c7JDXEByWfYdGqut0Sa
+X3c5s4pMkQKaqnqgGBX9ADDH7Dyb5xF3LMZL6AEt6/atDaI17xbm/35UcWV5WpxXky2D137CRZi
5e3oif4+EQIDCt80nBITC1c9ZH3Q/sgN1XyWDoAk0rj9Pp16zKSp59FGSml1Wk9jkBir3imGUzCn
227EbXPlx2n6pQfjR4EphLnRjU11i8aB7LFjacMtw3DWaBlunG42v8O1a7/BJHCgFbj9Oob8f5Z5
LSrPZE5edV2o06FD/U0z0tvFmgnBIY3FzCVU0Eit43aaikypV7tR+YPxmrDYBXm/lXnVIeNtTHn3
wfR7s0G9XsyjUU5v88RwxxFJuDiEdk1Q/pCmV9AjNJm3VqnsdlUU2cXgiJ5UCerDG6rpXvZBPPbH
zH95THp1qG6yiB8fRnq3DarMaYofdYnWAwS2yqZdIbBS/GCbePlN/96GX57SsW16dILAYkM+zrdM
dpHZuPLEP6yx4psRNtvFqiI3kGxoxEVqYhfhpwSZC2AWkMlqI+Cf5yd4bMgNJgO0fdGsJ68a2QSn
Jcatd+y3LXESWLD7oiB4sbuyUCu7s5wbc0jL56IX/jkiBqhM9mx/CVJSOiurskwFWDa6EkXAPDa8
QpLozChbW2NADroJ5h+pbjVNYfLtrMg1H7GMEeuF8fsgFjpqwuOV6DCAMIj3gqLJPg4JLMNrJ8ef
lx9Or19+nIj4RFRpvp+W6RF2NeZEmFZsejuaAYw3htw75ex+RI9zdeTxZmQ83aypW6cgA7CNH20o
VhYWVNpivO96QPtknptsNfmuF2wQSyzgwp1i2qNWn7BoNFQBR6gq9hUp3otBSfrYoWUbV4sVOXuB
2zClvDD4VmDahxFZZlwkc+mdoxU7KfH/u6VckF9VBoO2ktSQ5/XSTVQo06oN154KvE+EjUOFqCd5
nmWaXAoPMk5GUWWfRJW6KhAwa1JG23+f87i/M107uzFKzX+UkzXuhN0hJRYA627HPIjTdVybPEA8
WcFq6CKqZV5ao3Xx2BM/A2D0z5N4dr5YFIC0CwUGUh9Me/3ujt8tcipiUMlp1rP19/cbGrSnesK4
e7i7J457adQivVcJ6rdNVpfmpTVylvjgitbbxldmlccxi65bTvkICuizfXtJ8K95U7B1/kxV6pyS
YTYKQA2zcUZOP91Rs+tY6d2o+aGEmd8n0dSdJ0lg3hhDIHbvr2wvFMe3j0+oyfIJqtP7OwjrWLit
H0HOiyZqcZzbq/Bb1SzYsMJfdlcQLjOSgUUF6KRzSatv0li6+5h22A0pxSBY0xsACKmppPc16fA5
okpCtak02vgik0m7r4WYLiVir0PkehHcCC+wIWXPkIsoBphFD6vIr9bwzV11YvBadmnWGReg8FAY
k/UzzmUbz9fzNLKdpXjQ76KR3XtdWUl2XtARQUQpiiGCOpRjU4/0hnYH/DzusbGYt8Qi7WewmeUB
vYzASxkwlclMpLK6hnzXXosgKelOIE9FG/xECbaTeR6tcQNUF6MCUrCqEiXpq/VxsDzQxzXi8isj
+0vXVMlX3C27ZyexQfW3Q4rL4fuj8+f6w0wJSEWREEJK8EcKXNi4f+C8kv0EJmt6qwCH5+80RM24
bDBknKm8H0vba1Nf4/s8oPgAsjqo4qPb+JsJC02ZsFnQueqQG3g7YWkqbKE3efnPsJBzv3kZELnA
Qz9PcoxCzWUIbkGX9LtZxuFWBeH0EONEpJgni3X7wTv5mw/WR1hsksO0yWAed+wuQMIGkHvpz8gz
5Wf0bu0nOzeMDaqJ5Ix9sb/s87o7VU5ZHPJJWBcdKgWqUXk3XSfY49KQXMLaT4xePNM5X7srv06y
zx/c5dszgP7GJVlkl0+cnmkOlUevbCiw4Qtqp/9JgaiO7ogs3HZN0h2n5xZ5nS2xUFqN7SL9jd+4
1XO8mB5aITRR44nwqvbeDfLo3PTG7M5ucPNc9+wCuyZtcl53lHprp8Yk5XWgNc3n31EVuM7fGUBH
P/7n/4tsIcbJtn8bYM0x/UUd1RzV//Mf9z+boiq735UWv/6dv8BC1r84VyKnopPAloh1+IR+0UM9
8S+ScXyeEqkDDVWSK/1FFnKRxBNW6LWXJMDvannH/hd7BNu9g8LeMjnm/ROtxdsgksiVbCUgUu6Q
ixBLHG1yPn0QuHT5NHv5fApFHPurlCLvB+vE2zlP1UzC07WkBouDC/ijpBX2Q20LWID7nrOItRrw
lFv5U1h906SQ64J08iFfanRfAB/Uw2/j8TfnAT1ev+3jrxenouFTLARwx8t+u0bFLNuTyPxgH9ED
mu28ph03w2RxXUiGn7CwrB4jUPQUDkuUYWgAk5+T0ZXlVjao62m9WFZznyYn3UDZS9RGfdrT2HjV
0kVmrNM8pFxB4962RYF6Aaw0/FTIfNz8Lx6C/BsqC9JhTKSjVcNEryKADgX7eplsfCirZVcYhXNI
vHG+g1KOwg5DB7E1CiA3uljwMFLBAUEazdwfJpTXsrSn6wq/RbqyFppoAmAgA9zVw0ST384fRuu2
SPpuN5cLZyWjKJOT95/h7cHsdRxINwHbpnxCtv4oi9ZyGupnbwz2iVAjnbjw4eiamk88Ohnev9Lb
jeDXlagQ8/9pCMUxENcdrBbHUa40iMjck0Jk8Gg5OG06Ud9g4lr8o5PY6/XYUcHoMMX1YfDtDLOt
Fl9II+d6tIbcsKKgY+6j4J9ht/VHpGN9EkjIRDh1HL2/oGG5AHLp7xt7TE583poiRtlnrX/7/ut7
KZf8O/R7eR6XjAoLk14X/lgU0gj92Mgc3NvQXQ6L19rbOGDOzDMDNxfajMmKJQFQ1WWf5sH1z1UO
xc9JrfBTjI77rHDd+qaZ8aJfycFtV8rSuRa64ZZ9hBPMaZWXqA6Zm3dD5JX0wi+mAw4zHRcoXhEX
mZRjb6mSJ/vWRqA5yiXZv/+QKPmP1wWf5klK357tIYQj6fp21EI7zBGPNtN+TIWFigpTYsqO7cHA
bnFXZa29kqJ6Br5jaLBmQ+nIS/d5kfa7wVLdLqPx6VLR3YBgtBTI60vzi4Vzw6UbzM43byyKL24t
t4012p8tmq3hAdJ2tkbFBLrYRJcdLwnGOBxw7vAGhEEcJfNJhuwbV7JvLGcZYm/XvYp6cllDUlVn
7C7xvlAhVCJInNhPYdJbuQmd67ZjnbSi8m+b0E0PKZSQTWnVMfalUfgUs/GsCwhNB4e+giuVc2LC
dM5zzukk5pAeSncLJthZS0f1a9nLKifFFFX7rKmy+66FXluXeF9h+3HF2X7+MWPLipgu7rZR1okT
N3TSdpXKmKbgjG5PgzTPjRsL85a25+KLF8XZs7JioujMDOBPB03MgY1EAk0qZTx9hdOA5L6w6akK
gvyQzul0vtSBvKIpxt90fgKZStB8fNV3JRrtNHcfzRpxzhRwRAyzn0Zm+BdGmRsbJ0pwKvOa06JA
YZ9LqwaeHBymwaDNPVThimh/pNGoaQySByXdrem5fp+bKk/VmjMgCtxqbFdWIR7cGKiUM8XmIcqK
4hwB0Xxn5Bk0M6swl0tQB5x7ZupsW5P9BaXDKE4wWPcPKPDFYxPK9jrlPZWHjr6pdU1x5zZzaJTB
6bkZUOv1nH4eAV5Uuyy2DdJ3k1+scCRv7vCc7tcVsT1DM8Ghm6poP879Lo7FjR0W/Za1bTh09MWt
OE91Ps329g/oksWmkZa6mZv8Au0LiKmRROQQ5f2mD7WcABnzujGRydspuuXIcVZpMEWfyzS6AEHz
Dfdac0/7lPkptBZUQI38MnfZo12U5WZsMIg2Uhncd26IKV7TWOfe1I9g1zJM14ZlWhemiFY98uNV
N5ghPV1GzBLVj2uLWtiaYhy+sn5EizpSoTWmBOGDoeKZm5nCXWxnFO8zjY+jU3Bgcg2jt2EbynZJ
5MPbScck2aDdsmnF0xr8parOOwMMQ4N6+TEdW/OmT1rPX5Fi8e2VaafqasGknmWqteqzGTjNgUas
fG9h8rP3Kj4XaUASzVYBhmRZvwXdFq+oViDq7OJwDWgWL/nBib6modX/QGYxfxVDM54Wvj8csiFA
NxYp57wxDXVSg/1du6E5HHqL78uYMwUObJ5JKZup11qgegJvqTeWRr4UZlSsJmOZ7pzBLHeUJXA0
ziK1dfLKWadzDzhF9HTxUnI6x6UUKoNZdCs0reU5JnKZ2kCork8DZWYbWfV45UqS1nVrZrswHebn
oWvG6pJUdL4JFUEBjUTgPyoYC+BAAMFE7BzWEmqqbq+gmIz2liduTj3Z2dux+S/2zqxJTqPbor8I
ByTzK9Rc3dWzpheirYF5SqaEX38XLduf1NKVwu8Ohx1y2N1QFCQnz9l77TnHWKbPZyh13duFKMMb
wYN6ARnUDps86pkp6CQ1fiavZtr4hb4c5iyTHxNS6dHop+6bhN4R6Yqu8ajp1BdF3SQ3WKuoTkZK
vromLdsBmsPZvYTWDnQ8tkp38vsittp32OnyTa4vEzJp6kLNBtxS5IZ5nKDQ7ZrYH97gfC2OLdnk
n5Ch6QcCRVh7JB+ybSi/6PNGpwVu3WGezeaC7Ss6uZ3kzTWhIAgBluWbDNMA3OuRT46g7sbXy2lj
D6bYtv0iYE5akEpQBHcBfEJ+RvhF9zZ2HDuEx8OZ0DLX9+PY85FAkQN9Nt0lDvs8s7cmPqAbg4Uh
XFYldtOL5aBnmOx9d4hO1CqkFkYO3SyvkKfR4X41zGT+Qg08vklHybpei/aENBxyB7WN2Bt62e5x
ENtnegra/cwBEiacvHmXiJHMxp4T+8MU2USpRwwu7nUX/0iUx8O91EW7gXhpvNM9+9wB29wzp6n3
XYbBIKBeNM+2QlHfsigYcjCh37XWrkladaTX64RjkSW72oww1VTDoxGRijz1PalE+WRvXUBCMqr8
ETdvPO5lM87Jnsvv5h+l5bXJFfz+FtTibGMtUNUwE0IgddxmQkZXflTaDSsrcCqGL8JKLoqA73L5
Ohf6b8P6ODdsO58/lRQHKXjN9GP/3eYTJBvl8P9PBngCnfSTH/gbDKD7fzBEo0LX6VJQZLJZ+mu3
ahjWHwxs2DEaOhs59C3/262KFeCGavFbqJv7B+kwOiM5w6ViXbG5L+2F1+2G//37tw7zV2M+zgj9
BXcl+gOTXdAPyquaBHq8uN587VcQL/PQw7cw70pngu5eWuYxVzjPQGrGzbmzre6TMc/pXrFY3s5t
JQ+SeN8zIbPqNltVcyVywfsECtEt+4RurUQKtYagB+akDyNA19Kxoulec2e0viEuKJpfT2T7sk08
DKVglBRPIygWvYg0simxYZxqOjBAZ9Fu1d4XE99MOhwm2BxqPMYuLuDoGLkK+Z7vepB6m5GL/KCh
3BHbNWLU2lL8SnDXLpb/G7x1KqRuWPucje5AxRQAsOF7zf29LK0SoGaRXqKyTPatKxbQnJUTPVYl
xMilr02KRAOp+TJof05JmT56mSWJvSyTjMADGzuebI+Lnca7pI6G5yhtPreMF0jRziX4XSIwQr8e
kRyGGHeIfj6RupPSoQ2WfGLvSTbv2J6Fu5QVwcbASC8JhgPtqKZ6ojeeY3570GYDC9kG20wW7wCJ
ID/dixRxMTWNXvftAZFDZIBzKtfZt7p3CqJFrxvV1SSBBAR5inL8b0EAdJr2828WBOx9dJz+//Vg
87l4np7l52/XhK8/83cDi1aU5Vs0bVAL4xJYiSB/N7DsPxBiOcSuMRfUHR7xv/tXpv8HA0n4P2hY
bbgCBlviv2mPHoARyIzYlZGYogA1/83CgCj21TZulQdBj2RrDDuB7tKrbXGejQk9e789zM6cvOuz
vmo2OA+YJakFAppyZdnvmna+LWrefWGRjCE7Xx8brM5EAU52FizmYryL0qFkbl3lTshIZfqsekfb
ePxyYF/QC4u4v62QewdyKD5YGjHG1GkNAap+h8JCj7dS+c4ccBHTA684+yHrp+qKIJTlUmQ2rB9v
oFxyMa5bq3JLnpi+5JuhjhR7kQKLUSLbgDaiPCusdyCnTTh+ys72EycnmIs5zdFdWEYwdPf3lR9b
J4RuHzK31d6lRak9xm3lBBZJbnvQRDE5KI0ZNF5HJayQiZSquxu9+JOt5XxIIs/ZwYs7S8ywjP08
2cy2SaQZ4Wx7HtovDehBonH9HusVmpCt3RB4Itoea+7C0ZNR3Dn414PU7a97Ji3BIMRdaniP0Thc
GwSIBwlDuqldjCuFXB6KWzUGwpvWf6DnndlQec07xNvsGY1enfBHf/AdphXAwYKVaJjP+YfWXumV
df0AnWB5D4lD3zToFzboOobdoNPnwoIQcgs+KjPaRi48cULb1lOAdmDzq/12DTlaXIJJck3b9WNe
P8SdX7yBiWu9wTNf7c2qIMM9jswd+jMFLRFpRqKXX7qludUd6sjI0k49voJnNg3yscELw6w3EmZo
NsWWYI7mljiPQ+QtNDTtvr1hSyjfWbn36HRpva8VtafRzQCYotzdLkwEDn7reFtZeE/F0mjkVJrT
U2xF8cmCoOKGbtyVd0TsDB81ncFJ6La6edeLwryUaZsYoNISRSGdtMu2SKoHUzPUFu2UTDaiNu+7
ovd3nReRJmsm+Ht4coIMCMMmQUYI8kK1/l62JqyxuDEMpvIzxG4UBhhERqe+CEMNZ/RXPYH2UrOf
XKwiZ6t09A8WH3zTzX0almlGjg8O9breGZ6MZGCyczzj6bb7Yw0sL7ChOMxftMpetL0n6zr6Mvvu
dF0Iyag3xliyLUBwycBgmtaUmfF1wPJf5febhV4YCDN/tdJfM6d4rp6/Xej/+pl/ij8qPIZ56DsJ
LoD5y1L7T/HnrG8B6jkGFTqNaNbzv0cVVIzEKOqkJ7CDWeFN/yz1lkU+Avo6l1UeaTZjjn+z1Fuv
uFA2Cz1VKVbDF0zNKo78vmPXEIIJuGImQKUhARy8IygnLOWC3NqWGCp29rlZ7bCxJBmgXbO5jpn/
hQWBG5/IzF1qckxLqOievu5zkqUFxMkzB8RACmrCKvUs4kea+Qq3iyzepovVXtXdon/KzFiBR0eJ
OARrvTtvSm0czX2qOfWT2/euOHatP44nABFyupYwgrdJnyuGrqKYybZGtEqAsxUauKsw8mlX+kD+
R4BdPw6NrFqgc6KrHgcht0IkxdGCQjHDjfSMz5SQgx3MZmztfJJKxRYnP90dy0nS62KkZzkUg3vQ
5ED4QF1mTSDTSt2NrYbua6C1Jfy3U8U6iEWqBxgc1+tZzUv2VtkdTa+BOJRhVleJT075IVsMabDI
kBcDAYS2GChf15Ts4wzMaIGoC9mFixblC1AbCDcp7JvBuGXMbZ+sbOlusTNnzhk7nP2RKzKfSRTN
Ivm4OM1y7KXVadbZlbHK6S8ZoBYmh6RziYmh2OKrmK7rzCpSqzig+0WJS6ba4pVY8OHEJr15yKgg
61aFXd6Mg3teBlVJ8Jr0eAyhiHvJhywhpismWGc8GgAj/PGMEgHMbk/YCxNdlj1PA+tFM8S23o/Q
lu5hh6nboiUv/pNfrYQXPzO6L3OEs9K8oHOyS+PBLSNj5/Qpw9egIeLuXTMRCIzUzx+vJpQnJ6ca
Gi6UzKMknIshO6YW4Vss8vkd2wFosSiGA4BS003H5h4kRZpxWyqoxHMDOV9j03DyAJNucVkuuyVN
8/06YSLaTd33zmClm0grxCZdW6d0Y/v45HnEVoW8OzIHj7QXHcDbEqBRmLN9JKJK7hZ/6Z5r0RQf
Rd8a5s7PAQUGsl2oNLwIl3HcoxcPqs43Tp1JeWKZcXEC2JIZKJWGD0lmjX241JZ9q3EF7aC2mvhD
LC39HGdWuUN2pO2BfFYbl8NdF47Z0Fgy1F1V98YebauX3ViQbYKy9SjFcjreZ2HE7eos7saNlzvV
cZx0+5KSeCtIViqsKzy8y6mKFj1YMp2txJA8c47EhuulsSOw/uIkHVLDwXIYf7vdu0Tl0YdEJj7c
imXcN8hNt3lL4sEAZOIp65aLjfnsbr2zbyK2eRsKVaZ6rXG9ZO7Me7zpQ89s7J2XNoLBg9noX2pj
1m9qO4/fxdQ8Z9la01VNvsKhK5A6zqkT77NszPcRcrcgapvuk5jybo8QxH+ILc1mZuCJKy933ywE
olVm1obElDlXBMjZV8AqtEOWdROTgXpNb6DLe6VSU7wv7Rk8NfS5Og6mQjfvHWENW6PqzC+a6yUl
DaYh2eVLBtixLz6SOumHEiIMCQckvvtBPjrWA0WvSkLhjvVHpGnxo03arh7UubT/7Msa+iyiFX4H
ttnCK8RqoCbMFjvfcdKd+oTMusQtTZZVNGYKf1DsHZTt0KpvqtELBqQxO/IaDG70AeC14SfDI0Ur
ojOuz2On2jtua7K/xHwF5kIL7TzyD5oL7y2AL+SePEmkWuBbhfdJOVVy6xdeehijuvpEP8nfFDoO
06Apdd3ZQiDSA8zoYI6ye3pH3nE2R7XJubsfDK1GxmJMszj4gxnRllqePD0zNjNCOJfI8za9ZMXI
yj7o5oe6gOxZJoO2UZNhZRt6jfZ725v8jWk0y32tiAixXDm9zYnbDmwzq68FOsouGF31ERfsuB2F
2X+J80kLiQpZtjW5kHtlCfOdqJYS6Vzq34zQA27nyqYgWncJQspmRSmQkIZZNg9BaeTtDshEjMW6
1Z8pX+XGUuSkZRbpEuE8JWaII10LLKOPv6iFmWU1Vu57FHGLtlm4tbYLS06Y9POIgD5OJvLuWfk9
irTApXK7Fi09SJ5Ic2cxu3uKW3jm3mQnp9qXzW0L/nTTt/rIlfWT+XM6y/4BERQxPy1hLpsOFAZl
L0NTOPStExjGKI6LBC4SWqL9XJapuTVUzRgG1/k1MSkMA8xWXi1VPd0VBPUMMBWu21HYaUDfI4mO
JmGY14lu0PXGj/mh6EbxmHVFg6XYmx/0yejY9RBycm/5qj+MXq+OtYpSNGCRRdZZkuo3iITyt6Vf
t29jr5K31VBEb5o8Ss+DahVREd7yZEhr3iZ6ne1nOc7biEFvoDtVl2wsPi1bv17o/bEip6wham94
YtIJUjy1OtTP0PNCx7bqbasn+m0LAdbcul5Un6pJI0MP3TzmuGwuc9zna2RlbZlcx356ZymXEndM
nP2sSvThWRstJyBvzkfB79eAWlTpbdwj7nYy3X87L3Z30K2FF71X6StzAkfnDi6zc+WSvfYYuSPd
W82WTg4F20utjTepq6Gt5a5r0JZ+nVT/Vxz/tjiG4fjL4jj9iDXtufq+On75ob+qYw8wKnNvtmgY
4Wh6rGqdv6pjYoDBlFIwg8TGPQui83/VsfcHfQm6pkjkHBQJq03vr0YI6WHogfD6YialrbI2T/9F
h9T43p63tlKoixHxOGgCudNey8FbxTCwLTrjXMHFQAY5kjSnDtIeUygEeuUwXkzmsr7KcgOgaYrD
/6iamVylADiX/eymuGdZRWn/jQqGnLPMwEItMhrO8WomJBq0IuOyrTrZ/UYY8kquIejdWGtuAco9
zJNsQL4v6z0wBoC9F3lGraHujQRZjT1l5FeMrn4Bvskc75uv9ieSIF653zeNOCT9IgNg6Sp24Nt8
tZPQ0oKXH/kFZ8fxr+re1QgvG7HdEqtpxS3xD8h8DobUm/f+RJCQCgdrdC0ctsNI2HucGDXt3BR5
wzK6XBXarxDRRU+72atSZDhMTdQtdDzjsRBGv+xxndTnrFuxGXFKslaAZk/CkZRtSZqiGnCAxFPF
tdacUd2jhQIuaSz42quGojODYwtgmaQ32kwu3aPNZEc0hSbI3aDb+EbasOy7YdhFnTZfz04qHqVh
chPgybKfJePz/WxpvmTY1xgX6ZFERachnePtlPpkjhrrmesJiLINOc7iEax+utDdQTUQdDJr3+N3
UbexM3EaSqQePQdbNO/FONF0d5haJTcqKTkjcrfMIzlJK2i3tVE4BC3V7aPIeLucRY36+UIX2dV2
jjs7zTthDlVy6mXH/Rd3xUIp7AK9WWQlHkn9Eupt4xlK+8CbkCuXdkAw4MkD8juydSL/ZJRgv0NQ
kBy6ABQWB0QncHYiG6syVDhjxkBbaZi3EZogB89ChSTZml7ghHllMzuOozfDzGR7fAmN9cGUlBti
gO8SMh2WUCcsO96mQM+wBll9T9E5VchXrUUvSThmvzkQW2tyWVKtYCKn6AEtD5RxfK28D4Vxjhcf
YviyfiXuenFItcr5/hqzPvsQM41NWvQaQZPjOF0n8bTcaWxPVZApHl42fYa3aduUSLtOzjyEhW/w
IaXjMiCvR9gfwBHjTWG3eCzEpOZH5rj9RbN95YZlFjEcXewBfVvW29eMpJ03GoigyzQ2xS204PhZ
oNY/1Br5ryGebfd5ZQe9bUydAtDg9X5OJjw04zT2HhUKkpYQAG4+nwT8OrUFcekTltV2/Z1IF82h
K+Ry24ySODhC70pH3ug9hsFdZ8cINMIS0cMqprO8BMpyxh0pPk6l4rtjr25NX2bm3817/gg8r1GT
uk9LwnYZoBZpWMfcI52oBO6h2jceKRb5eopco14hq4LvNp+WAlSFWzfvuTI8XC4D82WfN/UU7Tom
9d27LrLVvccSL7fa4nKBU9EIZ58Xen22xZI0hAZ3GFvHDJ0gybXqFjVWe0AlxA7ZZPwe048cOIqD
yngJDJ42f6sUsX0hjXB8NwQ01ueKtA35mC+Lpr3RIF615K5LTSJU9zmTYjZZfhfk5/5Taullfk+5
DZO01JjRRCMj5mW0WCCWueRayr7nWip9wmPi+zEXAmG8JH3PK9TOYlVJYPW7tCNfbmRQc3xxtebz
HDuYKmG1S4vfoiaTNbSyavGYDngtSe7xEucdWNtB3GQRvC7sw4TkfHTNybgk7MPgOxYlx9TyOMNA
EsUy+yANCd4mIGmv/2TCxsvfSlYIA4dTtNjypkYpQoyDAmWGV7qIgbAK5s5oTbidTl3r8p33qCkv
GRkW6q0HijD/bBPcAkqbBmscIY4Yhbgpef8sBHUMxKsco4qGManNtaOT+4rdW67Bkgv2zDTWP8Ag
7IIUjcgFjpf/zh6HKKwXNuxjrFblST08zfWsbfOempAbo6PfESdHs/CjjRlFaPPLFC+bYRqzvUnc
0j5ogCXZ8FkIWdK3cWIN3Y7plcOMoG5mIgTwWh6bxtPfdHbDDqrUARcSQt8D7KDNA0ovTSblHYxc
xH8WXeR+VrEZwdyW1U1fOFfDJNt5i5hM3Tm1G3+wzbHaMiywNjVbvXtwXtUHw0pIcK8YkIXM2OxA
711568dEeLoNCK0AwQoKnyYungQsjMDXu36HpZCCelQqXKEr27GcmpuxWAhXsMZhO0xuccey3nzI
/CGBvlbcTnjjMlrBnbUjeBlQH6oI/Fp1SoPcKZ6m0iKARCKCvQJdaGyKvF1OBbCLHYw3jFvtVAEj
dV2WvdGsH3npNO8qu2ySDU2giv20Xr8la2e9tCWbPs+xqWQddyCZ0lEkjKZjuYkjt/tCtrnc0Eyx
kBoyKpwKIS523LnWBotpBdR0phzYdFKM57Yr671XtDNqq8Ksj26ixC62CaiJ6mavM1zcSD7juyyX
zcRbanSOFay9cTuX7nBpeyt68HHF7jWAnTtb8x0UTdri7ebZgS2d9O2ZBXumkVLNx0kz/CP6o2k7
d1KGPZvxsB3m7EDun/M4puPyiZju7MxAih4BXahi8+sK5YdizkKSzV8Gi5GP8uyV3LetS9PLVqWk
6ht5wLpLesNk8hJ6mTxlOjwgAEi/w5usVc83uk+qItyTqMqRseJOQMr6fSFGVCEaqMn2Ty3Cnfep
lbIwoGKhxvj1p3ulBH45DiZoxLJUe0J/LTofk9oZOj9GE5OvFQYsDtbsCs2yrSIWjH9/sLWdzeU0
VpPKq0tp8AxrqMj8E+JZf1vXiXXs0ISHGnTT7a8P9WMh66Fc57pBbfoJrqCFnN1otBhOpjMTnAVW
b29PfhF2HuzRzq1/R2/6yfFW1wDKC+aewPdfjT5xR/HYFiVZImRavfn6CqqSFa8MDJJqpEtnLu+v
P+N6ub6/R/hwno4fDiHGav35/h6Zy9giyLZn+ojgdQQLoFP8sKDyBq4wisJjcPipUCsxukCszXh9
/PoEfrxJIcvYXOcVXyps/dWHriur1VWRO6dhoGM9TZp5xD5Y/8ZF/NOjQEj2nVUHw87k+49ZRAJg
bto5J7bykAxT1PCu91vQ08+OwoaSuckqQCaU9/ujOL0pWiayzsmHcrFxUnx2QpFn9usr9pPbBKcY
6hmP3Q7bzVdXLAe2mDYAoE8iYhyZkgYWByv3V23nqDcufaPG5Tdbuh/XL9Z0VhM+FlwxDvv9BwNQ
DRWrcKyTVkfOO2PwYqJVR0qRoajBCHqzjrq6W35rVf5xZWF45UMn4dP64ocnAgNhSmSILU75KvOJ
ALWce4fE0SVzvN/I8X/yEbk5XPRIPOps+V8tlm4xYWFoSnFSkv7sXBr1eelwrxQWN8xL4rRa75pf
f5U/+3w0d7F8Mwxz7NdOg1FPKzPBAXkiww0o66p8KnQy6tjo/PZJfyEIff+ow9pBcGRhNQS388OT
hlPP01lPTovsUG9mRmlD43f14r4ZF3nB7ZxAopwpk9VEXQfcYe4uYzsi6bW0zmJzAXS8iAVqrKQz
qTqXqkhuaf0TMvjry/LjHQ4+wVytsyYqeKBTr283e8JcGnGHl6CSyNRMm/cZScr0cTPialA6U9b/
+pDGj88ulg+eKl7P2JqQwXx/zJgeswCJzi2OKkRuFUZmQIsIPj550uCVmTTRer9nqXFp8R2+H0d7
wb2LFee+7QTK+xbPdrujSsKdMhuQ4X99gj+7JqyU3Ct4HHT9td1Gb7tkIavOPpWLR9Gt29kHGHbm
qSvMili+Vv9dG+eHexOb9Po00MrhFrVeH7BNu7Xon5fTaEXWc6dnMYHMq/iONzu78V9/up8djL4R
CCzmdrwOXq1pHp5+nTb3fFLket5mVe5f6QgfoFHrDbukXx/sh6+aT7aalgwdwgPL2atHvcw1o4H7
PJPRSKN2hRlwZ/Egskv89YHE935amniwHJ21eLD5cECHXt3IBXEeymnciQpCJh1YVaJQQw1rXv4U
afXSnZtspBNixZZ3lSDuU+xIGNAGLfiQo2I4eg+4nD6BxlTcDDss++8XV8qDDo7tPYxx09zpxdr9
mNqczfEEnuC2r4Dc/s4Z/OP3A5cTqSjRQmBZfiA3pZCMG8JFupNYZvj0xL6eyylJ97E+/+uqi+Ac
7gFiqQQtva8+n298+n2si544E3kC72EePQGcOmhrOPiaUPXZqgiG+nc1EOY11kNycvgnOrYfviUG
P6bRSts6Oa2yPjuOGE/Sivw3Lw2R1S1gbNqlsJ9qpcRvVjrx+haB6iOQvzoEh6DVoBIyv193rIIY
FXQ52YkMx7xcNnrmOUwgZ2zXJiptFXl/OkaeW5ux7ozuAvyOJ9CUcXoQPZmZgRDZfK8DOyo3S772
a1q5DrYtMvbIzHC5j2TpdNl+4PffuuRUVvymKbUPvoack8alZ9Z3NtPVNzgjed1pvAz24BCN5oSb
jzm4cDp1a0+K1lgX5fT9oNbwoidkLnY3XjwJCF76GvKnG3l5N9FtuEin15iqpc5tPRvasq/dKg/o
YleEHrit0K9oS+tV2Ln24BPUIJurHkA4SelFg1mgnlsAa9WSniYvNUJrLGwGLYORtAjRBswCPb1v
vA71Mym8FUakwshoHg2NURifJvLPaYprGc+Lr5q1GTrHeXI7zgBxt67WLvXRqWlR7uG8RMkBeza7
oqpd+K9Li3H1pfgc84jOi1+sdU3b8KwlVWHPX+iWp1OYGzGiq2BGIfiiQFD3DdLE5NYs66K+yuN2
7O86k9SRjUBeIEn/LJv8nhx33hdy6I12B5VM3eegGq5wItT5vdsY3SdF7sdChzezl8/E3g/WtWyN
tRU1FXzNSk/5QT66/WxPnO7DKkDxMURl1tXI1QRr3wz05tIcocrOIeqpZCY607kibYtGuEfCM3kZ
JirjcMC8b/y5TGZ1bEnk0h5UDV2EaPg1z8TXK6aEQVKYhKbhn7f7eyPVkm4DsJjGK0rJWobG7BJL
qWmpdRxH2ZGkPPTkri1NhdnPESzh9hJzB1XVyEZCuOS4XFljZExHkjWKiPeqMaaXWhb0tJifdsue
9Gj+LADCSTxyupKAd2wCpkkn4garEs8RFy2VvBte6gB69tx9S+zQaiBBib4ZWldzJmlbVx62n7lW
X/x+iUhpwnnytQVnFwMnYybKeLQyYT+nUQLEoBu6qTl8fawcPITcoTwz8JUy77myU1pvkz0bj4Yi
sgWxX0pvXvQWy7h0bO6i1nPYmSWFzXUV3dozN7MViZLCzt29CNa/jmZQvD5HtrkWEkQn04+rXeu5
NLK1EytpzwdNxvZHISJdUGHz+nOdgSZjQu/KvbJd5hH47VJm9kQh6N25BBJN9majMWkoZosLa4Fd
N3cZWtH0rqtaTsTQ6Z3sGlii9xV8bfVhUK5JTnjh2nl+75ETM1yTOm2sUeiVhR8mSufPxHVyy2Ze
K6y7mfABZ5PM1MZIQoGFlbyPGQMkdZDQruBesZjm5DzBvem+pTDP+xjmTL/GtRTp2KDmiqKlJDhI
K2yy4GRHt34uaEru6KAtHi2JzIpOaAQUrTY65L1Hg2wZ4Ft8feP/Nyf9zZzUxmP5TcnyA+4gfC7S
L0xJ0u9khF9/6m8VIT4RGi0WAm+256v/+p85KYU5g1KKNSqbF8045c/fKsLVQoIPl9klPAK41+wY
/xaMiz+AedGbouuwbl/9f6UiNF6VWDpberja8Pdc9ogQLdfK5dtyYSH3qx1oRVaT6W/HiWC3oDYz
8Fy5O413jmbPp0yRu7vV9bwngtsan3ILfUvQ+VX79pur95NJ5Oup7Xo2oCXhlBGbuRbO69l+czZA
oUiTSga4H21lXOJ8Yeke3Nqhqz6S/g21xhreuzwaqAVLjzdPm0lWg2ihRxoyyqg++X2v3/A76H+K
ojCeAJp6BuWAHX2GS2yo35Wor4rhlzNm27vus9nr/QDDtFZSiuPP/cVEcBNvHLUUT+NKftj1RH0T
KD0rI9ukxBpTTUBeCeZcN/cltQFvM9jIn8jl7YwQHJW96foUwXdfJmsnSaK62pLhkdzisTuVnc87
hMae/6ZL2nOOzFoxAdScaxoYY/mbssrlMn+z1eVDrVs5AENwCeA6v95AurMWT1pTdJeqp46rY/xM
ZMKRvR006ySXpA//oYmM4t2vv/5XVTKBu+7qmqJV8dKvMNfT+ubbt3UVW00XV5fKW4yLkSfDhfl6
mCL0fPPrI60Nl28/4HokZAjsWMEIrHXr90dqKmteWpnUF6/RrWfcULwqo96bRZA3yVZnh7qEpj7D
W8pMeyp/d9Os27HvD7/i0iB9Q3xEv/v68DS7U0zuZXpZE4Gf8dDbz3mxnoO9lB2gDay/M0KeZD8x
RaWEymv3c1/43XHCTH+lSPkgXQLUWB4S9FI+mbIR5ibx5vkzFPZmo2tL6Ya2X1u4yE0q4d8U/K9g
5eRT8i2tywakI0Fby2JN+/aL0p3Brmw70q5R8JbPqexxLxpa3hNqDhGsik/sbfI/Y89vrhheJTun
tlQaCmN0v/TustThTPkREkg5fk6l6X4aiapwf8Oko+H7+iqj/xAoQPyV08fT+Wpr4EgGLxKl7HVm
tU3k454H8rFXvTJ93A/EKUnV6ncj+K6BHMnEDaVR7TtBXlNhMc7Ki7a8b6hMFEykKX47ZWV9nDvQ
pI3dNk9kD4GIhbZGAku2Cqx7M5uCKOuqy9Ro3U2rkU0fx4YPPWSJ2PGLMSkPttMX91jOb8nxNim9
B7e99FH72ItSM5lSIis20pkZk7SGhXJ/8rIrwhy895E+WCdmkcbVEpOHGE7oE8qQmy49akRylcE0
w1U2yJ+ju6c+NsRNPAw6gsNgKnsXJUQ7UOMI8YhtYkKw6WoGco0kj/70TV2OQVq12oehdMtN03Ti
SHpjczRav/hEIYLUszHL/CEFWOUy7rLiE06HISSBHJkrBsWblsE1cYOS2pxKb9wWeJ7jcJxiD+WN
oEwswTlvhsa/SSJCtTfogPsDrxoxhRWeYDC4bvFOlXpyFmDaH2yzt/HtZJrYdU65PHtOLbcdMzoY
LbkX7zSl9GcY79OXLm4aG6QhXIGgisUY71Sf1TwcE8OqeBy8nazR9BW9WR4q/teAF5CsudDlCN+q
y1Aeu9GEULK2FbmXfRGFUK6rco8CbRtbw6zfTaZh4T2VegF22Gr7HfpgXE7KdNWVw1y7iO6GqSXQ
Bj0ssYXyU4IuXSzvu0lTLs4in0QghsmCELzehJvRD0OjX/q8L3N18tN22Y8+QY/HUqaMmDNR1A8v
NXQ2m+wZB76DiMYRSbR8XTjuSX/C3Rz2RT61WyefYnz/gPCiGwCBjgungr0FZaIq/B4iHC11JLRR
bXRTOPAu3DlakkU3SJVNhzwUD8k9U8m8K3dVkUofOBwvr2irxpSBYAR3CbF9xJYmBGtIiZ74A0P7
qXCZ+ncEajI6rGLEHd5is2JWkAuGsExIugpGbD4I4FMNYUgdp94XbUAOgQmyFv0+tbzBu9haxNCr
Mt2eTKawIiFlmQ8dXQuZ4NdiAL2NupGeoC9BEe3mwimZR3bwHkKbCAgkO+AOir1M25TkLscSb0E6
rj1F00FSwt+6dlNkutZxyavqLbIEvzya0u+LbZ70zv0y9PR/MsLhDIQdSedWgZuIpN9HcmyqB17G
Jl7PReS7oeEMtnVfMExGgEMGDzFKzXRdejO3tsajIjeRQayRNG27YJRrxsPGZRLe/CUaqpbMXD6T
K+I7G48TYG85l0l7NIiZPMSpi8lO5EyzN4yco80CocKmZyUb/zaLpswKiYNEYFECEdbOcBysndFE
sc3pMmFjg56wKU9Skqy3uW8lE3uhRQsMP/Urbp/YbGHWptpLDIAGrX7VADCoJrvhgqglRZTkjZZm
PpLBJoaL0/gzNje/7a+ZUvNKYvyc8wP+2kreRaRWV+/B4LBjbOcS1UU32QvyZxJbv+4KmVnS3fAM
bt4dKTqIvwhKppVSDgT1bAriljrcyhFBO2n7vpgmKgs6o+NDZzvTn41MzMPookLaejkNHyzxEb/H
LmraCZUcyRFSjWnddSAWH41e4//4Kvrq2VErxMlllh6kEmI6ViioxE2qocmp9Ha9ObOs7fZu0dFI
VLPFxlFvJ2pHFEycWN2x6J55g/lvaKlxd/8fe+fW3Ca2beG/kup3qbhfHvauOpJ8j504cZydvKgU
Ww0IAQIEAv36/S2Q0gLn0umVqkOdOlS/dGwvYLIu8zLGmBG7ZDYD5Qi6apu7c+3tKiuI+zQndoEK
GqtdcbuttsL5FGAwMxxZ1Vmyi7h1kuxBrFD9A+mmNDmlSDz6jv2J59pE6p1hxrxFkZqYSrRlpYNF
WLJ0Nmu6Gt3Hmc2Szwq8Ao+fsadq29h/kyJCLBovbcD4Xvm7jPAzGiGNPgmUIq3OKzoj6Gd1mRJb
8//E2bwRG0jlqsJPRlL2EaIedd8yCMCg+2bIvAADtdghZ0qCJCMPpm8rgmMPN3d1k2zicPXe4bS4
yGOFrL3rpZ+oHlgkNww/0K4TBEyKm7mfeOWszmy4DHu71i82Gmadkqeqn8J1aL6tilxJLlMIiiHC
RZGXX0bzUfRnDRCMPQTJf7h6sA31swDt6vx8Y0Xux5Eyh1Ox20DzhnSXntXZzn8XIHZx40ZIS8xM
LdM8tj1qbpPS19zHbDUCDLjWYpYJhBzdvTLiRAWszYZcXzsqU+qMFBxzZGWOsCglvvKMQ2aX3qD3
gMID8fi25KTVSwXXG5B25qLVOKJ3roqCBum8Z6R/EPqJyLmWV8FOY6gqUv391Nh5lne14bPspqPQ
tZCcRA/jtiLsf78q6RDk2PklurOlebnfWXycUFFJ2GzocZXcxlZlvB5tFZDXfhpH5Y1HB0L6NJuE
+g94Ivmz4gpBXbbOXOhL5OjxuLvSSTkF6vT92kvV4D9qstcdIFJ4YPWHDb0dXQbLSUP4NoCl69F8
s/viewqUx7WdW+EVfF71vspH8/1FVtCT/izYF6xQJP1X+tsKIJl5F1GUIm28KRXr1lB9o5rWeDc5
rKINX20HqhPY3d6O2DvyHMHhSqf1b7nWnOxi76TM/tCoSDDV81rJp/NNbqUfmzTQihZKdMHKAveR
uR7lb2M3VtlgtY0LsSXywchUxSevprcLFdG1un5najEJoh2y9MatAdCrfJfOcxBrtceMPkOBlq9J
4AAiLdC3pC7tbOPrb7VKWQOXqhKX96qqkXcbZiNya8jCs2fgjRXb2/V6zvNntHc7z30H0u+uAlVV
pwbrHhAMaB5j7tutvP7/Z1J+kklpygMnMdqLVMrdcvfqchFtcj/osu8Pf3lIp9jK2ILejnhiS7A/
Uu9JiqBcph1zIor1VyrFHFMWA7oA71I1jEZx8gg51wTknBSKDrQInM+vce97mQCDNmgMJMrRCpkZ
pa9JaHAAeKlj78EnwUjU93CFNMv7SeDaC5Hbm1DeAR5B7udFmX2blKMNBdj9ZRGSZa7sfA9Sr7Sn
m9DYnp3Y/xvJGBHEnQSpza3oAggQ3+DoeFFcTyLYLysPjTqcQZB86wDKmgZ8TxWMozVVv8tIzahT
7E1j4jp18pPbvzCnEEmhB7qtoo5AeYcvehpjauu9Y7Jfppeo0D5okf3RCfLZj99QDNF5Q3EL+l2Q
CuC7IZLbvQXCZzWy1mp6aaq7h8rUH6H/JdMChBFEznT545tRA395O8rAoE4ozgGLUnpJB91LDYve
35wGOz29RkhNpau9SweV0JxH1+vS+IDKShoh+ZduFdhXySqikukC8ozCLMpmeTKHUaQRUk78FexN
gIwuoO+kdDnJEWNOJjn80niipSqQv8h3Jxn57CttFelftNXuwivz7Z+xIcDz2VbRHmuYDtNR7RbR
LBzF+p2fFhDBUB6bISdQPdZQVV/D8Nt5E12zodQbqRs9WPRP/hjUdoJHmOn3cy8x35i0bHhnmeSr
SwT4JyBivbuiRNnUi4CWJg4KBLCZ03PEVfdXxG+3Bcf1uR5Ffxr2+l0SGE8wW+8RdYrgtjrR9Uap
PnulseMWK+sMNlA0ifTVfhZu9ulFmJo00I3VmZmvdkvojumVvfLfbJBXhBJKnGhoqMKhvmLdVQid
Tt2RNb/WPP2RiHd+vUKSawq/Cc+8LKkTjdyHiqrUrFZXqztkM7yHrWWsp4WDC+OWHjBZD99oNy8v
9/TLOFsBrLyFBjstfNHjBwjUjekh2IVY2GhbTz2aTLpXW2dVVOcBcPCH1AZt4zsmwlkONZwN4HsF
RooKgzaussz6QMOE0Uc/LLM3+CuM41AjfaAVHFTdDMkcKDT4d1lGyQ5olH8zj9LsNlkr5hnHYoiL
5DJFIro4p0lSg3qO1TMaMmnnZbBWHmkj68xwCKsp7WK04lMRKClRuVKrr8F7ew+BkE2Ig0RFLot+
u35KSmOyCwTWc4Q01XzuZ/ebPWyzKMtfz91a/5TuHdz8Qg8v05Gv3nLsW5c0AkkmKYj+c8Ks6iJG
LdCHYwnPOyi885WtV5d0N3DvEQNfXYxozHG790bJWzThZlpe1Ld0Z9ukU3ezVs7pDZJ+SizyqJPA
QrtLrUyaSbtGcRPMRSuavW+hTJ2fz+c6Ffr51lYnrup9XhWhf8WffaxKoRsxT9HL3N1v6vAD5GXY
ZOVqdGFEcXlD/w5kfXwk9Uqa298DlFcvNKGBp4KSuKyjrXFlkji5QQtPFLI8M3lDcsjRmNFgPADW
e8q9Pk/rRS7U9kDbx69LbzW62Xpo8emV688smvYi0BcRGIfz1J6lSsrdvEbMzx2N9GkiFP5oRwNS
Q6j+OUQc07lQAvTm891NBd90CqYetpxQDMyFdmAURqMJnag83JECZUGhMagjqXu913z0RFzdQesO
xkaSJCuIeuhkWba/0Of6R1coF3rkw98FQs1QK/XPNt+V5vTee7o2GxPVxtJ6sEfSIymmpdBF3Buj
7WwutBJTByy7tV/djvJ0cw+vbz2jbvoMvDx3EAUJEXeZe+UV6RyYuSPlvkKUcSvUGVejAny4u9ld
7EOG9eZW+oESnU3rXlIis41QeaQbub7IhfJjIjQg8+ocwTr9wTQ3KNGoYRYTv5X522K00Rfs285V
IBQlFdWn5RIO/xnpfQFuQcLzbt7IUOpCkTJB8p221+b+SoVcMNlo5qdMKFhqQstyB51xCoZYg+Dp
v4ZFeeFzAEyiEqb4xPNwS9eRGt/lkXO1LrUPIVn4iTZX46nnZNdG5pBXI7KYzUP0NT2ENpG/Wk33
SG/ahWYsCsXYfFkVOoqiRh65E1OodbIlWG8CoeBJEWZ9ZQlVT90Jwlmy2+/+k8BDgHUtHGLFRR0T
iU4W0GQUV4J2P1p/RJlUgRGJfiiFemsGTl+dqiiuojRrrpFyEZqjFhVi1olVPUdCkZReDHAqESkN
M3v1aPpmfFm7ARKmabZG2s6oUFWkJHW2FlqnhVA9XSNtkxJUotUY5c7oUsWzmaap/WSruoewo8t3
T4WOqrNybPpVV+oFZd3oLNMMev6UNTiKUIjTCjXWQuiy0vbWvDSFVqtFp7hLf+R5nx3zLIJfdbGu
fcwvNF6RI6a+T53kHCOtH+hXqE5NRd2A1dmG2nsDqVhLaMZu69D4XJWWf4f89P5jjrQsbC1EZldC
b7ZolGeFBu1WqNEaQpd2DS1rxuH5Zyw0a+ewjc8toWPL+bi7KoW2LQS2xLZutmqEHgVVorxo/Yr/
M07+4UWED37WiGbdF8usfrfMaVbSytwjQyd++jYJ4u1D8s9+6cje/PZAB9n4n4QNIHuErElHr6t5
qOaJfzTGmia32+IZcUBkVwCsgbuyFCoB4vrj1TpBP7j98chxxyiy4FCT6G4u6gTc8MRI3zPDj9+w
teePf+dHb9DqmV09/+sPujcJSqaUFXR7LOBnCpD/r295agXbIRay8UtxUZuLyGNgViB8ax+qbdPw
dV79wlzQaT+A5IRAgbZviQ9+agXXHZPGhHsLeLa5qCkNywoahOp2gv5zK9AzQYWwQM+Uw4zvWcGG
ig0uAZQBIcywXl80d2ofSur1KfzSuVMoHIgLe3YmgT42+VdLVQ4/J24clhWoy0tvCIJvT0MN13Ta
me4y1U+twCQwwZ0IJk37C4PbFkkCCfIGn+afzwWxLWps/4ZI15y+vmOORWN7qPiifszVbsADOhU0
FCVlTwXDRn0ShLWjckI2V9cK7JJsmC5dd4AhHX4+rKUgIAi/YUPg3VAKFllCcfXmAhJvpBdF8hB8
TXMNbkNABo5NXG4pmADLXBguILmbC7OergjbHQPE12liCbtYXIPbFnEQVOkNQR+TDXQFeL59y97h
4Chj4ULhQBxWxPCsQGEUSobUXMBnhqUAQkng6TuTgJQ5CwV9lsOGMTg3kS6UAjYo9/raGB4T8CxB
xxVX3womZ6cC5wx3pLkGNwmwgmDDSVlBB55KiZiWW4cF37MCMPsxDdvoYSUAbNxqUIcjhVjJ9zcU
kLsunZT1w1aAQTtrgcASIqCGNmh7Dc5F0OFNSa8FXISmL5AD915cvWNB1RQOR+GKsfmKa3hz4RtS
sL+cREC/H51VsKLfjhlUOgXgKauQkQY3CwSaVjpwJjDmI1M+PTgHfRdJtcYWNUnHJmQY6Czg60ju
CLqDgq8Nj/ow1ZXejuBqdDe0oSweg6rBnQsAjl80xPjVtYCavcDV2gjaN5+6bwVcI7ExappmDe79
gQgIOTqpc5HImZiRg9E+nIv9WYDaPyEDGaR2KSgD9JEga8paQR9bEKrpQHCYBT3vQOQPxBzhAP06
SwbmIwjOqKQVdNF+FPkPeD2Hq+sjkFwW2ogKEuGtFYa3IgiaZK1gWGPdAGQPL7x9S3yAU0/JhQMF
5UUhj9DYe0COIvx8oWYityHgKGow/U10WJqrdzgyCbiNOBWOs2RoVtAQr5GNnHGXgQuZTARoSOLq
bQgOSwV5COrlR395cFaAcya7LeIiIONk64Lnd7oEbIu3pwBDaqGdI1hnWNuhTns9aTfRHNP2lX7q
By+w7xo4YqPQwXUN9lAQnaSlVwKQQ4hdOMuH9d4LmSx3DK0O0RqYU801uJBBFaJdkruiroxd/CAk
Sf5a76crwlXJpNG0FtDmQK0g8onSZwNJFJKztH36TvhMhp29l9PzUNEZ0NlIDvSFTPSvBgtkEtGD
EopJh1nQPxtNqu94o3D02lkwOAcJlrVsDoWICUwwzvBxQ+gfDiZVFiF2gzh2c/1vRQxPSRFvBRTE
C5Ku+LfxN0tNvRH+gmFgA0rKcKQFkrezD2Ac+B1Na+3GbxjcDKAUIJ1M1ZyxCcZEhWLTfX3cIrwO
qPf4x801OMdARTtG9jAQvY8Qfrdxk9sZ3tsGVGQSLBA4FFyHFyIQuv3N2d9rRHoy+6mbIGgA7PuQ
S+5FSI5OIdYAkoGY5DBnAdVm6UAJ5xgeZtP/tJ0FPceI4hp0eAQA6Ko1TCtwikt7BCIxYsJpOCZO
elPBJk5Col9wE4YWIiAPIl9bo8BKEZlw+ACs6O2HbT1ByPS1p+6Q/CFCG9mNUKfKjio08KN2hoty
Sec0BGpATU1BzrVdIphnWHEiS1PaCExx4iOQ24fcIAOeGoEwUagZUn09wPAGZwSNpJ6sFUiYOK5F
VkBESeLqWcG26RrrwIAibdJc7c4zoAXhIiwrGyWSL6F5NgAkjtjTOcDbKyrpY+Ca7dsPMEg22y1K
An5GdCTKBPDbvn7iUyOIgpLuklWj5tRcgzsSUPxt/XUJIzAFXESfcf3al+xtiarCnskUoa42vL1Q
OllkkRsXmsKoEX2d56dTAL3tMQxFxyCNMrTXBzPfPpPEx7fHpAORrUW0vbn6H1+lggJaGRTKIXIY
mhEQipROmxpjPAsyYUc8Uc8vbiqqAohLLelopIE5BYYjukpJlVHIEIgkEGzcdiG8IGpYQHIF/4g2
Yc01vBNBiGLJWoGG8Kj7CQ5C+5a9BeGCQXDwGciltGZqKxZ/yyv4G7/0lf8z9YP1c8P8CZb5twhC
3/uFIxz75c8PbBdBadHIJ3V+URCB2nu3vBfx///uhNMNvOzkh0e4WXOfw58fXvDlrTv3Or7V8R8v
g2W2yJ78uvlBfXjMu0UEe+h/1osvi2hx2givdYD/epJ//dF5zpPv/5OB87A3rjhMpMdFmDjp9rVu
dyj5gcNFnC/y4yOKz4j+E9NTduQfymg2BLVv0sS+bjY/MjMSaEm2eE6OTymeuvVZpJ86iePl0zZ4
KradwZsMgezgs+V6sVt0lTDaRLT0yEG+zYKn7avkz1cYp4i+dNVLW59e9i7nWD147k7vNosqO/LF
MkGduztym6CTHfkSiwfB6bdE4FBkq2UHvnpe+J0JeMioSo9Lq7c4CborssUzSA8dPweL3i7SHvHS
Iye77sdrGV2yw9683Jvaw1h6YAYonsL6OA2aba9lHskO/TopgvyFmdvSq+zYt4sgXnaeuS1sy4+b
1etF/Hw6NPAmgZuQHzrPF09+kS/pHHkcrnEWWs6j9PjB03eb2kqeMrcBZ0GebDszW2uRVfKPnecB
/202nb1Ja9Frv2P0hGYGHXurDVRWeugk3vb2EKRzHPd4q39+qN8tv2SLnvd0QHbKPvTdslx0z60D
fFp+4J8IXElOQSGgdb3M8mVnp4IHIngQv+Phb5dV8NQ5xg4kk98x+KckC4+P2Sz5lsUjPXSSbf1X
00WWcFJ2F2fLmPs9N5gtwv7ab8mZssO/8YOuxVucnvSw4RqPpBvVAAEUxQ3pobOl14cONEUj2YHf
LuM4r9floqe2f8jEyw7/zk+el6+u8hdnW0u1lh3+fVJ8ZyIeSIu/5wYvJ+IBwyQ7/APWX+b5suNS
HBCD8mNX3ahS56FJqcmO+2G78I+jiD3lwH2QHfZxmUWcbJ2RW8ql9MgBkU1veh+0P2SH/rjI/SD2
tt2leeCHSQ++zLevHr/18C1mQHr8IH+i42/QQSQdpGGkx66TCMN0vmZLKf/xyN/KNH1lQL7MPx3F
YL71Z93kmviNp/Vykf37vwAAAP//</cx:binary>
              </cx:geoCache>
            </cx:geography>
          </cx:layoutPr>
          <cx:valueColors>
            <cx:minColor>
              <a:schemeClr val="bg1">
                <a:lumMod val="85000"/>
              </a:schemeClr>
            </cx:minColor>
            <cx:maxColor>
              <a:srgbClr val="013846"/>
            </cx:maxColor>
          </cx:valueColors>
        </cx:series>
      </cx:plotAreaRegion>
    </cx:plotArea>
    <cx:legend pos="b" align="ctr" overlay="0">
      <cx:txPr>
        <a:bodyPr spcFirstLastPara="1" vertOverflow="ellipsis" horzOverflow="overflow" wrap="square" lIns="0" tIns="0" rIns="0" bIns="0" anchor="ctr" anchorCtr="1"/>
        <a:lstStyle/>
        <a:p>
          <a:pPr algn="ctr" rtl="0">
            <a:defRPr sz="1100">
              <a:solidFill>
                <a:srgbClr val="013846"/>
              </a:solidFill>
            </a:defRPr>
          </a:pPr>
          <a:endParaRPr lang="en-US" sz="1100" b="0" i="0" u="none" strike="noStrike" baseline="0">
            <a:solidFill>
              <a:srgbClr val="013846"/>
            </a:solidFill>
            <a:latin typeface="Aptos Narrow" panose="02110004020202020204"/>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plotArea>
      <cx:plotAreaRegion>
        <cx:series layoutId="regionMap" uniqueId="{00000000-48B6-42AD-A493-D58444096B3D}">
          <cx:tx>
            <cx:txData>
              <cx:f>_xlchart.v5.10</cx:f>
              <cx:v># Facilities</cx:v>
            </cx:txData>
          </cx:tx>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visibility seriesName="0" categoryName="1" value="1"/>
            <cx:separator>
</cx:separator>
          </cx:dataLabels>
          <cx:dataId val="0"/>
          <cx:layoutPr>
            <cx:geography cultureLanguage="en-US" cultureRegion="CA" attribution="Powered by Bing">
              <cx:geoCache provider="{E9337A44-BEBE-4D9F-B70C-5C5E7DAFC167}">
                <cx:binary>7H1pc9vGtu1fcfnzg4IeMJ06OVUBSJGaB8uylS8oWpKBxgw05l//FkRSIhGGjnR0611VPcYVW4Sa
Paze09q7m/++b/91Hz0uik9tHCXyX/ft75/9ssz+9dtv8t5/jBfyIBb3RSrTn+XBfRr/lv78Ke4f
f3soFo1IvN+oSvhv9/6iKB/bz//5Nz7Ne0xP0/tFKdLkqnosuutHWUWl3PNs56NP92mVlENzD5/0
++eviSgfHz59KRflo/z86TEpRdnddNnj75+3fvPzp9/Gn/eXvj9FGF5ZPaAtsw40lWmGqumfP0Vp
4q3eVyzrQCUmY4xz9emF58tOzxcxGv7j8TyNZvHwUDxK+Wn191+ab03hL0+FTJ3lajjpMOivX55m
+dv2av/n36M3MO/ROxuAjBfpV48w9FgkEyHLQtyX5PfP3+7WC7JEYev5K1Hg9MCyLJ3qRMPfeJnb
YBDVONA0wrmmqstfWPe9BONbl2Jw3vrNXQPaDcNzw63RLyf3ETF5lOWnW1F4IhGLfavxSiExD3RO
NcMkdLn6xjY8pnqgE2YwSyVLWWHrvlfw/NNh/Q1I283HUN1+/oWu+F8pPrd/rNdo1259JT6QDkCj
mtZKV2H9N3WZAfwswzA5p0t8tHXfS3z+yY7ZDc1LyxEqw/Q+oADd3qxX5r9HhfMD1dAo/hvDQQ90
6DpLN9lSnMZwPBZxmpT7RvI3aKwbjsHArD4gGDfn+5bglSKiHZgc2ks1zaUI0G0RMfUDxhnVuGo9
P9809zePSQID/vi4b0i7UdloOsJlmOAHxOXodN8ivA4Xrh4QygnXtJVhH1l+0zog3NSZZq48A2vd
91J1HUWRSFIh1+/uEtvdsLy0HKEyTO8DonL5jgYFqJiWbsABfjHoWwbFODCZacKmvKC2KS2XkBbZ
RfXiF27IbmS2W4/QGab5AdE5n+7boa+UGXKgUQMOl6E/66pNdBC6ADcD2m6l60b25fzxR7GQ4WLf
iHYj89JyhMowvQ+IymlaSbFI9q7E67Bh6oE1CI2uk6Vth77awoZAsohJqbmSHL5GYanPMCLxyyHt
Bmej6Qid048pM1+c9drs0uqvxIUdWCqzOCW7NRpCmMF7NglZ4TYK97+kVel/chZFCnuzd7/sBmfc
foTQMNUPKD/n78wBMItyxlZBythr1g50PNF0wpeSNULo/LH5dJcW4b49sxubl5YjVIbpfUBULk72
rcEr5UY70ExwYDqYl6cXGekzhJ6qyVTVMJ713aYncBFGCz+N3yAxLy1HqAzT+4CoTN5Tm5nQZhx8
DIP52DQvhgHWUqeWzswlHCPzsubvPqU/PzlpVMU/9vNEuwVm96eMYBrm+wFhupi/n/DAjeZE0xi3
jKXwjFSaSQ/gQCO2oS/Owpbw+CLdN5rd6Fw8tRqhMUzrA6JxfbRv/q9TZZzAgJjU0laiMSaZDbjV
BPSAzlehJtDaROPaB/n+6UhGi+Rh/WSXY7Ible3WI3SGaX5AdM7fU6XB0DCLGRpbOcYjjtkAEWBq
zNT1VdAzNv9p8V85aOej9iOEhql+RITO9u3U18kP4wdwn5lB+AqBkTYjqn5A4AuAY4OTsCk5g4N1
9tiK+zdos822Y0wwuY+IyfF6dXZpj9dhMtBnWHBLY6uwZkRrGvxAN0wNWdqVdzbyB4bVPX4s5GO3
b0y7Ndpm2zEymOIHRObbH/tW4ZXIGLD9BJllc+UYj/QZoSpSmjo3Vb6EbiQz3xbSR0qzTJN9Y9qN
zGbbETLDFD8gMmfv6QfwA9PghgX3eSkUY8pZOzBghADbbirgTNz7wlu8AZeXliNUhul9QFTO39NX
Zge6ieAe7vBOX3nwzkB4Isu5O0EzaKP5Is4gNcUbkjSj5iN8hol+QHzObvbpjlfrM5UxjVjG7hwz
US0UCSANrQ8x6ab1P0Mu8xcc62419txwhMYwrY+IxmS9Lv+93WcgAJADYJo1iv91RJQoBQDTudRt
oxjmbFF0b4tfXlqO0cC0PiIa75hc5kPy2CKcrRMusOWbrIzFD4gFkoxRuGdboiGGrHJaLtZv79oZ
fyMcL03HgHzMrPLkHTNkqOpTVRPWAgKyfG0DYmgHXDd1zsiKCxhlyCaP0aJZvMWOvLQcoTJM7wOK
ycmXfVvzdSYESoubHHlJpI13csnmATORc0Y95hI0uMyb0nKySORCrt/756KybjdCZJjaB0TkCB78
clV2rcDrEEHdpWqA2zfWRa4wF1uKi4HdRzKTqLuLYI/S5g2qa9lqhMYwrQ+IxtnF+6EB+WC6oT1H
hOoomLfoATcMNhTDLOVjRIGdCSnTqhD7RvR3xmTdcoTKML0PiMrRO7paKONDMgXlFHx3uEgIOBYN
zKXKR9b96AGpr9eDsWo2QmKY0kdE4vwdoYBZH2JyAzHg6rWtrlDER03YD91axZB8vfqrYrHk4VfV
Hrvl42jdcAzKx3S1/njHAj6GHJaO6nB9HZePTAgwMTkiR6quascRsWwa9T+ixY/FW/LDzw1HmAyT
+4CCMgcFtN+s/w+e5fh686vOt4+a/OJEDaNDbRpdCeHIiqHCZuCkKaX6yH59LRf+vnHsls1lq9Em
GCb0ATfBGVzS/ZvgFThAMCmCoOfC2RFVgMpaXUNFDaerepsRGoM3MfzJsjc6FM+NR9gMk3wfbLYX
Y+NUlwJyHVwUR5HEMtJQybal0GCziY5aLwQc61BkUyudLcr00wzH3mT66SH99KWK9gGze2Pu+oxf
L4VdLHqB3saHVuzr/wVnvm6+71uG18UejCAGZyZHyd0zBFuxh3WA03dDsLgyHOa676Uxv3ls3xIM
rpqNgBgm9j57cqSl/2fP4P3x53pN/vtYEOld8IYoTF3X140TVoPeHmojoDV2icwfhejTt5RGPjcc
YTJM7gNicn77jphABpAj5M9FEZCBTRkhRIcSR1WEsTrWAjW3qcbOH+vFwxsi9HW7ESLD1D4gIhfX
70gtchQSowoFR1L0nTHIMq8LpcZGWFwUj95bkrnrdiMsLmAPPiAWJ3frHfoOGgu1p8iBUFC522Jh
aogDQTKibHWJ0SgOPIGMVPdht28ou236S8sRHMO8PiAczvvSVzhxgoNc61OmI5+LqCjxQtEqCKz1
wi8tOQpR02Lx8Aaq5KXlCI5hXh8Qjtkf65V5B+nAKVNuUhOJqZ3+lckOOOcM6dyVCzxCZfaY4hz5
G4zHc8MRJsPkPiAmXybvhwm4RM5wgAGVDEvFNPaxVPWAMhWQ6SOV9eXp/MlkEb4pWbjdeoTLMMEP
iMvZQiSP7wiNhhzu4N9uJJ82XS3dOqCIGDnyJTttyi+Hs9ugrJqNIDn7mMnCw3fkFal5oFm484My
a2TckQUxDcbpcOpkeI301iGMiXiL0/vccATGMKsPKB/LguZfa4zXRe0cZY0I21Hiu7q7YIQObA3C
+iGOXGVL8HwrInkqs/71qHZLy/acRjgNmYYPiJPznjbfOMAVBrqOLMlSNsi27IDwAu9l4PDwOpm1
jY6ziMTPtHjTqe3NtiNkhil+RGRu1qvz33tjOHyiGRrRUEK3ExkDbC2Dt0aotu507RyjROi+FPdV
uX6wazS75cVJNxqPQcHsPiAoZ+8oLih/gDDABUa979NrJC6oOdVVXA8GfmW99ktQzhZSLu79Sj6W
pVw/+uewjJqPgBlm+AGB+Xa0byFeaWVAz8O+aAxZxeVrW48hd4G4H+6BtdsH+CbkfZpI8YYa7Y2m
I1yGCX5AXP54x9PAOgoZETQaKn25vWDTSSYaPaCGZXLUca93w1JikK19040T63YjLIZJfUQsQNot
vaFdyuJ1MgK+HmVAKJb7mzvzhmohZuH4KQqKnl4jw/JHEb6xnu6l5RiV/0ec5CjnsnGV4XOierIo
F9OnOyP/8dMnk4rbLEdN9wG4xPbo4ffPhCFNsnEL4vAhW47wHAWmQqy3w0aTx4Usf/+sEKQoTdVQ
ca0eQlKCTO3nTw0uwhse6WAJuI5bk4gJKgE74POnZPCrf/9MIX8MNg0FMKjpw3FXiKEcqAOMaDgz
jsOvKggGg+AJeb6v8zKNOnDTz4u1+vlTUsWXqUhK+ftnDRRrtvy1Yawc5cymxi0MS8eVWpyb2F3Z
/eIaR5bw2+T/oAYn6gPNo1+kzLLKzvpYdnZNME6nj2LrNONeceWLqLjPjJDe+H6oXFMr72YJV7rM
iYSpOZFs9cRW3aiZKDpxSkvJplpbZ3dSVfE5uuJRz1bqVFwGRZuFtpJp7Cj12/CwQlZ7mpHAOqWK
2l76VtJMRBB2s5R24XUfsH5ueYa0faJUj0mv9IXt84ZfKK3wL9okEpHty7JZWF7WLQzmd2Li+Vg2
x/dqRdhFWPSHRqTmx1qnZD8q6geL0mu6SyXsyISaQXfXFX3hWJkXGg7r+vKxLjxi0yziRx5O4115
vn5FSkUIO40k/Vqxtg8RvzzfXboDAoYdMIZA13G8bKi8waUzw6nLTQjinvNAcaX+pS+YdaSxSptm
tC1020pbJbQZzUvDFjS2LlMjo6dJQzG1TDdTzRGhWs96P+imhqGlR1Zf1We9q/nntOLpAxGh8i3J
NXntd0o71UQQnFVaSXzb9MvoNopcc+b5RXZYSZZemGbxtYyYNtey5tTwGnpDfTozfOshyPX8x/5J
W/C8ticNBmbYwEPCC4kxPuzLjX2XITXjuWqWfOFp7N6RAX0vTcl33DLWXiqGWhxVASuO4qApp9xP
YmrHStkfShb0Z23Vqj+ykGAZLK1pL7yEh8dNyrQvbod/5YhqH2mWkhNPoc2FX+nklHl5e6mZ7q3H
WzqzhIhuw6SpHT2M1LlImmTmK4UyC2umTzrI6LRXY+xpVqr1idqzh0SvTpuCknlZudq8MwtZ2txl
E9F24bTVGjpVM8s/1MRdlFnBMedpcy/8lNlRyZr7rHDZkdFFxbwoSW27vl87WV0dlqJpryGU4blR
KxAmGYp5yB7UWASFrbuFLidh0GsnJvdiR7hmW02EkLmdGoE1U/uCOlRU5sRIkva6TYCSXSYiOIt9
lp92ZkS/dWWSPZpRHhd20hRSt+GK5fO2N8hh4ks5t9pMnERlqZ65ftdemgmpz7Qwx+Qoq6J4mvt9
MO8KP7Ccnnv0WhFleyFLggWlwjsUvdnPG22QTSXsr+K6kd+4L/Mflhd6p5wXlqN6bYvqu30CM9JZ
CLxw+h+1zIyBvACWFpijzb1Dvdp1vdpQrv1S7a9Kq0pmCpHRbdc25qQwKsvh1rB3irS/b6jZO7KU
WefwpvMfgixtzzOdusd5qebfjJxnk8iP1FluZt9bi4eTvNLjr3GOTwnrQovsoGbJLAL2p6nr+rZa
ev1Ual477eKUXrdqEXLb6DDVrlK6M+67woG66g5rrtFBoabhcaFlJZlqpUKnQq1yfGZbt+dFmPZX
T9s2C3LLEULvzopcI6ckS92faWSq300llt+sgMhvidLn57hyqgjsOPNjf8JYIn4kajjL00KJnaq1
Kt9mVaXPeNeHxjQ0ffPCVPO0A0m5b/mpuiW6w/Iz2B1DxRl+Cq/EGER7Q3SbnEjF6wv3mhaZrkxK
YhC7K3LlS9BbmAEJqOrouVRugk7Uvq21mZWdtUXitzNTFTAvDDJY2TTK3WMzrLNFWOtFZ1t5k3lO
Rgr3ruAdJqPSiBzlolIOXz8BPphX3LACu/x0r+fmBJI+lAXxPeM60vty2gakPc8zzzvMdTcqbJlA
z7h5A31BdaiYxNeUqW4m2UJ1Ve2ENLr7E7LHoJi7dMFag5zqTRse+zSr3MM8Mt2byMhj1/YTLzLt
/WN/sscv9vpp8TkCXUIoHHQKmnu0+HEhip432nVaaVpiN1K6P7GbXXNeyCK6Jb3oz4JWtheRUSez
MjYxA5ok+pGZifo4jU3hNBYtjiKtKY5SI1duSj22ZlbDS+EUeZVc9KYUpwbF/JvYiqhdykb+rGEm
AJHgP6TbVEdq35u1E+Z9e1nxJkxmRm0UThZovd3SAmqoqtxv1CfBXDEV81iKnE5dHPQ5jCTzDrPI
b+8KPelnRVO7R6Lzi2mfGInplJS2j8ST0Fc05krtyIySac8y65Cl4Q8SF3PpsyS3WZhlRxGv3bvE
gKjDJ2gvn0TPtRTvoXAVv57qId6sktA97tuCXkdUdtUkDljtWDT3H9RM9oeB6rt32Hn1I4/iQYMM
SxMY7nElkv6Mqz2Wj8fQfJkoVLujcXijZrT3bJ7r4rsRB/csjdOj3PPbo7Ch0ikKWjsKj+ip3zZy
ohlRex6QHrZk/0aAkzgWQwuH1VRcQgedPbiDI7cBujquZFjn135ESsPpVAiY/aSbo6bNZ52b+47h
u5iA3/veIVyxbKHTsr/qCXTS1Ivlka/kxsSPgug4F5Fs7C5WRejUSiBi2/OSwzIPB3Elhvqja9To
K9R/+YM2vH6shMGVCWqMYmMifTMVswTu2FmdlNo0NtQO+4AnLLIjFrnRYUTcVLWtPq7mpqe0k67P
jKOWx1/bJiUMo8QllI5CxczKdeUK1WRdM5GVWj3kGswK9pc/KdI8nbeklzMOqZ0bkRhczgHXrBHl
N9mGc00J627SUtFPLdZ9I1mWTFhqMhvj8WNbBhAIy+PYrAGV3NFN07gHqRRPiroOj1MSqPPeijrF
1lmfz/qc+ukZbV1uOVkV+rewA+JWKkEU2X3WMNNORRx8k0jc9nYU5ro39+G3tE7MoA1s6Wf+g2IZ
5Fqpm8HBKdr0WDVbmCoZ65Oir0PPZn5VTsvWj1VMN4TKi3CBv2rLpsC/3bKCGHQ+7V3H1CXnk6gn
yY3nlfLIVTmsTk8C9sNnrugcj+hZeKKU5eD+WN2Vh3v9lWnv5eqPOEqhV8s8NicdNLvqKElPTj2t
CY87bATT9po0PVF456eORhj7TtJemNhPVX8VJJZb2cQI2usCvuW8VBLLs6Xs+59UD80js+qVKa6n
CnXb1F3i2WrRN1Ne15ZjSl34jl64ht0UCnahyOFl2q1XTEpLCxVby1x1Ilgf/TSM5rpM80g4GtxW
125CI3GiJozPDSP2L2lsNA6MgYWVsbr+6kmQVrHkyv9ehkT3adYVwvNX32Lw/ON/btIYf55u2X95
c/gShJefcOZ/+e0Je38LOfOBJ5HjXxpG8/xZL7WEQzT5fLn/KD5dft/C3wSvex/+s8iWIebgGzrn
L5HtBoP2Eg+vWq2C2+FQgAonAHwR/ACcrkGovApuQVuY5nCFmcVRHGo8RdGr4Ba5J7gQFBWjeEJx
EgrDWAW3YHLhmuEyLVTLoegZDNRrglv0vhljgFYBV89U3EWITyOo9Nq2lZSoflhpvn5ieSlc75jA
pJOkmPddF/ZOWUhtsbFAq620GU3v6tAYjlDgujC4RwQT23QsQsw6o1msnTCNmhNSN2LWW1V7qUdm
Pvc6SX7lCe+YIM79Pd3ei3t8nzy1DU/MCvReWtTgJ0bq64vAQgcsCMiN1Gox2z+1EU8wrCWgHhw+
lI0OJVnbUyv8xveqkPCTMG60hTCCYq6VvchsnXrkvOx769YIA3JeuFp7vb/rgYJ4cXn4U9dEx2E5
xIq4t4CMYGxyqHVVKfiJpAE/SsyMUFvREnMS114SO/s7I9tm9ak37EBiUVxigSB0kJFNDFvE+bHR
Cn7SpDo6MrJCre0mUKGd6tIIPDthQeYfx20roSQLv5bfOUkjf9JGQoGaSizkoff523+dPup04Wsj
V2voBvLl2wMKiO9WkefyE7PhmK4V52KmKiH+97a+CIHQEGxhbJzB9d/YUF7A1MjvOn7CZEPOK67I
B6OM2+sqoNnd/mkN67iNqo7vnAHxNXxpi6lqdLsrUWaFoqcVP6ld/6ek0ppWNFZ+geautYMSQg4b
nUFLjcBU64AbJY34CVz+9CQwaz+DocoUh/QhTNL+GZHtwGjYOjruBgAph7szsITmCCnTZaTuFcJO
AirCeMJq9ElcBWF3VMjszsxDbcH1DkIqrPa680t2hFCWHf1iGH/dwbrKofbUQVRBoI2G4VKCeADO
70lrlvSYhQlR7Ny1zNNMkdihuRXH0zCkIJi6vgIP9iS8WibFDBqkmO8fzS4EUJ6GeywGpHFgfBvm
MLL0Ng4zCG/tttcguBu7Sar0hGeFNX19VzqOImhkuFETX9iw3VWbmUVaGDk7ERqW17I8iKwStVD1
cJ9SZCL2SeW2qof6xlFrnCa18F0c6O4v2zfzyzTK80w5djs16G1FKbI7OLzZXd+Y7WWddNAO+3sk
A24vEjN0iaJL0MSoCxgAHnjpTeHMwh7H94hhHatuIWbcTJTIloVsr/VGaa+FdIEr0xCS+WZAb4QH
kYrbMj0xlCRrJqbQ83mfw/w9aZCSh5nEBoC3DD5K6clEELiB+4eMRN/2mGH4DWhTbETc2swGknl7
zInZBryNGT+WkRofqr3fH6ZCVw49IsPKTtW4az0nioIidZ00yDp9ikyIflUUCtinLogwRjd2AaSr
eeVDz+LyoaXhwI36PeSK5go0r1oEYNU00sClJp7FF7lvtgju82KuBmhWqPpAv6HdRAaUHTU0yO/K
2khPTI+z4yLAAtpdGHSXnoiUYqojZ3lb9r4SOL7l5mROpIaPloZfNJPY8vXQiQrhMturBNNnUZKj
DxMrrUu/u8xzUJ42rzn17Upk5Fz6KXZIxkl216VG2c8Ut7f04yZj6YksvbiYdAVJ/OMw8suHMIjy
OyNLaHYcE9Fdgy4GH0pLpUbUEXriT9JZgMzomR6GdmM27m0OB/8uKUN9EQqK3c4Dqi06YskHSbLB
Qte1toi7kN5nvUvndW7k14VexjOtMXLHEB6vbejfWrMbS4OFIR0hNwrLIaStaZ5yN1Qc1nKsqCvc
244jTnMZkw/gQM2JklJyU/YU62M1rnEtpdff0lqTD5nFgVOsN9YtaQv5ECKMpoitSmvaSxdhnwnS
7LaCy67bituxI8tN8Clx0JGbvsS68UqV+dKiJrDUh5nUI4YY1S+COWjcMrI7w8DO5r7OOztOut44
9gfHRAkMsMk5shdqQNvrMO30dhqpiqJPtCQi57nIsWtCpmoLQw+xml0QZKVTp2aXOLXqGvpxNuhL
pTZyOZO8zqMZbSkGg3viwnhalLCLeupD/lLV67xp3Jvk3FfiCFBqcWk6bmrmzcToOOxNGbpuZJOE
YS/XgWLdStXFx5olmNtWYe1lRgaSpiyNsD3sIthlsLgaZU7GvP6sN6Lec4iItUWd5tpC9yuLgqMq
rGiidaT44rGezvu+8YwJ9XT+Z1LXyY3Zi+4syutokss2JXagRMQ8JEItjkWU1kde1KEbGbWt0yR9
Wk1U6eo3UdSLxlbBdYW2oQXduYma45OY+2lmx6EFilKTzGk1hTtd0nc3oaVq0yr1s+w4VDswZdiT
vt2rMrkqM2kmduBW8WOqFeVPk/fpEU4BVOfgDKrE6drAbZ0qhGYa8kzxtFGzAouAnNJ3PQoLeSi1
Tr8fmOqJLJPkNJVqARIDJR6NbVWZmJAgTWZ1WqXnVlCTxkl66f/pMUWzjbTMzjrd12d50rknpCuN
fGbKRr/LRFwedknW/6kj6D1mYHY6u214/2cS5eFU0yi4YlIDRtPVwG+FTfJnkAVGOUlqH1y8WhhI
EXSqtI02l3RSFLEyzeED2jWcl8PYpOWgmFw7SVX3ugqlcpSEeXYUFL487LSqe3S9tJn6ilCuOiuN
v4uw5k7UJaWdJSK0g1wK2wiLhVFyyIfolYlLY9+p6oIcxlmKDzKVc976KtQ/c9PUDgvmk4luRCwt
wcdZyELaBY7teumA/JDIwY1Gc5ChnTZJRN0gaeGiIx5Z7oRXnn9kppl08L1//qRPO2VK47T6moV6
njl1Ig8rLeycxFfvI0Om361IUFtYpD2UCnIfVYRxWG4ZX8Eq9SGA7/1TneeNnXkqEDU8GpymhpVc
qmWVXUayxKZWdHhki84tyblCA4gECEytnaZZSYMTvXXhYFPWlrkDbVs+eIUKhZT2Frnp1B5bVi1r
6xYUf+tNzarV1Gko/DaxwR6otR0bbtQ7VFPSO5eA+4vaXHGe0i6ltGCPzUpzhR1Rnp6kRTR8Gmkz
OQtFCRUEbQzHDNmBS6VFHCVlABdOr3tyU2ccol/5Wj7nLQ/auUbC7C7LsG2d1KhTaYdREt3RNPfg
z/lVYxOW0hQy78ss/lMLfDP72WU1t2VtlO40Mko5TQLePMZmk3sOyBDtm6W71lHhW3IepZ3n20nr
icqOSOD/kHW5CJAynWpceJ7jgtmT36NeqZQvos9SNjepb57XRSAcPRLh1G+afB4oen/YgbX+2lte
bNi4D675WmtFfK172U8a9d9b3JRxEZa0nEOvGpFDraKa8iqjD17pew+9EM0XrzKAHCQ+mOYgrCyb
e0bT27Uvws7OI2kc6xpOwE7aJspiR+rQ405YSa+Zl1arnnBkH86QTWLXet8KxS7isCK2DhQCB86O
daskdZtMW1JGSBAU/ALsdXSRE15dx8LMnSIl8p7XSjRNy579SC29Pin1rKe25lKh29Jkwgn9wreb
qm8sO84jqAvL1SZBbPLjrql/uJnSfGlKL7wiVaWegR7S/gwbPfScIvKRKAoSIuy8Y965xTtxVrQa
O1asxtJtv/bkgoomO4nxlXnTRGjVCVL6imvzEgT1jEDlHSpwZutJC7betQV3jfbQjxJ2o4OentcJ
679kwndP1Q5cWumrqW3VXnOH79nMq6kqJRfHrWhbzTFTVQGF5jZIBeqt2mQzC1Vrc0S5ymlg9OlX
VRTUcpSwihObgmYM5xU2z3kDC/+T1Lk8q7KsnrUwhCdJIONogmykK+2UILzwodxmIXeJcDJ4FoqD
3Fl95dG6YXYSuFqGfRkVd2FbMhvXzmmnraBQo0ztrNLJsxo5eRoXletESUrPSqPrNbuzcmJOzcjg
UIikeUypjuSHpeT9oZd5/IhzMP5sYGplZYhrGZP8a0U6eWtGHZ/WyKI7fdAKOzR0bnPV94nd9oEx
YVljCIe4Pfj5uIQdKtWudlylFtGEY6ku6x5xShL1SDdoqSsuqGq0X9WiUc40UTLPFixnh6bCCsNO
skQ7zKWhNU5KhSVnFfbuTxfJh2+Zycr7RnONh0YvdXGoZnolHRkRLXKCNDIK2zVZ+rMv+1xMCr/v
qrlRZj81v/UuZRAzWDl8w+YxmF4/tdM0ySd+K/LO5kZROCGs84USNcGUqrpbTlDBYB17fde2tuqn
BjJiFS/Nk7BSO1vhRv3d17u0cgyvDy5UwzVU282S6CKxoqi0E9oqV77CgFoEAonP46yJ2uq29XNQ
08sI9v9zoTdPXzC7Vea0WbKDm5iG9Mpz/PdXLvQvt/gO1TOrZutKHxzitXBTsD5QVUzDEblnMhRF
Cyh0RNiwrAte86DD7XaUI4mDRsPhYAxhzYMOR+xAtlvItKIAaEj+rJngFQ25t8hnKwhDTQ++opDg
XsPhAjCQIeNaiz7t80qRlY4EfRT3TiLa6qqAOdbh++QSx7efF2bV+SYHuh2lPnVmWaDpUMuC8sG/
ROGe1vIIpptj03YIS3hKb7rBaC+tLDKy2Z2HoqeFVcNTf0PXQyWpaeoGrtcaBchCCQniXcKvetQ1
3CVWoVjTumuMdmqgBuSGmdDTNvxIuCHSHTJ7+7vfjnWHmeNyKZDKICotADfunjLhJVYQsasoBj3n
mEoNNwauT58di3Toro0RTu3v8ynL90IKrDod7sgY0tkE1bSjADtL3MrLLHql0YTeJMxkRzTW+/wQ
xWXWbVZqCOAEQ+cVqQo588uqfNAHridScO2ik+tI3WWGB69GKoXnTvu+5wvdHIIduMAqOakzFxwR
7gwY2IaMoPKghYVjvyA3RuVAT2unPxEFyCaobEw8mo3J/i97Z7bcNpKt6yfCDszDLUBSpETNsmzV
DUK27MSUmBNI4On3B7pOnypXRzv6fldFOGSFJQKJzDX8w4LSQWaTpemQSoX+SleKhigctPVS5Utz
o0uayv+8eqjo/oKo/Fw8hkzxirwLjRH9smF8w4TZ8nrrEfzAekFikV91QZ39MAvdPS7Wqp88l0bU
CyjqYeLU70D1X8ExdozDy6khvuFxTea7//3hTVFEe1Bq69E3fBCc7cAsG18gpu53VIH1Kyp4+SwQ
KyaV84Her+BkugRjbZrKenQ38NFos7o8TLlFa3pp5nXpuu+T6W+n06SwbYOZw3LppIsy+29x2e1i
8EcSLTew+R+71naNJuqQUzyqseOQuBTuzdkeJUV8Xpe/Q9D/3SHBKrOdS/7nXa6/wMBWW5i54Uz2
4wWyqJeMNsEVurlRgdncyB5a4QLWdl3OLkcRad3JKQKZWgrLoJwvVghSf9JPovPoPErTDs9jOUV7
a/SB27KJZr9eCk6ZF9Z6vo4yU1WH/7xXLzTHLyedQUBg8vhOHaae/wKlFXAAKlwi6zFNC7M7UAH1
x8u+0aNs37ZWNKnCmbi3sIAUh9FeUE3nyUCtdmwXCbaSly5QxjqvdLhWag4fYW/+jq35N1EQRg9g
n5k9wfai77/vaQNpz+SnrvXorQELcllmqwUdtczUeumq/nc72/71FOHtYFeTc82NdcO59vdPlCN9
plkuw+MFUfNGoJI00tsfDt2kMoFYescHLQS+Svs9pECGcGZeoudcleBjTr2MH04z6YfCJAJQibdv
ueMSODcA/7JEA1nDj608i870cM3NArV5htR2T3bADVEf/g465Q5+CU4ka5PnvL2owwZH/ZWIWsMy
Crp8EY8NuySJ2mXtd0VgFPedUy3jEURimpMimIpxR8tb+Uk+yTQ7RJnIi7jid5ugLG2U2IU97Smm
g8O0CmM8Zv6grKS2xOKAu3npujMdekRq09n41BpSjDszaJo+nsWSeUjpkGfsYBs4GcUwqz0pwG9j
cMomdsO2flT1mN2EgyzOtgybu6lIg24XNr2J+M2ujC/WEpT3VrNU38xysHYV3XYW28u6tlzflH0s
Hvjc9bhkvLV+JH9fww5LJ+6g2R46CmaZ6IzuOHaBgNDTZGEXT0FgtK+qrop556RB8BxFXWbGXSEQ
IvT21IEFeKJf48iPFgTIox1+BSnuw6SWw1geV72Odtwp5fYnu1ty45QyTudsCwVe107pNbLo6Jn2
0aIsdycU0MbsWG5ceCBzCchPmSUyE237EAhAvwTdYJbuwgKoU4DPvbYleyRYFEfOb5Zo38lsFntK
g2gfWOPK1TWe9z6gNsyTOiTaUAISiKeWLDDkCz+2BAMQZerQrYVDWrmxtooqOIdlUCoys5VZYZus
tTKD9toRZrHc+k7TnQ2NwPgglkZmZdzmOjy5Is/upjIav4Hq+U0sbEAbMy/6XeRIcdfbbn/oI+TN
HSDybJrrF2sI82t7CvUO0NX+uowNuhDEG1fo0dKDvTrNHzIavC/NhrV1PjIXNor+LlRajDFKo3pn
Kh5PkqVjfdWL1ttJK0ATJYU0adDSWuswXgxjicNm/HA70wdSzEX7YnhhXt5MdTiU7nVdV5F8CSaE
QxEboAI538kAORst4QJ24ANieVGKCiW27Nn22qR0cwNpc74Yiy93YWlF7RdkYL7D5ZZFDTTbLTI8
GOZW/Kyw1E1ZstI1wvQbU4QUQ0RwuINwDpz9UM3o3aRIq0/aGHhiF8RKLoujkimIiCsRKpmrfGFX
xllokUzduuN3RFbQvkU9St7Et1Yeal40kG5mH+7maGZ7Ibzn0SN7fOtzVzyqIFzHZF189z315jkW
OQ3tfqwgkYqNaddwBa+zbQPmr5l78pVP4HGJQwiX4Hf6rBvijhMaJpK2tI2XzuPi6DiaG8q69FX5
U7grkarelDX6/c70tn/UVNF5HDeJPOEsTePKjaTYWZvSPRar5p6mjblg4hzfWIOyKQ8hsO97b5Op
Y1Ti/Iseed+dqjtCDHKO8HwB3KOg0U9Q6yT13CCiXmIkNVx4Tj2SaFDAyQCODx9dtC1l1LuoFQbF
l5erlUqJInY6wLuGstOOlZfDqFxqkbLy3f6+lmV/FGKCnV7BECeXynCxZ1A6a432tl0sTyqn3XAq
OLAitUnPIzjobtmqx8Vm7S25cFMcST6phL7/yBs2Q7F9NfULiKQoqD7NEtIkrMii0cZ1tBXZtotE
9wYsSPWr0bE+XQqFtQRlvtZF5b/bG11SDJCAfcfFaAwGH66DGDTJKYdOTWeYd2bGkfab1LxDrlk2
Z7YRz87errZuOhLPgFRlg0SfzGKjP5qmi/YXwBEVANkcGgeGKrVhufxhRWU6NaAHp27oN3qBn5nA
I+ZFnzujBzq9FDhqK1XKtRg/fjY/zlb6LEVUyF3lLW6VuEbZFUgdfOXezt4SnjPpue8ZysrqirTD
Bba2hsMKjRpUo5VW+rUyMj68vhwhK/UKfZh0v5VBZJ5x18+PoTsPH9UmSaGDCCnu+GskLBJw7XrE
tmZrVcpM5lcXvokw4Jx8nvRdPTjBidtpbpzJ8J/yRS3gJKgU5W5SeX+cZzLuuG3PC5ljCsiNuHQV
v7mYIH5cbB3qtp2FkR0l+keqNL9m16psDZ19yH9nO/XYwD8p0JHZ8q96yoOXogy7aj92Zn4FAcge
QRfuvWdyZk11K7n/SxAoKwfyPq9ZlarMo7O/4GaBVOfA+dvHyxkCqNhOfTVa7Vux0aoXARLlfnfs
UoenmttDuKtI5KzDTAka1TBrxibB14vw3y9kYmluvAj8LLSV8DjxfT9wJZed6CJaHm7mnBDgWbBd
e6uvCD6u6MTwEOnUngH2twdUdC6hyW7S7ih7K3rNx1VHwOWrMexXf9wo1BCSMrZnIZ9hsr33i4DI
NkJ6gKigDYEDtF5mB0J2EzzDsxLnI6i3PGrfgJI56J0164fLHZKJqJEHnwgEFZ9fXRredTZgxZmz
9YJcB16a0G3GMy3ti+r4JgQBj2XcqrQVNrP6WTFe0uaymuyotjKckxNm3PvqtdG5tkMjLuBbdr1S
dDLbqvXtpKNdMVvVuuu3y8l8ZFBlnrrvrRo5r3UmonNV4pMw18VJd4GzOtheYMVibxCEo7zkcKFZ
IzpmQ+85ccaWV2xwVAtZnvrOfoYNPC65BzHtRarynnQ/131Szy6cq9FDJrp6iyz86+i11iZta6Xc
U9k1RrPHAThX13Ly+elKZXb3bJn2zBZJSxZ63eiQvLjEPm0XxlUjLII8pYjYWnJ3pF/JJATzZQF+
xqKtcZ82Wc4lsPYiIONc9m4qNGlNo6856iBfvvakocfL/nRtlV4VAAFXU9255W2gQrZIaKr+6Hrl
dJ2JpQ//3BByluGPNpjKKZH9tHGqdbSvltZ7F7wz++WyK3yNOyUu7dS6892ag9zV1l3hbWgD1Ffe
JH5dW5AzXk0kwpQAGdPZgBC9V0C6wsXRVc2S3Zfjs0h6F4fK1UIh1O/oPa07C43IkS1nvaDha+ad
VQlOVpB2ZBjs4M6hadk0qmiI9k5u3XuBvT7+1AWYhmWrZJwJ2pcI6JYjbE6TBiz2mBpb+h4LVskJ
Zo7NloDqeBHOMmPLgbqMG9FPaPmNMCJcqe1qCzVyzByYAgeEe9FPctnobWiZ6DXSC4WfJ7hvtUwh
u9t2R2NXuL224p5aaH2erDDXmIemOru3hsJsTjVh9A5tGVfhhSOfIPKG3W6Cffcvo6coQoRRRq+Q
AQDerd7uN4jmB1fZwbMKtbznrRnfMiM1kjIqhqNXdWYcoDK+QQZR/BDO0MSB3aWx49NSQ26jxnY0
6bHIWzLSks9IIHlxWUSFsvivqB9Y57zlgTbevOorA//VwazDZYpF14zQIVqe8rYtbh13sKyErClP
dPb6WFttvSRV29a3aQNqHumKesG3QesRe7LD+sEewz2CudG87rbgf12kAiAyAva/k0h+6WBg0E4X
LUENyqaSrkpn41kUNo+nly1/dpHFIl30LRcVUejM/dHpt+DfTdQ4civpLsKPEvHz1YX7U93Mmdka
ZWxeLIwTcVSjrKtThMpcXroGgE12s4kI0pkr1ZdkkmbE7dXLmxLyOiIklVEb7Ysth1tGkb6m4UZT
XhpDYYq6vUbA0hLyRmJa4+sgvQFP649B1kTnHMX5aW4j605oDyWEMQ4f9rqEO98p8RiynZxD7dvk
T/g7dqsURKvVz+2XiU9OLnEzKkqCI+MMnf2yCXjwxRDULxIF2Ye53KUt8NWs3fatrPQcNyNxr+84
QmPF5slTo7w2Gu/giy0yr2tDBqK3y462l+Xf3ck3hxuvVZy40TDh1uCRz8bPCgMRiDLIzLKsQ/cU
BKsZnGjYNKQh/U0cKtVfNeOgDtUmRKNXGb13s4Q0RRwMZOdFRCVwHpYkQPoA1pTadBLSJ7H40+K/
ZCDWu7ULnFPrac7DKrZwcCmZPVP+8IWtY1AyaR5EKYNw7y+jfeCTs5esV/qTzvz1nEHcfWqVKHcD
J4ToTLezHkiIKogDX5p2srit8bDJDXVCOV2He6d39NEWnvFNtY73UURq/V5RVeK60gPl9lyJmLrK
vrHawTxbFGVXFeAKSk/T73cKQUcWd11ddPuu0bhLHZ3f5UEb7kTh559lO4pnnxofhYOsll05eObV
EnrLXeS06SdsAuW3plv4TV6NIYpKGVX9w1obdKyVKWYrCUY0TXEfTf5P1eX/MTy/ZXjQgP8FcPsH
w/OaMyXvLwNzfvI7lx/6k9/hZUO4tZG4MZoHrTVUzr/4HWbw+QGuLLAQDHEeJ/FfTm7edYDw8fJu
SIR7sANg0H+SPI7Pq3LRK5qI5P6co/5fkDyB5fwNMOKi+HgGtvMruQpIkF9QznDymwbtgHUM0TFV
M51BmPSAKeAES3fOZ2ev6/SPpQ4xNapQZJ9MhTGEof/NTY64+85pfAy1/eQcvCC10n0PivyQLaK9
watVvTT1QtwEZj116fiSIudE/6y6d9Npyx6WlAX+NPRG/WpvoGgrt1puoln58NIawcVWgLkLsFxt
dpQzyKmoNVscd7Htu8jt/Mb4XupAfypxVOnv23sdg+I6H9z5DtJ038shCYUubsyibMMrf0prqlJX
jEUsDOXeqdG2sHRnjfFiuNgtQSLqad+GBLyg6/HjyLxzd5QN+s7qdbWbocS++tUoJzR4U8iyNLZ9
tPQszkUL7KPQwGwWRKfBuDbP3sHqTDdOh/KrK9f6RszEKS9c3Z3Xu+WXvhhqKvHU3RlYIajqnPn1
0osC9Fji5A5QB00r24c0IoJe6ZRW3tST8TYOVb5Tg9afMhMNTpnTe8bdikbvFZJmGpPA13Qwa79S
mKKZAvhNL8LWgKrQvu/wz3QHAyn7S9+F7rtqXZgKH/DizRUgmEyYsl707GyrXFqsBSnJeolKjzB/
6ZpFPtIJVe2GCoxORY3dN9SiAx4soK9xoBZyIKPlPvQm2vEQh76k2O3IPxcZ78++4/IlWhWea9r6
lEX4CLeSL5P8jOcsZXBuayg5GwuYTEBo09cC1/Pm9wE4GCf30mwJRKiXJBk2JYBAPVJHQweNZNZw
aia2JmCBbW34hlQYHOagUeuVHiPag4y80+qK3AK1jpCs18NKV7VBCIskE2FSIPUX7soNBdui2F3v
FjdjuVKNGOFWt89WB7YPFUYjIKe0fatmSUkg0onS0Vt6p9iFOqjcXRg0vn2XTtWcHoYxNcVpbKet
gGvosC+NX14iZIn/bAeaji66Kgo6pQa9yzDF8E58HgLereLwt5sHA6LwQkXJCvaz5juXnOj6Eh4M
uRetzzBu/ZYyaNZbbiJVtvkQ5pN/vnyiH2xkGf0y6tbKYm92k836FjMQ0NyX1M1I1pEIurM9Ybvs
LffdXBZa2As+75vg89QL4FwQHOAreeG5j6JQwAZOlzWn3Mn7YZ/6iuKks3N+v3CqDRzYGM0srfzP
7lgsxuvlKsNqVeKIziOvE2hSLtZrfXaZgQztLuorVB1VOVBxD/7Mcy7l1K3P47yBTEyY5ZH+hJ1o
483hbkQndxNt+u2lb/h7tOTgNmFElxkbGwRXNpdyfnNFBHNFhLpgTK40reWQd231Y109dmThG9ue
smxga/J+KK8aNVEdBpbUKsnaUic6KMcZc5qNaGX15yfzouQuIOUcdpqTmI2iXawYRmDF6N3b8xiq
pGm9cIk92wBz/ulikLUASuyH4A4jTXpTRDQHFDj+ZtnGDlhky0ia3wwBo6uG9IAbUT9P7OKrYg7l
YUUSkJiT8B5VPg7fCgMXfFyRdF6rqNLPoW/IJLB7Nrbdzz03wwKc0Ysb3J0smTiwNl49bL1P5ey8
qKbWY8mm9ahxSx1nmPtvHZJGZ8+MDwpK6l4qaBvI9STExoPV2/ouOkuR2QVEENU1Ex8o5/uZWSd4
+xjmsTdGZ0Z8nVpornq3PVH/OFc41rMs6ckYj1tL8FQBTdXxVFYFnUiZ2Z/AugIUU/3y3Q2kc532
Y34sptD6qLxgfQ0FDPDBJASeu97Pvzudnl+U5y2nVtYXMTgS8dz4RMnfv2a2O+zqrhybuIrCnLbR
KGKkMtXZ0vXM93R9MEO57Gthrt9hUUpOwFwNNyGi5wIdLtrcWK6p84bue7gZkS532IID66TWvryV
GN52wLE9eLUebbgVWoWzJ7q73u/ldxy5mbtfw36qYg2sfF2POryrZuPJkoat9ybSDnRA4TRYgA5E
88fVdbLTZEZX4+Trwzo5027oyvZ2VjUiTkOlD/XUE00WZEu50aonq66/OJSCODejYRVXQF/OuS1r
0/6UIlV8nbOqf65m9yHzpu4JbbuIZzFYTyn2nuc6GPGSKj2G9x188DEPqnZvMhnli7BnfeOm4csq
bP+zGhb7qtFe0195c91EnI+2QrjW6+3gz0foIyDE1n5A1d3EPoMHPHTUmXmem7VK0CGO5iPq9gao
MzD3qPgtXLZOr2kWx6zdV7NZm7sszeY/0lbLKkHY5xUHE5RXHpcOeCQxLLfaT2jNk1Cb44tdl+Fb
zsuDEdvmjnmvClfF0jTaEzg+u3p2ij806f1mrpS6G23zj7kPu1uc3MsYg/u0fhLU6Xge/LXYTW5k
Py+R4d6gNrYeS8sff0yu7v9YAKu6dz2a1fSY41AVN2O/loiiyzppu/4L5FT6SG+a7kq/TAFELH2e
RhTr1UBJE/j9tRoc477vR38/2A4a4iWQ36txBnVd82Kfeov9WOTj9IbpIt0JCLMHOkjvXitk2jF2
ZtnFkJrtXWCk5S1ycLveZco0Ht2y8XaBq+Y9yxXEk+vr63aQ9R+5Gl0Eb+2nVLUmauv+dSQl7jOk
/ngazDfLFqdiLoazsXjul3kWjuTMwX1Z6WDtscNnN4Nwxb0TNupWBf0xVPOI+g7BcmZaiqjZtNo9
z9nocoehldgZyPVOtLYaSX4GAA9bxcyzs5zDZutAP6eFG8Si8iWMW+OCg43lztdVtbPoRomFrbvP
tB+RKSI4RoFhPq59UvgBx6ipY9tunUf8F/4DIMv43PTIkeO+nhruJ0PLvOqDEYzTbdOXXkx398k3
O+um7g2k345uE1Ev3iEapXymXZzQmlN+HGzUnDjAq2LYt6Y2YjX6XhcvQ5Y9SN07BzT/y4vZ99PN
MjjmZ6PnBydfNLdEoOmYa96ksxtl9Ogw9+WqrRXM52i77Y0jV3z2nqwmlO/DjOi9zrM4w71+rdxC
PTK7w9z1KVMWxiI8N6VYPplDlTJvRarXTGVfClwsiedZIQWFnsSnqY26OBj0SMYdnGu/lfqoTWHH
bpSFB1gensPYFzMGCmlGOJhQMPWHpcw8ToIcy6TVXndwc0V2RMcq4IBkddXObvjaRtz41Or+OS2a
4DDoLi32pMP5GBZDvuuqCKG5MBI91PIpS/0aKqfI3N26iOGmcRfXgQpe1I3u3eYA86QdhlpE+jaQ
OgN+I94wEEj5P8Iqm/d56XvrMYvG6lsbgI9GfYTAeSutWjn0cTUtXby6lmySShb+Pje6dl/UE+oo
FarbGSvnLl2qMVngbHcl75C5KQs53cGJtM4n8lt5O9aVw7gcGWn5UIw5aF3pNU9KauE/VZHhrIln
RH08jQVlAWDs15JXO4hDBPbIATKpBUvfKu8BEp7FVOlzXQ7DHmo20kkxhOnjQBlwa4NeEXmRAX8J
5FQ3u9UpqLHc6E0oq3la07nAAiGyQ1eq5ewNnnfX1VnXM7SkM3aq8dS101TjjbaYjBUisHuwvHF4
yWZ53c3dTRuuetcxdeJeDs3wzSdaXiEO66+tyUvhSMNXCrX5EAz9bgp697GYFqYMeBPsyqHQUlTX
Q7bO1iGP1nUBO+/bgpH6dcMsGNtfn5Rjtl91KQEtCHkVHEEtAftq8JnaSddzqZgQ822Z9PBgYKC/
N7K1z/eiRdH8NRzbl1YtdRnEfa7c1L6SBsHtlGrsE5kTPDVW9bl1Kp3dICMO0rNTm+/jvE108Sjk
8pC9wOSLPOU5F8xCCssiC54iG2XI51zyVT8zhqtOH/AZdMxHqmKYhIQRU5+hM5vEdfpQBA/CbrsH
st9plGTQ+Te6wL9LUhhvZqLUdNBmMo7dci+vmfircU5Es1pssSFyaMxPs0Mn6uWZ/bLCsn9EvfVb
WdffFSnbB26vJPYwngcmU35+1XVVGdCWZw7NsZY9RGtG6T4QmN9LY0Q/ZzfqGxOHXPdOTKFyTn3v
O+jmBwtK7bbwiorIx8He+10N4Qn6DkiKmr+9ZgZR9DplGKimsqEAdNc6pWyT/vBhCtOJaOjdcX1m
ag1cWKchSnOlKDOZy/LeeNM8Pg9W5A0HiFNrHpIaM6X7x0o/USbMlqJhEylUVu6IDdUnYrwgfEcU
gO74gy1T/wjXqX52mLUGd9YRPZKLmtOUrtZnQW/ELCBJ6o4Dy0gfYZjUcIgANfE6bf77hX/Y37tN
a/lXcMdYsgYrbN4uvfAFEPwLfPNvdKgb2vH/5VLbMwg2VS10nocQ6ae85i9W5pIKOfUHszl6y2YE
ZfgZvYGywNd+47f9u07nzw+KfIzZYB+Ovb3E5K+7K+zp4Drg5eOFLgScgLUb647nw9lz34d845RE
sw10W8myPwG9n69E+ze3+c9P3/R8OI8RXPG6+F9Fp62xMJ1l0c2xL1r7xZ+ZgJWjGqJ+ZNoY8+P4
VH8MaAJ+Mi3/eY2tv4sKt3vnLbfboAZMsE70j3ufC89Im7Rvjj+dhtMsYJCDsoPMLgbaZtfyufkL
ST8K7IvA7rWi8atFUG0ePuvlckH/B2/+Bt7kXV/bbON/6bT/AW/+9Q3PlyGVP3/gT2gzMv/HwpzN
/iViEcz+3wwP3kq1WYrJR7SF9t9meGxvlGZAQsB0D/Y+buh/wZqu+T+8/vgyLoLpCZfJH/8FrOlu
7wn460FmVzueC+q6TTviNUHOBnv+5SAvEqFKHeThtdlJfWMUQ7ubS7t80o5Xfsh6Wk9zOrpBElSe
EHG5pOWd48j+rSj8oY3TYDAeLBGYYF/tMj24zpi+lqvNPIUOP8m3bMwLgTTD6dIkrRU+i06v4qCs
NNqnugpeF2+cH1XfOpRJi6zS66wIq49pWrzz1KnwNdMNw/pQVIYyHgGNl13daFhGZz5lkZufJm+q
9gUT+VTs15GHS1I6/gejU6rvNWSKwHR5V0R6+jwCUD6VqaHWnUIy8WN0VnkvjOm2hDCGnmSy3xsN
a/fuMvzus0Zuk9hUtj8Mx4F8ioTXdcBewUPrT5Hc6cUZHhjsqXGQwohv4NnyI5CG8djUxTzFwYT6
azLs9OS7beDHYggxQjGNDhlcVpRFgqud7l7PKntfW1EfKz8d9h7DGt4syiSdOKEMr4ZN3RtH0q+e
FyvL7pWnTh6eTHHMoVCuxBqF16TJ6cpsdOvsQP/8Z4Q3wDZrndHgLEsGwUMuU2ucMahA7DAMRB+L
ZVLhM2UxMJOsmtSNT4uQ2GnZXau0LPbFYPlrbDeNn1Sdjm62aUoxhtVtJFTUhneIgqL8kE6BepoC
uY1eyZpjifLrK3xpOCZRzlCkxF399rmr5vEah7+BRwinTXMx3Rib/8a6WHHCzZWTXww6gh7hS7W5
dtDJYOCxLmYezEEYe9LN4+Nc7D5CopGpNg9Qnak+yS/GIMdvO8C3zS4E4zNejxcTkb/5iajAflDe
YTEyx81uZGzOo1mUAMEOSt0ZX9k6fquRsBpH5rxVr6nSxYmhhN2eeXsFzFntT+8tPs8Hf+6nXbPZ
niiMcUAVmxnKaiJkdzq35vt1HETx2pmIGiYSdJg31d5amRp1FVhT/jQvAX2SHS1W9cHTtWcX1UGf
s7YM88qM4czYu6XJ70w/kOmdGLoIaV9jwwnQ6s7eTPsD4PpJhHxGOnQ78OBndwBUnWtwwISqY6qP
KRjDwWhSifes8JMJ0OV6QYpzGGQpOd4AJwzgTJjIOsdBbfWUtG6zH0z8hd1opYciw3pIZ8goRR2p
uKfT3VWldWOPkXXbmFYQ68Z94t08R+AH77y2bsosq97ca7Nejr7uMG8pjZ5nS0vprg57diDaPfPO
2ISou00MkDh9Gh3yYh2vcb7JPQx5AMYVzWflrDncgWTsoqfUGDc0htj+O3VtF0o+LVbt1nHe+N6V
X9TjkxENj2vGwSyb4gfyo0/MsQWeD0uU1427K3w/Y4xYMbwYyq4AkHSQDDW8Q6496xligagVyhpJ
+uBGsekX8JclYwXoFsJkQmQQT6p8cNz6Fa99lYiVg21gCC1G8eT7dbaXTDVL0q6ukyI3MfjroWJQ
4OqjqS39bbWb+YXBDYxQmJboFDTuurcrf7oKEQ0/+a0adoSnco/UwTsFniv3PrPodCwgNG7hdk2q
zEKfF+mtn53KdWmevGKXlT2wWJtl14Eagxcm06qbdvYrmFwQqgiogdgR515qfDPRGiK4KcV6b5ac
XsYSFw8rKpnvpWjDY7O67hFDSHGeLSPSezEIfUjtFWlHbcpkZgxnIvKyQ0QAHxD0Elddb7+j3l1i
JfLpoFO5xow8HfdymExm6bIoj3OVlft0deoq8UXFattOwUENjSj6lgMVsubOlHc8hFGjYjXqc+5l
wz3d4vwxmQyDnOpyvZKgT3sTATQ6j0AdEMnJL10TwphR6TCQjcf/pQi9g+0p484rdX1vgeHtlkqY
LzZd2o9hcce3wBLuc9Dp+rHrMrFfYJkOVeuq22kdw1NhusMGlht400O7IuhmuXrOXae5DrPBeXcG
trTjdPNZ2119G8JWH7XhWfcDAysSXNSKUzUvz8KSfhhLw8rvxikaz2aUTufBq9KjmXlFMlGr7Ro3
JGRW4p7BEcURzUD+gN00CONyCgPkAo7YOcXIBId0zNZrs2qzg6RXv8vtCkq7Xucslq03/LHkDL+J
VxybZ3sqh+NgY1dmVJ3+KkeF69Np1xdncuykTQt8lmgaIXiYs/CpY+Twec3S+bzOzSTiyjcL9luX
PXm+sp6Z+mofVmaE7Ja5G5cEJUD2ue3a4cFZ4RuzoUlRW2/Rnoyu37Oyq16czGV4NN4vvZ9np2SW
hAsJxK68ZibB46iWobgXvWON4xez86MSssifrdL8shiiqimfgz7/TIOX1mMyNr4iE5VmWNyvTTbZ
jDtQcq8sv9stDuKYDXFaP0IA3n1aMkiihxEN4sxx0cz1/QzwA6pyNZsSpQbzGfMSSTibND3xKKsd
hNn/snceS3IjaZd9IrQ5NLCFCJUZqQWTG1gmyYQGHNIBPP2cYPc/U5X9d7XVfjZlZV1NhgIcn7j3
3OrelCvTtsY9Takmo87p83/arP5/ffxf6mNQwRZ17X+uj/+UQvx79//PP/E/BfKl3PXJsNLxil2I
dZS7/yqSUXwQcmEwsqG4A1F2wS39y+DJgt/yHf4TG2zsMGQg/98i2bD/4V08onRtl2zvCznvbxTJ
uvUFIm7Dg7XpQC8ORN4QqVqXKvoPVbIYNW3u2lYcFRK71xlfMXiP9YfHMPRm07UO6IQ+4EBsywdX
eWdo7/M3Zy66R9lqj53oh9MEMiPoPBfsaTtpxzUxnQTARpHBUO2098l1sa87rYCC4CUXF7NtIDZt
XHs17y0rL4060KCruMdN7z0DO/0m2ueh6oypCKBDt+ZelqOUZw+imkt9OaMyW5BWzWPNYp2yztpt
G9ZQxleq77vnygMmulAD1JV+yvzFwbFhJP4YuxnHIj57C0bOiL8BRm3B3gDozmKsuC3Acm76yW1X
48ViptlxGrU6sPTRQrLAo81d7eOEfE0kdAu5WzwluBGmOdDdcsbI3drtO7MC7+dFLeVGmzEsQxf3
WStmB4GTm4vHZaPbjkbeAvSIpTWu6NG3IZwcP7tKoL3OoRpdBi3osYs55tBC7+W1xaFO6f+XJh/r
AA/lCKRh8SCfePbbOtsWj500O8B4fqQpYMayTMWZzUB7KAz1UrRs2IpRFYFe++mBw4NFf8dI8pUC
k5NknfOj6y3n1uqvMjVNr0NaN+FUcTwyt8XmMPs04qnzY1wSJnKTegP7P4QG4OlygUO2lIigR9oM
Xy9O9HUfyBH72EzK6XHzpiEAvl/vGaO9aCYbK3YXiuI/c3ee0exxmj7MW/7iVAYCqny82oaWjqNM
b6h93LCexre2HlC/ts2hRLkdubkZLRtM92GVzpWUQt+hmL/L0pplmFG+SPbjEUPLNmY5/Av9onPG
05rcKb8F+nAZ7PsAhoMBIW/JKHcPbOnCD5hvjQJ++zwjvEJpjq5dzdk1uvn+7I0g2qlgBEVOnu+a
BYbBpKVZuA2d95FPxryvZzv/8LDVn5Z+XWPZ2doDT3KLOjX9lUBbubW18dEe8+WxqddqT0VKM5fL
/ICxxgH1JJzAbFdbCxobtDtjqSPnQraDCOzvUgT1oZ1p/n52oCXYZX1kLNhGCWdHUMKRasJkyT9o
v9pwBsIUpym7R1/UQ9S27HKAUq+hjRQ8sAX9pK4BivGM5UlHQRZgJHjRquS4baw+60F2AajxV3tN
BJzkpThlnQ07Qlr5J9kC/fdpc8NCH4OiRLqMAaQDwTCtoryu55JWyxm54yfWapFpbdpnOzqNGczo
+Wy4855Io76YtzVc60U7GKWYKHpn5T5WAMXuHGEAqOjgk91Iz3B2Zpt7cUIjNYR6NRVPA7uLcBQ6
C022NsapmdIenYg58mpcWCUsMjX+mFDGoxqc57tClXo4z1wWqT9XeuAty/qzkxyqcepa62ka8+Zg
jGpVbFa5tJYQ8w8M3o53WwbtoMZPvesUphaVyJ2zTFP2uRYYrwL8kR0SDdFJdWN49vA22FwtBvES
IMr0uRZXWePXe5Xjs8o6jd2X0fLJSgVIrHCIRWg5JRZlhBCgtNg25wmhzMaAS3ZmjMqn2ncpsBno
898Wpjcvbi6Xm6rQ3rmlXo0tF0GD/SOuO3pBrbNuCmGUEZrF4qrR8p/J4PVRbsj8BXMqigVH2vnZ
6FcWa/W00UjrtX4HY/y5qwwIvtjRL0kdVXvS/XGH33a+ptaUDwxbtMfSGtx3o7aJxij9LtxqH2kh
6B9uY7UQv5G0zYU7tYqzk6xtPCbjEKXjON5UrHZj/p5m12pi3feXuxaMiHNfs7+GkA62h8Fntner
+a7KrDzO1wGBgcguNeJ2eZZsGL1YMN0rc30D+mcfrLn2f/TGcO8uVqaCoTTng+mN35y1oCPAbRQb
5ny0kOVHkGJMM8BBMX4mrWXFhTZqVys41503T3rUCBw20HpydNteusNwynngrTc5CJXbTRPzGYdC
wUpncqO8WQxan4JbC21xPFpGumc2A46DdABcDgVORb3fU/T1nMHj2Z84tTYT24lP+EAoxqU5jqVl
B/TXdpDq6mHyYNCU6JTi1qrLgM/mH7oF0fTaQfERM0oFfUGO7fjsXSSLWqGZYzjpmhbJoaQzrtsq
CXzPGJ78vPAj0yvXqIPKBOyqO/oaC71ek59L5z7XudvS6KtpJwYJvH1lG6iRLxFnzZLt2KQvJ9w7
P+dyO1djAqKGFWywKbsLK8NtbuFPiGtj4YdtxFrsYGWL42bbDmwZ1w86yQ5nbhr2cQwcAoRQNE5Y
O6Gvl5x3nfN925h3NJ6rx1k5fjfwzCEVxjGmIzHEOa7WQGKSvuYagJSWW1moyvJzcip/t4DZYuaL
enrzOcuK1U7Qh+uJgfqCo7/0049aAu4S1djf0dYmYTbrww0rzJmHuwG3TqRvrW5/sir9BZ0ejLhN
wTAv1is0GgyY5dC9VB5/1dZbPSviZfzsJ8tgrVeUkcUhyoJVZXetXRX3PiLvo/CM7XouR74Gt/w+
1fCnOUxbTu18fvUwxYXWaD6yy4UCl2L+KBaPc93Jqw+jGY2whvd/nKza2eEzAovla81uKLb62sCB
GI/rZoWzuX4MWUKCjuHAvUYsF6isLGPhd97LIIztrkSXzxe6MckPMndaGr4wydufx7J447Yvx/Oo
Gu+pc23+LOvqR8g7R5pnBcvSxy+IM/HOHpPizS2cR9txgNtU6Y1ltMPBRNWJNS0riN8ZUFpjRcms
Z2DbCoelA0scFb61JY6BhdVFtcDmc0V8Xa9BzsxQD9PW+GnDcbeJQAEuaEi9vcVWNx5o092Du9je
d1UO4m0Sy49CJuPtJkzIUDNO5EMhR/PWrp2ZgVIBkcsSkt22neFcNmYfmrltc0WI+qHzfJtJkxhE
yKmpUWLATA5ta6Aj7gFGX25U9uCbC7AeXUXv7KXUbW6ZxhnZcgw+3f9kXGJaUhO60nqRKYpr0MHF
twEK5UeTdqdKZUgOCjSnYZeaPytnsB8bNPU/dPT92G1IPiWFKJ+Wo1QtcQV5mRVTtNjr8kNUHvCk
dhoeN9V3x4TD8zxD+tv7jXMHxv8qad3RjWYeB8tB17aCy9mZ3Z8MAOswMwb31h/t/NWWvXXWp9yO
+lpVsZ2bMpSt3KqoZ1MPzspsH3rTosFb+SpultLwUJsmLfS6EbFDtGEBw++2DOtt4+XVPtX7Ype4
atzBATFiyfvaQy3T9uwLkxpqRZW/cpqVrzzipm8MksRjWYz094WbH4WtqHiTzjl1DXD/INeGpLy0
utVLajDbupq1tQbPn/UnX7sI5DKhyljmlX9CJjkzBFz03zNAGTlzKsjGGfr7cVvGV+Ft00+WufPB
G1r/qkXleGulWf9MGA+iW6BxuNPNzonK+qIwpbraXhjl1myubXtQTykcZh9dhDX50eZL04FMx5Se
gRv3wxV4cHZpHvLCZ5V4m/MtBdq7RViTebJ6k+VzI/bLSPiIw5ARIr5zg6sie5td5WgUK9NjhfQZ
Ihiey3PVLPlbUtvNrk+82sIvslTHaUKgVCAS9gLLKjUPmbCqX0WyJPcz/9fDUnO89rX/qIBRUYR1
00dTIw/Q4EzunHFLr/qGkrRq5m4M0BLXTzqg7IDgI2OPmK+8LvBa7Fhh4PNLuyqU2lYhh+ylvVN6
o+4ry+5xAWxMQ4sZdNtc6NN13WxTYBlFg3eJ+TA6mWR98ABbtrcLORM2QKmFcUWJKMQxKBaQZflI
OYNpQlMDltPwcw8tTel2ynpsx9Qp0UpOa+u5/XAo/Kz24Vmv83ZVLRZe1KHQ42qTGKTNIeMcXTwm
de3gmIcxc+xXA4PJFG0qle6hB2umf7CLTCKBESa9zufLoIxLuAd25aUqcqA/YMXW8FUF2di36KY0
eZgGX39YOlIq4IBp+81GDDmPq4Y4opfHnmsywqWXX7OohvSKb+OT7B7rh2hKa0OW0I8FVkL5NJR+
kr/pqMjC2vLVeeR+DDzCCOzIGTzvV+vJ9OBMNSW4PsIs6RjAvGyFEjED/M2K/aFizGwM2zuIE+yT
uNmgAVY3xGqJPdyg6bSRtXUvgaZ+yxarflBIHk+bzFVIGomM7Ew3JVS/GmtWSUYSkEeqAzIy9gsQ
NAY+RYuTv4P8zHt8BiTJInhZiE5q9AK5BVuYeuhWxHLkS02Ve2TNwLiexv1hTHN/18MVebdBDB7w
OLO5KjmZQLt6gZu32T5P0Qz2LTwfM68dft4hUx8IYOY9QMNbcyGnS7BzwLCH52zE9CINYz10etVR
Sk3pNRoMbwngfquY66bbIROy424lRgLuTSWAnORZrJI6i/2Kx3hC9Nj3gZo+aH23PmjgbiNN8SRp
lNN4gQcyMkTGTKpScXGmJRbzfN/VbtlarQ9SZYdpKYH6lbA+7bQxeypwMH4VrqNfUjrWGQwlSDfZ
pdjBNe7dgYN/QtayskUPtx7FOarlmYeOWu+zUfg385KWSIdy51A6uc2YWnBgDm17yoV+53k18tsB
1ilyxfR9cJuCNdw6AkHQO++m1DogDbUoY70CmlZUvvmW4tRnwXKRMdR5Vr9pcnjrTLdEu+jtLcxI
Imjl/FNghj94udiOa81YW6fxzIPZHqdgId4HO7bJ9MFNncjZqnecIVk882sFRrN8k8BTs5TUja37
2RTVNwJILtfbJNp4Am1HFoZpxg7JLkGV+8mpyHFElMOSIDSCiUDN/DurA2d53CPGn1iXd9ctawWu
lsEFP0hkndFb+TXGJZYA2yBENFnL5MWzFPPNMFJvYwc3ou4y/lm8QR5RK1UxS4LtkBae+KUaWrRi
LOZDbY1TpLQO2eLoMhGQ/Y8xW8aTSxJZIKBOnPC0RFm2SnKEHGCYBpYyA6nU/VaSLZPm3Qf9GqUY
W8o1sraiPjaTnEtQg8P6Oo/JEDDvObOXTV4opZ7QgUEe7kf3KnNMdVm5Uji22TFRG8PibNJ6iKvT
d1/vzop1Y4DO8aXROPKK2bJ2WAy8UNmm95oteh2YXd9EKBXmEH+r/USmiR3YW2lcAfq5xluFAMYd
DqxKH3tH/wSORP23Uh01KfFzWWu8gVCtjubcWD+ZifeRYCQcAUJ5WeBxf0pZa0ANIRCPOOQxTWqL
JJ2FHcqDt44saNq0gKEuveT7LHDaB8s89wwoVvXQ6STtoN1mawfuV6mdPWBVo/ivdXqcxd6Xk+k/
kN5ow3+F2ODw8RIX1VafjRp3AusWUfYnAyGb2vJ0odVJIn4q6Z7Lwpa3M0AEiNel1gbGVuaQNY2t
auLZq/QhnkQmbwzd8Y78C/8JA9+nkRoPVtFyeHh5dvKlIALG5uGqk1GXlHICE6mVabyw3wxcF8O9
XS2nLXdLbnX9peeRFJI1JIPJuMwCZQMgyb+Y7HQHAq6N5jjJdXtv2FTC6WBwJDhLP6tD0YJPnLvv
qbedFi54UiOlOJapdk78gVqnsru46NyT1Odxx5zejd3SqU7SZvzXISgK0ex1IZWpESZWd92n8z2O
10tMHld8stoxau/7zmIVw2DGPZIGSG6DNmZ7ehcGiFut3eLIfc11C6V3wmRdoS+Hp0iuWyZkGudt
rR+Wguast6fh2IypYHKBtFyU9k+pEv9+0tD3FIki2q1dv5epzuRsXM0drN48KEbzI8Ee86g8+yKB
XVUfFlOrftmDOz9y9kG9duw+dAVrwr5jGCXYyhEMYJ1RDWjMWfLciHtRlgdUi2fc3gM2RdOaIiNX
/oQlRQfgSlIV2T48H3V/a3dlvsr3AbTAG2hDNqCltm0/WA0CVdbXUntvnbq/dUWlHQoeeD1GZ3c5
oM3rr92SFgnPfQHILU9PvWalsQnY5IM6i1srlfV7XujebYtr6LyN2fRDy53PtNdXCdtYG04dY+j7
bWGtaueuQjGdC/XsLfZ0ZyAa3m76BaZwoNy63TMFrTOs1qaMCAhxWEXnuhuB3F4iaeSY5/Ntlbtc
stK0RKLd6HkPdtnmYcACan5aU/uZCsF+7MAm79IO6hH3wRo7/aDTXHkv6oKBgWRmPKYspMIhM289
fUje6wXIRlEnXkjGqpFHFU26dqUMiprrqmG02o1zBtjaH5dd6vRtiPfWmU5Ww/mDXErIYp8markM
iTB6XiTm1DS1owcNzQ3lncL1gTOr7V96aXVXXed5M9YqIj7BTTHjW2XB0plz4Q3LqW/eqNwWTzN/
gRN53bS9TiXwcm5jspVMBtRZgJh5OJuTnK5drh6ogVKNe9U1OftrKfuIBxbUhn5KqZhWhNu6MdYj
j/lLJcQp80YAk/vd6jOPW3sqxoP0EBp02tJRtHoYjfDIIV1GvrY82pMcGT6JUjoBbZjHLwFxj3C0
9KcNEgUFRgpBIGKmtj6sWFjL0ORGi7dugfDtDjTei8EjmhK0ltFsyk9FeR2zIrhfNcp6qPziBECa
PZac1J79Vne/sLp7LQoq8AinZE2/but3Q9ciOIFR7j0MbOOoePu0vQNrPL9q6JpPZtYxl6lRkJz7
VRtfS3mhp7DN3BsS2iXN62DeD7aHxBTqMCJ0FDtXmpZBLAKCfBoHb340DJNhKEQy7tKWTT8rSgBt
2NgQhEe5PRTclMriiTUppoKB2ftpccOEf+R54vdmdVWg57F3o6NsfukaZf/Yp0W0lMPdlg5WETir
NOILNPpJbG56YhNchg0JKp/gkHUg1AOF2uaAyWfS0d9kvp+n4GXy7nVybMTVGk/dlMUrD3vVRjQ7
OS6NodhLTUERYDR61SeLe5yVGGM5OOW1xBYCbtrVxXW7tep5ZMu8cMriAc805Bro6xOOk1G7l2Un
b+xVeTBQ9DQe5k3u1SCsELcmV4nWq/HsVbX5jemtxkNMySdBfXfdAyHYIZs3D4wzXaY0WvawZsUc
YrkCdMwuI0xxJJyn0f+hzboeczglByezx0hbN/3sz9waZmFkcd5dQn51765ZnOWoVns+OZq7KYJN
YfmOdB0TFWPIvLlH3uxPZ613y2vP8T9IjdDjmWCNXeGt7ynE/9C4oLISr2CsqCc1s7J+fdFyE/cU
SY4xiXxmrHGh77NZDuHcr8aRwBdmNm3ZrAaDti3KzAVQui5ceBQttSxalre8staQVmEj43RBUeTq
w3SHvY85sI4QKALDP1cPCy75aM142BQ2JjXmWXN5rQE5UzbrG2as2BLWNtvppQdxrN3Y9m/87wJt
ubmst4pM1oBV+Is/GFh6OKxtrYlZ4m8Rk5J3v0Gi6cOOiBQRS9GgVSJqXK3dGXppHZRV7620eNg8
SauA0zj0J4HVEMEEWgCMYUX3irC6uMMaeEg040BhNe7nzZq/awtrEMPUvplCF0RvUCEvnQbtE29O
sHjTew3f5V5N3f3UGtUaiBYlUoBxqycSULtFUL2GiTCyY4fpCBae9tPS3OncGk0f9Jz/6CO2nkGP
b30blT0FaY1LRsrl2Ffd6/+Xdf4OMf8va2umHx5yx/+8tr5uJ/aB7837H2nG//pT/1pde94//pzD
9v9s6771D2GxsrHBpRGY89vR/j+ra/MfwiBQjF4e9SdDmD+srvkLfVxj7JoxYiEr/1tsYvOLTlvX
dbbViCBsF4jtv7M587VXE2VBf7SbxPWiotD0B8Gc6OyBINu1XeGNgS1JoBw0N3kijrqnE2uSk0YC
y2noDcyJFRGsrXCaPeMCmoBZr+rA80rtycOEErkZy5O4FaMf6lmx3OoNecUFWvpr9qLVi0XLH8tL
LmoKMAkFmZUtUWO4NNsdWjQ9Fb3aj/QAh7ZDvTg10/JfUty+2BP4BvAkYIjga+A7/TdsMcvhHi8X
eaZLT9YLMkt/n67EDxvjePlcvO8/XCL/i2T8izvh9+v5pkDEQJQHj4ovgnVDQ12ZlqU8Kq03QZ5U
Hxfh2CVf+l9yk/8oTuci+aN09/JKEGBQT2KG8HWGsn8WJWwob0jlcCoUut0QGUXBRoUF6Z7sivxx
Jpdrz6MlefjbH+8CYhC6g7KUrf/l4/9BCcEibVB1MzDcc7KVMe/EuovRu2tHBEaQM/z3X42iBfm9
7llwHL58mSlcp7ypi+qoC2WX56avt93ioLi9nSr/n+r2//h1fgkYQ+TBptDlbvVc85Ix+BXkDdep
yupS5McuWypUiiD+SXjp6jbyoDwF2Zott1M/6dcK+MhhI2hCxvngDH/7M1/wEngqhOvzT/fLz0p3
6a71ZBbHbiovPOhhHSInTZIn35HEl/71F/zv15D9O7qNJSyyA8v4QnftO78ymXQXR6lv233r9Vjy
kGv8kni2s+M65CgO3cZnC/rXr/vvd4ktXEeHm+44PoDmy7n1h8sIhpLKU0cWx0Z1M9IJfk3c6hAa
mxxBy996LYtlD4JUX4eZzimI8+fPrwW4Uulz5ufHXO/SiEqbMZQU/XqVrsp8/uvX+nLe/n4tW7/k
lxHhbdlf0xSLenRIuuca2lYsZb+ZWKcqN2c9+uvX+SLb/+frmA7uAA4ZLlfjz5+JFeDQ0/3kZNXa
MzWzKvhQ1kr1ncym/Zjl8L+CpR9bWAf42ZJYIGY5//V7+HLtXN4DsmcOOt1BRwGj9s/vYV71Mu9Q
bByTmTkD44XOAG+ppefEXOtTm3qYZx1z/S/n+RdSM64Ym2cmyi8HIhPP0K8gFlQ2c7slLF4yIgFf
+8KpT0i21htZNNm+h6eBf0prWZLBaUzdkEDtdT4yVl1+4gro+h8SAf+pTJrkkAqtPoEt5h9bod3/
9bfzv73Pi6oNkAoprb74Gs5W2ib9rqtpB2G6zse6TlYfzng9+YkqRzmHRitwRa6F5rqx1iqcyrOx
XoyFSXKcyta68kc/OS65Z974mjO4O2cm6ixqM9+d93/9Xv/9qvWwOZlo7GwqEufrWxV+A6ekUvkR
g9lahiV2MzqtYRjjv36dL3c9P53329CE05RwKzR9f75ics3gS0Fcg5+mBSYHfBGND6bsq2qw7Me/
fq2vx/nvF4OhYPB0tC9k8i+X5+oNDASXguMck3OUeskcMcaYQgLIS2TOwHkk4+8rHS7CmwZWYr+0
9vhfvlhd/HYj/skphzmSjRQkIIoC3s6Xz1z1UgOZbCQHd1L9enR/S0rI7zHlMZ3kdq+ZjviwsyQP
83yqWSPLrEj59xJYIHgt+2ogxfLEYHy9Q11sTAH9iOxBuI0TSMWyRpiQDfhm8s542Coz+ZyXqXrx
1op0s6qHV+Z3vXMRQTNSrj37akZAQSZNrYwHGwzPIxYycQDTqV9njUWEu5A5kB+yXO6Zh5qEJDXZ
jE1SjO8VPeMHQrXkPGjwsgPmgsknzGBbnpq6QwreYKw5bAODwF3h4stmLtZfaoS2tJiJdAbQUz/R
fzCSNZ8VvhqGB4y1tZCpvPVZzaNF/t+4MOQfmJ+dU5M724IfGen9nH9MGYd3O6T2Z9pqnhE2NWVj
2CTCS0MFBw4FB0l1e4XoCHaFu4BfdyeDJKjOJRuUKRNe2wtDnrs/LXdl6/PyDH+0e4+1csmyY3Lf
NotwowXtxNm9/NnBbnkbAEituMvVgGMir7QnvzXXM8+Z6qXrVnX7++tNHDXGBlFe9xKiC3HnBMsx
b9dTxzwZos7OpDvVU9xtF/UAAlhOq0lfr3p2nG7o6Yv2vWlLrshWsBkhsVHfDiiM+O5WqM3E3guR
AYXMrdepZ+oYGqlo7swSBQryeP4ehRTh7IySBrdz849e+KoJkr5f072/wdENLJuHQpGa5rPXzExM
NYPvtjaN/KNKa2Onsw98L2wg3gE3TdUzaa63e1tpC3qysl/uxNwtt+CY5wx+gp5/r5yRo2nTqxd9
FTAmzMt1WKs2OXkT9gnYREAXo439QRZhT992zVxxLbn1uJ1TtaLOSWi91mBkcnLPRlEIlFPUOSAB
UPcXfICBqEJFNvvABRYDb5LvmUoFonGPq9cuLaikCeaww5TRMTDu0Z4crCv8jqm1npnHFafSq2J/
08oIq/1yS8BGtxsLVz+kamvjDghwyEitJ8s9Y4fv9c0VJnErxLuUs2cdxFk3m+00dcI54OpLntLR
jVtrKt87pykvAXjYehPbva03UutICgvhHi4X9rf55nncdpLZgmBJhjp3MlnoLmSn0fOF4HL7nb8A
Xrd6RGoh36rx4ufzLfkm66nQ/V2W4SvCGdaeMO/h39AmgPA1AVxdzceqSq8PUb1U0Toz1zMGK2Hm
Yr317mCe0zq/ZWfvBfNsLtG8euTfIbze2V3+7CQOnJdBGlcVPFCWKXYox0btS78WACF0iAsbuEBf
shXO/eyBtM0PXxogXqHZIuwwoxUOKbuQ2ThqwvvWOUMC38GU7OkWj6caKJPvlzDSzfR0JDr5Tebk
Ck2b8zTPyVXbuOm3kVlSnAEqO2VVzQFsXWoklD83Tm6abJyH7l7Pq+Gkzcz6t825Zs2+ejKw6sId
fKRgHaroX1is5GHVWyaYDaQ0VuSpWZz01iKLMdFS93qyK95QW4HCCObV2J7ZmZg7YtQS9Gmz4V9h
lupuKZSsLFIO50XJMP+5l2v6DPhJPa6tTf3QDpJZnkSOeS5JBI2T2nF3sE69n0Wd98elYvCWgX7l
Ramiz30qHuDfKBTgCFzNbZriy/MHWxCbzizMZVdjwne30OVOq46WBk0AbhjRrP1KLVKyP27KxhlC
R7g5RxFq09RKeCK4qe8eZEHrM3H9saJamx2gM2s/qdmSYS+N+nYQ4wtZll2kq3y+sbrNY5JYtV4R
jWQVFzu7MDAkoY7bNUVp34lpGXZQrdLXsUjVlTkxks4TdSrUJEZklcr/bhbLkAR2YwxEc3NOHkn8
yU64YRiyGsobDttcc2EW1A60CJV2X629G9dr/w3ykQ2GZpzfJou12GgteMqcRjee0Em6r4va/G0v
bPK814k1QNJO1GPN0h0ka4ybReuce/KT1tBsWxlqY+ce6KD9g78wl2fjPPW/pOF5sURmcepGE3SG
Jc5+0isUZr5+Dbi+oYRpXBLJKv++SrqE1ZmZmDT/kDgYU/T6ExmRTB9GNDj8qP4j+5UNAUJyiQTT
ZotkTIGKEnHFkSH/gLq8M+D1cwmwIAbwnqT2XrlatXMwpMTKy61nEjLau3QczKBO9OKYFJ1x5hvM
I7Oew25O9P2MJofwu+bsMD4Ik9o3SFGt7IPduea1n6Y4YOVmPyZ2p0e1p2Biik3uqm3w3hkHNyEH
TRfOgwLSQRruhbyR2JeRbGNUQaOwH6RDkr40YjFvJuG1t2JLKPt9uIOBHAAMx2yuWuaKxQwwrWzc
N7t0GOKQq3iFq8lDLZ1Y1XGFYfFrpB2/xmM73Y8WInq0t/6MIKEE2cJEkgVc0872DR273MMNdWkA
9PZUEQXK3UU6qCrq6k469ngLm345mB0D6DAnKbNmpnlUXgNBRU+8q5aQtXMxNSgC0rn+KJvOdeIS
QeKrhd925zhF+UlaRZ6E0iWeUyMLI5ZF1b+4g/xe81fHfdcCWPftzaguoVPzu5BWoTgEyAZNAW+g
4tEFMXsZqjur2NBvJivI1LaI+cVz9O/GD6X5MsoniWYLgQHRkWm6nl1/aj9cvZlPG5vLCIbOcgev
Y9uv6L4j4HrjnS7m4aPoS87sruKpwSHQw8YNZ8slifx5FFPjAiPBVmIFwkJN+klkVxeOOdET3Ngj
OF9z1D47J2uAfUgDba09PWsA8T4QrnmgUXzmvw06yCpaxOYRJGjjkEYHx0SkOZD0uZ6AIPrk4zrz
6zriPhNljdDbu0i5iw4sWH7Rd1NFpTersbrReBF+m3DFMBFXCxwaa1wOVlOIs6VQi1Sl4pnRYvKo
Q/hPjkN12WYT0pUOLR7K8ZPe13KKEPi2HGfrlj56rCLWcLENfMkQZESoMx3iuqx8Tp9h054QuYmd
X7b8bjwU9pBUxpPc8umHpDeiw8jYAmg13wKg3e8JGVuoZClxzpkrjSZwjX45EApPLLJtmO+aIbVP
w5nUdeKt6ZPdbOx5W/7axVr8Z50A1sC4KPCTixa/AgeGEDN/pjBOkF07AiNk9+CYL0z3MWJcxPwJ
qn5tql/EReYvPO3BZSGH3qTZQuF6O/T55J1crAFYRWsENPCKXDdjR9IgDPDosTGp4SjwsRaUlZE1
oXbxG0wX58HqpAccz8ZuwpBAuqa/p5e3wu7iVigx/l8WnidjqG3Chy+yczwNXuqTVuoZWuQmXM6k
ZOlX6/9h70yWIzeybfsr194cMjg6BwZvEn0EySAZZLKbwJjMJPrG0Tiar78LLKmelO9W1a15aSCT
LDN6wN3POXuv7WILmQUecZ44rnp/b004borFIYFod3xQnsX4BmXqDdyfT6M2iXaZMQl4WlsnUNTm
lgHoeEpInjwEJu0Ba9QT93PT7wlZN79nHcM+anx2HQ5CJ6evnG0bJGoHZx9Hcjem15kY95kXcZrn
wIVCevQYX463g2cK9Pyjd3AbFa/NQqPvU/Um79FaWhwF70bRmqRZpPXO79qf3WI4qYEK7oWXVKtC
BW9MHotds5hUupreAfYkKFvtPZiA98RzkD2hbzX74EyszKkw1OtQzLd9Fp4wC36rm/CGJZeG0WKJ
8Zr5M1XRk8ArI/HM1Jym16iC3gMzGfZzRpNSdsF3Eo5a5E9RvwkM4X7DTUNgUWV9HxdbTm5ELPKx
dcy9hlhJi/lYX1+NsRzQ83sfRFYB8v9y+7gGFUG02IBme/4Y8QZ5aW/tFpnogGZjip7NmqBufIl+
dgInRL4Jyu9k8RiJeatV8sLwqD30XXztqm8mivtH5RNEEWNOkotLSQ5Btm6U7l8Mq4HtPejuoKlh
rnGOGIdmTJfbfDJPrp3IF691yn1SKM9Hijk0x0R5tEdBKlFOEK027ivsvVsiThGjzTj7IYK6RrND
dnpxLQ9dmyfRCho1NCnBRLL1zb2lrcG+6vyCnN6VijVhv1azPJ+lsvQdrY830LgQYQcep+OKlqis
mxVdTSftVmaai51oI2bkGeehg7R7aZw7zMoJ87cqVSsjoGnqtQMlZxYk66a3wlc/ysJPYrK5AXlV
RgwuZvyGowiF1MbyK8qiiMu+31QsL/SZlpkGuZ7hax9RIIRLNCqMWfcKmvx4VuxxT74KpxtotVTJ
iTRQkCvPPKeGm+htB6fpvugly9IAUg8w31KdiGTUP9PZGm5TbxLXJkzTnYia7BRnQ/gaFQZN7siR
4iJat9uiOaESiWZtficSxHNvulgvJW/QVdM6hsv5jByYowNJgOa+FnZz5GzPUxteaWxjwtCXhPFo
3kkhqa8Gr3sjvcDaJA3HvxXJ5nduM68zPP2w7KN0PbPlH62sZSPFmMX83qUp0FLk+72kR7BMar5e
T9eOsZ0qrzmSqsDMJsvBQ5Bm8/L1VwIE/RfTo+yvZBrsIR3PB8vOELsUHTXY2Fh0CXwbGuXMsYfY
hWXWM5feQ5DxZSZN7EIv69Tuq1Fc56gvrbHyN31G3zgna8BcJUkc7I2At0gqU3byZmKKvMJtnyuS
qY7ooXlG1pH5vqXxcgexSrwUKN452oPdQ6E2NscGLdJdNnLenY3YPMxZP9+M9TR169HkczkFvfDa
pexTOq5JT5pSteeoRm3fo/sE8pWFA+ysma4IzUsWg15QnZhNwIhXu+qYhUTwcf2bs0FATFS/0/xL
9maW0lH04do2TcuEOg86WjLAmEmLjtAEddkwONc5UMazKwYXNfbMhAyzx1Uezhn6Qq47IynnnU75
Bey5y59guM7IK1t0tHokq4etAfKIwQCepghl1n3eL99J3jNlE/wvv9WIXFbztdGkXDuinm8sMh72
1dKKa/tyvpFTCGgih0NUVcm88xyugM5ZgLeBXp4wx7YQEa+yDRBaEu5R0c+XkNPHUpovhclDMrBX
R1kuf1p1fFvCG7lghS2nG80TbUmkCdyNGgzzJRauk24Idwj2Sct1j8FOXAtJn3Xz1XgSAE4+Z7zB
VzrlarJnnjQdjeqdVmJpb9jO9bfOGsV1IIbwpOOweg9jc7ybQoQEhM5wCzt2z2xy6MJTiB/iPZNt
h45yNOzVRGyyibc7D8WF4oBPiJ6S9leIHpMTcDiUmAYS65q6pXnuguXrLcw8OwEPnG90W1mXAS8K
Jy3eOADW+EcxF/W7AuoL6rlv9SnvpvDY0XItVr1vtO8Q+taRSUeuUzwuaEjLYvH93rstGn2RUHp0
9UcJrQnACZLDVjckmXX8Oh0CzGc1cgeG/RTQsSixyzW620ZA7m9sWuA3Ncjj12ZwJ3Dh3iyu8sgS
tyUW4JOb27zzjsqHCHmWw71puzQ/GIv6aHy4Cgb0ONdu7dJScB1Hwz3tqAlRrnGVEBjwnXiyGiaD
b1TQA2vu6apxw01FdbrrTdZHJMnlPvIi43GmIPiUIcnqiMaWa7AxSX+WGI5OSWRBS/btaT6gQvA3
0peUfb4X65++R52MLlmML22VjG+j9plCtRzIG1qp6PtijhXsjHWqrkWry3M8dP0jqjX/R62d8DNB
o3XSbowGIhrYmZxkQLPvygkDJgCSow5U+Jp6rouYqoEMspFIovWGaIVq+lv7+T/+/H8ldGBQS9v5
HwsdjnAgyipp/6Jz+NuD/tA5SMz2jM+ZEKDcRrfA8/3BsRK495kbgKqCVMb8FIzZHxnMFn+ELYjx
rQcjDjnE3y36uPcXsz9Zwnj4F4e+9e9Y9L2vCNs/t9mRV0gAbcz4kDnYTE5/GS14icO5o41PoxIS
1FKN2WdhFl3VShotyGXhbJw+DR6QbinkgaFLWWlq3x03EWJudWhQWoVExefeaZ6lA2eTMdOwYlsc
OZE6hbMnCmoy7omDadjaHUD0ugbmB6g395hgWq2+hmlOfmIeuj3ZauwvOO+r3rsOUg9Fbzs0M+79
GfZoSarOlgGy3Wy1SMcYeDKt07YNOSo6aFa/ByBxPkCA6k2HMmwbYQUrIWwttgCSLqDSCnqV1nVg
YX1pAUTd0PaWq0L3lza3DFCXAijRRA0EpNoTyUONOOAe0nl3brjTL0VqjOVWjpURr1N/jFxM1YT0
rby0vuSsOnueXmE1qya6pR4+pbpJADL5+zGxUF/HVVLt3NKlQmxjLIgd1iiBwSuEmdpJ6xkGqrVK
iDd7ENbosRU5b5Ge6lsIQMGmnG37rrdS7vxqcjaxsIiTmlvAHB5zsCkhNrs28jub9srZLoeLawJT
dHP20lU9yvjDY3Szd6DcrBtZZleiKPJN4o3qohtb8rXHSXTT9q1zHuKSUB4Covtrc9gqeFbnsG6K
z1R7wU5nzrRr3cRfRzROL5yDP9wwrDaCaIa1Z8SK8yn/it35OXCMJWcIv3+duyeo5hDCk6B8SJvW
voAtGq/sWg53SWsqdIHx99Sy43fk5sNmjsar3HSnjbuoJDyoaKvGq417DcLsIW+yAul13p45gMXr
jm9kHQYZra+0OxtYO8gAStpv2TgTztla43lK2mIDmNbaCpd3aoxDhMEyjB5nXxogD3xYEOu0rIBK
w36isMFNdIXO0zxNZv8j5+/fRr2T30uNhnIzjSGlUuLWzD8cAPhNmIarOprns7OYadNaG/sMe8Z+
pu1yMS2uaOn13bWVORCfOYHXGOywclvtTTXa86tuJDogo1uKyDQWm9rJcrWybe1sVJYN+x5D085Q
OODtoD0xqrnRmmEF+k2cropG5drn6HAAGwQQq+UapOmB7rQPjW7NIfLJoNsWt/PFTxAuhvLK0cFI
vVm+TEOf3sV2c2tw4hITp7wgdy6QfvJt6dcfbU1/qkirp8mOS/wh7VshmxyFNwpzrCnWFcb0fF0u
v9T0g+4LjpxFgz/35jO2uXENuSk8YMEzbgY4kVua3NEGcNAri2F7awEW3hktEuc8i9zjpFrnyfEM
DKG0qzdF2JgrAweLlxonGXJ2DhML+1yotr0smj3RhdYxbU9zl1x3mNjQTROCVybnMoQ/gIsSHalT
bIoxLbYDOVW7bABR5UBUvzD5zu9r342OOuVrJv3LPkKxHO+LMZ/3ZZdZm0XZTOU7ejdOo08ELAzH
ZnLCbEOrcLgfnO6JCZSBonFycQWLuOQGq8gDMR9KgjrxSiuBJYGz2mAXEMndM2FI38kxdbeeNweP
qY223IEovor9JLybbD+5heP0Xjq1c3QVCO45Ee+cY3FfxEwP39qGj8worN40dW5dQQAqdqblckmb
OH10wRQJ/1J+N7HsruKR9S6vGsJRZTm9zT0ZqjpkfdY912AyjdNbMCGwX2FSUA+qARphemoV+WVx
SzorOC8d5H19F7mhONoYptp9bTmyXuWu5vAyp9Wxzkg/BYnV5QvTLbgwG/pEXzOsI06suyH2854I
EoEBz0BivKq9sqBV72DXI7m66l2GD3XiGTsxgzTwUYzvJugW3OJlPeQjXGrArsI5TLrsTkVpxj17
i6E+MqhgE32TtIeZFg+Wd8ugt8INzWTrkPVocK9Hp/HuRzbsB45D3CIUHj6+d8r2lxYN/yleRmUc
GW33e8fVj2ehV7A2wMJKZzV4tbyonAnpJhRmc6pQUJzUFBq7LkhL/GCqO06JHd3GeZ8/+BDhQBNr
Q+5j4IjDOoA09Vr7TrsFgFYcRBLF70BgTZII/Calqzd1znVkQ/VdSaeGbDgPGKh17XN/2FrrlT3O
yKNZ2j+xF5rDCnkiVkLdtncTFC1zI71pBOgoKGoJ/O1t6HDj3GMKBb2oGjN5ZU+O0G4U/U27IBpD
7Qaf5hjTn48JfrkYWPCeDZI8zgV8R7mAHolm9XBWL/TH5IsE2S9QyGjBQ7qVPhastuuW88MEHmzh
SDKDTppVmsb+U68BTWJgzn8YqZlSs2LypDWBJ/E+VI73xD4SbOsvZOU0WVAMpazDtchEHB2bBXCZ
JUngsBgRBBJkpb4bpcK0VEyxcZd8ETKtL1jmFzYzr4Gf6XChaVpBMR8BIWQ/nE5lOPrKh96d8e4g
u9KnTAB3FVnMzUqNpm5ntfAz2wECA/M+9CrbCe3oTQ0i/NXFsfAzxPr7hiZJ7xKyNRnfMuOGLqno
6zQi1Xely3qzsskP+nDMqb2dGmwIK9tgitPLqQbdbAz1G8bXktChOexRg9H936RJqtAUyiJ9pm5y
wHpUdndJHZgvK2O01ZmRc37knkvSPXMzJrcTLjosU3GwZfRvvsITCp1tmZjZuEEI7+773EkuYYAh
VNmTXJc4hGkw0TbaszynpEXi6lwvg+1rfBjqJOIO6x9AEmadCy3P4oIjbIF8I79hJm+CYfBSq9u6
0ESclWjre9G33QaAeHCdG7qHURASfzfKtD62knnrqsjL5pV2YCdXSdS3Ys0grHrJJqsuIVcE8NSp
Y+afHgeom9Ac6o1ted/xXAffZFwW71XUVjsbaCY9+VTiK55gRRtr2nWsiO44mcdEmvImmB35pt0m
P6Cjo6wkC23pOduT/V0OTYxNSthPQRfHGK0LG7E3PnAgQJVVHZDe8J/Z3Gf+IbVjrMlZqPTiChHv
OtAYT0u3fmMw2N27CIRAD44WzACgbuE2MoeeawkpA2hyKX4EylK4KvCzGicASeFLEnTlt2nuvHZn
l/F41bf9RMwlvg4s8ZjACmlnR2K+78y5T15UKc/RhDA+ZoSl6bINPv4U4tyDe6cLzHMvnWiDroG+
nsug+NbLORv60GD3Cg8p44pGO98DOdO6hkvNaMqZ5LQid9nBQWzYgq5Dm5j7AIclfkoGw4M1h0cr
pWM1OzgeZsDo1LBmfw27e+v1RIPgVFygn70nf3qwr+OVbmlGZF7XfIuI1fruOVW405Vpk2PtBECj
aoIPbmJrJH+CYxbQ+dA1l0RMwljIdnHSH7UZ6HLJgitXNTG4LC32cEOga/ycA6h9xFoUM9R36bqK
sL9u6hHsici8BYVYBPQLOCMWQ3TyscG1u7JRPXbWAM9RaUXZS4tAuFkB3dMM1xO3C7c1jfytCuf5
KjNEfRpAql/zCfNry0mSj3BOul2RdN2hqJXeRYFdHlUe0UrJ5ud6GoeeCYto3iNbyTtbKeOnoK97
/Cr9/lMl/4sqGSSd+KdV8kNFR/6/Nu+Mq/7iCPj9gX/A7MDSOXgCXD9YEHR/rpTRnv5mevjAGEE7
8q/EZ/e3wGFtRisGdwFByd8LZcf6zaGk8yQHY8FMBQb5v8Gys+xF9vanQtkMeArLNIVAvGmZrvil
UMbwSfRXqIwrdJ36Ho5WsZ0dAKTFgiKVC5TUROFxsb9ApQuyVCzwUjToMYSjanicFrSp3VrFWqiO
I8sX+TRMMa+WCw5VLmDUDEJqVNsHxBKanAfgqfRhnwZoqjhFCUZZAKsGfsqV+IKusslCOaYOwBHP
7gmpx3qA8U5Cb20tqKCoOEOPah9LG9RJKztnM/VN/sOE9jpBfU2hv9p1R+JH2N8zfmGLqkDEqsFF
rgJ8tLjAmu1PeP3VFQxejTB2QczqBTa72ObYazxqhAjIZJoCpXUa8LTdAqpNs2omHpqvk2QiA5Lt
sEBt9RffVn6xbqcFezubAHCZPDOndpV7bTb+Ic+tS20KPPAd4NwCgi7qoILuKFDdyAevm8WIIpTy
w11nAt/lgqm2/gLkVQualx7ZmjZnA6+2K65oGWQ76RryVKRAfWHCUxhxmt2N5C6A0fji/7oLCphz
0YNyS8xTU/wEadj6NhSudxwdqV/LBSYcL1hhc7Kr8Fzj4yJWqIqThkkp3VjzSpehPT8AQ86yfpsM
lW98ZPkoJKm1eY9Puwdn0awIVWqZkLp001cG5xfYHHRaLsou/XMQBfSQB19xsAOopYZ9gUH2gD9g
3FNCl0BocTXcjsWC7wUtA14kMYq4Y8rQ2noFqcHFQ9uY61SMEDsgGxos5Wj28lXaO9mZBoFdGxuj
GMdo3ld1MzfNTUWoHGs3GGC0/S7gOt1is6/1WM4lhVfZec1rRSr5pZnrIcng/ZJ0ldL/ZKaSctIj
vXhfUoNKEnzkrPWwC+hTE5XmzHXTXYKW8Tk+brNvzQeD8Ak/2kLNzVn/rYhywNqZiOtHwjcyr3LN
8Ybu91SrHRqzkgU7N8Uz7IzxfhgZzTI3Q8S0sxIBMCsz8IJi6g7CtdG3LXDFSRtPceYm2caaJeig
zivGmwxpuw8AQv1w50jNG9Qo4YUi3qjXrCQKEU5Wx08hiSHF2UgnS6yLejJvZz14epej5QzXPTlz
JdyOsjwxuIsPVZkb22Rm2rhmVweDFMaSwGajGZ8zhvZoIZRnv6nYsTYoBKNbFU/q1lPw5jpd12sv
hq+y5w2YNyhl3G0RKcqZMp8PyVTWd17bAE0eFZQnqZhsrBwMoAvegX6vlaYhgxYPMmvNsXPloonK
VlEHeUUYggrYFDjyOz1nUFtcu5tWiPctusxtd+m1LO8UHJK9VM4qJt/lNkh19Bjm9XhV57XlYsuN
5tf/bIj/G3/csq+xe/zjtvHfNsT1e8Og/K8mud8f+vuWKP3fMPGYclGWs39ZbG6/946JdsWRRY/Y
diQBCMuf/GGRIw+W3Qm9g01M7NJW/vuOaFsY6xZfHSA19jJmeP/Ojuh+eSX+tCMuph/TpTfNc3rE
/Zm/CMX7xMpKLOrVYdRSDLQrOQKuobYF+7hUcA1LCyM46GwfxTozrhXe+uQ8MDbb6JyJ4aaxe/GY
hon9TM9wuqs8q3zQrRe+YTIiqnW2h5qJ/uweaJkxZVk26KvEIIpLZoQZrIcFFo7rZsQjTSRQYF8z
M47PmahY+kAY2ad+VjlZyNib0RRMEwnGGe6rcTPrtPxsC5TCKxlMzi4zWuc2pqF8R+3orDFBQAAz
lWGfmnBagG2eC7nFsGNspwgQaFqDZL8hRDas6T+G9hFhtn0aIKkf0bSY5ZbIT/1qFrypDTjE7iev
suCWnRKcWdiXiN38WhHVJb182uI9s49jSArZmgM58D58N+4hYWAmGYcSN53wgx/c0MWFV7pAVcWc
hD9mb0lWyEjMea5nQ/K8vLNnB9b1czmY2QUMOkniYxLf0mgoH+sWZVvXNnq6YnmJUHX1FqgaVi+f
oFVYtjT1hWJARaKrfw8kZ9oqWq6oekTIrmnaSUjHIR3lPRmi9ZuIQIqHOXYEAKeNKTZhIB3s6flQ
7STyB0gn8gjNvr7NhAru3Bah9XXqBO4BbG1NpUGWd+4laj/H8XAd94G1G2NNCmvi0r5BZOrfGw5X
S5rFxTqgdX8oRAQSJ0SCGCKLPyYTv46RJwSR9rKiF6S08TA7RCt6MhUnpx3gt+RZ72Cot1xEl0bR
8ZmFTQGXqO/DXKjXBofxc21Ojk37RtGVdyO3/SGMwt82YFC9lQ/W8H6skfBMkxM8WE0S3dOz5bwQ
jI0BIUzbb1Y4ti3gIcO1QO8aw7s/E+qYQZS/rmtbktkxmdHJGWEEHUhz7GboXmyLxJ/3xrUVGnpY
DyBrtrY5+iWnNDtIu2PsZi4q1qHuL5JspOwam3hwR7NI2CvReN63UkzOTdwaJppxO3cMc+UTuDq7
a080s72PqKiDcGWk6VATS8AX0RwmkuP9V7VE1hpdwDkprgl44vcxwPM7gd2rBcHk+zugGrOFbbtq
DCig4PbNY45iP3kG4xXAKOefZlVy+bzIMDIeIEOAHclC5KSkFie6a59jVZxD4h2u875Igo/UNVK8
63R0Ksc4RfSfyo2ElPQN50eyA7YBMmnu5m2I6WFnevxvZ5v5Uc3R8JR0gDKMIK5uyN9T27bmkNoL
MAlsWvQ0Ulwsq4xr6Mnzwsg7cHsbjySdhvuq4Yiz6l27qNcmCPpNkloKyMdIN737wkqUvIfDZCZs
trq3+s0EFevKgNh3rHoT2GBQXqoZOWfahscUBuQ68KvxNCQp7BMOLVuHPgQd+HE/GI7BCYOVJg8x
mISk//qCzkxiCVwpnTy30/iARjvayGjYk8XnPokGy2fa9/2KhI3qFq7CBa4o0L6GqYXRBtQMjqLp
ldNX92sPkigxk23qllcmoJCfTLnOJmkxr2RID4dxUDkgQe3fprpi0LXgyZy81XckKJKSh4J/NSTx
tHe8+Zwof9rnDtrOGL77DisaiGKDRwlMAOukaap6AzDgtQolOv9c3nKSA/2YcUS3yLsjBbvZqxAl
fuoZ5k3ToKqgC+ivkrb6HrDa7stE+NsknMJdBSANnwk450pY6jAjvFjnWhsnVOAo9PJJr3oZvVWJ
BdlVxMk6k1O5sVCQrnIOmM9DqoYD9rvuGzkIHRfGYOyjZvzsG4+I3zidtl0ziEcCoMM3O3MZ5XyF
dnkponeYoZaJ1RZ72MEuEFqUCts29Aw0A3VUgRvoM+fkh4S+ITCR9z2wuj1KlAoMUpvs8QUUXBXe
LM8Ts5IlLnZJ0PRVspxqFT1L5XLLukW4bas+PoMDUd9xooBhmDl+v9QyL3ai14shxPJ3RdsF+2rW
9SvYHvMZ7iiyKg2DrBrK+Vz6FjHCqNQOhV349zB7y5uWfO3b1o+eJIE6yEMDMhMQhnrnxgrFuOrH
LhMnd0yj6yArfNIsy4Ws2iU9AkkLcOiKTtK8cQZOwm63wJstYZ/tEEH3XMT0kWG8kUxRIceQtcxw
rUcgIOuo5xjYG09dbbbPXHHUQ0k/1Fem3VzQgFf344yKx06zcuN3ztHrcy4DZ9iZo9WuRxE7B8tq
QnpLjnFsQpn+tFun+Ik5q9h4MWGVa5Bbg8s+6JFNK9mx1+mkoOS5ifiGYlZfYgyzP4BARFvEzP61
Cq03I+g/EwI4XjzLG1fGVJprPG/fSsc1Ft9DBksCupUWrHPzpMJvUePsR/JYQ6//8C3l7ueKynlG
47y2k+lloihH0FtZKFKbd4whgGZtqE/xmG0bYdU/oxDUe5YaFeI5Oz1oi6ptbc0TwbpeKO7y1mu2
WTtkhAl75zLqyutibvrtkrtBkznSSbce4maot60oZtqAS++qaH/0afw4AVNh1r+GFmlDCrJ1fpAi
RT8Pz0JRXLG4Zq5aDjPKBwvfwFpnl4OoGybvVpY9Yj6qNvagzLfYkskBiLX82YiG0734DBkckTBO
WrAhX+Hdm5vFYQoB0JSnYCJtsTYXepatXqsIdfwc9KehJEU2i+ua5BCVbfxIE9EyTgXMsfroTgDg
Uk98S4Ypu8655nEYe+gTQZ3urbSL17WZ7kkark9VNz44c9wuEx2GT9pd93E6/+g4f647u68eIPzh
429nvuuwsKdNPpV663oVNWzZFruxr+DkGP5HGFkvOI3DV1O59i1UgnyN8e5eiY7ryv0oLABlydy3
2zpO6isohdVVr6yfshjWnAt+tH6mYkKqQC4J0lAPPlEedEYIfE1UTLgyqpw9JxZ5EcYUMRQZyPzl
9HgLyCzEFFUBnao2Vd7sk9g8x1MLGV3WXKLCj+CsjNaGkYA423X6bYRSdAmZrewpi11qNask+zPu
KyC/xkoSteGS3rpy2NKvDdWS3uPNT12a7JfDphLlLbDWCAx8cGXV1aebRAdlUajHhnkbDi0yNQhE
yN/WTQtgqy7emjwoQRiNjwMgGEYMt51R3nBaS9Y88cR9D18LnyzGKt3jIUu5zd0vEQQ6V5cwd+m4
12VKJrpXqHIdw9xF1u4SfY777M5qUAP8p/D73xR+jFE8LML/uPC7xNWPn/91bPP38sefNUO/P/CP
sk/8RhgsEDz7D43P3+s+KRbKiWP+TUu0dDv/n2KIR8Be8GihQtBYKkK2ni7+v//H4ekcaAUYaYnj
+HdKvr+VdH8u+RhZYncGHkSrlvxS+Yt9XiEBp30fVKjdWsKNCTBD4Wp1xLb6AYFUlvsyFFrf5EYN
gK6vX/LINY7mIM9W1ePZK+aY0Rybwn2gi/Iu780nFr+IPTlX6a5y0O7NvWEfG8G970yG3KU07wFj
yTMya9jPo7gDb9+8B3ZxAyj4xjaGfdjV4aZrCBPoadqxAPXY+Jrkszf75FygyVorWZdL902tTAMY
ElIQOoXmfFUF5p0nqMaCZnivRjxVbtYQK4UdsumSzzaH2F0QpL2VlX+WNie9RAJMjspPZpYgIDWL
gIuzJ+mZ6Gc3/TTfOXCLzYi/1aTGaoyTdw6ArCpq/nC77JRr8VFJ70VN7Q7Uer5uith+ZmJ6SBqg
3kyggm2FHwczlX9mlPiS6fxdmrPYmdFwMZvsZvkGugKlITKRz7QGKNdGkMPtnM3FLpDv9pFkujPo
x8geLj6QqzWJBwxd8+BjCJFJLrs0Tp2rrLeq44y+jQjOli8GFTOS75MV9xYpXCOu0Oky1M5LbGen
aMzfG5W+U2CcJZIRwjsZdDt8IDBlRDFMdw7dsh2BCTsVYA82nOw0O0RhjF0MgNWKUlLx+KKsmNNB
CFYNgr0JiisLoM9T0GNjgJ8XGct3GRfv6CuGlYk2A4FURaQSr4UzZQLrP98BC7vrLGQx8XzFwlys
DW1e1ZJZos7iTzvnr7kiucmy8YrKzD34VeCtYJiqFRnST3PYhRwuPZRPgW1sspYX0oQFb2JyYa4b
Nz1V0/zUOOx2sTs+4iInsbCkqRHjbAgrkEd6CLa5NX741XylrShZpzGpEpmSL8lofqd9exsMiViT
17SbrO4wo2A6qFE/Ul8ekqTuuFDtQ1TwG2EFzdf0+TvU1/OVV01wbgd+z4BWyynAtbnltNWt2Bls
fGjmUxmJj8CGskdkeEnDNz8JqR9V0z86Y/5ZmCmeD/bUDej9RzvElZolHTY4a1HMIcxaC5EkUM/5
3kXpnUEvvFSqBBftuOfadeSuWx7H50RDwrR4sL2XBBf6wRu5HA0xnmvLqN/SkLJXpvG0aYxQ39sk
EG7yMQIrqBzqhQA2rpKTPiF30ceWeK/jqA3jNounHBN3XdyWRj1hOM81MndF3Wjk9kcn2rdJN961
8PFyc9VUZE5uGo4m6SYolE2/Zx7eQwS6xiqqSYLbp44qn0AHP5H24YGBdrDeEDqdQJkPz06ZvTU2
Ct1szJGKeBOTkGRTdxPpw86IxIoC2gM3PjaMHysky55UZzpHdyVG2C3F3FNliGjd9q671b37PpZT
81GWSKghT8TbHL2MT9rGql7YkQW6lg0E/vBOdCh2opLLf06tD6J9gAWoAhuyNtfeaAkCMOgk8y7I
+525DBUyk80IK+gWCWK/R+QRrqZMvkjDO/eWGjAHNp/G0Fw5Xnb606bzP6CWfkE7kT4cQM/ymagx
HnPRevyi+eTQjts8qwi+oMND5d8tScvnxFU3cyi8fxMjs7wamCX0147JpPBXSAY66r70JlkeSA2t
NqXAKUF2+sqzWdD/+eeitfnnEd3yuWzbZTbMYAk22K8NyQGaqJ2GdXWwuuw9WMwMy3KcigFPbLtq
qyP/Ze7++Wv+CpT5ek2fDRyJL8kY8pfvMrLLIPYZWBymzo23bqsfESTla5xOh8HAL758XtIKr5qW
1e2fv/RXxuxfd2M+b0AbWErBQPJX8BLJxcMMp6s8tAVs4LQqfGRnxGWxXFwx3MsOZjB+DO2oUcBp
fUp1y30bkJvTxNNH7JH9Vs5XfYT7AE3UIQjgQlBqb7ExXw0ey7fvWRBG8cmrKr2hP7krXH0h+P3J
dGNKutE59zS+1mNVBXvXJUQqovMMz5Pl4Z9/Ug4v/98PSyPcggskIIX8SsyxIFEXleWUh9hqd05l
3pnBfEfdpf7FN+qCsfsfXgg+kFwAtUyf/npnBIPwR/6QaxUx5BGn7N0kEmeLncdelV6Qbigybjrg
kve4vu6YwxX30NqStTNHn0qzLi9HlXThKaDgvYpINFiRkfKIcetsN3of+yz3bp2QaR7FJNmP1vgS
uXQDi8iqt2MyJVe92bSX8r/ZO5PtuI20277Kv+74hxaaCDSDO7jZM5lskp1ITbAoSkLfBpoAnv5u
0FaVJZft8tw1qNJyic5kJoD4mnP2yfSTbjn2ezsRxy7xETIyGr5kJPotTMjoQP/KtwjSdq+NlCSa
+ckH5DF3isOb/XE8yUMck58SFcyTHJY8GbJg/I7zrTc1zsq2+XcHvvGpldmEh4Ya68+/sP/whGEz
wYQajptnQ6/58XME31M16GHLw8zQfSknNE82zLruyhidw5+/1s8QnuUOZBMi+LaYGUBX+/G1Wpu0
NIiZ5UFmw51QyZE0ub94YL7fST/daVC3SKVZ/jvAevzjayRxAxvXNAlfDIZ6pxKYzyKc35YnPc38
hG0lPGa2OBBUcQ2ZOd56ZX40dPhRpelnnCDgHwqmQX6eOoch5RCPA55O9VRcWVb0bXZHZ+uFSXbI
HXifbO+wTpqzOuWJCze7fvQ7/rHLPOgCUjcNHwTVFQRDDNoBixa7RRHgIFra97rGR2gn32TJJdgk
2RXGXIYK0YQnJaVABfZPhisWz5J522B2d1UJExXo5y8d4B8y4ZYYw59vJL6LgHkGz2Eh3uk+b693
DGrU//0/1v/ibOmwR+G3tsgcXg1xgSes66ng6TmvSKPo0BKBSMsn/5pFe70OFZrf2SpuupRrOczK
LX6/fjeGi5XAtSoIJ+Yz3kxn45us1bPBvQ57z12DVgdga6cbRGMGWSYAa710ejLt8W3GRZt4yb12
qA6RFmGYNHDkxubTRCG2qsO43jv5uA/q8S4izHOVtlyfol4i3NwB/o+BiavAk70HHf4U1O3wFxyw
/3CTcGYs/7EcQsQt+8eLaowwvnYj4cM4+zeUOEDBR96OMDFr1dFffCNQ+X7/lTD0dHisWYDWfndP
NgIZHRu58tDaqtxaroLPF6bHkJMqsPh+IPcyvpxokAabxxSKieckyq/cjAKwr0IXVnFQw3kZmm3g
spCHNwL1YfI/q8w6GUyf86BQ6xhYMSEEsGydWr2ReXin8+mywOm6Wi6zyMlescRTpRJSls7mVdPD
4iGscE25uh261N9hMbl+by9noR3WN/xFCAFHl7E98vpx2NVh361yIOAX2te3701QWDK6HbusIrtt
fEg6Gkmf/Lr13NDqyXl8aKGnr1jirAJneMB1cYsx7viOUrK8nigugq6WPxjoxyDBLRdk3Q87iyEc
CKPsSmmJwXB8wOxNAyEzg/upNtZ5Q7VkhumVbjLMXzV/uzXkcwMGf41aqDkFUr+1XbcZWYSsUVtc
oSBmoaUpxUUuntN4uBsd4YLskIehLOC3pEdWU0SmR9zAXZcfaYr3rL3Qf4CzWhHs9OSO3VVuyU+x
Gkskr/J6UANyy3ZiFznuWcclMLrb6tKnss878cza6q/OY/c/3N7UOshBMTBxRf0MJMsnJ21ghxYH
5U1vpRrulMm5hzFhSVRKN0v99d5qV6h4EFBT6b3f82Xc7aZRjasm5cca0DhZV6ZbVKAbf7GhbPIu
ata27Zds2PrpgDEJ5EUCngE/YrJtyjx6A7YUXNUtK5I54lwk0i04lTzL14gyrm2DZ0zaTU9479gq
QbWDCpP0ax0RupH7VNYYFmzOw5gh+TqNKLO9tH+AbROvWru7a31a0qDPr9DL3wlQF3t8TXqLB9zB
2jlf4s1lY11AziZkaYUv581VjFNb1lIe3QGqLvcakAXZO13/4Lj6dqnmO+JCfjlf/9Ea/oXW0Ebr
QM32xxO226+gxjFovZbJD1rDX3/w+4RNfHA5xS2PWu49HJdn5XdlhflBoqdB48dC4X1k9tsZG//I
Bd5qO9bSadAL/Dpjc4IPlOB0U/DeqMgFBcLfERu+90Q/1BueEI5D9YS5AsXhz/UG5abCdWtOB4lX
CxD8ElFA7MXIFR5qOnpOPMtZQ2Zvi93YuU2wQi2GK3jx++/mph3TdZzD/Ifk0eWS8YYkekrxRKT+
fwO1HYKhcHksT/SgjK+0xV7Il/A0DAWziuXyZnaXsDvDUTAQPPIQoBvFIRlfbRrPe8Oyq6dWTS2i
qCa+tnxhbj2yHh5D23Cw4ORevG0DAgsw7BfNfZS1yO1MihV/QwChh3HcIc0OpQZz+YoxKOOeOmDW
1uuQg748JN6cfDUojd7G2UiuND/zLCe4VfAnAnGKi5zRvuUpTkrMjSikehnZ2wrdxG3gR/nlwBb9
hsCb7moYlbG3wnQGGg6mZ1V1g976TMIg7UXw4yUfylojEMYzBFwhLwrsUUEdwr/KJdS3lo/ZMjzM
er0dm8cSoPm29Nxl09VEWzvgkxeJsBB/BMVtB5NwR6lWnM05r27T3m9v4tAX7HXNrDxKj3Yq9YGz
ZSMZtdSZrGExVlyhOSe/bPLckadQVoNnwVb40fK87gRX5Jk8+e7eUgrej4/EMt/YRhrVK6aA2b5s
e+dJ55kNdMPx9wXIA7xXGJaJS87gwzsmU9fF2S3loO4Ih/BJL3dDeWRyan5TFFlbUVh33nBbBHm5
UaNogAqZt4JAoWqNG9y5JtW1f7GmOnps0dzfDKyh11gnt4byu7UkwmLlxV2xd0qdH4O8DU8BRNGz
NDtxlQn7YzIKgtYqM4Pt0k+7kgXP/dSTreIanB+jWYAVsrp1lqXpXdg35g3YNG8TajFeRG61z1LH
3xYCOUfcm7CW5qpYPPtVSGZYKFFWFrCOxvGNnAWDCbLAmxR3uXXHRR6taOCaC0VZuZrJqthaYDU2
GUXQBiHNueJqI4mDfDiThQkGVJcANfU8F4lki+sZu9h2LdhBPu9SxXId9cymrN5KGOPGxrPwvOgC
K0lzJ/O6vprQLh8R0xAJaMQTu0R2Xrlo42tnwElYctlSeruTva+nmAkQ9fdihwuzde32cot9WN9h
3ZCrIUpEFe1dpCyR9Uj6iU525JSNAO2kNQumXSlA/ti/Q0iFfxYWX+D3REogGLmXyjWlQIKYxdaT
JbgWtqZMk0u3Nb1z58dh/FGLGcBtb6W5syuDinU4MpyJ1x+S68Cf7I8BuREmAH+rHdZtyEBwKxBU
yWcCQ8r0YqxsAvPyiviylU4x6pb7tjLa4X5IEjHed1nSY2CIIuxR15ljDulLlnXtXCK5gpyFP03S
oQKuCcjLU+R/brjMouilwC+VM0q1Fu6dURVcnkx+UUZOs4X6BsAIvz5qHC/a5GkJw4zSocsiZi6+
eAFcQDqvlwXYC174jIJ+WAGIIIKrKx2yesow61DVjklh0NZHCRAdRKpd+FCiBmNo2mBVgWrOZp0b
y9Lb9+Pnn5P6r05qgcjwz07qm/ZrVJU/bMF++ZFfz2iOvQ94Ndl0McoD9rAAYL+H29viA3Unuygp
4NPyt/59RrsfOLgDfg6/kPm+8Pp+RrMHo9XitnSYfHrCNYO/c0ZzEfzYT3EnIcH0UI9RDtBN/TyU
ylQ/ZyMGy9s0C5w0WDuWiYmrjTL3JgClJc7CbVpFAUkA3i4MAxZ0q3FI3HUWDtUIhcVxLQSIGVwq
1SVco3d4J41cf5Q+Y1mGxjhlVvVQZmD8SnO8BUNmfinI4MEdyPYNCzYhIwSy2FQH3CRVbGf+sK8C
kpOYrado3ktyxaISnhCaFf+zYRNWwnQrOhK21KwqhABr3Xn5neQ83INqmTdOkJs3WZZUwxrIBuqk
xm4LmsK8bnkmOsJ49EzjMyOyeFMg6gLjFXjXwC4S9vJzetIZ1kFvkP2nMQUDKzjUFxCYG9+1np/h
uK/0dDv0cxhsanss2q1T8xuTmTkTAauavCYvLY4vG05nhBTRusNE/zkB4vSoBjdOr6WtjY1Kau8m
aU2ep1PChm2du9BBOvhiyBkDHZC4Z3bJdO/JbgnMCevpmQDpkn1LQBo29u3o3hNOGDAPxl24Bkg6
XCRuGF/SgOtn3ERkhblCmxfkAw50upkqkUamhbXzOjeOVuRN1x8JZmmZ4TWpIu5yoG9TJbmw0ADh
JBfh7N/42UhkGtI8Lol0Tmw4WhobNlktSrUbN/eml66HrHTLb2Kb6OeGQiOfRJyamL2zVSZLtoJ1
wzdM12IbR8yGVCIYiERkzEIl7Td9FXvnhh45WsE/iVhCdNUZRSw1WcXI1iSB6WzIYNyWRDwdQwGD
YdW20v0y1gHQAQrba8+2ZhYUE85flORT4Fu7hgXNiQIgna7Msje9+ohxfSRtPJAlYZZbPgjQmcUQ
o1YX6C3YIaL4gtSHuAb7KZ5m1AV9ocSJGqvE7RqXFqEX4CeFs6Sb8umdexhXCJGswbsv0CGNG8/Q
QQ31Z/DIiK8UrsU4YDrdmlSPa0drPOEu/NLqmFZhG5xcFJlfCvZMVFO5l3k0dlNhnAaEFESU+bq6
VoafnDAQx5duWI6vdhFDmsjU2G+nmjC2Cx1NHOhUN4TGGLlrxocpZVMG6U3AAOwAMlrrcY6M7mC2
hbcrOTRuEz1Z8zqGnUTN2oYFd3boe8t0dUo60uerflzXgCiG0wyor+EsQVdacdKQ2jcUBHGapdEy
3DPKIELIay544qIvvCs9FyOp5tLctxkjiDhi48wVJ4xhnXogiFitJtdGVeXDDis3EERpmW67KXJ/
fLbR3e2BYjdITE11R/htOp+D3ngz5qDknjJchNI+LhN53VX0FLuuiYtuF5G7+qxDUkVW/tTHEG7Q
oO0FmAeYSaZIQcwYJW46nkTTvWig7l7QYHXNOsGf4wLYjO2lcUb57GAl+cbO7FH27pIBKtV8P2T2
UB9GipAKGdikN35tQFRQCtNDmNpnCK3cj6EI8OeneC9XsjfLVTY16X7Wjn9MYbShR4KirE/aGqtL
z1El7o26zfa+H6ptbkWhsU74rshfo1zG8yGcM5tFc9g5PWxEJvX2ZeWW2Gn91Ai2RlIDVCZCxXqo
Z5FsTCdHm0l4epR+bhsvfU1RAj0C3hhelKmHdgvXWXCvCT1sjBSEbWExfrpoowgusNOnauvGKmov
+QsC/hkMrXxFd4hldeXiaATloNADF9h6oQSZ6CRyAZcBcSrgDxenlnTbiIXCUA9wBFqnIsELMyTR
rbLoxVVV1kgY/DLMHywIvU/DOH8UXMLMTBVhG+B/TPvg+qN3XpRzG0ZS06az4+bCC6BVbcsZmxR6
5BC7PZqGO6gI4hpEGmVRAY7DuhrBA5ChN7vp3m8q57np2EJoPZDlhmrQ2lhJmPvrgfGwWvVDqvur
gtyw63myFASUCt4G4DYdnSlxQ5jYqcineUK86HWeTNfCCKPwCNFh9K+Fn1m7f+qp/0pbRA7Pn5pK
buKk+rGaev+BX6spfxlrkKbAYUKWxzLX+Fc15QuimJgyYBVBcGQhHvp3NUXJRIUDWJdRyfs45N8T
D/8Dh7tJa09lxI+zKvsbEw/r54EiWQ+Wb0uW0exRWXr/tGAJRyPiTJHyYtAmch47nbO7OIewJRd2
lzNha6DImncAdYALjhpget7VLwG366OEV/Ii3FR9hPajPkbatH8p4v9wnfHzYpl3Z5tMg3iDxAWx
AvpxUh/QyIfWGAh04KJ6lbGAamvG5amUmg6qSfKJLYI5rBX8TPEXqzRnGXD9uEtZltqWwOdjEokl
nJ+WkmFs5zSJCbHvUfhcNKQ799ArgqssaKvF5i+9E7CKkiny5HqXWgTJo5W2ySc9l/MXr1fNsKnn
yTlGeaS2GardfZe3PXrXpnLPXuzDH8BEIYEIFt3Jqh34JJgyQduwCUl1gWdFDKq4ie3JrFkWLkeZ
jyFgNTKhoIGDqkEJFxsNnk0kukPq2i8ARTKoKKRSzhhPLj2FHxY3VH8XoyrewS8qFxeC41PoNUEQ
r/ENpuhzhfnRaFtjS7TvQ88kGxHY3PDE89y6vG4pdbYGFgucNJUzHICgMkkxZocCi1pqNXvjwJyY
Bfia8M14XdBfPiN7RBOGoh4W3JiGG7eduo/Uu55CAZaP4GutWEPfkL578J1sAmCCvkQHaEkMCBwA
5Vy7ueNETc+mojbcMDM2X3JyvTaA2c0W8KkOtmPvtMkOdDygiYRb6U6HfgShu2ncfDWLuHuwKNe2
ZeeN/QU0sJw8Sxsnp06Avq4tZ2RPjLrW3BVWFuJYxFm59PtuzfBNRLNzWeqWczKKEtYZUCKWXRVh
epsa4sxBDrZtYHii8BqlfGb95W9j6Za3uLP0TkXU8MzHYjwBCPLJ3CQqYWcCOtq1HfMykEREn5OS
/qWJbYQCODJQ8Qwb7tTggkCZ4m62p8FZdVXPaoJQ+o0vO+81JsTpMIPqIpe77g5T0hJW0NkdTitM
GROau0EQgjBAAV8cD9ZlaPj6SIUZPsE+7g/+GI8MEjwZfwWdM9xYlaUlVBmv+Gp7ghRqG3jHimBZ
7FeBFTXJimh46aDVIXRpw713H78PGfpfJg7M5N3xHs5youtV44HZXkMubyIoD2FpYaHoMsKuCQvx
V12b7m2zGr9k1Nzw9nEYQRmoy3owrzD5tsnrQJVTH4JyEPYN1Xp4nPvZuchNJx2eCbWMgtMk7ep1
NpyuBz3V0wp4VmN0b2XYp+joA4qsNet6NhZd30ItpVAEEjlZ5bRmT9IRMTkYc3KPm3iaAN008KeM
sMTiVhHUFW3aPo7qTwsvHGesUQL4wyJGLG00ZlA9QdZwFKA7b+MxqTeN6VSvqvKcCwtWMZe6NquL
KVPZnYXEl4chBThYjKS8wcuNDrPHerU24KhQXy+/G9Moed+GMwa+RioSseNBqI9dgo1i1SYD715H
3nzA54JHlTzOFwIgqpdxsIEtBpIKZsMylxEds1htsLXW/WczbXvzCsyENK9R4Tj9ukbn/NqqHFYj
pdK8e3+UB/zmMUHtdIqs/XiOZkY3XENKm59yBdwRm+/ozEuMfWiHOTJ5jPfTq+z71qyPxPCZ/A/x
IIHgOpqsiNzTyiIx7hkmVZ4gbjZk+dpPHePCqZ3VZdVin2iUxTvGA1UZu7HviBEXRlvvG9/ObyYC
W0gtXfwoK4UZ8Mxoyr4RVcWNBbgyv2ll3sAIYyopN/40DBcaHbe9MkmuLE4FOaEpj0SAIuz6YTmV
luUviQJQh2mdZdhvStV6n4yhHLH+sFEK1jmNPTkOvjuR0BsTuLeKG298qSyjIgNiCooNW/tqFTIC
AcOhMb+P2GyU1T06enQhQAap3FuYuc7kWjn5xkCrM+z92Mfka/lsapFdYpEWMg1xo5jZVewsqQ8G
LooT+veWRWivcVHFvXyTQ4kobnCseMceeJvalTETqy31SeRpdQl5ND713owpoWv8/ELjJmZsqVsK
eyOHPYqkxMOTHBoPxMHxFJgJ6twILEHVymoKz167dL4+i2TY66upg061LwmT5+k3uGm7JEUD8Y6k
2OmQB75iAfLxn8Lxvywcgz9dmd1k+SuN9I/rMmEvP/Rr8Ugip3Asnhff915UZ99HcSaRnKbLHMxb
JOvvhdt3J7K3/D//Nih/X5U5H3AfSw5UW7zLD/9W4SglhetvqyOLJIYlCTSgfsXEtNShPyTitUO2
qJyt5ig6Q28cke8ASnc7p+j8M3wjJhSSHFuUlyqe5TZr3d54jAEvfMkpeSs8NjwAZlIiCui0e9xP
TvvAYCa/9KMgSW87t2w/oSb3XiTEvWNssV3qxtRmEZW1PHzJizvaXLI7NwuATmIsPqV1Y1QvJYhl
nvkkVe3Zsu1R6g3raI7telcMYxu8DAnot4NvMlFqu2Zyn4dR9+j3cHRDcl3csnbVia2DdqhcB1Ht
cy51RvwMwEMVBwhvWbSrVZ+5pw7UToerMS/wFnGXJ7FeFSPxZ0wVYjgr3s5v8rm+rpTi1401T6EF
DgeO6tAp12n1tqiaJdGtlGisgAraYQApM4O1F177oIX6hfjP59mskqnocY6G6AJGnDbYvkkFQcf6
No65GmfgHMg1zFVWKon5ElonA7aib2eDHJO+dIhl8G2jYOoYiBC/iz83grVmCtIZ6/OAeHbdIvCN
vQw7a8+S4cscTpOS2boriJPaDDj3MDHBXYz2dqbD9ppgpMVfULa3ZuqHqzkwHGasAkoZ8d8XsWEM
+wjZ2X2GTDhZOYqQ4gECw9nKR7lzg3p69eo0244w3fBNTvhKK9XsBr8gcpogZwDSorioqq7fAykD
2NGUpIJAseovfGKMvT7OdkVRIr1nMngjbbBSQ5zrjSuijDBp6pUUI9BBzUF4bouxwFRnAEmExO6v
ZmOob8BOP2ZVEZ2dqFG3Yzx45xyS2Utc+PBVAys8tnWsz1wP1Q7AX8LJqEOg8tX0EXm0Ya/HHgh2
6LG7GK3EQ9adhU9xrZ0DwmfjBgWa7lbgywB3eq1zCgm53hspBjTULkRwPNWNL8G/5O5j41rlPUZV
/KBFGEd6LVNYJMh9Wk+vUcXPFyXyKDKhO1VswY91FyMF+n4E4PjEysi5DGYwyiurluODCCxFT0DU
QLogzvNvFjtAEvq8mXUMS4Fym9nACsGsyFv6Oe8CwvND2ngbBavEQSekvdOycIR0l8z5ksjVDzd9
FNmXltaolgUFcJfijVv1xDmeqdhLttG63A+hV38e7fij1bC+6nLfP/JNg32rHbEmwsm/mqdcn0N4
A8dS6PYhspz5uYeXV+yCUdtvadWal8ZccpQ3jeMdIRIGO5HWXxfa8sGSZrPFKYj+DHcjzhe/fzbd
NP84UWB9RJufyLVs/Oxjw5BvM3IaHxgbQW9EsbwNvLHbJWQ2jBUsGpJ9832KTP2mDEp5HLUKiGSY
spSdO9ElN1aaMHeXMx0UbWFyW4apPmqjptasANxwFSOziqWv81XSGWoj4FFuq7Gv12PIFpnPpVt5
RACsI8OErqPGY0Va4YZG2n4SnuFgIWsfk7m9T2vD+6JlBXmWAbkJwGSEjbK2Gas9eG0qLgtzCgm0
oMqiw4YynUQXgVDeFb7vhlujV/dz7sPkb83qze3hrdTkhN0yYJ8/N2OFRNdipwGmCB9plEbiMYpx
CrhNbsNcLJqJtCpi44Rt9S+dNDYoeaJ1mOF5nTOLeWuq2yOchuhVESz+NR8pldXQnOw+HDHZjXpD
eIDzjDQhOTikiPgrPY7TydbMTUXm0r91Hb6FVSbw9Fnw0Xct1VUMS8JnWJ4q2G11Z2HpQAKBjiop
UXeFkJkWOFmqD3bc6btqFApHfzQ69wgn/M/ZWDDu65PeBqee4wfBVjvdMfbyT9VQytdeIr5ifs0E
nzkyz7nedPRtZJV4uWn31MoGOkxSjmU9TOzWr4mponuNesCBliPJblBJfIGWe8AWNZEntIgtrlVC
BFUwymrdmfoNtVl5Z43udBEZISsIhpHrKA3VhcwgmXfYHE6o5bB7+LX/JgCbf6sM8SWpGxsM/aA6
7Bo07aTNbBt8StzkRnY16ti/CiAYnWKzohRM57d48aUChMXKqPVjZbb3kHjMtW+14OxCOgiAcvEu
YbQE6m0OcGq2FbpNO3bWABgUgv/4Os+GaCf6JNy0ZWt9TBop9mkkCQlpvLd0Lv27xlYs9ykUHyKP
hRgxU/Dd0qzY4i6X+ZWsMGNIVQ7MRc3oYIx6SlZu4XZ7YVnVmSu32JQE990mU9V+aTRQhJVdWzll
j/CfIjcUR97htLHHGsM1QHjahUwWt0VoSOwxE66AEmWhySRpMykzOWGG9ojdKhms97rfCMzWL3bb
xpvcZ2w9eNmnTlmf06bO1ozN59MwFhinXTXGt8Jv8Dupiuy8ImbR7Wj1zcLnsMXS1N+npoujRIzt
lozXbIdYx984+GjuSbJR1wx/uv0YOA3vImlvhih1rG06YxZfCbuA+9XGxsXYX7aJiNeyHD+zAss/
NUhXdtHoZ18KfBGEEOBC5rH3iVXi1zZL1AVoIo9UnizDEMyfSN4LCEeU7gGnsnlB5ojYDIkFWKlL
rNNcG+lbkPrs06AkYYMvDRjKYX5Ou5xARpUmu7pLm4uegmTbk8l6IMdH7TxN5WXAut3DJoMBUeBt
W+W6bjadZRhgs2YiKOpqAG6pyrdOjsma9/6Q9BEcySl2D+PgsFuQV7MA+VIKVo6sDu1dZcm3xqzP
fe9TOiQlw+UUeFVrGjAhjWeU+RBhCcvbJdlMhZGbpGCZ1TU6zLNnqj1bz/0MEJVdWDYuM4M738Cz
Bicj2pVt7a8aVLkrNyHdR8QxmRQ5nAWBqbAwDGz+etznbh8cYDBFGCSKMzlet1ObxFilTOKBK6Nc
w2/BythbmyzJ8r3q6mrTzXW5EVHlr2TcW/sSXBoPYc+Bs6xtYFSG99AJOznMaUgEkrS+NqFrbAnj
QFHLPghKTi05yLKY88Dpz6NtBW9JMTUIrLj8KmVgyRrKs4vilsN4xuwneyZyQd1f6KINDsBqsUkl
s38suumcJ/KTCL3Hf3qp/6aXghf2p63U/8tfP7/+2En98iPfp/CM2sEUMsul+X/36f6rkfL9D0j9
bIdJ+vd5+ndvryNppGiwkDqgBXbfGf3fmynzg20LJ0C/5+IDgnT4d6bwy5D9t6pD/i0wFhf7lO3Y
BBv/1EqlVm0LxZYfGwPadxLviLXoOewf3q+eP5ym/zzrX14GuMOShoByGDXvjx3bbKmWYd5gUBcL
64Hyd9o4FA43xTgA8fjz1/pJpAFRiJUG6BS2J8Sli3fDz298CHwXqQoGJ1xiL4Mb9qbDlSsxWIoZ
PFLtFkCY/vwFnd+tMgKJ5pAWlxWtT/yLuTSsv3lJnSnZUF2HIN3aMGIIXHWnqu0BAlRGUcm1H4zB
k0kqIvw7zFckDZA+M+1hlRDA1UhU63LglADyAaOjZlJ0CKplzTAFrfm51El7amBFQGGJgv24qL0L
ZGWcxxpEHWEM5zzDspAbbfdo0b0eg6Gtd0ZYJNfh1CXXrDwldSCykP3UmMUFO3NQTxT1ZxbW89eA
ihuQniArsI6uzH5KtqOXl+u+zpk9wtq4EnT1/jpOeTbZqi++zc5c3czOmD7ahLiuSjPMd5LgQALa
wN8u4qyDWcHdb9Di7/0BmURL/O+WsTsHceeoS8/qqmsexxg98sx5NfPIOBD03YDWNcZDA4SGE1AH
IU5mw67elF8UJzSW+hxUMzF7ZjP69NC+2JnKbl+SzMBas9Fx66FG9ybCadXLstmZFEHNdbrzStak
VMlc52sEBlBtTacoP/etV7+khGJ9THG03wWRyVpiMWR/SX1VozYNiE3AYzrBeDHSRO/awWeTa/pO
/DmLc47MpBT5jZnj18GyHFUncqv7y6kvR0KlZ6y+YdJubKyPRw6xSCEbTeVN4lh3MciwdaghQcZN
4MINMduXwquGXaXNbucP6CSxxLrFl7YoYtBq8dvUpvUmcgiljhD/UTLN+PG2ig8HVkh+1eQFC2PH
Ns6wruYTeZYwvpS2sgu3HExsz0mKvtWojHsBb/gixLZ5GMZSbZ0pyU5mGvVfIuV2nzMLVcR2jhh8
EFCQBEc+ArWJQ/et6fL1aI3tdblEDWkPpigTyZWbCeb8nV5lWfQYKMKhGlJz9kZNsh0ALr3mTKUG
s4XJwofACq/uLlNY/Q5GcTQPrumnryit6OMN75MTopyIK3fa4kdu7sIxt09s3W8J9BmZ6Pue4NLm
7sHNP1w5KE3RLQ9fdYFwU0Kuusrscv68mJDIu6jl51pn2Q3xEzZOm667g45CCHZH9QkebgtD/Nno
W9TVTGi29jQrHCgzYOWArQJRkv06soJhNxXiXNLFe05Y2Yck8xk14MQecFOWbkIHBX+jrzZun+k0
B7FaM+qcVTpssqjI4P/bS7DmlDdkyfljPukLUh4jUiNjdkom4ZsgGJ9QqTDeWGm7V2PEB1E1m35C
c/sg2tSPOmCQqfaH8cGbunhLn40kUk5xm7FByBCuysZcenS/LPfjMLveszZE5O+8KbNB1frY50Fn
GZO/U6nCZb2Kis7dQU6do7sBn5i/c+pkiK5RrvVIyoq2HG8j14h8POjk/caXAcQy8EIKjs+LXcc9
+RxmGYKZHluWZk9pj+l112iekV88HfNFxZDUjGNGN9+391nBmqPZW4HKXog/z+7BQCT71ix5DFeF
hwfGJIzCCydCZkPHDtkx9iSBSw2aesUEDZm2NCA1yW7h7dkYbBgIyINdGKa30hneOCRGgfVgxxXt
sWqWf+wx9LiHjjK+wRdclmsg9EkjdpwLwjx5XbJ2J4Zd2D1rZZbHRNPRQVhYRoJNSLipQaTsZSME
raLHwGv3bpzK26TcyhqzSKlMAoiNCU6dgcjvk275UwOg5R7/GSp1Sui+3gw0CaDjRP1VYB448UaS
aIdhsLqsGfPPm96NciTz01hd+GYe3OQycV/zYmEEOkAjdqHyqD/HzMvIsSp4bwasfUYDRld8s/02
f3LMjrDBLHXnDQKU6j4qYOSsmPj18L0qlr7ct/nmnyrwv6kCbSia0J//2IRy9cqq7WfEyy8/9Gsh
6FHSoURlcG4KakpinP5VCHoBiVGmJJMJXzdaCKqn7wN1TCZUS/hd0QJAg1tq0e91oPeBJ96i0pCe
eFe+/p068HdFE3N7XC54N02EDy6c0B8qmNLsU8Ak2XzwIkvOPNVEeYrQzD0Wi6o9iqRc/+bjuf2l
xPyfsi9uK3JBMID+rvCkvnU8H2s3ml2fmfSPL0icNA+J2Z0OWqft2TSGYe26Y7L/81f52aqP+gVH
8sI9leDhf+ci76Qyh0bGGtl4g0fO1s05q5gTJiRybE1j5Nmq2nEjmtS4U6Onf2ma/rjspRj/qb42
LRcwATU22UB8tj/JSAA/kqI3ed0BU1muyVUnAQWrjHkYGLyfNHiUo2bgpfZTiE4Lh6oTLuHWiQHo
CbzCPfngVrR63yYzbeD+jiwsLf48ZsBGMv5ujuUWxWRuQFvVdUp+ogzVoo71p+lb003ZnZP6BMRr
fz4whlsmx25DkrdsnsOkmfbhUFBo1pFFglBFeAZpTjbL3//P3plsSYqkWfpdek8eEOZFbxRFZ5vU
ZttwzMzdmUGEGZ6+Pyw7uysy+2R17WsZmeHhqqAI/3Dvd3WFcI56Vd42JCM/EYU73UP2isDwt/KT
eowCpq2H+U/CjmVHTNLwUvQs+Npsqi4R87+gYfOOpBLB5SWJ9PojSWf5jumFPzhOqX9pscJjSXWi
qz8w08ccINc1tttVWOXxmIM39XBM7QGs8TV1txWYklIBUm3GdznVyZ2tlupSWz47c0ICybxy0+YB
zSR5XgOT1yDrXHJ2nWS5WcwJFKdejluTkuyUA9t4aEuSFNmPT3tHGaAnu4WPY3bDS6aXw4vKFueR
uyNCznQRVgKuQ0901vdcjzwPSGKCdKxm1kpR/Y5xmzujZKUfnNHnGRrZsptdhW7V0NKDggj9hznt
/Kw3/JFZb9pXXDneJZpi66jiznjqyS5/zbqxuqxkhUtZelwRP1O0ZFY50iI5/cKSBZFC2EogQmM1
YH5SIr9KJ/Exd8ROwPao+bYi/jFmjmoyHRQLw7OJSrCyevU9tTzOjEPoO9K+ONYeN3d25YhKMSPl
qjWrpgp10I68FT1EE4udb10L/7RmRPk1Hg02XoSn3MIusYPCj4ffuc4WG9EoGxGc8hwaRv2RTmp4
iajTb3w18J8il2MvS17CxsQ39kdN3kb5+rBryr7TYhRUFlEdoWNlaBF9XqRDnvNTRBk2/DbydF6Z
mtZdbHEnosH3NlYleePD2ijJPey5rjmppC4yg2AaQetvO/qmihyOKLo6eqS+2VstN9WYzM/Iz9N9
VfMwFI3Kd4x2ul86vLunlJxFNLiIFMgFIhw95j5m/Xqp158o1PvhN11WvlvIPgG5v3AnLOA9DCP5
/Tf5IN+L2I1OBRXOiHHqBCW+vIu9P+QxUyrDbIfP0UalOCat/aGTSv0moqh/iRGGAkjS8nQVpzC8
ZrbH3Gb43VmuvJWZzY9yTcqcEm6U42rdDmqUvJOlad356Hju+jkynqq0le89aL0PjRlTuADO2eFr
qT/M0gaEYmr2IxIljx1DRhynhw73MyaxsgpSE3W43+DB+/lyXsJDwLZQu04IpgmCIQjgZvTm9lW2
Wn6d6w7sKtk9RWAw4T5NRVYGzqinh64W7ATZOqV7m071WyKu5jaVLBODGV0CM7vcv2T67JqUwyTh
dAi7PfHq/d29M/xYedKmt95Toypx+DA9q6BjdYtWhaZOTssNpEzsa+jge+uKYIswAGuanw1v7oLa
wTy4QbPAZlYtzo7foU2StmAvt6mnjqOpr2772heEnGT+ydLy+05vtYdaL66a3d9a6Fx3XuLaDwtZ
uhsbnMxtY8ePkR3dkqNtbkEPxIeYJuFYivy5tS2kPEXUh701fwHp6ENr6H/liSiPWhV/z72VHJPF
QaBv9PJSs/gNydGiDYri7peRtiqM0/Y8dSraocYwTtOCEZooNjdAGEVEjIzp1xdrvtF8OdDHEJzr
ZN5Jy5mspoWqlo30I3W0hL56Aidi0vXYJtorH8gJL4o/aKNJ4DLtyt33rTUHvlVd58pNQwpm/5yh
MgI0mo07J+GBVVgczukcTWGPh/K4zNxIYQzMiCttONCQzqxKEPrUI2tHUul5LCsot4kO7Iylrn4e
7dQ/MNJ9BNbtw5Vy24tR+WYRCq79dyvHEcKy8vFNlwv3cBMX0KKETN2dY4wfFdL+S98S4F4JvT/G
IyYF6gKHhVTkMBOP2m+T/Rbr3Jh3Hi9wbzckvObIqOnCrKJDxK1jQOrPW8wjPTvwhMiwje9NH549
oMwxQYJVUzwA4cjzd1+LajdwcOTt/XQgfhyJobf1beR47mCZmJ9M9UB1Rpo9DGH3KDlf8SVwiMD8
zSUSIclzdQNmV55H6KIheWHiyN6p3ZpJwlPVhuTtKrKJ+AWyBrJP0mmm52U0M9BwDEa8Fu5DsTUH
rT4ZjbN8MmCxj2IulyeZyToOjNY/TIvtH8s+mu/T3MQyhz/ylCMuChxRlPzcIZ8WY5yHLeaKB0SW
aC6j2SApoxlhdktvp7ShJHOhWDajDXkTzHP25joA9zx9HndWtDJ4/UHbqYQlTx8zPDLYF5IuNB7T
1JzYxSIFjLXYfym82NjD2zZCx6yTdf0dhf4YoVb3Ebpt8lG7lt3ksWRb5hNSpqHYWDYJlqFyyB+y
YnWbRIt78acOtx12TtYaBVOZbWkl+Y3Eo3mUSemyBQBPeS6WyHzvM3dm22+PLGMF+oJzMsegtTMj
03/Lco2vtNzKmbZ6pg/HhT4+kIiw9r1R2O8s9NN0uzDpuFhdDIfCzBz9xmitYVlnNnlG95rwch6T
nMhAva7Iayfak7SQxB6+6sxgz1aMa10g1cM0kXXnqKEiaYR+9axNxYoynd3M5edXJsfGHJqLr9ra
Chpo4OCWazslXgSvQgAf376bBftJ6KjyS0gik4NGQrrm3hCpt5ZIWWbyHiqM5YA9qCKdNGJKWMnu
FwmBo0T3J2rA2HnLC0dyCv+pioIU6lmLrjJ312cgp0xwo1U4HdtrCnECYUgl0r5b0lS7arVEKT2k
ZrJDLgmoItYZV5UUeXginEl+TbJfJJpRbpLBsGgz91SFfy++FBDrp8yY218yczNvK8gqpE4GiwKn
jWi3kDLUeZxyRVm2FoxVKAYr32Zolo8mmTaXolmWg6W347askYagvqQzLyW0sy1mUF7ukJ20a8UO
9CUVxOvFJZUGEanylrnT+il89WZqDmUpatr1UEZu/Ae9IMhpIHkFodfKuOcYrH6Z0qmxa8QOOmzK
xJMTcxBheeDjsPqf94mhkS6I6hcYhdI8XF1lM+9jpqdnjKp8/34Yt3HMu7ym2HqXLaSOdl7LX9+p
391uKo5sKvWNGTO19spp/uPNMgW4EdVhlaU+NtUR2cO84nw3NRlcxxx/+MO/72H+heJCyoFDKLCg
X0Kvzwn011apEX5e46/tWK4KdYp8DkPKYbcKVKaah2KtaBYTn/3AjfnAoe9tq7HiYved/Z81NGvK
01/3BXyW9ZMgCGDQzTz/r5+lr826JPatO1gplX/gLL195zq4T+KO3PLZoiBMfK5sh+b43o1r7D6t
bR6Wrv6IUcJctcpUJ1Jn5nM1SvXW95Z1N6Rieh6puHf/yYWjOf6XD8s8Hv2+Z6/+0H/6sKDtc3fQ
zPaArgd3f1s5j7PkQcPbl9xpPb86XkX8wIhmZSnRtd5W5z11yiHLfGaSutllbvufEIB+PKJ/2bjQ
tqFXwnjh0bj/S+Mbk2QoiKdoD2VpKmIIfDPatl6vLsuIdKlhCLflaF7C2TR58UQ9FRTyMtDdYAXA
2Qz5NcOxfyJ0ik0NwtxfMi3cB89hPYsKeTlEWgP1VK3Kin9/OWEG/cv1dPHkMrygqTYd958RMDZK
OVkgAjlMinfa7KbQHlTpz6j7J06ntBq3PrEcfwbk4wfUaCjUDPHpZfJ1BNAfplidQo04i20vS5Ry
jbDeBymrG3ha+VknPONDWGC5b2QM6fncJIl3jBwj3+oWDhBk3kDTOEpwdKf2HSJ+GTZTSb1KutCF
AnLZVZM5n62Ear5R/bit1xMG/JF2HeLGedRsd/5TerFub0RlEaxnsrWnaHGoe8e6IKSBAyzBIUcj
7SHdQ9DFv7Tg5yL0Li45iX9qdZKS1ENVELDAgmAt23GxvfklbGVLT51Hy8xliDxQYoZHyZH1ihp0
ddYzMx5e4kXDt8tuooBXiZLv1BWLO0A9H2MuUkpKqza13RTaMdAqNjBmVBD0awJ6aAJboPqxtivP
SbzUkWUw7TRlfnQdttjHnJIGVML6P0QU9NFWb1lHBszc0SRvGPOKM1bH9pdbmJPkbUxNj9kyq7ZI
WfjGMWQAUolsOpJiopR3J4N9ARvqgHZaP9B9c8SSdfrKrgDrfGXgpbS1uglKXy43PxNQL7Hk15z1
+a5J4ZD3A9WVzpj5EC0dDUVSOf1LlxYfbkP/uEyGfGciDqazmVNE0+u18/PRS4kU5+Lz0tGuDfnQ
RzaUDG3MId2zIOfQw4tQHDvbqz9Bpdef1mxQG4pCsGhn6rkzO6+5pxP1Luy6EOKMNP1OgUcIE2j7
Ok2GedQnTqNu7e2qxC8C3JEkclhLgSlkLtBWGEtcHps2o2upXPwHceo+lGbTv+gGwnVRYQSwW5Zw
ukWHJY0fA0C18AboaqN9FRkDJXLTJRCg1OUJtjhNuqhC+OF1dEaRZXUuqpSFZwQFPVL9yeD/7PRF
fdfVxFUpF+Ld6A43dmothyrhnaikYionRl45ExlbJWIljkt7dld+iVBvcBK8izEyZmklcKTYkM0p
BcB5cXBV7xteoHschHZQe9Xw4uGw33TjnO69dQLke7SbJQkQB5fIiGePgII/UDPiJUy9Rb7jL74f
JkR2Xd/Rbut2fGdUVoveNHECgziioNLWwnn91JPlM8Ty0pofRl2s98Aci6OxPqrTer7rxFtjTOI1
ZRN4tZuaMgPVq48Ce0TKZGRtXoHq0sAnk6UecNFzZ+qMUuTnXSyreFVrxQKWMY7/ZC16meuYUFwY
rPLt8Fifl9iZb6aB6drPzxB6MoVEXCn9MPXafGPFTDzMdlYPPxMf8uAKvgrsacdgcqJKuuACE/Oh
sCiowEd5lz4iv/5nPKDFGpfBUnS2DBy59Osgb0m9eZdLBkJjkvxpvGW+WXjcqmCaY4qRcWIW5sVM
r3T2UVclralEe5KDJYN1wLLUne5VPzCcqzpucTwSgzItfCPMaajN4oVHsAZS+SRwOTH+y3U7kL1W
hz5+rz3RwLg4qnJVGk+lfSdyx36k4NGRlDkDpo6sYSK4YNt+w8vPoMzuRvUNBUfg3ujm50rjMY9E
Uxy1dbgCz5VjjY4+Ov1ManDlEjNDqdEE1ZLyXyrBfO3UwhFnGvz1P/Obn5fklDO7rerEOmq69lsH
hkO57GrcvqKkWFKtnu/+/tNMGV1Ki9EQGYjRVTeK6iJrsWqV2JJ4XaveaoMy3WhjZmr9WiuPpZnc
4czh3Ir1jsNdE+2vuvDrjymm2Gl0koVGl3O2HgmhRyKpmm8dJ38wks1nhC3tU9jimz10Gc/0+ntW
zXoMt1Hdnou2YCLppy41b97wx3mJzufUpOBL1qk3dcn6FqBB+1j9FZwTPdEOKqo/EyOK71zU3juj
WX8/kBAOtDoMIx2+Dkm0xfGnvPV8JqRxXuVX1A5MkfBCbx0UGU8/7wajYwTcezh8XI585k4MUQfN
tu7cHzg2wgGP5T9liGKf9zQio4DEgz/SqamELdrhIHEyPM4OuNsUpfgRu2dxnCFQXBazry62oIgt
13tAhC5WnnZEG9AA/tuWIxJVYcXDyzxSJsuc+ZxeF+JJK1EhRJxjb3XryffEKaIT8wsn+BkJAtmx
jp7Ap4mggODjifKz5TSR7OoRLBLKyy9ktQ71Hc1OyYO9Z3XHFLQueChmfag/8J8xoB6ZGZMxRavQ
UTibjhq3guFyyMueH8/PMTutnhEmR/MZd3b8Slc/y80syrWfQBV9mhpklg1Dm2ei65eDhhNnDmDj
cTF1jrdk4DmC1MFbyxkkPZ7Jb03ToytWmvpDFFOZHkkVUaeRQLxPdz0qTX0FXuVmfofQD34c23Km
XhqLcizxtF2MTHgmG6bTOPvmv0s6TeX2v13UGPuOj74hWYMHN/VpQmRRyy9IvZQcCq3ZMat4yFLW
eHfCrT6GweaqAU41j8JLeFSGnGsAdJRuaBjVG1UJjqx+mmEVFXrtU7f0NnFqms4hOyrKibrGGYqp
at4OPTd89vKFJTgj9Z9//Hkw55UJstGMvvm2R96pkpfKEb/4dD8Jbd6VCRkVIDR5oFOqyhh3Hlln
GMnvLIl2Gz1yutxIZ6EjG915N7X5n95aaidMWhrYn0Gx2+JcE3Sm47oHnSdFSybF0u8ZJPCNoQYU
2XjowfYsTQzCb93EkOSNmtBe5eN53XunLurqv6ty/pvCwyDq9//8H5+/Sl6Dads16Xf3FxM4XGg6
xH+zqkzXHXCT/j/+0D80a/7f9JXk+pO7u24j/7fzx7f/RssHagdW8v9ZUVo65h7IPbqgOWVBuf7l
/1hROqjYGEVC0GVhYyKD+6+sKO0f1/N/aJ3gyuL3sXSMRJ7pAgD+p51hQwSu6jFDnhZ75e4UBY1/
B/A7EjNaBWt418Hs32pwqa+pnKvbZfS1jfJKnafV77PQcFP9MetQjoaNmPK7BJtqvnE0gtV9t8EC
nJqnrmJ9Xg4p81ak9oggahpuqjjgLjsIIsl5IPDuomPUcDe1KC4SIca9W68gNuRD+8iN3D1BDVYH
iFmjs6PI3y9p0hxzy3Ru+pZQ3GVpEy0wMSo2lB4U5hhynVfE5XUfuKXIgomUtcBkOLHPNNEdmEJF
V+DKCMTICZyOvf6V50v9CaLOu1lyM/rhQnch/0IcjoMz7fJocu7GaCJ91XAA/ARrW3M05sg65I3Q
vleR/h9Xpv6dCVvrSEgu5KYJcQXFsDTu00T266HdwFa2xlOWs8IFVJ+hW8HJ+zvTa0Jn7YxZdMHM
lDYhdm5jvYrPLbmE6GLipsMVUotbbVHVcU7V2+BPir4VkEgOEPs5kV336PsdpRCLy+aLtUf81mg5
BsneRuHrOHFGTlrlg6H1Kny4uZtu0Jo1x8T2czcQgmRvNSOEDoQ1vsIxEFzpqvgq1kBwf40GN9aQ
8GWNC0/15g6roX3Km04S70igOCs0cEe2u+qYvZaYH4BosEPnXjTc1Dh/89M1mJyr1PNfW+PKRWsW
59lwo6CpS4cvOhFu3q4558aaeJ6t2eeTAt9RV1bymndpkrOkk+S7zWz0QvatmbHVIhvtWYKkjnc1
P8Cjaohc73/S1/ufJHYyI6NdslCxFvGst8G4ZrYXi8kO2Pan8Q+JdoS6Y/ap0k1VtAtiwaS6Tx1M
Npaa3UuMJ3tLa9FvxEoZlJ2WXeAzkh+f/2TJk4hBrjzc9vglcte0eb+PrS8U5Xg9cmk7e7cgcaGW
enlY5BK722ENrqdrgAVS2v5DHGHfHMm3Z3JL5UHivdPYt6TgDt+0SvmR1aYKxkzTEva5PSuyKpnO
y9I57S7zu+rZr7PojYVYrJ0iJRQcWECIv9Sotz2EtrG/DrzCo3CYc+O984uoCqjc+wejr9RHM+tg
geVofOaNSUM9zN28Lu0L70DTje8Dkmt9SMWMSxlqobWJSOtLN31kmC/moAOZ0hPrizkn5BlQO3Mc
uM1SHMh28T4yBBY3uU2G4nECTfsEuw6C9Jy5BGFaRFcUWwmMiEVRVX7aceI/I8n/IopRwmJozBuj
d+bftmxmxW/CqKsw8qLqDVVdawRFwx6am1U1751rQfVliCyPXkRuR6kNqL87mLuXdaexlV3zYLRo
QeBLeF1I2aAC5upW6BVyAW4AZHYZSB2fLJmCtvH7cBk75lW14Z5svV3zv5PM4zpY2b7GsJVtGnN2
A1ZJ+n6gobkKKst9neo52n2/i6zQchv9XYAXCKFKqc0gdMgQflWm2R63f3GMZxZ2mJr6YuPX5grL
TS0urFtmZB9nACFI6sLEsuAYBFXB+JsicJQfA6Cm5mBpXntQug9D0dbn9s5qG+27tt2S5sTIhvtZ
zfwM4PP5m4y892ZDBNGw09gxfzjjPP5WRTK+w40wbsw2jeD+ji2wBdNGY4uY0FR3yexHUIOELLe4
aoZT73Y+yXm6BD/ayi0bxvHcOE0akPlGEGTlniw5ozSoquLBZ6i9hbxI0CMZ62FtQMGc9PKJWL1+
jyYEpws9AGSxJm3cjZbPWDI7Yr6UPi2/FnOYynAw2FLVZl+Gep2QdlkgZryb6GiG/mwh+au6wGpG
mb4y9ClIiyAuNdffAB056AaTxjS6jgHo3GZ30RRpG+FnDiawMdotRkH6Hjv1KxiW+J5jkURwarvj
EI8vJLVXV0XzeO2NNsLChbTzZaTNY2beeCSWuNV4WvcmL/BBUCO2I4+Vl8rqHrt+eQ/gRUGIKCnA
09wihByAdz2gfcjsBhwRW3ozmMo5JZDE73fKc1VGu1yWt5mv83GdXNsZbZFwYUh84lH3MXUZTetc
lMHHh0Yl4I5W8MMbEk8eLa9xjvjaxqe41zwFaSBKfpuYQ0mFifty32mqvszYzW59NhaPC7/xY8wX
/5apWo7j3Nh7dqVMCiK1fOQW1PBgUdpyiI1i3mXWLBiedD1iZjayeWdzHvWpsZxFh8OQ/Nk6wNN1
r4q+QSUpzLuoLloLE2JOsbpERzxP4qaZ6rimvbVYV3t9fR8DLNuv1/OpqSfjQuvVHDgu3D3DdmJt
0C6YoRCj/VD4S/Ir6uj60kkbIa2pSfL30Faf5sWdH0TegHafff84GH37QtwcgxTDHg48T85MnGrd
QBJz/ZJbROuxWeZZ34LrSMagB+3/MJp6iewyM1nbk7rAsialP1SFddcjqrxZXH86trwYUe+I8ZbO
4luviV41WlPU2PIR+CDzSD50qGws9jW5r8xEo/0YOGr4+a25P1Zh2gE7dneXDll+j2xj/KCTgsjZ
Gc67IG7wTswVT16yHpqjX4gUe81oQ3ZphKgfq9l/S0UVc2InXiLPqlWrMQXLbxIM5ei/p0hUH23E
n+reaTC0HbAIKNppx8lZR2WG0i/CoWvaA6irdMXalCY14MXPla/FQti6irdwSBmxmInj7qALukFS
VU4EyXt8WPDJZefuxx/dr1ZpW5o2yYk/Dmr0UbodNujlY4e4eXxszo2BeHTo9vgpU70/8ZMVYOZd
OAha+0mK6zu17/SaQ+D4zoZJvPhd7z6RTyhPSqVPqnLnkKF9eXRVCxanH8rAraerUyzvHIB/WIl8
Zp3zvqrAv8y6pYKw0BJsWrt/d31Q4Y7rFfeIjcLRAl7HzREEODKwrfJO/TEXeAybTqo8p7kzvZR2
Pi0OTT13D6Y9EtrBsiRRG9n4cfzkOaS2lItYHpKFeoeZzWiX2n+3UL//v9SeBlrBf99CVdXvtu4+
/9pD/fyp/9tDseNhTWazYf+r78d3/yZMsvQcgpFIZrAd/q5/ZPr5f0MMyYLIsnGviP8Y5W6ZiESJ
PSE5gl0tXpr/Uq4f+Q//tB3T6VBAmLqEtfABATn8U2CLyQyy7KxKP1e6VieqZ5jraFuG0dhYOmOS
IR0LXflMNmizmygi0e8gB/k9TQVj5xK+zAYBVnvDfMLya1bB2fI6LYVlvRh+wXBgxDLJ2iF+LkFN
BWns2K8Ds+8bFCvd/dqaRbu0zng+6kRzb+KR/zOgefEldvUkP6zkorObMUgqJw7bpjO/tBH5wllH
loXAyBHdZcjQtzybObkgl3ZZjap94YzUVFZp9r+yZYZIINopiBzE5Kwld8vMVhrADPajRjeDxDX7
9zFjMELALkLImxyc4bJRECDlLufePiJ4KqFskfaZhxKf8LORUOTFCUPyoEmzwTki3GU8zc7tkYgt
cWzdLtmLCdaE8ueQMJJVyKlwyQwwm/aZSJ9mpkv3DqVlduBfMW+oByNC7SdmZNCL6QkbPE1hZ2if
U25NyDaycmQd4WrruWiGigYd3jcDo+2SuMqmctPaq6EX9s1A9kTI+9A1sGv6ipA9KAQvYN7dR+na
0VPTzcKDz9gRhJe10i6YflqryB3X/tvA+CbUTEGcsOO6XAM5bBSGpJPj1wAwpMu1JMKDPsxp8ZIg
wxrPrARibKqxJP0mdZarqshs0PdRXDaH3EDI06Fv34huBLY5goR2vXmA/xOR/OjNUXSw6lK8ycVk
obG02vLkF8T6YK8Y3ZTqUfeKl5SSpnpGsYayOuwrhsBaOCISatu96DNapCNTWoBRZYZ+3vgkMLlB
Ze+C9LTtwg+hkgaCmfvtYuMen/SoCh2/IlN2WK7AsZ0QuQo+nbyGnp9SAG2sGt5P4vjdpulZCJM5
stLtW1ug41oi+NgTUroKQ2c+IWSxxTHumxt79nB9jHCw0hr8z6LoYvM9g/7o5ObVrgIo+0xLhBuA
oUHDX7OLKZSYMszvhj4uO9dNo10Ed1MvspamMElChBDZRWFyOErbyglIUeK0AjpBmhotkE+IpKU1
pSerL+rd6NVIVEAyHnXFoymcQjz7s/jA7IJAzMDbnCV4X6wuw2FUuV13QmueHdsUR3HdFCeamfis
HEikC3yvEKnKviZIoCUYZ2ct5IHlGuqzEvNrrDRGKpL9eQDQ9TcJ6G9sChmfRGTf0VkxPrcaFDso
49kF93O88vIq7O0zxKVseexSrd2syQa0GjaYoiYz7vn02TmzMYBsQFfII9a+/jeThRnQmsnF4WE7
KBBOOdG8mype0FIrdaxG+1GZxTUH+7oY0d5veoYSYnlKsYnXmLhOJK9fCQlk2FkKIoRIm0S8Qy2Q
BN5gPbdK7b15uslQ0bGQ7XF3yYI4mmhpAcpZL47JW3WsynZrlMXvwmKjIqrR2SKV7R9Twng9ZRi0
BEyY2bVzCKbejSVpbbJymtAb+cZGIAl/0NEnhmt+Y+D6OEKCRLYGMapEgYmW0htrC2S0pvimYgQr
KHT/5HBcnvrGRG0Tmdlt4ncZ01Mz2fJUGA9xoh4GaKSknWP7qKvbiW7vs1hPs7yPXJjpWaudJbbO
ayqUc6rlGtwMHHAnJ+m/uyp50+mVNoWY/sDwNw6x2wJYSFWxYVM8B7YW+Sc8gACJOdYf6O5YOi2O
f8wz9xo5zcM4dPqOY8I715k2ukGbO90r5wqZiIMbDRtpdtktY4oBS0ze7XVu1E6vVX8L6im5gvb1
Kbn1K06/bmtl5TubTkJ+/P5unkqiAiiapky6DH/aa+vQUGor5LnXsx2KKZOPV1ufiUX+ppnwdlBR
AL6EHPeseyqq3NkJ0s8ex3y8kVBWA5qD7NnVsmcbzQCjpuETLsubEyPbQzLL77iHzVPAqkjEuGMz
snYEe4I2yMFDe30roNDtR48oSHu2Q7tZ2oPeiScZuSBTmBCQCcNs4Gwzv7hNDPPa+5Lc7OSF/o5l
LRoOnXkLXBoZOpq/0t3awISEka9nqdS8e681922aTdeJW7eCv2PEcM7ifeRRbLwV8JS2jemuQA/o
zsIdbsjZDAdFxeqJbmcPStDe0vCrgXYJLF2dBPlcePti6pdjUneHTmanIY1y6I86yXC+Jin/tR0v
syIAye0C2Gdju6mt3voGJ0JgTlcTQwtSwHpIynXv5TbqBmEds5BxqENEycmXnBwrGEV/mVLFO2Es
ng1rOFRII/1h4cWa+X4omu5xmNtblbrl90ASCEEDbxkDy3Dg+zhTXueBZbvpeZhXih2kbQt5iwhi
215uJ7aQSBYiJbf9khhnO7XjHeiXedP2sfke1b28sqfJAXw3XSVBR3IyDaVZ3RM32SKIbNhMd7zX
JBL9w1yTTsQAW+6qXvYXwQo5SIWA9tdj6Y9M0FDauL6e0aXUjo/5y74ddVe8aMxs7vRYDtPWguaL
gnJesv5awSo+4mZbTtNgPluwS79IQ9DiQ1RWaB9sd2QTZxbG2Gwsq2bJz3tWhEPnfzPuuTcSNyXo
feyurV3dE/6qBSrXHso56e/yKX1tGW3tILTVJ9qVV6+FmTClxGdqRhcafL2tQHrywfFK1iTz3M9s
MZpwtKPmaE4aTXw9JHuHrRVuSWAVJa1mkLbDOy1DG1a6p93Ew5i/4GIj7GxovT9Oj+q4h5cEusAs
PmtiTh/dUaNh6r13MyfUCiuC+8J2LWV86YAtd5PsiT28DnZlBS64RbkxTaK4Jmt9iLhh2QYVKTtA
j71q5vPx4gZ+UJn9Aub8Neuae/UBLb6a7RDqfg8uRM/t7TzwymYwZpSBlzbgLhbZWBupN8W5XZaa
vWgPnrSt4htDFIcuhzKFnocdUu/XV68kmYXjNukfkGx7h8V11Ku2+AdyiqenoY2tncFEFzgK8tAL
hoVf0FS+OZ2LHfZbf9s3Uf+cQqx0oNvTijbz1h61NIykwwsi9R1Yy6yTE1vo2PDqTNxWbDRxtdrq
khntgqm5nS8klviHEaglYkz1XcQlpAuwhEgV5WA8ckC2U2j2JhwopwM5ymw0JtmytHJeXq1WvSsM
9GfECyBKqAVf9JHhHYKNwsNraM3mI7nRxldV2M6XlVZIkpeOwVlER6gZGAmXnmsu/JWyzvqEAng4
uf2i0UTq28oUd4R0oRhmJg3i9YTsZVtSeQTA24cYbmpkIOc4Nz1Ljrwc4kegWl1j3FBoBSWKkcZf
AIOOv4iEc/atob58MH+bspMox1kMH6OqFgSo2D5MUn3PnTvZmUXkczrIbVHXpMNZ/cfQsRQRi2RE
hc0JC3wNjzIiEVgjljbB17GZIzKHpGcUB7NjrJQ02XAiBiGMGvM2w37+nFpOs4eM653TpKzPGRTG
IHf9x3lJdsWgmmuTDNZeN77orSmawG2EWRk9GzGxCoUS2whA+xYZhdy2NtGMQwZsy5mr0FXFAS5j
GZSIeTeeL4wA1AfJdwBXvYLBaN2wB7Y8h7GXQk6+5MnH6HcXhyJ/p3tcZmRQz1ONXNgFy4FwpzyP
7BS2meGVW9qVjJ+Ihm6TmHDei0UNRcm6+mNp7ZGsfhdV/1zLGT+Mszx0Jb2KYJaFWaxCXUyAtLTY
TpjSbm60hmTXZtHEC+4BSEeEFz1POPnZiMDoRhBlbTLjf7F3ZruRI9mW/ZX6ASaMMwk0+sHps7tc
sxSKF0IxiPNgxplf34uKzNsxZGVWVeM+NHAfqgqBCgXldNLs2Dl7r00H36yWbBWbqF8jrapzVsyP
hazHLf4OP0iqMPmSKajfozvfznjNNmMOuUhY+IxGL3x09fws486Cv7vEdcvyjQKYSXrcbPR0roJY
o4E5Wv31iAZ0O+dd8aisNFnnVhdtpQWD3aLRTeENaWzS0vwKjw6DkCEDuUVP++J44SfRqGjtZ6Oz
i4dsvGV4oW39xtGDKYewjzoMdEOdXspx6i7YY0g0kkMwNypbxZaYLgZmDk33YEY5lYl+v+9XQDSG
M4PDLxVnDkTtL4Y3v0Y1Mw296c4cdSduRrYd8vkQelm/mTVtl8dvtCXhuTuNOOtNWu9lpm5ksuB3
Y5bIWHoBCgaxrWuOuL2hzB0WsZ1R2frKTNPTQoOgVhBHkXmPjLPNlZnMr6PbfQ676FNVZTw/lXnb
tVduFT7SZyWIZyyjj5qGnq5DqEHvC1aM6Z5n3/vgwZJRvk8CEhvkCpcMXil0GODBhH62rPo2HajQ
tCYVQdvNqNgz1IyXLKzgBM/aDaMNADFZMc5sCylOaoPdQK6EVsfbyfOag+IJ/jgpOrBo91dmCJU0
No0GiLCFMQPhTAHmOC2qDdTj4sK2Zc04ic2cIq9S7tqIVXk7tMtEUhtlgHcq26WJFjGQMtASBlUG
ntsASocVq7c56NTycei8/NAjfTxQWWcH343LneWX1rae5ug0iM7ZqrJ7ANeKswpcB3CD9KZMNP3N
TpruNMeJc8R5ovZGPmVHMimnrT1Y6sEqiSH3lPHKOT69yiC7BWEkruc5YjDUVNEZoBzQbLy2V7pw
sCTM47gzyWlepz0nJsZa2rb1XdRDaC5DE+98X5JWEZGtuyok+hIm79Ga/oYGkkfgP+u8wKlTWr9x
Hl47YDb2bj59wgDkr2haIx7JuWMUtldlR69fpdPBVj1d8KG/6EVFadHELvux/xHLarKmr056c0Eb
XavtklJIzcDj+OdhwgUAhIPIGSn5OPlvLQORJhyhoMIpu4VegamOCsQtYCPledFvWa7sDSv6xFdv
l5scP1ka19ccqBgRpJq14zhM18Uc05c+g7yNAhEuLNs1OxFUbEyAjX+C0Q3GLUvRl4auvaLDHGgw
VODrGvLkAslCBpkn+yaz9EAp4BjIpcWpzWR7bCrzTc64tEgCWy3nC2NOLjqrO2n2UXEDGfg0Y0df
LZCNjZ7nQ0C3XF+ou+06k552Gqz0JjEKAylIcRU57lPl+c2OGluCkFomGOO4LXUBUJOeR07mNnS7
eFqMDfxTXmeskqT9Olf1rVO1V1M9MfZapuwojuk0cNYyTIz9iJpWQxvz8ZBNIZYCBDKyKtsi3MdV
rjZo2mwKl+k48KaSMYvZgcQo1khbV9iy+k+9m35CLX7wLHmDgHQ8JM3E1FnKE0v0Ux32Jb6hccNx
iydZZ+zW9qRe8jaIy6x3cFDGgVbKzMZrteZB1frdlGoHL2WI1ztZICXOKQ47c/ksLY3WyTAM3tbI
9QfWzjtjisDmRX0LzH3g9OUNQaQ4EraQz2YCXRg0clANEyY/+AdWzIg+lW3l36YR7E0q2p1EL0R8
tzk/erp1484+Dr9aNxjtiG3b2C6dagWjkGJZe4+qwYnspg9gIb96urw0s3HKPOcV8ce2zl9bvdh1
rfemFjmW8AgTK3US7JrCX8sUCkxap+tZ9m/MM7Mg17KPsQQXIa2F5EeEKiTIisYKqbPunPpw0YmT
WcU6XCtWrY+kTdyomAU6aDrljEGNq/4aGZlxBIdGpssY5QbATw7mvZwUf4mdvO4zXCWilpsSJqRa
x0xcB+mcavxtTFEDB6Y9xViWd1s6OdGRLcuGkK27RLfpk+zOWgXY0sKK5gOet9QhyWV447GqEdDR
6MouKI9lDGqQqrx90CynaLaF1yCgQrUwKIKgYtptDueEieXD6BKGU74u0SRzj2wogIr51yTAKXsW
4bmjm7W4pP2GrsV/T89+97W6vBZfm/+16Kk+U1ywzsXt//7xj823P0dfq/Vr+/rDHzbvffTb7qua
7r42Xc6PfnPFL3/zX/0///GvdeNpn+NE+OeCpsvX4R8vlcp+aMZ/+6E/2Av6b/jkDQwflr4wqBb5
0u+aJtgLLtol2sUkg1IDfx8sZv8mdNuzQSO4Onpilz7978omRE//D814rv6DT8WzF2YyPTdb2L4H
IIL//zt8FDhs2QsRVYfeww0cZGVkX5tMji9zTqrxd7fm5lfuws+gh+VaNJ/IaEdHAJLsJw1V3whE
OZ5eHlxzQNQBov6Cu8B/mrgDZyy0/uavr/ezYYjrWWjAoDy4FoMG76fPppaOcu0JrkfQQbQaBGZw
IiZm/dKOlnkgMtkxN+bo6Q8UzMbDX18cRMfPNxbht4OenW+Phe2nDwsMphmrRpWHWXHoK/KiAeWr
9+jS9ZmuSzj7TyEtt7/5yH9yizFHgXxwgILRmeax+f7rbBtU14Pn4iEAnnGT5XH7haDnhN5ooqCC
iunfvqADekxwOZ5eYdr2Tz6nVGjskw0gwBiL68mFAEqcVkv32zM1oEq98/LXt1X/5b66tsC/ZNh4
qizf+Dm6ZWp0MUfh2O+7ihjsVeeEjUHtJTGS0FEC4DAxhr94eWkdwBDpd7K3y6eyrl2on042k0iB
f+2OaYTRrRQwQ7qGddxA9vHHD7QS/+YpsN0/+X0ZgPHuI0YE8PgL3aTA3pwWbbe3Xax8CJxpPp+a
KEcKEVU456j49OFINu2UM65tbdxgZTTd4aKl8BSx4xyTxjMPxVTbr5HZKGeFKJpnCf1FdSpmTyfD
ICYDqheYdDes+fqloFeAIzOzSVfqjIaKUlMJG9dkzN62tmHPQunU1KZzBUQgbRrvqCnHmzDxwcfO
qq/sT15P0BgCq3ns6XFJIz0p0x5vHFYJZ514FHN7fLDaMy1pP7yTiuA+hjupBLrtNpMGfQ7buq5/
5SklwgKvIq3GqxbcgnU7ltNwLkWcJwHKtGHVI70h1mlZCNSECX819s14ow3IhP1MKg9/vwQzkBo1
Il5hHpyekXUw9rAPvMLsbwSSU0LOcQZQ/IvUB8yl7FdPCVi6KqciKfqwfjEXtq4mNf3BbvGsJnNi
v9qYocoDQoLxhfKNCgGOSwW7LCQdtbMUn7TOED4W0I0lyqQkfOIQB4e98wb79Z3hi1eL+6YQ7MMo
ne5mT/pPg5ztV0dzxjucdv5GmnihtxMVp0cSu4bquOnD8e7bsxqngAWC2EwgDSTZ2Hwh/AABHhNa
TjNTXze7ZujzGRrrlMVH3w2T4pBJTRKq6kB+6TatBX467gf/ycOzj4cd9AGE9cniOUFaYL1+k9FH
NS8/drmzPyn/qc7xskGzSHgyxoyqyIrGimJl4usHrj3eoAzCqdLjJUg4XwF5oPyH9BJV2QyuvFN8
ST5N50OHgrteDbSq7sjd9YHDRJXav99/4liQd6C83sQZuT2+R9htIEtfXN7/ThuirysmkbJuzPFe
47PeEvLSrwciNradbHiA4+X1cNpsqPdNk4bhSW96IoEobTuK99Hz6cS6uiIsxjOJZoa/LdJLK9Hx
2yuQ6sZ4XxN8x2AtrMaw3+ZwIJaeKz9Q0hoTh0FvXSI40MqW4FgJxdR2EywiHFSRNmF2rksbanxl
g/AtYxJcz8bsTy9YY4Yv/aRJPB5pMyc3w6QZw3PD7Y93TVn2u8aIy2E1C87RGtmaAWHECWGNvc19
bh7w1cWbcdF8hiX2RYgFgYzleBhMycnUI8kWf1kX0BPeh/40ntqoGh+coqP1UYegiFHOXyw7c4LG
jfUPAGLkuo4nZ0W7UaeJE7d3QyybaNWGvf2xtTLf4vlqBuw8fjKeenwxe1DAUbHqhFHh5q3miwcu
8otsWDadInGP4NGcSy1Kn+Dg2ZrAKoAcXvHsNhVVcrQ4f+b2i5/EOAYarYuSNQ83fIuwHUnAtPoG
b7LrkrxTNkRi6pr1yLkE7LOSr6XuMqABPWDtJRqjnr+IzXClRM8jNWVMs2OdPyyQ2fGObY5n2QgJ
LwZsDm/kHT85NZz0bWJInpbGNUGX0RK5BMNyvJvHOHyid6JfakuvXyaK3ZxZyfA6Vl70lAIqORXY
fR5STaTPRBrxYhF1Yx5CspZ2Ccbjg1cTCbry8Xev2UarB8cuNnPCIbjhY0Rb3SS2/Gjns/Cf56bW
PxZK0+bDHHNEP5iFgksZ6HUzbk2lI+4BOWJ+4uRkOxtVZsecoO8zEJroBoNffIg8/8GNY/mUt+p1
KgjW5BHUnzjJELrccZ+Q+bLO2zUR0CjUjI+dRjZCgDBRXNX+4N4DxszcddIPB9vsaM+bg2QqGOvu
iVhq5W2hD5bXY2fgdpst46mIvXpdjQ2Nlb7APYOCTaIuzAEzrQozLC+lq1mfct3k79fsWOrRjmED
fPK9IVErKeuw2s5Me3O6Q1lnBYT+aOciTzpuXcExY27t6ANeQHSwVuld05ASTPpxY7o4AgERGmHz
QhOEWqTGQnk2ByY7GfFeDwOZXGqToAdgsbDySF2U10yHCXjURRsntoWCztCa5MzmC1Nq/2yHNstb
5sw8NLLjSWkiAWZghKDD6Bxr0DqKK/2CrpO1VL7HbqSI4Z56qNM7p8Wk2Ax8NbQwfNbBogNCukIe
gMS9XsIo46zkERxNkpecvE6KdWRkrPeqV/sp7lkHeztCA7BwZwkfzzVC1iuunLKZIFJ3PUivJpd3
7EHmO3diH68UFzbD2XqdJ0imePJYJsnBCdXG1aLl0cd6F9/AYII83dUDcaZdJxBE2+AWVKs1X0qT
AIaVbiqeCGOWNtgh9scmsVmnCzvJ1XrC5IReu7VdKoaJI8ru26+ll7bKdzJOqSRgPrJ9ucgOTzJX
ak9gCGgtPPAPsBr9jU76wXQ0kMqXRDGCnxyvdAaWZiCUTwgTYgbMQzYpjJuEJNUiAPnIJUuF2/PO
knXesFs4LcKKVQ5jkhD7wRO962IPtJxjlzUpI0ZpT/ehVtkvTqyzsE4KlfhQq5GGYk7SJVuGHj0M
7oyZinaTc7Zm02tYF139Pq80cayJfntrlfR3cTf4IzDSnCon0Vz/yRiRTsJbUezk0m/1B1NJtqdI
LaQNRcwX3c4xWe6orPjGcxswGz5nD+FKoViqAO/wjULH4GvqCp64vOFr1MgTCletMQsl1jY9hGQD
fjUUT7pGCDseqYnS8t4xE627R0KUE5KeDHEUe3d55vmQELPaxxrN1iinZDtlNC31RwKoQmLXxyWC
3dUpN/BY2ZvkPaEd1U+yxqGGf9MhwB12DjWIa8TiCCeXgHcsw0GyhL7zH8noiyD4PJ3rK75+eVd5
rCzZEhg/an5y1FoE0H0Ts/VMBMtHBsyaaQmbz7vB5nMQQg9BF/uB65+sqQkDWZi3kceSbtI12Ooi
0tdqJtBejSPxC0vIfdQSd4+HPUR2xSKxSnuVrPSMiqR1iuxNSywbimwVYl6o0JC2sq/WBN8MDDTK
txLvB2KRa3+0hgPPNYVBJwVIqVpc2wUS2l6AdsJkjGHWlhtq4/B+dDr0tmyi61TGCGmgNliita5g
lpa3fNvsy+WYH9n5ih3oJ22Fqa0NvMLZRH5+1WX4hU1u1bUACvpYk8zyoirDvFQ94aIBBnMKyFHu
cj8v105/Yxb6HZUfYBFtEG+2A/zJNHsMHbRa/RQlaumiBPP25LR+taXDF4LJP2L2apsDMdXdEl9A
RdDXgcYO3AA36ZcVJIZTvGK/YjVsybfqpKEdHHOSIJGynIe0iFltCDPmiZz7pQEYjjn02Skb0iTo
Kbv/5ihu/Xw6hd/IgYNEcUOnBfHzsX/uGWKw49VMiN+LfnIwDSZiPIl/fVz75fQDPxLgG70Mjv0W
B7cfz6MELbZdWhHel6NzxRDh4nWVaPHB9Yz60rVaji7vy+FfX/eXoz/XdYVYOOUAGDkp/nhdjuS5
mVZjvQeN67y2GqIwXJtQEAdYFiQiFOV05zgxa7Hslyr3r6/+M/qRi9P55lTMC84vof/0qZHV0z3R
nWrPdJwDyMyw4MFbVt3UbVjt26jmv0WtOJYslbdhIWD+7+nFXSWfVdVUb+2P3bf3jtr/bc39f9Sx
Mx1j8eb9847d89em/QfavSgpkx80tL//5B9tO/c31+DpQZ+qo4e1FkPg7207z/jNIVzJA6uPoVk4
Bj21PzS0GBJ52AXKVp9e1/dtO9P9TafBhqCdRgntKJp9f/Qtf2+d0fL8p3RP+oM/v8FQUIjDpeGg
k7TLfv7jEx5N1pCXaRQfmsLtTtikbM41Rt2cUDRajENbTrIYCIo7E/XmVESU+snInFTowz6L2XYJ
kuncrWp9dU9QJjw+M/ef8P7ku9jXIoaJyBtO1WjLbecUbYbYKbYPDVQtRCJpF87ooawBF5dnkwNp
Zbaz7n2CtO26GPeSGJTSy2iuqClSHLG86FEvG04Uvb04aJz0gz8MT7g5QmdlAQ19nNt+Bg2CtQKV
EF4EK+1uIxQNx7ZacM1j2QybNtTwzs1aKO/sSSZnfkSv10q4/a6utNskrFOA4SOOX2XK6moepnI1
NqZ4npXq4RGK6SGsJw7jqolvSJR05Mqfl0+OfKuBUuck60RP863jLnL4eJiK+yi27a2xYEuoxZM1
Bhb95OvJY5VV9iry2v7Ksyb2u7wNNCmqddRX4LSbxGrvMxBWN2Glm7ehZYpxRbCjpYOr6fjEuafN
bH2hv/Lc3toYqDRWDjFwa37njMFIawVWhTrK0JDDhqP53GVZvdfJaXMp23d6FwN5nPt2bTA5z9du
T/yLxXCSk200W2fSlvpwBXOoXXkOc9+wwJk4lO2j1UxpuqqTWd9ovaEIOJlMNvemtPk+7O6M8RxS
gXjB62eTuEaGSha2T2E5CaAM6pHMMosjkyg/qiGdjrA13FUxefHazpA46q29ztMoumsswtew71X5
lZcW8pKXccGtzovYXUHfca6jrnFuMhOPqha7/UuoQuOW+jWFPeOM52muvyJ6ifCpTLOzCWUSodlO
m+NIh4FJkRkAqhrPuZMB5NAdYFOlFt7qZvsBn1wZkBebHcC6hcx4W5H3t6NPo+2VNPUGQ4rsMDL2
+q1T1PaJdF3zPoP/uSa9szvbTSNRb/UFt2xAT3nVGeLjgH7kotWGtjEG8ZUG40d3GKomYN4pD31K
IHsO4eka6QBjsEJN3gtAhe5h1jixp2zlGwdrZhfMRdcVewHeL90iCS/zIC+H4WMczZVYE9eTwInQ
ZAPMPlU61AxYZ7bbFpukpOlx21cL0l/E4lxLn+HyiP7qtq+Nm8HWX+bGfxEMc2iO+RvligJ9mZPU
fmAhBlK7nlnhTlD6Pduh9xCF9VdBnhXaQBfMKGN5sbfzvveu4xwjJlaeBPWGY0A6MvU7/gXikM0m
vjQyOXmOPxwQ6RcND7MVj0EXcZC6avxmjnZeOKqI+XH9UiRa3d2pdkLyKjBfal14AwpzSWLI6qup
N/t1sziFO+HvJsukXs3mXt4as0GJimWywHTUTSmcFUFYHozREroL9fEVNK9w4y48wBjV0EbWKMkc
l8gfHVnOs6WKyQYdi6fA1fYRAYy7zKOnGtIy2doLe9BfKIQlapFVNObZh9GGUVikcjh5UCGtskUG
+c4zRPqWrTKV2rdxVaC9X8CHzoDeh76nFaSykPiSASTic6x35NdSoelFdIXwYOAOpPP8IBe6ot16
6moUrfaEvC/u8hNpidGabmJNihqJPRuMDcU2rU/ONIJlHcl4Vo0BgQW+o72QHpkQV1d6bhJHbAPD
5RBeodJd2++IyIyikJVKyVvTV+aDt7AkHYf2e2zr2LimegawzCnDDfyFQMm0s6PmcoeTTUgJDeH+
I+cTQt3e4ZWkwaitsRAtx7m/5HM0vXXxgvrj+LaF1Id8COJWRzZuA+YX66Hjxj5yGGcJlDUAaIbF
lAcgIdQ5ybuPbCzOdmhzpJnzwt7MQ+Jd8RcNMDnBN7efjXdSJ2zx5mwt+M4+0u8jhmR7c0F7JgLI
pyq9dJe78IdjXHANc5yVzga7KRc0qL5AQg1VigOEDmjNfhYfnMEaN4xixAmNmwCFSQsErrPB4FP3
T+MCIh2NHB3xPAVuE7m7ofZR2YcqeeuSqcNtwggPViBr76DjuvVNQx6krxfzKoWtuRajeaMgNWrV
aKBV5hW9ihdkaiJG8tpy2qjTAlS1jUQ/crIMt0MnT2NRyI2Y6ezalRrx5dfDJgWlfMbiTt7CgmxV
s//J89viENkEivkRfNds+FQUVrcR+gTytWO7IQPt4Kkm2ndwq9YwjS89BJu2KU0OhEa58rrevh3g
BjEUbi7RlN51C2p2iNObkft6DMmt4G3ML5FbzNvRyWDU0piHFgqqx9naqJvW9AojiId91wZqgdxC
F3tPRBisO0k4sUMedzuhtWgYF24Mdk5k6cnI0bYV5gTTxoKAIjbopmexiUPYXPeQun3tw9AY47RO
XNeb14ndEH7WZ6WLvCdDkWFt3FbXpz1WgXu8EC7T+/fkbY5F1qXPdELZETyZ6FFSsokFet2v03t4
t+hmeW1UBnbvml7es1l34zP6tfHICUvnhEUUOCZfWNx94Y7goqasPwonG1j685J70McEiS+R4nrB
iomQ13mdUgLHGcOiXEYeaq4AyBd33twlx0Iw9GeIugFSMWyZE9EwNTqNDC5CzZvJkxghpE7fb8k8
L0qW10yCKcKqko3bWETRk4XCcO3SVwOxnjUUHbCU94makfmJ2e6AeHb6sGJ3mwdE0bWJtKMr4k1r
INfAVzGBySUiqRdbu2FvW3nwjZE9uOSMzoz5jszFSnLDvKbvDiKeuhMqRO2gySUSXoSiI+PMtPxr
3dYcyMXtLJNtZkt/g95lRrRgdg6xIVK8NHYa6+sxFemtFyt5l/rpQCHpTGhOdd9GMx5iV/CEs5/J
1MGmk42gdgQUYZCFamqfc9/312Hj6+ciXTqziP0nAFCJtXUaGwUbUNlVMrdkEHokMvPzSYjEy+z3
EYAJNElJEzGT1YqLNTk046iAZB4UDuYhK7HEM8i4NIhqmhZB1Jnk2tWTVSKNzFpBh7ltP7B4zxuT
m3SqfP2TRRQdL7YtANRSbwHuyMSE6UJlZIhwNJ1oGNpG0LYOXhPLiYvrUgKvg6gUM1yx46vaHuot
asmWlhwKHIcm6hSUhOHcNrnqYOHa5SKnddTG50s7orSVCIVKa/oyhl78kZ578khAvXsKLSh0QTL1
2MUEpdkanX3kXxVkMwTG5H5oC7N5npY0aicilxo2RRQYoy0OioAYtCZp6ryYwKuGADCS2icmKq4i
N/wr0pymrzBwogC6jf7KepocE1ROm0lazoe+x3EWZLjKwq1GwMc77c2gi1Oo7VS2Jk7uytyQbQmz
GgYaxrvE3/kjtESbEdtpdvsBkdZiZ3Ezmj3lMILfQIJZZXX8ChwbgSqSGkTOSdUuroZabaTRt2gm
aemZYSs3zCTwRvTC/QJXaTzXTcLEQc71fT2QAR2wnqdvEL6bB78U+YcIN9mSMZP6x2qKwmPi5igc
61BuXZ7Xk5CRc2vO7RAwza8OdOW4wGxrDBJIVYA2rVP7E8xnk4AekJcOCiPLi3I7OMTcpblWHkZB
LV77+fDAdNDcakJtML6m10mk4lUKK/mSMlY/sUhg6C5iXha3R2tFq5TYH/z8sSaxJwKP20wW6rog
6zHlVUXDu44Q9VQn1ChkI0sKqDb/HANFA25H036TyM556zHLfnEKwi+DOvfHK4x5o7kdlFVt3w+1
/4Mg+jsEkUEV+lfn/8vXT+q1yX44+hvffuj3oz+oIVO3oOgtcW6MopZ/7/ejvy6s34RNY4ksuW8+
2P86+Zvwhky8tQ47gIvih/P4fwl2/p2TPs6sH0/69M3Q5ugWiXL0z2x+sR9P+jnDHUazcX82i9nv
Y7A7GOBR6ZlEh0zluXcTa6qJVlv4BnG3oA7ALg8Ptgf/oFlICHnhAUUo+fWv1EJKMJginMd3fEK7
kBSMd6iCYSrsOXPSfbAW5oLyFvxCv5AYCHhKLsZCZ8jeQQ11D7Oh1hno4k0yL+1CdAgXtoPovQJk
hChv2oX84L9DIJKFB4EXczha75CIceFFCMrCp07EmgEkqfLv8tgr7pTRPjHTmg+swFAnFv6EA3ty
AfWpuzEyw625cCpmBo0bbTDb49JaR/BrZrRI9XFjxRSUqyST+UOH3uDVdQu5T5qKWDxrRuDADKu5
cVwnfpZEBEyBqAg2M6Pe2Pox8wWXHLk7e3TSTS+WUCxNlONZRYNx9mTzyKSL7jdSDxdzTW9SxZj1
/FC2XRYIffyUjSSprExW273Q+uQsyQ/NcBvYzceknAc8E3yHj0QmFRdv6OOt1sbzURUW7cF4MqN1
3ntukJaA8FZpqCVLeyLda3l0jTSXFLl0BLQc2+z4sIb3YqiG8xhzZAWimOD/KhyomsUw3VN4dtsM
jkzQ4gS7punY7JnzlVeuFMPZasppD5rVfE0tszrikGnvkdrkI+pgLdvQPsKGpWL2Wqjv3dWsS7GV
uktOcpiXtxp13n07We0L9vH8bTIa8WD0XbJ2srG8Lhpbu5gcpCgq2w/cK/ZJOZb+Dftp8cFUSb/V
PbJKSb8Vm6HM5h08Tw3XrxqB8DTNtU6c6Tkd2zHwIa5KwrgnIrl9zfc/4xgFPSSVjkNPm00Oz3TH
s43llPHtcj4GpOXLdjOF1OqFIMvOIxkGL4X12hu9dyrpwe9wvtcXS5Hu25UMGTRjRnjRROTi6Jo/
bnrNT8/1bFn7PKq9veid/CvZpumNqCmVkyyarzOi42vGfKH2GWG9V6zCqNHhdg4OLj7a7d2pTByX
9Yt014Qc8hVA8HSdarn9AU27eFak7ZwdP6M6thr0HuTE0RWqZX8LEnJ+Adtq2Mxj6/EEKC96AOJn
X3uEpimvjnZ97wJbEk0LSIfQuMw222kFuxPxqa6XLlwl2cGfbLEGOw0dEMAepcZE03PCA26B8GBg
hzqwr8JTp1JlCByOcFBX1JLFE8tIfTOVOcRXasANZCCGUVpNbHTM8H8HThfkBFygjWLkdF1ERXSt
YsuAUu+YH/Mk5yjIuz0+N2FMeuLI6f0eyoYZBRzdtc2c6vGeSUpx7Gb4N6tCc4cw6Alh6bckqojr
NKQJi6eqzIqLhq/gydVLWa9cpwopyqQkpqdM6nlN0tiXXCd2CdVXMV6Zs0usdJLZCaOhqdeeor5B
cJPqjDSQ/kbj2qSdB7UlLaWxZYA1c8D36vHWoAn6rJqwJGgP+0Att7lTgXW7QpHpjQy4zajoRmOr
+jqiGRENkwPNbBRdI+7pVVLOPXKMqtu7dgGlYQkmOa08zrWBjzxoaXmN9dpirDDcq3SMiMSOspCE
yphSZrAfiz4dpLvxaiwyW63r2vQLUTi1nu3QTirFxkVz+3/qgL+rA9i4oU788znA1WvTvH6Ou+Zr
2zY/yHe//eTvxYDj/+ZTHeiUorbp6sJn9/1Dvmv+ZgsHzaOxCE0BI6AU/mMOYLwHpJHIytHC8rwl
dPaPakB/J3D4zAhMwmKZH/w71cEvUwCuIOj42TqIWn67n/Sevjk55LNonF+T/I0YQn+nIUbgtRfD
t4HSP504/NmVDJSeaKoc04Bs/1MVUlqlNeON2hNCjiZO1B/rshpxccTd30zP/uxKXMM3Udejl3yf
fHwnSY5aLZw5I9f7dsi6AP/1dcOsFov//PTdF/4neuQ/uRCZBuR/oongYxk/FVY9qAa/UnO9Ryn0
luXZGxvvW8r//ieXsRf9N9/4L99RSwoYE3hmkaGGyML3yDlr0HAGeG7/g1vHs+oTGOjbiI5/GQrV
orCqmE/Ug1U8s2JBQq4M76zK9G8+FOXsj/JmT/ccw/BBxTB7wvP74+Pg9gVxXj7SvHgY2H676W6K
xkUT8VTTTF7/9R38dZrLxUymcZjLqW9+Fhlrul3xblb0tSkm1m7DNDf1JA4hLXkVHsEZiYWqj554
++8/ip5DZUDt7ZKF/fPr5agKMD9BKntSEKr7Tkl6Qr6WPWkoXf/m/Vpu2HeAURYJPqPtGqwKnC94
q3+8oTMztSkh4GKvdZJhdVdPm9QQ4f1f38k/e+S/vwpL1vf6cMbWVq+RL7an5rFPhhqfYGWVxxIw
y39y6777PD+tFxgu44psPh6QvJuw/6SvcwWO/F94vcSvH4phLDJ733f9Re6/PKvfLRggRG2vqOpi
X/dGta7RJdPzqdvxZraKaeOTALgmT1nHcG3be8EcHpIGoxITu+ixl2gIiApEaeiNUQdisxw+vyfa
gMYxMQ0Kfdu52dsEOukQzXp/VbsN5uF6XpRYfiUXYqUOnhVIIIkDRtCxY+zdURa3SG2N58w1qoMd
Yi7qYa6sB4BCe/CXkAKmkkDtlOc5oz0ZBc3U0evOSmyCvQRz3bbAO7osL2kBuuU9NE3rKPx5+Pye
xI1gm9/d0blKSqzrQN8vpcDw4oq2RC4+pRmY14TpDIUuZXAR8qGzvq23lR/V12SKVevWJriSiIWQ
2Fi9oxkBRqn1d04IpFsKgrkA3nprTdHYLgSfbi5YuIrUbQNyEg0OfCwuMVP2DTqKjjbOqG/buK7o
t4KROmICxwsI7Pukixa7JCUS9U2hBRRBxnMU9/ZpjPT0Y+RV+ZMzYByUjVm/SKcwnkM+O+XfgIaz
pg0+8zsxSFvFLuyAwDQn3nU4EMhJNLDyT81AMjX8bxJrtaT9GHJrTnEq62unS9+EznfapY7xXHjJ
29gM4T2tvuqA+5PfHuX4AsAlukFBAlg4pz4yvDRBz5yOsKpZ0duAlMpk10e5uaIMYBSdozv6P+yd
yXLcSJZFf6Wt90hzAI5p0ZuYIziEOIiiuIFREol5hmP6+j5gKtOooIrsrN7WpqzMqkQEJsfz9+49
9xCRh01cFeLXy8AsvWNsB/kzpA39Ui9iLqJKiT1HQsR27uWxT5tAHibhu+ehzSVLIi6Cj3x6Oclw
XOKPDm7dyeCUAidKHryJeOus6ouVb4WzEK1lALjEJ2an24jAshLqZ1d6Kzv0u/vQLzWoFzpIhSV0
DZRtNuEF2Mqi6Yur5dYt8jdie52wwCkc4JdjNrGgiK52Mta9uwJN2K2ZFzw/Fn61iN6/1SXou8Ou
gAaBZrwegN+Q3MotaP0hIR7cKBH4o3oi0jy2vbumqnntpJi0ZQeIYD2NnrttzbIjPznty/CuhbjY
bcHpxo9ezzQODFJ3YTsFaNnI69LtiyK+r73ufqqnZGuVqk03vVYbeNlKE+TfRI5otWD+QSQzBA/9
2+SVzQ8mhsVeaszsVmlvNZ87uKFfg1hauEZRXWZkcmAFVpp5sIlxIY9slpziBAIREAbJQxUY+WHw
g3zNLtmgRxoTbow41GeDfOCHEL4cZONKGxuEzmFmh5cBNMy1ClIPODJ3SJl8+pTJqha6hAEgl/Vv
kMOpZBWWQ/iUl561AwxDtAct0Olc6uq+bMZua2YFsB5P8SBMvZsfmNs8NySiLiq22MtGT7deHTy1
Ct9z2Aw37F52bdF9U+HIIIKeCuCD0gZ46DpXoeKlxL05MCtKu4uurb11gBd6I90WE2/pJF9cvZzO
hDdssomoAOhPJd3ZHvUubSJGoWab8lCzKg6fwhl8lKvYO5oUlZtK460nqhrCe1f6C7OJx/WEDWSX
9fjQ9fm7W0rO28jix6jR3KPbx+hkh8a9MrtWvyyCXr+NpW8eBsUTlbCgPijUZkuRYqDuck7faiZe
owzbxBH4df+90WqMvMHs1Axl4l7pdl2RbZM+WhYLZV2zftgQ2wAHDOAFamAZvlORy4EA2r3yi6Qm
iESxkr1UWsqr0fWJDDk1dlcYtnNYes+hazJC6Au5ICF0vf8eWvmejSrOIK8RPMFkrtZRejTLttiE
vclElVy2Y1PNdXWB6SbVSx6mHkoBokAdIbTD1Yl8DyWuTebDy6pLXu7XNnH1JwFKY9HNz4glMJ4h
p4guY2sINtgFEK/3VBILTWutyziwNg2ZT8uuqI2lBQJqW2H1XRKrXnyOBq7Q5CBLH4SDbENDT6m4
w7iIBTregK/BLZtVf+naeX7wka9eNYq1R8N6tOqBweVJl3HNvUJtzNiCIpd30aWJAe2bp6v2rNPI
mIWGf3STJt01tgD/HRbeNvMC7QIM/NGMzO5ei+MGVFLYXvjw9iJh9l/chERcF3fLVk66tZu8aCLZ
psqOpVb7JIQDfaqzFVlwz0XAhEK20Wfe57u6E8HOcAttHQZZtaSxVB7RnxJgQdN/y+L+TbMKQNIO
Hz2mknKvRWF6V+WsvHXOiiMyTHuRAPQNhIH8hz8XWVs2YPa4Bxv2Xv3M3Zy5qhJAzwiWaIfzStZb
cncWBsqVftE2HsO6EZR7MYu33YpHJPayJUHBcDF76MELl1zfRc70BH11V031Auh4BHQmqFoBJaiv
6ChkxucmM7JDX5nZgZEDFpXCJTnRTBu1Uno2GimJHEPh2GdjbwwZbFmBmPzCzmiDXFcE6/RkFcWh
tpURwvwDXFsTW4qR+Z17IOGzyJEwKMY9S2rxGvXQ5NXOM0IePMEIErKn0iLzU48CZz+4Tknu8ejV
DdWNJdYISljXR9chrH7ZMh77lNt0aGpkKx6GaJxpDD/CWhLipnSQoo3ePLiJSJh6DOlNH5sYKEo0
4FQIkBahvUKBOuRpnKyiUnyTrtqVzGWhsKMikpYWbgyb94uFo7uyrFi70M1cIxfXyWaOjDFueU8N
sPYxwXUqddudUamWeB7/EW1ZsnZ6I1kbArZV4VT6fdYaw6XiG40qIUB8DYFPaagZzOmS1zX4HiC5
UYtEZ5iaOoNHaalp+4iRmbtxQAvTk7JZviVqnCW7JUTUs0XJWmH3gxBIOBN6jtHqtu8X2DOs89c6
HojCi/bUsxgHQPP8tRhtwEBIGkXpjpAM1huj7y7aQAlQHTV1QktpeTmiRyZ9d6KuSLwakV1tWGet
mYF50r2PNmpvFLjz76FDwACMVIM3/kMnMALeAX4PjlA67sSZJKyp8Nwe81Rd+yOfufevwJudoSfA
WhgcSace906TEhrZWVlAqsmuo99+zH3l84Hic5znYXEGTajYv388/U35Px/Qwb3sCs8039h881nf
L+0kZUGpYIuwShSEV+Twf+I6Q/tbeOukgUphW27/6eWz0xcT/ogQXsiG6GFt6Sep9VhMVbcdGr7r
7/8+83e/Dwf4LLZ2BJ2kk+1JOUSAzaRKdiGijoPqmuy5MGfORw9VnMF0ICm20zTlRQpjvb2k9cxm
Fr/HsdQptCNOglImP7hAbVajwc6zAalNQtSorDNpkGee13FNuBDNz7abLQ8t4Xy7wGdVNgc2rqDW
M//GxCv9aNoSWY/Hf2xdTXeuiHHmA+yPQ3on8Gg+vHwV81x47rKfEiP84Fro8y72l10u98qiomSC
ZmOvPLWAB4qgbL5eya6dh/vWbClrhzhY9qa8B9im7Yj5w8hLoOfGqgnWJs7h8P7teLPP9mZnNPZh
wS3hMZ17Da82i+1oMwuOSNkCEUlsNFbVs1L2Hy0DbzoWHIVGhWGb+H6R6J7ccxWpzrfzAuMaqgAm
+ixcOd6YZUWgJhP+pCDUAivdJSDc7v79EzTeXmNKFDi+LvJkHXP/ybFBjMuuTvtwJ5s+8EkTI65V
833vIVOUxg20ZgwYmuXdoVK4S7wRSwYqh3U74mtaIrcluID1FkR3lcJ+JF2zpJyUSb2j/iaXjvTa
H5Wv++1e8xs2ri+//j/96o/61TCM+ZT86371TJq4eBqi78Uvzeo//9nPZrUu5ik01N+5eWoDP+DW
/z259phcm2x04A55jj330H42q1GmCwEu2nMNfJkOfom/m9Wm/gcuOZ1pN2s5nGYoBici9fdE69bJ
uyf4GkgdqoW0mI97ljzpcRFnlk59kMfnWLSi8VEWc5JdLp1WrgWi89xbmP2sLEbdUjSZti+MEPLY
/PXOd0UP3RdW+vijNgPFAE+U1nJg7jOh7bOdp6pOMUMy3a2nape3AeBbPIJpP8objWmgq4JFpwwE
8j9SMuUQRY2Qfa11Mk1xCO8r0loHma3qQE3zosKhvTFfumJ2D3T0a0qYYDSiy9Uwl9WQkPLsELla
v6TkIj6hI/Cenk4wWckQntsd4yv3JjSwsQH3Fa7JlkKHvUMBGedl1tzi6Lf1tcsUNhVfosppiazK
y841KMFEBhebBSqBziOq76HW1BunKsdPJHfm5GyMfcw/tUdtogMvnOjPkNj/vIAfvIDERL3/Am5S
SHs/GL/9SY7Z//if//75b36+fa74gz+BVEPQMzbm9ffvt8918IUYfPE8Hdj5C0D977dP5+2jZU8b
XfAc8Pr9/fYZ8g+sJ/Zc2PDc0vn+R9j1008ShhRGYrx/rA6zSWUuXF99+IJ+EBOUN7UzDBW0yxQE
O5GC5JKfS2V6qPesOqeIoCux8sIPW/gnRZAF+YIpGGsc9Bfr7We3qgK0K5Cnt70yurUzYs/TI3ZG
JPlmu1fr4qe3mJnfHgrbCVYbpkdIdX490dpE369nVruVc05kaiCrRMFOyhw4qdU/PxSXck4kpnsv
T+1tkw4+YQQsD/aW4FoQV9WKTRbiCzB8H5S5iI5eV04vFxBIj5DC5KF4UzkRHUEz2OICerQaFt1o
XOVsBp+Hzl6BlY1JgzCpfX3gpKWQxQfN/JOF++fB51qCpxiZ50lJ0WKs9+mHtFsQyPZCj4cQ7Jas
zv/p1bQMnkvHxVqFkuq0cGkC12y6ylfb2gO2ybMJQGBhDZXTreMyo+J9/3AnOyNOyjKAEFErgWcS
THB/fU6sqjPMEGT9NhgxyoRJ/eSYxjNmRCQVaXZm+/FPU96/nKG+vYyWMc/M5lmtZJN08v3zwyTu
XbNQ25iguWXukwBcCsKP3z+v+Wa8qrFfzsvAYUZ4LuNq62U/8upFl1go8qRK1NaMOjKLNO2cEMnj
qMO6JmXI+qCk/91VfH20k0eDIiSoAitVW7frdaaNtLA7RM5lnJSLgpy1RZ0k394/QWPeQ5+eoesw
LkNu5/FAnixlI6pKt+957fTQxg1cyPQuEMrf28XkwgUKkpWqrp1udOGdkjttt8I9lJa5U2SUbTvl
dWvkHf2i7p3y+zCY2n4ENbQwUKveTPVINyEM6BMTaP7+79Z/c//nobbQ2WriLjx94twmAEbQ8hrB
e8FiIrU+cRbDYHVrTTMF3Eewg6VLPqrJ1Vujy5IPYnLgsaCcuqRIAOJRBoi4iTf/4F04Lc3mh8YU
rM/zGw6m63QWHnvYqSYrbck8CmFuhNYqqnH4VK7drpsqaD4PEbnrorfB9xbpROM8Z8/Z+FmXrLIB
gmeHNxqvdbyoRgDNpl76K4Kn8WHQfzgLlFFfGvak7aeEqUbVte2qdyA8VzSs7xR9+bu2czEGmsDE
axKPNqZpRPRNa3cN5+nQJojreg0fVetD+h1S64z+8GfF3IuIsJHNlDkxxDERo/Vaeyw8ElnZTk6E
1rOXHjBUnyOKF1+0mj0+Kju2/Nb4nIzmdesiefOcYN6Rhu2Rv5xv3r/rb18Q2G4UBrz1GJHRDv+6
zAxNgGGnn286NiotUeESdcZej4ZbNfkzRZpE1X/jiBaLNbpRZ15vfj2iB6gXVT8A/Nr393oj16ke
fAd8el6bUH0Tz75//3hvP7guBiEQDJ4+Q7leNqSvFhx2hV3OvWm38ZiWFMN4+4OiN9euQYP+/UO9
fYMwMhl4fBn2smc59XUHykI91RV8BV0miIVW6fsCYf4HF/C3R8G9TXeAhhLX8NcLyLhTyxCf8Lmz
a8IXoGNrO8I/3U/vn4z+dh3jbJBp0I5Azcrn6NfjwIKgD4ULaUs2fLEiwT3e2EMWoODDLYct1qGk
4MEXkMMOtfulNoJtIZPoo2XJ5DC/LqcuYmZAbq6OiAlJ0q8/o6oKOUWd02wl8TprcCzpxu/jdgMq
PnKJDZjkXs8HvIWieEqL3rlO2rjfovPsLrJpMg9Wwmjk/UtzmhDEesRvYjPqeoS3UrOefFYCqWma
H5rNNg9Uvhe1tfaEgqrE9PLSb0q0m44qv6YWr3JakemmmMksbcaqoKbyYuXkBGfoQ3eZuAPJIv0D
NFpjWUVteTPmzG3KNrJ2pCn2h3xMLzXRflRc/P4E5gYMnXkE3LM47HW57eu1hzW256KG43VQE+qj
ehl8DlnFlmWFz8lvdLHMHLvli1VnhzGcHvEh3kJ48/aq9EmXcOtuHQpQqsXkFLeunJ6IkskPJkPK
TV9CZUUbrPGtYFhaR1X5wSfhtFf35y14dQYnTyf+PX5wMTZbONoBQyUvP7QkqqBoxZ8d1Szyiiy5
OBZ7k6wB8KowvN9/CszfPpmeKwTkFZoTp687kT2yHy3VMG8NW1CzkFe+UVZ9clAyL1JPEMXeDV9g
XITfmxowdRcsY5oGKxI6crKzyU4VDfM+W8JkjfQ+g6OiSqa1QmwHK47xPwf605jrOkulc0OK6NoS
MV17zfsCiovwvc4S55qlg2gvCL3txI09cqCAUe6y7L3G+uCavy3dZkIA5gMqBFu8EdkxhHISP2ZB
qOL0S+5vnS5OV9oEk6qYCGZ6/+r+ZtkG/TFnhKGzo1Y82Sc1aWLnNYvOlhjSZy9yGfHqXbyQwz8F
cc5PEkcCieFJibrptLBHsaJKx7d4kurgNtHNAG7ghJwATh2AqzFJacfYGi5FW/+o4/ybry89L8OG
3sWHicL719ewDaLK8GPRbJUzfvVb99PgVNdwdp5Tp/3Gltf+4AN1Ov/581wt8BA6zV8LUMSvB/Q6
rRmiiEeWbXh+rUzqnpHIgTEPu6XZTU9IaW6BaA2rYCwpbiR+a1Ii6pWgWnn//v72YUKZypeFLrQ4
/SxHqu2skCSUbe8S+CpKB/BACOxHi4pgia7k+f3D/eajaQsqR1TK7L3Z5P964rYXJ7Nsmps81sM2
KHV/OSk3/GCP+Nvrq9PJ4Eni8r4RHsaNHhCYWjZb9sg1juyBuN889pa272r7vjF5OzupUG1UZB2S
BoYJn9TDodPIAobN9P45v92UI7dkV8imXGL6mRtIrxf5ngnMFDYJP4YmIbNsJ9g09YTHnYRfQji0
Zdlk+Raw4WyYU+KDF/h08vXyrFENcbGp27EJnRy+DTofwLiot6MuCcdxas1a9ESpHmH5wY3u7QJt
W6H4A4xoZxhaZ1dMQEVc4uDLKmcOitbG/qILTThRRtuSoElUUvPj/av0m4UGEI5ts8YwCnkzDCH5
Mxqt3K62gOWBhzB8WssG7ym1fPTBJfnNoRjsSAd5NW0497T3Q5BKU1a1U23byc+eJRHEVxP0iXqh
2eLfOC1qULrY9txSe7OqlTMGsXTJ7sXyXV95tLyhezj+WVzP4Y1/d/o/ve1o/WYR40i0RSgREaKe
7huNyQ/iQnEkSBPByid46CYLKoNZOQEwYsgk2XHh+MHy8dtLyf4azI2tQxE7eZ+DQOStF1rVdkRb
tswsBqNRTJxZLYzmg0MxGudFOSlBqTQYEMzmOWbVJ0+ym8hCoa7kEZE1RjJ7JKB+GYWyJ1I88zH8
2DVZ6egEW3CZZtdrG3aOIO8nohayK6iMvFyRSY9xj0EjvQOoApmuxk6lVmU6ZxKRYhc+MvqacxZd
q9kEYcoEtslhqgBKp0e0xG7iuiuvs5gK9yaW9jMEDd42wto8rQvQa/EiSEL91lYGxLlU4qjfxHo2
2GvTK0MDgIoeZU/E+kojWJTsYMKzISRKjZiHpA4/N2mhj/s0n03UIX4guWaCoR8ywiGwkaukay4t
UpzcC4k32r+ykYER36eYMWyyvgZluVDSS/BPJZ0MLlyHCHnCk8wi3iirSm/wL9kkyuRasQM9iSQK
7g6J8l4Y3UGeNuViULKI9wTTBSV4DeJBZhbdGKyzckQtGHdsJwHyemWPHK/pvWQ1dNY4rIpu9MUZ
MfS+oO+QlcaqzKy5uIpwPTwihaVf4mDIW06uLOobnEvEFRctWrFPBDx0NznSbJxZGtiSa1HAAVqr
sQvUniJ2IKdp8CLIGwFsfVkGxJEAevW2ec0nak0CO+0/gX41WVSN5X6OQ5zgQ5oRutLIEGIOdizE
aK66os+7UZ1VfvFLI71PNVdct7ndw72JB9iycYoaxjuiZCPkrdkMoZNf+w5NVBkGDIDyaGvIhOBh
j5CYQHUHsxv7JZOixxg2zMJSBoiZGJtuZpo/pKn16y4fG35D7Wztphc4vyObZJGJZIEeY1Wce8FZ
I8vhm9OiHJSwTKDGdY9TZVu7zhzgbw4jOT2M3HEqQwquPlleVq91kUdQcYhGIh1MP3OzNLwwe+4H
uwVyIMEPD5NpMbLWr6IIgWw4Dv7exybGGCxRFBWksKd8JVZNQ7ZOkg77itgjzPZgUaIpOb6EWvSy
PuBVNFbwaav1QH4xgYCESyZOQm4QsQ4Rd/aT78rrTAtJ9OxdUnYQQy5HrVUr34AlM1G6XvtBWj7k
LtE1eUiUCb5DG21aWyOCrQiqalFfuDSst05RWPuavOqFk/vD3hQROaWjg5Vs6A6GPmxAWOqgCMb7
TKjqHsjyzrHkTaTGe2sgMrMXHo065d9nNmkvvIGZu++Uk2/wjxG0YWm3ief6h8Y38SHOUBWBvoD7
UE0LGXvTKmTfcB3VxJ9VQe1eNyhaF73ZnLej7yzSgaDFUSNvt8LJ4Jotedp4X3d55nbPsmnVYoz6
iQ5X0kUt2BBVVPlksjU3RE3wNJHX7S1RfHgNDR6eL3C3TRK4KvYRfExZJGL0Dl+hLSWXVc9TFo8+
pI5E3wuFDlcr0Bfa+kSYYVsU64EXYu1bhjU257BIg775OoZQFQimNnzZY/9sjPqrppsbEUNoXGgG
v3nraEbxnSgl3DJmgjJ5lbm1g+C00B33XIP1QFqK48JATpnuk3hfYCGkSVtFu5rwGvJOkxzolJt1
tyFd/U9GGhu3hMkl0b6PYRpYXlRd6r3hbgo4syA7KppxYdSIb7bwqSfp75ZrZxLpWclH9nuLosxe
pyOh5nFvReb5MDT2jewS/9mjua+WVAEZm2+/E6tpdIfPzJmy57rEEbwYs0Z/yAenXrFFs44eZtSv
kZeDGA6bcdtSsdy6oyRHpuHvjFo6rEF2V4cXdXU0QHs3JAAFunCMQWIGvpu2UzwJoelV92HgVt+r
kjDTZNCqe6cyol2M5SElua5NNtEomi8YKEf2h0Xfr4A+Zu1KwURJUXtrpCYKmawC27aWMQXXXlVW
snJoIYPgBJ+2Sdg3ZbusBCiwaKOgu6v8PpjWLqmw7sILeh92hpAVeWaMBpGahuTW9awjh8CLwxtB
kOOicGplbBoup3aXe5JTdMrEC89Q6vNTARDdEZ2u+ovA94Nj5CIEKkQ5XRSt655je+avmiUaTBHZ
N11rkCNMJVIdbKyoR/gd5QOtO2NN48w6oqip7HVegIGZiCXZ9MUgsy26gOAIl6ZzlgTcWEdeooqX
irtLE746JJknIfqG5be6C+orOdX6bRNxvaM4GbfTmI9bN+SiarUczwiYqq6Y25ffwFTn9TKHrUGE
ahUD36Xi21lDNqdSgp7Va1kdCAj1zqeuKb+1Y1nfdyHXdXKc6jvycJRqkwq5rFVOoG1AN2KrvLb5
4fWNdZRThcO1w9FwHCIL2VNvZ9n4YwLgSm5daaApwsrZ6z4Iaz7LJUJYlEZaOBuwgARDdXaV8slQ
LYR+W+pkoEUWSVmlHQbAe1XxYCMiWLWAkBDraZNP7qZLEWkp00AU41aHsRb+KtBUd1ZnnLz0nOGz
q8Wsi4Ef7Uy4UatSaMFReZWNN9e1qMAJQmRiYVbpvk78GSzr0cRZ4dcnGS9r+T/4HaCXIOjTdhVP
JSJYCEolbawcOshI09p1OjKfA7I8fX9M93rdzk+5Csm2K6G23UQkO93JoiX3ui/4kUCkkmu3rctH
E67XjeZNxK2WeR8eRzvL9QWwtvo+JaPqk2s36k6UQ3IdzbfbqHErWDGYoUp2HCghcYaOHZxQiozw
KBuuGkKt8ZMAl/4sJtRm2iCtfEHT3r9GFC73lQjzcxuV/HVUTMk1JfvwGYlI82PqO6mhsaclvtay
cHx2Stp8eP1CsLL0W6BpwAvt86WtFU7OSj6h/I4027+WIVuuRQlmZdxnXWeHnDtP0kTkKksvaqtu
xZoVHnHaF/oy06fik2bGNHHRAHOvReOSB2ab8BKXXtM+F67GngnqbAz6tkcJVcT6nQxm+n3f6E92
FytY7MZQXbFaTM+FEZf10jbyMVnWsaWeiFacLO4ZodFaWXJZbL7kzVb0kIsW2D/128lItWuvFaxm
jt09DaVbXbU+0aEwYMvLthuh68d+daW3bnAErRVtW28OKJhDH1jHIGO/WI9wULRfqijKBW5xt2GN
L4jc2hdjwcUDlH7BntjflCClWcQInKFv2pqKgbDpPkxI3S/9bHaRpzC5kMVya/hsnpu1TPBoOEH0
6UU7Xeay+VyXsAPrKXyGPF9uyqYkstDvSvOb5SFRlyXU9BIV5woqIrC9zrS3OtdrwURTrhK04sgP
zWy81skzJICEXQPENZIT0kBiyi5uWk9eENY7ZzUQRua3db3qlRdfVvR/CCzuDnFG5nvZJPZR9Jl+
GTrIZOdE5O2ASOdisDVEpeQa3dgEYOw9PJQAVSOM/7ggkKyRVrK3ovbQjWMKFlp1FyLo6/M8cPJD
EObjglKfEtBj/EcL9dGzwmqfOPlwnRSd+aNL5aGKhM6S5vIfZkOqk62Xy6GVZ8MQyy/U24K0wqH4
5vXznKloNyGd5X0FaI1pGXKlXRcX4xcSt4JrkYf9xsH4aRdptfKI9cTvUhU7t58e6f9lX5PMmRy+
OVwkA748Cz07nKUzjoSQkjTR7BNN4B7wNXFMMlluGoXiM/MVqbCpkV3xXxya8r52qypiU83eC65V
w0GU5TuflABcQGN6hH/ky0dCSO070ADpLoqcOwBP5GiRv0kdSCm3yKKxWBSAqy8il8ZNoRt735z0
b3CL+w2hH2LbGvq0ciNlrnrS6un2hkASE1qFwTjaZxQX8gvOmy2Z28WG14kFGJn3tAhsUN0eUKjn
LlHGlwEy/6WXeROqhUzeltA6yffw5MZi7eLUmvROtxx0qR13ySIIBO4PdeGibutgHQxD+TQxajKW
ZYCPooLFcBMhBccJNuRQ9cpyBEOWgREfYIItGSAA+Gzx5Dk2Bb0M4sd4HJJDQDRvCyUkXlhSOy/G
eLia8GO1kQaOD9JQZIIMwO0FGByX22UmrZncUSyjQXYEvDsChKbbRteuIDovyUz3rBkjVi8RrkMr
xeli1tYRvmRBZkPvQXOErLAfxwLNv6Xx2cE6m/DC4eArgyE+prEZAtOGGcx7V8OcIC16ztVghtZd
eH4b32eGtLeWTgOe1hpcV+hJtDRUpBGR4pvV+Ugzm12d00X4keo4AdYZiWs074c6doadD4+pc5vk
AglbcdbkvcOqX8CjZsBDiHLTntP3HRc2xBEdbPg9EvsF+5xHvJBqmYXWtKxKu1vGTo7loMPacz8Q
MII6z/mmT/aTXxfVAxVr+pA2WcGi1WifQddrG7NTwbp1MKOMNhVLOtY6Q2+vnTnsfki8rxh2nYFR
8KCZRS9XnSMaZ0f4HlCUXNrFUetnOH4+OsWR9s2cTerGmDUUYmnscLoVP2RZnF+hi86u7Ig+8iKC
C4t1pW9/pA3mlpygBcSqAriXofEHK1QAB6uOi5tREmR3X1PxcN8iNjkZlmy+Eppt7tMShv/kDeVX
vpb0ziZSZEBF0JDcE19q3FIfszPF4CoPwRzakiVF+6NRDU0EXJzZc0K0SriY0TsPoon1b+B2+dIX
coTYXw3+g5HUbMKlH2nespz85odmlXg/janzHMIArfwmrQYWhiYc+gIvA+6/jfR6OhpqCHk8QkNR
4MAQLW5CW+FxA3DqP1i6xb/xyoEwAIfAQ2slc8FjlJtjm6xQnSck0gI0cFdk8nJW0hg4aAyWvTmL
Jgt4ayPyTg+XfdlHwYbilb88ae6Ax66n/bgKpTdqW22cSwBQvJzSiz0wDoUEnV5nFK3gfLlL2sSn
bonlBtNr3WF1CFQ0m7ICCx+imm2uqjIx7fXSRJT8cjEtUqzVAiM2CZ4TEshs6RCTVUDNt4ut6SFM
Ngl2IVX6pSmA7SK/sdCP5ds0imn3oCyI2GCSXbordbpAR6OyZj+qNVlnY90WN1aPooJbyLx12c9E
Wd5ji35IXWK9OWtQMXRbEJZOSJB42z138C15lQyrDC9sTQ9vk7EzttiP8i8ZStkrgn+Jfy+BUt72
IZ6+3UAb3j9KNfuMjA5MC612ya+Ocp+bB+Az15j/FbisuCe8u/T+Q1zRJrQ2njliu1gkjOZHxO4F
2CcWoPOx6ZqnKG5i3IAYzxlgeFkUb8mSMYZlCv+OepfbCbKF/t+hx4AnCLFsqeisUJbxXtg1TZSa
2QrcxCqy0HNjoNH5t4QBAvxRwodP5CpkVcY0TOkx7EyxrOYSEoGs0RKnbISf9RjpKqHB4sBMut71
mTKvssAdztEyRXfTFPafe0N2f7bV/6NB/UCDitbToPf7d2t4DjT8KTedExP/57+/jGQm5MFrDerP
f/O3AnwGlJFrxygGLd1LI/UvBbiO0nTWaZimh1ndod/7F61kDhuk7kHBCOWAPShDsr9oJeIPfAwU
5rNIGWQJ45h/IAA/GREJV1g053ldddxBzB3nlvMroQjxNXpk+VV/qbIfQZOuwvTbq6vxcaP8zQFO
etb1YKZZOXAANyYnDUST8h6j7jLylmH20VBjbkm/alkjlnKZ+GAigZuJol2cqCZGnQ6tlUr9IrZS
gqzIcNAMVPkjRHQjqayH5oX9Exa+24qt+BMOVBA6AioIIXAVZD+Kisz7ABq2DGG8bP06ENvRzdUT
AiE3ys5VLRtNngm7nPYpZkW/ZsOFgwvve+HfjlW7iY3IOpD5p3+KwWfTy6J8ybG1IrpauFQh7cLo
2EehnepMYletNKvC5KbyjKBjGwM400GMVbjo9SKyRtDiK+NQY2/9jCEIhKhfsYuc2DnRg+6i1MzO
nNaKVzDSQDjyeegftEKgsteCLFq4LUBxRlXSPCLgwnMcMz7QbnpBJEi+NrvA92DNtUncDgy2U/Z+
25eb/59V44NVA5wCz96/XjTYK7Lt+t7+V/H8X8siVdm3X4MP/vz3PxcQx/4DRA2ac/K4meViFvlb
xO6QYEDbECMIwqs/yUV/rSCmyzJBKqmLip0xlWPz4v1cQfifZl/eLEedwSNkKvyTFeR0/CtxM0JU
MjGRoWy1zfnMXy8hI9JWnca32CUDwezBcxpox2H09zGzm5y6HuTwoRE+1A91T8tiEZvN6tXF+80a
8zL4evXiv/wEYDQoezhn3DEnkoLCssFsk36+K+pRXCr3JtI9KLyqQfsGZW/WxxBvkvoXZRnEW8fg
6e+NrwDBlhNpSaUWXEBKwErublpGG6WjX1ah7eOfJQ6N9GKNXRnhIN8lneqoCBcqZ2SfPMQNvn/+
K3LzBTCDz81UbCNI7I22Hi1vR8cHOF6Q2OeVYDyxmKBuKDDfjWniLqZjauZ3owvdj6eBasVdZPCn
pWEizWQ7EMXTlWw5AZdgbnwtF7h3XdAAZrNuknOpqSs/ncCeUqMZmtde2d5X3dTWULQfJ8r9dRbr
MIJNCLoEjVfeQoQhus101ZF9DA/hmmiuW0DrNUbMbA2GBA6AIbagwj8FjXMW6zkxaWg7Y7KobQYe
9jTng7ct7bs8/54NUmyT2GUjK/rvuQxoxarmnEQI6MK4rUu74WDTJkrMY0Cy4X+Kkf9T9jEw9VkJ
+K/XlYvHKH96XYr8/Bc/VxKblWTmlbKMoN4Cl0o18Bc5jUrExZ1BIYAcwH1dijh/yFkbDcAKwRD7
EAbFf5UieNvY+iMtwXAxJ6g4/2QhmUuN1y8x2bh45Pg7s76QCfdcqrwqRUZEURAUtWlHVjyhuNZI
VMXx1dX4zULx9hCgNC1ElRRQcwDSySH8XgEhhJMOjMsk8RsaA3kkrs0l/fua/xtHmX/FqxOpfQ8B
echRnPyh0R6K4Yngzf/fIU6qKicqJHwYDqGmK0dcjdGqmj4o3PA6zX/llzsyC2GlwyeCJ4Mt/snl
aiDRxkEH+8rS8v9l77yW5FauLv1EUMCb2/JVbas9eYPoJpvwLjNhn34+UNLMYXVNd/Cf21GEpJDO
OUQBSKTZe61viR/gEnSYyXpvggXg0g4e7TtLpwug5214sKTebsh2gfifDsZ2HLp+m9RCPJnxZBnL
ZJIpThzvaDpF56zibugvA+EmGxIK9JWlBmCkXUjxSDfbeOERAfgwohRdeKnHadClC+JX9feCwETW
Fbmmdd/tWipKTtDEnG9xTK4yjcNiTsUJ0jvhAW6Ckd8VbbqP9dy70P3J/aYVHsex2BnjK50C3UUe
5eNy0jW5jokDJdkTudQiGxQduDZrLzngTY8Jsx74GPJcUlogrll4B0Jf0VITOLqir0vGmUloQmaq
R4J07WMftsZWa718XVki3dsFMNS8NeyNzAABU3w0rnw9K9Y0RQbAPUN3ZxErsgWuoi69CaILlglz
pDoujSs8PnwPaYB2qWrjY5h2/Y9AFeOxAw8hUVjB00CRyPWS6b0v3fAlrik3rYognx7dnk7Rqp+M
dyGGGXcibfVLa+whpj2dq6fAnKssg6vsYwcMHL8SD5gsiqtqdDhtFqqol+5IilBRh4pwl9BiU2pH
BT3R0quX/L4MI6jylm2eatBS7HfF5njRj6r9mU7Doz2Z70EZON8Gk3O33WrJi8oGzsFjwyMRcWNs
y95+n1QlArJ9MHekDSTwNK95CU44KeAI/HkFzallOnjZoQgc+ZRQ7qCS0XgX6AygwRd9CFxeGNtW
9vGxz810H5UEmgQ0MTf0SfVtZZo4QdkjRMsgHEOoYhwOlixo0cGh6AQ2HxVaak7usmlS7HCFn+1S
J+3us2pq71WNlWsSwRwE4yfOMY+oy+p5mB0gGbLwa1W77tiW3PgINoEKW0ZI6AyqDLSP3rWiw5Xu
U9MtNnXeABTC/U81txUhUS5tGB3HKNHv07JFTUKRx7kxcyPdxkh9toYtwrcQoRnuCmDy12YfVOEy
iz2P2BCjbKESh/YNHWlzNeKXWg5gLg7065rLRvMMqv0TbZWgdm9DzULPUsfWrUcoymVvO09h0UxH
yBdAa/C66Ls2blxK5oL1nd4N9OEsicM3NbQ55au+UniWiFaoSDj4ZaeZ/0uLoNNJmDcXAg/CW4wC
bB21jc2eA3vXWpMqoKcdzM8j1DN3ReXoZ95InqTshhxZXq3vOK2NaEUC8zKPIvtBH7JpHVLk77iY
Y2zR04it09v9i2+G3fcS7tZRLxp9Rzhm7qLhGJJl4iUdsCLb8H8YFAAPTdEW16019K/CssqrssWa
MxiT9ZAHagTAK30NtonhXPRmNN6Chp42US18+GKifB1jpz+KkZLgkMbqepCNSwa5N17JJnAustoq
twaA3GU9Kvee0Cq4/dOIqaUnUniJMJALNFQlZxxZqI6CMmXJni/ET1TSp14l2Mw2XUiEIdoUgm3i
vIrvG9GlP53JleiamYQyrZDong1nNWA9JUgBUSV4+qhYyTqRK1YVe93St77Ie3ei6lg1Md2sApp2
RN5VwUcTu6uUUOolgLrpwK+NHkyjmg7ERDUXFPTHZe6AtVqmxDBTay/SYI/v2dlUZBmsPDsK9o4M
qo1yh2pd00XcCopKBTdgMSZ8K5027BLUmnAJsdcIL+E2Gn/chHGorT24IgIBXB4su5Ae7WKoJqA5
JZVbYCPNW98oxTTWZce8sv1tzLl5qZgFvidJgJyr87ydMtPu3dPJAjEjEHJmaZTbHmkuWB2auDDk
K+NNeSWsmhzP5S8ZtPnTCB/kJjD07PD7bzdL17mnDiz24xAVJP05Xn/TT+lwI/1RrTs/q8Y1Y3ji
6Sp/ZQMUE4vfl0wmssUpuVM7a0dg3wsrV/pblin57A1KrpDu8rfagl12wtn8quQsAag9Mu/scgi/
pXZcPZEsWczdwnLrOFO4TiZDX3D4IJgVdtFSH1oiiKv2lUOb2uO2ZPcftamz8sNM36U9wRj9KLpr
epM8vjIGxi04yFxB8+6uDJJDg8VoVMOu0oLRhIRE3rcwOcYvdL8rDuhwh4zWlYsqiPbstEOUyA/W
KQ3sgiRz741B6i9KdtMxsSWvrgbAt3Rqv9x6/RwFOdUtl/3d+B4mXy4M0XZkLTTaQ524fU9Hh1fv
04O6rDxL7Nvcin8GBm3yLE/d+0K4zkVogKiKXClXZhN189ev+Vt2o2Jv1UA6e1pe27Js3Hv679oa
+BPBUkqVWzBuYO7mxY6YErnQ6JHc9q6nrdFxBMsqkNYiDuHFW2K0X40CIXFZM8Dd0M4OODCSpafb
al3YevmesobvAaFj6SeP+ImBFN1CKItuVNoG9yVxEpRZJCpCUZdbX1jui2JDqujdmOFl3pfRuEQh
HGzNkF4OzuHpOGl6996VofZYwBVbTorqzsrX3P+8p4zqya+RhCuCUK1+o9u1cY2UTCPYK2OSsbLx
kKIDWmvOkHwrW1hsQdUNxFy0zrPVjvZzJ+ZOnVOP16xU7iZuYm01Jom20mo73nlhSHBepIm7Ki4I
QRVlsdYya7j+/dSVU8QrEuX9GzPTN3qJ0QbUVHrhYCNARhFXy7KdekCFhr4ZnEq/8BoglmWQqn0x
KsAKTWEsB6ETmYf+bjy05pjfhL4R7Q1EANim57E8+cZ0DDTbZ1/h2xeTnwzXnizDdZF72DJtEDcL
B1b4jd6kxZ7SuvsShGG3VaFuE/yesBjqk83rn5rpKpPVdGU0cqZ4B1ax1McsZgo0jLtYS95ENg7X
TArj3qzD8sYTEwlFlUNHeZT1+ESb13EW0PvT9dSOcuMZWXCZB8j5WmB2N0QyU9S3zOxgA0y/SHs0
FAZEtzUEzeGm8SRLtxeXaus1lYYLcSq8bGUaghR334iDNWtTtw9EBE45hFx2heGmNABpltUDnsdy
A6IrZw9UevLCsE11g4W+4zRNJw7xKiJz+JiHJnT7DbhmbSRJp9QepK5XqOKLjh0zeqhF3jFt6BHE
3IVy6nQxERmdrvwOiFBTd+VWgWZ60luGU0En6mAFifGmR0Rb2UUjASb2+ttIPbMlLApkjWZLZCqS
DxN9uXmAUjkdBQ3RA9lb49pXo9j7o9nVC2vsamChgQvIjO4VM10premouwPfvGblRHiF/I8HVEaR
WpAS2122EE6XIPzs29SiyIPhpQl30kjtbaJbE/Wd0N32NPfmO0KKNFBNoXl/bUyJKZdtUtybQ0aw
q58CVayBqSmnIp3YckbzO/Ikks7Msrm3OmvM4R5qF1HY3cLY9WjLNbS8Uu3db5S3obH0YrW5sSBV
J7zkNrIV0czMnER+i43vi35d5ZG5DcOkWyDzUWStO4LGV6ODdG8h/9eTUywVshizTkiHkW7xwyu1
H3JybgZTWhtSqot539bs/dgzF96UPPQgm5fC1yIYWc2WB9EtCSIpVxEQ502Q+S9aia1BpVZV4RFG
9uj3JCPQZcbV4SttXzo1Hk+v5n7L2kH01OI9ZsYur4aaKlSJmznrwFy6SY49m6yldjtTT76jdXWo
oxk5Ptl26JAgTtV9jTefcOxIbySRxzEoVbe+LcusfgH4WS5Y1YtvkoC/H2jF3HsPCdewyv0627fd
OB2gUWVbO4/bnRZnDvLhqLFvbV9Mt2nkIg+OkmzdFa03LsnLKFbu5LprNH/hMhRxTAjzlG66JuNI
rufJIUoJRlwYqnkLxFRcGIFm7Qi7cgIkI1VkEczko2DL6Gi/sb03vg1kj10ZQQtEE6JadeyaVABn
qdr+NpzgjqkRPTdOMrlRaFPhVhZ6vcgCjYxDIXiLqyF03ujbNf2yi6fxxjZUeiwdZJrQasQ3F6lF
thiM2LweCWz7RuyWRyZ3Uj6H9ERDNGqt9aTPKyRc3poamB/vhrJsL+LEt6/iQqpnApec3YAqGFlW
1F1gvsh+EHWKTiE2eLlVq4hK9OriZyE9UJSuYUOxx9HGJ1J7ByMz8fCq2FnQk0QYMnalzVlXkhSH
Otd+tEoPYGfo0GVPui6+rrTxPes8/8VERLUGHuwvoyifSBDLU2wxhCewx5tYCglhbhctSNOVOwpm
sjRPdykS+kWNm4vXy2p7GDlVrKrYmha94a8iSR6DTIoHLU9eBkyZwDNTBb5OpwwbkBuXGfUzJA5r
lbl5nyxwxTct/YdAbavAxQGVFdWlmnJzLwj/LNnPF2MYUUDMar/VdpbstWLHccnV3keVt/Q6hbM3
Wtd/UuiLF5w7/S2nmFk3kyDOsDR1yaKY37JVTF8Hw6oe0yZrXuq2HrxtrTmjAaGzSbItEsjQWWQZ
WxpbU+WRUjMyM1klw/dMuGaHfqIn/s1s36PeB/FKeedywFJ6YbGz/VHWurtEOSyxCGbXU9WR9i2B
e25V5jXLnld1mXU1aS9BU6trJAbRdcpmaAH4KJVr+knNlYhcAs9Eat7x/f9UJd6+ljUtWLSeSaZP
qKZDUMn2NoMiALwwj58GirgsXJ6xJnozPMraqt4srf5up7L/jqjgfmpNaW/ItelWWtkb27SZmNlr
zVryqeX3VPRJwYvJAr1zdCQay9CVG5jN+mbqZkQvI35HaoC9jWPXuzQzd2RyEa1HymbA2TQ1ozdy
fmgOMRNCWtWijR8N3gNHHdaTKCi+h4WnrwATPNuD3V/gajC3/CnmqhkadU9q208v98UNru3xLZrC
btNlvY+g3RrTqwCi9bYTHk8M98UWKh4xl1rAQ7FC75lcW/shAYi6SVtCPkwRxIu+ZE81xm6wcTRn
SwKHecsZ5IkJObsZ6sk9EHknF6pX7rrOy/C1CrJpmYueyPbGSq+xIE3IoohLW5iC3e0gnQbHWF/e
lZOM2OFqx6Io1F75IwIrJIe3XoPnxgUhfW3QIv9lRGW5rNKe7FRCEQ9hGbc3iJ7iS7zIzj2d96CM
SIIMtfZbWmoL+uRyi0uaUCEkuqtJDfqR4GV3BxiZhDKVVVu0Tvm9YsZFT4EuMAg6fSvy9iGCD7AY
QAoerFn4qnrxPQ5Kb0foMysWG8EDE6m2K6ygu2Qr58ERLqJrGTUZ+9+q/EWySEfgs6rfrCatvyEC
bBuOAHQA3yod2+6FgVzwwofIt6JaglEhkuZDa2rDuNRgmATXSS4ic1mVTTMg6qxqZ9OUw8TRLBbB
dTmK/KEs0JjBvgqwtMhoVVPCenBN+T4MaOf1ia2KaCxx0MGWk6lcHBxka+Q5OhySmo4mhZGl+yIJ
jDXHiZ1mmumB79958Qr3qYjYG9thFe3YFZLGmfg/pJm06J7HEOw06yuRUrt2cF89jiBDOl2Crz6y
h3KpnFEm0lrf+AHws7+wK6yzboNuX89KcROFxq4LtPBXjMHw1sFgcpRD8KsZbBJk+PQeIcyLeOVI
VPKLQAzhijgqDHSlU23BKLdrM2nQu2C+I8GQCsDntdaPVVATK5mD7Wr2UdLH/7Oc6w65WXaaj9TC
pn6HqwcNSV0xJrGZxQi1P7/ahxK1P19tbgDSnAMYd1Jz9QaAQg7a891YRQ7iWP4jIS1zTQZSvvr7
S9EsR3/gmEhBT7mLunRryo8GNxb70QNaSpYMrJlXuoIN/fmlkEycVJLpypm4XtEYwNo6da7RmNbH
nPTNXSmIyMpyle1ckbLlZPAummgotoR0j39bJOdREotCVxCLDd3OkxfnJKFhwlwnbivjKSI2ZJUW
lOw4k9pf3N+J65SoAy5lYqfEC6ijEzxpQBKcXU81gOVdMcbWnK6rERXW+Ok+M6lo5pQ/buvRoIKY
T/EVkqThi+vPo+LPSj3Xh2sAzsSfezQno2aM7DoGJS93fqFRgC+5QbfpHz9/ifNNnF4EgK4+c7zo
FZ06AgFiqFEFptgpRenW62N2EZFnhde5iehpGs0Bnh/cc9gJYvP5pc+Nn5nWZoI5xRhxysNA7TEY
EXF4c5FkXAOgJ/gtnQvBHp3dBvozO7AxVuH688ue+/SBsLI3581CNaL19c9OjiUDt/ISLkvwXn4w
iu7RDSj5RS6jNvAYv59f7ty3D1rD121M1P4H1gDeCt3Q/JHLSeU8NGaz5fA/rBuS/L6YZU5JEr8H
LKofbNI096DSnDTtg2n6z7t0pxny/ntsjmH7c1CMTU3mxhUlZeiO/qS/xuFcTOopxX9+u+cGLcIn
Fw+ABYvuw0fjWQr2pC52FuaJI/YOqvnYgr64yrmHyiuc21ezF/4UCGcPod3aBVPP71mgS2fmeUDg
rGEj0P37G7JBO6PloiofzE3Ufw6XbGjLWZnDhNo3+crs8av41ff/t2ucTGqJo0yXhRoQhqmuJlds
bZS2n1/i7OBg/Bm8HIYH2Td/3kcQpH4vTCV2mFIYCK1uHsyqpFHW9clLrDHDNGWn41uizVJbkb73
Q+urGe3jp4e6zaGFwvcHbea092iTOGHBiSa0lcDphSLKlgzwrLlEiI09gATALxbDj4Pxt5oOad3M
oPNOuQENxyp/rK1mV5QDGxR3PJK0532xlfg4FuFJ+sh+Ke0i7vstpflHZziIDDWh/yQCEwA5gv0K
G1rdXZIlmXwxFM9ciZsAAoVX3IGEcDJMAplgMh39asfUhjVYkxcY7x9qkT59PlbOvCYw5ugaeVfM
XPY8cf/jjty6yEDge9VuSvS1yF81n0ChrFwmTfgFJdr8uMbOxPT/c6mTNZYaFYGFRJTsWvxYKKnt
aFH0nlKLIejaddOV0+PosB8DYhSKVWNT3ddFE34D46mt1WSqdUr3d2tKymiFQJZI42jKDo6f1gdF
vvU+6uPpKsRveWc3pbVoI7pFnKvUOjdVqg5elw/XfdVSwR5bwsIoswEMd5Ppixv9zaP/c52d1d7A
3/gAZq7GyeeHkl4DVNLyTGWsngPgs9dG59+Nrpu8FlPrHVDb0z/Nw29iyKINSQLUTAZ377rFOnHo
zBpNnS3N9hFpdknqaEwITXFX9/4VhBfiOCtsxjKbk74Ty1uEIrVIn+6rbiE60ztoqdYuBwh+O3rb
/Uop31xynXRFCc+7zGy0DGlGnOPAfL3CSrmcPHIdbXYSAU/L1GaDB25UL+zLLxatM2MNXI2BgoM1
iy3/yVgDbIdMUow8l1STlx0M0D1vfdhFKfYBkHJWv/t8cH/c8MC0A+4AkAfZS3C64QHC1XV9XVS7
wFf2nnprscayrPDP1Wob+pG6jCm9PpDPHV18fuUzny+7OYDR4DBJWDv9fEVEeGbcuuWOMtf40rm9
8b2h3/MA0SJ9//xSZ24SgQezEbUO/n26daQvynlzbNHpdYKuSGfQxKMTJFf4YsQehT/AMUmDfVz0
JkX7zy9+5j7ZV1kIo2cUHzqTP6cPD/kaZaey3MkZjY8l+yEaIqQe6Sj+ehtgz5OUAYCT49UHehk1
IAmlJp0jCXxsm7iYTZ+wVQLHrb8epmw3EEwhjOL0oZ8iRWtZAc7oWgBVRtuvJpfCq5Xe9L3joodz
f/7tA7SRJiMVh15KF/l02YqSHIdg3nBbTmFheBzB1PUjPR2ZW9lXUJCPHyAXY2vD1gB+onm6fDVo
Q3C3FNyZZj/ElvbcTP5PMAwPUe9+sQeZv+U/50AuxbHU5daY8085OoUVJ2OpIcSwalAR1EoDnBoL
L+8mbBndgTLlV7vR81fEyI2Mbf7oTpcXu/ZIv+GKjdGRcFO/VqPxYAlCrlp8SHhazS+4SR/Hvo1w
lreHgJel8/QbdyTnDhV6GfGC7WGcXaB2dpO4+heX+bixmS/D0RB8L7uP04ICBmngV/zRu04ztQfN
w5dfY9lcfz4OP84iXAV+LsRCOCrsG//8kAfNhD6aGtlOWFS0qPQs87T95ZXuMW0UDXV/Wlo43T6/
6Cl1llMMV2Xi8ByH9Aj39FMjXFoFHPuyXQDsfdHnRKQR6pBNV0NAl34ChrGQY5CbCyDJWbz0pgDz
ldS9rRqaaI/0nkwztkXgOJq7oM0gCtQ1m4N5W9BUuB+RxbmPgdm7u0hJ54tff/bFQGFixBmEPJ6+
GCQJcU5nI99RnS7X6RikB22gzvn5Mzo7ytBVUlLCyfJhy1nYDctIVOUA+D2gBlW30zNc4t5fh3jM
ryJw2dsyD7mcYf8cAI6XW2XdlExEQ20hZAnj/eDqw+bzuzk3A+HbogwHZItix/xM/7HdnPA+EQmp
ZYiH4Np2HsvU4BBYJGX+1qX23++iOTMiE2XJAFv+gVuOo9TtEFxlnB3Dn/OzE4l7LET4/Pldnft4
gF5DxOMJzvSwP+9qkFmJK56PJ08c/zYbyVAyQucnzZZqIyLH/9Hn2MeoFv7Hn/F/pV+fm/NQxMKj
Y/H9eOihdKrHFjCQXRSZxL1pr1Maber0qU6ne6br7ee3eW7Ac+wBR4fhCKD4yQybc4+ei418V0d1
ti3wJhx7E1zm51f5HeRyunTwEIG32oaFzHkeQ/8YI0ELlsOh5L7z215/SsB1bjQUx4swtbqc3pzX
P6aGX4GOUd0NaOTs2sk9a4s3ySInsQZ/GKX1yoB6vs57Hz1GC2roi92IcfbJe5yw+TIt6Psnr1yE
UnfIu2K1GWzaBKp5NVRQ4Qnw5T7x/Od2oDrhAQu5zEsrecr6TgIWqr7HKDqA5qlD3YMMoIoULMid
qKFKcR+fP8gz3xo9bbagnmdRXDxdEHNwKmkysN3uy+lnPRlqo9eIKcMc/cr4dzi1eSInMIoPm+hu
CsSn2xjTGMHs+4qtfWj81Ck4rApHf4UbVu68oExBnrjqix3GmY/OMOjYsaNhxfqwxSaPZxxEVHF7
qfMSJ5G2NFHt0McQ08Iyx+axEX2zQo3R7T5/rmdevcG/IE2wszE+hGPZWoDc0JfVjrPaNeYKqBQi
P1KNjyDeR1hCnOiL0XbuTfJoKQOYBqffU+Im30qvpA3mQIMMvxyNDlVCaakjXGEgOS4H6c/v8Mya
ww2yh8J6RL32NGqpCIUdJxWPdugiOhe2IE6vqZqVhSL2f3Ip7FGzUxIe3+kiWnt2osghALEWVOWt
AzVlITziZpPWML6Yvs69Nzg1DE9SJeZ68J/zSockrpyoDOxk0T60cfXuOM1DLnl/SdQcse3+fV4z
EximCxNz5mxqOpkvjYFemymncjeZExo/r78TrVjV1AG+OIWdmZgpqWNStag8Y+OY3+c/Zsx66lGA
hRwB88h5Bumw9afm4YshYfFnnMzKf1zjdFbW0iy1ba6BoN/ALpXUB+lI585sMVqFOYbIJNJ7jNai
XkmSyB6rXniIhejVtr6Aimm0qCFJKF1W2LDWGtTsde+PsDMsJQ6TbcdHM4iGZTl24bew1sttIRFn
cbodQaJE4T52fJoU+jDcOoZAq5vSvr+bggKxVWnIbFMVUmx1wi4CDlBDdJPmOrvDKpnTJhNxEw9e
vDWEBBjoINHsrLi46jTR7fwseEiqTC55wtmmoFYkFjFCwR3ixGJR9Zi0gOg4iIWz/rKyrWTZJ2m7
+fzxnhubrOKewTgBG346f7qNbIhRY2wiE35tBvXqk1UHMGJDsO2a6NXqf/DZsedms0f5nobQybfg
xGPZWNEItKOJ55rTNTmR+16VX2xeP5b8bGqlNLbYm1CmO8Xm20MWW2IIyh0i8mNdJ5Bke/9Hkz3S
hL5CkLJsHfN7REjO50/TOn9dqrQ8UQ7XpxuyoC6aou4daiLVOL3EA0EKvrC1I0YXPV+jmeGM00DB
XKusa1Z5iUhQa0sm8sbsYN2ghkx7DbJeq20MRdppiDCUAVdv6XfSwQ7SN8foOKgPSAEzb4pWgSL9
EOD7tIqM8N7MbLn0J6dZgHUnlUJNdbQG31auVF6/4/nAXOzn07Ye+maDo4v/v5icZYzteO1pnvnU
WATofv5Mzs3pwA8Mj3QPJgpjfmT/mCOA1MHCzLpyp6vXkXboYuyxABrETHx+nXNz0T+uc7ox6uqu
yKsA26jv5PqypN4A7yRef36RcwuiC6CXvgL9Nji9f96MDuepamxR7mg6+UtIuAsO489VBlAUtN0X
prOzF5uDC9j44m473fa6AC3KMudb0WK34CQ6bTvAQShA0VKr5IvHd24icCn7s1pg2fuw+c3H0XJT
VFQ78iePpgT6AWztucrFu0rQLMTuF0/yFHj8e+c297w5wCIhwDr756OcZJ3zfNmnpUNOjsZkGgd/
Ev3epBa/IgAp3tl1o6D/BNZdAiNjN0aYGqIqKa/8yM82ARCWRw9LEPaMEBrIF8/j3LDlPVuUkajf
Ynr+8+f1Qyi1LGab0zf1uxVET7HZ3ecWOpLPR9TZ63g+J0WOv7Nl7s/ryE4b4xo93o6TaE01R72W
o9avqlZ8sZCe27ZSnEK0QWwXCR8n3yFEKRwcaC93Cs9ILJG49uVRVM4h9Y2bvGoeijz4olBxbgD/
45KnR/t0snM0enqx03oo4m31Htg54nb3IKruizOHdW78ciKlScb2kbPwyblI9b5dQxAumGbM8buK
6189lKxllxs+eKEZFlhrybJgRl7D7cJroBmzMlMg+gs6+WxTVHkOG1/uWhPHAq42fEaxEvcQaKqV
X+Y5vBrpbwav9598h1lz4ZYEF0DTJZQim0ublflL703sLIQeD7X+HcwzuelOvVZs+RIilWDkW8m6
JUX6ntRSh8Xe/MsEp98fVTA7dSlxMG5PG7BQHyVsl5qdH5yJCW7pQun2s1M7F9RMoWKN/RfD99wr
np1ZCGU8iq2nj71OjWhs2AztkibQ0MW1gthuTr8rKOQwsOSsSf/8g/mtnTjZEKKYMblBPheOmSdv
GkJhTpc0L3ZuMQED6VuwpDFYa+BIRAlVef5Um4W/Sm2Uk7/tAn6s8qeindRaIenban2Pcv3zH3Vm
9LHZmC3QAcbAD0fewB19Iq6tfDcnnK9jMbpXALam3ZhW8jkVxrRDF/n2+TVPI2fml40qgarPPGsT
inAydUSDM4Ff5YuWU4iU1YrsDYJUawPIWW7JDbUWjBSUk06+DiIRL0d6MjgvbGP1+Q/5zXo5fSP4
wpFjkCpKo+3kh+hII9wCcB++5RRQ4W9fQ2Ll0xFtdQkKTpneXqWokbFYyUWUU0Q2tII+KrlU3W1v
9fpmBE39EoOTX0Lb1V/YFsPa7xlSOKayDaI+Z4sk/31EjM2UDXTeTeM1WmF7JbRS7WK38dZD3Hor
P7owq8y6z6xyuOGzxYQ28iE8x34bHHLd+6a3Y/bFwfzMHM6SCVWHBgB7v9PCEeW2NJeQEndeng33
MbI0sAxD8pwYxKh//qzPXQrhNVoD3OgsGyerJk2npinmZSmoADzXjT+7+YYaTBwQ9OfPr/UB0DEP
sLn6CxaHKiMyxj/XplJz87YHYrSrOyf0F4qGMWavyTa2YV11q9LLjQuj0sNbRQTbtWlq0dFUgNCI
Qq23BJqKf28l/z8V5gsqDF+Vzzf1v1ECH1hS+/InGe+Uzv5Ng/idZ/rvf+a/eab2v+hdwg6lw0gV
YhYY/Yff4PvwGxCvwF+hnUQ9i7/0X5aU8S+i2FlEaEgaNnoPBtt/STDev2Ajwvh3KcgyGL2/ChO2
f6s9/phB2GjxK/CmItabt7x/jjRE73EyxUgpcPINK5C6+auDSxn8ZaKb4NGnDjn/KEeo8q3W9css
Mo1LFxYfSqbQHpYGNqM18L/up9caxc0UDuX3AGVxhZchgynJP1WshipUm6KcSszqoQVVzTBvRNK7
apF2wrqajJxmU5YWGNUlGXrbxPXvPVQ3d2Jouxu9ey0qwRFdxtmT6nTxrcqSTkPblJfTNtPr4VVi
pR2w9Wj0lDQrgjXPERSBk6UIpVvXbpO9xTjwIhTYBey/ESzvujLHZJ8NzQDLOw9a1HPoETYQ3SZ7
5QjTxw0EWcpaCitIweT7qbVtghljTI5nfGmlXuevUegks6o5B9uSaVn1Yya9fquUPl23ctSXrZXL
iyiQ/Q/cZOU3m8CsHIokYX5JnzXHEVjDqxmbJuwYsyJMpN107Wzhb019OSR+fz1BAr116MNR4vCH
BuYdAhqCUpPs2reK4Ugy329b7GqU1d7zelx3hFYuu7LlaGuP295MvNt5LTaB+BQ/BmSCC2so/Ft6
KPUeLKa6t8ZeQj+Sck1MlLULp9rIoRNn5QHJprdKx6m9gMSahPtJGs2hm/I4W+gRINtF4jTepa8X
ZrkUbA6erKJu7wllJKG5NSCdE8hgvCSkMb0orR72nM9BwZaBdtlPZrpQZeLiUBvtJXv+6XKKjPY5
RxnTQIgoxGUfiuYi9oHIBwJL0yIalZatZG7HN51d5vggKTODKwqwsrA96K5ybRAzQafNXps5riAC
fOpso6Qgi9RMe/kdSw67SciFDeobiiG3JaukseNzSe7iOrOeTRBcx2ByuBpNAHFv1CbJEE1sXxjY
nHU6ylWMNEBFEjh8vTJV1+x6irN3UVyQrgGw9ZtWRuIAYiN470XviY2rF5G9MCzMGuu+aYK7IHVx
d0q4wNpLGlnubYz5KYOKHWrlIpBT9gNhDr2PNjazdaRPxQpgg7HE9Fk+8B6zx96Q8a03pPJKGmN8
8ITZBWuj6pvLOCztlYbzpIC4kRJ2ZjWz5E9VKEMa/rpRRfZV09lttY6ror5OSw+t9aIv+MrxH2ET
hJoaAUaYxUnstupD0CU6/1WVRvRv1daYuneyCgY9vyx1Hc/SwpSamnZFT64cWyI9vBvBpI2HmGwk
jPbureGnELxtj26yBVV3xEB8P+R8PWsJq+BbGAYjSbFhlwODtwO5zGoTB2whnXs4vXiWxsRQS2WP
zTIuE/3arovhUjluvLUh1y5kJfMlRqQIVlWXcTwHgC34Xu5COYDnxMGVPw5hbxWXbqv09NZL5JQH
aJ+mVr+3J9kXSBU9t3SuTaPRdn0rnjDe9Uct8+f0DmH1e0t0B4x/7lVV12JbqMxc5cNcyuE8cYT7
Zu7bFEFzRRMA46bMj72wxF3epwNGrDTZhFaQ/y/2zmQ5biTd0q/S1uuGDPOw6EUHEBGMgUEyKIrD
BkZRSsyDwwHH8PT9gZnqm5W3703LfZlVqazMRJGMCLj/wznf2YJyqyKAYBt6mWxjiPRS5TwfVQ+l
qs/OKmc7RKgDAkq8i14stkFmvrokiDKX0o7Yh6B9NvrG8A3JP7NGpgtpf0uJqiarpWtCg5cFo78v
7zLdfg2GNoEiYgVb6Lfabb4Y8U2yntbzoD/XBiFwcRLzJhMDL0GoLLyGca+f8szs59AIVluyTJ+m
Nf8N8OU335u9AxyXD4d3bDtl5hWaQAB2msRYq7tzxzy/70X9gosTesB88sgC2FV686gyC8ne5PXh
qJMLANBbRWZd4lUYQHjfINcsqI1rvJZKChCxqXsLa0MeO0ueemrbHbZZtccvb0eGnNF1MM7QIy8o
0mOXsEfg12uX13SS8jaYRnuH6Gpj8jE6ubzbZz3pTKJPhvqqE7mw15xa29uUpGE/N8tl7uKcNgko
DXZnp30Q8xxcLbSeaZRkfflQ4OQDRN798JpUPxZZYpyWKhCAMka/ClvIqOsxK+Cw+nz8vnqEWURM
X0EBTg7sfSIwIGwl84V4DHJklNE9LUinQs2x5cUMsgen0wSPBBqHThFbU3UFlC9K80dVxvGDQ1zF
xoYLs8EBPkcWb1MQg0UrSFt+L6f4HRWbeDBbb7w3p2A6Zdjbri5RD48AUrHOWu5RelWN5I+PDjiD
Z0emzDg1/kjziYxYl5/ULLyPcVLy6msBiMJhmnfWvAQ7YGblb66M68sybuWwDOexp7KkvZD2hTNG
O+d9hu1WpJW4OmVaRgJs7MkiPTt0YrPdB5NMP2w8FLBIGilDrxiufAjLS9Do5T3A6bWHd71t5i4y
YuV379nSjkBJdIdqsaz7kuVvpA1ze+cgo3NU526FoRWPWOnMDfgaGmocxzvJCNvgk5HCLKYuYHBm
k2kyZyaGVbh3e6PtspOm3ODoyHG+qTHBH0AtJBu4Je5BK4ls+r0h+3ed/Hd1MhWb8d/Vyaf3Wr7L
fymTf/+SP8rkwP6CGnkFk/nrCMVch9W/kKu6CbMMRRlDSd9gZsme6ledzATiV10MKI32DBULnfmn
QOKfgM0osql7/1QXs55c9/ysQxmdI03466xDkHJY5snkniqz9Y2QhayBsdcY51GEg9RazLoekWLc
erDLm/iC2N5wuHp0jZNx6RnLPzLa07XqKEmO6qattkydHd/4oKZc6kJFP+4JeICXImUA7e2qTlX2
eOlhE6cTFao32iHkUixyux70h3tWtpAfRTI+9HYGLgajlBfamE13JQaueUe+dNSay/yo+Qu8j6VP
M5KhA6PWxQYnUr7soSasSUNY1dEDS52HxOskXqtS+IO4z7W4eER8HbzKcrE4laQgyK6DdtOeCCBJ
KZjn4EWzXLvhW8zusp2QaWX7lnaFuIoZxoXVZP5dIWr3VVCKRlrQjG+ZsvP7hWd21wyzEzJ3gKGc
EwbR46FPNXrbRmv3xVKVh3wo0zcXK+mLKS3KYYNooA+IRB/lNF98vQPNqopqPvBHfKsG1yJqJNNv
VvLuFl9/EE7UXfwdwmoehpzYAPy+MymrY6KyDVrBgN0eKbEwmWMAs6PhqJtaW6r7wRjktymt4gNS
5RFXvzc/BNKcj6z914o7MycsqLGW3aRlnv3g8+A85IVS1lY1pnYH4sMnCNXtbmQzGZStff01XbwM
BsfQ3DeL7YVqShCBoJYwbwFUms9aU8rV7mVad42dDFHQlnA4caodVGYsp7J3ZhVlA5Z0w6zBkKTK
JLg7nnbWCG+lZGSK7iQWy5vGWGbnQy7ZA6paDnZqLh+U47iOpdE+Lrg8L4MmmnMDGBxe2ULG7zTg
KDWM3aRsfClY8f/4X+oaW6W3mmO2eGozvfJYigkVkGxyzFHijvWR2mUsiQUmBi4PdpyyXByGP+ob
NbJUX7Z6Ghv6x+cx8e8T9e9O1MBmHvBfDx7+T5ctzV8GD59f8seBSgzgFx19n4XUEpL756n560A1
7C8cpJ/TSxZcTB7+34FqeV9Q7WAMYWDxaybx64A1vqADg0KLRwVJCsDWf8CwRgzx1/OVjZcF65J9
AWHZyDP+de5QCU/KqXDHs5G1oOHcjT/2VbkGRgC/P2Gx8TE558Lrl2FfmNRF+nPP7szYFiCS5Fez
svulox5GP7st2Zy1Yw5WrxYtJFm3bqXbh5wB2WfE8GTXO9a5QNppPuebnDm0huqUoXqlDt1QVlLJ
zdIjB2lvWfsRLqHIb5OA0dr67MT5dGy0SumHfGVIzXYMhtUS7ZEp3YsmGwXvSgHV0aeAVi1vz3kl
sz294ABF3inMrymGE+w16TBqm6AaCWMgkzrYjgwUx6jsFsIY3NKdrkuhnHcY1ytSHubTbcbzBJ0r
7Ucmu2rIlk2Ac6vc15Mq9xNqKD9ygiY7uMRYehdSxBSstllHlK9pcDBcaFn7viugE2glLMG0QlHc
xt24yxfSGDcemIPhM1cGkL2K1Z1JLvZrTz97Hd20VvuG6UCUSgmLI2mxioYyYbwii6qLckeol56c
qm/xqhAMu0TQ30+ND84q7hx+UTvWB/MFa444j0Q/76VJEpptFGrrJq0gMcmgw28ao4082xu3+ABh
8QOycg4uke3fAjJGziYoPrnPcDkTECNhl3G2G3S4IJj0B+EWW2aedbW3+jIO3cZZMwHznqZP5rkW
4pRXHqRQu2sifQBq1Lrki4kmTqMJrb+/Y9s0bsc+XwnIpqLXMGF4bQiVaJ3QkOX4G/k6+vviGMQc
ODyNuyLOuq1e2/M78QWBuQu6ytkDGWofDe7HU+H25QtMAHcT68oYQxjF/U2p0kSPzM67I1WriwaT
e7RLIXSFbVoafGiMyVBbgCJiR6LjtE29Dv6dI9q9iCHiwOdLjmmAfoDbsioe3dJyWrIJhvKHnmvA
WOLcPPSVBwTG8eI3noYOok4O3w/rjQHKXGIM3ye9IJCuzIbD2FXezizVioqoY/no2+pDHx0tUrO/
RLHf0aXxBGSHxmsBPc3JBMsrod46Vy6pPgWKnNcVeb1XcqUtOxIIVMSNlmykWWlWJGPxFXZOdxG+
vnxnKEfoo0jmb0PWVkyWYh5BTdMDol+0heuz1eTdDKXpIsgRHykFcu54U2Ux4MvCjwyCrJ7cRJCR
owX1oQ6y5LkXJZM+v4/La2G3ZsjApN0rYJx94/M5JKRnhXEU+gOZRACb+8kKdg2ZDSMnS2zEJ+Im
IE85fXtHnEiwk65e/qyNYj6IQDbhlAo0ytMcbOq4/8j1zI4Yj42h42f2TU4AD1Im830a52en7Jyw
LpJgIu0U1kERoeDgfRw3LQFGg3s/SvAYfNvCcYdf1ph/34p/dyvaCHD/u2vx8OM9bf6lzfj9K37d
imt8A0MRym8bnw9rs/9oMwzvyypbotNA0f1nmjIXKQN3HbU3aUXU4ozIf9GUDZoOBOD0HLgZ2MNa
/+RS/N16+eemY/0X0KxjxuAc+88608IgK4Dn2L1AqcDcGNeTONUkWZGR6BszEWNgRXFv1scJ+nz5
uGStE3wH4vAzJdn+0fYKi6Orsb6i9p+eC0/LTo7lUWmXps9KuK1dwhyw+rFX16xl7q+EQCUMBBLM
z096DflvU/+eUADbT+6ZneX5xTPTQGxwR/s7gubqQxXPxPzmgwir2UiimrUmLbzv7MjjNc1tHgwP
eH1R1OX6CJ3PatuzHMx+P7tKHM2gG38wCHizq97/wbhPfy3HxiPZIWvfuqrQQ9upsEVa8h0Qr8Hv
S8JLTqfF+brM6XSjt429443SLjUNC2F1ntqltIXAr7rfAxm8lj2EWvFM0FPMbMzvtDQ1nxX3iT0A
jzGyqQ0lGvPrLOvmCs6F677Xn0snC54mZ6JCridr35rB8zT57lbBvIwtVT3YuSZuGMmYl66qYCn6
1opQybJzpZoRqX+a3QZa+R70wiFFEAaNQ3bhSVRFsC8bTX2XhRcf5tixdngHyp9VyW2yIAH5STyG
L0KfMd4NfN+fw2B2W7KnphekfGO9SbKcoX7rJ8yAS//NNIdi63g5ewi/ea6y6llofGsqH1Ks01G9
xr3mbGGpNlu7yLzQaZkDbbyxpsYp4Tgz/8+C6tFbJnu9qdL2sH4in4SS7o7UMjKX4qEsbjxzQHGT
el7PT6+8qNZoeBBbWu5MGPRE5eAWRnK1C6O4n2e53MVjqocpattzapka2lB9cvguVrOl7bf3dl7i
R+SOyB5HV5Znp2rnczq71u3anEJSisf7sRPdrqYu/OhXfdIGPBdVXKG1vwV4RwYcryxAKy8fz91C
NuTk1PLcx/DWNpM7Jj9SQgJDYNLOTWr0NaPmofXA8wTkgmW9p1/GetYRbgcLk6za1OtQuBCjEl8O
36xpppMX1mySQ1oIwGq6l0VmksJZSk2yS7VKyzdNZQYnVVUTu4sWYWyoBFSlYJzOmeCH8oSLQnaZ
5VPSeXVFs2qmvzXD0sCsKoMbDyvhuXO0H+7i6BsrTfN8wxVB5FynjSZkw6QKrdZqd16uB8+ZQvCq
Ou8EUzG7r3ywz0h99e/KNcqdmRnuRyHi5bhMlUpDV6Vw/TpCGDujH18QaFn3WhF7EROOeDf0pHty
V43zqQEJ0Ye+HzdH3y3GNqpiLd3OhHHfkznSbBd2KqHrTsgTJ8s8SEK2riWhhHu/HIdvZJo2pCbX
pKTnccH4IEiYr7WE4zlQJqvQB5y8cSHFkjFWMsqvvJHo0U7NW2NR+X7q43mbjf7ypNi60TQKY5cy
EIrSAJ4gEZzxberX3b3risigFvmaFZp7Dazhpqut5W4cdKiYk3d0Bh5rmNPmdMjiaiQJ0G3uCVVH
28BuhOKg9efHAlHXLYW9+dU0Rf5GHKFgNVIQt8Vehjk9sORDTbPzOOXCDJlShhbSodsKiKNeN+ND
YovuPOdtHnJ46hc58HY3Tk3bUGVULroIogT5xGERxg8Do+ilRWd+MA1lHio5uBvG2FUIiQocGW/y
vjOpO+Osxc3XzsyDTat/XIJ0/gk9rw0XzZtRrFT2gzcLRhgdkKwI2UkaEvVT7LF1tFEWc5Dr5tKf
6CSmJzhi9k60YLJcX7m3rGI0rGIcREGSjlFMMOWr1eho98giD7UJp3dng+qPcum4r1yCyw1TI+2n
kQttM42pxRzeHn7LY6252E7WXKVwjbBFDt0zxXpPliphBFuCyGiU2vtKal3Ykgb/is69PzO3ZivU
DJSqbh1aXdeeiKrs7xdwT7sRIuK9bmTBnUxXb2Y/xMvWTuBgVDY0BdOa/IhqT0WDl9o/USir7ehN
HwyDCNTmzCw3cTEyj3Id7ZxqEI9gaI3PLaHnoW20y9X1xyDqrcZ9HfyUZ8NyIYQ5PmGrWTEhBho0
DqyEpEons9+KUtFjeiK7GDjt94veGO8jG7po6peneOBIN8fZvHEUmAR2B7HzmGXGRALt4h8gtF8X
3ThQPegwrRgdbgt95g2u4XxFcK0fxrZInrUJdmU+kCrCaiO9R6BCYgGIzvGbnrjiGFjCOyaIvX1O
0Di44dwkCLLXz9LTrOuyDPcD+4eNQMt+GnjBKIWH4Ws+m9UaPE1MkJvta8Z6Z3dJ0kPga9diDvio
jV1D2Ii1slLqxL/JJnfYJX5fbqU1gGz143Ne4OFqyKc9xHrug2QlOhSvvH3ggUp3Q4WdO+kHGJ9T
Sai5H1fnBCYtV1E8vqeZ3u41ZuynRUnvw/DK8nsnW+3iyO5BWpXzSHT9kz6z3IA0QM83Wt6h67UF
8ZAH6sHx1JMEkHgksfM9X2DZprmX7ESRNXu16oKGBW3ZZtISeYTqO2ztLLGvMqmb+2UNimZ97qhN
nj8Qk2q+EmpLFAG3MoQ7I1bPBujdm3JRzrlqsxx+JnhsKxehbpL56drfJm20IS5X5TarYT15oLe/
Bn7S7gcSiO+IoQSoK1tCwUX80y8SjkDocHtf4j0dU1ky2CuXc2rD5WudInlRsDo2nlRN1C5kktqu
s/zmiPIrk8A6NIvce6RVdHa9UfQhPx+hkLl1qzhVt21qvMWSrOGqYY2dtw34Ym0mj3U6z7FhP5Xw
Z4+CmIGtjVEB4HEa7LKpiN+6YZ729pR1b5NWu2grBnZ7SDMO3ogzoXTl22hwrgR6ZeySUW2KFfpf
Dum7Njhz1M2WvvH8HCoi21Ys/OVp6k9wp20Ajk2lLnbZJGHq62RtAoB8yjW3fqSoKk618LnqHYOc
dxQLpHs0TW8gcUvaS4nqrYKrsPcnvbsdLVir9eRoUMLtaqenZgIkpebYMfOB5WOekRBMHPq9cJgU
pHbJBNLHGzPnuROCjH9jYJmDru6cdj+OxnLXjh5Ke6czjs3S1TvHH6f3wY/9ciMFIoy4kC4IyjJh
++/OAskG6PKPukjbN3dWIZxO+V4lQRzxg/wGY17schDRjE1rDc641P2wygvtJmHh54aeKKocvFBR
38JXK0KrsN3tqMj5CkmU/UG+rgm9ZBm50lzG1xibibot8jvq3rDPVtMJ4Yk7HW3Wdhlj4wiWPKFT
pNpEv6DfxJam/4amzNn0mMY3Qz82EczvZGusKYaUHt1WlsWDQwK9hax9nk4xZsNQ1AQj6LzVb40h
E1y6cbz16qFFyDfL4thJ4iSSVJORGMvB3ggv9l5I1uiCnTF4MOgW/cFruZAwxyQ5AfS98TG1Xnm3
TAQK6cosQysuzF1cLyCTH/0pHvKYkGI/bT6yoVLQb6u6hEXoTWlR2MeYJrg49ZMfNF/HWfGqEdg5
aUCTg5pKeZN3rrEgsSnRYoQ1Fj2mU1nhRXOa1JHGpKLfAIybfrYEqv8YMYhDhJfOC1/TvGnJGDOA
UUhS5hh4paH8KdKlnx0H5Ytb0fK3G+k2rxZPHnjubsd31G6LIBDRkMzmPvOcFslRO9U/ulg3bkGR
+geXtF2eYJq5ize4X5eUEZPoHPeHjVo33ize0p5iJxi3zhJ0166C55y7VXfUqrZ60Mc0jci4huPZ
IHW9scueOCW8BhFVnxmxf2TXPcqKmPFsReOV9pa8VvOk15LEWL2jBHB0IkfKdIocd64sBm58P71o
m6eJrcgzWRysyyWTEUJKDY11ql4Woc4rdx3BBIVZ2c+voxPfJbnPywqkf3qcSCeOVJ4wIemHRb+d
W9iSeQ+8HTrOJDYSctjAcr/173xu4XWWIQbCZPHxbmRbV8epyvOviV/2rz2lJz2TVJe5XpLHylnk
zl9f7LhK8z35VHRfjlmlFy1WGOYapo5bd2j1w5xL8RjHld5HWcNfHUBIHwrZ1Vdo9x1oTEN8Y8tj
vBikdL/UTUJ0haefbROFAyQIHTDtumLY1AHg4EHBNw+q9pHEellHcdzW3i0BrfZDnYp3b+nA5qAu
J8xLS/UlZNnAtZ8Rm0FWNjmpd0U5l8+53uZPfj7Ge5h/DNXmwTDRsKr+CQLr+ENphhW2wARPskra
iJ+o3sGf4SGcuhrzocu6ZUPrQa3DFsWMUF2M3xeqPip+jTUdhNP5Xng+yoA6KLNrl5CRrYulAy2Z
D+aWiApja0IqOIyAjA8pnNKzk6rsAFTUu5DhSwM7uXyYdO176TfLU5qglNiQp8QvZ80cGrpTzM8F
R4XJJ3/UwyX3ljsNlUIEtTfe96Yqr8jZ0HYvfK66xQYSDFD1GJtFFrZUviGBDM1NnccGpB+DgTIv
I4Ws4XRnxDAk+tb6mmS7IJOZxcj0T2Z5JV4axPvVHfxQaW1LTIrWrTC4BTaqkakfAtGQq7/Pdpcf
pC7p4z3w6PzGRTvEP4h94rmvp3b6uoxazv2q9TS8/f2gS8sjZQ0Sr4fJmdXneOIl6Xx/B8c6dUNL
Gs1QbP5XZTNEtHttuizJtI81D2sms72/E62vAsY/z1TWuEwWGgglGa5gVv7LoqEV05jDsRwviSYd
dpJmujGQNHpTddCIu4uTN7Oy9io3j1bh7DS72zmpsfU9mN/DspVNv+VX3SNAiwrA6X+aTd3//lP8
D/Cl93hjevm//+dfNMWfSZusX4jzhKjHyPgvmuLKUKLWYxS8KIsuXkutGN+QtPnPvwkbFtsDFAQV
4a8vgJP3E02vGi+ZqW/W/7pauUP5tfv8Nv8eSf7dSBJ5LjKE/3pTd0IaPHwU879MJX//oj+mkj5j
RGAfdAkervhVB/xLIhx8wWGw6iG8gPLAWN+7P6QPVvCFvIKATFlCwLjIdBZsf0wlLfeLjTZ4TYiF
MMRD/s/CItcP4Z8eIHvd0K3uHjz+ZLz9J6MJ+ZFp5y9xcoQz1adIlgzvYSQfmmU0sQyZ8IKj0r+z
VEPgKaiRN3njB1fVqB7rRaX2FhfCHpGbrod/ehn/f0/PX5eI/Gj8ckwIGM2a0Aj+Kl4GOz2zYPPd
g6e4/u8ClGt3ZIYxymE46BQbY2jIlbQ1e5t18aZPkFVqraKKm4Ih/uFjAn2Q4HFEt21nr/KeF3Y2
lzkVkL5tNuiv2Bh71lalahcw365G/LqT01OgTvSlRuHfa/7NWMRLZENF7tPIKEe7ANjPKLZ7Stno
3DTkg+cjoVuluPqxLOfI9uiXCKOsg6PfDcaqQ863Uxd8RYaRdgP9lm/dE3A1PAVNW24YilVqg9Si
RJM95uJ7NVf61Y6thtvd5o5ns4hEDBUakjTSisy0PNINl8WOEVJZosS1uEwB6BVjMu7qLv42xWtK
ULZ0R0jhhHANlvxg19jdBRVhA24uT9wgx5ZO8atXZ8RxBNO89+TQU5am6jhpSosyb0EaUSJmvQjb
ms91ku60jA4TjazRXDU7eNWtnFiYjLkANq0yfTG53L2NPjjjrYb49YG4tmAKvXSW2zFT0znxlkd9
SMq7bh4yxmFBTV00uqzf/EKz6TYp0YM2lZuJKf2ChEbP3KvuF+1V0dVhEvOre0ctHmMDqzOKW6su
pfWU47/ZTIaW3S2L2NpzbO5EUI5fZ9Sr5PVYNcyb1tlz89S71uvTIjQ6DKyS7QE0Is+4may43XK5
axtr0emLmUAf7KUfQ0Mk7gOvujgxSgOu7pX6MYEOcFztq8fU0Mskimu9fGl7Q35tvCb/TYyGxzBx
0NpHIbPlYtXmdLawvP1IvNTd2XEvtojAGQCZqg/LWbH+zeBoAkBX9m4RIyVeW7Tpe8HHHuRFN4VY
QzoCSZLxqnuc8dwx6uSMEhAKjDs0smm5pQuvKVUZWy1EJ1zTHtbvoC8QBLss5SPNTjDejaqQ4EKF
7b44/CPryAjRix8MWwpk491M8pSOaZ5/khIU3+KEsSOf9Ikbu7VxBfSEUb0imVm6MEbVeTCVm3dR
M1pzSviOV89EBphIvj2HQK+NKSrPXGMAAf8D8ZsjMv2ShRynWPvqTBLdrq2V/SFAzn0KWqdxthOv
4wGvdUechlGm56Rw69OUMnm1iGRbQlvl0M8VM9LZdHIS2WP7o6KrpAgH7kqF0tbngPUdL98iijWY
Nd5ZDUhE08/Wpyv1hY09yiYBR7FjZczVB+ODR8y8s/eKxj0UffcUpOPy3VPLtI1HaR8CF4QhioCg
ilqDsRkn4fiq0tnvNq3vMmqukqU2IkgExRqcU48zLUznEYvmBaQ4iI4xckMHqS7I5mEVGguef+ao
ICoN1afVeW68ntCKWalDk7DfjiSHCKMleuA7p2ncbqMyIEAo4scHt1OEMC01IY2buZblnc2Dgfrf
xx+NPKHRdh0NNuzXbnEvLsfBCS9TmW2GuKy+oVgS12yw+mYLOd26JVxcnDWx6sa9VUKerWJyD61T
GRkDK1F9FZu7fEbp7lcJulocBgBmmt5n5lg8tatU3V9F68k8VEQRjiwsPjXtbHWLjzxha08q4ap6
16zOvZfZXGovUGnRxU+rRN78VMt7n8r5pO3cbmevgvpuscQRUN74yvgMG8UqvMfNLm4mtPiL5mo0
H6tAX//U6oM5sE9poPKdN6ru0bEaVP2x4aYPWMxxjqsqu3rzVBk3spPJPQVU227U3BclSWypfGtm
nRm+bRAGs+9WO0G8GgtSESBecAzSvXpmUrScDH/JE7Z8NKjF3Kd32rTaFBwl+XbMQNVvnO+o/rV0
3AmPOY2rBXyLJNCXs83ZvMtnKz90hQmhd7VHcDZMh3y1TKjVPAHLCh+FWi0VBWLhzaw3q1x6YWbI
rAffBUoM72x8ujG82VydGRKTBmpo/BqqF8Op913C/HjbiKdITxWyP7IyLH5JZXhbtvgfuYWueDXx
hoWYrG/I7dtD3nrefWClBt+1+jDF6h8JHKKBJw19S8zRvzjlOZn9GEtJcwi8odown53CxKi0yNfZ
frWtnV9muPh7G4UfX7BM5l3Ng07c5OpsYeiohyyz4AalM/L2jj+IbNfe4IWLh46x8Ml2hF2GxCDi
nHEC9UHEgzyx4/Sirmqm/VqXfC9X1w2fUofYk08zjo21wN/Oq0cHbQ4TQq7T7mT5q8/HsVIMPYZc
PEL5Zm22I/T/gbWbOy2jG8QT8M3NCTfbChfHkP1pHpqD1UiU2KupKP80GPWfZiOCR0ZEr59Qh087
Eq1s98qKtPhGCcfbxezNztWdptvFddbdx4JgnH3+aXKybAQ4YS1T61Z+2qBQIpt3cQHojxKreZtX
v1S/OqewEvF+Ma/FUAWTsn6zHFHxb+K3Mlfnlf5pwvJWP5YvpHGWHGc8RatfK/m0blF3YeMqEUwk
GzzwxbsReEQPEYtCnIuF9SYPWozotF8bnjqA4RY2qJR8UGCwW60R1ZW9Xn9BmTE/AC7O8G4o3Ypc
aTCT6EqT8C4pr0kwclnThd2yIkJg0/CInTPTJRYRLTgK8NHOLBJDKpsOlMF+FMNy+cAiIb77gWjh
2C5acEQFzqAfty8L0Cpvgu1sLL296cZuOfg5HGHU5IN77iuiyTYtwddszbTFQ4mb5+osjAVtzMg5
koddzVA2pDzpns3cm7UHZdmVvR+49B94ahemB3wGYhCVpXtUecdNAN+mFjcs1YhimkbiEblabeqv
prT8x2lCd9QIj72mnc/uCbwNB20arNPPxi3z247kNUg2sVfhqvGnb50ZiCuuH+9NxH7O1B0bDpFZ
hfZhG7F29FEA1XshOyZxWlLpZOUZC1eG8NKBQPLWuDczPEVHv2VtkgweG9Bah5VX6qC7UbCsnI1G
aRtm+64eTViUrP7kEhvW/AEa+ndb9zdtHZ2F/t86P2+xxK3/gWHz587uj6/71dn5XwCy0YYhELHW
/o1/8o/eLjC+EBXisNz/D9/n6u/+1cTpX7C0k8RKsQW/xXP+kd7yL0MQMsJXkoa94oZWCMVfWReD
3mPFR4p2EFO93OpVN++tfCRA0iaJz4j0JO0+sFqKjxYlxd/AsV1/HbH8uYOE3QsuFS0mVtcAdSkv
wr+AaFASOwUUwQMP9XKLI3PZaaY0h3CpWjSMfaoDJUJntzGNHnemIWay7igYa+BLzfyEyl6ITZNI
ZGZNwaR1ExgzAX1FbE73XWYXEU94+8rQvaOolXk2LKc48+ZhW8vW3FoQ3G/ZWOg3/JTIYOYUSNFF
oXD86TFZHUIBeH3XpRb5oTlC1atYUyq6PAaqNY7T/eKtyaNWSg+k7PiIzpDXza2n+syPCYeGg7J9
h/697BDPFlE9aNZhHubc2LioeOr2pmRKO3SPRrwMPPlUrcZm1niXfqjEStwdo3DN/KarOMm21ZBM
eH7IRHReUz2YWfgFY9Cnp6a3Ct/Cqifa8V7gcSJwOyHB7kJjkjJZg0CZXElmcHcMkSuK2YxTBY2j
RNoSMTq1CP6y17+ZEJrovUxdQZSmK3RWSVrBasYllLgIY0N6SWSworf80CjovbJyU7mxzmpO1Mn3
apmTO+XNzbbRF6pHybq63RiJ8F9wD/XatjbGaTvWwtsP7hL1/L9No6vuw8mFurCA0vH36Yl1g1/W
eCB0sIlGUidfOgCFflDuq67Sbw3u1L0f7NpO+XmoSlecuoriyRbtPbFLJh+YlgVsP5AMqM1B/KCI
r3wq2My96JzCEIfZ0ltggljNFM5PrZ7yqy97QmuCSTDB1YJdWhsZ4VSB9ZpTkjLVTxs62q4+YKDq
j3YMEtUwyity/+JBTX2NfkaDcV2PYq8ZI9aqhrYxmGmPO7UmbQXyu9MY8bWCPBpN+BwPBVyGrY6k
+eSRFraVbNIRx2TlU6PceiM0I90nUxN8uEkh0D5AdL9XmiveEwXAK5zaWb8ESDLTDcGl2hGmEl9F
Qao/sHTF1SvE8s0yy6+5xjaUlOw2CU27+Fhv3G8u+gdCJy17BwfEPiQFDY4rGHd21viTxZL/f9k7
kyW5katLv0pb7yHD7MCiN4GYIyNyZJLJDSzJJAHH7HDMT98fWFUtVf0mqbXXQlqUMTIGAO7X7z3n
O+/LlFu7sFm7BqwJ3Xu76F22yBbuCn3cvBkvg5t69wUair1DbDm1XRLXxzZx81PN6fYa14KgQLsP
bpaoxpjDJae1LC9OiGPDqHdr/aL7Orl3Rq8+UkE6lzElJLSgWDrSgvcAg6XWrR+a7Iuq0uyNK4qi
eeqdS18vxbGvKmwxMGy+N0lH0FuM2e8sW2dheNgNd2WniDWVjLY2cROIpzlDOb4xkLTtDWeSV+JY
HFy8ps/Rh0fiWEwtyrYmkPJc+Ylz3wc9LPrWkZ85a05kV8PFujb5IK8c/9ULKfIjU3+0PA6j4J0x
yfAN4lH22g5+dyHpCTbG1IuMQC6x2HurTOk7mGF8Yk4xHmBoJFszC4N9qwbvJ941dSDrYf48ZTaw
4pCgybwpT50XX0mCY+LRp+ZmDL1pZ1XJyQ6by+ytirPQ4aTv9h99hTbIyaH0mgk5L6RU1sjt9EAD
p0LKm5IsuEy++tbEXn8x1SixA80y8isOhVntqVsKTu9Yt73zGM/j/KWv5fIdJezwyA8S33N06j9j
eLGiwR3LLc9Jt60ROB1HXCYHSnifBNK+5lAn2+LAZedpMVaEmcibDwd30mEJSirrKWbWxRibMWTZ
dg/CGiqb4DwyzjObGjzQnv1zQUlobKhYe27lmdRb23pppny4pnH50AxdeLNrO/mCCaE4LHQH9pMz
G8PGnKV59WVuXsMuD28GKqzHeRoQKuAJDe/QkBeHsJjuC9VTrlk8qOe+R9GxuGFJTN/YIRNiJkJD
C2F/EvhENfYkjffIivE6sNRURXUxfA/dgMK1xajOsyOzMwgYVP78Pc1GBpIkhrecllGWH/Ws1bcc
9+JkZqTWTnm4i5kIfs16Rj4FZ/SDopZ8sdqMupgQtRumWgJ6eoXuDKWD+qSrPrxNTHuvAwqK96bu
kZNY1vhUyFolDOS1uKvGcf6YjZrAojxRHpmm3nimUhwOsbZgGXatc7ZJOcP8o9Tr6Hn6YfLmeDu7
w3Jw5JQ+srM1b37Y19+CrhI/Z5mTFO93OgFml3yM+ZShsVhg7HYNzMSgv8y0U7fA9brIwKqVR6Gh
jVPAcIhiWRfDO9nTFqdue+Tw6C9Gdl5R2K8wKLsdavH6FHjlKtz2s/wniZq4M8NBfQ4wTvs7t07K
b06SBIdKTfG1R911GQIUS5hj21MaBkdQ3naBLIr9DX9WV9w6Mmbus6DU19wiBLwPdA3g2+iuyBsJ
THdz7zYWYtgYoA4+w0jyN3YDTipCXMEsWjtj/9gkOrjjXDH/MEmj7TdhL9muQ35jwtg74yVNkUIp
CTR5yqGN050hP2FdtBuf0yrD9s4M6nuRV84NDBrBDkQFbfOgmKFBMAw/iK7+dU/QWYvsEDdvaeHy
mmoRvOfmAi9OOu9ur2vanZX3HCRQAyxzcjDThi7L4Gw/AHAyI2S+1/UCnhVjqgM2FDobldziPbOv
fdBlp8QmNbhNkcLUBGp9EkE3EPfKEEep2jsYflYxZ/MZNfurNT0ndd6oneY0L6Z+FF7ifu/Slgxk
zvXLth+H8NnCpbKnB2Qj02hJqIiz1I1Ko3Ef8lgRo2oPU/hYJJU4jEBh8W47dwG+kZVw4JpXxXi9
c/3pHHZ2gITBUD9Skri7jTGPyJk6JY6C6HfiDGgoVvGsH1DJNDCyG3XMYF3QUfWqaPGkEY3jEi6H
2GrFZ2oB+wWxfjajznfET1LR+rcSU/0+zpsvqGvEzsjCR3qeOuP7mXjYqVP00WbJSzZZl6XnsWmN
k1/Zmmxx16fhLwy1fJdNWzIYl/F4tntG8TXbG4jRhFvT1XtEIN5DTG26t6DSXno/d7P9GLQi2zpE
JWTRxCJ8c5JebbVqXyHrlPfDONAsiRfTPbDfVXuACgQcd8ZMB9wSR7sugnthEYfuISJ9o0DzdWRk
AQXIHB/7JotRbeQ0VIRFm/rkFQl0h9ooHkZcT+jc3AmugTBrytdBz3DZ8/HJb+lijws0At+cq/su
VyPPieO33Byh+KDwTXcEBtjQUFhW4Ayu0mkq1WrT2eb4PNCL/mTmdfHJtakByahcXJzaCu1T3oWX
JV9zaBIvPpmop1E0mPSENnnNDrYJhvgk+6FdcM042Tnr1iaqHCzZU2Iycy6VnegfTpkJ2BTAL2cr
ABSlgrt4QLY1dUF7xiGuHn1DO1fXbedbqFprG2Koj7pETee0wjmYUPh/Wfzgkrn+S+LLEaeMvFXS
I0Pacc9lLqyvUqBWahlpROR1k5gpSh/xCHrLmYQEtEWps1W9oXeNs7xzHP8mhfEYNOAJw3Twt8Vi
MfVW0ozqrhoPJgAr1EXFqvuyL7KwUEtBsOWygICZAzcKNU1ap6C4IZwX4IikVeO5b5Z2iRMdkJYn
eV5s8zxAB1kW/DDlGKKvJtcncJxmUwu3OiepcvYVViMUMPM5kMN9CrHq1WkrhB7BhE/fxFm7t4RN
DrcxLVGc9852qWe8saQiCagrm0Vmztts2NMhk0sT0R8+hLEn7hEU5FHjV/m14vZ7N8AK2sKLX8pO
+8fGiOezZ2uTwORCbgeE09EStGxz0H5OshHBHmfQEqGC8aLZZV7W1F1yqwxsSGGezfeeyZcDWLqT
C9YaXzVtF/mN+HfpJP/zWMq004Fx5TqA4zgf/vlgmMbujCspkCcscxzrjEnE53YJWKW9PvefXTwJ
3xtqKZgevZn/5tX/pyT9vwzfORP7ENyYZyKmwTj416zJRVatPy+NPFlT3X5fMpi09JTSe+jA+dO/
nlT+dYTKW0FZ4n/r6RdvyV++p1Qy86e05K0aW1W0taAgb6o5qX/86/f5H9yw9Y1ckgFoOGB68P8K
Ls3rGb5KLpITspF5n0LAPfn9hEOykt2DavM8vBvC1JRc9PK9EQkn6hEZ6T3ZD+vhOk75dL8+0n/7
R/+mf/QbjO6fqwKiuqjb948/eZV+e80fVqUVe0ACDAajX3jo4B+sSqu31yOzlAH/7wywP2QBLv6m
tdnEpH7N3PwlJvijo7QSEix7TW/02EFXxcB/4OD9FWn2D00d+hMr0hRzPfkQHnfc+mz/A13YLNPG
jI3FuNBaXu3gdLKCuf+Cs/WXY/w3/zgydCZQDI87X3p3gHDKkZDyEKQlKsp6dpvk7IZxkDvXyiDG
FFu+0WGYzFhFixYLUp+jXokPOYQWjDZeMg4q3TA4zuL+iP+d9/pkehgJgK1jcEc3dmcNJCkvnFIC
YWzSAFIOAJAA5dsat9NHuTMWct4oug7mm800vItQYrbN/JwpvIwUUW4yiscgnfo0vJey263VGhr0
MrCNMvL6ijZ20dOuRkc7g0yIEq9WbHn/fWqqTnbzv3lqWLZMFs9//tgcftRtIv/M2/vtNX90XM2/
EWvDQitIu1o3Fu7LP9Q03t98MwQkItYHbeUt/11N86fGKxMkFyAeKzXiD/s/eUro8P2190ly8krX
M310PIRjrbvQPzwmISmcuG2C4ugEyduYp9Om03m9A9H+Bf/4czsYx8rs1ZegtL7gNLX2vYDlMQ3n
bhbBbjGUfXJGoBe6CJcN7TXvxFGpYCJp4pw2FGGBQ9j+nGNKnDoVwbYOYHwYSdF8ZQUxnwwbcexi
EO5NLcOGTxNkD2hs2vWJeCLZPHgYF8mhhtq3GiWDfFLQGAQp4gZJEt/Oo0vweNdGaijvZw01t+kQ
H2bFdGq1WB49CohtLUYRWfPYv9gy5IFggHRKJVpb17AeKVq9A7Szz76LsQXPdXEQZZFeO1Nal8zh
M5kmBifL1+3OowP2AJmAg2nxCo1o0zt4umfle8dSDO91byF5cYZx27rN9E1WZPjlIwWeEyJvbQrl
Hzw9kmnJdO2A2WudOhWEWTjOR5dNzt7tGeFhwiJOWvTv9jCzNnTDOQvzcl9KvPjZUkHtwDqGZQ3e
Xiqqp1LpfVfM+6U27uN1CgxOYzo2TjhuJlFbT2FjF1861EefPSbNJaIBUlfKpxzCwp0s0PcADhQ5
ndW+uLaMpsadHQyrtFvlX3CGycfcSd2TA0ONuRcxppsmYVitHAOkPKD9i5vPC4DB0mvJs/LVXZw2
8tbWxfglDm39QT0Qvk4l/SHMP0TXkX0c3KVDCEcRLepJ9UXwKMYRiwrZckiz7cE7dk7QvAmZYdtn
VFq8VjmkWGr08GDahXVDJYoAA49mne8Ts2mxtdnBtpEYGbYytHsLhQ/teG03FRL0OM42S21iWjCW
Hl5IUDGOk0UOAcCqS3kzu7q+zNhdsduL7Kuw6XJuESBVO8+W8WtmF/UzRspyN5Wyfrby2ro5/lRf
XOaSdzS8sq9NA3mF/oiQCWF8i8WRjTTbznSmh9kb5K3v6NKR/OlOO+Y1XD9GukenG1mzPRRQ21YF
7rsyneJ1Bkv2re2FczIcp8+iRJOXm7Q1/wbZxAM/oAGpZV45C6ZpvQzYvc5Tx5/ECzn3W7NK5geb
jvir18c4Vjw98OXVnMxPSH/4jGW92gL8vr7o2vNxESAN2TVBwR+0OpzlcCokxR9dMc5FZfOW8vyB
ukSzuaH3iRR1ktrfiJWZ3FiVvOFq0B9gXYaDhXH1hze100Pc1839r0+WxVkT7Ife4s8XRG8+Jqso
QHro29H1p8GjO3EPukZX/ixQ65wrr+pfdObiofPXPBK5fnHQufPT3HvdJ/Sw/MNi5Ql4A4vINkD6
vjPRhx8Q92Zff91pmdfxbksSwpSwUNpcJIJ0tsywvh/xWaZYibM+8hZVvLrhaH8eK+bqu650xWNL
I+JU5/H0ZE0or9u2syObyaYL4paL2vecl4yStNONHY/NvhjL7qMTKYdAs/bvqXXni4ot+2m1Lj2N
YNd2KXdkvkF8Hn8NbbTYo1emJH8AID0bQ8A7CoKiME2mxnO9qOGwoNd5VokKD3XRhbtfV6scSxSC
2CkIzMxj4mDQk0Atz/jlZuF6d5Zaz3swrxlZ4wmiA4iXIhIF0h30DBmCBXgIYDAiW2Fl09ly01V6
G9T8wEn0ZVAosQev/lrJYJOU/hyFwdXu+ntzTB7Swcw3RZcey6z96Y3hJUS0t+mA+Fa2eJq0Q+s9
PXT+8pq0mmm9OQV3dPpZ6GJvl2uDftdcR4G9epjZx/A6O3V/sHCGPrnI4bWVWTd/YA3PrSDZ+qJB
+ECSYCTL+SZBlYxTBq6hPjuViB8sZNj31oQRN6gTDNeEaKUHv86zTRAO7m5u8nIjGtUe8YQ3URfk
Kt0arfVREd8yKPsH4dL1RUGcumRLr3eVXVonx/a+t1YHds17BFIDpnHonftVPvZmJPYXbQTf5x4p
+VLpcl8MdKjK1ftnlM6M0GJBG28jMeKM69fPaBjdaEiz5QMfWGQvgAm9JdX7ppueq6wHVClyJprI
Uz28HIda+tiLVB9vsnHO7xhkfUKQRcclJIh6msuTSVF7ZE6Vb82gb5CXYQw1w/7cJPTtgKe8KRNH
zVTVJkM+U5xbbvwDg38TYU/8Zlqligy6Sr01/0TA/9TIQPyQtpBHd1TmV+EbNOnz/AXhX/Y+z4az
41nHEk1fJDL7CuCsDpkzhTFuxmFZWA+coSAUd3HQFiHjjhbgfGH8rEr9kc5djCU1mG9T2o7NzoFm
1UUVfZ0ZCx96UVogDEot/waDKX/ktgJS4sfWAw5/dzfafQXgpEe3nzN42EIUG3Cb2M0POvL5bilp
n5AuvMGm/94X+FoUrrdtZg1f4OBio6rZ7UNbrW3G/jvkoDeUBgeiH2IwpM2M3zAfUNWMOW4nz7i2
rvcpxinA+CGeNpmski/kwmqULg7DQDO4G4M+2VEk4P0X3vAkPGl9yme11hAidGje+jPJavGIV8yO
A+REQ/YpE7gFXO2WP3Qssh9d2xZn0CtiUyU63qKCGPbs6eMe/eJ5TEiEA/Fo3kSc1Y+AIKYtXRgq
KwdzNA3C4NYMzfi1Mufi62hbzs3v3DryqLDwgUj8FjxFrOSd7AW8UU/RkinXwLYpS+6YBObWWdux
hfRDo6ND49Hvg0SVJo9E8tr5k3HvW23AKcOeFBexNtfZFXT+POvvhNe63DEVQpwaExzOuwWJDUjN
+lYHljhDPoiZJHjlLtYqfg2V7J7GnP7PbtGKEWQXVsatSwLvRKWQHyyzVjs5gb4pmLKt6PvpZ1Xa
9r1VJt2nsZXjsUmF+uyj49sUrIVbAhXSaBTQfg23kRGdwlNeUoWVw2CczZoFrLFsdaxjT0c0fDKU
hnO8r6UV8LEKdZjd4pvQBd31Nh7xVRrmtY3pXxVO3R6Uje62RwsdUTNcpzrbu4ZxoMHgR8Cd37K2
RaSXVcT5TaNqo8XKrY3EW7mnpcwZrM3dw4I4YJLM2Vu6oRu7h8bsFXp4WHJqvBxPCjvXENxD4Cue
VaYxfju58eYwN0Kkp3+Mv4Bl/tztw8ZP9iiYGiRTDFTaVsotRzYecTzVkHZN1OlefV8J0oSbsJ/x
3I3eq9NMh4l8n612lmfABOIG6ZQYhwD9zlxZB3+UOiqsFt9lnfxQaKKdji0PN1ixG8iHYh40TWda
oxrylI5Po4rviBlDqu0xV0EFREfex9qXBWnYbTMjZQjrO8tTiC23tC6ix9k77LKVCwQQrxyz5JFg
GLXlEdYjLW49upCYQsNI2BISZdKhDc1kLiMxkot3wrTrL3cepUoeZUmZe7tZZ8N2CmAYr+20KUM3
MfR9vS0ZpqGTSNCqfmc6SDd74zvklh3ZDT9PmNAh9AzgusM+SugNPsdiWXbWvOhbkuHnzgbPvXbe
8kUthGosjf+E98iIsqXrntKwYgQBBeteicb7pqd6ZgBYLd8sbXXXEXf9XlrDD8Ky7d3o2cM1gCqx
xbrjMkjj9APaSD+EY2HfjcJXTwmlyg43sLOlx/sVH0bMeLHP3scumSNptK7Dfh+fSwOQdJJhMMiV
hsowyCliMpyyVa5zZXiJB0jsL6GBCMDL3cviUGgXRfYhbKyyLhPLmw+Jtqjd72lha8C2MjzPyeKT
8Wr9IknPbffNdMfuQ+Rehrm50tTx2j06tDVObRY+m0MfIt+iljG2+dDlJwZIEMRA9s93rmyNx6Yo
l88FDKurTsvvHEDx59Y2I8vN2C3eZa5iJAhV+l2VJbu+ocoPgeGANSvuun1fyWHfWugLKV/8nY04
8qmLwyWiBnpyZObdO9myjpfswjmbLqZIMS88aQyPX3FD9BfVONXdUgwBSMi5K+5zJBoeLWEn/cYc
yExI2pTTfp1fISANoVcgLQ4wGIxFGHwEicnCMSSehUg4CT53rUBt45TVtwXnAaLZ2HENlnxiH6Pe
HKuXiqJ/51lLcInrrt7T/Jl2gbWc5BxXm2bkkMUQOr/JpB/fEOdYW18JtK3QFZjNAoKqNzZvfq8S
ihLMJCkHXxl2L4RCtglTuVpVeEaBSMpugdQhx2XIt46mJ98qPfxMdUkehNPJY8uU5Ihf+ke+Znjp
GRPz4Og7TIEl56w2ePJLc3hI0q55crJwwSFBFuGSYc/2kjrYtbEjt3SfY/QX8hMHv3grgInsjawM
TkRpJL8Hnv+3V/pvuj42WSr/sutzq9su/V/b97zu/tT6+f2Fv7d+Qv9v9FfAGlr+2sGx/8SQdWmm
+iANbbo6K9nw/7V+3F94J05ZABFtk5EcXaHfO6au97fQsUxH8LKAu8ux/pNekPsr6OnvLVNatbQY
aT3ZjN880lP/GhuDaavR/iTsuwXebbIcJEC9jhIGT14566vRueEONzCV8BCgmNrQ3VreDLuAxAHx
5ajhpd3FfPbdzPlnn8yqxoO96CuG1mPaOv05wNu5RdLnX+q+Mp4V+reorhLj0snA2qBB8p9ZAqZP
WRB2nJnrzICRrHAdaGAJvtb0NGsOY7ZSkkE5z/UhU0hj+dxUPF5yBE179R0c0kSW4PRRMe0ddY8C
HJ+AZW5chKtHBUgB7F6Qc0zyz5aLpRyjzzZN1EfvwdDtgYlG5dAi0nWq+Up9lNBjRcQ6mN9TtkDI
F9rYxSST72dzWQ60VxNKPftgcIL9jBsiQ02Vy+2C4Rplz32bU+YaSY6Mye6cfSHKADp3Qw+g9Hn/
ElsEvxR0aWD/x1n3qP6BsW5Li2igJrfDaKwBJ4xNM9BhyTAfhbRndL5gxJHWpgcWtnFN8rFT03Mg
g69LMo1m5ImFhgourqkVxvD9yyf0+OOOdPhDWPbHxqXpEiPQ2MwhUkUXcOPWjs0DHikrIovxFSHT
HA3d+iWYwW470CPbYu4TEMKGvyuC/ltJIe5g1T83qNUuTSvniLJyVy+COXPR7DlmV1vGZAZGcyE2
yvOPYRzSN6TqDHJE33KJjVeCr2rCDHoPKyvIEaefpj1WaIxw9CFONgbuF5ERWaUxokDTQtqjJ8tD
OGjMWz2ZLoI5tBVekBymns6Zgv+7Cy3aMlPjXpQRnNi5yogpH0Z83Y4bp0gOqdOLDbJuchYLY5dn
6gXv/mswLXcZXaBNAlpgb1TS3Fnmkh5EU0JZzL6SOu8esjpu0aRTGJthZpyVHf6AWptt6XJ6W+4J
0lunjT9ySwRtQqpxVu/7JOf8TegVSpkuGtho4CYXsPI776TszPo6u4sV5a2+TEb+jUPRtJvSoNll
MpuPXgV1aSF2njEv94KsKLiAW7hHSFZASFCtRSYMSw7RLazPrtzmYoq3fqWHSNezOlgBV7BG9br3
M2xVsZN9am0/uVZmWu6d4BvZH+Z5SuA9Yo42XoiAKikPEYZuRSHlUznkAacj39xkOYUvau/2xaww
eqMNzp8WYoi2Wi9XGlXFnhwFuocxPrElx1bj0efeAXNOGPEb5oP0WwC85KHt0E+i38cgtk07B4uR
yPyTReBJJJNgONp2gvhssC/aMPutYafNJ/QW/IpB7GxtzBOwT8Jxy4lIbUxvbWp4mflpjl0Ul7gG
eHLVsifkTURhv1jo9vPqOTecGRFFb56tTnN2C31gaNFIit/Ob4Jx7XaBvC6wKziAK/Z8VE5DRuXw
D427qpYIy3L/Zrj5Nzn4aYSAHrOXgnbXB1gNxcLv2SzaIy+goOXimD9xKJD0NhKhR8EF397vnk2m
yAh0fKIMBbLm1nvy40zt0K4QdoHwc7OMhb91XSBKtgq/913xJGf6aVb/UCBh2kBysw6zNH6U7jLv
obJe2k7cyZF/r0V1GP2Z47ZbVXuRgD4qkWFuabprCGlOADlEvqsaxlASLM+6tqejGNZ2Kwg+Wik9
bSUzoJCVnK9bFFARIKD2CuIb6I79Hir0AgFjfvRy2nvGwJlAzgpXgwq1mAU3y1U/Bg1ZUizwnL2W
IBqzsKwzPrB8DwZr2KGtgTbUcb4fwzI4po55Xxf2V9/Xd1niZiftTa/BqMVGSLi4xez4p96U1UsY
Dp8LlD3bphE//BTQ5RDTXBiT4sW2+otwu/bWBPZZ1sARsJwV1xXSgwjmoSBrZBs7UAJQkfxs296k
OUyrzFv6+uC6vdzGHrZWnLTF3YwFD3ZNG9ApAHhUZGR3OulX9K3hy+wiTgQ/cqE7R/gNId57wOvr
sYV3rJblhbgS+aAhp2UWm9AE82+TjyHPs5UU+7b3vI0JfIgTFHyFTsnLrPQpaVGRcbAwNkmHR6RI
2V6IKvDfCAn7MsZ9fyTQ4qPuwQCkSQH6CNDsAeqfsU8qBBGYlsP7rhgeTFyZGyzN6wcfr43SeELA
Y2M1faozsG6jL+kywSJjQQM3lRqf+xDmhjKmD0dywHeKvj8Fw9Ky1gD7m+PYP7L+yjNuzpEcRFY5
LDde1LdwGQNaDwfJtGSfiNEB0krDbnIb65CI7PM4cM5YjOBl7vRF5/ivcCr/dIxGnIuqiPeGKJaN
29D18pgA7Cy3NPGO0PGqsdlR0tbxHhsdautgXpzqG7ygqvtEDneM+jkJDKhvxwk7ALKmCXFtPb52
8VAKHkXla86NiruvDO5jrw3RHYnUzteHrM5KTztHZdcceiPR+Hb8yenHyoEqPs+tDpKdp2tWb5J3
F+AfKygr9p5w4gifDKcBKwIjBGfQIowo89FNgK4tpJGijcCn2LbX/w5V/3+GqlTJa4LhPx+q/lZe
R+/MjeSfkeK/v/T3Alt4f3M9vChuAE3Ytqm1/z5bdaGDWwS6ryyL38eu2Ny69P/8b3AETLugmdK5
dGxexqv+kCQ4DGtRxqCqYkJqoXT4TwpsYa7D1L8X2KgQQCJgMUFgYwdr3Q4q9h+HrYI0L/J8dHac
8LsgECQoRmwxRzPbs4c2ZGw0NGa9CUzc1qfYnhlJVHYVBuhZNXw/e/QzGPswFfMdDaJEHY2itoDf
NENVmtA1Hf1RSo/ZQMzQDsmUdau9wj11LsAZxKuZeisa31kh/swxwI7QxsphZW6IywzuQmjGb5Vm
+AZNDrD3kGEu2oyVFdxZqe2+4yWwbmVYGoAGq8T3qc/toDnYBe6+nc6N9SVMykqC0iSDKNWFr71j
8cZjs06fOh1MT8nkha/09KanNrOdE83LMqa3O4n2PrGrvMa9Aibu7IdCf+iAIVdRlWxUVloZEfrz
ghagy644F9OqlehDvkYTui3iWjtpj6blWC/Ynbx3YRPKXtdGf2RI4XxaxmB6qGgDHvHN13rjl9q6
Jbbi+yMyYsznEwcZcapgmxJhpvWhgc/1kdGYa9hVUX5KcI1vTqzMYTM5Lf/Mnaz6Utae9z4nvI4B
Hx+A8wOfdix4N5OUt5cshkUDCcCnReCHE9/azXlP9CTNW5GZfHeidxeIW5QBN9+VDLlTkd5oG2Z3
CBspX0Y5XbNYDifc4PmpkoLXCGP9Pf0phrtaTiUDS+5r/stvFxQLXt5yEIjDV7tfr/Aw99MDl1Tr
L/5cg5kd0V5Z2ym3sxKGFYLcR6O0+Qr1nPFX0Hjy/4EuiiXyip7fZcwMPiMZfJiTxtllQyARPAHj
3pVEVKxbm/m59bXL4aZcDCZK4/Iz5VCVbMyhCl/ZXp86yqP9jE3EjYqYuepi6+xRDMh2kFgrg8Zu
ab9ULjfgaj/irgVPv88nvPN7zEn8pQWUEAbRdJ21putN9GvAmvqrR0x0A3cDwluubOh0wgEi5Dkn
Tri9S0EgOmDmiebm46gK5HKgpoQ329AsYwiY7MyusW4pkoKR9snEBeYcws4UhAnTzjxrkEZWzOBl
lIdQGHa0ZrnfLB7Lu7oJffcoMiIDDSJDYFSODp9bLisLv1xniY7Jjr2pxpI7hlJOf0yTy1tWbDrJ
ZljvkzmcmjfGtxPCgs45lR6qeEK0+GOdApUfena4Q6spD9jsOX1DlHyDqRG//rqFpSH4fXNdX1bs
3S1bb9LYHyYAXT0/yWgzEZ6YUj+Ui83MOs0YONq+G7466MF5JOvGgTxVBNwwPYreS1H5/Odfj0Rf
NPLgy5kfb0Y+fVAmC4e0pHpbRNseGRCsFU3vWy/uWMevRmZi92x0Bsw2U5xZClDn6PnJZNktQAwO
BdCqAWd1ydcBW36SpCuADSYBhOfBNLnBDIeHXOcDv0/cusy3bWZaHLFZQdDMOCeR1iFI/iK8W5TP
JSSzmL9QNxZBZQX2B4BQAsfyQ6YGYgGNVs+sp8wUtmbRiKPvtaSGFUztPTUZWweqJWi7Ouf7OlML
eWTRc5/uYP3yhNltyQfCZDY9lXY9pqCYp+bK7DjcyRnKEh5kJukhy3NQ5QazWqvg77jIz095PpAw
3LFkmGZsvcCcgkQ9l+701HCjozBJc/WWm7E6hkDzDtip7RfhcM/7OWLePWq0lhId0Z17nHqWSIc4
uLspz7mjYENxobA0Wy8xnYfmnNQCX44D4jol+yRjAmgu8tC7lD/RMHKVChm77xpeZbsD88g9FaNN
Ii7TX7isrS6IcyD8W8KBtawX1c/WS+ZhwtnmbYmMjIQ07hdLM4yGrta8jfgXfOx2yrpJbFYvZWnx
ebKyoek5cFTiSUSVMZ/drOXPc+LVH0kOtFOmHnc3DpIXDufha4tqOru4BEIfe0uYav/rnndtlxeZ
1MOYFZD+O1xNHw+WHMJXz0OtvnPMddkbRkt1jwOGzQkDg2Z9a3UHJCR11vsxXCfljQrCV9xWXMjf
ljT4chIIhhi5lYirbSHOBRquLLX7CFrHMqwH1+fpKoo8zBgS8fNCqyPwgP9WDoH7CkhowvWmvDbd
/1pZ6zq1IBqD5Xi1MI5Xr2OSzPlnb3RYJ8B08EEBpcmDm3bee1ggQsh6VT5aaW9HWE4+qnQKT23T
rJsBfgU2Z9yVuCRQgd/GxWMhK6gf+iiog8Yi0BNDYHpvz+l8ZPlxynFrJaBB001SV7VFtsQSXspK
E9Zni3hioqRlWDwuWfGDiIBCBBHq/+SVrbQ9Vv+XvTNZrhvJsu2vlL050uCOxoHBm1zcjpd9G5Qm
MFKU0HeOHl//FqgsS5GRJb2c1yAUoaCoC6JxHD9n77U7p+ASlSZPTdZPrLU8k3obs8Tg4B+hkwRW
o923qiyeqkjoE+EONM03swcnN3At/SBtD5fd+iJqicZ7SOaoPucd492IUplMCPVg4S2zaJQJ0V05
bHDP2z6P6HxE8WOiGgcfTRl+bTqo8bJqLlrTJ5iqUwz8sOiNm76A0TAeuw5RWdzX5yplmhremDGD
UEJE/ioZatZ12+wNV/k3tQ12tVB3obQd86/Zzdl40CXEFHomUPiwqhLZYBEWvl3oMklIuXWxla4k
8QTVpxNhPbTToK5kcRQQc2LAH7UHVTNbMegQRNiSQs7sp/HkpGAmA0PBltzIso7n/ewSOH70uS01
Yp1+DRdUsX/eWfZy7U2dOrWpz2sumRpwt0aNgGAUj7YYcNwgrL9mxuCdFHPkbS5sipLYq3aRx4Bt
Y0L5pOOi+nNN2/FS0Z0DvGk400tuV+njrIpHOiFNfpGj/7htshgbIJ0NL7AX6JoeGrQf7az91xi+
LowivBwLN9lKuU22ZGjo/YxX5WgOzbCdaX7syE6c4sC22QkBW0ovPR2n8yXny31LO6/cL/0Y8h6n
IxYl46PvY8+htagPKhy/DuEUOKi1XjFLzHexwyBX5I3cWxmgGNk5+pb5TUz5U7oMk4vpG0jCByNV
NCXHtr30kni5xbfrwFbti301G/Yh9Ad1UfuJvYua9qHxUQcw/aYy2rVFU112S8gSlRXUJ2Nc7yLq
hlNfAGKVrTaORM60Z5nf2xeVhXuJk1Yy326c+8kldAZ+i7czfAS4KSvWqgHLbgjq3CqqTmPJxDUv
gbWRMpTAiQ33LNfWfBuRG2ghrD3CjdcHb31DoKqgCQD79IhzfMUVzsaXNsS/m9bav1xS57ZPCklT
tzTvMp16F9Wcd49yksbFXCAF3Bie4vuQL7qv3ZD71CVSLqduKhuMFF31nK6OB6yNBdlgsMOzBzpk
JFKiE7gy8UXToxMKXaSNHtOZ92mVFWejqdSLkRXPk9FAe4GBXASD1u26+7arzaxGc0087w9mSKqj
g0gmYPGPgFHTEw0ZM50NpfNWQ3/cSazRgajNfF2tBEhNbb2E2qRjGlbt9ExFvKO6JmFEJWa5RYKS
7boGa0zYsKKw8util1TkuxiITo5mO1mHIgYtBoFp5qLlYrwAe61o+aNz83sWEk9z7jqHyfeY5QKv
DzT+NYAOEdNdgqABPRf48fyoFuJ+3lj8o32cyma7eCT0hJjsakxLIYlLVWQBpHRjg4VJJ+7Rwy37
ZGSt9HjthRLgUi/ira47diBI3tjpV5AUeC4SNHlPNVKqswWzOfzsOdsv5MPv+tjkt6lK9q7Mzccx
mjxucQtCsnFKgGcCsKXfSRScT/zRBWqLq3jo2r+M2O/PC+1dulkJvJ1q4L4AKfPsjy1kpJ69S3fK
mmZO/mpdWpNnReaiuTGghMge5QCKdRIA+2ZkxGtQOUVs3MLrsPNHqlngdVDGksr7gvCBRZ1pxIja
xRhnfL7QfyARHWCOELoRyNw2zE1EN3WM0IKbvfXFiwveurJHLxR4CexWCEShU5w3pub/Z1jnIS44
Redx90gf2StDBuQbMdVWOYIF27jDKlVPmjqfT6ZYprtZjgJyvJ8HRTNON9hoqc9+2fH/G5jeKtf/
tHVmZuZJNtBSsY1ev/6LTrmPyQequyQ9hpWf621RVdb012Kj5nomM3Vp9jbhmyC9SifP3M2Y8fL9
/QH83bsibHSg6x5eMWyzPsMwx9gV1SK76OhMsLk3YdlGyDZ8EcorYbRxRLEZ1ofESuLovKvDBZo2
xLCrqOzEg2f2KFerjKry90f1b06Lb3kWLBDsFvbfwBml1YeMSOzoSFIgRfrE258A3IqadGBzHHSJ
pPLpi4XiyBii+svvP12sxqBPV4WPd9d/1vHjuwnjl6tSziSnlsPCOZlztkKpaGY8zm3jFehr4CY5
BlU0gKMHOPnGmVjL79LGuY2Bv6nlNXKqISMWJOui+NitO+i6icr0B6pt9jClxUL7hwOWfztgZk3C
UZaPKl8JtX79lwMeSIQwLAO5e0kDUQMvm4BUx25WUzSRoNMEpLeVO3dqmxfiyOa7pqNX0cTs5ZNq
0ndF2fwBEinWns/HUwghEqHXaoxiCPl+2/1yRIazKpOpG446NSgbXYOktY6W1BMiXepAj9EhLQWJ
mNoWSIPrgf1FOVa43QVmQ+Yfbb3uwTizvz9V1r87MNfGqeN6UDoZWn88VWpAKFXoJj6iVqJCjSr2
XpiUx1GriarIast7tECefTZDn6efYFVAvwdbDne9DYF+Ew+j/2SaM7tlaA/UxYJAdQaMbKIie6F8
T6KWmjtcxVR67fUAXObJNoqQbkmm9NRfznTw3n5uSpNinO76Ze0ClHM93cVhAoplSJfpZq3jXqC1
cW8trZch1FA1O6Dfnw6p/n6dIAKDkKJvYLt/8xPFwmiSeVAGWC+HNVBWwOxOEOLZtZQTR8/C71/M
qOeN+1IuNE+mIuawZmgv95NPQ/s+shh9oT4m6y7Nbf6Tk8Wvk8qJB39vD1kSMPtm1Gu4HLKYKDlW
ER2wIFH1EO2iAYHrMhd8OtpImjduNjPhwT1YvL3/sP8r9Pij0APQzC/3xfale/mv7+897KuX4vv/
/T9X34eXt08Sj/dv+WcHWhBdycNsW77Jqsh6+K8ONNahf2k6sM6ZylIKXYkjBBSlf7WcHb7kuLQ8
PFtCteWx+w9ccFjrPt62JmXg+jHQlaDjyr9ZO+POnoZS19alCoktxC/jnM2WoPfhLLkJ+75omu1U
Vyf8eoADK9EMTGkjkKdUQodetg0Bk+ybnp0YRVSlcoKumglaWSAhVzvIFu35yRrs4blbcxfRvS2b
uF7DGP3BQw5Yd2Q04gUmrhFpurhje0GTeU1zZKfCzsF7D3nM3gMfSRQc9wnL7lHplLYpDLN+o9aU
SB4O6Pk1yeDYd6LKxmE/46+w51m5+3iCM3TEcrr0NDVTUL89zv5NPmfZG0S05jqJyFrcjGMxXYeU
r3SdGMabcB8LaDzpRAbAWTVrG4SuIMjm0M6Ueei1kMCeeo8OWhM7zXwWoe9It6QkTkCSOED6aeFC
unqFIs66pRNe3fp2Gt0tRO9eN2vOHsTVbjvGBclYqGJWn4JWR0JaeIekdsVLM5k6AFFen5E/YOup
qy+tTD52dd2phVFpaFZdcwyFk/SHIpSRpQ5YjzPKNZ2YC4oUJvpomTN4bleWWopSkBw/GGf2T4B5
/U4zT5mGlEy2E49e8PRXW7PyWHcDYuuNZi7DZNdJwmG6ymiG+OFuTf3ycVtHutjXgHqYca/vrigg
mj2l/hSzAcO3Ei2Zg21nYcpt+kF1bOKNgWB6uoSqouAfSTIkEy0Pt3hEhvXGUcuRWt4BgTMBUCSU
2h1zTGRdD7L/SsxF2lmavkVL87hggirHVjxHuH7l8mVK8rnUb91Iw5kxb7YseXj7vwve/8/oDdU6
FeX/PHljklN+/9Yl6A1+hcj9/Lb/nrqJf6yKNeEqpnEWgy1qqn86GpX1DyUdZTLq4q25Og0/LIEO
9bznojlbY3Y5jv+WtZn/gKblOpS1jhKSzuB/sgTaNlK9DxWWp1j7pElfSiiHmETW4V9rPkfOOCCZ
AR8ZW4mtjJN8Fy+lHzhd9zy72atnDgR+Vgsk/X7yGV+58IKmOTsBl6lpSXoP3uBlJ5C/2eXU5xd0
BNmaGujrG21tsFbBekjJIZ17m3CvHtCabRXmtokQmtEhhBRGsz3w3d4PlC9va6y9W6JzS2huXrYT
DeVUJPhMIzKHIEUrHphmY27TrH2mM/DQs9FDuVvJAAbQq2vU5jYv+OOZwABB9J2mJtTPgoEi0JKB
iJDFMXZFqJ6M0bxLLfE6QA/le+vnvEp+VFFn0fdWMEhcSUMSEbAs1+5TPXU7UzfPrkj9DRLacjMa
/HiYGCSlTGluB4PEJO2dsaHpsABwathi7KKusBjgZz9kZqB8cjmVlafbrcmDvwFMbm3sLHrkR+A0
mGRUgSzc0iKkdAM+Egy1beziULabPpbVMbV1va+gLaO4hYM0ZPbtKk/Zrd+Z2qG3SXywSosENhbN
nII6t7qd04mFFg2INsJrdvkq74PWjGXQJi+lHC2yHhoOyCLtcMur7TFr/Wl1WHpbvyp/zGVTHRtL
w3vGNLcds5k1zc+jb2FuIK4He47ZrqPJjq+oNdOUmOKUC4zqfiXHSfTAfvsQemF2gfI5DOjoAuNb
zOUIpMXaWC0fOjoKTpGBjo2bJGlmbzvb8M5rKuytmC2Anx66YtN/GD0xBDLjl8J0boeEg4pSbJKW
sWbmpH27hVM0nRRgm91Qr3dRx58lJO4qIaxl21St3ClcSIEbuhOniRuL8Gj0II5zxf38Y/LJ76Ho
8Db5mLyyH+HaL/wOWhCCQWGU27HzWmKqK76n4Cy1AlSbVDVIxqb1mRjo5/frXUQeCmxmHkE38vNG
MbeM8gEDVg3+957Sgb5A9IOHnLsad/vGi7k7PcWtAp0sCaKmmx/zmN+6XvpqCQ6EJ8/bDAgnr3pO
l7LVw7xw5TEp8HTRnziNXrFcYnmtA4bDz4ogpcBVXGGv52aiVYeVk5NR1jwUI0Y9gGnFa1GNcgcd
sDkhm3d2NqieAGpceJpJKLtDVVpTxozIyDWRTBYv3j2GI7nT9EC2BbPaLfNejiGK23OvNaZDRNDB
hdWEzIq7Re4ymNPrzA8ZFpqhsodHbZV8cRrBnniSB9UyWQi8Ach5Nkf5DiDXDzMfktshdq7eHy90
8Qtza1JaJpu87J6E6k3VA+42Cy63HfsZlBazPEymle0GsT6GmVcF79cWh5dFeB9Ja/RgWUK4Bcq6
8QNmW7CS17v8HQ1Z0ZE8tLDxdnOR+3viEvLtaHA7v98A6x3OI36b2EvJXIs71B94vm3ARzCguHRd
P1o8B9xGTIw7VAEifKnpex0dtmBgYfisshfGESIcq5eTvCYz/zGK7AfoQCR0Fk+PiW42KHDCBLIU
4cnUfXlB53C6ciYHiGX6akRAD2itlxckPmU7RhZJQH4Q+VcOzyl9LIHfkawx2nXQ0xlOXRgtQTvo
IlmJ0wLOMYuDACOfTPbBj/N2YxoAMEMxDgH1DllQzIsxdZKW08hWn41u621VyVZ6SgrzaDJU2Rl5
xKII6Qd8OpfOUASjhr28BbzpHRYBI76m4GEEOwyBQ4ZyEA4cwtgj4OURgTTksYKhjrZ+rk3Sh2vy
/tAOiTtA0TUe+LvjG0dzS2jHvpVzOh/c0EC9RQAmr52Rm6mZ6n3rJly/iiI0bszyYnLt6apX2Q+w
FJyamSfg/Vxj6s+2WcFf2Quuq10SOI58EPcUO0IgZU4DatIIbwiZYqtYNZDkwuZHg/9Z4VHZ8dDX
ZLeyngCzT/ZC62/QrZ1daZBQBEr4iQZnBd0pvjFG8qkIW8d370WnOZnYeBt5m+OLIOh8J7OxMjeo
09we0fPyFWrRSnSkInB3PqNsWkCLTl9lWk1bMtQY9iSmfHAiCD6tN9bp5czs5JSMJpfQMsMoJB9K
IG5NTbKu4wowDB1pF1cayaKR2mvgA2kwZ525Iwdbt7vFjmtmYE1jnOqwfzEwd7zBdvtmJzCqNpE1
ZT88DOuLyyqxLBDY/InpUqmrvV9kk19vtNEwBU81z3xqI+iMeBVtpfDCS39EHoZ/jLbnFWGpnjor
fbstjh1tdOMZec4QxD1hfdjeER5g5MpRoEKHJb7RGVw57xC1hMYdiKXsFCv34ZdS7OZnj+jXdJ7P
vT/qGtul+ecCY8A68Fmun/uGXGzIiSS3zpjSlvhHkvFysUrvodcg2RygJmCjudN//7mfm37vn2sD
6pVsU5VlfqqnfBhRs9/V/VGM74sdz6CVZG8lgtrNVGc/fv9pnzVT75/GqJetsvBNf82y+bV6W8bI
gANY9sd85gZZKwE/C40daUnmz5/rf7seP7se3/BUdHq++x4lVflrNS/Xivl/3gM8wl76/vZf991L
97392/f9cxPgukQEWRa6O+7HD40Peqz/cMD64GCjnsfjwm38T+WdEv+wHLqeP3cNXPh/bgCEh69F
OhB5BL1+n7bbf7IB+NTIXD+R3gvAIQYHa6f68+ggF6CzEGY534mP7ug+ytqmTMMHOiQL2oK+zl5s
ZlktyMG5hbnfycmJJyiTofkaldpGloJkOlMnn+lmv818AxA7Qua8vcyJiYa0U2WTU786GRgPostd
gOtWEJEqLb4rHIb9XR7T5HvxPKcOv1mF1bhXkcv4xNoUYpUwBHbNW+GaSJZuxAabO9CPNxW8gOJC
qLlZG6ZoLeZzgsBojhsEe/I9v1zSf7OWfOxu0s80V463g/7C5fLJFXLz61OmRJEQpxZ738OxwmNw
hImQ28fcHkgEOaJQ7GCvEOeeJz9yM0RQsv/9x38arvD5inYYMxWWM64UB/Px85fU8nAZuMlbKgi4
pq6sAJYzdvOl0aR7Mtoi3YHB6CKbpD2boMLyZrRR68tA2Is7WidGfiVi4aqilhdXPqFJfO0PB4ko
9ZeNpK0kzV/2sC46QoxcnK2PB6mQPjZDOdRfFZkvxIKyGDmy2YRh7/s6EAsBuWQhzAo7xT4n8pKv
MeczurMaoChfmsbOcps9BdVkyj8syvbHVXk9OERbpoOMRjKN4Up+PLhsylo651X9tdZxopudRWax
fSlFbM3nVtvPMFH8cMiXpyKe6Jux4dIj+aGDiar0Lmrw4hx1YafLkzb61r3yEne98Sd7oGg8ZL1T
gOOoWssfEE8Pyhnuap1my9OSk9ONKTPP14uB7MRYkVWlH/M/LSawy5NXTFPHxNxJMZNtWvjD6HVq
lNnt3lX9xHcxzU14cJr3j2e2Bqhz41XvfSJ0NiZHnhjles93tVNkLxO6k6be+4MWw71NbgoBzzoL
iXvKCy3XwIKwmI4AV8boS+mVof00mOxuip1imJ3+INMO3dvm9/fGx7fU+9lXjNdhyANLdqzPwxIL
qkAk/Dr/umCg0cAtcb/ULdE2aZWfrWPc1t79/hM/vv35RGXbIKTe28wsa58/sdVmG4+FNX6xln69
Gcfeph24la3KuP1cFFLu1zC1Fm5CHNpwdS8VLRzu098fhvz8k+MYfO8rSww9tFg+MxIXa+gbw3eL
p8IuC3oLXdU7xveqiZvZOY+zthQYVVWV3AwI7gm2qEngYJbhdZJ0GqIAaAPiEIqa8zz03HvEtbmH
4X0U7nDXeQSJBI2zANzhJmIMn5o2IeUbO0RRXp5MPG/DXTUA6EVLnGYdt0g2kGlwjcybxjFcam1N
w58GwR+RWfyIFqUPMnG5vuv+PvTM3BAmaNOqx6EHjeXvHK0lizPWau5bBkg27izI8ty2sJct/hV1
7yu24dZr6xPJwyjD+xA9Cscrm2Qp9DGppcUdCuStNcW+oXGyooKcGWLiNsTrxA0rZnbAT1qhf/vT
WPTz2mFaFpBL7iIOzl9fuB/XjilOMFppy3hzSXVmaYqWn2uYZ3cWpb3uXJey3gy7s9/fPJ/eOorP
ReKLVJ/5Ndfo8+fWPRFSlWF5b2ACcrSFjBzz9jm2Q1kyBiMoIbkuw7jrug0EfC7JHx7aTxeSj0dR
wFQfNygcNaqDjz82Y4HEMKfYekMgQysBZYrpOi+UCCzZ1ZKo/CoxRCXoyjdzf5+1yFSR+tA/5KT8
/kR8fohMbAu2B9FtzVfEjPjpAlCok6CTleE3TPOlow9VUxfhvDNCTJbzgciuP78w/v7De4rmK21W
0yfEzP5UV6OmCvN0NvWb7Y7UL/tZuEAv9o4ee9aqhIQy96tG4s/60bpKuV/B8eNR2A0JnvrxDzfC
pyk4MDwyqW3e/7xUQUrygH26FOSXOn7dGa+8u3jPYpBg0xcjb6/itkKSmdoQgZOC2Uy9mbBrcFQO
mYD9fVG7MMjZtOry3gd1zxLYOJWWWBeTsn39/WX6vOYCWDRZdZnZKapT1KofjxIVnIdEZpleJw3g
HMdFn5mcLHMaLZQOE14h476WtD14aAjRXv+VkK3xn54swULNzs90fdwpoMM/HYZHC6ObSZt+LQnv
5SWdUpexsg6z2bHmWmzss5eWSI/spUgdoLmBrpHHOUfPSA1e3w2Nt/eado75rjKBu3BuT+Q+F394
N6xjzA8Fk1hPEpUJDE6uMEKCj+drsogeIXjEem1RXq3LW8f8qb9pli6py2Bs8InnKCqLga/hVl1L
DC9bZuMeu3N41voa5nFQLIs5nxegX1n30Ai4FBi9Yxo5eAQ/WjD3Wv5aRUgjndeXwkINwnsAoDZL
7++vv/hYATJJpT5m9C/Z9LKj+JsmojS7OEyn2v9mprAUv9oWfMR76WYOl19bRSSPw+hhxgnMwtYS
PyNuHwVGazGhrnQA9NRjOpq9cf+H4/pZoP8iI2EB9ZREYYYMh0UN//rHU83EoKSpH7f0AaQZg/9w
UI7KbW/asq9+tERFem7A8LMeW39ThAv65Q3y104U52xl2JjR9MnAVVkX0p7K1LwpQodR65E4Zp6n
K9hvmZjIfZCc6i9t0xRNtMPDY5ckQuboMjpYTKbbEtGgHTTHFxb+GMu98X9Ww5mLLsK6DstCNNNl
FsUD9OqsH9xE+FhbKeCPzeIqtEo5aHae4TwfHGoVRZYnhTO0GcW/orzyePDdOWM5QpkW92fZ+9lk
yCopgXxjmrmTxgEUqnHEneTlV6XsOd2CPVevriwk7/wFRirXR7TmxuK6mTWW7GST4Z4WkDxa7UO3
Byadp/0GuJDFYcAoom26gZ/D5fbTiF+pS0fO79KQzhruVTNYzZkyjcylQ+hB6runt5Raw8nkXQ9K
PJ8KspoOmF3yNH+0aPH6OH5m2K2E2bmmIYcTvD7NbTwnVsZj6Y9zi2c9RlroD3ckkSl0/ps07rwq
DAzCS0az2DQWe0p54zc+4nbEssh5mgdn9oelwn4wr4thKDL6OFcV8uDKfUhq07UjfPTI7YmZ0Ui0
U2IBvBZEp0J2750cdxrlV+FMc+dd2cUY1rclgt9M7tISESGGKdN0pw7BNqMtuSurmWsLrE0uel6b
rnU1BA23u+PBcJ7D8SLz264lxTxPR/JNDN/T7CqS2GwPtpl346trFtmM/NUmWh3PgSoL/Vyi0jX6
DbqktWClPlqvWsNaErkXXoGGPN2Xce6S0ESqiODKFzaBs8Qclt26z/p5a+QJ3YivpUIPaB60TzWB
6VabboGtqsU6wWHIDNDQmBmD/8CCXnn3NfE7IJ8SJ3Kw3kbjvTMnTP3nhOz2xB6sY2Jay1mBKvvY
66i6U9plOuY78ZVKuhwwgz3oh5Cb+mhHq3qLpy9+TXWdP0cmCX5lD0yUsFRtgyMWKhglaEt8sF+r
jMexHGv3AooT4FQ7jrm6prHGtk72Lq2S/ho5Pz1P7txu580YFLhj3eJbXPf3gGbrc20bEaisloFY
a08BL/EIs0AP2YLA3lvExg1rYp28JcC7sEsgeJuxi2+d0G/wpMtiD/yGPRRxkjZ/tTeXgZ2S4DLy
V555xhy/6gl+Hx6E8K0hIfKQTQJP7+ynDkpcs7qvbUT1TN6YFGHlqaLHcVq8lxzVBDOAvmC4JZOd
KTvzRHIGpMKKQJwLG07TXndt+b1FEX5L/zmh1uss/00UdFcxlNTibpBpnOzruTRgBxTdXTvY3dm6
FGyx+PQnq0Wqu3EK5O8kl+K8f04G6c9nlBr9txZkABHGfQ0jlmY32u7BcrzvXueoYmuEhj4VPpv5
rS269BZdSwagr6jO0TYI2GpeXL2YaVtfTMo2z1tXrHdo6Kw7kGgYT5Pup0tTZcOZV1SIgWGlSsIl
k/xNjCMGmgV1MglJdJu+jHUzfm8MEighpSwvbZtWJFaG+KN9etLcuXGOcJJqU/fbeiH95OT2ERQJ
U8BTnQWiCmTjE64eC4ISoKm8PqGY1ntZ9xI4agHNznKenHH+ZvZheGULHp+h7bttobCRbaKpGNTW
mStrZ6uuvKpjW39BRjfsU5PNIWimPqODABMFsQxYst6yX9jXQeaQeXmoqG820iy624lMx9sW5F8W
ZF0XPTbx3DzrqS7kppl6qFYCcxpIWZMpCFvXMOPBm2KAF2h0bnzZEotaLkP6gmkIP1NkFmRRJoTe
1oMAloGxpJarj0ub4QljON4lz50u0kXogQG9jeWzC7tNCOoomKM+unA9AxpeLjL/RRvIELYeUA9o
Ymnb3LijC31ANqBE/WRRx05U8Q01Dp2RMdaPcI/rw4AB5pDWg/uiLYiB6ZI+Lk2xeIcGmyk+tiL6
PnNCDnGn+h7LrTnfMy9zwo22m/lcwPPAdDsMZy6MtEOjfOIgItX6j6R0+a/WVFsPqQ6r12EZlu89
N/h2YGJ4abMtP5i8KbbN1HT3hVUBdBrL4QLPWvZ1wXV1sHL8WszVFvsqnk2bd9nEigQDwjN4a2fu
UbERDuq2TA+Z0+tH6mKL4x/kSZglma2u1WL1DZsbv4z1Ucy5f18UMCMiQDpks7DkbtIS/G1pm91J
9/Z4wwRNP2jPs7+BTGRxkM08XNmk2e7oqI3Xwur680mr8QzkBHCrqvfKQ4jhjRmVu0aUseYBANDh
BRnc+hbLX/zosW5/aRave+CFHx152NTlIoyO+g8wQU5MBIPTXOB0RBS19ZYZ4oZJHb9fIqO6Iboi
viGDrMalUOfmXpMt/qXuehvptbMsF9q3+3OKPAABRlE9RNbiF6zZBUYxlXlHUU1YjurFvkaGZh3i
XhtvRiip3y9mx14S5BrFhPhkq3qCg7yLzLHQMe1MSH/wjXK/Di9Go45ufIZroD/m8inv9AvfE23a
LhFPbUEFkxKzdTVhGIZAU4vkRCC6/NobYT8GeTyalzTK+sdEDkNziEGfkdoRC4VurNLeHhwPCetF
7NXbamohCA5FPG49f4EcCavOHzaFFZZXFXMOcT4bjeJcu+bYaYQGw5jvxaTFSKAZcavWZBu3qvQZ
G7qTjlegSK3v0igZip3GkUesboIRD09k6bCbDENhHNQAuOVu9krdx4e19DC3fjMRCpBx1qoxyk4Z
u1WdB0JRuQRO0YfDZZZDDgysXkQPoyIHJKjM3L1gqxOK7SgoEc87Nrjdk4Opx9OsI7ruHJfCKSpp
yh2HzlXEfkxmmT4sFlHnWBGnZuWaShY7E8duPMyHZlV7beOhdfp7H/Uz43kZ5T7qMCOMCCYhu326
Tyx6Tpgp7fy2moWxAECx5hQLWSPNi9FPJ9zyujHVpcpZTrdsLha8AUtySnGVBogmsxOBOFObXuez
4fqLxekvzanYClMW2drjrKVTXHednXrddnZxiEsm/G3F8+DBuwx6+MLFDosxad9oEVKMkWVNRMrS
TU25AVu83NPdTLNjmdgOvq6RWPkMswXZUFMyHa2IAduW+VpMLi1Z5IJEPl1nmxr1wwyGfJof3E52
V4bjT4pg83CVHGFK08E8R+6TqA39BnKIFCCN2vJQVSHZANEQSwyGlHCxQbpguzZyR0zT7h2uqkpR
mPXenOQBK2nHH6gwrk3JNxahxnN3cZ3XcOUaMfm7rEA6H+9qSUaPcylIKOhhcpVFeEwbaNXRMHxd
ljh6jOL6a0QCegoEfSzux1GlO7Qw+mDy8jBZJFx973pqOSf2PL8i0Q6ESqx9HJr1ggebLW69KQqn
uCdxxmU8T74CaSs26+vQFd/wUyx7VeXwPSJSueqM90ogpnbE9sPLxr7xsfvegy3VepsM3hoMhfOE
3ismtTdR1dltDWHM27VKRWQtl2B6G0jvu36KCA1yyyJayeUYMYsKgpIsm3xPvK5zX2Ym8YPkHJ9n
IdBYiQ/9XNbM8In4RG7psy3aShkOL2Wv+gOx0SSDmYqX8BYuZUPAj3CrK7rvhA7WmoAeH+j7FDQZ
ub+22w7YPEURMlNinNCftS4/3G6uDHEPdCF5QwsFyhT65rDVPJQE7MwZkJseRS06AmbmSUp9wSGE
d7x1EuxfPuwi7IhPaRKJr3gNpv2UCRjDpl/sVa3SG7zZGnaPGz+TGP4Id4CdFBu3PdbD9AsKGfir
EJaqLwzf9Qn/LWKSkPB3LyDB2D6FNTnYWWSGezuZhgDVsnWNE7I/DaNIvmWxpb5mDOyfM9KEL1Co
WFsHZNuZBXf8Cb0woYKsaROZS8zzL90wtKhbWRzXm9D+ZmcFG7G5LNa39iTb12rwjGSXuwk0FiKL
SLaHqkbGV6sRy267fKnYCKgRSBkOXWppXMepc5nXrXyN47iDyZxzDAQAKNA/GX9vQL4b90Q8185Z
4WK02LKFH3JSMXl9nwpcdn/V7NriIKsty/zKixeehm9AHT0aXeZuuzo1juTDykc3teM9mruMZCny
XK8dZ0pfe3h1vB7Yee6rnrYlGTWOddE6nj6vZyD1Gx1R0lxMbV+/Ip+Z8GvYmsI2GfLpGxZXnhUe
SvZpfe1Y9huWCb7op8OwK9PBOtHCQA8BBAK18Dp0+Y7yfAj3oG+6c5tIVPaylCPdNg8bpBtQOemX
4KV3njr4DV9wDUwIgax2i0ixMa/6UYn7jl2evw87ariN241xfgBo3J1Y/cpxNzVxDCBo8ik99dIa
1ZUFj8EIYN3STJmRpdU7DW0E2W9bcxMFdlxgP8qGfTS4aI8K2K4ZRRowIbaxQxDilpfU1MiilucS
hkl2LSGWtFt2FWHGkoYwk9QoLfoonw+GKdPSvnZhzXnIGxvy6XKGLgBHBsObUli/uswm8zKLKxfF
DLttAERr2HzR9oHihevM21jw3iLIkE6YPW9JxAuLDMB/SEsnaBGZifomHxhkI4KkReb3MJrqJnmO
oowQwO3Io6JI3CxAGOvNMDWEr5AykLnlWY9jsfjRNshPnB1O4ASfELpwkd2HpjTU8P/YO7PdyJFs
y/5K/wALJI3GAWg00D67JHfNCkW8EFIMnEfj/PW9TFIiM6JQkTdxX+5DFxIlhOSSO+dj5+y99r42
MG6WmxZChpnepIyVOQ6OUakEzWIP6pQoz6ll878XRuARAwEtoZw3QQ3P4lmyxI3vST+m027ULv2D
Lg9oMxi2FU71JTk3YE/Xkvs4K2Guw8X7FjmhObl7uqUL11tjIYj63NdwDeJV6Y/zAtorC9PR5RHB
7bh76mMaCv5VR0E5nUkANWdn3SO9abL9giKHo8UjL63Q46FhHQC45V0/l5eiZ/OWFZoCPEjISBWu
rHsB1yBxt6iK4kRcmH3fEAm/EQnWZ3AnTtTg0Pax/8aocTYIgqKTHbNqIA814I45B9BOO9/ZJ51X
zHO9ix3oGU2yLqlG8hHbbzkRsbGtx9GpAnoHZUVQIqUfoGcjd0MGRkMY1HhCnSZwtrBkhbNvgTY8
1X6fPxpLpaCoVUgSVpC+JuDAblx8M0vNaaZzSJLwtnIVnlv8jUCWVwuwmlvGyP381qG8CJJouJHM
lg6i6ZOrygzFOrPd/pRa80xkgii6YzcE5l6gI7hP0RN5x4YSjoj6sp41l33Myn3bmfa6m3yAsgw2
huwbslACAWBbYGtzeY72m04s851KDEKJIyR5WypQVogEJ0i5b10HnF9Y+NOrsYTTrHOMx8a680lp
l5sxKcuvaEa9lkDpgaUBSJGB1UibWvGWcqJVhz6W2fANRq3uuFBR24QaZjEhFTy6QmNX9Ay7H3tg
c+U6NB2IuM5sqoOlKu8ztHuHhqWH6aBa01BMJCtUb1bnwneh8tmm7LtntYxtxMGpwyJel9hHBgok
y750HJpbZzSFTrFyGurw01RrZTQeMG/rZW5+YUSqYhDcY/uv/eGMDwNcxIze0S8l6X0eGUt7er5a
vzhFxkpMfnPAbNrAZqBh9rqkQ8u5EQa3vWFWbCdMfJwMsFQ42BtcDL7GLVTjd0INKQpAuEQkztS2
+sLicoxvEQy2uuoSdnKggnEvWmDvySu3SAEze3DSu2oU4QmyTvQtai32vD8u06Fjzk9nZFmSaVUn
5vjoT7K/GVuyF8414gbmrF5RcTf1Ckb9mQzuLNqHHkGZ1Xi0aFokm1FEyadROKhLZAaeuXQQFDdj
K++bMKp2nV2az26rLIJfp2VDKubCfFst84rZ0XxGaWMnG7tXCDRXOUjxVQAdYzhGeJi5zZfLBEo0
HNGgA/XAW96yGl7XpTfbO1sGwlvh4CR8MwIPwK1X++xAwNRe2K9EpNDtEgKoTqKv+6vItpBGmjKq
vV3a5fXDOHkdvNOuZCsxKsO6bmO8IQUF+DU4OSpe5eMzWVFTz3gYs5D8mRIZXLzhgZ4Cs6ZdcrMU
dABWi1vX7jYblnTW8lgI3XAD6FBICRhvMot6M4j6x6hgGtihmtZjJ+fPHneL4ZKk67be5M3g3ynZ
wlPuDIllE30YXSBALSeRh/alH8M1fA2IGCxWrRUGl4YR269YJbMLIAzqRqD7XVuJb78wUehLQti9
AFq3VCn95tFJ5g1OpRTxektyGO5vnDPcf1uRX6aWPctd547yiUC6ejrTuUJR3ToVeP68LqzP5HNH
8wrMbHuuQtCaW28k7Wu9BDaagCbEVb0trDR+yOTUjmuem1R11OebWBADo/ebez2KkTa0sKvw7OeF
eG7mFoYmsUefhSqq5xZ54ypOSNXwOi4bKEUDp3wOeRu5f0RtNRmkji/Wqe0ZjSj6Ll/KqDeAgHNR
b1rMTtdd31UXnWxQSrRedkVfwDsYoek/0TFOwJ8C93qt7YW8ZMdUd0M720cQQ+ShpIM/6mrNLI4y
ILFn5Snlg9SKS+gagUHhhA1+2pfSHvI7NFTJpqW5tWk51Z11IyTAUhFYl+VcxaTkjNZzHM7TM0Z4
QAAKQiOq/QwWRR7+QBRlbhzpdI8+5f4eSq/1WkWDTlAPZ0kQIzuOgfkzihX/NMHV2dcD9JPJ71+q
oupu6h6w0MrvKtPiOlhuAlLkqWgsUit5HrSwhX0iHyD6XdJFM67Gxm4/pTQ7Nv7EQoWslHKBumJV
T1iFnfs0hgm4dujqH2tgtxLE0ZhnQpAPQve/3WY1/aD2lQdUVgwbBt1ogJ5Z0VZFfdc6iuiJa/Jf
G+7yyveDBiFTgyoOqdA0p0XDrCGtRXWNm00Pe0fQZQwWRGUyAz2avfYbHP0Q8cxjmEyj/CoBkmUH
gIRF56xDpzU7A4m5BGXDzSsL3C9eUTDATgMrIQ9k6CAKUDb6xFSv28xtzenYzxNdzJWLzm3nOOXo
f3FLTB0dLhNwcJDhPBmbckOdVxZ0SWcXBHLTOFE1HLXBju77NKOQ46LB1OxI9EBxXX03G2P21AYG
X+5FMJBJNiF+YEnAkXUbGEFArdacgw1jkCiNFrO5HYTfsYRJxOS27VPlj+GQbsDf+Kz7kDslU3oG
YkBS+0ZhR3StrQkvQjWvPT56a4aoH9VAh8fKoSRbLZiRm+EQMmJOA3yFMOJy1Biw4fN9HE2D13zq
iSYgIiwh0I+f5VXpkXcAOIUF8yUxIGHuricUqN6w+/147ufpPlNDuNou8/1ACoZ0zGR+ns0lEpSq
jBJycKtaDzSg6gYc/gKgGAecMGSV/82g8mdhhX5HRHQMK7W+wdcz65/fkeac35mkun4v3t8RPGfN
Qotg45Z5tfJip2/JUjMnw17HScpQ8G822f55UgphUeLpQsTpSk1NgB/78ydomFYtBJrbj34XC9Ra
XR1pSUtniJ4x7rsyDIv+jNolBC3HTNd2LS1Sa2tyQF+M2ELwaE1Sf6tqMpW95DA4nAMdQ62saWbW
hmeNG5kvE7iH/JmZBCO1ywyvFVgX20EovBllzUz590fzFye43rTAEo5t2UigJWbwXzatY3nt5X01
PxJ1o7VvXdsgVkL6nlRfO9PPNFSbEIDlybNLPW8vjMpC4jO5RR7N26VwCRPeBcLox0dULy27g76J
YHQthgV9WpkYAaIlZ8xrfgQQHLBCgk2Fy6dD4cAbwkU1+RdqVItdwaCEXdERRkVIG8S+lOlhDMeM
f73vnwhxXfby+53w8ynNPnAFag1P0+pRZf+bdMYaF9gNbmM8DIVXoTd7l8sgkZ8GgsV8GMHl34gJ
7F9ESvotHQ26MCnMmFL+KlE1gcQ6uNS8B9VbnCEsYHX2GVoC9o+T1k4lMW4Y9FJXbi6YfR7yISyR
QDiOVhCO7ZR3Nx6+jzBl9ev4yMuQeA13NEh5FcUeUjLwO0gfPw4bVM6SXTnlfon6Cl2WPhxRNukD
wVJP386COWU4a/LI4ZNIDWl7ylz6bn+nznUCweXy53hf728tK0R2hsMcVcWvSinkJYpxCV1BllEu
HMauhyG5DjFNpGfmbk47b5u4dSGoB3jB03jVtk3SXJh5LyZCEVFPGJdtVBjOiWrdExSd9Me/Mqoy
DwCHHRdueFnl35w0X9q7onKL9mWkfTFeO4NlUov6KZx1wjnQo6h+N46Suh02RDhVK0IqClxRZmsF
GxZwsI/TqeuJN6+o2xcsHOXQMpCMpmzgYhiWdiRceDJkSpJ5AMbZuXfzbnZoXEwW0IN9HYyxFaIH
CSOWWTFD9XztLaRDLgiAORVrHkIzRSsdiNTdDYEX0XIqiKd+GN3KTp56J49Yizqdba1n9G7VvHKj
Dlh9kNgEQYEWig7cpTv8cua4XIZBaZp7a4RxusNU4Mfmts6qwnkkvS/KjMeAB/H0gFNbdCcI66Vx
x+jF67/J1nXbx8UbohJrelVZsboNJmLB9iCqoUAujLOKahVklbDjtUc3pfFfrYI26rfYZko+bThV
5uZ70HfjSIctH4lEY5FRNhIfWGbK3N2HBa2pM5NiI8v2NFjoDcbfY78UHXt5sgTRbieiRsj5w7sO
8jsmkcfsXHNblk5de0cgQ0mcX5VyypBrpEPUjcPVKGHNJaSIOcSQ3cmO5KOj7m1F/o5zxSXoBGi5
7jbkyk8IDcd/4VKzxGFLyX4cQQnFyX5MCvSLNENZoc+boU56+QxulfbAkZNjNML1SJ2NEruv0fFi
KJ2BKbrXue15fOnev2kkCWi8lRmgEmTMXymneV36JrAJvXRb+ksHazIMz1vPqcx6DwR2ahXEJmLS
QWmJdiNhcyIheai8TOHsmnCaZRzIiAymeqy9mzQ0qNR2XiYMuz5m/Rz4w7XLpDQJVk0QaJ2213Yy
zp6gwBIWzNo1V+wpg+gKqzhx18b7f2mIsPXyK9iXiZXfgFpiWblFkTGqaPuHQETY+iPhvs9Newvv
bE6ajUnHugXW0jHWLp9tvEC8X5HmAcvuyG8gMKKrY8/afp/wBFnTpdB/hM+PCHbVNMBIbSyAiq1f
1zGdVXeXxqPeYwIrMl8qFXfQRgpP3/KdgewtqPdjV3ECLHRr3H0HOY/X1e+bGjNsZ/c1qa4feJao
kHfLY4s2EwkO+vBYtRPb8pOVT3o/l04AyXFj9EbLoTBKBnLOd2YFARp2yLhod9c4VmeyAxI/loRT
csr3Tf/UpWWflOwvI14qJm+LY00nP/X0R0440jWjEc4s3kHwo+Y1NCZ9grktgEtkMLPB9/KAwXW3
GQaLl/KIJTmEzzCUirddf2xP2wrRvGJNwJi1lihP3PtMOnjj1s4YICgFZIrKydx+nD3honTt7aWG
3jgaoG87o+esadf2u2o6kItWHdlCyQz8HblI9x+72nh/+R87+f11KA/t7OTZDBAJmC3p2b9miVsn
7T4pxcxGNzas5pxuO+t+8x5BX1QFK/l+oKqF0pw6uZtRkhzpn8yU5FbGBMy9JqGjYi8NdpHzErsO
LD4VsskQHmFmkvwEyb+QyFzWlNpmw2L3bQ9WNVcQ97X3bYrtBNU/aMPSHa0DSxWt9jPfD+376cF8
Pmf/AB7mN7bSy/XGT9DPOE8ji+YOhYQTu3xzrpilxY8LCPa+Q8UDbZPd+34iLdBr+ZRspP4rVtLS
GKLS9ARnF0hK/dHfd6ixjAv/qMhjc7ytYcKySI8U5B7QjciUNr89JvRthqt3iVWtRo5vMiBMerXc
qOT0obFe6I1vcby61wqNnv6D9qC/kD7m8yXXaEuNtJb685c9sZjjY4+nPEp2ZYQM7T5uhBWJQ6Zm
z+ouxfu5kqREHnr7j11OB77l40zvWiyeABVvntZJxnN+sJhfm49UbimRJHVjgDVamyoKeXMYkfSo
mVPUaKVzuvcU3e9qJK+iuYEej+cr38vm3k39XUaxOM0XIlD5VB1I+jPBZ+eBow2UoYpYxSET6nl9
TNeeLxSNMj8XTc//z2ji3C/SHC00bA2up/w80HlnXQE/iHe3YtZrTzroEElcOC/63Ge64OrVm2C9
C3kUQEfvb/OCRywBt0ZJx4KFPY+q6TMar5T7DYq7KssOH8YbWkFxm+76OMdB8XV2lCPEoU5jdsde
vF0zDUnS7HXFWD5cnohfqMbuEf1APLoHhjd606cgUuwiwbA0Y4uyaMSZ7S6mlnF1tFL4mTXV+qxB
/6pP8Xc9tq+ykd/GKa23t0sSW0suOcF5fZMgrSZmJl/ongfgb8tghQlmdouToBXDK1z69JzUg+wV
Ct13285iARkMyS5DwGcfI+La+RvLu5Q3ZFWFhLCRTsYKDQ0dYk/QL1lFnnWO1UVe0gXT11PnkBuA
oZ2Eam6Vwg3p1pwVC3l2M8NevfP6RGjziY0JFNdSmtMhou0w52zl55HyLDQuxlARAngOBGkYMWNT
HncnLwuFS1saWewcbqcwRYO1c8da5mqDGcYi7MbDVoQIFa4UQwEehnpRuRgwQMMd00392ChkqPc5
vXGLk+99TwInRtkuEjNBnshqG1TEbQbh07hvKaZZHi4Mctwv3G85v4yxXtgDqWPqbUCiZ3Dz/xDk
wQPV6nDko9VYf4G9GzfWqzPlbn523aYmm9Gx6cQbPxCHpFNICyEQuVwpop5Bfvu55bVPKJzHrHsw
oyaNwOTIWcSQ3zxqm+ZbMCRDg9iUoLoWBR9y0SJY43lV2dPi9DZIy56nA1OVDtIrNaXnSdQaPWd5
kQb2euCbzGVWuMqpPzcfW/J+LJsarY9E6yW0YBSQOreFD8lpwHyds47qX1+8iSr0K1AOsM8IH9bf
k5Zp8AoGnPqFoeglr8ALor0SCamOXMoR1WJ4XrrZIsfnXbzKp9I/+ThlP6SkwOo4Zoo6wP2ib6cG
+UrT3NKrtezW9G/62IuImxvNEimjMy+Eah/HptRXeWQsehakcNTxxaEs644ILzm/HRM/wxkdtP7k
2ZsKMnh/I/IxeKTRLuNgv6/YyiQFEoAYiBb9bfZ+w0Llof9y41ta3G7kjZbgKvI5HGdTRBBYwxWi
H0ZU/XtXAQaEVromdqTLuJgkFeOe4G79sfq3C86oMp4jyHbetJq1rQ2ZMOwmfU56IUy3ROcq0msi
hjbXctr3HYKuXN/0Mt/VGlyoRkZ6GdsCOMD294vZn7slxJqR/SA5g+mCa6Pxr9rpuMOTgP7dvo+r
yuVTe1E0cTWQ30MvEDITHyJ/b9kMSaM/++/fXjdj/rK2029Pd4jJfADImvf/pVmDiLAyRuVhfnq/
NaZoevX+R3+Tn3//Vr8I8rmaTGRwvBcmKP7f1cv6v8AGR5ivjESs8o9zxMymqlo3deg4116AB4Y7
Mmx1vvQkhnKSMKzmOvm4Of7+s/zcQpCmyfnjW7TEXE+AQhO/eF7CQdgYAtPoXnex3C+JtHQ9TkcZ
gP9CtPPf7ud/f0ME8jQO8MrbLsf6F7tPFremlRdmePc+Zo1AZHRH701M/nFl/34DLW1a+fPA6i3E
DWhKzTCyLewtv7zhlKcOsJycRdb7HWNEFcWlNCNVknI3OcpHfwkptL3tR9RLm6Iv9f38zVRgqMXh
efQ3n+jnM51PxFIKnhJWq0DSmf3VZkN2nDF6s2ju8veLaqSu4xqfeiYPzS7xh4RDQHNw5soMBA8H
Sgsj1h+EFnXTg5VvWNnvJJpFyaMcgfWMOL5ueDktzRAw/CyY5K7Hd39M/X6b/f1G/HoYOXCOKUwp
pGtZlv+ra4vnLujwyRjOMaEj7M7lrRCqFfnxt7PhA37+5+8nTQ6k/p/rur9Yk7yJasQG4Hr+eOxN
BDanK7PizlqhJE+if9Rak1BJ6dnSWeTGzaX6b7cDgZjOKgns5XGjH0sUyfpoeFnOdVGqRj8wfr+B
P99/6M8C7+JE5SrE20JH85d+JlKBKWkZvRy80mgznS9VeOKL23LB/LNbnX4rDh09cNd3WOl7v97q
oNgVZAi60eG9FBkk3RHOI7vRMqC3rfpHNIf990pzG9X/1r/1tarxG0dx98ZT/PNfD1XBf799ySn5
2laq+tH9+qqf/q76P28/jr5Xmhv50z+2bzC22/57C38B2v37Z/h45X/1hx8kyr9hWAq6hFwy/5nn
8PAdpptS37//leXw8VsfNAff+hckB4/WNnA2/tgHzi0w/yW4YQMGg6SmQQo0/f8MUQITy63VwZpk
Ye/gXodp6C1fyQHnxqkVgHmD6cYz6J/QHBiE/XxX1XZNEAGcSBbNrAB03M/PMI/yyIhHWR7prSui
qAcvjNIBZcg42quu4Jmzwjdij1edpo0Xqpk3loJATovHO+AxTyhEQkVBzo37rBqo5ZPml2PBhL0Q
uQordSu2ReROz5iOwWPOQoqXQHPQbU1E7wM5rkECIzwJvW9I7+CmC6I8JHHyKDqhqluarw47vCe0
xTQROQlq1QWT2k7GTF3z0gfPns7Vs1M3PrlKqjiiSSRmIHF3PWrFjcloZj0g6Lu2NPW9RLT5YMcC
FPygHLDwwnar59jqm709GMuFegPIR7brvoZvWPnpDTFfEF16qloGhxkU/6spXcy7fmztTZl7t0Nv
BSczxWLkF1H0JY8VtAUkW4fF64dNljRgeBBD7YlxKQ9j4hBQCQm/qisgcGRS7Vwjm1dLP1jElAcX
UZltZDVlN4YfGit0Ixl25ZG1pVZ69Jq+35qCNLnGMdGnOQ4r/Ekde7XAjTIW68LJYuMiV2W9zeyG
2GgjXTYKV8mJpBeEqLiBiAAYx/7BSmro9ACerzD5y71DcNCOolzyV9VyWw+2OnmJEUJktx9cnTYw
Z727VSMd8dDL1O2CJIoQIzffuT08IqMms8BJUu+1B0ZK1M8XFAlqb9UiPfQDoa4wF8KnwU+IFU9D
9xtUhGw+9bOdniJQBKv8LThhmshQ8AtiAWlFMRBnmrlrXLQaTLfsLbUn9GSdxEDyQvCK2G/8EY1z
sFt0kua6CbWQjEqCpd6oSCNM68eYQhl5STW/GMz5oNgt0jxRRQ+XOOIJzStMsgOSgPCDOoK+Q7Cd
v4HP6l+EOldC6ISJfLQemasROmEIpzn4fZXdThWMJLrHw7VdtMGl0yRg4gCCInxIWN55h97ok3mH
CwFOecA0O1svOvnCJQKDUR7NpwWPK/UBCRn2W1hGU9mFbi2l2DroW65spzfLdW6T/0n1MNgbsoC8
jYIuwk1+KW4MQx6gbGermGX3qXXtlypvvPCqQc0ZX9ZW/snF/8sAQu4BY1nGEfEcbvB9TlJo5q2G
YCyDrwtr4mQb0dO4XoZJ3aje9ouvQSnC5cope9RvXf8o60ncwFaN236LHuTBCVW6DdqebIEc3f1Y
eXaBAUeRSlDHbn1X0yZJxzWI5+hQO17WPtoo0bJpI82s7OJNCdjUuyhpQCljU8jUNq+5UbLfC0wG
u9BNS7fdVlFofl6Y9OOGJIfk3JDU4X0yMZ83RKQxrrstp6APv6Vhg6Q+WYIVd7hVbDkGJuK+uufM
lRnJU0VPG7h1yHyfBrD3K7ML0lcPRYtx8MvBrI6yykdjVfl9n20GjL54Iqa4d05jVJCvhtb1hRkl
0G4821ZEK6gzEWchQLgpO8/5Njuiy/Z2OA31Ab6MV24GIwnoslphGGxLiU9steRRi6Z9Mq0HES1Y
g1Htwv0yR2KhuPfxjl0Wkt1kBwq2fBGRD0ome1BW154/25ULDbOJRXfJXEOam6oiHSryJoQBJmqR
62lwpx2SBf4JD490D8k+RpYfzg85RrHL1iVpY5VVSPix/wUjDQjhnoBvNccsCbjuJxluZJY7jI17
uLjozuJ96Q3+vkLdd1Pa+dUSMTdB8iGrqymW8WXIQGRHO4qFaO6wxlhRY5Fn0aNZW3Wpa1/4XruX
Rpnqa5UgFCtyky0eP2HsIFWa9xgJ0q1rK7J6xUhB7BplefbivrrzB4/5q9sMn2VKaN8KP/Il4w4Y
bE1rbdCoRnuaQwvSp6Un97dA0PUV6/Mrz6j2zNDT3Y3Q8dfJkCBYtEF/3keLFe4mM/UfJQv7W8cx
Qh4OZX4EgKauK7gYu9yYzYuhNMOv4DDlzYwDgyVkdOTWGR7wvpvPmWclG2wq/mc6lszputCuD6ls
pktv8ZaTI4nEiJop26DUSL+wsLYuZFNh+ommXWeUyBg7c0lxLcdWTZi9wIY4h8uNG6Qp+leQgkjQ
mH9V3XF2h36PcYcw7KGQzSrF/rZGPQwGMK/ia3QKGBXayfYvyUqqydgSiEtI116NvD+rXiQktpVo
VXqIRWuOiHldYmB2aRDt8Xj7u1plA4EmoxNza1ycZ/r+Lc9CiAEvg293J8tbrO9Db1c72aFbyqzQ
OriqEZ+AANZbO0DZW5O2tUuTGv0yS7JzZo7NU891eOpZqtywMA+uGHUjkYzLFEPHxGRZIOzLKknM
DBHnh3wZviDaTK5mzJmfwqo3zxhpAv6IcqkEigXRsU+0dUUpe1ZTXHRw7qR/I3Fw7lmQti++V64b
DQQV09Ldtoo0nJWDovJYBCq41f3ESyvNqlfmSljipsIEGlmZx9iMPoVt6TJhKEyKBw/XgjGLLcLq
1scwZTxPZUjrPK6a01QG0H4MleQrnv6QvQ1RbxwrdtLVZHWPBl4/hosqUgQYetMWzRZCzGFyAygr
podODX+IDjPv1g04Q7J0kT5bEX/NHH3i0LiocWZsqjCRL/aEa2oiU25ZeWbKnQAGDw4sIo6ZH9wL
muMRj7yooCJ/UO5cJ7f/vL7/75TuP60I/tNC4X9gfc91aLGs/8/1/fn7+L8uvrfq+/zXAv/j1/5g
Not/Bdi+vQBUvdDazz+LfEJUJd9hkUariM4xP/mo8R1wbTijgDnIgNUb0q4/a3yIbfw5yPWAlnX9
/4+o9bR/fqnxAVnhmPEtDYYGk/Zrn4LHJZDPXrYHNPCJWJctpuc5wpt3iXlDXk5m2wz3kYTkWpkJ
GABYH91tXJMZv88QaWfrth1y7IAZhE4ErgLPKOBQu8YTGEWhk9wSZWfuvQzHYUSrfr1MxniOMmBZ
Gwt/3MOEMfvZLYeX3JrXAB6Lh0E7g7qsWm4BBDxUNWYe7n+Zs6qQYyh6wjBsW2iup350JMDb1Lfu
QHTAQ6o78znILBxi5HvYdyXi8AvFZbStCiingAbARLmesXUYhJ0BnqgNgXTWHX1RMM7KCH4ouwWw
WRN4A+OjWNpjNKBgXmlkx4sYrG67wHRYL44Cjap3VLY0/qb14leOf7I2DMVvj9bQHmXW4m31gfVV
67Toj0uWOmtP9Pyiksha8EDVc4qgIyiCT0RrNNG6zH3z2Su65eTWsGGZOYKFRRBy6EYwqoMBonex
/JFBG/OJnUpAvI5JJXomVkErVw5zGsyhSizEm/hUhXYdGZ/7Xsh7HrLQ3PF6WFetrxDTj9LKCbOk
vbsZot5C24kVaIXfg7+WAy279uvc+LHEY7BmgBVecJOOvxm5ms41WrT92+dT+lNxZsMioEJrj3be
cTCQog1rz/XKcafRs/u+B/dLst6ySyp2svJn0N/L0Mcrj8Ccq8i3ekyLfZdl4xW1dRwfQjzGC48U
qC+7WHoZEZDoLtCBEgGwKqnMLyBxHtG5dCxB06HfdUlkP9cGKRE7q559c8+pshx6lqfPgV9nF2kP
B5t3hwuulExwZUt5X/EQAb8m8vu4bufnpo7VFeV68JAug7+Lhd26QNIacVHKProMGydGtIo2CRUh
KgUC09a+m5J+lHUSeHbFRqZ08LZysVW5p/3srDLZdOOKoCl3NaX18nkpx3nvOyrY57ktfmCiHFEV
tQXCFUssE0R/O02yXZACPjlnecXfCkgG3bn0ycHVOgJVOw/itsL419FQvQuLYD4Bo0EERoNss3Rm
eCrcIkHnHI3+3kK4skMxL56YPGZ7zA3kxfLkw/87dUnh7zNmDvdd5TzLLu+vCml+It0AY+c8NCP4
r34xFtLc8lOBN7BbK5r5dC2XcI1UrV73lOoXERmX9irBVHVNUEB1o9yluFUGw8wR88aNTBzroo+Y
EDI0i7ZEfTssed2OKsFZLmJHJ6dl9igoXaR4nNAPrAhMhMoctsCsx2nsV47KuDDsMuGkGsNsV3bD
tLWrDm4CcqwFWpEycJALdepFkF5PvsguS2OUN/BWAHfHA89F01MmcNoiZznqG4FzlQdNwuhqMr1n
QGLJiSZg9HVu0/R72VVHVo5IrOsAwrMr8HSmmNkxXTKiLZFNmd7L0gRc9EbaTuUhwuR+3wQm9eo4
YAfp44E0RiMrl0f0lGhD0iY+D6JuLxazRuLsYgq2Gw/hCtOwCoxtVJvGtkREDjAj7xyQ+aXair7E
3s6wdrSgio8oi113voQPUt3G06I+BWy/OJKJMaXHuqi0EniJ8BOGaYwg3e3J9GH8QAZiKXU90fQ9
tZZHeqVHmPq6ze34wUXMQG5O3mZrzDyERFGHz4SQURrC23HJcXRrtW6DYdpTFAEQmouXCiHxtk3Q
qFdh452hbRoPWQYJcNXb8bILRubYvEXeQcf3l5YlYZZdvJGfyTNabm1K12Kj3D5k3cadpWGE/iMg
YPsir7hCYSdb5vtVVLvctCY0cU/tWGDdxXpirgYb+tzKm3nCtJULpjvi9lyXue1wOYz2nSXxUVRd
3E6bkshjgQA6W06jOeICjUcjKM887eezgjgOXVFHEOCRW04tc5PL/18u/VcSLghtp0v5n6ul/4tU
tFQv6q+10vvv/NELDf7lwthCbIA4gjCKv0T6BM6/GNdBTEUJC7tNBhREf/ZDJb9C8UKdhW5VF1h/
9EPFv0zmFpKMC8YwFDj+P+mH0iv4uVZCW81/zEM8y2KK+W80MGSetlPbvXOUuQ87QzIZYYkz7Bd0
1Rd51MgDodww0qpxnL8BpfGuZObg7/Qta7yrWMeselUbL7mX46wkw/68MF9+cFPaj6RCuDRFleOd
43xQd3M6JA+FktBf+iE50iO1vlR1SJ8v9dIL33a3cMma10Gl6WEyfNZoSTpOWNT6evmKHI5FbghD
fx1OmX3P6CS7wEZSXoaeIGtIgJHG4XOqpH4q5iHOg7SIL6xBgTlICpQxRJ2LjW1E3gUSGHApYT5d
V7Wf74mwDq5mRV208tzJvp2MPoDIk5kna07AMHBfG1ZDJUg9JKJ4b1V29GwFSUBwX3ZjTTj7Qtt6
wHJWbSwXaWnZ4OjlHlWLH2ImDHIsdFSiNZTkPRRtB9XKclZWykAGPBuC4zYnokfmZv1tRLK0Ey0i
yiYhoo1MgOyRgFkXFiR9tn1dTOkBIBJSHGfEL+7NZPZYdv+p8pMQY0483nZVsnwN5nF+xgwpblGW
zAeGg7pTkE63krbiGtlFsqMe7S8xgDavVMrTBk+ut6uHfNh7VsZmRNNE8kaZo5mjLd5kTv/NCMQq
aeW8FkF9CWGRm7UxbXs0wIjKqnKjJM/qrC6Ohm8c6Zll5PlUyydnaJt90wzyR4SVDbthl1yiuR73
9K7Cow1z7wb07WLvAiMFc46PwtiKJe0va2dOn6I5CT57jQv8DWkcbnJ3vK+HsXkIKMNPi+map1GZ
iDh68ACfEGarq7Q383uncuo97h47WI0IdQldzL10leVC3C6zl5wiMuR2s+dBBzBq37sDtGfR4+p4
CiZKDJqjZN4ELecKiScEc6SLk3/tmeWdQ/jMB8BB4tLt6nxf1G7yufe9RNdb1rmManmLB2k5TPGM
T9YYxKU9Si3cqKJrJFqKakxQghYqPxZGz90+1B7/UvrkwdT2Z5Il3FNDh4y09JyGC1FvBVYPle9o
X8jrvB4v7Xh0OB1JczMIR+jjqHuJeww60DAya2vX/4+9M9muG8fS9bvUnLlIggTJwa3B6XSOetmS
bHnCJcsWexLsm6evD5Kj0jqOkm7U9N61sjJLYYfYAAQ29t7/94feIz1TP0nVFIdoVpBA5sI9VHXo
7Dw8mTazV9r3wsme8J5Q0dqIHPvB88vbahDLPX6AM+rJ0rypYolRyhTTYET7uDYxRQWEOanlWlhk
yPoR5Et67WHTgFBGiOAJYQxZtEG7qyxJfucnJgaywmi2qFeLszRiEEchkoPsoTX4dKl99kTboRcG
xUs60LrtqvIQ2aM8rRBtlRSz14v0ClwZ8jS7YafLP7lhvpfz2J1KDDIP6KXQ9qge22EWywdsEJKD
R0PSDvV4vcHXj7CrxAFWtabzc0GNvRYZ4cQSz7SsKDf7SufadEcAYdwou6jWDKhHt1OcgdZBEXpt
NNNuzGV9VjfIEHGPJj+UFidhC5sFJVYOa+RmCMPhqwH2mn5sYd2kJq2BJSfSdk2QM1yW5tA8iQ4x
auiYm9GcvBME7NN2yK0e6xrKZF87cqhqpcwlT1ByzBVniTm6WtoqOzGmDrTcPLveunlJs/g640Lq
ess2TxJmqXrtQxMMd9Eyk6TBgByBo87cYDVMmJRj3XlWIbC8wDKb5kqSPelL2ieKyHMleeCtWAHM
daDzQ/ixfIE6YR5yE+VhZab1ytb5pFxnlrAJDW5cnW3ivEHiCcZOd5N0RgYMrly7pWofpc5UpTpn
ZUIW69ZKZ7IGndPyX9JbtBjKLZX/4D7Q2a9F58EanRHjePUtQIexZ0dcaNZuh0v8RhKm0pietykx
ajcbwXnRO811p3Nuqc6+GWGSg8ko1BY7sWhn6SzdYlPTcHXmLhsLey91No8KWIXJW2r/hErbX4w6
6+e8JACxVnS+xliW3dHrT4JQJhmuuTprCBMAjbfOJBoWOUVLZxdpfnRXg844mhy+VmXsLpt57tS2
1ZlJ/yVJOel8pfAoBIgMB+TAcEhnKrNfTuZI9CclEAq8pRd1l/cA4XCzIEVHTjTT2VE1gK9F+aOT
pr3On7okUqXOqFpUkk4DK8q+jTU8jJHyOHY7bLeJzsbCxiQNb1HuWWV1EzxkUiabohzNr3nYhHtW
pvgQdvZm1nnepU+NJ+oT5qnSWWAQJu2VpTPDrs4Rw/Zrb3IKb3cctsKdpXPJ8UtamSKpATrGkDsR
e81lQ/q51Hlo8yUlTQ6U9HSuM9UwOy2s0sle261x5pamjay8hL5BM5dG0uOZDcUuYUVLzBs6GBr2
/jSNbnuXQIQDGvSeNUfW7qaO6nxfxXzSmEJ4uHIubYMS3gv9+pke8Oww5LFNEmM0zhNIOpCIiuth
KLN95/YP4BCiFWstqmQfTcj3rJMPQIUezbB/9vLlATr4pxJfkzU9xfjPiLqgKunNW0Qvtxzr1KmK
Pe8WOyH7Hl+V8gno/PSlCfkXh5LSwqNM5q7JTlXEU/Snqm7roTvJ5URn7wWhFgrYFW1ppkuSlXMd
nIMkPp8oGCMNnnr/uu7qWX5tZfhMvUz4KI1GBo4GTVvtDGhf67AyT2iLVgu+16q6oNBgVA+KBZTY
KxhocOXYWGMJVJz6Bq7F1CftDUFedmZFc3naN4n34M5u/c3Ute1rajv5mRe7VnOL2D0OT/IlyzGw
B4WDaAK8tJv+8OOpNe7cOpzcrRWjfAKwB/TpUOPUuikNE4MQ7K52g2y/tPQUrpoJly3kd0jAI+cL
OsBxj+0MUoui6y/5m9MuIBOzBm90mjTOeR/Y6L1No3JXGaitexorjT2xyF25YG4US9s7ZQeht9pI
Imh5ubWmXj5fDnFUXzaM5ulC3qGLk/FRd9SeNtp8vXUMygblhN86yOWVCascf1lXNGdJcsjCHZRP
pCVV2O19zc6idS05aWmjW8+hg2V83FJdNKLD4qATAnoXnjaFnZx2Jlw4K8ffAXjgeRxK8E00ln3r
hcTNnAPwSVIPCbJ2zGeRVIUcHslrjKGjcF6KMzaykEOmyzDve1ORzsntguRJaD47nGXntcoU1KQV
LQ/WD6ytpP+Fk3zptU+949WZe0dahogDn688oUf+/x/i/q8OcabGU79ziMsfEYC+OcK9/Bu/jnAk
NHEnsQGcU9ej+1G3jLy2tGhzEvR/FoYTpC5t5AL/fYLT5iRIV2n8Aq4g3N87Wlz+SKfLIMED29Xn
u39yghOcR39rE9S3g5QUISnuEtw1rTJvG1rQG89F0RPhxOai0ue8WEJBqDFifQHyqEvt+T5FvdDt
2lnkaPpbugefpjBXaGzwiK7tnTI0U4QPhEwkiOTQBHvh5yRI7xqzAIu8bhwlF4nyGfSVQUw31FgX
ibyHnAJQqm/tK/L+CphIRN16vIu7HoQPANyIcpEDroV21KUnMjih0QUY0mpKwHWjtRg55YW7ckhb
laznFlND4wPZp/W2iRJnEHoWbfq4+T8XQvjx26labNcByLo/kYMMAXWtyAPwAHRBiOwiiAARAHJl
Cyyea0ke6JZMoHbjsCH+8TwYv0TT3W9z6/q1gfN33yX7j1vC/5IWE/onkcPRTnk0YF5qTyg+m+gH
ezid+spB404CuNfS9hirMyS6Bbu2xXklhkgDgQRbJKh+ZNuyRwSqWtPscVBPT3OTOkS8XcII89ol
nxiKbdct8XKPmFOfzuSS1fJyWciLxtsicFriERNojxf8oyZAAgZeMof7gMZDC6PgYwOWMM6mxMjy
8qc5kq37DHTLqD6RnqyW6/ff3lELMhei4uTA0XYtGp+53tvZPudFHSxyCn+QNbGB1qk8zBxUMiZf
+ETo5VyNOJ+/tMm6ORpmRVvw8IlmS6TR798JKZjfvzt9J2RTBM1q9MOSxjnqu7ZENJvBlMofQ+s3
8tKl9gEDoSkMYC6nEXlj9yPDAekfX1Oj2ylt8QYC3T9nHj29G42qKXDn+h77KFgkqNS5W65bsI3+
AurNjObhJGhVKy9RHSYkBdsSQoOxLuU8MwOCzInmp95fivRZtpTj9DftZAhRBsup0ufXWQVKmVfG
FhYRpEQBgA3wb17Gw5HObSkYaEcH1paSTiE0zXER6nlntJgszBt7RvF8A96kmx6WWa+Lq3paQlzE
7JR2MabfkmgRke3ULgqvOh6T6VpJJy1+yrG3EmuF9KFdrsnKB+7XEl92TCtAAXCPxMsB/TkEkODi
2kql5baXE5Y0Sye84ZY8Azr6NuWfIDyDf8YriWNZYQ1jxxPahFUh4oSMcCqUbvxFF6KNXDjopGCN
ZvpKYA3rUIq/Ka1EiyQSJASFpC1hirubbvQKvtC5nrQ2vqWzHTl+GgVc+i/xjEAWjYMTh255KcDr
1Q8EHXCgQmeok4vcKX0AHXQTlmcIquf+tIdDGOCMCPOQV0cHBzgCf8CYBUecEM8k0kCgx4pmr/y6
QzBeOdQMgXe8PoCbdi8Efg8dW7oxzVDLP12zxE2knaK+D/7SZtVtqPH52MBjlLxuta70r99RE1o2
W5GEhMdrplwF/0fEi8s76EWiZfCToifkdBYVz4T/jX6rdHaNvDnXVz1/YRy7ODst86ZHaW3F9IgX
W2F4bEWzCjX3XM1ezeNZEYgpZN1Bx6co0EIxaWiKS4tPZedWHqggQfuoXMGDtEGsDHDDmTURUjPG
TEzUI54pO1uht+uiLvPFqeFMCa0wxTTwDits/bi+a9PAGX72c1qx0w3NiH4+HkJKsVpltZR6Q0qt
SfBns2QL5CHSQEmklogjS/S4IGi5Y88eEu6uWcSLtYAd6vnbiNrh0SJf1MhVgnZw+C3VXDl8Cj0G
VPxkRJ2HSB1KW8ctzTw9/3DsU30vTgAGRq7R6vAJzn6NdGIjUJw5+0FS4kkoqSa+3ozw98XGtNU8
kK+0r/HDOhCz7ttOnUC/4xrWaPpMZ51GYSy+p+dczr7m7NNuQlwOcU7qKarjheFW+SX/XVt+zgfs
EbfSbNQuC0sn2jO+87mZqWysOPGyu6S10ECJGNk7v7ShVs9IuC2bIXAmZYnhlrQoePxtXHmqnffD
ZLZpcaF5X/zCumkb7g//917PapEkGt3CgRfziMnPgRZtUvMWG7REH2J8h4bxNSB2ekB2MOx3nG3w
PN51HGzIlTC3cwqIHIqXa3eeJ6a/35IjdrZBMcJ43bwyPKTrDkTdsdnlJDIkbOTkCjF9QlGdAESP
MIU2Gikhwngt7uZJa+aYhU5N3VUtxaK2NUZAna3HPYZGy9jUDv2aLll/JLnwpgnao+pzUJA+A6fb
VgFNl9JM4GtsWYhZbradiFKUspHqqyD4S1SGY0VH4VekPT4IKz9jmZVPC51fNJCx2M48M02s2UJm
oaESHUfnWUXfpnfZTbTzMHkSEP+6ojySHdqRJtDz0sTvijkUigQc6Fm1VAt/Vtu08FmXiwv4/76t
8TSlqzBjPEjemQZdvpfgb2yW3LSse0aptGjCjklvFCO/K6hNvQr2+mDJqpOgPB12ZqdG/iZxGTls
ACX4tp/5mTkU003QpXqbQ+QRsTwpZ5K8vy4GOng58Bb5Fiy7a5lQQ03Hb6XTHdrJyUcW53AQaxdu
PCbBzqUdhOLcP8sl29EwK68SG8BCii+P7GDDS+i6XrsVTRIDaGPt+c3M+jD7seFcTeaMxB+UZuE6
e1V3JY/kV03VIOiw2eE4bGLG/FT4NSHWr+CKVV+/HFQrZKFOsoZVFW+8OB2FcYB7soAc9n0Rbepw
LMOtAwq9/vzKQEmqWMNXhnn0uGMSPAZvqQKFwYdNVZkYYe8nvX6Dv6Z1kYz6z2YHOo+N9d2kowEc
m/Ry30KFWu4tOvB4x8JDVDeu7Bn0Pd8nTrZ8uY4fuh7VUnDP6tJOWHY3bQAHid7oxZqRVZZj3nw2
iym/fcPrkKUaMqrrQ6+e/oR2gCxP6m8Ja+7C4fjveR1wuMjnAxPsqjMl3FHpXpSP2B052yrg3m6w
1jVj9AG7w/HmnLS8aoy5e3hD8EhrOmYN7LPtOQSK8T+DPAK0umazC+1lrM5ecR6yyyiMmpZ6g/SI
UhuedUKB3jttZzqNV38D9oBt6Gn2s2ej23wH74E00yq7VUcGKVnHIVCV61fUR9/WTVqdmMqbVb39
k/hBf2673Hcls3rl/s79yDvpNeqEtEK0TCtz8JTc/K8gIKkrKIj3+Ah79I+2bmee/AMUSOXT707R
x4VSAJVTdILm48bmYdLrqipoQyLVk2Oa9okG4YqU0VglekMlw1so926cXaWcjQrHBrZmZZoRMcqr
yV8bkqpVO0SpOtZEH5QSQTViGvS2ErCQ8HHXvg4fGzZwPocYxDFLA50bOsJMDBpTw10652NEr7CA
Cuaf0VekeU9oIehjunABnLHLdCXNEaRZPY/fuetduIHLCrK8vncvtRbudn71IuzrIpFf3bIFBkGn
vqF9mklmc4BSfe2yTLptaw+3fobfmn3i2C5R8GgSuxnwekbFWpb6id40UIzotD+cEtfcQg2Wi9ij
HsdEcF/aHB6MQ9EXJg9KXOJziMYZotELYpHb7NEjLfuEJjTyd7wgMIt65wRTMXGnTRR7XLun0bZa
Pg8kkfkzgIATv0xzjFhmWkyquP8WxAYrSuZg1YwZXGphObwpyUBZzWPQYMyTnLy6NtogdeT3EfFv
tZN26pXnUZUObIudUjqWKpWnQ5Y46LRfI4UY2VnPvdHOWbABsg8/cMV+yGFo5alw4t0GZuPy+lnD
tUy4ejnDSiwk2aV+7WAOddLhFi90fQyTdFJw95YIteOUimjOrU7mBHT2c94bvFiWmVTfQQ8fhunz
15tYaqA5q16JhYjUK2N+Y1V0Eph9hqW2JvUa9EQkulcWAJNbTKH7NYd4mOGHo4eRDdOy7gGl992t
T3aTJxZpaTFGcDA9OItllA1jfL2A7g2DhyHzXKDrUD2jYjw4hKPD7eIBk4tX1qL0ibppKF3HB2WW
Oqgwu1RbZ432nLAp+sC45deCJIQ1rZMRFnC3cTIbvBatyTqaHzBTb9y9qaJ28K+XDqfo5FyGGCo0
+3lx9HcgwO3yqAMuYMNtjlyHT4SmLX2Kx1iVvxAO8PseUys3CA9rS08wEUKAsU9q24PWv0F8rHdX
jCUiNk0NxOAnIRRRoBRgYfdw9PV8xL9N98eYvIH0OVy8kh/45/pvE5VAPRxz32O7tGLuC1wYiX/u
JcNYRAfzQum7ff08aBjjVef9WDGoTYt4vcDASQzRN4iPUdLsaW8kG7suauZCjkiCmCDdOY2j525e
2kF5UYxWRGtwBDTIgsbZFRSKNvmIPRBO7vRlcq1yaXgE88V2N21Rd6WbYKg48kX0KTaPQwMpoVi1
GWYtLC7z6IhzZ7S6DMcc12aeFViV8mYp/HFiM7EbYEBaJyC85ODJOIN8Xuh+Hm3OT7Q+zkDUJsSo
2eMQWxMvJXyNfNrIHIg12sonI36STCAo5u2vE7G/lAGBwRRFJqevMqoFP0WcWQBaG7i3PGm3y+Wa
qrBprkWsYo4jEO0R3+99qUR/K5dcQMIxRov3b8SBPnR70tdRWDNZ+pAPAFAH8hH9nMNt2IYRo9YV
ZKmqzYRBebBOmoFy3A4FbwVOjCCENWCxao6MJPMVVuT6/MB0ki6XJ18RLnqpVKzJcq88d+ribYlp
EBENQtOYowqUkfnp9dMrB/rucOkxigA3KShH4I423TC0emLgP8RtGqGY9ZT0TH8sr0xnmsqaF7Lo
E7eLMyIvcsQcgE98EWOkLqTMHILXeUyjE4wxp/5GTt6CZ1CPQdDeb23OFGxshgPhi/6OgaVT5lnF
rwmcrmGtSutSR6J2abOKrxH46FPjlFGaiQ91OlgsUgT8vQTfPbI6byGe6lPg68EiDxd90xXcjjla
85XNaFc6f+HE61DyZaJzSNKwvDEuqTJsE6vXt96XEzvhFs1M2HVbVAIOwA1FcoS/uMzMKMA+esHq
GEYjXk9wX5IX2Hy7kO6MBcQ4UU36hD6/rhyI+3SgW1iZnpX/LE9FzsjHoTEQZKk91zp2aqQwCBkz
yMfvU9jpc+YQG3nsbgxkUDlIHIp3DOn7l3wrCXZoJSIrjUQcvxe0zQROR0k6rLh8QGLddxfiCCv8
69TIkeGxdf3TS1HbhEkndBacfPuRnBNSoFoGshPfEyfU61Ml6SolKGSxZh68f62XzOy/Ffn6uei5
soRLXxbi0T9S7a1ptblGt36fRNFzkIGuajMTXVRBfIZxU2jKyQLWPHvsS4dC9KqHWOrna9XZnLvJ
Quh0bcCRV689ryvzr4RuCS9Jh0ie27IneLIe+en92/9jVGAumpYTUAnkOE6j/dtRmZqwoKvQw6I0
sSbugw1KHwvZXDlC/bNLma4geanFvtZLtvIoT2mQ68F5wxNPeV/r1FY9Kz30rDQaGvb+tXS6/PdB
eXEsdBgZUvPog48nm035mpqaa/+YrKhNnJ8cpbyYmrfq+YqjqtbJ4JwOUr629y98/D4pWBC16v/Y
IDX8Y+4HlLW2wdqufYL6qpfF1MvBQoa2oWOB9y9lHSd++YAtRs+XLs56FDWOXmgKIDAboUvRIYak
1dyHcCeec8xoarBHSJMjdTUFS2gW51VCMwc4riEmHZC2nl7f6HEIp5DYkf7qmzSFqOEQH2iZWzZE
DR1iLI3YP38wCf4YGBQYNDV6ehVA0nFcerGCzLcxsi6fSqrl3AWANiKNwZqJXH4dK8JiqPhoP3hZ
fw4MAhBJGwT6WMdmMXo70UPDMifVuMZ32tcte1kH8Nl7ePS+ihssYEQOCHFPQj/zHjFO01tn3TQ6
FgEDSSCTwAhjCwNGunTfqUOndIWUkqiATm7nw0XleGQJVDxU7S5YEe72j1nEiSOxwSKpxyD2RT8z
sn463tMSp3cTGdKJ8dHqfFxCsfgqEeHbLtcEBUMD6RuKSwMLzI/4Kh7B9el5200JCfceihuxlB3o
8C4MYF4Sd8/8/BPqotlcERjQRfb+SB0PFFVTpHGsEJRJXesPyu9YdhOWJZH4RvqOFNMcQ9168lGE
88m+f6Xjt2y7wuRpBaIkQBXieEpknKGouKfWtx6f0+yCzj2dxUrQhRIPx7Y+YL1/wbcSJJYiOCNU
aCjygvtlJh4ttl3qL+y7c/OtAdjFYotDnI4IiB+00X3Y1JD0ALFHcxysvcyNo/mj1emPl6sZu4EJ
Ks/DqtkV9tthBoka55byym91DPOv3FLLWrItCcI4SLHs0BH+0MT6FCkdR4c6v+pHBiJITuKFBEwX
H8bXl/PLCZgPambDqyDQcrBeXtm2oNUqH/cF0eF7s0qsDDqHJtfruHKY+2qooH+aWjkr2MgJ2zuv
J89qwdQdUX9kZLO3AJQSuzsklJZ9rLbw1OQyLZ3A7KtGY3sc+Ft6IhgzAIkcA0A76WhYqUYxdN5r
LavlFMwugyunPl/gvPVyOLJRjaBKSdFnk+BsAcaRSY7ShiS+PcAbJh9ZZlQw3h//Pyac59iwglwP
WhCticdxSc8hPDbMZX6o4AWytEbgfzmb0+emg+Vf1Z33L6m/2983Qh2VYOTCygfMHPj80bLH9jPD
+fPHh4DGakawTwKZXbhI9TLjkp4+DSB28qAn3zBZ0OGoV+SFvpv3b+P4yYUAsEOQIQMem8L70VZV
yrocGcv4IUMdVZwmdDwXd3Y24mNkt90HRKrjSa5JRJ4gqSoFDhGOezTJpWVGSaza9tugmWz3qGX1
tEhTWC7lB8/1N+BuaEGYY0okheRvjvfgCHVNnpeDfVe2nelvwt6SkLgjKg4khehUJ5BaUfAu+B+P
3CbzcnJFcE9ew0Vpq6iAkK0kO6Dr9wonTvYdC5gFh9EkYkuEVMFXEVepBnE7E4BLiQWB7h07DL7U
FZWsoJB4OxiW4OGMzCVsiyJDF1WtodDrNWfnbKoPOFYkc74rKzNyLt4f3KP3zRtGqCnoEGdfB8py
/A5cLJ8DfLCmu74AJosdTUVVL1vRlkpK+/1LiaP5rMeUxQvWSgCdn3X0aD6PlaL8YDnhre9UL9fq
XaoM2YDIhq2JpZ4l6LX2nr9Cusup1AWFXz81Q6+TacYIP/erS5jC1k3aRBPd7QJa/3gwMiBly3nL
p4pgL1FFNp7M6Bn5drIyJJOUANziBP+rRk5hVddbjRwxEbVF31z4s6Eq9IAvbspVjJeY03vN4g0W
xQL4t9oMgUr9KxDVG1j4q03XJLoG86vazBfJ3E0pD7LvhSEJQbGarWIkW/j+K/XfDh/IJJj+tglN
DFYcjYjHw1fzBINvqvApH4T3FUaai7kLnQR7mfnKoRwW41flTMHZ7IMi3CgHekthZ/n9ECWaAYG1
E/0FkcDibNbkEMCidyGpnvY6n9ohXsf+YO+TIL0pSs98GpTTqhVg3nheU/aUV4MbVmexmbQX7Ejx
QmIrHrKNgbLpy0J0NpyGzZjCG88D09mQYM/ujcXoOEeD9xjXbdBcO+xK2c7JDXEByWfYdGqut0Sa
+X3c5s4pMkQKaqnqgGBX9ADDH7Dyb5xF3LMZL6AEt6/atDaI17xbm/35UcWV5WpxXky2D137CRZi
5e3oif4+EQIDCt80nBITC1c9ZH3Q/sgN1XyWDoAk0rj9Pp16zKSp59FGSml1Wk9jkBir3imGUzCn
227EbXPlx2n6pQfjR4EphLnRjU11i8aB7LFjacMtw3DWaBlunG42v8O1a7/BJHCgFbj9Oob8f5Z5
LSrPZE5edV2o06FD/U0z0tvFmgnBIY3FzCVU0Eit43aaikypV7tR+YPxmrDYBXm/lXnVIeNtTHn3
wfR7s0G9XsyjUU5v88RwxxFJuDiEdk1Q/pCmV9AjNJm3VqnsdlUU2cXgiJ5UCerDG6rpXvZBPPbH
zH95THp1qG6yiB8fRnq3DarMaYofdYnWAwS2yqZdIbBS/GCbePlN/96GX57SsW16dILAYkM+zrdM
dpHZuPLEP6yx4psRNtvFqiI3kGxoxEVqYhfhpwSZC2AWkMlqI+Cf5yd4bMgNJgO0fdGsJ68a2QSn
Jcatd+y3LXESWLD7oiB4sbuyUCu7s5wbc0jL56IX/jkiBqhM9mx/CVJSOiurskwFWDa6EkXAPDa8
QpLozChbW2NADroJ5h+pbjVNYfLtrMg1H7GMEeuF8fsgFjpqwuOV6DCAMIj3gqLJPg4JLMNrJ8ef
lx9Or19+nIj4RFRpvp+W6RF2NeZEmFZsejuaAYw3htw75ex+RI9zdeTxZmQ83aypW6cgA7CNH20o
VhYWVNpivO96QPtknptsNfmuF2wQSyzgwp1i2qNWn7BoNFQBR6gq9hUp3otBSfrYoWUbV4sVOXuB
2zClvDD4VmDahxFZZlwkc+mdoxU7KfH/u6VckF9VBoO2ktSQ5/XSTVQo06oN154KvE+EjUOFqCd5
nmWaXAoPMk5GUWWfRJW6KhAwa1JG23+f87i/M107uzFKzX+UkzXuhN0hJRYA627HPIjTdVybPEA8
WcFq6CKqZV5ao3Xx2BM/A2D0z5N4dr5YFIC0CwUGUh9Me/3ujt8tcipiUMlp1rP19/cbGrSnesK4
e7i7J457adQivVcJ6rdNVpfmpTVylvjgitbbxldmlccxi65bTvkICuizfXtJ8K95U7B1/kxV6pyS
YTYKQA2zcUZOP91Rs+tY6d2o+aGEmd8n0dSdJ0lg3hhDIHbvr2wvFMe3j0+oyfIJqtP7OwjrWLit
H0HOiyZqcZzbq/Bb1SzYsMJfdlcQLjOSgUUF6KRzSatv0li6+5h22A0pxSBY0xsACKmppPc16fA5
okpCtak02vgik0m7r4WYLiVir0PkehHcCC+wIWXPkIsoBphFD6vIr9bwzV11YvBadmnWGReg8FAY
k/UzzmUbz9fzNLKdpXjQ76KR3XtdWUl2XtARQUQpiiGCOpRjU4/0hnYH/DzusbGYt8Qi7WewmeUB
vYzASxkwlclMpLK6hnzXXosgKelOIE9FG/xECbaTeR6tcQNUF6MCUrCqEiXpq/VxsDzQxzXi8isj
+0vXVMlX3C27ZyexQfW3Q4rL4fuj8+f6w0wJSEWREEJK8EcKXNi4f+C8kv0EJmt6qwCH5+80RM24
bDBknKm8H0vba1Nf4/s8oPgAsjqo4qPb+JsJC02ZsFnQueqQG3g7YWkqbKE3efnPsJBzv3kZELnA
Qz9PcoxCzWUIbkGX9LtZxuFWBeH0EONEpJgni3X7wTv5mw/WR1hsksO0yWAed+wuQMIGkHvpz8gz
5Wf0bu0nOzeMDaqJ5Ix9sb/s87o7VU5ZHPJJWBcdKgWqUXk3XSfY49KQXMLaT4xePNM5X7srv06y
zx/c5dszgP7GJVlkl0+cnmkOlUevbCiw4Qtqp/9JgaiO7ogs3HZN0h2n5xZ5nS2xUFqN7SL9jd+4
1XO8mB5aITRR44nwqvbeDfLo3PTG7M5ucPNc9+wCuyZtcl53lHprp8Yk5XWgNc3n31EVuM7fGUBH
P/7n/4tsIcbJtn8bYM0x/UUd1RzV//Mf9z+boiq735UWv/6dv8BC1r84VyKnopPAloh1+IR+0UM9
8S+ScXyeEqkDDVWSK/1FFnKRxBNW6LWXJMDvannH/hd7BNu9g8LeMjnm/ROtxdsgksiVbCUgUu6Q
ixBLHG1yPn0QuHT5NHv5fApFHPurlCLvB+vE2zlP1UzC07WkBouDC/ijpBX2Q20LWID7nrOItRrw
lFv5U1h906SQ64J08iFfanRfAB/Uw2/j8TfnAT1ev+3jrxenouFTLARwx8t+u0bFLNuTyPxgH9ED
mu28ph03w2RxXUiGn7CwrB4jUPQUDkuUYWgAk5+T0ZXlVjao62m9WFZznyYn3UDZS9RGfdrT2HjV
0kVmrNM8pFxB4962RYF6Aaw0/FTIfNz8Lx6C/BsqC9JhTKSjVcNEryKADgX7eplsfCirZVcYhXNI
vHG+g1KOwg5DB7E1CiA3uljwMFLBAUEazdwfJpTXsrSn6wq/RbqyFppoAmAgA9zVw0ST384fRuu2
SPpuN5cLZyWjKJOT95/h7cHsdRxINwHbpnxCtv4oi9ZyGupnbwz2iVAjnbjw4eiamk88Ohnev9Lb
jeDXlagQ8/9pCMUxENcdrBbHUa40iMjck0Jk8Gg5OG06Ud9g4lr8o5PY6/XYUcHoMMX1YfDtDLOt
Fl9II+d6tIbcsKKgY+6j4J9ht/VHpGN9EkjIRDh1HL2/oGG5AHLp7xt7TE583poiRtlnrX/7/ut7
KZf8O/R7eR6XjAoLk14X/lgU0gj92Mgc3NvQXQ6L19rbOGDOzDMDNxfajMmKJQFQ1WWf5sH1z1UO
xc9JrfBTjI77rHDd+qaZ8aJfycFtV8rSuRa64ZZ9hBPMaZWXqA6Zm3dD5JX0wi+mAw4zHRcoXhEX
mZRjb6mSJ/vWRqA5yiXZv/+QKPmP1wWf5klK357tIYQj6fp21EI7zBGPNtN+TIWFigpTYsqO7cHA
bnFXZa29kqJ6Br5jaLBmQ+nIS/d5kfa7wVLdLqPx6VLR3YBgtBTI60vzi4Vzw6UbzM43byyKL24t
t4012p8tmq3hAdJ2tkbFBLrYRJcdLwnGOBxw7vAGhEEcJfNJhuwbV7JvLGcZYm/XvYp6cllDUlVn
7C7xvlAhVCJInNhPYdJbuQmd67ZjnbSi8m+b0E0PKZSQTWnVMfalUfgUs/GsCwhNB4e+giuVc2LC
dM5zzukk5pAeSncLJthZS0f1a9nLKifFFFX7rKmy+66FXluXeF9h+3HF2X7+MWPLipgu7rZR1okT
N3TSdpXKmKbgjG5PgzTPjRsL85a25+KLF8XZs7JioujMDOBPB03MgY1EAk0qZTx9hdOA5L6w6akK
gvyQzul0vtSBvKIpxt90fgKZStB8fNV3JRrtNHcfzRpxzhRwRAyzn0Zm+BdGmRsbJ0pwKvOa06JA
YZ9LqwaeHBymwaDNPVThimh/pNGoaQySByXdrem5fp+bKk/VmjMgCtxqbFdWIR7cGKiUM8XmIcqK
4hwB0Xxn5Bk0M6swl0tQB5x7ZupsW5P9BaXDKE4wWPcPKPDFYxPK9jrlPZWHjr6pdU1x5zZzaJTB
6bkZUOv1nH4eAV5Uuyy2DdJ3k1+scCRv7vCc7tcVsT1DM8Ghm6poP879Lo7FjR0W/Za1bTh09MWt
OE91Ps329g/oksWmkZa6mZv8Au0LiKmRROQQ5f2mD7WcABnzujGRydspuuXIcVZpMEWfyzS6AEHz
Dfdac0/7lPkptBZUQI38MnfZo12U5WZsMIg2Uhncd26IKV7TWOfe1I9g1zJM14ZlWhemiFY98uNV
N5ghPV1GzBLVj2uLWtiaYhy+sn5EizpSoTWmBOGDoeKZm5nCXWxnFO8zjY+jU3Bgcg2jt2EbynZJ
5MPbScck2aDdsmnF0xr8parOOwMMQ4N6+TEdW/OmT1rPX5Fi8e2VaafqasGknmWqteqzGTjNgUas
fG9h8rP3Kj4XaUASzVYBhmRZvwXdFq+oViDq7OJwDWgWL/nBib6modX/QGYxfxVDM54Wvj8csiFA
NxYp57wxDXVSg/1du6E5HHqL78uYMwUObJ5JKZup11qgegJvqTeWRr4UZlSsJmOZ7pzBLHeUJXA0
ziK1dfLKWadzDzhF9HTxUnI6x6UUKoNZdCs0reU5JnKZ2kCork8DZWYbWfV45UqS1nVrZrswHebn
oWvG6pJUdL4JFUEBjUTgPyoYC+BAAMFE7BzWEmqqbq+gmIz2liduTj3Z2dux+S/2zqxJTqPbor8I
ByTzK9Rc3dWzpheirYF5SqaEX38XLduf1NKVwu8Ohx1y2N1QFCQnz9l77TnHWKbPZyh13duFKMMb
wYN6ARnUDps86pkp6CQ1fiavZtr4hb4c5iyTHxNS6dHop+6bhN4R6Yqu8ajp1BdF3SQ3WKuoTkZK
vromLdsBmsPZvYTWDnQ8tkp38vsittp32OnyTa4vEzJp6kLNBtxS5IZ5nKDQ7ZrYH97gfC2OLdnk
n5Ch6QcCRVh7JB+ybSi/6PNGpwVu3WGezeaC7Ss6uZ3kzTWhIAgBluWbDNMA3OuRT46g7sbXy2lj
D6bYtv0iYE5akEpQBHcBfEJ+RvhF9zZ2HDuEx8OZ0DLX9+PY85FAkQN9Nt0lDvs8s7cmPqAbg4Uh
XFYldtOL5aBnmOx9d4hO1CqkFkYO3SyvkKfR4X41zGT+Qg08vklHybpei/aENBxyB7WN2Bt62e5x
ENtnegra/cwBEiacvHmXiJHMxp4T+8MU2USpRwwu7nUX/0iUx8O91EW7gXhpvNM9+9wB29wzp6n3
XYbBIKBeNM+2QlHfsigYcjCh37XWrkladaTX64RjkSW72oww1VTDoxGRijz1PalE+WRvXUBCMqr8
ETdvPO5lM87Jnsvv5h+l5bXJFfz+FtTibGMtUNUwE0IgddxmQkZXflTaDSsrcCqGL8JKLoqA73L5
Ohf6b8P6ODdsO58/lRQHKXjN9GP/3eYTJBvl8P9PBngCnfSTH/gbDKD7fzBEo0LX6VJQZLJZ+mu3
ahjWHwxs2DEaOhs59C3/262KFeCGavFbqJv7B+kwOiM5w6ViXbG5L+2F1+2G//37tw7zV2M+zgj9
BXcl+gOTXdAPyquaBHq8uN587VcQL/PQw7cw70pngu5eWuYxVzjPQGrGzbmzre6TMc/pXrFY3s5t
JQ+SeN8zIbPqNltVcyVywfsECtEt+4RurUQKtYagB+akDyNA19Kxoulec2e0viEuKJpfT2T7sk08
DKVglBRPIygWvYg0simxYZxqOjBAZ9Fu1d4XE99MOhwm2BxqPMYuLuDoGLkK+Z7vepB6m5GL/KCh
3BHbNWLU2lL8SnDXLpb/G7x1KqRuWPucje5AxRQAsOF7zf29LK0SoGaRXqKyTPatKxbQnJUTPVYl
xMilr02KRAOp+TJof05JmT56mSWJvSyTjMADGzuebI+Lnca7pI6G5yhtPreMF0jRziX4XSIwQr8e
kRyGGHeIfj6RupPSoQ2WfGLvSTbv2J6Fu5QVwcbASC8JhgPtqKZ6ojeeY3570GYDC9kG20wW7wCJ
ID/dixRxMTWNXvftAZFDZIBzKtfZt7p3CqJFrxvV1SSBBAR5inL8b0EAdJr2828WBOx9dJz+//Vg
87l4np7l52/XhK8/83cDi1aU5Vs0bVAL4xJYiSB/N7DsPxBiOcSuMRfUHR7xv/tXpv8HA0n4P2hY
bbgCBlviv2mPHoARyIzYlZGYogA1/83CgCj21TZulQdBj2RrDDuB7tKrbXGejQk9e789zM6cvOuz
vmo2OA+YJakFAppyZdnvmna+LWrefWGRjCE7Xx8brM5EAU52FizmYryL0qFkbl3lTshIZfqsekfb
ePxyYF/QC4u4v62QewdyKD5YGjHG1GkNAap+h8JCj7dS+c4ccBHTA684+yHrp+qKIJTlUmQ2rB9v
oFxyMa5bq3JLnpi+5JuhjhR7kQKLUSLbgDaiPCusdyCnTTh+ys72EycnmIs5zdFdWEYwdPf3lR9b
J4RuHzK31d6lRak9xm3lBBZJbnvQRDE5KI0ZNF5HJayQiZSquxu9+JOt5XxIIs/ZwYs7S8ywjP08
2cy2SaQZ4Wx7HtovDehBonH9HusVmpCt3RB4Itoea+7C0ZNR3Dn414PU7a97Ji3BIMRdaniP0Thc
GwSIBwlDuqldjCuFXB6KWzUGwpvWf6DnndlQec07xNvsGY1enfBHf/AdphXAwYKVaJjP+YfWXumV
df0AnWB5D4lD3zToFzboOobdoNPnwoIQcgs+KjPaRi48cULb1lOAdmDzq/12DTlaXIJJck3b9WNe
P8SdX7yBiWu9wTNf7c2qIMM9jswd+jMFLRFpRqKXX7qludUd6sjI0k49voJnNg3yscELw6w3EmZo
NsWWYI7mljiPQ+QtNDTtvr1hSyjfWbn36HRpva8VtafRzQCYotzdLkwEDn7reFtZeE/F0mjkVJrT
U2xF8cmCoOKGbtyVd0TsDB81ncFJ6La6edeLwryUaZsYoNISRSGdtMu2SKoHUzPUFu2UTDaiNu+7
ovd3nReRJmsm+Ht4coIMCMMmQUYI8kK1/l62JqyxuDEMpvIzxG4UBhhERqe+CEMNZ/RXPYH2UrOf
XKwiZ6t09A8WH3zTzX0almlGjg8O9breGZ6MZGCyczzj6bb7Yw0sL7ChOMxftMpetL0n6zr6Mvvu
dF0Iyag3xliyLUBwycBgmtaUmfF1wPJf5febhV4YCDN/tdJfM6d4rp6/Xej/+pl/ij8qPIZ56DsJ
LoD5y1L7T/HnrG8B6jkGFTqNaNbzv0cVVIzEKOqkJ7CDWeFN/yz1lkU+Avo6l1UeaTZjjn+z1Fuv
uFA2Cz1VKVbDF0zNKo78vmPXEIIJuGImQKUhARy8IygnLOWC3NqWGCp29rlZ7bCxJBmgXbO5jpn/
hQWBG5/IzF1qckxLqOievu5zkqUFxMkzB8RACmrCKvUs4kea+Qq3iyzepovVXtXdon/KzFiBR0eJ
OARrvTtvSm0czX2qOfWT2/euOHatP44nABFyupYwgrdJnyuGrqKYybZGtEqAsxUauKsw8mlX+kD+
R4BdPw6NrFqgc6KrHgcht0IkxdGCQjHDjfSMz5SQgx3MZmztfJJKxRYnP90dy0nS62KkZzkUg3vQ
5ED4QF1mTSDTSt2NrYbua6C1Jfy3U8U6iEWqBxgc1+tZzUv2VtkdTa+BOJRhVleJT075IVsMabDI
kBcDAYS2GChf15Ts4wzMaIGoC9mFixblC1AbCDcp7JvBuGXMbZ+sbOlusTNnzhk7nP2RKzKfSRTN
Ivm4OM1y7KXVadbZlbHK6S8ZoBYmh6RziYmh2OKrmK7rzCpSqzig+0WJS6ba4pVY8OHEJr15yKgg
61aFXd6Mg3teBlVJ8Jr0eAyhiHvJhywhpismWGc8GgAj/PGMEgHMbk/YCxNdlj1PA+tFM8S23o/Q
lu5hh6nboiUv/pNfrYQXPzO6L3OEs9K8oHOyS+PBLSNj5/Qpw9egIeLuXTMRCIzUzx+vJpQnJ6ca
Gi6UzKMknIshO6YW4Vss8vkd2wFosSiGA4BS003H5h4kRZpxWyqoxHMDOV9j03DyAJNucVkuuyVN
8/06YSLaTd33zmClm0grxCZdW6d0Y/v45HnEVoW8OzIHj7QXHcDbEqBRmLN9JKJK7hZ/6Z5r0RQf
Rd8a5s7PAQUGsl2oNLwIl3HcoxcPqs43Tp1JeWKZcXEC2JIZKJWGD0lmjX241JZ9q3EF7aC2mvhD
LC39HGdWuUN2pO2BfFYbl8NdF47Z0Fgy1F1V98YebauX3ViQbYKy9SjFcjreZ2HE7eos7saNlzvV
cZx0+5KSeCtIViqsKzy8y6mKFj1YMp2txJA8c47EhuulsSOw/uIkHVLDwXIYf7vdu0Tl0YdEJj7c
imXcN8hNt3lL4sEAZOIp65aLjfnsbr2zbyK2eRsKVaZ6rXG9ZO7Me7zpQ89s7J2XNoLBg9noX2pj
1m9qO4/fxdQ8Z9la01VNvsKhK5A6zqkT77NszPcRcrcgapvuk5jybo8QxH+ILc1mZuCJKy933ywE
olVm1obElDlXBMjZV8AqtEOWdROTgXpNb6DLe6VSU7wv7Rk8NfS5Og6mQjfvHWENW6PqzC+a6yUl
DaYh2eVLBtixLz6SOumHEiIMCQckvvtBPjrWA0WvSkLhjvVHpGnxo03arh7UubT/7Msa+iyiFX4H
ttnCK8RqoCbMFjvfcdKd+oTMusQtTZZVNGYKf1DsHZTt0KpvqtELBqQxO/IaDG70AeC14SfDI0Ur
ojOuz2On2jtua7K/xHwF5kIL7TzyD5oL7y2AL+SePEmkWuBbhfdJOVVy6xdeehijuvpEP8nfFDoO
06Apdd3ZQiDSA8zoYI6ye3pH3nE2R7XJubsfDK1GxmJMszj4gxnRllqePD0zNjNCOJfI8za9ZMXI
yj7o5oe6gOxZJoO2UZNhZRt6jfZ725v8jWk0y32tiAixXDm9zYnbDmwzq68FOsouGF31ERfsuB2F
2X+J80kLiQpZtjW5kHtlCfOdqJYS6Vzq34zQA27nyqYgWncJQspmRSmQkIZZNg9BaeTtDshEjMW6
1Z8pX+XGUuSkZRbpEuE8JWaII10LLKOPv6iFmWU1Vu57FHGLtlm4tbYLS06Y9POIgD5OJvLuWfk9
irTApXK7Fi09SJ5Ic2cxu3uKW3jm3mQnp9qXzW0L/nTTt/rIlfWT+XM6y/4BERQxPy1hLpsOFAZl
L0NTOPStExjGKI6LBC4SWqL9XJapuTVUzRgG1/k1MSkMA8xWXi1VPd0VBPUMMBWu21HYaUDfI4mO
JmGY14lu0PXGj/mh6EbxmHVFg6XYmx/0yejY9RBycm/5qj+MXq+OtYpSNGCRRdZZkuo3iITyt6Vf
t29jr5K31VBEb5o8Ss+DahVREd7yZEhr3iZ6ne1nOc7biEFvoDtVl2wsPi1bv17o/bEip6wham94
YtIJUjy1OtTP0PNCx7bqbasn+m0LAdbcul5Un6pJI0MP3TzmuGwuc9zna2RlbZlcx356ZymXEndM
nP2sSvThWRstJyBvzkfB79eAWlTpbdwj7nYy3X87L3Z30K2FF71X6StzAkfnDi6zc+WSvfYYuSPd
W82WTg4F20utjTepq6Gt5a5r0JZ+nVT/Vxz/tjiG4fjL4jj9iDXtufq+On75ob+qYw8wKnNvtmgY
4Wh6rGqdv6pjYoDBlFIwg8TGPQui83/VsfcHfQm6pkjkHBQJq03vr0YI6WHogfD6YialrbI2T/9F
h9T43p63tlKoixHxOGgCudNey8FbxTCwLTrjXMHFQAY5kjSnDtIeUygEeuUwXkzmsr7KcgOgaYrD
/6iamVylADiX/eymuGdZRWn/jQqGnLPMwEItMhrO8WomJBq0IuOyrTrZ/UYY8kquIejdWGtuAco9
zJNsQL4v6z0wBoC9F3lGraHujQRZjT1l5FeMrn4Bvskc75uv9ieSIF653zeNOCT9IgNg6Sp24Nt8
tZPQ0oKXH/kFZ8fxr+re1QgvG7HdEqtpxS3xD8h8DobUm/f+RJCQCgdrdC0ctsNI2HucGDXt3BR5
wzK6XBXarxDRRU+72atSZDhMTdQtdDzjsRBGv+xxndTnrFuxGXFKslaAZk/CkZRtSZqiGnCAxFPF
tdacUd2jhQIuaSz42quGojODYwtgmaQ32kwu3aPNZEc0hSbI3aDb+EbasOy7YdhFnTZfz04qHqVh
chPgybKfJePz/WxpvmTY1xgX6ZFERachnePtlPpkjhrrmesJiLINOc7iEax+utDdQTUQdDJr3+N3
UbexM3EaSqQePQdbNO/FONF0d5haJTcqKTkjcrfMIzlJK2i3tVE4BC3V7aPIeLucRY36+UIX2dV2
jjs7zTthDlVy6mXH/Rd3xUIp7AK9WWQlHkn9Eupt4xlK+8CbkCuXdkAw4MkD8juydSL/ZJRgv0NQ
kBy6ABQWB0QncHYiG6syVDhjxkBbaZi3EZogB89ChSTZml7ghHllMzuOozfDzGR7fAmN9cGUlBti
gO8SMh2WUCcsO96mQM+wBll9T9E5VchXrUUvSThmvzkQW2tyWVKtYCKn6AEtD5RxfK28D4Vxjhcf
YviyfiXuenFItcr5/hqzPvsQM41NWvQaQZPjOF0n8bTcaWxPVZApHl42fYa3aduUSLtOzjyEhW/w
IaXjMiCvR9gfwBHjTWG3eCzEpOZH5rj9RbN95YZlFjEcXewBfVvW29eMpJ03GoigyzQ2xS204PhZ
oNY/1Br5ryGebfd5ZQe9bUydAtDg9X5OJjw04zT2HhUKkpYQAG4+nwT8OrUFcekTltV2/Z1IF82h
K+Ry24ySODhC70pH3ug9hsFdZ8cINMIS0cMqprO8BMpyxh0pPk6l4rtjr25NX2bm3817/gg8r1GT
uk9LwnYZoBZpWMfcI52oBO6h2jceKRb5eopco14hq4LvNp+WAlSFWzfvuTI8XC4D82WfN/UU7Tom
9d27LrLVvccSL7fa4nKBU9EIZ58Xen22xZI0hAZ3GFvHDJ0gybXqFjVWe0AlxA7ZZPwe048cOIqD
yngJDJ42f6sUsX0hjXB8NwQ01ueKtA35mC+Lpr3RIF615K5LTSJU9zmTYjZZfhfk5/5Taullfk+5
DZO01JjRRCMj5mW0WCCWueRayr7nWip9wmPi+zEXAmG8JH3PK9TOYlVJYPW7tCNfbmRQc3xxtebz
HDuYKmG1S4vfoiaTNbSyavGYDngtSe7xEucdWNtB3GQRvC7sw4TkfHTNybgk7MPgOxYlx9TyOMNA
EsUy+yANCd4mIGmv/2TCxsvfSlYIA4dTtNjypkYpQoyDAmWGV7qIgbAK5s5oTbidTl3r8p33qCkv
GRkW6q0HijD/bBPcAkqbBmscIY4Yhbgpef8sBHUMxKsco4qGManNtaOT+4rdW67Bkgv2zDTWP8Ag
7IIUjcgFjpf/zh6HKKwXNuxjrFblST08zfWsbfOempAbo6PfESdHs/CjjRlFaPPLFC+bYRqzvUnc
0j5ogCXZ8FkIWdK3cWIN3Y7plcOMoG5mIgTwWh6bxtPfdHbDDqrUARcSQt8D7KDNA0ovTSblHYxc
xH8WXeR+VrEZwdyW1U1fOFfDJNt5i5hM3Tm1G3+wzbHaMiywNjVbvXtwXtUHw0pIcK8YkIXM2OxA
711568dEeLoNCK0AwQoKnyYungQsjMDXu36HpZCCelQqXKEr27GcmpuxWAhXsMZhO0xuccey3nzI
/CGBvlbcTnjjMlrBnbUjeBlQH6oI/Fp1SoPcKZ6m0iKARCKCvQJdaGyKvF1OBbCLHYw3jFvtVAEj
dV2WvdGsH3npNO8qu2ySDU2giv20Xr8la2e9tCWbPs+xqWQddyCZ0lEkjKZjuYkjt/tCtrnc0Eyx
kBoyKpwKIS523LnWBotpBdR0phzYdFKM57Yr671XtDNqq8Ksj26ixC62CaiJ6mavM1zcSD7juyyX
zcRbanSOFay9cTuX7nBpeyt68HHF7jWAnTtb8x0UTdri7ebZgS2d9O2ZBXumkVLNx0kz/CP6o2k7
d1KGPZvxsB3m7EDun/M4puPyiZju7MxAih4BXahi8+sK5YdizkKSzV8Gi5GP8uyV3LetS9PLVqWk
6ht5wLpLesNk8hJ6mTxlOjwgAEi/w5usVc83uk+qItyTqMqRseJOQMr6fSFGVCEaqMn2Ty3Cnfep
lbIwoGKhxvj1p3ulBH45DiZoxLJUe0J/LTofk9oZOj9GE5OvFQYsDtbsCs2yrSIWjH9/sLWdzeU0
VpPKq0tp8AxrqMj8E+JZf1vXiXXs0ISHGnTT7a8P9WMh66Fc57pBbfoJrqCFnN1otBhOpjMTnAVW
b29PfhF2HuzRzq1/R2/6yfFW1wDKC+aewPdfjT5xR/HYFiVZImRavfn6CqqSFa8MDJJqpEtnLu+v
P+N6ub6/R/hwno4fDiHGav35/h6Zy9giyLZn+ojgdQQLoFP8sKDyBq4wisJjcPipUCsxukCszXh9
/PoEfrxJIcvYXOcVXyps/dWHriur1VWRO6dhoGM9TZp5xD5Y/8ZF/NOjQEj2nVUHw87k+49ZRAJg
bto5J7bykAxT1PCu91vQ08+OwoaSuckqQCaU9/ujOL0pWiayzsmHcrFxUnx2QpFn9usr9pPbBKcY
6hmP3Q7bzVdXLAe2mDYAoE8iYhyZkgYWByv3V23nqDcufaPG5Tdbuh/XL9Z0VhM+FlwxDvv9BwNQ
DRWrcKyTVkfOO2PwYqJVR0qRoajBCHqzjrq6W35rVf5xZWF45UMn4dP64ocnAgNhSmSILU75KvOJ
ALWce4fE0SVzvN/I8X/yEbk5XPRIPOps+V8tlm4xYWFoSnFSkv7sXBr1eelwrxQWN8xL4rRa75pf
f5U/+3w0d7F8Mwxz7NdOg1FPKzPBAXkiww0o66p8KnQy6tjo/PZJfyEIff+ow9pBcGRhNQS388OT
hlPP01lPTovsUG9mRmlD43f14r4ZF3nB7ZxAopwpk9VEXQfcYe4uYzsi6bW0zmJzAXS8iAVqrKQz
qTqXqkhuaf0TMvjry/LjHQ4+wVytsyYqeKBTr283e8JcGnGHl6CSyNRMm/cZScr0cTPialA6U9b/
+pDGj88ulg+eKl7P2JqQwXx/zJgeswCJzi2OKkRuFUZmQIsIPj550uCVmTTRer9nqXFp8R2+H0d7
wb2LFee+7QTK+xbPdrujSsKdMhuQ4X99gj+7JqyU3Ct4HHT9td1Gb7tkIavOPpWLR9Gt29kHGHbm
qSvMili+Vv9dG+eHexOb9Po00MrhFrVeH7BNu7Xon5fTaEXWc6dnMYHMq/iONzu78V9/up8djL4R
CCzmdrwOXq1pHp5+nTb3fFLket5mVe5f6QgfoFHrDbukXx/sh6+aT7aalgwdwgPL2atHvcw1o4H7
PJPRSKN2hRlwZ/Egskv89YHE935amniwHJ21eLD5cECHXt3IBXEeymnciQpCJh1YVaJQQw1rXv4U
afXSnZtspBNixZZ3lSDuU+xIGNAGLfiQo2I4eg+4nD6BxlTcDDss++8XV8qDDo7tPYxx09zpxdr9
mNqczfEEnuC2r4Dc/s4Z/OP3A5cTqSjRQmBZfiA3pZCMG8JFupNYZvj0xL6eyylJ97E+/+uqi+Ac
7gFiqQQtva8+n298+n2si544E3kC72EePQGcOmhrOPiaUPXZqgiG+nc1EOY11kNycvgnOrYfviUG
P6bRSts6Oa2yPjuOGE/Sivw3Lw2R1S1gbNqlsJ9qpcRvVjrx+haB6iOQvzoEh6DVoBIyv193rIIY
FXQ52YkMx7xcNnrmOUwgZ2zXJiptFXl/OkaeW5ux7ozuAvyOJ9CUcXoQPZmZgRDZfK8DOyo3S772
a1q5DrYtMvbIzHC5j2TpdNl+4PffuuRUVvymKbUPvoack8alZ9Z3NtPVNzgjed1pvAz24BCN5oSb
jzm4cDp1a0+K1lgX5fT9oNbwoidkLnY3XjwJCF76GvKnG3l5N9FtuEin15iqpc5tPRvasq/dKg/o
YleEHrit0K9oS+tV2Ln24BPUIJurHkA4SelFg1mgnlsAa9WSniYvNUJrLGwGLYORtAjRBswCPb1v
vA71Mym8FUakwshoHg2NURifJvLPaYprGc+Lr5q1GTrHeXI7zgBxt67WLvXRqWlR7uG8RMkBeza7
oqpd+K9Li3H1pfgc84jOi1+sdU3b8KwlVWHPX+iWp1OYGzGiq2BGIfiiQFD3DdLE5NYs66K+yuN2
7O86k9SRjUBeIEn/LJv8nhx33hdy6I12B5VM3eegGq5wItT5vdsY3SdF7sdChzezl8/E3g/WtWyN
tRU1FXzNSk/5QT66/WxPnO7DKkDxMURl1tXI1QRr3wz05tIcocrOIeqpZCY607kibYtGuEfCM3kZ
JirjcMC8b/y5TGZ1bEnk0h5UDV2EaPg1z8TXK6aEQVKYhKbhn7f7eyPVkm4DsJjGK0rJWobG7BJL
qWmpdRxH2ZGkPPTkri1NhdnPESzh9hJzB1XVyEZCuOS4XFljZExHkjWKiPeqMaaXWhb0tJifdsue
9Gj+LADCSTxyupKAd2wCpkkn4garEs8RFy2VvBte6gB69tx9S+zQaiBBib4ZWldzJmlbVx62n7lW
X/x+iUhpwnnytQVnFwMnYybKeLQyYT+nUQLEoBu6qTl8fawcPITcoTwz8JUy77myU1pvkz0bj4Yi
sgWxX0pvXvQWy7h0bO6i1nPYmSWFzXUV3dozN7MViZLCzt29CNa/jmZQvD5HtrkWEkQn04+rXeu5
NLK1EytpzwdNxvZHISJdUGHz+nOdgSZjQu/KvbJd5hH47VJm9kQh6N25BBJN9majMWkoZosLa4Fd
N3cZWtH0rqtaTsTQ6Z3sGlii9xV8bfVhUK5JTnjh2nl+75ETM1yTOm2sUeiVhR8mSufPxHVyy2Ze
K6y7mfABZ5PM1MZIQoGFlbyPGQMkdZDQruBesZjm5DzBvem+pTDP+xjmTL/GtRTp2KDmiqKlJDhI
K2yy4GRHt34uaEru6KAtHi2JzIpOaAQUrTY65L1Hg2wZ4Ft8feP/Nyf9zZzUxmP5TcnyA+4gfC7S
L0xJ0u9khF9/6m8VIT4RGi0WAm+256v/+p85KYU5g1KKNSqbF8045c/fKsLVQoIPl9klPAK41+wY
/xaMiz+AedGbouuwbl/9f6UiNF6VWDpberja8Pdc9ogQLdfK5dtyYSH3qx1oRVaT6W/HiWC3oDYz
8Fy5O413jmbPp0yRu7vV9bwngtsan3ILfUvQ+VX79pur95NJ5Oup7Xo2oCXhlBGbuRbO69l+czZA
oUiTSga4H21lXOJ8Yeke3Nqhqz6S/g21xhreuzwaqAVLjzdPm0lWg2ihRxoyyqg++X2v3/A76H+K
ojCeAJp6BuWAHX2GS2yo35Wor4rhlzNm27vus9nr/QDDtFZSiuPP/cVEcBNvHLUUT+NKftj1RH0T
KD0rI9ukxBpTTUBeCeZcN/cltQFvM9jIn8jl7YwQHJW96foUwXdfJmsnSaK62pLhkdzisTuVnc87
hMae/6ZL2nOOzFoxAdScaxoYY/mbssrlMn+z1eVDrVs5AENwCeA6v95AurMWT1pTdJeqp46rY/xM
ZMKRvR006ySXpA//oYmM4t2vv/5XVTKBu+7qmqJV8dKvMNfT+ubbt3UVW00XV5fKW4yLkSfDhfl6
mCL0fPPrI60Nl28/4HokZAjsWMEIrHXr90dqKmteWpnUF6/RrWfcULwqo96bRZA3yVZnh7qEpj7D
W8pMeyp/d9Os27HvD7/i0iB9Q3xEv/v68DS7U0zuZXpZE4Gf8dDbz3mxnoO9lB2gDay/M0KeZD8x
RaWEymv3c1/43XHCTH+lSPkgXQLUWB4S9FI+mbIR5ibx5vkzFPZmo2tL6Ya2X1u4yE0q4d8U/K9g
5eRT8i2tywakI0Fby2JN+/aL0p3Brmw70q5R8JbPqexxLxpa3hNqDhGsik/sbfI/Y89vrhheJTun
tlQaCmN0v/TustThTPkREkg5fk6l6X4aiapwf8Oko+H7+iqj/xAoQPyV08fT+Wpr4EgGLxKl7HVm
tU3k454H8rFXvTJ93A/EKUnV6ncj+K6BHMnEDaVR7TtBXlNhMc7Ki7a8b6hMFEykKX47ZWV9nDvQ
pI3dNk9kD4GIhbZGAku2Cqx7M5uCKOuqy9Ro3U2rkU0fx4YPPWSJ2PGLMSkPttMX91jOb8nxNim9
B7e99FH72ItSM5lSIis20pkZk7SGhXJ/8rIrwhy895E+WCdmkcbVEpOHGE7oE8qQmy49akRylcE0
w1U2yJ+ju6c+NsRNPAw6gsNgKnsXJUQ7UOMI8YhtYkKw6WoGco0kj/70TV2OQVq12oehdMtN03Ti
SHpjczRav/hEIYLUszHL/CEFWOUy7rLiE06HISSBHJkrBsWblsE1cYOS2pxKb9wWeJ7jcJxiD+WN
oEwswTlvhsa/SSJCtTfogPsDrxoxhRWeYDC4bvFOlXpyFmDaH2yzt/HtZJrYdU65PHtOLbcdMzoY
LbkX7zSl9GcY79OXLm4aG6QhXIGgisUY71Sf1TwcE8OqeBy8nazR9BW9WR4q/teAF5CsudDlCN+q
y1Aeu9GEULK2FbmXfRGFUK6rco8CbRtbw6zfTaZh4T2VegF22Gr7HfpgXE7KdNWVw1y7iO6GqSXQ
Bj0ssYXyU4IuXSzvu0lTLs4in0QghsmCELzehJvRD0OjX/q8L3N18tN22Y8+QY/HUqaMmDNR1A8v
NXQ2m+wZB76DiMYRSbR8XTjuSX/C3Rz2RT61WyefYnz/gPCiGwCBjgungr0FZaIq/B4iHC11JLRR
bXRTOPAu3DlakkU3SJVNhzwUD8k9U8m8K3dVkUofOBwvr2irxpSBYAR3CbF9xJYmBGtIiZ74A0P7
qXCZ+ncEajI6rGLEHd5is2JWkAuGsExIugpGbD4I4FMNYUgdp94XbUAOgQmyFv0+tbzBu9haxNCr
Mt2eTKawIiFlmQ8dXQuZ4NdiAL2NupGeoC9BEe3mwimZR3bwHkKbCAgkO+AOir1M25TkLscSb0E6
rj1F00FSwt+6dlNkutZxyavqLbIEvzya0u+LbZ70zv0y9PR/MsLhDIQdSedWgZuIpN9HcmyqB17G
Jl7PReS7oeEMtnVfMExGgEMGDzFKzXRdejO3tsajIjeRQayRNG27YJRrxsPGZRLe/CUaqpbMXD6T
K+I7G48TYG85l0l7NIiZPMSpi8lO5EyzN4yco80CocKmZyUb/zaLpswKiYNEYFECEdbOcBysndFE
sc3pMmFjg56wKU9Skqy3uW8lE3uhRQsMP/Urbp/YbGHWptpLDIAGrX7VADCoJrvhgqglRZTkjZZm
PpLBJoaL0/gzNje/7a+ZUvNKYvyc8wP+2kreRaRWV+/B4LBjbOcS1UU32QvyZxJbv+4KmVnS3fAM
bt4dKTqIvwhKppVSDgT1bAriljrcyhFBO2n7vpgmKgs6o+NDZzvTn41MzMPookLaejkNHyzxEb/H
LmraCZUcyRFSjWnddSAWH41e4//4Kvrq2VErxMlllh6kEmI6ViioxE2qocmp9Ha9ObOs7fZu0dFI
VLPFxlFvJ2pHFEycWN2x6J55g/lvaKlxd/8fe+fW3Ca2beG/kup3qbhfHvauOpJ8j504cZydvKgU
Ww0IAQIEAv36/S2Q0gLn0umVqkOdOlS/dGwvYLIu8zLGmBG7ZDYD5Qi6apu7c+3tKiuI+zQndoEK
GqtdcbuttsL5FGAwMxxZ1Vmyi7h1kuxBrFD9A+mmNDmlSDz6jv2J59pE6p1hxrxFkZqYSrRlpYNF
WLJ0Nmu6Gt3Hmc2Szwq8Ao+fsadq29h/kyJCLBovbcD4Xvm7jPAzGiGNPgmUIq3OKzoj6Gd1mRJb
8//E2bwRG0jlqsJPRlL2EaIedd8yCMCg+2bIvAADtdghZ0qCJCMPpm8rgmMPN3d1k2zicPXe4bS4
yGOFrL3rpZ+oHlgkNww/0K4TBEyKm7mfeOWszmy4DHu71i82Gmadkqeqn8J1aL6tilxJLlMIiiHC
RZGXX0bzUfRnDRCMPQTJf7h6sA31swDt6vx8Y0Xux5Eyh1Ox20DzhnSXntXZzn8XIHZx40ZIS8xM
LdM8tj1qbpPS19zHbDUCDLjWYpYJhBzdvTLiRAWszYZcXzsqU+qMFBxzZGWOsCglvvKMQ2aX3qD3
gMID8fi25KTVSwXXG5B25qLVOKJ3roqCBum8Z6R/EPqJyLmWV8FOY6gqUv391Nh5lne14bPspqPQ
tZCcRA/jtiLsf78q6RDk2PklurOlebnfWXycUFFJ2GzocZXcxlZlvB5tFZDXfhpH5Y1HB0L6NJuE
+g94Ivmz4gpBXbbOXOhL5OjxuLvSSTkF6vT92kvV4D9qstcdIFJ4YPWHDb0dXQbLSUP4NoCl69F8
s/viewqUx7WdW+EVfF71vspH8/1FVtCT/izYF6xQJP1X+tsKIJl5F1GUIm28KRXr1lB9o5rWeDc5
rKINX20HqhPY3d6O2DvyHMHhSqf1b7nWnOxi76TM/tCoSDDV81rJp/NNbqUfmzTQihZKdMHKAveR
uR7lb2M3VtlgtY0LsSXywchUxSevprcLFdG1un5najEJoh2y9MatAdCrfJfOcxBrtceMPkOBlq9J
4AAiLdC3pC7tbOPrb7VKWQOXqhKX96qqkXcbZiNya8jCs2fgjRXb2/V6zvNntHc7z30H0u+uAlVV
pwbrHhAMaB5j7tutvP7/Z1J+kklpygMnMdqLVMrdcvfqchFtcj/osu8Pf3lIp9jK2ILejnhiS7A/
Uu9JiqBcph1zIor1VyrFHFMWA7oA71I1jEZx8gg51wTknBSKDrQInM+vce97mQCDNmgMJMrRCpkZ
pa9JaHAAeKlj78EnwUjU93CFNMv7SeDaC5Hbm1DeAR5B7udFmX2blKMNBdj9ZRGSZa7sfA9Sr7Sn
m9DYnp3Y/xvJGBHEnQSpza3oAggQ3+DoeFFcTyLYLysPjTqcQZB86wDKmgZ8TxWMozVVv8tIzahT
7E1j4jp18pPbvzCnEEmhB7qtoo5AeYcvehpjauu9Y7Jfppeo0D5okf3RCfLZj99QDNF5Q3EL+l2Q
CuC7IZLbvQXCZzWy1mp6aaq7h8rUH6H/JdMChBFEznT545tRA395O8rAoE4ozgGLUnpJB91LDYve
35wGOz29RkhNpau9SweV0JxH1+vS+IDKShoh+ZduFdhXySqikukC8ozCLMpmeTKHUaQRUk78FexN
gIwuoO+kdDnJEWNOJjn80niipSqQv8h3Jxn57CttFelftNXuwivz7Z+xIcDz2VbRHmuYDtNR7RbR
LBzF+p2fFhDBUB6bISdQPdZQVV/D8Nt5E12zodQbqRs9WPRP/hjUdoJHmOn3cy8x35i0bHhnmeSr
SwT4JyBivbuiRNnUi4CWJg4KBLCZ03PEVfdXxG+3Bcf1uR5Ffxr2+l0SGE8wW+8RdYrgtjrR9Uap
PnulseMWK+sMNlA0ifTVfhZu9ulFmJo00I3VmZmvdkvojumVvfLfbJBXhBJKnGhoqMKhvmLdVQid
Tt2RNb/WPP2RiHd+vUKSawq/Cc+8LKkTjdyHiqrUrFZXqztkM7yHrWWsp4WDC+OWHjBZD99oNy8v
9/TLOFsBrLyFBjstfNHjBwjUjekh2IVY2GhbTz2aTLpXW2dVVOcBcPCH1AZt4zsmwlkONZwN4HsF
RooKgzaussz6QMOE0Uc/LLM3+CuM41AjfaAVHFTdDMkcKDT4d1lGyQ5olH8zj9LsNlkr5hnHYoiL
5DJFIro4p0lSg3qO1TMaMmnnZbBWHmkj68xwCKsp7WK04lMRKClRuVKrr8F7ew+BkE2Ig0RFLot+
u35KSmOyCwTWc4Q01XzuZ/ebPWyzKMtfz91a/5TuHdz8Qg8v05Gv3nLsW5c0AkkmKYj+c8Ks6iJG
LdCHYwnPOyi885WtV5d0N3DvEQNfXYxozHG790bJWzThZlpe1Ld0Z9ukU3ezVs7pDZJ+SizyqJPA
QrtLrUyaSbtGcRPMRSuavW+hTJ2fz+c6Ffr51lYnrup9XhWhf8WffaxKoRsxT9HL3N1v6vAD5GXY
ZOVqdGFEcXlD/w5kfXwk9Uqa298DlFcvNKGBp4KSuKyjrXFlkji5QQtPFLI8M3lDcsjRmNFgPADW
e8q9Pk/rRS7U9kDbx69LbzW62Xpo8emV688smvYi0BcRGIfz1J6lSsrdvEbMzx2N9GkiFP5oRwNS
Q6j+OUQc07lQAvTm891NBd90CqYetpxQDMyFdmAURqMJnag83JECZUGhMagjqXu913z0RFzdQesO
xkaSJCuIeuhkWba/0Of6R1coF3rkw98FQs1QK/XPNt+V5vTee7o2GxPVxtJ6sEfSIymmpdBF3Buj
7WwutBJTByy7tV/djvJ0cw+vbz2jbvoMvDx3EAUJEXeZe+UV6RyYuSPlvkKUcSvUGVejAny4u9ld
7EOG9eZW+oESnU3rXlIis41QeaQbub7IhfJjIjQg8+ocwTr9wTQ3KNGoYRYTv5X522K00Rfs285V
IBQlFdWn5RIO/xnpfQFuQcLzbt7IUOpCkTJB8p221+b+SoVcMNlo5qdMKFhqQstyB51xCoZYg+Dp
v4ZFeeFzAEyiEqb4xPNwS9eRGt/lkXO1LrUPIVn4iTZX46nnZNdG5pBXI7KYzUP0NT2ENpG/Wk33
SG/ahWYsCsXYfFkVOoqiRh65E1OodbIlWG8CoeBJEWZ9ZQlVT90Jwlmy2+/+k8BDgHUtHGLFRR0T
iU4W0GQUV4J2P1p/RJlUgRGJfiiFemsGTl+dqiiuojRrrpFyEZqjFhVi1olVPUdCkZReDHAqESkN
M3v1aPpmfFm7ARKmabZG2s6oUFWkJHW2FlqnhVA9XSNtkxJUotUY5c7oUsWzmaap/WSruoewo8t3
T4WOqrNybPpVV+oFZd3oLNMMev6UNTiKUIjTCjXWQuiy0vbWvDSFVqtFp7hLf+R5nx3zLIJfdbGu
fcwvNF6RI6a+T53kHCOtH+hXqE5NRd2A1dmG2nsDqVhLaMZu69D4XJWWf4f89P5jjrQsbC1EZldC
b7ZolGeFBu1WqNEaQpd2DS1rxuH5Zyw0a+ewjc8toWPL+bi7KoW2LQS2xLZutmqEHgVVorxo/Yr/
M07+4UWED37WiGbdF8usfrfMaVbSytwjQyd++jYJ4u1D8s9+6cje/PZAB9n4n4QNIHuErElHr6t5
qOaJfzTGmia32+IZcUBkVwCsgbuyFCoB4vrj1TpBP7j98chxxyiy4FCT6G4u6gTc8MRI3zPDj9+w
teePf+dHb9DqmV09/+sPujcJSqaUFXR7LOBnCpD/r295agXbIRay8UtxUZuLyGNgViB8ax+qbdPw
dV79wlzQaT+A5IRAgbZviQ9+agXXHZPGhHsLeLa5qCkNywoahOp2gv5zK9AzQYWwQM+Uw4zvWcGG
ig0uAZQBIcywXl80d2ofSur1KfzSuVMoHIgLe3YmgT42+VdLVQ4/J24clhWoy0tvCIJvT0MN13Ta
me4y1U+twCQwwZ0IJk37C4PbFkkCCfIGn+afzwWxLWps/4ZI15y+vmOORWN7qPiifszVbsADOhU0
FCVlTwXDRn0ShLWjckI2V9cK7JJsmC5dd4AhHX4+rKUgIAi/YUPg3VAKFllCcfXmAhJvpBdF8hB8
TXMNbkNABo5NXG4pmADLXBguILmbC7OergjbHQPE12liCbtYXIPbFnEQVOkNQR+TDXQFeL59y97h
4Chj4ULhQBxWxPCsQGEUSobUXMBnhqUAQkng6TuTgJQ5CwV9lsOGMTg3kS6UAjYo9/raGB4T8CxB
xxVX3womZ6cC5wx3pLkGNwmwgmDDSVlBB55KiZiWW4cF37MCMPsxDdvoYSUAbNxqUIcjhVjJ9zcU
kLsunZT1w1aAQTtrgcASIqCGNmh7Dc5F0OFNSa8FXISmL5AD915cvWNB1RQOR+GKsfmKa3hz4RtS
sL+cREC/H51VsKLfjhlUOgXgKauQkQY3CwSaVjpwJjDmI1M+PTgHfRdJtcYWNUnHJmQY6Czg60ju
CLqDgq8Nj/ow1ZXejuBqdDe0oSweg6rBnQsAjl80xPjVtYCavcDV2gjaN5+6bwVcI7ExappmDe79
gQgIOTqpc5HImZiRg9E+nIv9WYDaPyEDGaR2KSgD9JEga8paQR9bEKrpQHCYBT3vQOQPxBzhAP06
SwbmIwjOqKQVdNF+FPkPeD2Hq+sjkFwW2ogKEuGtFYa3IgiaZK1gWGPdAGQPL7x9S3yAU0/JhQMF
5UUhj9DYe0COIvx8oWYityHgKGow/U10WJqrdzgyCbiNOBWOs2RoVtAQr5GNnHGXgQuZTARoSOLq
bQgOSwV5COrlR395cFaAcya7LeIiIONk64Lnd7oEbIu3pwBDaqGdI1hnWNuhTns9aTfRHNP2lX7q
By+w7xo4YqPQwXUN9lAQnaSlVwKQQ4hdOMuH9d4LmSx3DK0O0RqYU801uJBBFaJdkruiroxd/CAk
Sf5a76crwlXJpNG0FtDmQK0g8onSZwNJFJKztH36TvhMhp29l9PzUNEZ0NlIDvSFTPSvBgtkEtGD
EopJh1nQPxtNqu94o3D02lkwOAcJlrVsDoWICUwwzvBxQ+gfDiZVFiF2gzh2c/1vRQxPSRFvBRTE
C5Ku+LfxN0tNvRH+gmFgA0rKcKQFkrezD2Ac+B1Na+3GbxjcDKAUIJ1M1ZyxCcZEhWLTfX3cIrwO
qPf4x801OMdARTtG9jAQvY8Qfrdxk9sZ3tsGVGQSLBA4FFyHFyIQuv3N2d9rRHoy+6mbIGgA7PuQ
S+5FSI5OIdYAkoGY5DBnAdVm6UAJ5xgeZtP/tJ0FPceI4hp0eAQA6Ko1TCtwikt7BCIxYsJpOCZO
elPBJk5Col9wE4YWIiAPIl9bo8BKEZlw+ACs6O2HbT1ByPS1p+6Q/CFCG9mNUKfKjio08KN2hoty
Sec0BGpATU1BzrVdIphnWHEiS1PaCExx4iOQ24fcIAOeGoEwUagZUn09wPAGZwSNpJ6sFUiYOK5F
VkBESeLqWcG26RrrwIAibdJc7c4zoAXhIiwrGyWSL6F5NgAkjtjTOcDbKyrpY+Ca7dsPMEg22y1K
An5GdCTKBPDbvn7iUyOIgpLuklWj5tRcgzsSUPxt/XUJIzAFXESfcf3al+xtiarCnskUoa42vL1Q
OllkkRsXmsKoEX2d56dTAL3tMQxFxyCNMrTXBzPfPpPEx7fHpAORrUW0vbn6H1+lggJaGRTKIXIY
mhEQipROmxpjPAsyYUc8Uc8vbiqqAohLLelopIE5BYYjukpJlVHIEIgkEGzcdiG8IGpYQHIF/4g2
Yc01vBNBiGLJWoGG8Kj7CQ5C+5a9BeGCQXDwGciltGZqKxZ/yyv4G7/0lf8z9YP1c8P8CZb5twhC
3/uFIxz75c8PbBdBadHIJ3V+URCB2nu3vBfx///uhNMNvOzkh0e4WXOfw58fXvDlrTv3Or7V8R8v
g2W2yJ78uvlBfXjMu0UEe+h/1osvi2hx2givdYD/epJ//dF5zpPv/5OB87A3rjhMpMdFmDjp9rVu
dyj5gcNFnC/y4yOKz4j+E9NTduQfymg2BLVv0sS+bjY/MjMSaEm2eE6OTymeuvVZpJ86iePl0zZ4
KradwZsMgezgs+V6sVt0lTDaRLT0yEG+zYKn7avkz1cYp4i+dNVLW59e9i7nWD147k7vNosqO/LF
MkGduztym6CTHfkSiwfB6bdE4FBkq2UHvnpe+J0JeMioSo9Lq7c4CborssUzSA8dPweL3i7SHvHS
Iye77sdrGV2yw9683Jvaw1h6YAYonsL6OA2aba9lHskO/TopgvyFmdvSq+zYt4sgXnaeuS1sy4+b
1etF/Hw6NPAmgZuQHzrPF09+kS/pHHkcrnEWWs6j9PjB03eb2kqeMrcBZ0GebDszW2uRVfKPnecB
/202nb1Ja9Frv2P0hGYGHXurDVRWeugk3vb2EKRzHPd4q39+qN8tv2SLnvd0QHbKPvTdslx0z60D
fFp+4J8IXElOQSGgdb3M8mVnp4IHIngQv+Phb5dV8NQ5xg4kk98x+KckC4+P2Sz5lsUjPXSSbf1X
00WWcFJ2F2fLmPs9N5gtwv7ab8mZssO/8YOuxVucnvSw4RqPpBvVAAEUxQ3pobOl14cONEUj2YHf
LuM4r9floqe2f8jEyw7/zk+el6+u8hdnW0u1lh3+fVJ8ZyIeSIu/5wYvJ+IBwyQ7/APWX+b5suNS
HBCD8mNX3ahS56FJqcmO+2G78I+jiD3lwH2QHfZxmUWcbJ2RW8ql9MgBkU1veh+0P2SH/rjI/SD2
tt2leeCHSQ++zLevHr/18C1mQHr8IH+i42/QQSQdpGGkx66TCMN0vmZLKf/xyN/KNH1lQL7MPx3F
YL71Z93kmviNp/Vykf37vwAAAP//</cx:binary>
              </cx:geoCache>
            </cx:geography>
          </cx:layoutPr>
          <cx:valueColors>
            <cx:minColor>
              <a:srgbClr val="FAF2DA"/>
            </cx:minColor>
            <cx:maxColor>
              <a:srgbClr val="FBBC04"/>
            </cx:maxColor>
          </cx:valueColors>
        </cx:series>
      </cx:plotAreaRegion>
    </cx:plotArea>
    <cx:legend pos="b" align="ctr" overlay="0">
      <cx:txPr>
        <a:bodyPr spcFirstLastPara="1" vertOverflow="ellipsis" horzOverflow="overflow" wrap="square" lIns="0" tIns="0" rIns="0" bIns="0" anchor="ctr" anchorCtr="1"/>
        <a:lstStyle/>
        <a:p>
          <a:pPr algn="ctr" rtl="0">
            <a:defRPr sz="1100">
              <a:solidFill>
                <a:srgbClr val="013846"/>
              </a:solidFill>
            </a:defRPr>
          </a:pPr>
          <a:endParaRPr lang="en-US" sz="1100" b="0" i="0" u="none" strike="noStrike" baseline="0">
            <a:solidFill>
              <a:srgbClr val="013846"/>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6.xml"/><Relationship Id="rId18" Type="http://schemas.microsoft.com/office/2014/relationships/chartEx" Target="../charts/chartEx2.xml"/><Relationship Id="rId26" Type="http://schemas.openxmlformats.org/officeDocument/2006/relationships/image" Target="../media/image13.png"/><Relationship Id="rId3" Type="http://schemas.openxmlformats.org/officeDocument/2006/relationships/image" Target="../media/image1.png"/><Relationship Id="rId21" Type="http://schemas.openxmlformats.org/officeDocument/2006/relationships/image" Target="../media/image8.png"/><Relationship Id="rId7" Type="http://schemas.openxmlformats.org/officeDocument/2006/relationships/image" Target="../media/image5.png"/><Relationship Id="rId12" Type="http://schemas.openxmlformats.org/officeDocument/2006/relationships/chart" Target="../charts/chart5.xml"/><Relationship Id="rId17" Type="http://schemas.microsoft.com/office/2014/relationships/chartEx" Target="../charts/chartEx1.xml"/><Relationship Id="rId25"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chart" Target="../charts/chart9.xml"/><Relationship Id="rId20" Type="http://schemas.openxmlformats.org/officeDocument/2006/relationships/chart" Target="../charts/chart10.xml"/><Relationship Id="rId29" Type="http://schemas.openxmlformats.org/officeDocument/2006/relationships/chart" Target="../charts/chart11.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chart" Target="../charts/chart4.xml"/><Relationship Id="rId24" Type="http://schemas.openxmlformats.org/officeDocument/2006/relationships/image" Target="../media/image11.png"/><Relationship Id="rId5" Type="http://schemas.openxmlformats.org/officeDocument/2006/relationships/image" Target="../media/image3.png"/><Relationship Id="rId15" Type="http://schemas.openxmlformats.org/officeDocument/2006/relationships/chart" Target="../charts/chart8.xml"/><Relationship Id="rId23" Type="http://schemas.openxmlformats.org/officeDocument/2006/relationships/image" Target="../media/image10.png"/><Relationship Id="rId28" Type="http://schemas.openxmlformats.org/officeDocument/2006/relationships/image" Target="../media/image15.png"/><Relationship Id="rId10" Type="http://schemas.openxmlformats.org/officeDocument/2006/relationships/chart" Target="../charts/chart3.xml"/><Relationship Id="rId19" Type="http://schemas.microsoft.com/office/2014/relationships/chartEx" Target="../charts/chartEx3.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chart" Target="../charts/chart7.xml"/><Relationship Id="rId22" Type="http://schemas.openxmlformats.org/officeDocument/2006/relationships/image" Target="../media/image9.png"/><Relationship Id="rId27" Type="http://schemas.openxmlformats.org/officeDocument/2006/relationships/image" Target="../media/image14.png"/><Relationship Id="rId30"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6.png"/><Relationship Id="rId1" Type="http://schemas.openxmlformats.org/officeDocument/2006/relationships/hyperlink" Target="http://www.aterio.io" TargetMode="External"/></Relationships>
</file>

<file path=xl/drawings/drawing1.xml><?xml version="1.0" encoding="utf-8"?>
<xdr:wsDr xmlns:xdr="http://schemas.openxmlformats.org/drawingml/2006/spreadsheetDrawing" xmlns:a="http://schemas.openxmlformats.org/drawingml/2006/main">
  <xdr:twoCellAnchor>
    <xdr:from>
      <xdr:col>63</xdr:col>
      <xdr:colOff>0</xdr:colOff>
      <xdr:row>45</xdr:row>
      <xdr:rowOff>10099</xdr:rowOff>
    </xdr:from>
    <xdr:to>
      <xdr:col>81</xdr:col>
      <xdr:colOff>351607</xdr:colOff>
      <xdr:row>73</xdr:row>
      <xdr:rowOff>23812</xdr:rowOff>
    </xdr:to>
    <xdr:grpSp>
      <xdr:nvGrpSpPr>
        <xdr:cNvPr id="101" name="Group 100">
          <a:extLst>
            <a:ext uri="{FF2B5EF4-FFF2-40B4-BE49-F238E27FC236}">
              <a16:creationId xmlns:a16="http://schemas.microsoft.com/office/drawing/2014/main" id="{FAD863AF-9728-A2EB-B47F-E45BB5FB670E}"/>
            </a:ext>
          </a:extLst>
        </xdr:cNvPr>
        <xdr:cNvGrpSpPr/>
      </xdr:nvGrpSpPr>
      <xdr:grpSpPr>
        <a:xfrm>
          <a:off x="37519429" y="8591670"/>
          <a:ext cx="12434749" cy="5637999"/>
          <a:chOff x="12062641" y="7013211"/>
          <a:chExt cx="11493319" cy="3120846"/>
        </a:xfrm>
      </xdr:grpSpPr>
      <xdr:sp macro="" textlink="">
        <xdr:nvSpPr>
          <xdr:cNvPr id="94" name="Rectangle: Rounded Corners 93">
            <a:extLst>
              <a:ext uri="{FF2B5EF4-FFF2-40B4-BE49-F238E27FC236}">
                <a16:creationId xmlns:a16="http://schemas.microsoft.com/office/drawing/2014/main" id="{092E6CB7-92B8-42D1-BB91-AC82650F3D71}"/>
              </a:ext>
            </a:extLst>
          </xdr:cNvPr>
          <xdr:cNvSpPr/>
        </xdr:nvSpPr>
        <xdr:spPr>
          <a:xfrm>
            <a:off x="12062641" y="7013211"/>
            <a:ext cx="11493319" cy="3120846"/>
          </a:xfrm>
          <a:prstGeom prst="roundRect">
            <a:avLst>
              <a:gd name="adj" fmla="val 1236"/>
            </a:avLst>
          </a:prstGeom>
          <a:solidFill>
            <a:schemeClr val="bg1"/>
          </a:solid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aphicFrame macro="">
        <xdr:nvGraphicFramePr>
          <xdr:cNvPr id="46" name="Power Consumption - Top 10 - States">
            <a:extLst>
              <a:ext uri="{FF2B5EF4-FFF2-40B4-BE49-F238E27FC236}">
                <a16:creationId xmlns:a16="http://schemas.microsoft.com/office/drawing/2014/main" id="{DE9CB8A1-E0CA-4B23-9DEB-1B5045464B2B}"/>
              </a:ext>
            </a:extLst>
          </xdr:cNvPr>
          <xdr:cNvGraphicFramePr>
            <a:graphicFrameLocks/>
          </xdr:cNvGraphicFramePr>
        </xdr:nvGraphicFramePr>
        <xdr:xfrm>
          <a:off x="12105111" y="7040414"/>
          <a:ext cx="11441778" cy="304701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63</xdr:col>
      <xdr:colOff>0</xdr:colOff>
      <xdr:row>15</xdr:row>
      <xdr:rowOff>66040</xdr:rowOff>
    </xdr:from>
    <xdr:to>
      <xdr:col>71</xdr:col>
      <xdr:colOff>579967</xdr:colOff>
      <xdr:row>41</xdr:row>
      <xdr:rowOff>21167</xdr:rowOff>
    </xdr:to>
    <xdr:grpSp>
      <xdr:nvGrpSpPr>
        <xdr:cNvPr id="88" name="Group 87">
          <a:extLst>
            <a:ext uri="{FF2B5EF4-FFF2-40B4-BE49-F238E27FC236}">
              <a16:creationId xmlns:a16="http://schemas.microsoft.com/office/drawing/2014/main" id="{143C8072-4843-4E34-F90D-6B4C3BE07590}"/>
            </a:ext>
          </a:extLst>
        </xdr:cNvPr>
        <xdr:cNvGrpSpPr/>
      </xdr:nvGrpSpPr>
      <xdr:grpSpPr>
        <a:xfrm>
          <a:off x="37519429" y="2841897"/>
          <a:ext cx="5950252" cy="4962556"/>
          <a:chOff x="12070442" y="3124108"/>
          <a:chExt cx="5158741" cy="3118306"/>
        </a:xfrm>
      </xdr:grpSpPr>
      <xdr:sp macro="" textlink="">
        <xdr:nvSpPr>
          <xdr:cNvPr id="81" name="Rectangle: Rounded Corners 80">
            <a:extLst>
              <a:ext uri="{FF2B5EF4-FFF2-40B4-BE49-F238E27FC236}">
                <a16:creationId xmlns:a16="http://schemas.microsoft.com/office/drawing/2014/main" id="{F49C2235-F08D-4261-A474-2B48312FBB7C}"/>
              </a:ext>
            </a:extLst>
          </xdr:cNvPr>
          <xdr:cNvSpPr/>
        </xdr:nvSpPr>
        <xdr:spPr>
          <a:xfrm>
            <a:off x="12070442" y="3124108"/>
            <a:ext cx="5158741" cy="3118306"/>
          </a:xfrm>
          <a:prstGeom prst="roundRect">
            <a:avLst>
              <a:gd name="adj" fmla="val 1236"/>
            </a:avLst>
          </a:prstGeom>
          <a:solidFill>
            <a:schemeClr val="bg1"/>
          </a:solid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aphicFrame macro="">
        <xdr:nvGraphicFramePr>
          <xdr:cNvPr id="61" name="Facility Count - Top 10 - States">
            <a:extLst>
              <a:ext uri="{FF2B5EF4-FFF2-40B4-BE49-F238E27FC236}">
                <a16:creationId xmlns:a16="http://schemas.microsoft.com/office/drawing/2014/main" id="{84E5E762-E8E1-45D5-8A1F-225EBEFFF8C2}"/>
              </a:ext>
            </a:extLst>
          </xdr:cNvPr>
          <xdr:cNvGraphicFramePr>
            <a:graphicFrameLocks/>
          </xdr:cNvGraphicFramePr>
        </xdr:nvGraphicFramePr>
        <xdr:xfrm>
          <a:off x="12099659" y="3155139"/>
          <a:ext cx="5106780" cy="30575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59227</xdr:colOff>
      <xdr:row>41</xdr:row>
      <xdr:rowOff>160188</xdr:rowOff>
    </xdr:from>
    <xdr:to>
      <xdr:col>25</xdr:col>
      <xdr:colOff>110836</xdr:colOff>
      <xdr:row>60</xdr:row>
      <xdr:rowOff>4005</xdr:rowOff>
    </xdr:to>
    <xdr:sp macro="" textlink="">
      <xdr:nvSpPr>
        <xdr:cNvPr id="29" name="Rectangle: Rounded Corners 28">
          <a:extLst>
            <a:ext uri="{FF2B5EF4-FFF2-40B4-BE49-F238E27FC236}">
              <a16:creationId xmlns:a16="http://schemas.microsoft.com/office/drawing/2014/main" id="{7522CC30-98DE-45BE-8B10-58004D4B73C7}"/>
            </a:ext>
          </a:extLst>
        </xdr:cNvPr>
        <xdr:cNvSpPr/>
      </xdr:nvSpPr>
      <xdr:spPr>
        <a:xfrm>
          <a:off x="408477" y="7335688"/>
          <a:ext cx="10322734" cy="3161692"/>
        </a:xfrm>
        <a:prstGeom prst="roundRect">
          <a:avLst>
            <a:gd name="adj" fmla="val 1236"/>
          </a:avLst>
        </a:prstGeom>
        <a:solidFill>
          <a:schemeClr val="bg1"/>
        </a:solid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oneCellAnchor>
    <xdr:from>
      <xdr:col>8</xdr:col>
      <xdr:colOff>357848</xdr:colOff>
      <xdr:row>10</xdr:row>
      <xdr:rowOff>55662</xdr:rowOff>
    </xdr:from>
    <xdr:ext cx="611931" cy="611931"/>
    <xdr:pic>
      <xdr:nvPicPr>
        <xdr:cNvPr id="16" name="Picture 15">
          <a:extLst>
            <a:ext uri="{FF2B5EF4-FFF2-40B4-BE49-F238E27FC236}">
              <a16:creationId xmlns:a16="http://schemas.microsoft.com/office/drawing/2014/main" id="{38598F5D-EAD3-42AC-A89E-A1CD6B70E71A}"/>
            </a:ext>
          </a:extLst>
        </xdr:cNvPr>
        <xdr:cNvPicPr>
          <a:picLocks noChangeAspect="1"/>
        </xdr:cNvPicPr>
      </xdr:nvPicPr>
      <xdr:blipFill>
        <a:blip xmlns:r="http://schemas.openxmlformats.org/officeDocument/2006/relationships" r:embed="rId3">
          <a:alphaModFix amt="4000"/>
          <a:extLst>
            <a:ext uri="{28A0092B-C50C-407E-A947-70E740481C1C}">
              <a14:useLocalDpi xmlns:a14="http://schemas.microsoft.com/office/drawing/2010/main" val="0"/>
            </a:ext>
          </a:extLst>
        </a:blip>
        <a:stretch>
          <a:fillRect/>
        </a:stretch>
      </xdr:blipFill>
      <xdr:spPr>
        <a:xfrm>
          <a:off x="4486503" y="1565807"/>
          <a:ext cx="611931" cy="611931"/>
        </a:xfrm>
        <a:prstGeom prst="rect">
          <a:avLst/>
        </a:prstGeom>
      </xdr:spPr>
    </xdr:pic>
    <xdr:clientData/>
  </xdr:oneCellAnchor>
  <xdr:twoCellAnchor>
    <xdr:from>
      <xdr:col>5</xdr:col>
      <xdr:colOff>0</xdr:colOff>
      <xdr:row>10</xdr:row>
      <xdr:rowOff>0</xdr:rowOff>
    </xdr:from>
    <xdr:to>
      <xdr:col>11</xdr:col>
      <xdr:colOff>0</xdr:colOff>
      <xdr:row>14</xdr:row>
      <xdr:rowOff>0</xdr:rowOff>
    </xdr:to>
    <xdr:sp macro="" textlink="">
      <xdr:nvSpPr>
        <xdr:cNvPr id="17" name="Rectangle: Rounded Corners 16">
          <a:extLst>
            <a:ext uri="{FF2B5EF4-FFF2-40B4-BE49-F238E27FC236}">
              <a16:creationId xmlns:a16="http://schemas.microsoft.com/office/drawing/2014/main" id="{02EB729F-8944-4471-8412-3CFE00C9DC93}"/>
            </a:ext>
          </a:extLst>
        </xdr:cNvPr>
        <xdr:cNvSpPr/>
      </xdr:nvSpPr>
      <xdr:spPr>
        <a:xfrm>
          <a:off x="2905125" y="1735667"/>
          <a:ext cx="2127250" cy="730250"/>
        </a:xfrm>
        <a:prstGeom prst="roundRect">
          <a:avLst>
            <a:gd name="adj" fmla="val 6344"/>
          </a:avLst>
        </a:prstGeom>
        <a:noFill/>
        <a:ln w="12700">
          <a:solidFill>
            <a:srgbClr val="AC3E31"/>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19</xdr:col>
      <xdr:colOff>3598</xdr:colOff>
      <xdr:row>10</xdr:row>
      <xdr:rowOff>0</xdr:rowOff>
    </xdr:from>
    <xdr:to>
      <xdr:col>25</xdr:col>
      <xdr:colOff>0</xdr:colOff>
      <xdr:row>14</xdr:row>
      <xdr:rowOff>0</xdr:rowOff>
    </xdr:to>
    <xdr:sp macro="" textlink="">
      <xdr:nvSpPr>
        <xdr:cNvPr id="21" name="Rectangle: Rounded Corners 20">
          <a:extLst>
            <a:ext uri="{FF2B5EF4-FFF2-40B4-BE49-F238E27FC236}">
              <a16:creationId xmlns:a16="http://schemas.microsoft.com/office/drawing/2014/main" id="{DA740641-0082-45A0-90C8-BFF894FCFD2B}"/>
            </a:ext>
          </a:extLst>
        </xdr:cNvPr>
        <xdr:cNvSpPr/>
      </xdr:nvSpPr>
      <xdr:spPr>
        <a:xfrm>
          <a:off x="8290348" y="1735667"/>
          <a:ext cx="2150110" cy="730250"/>
        </a:xfrm>
        <a:prstGeom prst="roundRect">
          <a:avLst>
            <a:gd name="adj" fmla="val 6344"/>
          </a:avLst>
        </a:prstGeom>
        <a:noFill/>
        <a:ln w="12700">
          <a:solidFill>
            <a:srgbClr val="AC3E31"/>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607060</xdr:colOff>
      <xdr:row>10</xdr:row>
      <xdr:rowOff>5291</xdr:rowOff>
    </xdr:from>
    <xdr:to>
      <xdr:col>18</xdr:col>
      <xdr:colOff>0</xdr:colOff>
      <xdr:row>14</xdr:row>
      <xdr:rowOff>0</xdr:rowOff>
    </xdr:to>
    <xdr:sp macro="" textlink="">
      <xdr:nvSpPr>
        <xdr:cNvPr id="23" name="Rectangle: Rounded Corners 22">
          <a:extLst>
            <a:ext uri="{FF2B5EF4-FFF2-40B4-BE49-F238E27FC236}">
              <a16:creationId xmlns:a16="http://schemas.microsoft.com/office/drawing/2014/main" id="{D3BB62EB-3185-4722-8A77-AB1D412D8D2E}"/>
            </a:ext>
          </a:extLst>
        </xdr:cNvPr>
        <xdr:cNvSpPr/>
      </xdr:nvSpPr>
      <xdr:spPr>
        <a:xfrm>
          <a:off x="5639435" y="1740958"/>
          <a:ext cx="2038773" cy="724959"/>
        </a:xfrm>
        <a:prstGeom prst="roundRect">
          <a:avLst>
            <a:gd name="adj" fmla="val 6344"/>
          </a:avLst>
        </a:prstGeom>
        <a:noFill/>
        <a:ln w="12700">
          <a:solidFill>
            <a:srgbClr val="AC3E31"/>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5</xdr:col>
      <xdr:colOff>0</xdr:colOff>
      <xdr:row>14</xdr:row>
      <xdr:rowOff>160020</xdr:rowOff>
    </xdr:from>
    <xdr:to>
      <xdr:col>11</xdr:col>
      <xdr:colOff>0</xdr:colOff>
      <xdr:row>18</xdr:row>
      <xdr:rowOff>0</xdr:rowOff>
    </xdr:to>
    <xdr:sp macro="" textlink="">
      <xdr:nvSpPr>
        <xdr:cNvPr id="27" name="Rectangle: Rounded Corners 26">
          <a:extLst>
            <a:ext uri="{FF2B5EF4-FFF2-40B4-BE49-F238E27FC236}">
              <a16:creationId xmlns:a16="http://schemas.microsoft.com/office/drawing/2014/main" id="{9F7A39E3-C1D2-4065-991A-095CE6EB1BF1}"/>
            </a:ext>
          </a:extLst>
        </xdr:cNvPr>
        <xdr:cNvSpPr/>
      </xdr:nvSpPr>
      <xdr:spPr>
        <a:xfrm>
          <a:off x="3462251" y="160020"/>
          <a:ext cx="2273531" cy="1031471"/>
        </a:xfrm>
        <a:prstGeom prst="roundRect">
          <a:avLst>
            <a:gd name="adj" fmla="val 6344"/>
          </a:avLst>
        </a:prstGeom>
        <a:noFill/>
        <a:ln w="12700">
          <a:solidFill>
            <a:schemeClr val="accent6">
              <a:lumMod val="60000"/>
              <a:lumOff val="40000"/>
            </a:schemeClr>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18</xdr:col>
      <xdr:colOff>614680</xdr:colOff>
      <xdr:row>14</xdr:row>
      <xdr:rowOff>161290</xdr:rowOff>
    </xdr:from>
    <xdr:to>
      <xdr:col>25</xdr:col>
      <xdr:colOff>0</xdr:colOff>
      <xdr:row>18</xdr:row>
      <xdr:rowOff>0</xdr:rowOff>
    </xdr:to>
    <xdr:sp macro="" textlink="">
      <xdr:nvSpPr>
        <xdr:cNvPr id="31" name="Rectangle: Rounded Corners 30">
          <a:extLst>
            <a:ext uri="{FF2B5EF4-FFF2-40B4-BE49-F238E27FC236}">
              <a16:creationId xmlns:a16="http://schemas.microsoft.com/office/drawing/2014/main" id="{B718A502-2A1B-463A-A020-34F90FDCB934}"/>
            </a:ext>
          </a:extLst>
        </xdr:cNvPr>
        <xdr:cNvSpPr/>
      </xdr:nvSpPr>
      <xdr:spPr>
        <a:xfrm>
          <a:off x="8478520" y="2904490"/>
          <a:ext cx="2331720" cy="941070"/>
        </a:xfrm>
        <a:prstGeom prst="roundRect">
          <a:avLst>
            <a:gd name="adj" fmla="val 6344"/>
          </a:avLst>
        </a:prstGeom>
        <a:noFill/>
        <a:ln w="12700">
          <a:solidFill>
            <a:schemeClr val="accent6">
              <a:lumMod val="60000"/>
              <a:lumOff val="40000"/>
            </a:schemeClr>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609600</xdr:colOff>
      <xdr:row>14</xdr:row>
      <xdr:rowOff>161290</xdr:rowOff>
    </xdr:from>
    <xdr:to>
      <xdr:col>18</xdr:col>
      <xdr:colOff>0</xdr:colOff>
      <xdr:row>18</xdr:row>
      <xdr:rowOff>0</xdr:rowOff>
    </xdr:to>
    <xdr:sp macro="" textlink="">
      <xdr:nvSpPr>
        <xdr:cNvPr id="33" name="Rectangle: Rounded Corners 32">
          <a:extLst>
            <a:ext uri="{FF2B5EF4-FFF2-40B4-BE49-F238E27FC236}">
              <a16:creationId xmlns:a16="http://schemas.microsoft.com/office/drawing/2014/main" id="{BF8099A4-389B-4DC4-AFB1-EB5CBD536FF6}"/>
            </a:ext>
          </a:extLst>
        </xdr:cNvPr>
        <xdr:cNvSpPr/>
      </xdr:nvSpPr>
      <xdr:spPr>
        <a:xfrm>
          <a:off x="5527040" y="2904490"/>
          <a:ext cx="2336800" cy="941070"/>
        </a:xfrm>
        <a:prstGeom prst="roundRect">
          <a:avLst>
            <a:gd name="adj" fmla="val 6344"/>
          </a:avLst>
        </a:prstGeom>
        <a:noFill/>
        <a:ln w="12700">
          <a:solidFill>
            <a:schemeClr val="accent6">
              <a:lumMod val="60000"/>
              <a:lumOff val="40000"/>
            </a:schemeClr>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5</xdr:col>
      <xdr:colOff>0</xdr:colOff>
      <xdr:row>18</xdr:row>
      <xdr:rowOff>162560</xdr:rowOff>
    </xdr:from>
    <xdr:to>
      <xdr:col>11</xdr:col>
      <xdr:colOff>0</xdr:colOff>
      <xdr:row>23</xdr:row>
      <xdr:rowOff>0</xdr:rowOff>
    </xdr:to>
    <xdr:sp macro="" textlink="">
      <xdr:nvSpPr>
        <xdr:cNvPr id="37" name="Rectangle: Rounded Corners 36">
          <a:extLst>
            <a:ext uri="{FF2B5EF4-FFF2-40B4-BE49-F238E27FC236}">
              <a16:creationId xmlns:a16="http://schemas.microsoft.com/office/drawing/2014/main" id="{9EACD55A-A990-42B1-A959-3E60E7AF421A}"/>
            </a:ext>
          </a:extLst>
        </xdr:cNvPr>
        <xdr:cNvSpPr/>
      </xdr:nvSpPr>
      <xdr:spPr>
        <a:xfrm>
          <a:off x="2595880" y="4008120"/>
          <a:ext cx="2321560" cy="939800"/>
        </a:xfrm>
        <a:prstGeom prst="roundRect">
          <a:avLst>
            <a:gd name="adj" fmla="val 6344"/>
          </a:avLst>
        </a:prstGeom>
        <a:noFill/>
        <a:ln w="12700">
          <a:solidFill>
            <a:srgbClr val="484848"/>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18</xdr:col>
      <xdr:colOff>619760</xdr:colOff>
      <xdr:row>18</xdr:row>
      <xdr:rowOff>162560</xdr:rowOff>
    </xdr:from>
    <xdr:to>
      <xdr:col>25</xdr:col>
      <xdr:colOff>0</xdr:colOff>
      <xdr:row>23</xdr:row>
      <xdr:rowOff>0</xdr:rowOff>
    </xdr:to>
    <xdr:sp macro="" textlink="">
      <xdr:nvSpPr>
        <xdr:cNvPr id="41" name="Rectangle: Rounded Corners 40">
          <a:extLst>
            <a:ext uri="{FF2B5EF4-FFF2-40B4-BE49-F238E27FC236}">
              <a16:creationId xmlns:a16="http://schemas.microsoft.com/office/drawing/2014/main" id="{4DBF2860-240D-4BA4-8E6B-98A26DF72926}"/>
            </a:ext>
          </a:extLst>
        </xdr:cNvPr>
        <xdr:cNvSpPr/>
      </xdr:nvSpPr>
      <xdr:spPr>
        <a:xfrm>
          <a:off x="8483600" y="4008120"/>
          <a:ext cx="2326640" cy="939800"/>
        </a:xfrm>
        <a:prstGeom prst="roundRect">
          <a:avLst>
            <a:gd name="adj" fmla="val 6344"/>
          </a:avLst>
        </a:prstGeom>
        <a:noFill/>
        <a:ln w="12700">
          <a:solidFill>
            <a:srgbClr val="484848"/>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619760</xdr:colOff>
      <xdr:row>18</xdr:row>
      <xdr:rowOff>167640</xdr:rowOff>
    </xdr:from>
    <xdr:to>
      <xdr:col>18</xdr:col>
      <xdr:colOff>0</xdr:colOff>
      <xdr:row>23</xdr:row>
      <xdr:rowOff>0</xdr:rowOff>
    </xdr:to>
    <xdr:sp macro="" textlink="">
      <xdr:nvSpPr>
        <xdr:cNvPr id="43" name="Rectangle: Rounded Corners 42">
          <a:extLst>
            <a:ext uri="{FF2B5EF4-FFF2-40B4-BE49-F238E27FC236}">
              <a16:creationId xmlns:a16="http://schemas.microsoft.com/office/drawing/2014/main" id="{8A999B72-7CD3-45A8-9FFC-4B80E3501498}"/>
            </a:ext>
          </a:extLst>
        </xdr:cNvPr>
        <xdr:cNvSpPr/>
      </xdr:nvSpPr>
      <xdr:spPr>
        <a:xfrm>
          <a:off x="5537200" y="4013200"/>
          <a:ext cx="2326640" cy="934720"/>
        </a:xfrm>
        <a:prstGeom prst="roundRect">
          <a:avLst>
            <a:gd name="adj" fmla="val 6344"/>
          </a:avLst>
        </a:prstGeom>
        <a:noFill/>
        <a:ln w="12700">
          <a:solidFill>
            <a:srgbClr val="484848"/>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xdr:col>
      <xdr:colOff>0</xdr:colOff>
      <xdr:row>0</xdr:row>
      <xdr:rowOff>38101</xdr:rowOff>
    </xdr:from>
    <xdr:to>
      <xdr:col>99</xdr:col>
      <xdr:colOff>0</xdr:colOff>
      <xdr:row>4</xdr:row>
      <xdr:rowOff>135891</xdr:rowOff>
    </xdr:to>
    <xdr:sp macro="" textlink="">
      <xdr:nvSpPr>
        <xdr:cNvPr id="53" name="Rectangle: Rounded Corners 52">
          <a:extLst>
            <a:ext uri="{FF2B5EF4-FFF2-40B4-BE49-F238E27FC236}">
              <a16:creationId xmlns:a16="http://schemas.microsoft.com/office/drawing/2014/main" id="{BC389DFC-CC0C-4287-846A-DCAF469310DD}"/>
            </a:ext>
          </a:extLst>
        </xdr:cNvPr>
        <xdr:cNvSpPr/>
      </xdr:nvSpPr>
      <xdr:spPr>
        <a:xfrm>
          <a:off x="361950" y="38101"/>
          <a:ext cx="49853850" cy="859790"/>
        </a:xfrm>
        <a:prstGeom prst="roundRect">
          <a:avLst>
            <a:gd name="adj" fmla="val 4792"/>
          </a:avLst>
        </a:prstGeom>
        <a:solidFill>
          <a:srgbClr val="013846"/>
        </a:solidFill>
        <a:ln>
          <a:solidFill>
            <a:srgbClr val="01384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95</xdr:col>
      <xdr:colOff>931710</xdr:colOff>
      <xdr:row>0</xdr:row>
      <xdr:rowOff>43986</xdr:rowOff>
    </xdr:from>
    <xdr:to>
      <xdr:col>98</xdr:col>
      <xdr:colOff>574515</xdr:colOff>
      <xdr:row>4</xdr:row>
      <xdr:rowOff>97155</xdr:rowOff>
    </xdr:to>
    <xdr:pic>
      <xdr:nvPicPr>
        <xdr:cNvPr id="54" name="Picture 53">
          <a:extLst>
            <a:ext uri="{FF2B5EF4-FFF2-40B4-BE49-F238E27FC236}">
              <a16:creationId xmlns:a16="http://schemas.microsoft.com/office/drawing/2014/main" id="{5EA24997-5D29-48B9-98CE-E546138C9EC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37119" b="34619"/>
        <a:stretch/>
      </xdr:blipFill>
      <xdr:spPr>
        <a:xfrm>
          <a:off x="58910385" y="43986"/>
          <a:ext cx="2366955" cy="780879"/>
        </a:xfrm>
        <a:prstGeom prst="rect">
          <a:avLst/>
        </a:prstGeom>
      </xdr:spPr>
    </xdr:pic>
    <xdr:clientData/>
  </xdr:twoCellAnchor>
  <xdr:twoCellAnchor>
    <xdr:from>
      <xdr:col>1</xdr:col>
      <xdr:colOff>67372</xdr:colOff>
      <xdr:row>0</xdr:row>
      <xdr:rowOff>111691</xdr:rowOff>
    </xdr:from>
    <xdr:to>
      <xdr:col>23</xdr:col>
      <xdr:colOff>204108</xdr:colOff>
      <xdr:row>4</xdr:row>
      <xdr:rowOff>76200</xdr:rowOff>
    </xdr:to>
    <xdr:sp macro="" textlink="">
      <xdr:nvSpPr>
        <xdr:cNvPr id="55" name="TextBox 54">
          <a:extLst>
            <a:ext uri="{FF2B5EF4-FFF2-40B4-BE49-F238E27FC236}">
              <a16:creationId xmlns:a16="http://schemas.microsoft.com/office/drawing/2014/main" id="{A3E5F570-3EAD-44A0-A2F0-504F3FFF5937}"/>
            </a:ext>
          </a:extLst>
        </xdr:cNvPr>
        <xdr:cNvSpPr txBox="1"/>
      </xdr:nvSpPr>
      <xdr:spPr>
        <a:xfrm>
          <a:off x="407551" y="111691"/>
          <a:ext cx="9552878" cy="726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2800" b="1">
              <a:solidFill>
                <a:schemeClr val="bg1"/>
              </a:solidFill>
            </a:rPr>
            <a:t>Aterio's US</a:t>
          </a:r>
          <a:r>
            <a:rPr lang="en-CA" sz="2800" b="1" baseline="0">
              <a:solidFill>
                <a:schemeClr val="bg1"/>
              </a:solidFill>
            </a:rPr>
            <a:t> Data Centers Monthly Report </a:t>
          </a:r>
          <a:r>
            <a:rPr lang="en-CA" sz="2800" b="0" baseline="0">
              <a:solidFill>
                <a:schemeClr val="bg1"/>
              </a:solidFill>
            </a:rPr>
            <a:t>-</a:t>
          </a:r>
          <a:r>
            <a:rPr lang="en-CA" sz="2800" b="1" baseline="0">
              <a:solidFill>
                <a:schemeClr val="bg1"/>
              </a:solidFill>
            </a:rPr>
            <a:t> </a:t>
          </a:r>
          <a:r>
            <a:rPr lang="en-CA" sz="2800" b="0" baseline="0">
              <a:solidFill>
                <a:schemeClr val="bg1"/>
              </a:solidFill>
            </a:rPr>
            <a:t>US Overview</a:t>
          </a:r>
          <a:endParaRPr lang="en-CA" sz="2800" b="0">
            <a:solidFill>
              <a:schemeClr val="bg1"/>
            </a:solidFill>
          </a:endParaRPr>
        </a:p>
      </xdr:txBody>
    </xdr:sp>
    <xdr:clientData/>
  </xdr:twoCellAnchor>
  <xdr:twoCellAnchor editAs="oneCell">
    <xdr:from>
      <xdr:col>22</xdr:col>
      <xdr:colOff>373380</xdr:colOff>
      <xdr:row>19</xdr:row>
      <xdr:rowOff>14563</xdr:rowOff>
    </xdr:from>
    <xdr:to>
      <xdr:col>25</xdr:col>
      <xdr:colOff>2394</xdr:colOff>
      <xdr:row>22</xdr:row>
      <xdr:rowOff>2886</xdr:rowOff>
    </xdr:to>
    <xdr:pic>
      <xdr:nvPicPr>
        <xdr:cNvPr id="63" name="Picture 62">
          <a:extLst>
            <a:ext uri="{FF2B5EF4-FFF2-40B4-BE49-F238E27FC236}">
              <a16:creationId xmlns:a16="http://schemas.microsoft.com/office/drawing/2014/main" id="{15558DEB-0394-4CC6-859B-FD04C263283E}"/>
            </a:ext>
          </a:extLst>
        </xdr:cNvPr>
        <xdr:cNvPicPr>
          <a:picLocks noChangeAspect="1"/>
        </xdr:cNvPicPr>
      </xdr:nvPicPr>
      <xdr:blipFill>
        <a:blip xmlns:r="http://schemas.openxmlformats.org/officeDocument/2006/relationships" r:embed="rId5">
          <a:alphaModFix amt="6000"/>
          <a:extLst>
            <a:ext uri="{28A0092B-C50C-407E-A947-70E740481C1C}">
              <a14:useLocalDpi xmlns:a14="http://schemas.microsoft.com/office/drawing/2010/main" val="0"/>
            </a:ext>
          </a:extLst>
        </a:blip>
        <a:stretch>
          <a:fillRect/>
        </a:stretch>
      </xdr:blipFill>
      <xdr:spPr>
        <a:xfrm>
          <a:off x="10237816" y="3353508"/>
          <a:ext cx="668106" cy="678510"/>
        </a:xfrm>
        <a:prstGeom prst="rect">
          <a:avLst/>
        </a:prstGeom>
      </xdr:spPr>
    </xdr:pic>
    <xdr:clientData/>
  </xdr:twoCellAnchor>
  <xdr:twoCellAnchor>
    <xdr:from>
      <xdr:col>0</xdr:col>
      <xdr:colOff>299720</xdr:colOff>
      <xdr:row>30</xdr:row>
      <xdr:rowOff>88900</xdr:rowOff>
    </xdr:from>
    <xdr:to>
      <xdr:col>24</xdr:col>
      <xdr:colOff>87630</xdr:colOff>
      <xdr:row>30</xdr:row>
      <xdr:rowOff>91440</xdr:rowOff>
    </xdr:to>
    <xdr:cxnSp macro="">
      <xdr:nvCxnSpPr>
        <xdr:cNvPr id="66" name="Straight Connector 65">
          <a:extLst>
            <a:ext uri="{FF2B5EF4-FFF2-40B4-BE49-F238E27FC236}">
              <a16:creationId xmlns:a16="http://schemas.microsoft.com/office/drawing/2014/main" id="{0C2CA750-4408-4C50-9BF1-F217CCC9B198}"/>
            </a:ext>
          </a:extLst>
        </xdr:cNvPr>
        <xdr:cNvCxnSpPr/>
      </xdr:nvCxnSpPr>
      <xdr:spPr>
        <a:xfrm flipV="1">
          <a:off x="299720" y="5530850"/>
          <a:ext cx="10608310" cy="2540"/>
        </a:xfrm>
        <a:prstGeom prst="line">
          <a:avLst/>
        </a:prstGeom>
        <a:ln w="12700">
          <a:solidFill>
            <a:srgbClr val="013846"/>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5080</xdr:colOff>
      <xdr:row>32</xdr:row>
      <xdr:rowOff>154940</xdr:rowOff>
    </xdr:from>
    <xdr:to>
      <xdr:col>4</xdr:col>
      <xdr:colOff>95250</xdr:colOff>
      <xdr:row>34</xdr:row>
      <xdr:rowOff>73429</xdr:rowOff>
    </xdr:to>
    <xdr:grpSp>
      <xdr:nvGrpSpPr>
        <xdr:cNvPr id="83" name="Group 82">
          <a:extLst>
            <a:ext uri="{FF2B5EF4-FFF2-40B4-BE49-F238E27FC236}">
              <a16:creationId xmlns:a16="http://schemas.microsoft.com/office/drawing/2014/main" id="{CF148EDD-E1CD-4BE8-91A7-150FC162B84A}"/>
            </a:ext>
          </a:extLst>
        </xdr:cNvPr>
        <xdr:cNvGrpSpPr/>
      </xdr:nvGrpSpPr>
      <xdr:grpSpPr>
        <a:xfrm>
          <a:off x="404223" y="5996940"/>
          <a:ext cx="2394313" cy="462775"/>
          <a:chOff x="379730" y="1982470"/>
          <a:chExt cx="1837689" cy="485139"/>
        </a:xfrm>
      </xdr:grpSpPr>
      <xdr:sp macro="" textlink="">
        <xdr:nvSpPr>
          <xdr:cNvPr id="84" name="Rectangle: Rounded Corners 83">
            <a:extLst>
              <a:ext uri="{FF2B5EF4-FFF2-40B4-BE49-F238E27FC236}">
                <a16:creationId xmlns:a16="http://schemas.microsoft.com/office/drawing/2014/main" id="{C33FA12E-8281-4535-A1D8-D7750A1F7468}"/>
              </a:ext>
            </a:extLst>
          </xdr:cNvPr>
          <xdr:cNvSpPr/>
        </xdr:nvSpPr>
        <xdr:spPr>
          <a:xfrm>
            <a:off x="379730" y="1982470"/>
            <a:ext cx="1837689" cy="485139"/>
          </a:xfrm>
          <a:prstGeom prst="roundRect">
            <a:avLst>
              <a:gd name="adj" fmla="val 14407"/>
            </a:avLst>
          </a:prstGeom>
          <a:solidFill>
            <a:srgbClr val="AC3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cap="all" baseline="0">
                <a:solidFill>
                  <a:srgbClr val="FBBC04"/>
                </a:solidFill>
                <a:effectLst/>
                <a:latin typeface="+mn-lt"/>
                <a:ea typeface="+mn-ea"/>
                <a:cs typeface="+mn-cs"/>
              </a:rPr>
              <a:t>Active</a:t>
            </a:r>
            <a:r>
              <a:rPr lang="en-CA" sz="1100" b="1" cap="all" baseline="0">
                <a:solidFill>
                  <a:schemeClr val="lt1"/>
                </a:solidFill>
                <a:effectLst/>
                <a:latin typeface="+mn-lt"/>
                <a:ea typeface="+mn-ea"/>
                <a:cs typeface="+mn-cs"/>
              </a:rPr>
              <a:t> </a:t>
            </a:r>
            <a:r>
              <a:rPr lang="en-CA" sz="1000" b="0" cap="all" baseline="0">
                <a:solidFill>
                  <a:schemeClr val="bg1"/>
                </a:solidFill>
              </a:rPr>
              <a:t>Data Centers</a:t>
            </a:r>
            <a:endParaRPr lang="en-CA" sz="1000" b="1" cap="all" baseline="0">
              <a:solidFill>
                <a:srgbClr val="FBBC04"/>
              </a:solidFill>
            </a:endParaRPr>
          </a:p>
        </xdr:txBody>
      </xdr:sp>
      <xdr:pic>
        <xdr:nvPicPr>
          <xdr:cNvPr id="73" name="Picture 72">
            <a:extLst>
              <a:ext uri="{FF2B5EF4-FFF2-40B4-BE49-F238E27FC236}">
                <a16:creationId xmlns:a16="http://schemas.microsoft.com/office/drawing/2014/main" id="{F3E65AAE-A274-A45F-5E4E-BA46D1E00CE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78760" y="2050864"/>
            <a:ext cx="279250" cy="291959"/>
          </a:xfrm>
          <a:prstGeom prst="rect">
            <a:avLst/>
          </a:prstGeom>
        </xdr:spPr>
      </xdr:pic>
    </xdr:grpSp>
    <xdr:clientData/>
  </xdr:twoCellAnchor>
  <xdr:twoCellAnchor>
    <xdr:from>
      <xdr:col>1</xdr:col>
      <xdr:colOff>424602</xdr:colOff>
      <xdr:row>19</xdr:row>
      <xdr:rowOff>105100</xdr:rowOff>
    </xdr:from>
    <xdr:to>
      <xdr:col>4</xdr:col>
      <xdr:colOff>84453</xdr:colOff>
      <xdr:row>21</xdr:row>
      <xdr:rowOff>67223</xdr:rowOff>
    </xdr:to>
    <xdr:grpSp>
      <xdr:nvGrpSpPr>
        <xdr:cNvPr id="87" name="Group 86">
          <a:extLst>
            <a:ext uri="{FF2B5EF4-FFF2-40B4-BE49-F238E27FC236}">
              <a16:creationId xmlns:a16="http://schemas.microsoft.com/office/drawing/2014/main" id="{4955A60D-DEFB-3084-52B1-9615131FD941}"/>
            </a:ext>
          </a:extLst>
        </xdr:cNvPr>
        <xdr:cNvGrpSpPr/>
      </xdr:nvGrpSpPr>
      <xdr:grpSpPr>
        <a:xfrm>
          <a:off x="823745" y="3534100"/>
          <a:ext cx="1963994" cy="470123"/>
          <a:chOff x="632903" y="3136820"/>
          <a:chExt cx="1547696" cy="483957"/>
        </a:xfrm>
      </xdr:grpSpPr>
      <xdr:sp macro="" textlink="">
        <xdr:nvSpPr>
          <xdr:cNvPr id="85" name="Rectangle: Rounded Corners 84">
            <a:extLst>
              <a:ext uri="{FF2B5EF4-FFF2-40B4-BE49-F238E27FC236}">
                <a16:creationId xmlns:a16="http://schemas.microsoft.com/office/drawing/2014/main" id="{F9743D66-47E5-401A-B8EB-542AFD95FCB8}"/>
              </a:ext>
            </a:extLst>
          </xdr:cNvPr>
          <xdr:cNvSpPr/>
        </xdr:nvSpPr>
        <xdr:spPr>
          <a:xfrm>
            <a:off x="632903" y="3136820"/>
            <a:ext cx="1547696" cy="483957"/>
          </a:xfrm>
          <a:prstGeom prst="roundRect">
            <a:avLst>
              <a:gd name="adj" fmla="val 14407"/>
            </a:avLst>
          </a:prstGeom>
          <a:solidFill>
            <a:srgbClr val="48484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000" b="0" cap="all">
                <a:solidFill>
                  <a:schemeClr val="bg1"/>
                </a:solidFill>
              </a:rPr>
              <a:t>Data</a:t>
            </a:r>
            <a:r>
              <a:rPr lang="en-CA" sz="1000" b="0" cap="all" baseline="0">
                <a:solidFill>
                  <a:schemeClr val="bg1"/>
                </a:solidFill>
              </a:rPr>
              <a:t> Centers </a:t>
            </a:r>
            <a:r>
              <a:rPr lang="en-CA" sz="1000" b="1" cap="all" baseline="0">
                <a:solidFill>
                  <a:srgbClr val="FBBC04"/>
                </a:solidFill>
              </a:rPr>
              <a:t>Under </a:t>
            </a:r>
          </a:p>
          <a:p>
            <a:pPr algn="r"/>
            <a:r>
              <a:rPr lang="en-CA" sz="1000" b="1" cap="all" baseline="0">
                <a:solidFill>
                  <a:srgbClr val="FBBC04"/>
                </a:solidFill>
              </a:rPr>
              <a:t>Construction</a:t>
            </a:r>
            <a:endParaRPr lang="en-CA" sz="1000" b="1" cap="all">
              <a:solidFill>
                <a:srgbClr val="FBBC04"/>
              </a:solidFill>
            </a:endParaRPr>
          </a:p>
        </xdr:txBody>
      </xdr:sp>
      <xdr:pic>
        <xdr:nvPicPr>
          <xdr:cNvPr id="75" name="Picture 74">
            <a:extLst>
              <a:ext uri="{FF2B5EF4-FFF2-40B4-BE49-F238E27FC236}">
                <a16:creationId xmlns:a16="http://schemas.microsoft.com/office/drawing/2014/main" id="{A2AAD861-734C-CACB-4490-FBFF0A39DDA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92129" y="3238570"/>
            <a:ext cx="254375" cy="286423"/>
          </a:xfrm>
          <a:prstGeom prst="rect">
            <a:avLst/>
          </a:prstGeom>
        </xdr:spPr>
      </xdr:pic>
    </xdr:grpSp>
    <xdr:clientData/>
  </xdr:twoCellAnchor>
  <xdr:twoCellAnchor>
    <xdr:from>
      <xdr:col>1</xdr:col>
      <xdr:colOff>431376</xdr:colOff>
      <xdr:row>10</xdr:row>
      <xdr:rowOff>113530</xdr:rowOff>
    </xdr:from>
    <xdr:to>
      <xdr:col>4</xdr:col>
      <xdr:colOff>113876</xdr:colOff>
      <xdr:row>12</xdr:row>
      <xdr:rowOff>71619</xdr:rowOff>
    </xdr:to>
    <xdr:grpSp>
      <xdr:nvGrpSpPr>
        <xdr:cNvPr id="80" name="Group 79">
          <a:extLst>
            <a:ext uri="{FF2B5EF4-FFF2-40B4-BE49-F238E27FC236}">
              <a16:creationId xmlns:a16="http://schemas.microsoft.com/office/drawing/2014/main" id="{AF4AD0FC-771D-C911-42F0-58F24E94BE6C}"/>
            </a:ext>
          </a:extLst>
        </xdr:cNvPr>
        <xdr:cNvGrpSpPr/>
      </xdr:nvGrpSpPr>
      <xdr:grpSpPr>
        <a:xfrm>
          <a:off x="830519" y="1964101"/>
          <a:ext cx="1986643" cy="466089"/>
          <a:chOff x="8428208" y="1160780"/>
          <a:chExt cx="1804853" cy="478789"/>
        </a:xfrm>
      </xdr:grpSpPr>
      <xdr:sp macro="" textlink="">
        <xdr:nvSpPr>
          <xdr:cNvPr id="86" name="Rectangle: Rounded Corners 85">
            <a:extLst>
              <a:ext uri="{FF2B5EF4-FFF2-40B4-BE49-F238E27FC236}">
                <a16:creationId xmlns:a16="http://schemas.microsoft.com/office/drawing/2014/main" id="{0812E0C3-B6D1-49C8-9B68-FBD87D4E3E21}"/>
              </a:ext>
            </a:extLst>
          </xdr:cNvPr>
          <xdr:cNvSpPr/>
        </xdr:nvSpPr>
        <xdr:spPr>
          <a:xfrm>
            <a:off x="8428208" y="1160780"/>
            <a:ext cx="1804853" cy="478789"/>
          </a:xfrm>
          <a:prstGeom prst="roundRect">
            <a:avLst>
              <a:gd name="adj" fmla="val 14407"/>
            </a:avLst>
          </a:prstGeom>
          <a:solidFill>
            <a:srgbClr val="DBAE5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000" b="0" cap="all" baseline="0"/>
              <a:t>Data Centers </a:t>
            </a:r>
          </a:p>
          <a:p>
            <a:pPr algn="r"/>
            <a:r>
              <a:rPr lang="en-CA" sz="1000" b="1" cap="all" baseline="0">
                <a:solidFill>
                  <a:schemeClr val="accent2"/>
                </a:solidFill>
              </a:rPr>
              <a:t>Announced</a:t>
            </a:r>
          </a:p>
        </xdr:txBody>
      </xdr:sp>
      <xdr:pic>
        <xdr:nvPicPr>
          <xdr:cNvPr id="77" name="Picture 76">
            <a:extLst>
              <a:ext uri="{FF2B5EF4-FFF2-40B4-BE49-F238E27FC236}">
                <a16:creationId xmlns:a16="http://schemas.microsoft.com/office/drawing/2014/main" id="{25EB1104-CF9F-C839-DD2D-545A38DC2E6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520105" y="1262486"/>
            <a:ext cx="293951" cy="277118"/>
          </a:xfrm>
          <a:prstGeom prst="rect">
            <a:avLst/>
          </a:prstGeom>
        </xdr:spPr>
      </xdr:pic>
    </xdr:grpSp>
    <xdr:clientData/>
  </xdr:twoCellAnchor>
  <xdr:twoCellAnchor>
    <xdr:from>
      <xdr:col>18</xdr:col>
      <xdr:colOff>607342</xdr:colOff>
      <xdr:row>6</xdr:row>
      <xdr:rowOff>154873</xdr:rowOff>
    </xdr:from>
    <xdr:to>
      <xdr:col>24</xdr:col>
      <xdr:colOff>78740</xdr:colOff>
      <xdr:row>8</xdr:row>
      <xdr:rowOff>160800</xdr:rowOff>
    </xdr:to>
    <xdr:sp macro="" textlink="">
      <xdr:nvSpPr>
        <xdr:cNvPr id="90" name="Rectangle: Rounded Corners 89">
          <a:extLst>
            <a:ext uri="{FF2B5EF4-FFF2-40B4-BE49-F238E27FC236}">
              <a16:creationId xmlns:a16="http://schemas.microsoft.com/office/drawing/2014/main" id="{00BA366A-8FC1-492C-BEAF-1E7B73ADE65D}"/>
            </a:ext>
          </a:extLst>
        </xdr:cNvPr>
        <xdr:cNvSpPr/>
      </xdr:nvSpPr>
      <xdr:spPr>
        <a:xfrm>
          <a:off x="8285550" y="1266123"/>
          <a:ext cx="2143690" cy="259927"/>
        </a:xfrm>
        <a:prstGeom prst="roundRect">
          <a:avLst>
            <a:gd name="adj" fmla="val 6344"/>
          </a:avLst>
        </a:prstGeom>
        <a:solidFill>
          <a:srgbClr val="FBBC04"/>
        </a:solidFill>
        <a:ln w="12700"/>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rgbClr val="013846"/>
              </a:solidFill>
            </a:rPr>
            <a:t>FACILITIES SIZE</a:t>
          </a:r>
        </a:p>
      </xdr:txBody>
    </xdr:sp>
    <xdr:clientData/>
  </xdr:twoCellAnchor>
  <xdr:oneCellAnchor>
    <xdr:from>
      <xdr:col>8</xdr:col>
      <xdr:colOff>340323</xdr:colOff>
      <xdr:row>19</xdr:row>
      <xdr:rowOff>80562</xdr:rowOff>
    </xdr:from>
    <xdr:ext cx="611931" cy="611931"/>
    <xdr:pic>
      <xdr:nvPicPr>
        <xdr:cNvPr id="98" name="Picture 97">
          <a:extLst>
            <a:ext uri="{FF2B5EF4-FFF2-40B4-BE49-F238E27FC236}">
              <a16:creationId xmlns:a16="http://schemas.microsoft.com/office/drawing/2014/main" id="{A15F2904-23A9-472D-A4E8-752B683DD7F5}"/>
            </a:ext>
          </a:extLst>
        </xdr:cNvPr>
        <xdr:cNvPicPr>
          <a:picLocks noChangeAspect="1"/>
        </xdr:cNvPicPr>
      </xdr:nvPicPr>
      <xdr:blipFill>
        <a:blip xmlns:r="http://schemas.openxmlformats.org/officeDocument/2006/relationships" r:embed="rId3">
          <a:alphaModFix amt="4000"/>
          <a:extLst>
            <a:ext uri="{28A0092B-C50C-407E-A947-70E740481C1C}">
              <a14:useLocalDpi xmlns:a14="http://schemas.microsoft.com/office/drawing/2010/main" val="0"/>
            </a:ext>
          </a:extLst>
        </a:blip>
        <a:stretch>
          <a:fillRect/>
        </a:stretch>
      </xdr:blipFill>
      <xdr:spPr>
        <a:xfrm>
          <a:off x="4474173" y="3423837"/>
          <a:ext cx="611931" cy="611931"/>
        </a:xfrm>
        <a:prstGeom prst="rect">
          <a:avLst/>
        </a:prstGeom>
      </xdr:spPr>
    </xdr:pic>
    <xdr:clientData/>
  </xdr:oneCellAnchor>
  <xdr:twoCellAnchor editAs="oneCell">
    <xdr:from>
      <xdr:col>15</xdr:col>
      <xdr:colOff>447926</xdr:colOff>
      <xdr:row>10</xdr:row>
      <xdr:rowOff>108646</xdr:rowOff>
    </xdr:from>
    <xdr:to>
      <xdr:col>17</xdr:col>
      <xdr:colOff>72476</xdr:colOff>
      <xdr:row>12</xdr:row>
      <xdr:rowOff>155290</xdr:rowOff>
    </xdr:to>
    <xdr:pic>
      <xdr:nvPicPr>
        <xdr:cNvPr id="99" name="Picture 98">
          <a:extLst>
            <a:ext uri="{FF2B5EF4-FFF2-40B4-BE49-F238E27FC236}">
              <a16:creationId xmlns:a16="http://schemas.microsoft.com/office/drawing/2014/main" id="{FD02EE9F-DEB4-478B-806D-DF39BEC20FB5}"/>
            </a:ext>
          </a:extLst>
        </xdr:cNvPr>
        <xdr:cNvPicPr>
          <a:picLocks noChangeAspect="1"/>
        </xdr:cNvPicPr>
      </xdr:nvPicPr>
      <xdr:blipFill>
        <a:blip xmlns:r="http://schemas.openxmlformats.org/officeDocument/2006/relationships" r:embed="rId9">
          <a:alphaModFix amt="7000"/>
          <a:extLst>
            <a:ext uri="{28A0092B-C50C-407E-A947-70E740481C1C}">
              <a14:useLocalDpi xmlns:a14="http://schemas.microsoft.com/office/drawing/2010/main" val="0"/>
            </a:ext>
          </a:extLst>
        </a:blip>
        <a:stretch>
          <a:fillRect/>
        </a:stretch>
      </xdr:blipFill>
      <xdr:spPr>
        <a:xfrm>
          <a:off x="7444471" y="1618791"/>
          <a:ext cx="563427" cy="559263"/>
        </a:xfrm>
        <a:prstGeom prst="rect">
          <a:avLst/>
        </a:prstGeom>
      </xdr:spPr>
    </xdr:pic>
    <xdr:clientData/>
  </xdr:twoCellAnchor>
  <xdr:twoCellAnchor editAs="oneCell">
    <xdr:from>
      <xdr:col>15</xdr:col>
      <xdr:colOff>468246</xdr:colOff>
      <xdr:row>19</xdr:row>
      <xdr:rowOff>95946</xdr:rowOff>
    </xdr:from>
    <xdr:to>
      <xdr:col>17</xdr:col>
      <xdr:colOff>72476</xdr:colOff>
      <xdr:row>21</xdr:row>
      <xdr:rowOff>149170</xdr:rowOff>
    </xdr:to>
    <xdr:pic>
      <xdr:nvPicPr>
        <xdr:cNvPr id="100" name="Picture 99">
          <a:extLst>
            <a:ext uri="{FF2B5EF4-FFF2-40B4-BE49-F238E27FC236}">
              <a16:creationId xmlns:a16="http://schemas.microsoft.com/office/drawing/2014/main" id="{2BD8402E-6860-47B0-A6F9-23F7FFAE64C9}"/>
            </a:ext>
          </a:extLst>
        </xdr:cNvPr>
        <xdr:cNvPicPr>
          <a:picLocks noChangeAspect="1"/>
        </xdr:cNvPicPr>
      </xdr:nvPicPr>
      <xdr:blipFill>
        <a:blip xmlns:r="http://schemas.openxmlformats.org/officeDocument/2006/relationships" r:embed="rId9">
          <a:alphaModFix amt="7000"/>
          <a:extLst>
            <a:ext uri="{28A0092B-C50C-407E-A947-70E740481C1C}">
              <a14:useLocalDpi xmlns:a14="http://schemas.microsoft.com/office/drawing/2010/main" val="0"/>
            </a:ext>
          </a:extLst>
        </a:blip>
        <a:stretch>
          <a:fillRect/>
        </a:stretch>
      </xdr:blipFill>
      <xdr:spPr>
        <a:xfrm>
          <a:off x="7464791" y="3434891"/>
          <a:ext cx="541837" cy="565843"/>
        </a:xfrm>
        <a:prstGeom prst="rect">
          <a:avLst/>
        </a:prstGeom>
      </xdr:spPr>
    </xdr:pic>
    <xdr:clientData/>
  </xdr:twoCellAnchor>
  <xdr:twoCellAnchor editAs="oneCell">
    <xdr:from>
      <xdr:col>22</xdr:col>
      <xdr:colOff>387350</xdr:colOff>
      <xdr:row>10</xdr:row>
      <xdr:rowOff>10396</xdr:rowOff>
    </xdr:from>
    <xdr:to>
      <xdr:col>25</xdr:col>
      <xdr:colOff>35414</xdr:colOff>
      <xdr:row>12</xdr:row>
      <xdr:rowOff>155967</xdr:rowOff>
    </xdr:to>
    <xdr:pic>
      <xdr:nvPicPr>
        <xdr:cNvPr id="102" name="Picture 101">
          <a:extLst>
            <a:ext uri="{FF2B5EF4-FFF2-40B4-BE49-F238E27FC236}">
              <a16:creationId xmlns:a16="http://schemas.microsoft.com/office/drawing/2014/main" id="{BB78EEFA-DDA5-4F77-9AC0-ED43BAD6863F}"/>
            </a:ext>
          </a:extLst>
        </xdr:cNvPr>
        <xdr:cNvPicPr>
          <a:picLocks noChangeAspect="1"/>
        </xdr:cNvPicPr>
      </xdr:nvPicPr>
      <xdr:blipFill>
        <a:blip xmlns:r="http://schemas.openxmlformats.org/officeDocument/2006/relationships" r:embed="rId5">
          <a:alphaModFix amt="6000"/>
          <a:extLst>
            <a:ext uri="{28A0092B-C50C-407E-A947-70E740481C1C}">
              <a14:useLocalDpi xmlns:a14="http://schemas.microsoft.com/office/drawing/2010/main" val="0"/>
            </a:ext>
          </a:extLst>
        </a:blip>
        <a:stretch>
          <a:fillRect/>
        </a:stretch>
      </xdr:blipFill>
      <xdr:spPr>
        <a:xfrm>
          <a:off x="10251786" y="1520541"/>
          <a:ext cx="676996" cy="673430"/>
        </a:xfrm>
        <a:prstGeom prst="rect">
          <a:avLst/>
        </a:prstGeom>
      </xdr:spPr>
    </xdr:pic>
    <xdr:clientData/>
  </xdr:twoCellAnchor>
  <xdr:twoCellAnchor>
    <xdr:from>
      <xdr:col>0</xdr:col>
      <xdr:colOff>346075</xdr:colOff>
      <xdr:row>6</xdr:row>
      <xdr:rowOff>12065</xdr:rowOff>
    </xdr:from>
    <xdr:to>
      <xdr:col>1</xdr:col>
      <xdr:colOff>111125</xdr:colOff>
      <xdr:row>9</xdr:row>
      <xdr:rowOff>37042</xdr:rowOff>
    </xdr:to>
    <xdr:sp macro="" textlink="">
      <xdr:nvSpPr>
        <xdr:cNvPr id="3" name="Rectangle 2">
          <a:extLst>
            <a:ext uri="{FF2B5EF4-FFF2-40B4-BE49-F238E27FC236}">
              <a16:creationId xmlns:a16="http://schemas.microsoft.com/office/drawing/2014/main" id="{4CD602E1-97DD-4E91-BDBC-7871DD7C7C50}"/>
            </a:ext>
          </a:extLst>
        </xdr:cNvPr>
        <xdr:cNvSpPr/>
      </xdr:nvSpPr>
      <xdr:spPr>
        <a:xfrm>
          <a:off x="346075" y="1123315"/>
          <a:ext cx="114300" cy="464185"/>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1</xdr:col>
      <xdr:colOff>633</xdr:colOff>
      <xdr:row>65</xdr:row>
      <xdr:rowOff>126999</xdr:rowOff>
    </xdr:from>
    <xdr:to>
      <xdr:col>1</xdr:col>
      <xdr:colOff>81643</xdr:colOff>
      <xdr:row>67</xdr:row>
      <xdr:rowOff>165099</xdr:rowOff>
    </xdr:to>
    <xdr:sp macro="" textlink="">
      <xdr:nvSpPr>
        <xdr:cNvPr id="8" name="Rectangle 7">
          <a:extLst>
            <a:ext uri="{FF2B5EF4-FFF2-40B4-BE49-F238E27FC236}">
              <a16:creationId xmlns:a16="http://schemas.microsoft.com/office/drawing/2014/main" id="{C76A714A-4489-4D9E-B160-4876DCD9C986}"/>
            </a:ext>
          </a:extLst>
        </xdr:cNvPr>
        <xdr:cNvSpPr/>
      </xdr:nvSpPr>
      <xdr:spPr>
        <a:xfrm>
          <a:off x="354419" y="11076213"/>
          <a:ext cx="81010" cy="400957"/>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1</xdr:col>
      <xdr:colOff>13607</xdr:colOff>
      <xdr:row>99</xdr:row>
      <xdr:rowOff>149679</xdr:rowOff>
    </xdr:from>
    <xdr:to>
      <xdr:col>1</xdr:col>
      <xdr:colOff>96473</xdr:colOff>
      <xdr:row>102</xdr:row>
      <xdr:rowOff>53640</xdr:rowOff>
    </xdr:to>
    <xdr:sp macro="" textlink="">
      <xdr:nvSpPr>
        <xdr:cNvPr id="10" name="Rectangle 9">
          <a:extLst>
            <a:ext uri="{FF2B5EF4-FFF2-40B4-BE49-F238E27FC236}">
              <a16:creationId xmlns:a16="http://schemas.microsoft.com/office/drawing/2014/main" id="{43E0644D-E6EF-4565-AD6B-30B104002F61}"/>
            </a:ext>
          </a:extLst>
        </xdr:cNvPr>
        <xdr:cNvSpPr/>
      </xdr:nvSpPr>
      <xdr:spPr>
        <a:xfrm>
          <a:off x="367393" y="18451286"/>
          <a:ext cx="82866" cy="43464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1</xdr:col>
      <xdr:colOff>92875</xdr:colOff>
      <xdr:row>43</xdr:row>
      <xdr:rowOff>170209</xdr:rowOff>
    </xdr:from>
    <xdr:to>
      <xdr:col>7</xdr:col>
      <xdr:colOff>382980</xdr:colOff>
      <xdr:row>58</xdr:row>
      <xdr:rowOff>170638</xdr:rowOff>
    </xdr:to>
    <xdr:graphicFrame macro="">
      <xdr:nvGraphicFramePr>
        <xdr:cNvPr id="11" name="Chart 10">
          <a:extLst>
            <a:ext uri="{FF2B5EF4-FFF2-40B4-BE49-F238E27FC236}">
              <a16:creationId xmlns:a16="http://schemas.microsoft.com/office/drawing/2014/main" id="{F3909B80-571A-47E1-8B35-2278F11C2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435579</xdr:colOff>
      <xdr:row>44</xdr:row>
      <xdr:rowOff>12741</xdr:rowOff>
    </xdr:from>
    <xdr:to>
      <xdr:col>15</xdr:col>
      <xdr:colOff>429418</xdr:colOff>
      <xdr:row>59</xdr:row>
      <xdr:rowOff>3646</xdr:rowOff>
    </xdr:to>
    <xdr:graphicFrame macro="">
      <xdr:nvGraphicFramePr>
        <xdr:cNvPr id="12" name="Chart 11">
          <a:extLst>
            <a:ext uri="{FF2B5EF4-FFF2-40B4-BE49-F238E27FC236}">
              <a16:creationId xmlns:a16="http://schemas.microsoft.com/office/drawing/2014/main" id="{FF0AB06C-AB2B-46FE-9DB8-AA56F60E1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59230</xdr:colOff>
      <xdr:row>43</xdr:row>
      <xdr:rowOff>158580</xdr:rowOff>
    </xdr:from>
    <xdr:to>
      <xdr:col>25</xdr:col>
      <xdr:colOff>91886</xdr:colOff>
      <xdr:row>58</xdr:row>
      <xdr:rowOff>139094</xdr:rowOff>
    </xdr:to>
    <xdr:graphicFrame macro="">
      <xdr:nvGraphicFramePr>
        <xdr:cNvPr id="13" name="Chart 12">
          <a:extLst>
            <a:ext uri="{FF2B5EF4-FFF2-40B4-BE49-F238E27FC236}">
              <a16:creationId xmlns:a16="http://schemas.microsoft.com/office/drawing/2014/main" id="{FDD25E31-2702-4FF5-99CD-FA540E63C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129540</xdr:colOff>
      <xdr:row>42</xdr:row>
      <xdr:rowOff>124513</xdr:rowOff>
    </xdr:from>
    <xdr:to>
      <xdr:col>6</xdr:col>
      <xdr:colOff>114300</xdr:colOff>
      <xdr:row>44</xdr:row>
      <xdr:rowOff>50667</xdr:rowOff>
    </xdr:to>
    <xdr:sp macro="" textlink="">
      <xdr:nvSpPr>
        <xdr:cNvPr id="32" name="TextBox 31">
          <a:extLst>
            <a:ext uri="{FF2B5EF4-FFF2-40B4-BE49-F238E27FC236}">
              <a16:creationId xmlns:a16="http://schemas.microsoft.com/office/drawing/2014/main" id="{11183B3F-0C71-4CAD-85B4-F8B21D0CD273}"/>
            </a:ext>
          </a:extLst>
        </xdr:cNvPr>
        <xdr:cNvSpPr txBox="1"/>
      </xdr:nvSpPr>
      <xdr:spPr>
        <a:xfrm>
          <a:off x="1332698" y="7443724"/>
          <a:ext cx="1739365" cy="29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solidFill>
                <a:srgbClr val="484848"/>
              </a:solidFill>
            </a:rPr>
            <a:t>Facilities</a:t>
          </a:r>
          <a:r>
            <a:rPr lang="en-CA" sz="1200" b="1" baseline="0">
              <a:solidFill>
                <a:srgbClr val="484848"/>
              </a:solidFill>
            </a:rPr>
            <a:t> Inventory</a:t>
          </a:r>
          <a:endParaRPr lang="en-CA" sz="1200" b="1">
            <a:solidFill>
              <a:srgbClr val="484848"/>
            </a:solidFill>
          </a:endParaRPr>
        </a:p>
      </xdr:txBody>
    </xdr:sp>
    <xdr:clientData/>
  </xdr:twoCellAnchor>
  <xdr:twoCellAnchor>
    <xdr:from>
      <xdr:col>9</xdr:col>
      <xdr:colOff>140970</xdr:colOff>
      <xdr:row>42</xdr:row>
      <xdr:rowOff>149278</xdr:rowOff>
    </xdr:from>
    <xdr:to>
      <xdr:col>14</xdr:col>
      <xdr:colOff>266700</xdr:colOff>
      <xdr:row>44</xdr:row>
      <xdr:rowOff>78272</xdr:rowOff>
    </xdr:to>
    <xdr:sp macro="" textlink="">
      <xdr:nvSpPr>
        <xdr:cNvPr id="34" name="TextBox 33">
          <a:extLst>
            <a:ext uri="{FF2B5EF4-FFF2-40B4-BE49-F238E27FC236}">
              <a16:creationId xmlns:a16="http://schemas.microsoft.com/office/drawing/2014/main" id="{20FFC42A-64E7-43B5-914B-148843D08960}"/>
            </a:ext>
          </a:extLst>
        </xdr:cNvPr>
        <xdr:cNvSpPr txBox="1"/>
      </xdr:nvSpPr>
      <xdr:spPr>
        <a:xfrm>
          <a:off x="4736365" y="7468489"/>
          <a:ext cx="1763361" cy="296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solidFill>
                <a:srgbClr val="484848"/>
              </a:solidFill>
            </a:rPr>
            <a:t>Power</a:t>
          </a:r>
          <a:r>
            <a:rPr lang="en-CA" sz="1200" b="1" baseline="0">
              <a:solidFill>
                <a:srgbClr val="484848"/>
              </a:solidFill>
            </a:rPr>
            <a:t> Capacity</a:t>
          </a:r>
          <a:endParaRPr lang="en-CA" sz="1200" b="1">
            <a:solidFill>
              <a:srgbClr val="484848"/>
            </a:solidFill>
          </a:endParaRPr>
        </a:p>
      </xdr:txBody>
    </xdr:sp>
    <xdr:clientData/>
  </xdr:twoCellAnchor>
  <xdr:twoCellAnchor>
    <xdr:from>
      <xdr:col>18</xdr:col>
      <xdr:colOff>358140</xdr:colOff>
      <xdr:row>42</xdr:row>
      <xdr:rowOff>122608</xdr:rowOff>
    </xdr:from>
    <xdr:to>
      <xdr:col>22</xdr:col>
      <xdr:colOff>281940</xdr:colOff>
      <xdr:row>44</xdr:row>
      <xdr:rowOff>46857</xdr:rowOff>
    </xdr:to>
    <xdr:sp macro="" textlink="">
      <xdr:nvSpPr>
        <xdr:cNvPr id="35" name="TextBox 34">
          <a:extLst>
            <a:ext uri="{FF2B5EF4-FFF2-40B4-BE49-F238E27FC236}">
              <a16:creationId xmlns:a16="http://schemas.microsoft.com/office/drawing/2014/main" id="{DFBD8CDC-3904-40C3-BD53-69EBE8237243}"/>
            </a:ext>
          </a:extLst>
        </xdr:cNvPr>
        <xdr:cNvSpPr txBox="1"/>
      </xdr:nvSpPr>
      <xdr:spPr>
        <a:xfrm>
          <a:off x="8429324" y="7441819"/>
          <a:ext cx="1745248" cy="291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200" b="1">
              <a:solidFill>
                <a:srgbClr val="484848"/>
              </a:solidFill>
            </a:rPr>
            <a:t>Facility</a:t>
          </a:r>
          <a:r>
            <a:rPr lang="en-CA" sz="1200" b="1" baseline="0">
              <a:solidFill>
                <a:srgbClr val="484848"/>
              </a:solidFill>
            </a:rPr>
            <a:t> Size</a:t>
          </a:r>
          <a:endParaRPr lang="en-CA" sz="1200" b="1">
            <a:solidFill>
              <a:srgbClr val="484848"/>
            </a:solidFill>
          </a:endParaRPr>
        </a:p>
      </xdr:txBody>
    </xdr:sp>
    <xdr:clientData/>
  </xdr:twoCellAnchor>
  <xdr:twoCellAnchor>
    <xdr:from>
      <xdr:col>12</xdr:col>
      <xdr:colOff>3457</xdr:colOff>
      <xdr:row>6</xdr:row>
      <xdr:rowOff>154873</xdr:rowOff>
    </xdr:from>
    <xdr:to>
      <xdr:col>18</xdr:col>
      <xdr:colOff>3175</xdr:colOff>
      <xdr:row>8</xdr:row>
      <xdr:rowOff>160800</xdr:rowOff>
    </xdr:to>
    <xdr:sp macro="" textlink="">
      <xdr:nvSpPr>
        <xdr:cNvPr id="39" name="Rectangle: Rounded Corners 38">
          <a:extLst>
            <a:ext uri="{FF2B5EF4-FFF2-40B4-BE49-F238E27FC236}">
              <a16:creationId xmlns:a16="http://schemas.microsoft.com/office/drawing/2014/main" id="{045CF3E8-387E-4B7C-9C44-AF66632D8338}"/>
            </a:ext>
          </a:extLst>
        </xdr:cNvPr>
        <xdr:cNvSpPr/>
      </xdr:nvSpPr>
      <xdr:spPr>
        <a:xfrm>
          <a:off x="5644374" y="1266123"/>
          <a:ext cx="2037009" cy="259927"/>
        </a:xfrm>
        <a:prstGeom prst="roundRect">
          <a:avLst>
            <a:gd name="adj" fmla="val 6344"/>
          </a:avLst>
        </a:prstGeom>
        <a:solidFill>
          <a:srgbClr val="FBBC04"/>
        </a:solidFill>
        <a:ln w="12700"/>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rgbClr val="013846"/>
              </a:solidFill>
            </a:rPr>
            <a:t>POWER CAPACITY</a:t>
          </a:r>
        </a:p>
      </xdr:txBody>
    </xdr:sp>
    <xdr:clientData/>
  </xdr:twoCellAnchor>
  <xdr:twoCellAnchor>
    <xdr:from>
      <xdr:col>5</xdr:col>
      <xdr:colOff>494</xdr:colOff>
      <xdr:row>6</xdr:row>
      <xdr:rowOff>154873</xdr:rowOff>
    </xdr:from>
    <xdr:to>
      <xdr:col>10</xdr:col>
      <xdr:colOff>78740</xdr:colOff>
      <xdr:row>8</xdr:row>
      <xdr:rowOff>160800</xdr:rowOff>
    </xdr:to>
    <xdr:sp macro="" textlink="">
      <xdr:nvSpPr>
        <xdr:cNvPr id="40" name="Rectangle: Rounded Corners 39">
          <a:extLst>
            <a:ext uri="{FF2B5EF4-FFF2-40B4-BE49-F238E27FC236}">
              <a16:creationId xmlns:a16="http://schemas.microsoft.com/office/drawing/2014/main" id="{C6021587-4BE0-40E7-87AE-D43CB3F49973}"/>
            </a:ext>
          </a:extLst>
        </xdr:cNvPr>
        <xdr:cNvSpPr/>
      </xdr:nvSpPr>
      <xdr:spPr>
        <a:xfrm>
          <a:off x="2905619" y="1266123"/>
          <a:ext cx="2115538" cy="259927"/>
        </a:xfrm>
        <a:prstGeom prst="roundRect">
          <a:avLst>
            <a:gd name="adj" fmla="val 6344"/>
          </a:avLst>
        </a:prstGeom>
        <a:solidFill>
          <a:srgbClr val="FBBC04"/>
        </a:solidFill>
        <a:ln w="12700"/>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rgbClr val="013846"/>
              </a:solidFill>
            </a:rPr>
            <a:t>TOTAL DATA</a:t>
          </a:r>
          <a:r>
            <a:rPr lang="en-CA" sz="1100" b="1" baseline="0">
              <a:solidFill>
                <a:srgbClr val="013846"/>
              </a:solidFill>
            </a:rPr>
            <a:t> CENTER FACILITIES</a:t>
          </a:r>
          <a:endParaRPr lang="en-CA" sz="1100" b="1">
            <a:solidFill>
              <a:srgbClr val="013846"/>
            </a:solidFill>
          </a:endParaRPr>
        </a:p>
      </xdr:txBody>
    </xdr:sp>
    <xdr:clientData/>
  </xdr:twoCellAnchor>
  <xdr:twoCellAnchor>
    <xdr:from>
      <xdr:col>3</xdr:col>
      <xdr:colOff>424993</xdr:colOff>
      <xdr:row>68</xdr:row>
      <xdr:rowOff>115962</xdr:rowOff>
    </xdr:from>
    <xdr:to>
      <xdr:col>4</xdr:col>
      <xdr:colOff>266151</xdr:colOff>
      <xdr:row>83</xdr:row>
      <xdr:rowOff>46457</xdr:rowOff>
    </xdr:to>
    <xdr:sp macro="" textlink="">
      <xdr:nvSpPr>
        <xdr:cNvPr id="38" name="Rectangle: Rounded Corners 37">
          <a:extLst>
            <a:ext uri="{FF2B5EF4-FFF2-40B4-BE49-F238E27FC236}">
              <a16:creationId xmlns:a16="http://schemas.microsoft.com/office/drawing/2014/main" id="{B0E8ED05-7976-48E0-8D91-EA02A1231EA6}"/>
            </a:ext>
          </a:extLst>
        </xdr:cNvPr>
        <xdr:cNvSpPr/>
      </xdr:nvSpPr>
      <xdr:spPr>
        <a:xfrm rot="16200000">
          <a:off x="1033467" y="13468416"/>
          <a:ext cx="2883245" cy="453480"/>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CA" sz="1400" b="1">
              <a:solidFill>
                <a:schemeClr val="bg1"/>
              </a:solidFill>
              <a:latin typeface="+mn-lt"/>
              <a:ea typeface="+mn-ea"/>
              <a:cs typeface="+mn-cs"/>
            </a:rPr>
            <a:t>Under Construction</a:t>
          </a:r>
          <a:r>
            <a:rPr lang="en-CA" sz="1400" b="1" baseline="0">
              <a:solidFill>
                <a:schemeClr val="bg1"/>
              </a:solidFill>
              <a:latin typeface="+mn-lt"/>
              <a:ea typeface="+mn-ea"/>
              <a:cs typeface="+mn-cs"/>
            </a:rPr>
            <a:t> Momentum</a:t>
          </a:r>
          <a:endParaRPr lang="en-CA" sz="1400" b="1">
            <a:solidFill>
              <a:schemeClr val="bg1"/>
            </a:solidFill>
            <a:latin typeface="+mn-lt"/>
            <a:ea typeface="+mn-ea"/>
            <a:cs typeface="+mn-cs"/>
          </a:endParaRPr>
        </a:p>
      </xdr:txBody>
    </xdr:sp>
    <xdr:clientData/>
  </xdr:twoCellAnchor>
  <xdr:twoCellAnchor>
    <xdr:from>
      <xdr:col>27</xdr:col>
      <xdr:colOff>562875</xdr:colOff>
      <xdr:row>68</xdr:row>
      <xdr:rowOff>165469</xdr:rowOff>
    </xdr:from>
    <xdr:to>
      <xdr:col>28</xdr:col>
      <xdr:colOff>406030</xdr:colOff>
      <xdr:row>82</xdr:row>
      <xdr:rowOff>82694</xdr:rowOff>
    </xdr:to>
    <xdr:sp macro="" textlink="">
      <xdr:nvSpPr>
        <xdr:cNvPr id="45" name="Rectangle: Rounded Corners 44">
          <a:extLst>
            <a:ext uri="{FF2B5EF4-FFF2-40B4-BE49-F238E27FC236}">
              <a16:creationId xmlns:a16="http://schemas.microsoft.com/office/drawing/2014/main" id="{9106985C-EAE5-4AF0-8AB8-5A3CC7D1FFEE}"/>
            </a:ext>
          </a:extLst>
        </xdr:cNvPr>
        <xdr:cNvSpPr/>
      </xdr:nvSpPr>
      <xdr:spPr>
        <a:xfrm rot="16200000">
          <a:off x="11323107" y="13421844"/>
          <a:ext cx="2693083" cy="455476"/>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CA" sz="1400" b="1">
              <a:solidFill>
                <a:schemeClr val="bg1"/>
              </a:solidFill>
              <a:latin typeface="+mn-lt"/>
              <a:ea typeface="+mn-ea"/>
              <a:cs typeface="+mn-cs"/>
            </a:rPr>
            <a:t>Announcements Momentum</a:t>
          </a:r>
        </a:p>
      </xdr:txBody>
    </xdr:sp>
    <xdr:clientData/>
  </xdr:twoCellAnchor>
  <xdr:twoCellAnchor>
    <xdr:from>
      <xdr:col>72</xdr:col>
      <xdr:colOff>148651</xdr:colOff>
      <xdr:row>15</xdr:row>
      <xdr:rowOff>66040</xdr:rowOff>
    </xdr:from>
    <xdr:to>
      <xdr:col>81</xdr:col>
      <xdr:colOff>340058</xdr:colOff>
      <xdr:row>41</xdr:row>
      <xdr:rowOff>52917</xdr:rowOff>
    </xdr:to>
    <xdr:grpSp>
      <xdr:nvGrpSpPr>
        <xdr:cNvPr id="91" name="Group 90">
          <a:extLst>
            <a:ext uri="{FF2B5EF4-FFF2-40B4-BE49-F238E27FC236}">
              <a16:creationId xmlns:a16="http://schemas.microsoft.com/office/drawing/2014/main" id="{293FB848-CF25-CA57-DB7D-94495750D70E}"/>
            </a:ext>
          </a:extLst>
        </xdr:cNvPr>
        <xdr:cNvGrpSpPr/>
      </xdr:nvGrpSpPr>
      <xdr:grpSpPr>
        <a:xfrm>
          <a:off x="43709651" y="2841897"/>
          <a:ext cx="6232978" cy="4994306"/>
          <a:chOff x="17698720" y="3124107"/>
          <a:chExt cx="5658939" cy="3126107"/>
        </a:xfrm>
      </xdr:grpSpPr>
      <xdr:sp macro="" textlink="">
        <xdr:nvSpPr>
          <xdr:cNvPr id="89" name="Rectangle: Rounded Corners 88">
            <a:extLst>
              <a:ext uri="{FF2B5EF4-FFF2-40B4-BE49-F238E27FC236}">
                <a16:creationId xmlns:a16="http://schemas.microsoft.com/office/drawing/2014/main" id="{55820FE6-A69C-4678-9EA0-AA2D7BD2EF73}"/>
              </a:ext>
            </a:extLst>
          </xdr:cNvPr>
          <xdr:cNvSpPr/>
        </xdr:nvSpPr>
        <xdr:spPr>
          <a:xfrm>
            <a:off x="17698720" y="3124107"/>
            <a:ext cx="5658939" cy="3126107"/>
          </a:xfrm>
          <a:prstGeom prst="roundRect">
            <a:avLst>
              <a:gd name="adj" fmla="val 1236"/>
            </a:avLst>
          </a:prstGeom>
          <a:solidFill>
            <a:schemeClr val="bg1"/>
          </a:solid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aphicFrame macro="">
        <xdr:nvGraphicFramePr>
          <xdr:cNvPr id="47" name="Square Area - Top 10 - States">
            <a:extLst>
              <a:ext uri="{FF2B5EF4-FFF2-40B4-BE49-F238E27FC236}">
                <a16:creationId xmlns:a16="http://schemas.microsoft.com/office/drawing/2014/main" id="{1E326209-9C84-4CE2-A3CF-9C46857EAFB4}"/>
              </a:ext>
            </a:extLst>
          </xdr:cNvPr>
          <xdr:cNvGraphicFramePr>
            <a:graphicFrameLocks/>
          </xdr:cNvGraphicFramePr>
        </xdr:nvGraphicFramePr>
        <xdr:xfrm>
          <a:off x="17733836" y="3147786"/>
          <a:ext cx="5609490" cy="3093175"/>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editAs="oneCell">
    <xdr:from>
      <xdr:col>73</xdr:col>
      <xdr:colOff>598805</xdr:colOff>
      <xdr:row>5</xdr:row>
      <xdr:rowOff>114300</xdr:rowOff>
    </xdr:from>
    <xdr:to>
      <xdr:col>81</xdr:col>
      <xdr:colOff>495300</xdr:colOff>
      <xdr:row>11</xdr:row>
      <xdr:rowOff>0</xdr:rowOff>
    </xdr:to>
    <mc:AlternateContent xmlns:mc="http://schemas.openxmlformats.org/markup-compatibility/2006" xmlns:a14="http://schemas.microsoft.com/office/drawing/2010/main">
      <mc:Choice Requires="a14">
        <xdr:graphicFrame macro="">
          <xdr:nvGraphicFramePr>
            <xdr:cNvPr id="78" name="DATACENTER_STAGE">
              <a:extLst>
                <a:ext uri="{FF2B5EF4-FFF2-40B4-BE49-F238E27FC236}">
                  <a16:creationId xmlns:a16="http://schemas.microsoft.com/office/drawing/2014/main" id="{07FA4B88-A749-4D74-BF45-D06D395FDFE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ACENTER_STAGE"/>
            </a:graphicData>
          </a:graphic>
        </xdr:graphicFrame>
      </mc:Choice>
      <mc:Fallback xmlns="">
        <xdr:sp macro="" textlink="">
          <xdr:nvSpPr>
            <xdr:cNvPr id="0" name=""/>
            <xdr:cNvSpPr>
              <a:spLocks noTextEdit="1"/>
            </xdr:cNvSpPr>
          </xdr:nvSpPr>
          <xdr:spPr>
            <a:xfrm>
              <a:off x="29465270" y="1028700"/>
              <a:ext cx="4771390" cy="6654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63</xdr:col>
      <xdr:colOff>35169</xdr:colOff>
      <xdr:row>11</xdr:row>
      <xdr:rowOff>31114</xdr:rowOff>
    </xdr:from>
    <xdr:to>
      <xdr:col>66</xdr:col>
      <xdr:colOff>156064</xdr:colOff>
      <xdr:row>14</xdr:row>
      <xdr:rowOff>33652</xdr:rowOff>
    </xdr:to>
    <xdr:sp macro="" textlink="">
      <xdr:nvSpPr>
        <xdr:cNvPr id="82" name="Rectangle: Rounded Corners 81">
          <a:extLst>
            <a:ext uri="{FF2B5EF4-FFF2-40B4-BE49-F238E27FC236}">
              <a16:creationId xmlns:a16="http://schemas.microsoft.com/office/drawing/2014/main" id="{FBE1BEEC-5C71-4E83-8E32-B03FC4E0FA1A}"/>
            </a:ext>
          </a:extLst>
        </xdr:cNvPr>
        <xdr:cNvSpPr/>
      </xdr:nvSpPr>
      <xdr:spPr>
        <a:xfrm>
          <a:off x="23625419" y="1819697"/>
          <a:ext cx="1962395" cy="457622"/>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i="0">
              <a:solidFill>
                <a:schemeClr val="lt1"/>
              </a:solidFill>
              <a:effectLst/>
              <a:latin typeface="+mn-lt"/>
              <a:ea typeface="+mn-ea"/>
              <a:cs typeface="+mn-cs"/>
            </a:rPr>
            <a:t>FACILITIES</a:t>
          </a:r>
          <a:r>
            <a:rPr lang="en-CA" sz="1100" b="1" i="0" baseline="0">
              <a:solidFill>
                <a:schemeClr val="lt1"/>
              </a:solidFill>
              <a:effectLst/>
              <a:latin typeface="+mn-lt"/>
              <a:ea typeface="+mn-ea"/>
              <a:cs typeface="+mn-cs"/>
            </a:rPr>
            <a:t> INVENTORY</a:t>
          </a:r>
          <a:endParaRPr lang="en-CA" sz="1400">
            <a:effectLst/>
          </a:endParaRPr>
        </a:p>
      </xdr:txBody>
    </xdr:sp>
    <xdr:clientData/>
  </xdr:twoCellAnchor>
  <xdr:twoCellAnchor>
    <xdr:from>
      <xdr:col>72</xdr:col>
      <xdr:colOff>149832</xdr:colOff>
      <xdr:row>11</xdr:row>
      <xdr:rowOff>56090</xdr:rowOff>
    </xdr:from>
    <xdr:to>
      <xdr:col>75</xdr:col>
      <xdr:colOff>459957</xdr:colOff>
      <xdr:row>14</xdr:row>
      <xdr:rowOff>47198</xdr:rowOff>
    </xdr:to>
    <xdr:sp macro="" textlink="">
      <xdr:nvSpPr>
        <xdr:cNvPr id="92" name="Rectangle: Rounded Corners 91">
          <a:extLst>
            <a:ext uri="{FF2B5EF4-FFF2-40B4-BE49-F238E27FC236}">
              <a16:creationId xmlns:a16="http://schemas.microsoft.com/office/drawing/2014/main" id="{EE59FA57-8F42-4DB8-8ED4-417ADE66BDF4}"/>
            </a:ext>
          </a:extLst>
        </xdr:cNvPr>
        <xdr:cNvSpPr/>
      </xdr:nvSpPr>
      <xdr:spPr>
        <a:xfrm>
          <a:off x="29264582" y="1844673"/>
          <a:ext cx="2151625" cy="446192"/>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i="0">
              <a:solidFill>
                <a:schemeClr val="lt1"/>
              </a:solidFill>
              <a:effectLst/>
              <a:latin typeface="+mn-lt"/>
              <a:ea typeface="+mn-ea"/>
              <a:cs typeface="+mn-cs"/>
            </a:rPr>
            <a:t>FACILITY SIZE</a:t>
          </a:r>
          <a:endParaRPr lang="en-CA" sz="1400">
            <a:effectLst/>
          </a:endParaRPr>
        </a:p>
      </xdr:txBody>
    </xdr:sp>
    <xdr:clientData/>
  </xdr:twoCellAnchor>
  <xdr:twoCellAnchor>
    <xdr:from>
      <xdr:col>63</xdr:col>
      <xdr:colOff>0</xdr:colOff>
      <xdr:row>42</xdr:row>
      <xdr:rowOff>32384</xdr:rowOff>
    </xdr:from>
    <xdr:to>
      <xdr:col>66</xdr:col>
      <xdr:colOff>104357</xdr:colOff>
      <xdr:row>44</xdr:row>
      <xdr:rowOff>109974</xdr:rowOff>
    </xdr:to>
    <xdr:sp macro="" textlink="">
      <xdr:nvSpPr>
        <xdr:cNvPr id="93" name="Rectangle: Rounded Corners 92">
          <a:extLst>
            <a:ext uri="{FF2B5EF4-FFF2-40B4-BE49-F238E27FC236}">
              <a16:creationId xmlns:a16="http://schemas.microsoft.com/office/drawing/2014/main" id="{206F5F0C-5C76-4E73-B378-E8A1447CC1AE}"/>
            </a:ext>
          </a:extLst>
        </xdr:cNvPr>
        <xdr:cNvSpPr/>
      </xdr:nvSpPr>
      <xdr:spPr>
        <a:xfrm>
          <a:off x="23578792" y="7229051"/>
          <a:ext cx="1957315" cy="437423"/>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i="0">
              <a:solidFill>
                <a:schemeClr val="lt1"/>
              </a:solidFill>
              <a:effectLst/>
              <a:latin typeface="+mn-lt"/>
              <a:ea typeface="+mn-ea"/>
              <a:cs typeface="+mn-cs"/>
            </a:rPr>
            <a:t>POWER CAPACITY</a:t>
          </a:r>
          <a:endParaRPr lang="en-CA" sz="1400">
            <a:effectLst/>
          </a:endParaRPr>
        </a:p>
      </xdr:txBody>
    </xdr:sp>
    <xdr:clientData/>
  </xdr:twoCellAnchor>
  <xdr:twoCellAnchor>
    <xdr:from>
      <xdr:col>63</xdr:col>
      <xdr:colOff>31750</xdr:colOff>
      <xdr:row>109</xdr:row>
      <xdr:rowOff>182660</xdr:rowOff>
    </xdr:from>
    <xdr:to>
      <xdr:col>81</xdr:col>
      <xdr:colOff>432276</xdr:colOff>
      <xdr:row>139</xdr:row>
      <xdr:rowOff>186560</xdr:rowOff>
    </xdr:to>
    <xdr:grpSp>
      <xdr:nvGrpSpPr>
        <xdr:cNvPr id="117" name="Group 116">
          <a:extLst>
            <a:ext uri="{FF2B5EF4-FFF2-40B4-BE49-F238E27FC236}">
              <a16:creationId xmlns:a16="http://schemas.microsoft.com/office/drawing/2014/main" id="{CA8433CB-5025-2E8D-AD33-C38B7043410E}"/>
            </a:ext>
          </a:extLst>
        </xdr:cNvPr>
        <xdr:cNvGrpSpPr/>
      </xdr:nvGrpSpPr>
      <xdr:grpSpPr>
        <a:xfrm>
          <a:off x="37551179" y="21736374"/>
          <a:ext cx="12483668" cy="6208757"/>
          <a:chOff x="12144284" y="19740423"/>
          <a:chExt cx="11510011" cy="4480291"/>
        </a:xfrm>
      </xdr:grpSpPr>
      <xdr:sp macro="" textlink="">
        <xdr:nvSpPr>
          <xdr:cNvPr id="113" name="Rectangle: Rounded Corners 112">
            <a:extLst>
              <a:ext uri="{FF2B5EF4-FFF2-40B4-BE49-F238E27FC236}">
                <a16:creationId xmlns:a16="http://schemas.microsoft.com/office/drawing/2014/main" id="{173EE0DD-C687-49D6-87ED-333F6EFAE06E}"/>
              </a:ext>
            </a:extLst>
          </xdr:cNvPr>
          <xdr:cNvSpPr/>
        </xdr:nvSpPr>
        <xdr:spPr>
          <a:xfrm>
            <a:off x="12144284" y="19740423"/>
            <a:ext cx="11510011" cy="4480291"/>
          </a:xfrm>
          <a:prstGeom prst="roundRect">
            <a:avLst>
              <a:gd name="adj" fmla="val 1236"/>
            </a:avLst>
          </a:prstGeom>
          <a:solidFill>
            <a:schemeClr val="bg1"/>
          </a:solid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aphicFrame macro="">
        <xdr:nvGraphicFramePr>
          <xdr:cNvPr id="104" name="Power Consumption - Top 10 - Providers">
            <a:extLst>
              <a:ext uri="{FF2B5EF4-FFF2-40B4-BE49-F238E27FC236}">
                <a16:creationId xmlns:a16="http://schemas.microsoft.com/office/drawing/2014/main" id="{C43A1CF9-42FD-4051-A3B4-B1B9A40C8036}"/>
              </a:ext>
            </a:extLst>
          </xdr:cNvPr>
          <xdr:cNvGraphicFramePr>
            <a:graphicFrameLocks/>
          </xdr:cNvGraphicFramePr>
        </xdr:nvGraphicFramePr>
        <xdr:xfrm>
          <a:off x="12158448" y="19787367"/>
          <a:ext cx="11462690" cy="4396142"/>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72</xdr:col>
      <xdr:colOff>315346</xdr:colOff>
      <xdr:row>81</xdr:row>
      <xdr:rowOff>93157</xdr:rowOff>
    </xdr:from>
    <xdr:to>
      <xdr:col>81</xdr:col>
      <xdr:colOff>448877</xdr:colOff>
      <xdr:row>104</xdr:row>
      <xdr:rowOff>143207</xdr:rowOff>
    </xdr:to>
    <xdr:grpSp>
      <xdr:nvGrpSpPr>
        <xdr:cNvPr id="111" name="Group 110">
          <a:extLst>
            <a:ext uri="{FF2B5EF4-FFF2-40B4-BE49-F238E27FC236}">
              <a16:creationId xmlns:a16="http://schemas.microsoft.com/office/drawing/2014/main" id="{792D6DE0-8B7C-5E43-313A-9B3CB2F8EDFF}"/>
            </a:ext>
          </a:extLst>
        </xdr:cNvPr>
        <xdr:cNvGrpSpPr/>
      </xdr:nvGrpSpPr>
      <xdr:grpSpPr>
        <a:xfrm>
          <a:off x="43876346" y="16185871"/>
          <a:ext cx="6175102" cy="4603907"/>
          <a:chOff x="12339501" y="14572705"/>
          <a:chExt cx="5590903" cy="4497977"/>
        </a:xfrm>
      </xdr:grpSpPr>
      <xdr:sp macro="" textlink="">
        <xdr:nvSpPr>
          <xdr:cNvPr id="110" name="Rectangle: Rounded Corners 109">
            <a:extLst>
              <a:ext uri="{FF2B5EF4-FFF2-40B4-BE49-F238E27FC236}">
                <a16:creationId xmlns:a16="http://schemas.microsoft.com/office/drawing/2014/main" id="{35E292FA-B971-4537-B29B-9678949C8A17}"/>
              </a:ext>
            </a:extLst>
          </xdr:cNvPr>
          <xdr:cNvSpPr/>
        </xdr:nvSpPr>
        <xdr:spPr>
          <a:xfrm>
            <a:off x="12339501" y="14572705"/>
            <a:ext cx="5590903" cy="4497977"/>
          </a:xfrm>
          <a:prstGeom prst="roundRect">
            <a:avLst>
              <a:gd name="adj" fmla="val 1236"/>
            </a:avLst>
          </a:prstGeom>
          <a:solidFill>
            <a:schemeClr val="bg1"/>
          </a:solid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aphicFrame macro="">
        <xdr:nvGraphicFramePr>
          <xdr:cNvPr id="105" name="Square Area - Top 10 - Providers">
            <a:extLst>
              <a:ext uri="{FF2B5EF4-FFF2-40B4-BE49-F238E27FC236}">
                <a16:creationId xmlns:a16="http://schemas.microsoft.com/office/drawing/2014/main" id="{CF7F5FD7-03B2-4338-A2E0-AA330332B832}"/>
              </a:ext>
            </a:extLst>
          </xdr:cNvPr>
          <xdr:cNvGraphicFramePr>
            <a:graphicFrameLocks/>
          </xdr:cNvGraphicFramePr>
        </xdr:nvGraphicFramePr>
        <xdr:xfrm>
          <a:off x="12403211" y="14598467"/>
          <a:ext cx="5508868" cy="4442461"/>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63</xdr:col>
      <xdr:colOff>15716</xdr:colOff>
      <xdr:row>81</xdr:row>
      <xdr:rowOff>104766</xdr:rowOff>
    </xdr:from>
    <xdr:to>
      <xdr:col>71</xdr:col>
      <xdr:colOff>582590</xdr:colOff>
      <xdr:row>104</xdr:row>
      <xdr:rowOff>154816</xdr:rowOff>
    </xdr:to>
    <xdr:grpSp>
      <xdr:nvGrpSpPr>
        <xdr:cNvPr id="112" name="Group 111">
          <a:extLst>
            <a:ext uri="{FF2B5EF4-FFF2-40B4-BE49-F238E27FC236}">
              <a16:creationId xmlns:a16="http://schemas.microsoft.com/office/drawing/2014/main" id="{3D5A006A-6EE1-A2A7-711F-B4520D74CF1E}"/>
            </a:ext>
          </a:extLst>
        </xdr:cNvPr>
        <xdr:cNvGrpSpPr/>
      </xdr:nvGrpSpPr>
      <xdr:grpSpPr>
        <a:xfrm>
          <a:off x="37535145" y="16197480"/>
          <a:ext cx="5937159" cy="4603907"/>
          <a:chOff x="26271855" y="15645900"/>
          <a:chExt cx="5594729" cy="4501787"/>
        </a:xfrm>
      </xdr:grpSpPr>
      <xdr:sp macro="" textlink="">
        <xdr:nvSpPr>
          <xdr:cNvPr id="109" name="Rectangle: Rounded Corners 108">
            <a:extLst>
              <a:ext uri="{FF2B5EF4-FFF2-40B4-BE49-F238E27FC236}">
                <a16:creationId xmlns:a16="http://schemas.microsoft.com/office/drawing/2014/main" id="{DEC2D5BE-C71B-4CE3-B77C-EDDA98AF9CE8}"/>
              </a:ext>
            </a:extLst>
          </xdr:cNvPr>
          <xdr:cNvSpPr/>
        </xdr:nvSpPr>
        <xdr:spPr>
          <a:xfrm>
            <a:off x="26271855" y="15645900"/>
            <a:ext cx="5594729" cy="4501787"/>
          </a:xfrm>
          <a:prstGeom prst="roundRect">
            <a:avLst>
              <a:gd name="adj" fmla="val 1236"/>
            </a:avLst>
          </a:prstGeom>
          <a:solidFill>
            <a:schemeClr val="bg1"/>
          </a:solid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aphicFrame macro="">
        <xdr:nvGraphicFramePr>
          <xdr:cNvPr id="107" name="Facility Count - Top 10 - Providers">
            <a:extLst>
              <a:ext uri="{FF2B5EF4-FFF2-40B4-BE49-F238E27FC236}">
                <a16:creationId xmlns:a16="http://schemas.microsoft.com/office/drawing/2014/main" id="{D9528603-96F6-444F-B0E3-9F124BF9226E}"/>
              </a:ext>
            </a:extLst>
          </xdr:cNvPr>
          <xdr:cNvGraphicFramePr>
            <a:graphicFrameLocks/>
          </xdr:cNvGraphicFramePr>
        </xdr:nvGraphicFramePr>
        <xdr:xfrm>
          <a:off x="26295391" y="15708795"/>
          <a:ext cx="5567346" cy="4425967"/>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45</xdr:col>
      <xdr:colOff>0</xdr:colOff>
      <xdr:row>5</xdr:row>
      <xdr:rowOff>142240</xdr:rowOff>
    </xdr:from>
    <xdr:to>
      <xdr:col>45</xdr:col>
      <xdr:colOff>72571</xdr:colOff>
      <xdr:row>8</xdr:row>
      <xdr:rowOff>164465</xdr:rowOff>
    </xdr:to>
    <xdr:sp macro="" textlink="">
      <xdr:nvSpPr>
        <xdr:cNvPr id="122" name="Rectangle 121">
          <a:extLst>
            <a:ext uri="{FF2B5EF4-FFF2-40B4-BE49-F238E27FC236}">
              <a16:creationId xmlns:a16="http://schemas.microsoft.com/office/drawing/2014/main" id="{D5500562-C9F7-49DC-810A-BB398955966D}"/>
            </a:ext>
          </a:extLst>
        </xdr:cNvPr>
        <xdr:cNvSpPr/>
      </xdr:nvSpPr>
      <xdr:spPr>
        <a:xfrm>
          <a:off x="12146643" y="1049383"/>
          <a:ext cx="72571" cy="457653"/>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45</xdr:col>
      <xdr:colOff>0</xdr:colOff>
      <xdr:row>14</xdr:row>
      <xdr:rowOff>153851</xdr:rowOff>
    </xdr:from>
    <xdr:to>
      <xdr:col>62</xdr:col>
      <xdr:colOff>237341</xdr:colOff>
      <xdr:row>53</xdr:row>
      <xdr:rowOff>174444</xdr:rowOff>
    </xdr:to>
    <xdr:grpSp>
      <xdr:nvGrpSpPr>
        <xdr:cNvPr id="126" name="Group 125">
          <a:extLst>
            <a:ext uri="{FF2B5EF4-FFF2-40B4-BE49-F238E27FC236}">
              <a16:creationId xmlns:a16="http://schemas.microsoft.com/office/drawing/2014/main" id="{60847F5B-9380-4091-82C3-DDF8BD67F635}"/>
            </a:ext>
          </a:extLst>
        </xdr:cNvPr>
        <xdr:cNvGrpSpPr/>
      </xdr:nvGrpSpPr>
      <xdr:grpSpPr>
        <a:xfrm>
          <a:off x="25218571" y="2730137"/>
          <a:ext cx="11649199" cy="7477307"/>
          <a:chOff x="320190" y="21651322"/>
          <a:chExt cx="10599271" cy="7194823"/>
        </a:xfrm>
      </xdr:grpSpPr>
      <mc:AlternateContent xmlns:mc="http://schemas.openxmlformats.org/markup-compatibility/2006">
        <mc:Choice xmlns:cx4="http://schemas.microsoft.com/office/drawing/2016/5/10/chartex" Requires="cx4">
          <xdr:graphicFrame macro="">
            <xdr:nvGraphicFramePr>
              <xdr:cNvPr id="127" name="Chart 126">
                <a:extLst>
                  <a:ext uri="{FF2B5EF4-FFF2-40B4-BE49-F238E27FC236}">
                    <a16:creationId xmlns:a16="http://schemas.microsoft.com/office/drawing/2014/main" id="{E4856AC7-C30E-0E79-8459-19A1F18C92AE}"/>
                  </a:ext>
                </a:extLst>
              </xdr:cNvPr>
              <xdr:cNvGraphicFramePr/>
            </xdr:nvGraphicFramePr>
            <xdr:xfrm>
              <a:off x="329111" y="21663116"/>
              <a:ext cx="10590350" cy="7153184"/>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329111" y="21663116"/>
                <a:ext cx="10590350" cy="71531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128" name="Rectangle: Rounded Corners 127">
            <a:extLst>
              <a:ext uri="{FF2B5EF4-FFF2-40B4-BE49-F238E27FC236}">
                <a16:creationId xmlns:a16="http://schemas.microsoft.com/office/drawing/2014/main" id="{F81AD76C-5A2B-2BE7-481D-55007EDCCEBB}"/>
              </a:ext>
            </a:extLst>
          </xdr:cNvPr>
          <xdr:cNvSpPr/>
        </xdr:nvSpPr>
        <xdr:spPr>
          <a:xfrm>
            <a:off x="320190" y="21651322"/>
            <a:ext cx="10579175" cy="7194823"/>
          </a:xfrm>
          <a:prstGeom prst="roundRect">
            <a:avLst>
              <a:gd name="adj" fmla="val 1236"/>
            </a:avLst>
          </a:prstGeom>
          <a:no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pSp>
    <xdr:clientData/>
  </xdr:twoCellAnchor>
  <xdr:twoCellAnchor>
    <xdr:from>
      <xdr:col>45</xdr:col>
      <xdr:colOff>37950</xdr:colOff>
      <xdr:row>59</xdr:row>
      <xdr:rowOff>67129</xdr:rowOff>
    </xdr:from>
    <xdr:to>
      <xdr:col>62</xdr:col>
      <xdr:colOff>269576</xdr:colOff>
      <xdr:row>97</xdr:row>
      <xdr:rowOff>181429</xdr:rowOff>
    </xdr:to>
    <xdr:grpSp>
      <xdr:nvGrpSpPr>
        <xdr:cNvPr id="129" name="Group 128">
          <a:extLst>
            <a:ext uri="{FF2B5EF4-FFF2-40B4-BE49-F238E27FC236}">
              <a16:creationId xmlns:a16="http://schemas.microsoft.com/office/drawing/2014/main" id="{03A2FB47-35F4-4FDA-80BB-137D3A729207}"/>
            </a:ext>
          </a:extLst>
        </xdr:cNvPr>
        <xdr:cNvGrpSpPr/>
      </xdr:nvGrpSpPr>
      <xdr:grpSpPr>
        <a:xfrm>
          <a:off x="25256521" y="11351986"/>
          <a:ext cx="11643484" cy="8206014"/>
          <a:chOff x="355600" y="29692600"/>
          <a:chExt cx="10594826" cy="7162800"/>
        </a:xfrm>
      </xdr:grpSpPr>
      <mc:AlternateContent xmlns:mc="http://schemas.openxmlformats.org/markup-compatibility/2006">
        <mc:Choice xmlns:cx4="http://schemas.microsoft.com/office/drawing/2016/5/10/chartex" Requires="cx4">
          <xdr:graphicFrame macro="">
            <xdr:nvGraphicFramePr>
              <xdr:cNvPr id="130" name="Chart 129">
                <a:extLst>
                  <a:ext uri="{FF2B5EF4-FFF2-40B4-BE49-F238E27FC236}">
                    <a16:creationId xmlns:a16="http://schemas.microsoft.com/office/drawing/2014/main" id="{0D0301EF-47F7-B6F9-E837-8CED4120AC52}"/>
                  </a:ext>
                </a:extLst>
              </xdr:cNvPr>
              <xdr:cNvGraphicFramePr/>
            </xdr:nvGraphicFramePr>
            <xdr:xfrm>
              <a:off x="358171" y="29703124"/>
              <a:ext cx="10592255" cy="7145835"/>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358171" y="29703124"/>
                <a:ext cx="10592255" cy="71458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131" name="Rectangle: Rounded Corners 130">
            <a:extLst>
              <a:ext uri="{FF2B5EF4-FFF2-40B4-BE49-F238E27FC236}">
                <a16:creationId xmlns:a16="http://schemas.microsoft.com/office/drawing/2014/main" id="{A4632ED7-110A-9451-3B8D-ADA967EABCDD}"/>
              </a:ext>
            </a:extLst>
          </xdr:cNvPr>
          <xdr:cNvSpPr/>
        </xdr:nvSpPr>
        <xdr:spPr>
          <a:xfrm>
            <a:off x="355600" y="29692600"/>
            <a:ext cx="10569650" cy="7162800"/>
          </a:xfrm>
          <a:prstGeom prst="roundRect">
            <a:avLst>
              <a:gd name="adj" fmla="val 1236"/>
            </a:avLst>
          </a:prstGeom>
          <a:no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pSp>
    <xdr:clientData/>
  </xdr:twoCellAnchor>
  <xdr:twoCellAnchor>
    <xdr:from>
      <xdr:col>45</xdr:col>
      <xdr:colOff>25250</xdr:colOff>
      <xdr:row>102</xdr:row>
      <xdr:rowOff>72845</xdr:rowOff>
    </xdr:from>
    <xdr:to>
      <xdr:col>62</xdr:col>
      <xdr:colOff>288140</xdr:colOff>
      <xdr:row>140</xdr:row>
      <xdr:rowOff>13697</xdr:rowOff>
    </xdr:to>
    <xdr:grpSp>
      <xdr:nvGrpSpPr>
        <xdr:cNvPr id="132" name="Group 131">
          <a:extLst>
            <a:ext uri="{FF2B5EF4-FFF2-40B4-BE49-F238E27FC236}">
              <a16:creationId xmlns:a16="http://schemas.microsoft.com/office/drawing/2014/main" id="{1345536B-55C8-4C58-955F-21AED2354D1C}"/>
            </a:ext>
          </a:extLst>
        </xdr:cNvPr>
        <xdr:cNvGrpSpPr/>
      </xdr:nvGrpSpPr>
      <xdr:grpSpPr>
        <a:xfrm>
          <a:off x="25243821" y="20356559"/>
          <a:ext cx="11674748" cy="7615281"/>
          <a:chOff x="342900" y="37700586"/>
          <a:chExt cx="10627360" cy="7151912"/>
        </a:xfrm>
      </xdr:grpSpPr>
      <mc:AlternateContent xmlns:mc="http://schemas.openxmlformats.org/markup-compatibility/2006">
        <mc:Choice xmlns:cx4="http://schemas.microsoft.com/office/drawing/2016/5/10/chartex" Requires="cx4">
          <xdr:graphicFrame macro="">
            <xdr:nvGraphicFramePr>
              <xdr:cNvPr id="133" name="Chart 132">
                <a:extLst>
                  <a:ext uri="{FF2B5EF4-FFF2-40B4-BE49-F238E27FC236}">
                    <a16:creationId xmlns:a16="http://schemas.microsoft.com/office/drawing/2014/main" id="{16C8E3E4-6FB3-A008-173D-42F56458D86D}"/>
                  </a:ext>
                </a:extLst>
              </xdr:cNvPr>
              <xdr:cNvGraphicFramePr/>
            </xdr:nvGraphicFramePr>
            <xdr:xfrm>
              <a:off x="358171" y="37701583"/>
              <a:ext cx="10592255" cy="7150915"/>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358171" y="37701583"/>
                <a:ext cx="10592255" cy="71509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134" name="Rectangle: Rounded Corners 133">
            <a:extLst>
              <a:ext uri="{FF2B5EF4-FFF2-40B4-BE49-F238E27FC236}">
                <a16:creationId xmlns:a16="http://schemas.microsoft.com/office/drawing/2014/main" id="{401BD062-A33B-A068-380E-87C3D5ADD212}"/>
              </a:ext>
            </a:extLst>
          </xdr:cNvPr>
          <xdr:cNvSpPr/>
        </xdr:nvSpPr>
        <xdr:spPr>
          <a:xfrm>
            <a:off x="342900" y="37700586"/>
            <a:ext cx="10627360" cy="7144023"/>
          </a:xfrm>
          <a:prstGeom prst="roundRect">
            <a:avLst>
              <a:gd name="adj" fmla="val 1236"/>
            </a:avLst>
          </a:prstGeom>
          <a:no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grpSp>
    <xdr:clientData/>
  </xdr:twoCellAnchor>
  <xdr:twoCellAnchor>
    <xdr:from>
      <xdr:col>45</xdr:col>
      <xdr:colOff>15998</xdr:colOff>
      <xdr:row>11</xdr:row>
      <xdr:rowOff>0</xdr:rowOff>
    </xdr:from>
    <xdr:to>
      <xdr:col>48</xdr:col>
      <xdr:colOff>216475</xdr:colOff>
      <xdr:row>14</xdr:row>
      <xdr:rowOff>34833</xdr:rowOff>
    </xdr:to>
    <xdr:grpSp>
      <xdr:nvGrpSpPr>
        <xdr:cNvPr id="135" name="Group 134">
          <a:extLst>
            <a:ext uri="{FF2B5EF4-FFF2-40B4-BE49-F238E27FC236}">
              <a16:creationId xmlns:a16="http://schemas.microsoft.com/office/drawing/2014/main" id="{E00D9261-BD25-4F08-8D9A-F521EBD36A44}"/>
            </a:ext>
          </a:extLst>
        </xdr:cNvPr>
        <xdr:cNvGrpSpPr/>
      </xdr:nvGrpSpPr>
      <xdr:grpSpPr>
        <a:xfrm>
          <a:off x="25234569" y="2122714"/>
          <a:ext cx="2214335" cy="488405"/>
          <a:chOff x="379730" y="1982470"/>
          <a:chExt cx="1837689" cy="485139"/>
        </a:xfrm>
      </xdr:grpSpPr>
      <xdr:sp macro="" textlink="">
        <xdr:nvSpPr>
          <xdr:cNvPr id="136" name="Rectangle: Rounded Corners 135">
            <a:extLst>
              <a:ext uri="{FF2B5EF4-FFF2-40B4-BE49-F238E27FC236}">
                <a16:creationId xmlns:a16="http://schemas.microsoft.com/office/drawing/2014/main" id="{9EF29353-7E34-980F-143C-F7B8AF379795}"/>
              </a:ext>
            </a:extLst>
          </xdr:cNvPr>
          <xdr:cNvSpPr/>
        </xdr:nvSpPr>
        <xdr:spPr>
          <a:xfrm>
            <a:off x="379730" y="1982470"/>
            <a:ext cx="1837689" cy="485139"/>
          </a:xfrm>
          <a:prstGeom prst="roundRect">
            <a:avLst>
              <a:gd name="adj" fmla="val 14407"/>
            </a:avLst>
          </a:prstGeom>
          <a:solidFill>
            <a:srgbClr val="AC3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cap="all" baseline="0">
                <a:solidFill>
                  <a:srgbClr val="FBBC04"/>
                </a:solidFill>
                <a:effectLst/>
                <a:latin typeface="+mn-lt"/>
                <a:ea typeface="+mn-ea"/>
                <a:cs typeface="+mn-cs"/>
              </a:rPr>
              <a:t>Active</a:t>
            </a:r>
            <a:r>
              <a:rPr lang="en-CA" sz="1100" b="1" cap="all" baseline="0">
                <a:solidFill>
                  <a:schemeClr val="lt1"/>
                </a:solidFill>
                <a:effectLst/>
                <a:latin typeface="+mn-lt"/>
                <a:ea typeface="+mn-ea"/>
                <a:cs typeface="+mn-cs"/>
              </a:rPr>
              <a:t> </a:t>
            </a:r>
            <a:r>
              <a:rPr lang="en-CA" sz="1000" b="0" cap="all" baseline="0">
                <a:solidFill>
                  <a:schemeClr val="bg1"/>
                </a:solidFill>
              </a:rPr>
              <a:t>Data Centers</a:t>
            </a:r>
            <a:endParaRPr lang="en-CA" sz="1000" b="1" cap="all" baseline="0">
              <a:solidFill>
                <a:srgbClr val="FBBC04"/>
              </a:solidFill>
            </a:endParaRPr>
          </a:p>
        </xdr:txBody>
      </xdr:sp>
      <xdr:pic>
        <xdr:nvPicPr>
          <xdr:cNvPr id="137" name="Picture 136">
            <a:extLst>
              <a:ext uri="{FF2B5EF4-FFF2-40B4-BE49-F238E27FC236}">
                <a16:creationId xmlns:a16="http://schemas.microsoft.com/office/drawing/2014/main" id="{A2F8E9CB-EA9F-8214-31D5-D2CFA792B90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78760" y="2050864"/>
            <a:ext cx="279250" cy="291959"/>
          </a:xfrm>
          <a:prstGeom prst="rect">
            <a:avLst/>
          </a:prstGeom>
        </xdr:spPr>
      </xdr:pic>
    </xdr:grpSp>
    <xdr:clientData/>
  </xdr:twoCellAnchor>
  <xdr:twoCellAnchor>
    <xdr:from>
      <xdr:col>45</xdr:col>
      <xdr:colOff>15634</xdr:colOff>
      <xdr:row>54</xdr:row>
      <xdr:rowOff>173991</xdr:rowOff>
    </xdr:from>
    <xdr:to>
      <xdr:col>48</xdr:col>
      <xdr:colOff>200691</xdr:colOff>
      <xdr:row>58</xdr:row>
      <xdr:rowOff>99061</xdr:rowOff>
    </xdr:to>
    <xdr:grpSp>
      <xdr:nvGrpSpPr>
        <xdr:cNvPr id="138" name="Group 137">
          <a:extLst>
            <a:ext uri="{FF2B5EF4-FFF2-40B4-BE49-F238E27FC236}">
              <a16:creationId xmlns:a16="http://schemas.microsoft.com/office/drawing/2014/main" id="{A14F67F5-D4D5-4B30-A5E6-2813C7FFA1A0}"/>
            </a:ext>
          </a:extLst>
        </xdr:cNvPr>
        <xdr:cNvGrpSpPr/>
      </xdr:nvGrpSpPr>
      <xdr:grpSpPr>
        <a:xfrm>
          <a:off x="25234205" y="10406562"/>
          <a:ext cx="2198915" cy="777785"/>
          <a:chOff x="370852" y="3136820"/>
          <a:chExt cx="1809748" cy="483957"/>
        </a:xfrm>
      </xdr:grpSpPr>
      <xdr:sp macro="" textlink="">
        <xdr:nvSpPr>
          <xdr:cNvPr id="139" name="Rectangle: Rounded Corners 138">
            <a:extLst>
              <a:ext uri="{FF2B5EF4-FFF2-40B4-BE49-F238E27FC236}">
                <a16:creationId xmlns:a16="http://schemas.microsoft.com/office/drawing/2014/main" id="{DE27519B-CE19-85BD-599C-6DB20B7EE93C}"/>
              </a:ext>
            </a:extLst>
          </xdr:cNvPr>
          <xdr:cNvSpPr/>
        </xdr:nvSpPr>
        <xdr:spPr>
          <a:xfrm>
            <a:off x="370852" y="3136820"/>
            <a:ext cx="1809748" cy="483957"/>
          </a:xfrm>
          <a:prstGeom prst="roundRect">
            <a:avLst>
              <a:gd name="adj" fmla="val 14407"/>
            </a:avLst>
          </a:prstGeom>
          <a:solidFill>
            <a:srgbClr val="48484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000" b="0" cap="all">
                <a:solidFill>
                  <a:schemeClr val="bg1"/>
                </a:solidFill>
              </a:rPr>
              <a:t>Data</a:t>
            </a:r>
            <a:r>
              <a:rPr lang="en-CA" sz="1000" b="0" cap="all" baseline="0">
                <a:solidFill>
                  <a:schemeClr val="bg1"/>
                </a:solidFill>
              </a:rPr>
              <a:t> Centers </a:t>
            </a:r>
            <a:r>
              <a:rPr lang="en-CA" sz="1000" b="1" cap="all" baseline="0">
                <a:solidFill>
                  <a:srgbClr val="FBBC04"/>
                </a:solidFill>
              </a:rPr>
              <a:t>Under </a:t>
            </a:r>
          </a:p>
          <a:p>
            <a:pPr algn="r"/>
            <a:r>
              <a:rPr lang="en-CA" sz="1000" b="1" cap="all" baseline="0">
                <a:solidFill>
                  <a:srgbClr val="FBBC04"/>
                </a:solidFill>
              </a:rPr>
              <a:t>Construction</a:t>
            </a:r>
            <a:endParaRPr lang="en-CA" sz="1000" b="1" cap="all">
              <a:solidFill>
                <a:srgbClr val="FBBC04"/>
              </a:solidFill>
            </a:endParaRPr>
          </a:p>
        </xdr:txBody>
      </xdr:sp>
      <xdr:pic>
        <xdr:nvPicPr>
          <xdr:cNvPr id="140" name="Picture 139">
            <a:extLst>
              <a:ext uri="{FF2B5EF4-FFF2-40B4-BE49-F238E27FC236}">
                <a16:creationId xmlns:a16="http://schemas.microsoft.com/office/drawing/2014/main" id="{B1255ACE-606E-4027-B6EA-7651360618E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55450" y="3202426"/>
            <a:ext cx="260975" cy="293855"/>
          </a:xfrm>
          <a:prstGeom prst="rect">
            <a:avLst/>
          </a:prstGeom>
        </xdr:spPr>
      </xdr:pic>
    </xdr:grpSp>
    <xdr:clientData/>
  </xdr:twoCellAnchor>
  <xdr:twoCellAnchor>
    <xdr:from>
      <xdr:col>45</xdr:col>
      <xdr:colOff>37950</xdr:colOff>
      <xdr:row>98</xdr:row>
      <xdr:rowOff>143329</xdr:rowOff>
    </xdr:from>
    <xdr:to>
      <xdr:col>48</xdr:col>
      <xdr:colOff>209889</xdr:colOff>
      <xdr:row>101</xdr:row>
      <xdr:rowOff>56243</xdr:rowOff>
    </xdr:to>
    <xdr:grpSp>
      <xdr:nvGrpSpPr>
        <xdr:cNvPr id="141" name="Group 140">
          <a:extLst>
            <a:ext uri="{FF2B5EF4-FFF2-40B4-BE49-F238E27FC236}">
              <a16:creationId xmlns:a16="http://schemas.microsoft.com/office/drawing/2014/main" id="{0A19CF76-4D52-4C1E-957D-E986B668E150}"/>
            </a:ext>
          </a:extLst>
        </xdr:cNvPr>
        <xdr:cNvGrpSpPr/>
      </xdr:nvGrpSpPr>
      <xdr:grpSpPr>
        <a:xfrm>
          <a:off x="25256521" y="19701329"/>
          <a:ext cx="2185797" cy="457200"/>
          <a:chOff x="8428208" y="1160780"/>
          <a:chExt cx="1804853" cy="478789"/>
        </a:xfrm>
      </xdr:grpSpPr>
      <xdr:sp macro="" textlink="">
        <xdr:nvSpPr>
          <xdr:cNvPr id="142" name="Rectangle: Rounded Corners 141">
            <a:extLst>
              <a:ext uri="{FF2B5EF4-FFF2-40B4-BE49-F238E27FC236}">
                <a16:creationId xmlns:a16="http://schemas.microsoft.com/office/drawing/2014/main" id="{301D9C60-693A-FC6E-0CDD-7D34BE17C580}"/>
              </a:ext>
            </a:extLst>
          </xdr:cNvPr>
          <xdr:cNvSpPr/>
        </xdr:nvSpPr>
        <xdr:spPr>
          <a:xfrm>
            <a:off x="8428208" y="1160780"/>
            <a:ext cx="1804853" cy="478789"/>
          </a:xfrm>
          <a:prstGeom prst="roundRect">
            <a:avLst>
              <a:gd name="adj" fmla="val 14407"/>
            </a:avLst>
          </a:prstGeom>
          <a:solidFill>
            <a:srgbClr val="DBAE5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000" b="0" cap="all" baseline="0"/>
              <a:t>Data Centers </a:t>
            </a:r>
          </a:p>
          <a:p>
            <a:pPr algn="r"/>
            <a:r>
              <a:rPr lang="en-CA" sz="1000" b="1" cap="all" baseline="0">
                <a:solidFill>
                  <a:schemeClr val="accent2"/>
                </a:solidFill>
              </a:rPr>
              <a:t>Announced</a:t>
            </a:r>
          </a:p>
        </xdr:txBody>
      </xdr:sp>
      <xdr:pic>
        <xdr:nvPicPr>
          <xdr:cNvPr id="143" name="Picture 142">
            <a:extLst>
              <a:ext uri="{FF2B5EF4-FFF2-40B4-BE49-F238E27FC236}">
                <a16:creationId xmlns:a16="http://schemas.microsoft.com/office/drawing/2014/main" id="{8AEF07D7-7B60-B9CB-8441-B7585A6E676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527010" y="1251614"/>
            <a:ext cx="293951" cy="277118"/>
          </a:xfrm>
          <a:prstGeom prst="rect">
            <a:avLst/>
          </a:prstGeom>
        </xdr:spPr>
      </xdr:pic>
    </xdr:grpSp>
    <xdr:clientData/>
  </xdr:twoCellAnchor>
  <xdr:twoCellAnchor>
    <xdr:from>
      <xdr:col>1</xdr:col>
      <xdr:colOff>206146</xdr:colOff>
      <xdr:row>103</xdr:row>
      <xdr:rowOff>27381</xdr:rowOff>
    </xdr:from>
    <xdr:to>
      <xdr:col>44</xdr:col>
      <xdr:colOff>16209</xdr:colOff>
      <xdr:row>146</xdr:row>
      <xdr:rowOff>20170</xdr:rowOff>
    </xdr:to>
    <xdr:grpSp>
      <xdr:nvGrpSpPr>
        <xdr:cNvPr id="144" name="Group 143">
          <a:extLst>
            <a:ext uri="{FF2B5EF4-FFF2-40B4-BE49-F238E27FC236}">
              <a16:creationId xmlns:a16="http://schemas.microsoft.com/office/drawing/2014/main" id="{A73EE477-DEAD-4666-8651-FC2785DAF32C}"/>
            </a:ext>
          </a:extLst>
        </xdr:cNvPr>
        <xdr:cNvGrpSpPr/>
      </xdr:nvGrpSpPr>
      <xdr:grpSpPr>
        <a:xfrm>
          <a:off x="605289" y="20492524"/>
          <a:ext cx="23958206" cy="8683217"/>
          <a:chOff x="284829" y="10245159"/>
          <a:chExt cx="10290037" cy="4010588"/>
        </a:xfrm>
      </xdr:grpSpPr>
      <xdr:graphicFrame macro="">
        <xdr:nvGraphicFramePr>
          <xdr:cNvPr id="145" name="Chart 144">
            <a:extLst>
              <a:ext uri="{FF2B5EF4-FFF2-40B4-BE49-F238E27FC236}">
                <a16:creationId xmlns:a16="http://schemas.microsoft.com/office/drawing/2014/main" id="{7EC09E26-8719-F0BB-3295-1EE36247D3DB}"/>
              </a:ext>
            </a:extLst>
          </xdr:cNvPr>
          <xdr:cNvGraphicFramePr>
            <a:graphicFrameLocks/>
          </xdr:cNvGraphicFramePr>
        </xdr:nvGraphicFramePr>
        <xdr:xfrm>
          <a:off x="290225" y="10245159"/>
          <a:ext cx="10280227" cy="398197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146" name="Rectangle: Rounded Corners 145">
            <a:extLst>
              <a:ext uri="{FF2B5EF4-FFF2-40B4-BE49-F238E27FC236}">
                <a16:creationId xmlns:a16="http://schemas.microsoft.com/office/drawing/2014/main" id="{8D281DEA-C925-296F-D20B-3CCDA0B44CF9}"/>
              </a:ext>
            </a:extLst>
          </xdr:cNvPr>
          <xdr:cNvSpPr/>
        </xdr:nvSpPr>
        <xdr:spPr>
          <a:xfrm>
            <a:off x="284829" y="10267317"/>
            <a:ext cx="10290037" cy="3988430"/>
          </a:xfrm>
          <a:prstGeom prst="roundRect">
            <a:avLst>
              <a:gd name="adj" fmla="val 1236"/>
            </a:avLst>
          </a:prstGeom>
          <a:noFill/>
          <a:ln w="12700">
            <a:solidFill>
              <a:srgbClr val="013846"/>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200">
              <a:solidFill>
                <a:srgbClr val="484848"/>
              </a:solidFill>
              <a:latin typeface="+mn-lt"/>
              <a:ea typeface="+mn-ea"/>
              <a:cs typeface="+mn-cs"/>
            </a:endParaRPr>
          </a:p>
        </xdr:txBody>
      </xdr:sp>
    </xdr:grpSp>
    <xdr:clientData/>
  </xdr:twoCellAnchor>
  <xdr:twoCellAnchor>
    <xdr:from>
      <xdr:col>63</xdr:col>
      <xdr:colOff>0</xdr:colOff>
      <xdr:row>5</xdr:row>
      <xdr:rowOff>143510</xdr:rowOff>
    </xdr:from>
    <xdr:to>
      <xdr:col>63</xdr:col>
      <xdr:colOff>69216</xdr:colOff>
      <xdr:row>8</xdr:row>
      <xdr:rowOff>161925</xdr:rowOff>
    </xdr:to>
    <xdr:sp macro="" textlink="">
      <xdr:nvSpPr>
        <xdr:cNvPr id="150" name="Rectangle 149">
          <a:extLst>
            <a:ext uri="{FF2B5EF4-FFF2-40B4-BE49-F238E27FC236}">
              <a16:creationId xmlns:a16="http://schemas.microsoft.com/office/drawing/2014/main" id="{1C431271-FF79-461C-86A8-BE89AE121BE0}"/>
            </a:ext>
          </a:extLst>
        </xdr:cNvPr>
        <xdr:cNvSpPr/>
      </xdr:nvSpPr>
      <xdr:spPr>
        <a:xfrm>
          <a:off x="23449644" y="1050653"/>
          <a:ext cx="87358" cy="453843"/>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63</xdr:col>
      <xdr:colOff>6531</xdr:colOff>
      <xdr:row>75</xdr:row>
      <xdr:rowOff>56090</xdr:rowOff>
    </xdr:from>
    <xdr:to>
      <xdr:col>63</xdr:col>
      <xdr:colOff>79102</xdr:colOff>
      <xdr:row>77</xdr:row>
      <xdr:rowOff>172507</xdr:rowOff>
    </xdr:to>
    <xdr:sp macro="" textlink="">
      <xdr:nvSpPr>
        <xdr:cNvPr id="151" name="Rectangle 150">
          <a:extLst>
            <a:ext uri="{FF2B5EF4-FFF2-40B4-BE49-F238E27FC236}">
              <a16:creationId xmlns:a16="http://schemas.microsoft.com/office/drawing/2014/main" id="{EC45D1E5-3D16-4DB1-B560-75F84499A3CF}"/>
            </a:ext>
          </a:extLst>
        </xdr:cNvPr>
        <xdr:cNvSpPr/>
      </xdr:nvSpPr>
      <xdr:spPr>
        <a:xfrm>
          <a:off x="22792448" y="12724340"/>
          <a:ext cx="72571" cy="402167"/>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83</xdr:col>
      <xdr:colOff>0</xdr:colOff>
      <xdr:row>5</xdr:row>
      <xdr:rowOff>143510</xdr:rowOff>
    </xdr:from>
    <xdr:to>
      <xdr:col>83</xdr:col>
      <xdr:colOff>69216</xdr:colOff>
      <xdr:row>8</xdr:row>
      <xdr:rowOff>161925</xdr:rowOff>
    </xdr:to>
    <xdr:sp macro="" textlink="">
      <xdr:nvSpPr>
        <xdr:cNvPr id="200" name="Rectangle 199">
          <a:extLst>
            <a:ext uri="{FF2B5EF4-FFF2-40B4-BE49-F238E27FC236}">
              <a16:creationId xmlns:a16="http://schemas.microsoft.com/office/drawing/2014/main" id="{96296D0B-DEBB-4A40-8D53-527694DA3725}"/>
            </a:ext>
          </a:extLst>
        </xdr:cNvPr>
        <xdr:cNvSpPr/>
      </xdr:nvSpPr>
      <xdr:spPr>
        <a:xfrm>
          <a:off x="22783800" y="1094105"/>
          <a:ext cx="67311" cy="479425"/>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83</xdr:col>
      <xdr:colOff>1022</xdr:colOff>
      <xdr:row>8</xdr:row>
      <xdr:rowOff>35472</xdr:rowOff>
    </xdr:from>
    <xdr:to>
      <xdr:col>96</xdr:col>
      <xdr:colOff>988218</xdr:colOff>
      <xdr:row>54</xdr:row>
      <xdr:rowOff>115604</xdr:rowOff>
    </xdr:to>
    <xdr:grpSp>
      <xdr:nvGrpSpPr>
        <xdr:cNvPr id="201" name="Group 200">
          <a:extLst>
            <a:ext uri="{FF2B5EF4-FFF2-40B4-BE49-F238E27FC236}">
              <a16:creationId xmlns:a16="http://schemas.microsoft.com/office/drawing/2014/main" id="{5DFF6685-AEC3-406D-9221-C7E72A64DECC}"/>
            </a:ext>
          </a:extLst>
        </xdr:cNvPr>
        <xdr:cNvGrpSpPr/>
      </xdr:nvGrpSpPr>
      <xdr:grpSpPr>
        <a:xfrm>
          <a:off x="50946165" y="1486901"/>
          <a:ext cx="19619910" cy="8861274"/>
          <a:chOff x="11582400" y="-252888"/>
          <a:chExt cx="12248892" cy="7947123"/>
        </a:xfrm>
      </xdr:grpSpPr>
      <xdr:sp macro="" textlink="">
        <xdr:nvSpPr>
          <xdr:cNvPr id="202" name="Rectangle: Rounded Corners 201">
            <a:extLst>
              <a:ext uri="{FF2B5EF4-FFF2-40B4-BE49-F238E27FC236}">
                <a16:creationId xmlns:a16="http://schemas.microsoft.com/office/drawing/2014/main" id="{220CC91F-7B56-E709-42EF-C06F367F4729}"/>
              </a:ext>
            </a:extLst>
          </xdr:cNvPr>
          <xdr:cNvSpPr/>
        </xdr:nvSpPr>
        <xdr:spPr>
          <a:xfrm>
            <a:off x="11582400" y="133216"/>
            <a:ext cx="10156118" cy="6219959"/>
          </a:xfrm>
          <a:prstGeom prst="roundRect">
            <a:avLst>
              <a:gd name="adj" fmla="val 1047"/>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050" kern="1200">
              <a:solidFill>
                <a:schemeClr val="bg1"/>
              </a:solidFill>
            </a:endParaRPr>
          </a:p>
        </xdr:txBody>
      </xdr:sp>
      <xdr:pic>
        <xdr:nvPicPr>
          <xdr:cNvPr id="203" name="Picture 202">
            <a:extLst>
              <a:ext uri="{FF2B5EF4-FFF2-40B4-BE49-F238E27FC236}">
                <a16:creationId xmlns:a16="http://schemas.microsoft.com/office/drawing/2014/main" id="{4DB969AC-754D-88BE-F47F-D8C16D4E7E50}"/>
              </a:ext>
            </a:extLst>
          </xdr:cNvPr>
          <xdr:cNvPicPr>
            <a:picLocks noChangeAspect="1"/>
          </xdr:cNvPicPr>
        </xdr:nvPicPr>
        <xdr:blipFill>
          <a:blip xmlns:r="http://schemas.openxmlformats.org/officeDocument/2006/relationships" r:embed="rId21">
            <a:alphaModFix amt="85000"/>
          </a:blip>
          <a:stretch>
            <a:fillRect/>
          </a:stretch>
        </xdr:blipFill>
        <xdr:spPr>
          <a:xfrm>
            <a:off x="11637645" y="180976"/>
            <a:ext cx="10079355" cy="6138662"/>
          </a:xfrm>
          <a:prstGeom prst="rect">
            <a:avLst/>
          </a:prstGeom>
        </xdr:spPr>
      </xdr:pic>
      <xdr:grpSp>
        <xdr:nvGrpSpPr>
          <xdr:cNvPr id="204" name="Group 203">
            <a:extLst>
              <a:ext uri="{FF2B5EF4-FFF2-40B4-BE49-F238E27FC236}">
                <a16:creationId xmlns:a16="http://schemas.microsoft.com/office/drawing/2014/main" id="{1AFE0D13-1CFC-3451-B20B-43F6E8CBE387}"/>
              </a:ext>
            </a:extLst>
          </xdr:cNvPr>
          <xdr:cNvGrpSpPr/>
        </xdr:nvGrpSpPr>
        <xdr:grpSpPr>
          <a:xfrm>
            <a:off x="11744401" y="4645984"/>
            <a:ext cx="2371227" cy="1565491"/>
            <a:chOff x="929641" y="3382365"/>
            <a:chExt cx="2409824" cy="1678305"/>
          </a:xfrm>
        </xdr:grpSpPr>
        <xdr:sp macro="" textlink="">
          <xdr:nvSpPr>
            <xdr:cNvPr id="278" name="Rectangle: Rounded Corners 277">
              <a:extLst>
                <a:ext uri="{FF2B5EF4-FFF2-40B4-BE49-F238E27FC236}">
                  <a16:creationId xmlns:a16="http://schemas.microsoft.com/office/drawing/2014/main" id="{8C466E49-0FF0-866A-60DB-25C9546171F6}"/>
                </a:ext>
              </a:extLst>
            </xdr:cNvPr>
            <xdr:cNvSpPr/>
          </xdr:nvSpPr>
          <xdr:spPr>
            <a:xfrm>
              <a:off x="929641" y="3382365"/>
              <a:ext cx="2404109" cy="1678305"/>
            </a:xfrm>
            <a:prstGeom prst="roundRect">
              <a:avLst>
                <a:gd name="adj" fmla="val 4349"/>
              </a:avLst>
            </a:prstGeom>
            <a:solidFill>
              <a:srgbClr val="D6EEE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CA" sz="1050" b="1" i="0">
                <a:solidFill>
                  <a:schemeClr val="bg1"/>
                </a:solidFill>
                <a:effectLst/>
                <a:latin typeface="+mn-lt"/>
                <a:ea typeface="+mn-ea"/>
                <a:cs typeface="+mn-cs"/>
              </a:endParaRPr>
            </a:p>
          </xdr:txBody>
        </xdr:sp>
        <xdr:grpSp>
          <xdr:nvGrpSpPr>
            <xdr:cNvPr id="279" name="Group 278">
              <a:extLst>
                <a:ext uri="{FF2B5EF4-FFF2-40B4-BE49-F238E27FC236}">
                  <a16:creationId xmlns:a16="http://schemas.microsoft.com/office/drawing/2014/main" id="{14E4CC67-4185-A0AF-D8D8-C90B69B16615}"/>
                </a:ext>
              </a:extLst>
            </xdr:cNvPr>
            <xdr:cNvGrpSpPr/>
          </xdr:nvGrpSpPr>
          <xdr:grpSpPr>
            <a:xfrm>
              <a:off x="986790" y="3386747"/>
              <a:ext cx="2301733" cy="1641314"/>
              <a:chOff x="3920490" y="3372335"/>
              <a:chExt cx="2301733" cy="1633253"/>
            </a:xfrm>
            <a:noFill/>
          </xdr:grpSpPr>
          <xdr:sp macro="" textlink="'Data - ISO vs Data Centers'!$C$5">
            <xdr:nvSpPr>
              <xdr:cNvPr id="281" name="Rectangle 280">
                <a:extLst>
                  <a:ext uri="{FF2B5EF4-FFF2-40B4-BE49-F238E27FC236}">
                    <a16:creationId xmlns:a16="http://schemas.microsoft.com/office/drawing/2014/main" id="{82468E04-2EC2-46FF-CED8-B4C515E25DA7}"/>
                  </a:ext>
                </a:extLst>
              </xdr:cNvPr>
              <xdr:cNvSpPr>
                <a:spLocks noChangeAspect="1"/>
              </xdr:cNvSpPr>
            </xdr:nvSpPr>
            <xdr:spPr>
              <a:xfrm>
                <a:off x="5073966" y="3892745"/>
                <a:ext cx="1147768" cy="3797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07140A7-9A88-4388-9EFC-58665902BE95}" type="TxLink">
                  <a:rPr lang="en-US" sz="1100" b="0" i="0" u="none" strike="noStrike">
                    <a:solidFill>
                      <a:sysClr val="windowText" lastClr="000000"/>
                    </a:solidFill>
                    <a:effectLst/>
                    <a:latin typeface="Aptos Narrow"/>
                    <a:ea typeface="+mn-ea"/>
                    <a:cs typeface="+mn-cs"/>
                  </a:rPr>
                  <a:pPr marL="0" indent="0" algn="ctr"/>
                  <a:t>32,929.17 MW</a:t>
                </a:fld>
                <a:endParaRPr lang="en-CA" sz="1100" b="0" i="0">
                  <a:solidFill>
                    <a:sysClr val="windowText" lastClr="000000"/>
                  </a:solidFill>
                  <a:effectLst/>
                  <a:latin typeface="+mn-lt"/>
                  <a:ea typeface="+mn-ea"/>
                  <a:cs typeface="+mn-cs"/>
                </a:endParaRPr>
              </a:p>
            </xdr:txBody>
          </xdr:sp>
          <xdr:sp macro="" textlink="'Data - ISO vs Data Centers'!$D$5">
            <xdr:nvSpPr>
              <xdr:cNvPr id="282" name="Rectangle 281">
                <a:extLst>
                  <a:ext uri="{FF2B5EF4-FFF2-40B4-BE49-F238E27FC236}">
                    <a16:creationId xmlns:a16="http://schemas.microsoft.com/office/drawing/2014/main" id="{1FEC477C-2209-0DC1-B880-D3DA40ED5E8E}"/>
                  </a:ext>
                </a:extLst>
              </xdr:cNvPr>
              <xdr:cNvSpPr>
                <a:spLocks noChangeAspect="1"/>
              </xdr:cNvSpPr>
            </xdr:nvSpPr>
            <xdr:spPr>
              <a:xfrm>
                <a:off x="5077776" y="4312574"/>
                <a:ext cx="1141096"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FEE4D60-7EAC-4FC2-A49F-F4E059277A5C}" type="TxLink">
                  <a:rPr lang="en-US" sz="1100" b="0" i="0" u="none" strike="noStrike">
                    <a:solidFill>
                      <a:sysClr val="windowText" lastClr="000000"/>
                    </a:solidFill>
                    <a:effectLst/>
                    <a:latin typeface="Aptos Narrow"/>
                    <a:ea typeface="+mn-ea"/>
                    <a:cs typeface="+mn-cs"/>
                  </a:rPr>
                  <a:pPr marL="0" indent="0" algn="ctr"/>
                  <a:t>2,369.17 MW</a:t>
                </a:fld>
                <a:endParaRPr lang="en-CA" sz="1100" b="0" i="0">
                  <a:solidFill>
                    <a:sysClr val="windowText" lastClr="000000"/>
                  </a:solidFill>
                  <a:effectLst/>
                  <a:latin typeface="+mn-lt"/>
                  <a:ea typeface="+mn-ea"/>
                  <a:cs typeface="+mn-cs"/>
                </a:endParaRPr>
              </a:p>
            </xdr:txBody>
          </xdr:sp>
          <xdr:sp macro="" textlink="'Data - ISO vs Data Centers'!$E$5">
            <xdr:nvSpPr>
              <xdr:cNvPr id="283" name="Rectangle 282">
                <a:extLst>
                  <a:ext uri="{FF2B5EF4-FFF2-40B4-BE49-F238E27FC236}">
                    <a16:creationId xmlns:a16="http://schemas.microsoft.com/office/drawing/2014/main" id="{BCA122A6-BE76-2B3C-27CC-977CC4AE1F94}"/>
                  </a:ext>
                </a:extLst>
              </xdr:cNvPr>
              <xdr:cNvSpPr>
                <a:spLocks noChangeAspect="1"/>
              </xdr:cNvSpPr>
            </xdr:nvSpPr>
            <xdr:spPr>
              <a:xfrm>
                <a:off x="5077301" y="4719837"/>
                <a:ext cx="1144922" cy="2857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47EB01-3C83-456E-90F9-8AB1A7C3B6DD}" type="TxLink">
                  <a:rPr lang="en-US" sz="1100" b="0" i="0" u="none" strike="noStrike">
                    <a:solidFill>
                      <a:sysClr val="windowText" lastClr="000000"/>
                    </a:solidFill>
                    <a:effectLst/>
                    <a:latin typeface="Aptos Narrow"/>
                    <a:ea typeface="+mn-ea"/>
                    <a:cs typeface="+mn-cs"/>
                  </a:rPr>
                  <a:pPr marL="0" indent="0" algn="ctr"/>
                  <a:t>7.2%</a:t>
                </a:fld>
                <a:endParaRPr lang="en-CA" sz="1100" b="0" i="0">
                  <a:solidFill>
                    <a:sysClr val="windowText" lastClr="000000"/>
                  </a:solidFill>
                  <a:effectLst/>
                  <a:latin typeface="+mn-lt"/>
                  <a:ea typeface="+mn-ea"/>
                  <a:cs typeface="+mn-cs"/>
                </a:endParaRPr>
              </a:p>
            </xdr:txBody>
          </xdr:sp>
          <xdr:sp macro="" textlink="">
            <xdr:nvSpPr>
              <xdr:cNvPr id="284" name="Rectangle 283">
                <a:extLst>
                  <a:ext uri="{FF2B5EF4-FFF2-40B4-BE49-F238E27FC236}">
                    <a16:creationId xmlns:a16="http://schemas.microsoft.com/office/drawing/2014/main" id="{D039DD6C-3549-C9D3-C570-45CFDFF1EEB5}"/>
                  </a:ext>
                </a:extLst>
              </xdr:cNvPr>
              <xdr:cNvSpPr/>
            </xdr:nvSpPr>
            <xdr:spPr>
              <a:xfrm>
                <a:off x="3922387" y="3372335"/>
                <a:ext cx="2299347" cy="4956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50" b="1" i="0">
                    <a:solidFill>
                      <a:sysClr val="windowText" lastClr="000000"/>
                    </a:solidFill>
                    <a:effectLst/>
                    <a:latin typeface="+mn-lt"/>
                    <a:ea typeface="+mn-ea"/>
                    <a:cs typeface="+mn-cs"/>
                  </a:rPr>
                  <a:t>CALIFORNIA INDEPENDENT SYSTEM OPERATOR (CAISO)</a:t>
                </a:r>
              </a:p>
            </xdr:txBody>
          </xdr:sp>
          <xdr:sp macro="" textlink="">
            <xdr:nvSpPr>
              <xdr:cNvPr id="285" name="Rectangle 284">
                <a:extLst>
                  <a:ext uri="{FF2B5EF4-FFF2-40B4-BE49-F238E27FC236}">
                    <a16:creationId xmlns:a16="http://schemas.microsoft.com/office/drawing/2014/main" id="{7AB84D9E-8543-0325-D7F4-1A5A981CDA4A}"/>
                  </a:ext>
                </a:extLst>
              </xdr:cNvPr>
              <xdr:cNvSpPr/>
            </xdr:nvSpPr>
            <xdr:spPr>
              <a:xfrm>
                <a:off x="3920490" y="3857790"/>
                <a:ext cx="1157293" cy="4676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50" b="0" i="0">
                    <a:solidFill>
                      <a:sysClr val="windowText" lastClr="000000"/>
                    </a:solidFill>
                    <a:effectLst/>
                    <a:latin typeface="+mn-lt"/>
                    <a:ea typeface="+mn-ea"/>
                    <a:cs typeface="+mn-cs"/>
                  </a:rPr>
                  <a:t>ISO/RTO</a:t>
                </a:r>
                <a:r>
                  <a:rPr lang="en-US" sz="1050" b="0" i="0" baseline="0">
                    <a:solidFill>
                      <a:sysClr val="windowText" lastClr="000000"/>
                    </a:solidFill>
                    <a:effectLst/>
                    <a:latin typeface="+mn-lt"/>
                    <a:ea typeface="+mn-ea"/>
                    <a:cs typeface="+mn-cs"/>
                  </a:rPr>
                  <a:t> Energy Demand</a:t>
                </a:r>
                <a:endParaRPr lang="en-US" sz="1050" b="0" i="0">
                  <a:solidFill>
                    <a:sysClr val="windowText" lastClr="000000"/>
                  </a:solidFill>
                  <a:effectLst/>
                  <a:latin typeface="+mn-lt"/>
                  <a:ea typeface="+mn-ea"/>
                  <a:cs typeface="+mn-cs"/>
                </a:endParaRPr>
              </a:p>
            </xdr:txBody>
          </xdr:sp>
          <xdr:sp macro="" textlink="">
            <xdr:nvSpPr>
              <xdr:cNvPr id="286" name="Rectangle 285">
                <a:extLst>
                  <a:ext uri="{FF2B5EF4-FFF2-40B4-BE49-F238E27FC236}">
                    <a16:creationId xmlns:a16="http://schemas.microsoft.com/office/drawing/2014/main" id="{63EDCD9C-D033-0498-2917-D1E2623C6BA6}"/>
                  </a:ext>
                </a:extLst>
              </xdr:cNvPr>
              <xdr:cNvSpPr/>
            </xdr:nvSpPr>
            <xdr:spPr>
              <a:xfrm>
                <a:off x="3920490" y="4264941"/>
                <a:ext cx="1157301" cy="5015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50" b="0" i="0">
                    <a:solidFill>
                      <a:sysClr val="windowText" lastClr="000000"/>
                    </a:solidFill>
                    <a:effectLst/>
                    <a:latin typeface="+mn-lt"/>
                    <a:ea typeface="+mn-ea"/>
                    <a:cs typeface="+mn-cs"/>
                  </a:rPr>
                  <a:t>Data Centers Capacity</a:t>
                </a:r>
              </a:p>
            </xdr:txBody>
          </xdr:sp>
          <xdr:sp macro="" textlink="">
            <xdr:nvSpPr>
              <xdr:cNvPr id="287" name="Rectangle 286">
                <a:extLst>
                  <a:ext uri="{FF2B5EF4-FFF2-40B4-BE49-F238E27FC236}">
                    <a16:creationId xmlns:a16="http://schemas.microsoft.com/office/drawing/2014/main" id="{628E4E58-99B1-951E-A474-60EA7286662F}"/>
                  </a:ext>
                </a:extLst>
              </xdr:cNvPr>
              <xdr:cNvSpPr/>
            </xdr:nvSpPr>
            <xdr:spPr>
              <a:xfrm>
                <a:off x="3922387" y="4721526"/>
                <a:ext cx="1151602" cy="284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50" b="0" i="0">
                    <a:solidFill>
                      <a:sysClr val="windowText" lastClr="000000"/>
                    </a:solidFill>
                    <a:effectLst/>
                    <a:latin typeface="+mn-lt"/>
                    <a:ea typeface="+mn-ea"/>
                    <a:cs typeface="+mn-cs"/>
                  </a:rPr>
                  <a:t>% Coverage</a:t>
                </a:r>
              </a:p>
            </xdr:txBody>
          </xdr:sp>
        </xdr:grpSp>
        <xdr:cxnSp macro="">
          <xdr:nvCxnSpPr>
            <xdr:cNvPr id="280" name="Straight Connector 279">
              <a:extLst>
                <a:ext uri="{FF2B5EF4-FFF2-40B4-BE49-F238E27FC236}">
                  <a16:creationId xmlns:a16="http://schemas.microsoft.com/office/drawing/2014/main" id="{98D2F7B4-20DB-3F48-8816-B4012F5553EB}"/>
                </a:ext>
              </a:extLst>
            </xdr:cNvPr>
            <xdr:cNvCxnSpPr/>
          </xdr:nvCxnSpPr>
          <xdr:spPr>
            <a:xfrm>
              <a:off x="931545" y="3890761"/>
              <a:ext cx="2407920" cy="1906"/>
            </a:xfrm>
            <a:prstGeom prst="line">
              <a:avLst/>
            </a:prstGeom>
            <a:solidFill>
              <a:srgbClr val="01516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cxnSp>
      </xdr:grpSp>
      <xdr:grpSp>
        <xdr:nvGrpSpPr>
          <xdr:cNvPr id="205" name="Group 204">
            <a:extLst>
              <a:ext uri="{FF2B5EF4-FFF2-40B4-BE49-F238E27FC236}">
                <a16:creationId xmlns:a16="http://schemas.microsoft.com/office/drawing/2014/main" id="{6973F802-2C7E-9057-2795-6BA63E75B06C}"/>
              </a:ext>
            </a:extLst>
          </xdr:cNvPr>
          <xdr:cNvGrpSpPr/>
        </xdr:nvGrpSpPr>
        <xdr:grpSpPr>
          <a:xfrm>
            <a:off x="16118830" y="6125052"/>
            <a:ext cx="2357425" cy="1569183"/>
            <a:chOff x="929641" y="3530202"/>
            <a:chExt cx="2409824" cy="1678305"/>
          </a:xfrm>
        </xdr:grpSpPr>
        <xdr:sp macro="" textlink="">
          <xdr:nvSpPr>
            <xdr:cNvPr id="268" name="Rectangle: Rounded Corners 267">
              <a:extLst>
                <a:ext uri="{FF2B5EF4-FFF2-40B4-BE49-F238E27FC236}">
                  <a16:creationId xmlns:a16="http://schemas.microsoft.com/office/drawing/2014/main" id="{C0D90C63-6773-8650-FF56-C498BA827E15}"/>
                </a:ext>
              </a:extLst>
            </xdr:cNvPr>
            <xdr:cNvSpPr/>
          </xdr:nvSpPr>
          <xdr:spPr>
            <a:xfrm>
              <a:off x="929641" y="3530202"/>
              <a:ext cx="2404109" cy="1678305"/>
            </a:xfrm>
            <a:prstGeom prst="roundRect">
              <a:avLst>
                <a:gd name="adj" fmla="val 5012"/>
              </a:avLst>
            </a:prstGeom>
            <a:solidFill>
              <a:srgbClr val="D6EEEC"/>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050">
                <a:solidFill>
                  <a:schemeClr val="bg1"/>
                </a:solidFill>
                <a:latin typeface="+mn-lt"/>
                <a:ea typeface="+mn-ea"/>
                <a:cs typeface="+mn-cs"/>
              </a:endParaRPr>
            </a:p>
          </xdr:txBody>
        </xdr:sp>
        <xdr:grpSp>
          <xdr:nvGrpSpPr>
            <xdr:cNvPr id="269" name="Group 268">
              <a:extLst>
                <a:ext uri="{FF2B5EF4-FFF2-40B4-BE49-F238E27FC236}">
                  <a16:creationId xmlns:a16="http://schemas.microsoft.com/office/drawing/2014/main" id="{0F2CDAD7-A2C4-B2AB-35AB-6ED11EFD54ED}"/>
                </a:ext>
              </a:extLst>
            </xdr:cNvPr>
            <xdr:cNvGrpSpPr/>
          </xdr:nvGrpSpPr>
          <xdr:grpSpPr>
            <a:xfrm>
              <a:off x="986790" y="3534628"/>
              <a:ext cx="2301733" cy="1661201"/>
              <a:chOff x="3920490" y="3519492"/>
              <a:chExt cx="2301733" cy="1653040"/>
            </a:xfrm>
            <a:noFill/>
          </xdr:grpSpPr>
          <xdr:sp macro="" textlink="'Data - ISO vs Data Centers'!$C$6">
            <xdr:nvSpPr>
              <xdr:cNvPr id="271" name="Rectangle 270">
                <a:extLst>
                  <a:ext uri="{FF2B5EF4-FFF2-40B4-BE49-F238E27FC236}">
                    <a16:creationId xmlns:a16="http://schemas.microsoft.com/office/drawing/2014/main" id="{C7916E5C-BA39-DE36-9861-9C37D0E74C55}"/>
                  </a:ext>
                </a:extLst>
              </xdr:cNvPr>
              <xdr:cNvSpPr>
                <a:spLocks noChangeAspect="1"/>
              </xdr:cNvSpPr>
            </xdr:nvSpPr>
            <xdr:spPr>
              <a:xfrm>
                <a:off x="5073966" y="4029858"/>
                <a:ext cx="1147768" cy="379742"/>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440ADE-6053-485F-A33E-387A8222EA05}" type="TxLink">
                  <a:rPr lang="en-US" sz="1100" b="0" i="0" u="none" strike="noStrike" kern="1200">
                    <a:solidFill>
                      <a:sysClr val="windowText" lastClr="000000"/>
                    </a:solidFill>
                    <a:latin typeface="Aptos Narrow"/>
                  </a:rPr>
                  <a:pPr algn="ctr"/>
                  <a:t>70,928.54 MW</a:t>
                </a:fld>
                <a:endParaRPr lang="en-CA" sz="1100" kern="1200">
                  <a:solidFill>
                    <a:sysClr val="windowText" lastClr="000000"/>
                  </a:solidFill>
                </a:endParaRPr>
              </a:p>
            </xdr:txBody>
          </xdr:sp>
          <xdr:sp macro="" textlink="'Data - ISO vs Data Centers'!$D$6">
            <xdr:nvSpPr>
              <xdr:cNvPr id="272" name="Rectangle 271">
                <a:extLst>
                  <a:ext uri="{FF2B5EF4-FFF2-40B4-BE49-F238E27FC236}">
                    <a16:creationId xmlns:a16="http://schemas.microsoft.com/office/drawing/2014/main" id="{0CBA9D3C-4E88-BE99-F8FC-CD68FBA94010}"/>
                  </a:ext>
                </a:extLst>
              </xdr:cNvPr>
              <xdr:cNvSpPr>
                <a:spLocks noChangeAspect="1"/>
              </xdr:cNvSpPr>
            </xdr:nvSpPr>
            <xdr:spPr>
              <a:xfrm>
                <a:off x="5077776" y="4459596"/>
                <a:ext cx="1141096" cy="38100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5A3321-701F-4315-BDD8-BF39F95B10FF}" type="TxLink">
                  <a:rPr lang="en-US" sz="1100" b="0" i="0" u="none" strike="noStrike" kern="1200">
                    <a:solidFill>
                      <a:sysClr val="windowText" lastClr="000000"/>
                    </a:solidFill>
                    <a:latin typeface="Aptos Narrow"/>
                  </a:rPr>
                  <a:pPr algn="ctr"/>
                  <a:t>4,639.38 MW</a:t>
                </a:fld>
                <a:endParaRPr lang="en-CA" sz="1100" kern="1200">
                  <a:solidFill>
                    <a:sysClr val="windowText" lastClr="000000"/>
                  </a:solidFill>
                </a:endParaRPr>
              </a:p>
            </xdr:txBody>
          </xdr:sp>
          <xdr:sp macro="" textlink="'Data - ISO vs Data Centers'!$E$6">
            <xdr:nvSpPr>
              <xdr:cNvPr id="273" name="Rectangle 272">
                <a:extLst>
                  <a:ext uri="{FF2B5EF4-FFF2-40B4-BE49-F238E27FC236}">
                    <a16:creationId xmlns:a16="http://schemas.microsoft.com/office/drawing/2014/main" id="{D9BC215E-E7C1-672B-73F3-DE9406444C4E}"/>
                  </a:ext>
                </a:extLst>
              </xdr:cNvPr>
              <xdr:cNvSpPr>
                <a:spLocks noChangeAspect="1"/>
              </xdr:cNvSpPr>
            </xdr:nvSpPr>
            <xdr:spPr>
              <a:xfrm>
                <a:off x="5077301" y="4886782"/>
                <a:ext cx="1144922" cy="28575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35DA81-0FEB-4293-8AAA-70B1384D761F}" type="TxLink">
                  <a:rPr lang="en-US" sz="1100" b="0" i="0" u="none" strike="noStrike" kern="1200">
                    <a:solidFill>
                      <a:sysClr val="windowText" lastClr="000000"/>
                    </a:solidFill>
                    <a:latin typeface="Aptos Narrow"/>
                  </a:rPr>
                  <a:pPr algn="ctr"/>
                  <a:t>6.5%</a:t>
                </a:fld>
                <a:endParaRPr lang="en-CA" sz="1100" kern="1200">
                  <a:solidFill>
                    <a:sysClr val="windowText" lastClr="000000"/>
                  </a:solidFill>
                </a:endParaRPr>
              </a:p>
            </xdr:txBody>
          </xdr:sp>
          <xdr:sp macro="" textlink="">
            <xdr:nvSpPr>
              <xdr:cNvPr id="274" name="Rectangle 273">
                <a:extLst>
                  <a:ext uri="{FF2B5EF4-FFF2-40B4-BE49-F238E27FC236}">
                    <a16:creationId xmlns:a16="http://schemas.microsoft.com/office/drawing/2014/main" id="{843A6CD1-E368-22CB-3F93-BE43A56C74B6}"/>
                  </a:ext>
                </a:extLst>
              </xdr:cNvPr>
              <xdr:cNvSpPr/>
            </xdr:nvSpPr>
            <xdr:spPr>
              <a:xfrm>
                <a:off x="3922387" y="3519492"/>
                <a:ext cx="2299347" cy="495614"/>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50" b="1" kern="1200">
                    <a:solidFill>
                      <a:sysClr val="windowText" lastClr="000000"/>
                    </a:solidFill>
                  </a:rPr>
                  <a:t>ELECTRIC RELIABILITY COUNCIL OF TEXAS (ERCOT)</a:t>
                </a:r>
              </a:p>
            </xdr:txBody>
          </xdr:sp>
          <xdr:sp macro="" textlink="">
            <xdr:nvSpPr>
              <xdr:cNvPr id="275" name="Rectangle 274">
                <a:extLst>
                  <a:ext uri="{FF2B5EF4-FFF2-40B4-BE49-F238E27FC236}">
                    <a16:creationId xmlns:a16="http://schemas.microsoft.com/office/drawing/2014/main" id="{51F31976-8341-0808-827C-37334AE43EC6}"/>
                  </a:ext>
                </a:extLst>
              </xdr:cNvPr>
              <xdr:cNvSpPr/>
            </xdr:nvSpPr>
            <xdr:spPr>
              <a:xfrm>
                <a:off x="3934404" y="4023881"/>
                <a:ext cx="1157293" cy="444689"/>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ISO/RTO</a:t>
                </a:r>
                <a:r>
                  <a:rPr lang="en-US" sz="1050" b="0" i="0" u="none" strike="noStrike" kern="1200" baseline="0">
                    <a:solidFill>
                      <a:sysClr val="windowText" lastClr="000000"/>
                    </a:solidFill>
                    <a:latin typeface="Aptos Narrow"/>
                  </a:rPr>
                  <a:t> Energy Demand</a:t>
                </a:r>
                <a:endParaRPr lang="en-US" sz="1050" b="0" i="0" u="none" strike="noStrike" kern="1200">
                  <a:solidFill>
                    <a:sysClr val="windowText" lastClr="000000"/>
                  </a:solidFill>
                  <a:latin typeface="Aptos Narrow"/>
                </a:endParaRPr>
              </a:p>
            </xdr:txBody>
          </xdr:sp>
          <xdr:sp macro="" textlink="">
            <xdr:nvSpPr>
              <xdr:cNvPr id="276" name="Rectangle 275">
                <a:extLst>
                  <a:ext uri="{FF2B5EF4-FFF2-40B4-BE49-F238E27FC236}">
                    <a16:creationId xmlns:a16="http://schemas.microsoft.com/office/drawing/2014/main" id="{19C8233E-1B80-59FC-FFE0-7B810766F53F}"/>
                  </a:ext>
                </a:extLst>
              </xdr:cNvPr>
              <xdr:cNvSpPr/>
            </xdr:nvSpPr>
            <xdr:spPr>
              <a:xfrm>
                <a:off x="3920490" y="4431103"/>
                <a:ext cx="1157301" cy="462696"/>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Data Centers Capacity</a:t>
                </a:r>
              </a:p>
            </xdr:txBody>
          </xdr:sp>
          <xdr:sp macro="" textlink="">
            <xdr:nvSpPr>
              <xdr:cNvPr id="277" name="Rectangle 276">
                <a:extLst>
                  <a:ext uri="{FF2B5EF4-FFF2-40B4-BE49-F238E27FC236}">
                    <a16:creationId xmlns:a16="http://schemas.microsoft.com/office/drawing/2014/main" id="{EEF9A7AB-26DC-FF63-FB86-5BE875846E26}"/>
                  </a:ext>
                </a:extLst>
              </xdr:cNvPr>
              <xdr:cNvSpPr/>
            </xdr:nvSpPr>
            <xdr:spPr>
              <a:xfrm>
                <a:off x="3922387" y="4888470"/>
                <a:ext cx="1151602" cy="284061"/>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mn-lt"/>
                  </a:rPr>
                  <a:t>% Coverage</a:t>
                </a:r>
              </a:p>
            </xdr:txBody>
          </xdr:sp>
        </xdr:grpSp>
        <xdr:cxnSp macro="">
          <xdr:nvCxnSpPr>
            <xdr:cNvPr id="270" name="Straight Connector 269">
              <a:extLst>
                <a:ext uri="{FF2B5EF4-FFF2-40B4-BE49-F238E27FC236}">
                  <a16:creationId xmlns:a16="http://schemas.microsoft.com/office/drawing/2014/main" id="{A6172FDD-A001-EFC0-D007-9C4999FF6996}"/>
                </a:ext>
              </a:extLst>
            </xdr:cNvPr>
            <xdr:cNvCxnSpPr/>
          </xdr:nvCxnSpPr>
          <xdr:spPr>
            <a:xfrm>
              <a:off x="931545" y="4038600"/>
              <a:ext cx="2407920" cy="1905"/>
            </a:xfrm>
            <a:prstGeom prst="line">
              <a:avLst/>
            </a:prstGeom>
            <a:ln w="1905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nvGrpSpPr>
          <xdr:cNvPr id="206" name="Group 205">
            <a:extLst>
              <a:ext uri="{FF2B5EF4-FFF2-40B4-BE49-F238E27FC236}">
                <a16:creationId xmlns:a16="http://schemas.microsoft.com/office/drawing/2014/main" id="{4CC0934D-E3BF-D7A7-F480-36DBB693A97C}"/>
              </a:ext>
            </a:extLst>
          </xdr:cNvPr>
          <xdr:cNvGrpSpPr/>
        </xdr:nvGrpSpPr>
        <xdr:grpSpPr>
          <a:xfrm>
            <a:off x="21470553" y="274307"/>
            <a:ext cx="2360739" cy="1553706"/>
            <a:chOff x="929641" y="3521523"/>
            <a:chExt cx="2409824" cy="1678305"/>
          </a:xfrm>
        </xdr:grpSpPr>
        <xdr:sp macro="" textlink="">
          <xdr:nvSpPr>
            <xdr:cNvPr id="258" name="Rectangle: Rounded Corners 257">
              <a:extLst>
                <a:ext uri="{FF2B5EF4-FFF2-40B4-BE49-F238E27FC236}">
                  <a16:creationId xmlns:a16="http://schemas.microsoft.com/office/drawing/2014/main" id="{B81AD078-2D4A-AF5E-4462-A04DCAD6CCA8}"/>
                </a:ext>
              </a:extLst>
            </xdr:cNvPr>
            <xdr:cNvSpPr/>
          </xdr:nvSpPr>
          <xdr:spPr>
            <a:xfrm>
              <a:off x="929641" y="3521523"/>
              <a:ext cx="2404109" cy="1678305"/>
            </a:xfrm>
            <a:prstGeom prst="roundRect">
              <a:avLst>
                <a:gd name="adj" fmla="val 3676"/>
              </a:avLst>
            </a:prstGeom>
            <a:solidFill>
              <a:srgbClr val="D6EEEC"/>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050">
                <a:solidFill>
                  <a:schemeClr val="bg1"/>
                </a:solidFill>
                <a:latin typeface="+mn-lt"/>
                <a:ea typeface="+mn-ea"/>
                <a:cs typeface="+mn-cs"/>
              </a:endParaRPr>
            </a:p>
          </xdr:txBody>
        </xdr:sp>
        <xdr:grpSp>
          <xdr:nvGrpSpPr>
            <xdr:cNvPr id="259" name="Group 258">
              <a:extLst>
                <a:ext uri="{FF2B5EF4-FFF2-40B4-BE49-F238E27FC236}">
                  <a16:creationId xmlns:a16="http://schemas.microsoft.com/office/drawing/2014/main" id="{51D10CD2-E3ED-F090-B45C-27379B95BA72}"/>
                </a:ext>
              </a:extLst>
            </xdr:cNvPr>
            <xdr:cNvGrpSpPr/>
          </xdr:nvGrpSpPr>
          <xdr:grpSpPr>
            <a:xfrm>
              <a:off x="986790" y="3534432"/>
              <a:ext cx="2301733" cy="1611564"/>
              <a:chOff x="3920490" y="3519292"/>
              <a:chExt cx="2301733" cy="1603644"/>
            </a:xfrm>
            <a:noFill/>
          </xdr:grpSpPr>
          <xdr:sp macro="" textlink="'Data - ISO vs Data Centers'!$C$7">
            <xdr:nvSpPr>
              <xdr:cNvPr id="261" name="Rectangle 260">
                <a:extLst>
                  <a:ext uri="{FF2B5EF4-FFF2-40B4-BE49-F238E27FC236}">
                    <a16:creationId xmlns:a16="http://schemas.microsoft.com/office/drawing/2014/main" id="{FC27800B-6953-2D4E-99E0-89CC309FE923}"/>
                  </a:ext>
                </a:extLst>
              </xdr:cNvPr>
              <xdr:cNvSpPr/>
            </xdr:nvSpPr>
            <xdr:spPr>
              <a:xfrm>
                <a:off x="5073966" y="4019661"/>
                <a:ext cx="1147768" cy="379743"/>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29DF27-0175-4C9A-B01A-1DBDE7BF74AA}" type="TxLink">
                  <a:rPr lang="en-US" sz="1100" b="0" i="0" u="none" strike="noStrike" kern="1200">
                    <a:solidFill>
                      <a:sysClr val="windowText" lastClr="000000"/>
                    </a:solidFill>
                    <a:latin typeface="Aptos Narrow"/>
                  </a:rPr>
                  <a:pPr algn="ctr"/>
                  <a:t>88,382.67 MW</a:t>
                </a:fld>
                <a:endParaRPr lang="en-CA" sz="1100" kern="1200">
                  <a:solidFill>
                    <a:sysClr val="windowText" lastClr="000000"/>
                  </a:solidFill>
                </a:endParaRPr>
              </a:p>
            </xdr:txBody>
          </xdr:sp>
          <xdr:sp macro="" textlink="'Data - ISO vs Data Centers'!$D$7">
            <xdr:nvSpPr>
              <xdr:cNvPr id="262" name="Rectangle 261">
                <a:extLst>
                  <a:ext uri="{FF2B5EF4-FFF2-40B4-BE49-F238E27FC236}">
                    <a16:creationId xmlns:a16="http://schemas.microsoft.com/office/drawing/2014/main" id="{6FC17DAD-3A61-6CCF-B1E2-3585B65CABFC}"/>
                  </a:ext>
                </a:extLst>
              </xdr:cNvPr>
              <xdr:cNvSpPr/>
            </xdr:nvSpPr>
            <xdr:spPr>
              <a:xfrm>
                <a:off x="5077776" y="4419600"/>
                <a:ext cx="1141096" cy="38100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418576-44A7-4FFD-A37D-5032910626F2}" type="TxLink">
                  <a:rPr lang="en-US" sz="1100" b="0" i="0" u="none" strike="noStrike" kern="1200">
                    <a:solidFill>
                      <a:sysClr val="windowText" lastClr="000000"/>
                    </a:solidFill>
                    <a:latin typeface="Aptos Narrow"/>
                  </a:rPr>
                  <a:pPr algn="ctr"/>
                  <a:t>4,700.77 MW</a:t>
                </a:fld>
                <a:endParaRPr lang="en-CA" sz="1100" kern="1200">
                  <a:solidFill>
                    <a:sysClr val="windowText" lastClr="000000"/>
                  </a:solidFill>
                </a:endParaRPr>
              </a:p>
            </xdr:txBody>
          </xdr:sp>
          <xdr:sp macro="" textlink="'Data - ISO vs Data Centers'!$E$7">
            <xdr:nvSpPr>
              <xdr:cNvPr id="263" name="Rectangle 262">
                <a:extLst>
                  <a:ext uri="{FF2B5EF4-FFF2-40B4-BE49-F238E27FC236}">
                    <a16:creationId xmlns:a16="http://schemas.microsoft.com/office/drawing/2014/main" id="{7101A680-7BD5-0878-16AE-68282E5F2772}"/>
                  </a:ext>
                </a:extLst>
              </xdr:cNvPr>
              <xdr:cNvSpPr/>
            </xdr:nvSpPr>
            <xdr:spPr>
              <a:xfrm>
                <a:off x="5077301" y="4837186"/>
                <a:ext cx="1144922" cy="28575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5849FC-9B34-479E-BAD2-DAD47E3989A9}" type="TxLink">
                  <a:rPr lang="en-US" sz="1100" b="0" i="0" u="none" strike="noStrike" kern="1200">
                    <a:solidFill>
                      <a:sysClr val="windowText" lastClr="000000"/>
                    </a:solidFill>
                    <a:latin typeface="Aptos Narrow"/>
                  </a:rPr>
                  <a:pPr algn="ctr"/>
                  <a:t>5.3%</a:t>
                </a:fld>
                <a:endParaRPr lang="en-CA" sz="1100" kern="1200">
                  <a:solidFill>
                    <a:sysClr val="windowText" lastClr="000000"/>
                  </a:solidFill>
                </a:endParaRPr>
              </a:p>
            </xdr:txBody>
          </xdr:sp>
          <xdr:sp macro="" textlink="">
            <xdr:nvSpPr>
              <xdr:cNvPr id="264" name="Rectangle 263">
                <a:extLst>
                  <a:ext uri="{FF2B5EF4-FFF2-40B4-BE49-F238E27FC236}">
                    <a16:creationId xmlns:a16="http://schemas.microsoft.com/office/drawing/2014/main" id="{FE68348B-1D68-A0F6-311C-6962E62EB307}"/>
                  </a:ext>
                </a:extLst>
              </xdr:cNvPr>
              <xdr:cNvSpPr/>
            </xdr:nvSpPr>
            <xdr:spPr>
              <a:xfrm>
                <a:off x="3922387" y="3519292"/>
                <a:ext cx="2299347" cy="495614"/>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50" b="1" kern="1200">
                    <a:solidFill>
                      <a:sysClr val="windowText" lastClr="000000"/>
                    </a:solidFill>
                  </a:rPr>
                  <a:t>INDEPENDENT SYSTEM OPERATOR - NEW ENGLAND (ISO-NE)</a:t>
                </a:r>
              </a:p>
            </xdr:txBody>
          </xdr:sp>
          <xdr:sp macro="" textlink="">
            <xdr:nvSpPr>
              <xdr:cNvPr id="265" name="Rectangle 264">
                <a:extLst>
                  <a:ext uri="{FF2B5EF4-FFF2-40B4-BE49-F238E27FC236}">
                    <a16:creationId xmlns:a16="http://schemas.microsoft.com/office/drawing/2014/main" id="{879196A4-69EF-1521-F092-8EC740E5117B}"/>
                  </a:ext>
                </a:extLst>
              </xdr:cNvPr>
              <xdr:cNvSpPr/>
            </xdr:nvSpPr>
            <xdr:spPr>
              <a:xfrm>
                <a:off x="3920490" y="3999462"/>
                <a:ext cx="1157293" cy="472706"/>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ISO/RTO</a:t>
                </a:r>
                <a:r>
                  <a:rPr lang="en-US" sz="1050" b="0" i="0" u="none" strike="noStrike" kern="1200" baseline="0">
                    <a:solidFill>
                      <a:sysClr val="windowText" lastClr="000000"/>
                    </a:solidFill>
                    <a:latin typeface="Aptos Narrow"/>
                  </a:rPr>
                  <a:t> Energy Demand</a:t>
                </a:r>
                <a:endParaRPr lang="en-US" sz="1050" b="0" i="0" u="none" strike="noStrike" kern="1200">
                  <a:solidFill>
                    <a:sysClr val="windowText" lastClr="000000"/>
                  </a:solidFill>
                  <a:latin typeface="Aptos Narrow"/>
                </a:endParaRPr>
              </a:p>
            </xdr:txBody>
          </xdr:sp>
          <xdr:sp macro="" textlink="">
            <xdr:nvSpPr>
              <xdr:cNvPr id="266" name="Rectangle 265">
                <a:extLst>
                  <a:ext uri="{FF2B5EF4-FFF2-40B4-BE49-F238E27FC236}">
                    <a16:creationId xmlns:a16="http://schemas.microsoft.com/office/drawing/2014/main" id="{9D66BAFE-2FF0-2128-820A-A5419DD5649C}"/>
                  </a:ext>
                </a:extLst>
              </xdr:cNvPr>
              <xdr:cNvSpPr/>
            </xdr:nvSpPr>
            <xdr:spPr>
              <a:xfrm>
                <a:off x="3920490" y="4403906"/>
                <a:ext cx="1157301" cy="462111"/>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Data Centers  Capacity</a:t>
                </a:r>
              </a:p>
            </xdr:txBody>
          </xdr:sp>
          <xdr:sp macro="" textlink="">
            <xdr:nvSpPr>
              <xdr:cNvPr id="267" name="Rectangle 266">
                <a:extLst>
                  <a:ext uri="{FF2B5EF4-FFF2-40B4-BE49-F238E27FC236}">
                    <a16:creationId xmlns:a16="http://schemas.microsoft.com/office/drawing/2014/main" id="{08ABBC6E-41F4-6BD5-52AB-901F611C0056}"/>
                  </a:ext>
                </a:extLst>
              </xdr:cNvPr>
              <xdr:cNvSpPr/>
            </xdr:nvSpPr>
            <xdr:spPr>
              <a:xfrm>
                <a:off x="3922387" y="4838873"/>
                <a:ext cx="1151602" cy="28406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mn-lt"/>
                  </a:rPr>
                  <a:t>% Coverage</a:t>
                </a:r>
              </a:p>
            </xdr:txBody>
          </xdr:sp>
        </xdr:grpSp>
        <xdr:cxnSp macro="">
          <xdr:nvCxnSpPr>
            <xdr:cNvPr id="260" name="Straight Connector 259">
              <a:extLst>
                <a:ext uri="{FF2B5EF4-FFF2-40B4-BE49-F238E27FC236}">
                  <a16:creationId xmlns:a16="http://schemas.microsoft.com/office/drawing/2014/main" id="{3C6B6162-9F89-8192-5B25-B20EA29A6071}"/>
                </a:ext>
              </a:extLst>
            </xdr:cNvPr>
            <xdr:cNvCxnSpPr/>
          </xdr:nvCxnSpPr>
          <xdr:spPr>
            <a:xfrm>
              <a:off x="931545" y="4038600"/>
              <a:ext cx="2407920" cy="1905"/>
            </a:xfrm>
            <a:prstGeom prst="line">
              <a:avLst/>
            </a:prstGeom>
            <a:ln w="1905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nvGrpSpPr>
          <xdr:cNvPr id="207" name="Group 206">
            <a:extLst>
              <a:ext uri="{FF2B5EF4-FFF2-40B4-BE49-F238E27FC236}">
                <a16:creationId xmlns:a16="http://schemas.microsoft.com/office/drawing/2014/main" id="{6E375CC0-B0E5-90F4-DEC5-22C12B0B1E5D}"/>
              </a:ext>
            </a:extLst>
          </xdr:cNvPr>
          <xdr:cNvGrpSpPr/>
        </xdr:nvGrpSpPr>
        <xdr:grpSpPr>
          <a:xfrm>
            <a:off x="19490548" y="5022033"/>
            <a:ext cx="2356955" cy="1570260"/>
            <a:chOff x="929641" y="3521584"/>
            <a:chExt cx="2409824" cy="1678305"/>
          </a:xfrm>
        </xdr:grpSpPr>
        <xdr:sp macro="" textlink="">
          <xdr:nvSpPr>
            <xdr:cNvPr id="248" name="Rectangle: Rounded Corners 247">
              <a:extLst>
                <a:ext uri="{FF2B5EF4-FFF2-40B4-BE49-F238E27FC236}">
                  <a16:creationId xmlns:a16="http://schemas.microsoft.com/office/drawing/2014/main" id="{C3F92AFE-5D87-8D6B-0301-D382D89987EE}"/>
                </a:ext>
              </a:extLst>
            </xdr:cNvPr>
            <xdr:cNvSpPr/>
          </xdr:nvSpPr>
          <xdr:spPr>
            <a:xfrm>
              <a:off x="929641" y="3521584"/>
              <a:ext cx="2404109" cy="1678305"/>
            </a:xfrm>
            <a:prstGeom prst="roundRect">
              <a:avLst>
                <a:gd name="adj" fmla="val 4335"/>
              </a:avLst>
            </a:prstGeom>
            <a:solidFill>
              <a:srgbClr val="D6EEEC"/>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050">
                <a:solidFill>
                  <a:schemeClr val="bg1"/>
                </a:solidFill>
                <a:latin typeface="+mn-lt"/>
                <a:ea typeface="+mn-ea"/>
                <a:cs typeface="+mn-cs"/>
              </a:endParaRPr>
            </a:p>
          </xdr:txBody>
        </xdr:sp>
        <xdr:grpSp>
          <xdr:nvGrpSpPr>
            <xdr:cNvPr id="249" name="Group 248">
              <a:extLst>
                <a:ext uri="{FF2B5EF4-FFF2-40B4-BE49-F238E27FC236}">
                  <a16:creationId xmlns:a16="http://schemas.microsoft.com/office/drawing/2014/main" id="{82F8301D-4341-5545-5CBC-6CEBC5676C4C}"/>
                </a:ext>
              </a:extLst>
            </xdr:cNvPr>
            <xdr:cNvGrpSpPr/>
          </xdr:nvGrpSpPr>
          <xdr:grpSpPr>
            <a:xfrm>
              <a:off x="986790" y="3534640"/>
              <a:ext cx="2301733" cy="1630998"/>
              <a:chOff x="3920490" y="3519506"/>
              <a:chExt cx="2301733" cy="1622986"/>
            </a:xfrm>
            <a:noFill/>
          </xdr:grpSpPr>
          <xdr:sp macro="" textlink="'Data - ISO vs Data Centers'!$C$8">
            <xdr:nvSpPr>
              <xdr:cNvPr id="251" name="Rectangle 250">
                <a:extLst>
                  <a:ext uri="{FF2B5EF4-FFF2-40B4-BE49-F238E27FC236}">
                    <a16:creationId xmlns:a16="http://schemas.microsoft.com/office/drawing/2014/main" id="{71F95414-65DF-74BA-C8C4-A7E859430FFE}"/>
                  </a:ext>
                </a:extLst>
              </xdr:cNvPr>
              <xdr:cNvSpPr/>
            </xdr:nvSpPr>
            <xdr:spPr>
              <a:xfrm>
                <a:off x="5073966" y="4049851"/>
                <a:ext cx="1147768" cy="379742"/>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84DD17-49F3-4056-BA67-8A4110396AF1}" type="TxLink">
                  <a:rPr lang="en-US" sz="1100" b="0" i="0" u="none" strike="noStrike" kern="1200">
                    <a:solidFill>
                      <a:sysClr val="windowText" lastClr="000000"/>
                    </a:solidFill>
                    <a:latin typeface="Aptos Narrow"/>
                  </a:rPr>
                  <a:pPr algn="ctr"/>
                  <a:t>16,594.33 MW</a:t>
                </a:fld>
                <a:endParaRPr lang="en-CA" sz="1100" kern="1200">
                  <a:solidFill>
                    <a:sysClr val="windowText" lastClr="000000"/>
                  </a:solidFill>
                </a:endParaRPr>
              </a:p>
            </xdr:txBody>
          </xdr:sp>
          <xdr:sp macro="" textlink="'Data - ISO vs Data Centers'!$D$8">
            <xdr:nvSpPr>
              <xdr:cNvPr id="252" name="Rectangle 251">
                <a:extLst>
                  <a:ext uri="{FF2B5EF4-FFF2-40B4-BE49-F238E27FC236}">
                    <a16:creationId xmlns:a16="http://schemas.microsoft.com/office/drawing/2014/main" id="{B9E99D0D-BC5F-BFCC-0925-1C3C699D7C91}"/>
                  </a:ext>
                </a:extLst>
              </xdr:cNvPr>
              <xdr:cNvSpPr/>
            </xdr:nvSpPr>
            <xdr:spPr>
              <a:xfrm>
                <a:off x="5077776" y="4469561"/>
                <a:ext cx="1141096" cy="38100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77E8BB-606E-4456-9A84-5C12B9BEEFEC}" type="TxLink">
                  <a:rPr lang="en-US" sz="1100" b="0" i="0" u="none" strike="noStrike" kern="1200">
                    <a:solidFill>
                      <a:sysClr val="windowText" lastClr="000000"/>
                    </a:solidFill>
                    <a:latin typeface="Aptos Narrow"/>
                  </a:rPr>
                  <a:pPr algn="ctr"/>
                  <a:t>287.35 MW</a:t>
                </a:fld>
                <a:endParaRPr lang="en-CA" sz="1100" kern="1200">
                  <a:solidFill>
                    <a:sysClr val="windowText" lastClr="000000"/>
                  </a:solidFill>
                </a:endParaRPr>
              </a:p>
            </xdr:txBody>
          </xdr:sp>
          <xdr:sp macro="" textlink="'Data - ISO vs Data Centers'!$E$8">
            <xdr:nvSpPr>
              <xdr:cNvPr id="253" name="Rectangle 252">
                <a:extLst>
                  <a:ext uri="{FF2B5EF4-FFF2-40B4-BE49-F238E27FC236}">
                    <a16:creationId xmlns:a16="http://schemas.microsoft.com/office/drawing/2014/main" id="{D6ECD956-6895-39AE-4745-1F2E62E2C9BE}"/>
                  </a:ext>
                </a:extLst>
              </xdr:cNvPr>
              <xdr:cNvSpPr/>
            </xdr:nvSpPr>
            <xdr:spPr>
              <a:xfrm>
                <a:off x="5077301" y="4856742"/>
                <a:ext cx="1144922" cy="28575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3BE2AC-556E-4387-8B60-D530EC6B532B}" type="TxLink">
                  <a:rPr lang="en-US" sz="1100" b="0" i="0" u="none" strike="noStrike" kern="1200">
                    <a:solidFill>
                      <a:sysClr val="windowText" lastClr="000000"/>
                    </a:solidFill>
                    <a:latin typeface="Aptos Narrow"/>
                  </a:rPr>
                  <a:pPr algn="ctr"/>
                  <a:t>1.7%</a:t>
                </a:fld>
                <a:endParaRPr lang="en-CA" sz="1100" kern="1200">
                  <a:solidFill>
                    <a:sysClr val="windowText" lastClr="000000"/>
                  </a:solidFill>
                </a:endParaRPr>
              </a:p>
            </xdr:txBody>
          </xdr:sp>
          <xdr:sp macro="" textlink="">
            <xdr:nvSpPr>
              <xdr:cNvPr id="254" name="Rectangle 253">
                <a:extLst>
                  <a:ext uri="{FF2B5EF4-FFF2-40B4-BE49-F238E27FC236}">
                    <a16:creationId xmlns:a16="http://schemas.microsoft.com/office/drawing/2014/main" id="{720734A8-66B0-A0E5-19EE-52E3CD9E349F}"/>
                  </a:ext>
                </a:extLst>
              </xdr:cNvPr>
              <xdr:cNvSpPr/>
            </xdr:nvSpPr>
            <xdr:spPr>
              <a:xfrm>
                <a:off x="3922387" y="3519506"/>
                <a:ext cx="2299347" cy="495614"/>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50" b="1" kern="1200">
                    <a:solidFill>
                      <a:sysClr val="windowText" lastClr="000000"/>
                    </a:solidFill>
                  </a:rPr>
                  <a:t>MIDCONTINENT INDEPENDENT SYSTEM OPERATOR (MISO)</a:t>
                </a:r>
              </a:p>
            </xdr:txBody>
          </xdr:sp>
          <xdr:sp macro="" textlink="">
            <xdr:nvSpPr>
              <xdr:cNvPr id="255" name="Rectangle 254">
                <a:extLst>
                  <a:ext uri="{FF2B5EF4-FFF2-40B4-BE49-F238E27FC236}">
                    <a16:creationId xmlns:a16="http://schemas.microsoft.com/office/drawing/2014/main" id="{0D7D20E5-9CD2-D606-10C7-2ACCA2D0C6FB}"/>
                  </a:ext>
                </a:extLst>
              </xdr:cNvPr>
              <xdr:cNvSpPr/>
            </xdr:nvSpPr>
            <xdr:spPr>
              <a:xfrm>
                <a:off x="3920490" y="3999005"/>
                <a:ext cx="1157293" cy="486311"/>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ISO/RTO Energy Demand</a:t>
                </a:r>
              </a:p>
            </xdr:txBody>
          </xdr:sp>
          <xdr:sp macro="" textlink="">
            <xdr:nvSpPr>
              <xdr:cNvPr id="256" name="Rectangle 255">
                <a:extLst>
                  <a:ext uri="{FF2B5EF4-FFF2-40B4-BE49-F238E27FC236}">
                    <a16:creationId xmlns:a16="http://schemas.microsoft.com/office/drawing/2014/main" id="{8A9110A7-401B-0203-8121-3717B741DA70}"/>
                  </a:ext>
                </a:extLst>
              </xdr:cNvPr>
              <xdr:cNvSpPr/>
            </xdr:nvSpPr>
            <xdr:spPr>
              <a:xfrm>
                <a:off x="3920490" y="4436126"/>
                <a:ext cx="1157301" cy="451048"/>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Data Centers  Capacity</a:t>
                </a:r>
              </a:p>
            </xdr:txBody>
          </xdr:sp>
          <xdr:sp macro="" textlink="">
            <xdr:nvSpPr>
              <xdr:cNvPr id="257" name="Rectangle 256">
                <a:extLst>
                  <a:ext uri="{FF2B5EF4-FFF2-40B4-BE49-F238E27FC236}">
                    <a16:creationId xmlns:a16="http://schemas.microsoft.com/office/drawing/2014/main" id="{B85BEFE0-5570-6F61-52DC-E38E167D1A7C}"/>
                  </a:ext>
                </a:extLst>
              </xdr:cNvPr>
              <xdr:cNvSpPr/>
            </xdr:nvSpPr>
            <xdr:spPr>
              <a:xfrm>
                <a:off x="3922387" y="4858431"/>
                <a:ext cx="1151602" cy="284061"/>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mn-lt"/>
                  </a:rPr>
                  <a:t>% Coverage</a:t>
                </a:r>
              </a:p>
            </xdr:txBody>
          </xdr:sp>
        </xdr:grpSp>
        <xdr:cxnSp macro="">
          <xdr:nvCxnSpPr>
            <xdr:cNvPr id="250" name="Straight Connector 249">
              <a:extLst>
                <a:ext uri="{FF2B5EF4-FFF2-40B4-BE49-F238E27FC236}">
                  <a16:creationId xmlns:a16="http://schemas.microsoft.com/office/drawing/2014/main" id="{385174A8-A06D-B75B-5CDE-452240A6000C}"/>
                </a:ext>
              </a:extLst>
            </xdr:cNvPr>
            <xdr:cNvCxnSpPr/>
          </xdr:nvCxnSpPr>
          <xdr:spPr>
            <a:xfrm>
              <a:off x="931545" y="4038600"/>
              <a:ext cx="2407920" cy="1905"/>
            </a:xfrm>
            <a:prstGeom prst="line">
              <a:avLst/>
            </a:prstGeom>
            <a:ln w="1905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nvGrpSpPr>
          <xdr:cNvPr id="208" name="Group 207">
            <a:extLst>
              <a:ext uri="{FF2B5EF4-FFF2-40B4-BE49-F238E27FC236}">
                <a16:creationId xmlns:a16="http://schemas.microsoft.com/office/drawing/2014/main" id="{56592383-D099-85FA-2B6A-E43E9793D53E}"/>
              </a:ext>
            </a:extLst>
          </xdr:cNvPr>
          <xdr:cNvGrpSpPr/>
        </xdr:nvGrpSpPr>
        <xdr:grpSpPr>
          <a:xfrm>
            <a:off x="17795837" y="-252888"/>
            <a:ext cx="2361706" cy="1555054"/>
            <a:chOff x="910110" y="3195591"/>
            <a:chExt cx="2409824" cy="1678305"/>
          </a:xfrm>
        </xdr:grpSpPr>
        <xdr:sp macro="" textlink="">
          <xdr:nvSpPr>
            <xdr:cNvPr id="238" name="Rectangle: Rounded Corners 237">
              <a:extLst>
                <a:ext uri="{FF2B5EF4-FFF2-40B4-BE49-F238E27FC236}">
                  <a16:creationId xmlns:a16="http://schemas.microsoft.com/office/drawing/2014/main" id="{1FAF193C-E3D5-F669-75A8-8BE091479A5B}"/>
                </a:ext>
              </a:extLst>
            </xdr:cNvPr>
            <xdr:cNvSpPr/>
          </xdr:nvSpPr>
          <xdr:spPr>
            <a:xfrm>
              <a:off x="910110" y="3195591"/>
              <a:ext cx="2404109" cy="1678305"/>
            </a:xfrm>
            <a:prstGeom prst="roundRect">
              <a:avLst>
                <a:gd name="adj" fmla="val 4257"/>
              </a:avLst>
            </a:prstGeom>
            <a:solidFill>
              <a:srgbClr val="D6EEEC"/>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050">
                <a:solidFill>
                  <a:sysClr val="windowText" lastClr="000000"/>
                </a:solidFill>
                <a:latin typeface="+mn-lt"/>
                <a:ea typeface="+mn-ea"/>
                <a:cs typeface="+mn-cs"/>
              </a:endParaRPr>
            </a:p>
          </xdr:txBody>
        </xdr:sp>
        <xdr:grpSp>
          <xdr:nvGrpSpPr>
            <xdr:cNvPr id="239" name="Group 238">
              <a:extLst>
                <a:ext uri="{FF2B5EF4-FFF2-40B4-BE49-F238E27FC236}">
                  <a16:creationId xmlns:a16="http://schemas.microsoft.com/office/drawing/2014/main" id="{0FE30054-E081-5789-131C-6E2BDF5D86CE}"/>
                </a:ext>
              </a:extLst>
            </xdr:cNvPr>
            <xdr:cNvGrpSpPr/>
          </xdr:nvGrpSpPr>
          <xdr:grpSpPr>
            <a:xfrm>
              <a:off x="967259" y="3199839"/>
              <a:ext cx="2301733" cy="1641930"/>
              <a:chOff x="3900959" y="3186343"/>
              <a:chExt cx="2301733" cy="1633860"/>
            </a:xfrm>
            <a:noFill/>
          </xdr:grpSpPr>
          <xdr:sp macro="" textlink="'Data - ISO vs Data Centers'!$C$9">
            <xdr:nvSpPr>
              <xdr:cNvPr id="241" name="Rectangle 240">
                <a:extLst>
                  <a:ext uri="{FF2B5EF4-FFF2-40B4-BE49-F238E27FC236}">
                    <a16:creationId xmlns:a16="http://schemas.microsoft.com/office/drawing/2014/main" id="{02103B85-E8B7-D8B4-337C-D4DBC140EDCD}"/>
                  </a:ext>
                </a:extLst>
              </xdr:cNvPr>
              <xdr:cNvSpPr/>
            </xdr:nvSpPr>
            <xdr:spPr>
              <a:xfrm>
                <a:off x="5025138" y="3696801"/>
                <a:ext cx="1147768" cy="379742"/>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39CD80-FA74-4242-8568-89FE57F19EFD}" type="TxLink">
                  <a:rPr lang="en-US" sz="1100" b="0" i="0" u="none" strike="noStrike" kern="1200">
                    <a:solidFill>
                      <a:sysClr val="windowText" lastClr="000000"/>
                    </a:solidFill>
                    <a:latin typeface="Aptos Narrow"/>
                  </a:rPr>
                  <a:pPr algn="ctr"/>
                  <a:t>107,546.92 MW</a:t>
                </a:fld>
                <a:endParaRPr lang="en-CA" sz="1100" kern="1200">
                  <a:solidFill>
                    <a:sysClr val="windowText" lastClr="000000"/>
                  </a:solidFill>
                </a:endParaRPr>
              </a:p>
            </xdr:txBody>
          </xdr:sp>
          <xdr:sp macro="" textlink="'Data - ISO vs Data Centers'!$D$9">
            <xdr:nvSpPr>
              <xdr:cNvPr id="242" name="Rectangle 241">
                <a:extLst>
                  <a:ext uri="{FF2B5EF4-FFF2-40B4-BE49-F238E27FC236}">
                    <a16:creationId xmlns:a16="http://schemas.microsoft.com/office/drawing/2014/main" id="{023983C3-6408-0D74-C28C-1C6536422913}"/>
                  </a:ext>
                </a:extLst>
              </xdr:cNvPr>
              <xdr:cNvSpPr/>
            </xdr:nvSpPr>
            <xdr:spPr>
              <a:xfrm>
                <a:off x="5058245" y="4096724"/>
                <a:ext cx="1141096" cy="38100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928F91-97CA-424C-A1D7-DBB63830C05A}" type="TxLink">
                  <a:rPr lang="en-US" sz="1100" b="0" i="0" u="none" strike="noStrike" kern="1200">
                    <a:solidFill>
                      <a:sysClr val="windowText" lastClr="000000"/>
                    </a:solidFill>
                    <a:latin typeface="Aptos Narrow"/>
                  </a:rPr>
                  <a:pPr algn="ctr"/>
                  <a:t>18,140.57 MW</a:t>
                </a:fld>
                <a:endParaRPr lang="en-CA" sz="1100" kern="1200">
                  <a:solidFill>
                    <a:sysClr val="windowText" lastClr="000000"/>
                  </a:solidFill>
                </a:endParaRPr>
              </a:p>
            </xdr:txBody>
          </xdr:sp>
          <xdr:sp macro="" textlink="'Data - ISO vs Data Centers'!$E$9">
            <xdr:nvSpPr>
              <xdr:cNvPr id="243" name="Rectangle 242">
                <a:extLst>
                  <a:ext uri="{FF2B5EF4-FFF2-40B4-BE49-F238E27FC236}">
                    <a16:creationId xmlns:a16="http://schemas.microsoft.com/office/drawing/2014/main" id="{BD4A8E64-004A-BE0E-E995-5E8AEC07A498}"/>
                  </a:ext>
                </a:extLst>
              </xdr:cNvPr>
              <xdr:cNvSpPr/>
            </xdr:nvSpPr>
            <xdr:spPr>
              <a:xfrm>
                <a:off x="5057770" y="4524363"/>
                <a:ext cx="1144922" cy="285749"/>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9448F6-8A7C-426F-89AF-568AA8352FE1}" type="TxLink">
                  <a:rPr lang="en-US" sz="1100" b="0" i="0" u="none" strike="noStrike" kern="1200">
                    <a:solidFill>
                      <a:sysClr val="windowText" lastClr="000000"/>
                    </a:solidFill>
                    <a:latin typeface="Aptos Narrow"/>
                  </a:rPr>
                  <a:pPr algn="ctr"/>
                  <a:t>16.9%</a:t>
                </a:fld>
                <a:endParaRPr lang="en-CA" sz="1100" kern="1200">
                  <a:solidFill>
                    <a:sysClr val="windowText" lastClr="000000"/>
                  </a:solidFill>
                </a:endParaRPr>
              </a:p>
            </xdr:txBody>
          </xdr:sp>
          <xdr:sp macro="" textlink="">
            <xdr:nvSpPr>
              <xdr:cNvPr id="244" name="Rectangle 243">
                <a:extLst>
                  <a:ext uri="{FF2B5EF4-FFF2-40B4-BE49-F238E27FC236}">
                    <a16:creationId xmlns:a16="http://schemas.microsoft.com/office/drawing/2014/main" id="{05469ACB-2E62-32E7-2A2E-7C679CC3EAC0}"/>
                  </a:ext>
                </a:extLst>
              </xdr:cNvPr>
              <xdr:cNvSpPr/>
            </xdr:nvSpPr>
            <xdr:spPr>
              <a:xfrm>
                <a:off x="3902856" y="3186343"/>
                <a:ext cx="2299347" cy="495614"/>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50" b="1" kern="1200">
                    <a:solidFill>
                      <a:sysClr val="windowText" lastClr="000000"/>
                    </a:solidFill>
                  </a:rPr>
                  <a:t>NEW YORK INDEPENDENT SYSTEM OPERATOR (NYISO)</a:t>
                </a:r>
              </a:p>
            </xdr:txBody>
          </xdr:sp>
          <xdr:sp macro="" textlink="">
            <xdr:nvSpPr>
              <xdr:cNvPr id="245" name="Rectangle 244">
                <a:extLst>
                  <a:ext uri="{FF2B5EF4-FFF2-40B4-BE49-F238E27FC236}">
                    <a16:creationId xmlns:a16="http://schemas.microsoft.com/office/drawing/2014/main" id="{24A7D330-FE03-DF25-DDE0-B0C86328FCBE}"/>
                  </a:ext>
                </a:extLst>
              </xdr:cNvPr>
              <xdr:cNvSpPr/>
            </xdr:nvSpPr>
            <xdr:spPr>
              <a:xfrm>
                <a:off x="3900959" y="3704194"/>
                <a:ext cx="1157293" cy="443974"/>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ISO/RTO Energy Demand</a:t>
                </a:r>
              </a:p>
            </xdr:txBody>
          </xdr:sp>
          <xdr:sp macro="" textlink="">
            <xdr:nvSpPr>
              <xdr:cNvPr id="246" name="Rectangle 245">
                <a:extLst>
                  <a:ext uri="{FF2B5EF4-FFF2-40B4-BE49-F238E27FC236}">
                    <a16:creationId xmlns:a16="http://schemas.microsoft.com/office/drawing/2014/main" id="{08F7241F-2A4E-D036-2200-71C9DB9B208C}"/>
                  </a:ext>
                </a:extLst>
              </xdr:cNvPr>
              <xdr:cNvSpPr/>
            </xdr:nvSpPr>
            <xdr:spPr>
              <a:xfrm>
                <a:off x="3900959" y="4096750"/>
                <a:ext cx="1157301" cy="459256"/>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Data Centers  Capacity</a:t>
                </a:r>
              </a:p>
            </xdr:txBody>
          </xdr:sp>
          <xdr:sp macro="" textlink="">
            <xdr:nvSpPr>
              <xdr:cNvPr id="247" name="Rectangle 246">
                <a:extLst>
                  <a:ext uri="{FF2B5EF4-FFF2-40B4-BE49-F238E27FC236}">
                    <a16:creationId xmlns:a16="http://schemas.microsoft.com/office/drawing/2014/main" id="{ACEA8A32-9766-7023-4996-B2B76FA931B6}"/>
                  </a:ext>
                </a:extLst>
              </xdr:cNvPr>
              <xdr:cNvSpPr/>
            </xdr:nvSpPr>
            <xdr:spPr>
              <a:xfrm>
                <a:off x="3902856" y="4536142"/>
                <a:ext cx="1151602" cy="284061"/>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mn-lt"/>
                  </a:rPr>
                  <a:t>% Coverage</a:t>
                </a:r>
              </a:p>
            </xdr:txBody>
          </xdr:sp>
        </xdr:grpSp>
        <xdr:cxnSp macro="">
          <xdr:nvCxnSpPr>
            <xdr:cNvPr id="240" name="Straight Connector 239">
              <a:extLst>
                <a:ext uri="{FF2B5EF4-FFF2-40B4-BE49-F238E27FC236}">
                  <a16:creationId xmlns:a16="http://schemas.microsoft.com/office/drawing/2014/main" id="{F467AC81-65DD-1C9B-C7A1-172BE481E660}"/>
                </a:ext>
              </a:extLst>
            </xdr:cNvPr>
            <xdr:cNvCxnSpPr/>
          </xdr:nvCxnSpPr>
          <xdr:spPr>
            <a:xfrm>
              <a:off x="912014" y="3703988"/>
              <a:ext cx="2407920" cy="1906"/>
            </a:xfrm>
            <a:prstGeom prst="line">
              <a:avLst/>
            </a:prstGeom>
            <a:ln w="1905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nvGrpSpPr>
          <xdr:cNvPr id="209" name="Group 208">
            <a:extLst>
              <a:ext uri="{FF2B5EF4-FFF2-40B4-BE49-F238E27FC236}">
                <a16:creationId xmlns:a16="http://schemas.microsoft.com/office/drawing/2014/main" id="{8BA96430-B81B-4BA2-EA58-327BC582DE66}"/>
              </a:ext>
            </a:extLst>
          </xdr:cNvPr>
          <xdr:cNvGrpSpPr/>
        </xdr:nvGrpSpPr>
        <xdr:grpSpPr>
          <a:xfrm>
            <a:off x="21135962" y="3154898"/>
            <a:ext cx="2381795" cy="1568828"/>
            <a:chOff x="929641" y="3530202"/>
            <a:chExt cx="2404109" cy="1678305"/>
          </a:xfrm>
          <a:solidFill>
            <a:srgbClr val="015167"/>
          </a:solidFill>
        </xdr:grpSpPr>
        <xdr:sp macro="" textlink="">
          <xdr:nvSpPr>
            <xdr:cNvPr id="228" name="Rectangle: Rounded Corners 227">
              <a:extLst>
                <a:ext uri="{FF2B5EF4-FFF2-40B4-BE49-F238E27FC236}">
                  <a16:creationId xmlns:a16="http://schemas.microsoft.com/office/drawing/2014/main" id="{2854D485-8DDE-E106-94B6-BE4DCBFF5D09}"/>
                </a:ext>
              </a:extLst>
            </xdr:cNvPr>
            <xdr:cNvSpPr/>
          </xdr:nvSpPr>
          <xdr:spPr>
            <a:xfrm>
              <a:off x="929641" y="3530202"/>
              <a:ext cx="2404109" cy="1678305"/>
            </a:xfrm>
            <a:prstGeom prst="roundRect">
              <a:avLst>
                <a:gd name="adj" fmla="val 4851"/>
              </a:avLst>
            </a:prstGeom>
            <a:solidFill>
              <a:srgbClr val="D6EEEC"/>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050">
                <a:solidFill>
                  <a:schemeClr val="bg1"/>
                </a:solidFill>
                <a:latin typeface="+mn-lt"/>
                <a:ea typeface="+mn-ea"/>
                <a:cs typeface="+mn-cs"/>
              </a:endParaRPr>
            </a:p>
          </xdr:txBody>
        </xdr:sp>
        <xdr:grpSp>
          <xdr:nvGrpSpPr>
            <xdr:cNvPr id="229" name="Group 228">
              <a:extLst>
                <a:ext uri="{FF2B5EF4-FFF2-40B4-BE49-F238E27FC236}">
                  <a16:creationId xmlns:a16="http://schemas.microsoft.com/office/drawing/2014/main" id="{5B48FB12-9F09-1B88-5B25-BDEE3AA77BAA}"/>
                </a:ext>
              </a:extLst>
            </xdr:cNvPr>
            <xdr:cNvGrpSpPr/>
          </xdr:nvGrpSpPr>
          <xdr:grpSpPr>
            <a:xfrm>
              <a:off x="986790" y="3532512"/>
              <a:ext cx="2301733" cy="1633184"/>
              <a:chOff x="3920490" y="3517389"/>
              <a:chExt cx="2301733" cy="1625162"/>
            </a:xfrm>
            <a:grpFill/>
          </xdr:grpSpPr>
          <xdr:sp macro="" textlink="'Data - ISO vs Data Centers'!$C$10">
            <xdr:nvSpPr>
              <xdr:cNvPr id="231" name="Rectangle 230">
                <a:extLst>
                  <a:ext uri="{FF2B5EF4-FFF2-40B4-BE49-F238E27FC236}">
                    <a16:creationId xmlns:a16="http://schemas.microsoft.com/office/drawing/2014/main" id="{88448C50-5B97-ECE2-6A4E-93D63CC04351}"/>
                  </a:ext>
                </a:extLst>
              </xdr:cNvPr>
              <xdr:cNvSpPr/>
            </xdr:nvSpPr>
            <xdr:spPr>
              <a:xfrm>
                <a:off x="5073966" y="4039858"/>
                <a:ext cx="1147768" cy="37974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6B1BBC-0545-41A5-B6ED-19CE3FCD39D7}" type="TxLink">
                  <a:rPr lang="en-US" sz="1100" b="0" i="0" u="none" strike="noStrike" kern="1200">
                    <a:solidFill>
                      <a:sysClr val="windowText" lastClr="000000"/>
                    </a:solidFill>
                    <a:latin typeface="Aptos Narrow"/>
                  </a:rPr>
                  <a:pPr algn="ctr"/>
                  <a:t>24,419.96 MW</a:t>
                </a:fld>
                <a:endParaRPr lang="en-CA" sz="1100" kern="1200">
                  <a:solidFill>
                    <a:sysClr val="windowText" lastClr="000000"/>
                  </a:solidFill>
                </a:endParaRPr>
              </a:p>
            </xdr:txBody>
          </xdr:sp>
          <xdr:sp macro="" textlink="'Data - ISO vs Data Centers'!$D$10">
            <xdr:nvSpPr>
              <xdr:cNvPr id="232" name="Rectangle 231">
                <a:extLst>
                  <a:ext uri="{FF2B5EF4-FFF2-40B4-BE49-F238E27FC236}">
                    <a16:creationId xmlns:a16="http://schemas.microsoft.com/office/drawing/2014/main" id="{982EB70A-D22A-C72A-0EA7-0DE8A6948FD5}"/>
                  </a:ext>
                </a:extLst>
              </xdr:cNvPr>
              <xdr:cNvSpPr/>
            </xdr:nvSpPr>
            <xdr:spPr>
              <a:xfrm>
                <a:off x="5077776" y="4459605"/>
                <a:ext cx="1141096" cy="3810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36FF06-B39C-42DC-8380-0A5757E17FB0}" type="TxLink">
                  <a:rPr lang="en-US" sz="1100" b="0" i="0" u="none" strike="noStrike" kern="1200">
                    <a:solidFill>
                      <a:sysClr val="windowText" lastClr="000000"/>
                    </a:solidFill>
                    <a:latin typeface="Aptos Narrow"/>
                  </a:rPr>
                  <a:pPr algn="ctr"/>
                  <a:t>1,670.10 MW</a:t>
                </a:fld>
                <a:endParaRPr lang="en-CA" sz="1100" kern="1200">
                  <a:solidFill>
                    <a:sysClr val="windowText" lastClr="000000"/>
                  </a:solidFill>
                </a:endParaRPr>
              </a:p>
            </xdr:txBody>
          </xdr:sp>
          <xdr:sp macro="" textlink="'Data - ISO vs Data Centers'!$E$10">
            <xdr:nvSpPr>
              <xdr:cNvPr id="233" name="Rectangle 232">
                <a:extLst>
                  <a:ext uri="{FF2B5EF4-FFF2-40B4-BE49-F238E27FC236}">
                    <a16:creationId xmlns:a16="http://schemas.microsoft.com/office/drawing/2014/main" id="{441DC759-072C-4C6F-D7FA-FB1DFD535656}"/>
                  </a:ext>
                </a:extLst>
              </xdr:cNvPr>
              <xdr:cNvSpPr/>
            </xdr:nvSpPr>
            <xdr:spPr>
              <a:xfrm>
                <a:off x="5077301" y="4856802"/>
                <a:ext cx="1144922" cy="28574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ECD1D2-D581-4077-B4AF-C3BDFD1C003F}" type="TxLink">
                  <a:rPr lang="en-US" sz="1100" b="0" i="0" u="none" strike="noStrike" kern="1200">
                    <a:solidFill>
                      <a:sysClr val="windowText" lastClr="000000"/>
                    </a:solidFill>
                    <a:latin typeface="Aptos Narrow"/>
                  </a:rPr>
                  <a:pPr algn="ctr"/>
                  <a:t>6.8%</a:t>
                </a:fld>
                <a:endParaRPr lang="en-CA" sz="1100" kern="1200">
                  <a:solidFill>
                    <a:sysClr val="windowText" lastClr="000000"/>
                  </a:solidFill>
                </a:endParaRPr>
              </a:p>
            </xdr:txBody>
          </xdr:sp>
          <xdr:sp macro="" textlink="">
            <xdr:nvSpPr>
              <xdr:cNvPr id="234" name="Rectangle 233">
                <a:extLst>
                  <a:ext uri="{FF2B5EF4-FFF2-40B4-BE49-F238E27FC236}">
                    <a16:creationId xmlns:a16="http://schemas.microsoft.com/office/drawing/2014/main" id="{DF142B09-9F88-A2E0-E07F-8EF96984EFCA}"/>
                  </a:ext>
                </a:extLst>
              </xdr:cNvPr>
              <xdr:cNvSpPr/>
            </xdr:nvSpPr>
            <xdr:spPr>
              <a:xfrm>
                <a:off x="3922387" y="3517389"/>
                <a:ext cx="2299347" cy="495613"/>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50" b="1" kern="1200">
                    <a:solidFill>
                      <a:sysClr val="windowText" lastClr="000000"/>
                    </a:solidFill>
                  </a:rPr>
                  <a:t>PJM INTERCONNECTION (PJM)</a:t>
                </a:r>
              </a:p>
            </xdr:txBody>
          </xdr:sp>
          <xdr:sp macro="" textlink="">
            <xdr:nvSpPr>
              <xdr:cNvPr id="235" name="Rectangle 234">
                <a:extLst>
                  <a:ext uri="{FF2B5EF4-FFF2-40B4-BE49-F238E27FC236}">
                    <a16:creationId xmlns:a16="http://schemas.microsoft.com/office/drawing/2014/main" id="{8FCF88FA-485E-B395-BC1C-E090ECADC8BB}"/>
                  </a:ext>
                </a:extLst>
              </xdr:cNvPr>
              <xdr:cNvSpPr/>
            </xdr:nvSpPr>
            <xdr:spPr>
              <a:xfrm>
                <a:off x="3920490" y="4015379"/>
                <a:ext cx="1157293" cy="457138"/>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ISO/RTO</a:t>
                </a:r>
                <a:r>
                  <a:rPr lang="en-US" sz="1050" b="0" i="0" u="none" strike="noStrike" kern="1200" baseline="0">
                    <a:solidFill>
                      <a:sysClr val="windowText" lastClr="000000"/>
                    </a:solidFill>
                    <a:latin typeface="Aptos Narrow"/>
                  </a:rPr>
                  <a:t> Energy Demand</a:t>
                </a:r>
                <a:endParaRPr lang="en-US" sz="1050" b="0" i="0" u="none" strike="noStrike" kern="1200">
                  <a:solidFill>
                    <a:sysClr val="windowText" lastClr="000000"/>
                  </a:solidFill>
                  <a:latin typeface="Aptos Narrow"/>
                </a:endParaRPr>
              </a:p>
            </xdr:txBody>
          </xdr:sp>
          <xdr:sp macro="" textlink="">
            <xdr:nvSpPr>
              <xdr:cNvPr id="236" name="Rectangle 235">
                <a:extLst>
                  <a:ext uri="{FF2B5EF4-FFF2-40B4-BE49-F238E27FC236}">
                    <a16:creationId xmlns:a16="http://schemas.microsoft.com/office/drawing/2014/main" id="{CDBD2A43-58DF-870E-47A0-F1BC4DD2F224}"/>
                  </a:ext>
                </a:extLst>
              </xdr:cNvPr>
              <xdr:cNvSpPr/>
            </xdr:nvSpPr>
            <xdr:spPr>
              <a:xfrm>
                <a:off x="3920490" y="4444995"/>
                <a:ext cx="1157301" cy="450501"/>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Data Centers</a:t>
                </a:r>
                <a:r>
                  <a:rPr lang="en-US" sz="1050" b="0" i="0" u="none" strike="noStrike" kern="1200" baseline="0">
                    <a:solidFill>
                      <a:sysClr val="windowText" lastClr="000000"/>
                    </a:solidFill>
                    <a:latin typeface="Aptos Narrow"/>
                  </a:rPr>
                  <a:t> </a:t>
                </a:r>
              </a:p>
              <a:p>
                <a:pPr algn="ctr"/>
                <a:r>
                  <a:rPr lang="en-US" sz="1050" b="0" i="0" u="none" strike="noStrike" kern="1200">
                    <a:solidFill>
                      <a:sysClr val="windowText" lastClr="000000"/>
                    </a:solidFill>
                    <a:latin typeface="Aptos Narrow"/>
                  </a:rPr>
                  <a:t>Capacity</a:t>
                </a:r>
              </a:p>
            </xdr:txBody>
          </xdr:sp>
          <xdr:sp macro="" textlink="">
            <xdr:nvSpPr>
              <xdr:cNvPr id="237" name="Rectangle 236">
                <a:extLst>
                  <a:ext uri="{FF2B5EF4-FFF2-40B4-BE49-F238E27FC236}">
                    <a16:creationId xmlns:a16="http://schemas.microsoft.com/office/drawing/2014/main" id="{E2F57F34-9DC0-8FA0-EC1B-A7A3E6F9D8AA}"/>
                  </a:ext>
                </a:extLst>
              </xdr:cNvPr>
              <xdr:cNvSpPr/>
            </xdr:nvSpPr>
            <xdr:spPr>
              <a:xfrm>
                <a:off x="3922387" y="4858486"/>
                <a:ext cx="1151602" cy="284061"/>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mn-lt"/>
                  </a:rPr>
                  <a:t>% Coverage</a:t>
                </a:r>
              </a:p>
            </xdr:txBody>
          </xdr:sp>
        </xdr:grpSp>
        <xdr:cxnSp macro="">
          <xdr:nvCxnSpPr>
            <xdr:cNvPr id="230" name="Straight Connector 229">
              <a:extLst>
                <a:ext uri="{FF2B5EF4-FFF2-40B4-BE49-F238E27FC236}">
                  <a16:creationId xmlns:a16="http://schemas.microsoft.com/office/drawing/2014/main" id="{41CCBCAE-CB1A-727E-DD78-C0249AB51FE4}"/>
                </a:ext>
              </a:extLst>
            </xdr:cNvPr>
            <xdr:cNvCxnSpPr/>
          </xdr:nvCxnSpPr>
          <xdr:spPr>
            <a:xfrm>
              <a:off x="931545" y="3986773"/>
              <a:ext cx="2390590" cy="13896"/>
            </a:xfrm>
            <a:prstGeom prst="line">
              <a:avLst/>
            </a:prstGeom>
            <a:grpFill/>
            <a:ln w="1905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nvGrpSpPr>
          <xdr:cNvPr id="210" name="Group 209">
            <a:extLst>
              <a:ext uri="{FF2B5EF4-FFF2-40B4-BE49-F238E27FC236}">
                <a16:creationId xmlns:a16="http://schemas.microsoft.com/office/drawing/2014/main" id="{11A0EFB2-2B4A-7AAA-B931-34DAB1674F1C}"/>
              </a:ext>
            </a:extLst>
          </xdr:cNvPr>
          <xdr:cNvGrpSpPr/>
        </xdr:nvGrpSpPr>
        <xdr:grpSpPr>
          <a:xfrm>
            <a:off x="12725373" y="1461008"/>
            <a:ext cx="2377850" cy="1565137"/>
            <a:chOff x="928267" y="3530159"/>
            <a:chExt cx="2409317" cy="1681269"/>
          </a:xfrm>
        </xdr:grpSpPr>
        <xdr:sp macro="" textlink="">
          <xdr:nvSpPr>
            <xdr:cNvPr id="218" name="Rectangle: Rounded Corners 217">
              <a:extLst>
                <a:ext uri="{FF2B5EF4-FFF2-40B4-BE49-F238E27FC236}">
                  <a16:creationId xmlns:a16="http://schemas.microsoft.com/office/drawing/2014/main" id="{7109A7E2-8857-A1D6-BB72-7FE66099B082}"/>
                </a:ext>
              </a:extLst>
            </xdr:cNvPr>
            <xdr:cNvSpPr/>
          </xdr:nvSpPr>
          <xdr:spPr>
            <a:xfrm>
              <a:off x="931338" y="3530159"/>
              <a:ext cx="2406246" cy="1681269"/>
            </a:xfrm>
            <a:prstGeom prst="roundRect">
              <a:avLst>
                <a:gd name="adj" fmla="val 3407"/>
              </a:avLst>
            </a:prstGeom>
            <a:solidFill>
              <a:srgbClr val="D6EEE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CA" sz="1050" b="1" i="0">
                <a:solidFill>
                  <a:sysClr val="windowText" lastClr="000000"/>
                </a:solidFill>
                <a:effectLst/>
                <a:latin typeface="+mn-lt"/>
                <a:ea typeface="+mn-ea"/>
                <a:cs typeface="+mn-cs"/>
              </a:endParaRPr>
            </a:p>
          </xdr:txBody>
        </xdr:sp>
        <xdr:grpSp>
          <xdr:nvGrpSpPr>
            <xdr:cNvPr id="219" name="Group 218">
              <a:extLst>
                <a:ext uri="{FF2B5EF4-FFF2-40B4-BE49-F238E27FC236}">
                  <a16:creationId xmlns:a16="http://schemas.microsoft.com/office/drawing/2014/main" id="{AE367646-ABBF-FA68-D024-FFE8CB6CEDA7}"/>
                </a:ext>
              </a:extLst>
            </xdr:cNvPr>
            <xdr:cNvGrpSpPr/>
          </xdr:nvGrpSpPr>
          <xdr:grpSpPr>
            <a:xfrm>
              <a:off x="986790" y="3554738"/>
              <a:ext cx="2301733" cy="1631413"/>
              <a:chOff x="3920490" y="3539490"/>
              <a:chExt cx="2301733" cy="1623393"/>
            </a:xfrm>
            <a:noFill/>
          </xdr:grpSpPr>
          <xdr:sp macro="" textlink="'Data - ISO vs Data Centers'!$C$11">
            <xdr:nvSpPr>
              <xdr:cNvPr id="221" name="Rectangle 220">
                <a:extLst>
                  <a:ext uri="{FF2B5EF4-FFF2-40B4-BE49-F238E27FC236}">
                    <a16:creationId xmlns:a16="http://schemas.microsoft.com/office/drawing/2014/main" id="{5928B3A9-88BE-C5DE-2F58-94D3F32F1B2B}"/>
                  </a:ext>
                </a:extLst>
              </xdr:cNvPr>
              <xdr:cNvSpPr/>
            </xdr:nvSpPr>
            <xdr:spPr>
              <a:xfrm>
                <a:off x="5073966" y="4039858"/>
                <a:ext cx="1147768" cy="37974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A8E6CA-56FE-496D-9642-5EE2947742B0}" type="TxLink">
                  <a:rPr lang="en-US" sz="1100" b="0" i="0" u="none" strike="noStrike" kern="1200">
                    <a:solidFill>
                      <a:sysClr val="windowText" lastClr="000000"/>
                    </a:solidFill>
                    <a:latin typeface="Aptos Narrow"/>
                  </a:rPr>
                  <a:pPr algn="ctr"/>
                  <a:t>13,149.04 MW</a:t>
                </a:fld>
                <a:endParaRPr lang="en-CA" sz="1100" kern="1200">
                  <a:solidFill>
                    <a:sysClr val="windowText" lastClr="000000"/>
                  </a:solidFill>
                </a:endParaRPr>
              </a:p>
            </xdr:txBody>
          </xdr:sp>
          <xdr:sp macro="" textlink="'Data - ISO vs Data Centers'!$D$11">
            <xdr:nvSpPr>
              <xdr:cNvPr id="222" name="Rectangle 221">
                <a:extLst>
                  <a:ext uri="{FF2B5EF4-FFF2-40B4-BE49-F238E27FC236}">
                    <a16:creationId xmlns:a16="http://schemas.microsoft.com/office/drawing/2014/main" id="{15F8EEDF-DCCA-5A97-4C9B-8233F60D8EAD}"/>
                  </a:ext>
                </a:extLst>
              </xdr:cNvPr>
              <xdr:cNvSpPr/>
            </xdr:nvSpPr>
            <xdr:spPr>
              <a:xfrm>
                <a:off x="5077776" y="4459770"/>
                <a:ext cx="1141096" cy="3810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55DDB9-FFDE-48AD-9B83-C0697ADFECC5}" type="TxLink">
                  <a:rPr lang="en-US" sz="1100" b="0" i="0" u="none" strike="noStrike" kern="1200">
                    <a:solidFill>
                      <a:sysClr val="windowText" lastClr="000000"/>
                    </a:solidFill>
                    <a:latin typeface="Aptos Narrow"/>
                  </a:rPr>
                  <a:pPr algn="ctr"/>
                  <a:t>227.87 MW</a:t>
                </a:fld>
                <a:endParaRPr lang="en-CA" sz="1100" kern="1200">
                  <a:solidFill>
                    <a:sysClr val="windowText" lastClr="000000"/>
                  </a:solidFill>
                </a:endParaRPr>
              </a:p>
            </xdr:txBody>
          </xdr:sp>
          <xdr:sp macro="" textlink="'Data - ISO vs Data Centers'!$E$11">
            <xdr:nvSpPr>
              <xdr:cNvPr id="223" name="Rectangle 222">
                <a:extLst>
                  <a:ext uri="{FF2B5EF4-FFF2-40B4-BE49-F238E27FC236}">
                    <a16:creationId xmlns:a16="http://schemas.microsoft.com/office/drawing/2014/main" id="{E498FFA4-B8EE-5CFC-90B8-3BE4395396F4}"/>
                  </a:ext>
                </a:extLst>
              </xdr:cNvPr>
              <xdr:cNvSpPr/>
            </xdr:nvSpPr>
            <xdr:spPr>
              <a:xfrm>
                <a:off x="5077301" y="4877133"/>
                <a:ext cx="1144922" cy="28575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F9C606-7914-4D93-86EF-AE8006AA6A31}" type="TxLink">
                  <a:rPr lang="en-US" sz="1100" b="0" i="0" u="none" strike="noStrike" kern="1200">
                    <a:solidFill>
                      <a:sysClr val="windowText" lastClr="000000"/>
                    </a:solidFill>
                    <a:latin typeface="Aptos Narrow"/>
                  </a:rPr>
                  <a:pPr algn="ctr"/>
                  <a:t>1.7%</a:t>
                </a:fld>
                <a:endParaRPr lang="en-CA" sz="1100" kern="1200">
                  <a:solidFill>
                    <a:sysClr val="windowText" lastClr="000000"/>
                  </a:solidFill>
                </a:endParaRPr>
              </a:p>
            </xdr:txBody>
          </xdr:sp>
          <xdr:sp macro="" textlink="">
            <xdr:nvSpPr>
              <xdr:cNvPr id="224" name="Rectangle 223">
                <a:extLst>
                  <a:ext uri="{FF2B5EF4-FFF2-40B4-BE49-F238E27FC236}">
                    <a16:creationId xmlns:a16="http://schemas.microsoft.com/office/drawing/2014/main" id="{53C97162-AEEB-97AA-E1CD-14B07B6890EE}"/>
                  </a:ext>
                </a:extLst>
              </xdr:cNvPr>
              <xdr:cNvSpPr/>
            </xdr:nvSpPr>
            <xdr:spPr>
              <a:xfrm>
                <a:off x="3922387" y="3539490"/>
                <a:ext cx="2299347" cy="49561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50" b="1" kern="1200">
                    <a:solidFill>
                      <a:sysClr val="windowText" lastClr="000000"/>
                    </a:solidFill>
                  </a:rPr>
                  <a:t>SOUTHWEST POWER POOL (SWPP)</a:t>
                </a:r>
              </a:p>
            </xdr:txBody>
          </xdr:sp>
          <xdr:sp macro="" textlink="">
            <xdr:nvSpPr>
              <xdr:cNvPr id="225" name="Rectangle 224">
                <a:extLst>
                  <a:ext uri="{FF2B5EF4-FFF2-40B4-BE49-F238E27FC236}">
                    <a16:creationId xmlns:a16="http://schemas.microsoft.com/office/drawing/2014/main" id="{7B5F4952-BDE7-3192-1AB8-CD8F31779116}"/>
                  </a:ext>
                </a:extLst>
              </xdr:cNvPr>
              <xdr:cNvSpPr/>
            </xdr:nvSpPr>
            <xdr:spPr>
              <a:xfrm>
                <a:off x="3920490" y="4012975"/>
                <a:ext cx="1157293" cy="45930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a:solidFill>
                      <a:sysClr val="windowText" lastClr="000000"/>
                    </a:solidFill>
                    <a:effectLst/>
                    <a:latin typeface="+mn-lt"/>
                    <a:ea typeface="+mn-ea"/>
                    <a:cs typeface="+mn-cs"/>
                  </a:rPr>
                  <a:t>ISO/RTO Energy Demand</a:t>
                </a:r>
                <a:endParaRPr lang="en-CA" sz="1050">
                  <a:solidFill>
                    <a:sysClr val="windowText" lastClr="000000"/>
                  </a:solidFill>
                  <a:effectLst/>
                </a:endParaRPr>
              </a:p>
            </xdr:txBody>
          </xdr:sp>
          <xdr:sp macro="" textlink="">
            <xdr:nvSpPr>
              <xdr:cNvPr id="226" name="Rectangle 225">
                <a:extLst>
                  <a:ext uri="{FF2B5EF4-FFF2-40B4-BE49-F238E27FC236}">
                    <a16:creationId xmlns:a16="http://schemas.microsoft.com/office/drawing/2014/main" id="{C05D3F82-8AF8-ADFF-1F6E-5DC0A500A032}"/>
                  </a:ext>
                </a:extLst>
              </xdr:cNvPr>
              <xdr:cNvSpPr/>
            </xdr:nvSpPr>
            <xdr:spPr>
              <a:xfrm>
                <a:off x="3920490" y="4427336"/>
                <a:ext cx="1157301" cy="441658"/>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Aptos Narrow"/>
                  </a:rPr>
                  <a:t>Data Centers</a:t>
                </a:r>
                <a:r>
                  <a:rPr lang="en-US" sz="1050" b="0" i="0" u="none" strike="noStrike" kern="1200" baseline="0">
                    <a:solidFill>
                      <a:sysClr val="windowText" lastClr="000000"/>
                    </a:solidFill>
                    <a:latin typeface="Aptos Narrow"/>
                  </a:rPr>
                  <a:t> </a:t>
                </a:r>
                <a:r>
                  <a:rPr lang="en-US" sz="1050" b="0" i="0" u="none" strike="noStrike" kern="1200">
                    <a:solidFill>
                      <a:sysClr val="windowText" lastClr="000000"/>
                    </a:solidFill>
                    <a:latin typeface="Aptos Narrow"/>
                  </a:rPr>
                  <a:t>Capacity</a:t>
                </a:r>
              </a:p>
            </xdr:txBody>
          </xdr:sp>
          <xdr:sp macro="" textlink="">
            <xdr:nvSpPr>
              <xdr:cNvPr id="227" name="Rectangle 226">
                <a:extLst>
                  <a:ext uri="{FF2B5EF4-FFF2-40B4-BE49-F238E27FC236}">
                    <a16:creationId xmlns:a16="http://schemas.microsoft.com/office/drawing/2014/main" id="{E28859AE-1A64-3CD9-561B-CE4A88E439EB}"/>
                  </a:ext>
                </a:extLst>
              </xdr:cNvPr>
              <xdr:cNvSpPr/>
            </xdr:nvSpPr>
            <xdr:spPr>
              <a:xfrm>
                <a:off x="3922387" y="4868776"/>
                <a:ext cx="1151602" cy="284061"/>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kern="1200">
                    <a:solidFill>
                      <a:sysClr val="windowText" lastClr="000000"/>
                    </a:solidFill>
                    <a:latin typeface="+mn-lt"/>
                  </a:rPr>
                  <a:t>% Coverage</a:t>
                </a:r>
              </a:p>
            </xdr:txBody>
          </xdr:sp>
        </xdr:grpSp>
        <xdr:cxnSp macro="">
          <xdr:nvCxnSpPr>
            <xdr:cNvPr id="220" name="Straight Connector 219">
              <a:extLst>
                <a:ext uri="{FF2B5EF4-FFF2-40B4-BE49-F238E27FC236}">
                  <a16:creationId xmlns:a16="http://schemas.microsoft.com/office/drawing/2014/main" id="{30169EA0-9FC4-8F67-7E48-57E0B8533816}"/>
                </a:ext>
              </a:extLst>
            </xdr:cNvPr>
            <xdr:cNvCxnSpPr/>
          </xdr:nvCxnSpPr>
          <xdr:spPr>
            <a:xfrm>
              <a:off x="928267" y="4022990"/>
              <a:ext cx="2407920" cy="1905"/>
            </a:xfrm>
            <a:prstGeom prst="line">
              <a:avLst/>
            </a:prstGeom>
            <a:ln w="19050">
              <a:solidFill>
                <a:schemeClr val="bg1"/>
              </a:solidFill>
            </a:ln>
          </xdr:spPr>
          <xdr:style>
            <a:lnRef idx="2">
              <a:schemeClr val="accent1"/>
            </a:lnRef>
            <a:fillRef idx="0">
              <a:schemeClr val="accent1"/>
            </a:fillRef>
            <a:effectRef idx="1">
              <a:schemeClr val="accent1"/>
            </a:effectRef>
            <a:fontRef idx="minor">
              <a:schemeClr val="tx1"/>
            </a:fontRef>
          </xdr:style>
        </xdr:cxnSp>
      </xdr:grpSp>
      <xdr:cxnSp macro="">
        <xdr:nvCxnSpPr>
          <xdr:cNvPr id="211" name="Straight Arrow Connector 210">
            <a:extLst>
              <a:ext uri="{FF2B5EF4-FFF2-40B4-BE49-F238E27FC236}">
                <a16:creationId xmlns:a16="http://schemas.microsoft.com/office/drawing/2014/main" id="{22A56B62-F08A-D180-D2E2-1FA2BB1B8CFA}"/>
              </a:ext>
            </a:extLst>
          </xdr:cNvPr>
          <xdr:cNvCxnSpPr>
            <a:endCxn id="218" idx="3"/>
          </xdr:cNvCxnSpPr>
        </xdr:nvCxnSpPr>
        <xdr:spPr>
          <a:xfrm flipH="1" flipV="1">
            <a:off x="15093750" y="2230642"/>
            <a:ext cx="1022119" cy="1158504"/>
          </a:xfrm>
          <a:prstGeom prst="straightConnector1">
            <a:avLst/>
          </a:prstGeom>
          <a:ln>
            <a:solidFill>
              <a:srgbClr val="B5AC35"/>
            </a:solidFill>
            <a:prstDash val="dash"/>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12" name="Straight Arrow Connector 211">
            <a:extLst>
              <a:ext uri="{FF2B5EF4-FFF2-40B4-BE49-F238E27FC236}">
                <a16:creationId xmlns:a16="http://schemas.microsoft.com/office/drawing/2014/main" id="{CF6E52D8-18D8-4797-1A55-C57769E33EC2}"/>
              </a:ext>
            </a:extLst>
          </xdr:cNvPr>
          <xdr:cNvCxnSpPr>
            <a:endCxn id="278" idx="0"/>
          </xdr:cNvCxnSpPr>
        </xdr:nvCxnSpPr>
        <xdr:spPr>
          <a:xfrm>
            <a:off x="12322549" y="3256050"/>
            <a:ext cx="604097" cy="1386362"/>
          </a:xfrm>
          <a:prstGeom prst="straightConnector1">
            <a:avLst/>
          </a:prstGeom>
          <a:ln>
            <a:solidFill>
              <a:srgbClr val="7B9834"/>
            </a:solidFill>
            <a:prstDash val="dash"/>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13" name="Straight Arrow Connector 212">
            <a:extLst>
              <a:ext uri="{FF2B5EF4-FFF2-40B4-BE49-F238E27FC236}">
                <a16:creationId xmlns:a16="http://schemas.microsoft.com/office/drawing/2014/main" id="{F43A3ABC-3D41-B753-09FD-DD8BE8AA94F6}"/>
              </a:ext>
            </a:extLst>
          </xdr:cNvPr>
          <xdr:cNvCxnSpPr>
            <a:endCxn id="268" idx="0"/>
          </xdr:cNvCxnSpPr>
        </xdr:nvCxnSpPr>
        <xdr:spPr>
          <a:xfrm>
            <a:off x="16173450" y="5158740"/>
            <a:ext cx="1121296" cy="966312"/>
          </a:xfrm>
          <a:prstGeom prst="straightConnector1">
            <a:avLst/>
          </a:prstGeom>
          <a:ln>
            <a:solidFill>
              <a:srgbClr val="6E97C8"/>
            </a:solidFill>
            <a:prstDash val="dash"/>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14" name="Straight Arrow Connector 213">
            <a:extLst>
              <a:ext uri="{FF2B5EF4-FFF2-40B4-BE49-F238E27FC236}">
                <a16:creationId xmlns:a16="http://schemas.microsoft.com/office/drawing/2014/main" id="{AB0C4548-4789-B1EA-8CBD-6C0FB6963294}"/>
              </a:ext>
            </a:extLst>
          </xdr:cNvPr>
          <xdr:cNvCxnSpPr>
            <a:endCxn id="248" idx="0"/>
          </xdr:cNvCxnSpPr>
        </xdr:nvCxnSpPr>
        <xdr:spPr>
          <a:xfrm>
            <a:off x="17968419" y="2951080"/>
            <a:ext cx="2697813" cy="2070954"/>
          </a:xfrm>
          <a:prstGeom prst="straightConnector1">
            <a:avLst/>
          </a:prstGeom>
          <a:ln>
            <a:solidFill>
              <a:srgbClr val="8FC981"/>
            </a:solidFill>
            <a:prstDash val="dash"/>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15" name="Straight Arrow Connector 214">
            <a:extLst>
              <a:ext uri="{FF2B5EF4-FFF2-40B4-BE49-F238E27FC236}">
                <a16:creationId xmlns:a16="http://schemas.microsoft.com/office/drawing/2014/main" id="{5819CC58-79BD-B40B-11BA-8DFCD1064457}"/>
              </a:ext>
            </a:extLst>
          </xdr:cNvPr>
          <xdr:cNvCxnSpPr>
            <a:endCxn id="228" idx="1"/>
          </xdr:cNvCxnSpPr>
        </xdr:nvCxnSpPr>
        <xdr:spPr>
          <a:xfrm>
            <a:off x="19666603" y="2618899"/>
            <a:ext cx="1469359" cy="1320414"/>
          </a:xfrm>
          <a:prstGeom prst="straightConnector1">
            <a:avLst/>
          </a:prstGeom>
          <a:ln>
            <a:solidFill>
              <a:srgbClr val="E29422"/>
            </a:solidFill>
            <a:prstDash val="dash"/>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16" name="Straight Arrow Connector 215">
            <a:extLst>
              <a:ext uri="{FF2B5EF4-FFF2-40B4-BE49-F238E27FC236}">
                <a16:creationId xmlns:a16="http://schemas.microsoft.com/office/drawing/2014/main" id="{5CB83A64-A93B-D21F-9939-53CDDB874C20}"/>
              </a:ext>
            </a:extLst>
          </xdr:cNvPr>
          <xdr:cNvCxnSpPr>
            <a:endCxn id="238" idx="2"/>
          </xdr:cNvCxnSpPr>
        </xdr:nvCxnSpPr>
        <xdr:spPr>
          <a:xfrm flipH="1" flipV="1">
            <a:off x="18973890" y="1302166"/>
            <a:ext cx="1252041" cy="396708"/>
          </a:xfrm>
          <a:prstGeom prst="straightConnector1">
            <a:avLst/>
          </a:prstGeom>
          <a:ln>
            <a:solidFill>
              <a:srgbClr val="E45230"/>
            </a:solidFill>
            <a:prstDash val="dash"/>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17" name="Straight Arrow Connector 216">
            <a:extLst>
              <a:ext uri="{FF2B5EF4-FFF2-40B4-BE49-F238E27FC236}">
                <a16:creationId xmlns:a16="http://schemas.microsoft.com/office/drawing/2014/main" id="{B12DB778-43EF-ED10-151C-935A9C9BC43A}"/>
              </a:ext>
            </a:extLst>
          </xdr:cNvPr>
          <xdr:cNvCxnSpPr>
            <a:endCxn id="258" idx="1"/>
          </xdr:cNvCxnSpPr>
        </xdr:nvCxnSpPr>
        <xdr:spPr>
          <a:xfrm flipV="1">
            <a:off x="20612100" y="1047351"/>
            <a:ext cx="854643" cy="387114"/>
          </a:xfrm>
          <a:prstGeom prst="straightConnector1">
            <a:avLst/>
          </a:prstGeom>
          <a:ln>
            <a:solidFill>
              <a:srgbClr val="59C2C7"/>
            </a:solidFill>
            <a:prstDash val="dash"/>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82</xdr:col>
      <xdr:colOff>599439</xdr:colOff>
      <xdr:row>59</xdr:row>
      <xdr:rowOff>115251</xdr:rowOff>
    </xdr:from>
    <xdr:to>
      <xdr:col>84</xdr:col>
      <xdr:colOff>1317625</xdr:colOff>
      <xdr:row>62</xdr:row>
      <xdr:rowOff>104772</xdr:rowOff>
    </xdr:to>
    <xdr:sp macro="" textlink="">
      <xdr:nvSpPr>
        <xdr:cNvPr id="291" name="Rectangle: Rounded Corners 290">
          <a:extLst>
            <a:ext uri="{FF2B5EF4-FFF2-40B4-BE49-F238E27FC236}">
              <a16:creationId xmlns:a16="http://schemas.microsoft.com/office/drawing/2014/main" id="{2ECFE838-B508-490D-A1CD-AA3D60D4E837}"/>
            </a:ext>
          </a:extLst>
        </xdr:cNvPr>
        <xdr:cNvSpPr/>
      </xdr:nvSpPr>
      <xdr:spPr>
        <a:xfrm>
          <a:off x="45795564" y="10434001"/>
          <a:ext cx="2385061" cy="513396"/>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i="0">
              <a:solidFill>
                <a:schemeClr val="lt1"/>
              </a:solidFill>
              <a:effectLst/>
              <a:latin typeface="+mn-lt"/>
              <a:ea typeface="+mn-ea"/>
              <a:cs typeface="+mn-cs"/>
            </a:rPr>
            <a:t>CALIFORNIA INDEPENDENT SYSTEM OPERATOR (CISO)</a:t>
          </a:r>
          <a:endParaRPr lang="en-CA">
            <a:effectLst/>
          </a:endParaRPr>
        </a:p>
      </xdr:txBody>
    </xdr:sp>
    <xdr:clientData/>
  </xdr:twoCellAnchor>
  <xdr:twoCellAnchor>
    <xdr:from>
      <xdr:col>91</xdr:col>
      <xdr:colOff>16195</xdr:colOff>
      <xdr:row>59</xdr:row>
      <xdr:rowOff>115252</xdr:rowOff>
    </xdr:from>
    <xdr:to>
      <xdr:col>92</xdr:col>
      <xdr:colOff>1031876</xdr:colOff>
      <xdr:row>62</xdr:row>
      <xdr:rowOff>117314</xdr:rowOff>
    </xdr:to>
    <xdr:sp macro="" textlink="">
      <xdr:nvSpPr>
        <xdr:cNvPr id="292" name="Rectangle: Rounded Corners 291">
          <a:extLst>
            <a:ext uri="{FF2B5EF4-FFF2-40B4-BE49-F238E27FC236}">
              <a16:creationId xmlns:a16="http://schemas.microsoft.com/office/drawing/2014/main" id="{AACD9F7E-0664-4686-A71E-391A32708998}"/>
            </a:ext>
          </a:extLst>
        </xdr:cNvPr>
        <xdr:cNvSpPr/>
      </xdr:nvSpPr>
      <xdr:spPr>
        <a:xfrm>
          <a:off x="56229570" y="10434002"/>
          <a:ext cx="2079306" cy="525937"/>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ELECTRIC RELIABILITY COUNCIL OF TEXAS (ERCO)</a:t>
          </a:r>
          <a:endParaRPr lang="en-CA">
            <a:effectLst/>
          </a:endParaRPr>
        </a:p>
      </xdr:txBody>
    </xdr:sp>
    <xdr:clientData/>
  </xdr:twoCellAnchor>
  <xdr:twoCellAnchor>
    <xdr:from>
      <xdr:col>83</xdr:col>
      <xdr:colOff>1</xdr:colOff>
      <xdr:row>73</xdr:row>
      <xdr:rowOff>120969</xdr:rowOff>
    </xdr:from>
    <xdr:to>
      <xdr:col>84</xdr:col>
      <xdr:colOff>1321510</xdr:colOff>
      <xdr:row>76</xdr:row>
      <xdr:rowOff>83977</xdr:rowOff>
    </xdr:to>
    <xdr:sp macro="" textlink="">
      <xdr:nvSpPr>
        <xdr:cNvPr id="293" name="Rectangle: Rounded Corners 292">
          <a:extLst>
            <a:ext uri="{FF2B5EF4-FFF2-40B4-BE49-F238E27FC236}">
              <a16:creationId xmlns:a16="http://schemas.microsoft.com/office/drawing/2014/main" id="{F841CD07-567A-4C02-BAC0-A36FFC318614}"/>
            </a:ext>
          </a:extLst>
        </xdr:cNvPr>
        <xdr:cNvSpPr/>
      </xdr:nvSpPr>
      <xdr:spPr>
        <a:xfrm>
          <a:off x="45799376" y="12963844"/>
          <a:ext cx="2385134" cy="486883"/>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SOUTHWEST POWER POOL (SWPP)</a:t>
          </a:r>
          <a:endParaRPr lang="en-CA">
            <a:effectLst/>
          </a:endParaRPr>
        </a:p>
      </xdr:txBody>
    </xdr:sp>
    <xdr:clientData/>
  </xdr:twoCellAnchor>
  <xdr:twoCellAnchor>
    <xdr:from>
      <xdr:col>90</xdr:col>
      <xdr:colOff>599122</xdr:colOff>
      <xdr:row>73</xdr:row>
      <xdr:rowOff>132875</xdr:rowOff>
    </xdr:from>
    <xdr:to>
      <xdr:col>92</xdr:col>
      <xdr:colOff>1004507</xdr:colOff>
      <xdr:row>77</xdr:row>
      <xdr:rowOff>20159</xdr:rowOff>
    </xdr:to>
    <xdr:sp macro="" textlink="">
      <xdr:nvSpPr>
        <xdr:cNvPr id="294" name="Rectangle: Rounded Corners 293">
          <a:extLst>
            <a:ext uri="{FF2B5EF4-FFF2-40B4-BE49-F238E27FC236}">
              <a16:creationId xmlns:a16="http://schemas.microsoft.com/office/drawing/2014/main" id="{46705689-8C5E-41F8-B707-5AB360FD37F5}"/>
            </a:ext>
          </a:extLst>
        </xdr:cNvPr>
        <xdr:cNvSpPr/>
      </xdr:nvSpPr>
      <xdr:spPr>
        <a:xfrm>
          <a:off x="56209247" y="12975750"/>
          <a:ext cx="2072260" cy="506409"/>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MIDCONTINENT INDEPENDENT SYSTEM OPERATOR (MISO)</a:t>
          </a:r>
          <a:endParaRPr lang="en-CA">
            <a:effectLst/>
          </a:endParaRPr>
        </a:p>
      </xdr:txBody>
    </xdr:sp>
    <xdr:clientData/>
  </xdr:twoCellAnchor>
  <xdr:twoCellAnchor>
    <xdr:from>
      <xdr:col>82</xdr:col>
      <xdr:colOff>593407</xdr:colOff>
      <xdr:row>90</xdr:row>
      <xdr:rowOff>73343</xdr:rowOff>
    </xdr:from>
    <xdr:to>
      <xdr:col>84</xdr:col>
      <xdr:colOff>1315992</xdr:colOff>
      <xdr:row>93</xdr:row>
      <xdr:rowOff>41591</xdr:rowOff>
    </xdr:to>
    <xdr:sp macro="" textlink="">
      <xdr:nvSpPr>
        <xdr:cNvPr id="295" name="Rectangle: Rounded Corners 294">
          <a:extLst>
            <a:ext uri="{FF2B5EF4-FFF2-40B4-BE49-F238E27FC236}">
              <a16:creationId xmlns:a16="http://schemas.microsoft.com/office/drawing/2014/main" id="{9719E98D-665D-414B-BADB-9F1F49C6B611}"/>
            </a:ext>
          </a:extLst>
        </xdr:cNvPr>
        <xdr:cNvSpPr/>
      </xdr:nvSpPr>
      <xdr:spPr>
        <a:xfrm>
          <a:off x="45789532" y="16186468"/>
          <a:ext cx="2389460" cy="492123"/>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PJM INTERCONNECTION (PJM)</a:t>
          </a:r>
          <a:endParaRPr lang="en-CA">
            <a:effectLst/>
          </a:endParaRPr>
        </a:p>
      </xdr:txBody>
    </xdr:sp>
    <xdr:clientData/>
  </xdr:twoCellAnchor>
  <xdr:twoCellAnchor>
    <xdr:from>
      <xdr:col>90</xdr:col>
      <xdr:colOff>589598</xdr:colOff>
      <xdr:row>90</xdr:row>
      <xdr:rowOff>87154</xdr:rowOff>
    </xdr:from>
    <xdr:to>
      <xdr:col>92</xdr:col>
      <xdr:colOff>997299</xdr:colOff>
      <xdr:row>93</xdr:row>
      <xdr:rowOff>57307</xdr:rowOff>
    </xdr:to>
    <xdr:sp macro="" textlink="">
      <xdr:nvSpPr>
        <xdr:cNvPr id="298" name="Rectangle: Rounded Corners 297">
          <a:extLst>
            <a:ext uri="{FF2B5EF4-FFF2-40B4-BE49-F238E27FC236}">
              <a16:creationId xmlns:a16="http://schemas.microsoft.com/office/drawing/2014/main" id="{BEF650E2-FD4E-498B-9684-C9046C1CC06D}"/>
            </a:ext>
          </a:extLst>
        </xdr:cNvPr>
        <xdr:cNvSpPr/>
      </xdr:nvSpPr>
      <xdr:spPr>
        <a:xfrm>
          <a:off x="56199723" y="16200279"/>
          <a:ext cx="2074576" cy="494028"/>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NEW YORK INDEPENDENT SYSTEM OPERATOR (NYIS)</a:t>
          </a:r>
          <a:endParaRPr lang="en-CA">
            <a:effectLst/>
          </a:endParaRPr>
        </a:p>
      </xdr:txBody>
    </xdr:sp>
    <xdr:clientData/>
  </xdr:twoCellAnchor>
  <xdr:twoCellAnchor>
    <xdr:from>
      <xdr:col>82</xdr:col>
      <xdr:colOff>597692</xdr:colOff>
      <xdr:row>113</xdr:row>
      <xdr:rowOff>63341</xdr:rowOff>
    </xdr:from>
    <xdr:to>
      <xdr:col>84</xdr:col>
      <xdr:colOff>1318517</xdr:colOff>
      <xdr:row>116</xdr:row>
      <xdr:rowOff>98740</xdr:rowOff>
    </xdr:to>
    <xdr:sp macro="" textlink="">
      <xdr:nvSpPr>
        <xdr:cNvPr id="299" name="Rectangle: Rounded Corners 298">
          <a:extLst>
            <a:ext uri="{FF2B5EF4-FFF2-40B4-BE49-F238E27FC236}">
              <a16:creationId xmlns:a16="http://schemas.microsoft.com/office/drawing/2014/main" id="{F4EBD2A8-722E-418D-98ED-790964FFB0D9}"/>
            </a:ext>
          </a:extLst>
        </xdr:cNvPr>
        <xdr:cNvSpPr/>
      </xdr:nvSpPr>
      <xdr:spPr>
        <a:xfrm>
          <a:off x="45793817" y="20573841"/>
          <a:ext cx="2387700" cy="495774"/>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1">
              <a:solidFill>
                <a:schemeClr val="lt1"/>
              </a:solidFill>
              <a:effectLst/>
              <a:latin typeface="+mn-lt"/>
              <a:ea typeface="+mn-ea"/>
              <a:cs typeface="+mn-cs"/>
            </a:rPr>
            <a:t>INDEPENDENT SYSTEM OPERATOR - NEW ENGLAND (ISNE)</a:t>
          </a:r>
          <a:endParaRPr lang="en-CA">
            <a:effectLst/>
          </a:endParaRPr>
        </a:p>
      </xdr:txBody>
    </xdr:sp>
    <xdr:clientData/>
  </xdr:twoCellAnchor>
  <xdr:twoCellAnchor>
    <xdr:from>
      <xdr:col>83</xdr:col>
      <xdr:colOff>23813</xdr:colOff>
      <xdr:row>55</xdr:row>
      <xdr:rowOff>177324</xdr:rowOff>
    </xdr:from>
    <xdr:to>
      <xdr:col>83</xdr:col>
      <xdr:colOff>91124</xdr:colOff>
      <xdr:row>58</xdr:row>
      <xdr:rowOff>20956</xdr:rowOff>
    </xdr:to>
    <xdr:sp macro="" textlink="">
      <xdr:nvSpPr>
        <xdr:cNvPr id="300" name="Rectangle 299">
          <a:extLst>
            <a:ext uri="{FF2B5EF4-FFF2-40B4-BE49-F238E27FC236}">
              <a16:creationId xmlns:a16="http://schemas.microsoft.com/office/drawing/2014/main" id="{23773554-E91A-4988-82E3-F3DC68046545}"/>
            </a:ext>
          </a:extLst>
        </xdr:cNvPr>
        <xdr:cNvSpPr/>
      </xdr:nvSpPr>
      <xdr:spPr>
        <a:xfrm>
          <a:off x="34849594" y="9714230"/>
          <a:ext cx="67311" cy="558007"/>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63</xdr:col>
      <xdr:colOff>23421</xdr:colOff>
      <xdr:row>78</xdr:row>
      <xdr:rowOff>341417</xdr:rowOff>
    </xdr:from>
    <xdr:to>
      <xdr:col>66</xdr:col>
      <xdr:colOff>146221</xdr:colOff>
      <xdr:row>80</xdr:row>
      <xdr:rowOff>82017</xdr:rowOff>
    </xdr:to>
    <xdr:sp macro="" textlink="">
      <xdr:nvSpPr>
        <xdr:cNvPr id="302" name="Rectangle: Rounded Corners 301">
          <a:extLst>
            <a:ext uri="{FF2B5EF4-FFF2-40B4-BE49-F238E27FC236}">
              <a16:creationId xmlns:a16="http://schemas.microsoft.com/office/drawing/2014/main" id="{D8993BFE-0D67-4FBE-8508-4BAC030E3E83}"/>
            </a:ext>
          </a:extLst>
        </xdr:cNvPr>
        <xdr:cNvSpPr/>
      </xdr:nvSpPr>
      <xdr:spPr>
        <a:xfrm>
          <a:off x="22931046" y="15105167"/>
          <a:ext cx="1980175" cy="478788"/>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i="0">
              <a:solidFill>
                <a:schemeClr val="lt1"/>
              </a:solidFill>
              <a:effectLst/>
              <a:latin typeface="+mn-lt"/>
              <a:ea typeface="+mn-ea"/>
              <a:cs typeface="+mn-cs"/>
            </a:rPr>
            <a:t>FACILITIES</a:t>
          </a:r>
          <a:r>
            <a:rPr lang="en-CA" sz="1100" b="1" i="0" baseline="0">
              <a:solidFill>
                <a:schemeClr val="lt1"/>
              </a:solidFill>
              <a:effectLst/>
              <a:latin typeface="+mn-lt"/>
              <a:ea typeface="+mn-ea"/>
              <a:cs typeface="+mn-cs"/>
            </a:rPr>
            <a:t> INVENTORY</a:t>
          </a:r>
          <a:endParaRPr lang="en-CA" sz="1400">
            <a:effectLst/>
          </a:endParaRPr>
        </a:p>
      </xdr:txBody>
    </xdr:sp>
    <xdr:clientData/>
  </xdr:twoCellAnchor>
  <xdr:twoCellAnchor>
    <xdr:from>
      <xdr:col>72</xdr:col>
      <xdr:colOff>324774</xdr:colOff>
      <xdr:row>78</xdr:row>
      <xdr:rowOff>368298</xdr:rowOff>
    </xdr:from>
    <xdr:to>
      <xdr:col>76</xdr:col>
      <xdr:colOff>19584</xdr:colOff>
      <xdr:row>80</xdr:row>
      <xdr:rowOff>101278</xdr:rowOff>
    </xdr:to>
    <xdr:sp macro="" textlink="">
      <xdr:nvSpPr>
        <xdr:cNvPr id="303" name="Rectangle: Rounded Corners 302">
          <a:extLst>
            <a:ext uri="{FF2B5EF4-FFF2-40B4-BE49-F238E27FC236}">
              <a16:creationId xmlns:a16="http://schemas.microsoft.com/office/drawing/2014/main" id="{42C8C4C3-5FBC-4539-AF57-CBBDE634EF8A}"/>
            </a:ext>
          </a:extLst>
        </xdr:cNvPr>
        <xdr:cNvSpPr/>
      </xdr:nvSpPr>
      <xdr:spPr>
        <a:xfrm>
          <a:off x="28804524" y="15132048"/>
          <a:ext cx="2171310" cy="471168"/>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i="0">
              <a:solidFill>
                <a:schemeClr val="lt1"/>
              </a:solidFill>
              <a:effectLst/>
              <a:latin typeface="+mn-lt"/>
              <a:ea typeface="+mn-ea"/>
              <a:cs typeface="+mn-cs"/>
            </a:rPr>
            <a:t>FACILITY SIZE</a:t>
          </a:r>
          <a:endParaRPr lang="en-CA" sz="1400">
            <a:effectLst/>
          </a:endParaRPr>
        </a:p>
      </xdr:txBody>
    </xdr:sp>
    <xdr:clientData/>
  </xdr:twoCellAnchor>
  <xdr:twoCellAnchor>
    <xdr:from>
      <xdr:col>63</xdr:col>
      <xdr:colOff>23812</xdr:colOff>
      <xdr:row>106</xdr:row>
      <xdr:rowOff>119063</xdr:rowOff>
    </xdr:from>
    <xdr:to>
      <xdr:col>66</xdr:col>
      <xdr:colOff>122454</xdr:colOff>
      <xdr:row>109</xdr:row>
      <xdr:rowOff>6153</xdr:rowOff>
    </xdr:to>
    <xdr:sp macro="" textlink="">
      <xdr:nvSpPr>
        <xdr:cNvPr id="304" name="Rectangle: Rounded Corners 303">
          <a:extLst>
            <a:ext uri="{FF2B5EF4-FFF2-40B4-BE49-F238E27FC236}">
              <a16:creationId xmlns:a16="http://schemas.microsoft.com/office/drawing/2014/main" id="{B32D9C41-5B53-46ED-98CB-60A2DF42FC45}"/>
            </a:ext>
          </a:extLst>
        </xdr:cNvPr>
        <xdr:cNvSpPr/>
      </xdr:nvSpPr>
      <xdr:spPr>
        <a:xfrm>
          <a:off x="22931437" y="20931188"/>
          <a:ext cx="1956017" cy="458590"/>
        </a:xfrm>
        <a:prstGeom prst="roundRect">
          <a:avLst>
            <a:gd name="adj" fmla="val 14407"/>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100" b="1" i="0">
              <a:solidFill>
                <a:schemeClr val="lt1"/>
              </a:solidFill>
              <a:effectLst/>
              <a:latin typeface="+mn-lt"/>
              <a:ea typeface="+mn-ea"/>
              <a:cs typeface="+mn-cs"/>
            </a:rPr>
            <a:t>POWER CAPACITY</a:t>
          </a:r>
          <a:endParaRPr lang="en-CA" sz="1400">
            <a:effectLst/>
          </a:endParaRPr>
        </a:p>
      </xdr:txBody>
    </xdr:sp>
    <xdr:clientData/>
  </xdr:twoCellAnchor>
  <xdr:twoCellAnchor editAs="oneCell">
    <xdr:from>
      <xdr:col>63</xdr:col>
      <xdr:colOff>67945</xdr:colOff>
      <xdr:row>42</xdr:row>
      <xdr:rowOff>87293</xdr:rowOff>
    </xdr:from>
    <xdr:to>
      <xdr:col>63</xdr:col>
      <xdr:colOff>415572</xdr:colOff>
      <xdr:row>44</xdr:row>
      <xdr:rowOff>73307</xdr:rowOff>
    </xdr:to>
    <xdr:pic>
      <xdr:nvPicPr>
        <xdr:cNvPr id="306" name="Picture 305">
          <a:extLst>
            <a:ext uri="{FF2B5EF4-FFF2-40B4-BE49-F238E27FC236}">
              <a16:creationId xmlns:a16="http://schemas.microsoft.com/office/drawing/2014/main" id="{76A41F62-A2DF-9A8A-10F2-D0589096F9E2}"/>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2702167" y="7368626"/>
          <a:ext cx="341277" cy="350364"/>
        </a:xfrm>
        <a:prstGeom prst="rect">
          <a:avLst/>
        </a:prstGeom>
      </xdr:spPr>
    </xdr:pic>
    <xdr:clientData/>
  </xdr:twoCellAnchor>
  <xdr:twoCellAnchor editAs="oneCell">
    <xdr:from>
      <xdr:col>63</xdr:col>
      <xdr:colOff>108698</xdr:colOff>
      <xdr:row>11</xdr:row>
      <xdr:rowOff>109875</xdr:rowOff>
    </xdr:from>
    <xdr:to>
      <xdr:col>63</xdr:col>
      <xdr:colOff>383681</xdr:colOff>
      <xdr:row>12</xdr:row>
      <xdr:rowOff>155259</xdr:rowOff>
    </xdr:to>
    <xdr:pic>
      <xdr:nvPicPr>
        <xdr:cNvPr id="308" name="Picture 307">
          <a:extLst>
            <a:ext uri="{FF2B5EF4-FFF2-40B4-BE49-F238E27FC236}">
              <a16:creationId xmlns:a16="http://schemas.microsoft.com/office/drawing/2014/main" id="{A4FA21BE-8E8D-E40D-4376-51BA1CD20C7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2742920" y="1923153"/>
          <a:ext cx="286413" cy="284568"/>
        </a:xfrm>
        <a:prstGeom prst="rect">
          <a:avLst/>
        </a:prstGeom>
      </xdr:spPr>
    </xdr:pic>
    <xdr:clientData/>
  </xdr:twoCellAnchor>
  <xdr:twoCellAnchor editAs="oneCell">
    <xdr:from>
      <xdr:col>63</xdr:col>
      <xdr:colOff>107851</xdr:colOff>
      <xdr:row>78</xdr:row>
      <xdr:rowOff>416278</xdr:rowOff>
    </xdr:from>
    <xdr:to>
      <xdr:col>63</xdr:col>
      <xdr:colOff>422018</xdr:colOff>
      <xdr:row>80</xdr:row>
      <xdr:rowOff>637</xdr:rowOff>
    </xdr:to>
    <xdr:pic>
      <xdr:nvPicPr>
        <xdr:cNvPr id="311" name="Picture 310">
          <a:extLst>
            <a:ext uri="{FF2B5EF4-FFF2-40B4-BE49-F238E27FC236}">
              <a16:creationId xmlns:a16="http://schemas.microsoft.com/office/drawing/2014/main" id="{E0A43E6C-5F23-4872-B2B0-AE8CCC74C97F}"/>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2742073" y="14555611"/>
          <a:ext cx="325597" cy="317430"/>
        </a:xfrm>
        <a:prstGeom prst="rect">
          <a:avLst/>
        </a:prstGeom>
      </xdr:spPr>
    </xdr:pic>
    <xdr:clientData/>
  </xdr:twoCellAnchor>
  <xdr:twoCellAnchor editAs="oneCell">
    <xdr:from>
      <xdr:col>72</xdr:col>
      <xdr:colOff>196254</xdr:colOff>
      <xdr:row>11</xdr:row>
      <xdr:rowOff>22046</xdr:rowOff>
    </xdr:from>
    <xdr:to>
      <xdr:col>73</xdr:col>
      <xdr:colOff>73094</xdr:colOff>
      <xdr:row>14</xdr:row>
      <xdr:rowOff>41064</xdr:rowOff>
    </xdr:to>
    <xdr:pic>
      <xdr:nvPicPr>
        <xdr:cNvPr id="313" name="Picture 312">
          <a:extLst>
            <a:ext uri="{FF2B5EF4-FFF2-40B4-BE49-F238E27FC236}">
              <a16:creationId xmlns:a16="http://schemas.microsoft.com/office/drawing/2014/main" id="{76EC6EC5-2144-FC90-F16C-ADDC3BEA363C}"/>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8291476" y="1835324"/>
          <a:ext cx="482349" cy="476924"/>
        </a:xfrm>
        <a:prstGeom prst="rect">
          <a:avLst/>
        </a:prstGeom>
      </xdr:spPr>
    </xdr:pic>
    <xdr:clientData/>
  </xdr:twoCellAnchor>
  <xdr:twoCellAnchor editAs="oneCell">
    <xdr:from>
      <xdr:col>72</xdr:col>
      <xdr:colOff>371123</xdr:colOff>
      <xdr:row>78</xdr:row>
      <xdr:rowOff>383541</xdr:rowOff>
    </xdr:from>
    <xdr:to>
      <xdr:col>73</xdr:col>
      <xdr:colOff>193922</xdr:colOff>
      <xdr:row>80</xdr:row>
      <xdr:rowOff>76626</xdr:rowOff>
    </xdr:to>
    <xdr:pic>
      <xdr:nvPicPr>
        <xdr:cNvPr id="314" name="Picture 313">
          <a:extLst>
            <a:ext uri="{FF2B5EF4-FFF2-40B4-BE49-F238E27FC236}">
              <a16:creationId xmlns:a16="http://schemas.microsoft.com/office/drawing/2014/main" id="{B0C9EAF1-BABE-4A7B-B920-00166878537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8466345" y="14522874"/>
          <a:ext cx="442278" cy="432506"/>
        </a:xfrm>
        <a:prstGeom prst="rect">
          <a:avLst/>
        </a:prstGeom>
      </xdr:spPr>
    </xdr:pic>
    <xdr:clientData/>
  </xdr:twoCellAnchor>
  <xdr:twoCellAnchor editAs="oneCell">
    <xdr:from>
      <xdr:col>63</xdr:col>
      <xdr:colOff>97790</xdr:colOff>
      <xdr:row>107</xdr:row>
      <xdr:rowOff>2422</xdr:rowOff>
    </xdr:from>
    <xdr:to>
      <xdr:col>63</xdr:col>
      <xdr:colOff>416278</xdr:colOff>
      <xdr:row>108</xdr:row>
      <xdr:rowOff>148663</xdr:rowOff>
    </xdr:to>
    <xdr:pic>
      <xdr:nvPicPr>
        <xdr:cNvPr id="315" name="Picture 314">
          <a:extLst>
            <a:ext uri="{FF2B5EF4-FFF2-40B4-BE49-F238E27FC236}">
              <a16:creationId xmlns:a16="http://schemas.microsoft.com/office/drawing/2014/main" id="{3F2285AE-3F58-473A-8E38-58DA037896DE}"/>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2732012" y="20195422"/>
          <a:ext cx="318488" cy="324603"/>
        </a:xfrm>
        <a:prstGeom prst="rect">
          <a:avLst/>
        </a:prstGeom>
      </xdr:spPr>
    </xdr:pic>
    <xdr:clientData/>
  </xdr:twoCellAnchor>
  <xdr:twoCellAnchor editAs="oneCell">
    <xdr:from>
      <xdr:col>73</xdr:col>
      <xdr:colOff>325120</xdr:colOff>
      <xdr:row>74</xdr:row>
      <xdr:rowOff>40822</xdr:rowOff>
    </xdr:from>
    <xdr:to>
      <xdr:col>81</xdr:col>
      <xdr:colOff>383540</xdr:colOff>
      <xdr:row>78</xdr:row>
      <xdr:rowOff>324395</xdr:rowOff>
    </xdr:to>
    <mc:AlternateContent xmlns:mc="http://schemas.openxmlformats.org/markup-compatibility/2006" xmlns:a14="http://schemas.microsoft.com/office/drawing/2010/main">
      <mc:Choice Requires="a14">
        <xdr:graphicFrame macro="">
          <xdr:nvGraphicFramePr>
            <xdr:cNvPr id="316" name="DATACENTER_STAGE 1">
              <a:extLst>
                <a:ext uri="{FF2B5EF4-FFF2-40B4-BE49-F238E27FC236}">
                  <a16:creationId xmlns:a16="http://schemas.microsoft.com/office/drawing/2014/main" id="{18C8804B-C485-42F4-842E-A7653C0DC9D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ACENTER_STAGE 1"/>
            </a:graphicData>
          </a:graphic>
        </xdr:graphicFrame>
      </mc:Choice>
      <mc:Fallback xmlns="">
        <xdr:sp macro="" textlink="">
          <xdr:nvSpPr>
            <xdr:cNvPr id="0" name=""/>
            <xdr:cNvSpPr>
              <a:spLocks noTextEdit="1"/>
            </xdr:cNvSpPr>
          </xdr:nvSpPr>
          <xdr:spPr>
            <a:xfrm>
              <a:off x="29182060" y="13647420"/>
              <a:ext cx="4942840" cy="6578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23</xdr:row>
      <xdr:rowOff>165736</xdr:rowOff>
    </xdr:from>
    <xdr:to>
      <xdr:col>11</xdr:col>
      <xdr:colOff>0</xdr:colOff>
      <xdr:row>26</xdr:row>
      <xdr:rowOff>0</xdr:rowOff>
    </xdr:to>
    <xdr:sp macro="" textlink="">
      <xdr:nvSpPr>
        <xdr:cNvPr id="68" name="Rectangle: Rounded Corners 67">
          <a:extLst>
            <a:ext uri="{FF2B5EF4-FFF2-40B4-BE49-F238E27FC236}">
              <a16:creationId xmlns:a16="http://schemas.microsoft.com/office/drawing/2014/main" id="{2194BBD1-B833-4A9A-85BC-75F0F78323DF}"/>
            </a:ext>
          </a:extLst>
        </xdr:cNvPr>
        <xdr:cNvSpPr/>
      </xdr:nvSpPr>
      <xdr:spPr>
        <a:xfrm>
          <a:off x="2908300" y="4032886"/>
          <a:ext cx="2260600" cy="462914"/>
        </a:xfrm>
        <a:prstGeom prst="roundRect">
          <a:avLst>
            <a:gd name="adj" fmla="val 6344"/>
          </a:avLst>
        </a:prstGeom>
        <a:noFill/>
        <a:ln w="12700">
          <a:solidFill>
            <a:schemeClr val="tx2">
              <a:lumMod val="50000"/>
              <a:lumOff val="50000"/>
            </a:schemeClr>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18</xdr:col>
      <xdr:colOff>612140</xdr:colOff>
      <xdr:row>23</xdr:row>
      <xdr:rowOff>164465</xdr:rowOff>
    </xdr:from>
    <xdr:to>
      <xdr:col>25</xdr:col>
      <xdr:colOff>0</xdr:colOff>
      <xdr:row>26</xdr:row>
      <xdr:rowOff>0</xdr:rowOff>
    </xdr:to>
    <xdr:sp macro="" textlink="">
      <xdr:nvSpPr>
        <xdr:cNvPr id="69" name="Rectangle: Rounded Corners 68">
          <a:extLst>
            <a:ext uri="{FF2B5EF4-FFF2-40B4-BE49-F238E27FC236}">
              <a16:creationId xmlns:a16="http://schemas.microsoft.com/office/drawing/2014/main" id="{B503E976-CE17-4057-A62E-D80010AEDCCE}"/>
            </a:ext>
          </a:extLst>
        </xdr:cNvPr>
        <xdr:cNvSpPr/>
      </xdr:nvSpPr>
      <xdr:spPr>
        <a:xfrm>
          <a:off x="8694783" y="4205786"/>
          <a:ext cx="2272574" cy="706393"/>
        </a:xfrm>
        <a:prstGeom prst="roundRect">
          <a:avLst>
            <a:gd name="adj" fmla="val 6344"/>
          </a:avLst>
        </a:prstGeom>
        <a:noFill/>
        <a:ln w="12700">
          <a:solidFill>
            <a:schemeClr val="tx2">
              <a:lumMod val="50000"/>
              <a:lumOff val="50000"/>
            </a:schemeClr>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612140</xdr:colOff>
      <xdr:row>23</xdr:row>
      <xdr:rowOff>171450</xdr:rowOff>
    </xdr:from>
    <xdr:to>
      <xdr:col>18</xdr:col>
      <xdr:colOff>0</xdr:colOff>
      <xdr:row>26</xdr:row>
      <xdr:rowOff>0</xdr:rowOff>
    </xdr:to>
    <xdr:sp macro="" textlink="">
      <xdr:nvSpPr>
        <xdr:cNvPr id="70" name="Rectangle: Rounded Corners 69">
          <a:extLst>
            <a:ext uri="{FF2B5EF4-FFF2-40B4-BE49-F238E27FC236}">
              <a16:creationId xmlns:a16="http://schemas.microsoft.com/office/drawing/2014/main" id="{CFB2E256-582B-4540-A3BC-425BC6BF5C76}"/>
            </a:ext>
          </a:extLst>
        </xdr:cNvPr>
        <xdr:cNvSpPr/>
      </xdr:nvSpPr>
      <xdr:spPr>
        <a:xfrm>
          <a:off x="5810069" y="4212771"/>
          <a:ext cx="2272574" cy="699408"/>
        </a:xfrm>
        <a:prstGeom prst="roundRect">
          <a:avLst>
            <a:gd name="adj" fmla="val 6344"/>
          </a:avLst>
        </a:prstGeom>
        <a:noFill/>
        <a:ln w="12700">
          <a:solidFill>
            <a:schemeClr val="tx2">
              <a:lumMod val="50000"/>
              <a:lumOff val="50000"/>
            </a:schemeClr>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5</xdr:col>
      <xdr:colOff>0</xdr:colOff>
      <xdr:row>27</xdr:row>
      <xdr:rowOff>78740</xdr:rowOff>
    </xdr:from>
    <xdr:to>
      <xdr:col>11</xdr:col>
      <xdr:colOff>0</xdr:colOff>
      <xdr:row>30</xdr:row>
      <xdr:rowOff>13607</xdr:rowOff>
    </xdr:to>
    <xdr:sp macro="" textlink="">
      <xdr:nvSpPr>
        <xdr:cNvPr id="76" name="Rectangle: Rounded Corners 75">
          <a:extLst>
            <a:ext uri="{FF2B5EF4-FFF2-40B4-BE49-F238E27FC236}">
              <a16:creationId xmlns:a16="http://schemas.microsoft.com/office/drawing/2014/main" id="{FF02F48F-7C71-48CF-9F62-CD114879FEF9}"/>
            </a:ext>
          </a:extLst>
        </xdr:cNvPr>
        <xdr:cNvSpPr/>
      </xdr:nvSpPr>
      <xdr:spPr>
        <a:xfrm>
          <a:off x="2925536" y="5167811"/>
          <a:ext cx="2272393" cy="737689"/>
        </a:xfrm>
        <a:prstGeom prst="roundRect">
          <a:avLst>
            <a:gd name="adj" fmla="val 6344"/>
          </a:avLst>
        </a:prstGeom>
        <a:noFill/>
        <a:ln w="12700">
          <a:solidFill>
            <a:srgbClr val="59C2C7"/>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18</xdr:col>
      <xdr:colOff>612140</xdr:colOff>
      <xdr:row>27</xdr:row>
      <xdr:rowOff>78740</xdr:rowOff>
    </xdr:from>
    <xdr:to>
      <xdr:col>25</xdr:col>
      <xdr:colOff>0</xdr:colOff>
      <xdr:row>30</xdr:row>
      <xdr:rowOff>13607</xdr:rowOff>
    </xdr:to>
    <xdr:sp macro="" textlink="">
      <xdr:nvSpPr>
        <xdr:cNvPr id="79" name="Rectangle: Rounded Corners 78">
          <a:extLst>
            <a:ext uri="{FF2B5EF4-FFF2-40B4-BE49-F238E27FC236}">
              <a16:creationId xmlns:a16="http://schemas.microsoft.com/office/drawing/2014/main" id="{C341CDC6-8F1A-40DA-8990-67C3D87C17C9}"/>
            </a:ext>
          </a:extLst>
        </xdr:cNvPr>
        <xdr:cNvSpPr/>
      </xdr:nvSpPr>
      <xdr:spPr>
        <a:xfrm>
          <a:off x="8694783" y="5167811"/>
          <a:ext cx="2272574" cy="737689"/>
        </a:xfrm>
        <a:prstGeom prst="roundRect">
          <a:avLst>
            <a:gd name="adj" fmla="val 6344"/>
          </a:avLst>
        </a:prstGeom>
        <a:noFill/>
        <a:ln w="12700">
          <a:solidFill>
            <a:srgbClr val="59C2C7"/>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612140</xdr:colOff>
      <xdr:row>27</xdr:row>
      <xdr:rowOff>76200</xdr:rowOff>
    </xdr:from>
    <xdr:to>
      <xdr:col>18</xdr:col>
      <xdr:colOff>0</xdr:colOff>
      <xdr:row>30</xdr:row>
      <xdr:rowOff>13607</xdr:rowOff>
    </xdr:to>
    <xdr:sp macro="" textlink="">
      <xdr:nvSpPr>
        <xdr:cNvPr id="95" name="Rectangle: Rounded Corners 94">
          <a:extLst>
            <a:ext uri="{FF2B5EF4-FFF2-40B4-BE49-F238E27FC236}">
              <a16:creationId xmlns:a16="http://schemas.microsoft.com/office/drawing/2014/main" id="{37A66D9A-FB3D-468C-A888-89FE28EC4FE4}"/>
            </a:ext>
          </a:extLst>
        </xdr:cNvPr>
        <xdr:cNvSpPr/>
      </xdr:nvSpPr>
      <xdr:spPr>
        <a:xfrm>
          <a:off x="5810069" y="5165271"/>
          <a:ext cx="2272574" cy="740229"/>
        </a:xfrm>
        <a:prstGeom prst="roundRect">
          <a:avLst>
            <a:gd name="adj" fmla="val 6344"/>
          </a:avLst>
        </a:prstGeom>
        <a:noFill/>
        <a:ln w="12700">
          <a:solidFill>
            <a:srgbClr val="59C2C7"/>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oneCellAnchor>
    <xdr:from>
      <xdr:col>23</xdr:col>
      <xdr:colOff>153039</xdr:colOff>
      <xdr:row>28</xdr:row>
      <xdr:rowOff>47583</xdr:rowOff>
    </xdr:from>
    <xdr:ext cx="408924" cy="400727"/>
    <xdr:pic>
      <xdr:nvPicPr>
        <xdr:cNvPr id="106" name="Picture 105">
          <a:extLst>
            <a:ext uri="{FF2B5EF4-FFF2-40B4-BE49-F238E27FC236}">
              <a16:creationId xmlns:a16="http://schemas.microsoft.com/office/drawing/2014/main" id="{FCF25A76-65A1-48FA-B4E5-6ED5D96D79F5}"/>
            </a:ext>
          </a:extLst>
        </xdr:cNvPr>
        <xdr:cNvPicPr>
          <a:picLocks noChangeAspect="1"/>
        </xdr:cNvPicPr>
      </xdr:nvPicPr>
      <xdr:blipFill>
        <a:blip xmlns:r="http://schemas.openxmlformats.org/officeDocument/2006/relationships" r:embed="rId5">
          <a:alphaModFix amt="6000"/>
          <a:extLst>
            <a:ext uri="{28A0092B-C50C-407E-A947-70E740481C1C}">
              <a14:useLocalDpi xmlns:a14="http://schemas.microsoft.com/office/drawing/2010/main" val="0"/>
            </a:ext>
          </a:extLst>
        </a:blip>
        <a:stretch>
          <a:fillRect/>
        </a:stretch>
      </xdr:blipFill>
      <xdr:spPr>
        <a:xfrm>
          <a:off x="10503539" y="4803733"/>
          <a:ext cx="408924" cy="400727"/>
        </a:xfrm>
        <a:prstGeom prst="rect">
          <a:avLst/>
        </a:prstGeom>
      </xdr:spPr>
    </xdr:pic>
    <xdr:clientData/>
  </xdr:oneCellAnchor>
  <xdr:oneCellAnchor>
    <xdr:from>
      <xdr:col>9</xdr:col>
      <xdr:colOff>145086</xdr:colOff>
      <xdr:row>28</xdr:row>
      <xdr:rowOff>45179</xdr:rowOff>
    </xdr:from>
    <xdr:ext cx="373498" cy="373498"/>
    <xdr:pic>
      <xdr:nvPicPr>
        <xdr:cNvPr id="108" name="Picture 107">
          <a:extLst>
            <a:ext uri="{FF2B5EF4-FFF2-40B4-BE49-F238E27FC236}">
              <a16:creationId xmlns:a16="http://schemas.microsoft.com/office/drawing/2014/main" id="{67FCC71B-A936-4FDB-88AB-F68CE0537C83}"/>
            </a:ext>
          </a:extLst>
        </xdr:cNvPr>
        <xdr:cNvPicPr>
          <a:picLocks noChangeAspect="1"/>
        </xdr:cNvPicPr>
      </xdr:nvPicPr>
      <xdr:blipFill>
        <a:blip xmlns:r="http://schemas.openxmlformats.org/officeDocument/2006/relationships" r:embed="rId3">
          <a:alphaModFix amt="4000"/>
          <a:extLst>
            <a:ext uri="{28A0092B-C50C-407E-A947-70E740481C1C}">
              <a14:useLocalDpi xmlns:a14="http://schemas.microsoft.com/office/drawing/2010/main" val="0"/>
            </a:ext>
          </a:extLst>
        </a:blip>
        <a:stretch>
          <a:fillRect/>
        </a:stretch>
      </xdr:blipFill>
      <xdr:spPr>
        <a:xfrm>
          <a:off x="4616544" y="4812971"/>
          <a:ext cx="373498" cy="373498"/>
        </a:xfrm>
        <a:prstGeom prst="rect">
          <a:avLst/>
        </a:prstGeom>
      </xdr:spPr>
    </xdr:pic>
    <xdr:clientData/>
  </xdr:oneCellAnchor>
  <xdr:oneCellAnchor>
    <xdr:from>
      <xdr:col>16</xdr:col>
      <xdr:colOff>110574</xdr:colOff>
      <xdr:row>28</xdr:row>
      <xdr:rowOff>31177</xdr:rowOff>
    </xdr:from>
    <xdr:ext cx="369137" cy="371414"/>
    <xdr:pic>
      <xdr:nvPicPr>
        <xdr:cNvPr id="114" name="Picture 113">
          <a:extLst>
            <a:ext uri="{FF2B5EF4-FFF2-40B4-BE49-F238E27FC236}">
              <a16:creationId xmlns:a16="http://schemas.microsoft.com/office/drawing/2014/main" id="{FA0B54F2-6EB1-4874-9301-8FB165D0CDA4}"/>
            </a:ext>
          </a:extLst>
        </xdr:cNvPr>
        <xdr:cNvPicPr>
          <a:picLocks noChangeAspect="1"/>
        </xdr:cNvPicPr>
      </xdr:nvPicPr>
      <xdr:blipFill>
        <a:blip xmlns:r="http://schemas.openxmlformats.org/officeDocument/2006/relationships" r:embed="rId9">
          <a:alphaModFix amt="7000"/>
          <a:extLst>
            <a:ext uri="{28A0092B-C50C-407E-A947-70E740481C1C}">
              <a14:useLocalDpi xmlns:a14="http://schemas.microsoft.com/office/drawing/2010/main" val="0"/>
            </a:ext>
          </a:extLst>
        </a:blip>
        <a:stretch>
          <a:fillRect/>
        </a:stretch>
      </xdr:blipFill>
      <xdr:spPr>
        <a:xfrm>
          <a:off x="7590874" y="4787327"/>
          <a:ext cx="369137" cy="371414"/>
        </a:xfrm>
        <a:prstGeom prst="rect">
          <a:avLst/>
        </a:prstGeom>
      </xdr:spPr>
    </xdr:pic>
    <xdr:clientData/>
  </xdr:oneCellAnchor>
  <xdr:twoCellAnchor>
    <xdr:from>
      <xdr:col>0</xdr:col>
      <xdr:colOff>331703</xdr:colOff>
      <xdr:row>18</xdr:row>
      <xdr:rowOff>78524</xdr:rowOff>
    </xdr:from>
    <xdr:to>
      <xdr:col>25</xdr:col>
      <xdr:colOff>44683</xdr:colOff>
      <xdr:row>18</xdr:row>
      <xdr:rowOff>98209</xdr:rowOff>
    </xdr:to>
    <xdr:cxnSp macro="">
      <xdr:nvCxnSpPr>
        <xdr:cNvPr id="115" name="Straight Connector 114">
          <a:extLst>
            <a:ext uri="{FF2B5EF4-FFF2-40B4-BE49-F238E27FC236}">
              <a16:creationId xmlns:a16="http://schemas.microsoft.com/office/drawing/2014/main" id="{66B5ECE4-A4C1-45DE-A531-EB0C9192716A}"/>
            </a:ext>
          </a:extLst>
        </xdr:cNvPr>
        <xdr:cNvCxnSpPr/>
      </xdr:nvCxnSpPr>
      <xdr:spPr>
        <a:xfrm flipV="1">
          <a:off x="331703" y="3266224"/>
          <a:ext cx="10622280" cy="19685"/>
        </a:xfrm>
        <a:prstGeom prst="line">
          <a:avLst/>
        </a:prstGeom>
        <a:ln w="12700">
          <a:solidFill>
            <a:srgbClr val="013846"/>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427989</xdr:colOff>
      <xdr:row>24</xdr:row>
      <xdr:rowOff>1</xdr:rowOff>
    </xdr:from>
    <xdr:to>
      <xdr:col>4</xdr:col>
      <xdr:colOff>139517</xdr:colOff>
      <xdr:row>25</xdr:row>
      <xdr:rowOff>153882</xdr:rowOff>
    </xdr:to>
    <xdr:grpSp>
      <xdr:nvGrpSpPr>
        <xdr:cNvPr id="186" name="Group 185">
          <a:extLst>
            <a:ext uri="{FF2B5EF4-FFF2-40B4-BE49-F238E27FC236}">
              <a16:creationId xmlns:a16="http://schemas.microsoft.com/office/drawing/2014/main" id="{82A4E790-5733-5E71-D677-617F61675053}"/>
            </a:ext>
          </a:extLst>
        </xdr:cNvPr>
        <xdr:cNvGrpSpPr/>
      </xdr:nvGrpSpPr>
      <xdr:grpSpPr>
        <a:xfrm>
          <a:off x="827132" y="4372430"/>
          <a:ext cx="2015671" cy="407881"/>
          <a:chOff x="777239" y="4249209"/>
          <a:chExt cx="1780570" cy="413173"/>
        </a:xfrm>
      </xdr:grpSpPr>
      <xdr:sp macro="" textlink="">
        <xdr:nvSpPr>
          <xdr:cNvPr id="118" name="Rectangle: Rounded Corners 117">
            <a:extLst>
              <a:ext uri="{FF2B5EF4-FFF2-40B4-BE49-F238E27FC236}">
                <a16:creationId xmlns:a16="http://schemas.microsoft.com/office/drawing/2014/main" id="{E20EAFAC-7C77-690B-0C25-A9A2F209CA2B}"/>
              </a:ext>
            </a:extLst>
          </xdr:cNvPr>
          <xdr:cNvSpPr/>
        </xdr:nvSpPr>
        <xdr:spPr>
          <a:xfrm>
            <a:off x="777239" y="4249209"/>
            <a:ext cx="1780570" cy="413173"/>
          </a:xfrm>
          <a:prstGeom prst="roundRect">
            <a:avLst>
              <a:gd name="adj" fmla="val 14407"/>
            </a:avLst>
          </a:prstGeom>
          <a:solidFill>
            <a:srgbClr val="6EA7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800" b="0" cap="all" baseline="0"/>
              <a:t>Data Centers  </a:t>
            </a:r>
          </a:p>
          <a:p>
            <a:pPr algn="r"/>
            <a:r>
              <a:rPr lang="en-CA" sz="800" b="1" cap="all" baseline="0">
                <a:solidFill>
                  <a:schemeClr val="bg2">
                    <a:lumMod val="10000"/>
                  </a:schemeClr>
                </a:solidFill>
                <a:latin typeface="+mn-lt"/>
                <a:ea typeface="+mn-ea"/>
                <a:cs typeface="+mn-cs"/>
              </a:rPr>
              <a:t>CONSTRUCTION</a:t>
            </a:r>
            <a:r>
              <a:rPr lang="en-CA" sz="800" b="0" cap="all" baseline="0"/>
              <a:t> </a:t>
            </a:r>
            <a:r>
              <a:rPr lang="en-CA" sz="800" b="1" cap="all" baseline="0">
                <a:solidFill>
                  <a:schemeClr val="bg2">
                    <a:lumMod val="10000"/>
                  </a:schemeClr>
                </a:solidFill>
              </a:rPr>
              <a:t>DELAYED</a:t>
            </a:r>
          </a:p>
        </xdr:txBody>
      </xdr:sp>
      <xdr:pic>
        <xdr:nvPicPr>
          <xdr:cNvPr id="125" name="Picture 124">
            <a:extLst>
              <a:ext uri="{FF2B5EF4-FFF2-40B4-BE49-F238E27FC236}">
                <a16:creationId xmlns:a16="http://schemas.microsoft.com/office/drawing/2014/main" id="{FE20E4B6-364A-A716-F1F8-B7094B7B4A1C}"/>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880646" y="4327703"/>
            <a:ext cx="291352" cy="265992"/>
          </a:xfrm>
          <a:prstGeom prst="rect">
            <a:avLst/>
          </a:prstGeom>
        </xdr:spPr>
      </xdr:pic>
    </xdr:grpSp>
    <xdr:clientData/>
  </xdr:twoCellAnchor>
  <xdr:twoCellAnchor>
    <xdr:from>
      <xdr:col>21</xdr:col>
      <xdr:colOff>203686</xdr:colOff>
      <xdr:row>58</xdr:row>
      <xdr:rowOff>41765</xdr:rowOff>
    </xdr:from>
    <xdr:to>
      <xdr:col>22</xdr:col>
      <xdr:colOff>264372</xdr:colOff>
      <xdr:row>59</xdr:row>
      <xdr:rowOff>153246</xdr:rowOff>
    </xdr:to>
    <xdr:grpSp>
      <xdr:nvGrpSpPr>
        <xdr:cNvPr id="42" name="Group 41">
          <a:extLst>
            <a:ext uri="{FF2B5EF4-FFF2-40B4-BE49-F238E27FC236}">
              <a16:creationId xmlns:a16="http://schemas.microsoft.com/office/drawing/2014/main" id="{804BE896-F795-A83F-103B-4524837CB610}"/>
            </a:ext>
          </a:extLst>
        </xdr:cNvPr>
        <xdr:cNvGrpSpPr/>
      </xdr:nvGrpSpPr>
      <xdr:grpSpPr>
        <a:xfrm>
          <a:off x="10091543" y="11127051"/>
          <a:ext cx="804543" cy="311052"/>
          <a:chOff x="1693396" y="10307387"/>
          <a:chExt cx="720874" cy="295420"/>
        </a:xfrm>
      </xdr:grpSpPr>
      <xdr:sp macro="" textlink="">
        <xdr:nvSpPr>
          <xdr:cNvPr id="18" name="Rectangle 17">
            <a:extLst>
              <a:ext uri="{FF2B5EF4-FFF2-40B4-BE49-F238E27FC236}">
                <a16:creationId xmlns:a16="http://schemas.microsoft.com/office/drawing/2014/main" id="{DD778CA8-5FFA-F23C-6155-CEE44AAA2164}"/>
              </a:ext>
            </a:extLst>
          </xdr:cNvPr>
          <xdr:cNvSpPr/>
        </xdr:nvSpPr>
        <xdr:spPr>
          <a:xfrm>
            <a:off x="1693396" y="10390033"/>
            <a:ext cx="196125" cy="100211"/>
          </a:xfrm>
          <a:prstGeom prst="rect">
            <a:avLst/>
          </a:prstGeom>
          <a:solidFill>
            <a:schemeClr val="accent2">
              <a:lumMod val="60000"/>
              <a:lumOff val="40000"/>
            </a:schemeClr>
          </a:solid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4" name="TextBox 23">
            <a:extLst>
              <a:ext uri="{FF2B5EF4-FFF2-40B4-BE49-F238E27FC236}">
                <a16:creationId xmlns:a16="http://schemas.microsoft.com/office/drawing/2014/main" id="{6A6C6F1D-AD13-BD62-8A20-8DBE5ADC5AE6}"/>
              </a:ext>
            </a:extLst>
          </xdr:cNvPr>
          <xdr:cNvSpPr txBox="1"/>
        </xdr:nvSpPr>
        <xdr:spPr>
          <a:xfrm>
            <a:off x="1857205" y="10307387"/>
            <a:ext cx="557065" cy="295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rgbClr val="484848"/>
                </a:solidFill>
              </a:rPr>
              <a:t>Active</a:t>
            </a:r>
          </a:p>
        </xdr:txBody>
      </xdr:sp>
    </xdr:grpSp>
    <xdr:clientData/>
  </xdr:twoCellAnchor>
  <xdr:twoCellAnchor>
    <xdr:from>
      <xdr:col>8</xdr:col>
      <xdr:colOff>280082</xdr:colOff>
      <xdr:row>58</xdr:row>
      <xdr:rowOff>37421</xdr:rowOff>
    </xdr:from>
    <xdr:to>
      <xdr:col>13</xdr:col>
      <xdr:colOff>4019</xdr:colOff>
      <xdr:row>59</xdr:row>
      <xdr:rowOff>148902</xdr:rowOff>
    </xdr:to>
    <xdr:grpSp>
      <xdr:nvGrpSpPr>
        <xdr:cNvPr id="14" name="Group 13">
          <a:extLst>
            <a:ext uri="{FF2B5EF4-FFF2-40B4-BE49-F238E27FC236}">
              <a16:creationId xmlns:a16="http://schemas.microsoft.com/office/drawing/2014/main" id="{DB10FE69-C5DE-7CA0-7CBD-5C92CA47F8D9}"/>
            </a:ext>
          </a:extLst>
        </xdr:cNvPr>
        <xdr:cNvGrpSpPr/>
      </xdr:nvGrpSpPr>
      <xdr:grpSpPr>
        <a:xfrm>
          <a:off x="4725082" y="11122707"/>
          <a:ext cx="1628937" cy="311052"/>
          <a:chOff x="2405003" y="10311087"/>
          <a:chExt cx="1452927" cy="294150"/>
        </a:xfrm>
      </xdr:grpSpPr>
      <xdr:sp macro="" textlink="">
        <xdr:nvSpPr>
          <xdr:cNvPr id="19" name="Rectangle 18">
            <a:extLst>
              <a:ext uri="{FF2B5EF4-FFF2-40B4-BE49-F238E27FC236}">
                <a16:creationId xmlns:a16="http://schemas.microsoft.com/office/drawing/2014/main" id="{1AD4E17F-D668-4515-A1F4-AE71054BE5C7}"/>
              </a:ext>
            </a:extLst>
          </xdr:cNvPr>
          <xdr:cNvSpPr/>
        </xdr:nvSpPr>
        <xdr:spPr>
          <a:xfrm>
            <a:off x="2405003" y="10389685"/>
            <a:ext cx="213905" cy="105291"/>
          </a:xfrm>
          <a:prstGeom prst="rect">
            <a:avLst/>
          </a:prstGeom>
          <a:solidFill>
            <a:schemeClr val="bg1">
              <a:lumMod val="75000"/>
            </a:schemeClr>
          </a:solidFill>
          <a:ln w="12700">
            <a:solidFill>
              <a:srgbClr val="48484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5" name="TextBox 24">
            <a:extLst>
              <a:ext uri="{FF2B5EF4-FFF2-40B4-BE49-F238E27FC236}">
                <a16:creationId xmlns:a16="http://schemas.microsoft.com/office/drawing/2014/main" id="{FCDD5D9F-A0FA-4275-9186-3A4753E40862}"/>
              </a:ext>
            </a:extLst>
          </xdr:cNvPr>
          <xdr:cNvSpPr txBox="1"/>
        </xdr:nvSpPr>
        <xdr:spPr>
          <a:xfrm>
            <a:off x="2559658" y="10311087"/>
            <a:ext cx="1298272" cy="29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rgbClr val="484848"/>
                </a:solidFill>
              </a:rPr>
              <a:t>Under Construction</a:t>
            </a:r>
          </a:p>
        </xdr:txBody>
      </xdr:sp>
    </xdr:grpSp>
    <xdr:clientData/>
  </xdr:twoCellAnchor>
  <xdr:twoCellAnchor>
    <xdr:from>
      <xdr:col>2</xdr:col>
      <xdr:colOff>257374</xdr:colOff>
      <xdr:row>58</xdr:row>
      <xdr:rowOff>42788</xdr:rowOff>
    </xdr:from>
    <xdr:to>
      <xdr:col>4</xdr:col>
      <xdr:colOff>43178</xdr:colOff>
      <xdr:row>59</xdr:row>
      <xdr:rowOff>149324</xdr:rowOff>
    </xdr:to>
    <xdr:grpSp>
      <xdr:nvGrpSpPr>
        <xdr:cNvPr id="44" name="Group 43">
          <a:extLst>
            <a:ext uri="{FF2B5EF4-FFF2-40B4-BE49-F238E27FC236}">
              <a16:creationId xmlns:a16="http://schemas.microsoft.com/office/drawing/2014/main" id="{E93AADB3-B4C0-AF2A-E2C1-18BAFE5DE4F8}"/>
            </a:ext>
          </a:extLst>
        </xdr:cNvPr>
        <xdr:cNvGrpSpPr/>
      </xdr:nvGrpSpPr>
      <xdr:grpSpPr>
        <a:xfrm>
          <a:off x="1618088" y="11128074"/>
          <a:ext cx="1128376" cy="306107"/>
          <a:chOff x="3862056" y="10308623"/>
          <a:chExt cx="991458" cy="293015"/>
        </a:xfrm>
      </xdr:grpSpPr>
      <xdr:sp macro="" textlink="">
        <xdr:nvSpPr>
          <xdr:cNvPr id="20" name="Rectangle 19">
            <a:extLst>
              <a:ext uri="{FF2B5EF4-FFF2-40B4-BE49-F238E27FC236}">
                <a16:creationId xmlns:a16="http://schemas.microsoft.com/office/drawing/2014/main" id="{C3598026-BAA3-41FD-9AA3-91F89712C19E}"/>
              </a:ext>
            </a:extLst>
          </xdr:cNvPr>
          <xdr:cNvSpPr/>
        </xdr:nvSpPr>
        <xdr:spPr>
          <a:xfrm>
            <a:off x="3862056" y="10401871"/>
            <a:ext cx="201205" cy="93861"/>
          </a:xfrm>
          <a:prstGeom prst="rect">
            <a:avLst/>
          </a:prstGeom>
          <a:solidFill>
            <a:srgbClr val="F2E0A8"/>
          </a:solidFill>
          <a:ln w="127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6" name="TextBox 25">
            <a:extLst>
              <a:ext uri="{FF2B5EF4-FFF2-40B4-BE49-F238E27FC236}">
                <a16:creationId xmlns:a16="http://schemas.microsoft.com/office/drawing/2014/main" id="{529D3607-7FFD-42AC-BEF5-7F0CB74CA037}"/>
              </a:ext>
            </a:extLst>
          </xdr:cNvPr>
          <xdr:cNvSpPr txBox="1"/>
        </xdr:nvSpPr>
        <xdr:spPr>
          <a:xfrm>
            <a:off x="4027400" y="10308623"/>
            <a:ext cx="826114" cy="293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rgbClr val="484848"/>
                </a:solidFill>
              </a:rPr>
              <a:t>Announced</a:t>
            </a:r>
          </a:p>
        </xdr:txBody>
      </xdr:sp>
    </xdr:grpSp>
    <xdr:clientData/>
  </xdr:twoCellAnchor>
  <xdr:twoCellAnchor>
    <xdr:from>
      <xdr:col>16</xdr:col>
      <xdr:colOff>149531</xdr:colOff>
      <xdr:row>58</xdr:row>
      <xdr:rowOff>34256</xdr:rowOff>
    </xdr:from>
    <xdr:to>
      <xdr:col>21</xdr:col>
      <xdr:colOff>171872</xdr:colOff>
      <xdr:row>59</xdr:row>
      <xdr:rowOff>106468</xdr:rowOff>
    </xdr:to>
    <xdr:grpSp>
      <xdr:nvGrpSpPr>
        <xdr:cNvPr id="48" name="Group 47">
          <a:extLst>
            <a:ext uri="{FF2B5EF4-FFF2-40B4-BE49-F238E27FC236}">
              <a16:creationId xmlns:a16="http://schemas.microsoft.com/office/drawing/2014/main" id="{9E2B1A65-623E-FABC-601F-B0E42F1D5820}"/>
            </a:ext>
          </a:extLst>
        </xdr:cNvPr>
        <xdr:cNvGrpSpPr/>
      </xdr:nvGrpSpPr>
      <xdr:grpSpPr>
        <a:xfrm>
          <a:off x="8241245" y="11119542"/>
          <a:ext cx="1818484" cy="271783"/>
          <a:chOff x="6474343" y="10313424"/>
          <a:chExt cx="1634428" cy="254881"/>
        </a:xfrm>
      </xdr:grpSpPr>
      <xdr:sp macro="" textlink="">
        <xdr:nvSpPr>
          <xdr:cNvPr id="154" name="TextBox 153">
            <a:extLst>
              <a:ext uri="{FF2B5EF4-FFF2-40B4-BE49-F238E27FC236}">
                <a16:creationId xmlns:a16="http://schemas.microsoft.com/office/drawing/2014/main" id="{8DB29DE9-E0D1-42B0-99F7-9DCE4901785F}"/>
              </a:ext>
            </a:extLst>
          </xdr:cNvPr>
          <xdr:cNvSpPr txBox="1"/>
        </xdr:nvSpPr>
        <xdr:spPr>
          <a:xfrm>
            <a:off x="6594320" y="10313424"/>
            <a:ext cx="1514451" cy="254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rgbClr val="484848"/>
                </a:solidFill>
              </a:rPr>
              <a:t>Construction Cancelled</a:t>
            </a:r>
          </a:p>
        </xdr:txBody>
      </xdr:sp>
      <xdr:sp macro="" textlink="">
        <xdr:nvSpPr>
          <xdr:cNvPr id="158" name="Rectangle 157">
            <a:extLst>
              <a:ext uri="{FF2B5EF4-FFF2-40B4-BE49-F238E27FC236}">
                <a16:creationId xmlns:a16="http://schemas.microsoft.com/office/drawing/2014/main" id="{7FD4A926-FA72-40E9-BCCE-619FC320C669}"/>
              </a:ext>
            </a:extLst>
          </xdr:cNvPr>
          <xdr:cNvSpPr/>
        </xdr:nvSpPr>
        <xdr:spPr>
          <a:xfrm>
            <a:off x="6474343" y="10399650"/>
            <a:ext cx="164052" cy="99049"/>
          </a:xfrm>
          <a:prstGeom prst="rect">
            <a:avLst/>
          </a:prstGeom>
          <a:solidFill>
            <a:srgbClr val="A8DADC"/>
          </a:solidFill>
          <a:ln w="12700">
            <a:solidFill>
              <a:srgbClr val="59C2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twoCellAnchor>
    <xdr:from>
      <xdr:col>12</xdr:col>
      <xdr:colOff>50651</xdr:colOff>
      <xdr:row>58</xdr:row>
      <xdr:rowOff>39824</xdr:rowOff>
    </xdr:from>
    <xdr:to>
      <xdr:col>16</xdr:col>
      <xdr:colOff>232833</xdr:colOff>
      <xdr:row>59</xdr:row>
      <xdr:rowOff>154427</xdr:rowOff>
    </xdr:to>
    <xdr:grpSp>
      <xdr:nvGrpSpPr>
        <xdr:cNvPr id="49" name="Group 48">
          <a:extLst>
            <a:ext uri="{FF2B5EF4-FFF2-40B4-BE49-F238E27FC236}">
              <a16:creationId xmlns:a16="http://schemas.microsoft.com/office/drawing/2014/main" id="{13D105D4-E430-8D32-7776-7AB30032EFCF}"/>
            </a:ext>
          </a:extLst>
        </xdr:cNvPr>
        <xdr:cNvGrpSpPr/>
      </xdr:nvGrpSpPr>
      <xdr:grpSpPr>
        <a:xfrm>
          <a:off x="6328080" y="11125110"/>
          <a:ext cx="1996467" cy="314174"/>
          <a:chOff x="7840831" y="10332896"/>
          <a:chExt cx="1649667" cy="298542"/>
        </a:xfrm>
      </xdr:grpSpPr>
      <xdr:sp macro="" textlink="">
        <xdr:nvSpPr>
          <xdr:cNvPr id="156" name="TextBox 155">
            <a:extLst>
              <a:ext uri="{FF2B5EF4-FFF2-40B4-BE49-F238E27FC236}">
                <a16:creationId xmlns:a16="http://schemas.microsoft.com/office/drawing/2014/main" id="{0009FB62-8C53-4B37-A478-EB405ACAE9D8}"/>
              </a:ext>
            </a:extLst>
          </xdr:cNvPr>
          <xdr:cNvSpPr txBox="1"/>
        </xdr:nvSpPr>
        <xdr:spPr>
          <a:xfrm>
            <a:off x="8007696" y="10332896"/>
            <a:ext cx="1482802" cy="298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rgbClr val="484848"/>
                </a:solidFill>
              </a:rPr>
              <a:t>Construction Delayed</a:t>
            </a:r>
          </a:p>
        </xdr:txBody>
      </xdr:sp>
      <xdr:sp macro="" textlink="">
        <xdr:nvSpPr>
          <xdr:cNvPr id="159" name="Rectangle 158">
            <a:extLst>
              <a:ext uri="{FF2B5EF4-FFF2-40B4-BE49-F238E27FC236}">
                <a16:creationId xmlns:a16="http://schemas.microsoft.com/office/drawing/2014/main" id="{D13E2F75-07F3-40D1-B8E1-DF3C3DC431C2}"/>
              </a:ext>
            </a:extLst>
          </xdr:cNvPr>
          <xdr:cNvSpPr/>
        </xdr:nvSpPr>
        <xdr:spPr>
          <a:xfrm>
            <a:off x="7840831" y="10414873"/>
            <a:ext cx="180846" cy="105155"/>
          </a:xfrm>
          <a:prstGeom prst="rect">
            <a:avLst/>
          </a:prstGeom>
          <a:solidFill>
            <a:schemeClr val="tx2">
              <a:lumMod val="25000"/>
              <a:lumOff val="75000"/>
            </a:schemeClr>
          </a:solidFill>
          <a:ln w="12700">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twoCellAnchor>
    <xdr:from>
      <xdr:col>25</xdr:col>
      <xdr:colOff>589322</xdr:colOff>
      <xdr:row>5</xdr:row>
      <xdr:rowOff>145368</xdr:rowOff>
    </xdr:from>
    <xdr:to>
      <xdr:col>26</xdr:col>
      <xdr:colOff>65170</xdr:colOff>
      <xdr:row>8</xdr:row>
      <xdr:rowOff>6938</xdr:rowOff>
    </xdr:to>
    <xdr:sp macro="" textlink="">
      <xdr:nvSpPr>
        <xdr:cNvPr id="184" name="Rectangle 183">
          <a:extLst>
            <a:ext uri="{FF2B5EF4-FFF2-40B4-BE49-F238E27FC236}">
              <a16:creationId xmlns:a16="http://schemas.microsoft.com/office/drawing/2014/main" id="{8AD01EDC-C3D0-4710-AAE0-DA4201B35761}"/>
            </a:ext>
          </a:extLst>
        </xdr:cNvPr>
        <xdr:cNvSpPr/>
      </xdr:nvSpPr>
      <xdr:spPr>
        <a:xfrm>
          <a:off x="11243715" y="1029832"/>
          <a:ext cx="88169" cy="283392"/>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twoCellAnchor>
    <xdr:from>
      <xdr:col>5</xdr:col>
      <xdr:colOff>0</xdr:colOff>
      <xdr:row>31</xdr:row>
      <xdr:rowOff>78740</xdr:rowOff>
    </xdr:from>
    <xdr:to>
      <xdr:col>11</xdr:col>
      <xdr:colOff>0</xdr:colOff>
      <xdr:row>35</xdr:row>
      <xdr:rowOff>13607</xdr:rowOff>
    </xdr:to>
    <xdr:sp macro="" textlink="">
      <xdr:nvSpPr>
        <xdr:cNvPr id="2" name="Rectangle: Rounded Corners 1">
          <a:extLst>
            <a:ext uri="{FF2B5EF4-FFF2-40B4-BE49-F238E27FC236}">
              <a16:creationId xmlns:a16="http://schemas.microsoft.com/office/drawing/2014/main" id="{C77FC9AD-CEBF-4810-BEA8-F0571D8EB2A6}"/>
            </a:ext>
          </a:extLst>
        </xdr:cNvPr>
        <xdr:cNvSpPr/>
      </xdr:nvSpPr>
      <xdr:spPr>
        <a:xfrm>
          <a:off x="2908300" y="5253990"/>
          <a:ext cx="2260600" cy="726077"/>
        </a:xfrm>
        <a:prstGeom prst="roundRect">
          <a:avLst>
            <a:gd name="adj" fmla="val 6344"/>
          </a:avLst>
        </a:prstGeom>
        <a:noFill/>
        <a:ln w="12700">
          <a:solidFill>
            <a:srgbClr val="C00000"/>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18</xdr:col>
      <xdr:colOff>612140</xdr:colOff>
      <xdr:row>31</xdr:row>
      <xdr:rowOff>78740</xdr:rowOff>
    </xdr:from>
    <xdr:to>
      <xdr:col>25</xdr:col>
      <xdr:colOff>0</xdr:colOff>
      <xdr:row>35</xdr:row>
      <xdr:rowOff>13607</xdr:rowOff>
    </xdr:to>
    <xdr:sp macro="" textlink="">
      <xdr:nvSpPr>
        <xdr:cNvPr id="5" name="Rectangle: Rounded Corners 4">
          <a:extLst>
            <a:ext uri="{FF2B5EF4-FFF2-40B4-BE49-F238E27FC236}">
              <a16:creationId xmlns:a16="http://schemas.microsoft.com/office/drawing/2014/main" id="{66F1D994-15D4-4AB7-9D10-5F4FA15E728D}"/>
            </a:ext>
          </a:extLst>
        </xdr:cNvPr>
        <xdr:cNvSpPr/>
      </xdr:nvSpPr>
      <xdr:spPr>
        <a:xfrm>
          <a:off x="8651240" y="5253990"/>
          <a:ext cx="2258060" cy="726077"/>
        </a:xfrm>
        <a:prstGeom prst="roundRect">
          <a:avLst>
            <a:gd name="adj" fmla="val 6344"/>
          </a:avLst>
        </a:prstGeom>
        <a:noFill/>
        <a:ln w="12700">
          <a:solidFill>
            <a:srgbClr val="C00000"/>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612140</xdr:colOff>
      <xdr:row>31</xdr:row>
      <xdr:rowOff>76200</xdr:rowOff>
    </xdr:from>
    <xdr:to>
      <xdr:col>18</xdr:col>
      <xdr:colOff>0</xdr:colOff>
      <xdr:row>35</xdr:row>
      <xdr:rowOff>13607</xdr:rowOff>
    </xdr:to>
    <xdr:sp macro="" textlink="">
      <xdr:nvSpPr>
        <xdr:cNvPr id="6" name="Rectangle: Rounded Corners 5">
          <a:extLst>
            <a:ext uri="{FF2B5EF4-FFF2-40B4-BE49-F238E27FC236}">
              <a16:creationId xmlns:a16="http://schemas.microsoft.com/office/drawing/2014/main" id="{C4920369-6845-4D4A-B24B-EA97A46F8442}"/>
            </a:ext>
          </a:extLst>
        </xdr:cNvPr>
        <xdr:cNvSpPr/>
      </xdr:nvSpPr>
      <xdr:spPr>
        <a:xfrm>
          <a:off x="5781040" y="5251450"/>
          <a:ext cx="2258060" cy="728617"/>
        </a:xfrm>
        <a:prstGeom prst="roundRect">
          <a:avLst>
            <a:gd name="adj" fmla="val 6344"/>
          </a:avLst>
        </a:prstGeom>
        <a:noFill/>
        <a:ln w="12700">
          <a:solidFill>
            <a:srgbClr val="C00000"/>
          </a:solidFill>
        </a:ln>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oneCellAnchor>
    <xdr:from>
      <xdr:col>22</xdr:col>
      <xdr:colOff>373380</xdr:colOff>
      <xdr:row>32</xdr:row>
      <xdr:rowOff>14563</xdr:rowOff>
    </xdr:from>
    <xdr:ext cx="700393" cy="686354"/>
    <xdr:pic>
      <xdr:nvPicPr>
        <xdr:cNvPr id="7" name="Picture 6">
          <a:extLst>
            <a:ext uri="{FF2B5EF4-FFF2-40B4-BE49-F238E27FC236}">
              <a16:creationId xmlns:a16="http://schemas.microsoft.com/office/drawing/2014/main" id="{6D0F124E-3974-464F-B986-D4728501918B}"/>
            </a:ext>
          </a:extLst>
        </xdr:cNvPr>
        <xdr:cNvPicPr>
          <a:picLocks noChangeAspect="1"/>
        </xdr:cNvPicPr>
      </xdr:nvPicPr>
      <xdr:blipFill>
        <a:blip xmlns:r="http://schemas.openxmlformats.org/officeDocument/2006/relationships" r:embed="rId5">
          <a:alphaModFix amt="6000"/>
          <a:extLst>
            <a:ext uri="{28A0092B-C50C-407E-A947-70E740481C1C}">
              <a14:useLocalDpi xmlns:a14="http://schemas.microsoft.com/office/drawing/2010/main" val="0"/>
            </a:ext>
          </a:extLst>
        </a:blip>
        <a:stretch>
          <a:fillRect/>
        </a:stretch>
      </xdr:blipFill>
      <xdr:spPr>
        <a:xfrm>
          <a:off x="10242550" y="5263473"/>
          <a:ext cx="700393" cy="686354"/>
        </a:xfrm>
        <a:prstGeom prst="rect">
          <a:avLst/>
        </a:prstGeom>
      </xdr:spPr>
    </xdr:pic>
    <xdr:clientData/>
  </xdr:oneCellAnchor>
  <xdr:oneCellAnchor>
    <xdr:from>
      <xdr:col>8</xdr:col>
      <xdr:colOff>340323</xdr:colOff>
      <xdr:row>32</xdr:row>
      <xdr:rowOff>80562</xdr:rowOff>
    </xdr:from>
    <xdr:ext cx="611931" cy="611931"/>
    <xdr:pic>
      <xdr:nvPicPr>
        <xdr:cNvPr id="9" name="Picture 8">
          <a:extLst>
            <a:ext uri="{FF2B5EF4-FFF2-40B4-BE49-F238E27FC236}">
              <a16:creationId xmlns:a16="http://schemas.microsoft.com/office/drawing/2014/main" id="{52FFFF50-F4A4-474C-AA3D-1EF50E396B1B}"/>
            </a:ext>
          </a:extLst>
        </xdr:cNvPr>
        <xdr:cNvPicPr>
          <a:picLocks noChangeAspect="1"/>
        </xdr:cNvPicPr>
      </xdr:nvPicPr>
      <xdr:blipFill>
        <a:blip xmlns:r="http://schemas.openxmlformats.org/officeDocument/2006/relationships" r:embed="rId3">
          <a:alphaModFix amt="4000"/>
          <a:extLst>
            <a:ext uri="{28A0092B-C50C-407E-A947-70E740481C1C}">
              <a14:useLocalDpi xmlns:a14="http://schemas.microsoft.com/office/drawing/2010/main" val="0"/>
            </a:ext>
          </a:extLst>
        </a:blip>
        <a:stretch>
          <a:fillRect/>
        </a:stretch>
      </xdr:blipFill>
      <xdr:spPr>
        <a:xfrm>
          <a:off x="4467823" y="5330742"/>
          <a:ext cx="611931" cy="611931"/>
        </a:xfrm>
        <a:prstGeom prst="rect">
          <a:avLst/>
        </a:prstGeom>
      </xdr:spPr>
    </xdr:pic>
    <xdr:clientData/>
  </xdr:oneCellAnchor>
  <xdr:oneCellAnchor>
    <xdr:from>
      <xdr:col>15</xdr:col>
      <xdr:colOff>468246</xdr:colOff>
      <xdr:row>32</xdr:row>
      <xdr:rowOff>95946</xdr:rowOff>
    </xdr:from>
    <xdr:ext cx="571535" cy="575061"/>
    <xdr:pic>
      <xdr:nvPicPr>
        <xdr:cNvPr id="36" name="Picture 35">
          <a:extLst>
            <a:ext uri="{FF2B5EF4-FFF2-40B4-BE49-F238E27FC236}">
              <a16:creationId xmlns:a16="http://schemas.microsoft.com/office/drawing/2014/main" id="{966B7B3E-5D6C-4E9F-9805-E436AE1E0482}"/>
            </a:ext>
          </a:extLst>
        </xdr:cNvPr>
        <xdr:cNvPicPr>
          <a:picLocks noChangeAspect="1"/>
        </xdr:cNvPicPr>
      </xdr:nvPicPr>
      <xdr:blipFill>
        <a:blip xmlns:r="http://schemas.openxmlformats.org/officeDocument/2006/relationships" r:embed="rId9">
          <a:alphaModFix amt="7000"/>
          <a:extLst>
            <a:ext uri="{28A0092B-C50C-407E-A947-70E740481C1C}">
              <a14:useLocalDpi xmlns:a14="http://schemas.microsoft.com/office/drawing/2010/main" val="0"/>
            </a:ext>
          </a:extLst>
        </a:blip>
        <a:stretch>
          <a:fillRect/>
        </a:stretch>
      </xdr:blipFill>
      <xdr:spPr>
        <a:xfrm>
          <a:off x="7464676" y="5349936"/>
          <a:ext cx="571535" cy="575061"/>
        </a:xfrm>
        <a:prstGeom prst="rect">
          <a:avLst/>
        </a:prstGeom>
      </xdr:spPr>
    </xdr:pic>
    <xdr:clientData/>
  </xdr:oneCellAnchor>
  <xdr:twoCellAnchor>
    <xdr:from>
      <xdr:col>1</xdr:col>
      <xdr:colOff>632</xdr:colOff>
      <xdr:row>38</xdr:row>
      <xdr:rowOff>117929</xdr:rowOff>
    </xdr:from>
    <xdr:to>
      <xdr:col>1</xdr:col>
      <xdr:colOff>90713</xdr:colOff>
      <xdr:row>40</xdr:row>
      <xdr:rowOff>165100</xdr:rowOff>
    </xdr:to>
    <xdr:sp macro="" textlink="">
      <xdr:nvSpPr>
        <xdr:cNvPr id="50" name="Rectangle 49">
          <a:extLst>
            <a:ext uri="{FF2B5EF4-FFF2-40B4-BE49-F238E27FC236}">
              <a16:creationId xmlns:a16="http://schemas.microsoft.com/office/drawing/2014/main" id="{2B37FE44-9C91-4B11-AD2C-52CFBFCCF72D}"/>
            </a:ext>
          </a:extLst>
        </xdr:cNvPr>
        <xdr:cNvSpPr/>
      </xdr:nvSpPr>
      <xdr:spPr>
        <a:xfrm>
          <a:off x="354418" y="6921500"/>
          <a:ext cx="90081" cy="410029"/>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013846"/>
            </a:solidFill>
          </a:endParaRPr>
        </a:p>
      </xdr:txBody>
    </xdr:sp>
    <xdr:clientData/>
  </xdr:twoCellAnchor>
  <xdr:oneCellAnchor>
    <xdr:from>
      <xdr:col>16</xdr:col>
      <xdr:colOff>115654</xdr:colOff>
      <xdr:row>24</xdr:row>
      <xdr:rowOff>32447</xdr:rowOff>
    </xdr:from>
    <xdr:ext cx="369137" cy="371414"/>
    <xdr:pic>
      <xdr:nvPicPr>
        <xdr:cNvPr id="65" name="Picture 64">
          <a:extLst>
            <a:ext uri="{FF2B5EF4-FFF2-40B4-BE49-F238E27FC236}">
              <a16:creationId xmlns:a16="http://schemas.microsoft.com/office/drawing/2014/main" id="{3DB24808-E06E-442C-A39C-F836B6D858D7}"/>
            </a:ext>
          </a:extLst>
        </xdr:cNvPr>
        <xdr:cNvPicPr>
          <a:picLocks noChangeAspect="1"/>
        </xdr:cNvPicPr>
      </xdr:nvPicPr>
      <xdr:blipFill>
        <a:blip xmlns:r="http://schemas.openxmlformats.org/officeDocument/2006/relationships" r:embed="rId9">
          <a:alphaModFix amt="7000"/>
          <a:extLst>
            <a:ext uri="{28A0092B-C50C-407E-A947-70E740481C1C}">
              <a14:useLocalDpi xmlns:a14="http://schemas.microsoft.com/office/drawing/2010/main" val="0"/>
            </a:ext>
          </a:extLst>
        </a:blip>
        <a:stretch>
          <a:fillRect/>
        </a:stretch>
      </xdr:blipFill>
      <xdr:spPr>
        <a:xfrm>
          <a:off x="7240354" y="4083747"/>
          <a:ext cx="369137" cy="371414"/>
        </a:xfrm>
        <a:prstGeom prst="rect">
          <a:avLst/>
        </a:prstGeom>
      </xdr:spPr>
    </xdr:pic>
    <xdr:clientData/>
  </xdr:oneCellAnchor>
  <xdr:oneCellAnchor>
    <xdr:from>
      <xdr:col>23</xdr:col>
      <xdr:colOff>127000</xdr:colOff>
      <xdr:row>24</xdr:row>
      <xdr:rowOff>25400</xdr:rowOff>
    </xdr:from>
    <xdr:ext cx="408924" cy="400727"/>
    <xdr:pic>
      <xdr:nvPicPr>
        <xdr:cNvPr id="116" name="Picture 115">
          <a:extLst>
            <a:ext uri="{FF2B5EF4-FFF2-40B4-BE49-F238E27FC236}">
              <a16:creationId xmlns:a16="http://schemas.microsoft.com/office/drawing/2014/main" id="{52445CE7-3171-4C74-A135-0A45040EE9AC}"/>
            </a:ext>
          </a:extLst>
        </xdr:cNvPr>
        <xdr:cNvPicPr>
          <a:picLocks noChangeAspect="1"/>
        </xdr:cNvPicPr>
      </xdr:nvPicPr>
      <xdr:blipFill>
        <a:blip xmlns:r="http://schemas.openxmlformats.org/officeDocument/2006/relationships" r:embed="rId5">
          <a:alphaModFix amt="6000"/>
          <a:extLst>
            <a:ext uri="{28A0092B-C50C-407E-A947-70E740481C1C}">
              <a14:useLocalDpi xmlns:a14="http://schemas.microsoft.com/office/drawing/2010/main" val="0"/>
            </a:ext>
          </a:extLst>
        </a:blip>
        <a:stretch>
          <a:fillRect/>
        </a:stretch>
      </xdr:blipFill>
      <xdr:spPr>
        <a:xfrm>
          <a:off x="10013950" y="4076700"/>
          <a:ext cx="408924" cy="400727"/>
        </a:xfrm>
        <a:prstGeom prst="rect">
          <a:avLst/>
        </a:prstGeom>
      </xdr:spPr>
    </xdr:pic>
    <xdr:clientData/>
  </xdr:oneCellAnchor>
  <xdr:oneCellAnchor>
    <xdr:from>
      <xdr:col>9</xdr:col>
      <xdr:colOff>121709</xdr:colOff>
      <xdr:row>24</xdr:row>
      <xdr:rowOff>21167</xdr:rowOff>
    </xdr:from>
    <xdr:ext cx="373498" cy="373498"/>
    <xdr:pic>
      <xdr:nvPicPr>
        <xdr:cNvPr id="119" name="Picture 118">
          <a:extLst>
            <a:ext uri="{FF2B5EF4-FFF2-40B4-BE49-F238E27FC236}">
              <a16:creationId xmlns:a16="http://schemas.microsoft.com/office/drawing/2014/main" id="{9AB4BA53-6A34-46CD-A1F0-F7ED5AA5850C}"/>
            </a:ext>
          </a:extLst>
        </xdr:cNvPr>
        <xdr:cNvPicPr>
          <a:picLocks noChangeAspect="1"/>
        </xdr:cNvPicPr>
      </xdr:nvPicPr>
      <xdr:blipFill>
        <a:blip xmlns:r="http://schemas.openxmlformats.org/officeDocument/2006/relationships" r:embed="rId3">
          <a:alphaModFix amt="4000"/>
          <a:extLst>
            <a:ext uri="{28A0092B-C50C-407E-A947-70E740481C1C}">
              <a14:useLocalDpi xmlns:a14="http://schemas.microsoft.com/office/drawing/2010/main" val="0"/>
            </a:ext>
          </a:extLst>
        </a:blip>
        <a:stretch>
          <a:fillRect/>
        </a:stretch>
      </xdr:blipFill>
      <xdr:spPr>
        <a:xfrm>
          <a:off x="4593167" y="4085167"/>
          <a:ext cx="373498" cy="373498"/>
        </a:xfrm>
        <a:prstGeom prst="rect">
          <a:avLst/>
        </a:prstGeom>
      </xdr:spPr>
    </xdr:pic>
    <xdr:clientData/>
  </xdr:oneCellAnchor>
  <xdr:oneCellAnchor>
    <xdr:from>
      <xdr:col>16</xdr:col>
      <xdr:colOff>101049</xdr:colOff>
      <xdr:row>15</xdr:row>
      <xdr:rowOff>62291</xdr:rowOff>
    </xdr:from>
    <xdr:ext cx="369137" cy="371414"/>
    <xdr:pic>
      <xdr:nvPicPr>
        <xdr:cNvPr id="120" name="Picture 119">
          <a:extLst>
            <a:ext uri="{FF2B5EF4-FFF2-40B4-BE49-F238E27FC236}">
              <a16:creationId xmlns:a16="http://schemas.microsoft.com/office/drawing/2014/main" id="{1A86B97E-26DE-4D10-B298-2CB9516B9F62}"/>
            </a:ext>
          </a:extLst>
        </xdr:cNvPr>
        <xdr:cNvPicPr>
          <a:picLocks noChangeAspect="1"/>
        </xdr:cNvPicPr>
      </xdr:nvPicPr>
      <xdr:blipFill>
        <a:blip xmlns:r="http://schemas.openxmlformats.org/officeDocument/2006/relationships" r:embed="rId9">
          <a:alphaModFix amt="7000"/>
          <a:extLst>
            <a:ext uri="{28A0092B-C50C-407E-A947-70E740481C1C}">
              <a14:useLocalDpi xmlns:a14="http://schemas.microsoft.com/office/drawing/2010/main" val="0"/>
            </a:ext>
          </a:extLst>
        </a:blip>
        <a:stretch>
          <a:fillRect/>
        </a:stretch>
      </xdr:blipFill>
      <xdr:spPr>
        <a:xfrm>
          <a:off x="7218341" y="2528208"/>
          <a:ext cx="369137" cy="371414"/>
        </a:xfrm>
        <a:prstGeom prst="rect">
          <a:avLst/>
        </a:prstGeom>
      </xdr:spPr>
    </xdr:pic>
    <xdr:clientData/>
  </xdr:oneCellAnchor>
  <xdr:oneCellAnchor>
    <xdr:from>
      <xdr:col>23</xdr:col>
      <xdr:colOff>107315</xdr:colOff>
      <xdr:row>15</xdr:row>
      <xdr:rowOff>51434</xdr:rowOff>
    </xdr:from>
    <xdr:ext cx="408924" cy="400727"/>
    <xdr:pic>
      <xdr:nvPicPr>
        <xdr:cNvPr id="123" name="Picture 122">
          <a:extLst>
            <a:ext uri="{FF2B5EF4-FFF2-40B4-BE49-F238E27FC236}">
              <a16:creationId xmlns:a16="http://schemas.microsoft.com/office/drawing/2014/main" id="{A913AA6D-7F81-44EC-B26E-F8643C1C9F00}"/>
            </a:ext>
          </a:extLst>
        </xdr:cNvPr>
        <xdr:cNvPicPr>
          <a:picLocks noChangeAspect="1"/>
        </xdr:cNvPicPr>
      </xdr:nvPicPr>
      <xdr:blipFill>
        <a:blip xmlns:r="http://schemas.openxmlformats.org/officeDocument/2006/relationships" r:embed="rId5">
          <a:alphaModFix amt="6000"/>
          <a:extLst>
            <a:ext uri="{28A0092B-C50C-407E-A947-70E740481C1C}">
              <a14:useLocalDpi xmlns:a14="http://schemas.microsoft.com/office/drawing/2010/main" val="0"/>
            </a:ext>
          </a:extLst>
        </a:blip>
        <a:stretch>
          <a:fillRect/>
        </a:stretch>
      </xdr:blipFill>
      <xdr:spPr>
        <a:xfrm>
          <a:off x="9986857" y="2517351"/>
          <a:ext cx="408924" cy="400727"/>
        </a:xfrm>
        <a:prstGeom prst="rect">
          <a:avLst/>
        </a:prstGeom>
      </xdr:spPr>
    </xdr:pic>
    <xdr:clientData/>
  </xdr:oneCellAnchor>
  <xdr:oneCellAnchor>
    <xdr:from>
      <xdr:col>9</xdr:col>
      <xdr:colOff>104564</xdr:colOff>
      <xdr:row>15</xdr:row>
      <xdr:rowOff>47201</xdr:rowOff>
    </xdr:from>
    <xdr:ext cx="373498" cy="373498"/>
    <xdr:pic>
      <xdr:nvPicPr>
        <xdr:cNvPr id="124" name="Picture 123">
          <a:extLst>
            <a:ext uri="{FF2B5EF4-FFF2-40B4-BE49-F238E27FC236}">
              <a16:creationId xmlns:a16="http://schemas.microsoft.com/office/drawing/2014/main" id="{B51644F0-E7F2-45D0-B21E-9AA3A49F57BA}"/>
            </a:ext>
          </a:extLst>
        </xdr:cNvPr>
        <xdr:cNvPicPr>
          <a:picLocks noChangeAspect="1"/>
        </xdr:cNvPicPr>
      </xdr:nvPicPr>
      <xdr:blipFill>
        <a:blip xmlns:r="http://schemas.openxmlformats.org/officeDocument/2006/relationships" r:embed="rId3">
          <a:alphaModFix amt="4000"/>
          <a:extLst>
            <a:ext uri="{28A0092B-C50C-407E-A947-70E740481C1C}">
              <a14:useLocalDpi xmlns:a14="http://schemas.microsoft.com/office/drawing/2010/main" val="0"/>
            </a:ext>
          </a:extLst>
        </a:blip>
        <a:stretch>
          <a:fillRect/>
        </a:stretch>
      </xdr:blipFill>
      <xdr:spPr>
        <a:xfrm>
          <a:off x="4576022" y="2513118"/>
          <a:ext cx="373498" cy="373498"/>
        </a:xfrm>
        <a:prstGeom prst="rect">
          <a:avLst/>
        </a:prstGeom>
      </xdr:spPr>
    </xdr:pic>
    <xdr:clientData/>
  </xdr:oneCellAnchor>
  <xdr:twoCellAnchor>
    <xdr:from>
      <xdr:col>0</xdr:col>
      <xdr:colOff>343958</xdr:colOff>
      <xdr:row>10</xdr:row>
      <xdr:rowOff>23706</xdr:rowOff>
    </xdr:from>
    <xdr:to>
      <xdr:col>1</xdr:col>
      <xdr:colOff>271356</xdr:colOff>
      <xdr:row>18</xdr:row>
      <xdr:rowOff>26246</xdr:rowOff>
    </xdr:to>
    <xdr:sp macro="" textlink="">
      <xdr:nvSpPr>
        <xdr:cNvPr id="153" name="Rectangle: Rounded Corners 152">
          <a:extLst>
            <a:ext uri="{FF2B5EF4-FFF2-40B4-BE49-F238E27FC236}">
              <a16:creationId xmlns:a16="http://schemas.microsoft.com/office/drawing/2014/main" id="{ABF14755-4661-E814-5524-81DC596BED69}"/>
            </a:ext>
          </a:extLst>
        </xdr:cNvPr>
        <xdr:cNvSpPr/>
      </xdr:nvSpPr>
      <xdr:spPr>
        <a:xfrm>
          <a:off x="343958" y="1759373"/>
          <a:ext cx="276648" cy="1415415"/>
        </a:xfrm>
        <a:prstGeom prst="roundRect">
          <a:avLst/>
        </a:prstGeom>
        <a:solidFill>
          <a:srgbClr val="FBBC04"/>
        </a:solidFill>
        <a:ln w="12700"/>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marL="0" indent="0" algn="ctr"/>
          <a:r>
            <a:rPr lang="en-CA" sz="1100" b="1">
              <a:solidFill>
                <a:srgbClr val="013846"/>
              </a:solidFill>
              <a:latin typeface="+mn-lt"/>
              <a:ea typeface="+mn-ea"/>
              <a:cs typeface="+mn-cs"/>
            </a:rPr>
            <a:t>PRE-DEVELOPMENT</a:t>
          </a:r>
        </a:p>
      </xdr:txBody>
    </xdr:sp>
    <xdr:clientData/>
  </xdr:twoCellAnchor>
  <xdr:twoCellAnchor>
    <xdr:from>
      <xdr:col>0</xdr:col>
      <xdr:colOff>320251</xdr:colOff>
      <xdr:row>19</xdr:row>
      <xdr:rowOff>110913</xdr:rowOff>
    </xdr:from>
    <xdr:to>
      <xdr:col>1</xdr:col>
      <xdr:colOff>251459</xdr:colOff>
      <xdr:row>29</xdr:row>
      <xdr:rowOff>142875</xdr:rowOff>
    </xdr:to>
    <xdr:sp macro="" textlink="">
      <xdr:nvSpPr>
        <xdr:cNvPr id="155" name="Rectangle: Rounded Corners 154">
          <a:extLst>
            <a:ext uri="{FF2B5EF4-FFF2-40B4-BE49-F238E27FC236}">
              <a16:creationId xmlns:a16="http://schemas.microsoft.com/office/drawing/2014/main" id="{976EDC35-038F-4B2B-9EB3-38CE0812B85D}"/>
            </a:ext>
          </a:extLst>
        </xdr:cNvPr>
        <xdr:cNvSpPr/>
      </xdr:nvSpPr>
      <xdr:spPr>
        <a:xfrm>
          <a:off x="320251" y="3444663"/>
          <a:ext cx="280458" cy="1915795"/>
        </a:xfrm>
        <a:prstGeom prst="roundRect">
          <a:avLst/>
        </a:prstGeom>
        <a:solidFill>
          <a:srgbClr val="FBBC04"/>
        </a:solidFill>
        <a:ln w="12700"/>
        <a:effectLst>
          <a:outerShdw blurRad="50800" dist="38100" dir="2700000" algn="tl" rotWithShape="0">
            <a:prstClr val="black">
              <a:alpha val="1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marL="0" indent="0" algn="ctr"/>
          <a:r>
            <a:rPr lang="en-CA" sz="1100" b="1">
              <a:solidFill>
                <a:srgbClr val="013846"/>
              </a:solidFill>
              <a:latin typeface="+mn-lt"/>
              <a:ea typeface="+mn-ea"/>
              <a:cs typeface="+mn-cs"/>
            </a:rPr>
            <a:t>UNDER-DEVELOPMENT</a:t>
          </a:r>
        </a:p>
      </xdr:txBody>
    </xdr:sp>
    <xdr:clientData/>
  </xdr:twoCellAnchor>
  <xdr:twoCellAnchor>
    <xdr:from>
      <xdr:col>1</xdr:col>
      <xdr:colOff>417406</xdr:colOff>
      <xdr:row>28</xdr:row>
      <xdr:rowOff>22437</xdr:rowOff>
    </xdr:from>
    <xdr:to>
      <xdr:col>4</xdr:col>
      <xdr:colOff>148800</xdr:colOff>
      <xdr:row>29</xdr:row>
      <xdr:rowOff>145627</xdr:rowOff>
    </xdr:to>
    <xdr:grpSp>
      <xdr:nvGrpSpPr>
        <xdr:cNvPr id="187" name="Group 186">
          <a:extLst>
            <a:ext uri="{FF2B5EF4-FFF2-40B4-BE49-F238E27FC236}">
              <a16:creationId xmlns:a16="http://schemas.microsoft.com/office/drawing/2014/main" id="{9581136F-803B-AF91-6B4A-857686BCFB6D}"/>
            </a:ext>
          </a:extLst>
        </xdr:cNvPr>
        <xdr:cNvGrpSpPr/>
      </xdr:nvGrpSpPr>
      <xdr:grpSpPr>
        <a:xfrm>
          <a:off x="816549" y="5120580"/>
          <a:ext cx="2035537" cy="395333"/>
          <a:chOff x="766656" y="4975437"/>
          <a:chExt cx="1800436" cy="387773"/>
        </a:xfrm>
      </xdr:grpSpPr>
      <xdr:sp macro="" textlink="">
        <xdr:nvSpPr>
          <xdr:cNvPr id="121" name="Rectangle: Rounded Corners 120">
            <a:extLst>
              <a:ext uri="{FF2B5EF4-FFF2-40B4-BE49-F238E27FC236}">
                <a16:creationId xmlns:a16="http://schemas.microsoft.com/office/drawing/2014/main" id="{CF7030F5-9C68-3663-D994-729B71B1F601}"/>
              </a:ext>
            </a:extLst>
          </xdr:cNvPr>
          <xdr:cNvSpPr/>
        </xdr:nvSpPr>
        <xdr:spPr>
          <a:xfrm>
            <a:off x="766656" y="4975437"/>
            <a:ext cx="1800436" cy="387773"/>
          </a:xfrm>
          <a:prstGeom prst="roundRect">
            <a:avLst>
              <a:gd name="adj" fmla="val 14407"/>
            </a:avLst>
          </a:prstGeom>
          <a:solidFill>
            <a:srgbClr val="84D2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800" b="0" cap="all" baseline="0"/>
              <a:t>Data Centers </a:t>
            </a:r>
          </a:p>
          <a:p>
            <a:pPr algn="r"/>
            <a:r>
              <a:rPr lang="en-CA" sz="800" b="1" cap="all" baseline="0">
                <a:solidFill>
                  <a:schemeClr val="bg2">
                    <a:lumMod val="25000"/>
                  </a:schemeClr>
                </a:solidFill>
              </a:rPr>
              <a:t>CONSTRUCTION CANCELLED</a:t>
            </a:r>
          </a:p>
        </xdr:txBody>
      </xdr:sp>
      <xdr:pic>
        <xdr:nvPicPr>
          <xdr:cNvPr id="176" name="Picture 175">
            <a:extLst>
              <a:ext uri="{FF2B5EF4-FFF2-40B4-BE49-F238E27FC236}">
                <a16:creationId xmlns:a16="http://schemas.microsoft.com/office/drawing/2014/main" id="{7116264E-2D40-903C-8A97-3055F703DD97}"/>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55582" y="5062645"/>
            <a:ext cx="253213" cy="245110"/>
          </a:xfrm>
          <a:prstGeom prst="rect">
            <a:avLst/>
          </a:prstGeom>
        </xdr:spPr>
      </xdr:pic>
    </xdr:grpSp>
    <xdr:clientData/>
  </xdr:twoCellAnchor>
  <xdr:twoCellAnchor>
    <xdr:from>
      <xdr:col>1</xdr:col>
      <xdr:colOff>441959</xdr:colOff>
      <xdr:row>14</xdr:row>
      <xdr:rowOff>158750</xdr:rowOff>
    </xdr:from>
    <xdr:to>
      <xdr:col>4</xdr:col>
      <xdr:colOff>163647</xdr:colOff>
      <xdr:row>16</xdr:row>
      <xdr:rowOff>151385</xdr:rowOff>
    </xdr:to>
    <xdr:sp macro="" textlink="">
      <xdr:nvSpPr>
        <xdr:cNvPr id="62" name="Rectangle: Rounded Corners 61">
          <a:extLst>
            <a:ext uri="{FF2B5EF4-FFF2-40B4-BE49-F238E27FC236}">
              <a16:creationId xmlns:a16="http://schemas.microsoft.com/office/drawing/2014/main" id="{9CC34F14-23F9-3DE2-9275-91034A7B2CE6}"/>
            </a:ext>
          </a:extLst>
        </xdr:cNvPr>
        <xdr:cNvSpPr/>
      </xdr:nvSpPr>
      <xdr:spPr>
        <a:xfrm>
          <a:off x="791209" y="2624667"/>
          <a:ext cx="1790730" cy="453010"/>
        </a:xfrm>
        <a:prstGeom prst="roundRect">
          <a:avLst>
            <a:gd name="adj" fmla="val 14407"/>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800" b="1" cap="all" baseline="0">
              <a:solidFill>
                <a:schemeClr val="tx1">
                  <a:lumMod val="75000"/>
                  <a:lumOff val="25000"/>
                </a:schemeClr>
              </a:solidFill>
              <a:latin typeface="+mn-lt"/>
              <a:ea typeface="+mn-ea"/>
              <a:cs typeface="+mn-cs"/>
            </a:rPr>
            <a:t>Data Centers </a:t>
          </a:r>
        </a:p>
        <a:p>
          <a:pPr algn="r"/>
          <a:r>
            <a:rPr lang="en-CA" sz="800" b="1" cap="all" baseline="0">
              <a:solidFill>
                <a:schemeClr val="accent2"/>
              </a:solidFill>
              <a:latin typeface="+mn-lt"/>
              <a:ea typeface="+mn-ea"/>
              <a:cs typeface="+mn-cs"/>
            </a:rPr>
            <a:t>not approved/withdrawn</a:t>
          </a:r>
        </a:p>
      </xdr:txBody>
    </xdr:sp>
    <xdr:clientData/>
  </xdr:twoCellAnchor>
  <xdr:twoCellAnchor>
    <xdr:from>
      <xdr:col>4</xdr:col>
      <xdr:colOff>94602</xdr:colOff>
      <xdr:row>58</xdr:row>
      <xdr:rowOff>32629</xdr:rowOff>
    </xdr:from>
    <xdr:to>
      <xdr:col>8</xdr:col>
      <xdr:colOff>394336</xdr:colOff>
      <xdr:row>59</xdr:row>
      <xdr:rowOff>145515</xdr:rowOff>
    </xdr:to>
    <xdr:grpSp>
      <xdr:nvGrpSpPr>
        <xdr:cNvPr id="51" name="Group 50">
          <a:extLst>
            <a:ext uri="{FF2B5EF4-FFF2-40B4-BE49-F238E27FC236}">
              <a16:creationId xmlns:a16="http://schemas.microsoft.com/office/drawing/2014/main" id="{1D7774EB-CB81-4371-8280-0F782520A621}"/>
            </a:ext>
          </a:extLst>
        </xdr:cNvPr>
        <xdr:cNvGrpSpPr/>
      </xdr:nvGrpSpPr>
      <xdr:grpSpPr>
        <a:xfrm>
          <a:off x="2797888" y="11117915"/>
          <a:ext cx="2041448" cy="312457"/>
          <a:chOff x="3862056" y="10308623"/>
          <a:chExt cx="1865610" cy="293015"/>
        </a:xfrm>
      </xdr:grpSpPr>
      <xdr:sp macro="" textlink="">
        <xdr:nvSpPr>
          <xdr:cNvPr id="52" name="Rectangle 51">
            <a:extLst>
              <a:ext uri="{FF2B5EF4-FFF2-40B4-BE49-F238E27FC236}">
                <a16:creationId xmlns:a16="http://schemas.microsoft.com/office/drawing/2014/main" id="{8EECD3E5-2DC1-1B19-D0AB-F2A02DC98F17}"/>
              </a:ext>
            </a:extLst>
          </xdr:cNvPr>
          <xdr:cNvSpPr/>
        </xdr:nvSpPr>
        <xdr:spPr>
          <a:xfrm>
            <a:off x="3862056" y="10401871"/>
            <a:ext cx="201205" cy="93861"/>
          </a:xfrm>
          <a:prstGeom prst="rect">
            <a:avLst/>
          </a:prstGeom>
          <a:solidFill>
            <a:schemeClr val="accent6">
              <a:lumMod val="20000"/>
              <a:lumOff val="80000"/>
            </a:schemeClr>
          </a:solidFill>
          <a:ln w="127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56" name="TextBox 55">
            <a:extLst>
              <a:ext uri="{FF2B5EF4-FFF2-40B4-BE49-F238E27FC236}">
                <a16:creationId xmlns:a16="http://schemas.microsoft.com/office/drawing/2014/main" id="{DA6EC5D5-1762-CCE0-BBFA-4DB4EFD91E77}"/>
              </a:ext>
            </a:extLst>
          </xdr:cNvPr>
          <xdr:cNvSpPr txBox="1"/>
        </xdr:nvSpPr>
        <xdr:spPr>
          <a:xfrm>
            <a:off x="4027400" y="10308623"/>
            <a:ext cx="1700266" cy="293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rgbClr val="484848"/>
                </a:solidFill>
              </a:rPr>
              <a:t>Not</a:t>
            </a:r>
            <a:r>
              <a:rPr lang="en-CA" sz="1100" baseline="0">
                <a:solidFill>
                  <a:srgbClr val="484848"/>
                </a:solidFill>
              </a:rPr>
              <a:t> Approved/Withdrawn</a:t>
            </a:r>
            <a:endParaRPr lang="en-CA" sz="1100">
              <a:solidFill>
                <a:srgbClr val="484848"/>
              </a:solidFill>
            </a:endParaRPr>
          </a:p>
        </xdr:txBody>
      </xdr:sp>
    </xdr:grpSp>
    <xdr:clientData/>
  </xdr:twoCellAnchor>
  <xdr:twoCellAnchor>
    <xdr:from>
      <xdr:col>6</xdr:col>
      <xdr:colOff>0</xdr:colOff>
      <xdr:row>68</xdr:row>
      <xdr:rowOff>173082</xdr:rowOff>
    </xdr:from>
    <xdr:to>
      <xdr:col>27</xdr:col>
      <xdr:colOff>207917</xdr:colOff>
      <xdr:row>98</xdr:row>
      <xdr:rowOff>58238</xdr:rowOff>
    </xdr:to>
    <xdr:graphicFrame macro="">
      <xdr:nvGraphicFramePr>
        <xdr:cNvPr id="59" name="Construction Momentum">
          <a:extLst>
            <a:ext uri="{FF2B5EF4-FFF2-40B4-BE49-F238E27FC236}">
              <a16:creationId xmlns:a16="http://schemas.microsoft.com/office/drawing/2014/main" id="{10781907-2091-4384-B666-A962DE607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28</xdr:col>
      <xdr:colOff>600619</xdr:colOff>
      <xdr:row>68</xdr:row>
      <xdr:rowOff>151583</xdr:rowOff>
    </xdr:from>
    <xdr:to>
      <xdr:col>43</xdr:col>
      <xdr:colOff>505369</xdr:colOff>
      <xdr:row>98</xdr:row>
      <xdr:rowOff>42726</xdr:rowOff>
    </xdr:to>
    <xdr:graphicFrame macro="">
      <xdr:nvGraphicFramePr>
        <xdr:cNvPr id="60" name="Announcement Momentum">
          <a:extLst>
            <a:ext uri="{FF2B5EF4-FFF2-40B4-BE49-F238E27FC236}">
              <a16:creationId xmlns:a16="http://schemas.microsoft.com/office/drawing/2014/main" id="{7DB88507-42E5-4B04-8645-37D432008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1</xdr:col>
      <xdr:colOff>0</xdr:colOff>
      <xdr:row>68</xdr:row>
      <xdr:rowOff>173082</xdr:rowOff>
    </xdr:from>
    <xdr:to>
      <xdr:col>3</xdr:col>
      <xdr:colOff>169273</xdr:colOff>
      <xdr:row>98</xdr:row>
      <xdr:rowOff>54430</xdr:rowOff>
    </xdr:to>
    <mc:AlternateContent xmlns:mc="http://schemas.openxmlformats.org/markup-compatibility/2006" xmlns:a14="http://schemas.microsoft.com/office/drawing/2010/main">
      <mc:Choice Requires="a14">
        <xdr:graphicFrame macro="">
          <xdr:nvGraphicFramePr>
            <xdr:cNvPr id="64" name="STATE CODE">
              <a:extLst>
                <a:ext uri="{FF2B5EF4-FFF2-40B4-BE49-F238E27FC236}">
                  <a16:creationId xmlns:a16="http://schemas.microsoft.com/office/drawing/2014/main" id="{C57FDF8D-7759-4328-AA80-B2DDD4655023}"/>
                </a:ext>
              </a:extLst>
            </xdr:cNvPr>
            <xdr:cNvGraphicFramePr/>
          </xdr:nvGraphicFramePr>
          <xdr:xfrm>
            <a:off x="0" y="0"/>
            <a:ext cx="0" cy="0"/>
          </xdr:xfrm>
          <a:graphic>
            <a:graphicData uri="http://schemas.microsoft.com/office/drawing/2010/slicer">
              <sle:slicer xmlns:sle="http://schemas.microsoft.com/office/drawing/2010/slicer" name="STATE CODE"/>
            </a:graphicData>
          </a:graphic>
        </xdr:graphicFrame>
      </mc:Choice>
      <mc:Fallback xmlns="">
        <xdr:sp macro="" textlink="">
          <xdr:nvSpPr>
            <xdr:cNvPr id="0" name=""/>
            <xdr:cNvSpPr>
              <a:spLocks noTextEdit="1"/>
            </xdr:cNvSpPr>
          </xdr:nvSpPr>
          <xdr:spPr>
            <a:xfrm>
              <a:off x="353786" y="12306843"/>
              <a:ext cx="1642654" cy="587611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325217</xdr:colOff>
      <xdr:row>9</xdr:row>
      <xdr:rowOff>38215</xdr:rowOff>
    </xdr:from>
    <xdr:to>
      <xdr:col>43</xdr:col>
      <xdr:colOff>568803</xdr:colOff>
      <xdr:row>12</xdr:row>
      <xdr:rowOff>179504</xdr:rowOff>
    </xdr:to>
    <xdr:grpSp>
      <xdr:nvGrpSpPr>
        <xdr:cNvPr id="4" name="Group 3">
          <a:extLst>
            <a:ext uri="{FF2B5EF4-FFF2-40B4-BE49-F238E27FC236}">
              <a16:creationId xmlns:a16="http://schemas.microsoft.com/office/drawing/2014/main" id="{FB77C962-49FE-4DFA-B13D-33C0733721FC}"/>
            </a:ext>
          </a:extLst>
        </xdr:cNvPr>
        <xdr:cNvGrpSpPr/>
      </xdr:nvGrpSpPr>
      <xdr:grpSpPr>
        <a:xfrm>
          <a:off x="12118074" y="1689215"/>
          <a:ext cx="12326729" cy="848860"/>
          <a:chOff x="37777088" y="96161"/>
          <a:chExt cx="6726975" cy="749866"/>
        </a:xfrm>
      </xdr:grpSpPr>
      <xdr:sp macro="" textlink="">
        <xdr:nvSpPr>
          <xdr:cNvPr id="15" name="Rectangle: Rounded Corners 14">
            <a:extLst>
              <a:ext uri="{FF2B5EF4-FFF2-40B4-BE49-F238E27FC236}">
                <a16:creationId xmlns:a16="http://schemas.microsoft.com/office/drawing/2014/main" id="{D99F882B-CCD2-7EC6-400E-09A402862F6A}"/>
              </a:ext>
            </a:extLst>
          </xdr:cNvPr>
          <xdr:cNvSpPr/>
        </xdr:nvSpPr>
        <xdr:spPr>
          <a:xfrm>
            <a:off x="37777088" y="249926"/>
            <a:ext cx="6726975" cy="596101"/>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Circe Energy is developing a 1,950-acre AI infrastructure campus in West Texas powered entirely by a behind-the-meter microgrid using Cummins natural gas generators, scaling from 10 MW in 2026 to 1.1 GW by 2030 with potential expansion to 2 GW.</a:t>
            </a:r>
            <a:endParaRPr lang="en-US" sz="1200">
              <a:solidFill>
                <a:sysClr val="windowText" lastClr="000000"/>
              </a:solidFill>
              <a:effectLst/>
              <a:latin typeface="+mn-lt"/>
              <a:ea typeface="+mn-ea"/>
              <a:cs typeface="+mn-cs"/>
            </a:endParaRPr>
          </a:p>
        </xdr:txBody>
      </xdr:sp>
      <xdr:sp macro="" textlink="">
        <xdr:nvSpPr>
          <xdr:cNvPr id="22" name="Rectangle: Rounded Corners 21">
            <a:extLst>
              <a:ext uri="{FF2B5EF4-FFF2-40B4-BE49-F238E27FC236}">
                <a16:creationId xmlns:a16="http://schemas.microsoft.com/office/drawing/2014/main" id="{A0A92EEE-A019-FCC3-1C03-1A0CAE1BACD3}"/>
              </a:ext>
            </a:extLst>
          </xdr:cNvPr>
          <xdr:cNvSpPr/>
        </xdr:nvSpPr>
        <xdr:spPr>
          <a:xfrm>
            <a:off x="37849417" y="96161"/>
            <a:ext cx="3673253" cy="223336"/>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Circe Energy Plans 2 GW Behind-the-Meter AI Campus in West Texas</a:t>
            </a:r>
            <a:endParaRPr lang="en-US" sz="1200">
              <a:solidFill>
                <a:srgbClr val="00B050"/>
              </a:solidFill>
              <a:effectLst/>
              <a:latin typeface="+mn-lt"/>
              <a:ea typeface="+mn-ea"/>
              <a:cs typeface="+mn-cs"/>
            </a:endParaRPr>
          </a:p>
        </xdr:txBody>
      </xdr:sp>
    </xdr:grpSp>
    <xdr:clientData/>
  </xdr:twoCellAnchor>
  <xdr:twoCellAnchor>
    <xdr:from>
      <xdr:col>25</xdr:col>
      <xdr:colOff>373233</xdr:colOff>
      <xdr:row>25</xdr:row>
      <xdr:rowOff>152242</xdr:rowOff>
    </xdr:from>
    <xdr:to>
      <xdr:col>43</xdr:col>
      <xdr:colOff>616819</xdr:colOff>
      <xdr:row>30</xdr:row>
      <xdr:rowOff>89993</xdr:rowOff>
    </xdr:to>
    <xdr:grpSp>
      <xdr:nvGrpSpPr>
        <xdr:cNvPr id="72" name="Group 71">
          <a:extLst>
            <a:ext uri="{FF2B5EF4-FFF2-40B4-BE49-F238E27FC236}">
              <a16:creationId xmlns:a16="http://schemas.microsoft.com/office/drawing/2014/main" id="{F957C89E-DEAC-487F-86C9-4FA2A4C1372B}"/>
            </a:ext>
          </a:extLst>
        </xdr:cNvPr>
        <xdr:cNvGrpSpPr/>
      </xdr:nvGrpSpPr>
      <xdr:grpSpPr>
        <a:xfrm>
          <a:off x="12166090" y="4778671"/>
          <a:ext cx="12326729" cy="881179"/>
          <a:chOff x="37777088" y="96161"/>
          <a:chExt cx="6726975" cy="749866"/>
        </a:xfrm>
      </xdr:grpSpPr>
      <xdr:sp macro="" textlink="">
        <xdr:nvSpPr>
          <xdr:cNvPr id="74" name="Rectangle: Rounded Corners 73">
            <a:extLst>
              <a:ext uri="{FF2B5EF4-FFF2-40B4-BE49-F238E27FC236}">
                <a16:creationId xmlns:a16="http://schemas.microsoft.com/office/drawing/2014/main" id="{8A2380B4-2BC5-6AAD-CCC9-BA2A3CCB818F}"/>
              </a:ext>
            </a:extLst>
          </xdr:cNvPr>
          <xdr:cNvSpPr/>
        </xdr:nvSpPr>
        <xdr:spPr>
          <a:xfrm>
            <a:off x="37777088" y="249926"/>
            <a:ext cx="6726975" cy="596101"/>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Meta has announced its first Canadian data center in Sturgeon County, Alberta—a 1 GW AI-optimized campus spanning 1,750 acres with a projected US$9.17B investment, powered by the 932 MW Greenlight Electricity Centre natural gas plant, with four data center buildings confirmed in project renderings.</a:t>
            </a:r>
            <a:endParaRPr lang="en-US" sz="1200">
              <a:solidFill>
                <a:sysClr val="windowText" lastClr="000000"/>
              </a:solidFill>
              <a:effectLst/>
              <a:latin typeface="+mn-lt"/>
              <a:ea typeface="+mn-ea"/>
              <a:cs typeface="+mn-cs"/>
            </a:endParaRPr>
          </a:p>
        </xdr:txBody>
      </xdr:sp>
      <xdr:sp macro="" textlink="">
        <xdr:nvSpPr>
          <xdr:cNvPr id="96" name="Rectangle: Rounded Corners 95">
            <a:extLst>
              <a:ext uri="{FF2B5EF4-FFF2-40B4-BE49-F238E27FC236}">
                <a16:creationId xmlns:a16="http://schemas.microsoft.com/office/drawing/2014/main" id="{32E74B3B-8A81-F346-D127-888D434A06E4}"/>
              </a:ext>
            </a:extLst>
          </xdr:cNvPr>
          <xdr:cNvSpPr/>
        </xdr:nvSpPr>
        <xdr:spPr>
          <a:xfrm>
            <a:off x="37849417" y="96161"/>
            <a:ext cx="3673253" cy="223336"/>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Meta Announces First Canadian Data Center in Alberta</a:t>
            </a:r>
            <a:endParaRPr lang="en-US" sz="1200">
              <a:solidFill>
                <a:srgbClr val="00B050"/>
              </a:solidFill>
              <a:effectLst/>
              <a:latin typeface="+mn-lt"/>
              <a:ea typeface="+mn-ea"/>
              <a:cs typeface="+mn-cs"/>
            </a:endParaRPr>
          </a:p>
        </xdr:txBody>
      </xdr:sp>
    </xdr:grpSp>
    <xdr:clientData/>
  </xdr:twoCellAnchor>
  <xdr:twoCellAnchor>
    <xdr:from>
      <xdr:col>25</xdr:col>
      <xdr:colOff>374557</xdr:colOff>
      <xdr:row>20</xdr:row>
      <xdr:rowOff>5556</xdr:rowOff>
    </xdr:from>
    <xdr:to>
      <xdr:col>43</xdr:col>
      <xdr:colOff>614968</xdr:colOff>
      <xdr:row>24</xdr:row>
      <xdr:rowOff>205338</xdr:rowOff>
    </xdr:to>
    <xdr:grpSp>
      <xdr:nvGrpSpPr>
        <xdr:cNvPr id="165" name="Group 164">
          <a:extLst>
            <a:ext uri="{FF2B5EF4-FFF2-40B4-BE49-F238E27FC236}">
              <a16:creationId xmlns:a16="http://schemas.microsoft.com/office/drawing/2014/main" id="{DED3DB20-ACD8-4F71-808D-257197237FA2}"/>
            </a:ext>
          </a:extLst>
        </xdr:cNvPr>
        <xdr:cNvGrpSpPr/>
      </xdr:nvGrpSpPr>
      <xdr:grpSpPr>
        <a:xfrm>
          <a:off x="12167414" y="3706699"/>
          <a:ext cx="12323554" cy="871068"/>
          <a:chOff x="42660264" y="1733006"/>
          <a:chExt cx="6731694" cy="898324"/>
        </a:xfrm>
      </xdr:grpSpPr>
      <xdr:sp macro="" textlink="">
        <xdr:nvSpPr>
          <xdr:cNvPr id="166" name="Rectangle: Rounded Corners 165">
            <a:extLst>
              <a:ext uri="{FF2B5EF4-FFF2-40B4-BE49-F238E27FC236}">
                <a16:creationId xmlns:a16="http://schemas.microsoft.com/office/drawing/2014/main" id="{081FCD5E-D4C1-7CE0-EAA3-82DC6109CC38}"/>
              </a:ext>
            </a:extLst>
          </xdr:cNvPr>
          <xdr:cNvSpPr/>
        </xdr:nvSpPr>
        <xdr:spPr>
          <a:xfrm>
            <a:off x="42660264" y="1922200"/>
            <a:ext cx="6731694" cy="709130"/>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Big Digital Energy, through a 50:50 joint venture with 10NetZero, has acquired a 50-acre power-ready site in Hood County, TX with 17 MW of existing capacity, expandable to 111 MW from the grid and up to 311 MW with behind-the-meter natural gas generation.</a:t>
            </a:r>
            <a:endParaRPr lang="en-US" sz="1200">
              <a:solidFill>
                <a:sysClr val="windowText" lastClr="000000"/>
              </a:solidFill>
              <a:effectLst/>
              <a:latin typeface="+mn-lt"/>
              <a:ea typeface="+mn-ea"/>
              <a:cs typeface="+mn-cs"/>
            </a:endParaRPr>
          </a:p>
        </xdr:txBody>
      </xdr:sp>
      <xdr:sp macro="" textlink="">
        <xdr:nvSpPr>
          <xdr:cNvPr id="167" name="Rectangle: Rounded Corners 166">
            <a:extLst>
              <a:ext uri="{FF2B5EF4-FFF2-40B4-BE49-F238E27FC236}">
                <a16:creationId xmlns:a16="http://schemas.microsoft.com/office/drawing/2014/main" id="{236010CF-F87D-97B3-A7FB-05D0C34BED7B}"/>
              </a:ext>
            </a:extLst>
          </xdr:cNvPr>
          <xdr:cNvSpPr/>
        </xdr:nvSpPr>
        <xdr:spPr>
          <a:xfrm>
            <a:off x="42737314" y="1733006"/>
            <a:ext cx="4012592" cy="236977"/>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Big Digital Energy Acquires Power-Ready Site in Hood County, TX</a:t>
            </a:r>
            <a:endParaRPr lang="en-US" sz="1200">
              <a:solidFill>
                <a:srgbClr val="00B050"/>
              </a:solidFill>
              <a:effectLst/>
              <a:latin typeface="+mn-lt"/>
              <a:ea typeface="+mn-ea"/>
              <a:cs typeface="+mn-cs"/>
            </a:endParaRPr>
          </a:p>
        </xdr:txBody>
      </xdr:sp>
    </xdr:grpSp>
    <xdr:clientData/>
  </xdr:twoCellAnchor>
  <xdr:twoCellAnchor>
    <xdr:from>
      <xdr:col>25</xdr:col>
      <xdr:colOff>377864</xdr:colOff>
      <xdr:row>14</xdr:row>
      <xdr:rowOff>122366</xdr:rowOff>
    </xdr:from>
    <xdr:to>
      <xdr:col>43</xdr:col>
      <xdr:colOff>614465</xdr:colOff>
      <xdr:row>19</xdr:row>
      <xdr:rowOff>89500</xdr:rowOff>
    </xdr:to>
    <xdr:grpSp>
      <xdr:nvGrpSpPr>
        <xdr:cNvPr id="168" name="Group 167">
          <a:extLst>
            <a:ext uri="{FF2B5EF4-FFF2-40B4-BE49-F238E27FC236}">
              <a16:creationId xmlns:a16="http://schemas.microsoft.com/office/drawing/2014/main" id="{BDD82130-CC80-4149-B652-0F72EDD885BD}"/>
            </a:ext>
          </a:extLst>
        </xdr:cNvPr>
        <xdr:cNvGrpSpPr/>
      </xdr:nvGrpSpPr>
      <xdr:grpSpPr>
        <a:xfrm>
          <a:off x="12170721" y="2698652"/>
          <a:ext cx="12319744" cy="819848"/>
          <a:chOff x="42662624" y="1733006"/>
          <a:chExt cx="6726975" cy="752504"/>
        </a:xfrm>
      </xdr:grpSpPr>
      <xdr:sp macro="" textlink="">
        <xdr:nvSpPr>
          <xdr:cNvPr id="169" name="Rectangle: Rounded Corners 168">
            <a:extLst>
              <a:ext uri="{FF2B5EF4-FFF2-40B4-BE49-F238E27FC236}">
                <a16:creationId xmlns:a16="http://schemas.microsoft.com/office/drawing/2014/main" id="{06313A25-898B-CA8B-58A9-4DBB442104A0}"/>
              </a:ext>
            </a:extLst>
          </xdr:cNvPr>
          <xdr:cNvSpPr/>
        </xdr:nvSpPr>
        <xdr:spPr>
          <a:xfrm>
            <a:off x="42662624" y="1897154"/>
            <a:ext cx="6726975" cy="588356"/>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Meta has expanded its Hyperion campus in Richland Parish, LA from 2 GW to 5 GW of IT capacity, with total investment projected to reach up to $50B.</a:t>
            </a:r>
            <a:endParaRPr lang="en-US" sz="1200">
              <a:solidFill>
                <a:sysClr val="windowText" lastClr="000000"/>
              </a:solidFill>
              <a:effectLst/>
              <a:latin typeface="+mn-lt"/>
              <a:ea typeface="+mn-ea"/>
              <a:cs typeface="+mn-cs"/>
            </a:endParaRPr>
          </a:p>
        </xdr:txBody>
      </xdr:sp>
      <xdr:sp macro="" textlink="">
        <xdr:nvSpPr>
          <xdr:cNvPr id="170" name="Rectangle: Rounded Corners 169">
            <a:extLst>
              <a:ext uri="{FF2B5EF4-FFF2-40B4-BE49-F238E27FC236}">
                <a16:creationId xmlns:a16="http://schemas.microsoft.com/office/drawing/2014/main" id="{6EA5F971-509A-0DDA-4E44-2CDC516E8F3B}"/>
              </a:ext>
            </a:extLst>
          </xdr:cNvPr>
          <xdr:cNvSpPr/>
        </xdr:nvSpPr>
        <xdr:spPr>
          <a:xfrm>
            <a:off x="42737314" y="1733006"/>
            <a:ext cx="4012592" cy="236977"/>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Meta Expands Hyperion Campus to 5 GW in Louisiana</a:t>
            </a:r>
            <a:endParaRPr lang="en-US" sz="1200">
              <a:solidFill>
                <a:srgbClr val="00B050"/>
              </a:solidFill>
              <a:effectLst/>
              <a:latin typeface="+mn-lt"/>
              <a:ea typeface="+mn-ea"/>
              <a:cs typeface="+mn-cs"/>
            </a:endParaRPr>
          </a:p>
        </xdr:txBody>
      </xdr:sp>
    </xdr:grpSp>
    <xdr:clientData/>
  </xdr:twoCellAnchor>
  <xdr:twoCellAnchor>
    <xdr:from>
      <xdr:col>25</xdr:col>
      <xdr:colOff>392283</xdr:colOff>
      <xdr:row>41</xdr:row>
      <xdr:rowOff>149519</xdr:rowOff>
    </xdr:from>
    <xdr:to>
      <xdr:col>43</xdr:col>
      <xdr:colOff>636776</xdr:colOff>
      <xdr:row>46</xdr:row>
      <xdr:rowOff>60058</xdr:rowOff>
    </xdr:to>
    <xdr:grpSp>
      <xdr:nvGrpSpPr>
        <xdr:cNvPr id="97" name="Group 96">
          <a:extLst>
            <a:ext uri="{FF2B5EF4-FFF2-40B4-BE49-F238E27FC236}">
              <a16:creationId xmlns:a16="http://schemas.microsoft.com/office/drawing/2014/main" id="{BA95D7F7-1163-4F2D-87EF-9804765E306E}"/>
            </a:ext>
          </a:extLst>
        </xdr:cNvPr>
        <xdr:cNvGrpSpPr/>
      </xdr:nvGrpSpPr>
      <xdr:grpSpPr>
        <a:xfrm>
          <a:off x="12185140" y="7932805"/>
          <a:ext cx="12327636" cy="908396"/>
          <a:chOff x="37777088" y="96161"/>
          <a:chExt cx="6726975" cy="749866"/>
        </a:xfrm>
      </xdr:grpSpPr>
      <xdr:sp macro="" textlink="">
        <xdr:nvSpPr>
          <xdr:cNvPr id="103" name="Rectangle: Rounded Corners 102">
            <a:extLst>
              <a:ext uri="{FF2B5EF4-FFF2-40B4-BE49-F238E27FC236}">
                <a16:creationId xmlns:a16="http://schemas.microsoft.com/office/drawing/2014/main" id="{274F3B99-E631-9904-5226-88F4261A06C0}"/>
              </a:ext>
            </a:extLst>
          </xdr:cNvPr>
          <xdr:cNvSpPr/>
        </xdr:nvSpPr>
        <xdr:spPr>
          <a:xfrm>
            <a:off x="37777088" y="249926"/>
            <a:ext cx="6726975" cy="596101"/>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Crusoe is exploring Project Flash, a proposed 100 MW data center at Summit View Business Park in Franklin County, VA, with project layout, tenants, and development timeline yet to be disclosed.</a:t>
            </a:r>
            <a:endParaRPr lang="en-US" sz="1200">
              <a:solidFill>
                <a:sysClr val="windowText" lastClr="000000"/>
              </a:solidFill>
              <a:effectLst/>
              <a:latin typeface="+mn-lt"/>
              <a:ea typeface="+mn-ea"/>
              <a:cs typeface="+mn-cs"/>
            </a:endParaRPr>
          </a:p>
        </xdr:txBody>
      </xdr:sp>
      <xdr:sp macro="" textlink="">
        <xdr:nvSpPr>
          <xdr:cNvPr id="147" name="Rectangle: Rounded Corners 146">
            <a:extLst>
              <a:ext uri="{FF2B5EF4-FFF2-40B4-BE49-F238E27FC236}">
                <a16:creationId xmlns:a16="http://schemas.microsoft.com/office/drawing/2014/main" id="{8B1C6027-3CD0-CD0D-BA5A-946E2B850C89}"/>
              </a:ext>
            </a:extLst>
          </xdr:cNvPr>
          <xdr:cNvSpPr/>
        </xdr:nvSpPr>
        <xdr:spPr>
          <a:xfrm>
            <a:off x="37849417" y="96161"/>
            <a:ext cx="3673253" cy="223336"/>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Crusoe Explores 100 MW Project Flash in Virginia</a:t>
            </a:r>
            <a:endParaRPr lang="en-US" sz="1200">
              <a:solidFill>
                <a:srgbClr val="00B050"/>
              </a:solidFill>
              <a:effectLst/>
              <a:latin typeface="+mn-lt"/>
              <a:ea typeface="+mn-ea"/>
              <a:cs typeface="+mn-cs"/>
            </a:endParaRPr>
          </a:p>
        </xdr:txBody>
      </xdr:sp>
    </xdr:grpSp>
    <xdr:clientData/>
  </xdr:twoCellAnchor>
  <xdr:twoCellAnchor>
    <xdr:from>
      <xdr:col>25</xdr:col>
      <xdr:colOff>393607</xdr:colOff>
      <xdr:row>36</xdr:row>
      <xdr:rowOff>36399</xdr:rowOff>
    </xdr:from>
    <xdr:to>
      <xdr:col>43</xdr:col>
      <xdr:colOff>634925</xdr:colOff>
      <xdr:row>40</xdr:row>
      <xdr:rowOff>128232</xdr:rowOff>
    </xdr:to>
    <xdr:grpSp>
      <xdr:nvGrpSpPr>
        <xdr:cNvPr id="174" name="Group 173">
          <a:extLst>
            <a:ext uri="{FF2B5EF4-FFF2-40B4-BE49-F238E27FC236}">
              <a16:creationId xmlns:a16="http://schemas.microsoft.com/office/drawing/2014/main" id="{C07931D8-C662-428B-8ADA-E1B2DA570D2C}"/>
            </a:ext>
          </a:extLst>
        </xdr:cNvPr>
        <xdr:cNvGrpSpPr/>
      </xdr:nvGrpSpPr>
      <xdr:grpSpPr>
        <a:xfrm>
          <a:off x="12186464" y="6821828"/>
          <a:ext cx="12324461" cy="890118"/>
          <a:chOff x="42660264" y="1733006"/>
          <a:chExt cx="6731694" cy="898324"/>
        </a:xfrm>
      </xdr:grpSpPr>
      <xdr:sp macro="" textlink="">
        <xdr:nvSpPr>
          <xdr:cNvPr id="175" name="Rectangle: Rounded Corners 174">
            <a:extLst>
              <a:ext uri="{FF2B5EF4-FFF2-40B4-BE49-F238E27FC236}">
                <a16:creationId xmlns:a16="http://schemas.microsoft.com/office/drawing/2014/main" id="{DEF26D5F-ABC7-E603-DE64-4BC8528D8E50}"/>
              </a:ext>
            </a:extLst>
          </xdr:cNvPr>
          <xdr:cNvSpPr/>
        </xdr:nvSpPr>
        <xdr:spPr>
          <a:xfrm>
            <a:off x="42660264" y="1922200"/>
            <a:ext cx="6731694" cy="709130"/>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QTS plans to build 11 data centers on Lancium’s Clean Campus in Hall County, TX, representing a $10B investment across 465 acres anchored by a 1 GW grid connection.</a:t>
            </a:r>
            <a:endParaRPr lang="en-US" sz="1200">
              <a:solidFill>
                <a:sysClr val="windowText" lastClr="000000"/>
              </a:solidFill>
              <a:effectLst/>
              <a:latin typeface="+mn-lt"/>
              <a:ea typeface="+mn-ea"/>
              <a:cs typeface="+mn-cs"/>
            </a:endParaRPr>
          </a:p>
        </xdr:txBody>
      </xdr:sp>
      <xdr:sp macro="" textlink="">
        <xdr:nvSpPr>
          <xdr:cNvPr id="177" name="Rectangle: Rounded Corners 176">
            <a:extLst>
              <a:ext uri="{FF2B5EF4-FFF2-40B4-BE49-F238E27FC236}">
                <a16:creationId xmlns:a16="http://schemas.microsoft.com/office/drawing/2014/main" id="{150472E0-9069-CE0C-D25C-EE1805B56A74}"/>
              </a:ext>
            </a:extLst>
          </xdr:cNvPr>
          <xdr:cNvSpPr/>
        </xdr:nvSpPr>
        <xdr:spPr>
          <a:xfrm>
            <a:off x="42737314" y="1733006"/>
            <a:ext cx="4012592" cy="236977"/>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QTS Plans 11-Building Campus at Lancium’s Clean Campus </a:t>
            </a:r>
            <a:endParaRPr lang="en-US" sz="1200">
              <a:solidFill>
                <a:srgbClr val="00B050"/>
              </a:solidFill>
              <a:effectLst/>
              <a:latin typeface="+mn-lt"/>
              <a:ea typeface="+mn-ea"/>
              <a:cs typeface="+mn-cs"/>
            </a:endParaRPr>
          </a:p>
        </xdr:txBody>
      </xdr:sp>
    </xdr:grpSp>
    <xdr:clientData/>
  </xdr:twoCellAnchor>
  <xdr:twoCellAnchor>
    <xdr:from>
      <xdr:col>25</xdr:col>
      <xdr:colOff>396914</xdr:colOff>
      <xdr:row>31</xdr:row>
      <xdr:rowOff>51608</xdr:rowOff>
    </xdr:from>
    <xdr:to>
      <xdr:col>43</xdr:col>
      <xdr:colOff>634422</xdr:colOff>
      <xdr:row>35</xdr:row>
      <xdr:rowOff>34164</xdr:rowOff>
    </xdr:to>
    <xdr:grpSp>
      <xdr:nvGrpSpPr>
        <xdr:cNvPr id="178" name="Group 177">
          <a:extLst>
            <a:ext uri="{FF2B5EF4-FFF2-40B4-BE49-F238E27FC236}">
              <a16:creationId xmlns:a16="http://schemas.microsoft.com/office/drawing/2014/main" id="{45142078-CC58-478D-9BC8-02D61E6923D4}"/>
            </a:ext>
          </a:extLst>
        </xdr:cNvPr>
        <xdr:cNvGrpSpPr/>
      </xdr:nvGrpSpPr>
      <xdr:grpSpPr>
        <a:xfrm>
          <a:off x="12189771" y="5821037"/>
          <a:ext cx="12320651" cy="798984"/>
          <a:chOff x="42662624" y="1733006"/>
          <a:chExt cx="6726975" cy="752504"/>
        </a:xfrm>
      </xdr:grpSpPr>
      <xdr:sp macro="" textlink="">
        <xdr:nvSpPr>
          <xdr:cNvPr id="179" name="Rectangle: Rounded Corners 178">
            <a:extLst>
              <a:ext uri="{FF2B5EF4-FFF2-40B4-BE49-F238E27FC236}">
                <a16:creationId xmlns:a16="http://schemas.microsoft.com/office/drawing/2014/main" id="{140A0ED6-C0FF-B1CD-6170-2CB54B23BCF0}"/>
              </a:ext>
            </a:extLst>
          </xdr:cNvPr>
          <xdr:cNvSpPr/>
        </xdr:nvSpPr>
        <xdr:spPr>
          <a:xfrm>
            <a:off x="42662624" y="1897154"/>
            <a:ext cx="6726975" cy="588356"/>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Microsoft has restarted construction across its Heath, Hebron, and New Albany campuses in Licking County, OH, totaling 17 buildings and ~869 MW; June 2026 satellite imagery confirms active site clearing and mass grading after the projects were paused in April 2025, with operations still targeted by the end of 2029.</a:t>
            </a:r>
            <a:endParaRPr lang="en-US" sz="1200">
              <a:solidFill>
                <a:sysClr val="windowText" lastClr="000000"/>
              </a:solidFill>
              <a:effectLst/>
              <a:latin typeface="+mn-lt"/>
              <a:ea typeface="+mn-ea"/>
              <a:cs typeface="+mn-cs"/>
            </a:endParaRPr>
          </a:p>
        </xdr:txBody>
      </xdr:sp>
      <xdr:sp macro="" textlink="">
        <xdr:nvSpPr>
          <xdr:cNvPr id="180" name="Rectangle: Rounded Corners 179">
            <a:extLst>
              <a:ext uri="{FF2B5EF4-FFF2-40B4-BE49-F238E27FC236}">
                <a16:creationId xmlns:a16="http://schemas.microsoft.com/office/drawing/2014/main" id="{E09FABCA-A22D-297B-2EF2-7944F9CD70B5}"/>
              </a:ext>
            </a:extLst>
          </xdr:cNvPr>
          <xdr:cNvSpPr/>
        </xdr:nvSpPr>
        <xdr:spPr>
          <a:xfrm>
            <a:off x="42737314" y="1733006"/>
            <a:ext cx="4012592" cy="236977"/>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Microsoft Restarts 869 MW Licking County Buildout in Ohio </a:t>
            </a:r>
            <a:endParaRPr lang="en-US" sz="1200">
              <a:solidFill>
                <a:srgbClr val="00B050"/>
              </a:solidFill>
              <a:effectLst/>
              <a:latin typeface="+mn-lt"/>
              <a:ea typeface="+mn-ea"/>
              <a:cs typeface="+mn-cs"/>
            </a:endParaRPr>
          </a:p>
        </xdr:txBody>
      </xdr:sp>
    </xdr:grpSp>
    <xdr:clientData/>
  </xdr:twoCellAnchor>
  <xdr:twoCellAnchor>
    <xdr:from>
      <xdr:col>25</xdr:col>
      <xdr:colOff>430383</xdr:colOff>
      <xdr:row>58</xdr:row>
      <xdr:rowOff>24333</xdr:rowOff>
    </xdr:from>
    <xdr:to>
      <xdr:col>44</xdr:col>
      <xdr:colOff>32619</xdr:colOff>
      <xdr:row>62</xdr:row>
      <xdr:rowOff>119929</xdr:rowOff>
    </xdr:to>
    <xdr:grpSp>
      <xdr:nvGrpSpPr>
        <xdr:cNvPr id="58" name="Group 57">
          <a:extLst>
            <a:ext uri="{FF2B5EF4-FFF2-40B4-BE49-F238E27FC236}">
              <a16:creationId xmlns:a16="http://schemas.microsoft.com/office/drawing/2014/main" id="{4A77B613-AB6D-47D9-9F1E-EDBD8F51DB0D}"/>
            </a:ext>
          </a:extLst>
        </xdr:cNvPr>
        <xdr:cNvGrpSpPr/>
      </xdr:nvGrpSpPr>
      <xdr:grpSpPr>
        <a:xfrm>
          <a:off x="12223240" y="11109619"/>
          <a:ext cx="12356665" cy="893881"/>
          <a:chOff x="37777088" y="96161"/>
          <a:chExt cx="6726975" cy="749866"/>
        </a:xfrm>
      </xdr:grpSpPr>
      <xdr:sp macro="" textlink="">
        <xdr:nvSpPr>
          <xdr:cNvPr id="67" name="Rectangle: Rounded Corners 66">
            <a:extLst>
              <a:ext uri="{FF2B5EF4-FFF2-40B4-BE49-F238E27FC236}">
                <a16:creationId xmlns:a16="http://schemas.microsoft.com/office/drawing/2014/main" id="{E3E30011-6702-E3AE-252E-8E17BFC79A21}"/>
              </a:ext>
            </a:extLst>
          </xdr:cNvPr>
          <xdr:cNvSpPr/>
        </xdr:nvSpPr>
        <xdr:spPr>
          <a:xfrm>
            <a:off x="37777088" y="249926"/>
            <a:ext cx="6726975" cy="596101"/>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Google has been confirmed as the sole end user and operator of the planned Columbia County data center campus in Georgia, comprising 23 buildings totaling approximately 8M sq ft across 1,900 acres northwest of White Oak Business Park.</a:t>
            </a:r>
            <a:endParaRPr lang="en-US" sz="1200">
              <a:solidFill>
                <a:sysClr val="windowText" lastClr="000000"/>
              </a:solidFill>
              <a:effectLst/>
              <a:latin typeface="+mn-lt"/>
              <a:ea typeface="+mn-ea"/>
              <a:cs typeface="+mn-cs"/>
            </a:endParaRPr>
          </a:p>
        </xdr:txBody>
      </xdr:sp>
      <xdr:sp macro="" textlink="">
        <xdr:nvSpPr>
          <xdr:cNvPr id="71" name="Rectangle: Rounded Corners 70">
            <a:extLst>
              <a:ext uri="{FF2B5EF4-FFF2-40B4-BE49-F238E27FC236}">
                <a16:creationId xmlns:a16="http://schemas.microsoft.com/office/drawing/2014/main" id="{3FC91255-D173-6739-495D-98B325E1F6F2}"/>
              </a:ext>
            </a:extLst>
          </xdr:cNvPr>
          <xdr:cNvSpPr/>
        </xdr:nvSpPr>
        <xdr:spPr>
          <a:xfrm>
            <a:off x="37849417" y="96161"/>
            <a:ext cx="3673253" cy="223336"/>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ysClr val="windowText" lastClr="000000"/>
                </a:solidFill>
                <a:effectLst/>
                <a:latin typeface="+mn-lt"/>
                <a:ea typeface="+mn-ea"/>
                <a:cs typeface="+mn-cs"/>
              </a:rPr>
              <a:t>Google Confirmed as End User for 8M sq ft Georgia Campus </a:t>
            </a:r>
            <a:r>
              <a:rPr lang="en-US" sz="1200" b="1">
                <a:solidFill>
                  <a:srgbClr val="00B050"/>
                </a:solidFill>
                <a:effectLst/>
                <a:latin typeface="+mn-lt"/>
                <a:ea typeface="+mn-ea"/>
                <a:cs typeface="+mn-cs"/>
              </a:rPr>
              <a:t>(NEW!)</a:t>
            </a:r>
          </a:p>
        </xdr:txBody>
      </xdr:sp>
    </xdr:grpSp>
    <xdr:clientData/>
  </xdr:twoCellAnchor>
  <xdr:twoCellAnchor>
    <xdr:from>
      <xdr:col>25</xdr:col>
      <xdr:colOff>431707</xdr:colOff>
      <xdr:row>52</xdr:row>
      <xdr:rowOff>172470</xdr:rowOff>
    </xdr:from>
    <xdr:to>
      <xdr:col>44</xdr:col>
      <xdr:colOff>30768</xdr:colOff>
      <xdr:row>57</xdr:row>
      <xdr:rowOff>3046</xdr:rowOff>
    </xdr:to>
    <xdr:grpSp>
      <xdr:nvGrpSpPr>
        <xdr:cNvPr id="162" name="Group 161">
          <a:extLst>
            <a:ext uri="{FF2B5EF4-FFF2-40B4-BE49-F238E27FC236}">
              <a16:creationId xmlns:a16="http://schemas.microsoft.com/office/drawing/2014/main" id="{361456D0-9CD1-412B-A71C-0B156EAD916D}"/>
            </a:ext>
          </a:extLst>
        </xdr:cNvPr>
        <xdr:cNvGrpSpPr/>
      </xdr:nvGrpSpPr>
      <xdr:grpSpPr>
        <a:xfrm>
          <a:off x="12224564" y="10005899"/>
          <a:ext cx="12353490" cy="901004"/>
          <a:chOff x="42660264" y="1733006"/>
          <a:chExt cx="6731694" cy="898324"/>
        </a:xfrm>
      </xdr:grpSpPr>
      <xdr:sp macro="" textlink="">
        <xdr:nvSpPr>
          <xdr:cNvPr id="163" name="Rectangle: Rounded Corners 162">
            <a:extLst>
              <a:ext uri="{FF2B5EF4-FFF2-40B4-BE49-F238E27FC236}">
                <a16:creationId xmlns:a16="http://schemas.microsoft.com/office/drawing/2014/main" id="{A1DBE89F-79F0-92F2-4675-545C1D49A13E}"/>
              </a:ext>
            </a:extLst>
          </xdr:cNvPr>
          <xdr:cNvSpPr/>
        </xdr:nvSpPr>
        <xdr:spPr>
          <a:xfrm>
            <a:off x="42660264" y="1922200"/>
            <a:ext cx="6731694" cy="709130"/>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Spring Valley Technology Park remains pending approval in Loudoun County, VA, with plans for 12 data center buildings totaling ~3.17M sq ft and ~858 MW across 362 acres; updated renderings closely match Amazon Web Services’ standard campus design, reinforcing AWS as the likely hyperscaler behind the project.</a:t>
            </a:r>
          </a:p>
        </xdr:txBody>
      </xdr:sp>
      <xdr:sp macro="" textlink="">
        <xdr:nvSpPr>
          <xdr:cNvPr id="164" name="Rectangle: Rounded Corners 163">
            <a:extLst>
              <a:ext uri="{FF2B5EF4-FFF2-40B4-BE49-F238E27FC236}">
                <a16:creationId xmlns:a16="http://schemas.microsoft.com/office/drawing/2014/main" id="{1AEC9A8E-5960-C273-F852-46DAB2F7F6C3}"/>
              </a:ext>
            </a:extLst>
          </xdr:cNvPr>
          <xdr:cNvSpPr/>
        </xdr:nvSpPr>
        <xdr:spPr>
          <a:xfrm>
            <a:off x="42737314" y="1733006"/>
            <a:ext cx="4012592" cy="236977"/>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ysClr val="windowText" lastClr="000000"/>
                </a:solidFill>
                <a:effectLst/>
                <a:latin typeface="+mn-lt"/>
                <a:ea typeface="+mn-ea"/>
                <a:cs typeface="+mn-cs"/>
              </a:rPr>
              <a:t>Spring Valley Technology Park Aligns With AWS Design Standards</a:t>
            </a:r>
            <a:r>
              <a:rPr lang="en-US" sz="1200" b="1">
                <a:solidFill>
                  <a:srgbClr val="00B050"/>
                </a:solidFill>
                <a:effectLst/>
                <a:latin typeface="+mn-lt"/>
                <a:ea typeface="+mn-ea"/>
                <a:cs typeface="+mn-cs"/>
              </a:rPr>
              <a:t> (NEW!)</a:t>
            </a:r>
            <a:endParaRPr lang="en-US" sz="1200">
              <a:solidFill>
                <a:srgbClr val="00B050"/>
              </a:solidFill>
              <a:effectLst/>
              <a:latin typeface="+mn-lt"/>
              <a:ea typeface="+mn-ea"/>
              <a:cs typeface="+mn-cs"/>
            </a:endParaRPr>
          </a:p>
        </xdr:txBody>
      </xdr:sp>
    </xdr:grpSp>
    <xdr:clientData/>
  </xdr:twoCellAnchor>
  <xdr:twoCellAnchor>
    <xdr:from>
      <xdr:col>25</xdr:col>
      <xdr:colOff>435014</xdr:colOff>
      <xdr:row>47</xdr:row>
      <xdr:rowOff>24394</xdr:rowOff>
    </xdr:from>
    <xdr:to>
      <xdr:col>44</xdr:col>
      <xdr:colOff>30265</xdr:colOff>
      <xdr:row>51</xdr:row>
      <xdr:rowOff>61378</xdr:rowOff>
    </xdr:to>
    <xdr:grpSp>
      <xdr:nvGrpSpPr>
        <xdr:cNvPr id="171" name="Group 170">
          <a:extLst>
            <a:ext uri="{FF2B5EF4-FFF2-40B4-BE49-F238E27FC236}">
              <a16:creationId xmlns:a16="http://schemas.microsoft.com/office/drawing/2014/main" id="{69387B6C-8B5E-48CC-9ABF-CCF1107B3163}"/>
            </a:ext>
          </a:extLst>
        </xdr:cNvPr>
        <xdr:cNvGrpSpPr/>
      </xdr:nvGrpSpPr>
      <xdr:grpSpPr>
        <a:xfrm>
          <a:off x="12227871" y="9005108"/>
          <a:ext cx="12349680" cy="817127"/>
          <a:chOff x="42662624" y="1733006"/>
          <a:chExt cx="6726975" cy="752504"/>
        </a:xfrm>
      </xdr:grpSpPr>
      <xdr:sp macro="" textlink="">
        <xdr:nvSpPr>
          <xdr:cNvPr id="172" name="Rectangle: Rounded Corners 171">
            <a:extLst>
              <a:ext uri="{FF2B5EF4-FFF2-40B4-BE49-F238E27FC236}">
                <a16:creationId xmlns:a16="http://schemas.microsoft.com/office/drawing/2014/main" id="{4799EAD9-7824-3F39-FC55-8F081B9B9378}"/>
              </a:ext>
            </a:extLst>
          </xdr:cNvPr>
          <xdr:cNvSpPr/>
        </xdr:nvSpPr>
        <xdr:spPr>
          <a:xfrm>
            <a:off x="42662624" y="1897154"/>
            <a:ext cx="6726975" cy="588356"/>
          </a:xfrm>
          <a:prstGeom prst="roundRect">
            <a:avLst>
              <a:gd name="adj" fmla="val 9986"/>
            </a:avLst>
          </a:prstGeom>
          <a:solidFill>
            <a:schemeClr val="bg1"/>
          </a:solidFill>
          <a:ln w="12700">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a:solidFill>
                  <a:sysClr val="windowText" lastClr="000000"/>
                </a:solidFill>
              </a:rPr>
              <a:t>Latest filings indicate Amazon Web Services is expanding its Hobart Data Center Campus from 6 to 26 planned buildings, bringing the full development to roughly ~2 GW of facility power capacity; construction is already underway, with Aterio first confirming large-scale site clearing in March 2026.</a:t>
            </a:r>
            <a:endParaRPr lang="en-US" sz="1200">
              <a:solidFill>
                <a:sysClr val="windowText" lastClr="000000"/>
              </a:solidFill>
              <a:effectLst/>
              <a:latin typeface="+mn-lt"/>
              <a:ea typeface="+mn-ea"/>
              <a:cs typeface="+mn-cs"/>
            </a:endParaRPr>
          </a:p>
        </xdr:txBody>
      </xdr:sp>
      <xdr:sp macro="" textlink="">
        <xdr:nvSpPr>
          <xdr:cNvPr id="173" name="Rectangle: Rounded Corners 172">
            <a:extLst>
              <a:ext uri="{FF2B5EF4-FFF2-40B4-BE49-F238E27FC236}">
                <a16:creationId xmlns:a16="http://schemas.microsoft.com/office/drawing/2014/main" id="{829624FB-9599-43FA-AB5F-09BEE0DFE663}"/>
              </a:ext>
            </a:extLst>
          </xdr:cNvPr>
          <xdr:cNvSpPr/>
        </xdr:nvSpPr>
        <xdr:spPr>
          <a:xfrm>
            <a:off x="42737314" y="1733006"/>
            <a:ext cx="4012592" cy="236977"/>
          </a:xfrm>
          <a:prstGeom prst="roundRect">
            <a:avLst/>
          </a:prstGeom>
          <a:solidFill>
            <a:srgbClr val="FFC000"/>
          </a:solidFill>
          <a:ln>
            <a:solidFill>
              <a:srgbClr val="0E405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effectLst/>
              </a:rPr>
              <a:t>AWS Expands Hobart Campus to ~2 GW in Indiana</a:t>
            </a:r>
            <a:r>
              <a:rPr lang="en-US" sz="1200" b="1">
                <a:solidFill>
                  <a:srgbClr val="00B050"/>
                </a:solidFill>
                <a:effectLst/>
              </a:rPr>
              <a:t> (NEW!)</a:t>
            </a:r>
            <a:endParaRPr lang="en-US" sz="1200">
              <a:solidFill>
                <a:srgbClr val="00B050"/>
              </a:solidFill>
              <a:effectLst/>
              <a:latin typeface="+mn-lt"/>
              <a:ea typeface="+mn-ea"/>
              <a:cs typeface="+mn-cs"/>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xdr:row>
      <xdr:rowOff>7620</xdr:rowOff>
    </xdr:from>
    <xdr:to>
      <xdr:col>3</xdr:col>
      <xdr:colOff>0</xdr:colOff>
      <xdr:row>4</xdr:row>
      <xdr:rowOff>22860</xdr:rowOff>
    </xdr:to>
    <xdr:sp macro="" textlink="">
      <xdr:nvSpPr>
        <xdr:cNvPr id="2" name="Rectangle: Rounded Corners 1">
          <a:extLst>
            <a:ext uri="{FF2B5EF4-FFF2-40B4-BE49-F238E27FC236}">
              <a16:creationId xmlns:a16="http://schemas.microsoft.com/office/drawing/2014/main" id="{01B9C072-5E7F-49E4-BCCE-06226C0313A2}"/>
            </a:ext>
          </a:extLst>
        </xdr:cNvPr>
        <xdr:cNvSpPr/>
      </xdr:nvSpPr>
      <xdr:spPr>
        <a:xfrm>
          <a:off x="403861" y="190500"/>
          <a:ext cx="6598919" cy="563880"/>
        </a:xfrm>
        <a:prstGeom prst="roundRect">
          <a:avLst>
            <a:gd name="adj" fmla="val 4792"/>
          </a:avLst>
        </a:prstGeom>
        <a:solidFill>
          <a:srgbClr val="0138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200"/>
        </a:p>
      </xdr:txBody>
    </xdr:sp>
    <xdr:clientData/>
  </xdr:twoCellAnchor>
  <xdr:twoCellAnchor>
    <xdr:from>
      <xdr:col>1</xdr:col>
      <xdr:colOff>38101</xdr:colOff>
      <xdr:row>1</xdr:row>
      <xdr:rowOff>76201</xdr:rowOff>
    </xdr:from>
    <xdr:to>
      <xdr:col>1</xdr:col>
      <xdr:colOff>1432560</xdr:colOff>
      <xdr:row>3</xdr:row>
      <xdr:rowOff>152401</xdr:rowOff>
    </xdr:to>
    <xdr:sp macro="" textlink="">
      <xdr:nvSpPr>
        <xdr:cNvPr id="3" name="TextBox 2">
          <a:extLst>
            <a:ext uri="{FF2B5EF4-FFF2-40B4-BE49-F238E27FC236}">
              <a16:creationId xmlns:a16="http://schemas.microsoft.com/office/drawing/2014/main" id="{627E3271-A1F5-4992-9D59-854E76B2E812}"/>
            </a:ext>
          </a:extLst>
        </xdr:cNvPr>
        <xdr:cNvSpPr txBox="1"/>
      </xdr:nvSpPr>
      <xdr:spPr>
        <a:xfrm>
          <a:off x="441961" y="259081"/>
          <a:ext cx="1394459"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solidFill>
            </a:rPr>
            <a:t>Data Dictionary</a:t>
          </a:r>
        </a:p>
      </xdr:txBody>
    </xdr:sp>
    <xdr:clientData/>
  </xdr:twoCellAnchor>
  <xdr:twoCellAnchor editAs="oneCell">
    <xdr:from>
      <xdr:col>2</xdr:col>
      <xdr:colOff>3055621</xdr:colOff>
      <xdr:row>1</xdr:row>
      <xdr:rowOff>144780</xdr:rowOff>
    </xdr:from>
    <xdr:to>
      <xdr:col>2</xdr:col>
      <xdr:colOff>3055621</xdr:colOff>
      <xdr:row>3</xdr:row>
      <xdr:rowOff>66578</xdr:rowOff>
    </xdr:to>
    <xdr:pic>
      <xdr:nvPicPr>
        <xdr:cNvPr id="4" name="Picture 3">
          <a:extLst>
            <a:ext uri="{FF2B5EF4-FFF2-40B4-BE49-F238E27FC236}">
              <a16:creationId xmlns:a16="http://schemas.microsoft.com/office/drawing/2014/main" id="{4FAC9BF7-639F-4E10-98AA-35FE2D6029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7119" b="34619"/>
        <a:stretch/>
      </xdr:blipFill>
      <xdr:spPr>
        <a:xfrm>
          <a:off x="5989321" y="327660"/>
          <a:ext cx="930116" cy="2875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536764</xdr:colOff>
      <xdr:row>22</xdr:row>
      <xdr:rowOff>169985</xdr:rowOff>
    </xdr:from>
    <xdr:to>
      <xdr:col>11</xdr:col>
      <xdr:colOff>4320</xdr:colOff>
      <xdr:row>73</xdr:row>
      <xdr:rowOff>76200</xdr:rowOff>
    </xdr:to>
    <xdr:sp macro="" textlink="">
      <xdr:nvSpPr>
        <xdr:cNvPr id="2" name="Rectangle 1">
          <a:extLst>
            <a:ext uri="{FF2B5EF4-FFF2-40B4-BE49-F238E27FC236}">
              <a16:creationId xmlns:a16="http://schemas.microsoft.com/office/drawing/2014/main" id="{D28473D5-5A23-4A8F-AE71-E862C63B5F84}"/>
            </a:ext>
          </a:extLst>
        </xdr:cNvPr>
        <xdr:cNvSpPr/>
      </xdr:nvSpPr>
      <xdr:spPr>
        <a:xfrm>
          <a:off x="536764" y="4193345"/>
          <a:ext cx="6104576" cy="923309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1203</xdr:colOff>
      <xdr:row>73</xdr:row>
      <xdr:rowOff>129539</xdr:rowOff>
    </xdr:from>
    <xdr:to>
      <xdr:col>11</xdr:col>
      <xdr:colOff>7716</xdr:colOff>
      <xdr:row>89</xdr:row>
      <xdr:rowOff>152399</xdr:rowOff>
    </xdr:to>
    <xdr:sp macro="" textlink="">
      <xdr:nvSpPr>
        <xdr:cNvPr id="3" name="Rectangle 2">
          <a:extLst>
            <a:ext uri="{FF2B5EF4-FFF2-40B4-BE49-F238E27FC236}">
              <a16:creationId xmlns:a16="http://schemas.microsoft.com/office/drawing/2014/main" id="{4D4C12C6-11DB-4BAD-AE3C-015E839BCEA0}"/>
            </a:ext>
          </a:extLst>
        </xdr:cNvPr>
        <xdr:cNvSpPr/>
      </xdr:nvSpPr>
      <xdr:spPr>
        <a:xfrm>
          <a:off x="542223" y="13479779"/>
          <a:ext cx="6102513" cy="2948940"/>
        </a:xfrm>
        <a:prstGeom prst="rect">
          <a:avLst/>
        </a:prstGeom>
        <a:solidFill>
          <a:srgbClr val="FBBC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1204</xdr:colOff>
      <xdr:row>14</xdr:row>
      <xdr:rowOff>0</xdr:rowOff>
    </xdr:from>
    <xdr:to>
      <xdr:col>11</xdr:col>
      <xdr:colOff>8022</xdr:colOff>
      <xdr:row>22</xdr:row>
      <xdr:rowOff>84221</xdr:rowOff>
    </xdr:to>
    <xdr:sp macro="" textlink="">
      <xdr:nvSpPr>
        <xdr:cNvPr id="4" name="Rectangle 3">
          <a:extLst>
            <a:ext uri="{FF2B5EF4-FFF2-40B4-BE49-F238E27FC236}">
              <a16:creationId xmlns:a16="http://schemas.microsoft.com/office/drawing/2014/main" id="{0E77851D-2DAD-405E-B226-B061292B553C}"/>
            </a:ext>
          </a:extLst>
        </xdr:cNvPr>
        <xdr:cNvSpPr/>
      </xdr:nvSpPr>
      <xdr:spPr>
        <a:xfrm>
          <a:off x="542224" y="2560320"/>
          <a:ext cx="6102818" cy="1547261"/>
        </a:xfrm>
        <a:prstGeom prst="rect">
          <a:avLst/>
        </a:prstGeom>
        <a:solidFill>
          <a:srgbClr val="FBBC0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xdr:col>
      <xdr:colOff>76200</xdr:colOff>
      <xdr:row>23</xdr:row>
      <xdr:rowOff>34583</xdr:rowOff>
    </xdr:from>
    <xdr:to>
      <xdr:col>4</xdr:col>
      <xdr:colOff>0</xdr:colOff>
      <xdr:row>25</xdr:row>
      <xdr:rowOff>48651</xdr:rowOff>
    </xdr:to>
    <xdr:sp macro="" textlink="">
      <xdr:nvSpPr>
        <xdr:cNvPr id="5" name="TextBox 4">
          <a:extLst>
            <a:ext uri="{FF2B5EF4-FFF2-40B4-BE49-F238E27FC236}">
              <a16:creationId xmlns:a16="http://schemas.microsoft.com/office/drawing/2014/main" id="{29EDFB84-3459-4A59-AB9F-9FE1328463C3}"/>
            </a:ext>
          </a:extLst>
        </xdr:cNvPr>
        <xdr:cNvSpPr txBox="1"/>
      </xdr:nvSpPr>
      <xdr:spPr>
        <a:xfrm>
          <a:off x="617220" y="4240823"/>
          <a:ext cx="1752600" cy="379828"/>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200" b="1">
              <a:solidFill>
                <a:srgbClr val="013846"/>
              </a:solidFill>
              <a:effectLst/>
              <a:latin typeface="+mn-lt"/>
              <a:ea typeface="+mn-ea"/>
              <a:cs typeface="+mn-cs"/>
            </a:rPr>
            <a:t>PRODUCT DETAILS</a:t>
          </a:r>
          <a:endParaRPr lang="en-CA" sz="1400" b="1">
            <a:solidFill>
              <a:srgbClr val="013846"/>
            </a:solidFill>
          </a:endParaRPr>
        </a:p>
      </xdr:txBody>
    </xdr:sp>
    <xdr:clientData/>
  </xdr:twoCellAnchor>
  <xdr:twoCellAnchor>
    <xdr:from>
      <xdr:col>1</xdr:col>
      <xdr:colOff>594360</xdr:colOff>
      <xdr:row>26</xdr:row>
      <xdr:rowOff>137160</xdr:rowOff>
    </xdr:from>
    <xdr:to>
      <xdr:col>4</xdr:col>
      <xdr:colOff>0</xdr:colOff>
      <xdr:row>28</xdr:row>
      <xdr:rowOff>30480</xdr:rowOff>
    </xdr:to>
    <xdr:sp macro="" textlink="">
      <xdr:nvSpPr>
        <xdr:cNvPr id="6" name="TextBox 5">
          <a:extLst>
            <a:ext uri="{FF2B5EF4-FFF2-40B4-BE49-F238E27FC236}">
              <a16:creationId xmlns:a16="http://schemas.microsoft.com/office/drawing/2014/main" id="{396EC4CF-B0EC-499C-AAAC-E1BAA1BAA343}"/>
            </a:ext>
          </a:extLst>
        </xdr:cNvPr>
        <xdr:cNvSpPr txBox="1"/>
      </xdr:nvSpPr>
      <xdr:spPr>
        <a:xfrm>
          <a:off x="1135380" y="4892040"/>
          <a:ext cx="123444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Product Name</a:t>
          </a:r>
          <a:endParaRPr lang="en-CA" sz="1200" b="1">
            <a:solidFill>
              <a:srgbClr val="013846"/>
            </a:solidFill>
          </a:endParaRPr>
        </a:p>
      </xdr:txBody>
    </xdr:sp>
    <xdr:clientData/>
  </xdr:twoCellAnchor>
  <xdr:twoCellAnchor>
    <xdr:from>
      <xdr:col>4</xdr:col>
      <xdr:colOff>99060</xdr:colOff>
      <xdr:row>26</xdr:row>
      <xdr:rowOff>137160</xdr:rowOff>
    </xdr:from>
    <xdr:to>
      <xdr:col>4</xdr:col>
      <xdr:colOff>99060</xdr:colOff>
      <xdr:row>28</xdr:row>
      <xdr:rowOff>15240</xdr:rowOff>
    </xdr:to>
    <xdr:cxnSp macro="">
      <xdr:nvCxnSpPr>
        <xdr:cNvPr id="7" name="Straight Connector 6">
          <a:extLst>
            <a:ext uri="{FF2B5EF4-FFF2-40B4-BE49-F238E27FC236}">
              <a16:creationId xmlns:a16="http://schemas.microsoft.com/office/drawing/2014/main" id="{A78AD56A-3B42-4F5D-80B5-3B8C1CB1E8EA}"/>
            </a:ext>
          </a:extLst>
        </xdr:cNvPr>
        <xdr:cNvCxnSpPr/>
      </xdr:nvCxnSpPr>
      <xdr:spPr>
        <a:xfrm>
          <a:off x="2468880" y="4892040"/>
          <a:ext cx="0" cy="24384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26</xdr:row>
      <xdr:rowOff>144780</xdr:rowOff>
    </xdr:from>
    <xdr:to>
      <xdr:col>10</xdr:col>
      <xdr:colOff>312420</xdr:colOff>
      <xdr:row>28</xdr:row>
      <xdr:rowOff>38100</xdr:rowOff>
    </xdr:to>
    <xdr:sp macro="" textlink="">
      <xdr:nvSpPr>
        <xdr:cNvPr id="8" name="TextBox 7">
          <a:extLst>
            <a:ext uri="{FF2B5EF4-FFF2-40B4-BE49-F238E27FC236}">
              <a16:creationId xmlns:a16="http://schemas.microsoft.com/office/drawing/2014/main" id="{C4391FAF-3EDD-4F69-B8EA-4BC821AC6113}"/>
            </a:ext>
          </a:extLst>
        </xdr:cNvPr>
        <xdr:cNvSpPr txBox="1"/>
      </xdr:nvSpPr>
      <xdr:spPr>
        <a:xfrm>
          <a:off x="2979420" y="4899660"/>
          <a:ext cx="336042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US Data Center Locations and Power Demand</a:t>
          </a:r>
        </a:p>
      </xdr:txBody>
    </xdr:sp>
    <xdr:clientData/>
  </xdr:twoCellAnchor>
  <xdr:twoCellAnchor>
    <xdr:from>
      <xdr:col>1</xdr:col>
      <xdr:colOff>175260</xdr:colOff>
      <xdr:row>29</xdr:row>
      <xdr:rowOff>121920</xdr:rowOff>
    </xdr:from>
    <xdr:to>
      <xdr:col>4</xdr:col>
      <xdr:colOff>7620</xdr:colOff>
      <xdr:row>31</xdr:row>
      <xdr:rowOff>15240</xdr:rowOff>
    </xdr:to>
    <xdr:sp macro="" textlink="">
      <xdr:nvSpPr>
        <xdr:cNvPr id="9" name="TextBox 8">
          <a:extLst>
            <a:ext uri="{FF2B5EF4-FFF2-40B4-BE49-F238E27FC236}">
              <a16:creationId xmlns:a16="http://schemas.microsoft.com/office/drawing/2014/main" id="{BFC10D8B-A0AA-4457-820A-F6616BE76757}"/>
            </a:ext>
          </a:extLst>
        </xdr:cNvPr>
        <xdr:cNvSpPr txBox="1"/>
      </xdr:nvSpPr>
      <xdr:spPr>
        <a:xfrm>
          <a:off x="716280" y="5425440"/>
          <a:ext cx="166116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Underlying</a:t>
          </a:r>
          <a:r>
            <a:rPr lang="en-CA" sz="1200" b="1" baseline="0">
              <a:solidFill>
                <a:srgbClr val="013846"/>
              </a:solidFill>
              <a:effectLst/>
              <a:latin typeface="+mn-lt"/>
              <a:ea typeface="+mn-ea"/>
              <a:cs typeface="+mn-cs"/>
            </a:rPr>
            <a:t> Sources</a:t>
          </a:r>
          <a:endParaRPr lang="en-CA" sz="1200" b="1">
            <a:solidFill>
              <a:srgbClr val="013846"/>
            </a:solidFill>
          </a:endParaRPr>
        </a:p>
      </xdr:txBody>
    </xdr:sp>
    <xdr:clientData/>
  </xdr:twoCellAnchor>
  <xdr:twoCellAnchor>
    <xdr:from>
      <xdr:col>4</xdr:col>
      <xdr:colOff>106680</xdr:colOff>
      <xdr:row>29</xdr:row>
      <xdr:rowOff>121920</xdr:rowOff>
    </xdr:from>
    <xdr:to>
      <xdr:col>4</xdr:col>
      <xdr:colOff>106680</xdr:colOff>
      <xdr:row>37</xdr:row>
      <xdr:rowOff>144780</xdr:rowOff>
    </xdr:to>
    <xdr:cxnSp macro="">
      <xdr:nvCxnSpPr>
        <xdr:cNvPr id="10" name="Straight Connector 9">
          <a:extLst>
            <a:ext uri="{FF2B5EF4-FFF2-40B4-BE49-F238E27FC236}">
              <a16:creationId xmlns:a16="http://schemas.microsoft.com/office/drawing/2014/main" id="{80585796-27F1-4DBB-878A-0F07F608E2A2}"/>
            </a:ext>
          </a:extLst>
        </xdr:cNvPr>
        <xdr:cNvCxnSpPr/>
      </xdr:nvCxnSpPr>
      <xdr:spPr>
        <a:xfrm>
          <a:off x="2476500" y="5425440"/>
          <a:ext cx="0" cy="148590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29</xdr:row>
      <xdr:rowOff>152400</xdr:rowOff>
    </xdr:from>
    <xdr:to>
      <xdr:col>10</xdr:col>
      <xdr:colOff>304800</xdr:colOff>
      <xdr:row>37</xdr:row>
      <xdr:rowOff>60960</xdr:rowOff>
    </xdr:to>
    <xdr:sp macro="" textlink="">
      <xdr:nvSpPr>
        <xdr:cNvPr id="11" name="TextBox 10">
          <a:extLst>
            <a:ext uri="{FF2B5EF4-FFF2-40B4-BE49-F238E27FC236}">
              <a16:creationId xmlns:a16="http://schemas.microsoft.com/office/drawing/2014/main" id="{601AC1CC-BC4E-40CB-B93B-C761C0260DD8}"/>
            </a:ext>
          </a:extLst>
        </xdr:cNvPr>
        <xdr:cNvSpPr txBox="1"/>
      </xdr:nvSpPr>
      <xdr:spPr>
        <a:xfrm>
          <a:off x="2979420" y="5455920"/>
          <a:ext cx="3352800" cy="137160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171450" indent="-171450" algn="l">
            <a:lnSpc>
              <a:spcPct val="150000"/>
            </a:lnSpc>
            <a:buFont typeface="Wingdings" panose="05000000000000000000" pitchFamily="2" charset="2"/>
            <a:buChar char="§"/>
          </a:pPr>
          <a:r>
            <a:rPr lang="en-CA" sz="1100"/>
            <a:t>Data Center providers</a:t>
          </a:r>
        </a:p>
        <a:p>
          <a:pPr marL="171450" indent="-171450" algn="l">
            <a:lnSpc>
              <a:spcPct val="150000"/>
            </a:lnSpc>
            <a:buFont typeface="Wingdings" panose="05000000000000000000" pitchFamily="2" charset="2"/>
            <a:buChar char="§"/>
          </a:pPr>
          <a:r>
            <a:rPr lang="en-CA" sz="1100"/>
            <a:t>Quaterly</a:t>
          </a:r>
          <a:r>
            <a:rPr lang="en-CA" sz="1100" baseline="0"/>
            <a:t> earnings</a:t>
          </a:r>
        </a:p>
        <a:p>
          <a:pPr marL="171450" indent="-171450" algn="l">
            <a:lnSpc>
              <a:spcPct val="150000"/>
            </a:lnSpc>
            <a:buFont typeface="Wingdings" panose="05000000000000000000" pitchFamily="2" charset="2"/>
            <a:buChar char="§"/>
          </a:pPr>
          <a:r>
            <a:rPr lang="en-CA" sz="1100" baseline="0"/>
            <a:t>Satellite photos</a:t>
          </a:r>
        </a:p>
        <a:p>
          <a:pPr marL="171450" indent="-171450" algn="l">
            <a:lnSpc>
              <a:spcPct val="150000"/>
            </a:lnSpc>
            <a:buFont typeface="Wingdings" panose="05000000000000000000" pitchFamily="2" charset="2"/>
            <a:buChar char="§"/>
          </a:pPr>
          <a:r>
            <a:rPr lang="en-CA" sz="1100" baseline="0"/>
            <a:t>Press releases</a:t>
          </a:r>
        </a:p>
        <a:p>
          <a:pPr marL="171450" indent="-171450" algn="l">
            <a:lnSpc>
              <a:spcPct val="150000"/>
            </a:lnSpc>
            <a:buFont typeface="Wingdings" panose="05000000000000000000" pitchFamily="2" charset="2"/>
            <a:buChar char="§"/>
          </a:pPr>
          <a:r>
            <a:rPr lang="en-CA" sz="1100"/>
            <a:t>Aterio Propietary</a:t>
          </a:r>
          <a:r>
            <a:rPr lang="en-CA" sz="1100" baseline="0"/>
            <a:t> Power Curves Estimation</a:t>
          </a:r>
          <a:endParaRPr lang="en-CA" sz="1100"/>
        </a:p>
      </xdr:txBody>
    </xdr:sp>
    <xdr:clientData/>
  </xdr:twoCellAnchor>
  <xdr:twoCellAnchor>
    <xdr:from>
      <xdr:col>1</xdr:col>
      <xdr:colOff>167640</xdr:colOff>
      <xdr:row>38</xdr:row>
      <xdr:rowOff>137160</xdr:rowOff>
    </xdr:from>
    <xdr:to>
      <xdr:col>4</xdr:col>
      <xdr:colOff>0</xdr:colOff>
      <xdr:row>40</xdr:row>
      <xdr:rowOff>30480</xdr:rowOff>
    </xdr:to>
    <xdr:sp macro="" textlink="">
      <xdr:nvSpPr>
        <xdr:cNvPr id="12" name="TextBox 11">
          <a:extLst>
            <a:ext uri="{FF2B5EF4-FFF2-40B4-BE49-F238E27FC236}">
              <a16:creationId xmlns:a16="http://schemas.microsoft.com/office/drawing/2014/main" id="{5770C2BD-43BA-4C3C-BC22-30B39C1C6A8C}"/>
            </a:ext>
          </a:extLst>
        </xdr:cNvPr>
        <xdr:cNvSpPr txBox="1"/>
      </xdr:nvSpPr>
      <xdr:spPr>
        <a:xfrm>
          <a:off x="708660" y="7086600"/>
          <a:ext cx="166116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Geographical Coverage</a:t>
          </a:r>
          <a:endParaRPr lang="en-CA" sz="1200" b="1">
            <a:solidFill>
              <a:srgbClr val="013846"/>
            </a:solidFill>
          </a:endParaRPr>
        </a:p>
      </xdr:txBody>
    </xdr:sp>
    <xdr:clientData/>
  </xdr:twoCellAnchor>
  <xdr:twoCellAnchor>
    <xdr:from>
      <xdr:col>4</xdr:col>
      <xdr:colOff>99060</xdr:colOff>
      <xdr:row>38</xdr:row>
      <xdr:rowOff>144780</xdr:rowOff>
    </xdr:from>
    <xdr:to>
      <xdr:col>4</xdr:col>
      <xdr:colOff>99060</xdr:colOff>
      <xdr:row>40</xdr:row>
      <xdr:rowOff>22860</xdr:rowOff>
    </xdr:to>
    <xdr:cxnSp macro="">
      <xdr:nvCxnSpPr>
        <xdr:cNvPr id="13" name="Straight Connector 12">
          <a:extLst>
            <a:ext uri="{FF2B5EF4-FFF2-40B4-BE49-F238E27FC236}">
              <a16:creationId xmlns:a16="http://schemas.microsoft.com/office/drawing/2014/main" id="{D54E5BE1-3186-431F-81B7-EAD92B197F32}"/>
            </a:ext>
          </a:extLst>
        </xdr:cNvPr>
        <xdr:cNvCxnSpPr/>
      </xdr:nvCxnSpPr>
      <xdr:spPr>
        <a:xfrm>
          <a:off x="2468880" y="7094220"/>
          <a:ext cx="0" cy="24384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38</xdr:row>
      <xdr:rowOff>144780</xdr:rowOff>
    </xdr:from>
    <xdr:to>
      <xdr:col>10</xdr:col>
      <xdr:colOff>312420</xdr:colOff>
      <xdr:row>40</xdr:row>
      <xdr:rowOff>38100</xdr:rowOff>
    </xdr:to>
    <xdr:sp macro="" textlink="">
      <xdr:nvSpPr>
        <xdr:cNvPr id="14" name="TextBox 13">
          <a:extLst>
            <a:ext uri="{FF2B5EF4-FFF2-40B4-BE49-F238E27FC236}">
              <a16:creationId xmlns:a16="http://schemas.microsoft.com/office/drawing/2014/main" id="{05F0E8CA-308B-4ECE-A7F6-5A8E6197E66D}"/>
            </a:ext>
          </a:extLst>
        </xdr:cNvPr>
        <xdr:cNvSpPr txBox="1"/>
      </xdr:nvSpPr>
      <xdr:spPr>
        <a:xfrm>
          <a:off x="2979420" y="7094220"/>
          <a:ext cx="336042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USA</a:t>
          </a:r>
        </a:p>
      </xdr:txBody>
    </xdr:sp>
    <xdr:clientData/>
  </xdr:twoCellAnchor>
  <xdr:twoCellAnchor>
    <xdr:from>
      <xdr:col>1</xdr:col>
      <xdr:colOff>167640</xdr:colOff>
      <xdr:row>41</xdr:row>
      <xdr:rowOff>129540</xdr:rowOff>
    </xdr:from>
    <xdr:to>
      <xdr:col>4</xdr:col>
      <xdr:colOff>0</xdr:colOff>
      <xdr:row>43</xdr:row>
      <xdr:rowOff>22860</xdr:rowOff>
    </xdr:to>
    <xdr:sp macro="" textlink="">
      <xdr:nvSpPr>
        <xdr:cNvPr id="15" name="TextBox 14">
          <a:extLst>
            <a:ext uri="{FF2B5EF4-FFF2-40B4-BE49-F238E27FC236}">
              <a16:creationId xmlns:a16="http://schemas.microsoft.com/office/drawing/2014/main" id="{8BEC346D-AE8E-4D14-B70F-5F556F96A7EB}"/>
            </a:ext>
          </a:extLst>
        </xdr:cNvPr>
        <xdr:cNvSpPr txBox="1"/>
      </xdr:nvSpPr>
      <xdr:spPr>
        <a:xfrm>
          <a:off x="708660" y="7627620"/>
          <a:ext cx="166116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Frequency</a:t>
          </a:r>
          <a:r>
            <a:rPr lang="en-CA" sz="1200" b="1" baseline="0">
              <a:solidFill>
                <a:srgbClr val="013846"/>
              </a:solidFill>
              <a:effectLst/>
              <a:latin typeface="+mn-lt"/>
              <a:ea typeface="+mn-ea"/>
              <a:cs typeface="+mn-cs"/>
            </a:rPr>
            <a:t> of Delivery</a:t>
          </a:r>
          <a:endParaRPr lang="en-CA" sz="1200" b="1">
            <a:solidFill>
              <a:srgbClr val="013846"/>
            </a:solidFill>
          </a:endParaRPr>
        </a:p>
      </xdr:txBody>
    </xdr:sp>
    <xdr:clientData/>
  </xdr:twoCellAnchor>
  <xdr:twoCellAnchor>
    <xdr:from>
      <xdr:col>4</xdr:col>
      <xdr:colOff>99060</xdr:colOff>
      <xdr:row>41</xdr:row>
      <xdr:rowOff>137160</xdr:rowOff>
    </xdr:from>
    <xdr:to>
      <xdr:col>4</xdr:col>
      <xdr:colOff>99060</xdr:colOff>
      <xdr:row>43</xdr:row>
      <xdr:rowOff>15240</xdr:rowOff>
    </xdr:to>
    <xdr:cxnSp macro="">
      <xdr:nvCxnSpPr>
        <xdr:cNvPr id="16" name="Straight Connector 15">
          <a:extLst>
            <a:ext uri="{FF2B5EF4-FFF2-40B4-BE49-F238E27FC236}">
              <a16:creationId xmlns:a16="http://schemas.microsoft.com/office/drawing/2014/main" id="{98F8CE90-C039-4C19-A683-1E72FB052603}"/>
            </a:ext>
          </a:extLst>
        </xdr:cNvPr>
        <xdr:cNvCxnSpPr/>
      </xdr:nvCxnSpPr>
      <xdr:spPr>
        <a:xfrm>
          <a:off x="2468880" y="7635240"/>
          <a:ext cx="0" cy="24384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41</xdr:row>
      <xdr:rowOff>137160</xdr:rowOff>
    </xdr:from>
    <xdr:to>
      <xdr:col>10</xdr:col>
      <xdr:colOff>312420</xdr:colOff>
      <xdr:row>43</xdr:row>
      <xdr:rowOff>30480</xdr:rowOff>
    </xdr:to>
    <xdr:sp macro="" textlink="">
      <xdr:nvSpPr>
        <xdr:cNvPr id="17" name="TextBox 16">
          <a:extLst>
            <a:ext uri="{FF2B5EF4-FFF2-40B4-BE49-F238E27FC236}">
              <a16:creationId xmlns:a16="http://schemas.microsoft.com/office/drawing/2014/main" id="{078C3656-1255-49C8-9328-B82FB3895076}"/>
            </a:ext>
          </a:extLst>
        </xdr:cNvPr>
        <xdr:cNvSpPr txBox="1"/>
      </xdr:nvSpPr>
      <xdr:spPr>
        <a:xfrm>
          <a:off x="2979420" y="7635240"/>
          <a:ext cx="336042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Daily updates</a:t>
          </a:r>
        </a:p>
      </xdr:txBody>
    </xdr:sp>
    <xdr:clientData/>
  </xdr:twoCellAnchor>
  <xdr:twoCellAnchor>
    <xdr:from>
      <xdr:col>1</xdr:col>
      <xdr:colOff>175260</xdr:colOff>
      <xdr:row>44</xdr:row>
      <xdr:rowOff>160020</xdr:rowOff>
    </xdr:from>
    <xdr:to>
      <xdr:col>4</xdr:col>
      <xdr:colOff>7620</xdr:colOff>
      <xdr:row>46</xdr:row>
      <xdr:rowOff>53340</xdr:rowOff>
    </xdr:to>
    <xdr:sp macro="" textlink="">
      <xdr:nvSpPr>
        <xdr:cNvPr id="18" name="TextBox 17">
          <a:extLst>
            <a:ext uri="{FF2B5EF4-FFF2-40B4-BE49-F238E27FC236}">
              <a16:creationId xmlns:a16="http://schemas.microsoft.com/office/drawing/2014/main" id="{12A80C59-47A9-4293-B0F7-217B1B8EDA52}"/>
            </a:ext>
          </a:extLst>
        </xdr:cNvPr>
        <xdr:cNvSpPr txBox="1"/>
      </xdr:nvSpPr>
      <xdr:spPr>
        <a:xfrm>
          <a:off x="716280" y="8206740"/>
          <a:ext cx="166116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Historical Data</a:t>
          </a:r>
          <a:endParaRPr lang="en-CA" sz="1200" b="1">
            <a:solidFill>
              <a:srgbClr val="013846"/>
            </a:solidFill>
          </a:endParaRPr>
        </a:p>
      </xdr:txBody>
    </xdr:sp>
    <xdr:clientData/>
  </xdr:twoCellAnchor>
  <xdr:twoCellAnchor>
    <xdr:from>
      <xdr:col>4</xdr:col>
      <xdr:colOff>106680</xdr:colOff>
      <xdr:row>44</xdr:row>
      <xdr:rowOff>160020</xdr:rowOff>
    </xdr:from>
    <xdr:to>
      <xdr:col>4</xdr:col>
      <xdr:colOff>106680</xdr:colOff>
      <xdr:row>50</xdr:row>
      <xdr:rowOff>175260</xdr:rowOff>
    </xdr:to>
    <xdr:cxnSp macro="">
      <xdr:nvCxnSpPr>
        <xdr:cNvPr id="19" name="Straight Connector 18">
          <a:extLst>
            <a:ext uri="{FF2B5EF4-FFF2-40B4-BE49-F238E27FC236}">
              <a16:creationId xmlns:a16="http://schemas.microsoft.com/office/drawing/2014/main" id="{84D9A917-9A2A-4451-A558-711EBA5DAFCE}"/>
            </a:ext>
          </a:extLst>
        </xdr:cNvPr>
        <xdr:cNvCxnSpPr/>
      </xdr:nvCxnSpPr>
      <xdr:spPr>
        <a:xfrm>
          <a:off x="2476500" y="8206740"/>
          <a:ext cx="0" cy="111252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7620</xdr:colOff>
      <xdr:row>44</xdr:row>
      <xdr:rowOff>175260</xdr:rowOff>
    </xdr:from>
    <xdr:to>
      <xdr:col>10</xdr:col>
      <xdr:colOff>312420</xdr:colOff>
      <xdr:row>51</xdr:row>
      <xdr:rowOff>7620</xdr:rowOff>
    </xdr:to>
    <xdr:sp macro="" textlink="">
      <xdr:nvSpPr>
        <xdr:cNvPr id="20" name="TextBox 19">
          <a:extLst>
            <a:ext uri="{FF2B5EF4-FFF2-40B4-BE49-F238E27FC236}">
              <a16:creationId xmlns:a16="http://schemas.microsoft.com/office/drawing/2014/main" id="{11593298-20FD-40DB-9D6F-67B1136A032D}"/>
            </a:ext>
          </a:extLst>
        </xdr:cNvPr>
        <xdr:cNvSpPr txBox="1"/>
      </xdr:nvSpPr>
      <xdr:spPr>
        <a:xfrm>
          <a:off x="2987040" y="8221980"/>
          <a:ext cx="3352800" cy="111252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lnSpc>
              <a:spcPct val="150000"/>
            </a:lnSpc>
            <a:buFont typeface="Wingdings" panose="05000000000000000000" pitchFamily="2" charset="2"/>
            <a:buChar char="§"/>
          </a:pPr>
          <a:r>
            <a:rPr lang="en-CA" sz="1100"/>
            <a:t>Dates of Announcement</a:t>
          </a:r>
        </a:p>
        <a:p>
          <a:pPr marL="171450" indent="-171450" algn="l">
            <a:lnSpc>
              <a:spcPct val="150000"/>
            </a:lnSpc>
            <a:buFont typeface="Wingdings" panose="05000000000000000000" pitchFamily="2" charset="2"/>
            <a:buChar char="§"/>
          </a:pPr>
          <a:r>
            <a:rPr lang="en-CA" sz="1100"/>
            <a:t>Construction Starts</a:t>
          </a:r>
          <a:endParaRPr lang="en-CA" sz="1100" baseline="0"/>
        </a:p>
        <a:p>
          <a:pPr marL="171450" indent="-171450" algn="l">
            <a:lnSpc>
              <a:spcPct val="150000"/>
            </a:lnSpc>
            <a:buFont typeface="Wingdings" panose="05000000000000000000" pitchFamily="2" charset="2"/>
            <a:buChar char="§"/>
          </a:pPr>
          <a:r>
            <a:rPr lang="en-CA" sz="1100" baseline="0"/>
            <a:t>Activations</a:t>
          </a:r>
        </a:p>
        <a:p>
          <a:pPr marL="171450" indent="-171450" algn="l">
            <a:lnSpc>
              <a:spcPct val="150000"/>
            </a:lnSpc>
            <a:buFont typeface="Wingdings" panose="05000000000000000000" pitchFamily="2" charset="2"/>
            <a:buChar char="§"/>
          </a:pPr>
          <a:r>
            <a:rPr lang="en-CA" sz="1100" baseline="0"/>
            <a:t>Future Expansions</a:t>
          </a:r>
          <a:endParaRPr lang="en-CA" sz="1100"/>
        </a:p>
      </xdr:txBody>
    </xdr:sp>
    <xdr:clientData/>
  </xdr:twoCellAnchor>
  <xdr:twoCellAnchor>
    <xdr:from>
      <xdr:col>1</xdr:col>
      <xdr:colOff>167640</xdr:colOff>
      <xdr:row>52</xdr:row>
      <xdr:rowOff>137160</xdr:rowOff>
    </xdr:from>
    <xdr:to>
      <xdr:col>4</xdr:col>
      <xdr:colOff>0</xdr:colOff>
      <xdr:row>54</xdr:row>
      <xdr:rowOff>30480</xdr:rowOff>
    </xdr:to>
    <xdr:sp macro="" textlink="">
      <xdr:nvSpPr>
        <xdr:cNvPr id="21" name="TextBox 20">
          <a:extLst>
            <a:ext uri="{FF2B5EF4-FFF2-40B4-BE49-F238E27FC236}">
              <a16:creationId xmlns:a16="http://schemas.microsoft.com/office/drawing/2014/main" id="{7209A9AB-96D9-4DFD-8088-078DB5AD5F02}"/>
            </a:ext>
          </a:extLst>
        </xdr:cNvPr>
        <xdr:cNvSpPr txBox="1"/>
      </xdr:nvSpPr>
      <xdr:spPr>
        <a:xfrm>
          <a:off x="708660" y="9646920"/>
          <a:ext cx="1661160" cy="25908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Delivery Methods</a:t>
          </a:r>
          <a:endParaRPr lang="en-CA" sz="1200" b="1">
            <a:solidFill>
              <a:srgbClr val="013846"/>
            </a:solidFill>
          </a:endParaRPr>
        </a:p>
      </xdr:txBody>
    </xdr:sp>
    <xdr:clientData/>
  </xdr:twoCellAnchor>
  <xdr:twoCellAnchor>
    <xdr:from>
      <xdr:col>4</xdr:col>
      <xdr:colOff>99060</xdr:colOff>
      <xdr:row>52</xdr:row>
      <xdr:rowOff>137160</xdr:rowOff>
    </xdr:from>
    <xdr:to>
      <xdr:col>4</xdr:col>
      <xdr:colOff>99060</xdr:colOff>
      <xdr:row>58</xdr:row>
      <xdr:rowOff>152400</xdr:rowOff>
    </xdr:to>
    <xdr:cxnSp macro="">
      <xdr:nvCxnSpPr>
        <xdr:cNvPr id="22" name="Straight Connector 21">
          <a:extLst>
            <a:ext uri="{FF2B5EF4-FFF2-40B4-BE49-F238E27FC236}">
              <a16:creationId xmlns:a16="http://schemas.microsoft.com/office/drawing/2014/main" id="{F21DCDFC-3AC8-4952-90A4-9715D9EFD73B}"/>
            </a:ext>
          </a:extLst>
        </xdr:cNvPr>
        <xdr:cNvCxnSpPr/>
      </xdr:nvCxnSpPr>
      <xdr:spPr>
        <a:xfrm>
          <a:off x="2468880" y="9646920"/>
          <a:ext cx="0" cy="111252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52</xdr:row>
      <xdr:rowOff>152400</xdr:rowOff>
    </xdr:from>
    <xdr:to>
      <xdr:col>10</xdr:col>
      <xdr:colOff>304800</xdr:colOff>
      <xdr:row>58</xdr:row>
      <xdr:rowOff>167640</xdr:rowOff>
    </xdr:to>
    <xdr:sp macro="" textlink="">
      <xdr:nvSpPr>
        <xdr:cNvPr id="23" name="TextBox 22">
          <a:extLst>
            <a:ext uri="{FF2B5EF4-FFF2-40B4-BE49-F238E27FC236}">
              <a16:creationId xmlns:a16="http://schemas.microsoft.com/office/drawing/2014/main" id="{90EFEAC0-7C27-40E8-8C1A-8E06B3754927}"/>
            </a:ext>
          </a:extLst>
        </xdr:cNvPr>
        <xdr:cNvSpPr txBox="1"/>
      </xdr:nvSpPr>
      <xdr:spPr>
        <a:xfrm>
          <a:off x="2979420" y="9662160"/>
          <a:ext cx="3352800" cy="1112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lnSpc>
              <a:spcPct val="150000"/>
            </a:lnSpc>
            <a:buFont typeface="Wingdings" panose="05000000000000000000" pitchFamily="2" charset="2"/>
            <a:buChar char="§"/>
          </a:pPr>
          <a:r>
            <a:rPr lang="en-CA" sz="1100"/>
            <a:t>FTP</a:t>
          </a:r>
        </a:p>
        <a:p>
          <a:pPr marL="171450" indent="-171450" algn="l">
            <a:lnSpc>
              <a:spcPct val="150000"/>
            </a:lnSpc>
            <a:buFont typeface="Wingdings" panose="05000000000000000000" pitchFamily="2" charset="2"/>
            <a:buChar char="§"/>
          </a:pPr>
          <a:r>
            <a:rPr lang="en-CA" sz="1100"/>
            <a:t>Snowflake</a:t>
          </a:r>
          <a:endParaRPr lang="en-CA" sz="1100" baseline="0"/>
        </a:p>
        <a:p>
          <a:pPr marL="171450" indent="-171450" algn="l">
            <a:lnSpc>
              <a:spcPct val="150000"/>
            </a:lnSpc>
            <a:buFont typeface="Wingdings" panose="05000000000000000000" pitchFamily="2" charset="2"/>
            <a:buChar char="§"/>
          </a:pPr>
          <a:r>
            <a:rPr lang="en-CA" sz="1100" baseline="0"/>
            <a:t>GCP Cloud Storage</a:t>
          </a:r>
        </a:p>
        <a:p>
          <a:pPr marL="171450" indent="-171450" algn="l">
            <a:lnSpc>
              <a:spcPct val="150000"/>
            </a:lnSpc>
            <a:buFont typeface="Wingdings" panose="05000000000000000000" pitchFamily="2" charset="2"/>
            <a:buChar char="§"/>
          </a:pPr>
          <a:r>
            <a:rPr lang="en-CA" sz="1100" baseline="0"/>
            <a:t>Amazon S3</a:t>
          </a:r>
          <a:endParaRPr lang="en-CA" sz="1100"/>
        </a:p>
      </xdr:txBody>
    </xdr:sp>
    <xdr:clientData/>
  </xdr:twoCellAnchor>
  <xdr:twoCellAnchor>
    <xdr:from>
      <xdr:col>1</xdr:col>
      <xdr:colOff>167640</xdr:colOff>
      <xdr:row>60</xdr:row>
      <xdr:rowOff>137160</xdr:rowOff>
    </xdr:from>
    <xdr:to>
      <xdr:col>4</xdr:col>
      <xdr:colOff>0</xdr:colOff>
      <xdr:row>62</xdr:row>
      <xdr:rowOff>30480</xdr:rowOff>
    </xdr:to>
    <xdr:sp macro="" textlink="">
      <xdr:nvSpPr>
        <xdr:cNvPr id="24" name="TextBox 23">
          <a:extLst>
            <a:ext uri="{FF2B5EF4-FFF2-40B4-BE49-F238E27FC236}">
              <a16:creationId xmlns:a16="http://schemas.microsoft.com/office/drawing/2014/main" id="{EA44582A-25A7-4A9A-928B-3BA6739A8A0A}"/>
            </a:ext>
          </a:extLst>
        </xdr:cNvPr>
        <xdr:cNvSpPr txBox="1"/>
      </xdr:nvSpPr>
      <xdr:spPr>
        <a:xfrm>
          <a:off x="708660" y="11109960"/>
          <a:ext cx="1661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File Format</a:t>
          </a:r>
          <a:endParaRPr lang="en-CA" sz="1200" b="1">
            <a:solidFill>
              <a:srgbClr val="013846"/>
            </a:solidFill>
          </a:endParaRPr>
        </a:p>
      </xdr:txBody>
    </xdr:sp>
    <xdr:clientData/>
  </xdr:twoCellAnchor>
  <xdr:twoCellAnchor>
    <xdr:from>
      <xdr:col>4</xdr:col>
      <xdr:colOff>99060</xdr:colOff>
      <xdr:row>60</xdr:row>
      <xdr:rowOff>144780</xdr:rowOff>
    </xdr:from>
    <xdr:to>
      <xdr:col>4</xdr:col>
      <xdr:colOff>99060</xdr:colOff>
      <xdr:row>62</xdr:row>
      <xdr:rowOff>22860</xdr:rowOff>
    </xdr:to>
    <xdr:cxnSp macro="">
      <xdr:nvCxnSpPr>
        <xdr:cNvPr id="25" name="Straight Connector 24">
          <a:extLst>
            <a:ext uri="{FF2B5EF4-FFF2-40B4-BE49-F238E27FC236}">
              <a16:creationId xmlns:a16="http://schemas.microsoft.com/office/drawing/2014/main" id="{59B2A6A2-1D8F-451D-8760-0AA1B022F0C2}"/>
            </a:ext>
          </a:extLst>
        </xdr:cNvPr>
        <xdr:cNvCxnSpPr/>
      </xdr:nvCxnSpPr>
      <xdr:spPr>
        <a:xfrm>
          <a:off x="2468880" y="11117580"/>
          <a:ext cx="0" cy="24384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60</xdr:row>
      <xdr:rowOff>144780</xdr:rowOff>
    </xdr:from>
    <xdr:to>
      <xdr:col>10</xdr:col>
      <xdr:colOff>312420</xdr:colOff>
      <xdr:row>62</xdr:row>
      <xdr:rowOff>38100</xdr:rowOff>
    </xdr:to>
    <xdr:sp macro="" textlink="">
      <xdr:nvSpPr>
        <xdr:cNvPr id="26" name="TextBox 25">
          <a:extLst>
            <a:ext uri="{FF2B5EF4-FFF2-40B4-BE49-F238E27FC236}">
              <a16:creationId xmlns:a16="http://schemas.microsoft.com/office/drawing/2014/main" id="{16DB7190-2024-4CFC-B699-6120AC5136B0}"/>
            </a:ext>
          </a:extLst>
        </xdr:cNvPr>
        <xdr:cNvSpPr txBox="1"/>
      </xdr:nvSpPr>
      <xdr:spPr>
        <a:xfrm>
          <a:off x="2979420" y="11117580"/>
          <a:ext cx="33604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CSV</a:t>
          </a:r>
        </a:p>
      </xdr:txBody>
    </xdr:sp>
    <xdr:clientData/>
  </xdr:twoCellAnchor>
  <xdr:twoCellAnchor>
    <xdr:from>
      <xdr:col>1</xdr:col>
      <xdr:colOff>167640</xdr:colOff>
      <xdr:row>63</xdr:row>
      <xdr:rowOff>152400</xdr:rowOff>
    </xdr:from>
    <xdr:to>
      <xdr:col>4</xdr:col>
      <xdr:colOff>0</xdr:colOff>
      <xdr:row>66</xdr:row>
      <xdr:rowOff>167640</xdr:rowOff>
    </xdr:to>
    <xdr:sp macro="" textlink="">
      <xdr:nvSpPr>
        <xdr:cNvPr id="27" name="TextBox 26">
          <a:extLst>
            <a:ext uri="{FF2B5EF4-FFF2-40B4-BE49-F238E27FC236}">
              <a16:creationId xmlns:a16="http://schemas.microsoft.com/office/drawing/2014/main" id="{6B5CA3B9-0887-421C-B8D3-4952AC2FC37C}"/>
            </a:ext>
          </a:extLst>
        </xdr:cNvPr>
        <xdr:cNvSpPr txBox="1"/>
      </xdr:nvSpPr>
      <xdr:spPr>
        <a:xfrm>
          <a:off x="708660" y="11673840"/>
          <a:ext cx="166116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Data Center Provider's Unique Identifiers</a:t>
          </a:r>
          <a:endParaRPr lang="en-CA" sz="1200" b="1">
            <a:solidFill>
              <a:srgbClr val="013846"/>
            </a:solidFill>
          </a:endParaRPr>
        </a:p>
      </xdr:txBody>
    </xdr:sp>
    <xdr:clientData/>
  </xdr:twoCellAnchor>
  <xdr:twoCellAnchor>
    <xdr:from>
      <xdr:col>4</xdr:col>
      <xdr:colOff>91440</xdr:colOff>
      <xdr:row>63</xdr:row>
      <xdr:rowOff>160020</xdr:rowOff>
    </xdr:from>
    <xdr:to>
      <xdr:col>4</xdr:col>
      <xdr:colOff>99060</xdr:colOff>
      <xdr:row>68</xdr:row>
      <xdr:rowOff>53340</xdr:rowOff>
    </xdr:to>
    <xdr:cxnSp macro="">
      <xdr:nvCxnSpPr>
        <xdr:cNvPr id="28" name="Straight Connector 27">
          <a:extLst>
            <a:ext uri="{FF2B5EF4-FFF2-40B4-BE49-F238E27FC236}">
              <a16:creationId xmlns:a16="http://schemas.microsoft.com/office/drawing/2014/main" id="{4A313E9B-F36C-41A0-9B96-4D8069305DF2}"/>
            </a:ext>
          </a:extLst>
        </xdr:cNvPr>
        <xdr:cNvCxnSpPr/>
      </xdr:nvCxnSpPr>
      <xdr:spPr>
        <a:xfrm flipH="1">
          <a:off x="2461260" y="11681460"/>
          <a:ext cx="7620" cy="80772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63</xdr:row>
      <xdr:rowOff>152400</xdr:rowOff>
    </xdr:from>
    <xdr:to>
      <xdr:col>10</xdr:col>
      <xdr:colOff>304800</xdr:colOff>
      <xdr:row>68</xdr:row>
      <xdr:rowOff>68580</xdr:rowOff>
    </xdr:to>
    <xdr:sp macro="" textlink="">
      <xdr:nvSpPr>
        <xdr:cNvPr id="29" name="TextBox 28">
          <a:extLst>
            <a:ext uri="{FF2B5EF4-FFF2-40B4-BE49-F238E27FC236}">
              <a16:creationId xmlns:a16="http://schemas.microsoft.com/office/drawing/2014/main" id="{ABD2E879-E15E-47C6-8A49-7C2BF4BF1D8F}"/>
            </a:ext>
          </a:extLst>
        </xdr:cNvPr>
        <xdr:cNvSpPr txBox="1"/>
      </xdr:nvSpPr>
      <xdr:spPr>
        <a:xfrm>
          <a:off x="2979420" y="11673840"/>
          <a:ext cx="3352800" cy="8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lnSpc>
              <a:spcPct val="150000"/>
            </a:lnSpc>
            <a:buFont typeface="Wingdings" panose="05000000000000000000" pitchFamily="2" charset="2"/>
            <a:buChar char="§"/>
          </a:pPr>
          <a:r>
            <a:rPr lang="en-CA" sz="1100"/>
            <a:t>Provider Ticker Name</a:t>
          </a:r>
        </a:p>
        <a:p>
          <a:pPr marL="171450" indent="-171450" algn="l">
            <a:lnSpc>
              <a:spcPct val="150000"/>
            </a:lnSpc>
            <a:buFont typeface="Wingdings" panose="05000000000000000000" pitchFamily="2" charset="2"/>
            <a:buChar char="§"/>
          </a:pPr>
          <a:r>
            <a:rPr lang="en-CA" sz="1100"/>
            <a:t>Provider Bloomberg</a:t>
          </a:r>
          <a:r>
            <a:rPr lang="en-CA" sz="1100" baseline="0"/>
            <a:t> Ticker Name</a:t>
          </a:r>
        </a:p>
        <a:p>
          <a:pPr marL="171450" indent="-171450" algn="l">
            <a:lnSpc>
              <a:spcPct val="150000"/>
            </a:lnSpc>
            <a:buFont typeface="Wingdings" panose="05000000000000000000" pitchFamily="2" charset="2"/>
            <a:buChar char="§"/>
          </a:pPr>
          <a:r>
            <a:rPr lang="en-CA" sz="1100" baseline="0"/>
            <a:t>Stock Exchange Provider Name</a:t>
          </a:r>
          <a:endParaRPr lang="en-CA" sz="1100"/>
        </a:p>
      </xdr:txBody>
    </xdr:sp>
    <xdr:clientData/>
  </xdr:twoCellAnchor>
  <xdr:twoCellAnchor>
    <xdr:from>
      <xdr:col>1</xdr:col>
      <xdr:colOff>3609</xdr:colOff>
      <xdr:row>13</xdr:row>
      <xdr:rowOff>182670</xdr:rowOff>
    </xdr:from>
    <xdr:to>
      <xdr:col>11</xdr:col>
      <xdr:colOff>0</xdr:colOff>
      <xdr:row>22</xdr:row>
      <xdr:rowOff>93944</xdr:rowOff>
    </xdr:to>
    <xdr:sp macro="" textlink="">
      <xdr:nvSpPr>
        <xdr:cNvPr id="30" name="Rectangle 29">
          <a:extLst>
            <a:ext uri="{FF2B5EF4-FFF2-40B4-BE49-F238E27FC236}">
              <a16:creationId xmlns:a16="http://schemas.microsoft.com/office/drawing/2014/main" id="{37723D5E-2737-4C3C-BD60-89DFD5713F77}"/>
            </a:ext>
          </a:extLst>
        </xdr:cNvPr>
        <xdr:cNvSpPr/>
      </xdr:nvSpPr>
      <xdr:spPr>
        <a:xfrm>
          <a:off x="544629" y="2560110"/>
          <a:ext cx="6092391" cy="1557194"/>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CA" sz="1200" b="1">
              <a:solidFill>
                <a:sysClr val="windowText" lastClr="000000"/>
              </a:solidFill>
              <a:effectLst/>
              <a:latin typeface="+mn-lt"/>
              <a:ea typeface="+mn-ea"/>
              <a:cs typeface="+mn-cs"/>
            </a:rPr>
            <a:t>Key Use Cases</a:t>
          </a:r>
          <a:endParaRPr lang="en-CA" sz="1100" b="0">
            <a:solidFill>
              <a:sysClr val="windowText" lastClr="000000"/>
            </a:solidFill>
            <a:effectLst/>
            <a:latin typeface="+mn-lt"/>
            <a:ea typeface="+mn-ea"/>
            <a:cs typeface="+mn-cs"/>
          </a:endParaRPr>
        </a:p>
        <a:p>
          <a:endParaRPr lang="en-CA" sz="1100">
            <a:solidFill>
              <a:sysClr val="windowText" lastClr="000000"/>
            </a:solidFill>
            <a:effectLst/>
            <a:latin typeface="+mn-lt"/>
            <a:ea typeface="+mn-ea"/>
            <a:cs typeface="+mn-cs"/>
          </a:endParaRPr>
        </a:p>
        <a:p>
          <a:r>
            <a:rPr lang="en-CA" sz="1100" b="1">
              <a:solidFill>
                <a:sysClr val="windowText" lastClr="000000"/>
              </a:solidFill>
              <a:effectLst/>
              <a:latin typeface="+mn-lt"/>
              <a:ea typeface="+mn-ea"/>
              <a:cs typeface="+mn-cs"/>
            </a:rPr>
            <a:t>Strategic Investment Decisions</a:t>
          </a:r>
        </a:p>
        <a:p>
          <a:r>
            <a:rPr lang="en-CA" sz="1100">
              <a:solidFill>
                <a:sysClr val="windowText" lastClr="000000"/>
              </a:solidFill>
              <a:effectLst/>
              <a:latin typeface="+mn-lt"/>
              <a:ea typeface="+mn-ea"/>
              <a:cs typeface="+mn-cs"/>
            </a:rPr>
            <a:t>By tracking the expansion of data centers, hedge funds and institutional investors can anticipate growth in technology sectors, make macro calls and invest in related stocks.</a:t>
          </a:r>
        </a:p>
        <a:p>
          <a:br>
            <a:rPr lang="en-CA" sz="1100">
              <a:solidFill>
                <a:sysClr val="windowText" lastClr="000000"/>
              </a:solidFill>
              <a:effectLst/>
              <a:latin typeface="+mn-lt"/>
              <a:ea typeface="+mn-ea"/>
              <a:cs typeface="+mn-cs"/>
            </a:rPr>
          </a:br>
          <a:r>
            <a:rPr lang="en-CA" sz="1100" b="1">
              <a:solidFill>
                <a:sysClr val="windowText" lastClr="000000"/>
              </a:solidFill>
              <a:effectLst/>
              <a:latin typeface="+mn-lt"/>
              <a:ea typeface="+mn-ea"/>
              <a:cs typeface="+mn-cs"/>
            </a:rPr>
            <a:t>Competitive Analysis</a:t>
          </a:r>
          <a:endParaRPr lang="en-CA" sz="1100">
            <a:solidFill>
              <a:sysClr val="windowText" lastClr="000000"/>
            </a:solidFill>
            <a:effectLst/>
            <a:latin typeface="+mn-lt"/>
            <a:ea typeface="+mn-ea"/>
            <a:cs typeface="+mn-cs"/>
          </a:endParaRPr>
        </a:p>
        <a:p>
          <a:r>
            <a:rPr lang="en-CA" sz="1100">
              <a:solidFill>
                <a:sysClr val="windowText" lastClr="000000"/>
              </a:solidFill>
              <a:effectLst/>
              <a:latin typeface="+mn-lt"/>
              <a:ea typeface="+mn-ea"/>
              <a:cs typeface="+mn-cs"/>
            </a:rPr>
            <a:t>Analyze competitors' movements and strategies within the data center space.</a:t>
          </a:r>
        </a:p>
      </xdr:txBody>
    </xdr:sp>
    <xdr:clientData/>
  </xdr:twoCellAnchor>
  <xdr:twoCellAnchor>
    <xdr:from>
      <xdr:col>1</xdr:col>
      <xdr:colOff>160020</xdr:colOff>
      <xdr:row>69</xdr:row>
      <xdr:rowOff>144780</xdr:rowOff>
    </xdr:from>
    <xdr:to>
      <xdr:col>3</xdr:col>
      <xdr:colOff>601980</xdr:colOff>
      <xdr:row>71</xdr:row>
      <xdr:rowOff>38100</xdr:rowOff>
    </xdr:to>
    <xdr:sp macro="" textlink="">
      <xdr:nvSpPr>
        <xdr:cNvPr id="31" name="TextBox 30">
          <a:extLst>
            <a:ext uri="{FF2B5EF4-FFF2-40B4-BE49-F238E27FC236}">
              <a16:creationId xmlns:a16="http://schemas.microsoft.com/office/drawing/2014/main" id="{60C54CA8-D08F-4D45-9E76-E5C22D29D072}"/>
            </a:ext>
          </a:extLst>
        </xdr:cNvPr>
        <xdr:cNvSpPr txBox="1"/>
      </xdr:nvSpPr>
      <xdr:spPr>
        <a:xfrm>
          <a:off x="701040" y="12763500"/>
          <a:ext cx="1661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CA" sz="1200" b="1">
              <a:solidFill>
                <a:srgbClr val="013846"/>
              </a:solidFill>
              <a:effectLst/>
              <a:latin typeface="+mn-lt"/>
              <a:ea typeface="+mn-ea"/>
              <a:cs typeface="+mn-cs"/>
            </a:rPr>
            <a:t>Trial Details</a:t>
          </a:r>
          <a:endParaRPr lang="en-CA" sz="1200" b="1">
            <a:solidFill>
              <a:srgbClr val="013846"/>
            </a:solidFill>
          </a:endParaRPr>
        </a:p>
      </xdr:txBody>
    </xdr:sp>
    <xdr:clientData/>
  </xdr:twoCellAnchor>
  <xdr:twoCellAnchor>
    <xdr:from>
      <xdr:col>4</xdr:col>
      <xdr:colOff>83820</xdr:colOff>
      <xdr:row>69</xdr:row>
      <xdr:rowOff>144780</xdr:rowOff>
    </xdr:from>
    <xdr:to>
      <xdr:col>4</xdr:col>
      <xdr:colOff>83820</xdr:colOff>
      <xdr:row>72</xdr:row>
      <xdr:rowOff>91440</xdr:rowOff>
    </xdr:to>
    <xdr:cxnSp macro="">
      <xdr:nvCxnSpPr>
        <xdr:cNvPr id="32" name="Straight Connector 31">
          <a:extLst>
            <a:ext uri="{FF2B5EF4-FFF2-40B4-BE49-F238E27FC236}">
              <a16:creationId xmlns:a16="http://schemas.microsoft.com/office/drawing/2014/main" id="{4E4C66A2-F201-48CB-B625-F0A1671376D9}"/>
            </a:ext>
          </a:extLst>
        </xdr:cNvPr>
        <xdr:cNvCxnSpPr/>
      </xdr:nvCxnSpPr>
      <xdr:spPr>
        <a:xfrm>
          <a:off x="2453640" y="12763500"/>
          <a:ext cx="0" cy="495300"/>
        </a:xfrm>
        <a:prstGeom prst="line">
          <a:avLst/>
        </a:prstGeom>
        <a:ln>
          <a:solidFill>
            <a:srgbClr val="01384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7620</xdr:colOff>
      <xdr:row>69</xdr:row>
      <xdr:rowOff>137160</xdr:rowOff>
    </xdr:from>
    <xdr:to>
      <xdr:col>10</xdr:col>
      <xdr:colOff>320040</xdr:colOff>
      <xdr:row>72</xdr:row>
      <xdr:rowOff>137160</xdr:rowOff>
    </xdr:to>
    <xdr:sp macro="" textlink="">
      <xdr:nvSpPr>
        <xdr:cNvPr id="33" name="TextBox 32">
          <a:extLst>
            <a:ext uri="{FF2B5EF4-FFF2-40B4-BE49-F238E27FC236}">
              <a16:creationId xmlns:a16="http://schemas.microsoft.com/office/drawing/2014/main" id="{0F2A0D21-6823-49CF-AA45-1164EDFF85DB}"/>
            </a:ext>
          </a:extLst>
        </xdr:cNvPr>
        <xdr:cNvSpPr txBox="1"/>
      </xdr:nvSpPr>
      <xdr:spPr>
        <a:xfrm>
          <a:off x="2987040" y="12755880"/>
          <a:ext cx="33604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a:solidFill>
                <a:schemeClr val="dk1"/>
              </a:solidFill>
              <a:effectLst/>
              <a:latin typeface="+mn-lt"/>
              <a:ea typeface="+mn-ea"/>
              <a:cs typeface="+mn-cs"/>
            </a:rPr>
            <a:t>Guided Proof of Concepts (POCs) with a subset of the dataset are available</a:t>
          </a:r>
        </a:p>
      </xdr:txBody>
    </xdr:sp>
    <xdr:clientData/>
  </xdr:twoCellAnchor>
  <xdr:twoCellAnchor>
    <xdr:from>
      <xdr:col>1</xdr:col>
      <xdr:colOff>57410</xdr:colOff>
      <xdr:row>73</xdr:row>
      <xdr:rowOff>158145</xdr:rowOff>
    </xdr:from>
    <xdr:to>
      <xdr:col>10</xdr:col>
      <xdr:colOff>480164</xdr:colOff>
      <xdr:row>89</xdr:row>
      <xdr:rowOff>121086</xdr:rowOff>
    </xdr:to>
    <xdr:sp macro="" textlink="">
      <xdr:nvSpPr>
        <xdr:cNvPr id="34" name="Rectangle 33">
          <a:extLst>
            <a:ext uri="{FF2B5EF4-FFF2-40B4-BE49-F238E27FC236}">
              <a16:creationId xmlns:a16="http://schemas.microsoft.com/office/drawing/2014/main" id="{55A08AFE-464B-4A27-A8D5-990F7F092C37}"/>
            </a:ext>
          </a:extLst>
        </xdr:cNvPr>
        <xdr:cNvSpPr/>
      </xdr:nvSpPr>
      <xdr:spPr>
        <a:xfrm>
          <a:off x="598430" y="13508385"/>
          <a:ext cx="5909154" cy="2889021"/>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CA" sz="1200" b="1">
              <a:solidFill>
                <a:sysClr val="windowText" lastClr="000000"/>
              </a:solidFill>
              <a:effectLst/>
              <a:latin typeface="+mn-lt"/>
              <a:ea typeface="+mn-ea"/>
              <a:cs typeface="+mn-cs"/>
            </a:rPr>
            <a:t>About Aterio's Market Intelligence </a:t>
          </a:r>
          <a:r>
            <a:rPr lang="en-CA" sz="1200" b="1" baseline="0">
              <a:solidFill>
                <a:sysClr val="windowText" lastClr="000000"/>
              </a:solidFill>
              <a:effectLst/>
              <a:latin typeface="+mn-lt"/>
              <a:ea typeface="+mn-ea"/>
              <a:cs typeface="+mn-cs"/>
            </a:rPr>
            <a:t>Platform</a:t>
          </a:r>
          <a:br>
            <a:rPr lang="en-CA" sz="1100">
              <a:solidFill>
                <a:sysClr val="windowText" lastClr="000000"/>
              </a:solidFill>
              <a:effectLst/>
              <a:latin typeface="+mn-lt"/>
              <a:ea typeface="+mn-ea"/>
              <a:cs typeface="+mn-cs"/>
            </a:rPr>
          </a:br>
          <a:endParaRPr lang="en-CA" sz="1100">
            <a:solidFill>
              <a:sysClr val="windowText" lastClr="000000"/>
            </a:solidFill>
            <a:effectLst/>
            <a:latin typeface="+mn-lt"/>
            <a:ea typeface="+mn-ea"/>
            <a:cs typeface="+mn-cs"/>
          </a:endParaRPr>
        </a:p>
        <a:p>
          <a:r>
            <a:rPr lang="en-CA" sz="1100">
              <a:solidFill>
                <a:sysClr val="windowText" lastClr="000000"/>
              </a:solidFill>
              <a:effectLst/>
              <a:latin typeface="+mn-lt"/>
              <a:ea typeface="+mn-ea"/>
              <a:cs typeface="+mn-cs"/>
            </a:rPr>
            <a:t>Aterio’s Market Intelligence Platform leverages forward-looking models and real-time events giving financial institutions, corporations, and real estate investors an unfair advantage in asset acquisitions and dispositions.</a:t>
          </a:r>
        </a:p>
        <a:p>
          <a:br>
            <a:rPr lang="en-CA" sz="1100">
              <a:solidFill>
                <a:sysClr val="windowText" lastClr="000000"/>
              </a:solidFill>
              <a:effectLst/>
              <a:latin typeface="+mn-lt"/>
              <a:ea typeface="+mn-ea"/>
              <a:cs typeface="+mn-cs"/>
            </a:rPr>
          </a:br>
          <a:r>
            <a:rPr lang="en-CA" sz="1100">
              <a:solidFill>
                <a:sysClr val="windowText" lastClr="000000"/>
              </a:solidFill>
              <a:effectLst/>
              <a:latin typeface="+mn-lt"/>
              <a:ea typeface="+mn-ea"/>
              <a:cs typeface="+mn-cs"/>
            </a:rPr>
            <a:t>Our solution delivers precise, actionable forecasts by integrating comprehensive event tracking in areas like Data Centres, Manufacturing Plants, and Industrial developments, with dynamic event analysis.</a:t>
          </a:r>
        </a:p>
        <a:p>
          <a:endParaRPr lang="en-CA" sz="1100">
            <a:solidFill>
              <a:sysClr val="windowText" lastClr="000000"/>
            </a:solidFill>
            <a:effectLst/>
            <a:latin typeface="+mn-lt"/>
            <a:ea typeface="+mn-ea"/>
            <a:cs typeface="+mn-cs"/>
          </a:endParaRPr>
        </a:p>
        <a:p>
          <a:r>
            <a:rPr lang="en-CA" sz="1100" b="1">
              <a:solidFill>
                <a:sysClr val="windowText" lastClr="000000"/>
              </a:solidFill>
              <a:effectLst/>
              <a:latin typeface="+mn-lt"/>
              <a:ea typeface="+mn-ea"/>
              <a:cs typeface="+mn-cs"/>
            </a:rPr>
            <a:t>Line of Business</a:t>
          </a:r>
        </a:p>
        <a:p>
          <a:pPr marL="171450" lvl="0" indent="-171450">
            <a:buFont typeface="Wingdings" panose="05000000000000000000" pitchFamily="2" charset="2"/>
            <a:buChar char="§"/>
          </a:pPr>
          <a:r>
            <a:rPr lang="en-CA" sz="1100">
              <a:solidFill>
                <a:sysClr val="windowText" lastClr="000000"/>
              </a:solidFill>
              <a:effectLst/>
              <a:latin typeface="+mn-lt"/>
              <a:ea typeface="+mn-ea"/>
              <a:cs typeface="+mn-cs"/>
            </a:rPr>
            <a:t>Population Forecasting</a:t>
          </a:r>
        </a:p>
        <a:p>
          <a:pPr marL="171450" lvl="0" indent="-171450">
            <a:buFont typeface="Wingdings" panose="05000000000000000000" pitchFamily="2" charset="2"/>
            <a:buChar char="§"/>
          </a:pPr>
          <a:r>
            <a:rPr lang="en-CA" sz="1100">
              <a:solidFill>
                <a:sysClr val="windowText" lastClr="000000"/>
              </a:solidFill>
              <a:effectLst/>
              <a:latin typeface="+mn-lt"/>
              <a:ea typeface="+mn-ea"/>
              <a:cs typeface="+mn-cs"/>
            </a:rPr>
            <a:t>Real Estate Market Intelligence</a:t>
          </a:r>
        </a:p>
        <a:p>
          <a:pPr marL="171450" lvl="0" indent="-171450">
            <a:buFont typeface="Wingdings" panose="05000000000000000000" pitchFamily="2" charset="2"/>
            <a:buChar char="§"/>
          </a:pPr>
          <a:r>
            <a:rPr lang="en-CA" sz="1100">
              <a:solidFill>
                <a:sysClr val="windowText" lastClr="000000"/>
              </a:solidFill>
              <a:effectLst/>
              <a:latin typeface="+mn-lt"/>
              <a:ea typeface="+mn-ea"/>
              <a:cs typeface="+mn-cs"/>
            </a:rPr>
            <a:t>Data Centers Market Intelligence</a:t>
          </a:r>
        </a:p>
        <a:p>
          <a:endParaRPr lang="en-CA" sz="1100">
            <a:solidFill>
              <a:sysClr val="windowText" lastClr="000000"/>
            </a:solidFill>
            <a:effectLst/>
            <a:latin typeface="+mn-lt"/>
            <a:ea typeface="+mn-ea"/>
            <a:cs typeface="+mn-cs"/>
          </a:endParaRPr>
        </a:p>
      </xdr:txBody>
    </xdr:sp>
    <xdr:clientData/>
  </xdr:twoCellAnchor>
  <xdr:twoCellAnchor>
    <xdr:from>
      <xdr:col>1</xdr:col>
      <xdr:colOff>0</xdr:colOff>
      <xdr:row>90</xdr:row>
      <xdr:rowOff>1</xdr:rowOff>
    </xdr:from>
    <xdr:to>
      <xdr:col>11</xdr:col>
      <xdr:colOff>19050</xdr:colOff>
      <xdr:row>91</xdr:row>
      <xdr:rowOff>146538</xdr:rowOff>
    </xdr:to>
    <xdr:sp macro="" textlink="">
      <xdr:nvSpPr>
        <xdr:cNvPr id="35" name="Rectangle 34">
          <a:hlinkClick xmlns:r="http://schemas.openxmlformats.org/officeDocument/2006/relationships" r:id="rId1"/>
          <a:extLst>
            <a:ext uri="{FF2B5EF4-FFF2-40B4-BE49-F238E27FC236}">
              <a16:creationId xmlns:a16="http://schemas.microsoft.com/office/drawing/2014/main" id="{B7338DF0-D0CB-47E8-B3B5-29B2D85AC7C5}"/>
            </a:ext>
          </a:extLst>
        </xdr:cNvPr>
        <xdr:cNvSpPr>
          <a:spLocks noChangeAspect="1"/>
        </xdr:cNvSpPr>
      </xdr:nvSpPr>
      <xdr:spPr>
        <a:xfrm>
          <a:off x="541020" y="16459201"/>
          <a:ext cx="6115050" cy="329417"/>
        </a:xfrm>
        <a:prstGeom prst="rect">
          <a:avLst/>
        </a:prstGeom>
        <a:solidFill>
          <a:srgbClr val="0138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900">
              <a:solidFill>
                <a:schemeClr val="bg1"/>
              </a:solidFill>
            </a:rPr>
            <a:t>aterio.io | </a:t>
          </a:r>
          <a:r>
            <a:rPr lang="en-CA" sz="900"/>
            <a:t>© 2026 Aterio. All rights reserved.</a:t>
          </a:r>
          <a:endParaRPr lang="en-CA" sz="900">
            <a:solidFill>
              <a:schemeClr val="bg1"/>
            </a:solidFill>
          </a:endParaRPr>
        </a:p>
      </xdr:txBody>
    </xdr:sp>
    <xdr:clientData/>
  </xdr:twoCellAnchor>
  <xdr:twoCellAnchor editAs="oneCell">
    <xdr:from>
      <xdr:col>1</xdr:col>
      <xdr:colOff>19050</xdr:colOff>
      <xdr:row>90</xdr:row>
      <xdr:rowOff>47626</xdr:rowOff>
    </xdr:from>
    <xdr:to>
      <xdr:col>1</xdr:col>
      <xdr:colOff>19050</xdr:colOff>
      <xdr:row>90</xdr:row>
      <xdr:rowOff>47626</xdr:rowOff>
    </xdr:to>
    <xdr:pic>
      <xdr:nvPicPr>
        <xdr:cNvPr id="36" name="Picture 35">
          <a:extLst>
            <a:ext uri="{FF2B5EF4-FFF2-40B4-BE49-F238E27FC236}">
              <a16:creationId xmlns:a16="http://schemas.microsoft.com/office/drawing/2014/main" id="{3F0590D9-32C8-4226-A601-21BF26E3FE8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7119" b="34619"/>
        <a:stretch/>
      </xdr:blipFill>
      <xdr:spPr>
        <a:xfrm>
          <a:off x="560070" y="16141066"/>
          <a:ext cx="743201" cy="230505"/>
        </a:xfrm>
        <a:prstGeom prst="rect">
          <a:avLst/>
        </a:prstGeom>
      </xdr:spPr>
    </xdr:pic>
    <xdr:clientData/>
  </xdr:twoCellAnchor>
  <xdr:twoCellAnchor editAs="absolute">
    <xdr:from>
      <xdr:col>1</xdr:col>
      <xdr:colOff>7620</xdr:colOff>
      <xdr:row>0</xdr:row>
      <xdr:rowOff>68580</xdr:rowOff>
    </xdr:from>
    <xdr:to>
      <xdr:col>11</xdr:col>
      <xdr:colOff>0</xdr:colOff>
      <xdr:row>13</xdr:row>
      <xdr:rowOff>126625</xdr:rowOff>
    </xdr:to>
    <xdr:grpSp>
      <xdr:nvGrpSpPr>
        <xdr:cNvPr id="37" name="Group 36">
          <a:extLst>
            <a:ext uri="{FF2B5EF4-FFF2-40B4-BE49-F238E27FC236}">
              <a16:creationId xmlns:a16="http://schemas.microsoft.com/office/drawing/2014/main" id="{11D99120-3B87-49C8-8072-A29235D5D0F9}"/>
            </a:ext>
          </a:extLst>
        </xdr:cNvPr>
        <xdr:cNvGrpSpPr>
          <a:grpSpLocks noChangeAspect="1"/>
        </xdr:cNvGrpSpPr>
      </xdr:nvGrpSpPr>
      <xdr:grpSpPr>
        <a:xfrm>
          <a:off x="604520" y="68580"/>
          <a:ext cx="6723380" cy="2534545"/>
          <a:chOff x="539413" y="97456"/>
          <a:chExt cx="6089988" cy="2439830"/>
        </a:xfrm>
      </xdr:grpSpPr>
      <xdr:sp macro="" textlink="">
        <xdr:nvSpPr>
          <xdr:cNvPr id="38" name="Rectangle 37">
            <a:extLst>
              <a:ext uri="{FF2B5EF4-FFF2-40B4-BE49-F238E27FC236}">
                <a16:creationId xmlns:a16="http://schemas.microsoft.com/office/drawing/2014/main" id="{764B09CA-2A57-E49B-67D2-A7D7F7630516}"/>
              </a:ext>
            </a:extLst>
          </xdr:cNvPr>
          <xdr:cNvSpPr>
            <a:spLocks noChangeAspect="1"/>
          </xdr:cNvSpPr>
        </xdr:nvSpPr>
        <xdr:spPr>
          <a:xfrm>
            <a:off x="542625" y="97456"/>
            <a:ext cx="6086776" cy="2437197"/>
          </a:xfrm>
          <a:prstGeom prst="rect">
            <a:avLst/>
          </a:prstGeom>
          <a:solidFill>
            <a:srgbClr val="0138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9" name="TextBox 38">
            <a:extLst>
              <a:ext uri="{FF2B5EF4-FFF2-40B4-BE49-F238E27FC236}">
                <a16:creationId xmlns:a16="http://schemas.microsoft.com/office/drawing/2014/main" id="{3EB94324-1886-8764-ADE2-C658E41BEF25}"/>
              </a:ext>
            </a:extLst>
          </xdr:cNvPr>
          <xdr:cNvSpPr txBox="1">
            <a:spLocks noChangeAspect="1"/>
          </xdr:cNvSpPr>
        </xdr:nvSpPr>
        <xdr:spPr>
          <a:xfrm>
            <a:off x="3245318" y="613210"/>
            <a:ext cx="3012590" cy="63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1">
                <a:solidFill>
                  <a:srgbClr val="FBBC04"/>
                </a:solidFill>
                <a:effectLst/>
                <a:latin typeface="+mn-lt"/>
                <a:ea typeface="+mn-ea"/>
                <a:cs typeface="+mn-cs"/>
              </a:rPr>
              <a:t>US Data Center Locations and Power Demand</a:t>
            </a:r>
            <a:endParaRPr lang="en-CA" sz="1600" b="1">
              <a:solidFill>
                <a:srgbClr val="FBBC04"/>
              </a:solidFill>
            </a:endParaRPr>
          </a:p>
        </xdr:txBody>
      </xdr:sp>
      <xdr:sp macro="" textlink="">
        <xdr:nvSpPr>
          <xdr:cNvPr id="40" name="Rectangle 39">
            <a:extLst>
              <a:ext uri="{FF2B5EF4-FFF2-40B4-BE49-F238E27FC236}">
                <a16:creationId xmlns:a16="http://schemas.microsoft.com/office/drawing/2014/main" id="{364112EC-42A5-78AE-DEB0-493DF5036B87}"/>
              </a:ext>
            </a:extLst>
          </xdr:cNvPr>
          <xdr:cNvSpPr/>
        </xdr:nvSpPr>
        <xdr:spPr>
          <a:xfrm>
            <a:off x="3244515" y="1299009"/>
            <a:ext cx="3310533" cy="1061040"/>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chemeClr val="bg1"/>
                </a:solidFill>
                <a:effectLst/>
                <a:latin typeface="+mn-lt"/>
                <a:ea typeface="+mn-ea"/>
                <a:cs typeface="+mn-cs"/>
              </a:rPr>
              <a:t>Aterio's "US Data Centers Dataset" provides a comprehensive inventory of data centers across the United States, including those currently operational, under development, and planned for future construction.</a:t>
            </a:r>
          </a:p>
        </xdr:txBody>
      </xdr:sp>
      <xdr:pic>
        <xdr:nvPicPr>
          <xdr:cNvPr id="41" name="Picture 40">
            <a:extLst>
              <a:ext uri="{FF2B5EF4-FFF2-40B4-BE49-F238E27FC236}">
                <a16:creationId xmlns:a16="http://schemas.microsoft.com/office/drawing/2014/main" id="{BBDFD988-3B58-6AD5-ED33-1B151AF7C3DB}"/>
              </a:ext>
            </a:extLst>
          </xdr:cNvPr>
          <xdr:cNvPicPr>
            <a:picLocks noChangeAspect="1"/>
          </xdr:cNvPicPr>
        </xdr:nvPicPr>
        <xdr:blipFill>
          <a:blip xmlns:r="http://schemas.openxmlformats.org/officeDocument/2006/relationships" r:embed="rId3" cstate="print">
            <a:alphaModFix amt="15000"/>
            <a:extLst>
              <a:ext uri="{28A0092B-C50C-407E-A947-70E740481C1C}">
                <a14:useLocalDpi xmlns:a14="http://schemas.microsoft.com/office/drawing/2010/main" val="0"/>
              </a:ext>
            </a:extLst>
          </a:blip>
          <a:stretch>
            <a:fillRect/>
          </a:stretch>
        </xdr:blipFill>
        <xdr:spPr>
          <a:xfrm>
            <a:off x="539413" y="104273"/>
            <a:ext cx="3252539" cy="2433013"/>
          </a:xfrm>
          <a:prstGeom prst="rect">
            <a:avLst/>
          </a:prstGeom>
        </xdr:spPr>
      </xdr:pic>
    </xdr:grpSp>
    <xdr:clientData/>
  </xdr:twoCellAnchor>
  <xdr:twoCellAnchor>
    <xdr:from>
      <xdr:col>1</xdr:col>
      <xdr:colOff>60960</xdr:colOff>
      <xdr:row>86</xdr:row>
      <xdr:rowOff>160020</xdr:rowOff>
    </xdr:from>
    <xdr:to>
      <xdr:col>7</xdr:col>
      <xdr:colOff>365760</xdr:colOff>
      <xdr:row>89</xdr:row>
      <xdr:rowOff>152400</xdr:rowOff>
    </xdr:to>
    <xdr:sp macro="" textlink="">
      <xdr:nvSpPr>
        <xdr:cNvPr id="43" name="Rectangle 42">
          <a:extLst>
            <a:ext uri="{FF2B5EF4-FFF2-40B4-BE49-F238E27FC236}">
              <a16:creationId xmlns:a16="http://schemas.microsoft.com/office/drawing/2014/main" id="{9EBD762E-8813-469C-8994-69D0418BE3A5}"/>
            </a:ext>
          </a:extLst>
        </xdr:cNvPr>
        <xdr:cNvSpPr/>
      </xdr:nvSpPr>
      <xdr:spPr>
        <a:xfrm>
          <a:off x="601980" y="15887700"/>
          <a:ext cx="3962400" cy="541020"/>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CA" sz="1200" b="1">
              <a:solidFill>
                <a:sysClr val="windowText" lastClr="000000"/>
              </a:solidFill>
              <a:effectLst/>
              <a:latin typeface="+mn-lt"/>
              <a:ea typeface="+mn-ea"/>
              <a:cs typeface="+mn-cs"/>
            </a:rPr>
            <a:t>Contact Us</a:t>
          </a:r>
          <a:endParaRPr lang="en-CA" sz="1100">
            <a:solidFill>
              <a:sysClr val="windowText" lastClr="000000"/>
            </a:solidFill>
            <a:effectLst/>
            <a:latin typeface="+mn-lt"/>
            <a:ea typeface="+mn-ea"/>
            <a:cs typeface="+mn-cs"/>
          </a:endParaRPr>
        </a:p>
        <a:p>
          <a:r>
            <a:rPr lang="en-CA" sz="1100" b="0" i="0" u="none" strike="noStrike">
              <a:solidFill>
                <a:schemeClr val="lt1"/>
              </a:solidFill>
              <a:effectLst/>
              <a:latin typeface="+mn-lt"/>
              <a:ea typeface="+mn-ea"/>
              <a:cs typeface="+mn-cs"/>
              <a:hlinkClick xmlns:r="http://schemas.openxmlformats.org/officeDocument/2006/relationships" r:id=""/>
            </a:rPr>
            <a:t>https://calendly.com/aterio-data/30min</a:t>
          </a:r>
          <a:endParaRPr lang="en-CA" sz="1100">
            <a:solidFill>
              <a:sysClr val="windowText" lastClr="000000"/>
            </a:solidFill>
            <a:effectLst/>
            <a:latin typeface="+mn-lt"/>
            <a:ea typeface="+mn-ea"/>
            <a:cs typeface="+mn-cs"/>
          </a:endParaRPr>
        </a:p>
      </xdr:txBody>
    </xdr:sp>
    <xdr:clientData/>
  </xdr:twoCellAnchor>
</xdr:wsDr>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miguelmiranda" refreshedDate="46234.376447222225" backgroundQuery="1" createdVersion="8" refreshedVersion="8" minRefreshableVersion="3" recordCount="0" supportSubquery="1" supportAdvancedDrill="1" xr:uid="{69188A4F-E1D8-486C-AD3C-A88B92716A6E}">
  <cacheSource type="external" connectionId="19"/>
  <cacheFields count="2">
    <cacheField name="[US_Data_Centers_Dataset].[DATACENTER_STAGE].[DATACENTER_STAGE]" caption="DATACENTER_STAGE" numFmtId="0" hierarchy="4" level="1">
      <sharedItems count="6">
        <s v="Active"/>
        <s v="Announcement"/>
        <s v="Cancelled"/>
        <s v="Construction"/>
        <s v="Delayed"/>
        <s v="Not Approved/Withdrawn"/>
      </sharedItems>
    </cacheField>
    <cacheField name="[Measures].[Sum of TOT_POWER_MW]" caption="Sum of TOT_POWER_MW" numFmtId="0" hierarchy="22" level="32767"/>
  </cacheFields>
  <cacheHierarchies count="26">
    <cacheHierarchy uniqueName="[US_Data_Centers_Dataset].[ATERIO_DATACENTER_UNIQUE_ID]" caption="ATERIO_DATACENTER_UNIQUE_ID" attribute="1" defaultMemberUniqueName="[US_Data_Centers_Dataset].[ATERIO_DATACENTER_UNIQUE_ID].[All]" allUniqueName="[US_Data_Centers_Dataset].[ATERIO_DATACENTER_UNIQUE_ID].[All]" dimensionUniqueName="[US_Data_Centers_Dataset]" displayFolder="" count="0" memberValueDatatype="130" unbalanced="0"/>
    <cacheHierarchy uniqueName="[US_Data_Centers_Dataset].[DATA_CENTER_BUILDING_NAME]" caption="DATA_CENTER_BUILDING_NAME" attribute="1" defaultMemberUniqueName="[US_Data_Centers_Dataset].[DATA_CENTER_BUILDING_NAME].[All]" allUniqueName="[US_Data_Centers_Dataset].[DATA_CENTER_BUILDING_NAME].[All]" dimensionUniqueName="[US_Data_Centers_Dataset]" displayFolder="" count="0" memberValueDatatype="130" unbalanced="0"/>
    <cacheHierarchy uniqueName="[US_Data_Centers_Dataset].[DATA_CENTER_SCATTER_PLOT_NAME]" caption="DATA_CENTER_SCATTER_PLOT_NAME" attribute="1" defaultMemberUniqueName="[US_Data_Centers_Dataset].[DATA_CENTER_SCATTER_PLOT_NAME].[All]" allUniqueName="[US_Data_Centers_Dataset].[DATA_CENTER_SCATTER_PLOT_NAME].[All]" dimensionUniqueName="[US_Data_Centers_Dataset]" displayFolder="" count="0" memberValueDatatype="130" unbalanced="0"/>
    <cacheHierarchy uniqueName="[US_Data_Centers_Dataset].[PROVIDER_NAME]" caption="PROVIDER_NAME" attribute="1" defaultMemberUniqueName="[US_Data_Centers_Dataset].[PROVIDER_NAME].[All]" allUniqueName="[US_Data_Centers_Dataset].[PROVIDER_NAME].[All]" dimensionUniqueName="[US_Data_Centers_Dataset]" displayFolder="" count="0" memberValueDatatype="130" unbalanced="0"/>
    <cacheHierarchy uniqueName="[US_Data_Centers_Dataset].[DATACENTER_STAGE]" caption="DATACENTER_STAGE" attribute="1" defaultMemberUniqueName="[US_Data_Centers_Dataset].[DATACENTER_STAGE].[All]" allUniqueName="[US_Data_Centers_Dataset].[DATACENTER_STAGE].[All]" dimensionUniqueName="[US_Data_Centers_Dataset]" displayFolder="" count="2" memberValueDatatype="130" unbalanced="0">
      <fieldsUsage count="2">
        <fieldUsage x="-1"/>
        <fieldUsage x="0"/>
      </fieldsUsage>
    </cacheHierarchy>
    <cacheHierarchy uniqueName="[US_Data_Centers_Dataset].[STATE_CODE]" caption="STATE_CODE" attribute="1" defaultMemberUniqueName="[US_Data_Centers_Dataset].[STATE_CODE].[All]" allUniqueName="[US_Data_Centers_Dataset].[STATE_CODE].[All]" dimensionUniqueName="[US_Data_Centers_Dataset]" displayFolder="" count="0" memberValueDatatype="130" unbalanced="0"/>
    <cacheHierarchy uniqueName="[US_Data_Centers_Dataset].[STATE_NAME]" caption="STATE_NAME" attribute="1" defaultMemberUniqueName="[US_Data_Centers_Dataset].[STATE_NAME].[All]" allUniqueName="[US_Data_Centers_Dataset].[STATE_NAME].[All]" dimensionUniqueName="[US_Data_Centers_Dataset]" displayFolder="" count="0" memberValueDatatype="130" unbalanced="0"/>
    <cacheHierarchy uniqueName="[US_Data_Centers_Dataset].[TOT_FACILITY_SPACE_SQFT]" caption="TOT_FACILITY_SPACE_SQFT" attribute="1" defaultMemberUniqueName="[US_Data_Centers_Dataset].[TOT_FACILITY_SPACE_SQFT].[All]" allUniqueName="[US_Data_Centers_Dataset].[TOT_FACILITY_SPACE_SQFT].[All]" dimensionUniqueName="[US_Data_Centers_Dataset]" displayFolder="" count="0" memberValueDatatype="20" unbalanced="0"/>
    <cacheHierarchy uniqueName="[US_Data_Centers_Dataset].[TOT_DATACENTER_SPACE_SQFT]" caption="TOT_DATACENTER_SPACE_SQFT" attribute="1" defaultMemberUniqueName="[US_Data_Centers_Dataset].[TOT_DATACENTER_SPACE_SQFT].[All]" allUniqueName="[US_Data_Centers_Dataset].[TOT_DATACENTER_SPACE_SQFT].[All]" dimensionUniqueName="[US_Data_Centers_Dataset]" displayFolder="" count="0" memberValueDatatype="20" unbalanced="0"/>
    <cacheHierarchy uniqueName="[US_Data_Centers_Dataset].[TOT_POWER_MW]" caption="TOT_POWER_MW" attribute="1" defaultMemberUniqueName="[US_Data_Centers_Dataset].[TOT_POWER_MW].[All]" allUniqueName="[US_Data_Centers_Dataset].[TOT_POWER_MW].[All]" dimensionUniqueName="[US_Data_Centers_Dataset]" displayFolder="" count="0" memberValueDatatype="5" unbalanced="0"/>
    <cacheHierarchy uniqueName="[US_Data_Centers_Dataset].[RECORD_UPDATED_DATE]" caption="RECORD_UPDATED_DATE" attribute="1" time="1" defaultMemberUniqueName="[US_Data_Centers_Dataset].[RECORD_UPDATED_DATE].[All]" allUniqueName="[US_Data_Centers_Dataset].[RECORD_UPDATED_DATE].[All]" dimensionUniqueName="[US_Data_Centers_Dataset]" displayFolder="" count="0" memberValueDatatype="7" unbalanced="0"/>
    <cacheHierarchy uniqueName="[US_Data_Centers_Dataset].[UPDATED_AT]" caption="UPDATED_AT" attribute="1" defaultMemberUniqueName="[US_Data_Centers_Dataset].[UPDATED_AT].[All]" allUniqueName="[US_Data_Centers_Dataset].[UPDATED_AT].[All]" dimensionUniqueName="[US_Data_Centers_Dataset]" displayFolder="" count="0" memberValueDatatype="130" unbalanced="0"/>
    <cacheHierarchy uniqueName="[US_Data_Centers_Dataset].[RECORD_UPDATED_DATE (Month)]" caption="RECORD_UPDATED_DATE (Month)" attribute="1" defaultMemberUniqueName="[US_Data_Centers_Dataset].[RECORD_UPDATED_DATE (Month)].[All]" allUniqueName="[US_Data_Centers_Dataset].[RECORD_UPDATED_DATE (Month)].[All]" dimensionUniqueName="[US_Data_Centers_Dataset]" displayFolder="" count="0" memberValueDatatype="130" unbalanced="0"/>
    <cacheHierarchy uniqueName="[US_Data_Centers_Dataset].[RECORD_UPDATED_DATE (Month Index)]" caption="RECORD_UPDATED_DATE (Month Index)" attribute="1" defaultMemberUniqueName="[US_Data_Centers_Dataset].[RECORD_UPDATED_DATE (Month Index)].[All]" allUniqueName="[US_Data_Centers_Dataset].[RECORD_UPDATED_DATE (Month Index)].[All]" dimensionUniqueName="[US_Data_Centers_Dataset]" displayFolder="" count="0" memberValueDatatype="20" unbalanced="0" hidden="1"/>
    <cacheHierarchy uniqueName="[Measures].[__XL_Count US_Data_Centers_Dataset]" caption="__XL_Count US_Data_Centers_Dataset" measure="1" displayFolder="" measureGroup="US_Data_Centers_Dataset" count="0" hidden="1"/>
    <cacheHierarchy uniqueName="[Measures].[__No measures defined]" caption="__No measures defined" measure="1" displayFolder="" count="0" hidden="1"/>
    <cacheHierarchy uniqueName="[Measures].[Count of PROVIDER_NAME]" caption="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Distinct Count of PROVIDER_NAME]" caption="Distinct 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Count of RECORD_UPDATED_DATE (Month)]" caption="Count of RECORD_UPDATED_DATE (Month)" measure="1" displayFolder="" measureGroup="US_Data_Centers_Dataset" count="0" hidden="1">
      <extLst>
        <ext xmlns:x15="http://schemas.microsoft.com/office/spreadsheetml/2010/11/main" uri="{B97F6D7D-B522-45F9-BDA1-12C45D357490}">
          <x15:cacheHierarchy aggregatedColumn="12"/>
        </ext>
      </extLst>
    </cacheHierarchy>
    <cacheHierarchy uniqueName="[Measures].[Count of ATERIO_DATACENTER_UNIQUE_ID]" caption="Count of ATERIO_DATACENTER_UNIQUE_ID" measure="1" displayFolder="" measureGroup="US_Data_Centers_Dataset" count="0" hidden="1">
      <extLst>
        <ext xmlns:x15="http://schemas.microsoft.com/office/spreadsheetml/2010/11/main" uri="{B97F6D7D-B522-45F9-BDA1-12C45D357490}">
          <x15:cacheHierarchy aggregatedColumn="0"/>
        </ext>
      </extLst>
    </cacheHierarchy>
    <cacheHierarchy uniqueName="[Measures].[Count of RECORD_UPDATED_DATE]" caption="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Distinct Count of RECORD_UPDATED_DATE]" caption="Distinct 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Sum of TOT_POWER_MW]" caption="Sum of TOT_POWER_MW" measure="1" displayFolder="" measureGroup="US_Data_Centers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_DATACENTER_SPACE_SQFT]" caption="Sum of TOT_DATACENTER_SPACE_SQFT" measure="1" displayFolder="" measureGroup="US_Data_Centers_Dataset" count="0" hidden="1">
      <extLst>
        <ext xmlns:x15="http://schemas.microsoft.com/office/spreadsheetml/2010/11/main" uri="{B97F6D7D-B522-45F9-BDA1-12C45D357490}">
          <x15:cacheHierarchy aggregatedColumn="8"/>
        </ext>
      </extLst>
    </cacheHierarchy>
    <cacheHierarchy uniqueName="[Measures].[Count of UPDATED_AT]" caption="Count of UPDATED_AT" measure="1" displayFolder="" measureGroup="US_Data_Centers_Dataset" count="0" hidden="1">
      <extLst>
        <ext xmlns:x15="http://schemas.microsoft.com/office/spreadsheetml/2010/11/main" uri="{B97F6D7D-B522-45F9-BDA1-12C45D357490}">
          <x15:cacheHierarchy aggregatedColumn="11"/>
        </ext>
      </extLst>
    </cacheHierarchy>
    <cacheHierarchy uniqueName="[Measures].[Max of RECORD_UPDATED_DATE]" caption="Max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US_Data_Centers_Dataset" uniqueName="[US_Data_Centers_Dataset]" caption="US_Data_Centers_Dataset"/>
  </dimensions>
  <measureGroups count="1">
    <measureGroup name="US_Data_Centers_Dataset" caption="US_Data_Center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miguelmiranda" refreshedDate="46234.37644803241" backgroundQuery="1" createdVersion="8" refreshedVersion="8" minRefreshableVersion="3" recordCount="0" supportSubquery="1" supportAdvancedDrill="1" xr:uid="{7DBBFE5C-62F3-49A3-9746-E20967470129}">
  <cacheSource type="external" connectionId="19"/>
  <cacheFields count="2">
    <cacheField name="[US_Data_Centers_Dataset].[DATACENTER_STAGE].[DATACENTER_STAGE]" caption="DATACENTER_STAGE" numFmtId="0" hierarchy="4" level="1">
      <sharedItems count="6">
        <s v="Active"/>
        <s v="Announcement"/>
        <s v="Cancelled"/>
        <s v="Construction"/>
        <s v="Delayed"/>
        <s v="Not Approved/Withdrawn"/>
      </sharedItems>
    </cacheField>
    <cacheField name="[Measures].[Sum of TOT_DATACENTER_SPACE_SQFT]" caption="Sum of TOT_DATACENTER_SPACE_SQFT" numFmtId="0" hierarchy="23" level="32767"/>
  </cacheFields>
  <cacheHierarchies count="26">
    <cacheHierarchy uniqueName="[US_Data_Centers_Dataset].[ATERIO_DATACENTER_UNIQUE_ID]" caption="ATERIO_DATACENTER_UNIQUE_ID" attribute="1" defaultMemberUniqueName="[US_Data_Centers_Dataset].[ATERIO_DATACENTER_UNIQUE_ID].[All]" allUniqueName="[US_Data_Centers_Dataset].[ATERIO_DATACENTER_UNIQUE_ID].[All]" dimensionUniqueName="[US_Data_Centers_Dataset]" displayFolder="" count="0" memberValueDatatype="130" unbalanced="0"/>
    <cacheHierarchy uniqueName="[US_Data_Centers_Dataset].[DATA_CENTER_BUILDING_NAME]" caption="DATA_CENTER_BUILDING_NAME" attribute="1" defaultMemberUniqueName="[US_Data_Centers_Dataset].[DATA_CENTER_BUILDING_NAME].[All]" allUniqueName="[US_Data_Centers_Dataset].[DATA_CENTER_BUILDING_NAME].[All]" dimensionUniqueName="[US_Data_Centers_Dataset]" displayFolder="" count="0" memberValueDatatype="130" unbalanced="0"/>
    <cacheHierarchy uniqueName="[US_Data_Centers_Dataset].[DATA_CENTER_SCATTER_PLOT_NAME]" caption="DATA_CENTER_SCATTER_PLOT_NAME" attribute="1" defaultMemberUniqueName="[US_Data_Centers_Dataset].[DATA_CENTER_SCATTER_PLOT_NAME].[All]" allUniqueName="[US_Data_Centers_Dataset].[DATA_CENTER_SCATTER_PLOT_NAME].[All]" dimensionUniqueName="[US_Data_Centers_Dataset]" displayFolder="" count="0" memberValueDatatype="130" unbalanced="0"/>
    <cacheHierarchy uniqueName="[US_Data_Centers_Dataset].[PROVIDER_NAME]" caption="PROVIDER_NAME" attribute="1" defaultMemberUniqueName="[US_Data_Centers_Dataset].[PROVIDER_NAME].[All]" allUniqueName="[US_Data_Centers_Dataset].[PROVIDER_NAME].[All]" dimensionUniqueName="[US_Data_Centers_Dataset]" displayFolder="" count="0" memberValueDatatype="130" unbalanced="0"/>
    <cacheHierarchy uniqueName="[US_Data_Centers_Dataset].[DATACENTER_STAGE]" caption="DATACENTER_STAGE" attribute="1" defaultMemberUniqueName="[US_Data_Centers_Dataset].[DATACENTER_STAGE].[All]" allUniqueName="[US_Data_Centers_Dataset].[DATACENTER_STAGE].[All]" dimensionUniqueName="[US_Data_Centers_Dataset]" displayFolder="" count="2" memberValueDatatype="130" unbalanced="0">
      <fieldsUsage count="2">
        <fieldUsage x="-1"/>
        <fieldUsage x="0"/>
      </fieldsUsage>
    </cacheHierarchy>
    <cacheHierarchy uniqueName="[US_Data_Centers_Dataset].[STATE_CODE]" caption="STATE_CODE" attribute="1" defaultMemberUniqueName="[US_Data_Centers_Dataset].[STATE_CODE].[All]" allUniqueName="[US_Data_Centers_Dataset].[STATE_CODE].[All]" dimensionUniqueName="[US_Data_Centers_Dataset]" displayFolder="" count="0" memberValueDatatype="130" unbalanced="0"/>
    <cacheHierarchy uniqueName="[US_Data_Centers_Dataset].[STATE_NAME]" caption="STATE_NAME" attribute="1" defaultMemberUniqueName="[US_Data_Centers_Dataset].[STATE_NAME].[All]" allUniqueName="[US_Data_Centers_Dataset].[STATE_NAME].[All]" dimensionUniqueName="[US_Data_Centers_Dataset]" displayFolder="" count="0" memberValueDatatype="130" unbalanced="0"/>
    <cacheHierarchy uniqueName="[US_Data_Centers_Dataset].[TOT_FACILITY_SPACE_SQFT]" caption="TOT_FACILITY_SPACE_SQFT" attribute="1" defaultMemberUniqueName="[US_Data_Centers_Dataset].[TOT_FACILITY_SPACE_SQFT].[All]" allUniqueName="[US_Data_Centers_Dataset].[TOT_FACILITY_SPACE_SQFT].[All]" dimensionUniqueName="[US_Data_Centers_Dataset]" displayFolder="" count="0" memberValueDatatype="20" unbalanced="0"/>
    <cacheHierarchy uniqueName="[US_Data_Centers_Dataset].[TOT_DATACENTER_SPACE_SQFT]" caption="TOT_DATACENTER_SPACE_SQFT" attribute="1" defaultMemberUniqueName="[US_Data_Centers_Dataset].[TOT_DATACENTER_SPACE_SQFT].[All]" allUniqueName="[US_Data_Centers_Dataset].[TOT_DATACENTER_SPACE_SQFT].[All]" dimensionUniqueName="[US_Data_Centers_Dataset]" displayFolder="" count="0" memberValueDatatype="20" unbalanced="0"/>
    <cacheHierarchy uniqueName="[US_Data_Centers_Dataset].[TOT_POWER_MW]" caption="TOT_POWER_MW" attribute="1" defaultMemberUniqueName="[US_Data_Centers_Dataset].[TOT_POWER_MW].[All]" allUniqueName="[US_Data_Centers_Dataset].[TOT_POWER_MW].[All]" dimensionUniqueName="[US_Data_Centers_Dataset]" displayFolder="" count="0" memberValueDatatype="5" unbalanced="0"/>
    <cacheHierarchy uniqueName="[US_Data_Centers_Dataset].[RECORD_UPDATED_DATE]" caption="RECORD_UPDATED_DATE" attribute="1" time="1" defaultMemberUniqueName="[US_Data_Centers_Dataset].[RECORD_UPDATED_DATE].[All]" allUniqueName="[US_Data_Centers_Dataset].[RECORD_UPDATED_DATE].[All]" dimensionUniqueName="[US_Data_Centers_Dataset]" displayFolder="" count="0" memberValueDatatype="7" unbalanced="0"/>
    <cacheHierarchy uniqueName="[US_Data_Centers_Dataset].[UPDATED_AT]" caption="UPDATED_AT" attribute="1" defaultMemberUniqueName="[US_Data_Centers_Dataset].[UPDATED_AT].[All]" allUniqueName="[US_Data_Centers_Dataset].[UPDATED_AT].[All]" dimensionUniqueName="[US_Data_Centers_Dataset]" displayFolder="" count="0" memberValueDatatype="130" unbalanced="0"/>
    <cacheHierarchy uniqueName="[US_Data_Centers_Dataset].[RECORD_UPDATED_DATE (Month)]" caption="RECORD_UPDATED_DATE (Month)" attribute="1" defaultMemberUniqueName="[US_Data_Centers_Dataset].[RECORD_UPDATED_DATE (Month)].[All]" allUniqueName="[US_Data_Centers_Dataset].[RECORD_UPDATED_DATE (Month)].[All]" dimensionUniqueName="[US_Data_Centers_Dataset]" displayFolder="" count="0" memberValueDatatype="130" unbalanced="0"/>
    <cacheHierarchy uniqueName="[US_Data_Centers_Dataset].[RECORD_UPDATED_DATE (Month Index)]" caption="RECORD_UPDATED_DATE (Month Index)" attribute="1" defaultMemberUniqueName="[US_Data_Centers_Dataset].[RECORD_UPDATED_DATE (Month Index)].[All]" allUniqueName="[US_Data_Centers_Dataset].[RECORD_UPDATED_DATE (Month Index)].[All]" dimensionUniqueName="[US_Data_Centers_Dataset]" displayFolder="" count="0" memberValueDatatype="20" unbalanced="0" hidden="1"/>
    <cacheHierarchy uniqueName="[Measures].[__XL_Count US_Data_Centers_Dataset]" caption="__XL_Count US_Data_Centers_Dataset" measure="1" displayFolder="" measureGroup="US_Data_Centers_Dataset" count="0" hidden="1"/>
    <cacheHierarchy uniqueName="[Measures].[__No measures defined]" caption="__No measures defined" measure="1" displayFolder="" count="0" hidden="1"/>
    <cacheHierarchy uniqueName="[Measures].[Count of PROVIDER_NAME]" caption="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Distinct Count of PROVIDER_NAME]" caption="Distinct 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Count of RECORD_UPDATED_DATE (Month)]" caption="Count of RECORD_UPDATED_DATE (Month)" measure="1" displayFolder="" measureGroup="US_Data_Centers_Dataset" count="0" hidden="1">
      <extLst>
        <ext xmlns:x15="http://schemas.microsoft.com/office/spreadsheetml/2010/11/main" uri="{B97F6D7D-B522-45F9-BDA1-12C45D357490}">
          <x15:cacheHierarchy aggregatedColumn="12"/>
        </ext>
      </extLst>
    </cacheHierarchy>
    <cacheHierarchy uniqueName="[Measures].[Count of ATERIO_DATACENTER_UNIQUE_ID]" caption="Count of ATERIO_DATACENTER_UNIQUE_ID" measure="1" displayFolder="" measureGroup="US_Data_Centers_Dataset" count="0" hidden="1">
      <extLst>
        <ext xmlns:x15="http://schemas.microsoft.com/office/spreadsheetml/2010/11/main" uri="{B97F6D7D-B522-45F9-BDA1-12C45D357490}">
          <x15:cacheHierarchy aggregatedColumn="0"/>
        </ext>
      </extLst>
    </cacheHierarchy>
    <cacheHierarchy uniqueName="[Measures].[Count of RECORD_UPDATED_DATE]" caption="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Distinct Count of RECORD_UPDATED_DATE]" caption="Distinct 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Sum of TOT_POWER_MW]" caption="Sum of TOT_POWER_MW" measure="1" displayFolder="" measureGroup="US_Data_Centers_Dataset" count="0" hidden="1">
      <extLst>
        <ext xmlns:x15="http://schemas.microsoft.com/office/spreadsheetml/2010/11/main" uri="{B97F6D7D-B522-45F9-BDA1-12C45D357490}">
          <x15:cacheHierarchy aggregatedColumn="9"/>
        </ext>
      </extLst>
    </cacheHierarchy>
    <cacheHierarchy uniqueName="[Measures].[Sum of TOT_DATACENTER_SPACE_SQFT]" caption="Sum of TOT_DATACENTER_SPACE_SQFT" measure="1" displayFolder="" measureGroup="US_Data_Centers_Dataset"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UPDATED_AT]" caption="Count of UPDATED_AT" measure="1" displayFolder="" measureGroup="US_Data_Centers_Dataset" count="0" hidden="1">
      <extLst>
        <ext xmlns:x15="http://schemas.microsoft.com/office/spreadsheetml/2010/11/main" uri="{B97F6D7D-B522-45F9-BDA1-12C45D357490}">
          <x15:cacheHierarchy aggregatedColumn="11"/>
        </ext>
      </extLst>
    </cacheHierarchy>
    <cacheHierarchy uniqueName="[Measures].[Max of RECORD_UPDATED_DATE]" caption="Max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US_Data_Centers_Dataset" uniqueName="[US_Data_Centers_Dataset]" caption="US_Data_Centers_Dataset"/>
  </dimensions>
  <measureGroups count="1">
    <measureGroup name="US_Data_Centers_Dataset" caption="US_Data_Center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miguelmiranda" refreshedDate="46234.376448842595" backgroundQuery="1" createdVersion="8" refreshedVersion="8" minRefreshableVersion="3" recordCount="0" supportSubquery="1" supportAdvancedDrill="1" xr:uid="{F45B2D1E-1251-45E1-AEFA-95F5A3D73FB5}">
  <cacheSource type="external" connectionId="19"/>
  <cacheFields count="2">
    <cacheField name="[Measures].[Distinct Count of RECORD_UPDATED_DATE]" caption="Distinct Count of RECORD_UPDATED_DATE" numFmtId="0" hierarchy="21" level="32767"/>
    <cacheField name="[Measures].[Max of RECORD_UPDATED_DATE]" caption="Max of RECORD_UPDATED_DATE" numFmtId="0" hierarchy="25" level="32767"/>
  </cacheFields>
  <cacheHierarchies count="26">
    <cacheHierarchy uniqueName="[US_Data_Centers_Dataset].[ATERIO_DATACENTER_UNIQUE_ID]" caption="ATERIO_DATACENTER_UNIQUE_ID" attribute="1" defaultMemberUniqueName="[US_Data_Centers_Dataset].[ATERIO_DATACENTER_UNIQUE_ID].[All]" allUniqueName="[US_Data_Centers_Dataset].[ATERIO_DATACENTER_UNIQUE_ID].[All]" dimensionUniqueName="[US_Data_Centers_Dataset]" displayFolder="" count="0" memberValueDatatype="130" unbalanced="0"/>
    <cacheHierarchy uniqueName="[US_Data_Centers_Dataset].[DATA_CENTER_BUILDING_NAME]" caption="DATA_CENTER_BUILDING_NAME" attribute="1" defaultMemberUniqueName="[US_Data_Centers_Dataset].[DATA_CENTER_BUILDING_NAME].[All]" allUniqueName="[US_Data_Centers_Dataset].[DATA_CENTER_BUILDING_NAME].[All]" dimensionUniqueName="[US_Data_Centers_Dataset]" displayFolder="" count="0" memberValueDatatype="130" unbalanced="0"/>
    <cacheHierarchy uniqueName="[US_Data_Centers_Dataset].[DATA_CENTER_SCATTER_PLOT_NAME]" caption="DATA_CENTER_SCATTER_PLOT_NAME" attribute="1" defaultMemberUniqueName="[US_Data_Centers_Dataset].[DATA_CENTER_SCATTER_PLOT_NAME].[All]" allUniqueName="[US_Data_Centers_Dataset].[DATA_CENTER_SCATTER_PLOT_NAME].[All]" dimensionUniqueName="[US_Data_Centers_Dataset]" displayFolder="" count="0" memberValueDatatype="130" unbalanced="0"/>
    <cacheHierarchy uniqueName="[US_Data_Centers_Dataset].[PROVIDER_NAME]" caption="PROVIDER_NAME" attribute="1" defaultMemberUniqueName="[US_Data_Centers_Dataset].[PROVIDER_NAME].[All]" allUniqueName="[US_Data_Centers_Dataset].[PROVIDER_NAME].[All]" dimensionUniqueName="[US_Data_Centers_Dataset]" displayFolder="" count="0" memberValueDatatype="130" unbalanced="0"/>
    <cacheHierarchy uniqueName="[US_Data_Centers_Dataset].[DATACENTER_STAGE]" caption="DATACENTER_STAGE" attribute="1" defaultMemberUniqueName="[US_Data_Centers_Dataset].[DATACENTER_STAGE].[All]" allUniqueName="[US_Data_Centers_Dataset].[DATACENTER_STAGE].[All]" dimensionUniqueName="[US_Data_Centers_Dataset]" displayFolder="" count="0" memberValueDatatype="130" unbalanced="0"/>
    <cacheHierarchy uniqueName="[US_Data_Centers_Dataset].[STATE_CODE]" caption="STATE_CODE" attribute="1" defaultMemberUniqueName="[US_Data_Centers_Dataset].[STATE_CODE].[All]" allUniqueName="[US_Data_Centers_Dataset].[STATE_CODE].[All]" dimensionUniqueName="[US_Data_Centers_Dataset]" displayFolder="" count="0" memberValueDatatype="130" unbalanced="0"/>
    <cacheHierarchy uniqueName="[US_Data_Centers_Dataset].[STATE_NAME]" caption="STATE_NAME" attribute="1" defaultMemberUniqueName="[US_Data_Centers_Dataset].[STATE_NAME].[All]" allUniqueName="[US_Data_Centers_Dataset].[STATE_NAME].[All]" dimensionUniqueName="[US_Data_Centers_Dataset]" displayFolder="" count="0" memberValueDatatype="130" unbalanced="0"/>
    <cacheHierarchy uniqueName="[US_Data_Centers_Dataset].[TOT_FACILITY_SPACE_SQFT]" caption="TOT_FACILITY_SPACE_SQFT" attribute="1" defaultMemberUniqueName="[US_Data_Centers_Dataset].[TOT_FACILITY_SPACE_SQFT].[All]" allUniqueName="[US_Data_Centers_Dataset].[TOT_FACILITY_SPACE_SQFT].[All]" dimensionUniqueName="[US_Data_Centers_Dataset]" displayFolder="" count="0" memberValueDatatype="20" unbalanced="0"/>
    <cacheHierarchy uniqueName="[US_Data_Centers_Dataset].[TOT_DATACENTER_SPACE_SQFT]" caption="TOT_DATACENTER_SPACE_SQFT" attribute="1" defaultMemberUniqueName="[US_Data_Centers_Dataset].[TOT_DATACENTER_SPACE_SQFT].[All]" allUniqueName="[US_Data_Centers_Dataset].[TOT_DATACENTER_SPACE_SQFT].[All]" dimensionUniqueName="[US_Data_Centers_Dataset]" displayFolder="" count="0" memberValueDatatype="20" unbalanced="0"/>
    <cacheHierarchy uniqueName="[US_Data_Centers_Dataset].[TOT_POWER_MW]" caption="TOT_POWER_MW" attribute="1" defaultMemberUniqueName="[US_Data_Centers_Dataset].[TOT_POWER_MW].[All]" allUniqueName="[US_Data_Centers_Dataset].[TOT_POWER_MW].[All]" dimensionUniqueName="[US_Data_Centers_Dataset]" displayFolder="" count="0" memberValueDatatype="5" unbalanced="0"/>
    <cacheHierarchy uniqueName="[US_Data_Centers_Dataset].[RECORD_UPDATED_DATE]" caption="RECORD_UPDATED_DATE" attribute="1" time="1" defaultMemberUniqueName="[US_Data_Centers_Dataset].[RECORD_UPDATED_DATE].[All]" allUniqueName="[US_Data_Centers_Dataset].[RECORD_UPDATED_DATE].[All]" dimensionUniqueName="[US_Data_Centers_Dataset]" displayFolder="" count="0" memberValueDatatype="7" unbalanced="0"/>
    <cacheHierarchy uniqueName="[US_Data_Centers_Dataset].[UPDATED_AT]" caption="UPDATED_AT" attribute="1" defaultMemberUniqueName="[US_Data_Centers_Dataset].[UPDATED_AT].[All]" allUniqueName="[US_Data_Centers_Dataset].[UPDATED_AT].[All]" dimensionUniqueName="[US_Data_Centers_Dataset]" displayFolder="" count="0" memberValueDatatype="130" unbalanced="0"/>
    <cacheHierarchy uniqueName="[US_Data_Centers_Dataset].[RECORD_UPDATED_DATE (Month)]" caption="RECORD_UPDATED_DATE (Month)" attribute="1" defaultMemberUniqueName="[US_Data_Centers_Dataset].[RECORD_UPDATED_DATE (Month)].[All]" allUniqueName="[US_Data_Centers_Dataset].[RECORD_UPDATED_DATE (Month)].[All]" dimensionUniqueName="[US_Data_Centers_Dataset]" displayFolder="" count="0" memberValueDatatype="130" unbalanced="0"/>
    <cacheHierarchy uniqueName="[US_Data_Centers_Dataset].[RECORD_UPDATED_DATE (Month Index)]" caption="RECORD_UPDATED_DATE (Month Index)" attribute="1" defaultMemberUniqueName="[US_Data_Centers_Dataset].[RECORD_UPDATED_DATE (Month Index)].[All]" allUniqueName="[US_Data_Centers_Dataset].[RECORD_UPDATED_DATE (Month Index)].[All]" dimensionUniqueName="[US_Data_Centers_Dataset]" displayFolder="" count="0" memberValueDatatype="20" unbalanced="0" hidden="1"/>
    <cacheHierarchy uniqueName="[Measures].[__XL_Count US_Data_Centers_Dataset]" caption="__XL_Count US_Data_Centers_Dataset" measure="1" displayFolder="" measureGroup="US_Data_Centers_Dataset" count="0" hidden="1"/>
    <cacheHierarchy uniqueName="[Measures].[__No measures defined]" caption="__No measures defined" measure="1" displayFolder="" count="0" hidden="1"/>
    <cacheHierarchy uniqueName="[Measures].[Count of PROVIDER_NAME]" caption="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Distinct Count of PROVIDER_NAME]" caption="Distinct 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Count of RECORD_UPDATED_DATE (Month)]" caption="Count of RECORD_UPDATED_DATE (Month)" measure="1" displayFolder="" measureGroup="US_Data_Centers_Dataset" count="0" hidden="1">
      <extLst>
        <ext xmlns:x15="http://schemas.microsoft.com/office/spreadsheetml/2010/11/main" uri="{B97F6D7D-B522-45F9-BDA1-12C45D357490}">
          <x15:cacheHierarchy aggregatedColumn="12"/>
        </ext>
      </extLst>
    </cacheHierarchy>
    <cacheHierarchy uniqueName="[Measures].[Count of ATERIO_DATACENTER_UNIQUE_ID]" caption="Count of ATERIO_DATACENTER_UNIQUE_ID" measure="1" displayFolder="" measureGroup="US_Data_Centers_Dataset" count="0" hidden="1">
      <extLst>
        <ext xmlns:x15="http://schemas.microsoft.com/office/spreadsheetml/2010/11/main" uri="{B97F6D7D-B522-45F9-BDA1-12C45D357490}">
          <x15:cacheHierarchy aggregatedColumn="0"/>
        </ext>
      </extLst>
    </cacheHierarchy>
    <cacheHierarchy uniqueName="[Measures].[Count of RECORD_UPDATED_DATE]" caption="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Distinct Count of RECORD_UPDATED_DATE]" caption="Distinct Count of RECORD_UPDATED_DATE" measure="1" displayFolder="" measureGroup="US_Data_Centers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OT_POWER_MW]" caption="Sum of TOT_POWER_MW" measure="1" displayFolder="" measureGroup="US_Data_Centers_Dataset" count="0" hidden="1">
      <extLst>
        <ext xmlns:x15="http://schemas.microsoft.com/office/spreadsheetml/2010/11/main" uri="{B97F6D7D-B522-45F9-BDA1-12C45D357490}">
          <x15:cacheHierarchy aggregatedColumn="9"/>
        </ext>
      </extLst>
    </cacheHierarchy>
    <cacheHierarchy uniqueName="[Measures].[Sum of TOT_DATACENTER_SPACE_SQFT]" caption="Sum of TOT_DATACENTER_SPACE_SQFT" measure="1" displayFolder="" measureGroup="US_Data_Centers_Dataset" count="0" hidden="1">
      <extLst>
        <ext xmlns:x15="http://schemas.microsoft.com/office/spreadsheetml/2010/11/main" uri="{B97F6D7D-B522-45F9-BDA1-12C45D357490}">
          <x15:cacheHierarchy aggregatedColumn="8"/>
        </ext>
      </extLst>
    </cacheHierarchy>
    <cacheHierarchy uniqueName="[Measures].[Count of UPDATED_AT]" caption="Count of UPDATED_AT" measure="1" displayFolder="" measureGroup="US_Data_Centers_Dataset" count="0" hidden="1">
      <extLst>
        <ext xmlns:x15="http://schemas.microsoft.com/office/spreadsheetml/2010/11/main" uri="{B97F6D7D-B522-45F9-BDA1-12C45D357490}">
          <x15:cacheHierarchy aggregatedColumn="11"/>
        </ext>
      </extLst>
    </cacheHierarchy>
    <cacheHierarchy uniqueName="[Measures].[Max of RECORD_UPDATED_DATE]" caption="Max of RECORD_UPDATED_DATE" measure="1" displayFolder="" measureGroup="US_Data_Centers_Dataset"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US_Data_Centers_Dataset" uniqueName="[US_Data_Centers_Dataset]" caption="US_Data_Centers_Dataset"/>
  </dimensions>
  <measureGroups count="1">
    <measureGroup name="US_Data_Centers_Dataset" caption="US_Data_Center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miguelmiranda" refreshedDate="46234.376449768519" backgroundQuery="1" createdVersion="8" refreshedVersion="8" minRefreshableVersion="3" recordCount="0" supportSubquery="1" supportAdvancedDrill="1" xr:uid="{86692832-A9B6-4155-A3AD-CA90A92D4692}">
  <cacheSource type="external" connectionId="19"/>
  <cacheFields count="2">
    <cacheField name="[US_Data_Centers_Dataset].[DATACENTER_STAGE].[DATACENTER_STAGE]" caption="DATACENTER_STAGE" numFmtId="0" hierarchy="4" level="1">
      <sharedItems count="6">
        <s v="Active"/>
        <s v="Announcement"/>
        <s v="Cancelled"/>
        <s v="Construction"/>
        <s v="Delayed"/>
        <s v="Not Approved/Withdrawn"/>
      </sharedItems>
    </cacheField>
    <cacheField name="[Measures].[Count of ATERIO_DATACENTER_UNIQUE_ID]" caption="Count of ATERIO_DATACENTER_UNIQUE_ID" numFmtId="0" hierarchy="19" level="32767"/>
  </cacheFields>
  <cacheHierarchies count="26">
    <cacheHierarchy uniqueName="[US_Data_Centers_Dataset].[ATERIO_DATACENTER_UNIQUE_ID]" caption="ATERIO_DATACENTER_UNIQUE_ID" attribute="1" defaultMemberUniqueName="[US_Data_Centers_Dataset].[ATERIO_DATACENTER_UNIQUE_ID].[All]" allUniqueName="[US_Data_Centers_Dataset].[ATERIO_DATACENTER_UNIQUE_ID].[All]" dimensionUniqueName="[US_Data_Centers_Dataset]" displayFolder="" count="0" memberValueDatatype="130" unbalanced="0"/>
    <cacheHierarchy uniqueName="[US_Data_Centers_Dataset].[DATA_CENTER_BUILDING_NAME]" caption="DATA_CENTER_BUILDING_NAME" attribute="1" defaultMemberUniqueName="[US_Data_Centers_Dataset].[DATA_CENTER_BUILDING_NAME].[All]" allUniqueName="[US_Data_Centers_Dataset].[DATA_CENTER_BUILDING_NAME].[All]" dimensionUniqueName="[US_Data_Centers_Dataset]" displayFolder="" count="0" memberValueDatatype="130" unbalanced="0"/>
    <cacheHierarchy uniqueName="[US_Data_Centers_Dataset].[DATA_CENTER_SCATTER_PLOT_NAME]" caption="DATA_CENTER_SCATTER_PLOT_NAME" attribute="1" defaultMemberUniqueName="[US_Data_Centers_Dataset].[DATA_CENTER_SCATTER_PLOT_NAME].[All]" allUniqueName="[US_Data_Centers_Dataset].[DATA_CENTER_SCATTER_PLOT_NAME].[All]" dimensionUniqueName="[US_Data_Centers_Dataset]" displayFolder="" count="0" memberValueDatatype="130" unbalanced="0"/>
    <cacheHierarchy uniqueName="[US_Data_Centers_Dataset].[PROVIDER_NAME]" caption="PROVIDER_NAME" attribute="1" defaultMemberUniqueName="[US_Data_Centers_Dataset].[PROVIDER_NAME].[All]" allUniqueName="[US_Data_Centers_Dataset].[PROVIDER_NAME].[All]" dimensionUniqueName="[US_Data_Centers_Dataset]" displayFolder="" count="0" memberValueDatatype="130" unbalanced="0"/>
    <cacheHierarchy uniqueName="[US_Data_Centers_Dataset].[DATACENTER_STAGE]" caption="DATACENTER_STAGE" attribute="1" defaultMemberUniqueName="[US_Data_Centers_Dataset].[DATACENTER_STAGE].[All]" allUniqueName="[US_Data_Centers_Dataset].[DATACENTER_STAGE].[All]" dimensionUniqueName="[US_Data_Centers_Dataset]" displayFolder="" count="2" memberValueDatatype="130" unbalanced="0">
      <fieldsUsage count="2">
        <fieldUsage x="-1"/>
        <fieldUsage x="0"/>
      </fieldsUsage>
    </cacheHierarchy>
    <cacheHierarchy uniqueName="[US_Data_Centers_Dataset].[STATE_CODE]" caption="STATE_CODE" attribute="1" defaultMemberUniqueName="[US_Data_Centers_Dataset].[STATE_CODE].[All]" allUniqueName="[US_Data_Centers_Dataset].[STATE_CODE].[All]" dimensionUniqueName="[US_Data_Centers_Dataset]" displayFolder="" count="0" memberValueDatatype="130" unbalanced="0"/>
    <cacheHierarchy uniqueName="[US_Data_Centers_Dataset].[STATE_NAME]" caption="STATE_NAME" attribute="1" defaultMemberUniqueName="[US_Data_Centers_Dataset].[STATE_NAME].[All]" allUniqueName="[US_Data_Centers_Dataset].[STATE_NAME].[All]" dimensionUniqueName="[US_Data_Centers_Dataset]" displayFolder="" count="0" memberValueDatatype="130" unbalanced="0"/>
    <cacheHierarchy uniqueName="[US_Data_Centers_Dataset].[TOT_FACILITY_SPACE_SQFT]" caption="TOT_FACILITY_SPACE_SQFT" attribute="1" defaultMemberUniqueName="[US_Data_Centers_Dataset].[TOT_FACILITY_SPACE_SQFT].[All]" allUniqueName="[US_Data_Centers_Dataset].[TOT_FACILITY_SPACE_SQFT].[All]" dimensionUniqueName="[US_Data_Centers_Dataset]" displayFolder="" count="0" memberValueDatatype="20" unbalanced="0"/>
    <cacheHierarchy uniqueName="[US_Data_Centers_Dataset].[TOT_DATACENTER_SPACE_SQFT]" caption="TOT_DATACENTER_SPACE_SQFT" attribute="1" defaultMemberUniqueName="[US_Data_Centers_Dataset].[TOT_DATACENTER_SPACE_SQFT].[All]" allUniqueName="[US_Data_Centers_Dataset].[TOT_DATACENTER_SPACE_SQFT].[All]" dimensionUniqueName="[US_Data_Centers_Dataset]" displayFolder="" count="0" memberValueDatatype="20" unbalanced="0"/>
    <cacheHierarchy uniqueName="[US_Data_Centers_Dataset].[TOT_POWER_MW]" caption="TOT_POWER_MW" attribute="1" defaultMemberUniqueName="[US_Data_Centers_Dataset].[TOT_POWER_MW].[All]" allUniqueName="[US_Data_Centers_Dataset].[TOT_POWER_MW].[All]" dimensionUniqueName="[US_Data_Centers_Dataset]" displayFolder="" count="0" memberValueDatatype="5" unbalanced="0"/>
    <cacheHierarchy uniqueName="[US_Data_Centers_Dataset].[RECORD_UPDATED_DATE]" caption="RECORD_UPDATED_DATE" attribute="1" time="1" defaultMemberUniqueName="[US_Data_Centers_Dataset].[RECORD_UPDATED_DATE].[All]" allUniqueName="[US_Data_Centers_Dataset].[RECORD_UPDATED_DATE].[All]" dimensionUniqueName="[US_Data_Centers_Dataset]" displayFolder="" count="0" memberValueDatatype="7" unbalanced="0"/>
    <cacheHierarchy uniqueName="[US_Data_Centers_Dataset].[UPDATED_AT]" caption="UPDATED_AT" attribute="1" defaultMemberUniqueName="[US_Data_Centers_Dataset].[UPDATED_AT].[All]" allUniqueName="[US_Data_Centers_Dataset].[UPDATED_AT].[All]" dimensionUniqueName="[US_Data_Centers_Dataset]" displayFolder="" count="0" memberValueDatatype="130" unbalanced="0"/>
    <cacheHierarchy uniqueName="[US_Data_Centers_Dataset].[RECORD_UPDATED_DATE (Month)]" caption="RECORD_UPDATED_DATE (Month)" attribute="1" defaultMemberUniqueName="[US_Data_Centers_Dataset].[RECORD_UPDATED_DATE (Month)].[All]" allUniqueName="[US_Data_Centers_Dataset].[RECORD_UPDATED_DATE (Month)].[All]" dimensionUniqueName="[US_Data_Centers_Dataset]" displayFolder="" count="0" memberValueDatatype="130" unbalanced="0"/>
    <cacheHierarchy uniqueName="[US_Data_Centers_Dataset].[RECORD_UPDATED_DATE (Month Index)]" caption="RECORD_UPDATED_DATE (Month Index)" attribute="1" defaultMemberUniqueName="[US_Data_Centers_Dataset].[RECORD_UPDATED_DATE (Month Index)].[All]" allUniqueName="[US_Data_Centers_Dataset].[RECORD_UPDATED_DATE (Month Index)].[All]" dimensionUniqueName="[US_Data_Centers_Dataset]" displayFolder="" count="0" memberValueDatatype="20" unbalanced="0" hidden="1"/>
    <cacheHierarchy uniqueName="[Measures].[__XL_Count US_Data_Centers_Dataset]" caption="__XL_Count US_Data_Centers_Dataset" measure="1" displayFolder="" measureGroup="US_Data_Centers_Dataset" count="0" hidden="1"/>
    <cacheHierarchy uniqueName="[Measures].[__No measures defined]" caption="__No measures defined" measure="1" displayFolder="" count="0" hidden="1"/>
    <cacheHierarchy uniqueName="[Measures].[Count of PROVIDER_NAME]" caption="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Distinct Count of PROVIDER_NAME]" caption="Distinct 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Count of RECORD_UPDATED_DATE (Month)]" caption="Count of RECORD_UPDATED_DATE (Month)" measure="1" displayFolder="" measureGroup="US_Data_Centers_Dataset" count="0" hidden="1">
      <extLst>
        <ext xmlns:x15="http://schemas.microsoft.com/office/spreadsheetml/2010/11/main" uri="{B97F6D7D-B522-45F9-BDA1-12C45D357490}">
          <x15:cacheHierarchy aggregatedColumn="12"/>
        </ext>
      </extLst>
    </cacheHierarchy>
    <cacheHierarchy uniqueName="[Measures].[Count of ATERIO_DATACENTER_UNIQUE_ID]" caption="Count of ATERIO_DATACENTER_UNIQUE_ID" measure="1" displayFolder="" measureGroup="US_Data_Center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CORD_UPDATED_DATE]" caption="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Distinct Count of RECORD_UPDATED_DATE]" caption="Distinct 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Sum of TOT_POWER_MW]" caption="Sum of TOT_POWER_MW" measure="1" displayFolder="" measureGroup="US_Data_Centers_Dataset" count="0" hidden="1">
      <extLst>
        <ext xmlns:x15="http://schemas.microsoft.com/office/spreadsheetml/2010/11/main" uri="{B97F6D7D-B522-45F9-BDA1-12C45D357490}">
          <x15:cacheHierarchy aggregatedColumn="9"/>
        </ext>
      </extLst>
    </cacheHierarchy>
    <cacheHierarchy uniqueName="[Measures].[Sum of TOT_DATACENTER_SPACE_SQFT]" caption="Sum of TOT_DATACENTER_SPACE_SQFT" measure="1" displayFolder="" measureGroup="US_Data_Centers_Dataset" count="0" hidden="1">
      <extLst>
        <ext xmlns:x15="http://schemas.microsoft.com/office/spreadsheetml/2010/11/main" uri="{B97F6D7D-B522-45F9-BDA1-12C45D357490}">
          <x15:cacheHierarchy aggregatedColumn="8"/>
        </ext>
      </extLst>
    </cacheHierarchy>
    <cacheHierarchy uniqueName="[Measures].[Count of UPDATED_AT]" caption="Count of UPDATED_AT" measure="1" displayFolder="" measureGroup="US_Data_Centers_Dataset" count="0" hidden="1">
      <extLst>
        <ext xmlns:x15="http://schemas.microsoft.com/office/spreadsheetml/2010/11/main" uri="{B97F6D7D-B522-45F9-BDA1-12C45D357490}">
          <x15:cacheHierarchy aggregatedColumn="11"/>
        </ext>
      </extLst>
    </cacheHierarchy>
    <cacheHierarchy uniqueName="[Measures].[Max of RECORD_UPDATED_DATE]" caption="Max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US_Data_Centers_Dataset" uniqueName="[US_Data_Centers_Dataset]" caption="US_Data_Centers_Dataset"/>
  </dimensions>
  <measureGroups count="1">
    <measureGroup name="US_Data_Centers_Dataset" caption="US_Data_Center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miguelmiranda" refreshedDate="46234.376450694443" backgroundQuery="1" createdVersion="8" refreshedVersion="8" minRefreshableVersion="3" recordCount="0" supportSubquery="1" supportAdvancedDrill="1" xr:uid="{BF77B90F-23CF-4D43-A34A-7FFD35E7A5B3}">
  <cacheSource type="external" connectionId="19"/>
  <cacheFields count="1">
    <cacheField name="[US_Data_Centers_Dataset].[UPDATED_AT].[UPDATED_AT]" caption="UPDATED_AT" numFmtId="0" hierarchy="11" level="1">
      <sharedItems count="1">
        <s v="2026-07-31"/>
      </sharedItems>
    </cacheField>
  </cacheFields>
  <cacheHierarchies count="26">
    <cacheHierarchy uniqueName="[US_Data_Centers_Dataset].[ATERIO_DATACENTER_UNIQUE_ID]" caption="ATERIO_DATACENTER_UNIQUE_ID" attribute="1" defaultMemberUniqueName="[US_Data_Centers_Dataset].[ATERIO_DATACENTER_UNIQUE_ID].[All]" allUniqueName="[US_Data_Centers_Dataset].[ATERIO_DATACENTER_UNIQUE_ID].[All]" dimensionUniqueName="[US_Data_Centers_Dataset]" displayFolder="" count="0" memberValueDatatype="130" unbalanced="0"/>
    <cacheHierarchy uniqueName="[US_Data_Centers_Dataset].[DATA_CENTER_BUILDING_NAME]" caption="DATA_CENTER_BUILDING_NAME" attribute="1" defaultMemberUniqueName="[US_Data_Centers_Dataset].[DATA_CENTER_BUILDING_NAME].[All]" allUniqueName="[US_Data_Centers_Dataset].[DATA_CENTER_BUILDING_NAME].[All]" dimensionUniqueName="[US_Data_Centers_Dataset]" displayFolder="" count="0" memberValueDatatype="130" unbalanced="0"/>
    <cacheHierarchy uniqueName="[US_Data_Centers_Dataset].[DATA_CENTER_SCATTER_PLOT_NAME]" caption="DATA_CENTER_SCATTER_PLOT_NAME" attribute="1" defaultMemberUniqueName="[US_Data_Centers_Dataset].[DATA_CENTER_SCATTER_PLOT_NAME].[All]" allUniqueName="[US_Data_Centers_Dataset].[DATA_CENTER_SCATTER_PLOT_NAME].[All]" dimensionUniqueName="[US_Data_Centers_Dataset]" displayFolder="" count="0" memberValueDatatype="130" unbalanced="0"/>
    <cacheHierarchy uniqueName="[US_Data_Centers_Dataset].[PROVIDER_NAME]" caption="PROVIDER_NAME" attribute="1" defaultMemberUniqueName="[US_Data_Centers_Dataset].[PROVIDER_NAME].[All]" allUniqueName="[US_Data_Centers_Dataset].[PROVIDER_NAME].[All]" dimensionUniqueName="[US_Data_Centers_Dataset]" displayFolder="" count="0" memberValueDatatype="130" unbalanced="0"/>
    <cacheHierarchy uniqueName="[US_Data_Centers_Dataset].[DATACENTER_STAGE]" caption="DATACENTER_STAGE" attribute="1" defaultMemberUniqueName="[US_Data_Centers_Dataset].[DATACENTER_STAGE].[All]" allUniqueName="[US_Data_Centers_Dataset].[DATACENTER_STAGE].[All]" dimensionUniqueName="[US_Data_Centers_Dataset]" displayFolder="" count="0" memberValueDatatype="130" unbalanced="0"/>
    <cacheHierarchy uniqueName="[US_Data_Centers_Dataset].[STATE_CODE]" caption="STATE_CODE" attribute="1" defaultMemberUniqueName="[US_Data_Centers_Dataset].[STATE_CODE].[All]" allUniqueName="[US_Data_Centers_Dataset].[STATE_CODE].[All]" dimensionUniqueName="[US_Data_Centers_Dataset]" displayFolder="" count="0" memberValueDatatype="130" unbalanced="0"/>
    <cacheHierarchy uniqueName="[US_Data_Centers_Dataset].[STATE_NAME]" caption="STATE_NAME" attribute="1" defaultMemberUniqueName="[US_Data_Centers_Dataset].[STATE_NAME].[All]" allUniqueName="[US_Data_Centers_Dataset].[STATE_NAME].[All]" dimensionUniqueName="[US_Data_Centers_Dataset]" displayFolder="" count="0" memberValueDatatype="130" unbalanced="0"/>
    <cacheHierarchy uniqueName="[US_Data_Centers_Dataset].[TOT_FACILITY_SPACE_SQFT]" caption="TOT_FACILITY_SPACE_SQFT" attribute="1" defaultMemberUniqueName="[US_Data_Centers_Dataset].[TOT_FACILITY_SPACE_SQFT].[All]" allUniqueName="[US_Data_Centers_Dataset].[TOT_FACILITY_SPACE_SQFT].[All]" dimensionUniqueName="[US_Data_Centers_Dataset]" displayFolder="" count="0" memberValueDatatype="20" unbalanced="0"/>
    <cacheHierarchy uniqueName="[US_Data_Centers_Dataset].[TOT_DATACENTER_SPACE_SQFT]" caption="TOT_DATACENTER_SPACE_SQFT" attribute="1" defaultMemberUniqueName="[US_Data_Centers_Dataset].[TOT_DATACENTER_SPACE_SQFT].[All]" allUniqueName="[US_Data_Centers_Dataset].[TOT_DATACENTER_SPACE_SQFT].[All]" dimensionUniqueName="[US_Data_Centers_Dataset]" displayFolder="" count="0" memberValueDatatype="20" unbalanced="0"/>
    <cacheHierarchy uniqueName="[US_Data_Centers_Dataset].[TOT_POWER_MW]" caption="TOT_POWER_MW" attribute="1" defaultMemberUniqueName="[US_Data_Centers_Dataset].[TOT_POWER_MW].[All]" allUniqueName="[US_Data_Centers_Dataset].[TOT_POWER_MW].[All]" dimensionUniqueName="[US_Data_Centers_Dataset]" displayFolder="" count="0" memberValueDatatype="5" unbalanced="0"/>
    <cacheHierarchy uniqueName="[US_Data_Centers_Dataset].[RECORD_UPDATED_DATE]" caption="RECORD_UPDATED_DATE" attribute="1" time="1" defaultMemberUniqueName="[US_Data_Centers_Dataset].[RECORD_UPDATED_DATE].[All]" allUniqueName="[US_Data_Centers_Dataset].[RECORD_UPDATED_DATE].[All]" dimensionUniqueName="[US_Data_Centers_Dataset]" displayFolder="" count="0" memberValueDatatype="7" unbalanced="0"/>
    <cacheHierarchy uniqueName="[US_Data_Centers_Dataset].[UPDATED_AT]" caption="UPDATED_AT" attribute="1" defaultMemberUniqueName="[US_Data_Centers_Dataset].[UPDATED_AT].[All]" allUniqueName="[US_Data_Centers_Dataset].[UPDATED_AT].[All]" dimensionUniqueName="[US_Data_Centers_Dataset]" displayFolder="" count="2" memberValueDatatype="130" unbalanced="0">
      <fieldsUsage count="2">
        <fieldUsage x="-1"/>
        <fieldUsage x="0"/>
      </fieldsUsage>
    </cacheHierarchy>
    <cacheHierarchy uniqueName="[US_Data_Centers_Dataset].[RECORD_UPDATED_DATE (Month)]" caption="RECORD_UPDATED_DATE (Month)" attribute="1" defaultMemberUniqueName="[US_Data_Centers_Dataset].[RECORD_UPDATED_DATE (Month)].[All]" allUniqueName="[US_Data_Centers_Dataset].[RECORD_UPDATED_DATE (Month)].[All]" dimensionUniqueName="[US_Data_Centers_Dataset]" displayFolder="" count="0" memberValueDatatype="130" unbalanced="0"/>
    <cacheHierarchy uniqueName="[US_Data_Centers_Dataset].[RECORD_UPDATED_DATE (Month Index)]" caption="RECORD_UPDATED_DATE (Month Index)" attribute="1" defaultMemberUniqueName="[US_Data_Centers_Dataset].[RECORD_UPDATED_DATE (Month Index)].[All]" allUniqueName="[US_Data_Centers_Dataset].[RECORD_UPDATED_DATE (Month Index)].[All]" dimensionUniqueName="[US_Data_Centers_Dataset]" displayFolder="" count="0" memberValueDatatype="20" unbalanced="0" hidden="1"/>
    <cacheHierarchy uniqueName="[Measures].[__XL_Count US_Data_Centers_Dataset]" caption="__XL_Count US_Data_Centers_Dataset" measure="1" displayFolder="" measureGroup="US_Data_Centers_Dataset" count="0" hidden="1"/>
    <cacheHierarchy uniqueName="[Measures].[__No measures defined]" caption="__No measures defined" measure="1" displayFolder="" count="0" hidden="1"/>
    <cacheHierarchy uniqueName="[Measures].[Count of PROVIDER_NAME]" caption="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Distinct Count of PROVIDER_NAME]" caption="Distinct 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Count of RECORD_UPDATED_DATE (Month)]" caption="Count of RECORD_UPDATED_DATE (Month)" measure="1" displayFolder="" measureGroup="US_Data_Centers_Dataset" count="0" hidden="1">
      <extLst>
        <ext xmlns:x15="http://schemas.microsoft.com/office/spreadsheetml/2010/11/main" uri="{B97F6D7D-B522-45F9-BDA1-12C45D357490}">
          <x15:cacheHierarchy aggregatedColumn="12"/>
        </ext>
      </extLst>
    </cacheHierarchy>
    <cacheHierarchy uniqueName="[Measures].[Count of ATERIO_DATACENTER_UNIQUE_ID]" caption="Count of ATERIO_DATACENTER_UNIQUE_ID" measure="1" displayFolder="" measureGroup="US_Data_Centers_Dataset" count="0" hidden="1">
      <extLst>
        <ext xmlns:x15="http://schemas.microsoft.com/office/spreadsheetml/2010/11/main" uri="{B97F6D7D-B522-45F9-BDA1-12C45D357490}">
          <x15:cacheHierarchy aggregatedColumn="0"/>
        </ext>
      </extLst>
    </cacheHierarchy>
    <cacheHierarchy uniqueName="[Measures].[Count of RECORD_UPDATED_DATE]" caption="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Distinct Count of RECORD_UPDATED_DATE]" caption="Distinct 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Sum of TOT_POWER_MW]" caption="Sum of TOT_POWER_MW" measure="1" displayFolder="" measureGroup="US_Data_Centers_Dataset" count="0" hidden="1">
      <extLst>
        <ext xmlns:x15="http://schemas.microsoft.com/office/spreadsheetml/2010/11/main" uri="{B97F6D7D-B522-45F9-BDA1-12C45D357490}">
          <x15:cacheHierarchy aggregatedColumn="9"/>
        </ext>
      </extLst>
    </cacheHierarchy>
    <cacheHierarchy uniqueName="[Measures].[Sum of TOT_DATACENTER_SPACE_SQFT]" caption="Sum of TOT_DATACENTER_SPACE_SQFT" measure="1" displayFolder="" measureGroup="US_Data_Centers_Dataset" count="0" hidden="1">
      <extLst>
        <ext xmlns:x15="http://schemas.microsoft.com/office/spreadsheetml/2010/11/main" uri="{B97F6D7D-B522-45F9-BDA1-12C45D357490}">
          <x15:cacheHierarchy aggregatedColumn="8"/>
        </ext>
      </extLst>
    </cacheHierarchy>
    <cacheHierarchy uniqueName="[Measures].[Count of UPDATED_AT]" caption="Count of UPDATED_AT" measure="1" displayFolder="" measureGroup="US_Data_Centers_Dataset" count="0" hidden="1">
      <extLst>
        <ext xmlns:x15="http://schemas.microsoft.com/office/spreadsheetml/2010/11/main" uri="{B97F6D7D-B522-45F9-BDA1-12C45D357490}">
          <x15:cacheHierarchy aggregatedColumn="11"/>
        </ext>
      </extLst>
    </cacheHierarchy>
    <cacheHierarchy uniqueName="[Measures].[Max of RECORD_UPDATED_DATE]" caption="Max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US_Data_Centers_Dataset" uniqueName="[US_Data_Centers_Dataset]" caption="US_Data_Centers_Dataset"/>
  </dimensions>
  <measureGroups count="1">
    <measureGroup name="US_Data_Centers_Dataset" caption="US_Data_Center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ismiguelmiranda" refreshedDate="46234.376451620374" backgroundQuery="1" createdVersion="8" refreshedVersion="8" minRefreshableVersion="3" recordCount="0" supportSubquery="1" supportAdvancedDrill="1" xr:uid="{BE7C7F84-1B8D-4175-8D61-28246B2BC408}">
  <cacheSource type="external" connectionId="19"/>
  <cacheFields count="3">
    <cacheField name="[Measures].[Distinct Count of RECORD_UPDATED_DATE]" caption="Distinct Count of RECORD_UPDATED_DATE" numFmtId="0" hierarchy="21" level="32767"/>
    <cacheField name="[US_Data_Centers_Dataset].[DATACENTER_STAGE].[DATACENTER_STAGE]" caption="DATACENTER_STAGE" numFmtId="0" hierarchy="4" level="1">
      <sharedItems count="6">
        <s v="Active"/>
        <s v="Announcement"/>
        <s v="Cancelled"/>
        <s v="Construction"/>
        <s v="Delayed"/>
        <s v="Not Approved/Withdrawn"/>
      </sharedItems>
    </cacheField>
    <cacheField name="[Measures].[Max of RECORD_UPDATED_DATE]" caption="Max of RECORD_UPDATED_DATE" numFmtId="0" hierarchy="25" level="32767"/>
  </cacheFields>
  <cacheHierarchies count="26">
    <cacheHierarchy uniqueName="[US_Data_Centers_Dataset].[ATERIO_DATACENTER_UNIQUE_ID]" caption="ATERIO_DATACENTER_UNIQUE_ID" attribute="1" defaultMemberUniqueName="[US_Data_Centers_Dataset].[ATERIO_DATACENTER_UNIQUE_ID].[All]" allUniqueName="[US_Data_Centers_Dataset].[ATERIO_DATACENTER_UNIQUE_ID].[All]" dimensionUniqueName="[US_Data_Centers_Dataset]" displayFolder="" count="0" memberValueDatatype="130" unbalanced="0"/>
    <cacheHierarchy uniqueName="[US_Data_Centers_Dataset].[DATA_CENTER_BUILDING_NAME]" caption="DATA_CENTER_BUILDING_NAME" attribute="1" defaultMemberUniqueName="[US_Data_Centers_Dataset].[DATA_CENTER_BUILDING_NAME].[All]" allUniqueName="[US_Data_Centers_Dataset].[DATA_CENTER_BUILDING_NAME].[All]" dimensionUniqueName="[US_Data_Centers_Dataset]" displayFolder="" count="0" memberValueDatatype="130" unbalanced="0"/>
    <cacheHierarchy uniqueName="[US_Data_Centers_Dataset].[DATA_CENTER_SCATTER_PLOT_NAME]" caption="DATA_CENTER_SCATTER_PLOT_NAME" attribute="1" defaultMemberUniqueName="[US_Data_Centers_Dataset].[DATA_CENTER_SCATTER_PLOT_NAME].[All]" allUniqueName="[US_Data_Centers_Dataset].[DATA_CENTER_SCATTER_PLOT_NAME].[All]" dimensionUniqueName="[US_Data_Centers_Dataset]" displayFolder="" count="0" memberValueDatatype="130" unbalanced="0"/>
    <cacheHierarchy uniqueName="[US_Data_Centers_Dataset].[PROVIDER_NAME]" caption="PROVIDER_NAME" attribute="1" defaultMemberUniqueName="[US_Data_Centers_Dataset].[PROVIDER_NAME].[All]" allUniqueName="[US_Data_Centers_Dataset].[PROVIDER_NAME].[All]" dimensionUniqueName="[US_Data_Centers_Dataset]" displayFolder="" count="0" memberValueDatatype="130" unbalanced="0"/>
    <cacheHierarchy uniqueName="[US_Data_Centers_Dataset].[DATACENTER_STAGE]" caption="DATACENTER_STAGE" attribute="1" defaultMemberUniqueName="[US_Data_Centers_Dataset].[DATACENTER_STAGE].[All]" allUniqueName="[US_Data_Centers_Dataset].[DATACENTER_STAGE].[All]" dimensionUniqueName="[US_Data_Centers_Dataset]" displayFolder="" count="2" memberValueDatatype="130" unbalanced="0">
      <fieldsUsage count="2">
        <fieldUsage x="-1"/>
        <fieldUsage x="1"/>
      </fieldsUsage>
    </cacheHierarchy>
    <cacheHierarchy uniqueName="[US_Data_Centers_Dataset].[STATE_CODE]" caption="STATE_CODE" attribute="1" defaultMemberUniqueName="[US_Data_Centers_Dataset].[STATE_CODE].[All]" allUniqueName="[US_Data_Centers_Dataset].[STATE_CODE].[All]" dimensionUniqueName="[US_Data_Centers_Dataset]" displayFolder="" count="0" memberValueDatatype="130" unbalanced="0"/>
    <cacheHierarchy uniqueName="[US_Data_Centers_Dataset].[STATE_NAME]" caption="STATE_NAME" attribute="1" defaultMemberUniqueName="[US_Data_Centers_Dataset].[STATE_NAME].[All]" allUniqueName="[US_Data_Centers_Dataset].[STATE_NAME].[All]" dimensionUniqueName="[US_Data_Centers_Dataset]" displayFolder="" count="0" memberValueDatatype="130" unbalanced="0"/>
    <cacheHierarchy uniqueName="[US_Data_Centers_Dataset].[TOT_FACILITY_SPACE_SQFT]" caption="TOT_FACILITY_SPACE_SQFT" attribute="1" defaultMemberUniqueName="[US_Data_Centers_Dataset].[TOT_FACILITY_SPACE_SQFT].[All]" allUniqueName="[US_Data_Centers_Dataset].[TOT_FACILITY_SPACE_SQFT].[All]" dimensionUniqueName="[US_Data_Centers_Dataset]" displayFolder="" count="0" memberValueDatatype="20" unbalanced="0"/>
    <cacheHierarchy uniqueName="[US_Data_Centers_Dataset].[TOT_DATACENTER_SPACE_SQFT]" caption="TOT_DATACENTER_SPACE_SQFT" attribute="1" defaultMemberUniqueName="[US_Data_Centers_Dataset].[TOT_DATACENTER_SPACE_SQFT].[All]" allUniqueName="[US_Data_Centers_Dataset].[TOT_DATACENTER_SPACE_SQFT].[All]" dimensionUniqueName="[US_Data_Centers_Dataset]" displayFolder="" count="0" memberValueDatatype="20" unbalanced="0"/>
    <cacheHierarchy uniqueName="[US_Data_Centers_Dataset].[TOT_POWER_MW]" caption="TOT_POWER_MW" attribute="1" defaultMemberUniqueName="[US_Data_Centers_Dataset].[TOT_POWER_MW].[All]" allUniqueName="[US_Data_Centers_Dataset].[TOT_POWER_MW].[All]" dimensionUniqueName="[US_Data_Centers_Dataset]" displayFolder="" count="0" memberValueDatatype="5" unbalanced="0"/>
    <cacheHierarchy uniqueName="[US_Data_Centers_Dataset].[RECORD_UPDATED_DATE]" caption="RECORD_UPDATED_DATE" attribute="1" time="1" defaultMemberUniqueName="[US_Data_Centers_Dataset].[RECORD_UPDATED_DATE].[All]" allUniqueName="[US_Data_Centers_Dataset].[RECORD_UPDATED_DATE].[All]" dimensionUniqueName="[US_Data_Centers_Dataset]" displayFolder="" count="0" memberValueDatatype="7" unbalanced="0"/>
    <cacheHierarchy uniqueName="[US_Data_Centers_Dataset].[UPDATED_AT]" caption="UPDATED_AT" attribute="1" defaultMemberUniqueName="[US_Data_Centers_Dataset].[UPDATED_AT].[All]" allUniqueName="[US_Data_Centers_Dataset].[UPDATED_AT].[All]" dimensionUniqueName="[US_Data_Centers_Dataset]" displayFolder="" count="0" memberValueDatatype="130" unbalanced="0"/>
    <cacheHierarchy uniqueName="[US_Data_Centers_Dataset].[RECORD_UPDATED_DATE (Month)]" caption="RECORD_UPDATED_DATE (Month)" attribute="1" defaultMemberUniqueName="[US_Data_Centers_Dataset].[RECORD_UPDATED_DATE (Month)].[All]" allUniqueName="[US_Data_Centers_Dataset].[RECORD_UPDATED_DATE (Month)].[All]" dimensionUniqueName="[US_Data_Centers_Dataset]" displayFolder="" count="0" memberValueDatatype="130" unbalanced="0"/>
    <cacheHierarchy uniqueName="[US_Data_Centers_Dataset].[RECORD_UPDATED_DATE (Month Index)]" caption="RECORD_UPDATED_DATE (Month Index)" attribute="1" defaultMemberUniqueName="[US_Data_Centers_Dataset].[RECORD_UPDATED_DATE (Month Index)].[All]" allUniqueName="[US_Data_Centers_Dataset].[RECORD_UPDATED_DATE (Month Index)].[All]" dimensionUniqueName="[US_Data_Centers_Dataset]" displayFolder="" count="0" memberValueDatatype="20" unbalanced="0" hidden="1"/>
    <cacheHierarchy uniqueName="[Measures].[__XL_Count US_Data_Centers_Dataset]" caption="__XL_Count US_Data_Centers_Dataset" measure="1" displayFolder="" measureGroup="US_Data_Centers_Dataset" count="0" hidden="1"/>
    <cacheHierarchy uniqueName="[Measures].[__No measures defined]" caption="__No measures defined" measure="1" displayFolder="" count="0" hidden="1"/>
    <cacheHierarchy uniqueName="[Measures].[Count of PROVIDER_NAME]" caption="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Distinct Count of PROVIDER_NAME]" caption="Distinct Count of PROVIDER_NAME" measure="1" displayFolder="" measureGroup="US_Data_Centers_Dataset" count="0" hidden="1">
      <extLst>
        <ext xmlns:x15="http://schemas.microsoft.com/office/spreadsheetml/2010/11/main" uri="{B97F6D7D-B522-45F9-BDA1-12C45D357490}">
          <x15:cacheHierarchy aggregatedColumn="3"/>
        </ext>
      </extLst>
    </cacheHierarchy>
    <cacheHierarchy uniqueName="[Measures].[Count of RECORD_UPDATED_DATE (Month)]" caption="Count of RECORD_UPDATED_DATE (Month)" measure="1" displayFolder="" measureGroup="US_Data_Centers_Dataset" count="0" hidden="1">
      <extLst>
        <ext xmlns:x15="http://schemas.microsoft.com/office/spreadsheetml/2010/11/main" uri="{B97F6D7D-B522-45F9-BDA1-12C45D357490}">
          <x15:cacheHierarchy aggregatedColumn="12"/>
        </ext>
      </extLst>
    </cacheHierarchy>
    <cacheHierarchy uniqueName="[Measures].[Count of ATERIO_DATACENTER_UNIQUE_ID]" caption="Count of ATERIO_DATACENTER_UNIQUE_ID" measure="1" displayFolder="" measureGroup="US_Data_Centers_Dataset" count="0" hidden="1">
      <extLst>
        <ext xmlns:x15="http://schemas.microsoft.com/office/spreadsheetml/2010/11/main" uri="{B97F6D7D-B522-45F9-BDA1-12C45D357490}">
          <x15:cacheHierarchy aggregatedColumn="0"/>
        </ext>
      </extLst>
    </cacheHierarchy>
    <cacheHierarchy uniqueName="[Measures].[Count of RECORD_UPDATED_DATE]" caption="Count of RECORD_UPDATED_DATE" measure="1" displayFolder="" measureGroup="US_Data_Centers_Dataset" count="0" hidden="1">
      <extLst>
        <ext xmlns:x15="http://schemas.microsoft.com/office/spreadsheetml/2010/11/main" uri="{B97F6D7D-B522-45F9-BDA1-12C45D357490}">
          <x15:cacheHierarchy aggregatedColumn="10"/>
        </ext>
      </extLst>
    </cacheHierarchy>
    <cacheHierarchy uniqueName="[Measures].[Distinct Count of RECORD_UPDATED_DATE]" caption="Distinct Count of RECORD_UPDATED_DATE" measure="1" displayFolder="" measureGroup="US_Data_Centers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OT_POWER_MW]" caption="Sum of TOT_POWER_MW" measure="1" displayFolder="" measureGroup="US_Data_Centers_Dataset" count="0" hidden="1">
      <extLst>
        <ext xmlns:x15="http://schemas.microsoft.com/office/spreadsheetml/2010/11/main" uri="{B97F6D7D-B522-45F9-BDA1-12C45D357490}">
          <x15:cacheHierarchy aggregatedColumn="9"/>
        </ext>
      </extLst>
    </cacheHierarchy>
    <cacheHierarchy uniqueName="[Measures].[Sum of TOT_DATACENTER_SPACE_SQFT]" caption="Sum of TOT_DATACENTER_SPACE_SQFT" measure="1" displayFolder="" measureGroup="US_Data_Centers_Dataset" count="0" hidden="1">
      <extLst>
        <ext xmlns:x15="http://schemas.microsoft.com/office/spreadsheetml/2010/11/main" uri="{B97F6D7D-B522-45F9-BDA1-12C45D357490}">
          <x15:cacheHierarchy aggregatedColumn="8"/>
        </ext>
      </extLst>
    </cacheHierarchy>
    <cacheHierarchy uniqueName="[Measures].[Count of UPDATED_AT]" caption="Count of UPDATED_AT" measure="1" displayFolder="" measureGroup="US_Data_Centers_Dataset" count="0" hidden="1">
      <extLst>
        <ext xmlns:x15="http://schemas.microsoft.com/office/spreadsheetml/2010/11/main" uri="{B97F6D7D-B522-45F9-BDA1-12C45D357490}">
          <x15:cacheHierarchy aggregatedColumn="11"/>
        </ext>
      </extLst>
    </cacheHierarchy>
    <cacheHierarchy uniqueName="[Measures].[Max of RECORD_UPDATED_DATE]" caption="Max of RECORD_UPDATED_DATE" measure="1" displayFolder="" measureGroup="US_Data_Centers_Dataset"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US_Data_Centers_Dataset" uniqueName="[US_Data_Centers_Dataset]" caption="US_Data_Centers_Dataset"/>
  </dimensions>
  <measureGroups count="1">
    <measureGroup name="US_Data_Centers_Dataset" caption="US_Data_Center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miguelmiranda" refreshedDate="46234.376451620374" createdVersion="8" refreshedVersion="8" minRefreshableVersion="3" recordCount="58" xr:uid="{FC06783F-E67C-43AB-9AE9-A24097EA5C3B}">
  <cacheSource type="worksheet">
    <worksheetSource name="Balancing_Authorities_vs_US_Data_Centers"/>
  </cacheSource>
  <cacheFields count="9">
    <cacheField name="BAL_AUTH_SUBREGION_CODE" numFmtId="0">
      <sharedItems count="58">
        <s v="SDGE"/>
        <s v="SCE"/>
        <s v="PGAE"/>
        <s v="COAS"/>
        <s v="EAST"/>
        <s v="SCEN"/>
        <s v="NRTH"/>
        <s v="FWES"/>
        <s v="SOUT"/>
        <s v="NCEN"/>
        <s v="4006"/>
        <s v="4004"/>
        <s v="4002"/>
        <s v="4001"/>
        <s v="4005"/>
        <s v="4003"/>
        <s v="4007"/>
        <s v="4008"/>
        <s v="0035"/>
        <s v="0001"/>
        <s v="0006"/>
        <s v="0027"/>
        <s v="8910"/>
        <s v="ZONK"/>
        <s v="ZONB"/>
        <s v="ZONA"/>
        <s v="ZONJ"/>
        <s v="ZONH &amp; ZONI"/>
        <s v="ZONG"/>
        <s v="ZONF"/>
        <s v="AE"/>
        <s v="DOM"/>
        <s v="PEP"/>
        <s v="DAY"/>
        <s v="CE"/>
        <s v="RECO"/>
        <s v="PS"/>
        <s v="AEP"/>
        <s v="EKPC"/>
        <s v="DPL"/>
        <s v="BC"/>
        <s v="PL"/>
        <s v="DEOK"/>
        <s v="ME"/>
        <s v="DUQ"/>
        <s v="PE"/>
        <s v="PN"/>
        <s v="ATSI"/>
        <s v="AP"/>
        <s v="LES"/>
        <s v="GRDA"/>
        <s v="INDN"/>
        <s v="MPS"/>
        <s v="OPPD"/>
        <s v="SPRM"/>
        <s v="OKGE"/>
        <s v="SPS"/>
        <s v="WR"/>
      </sharedItems>
    </cacheField>
    <cacheField name="BAL_AUTH_SUBREGION_NAME" numFmtId="0">
      <sharedItems count="58">
        <s v="San Diego Gas and Electric - CISO"/>
        <s v="Southern California Edison - CISO"/>
        <s v="Pacific Gas and Electric"/>
        <s v="ERCO - Coast"/>
        <s v="ERCO - East"/>
        <s v="ERCO - South Central"/>
        <s v="ERCO - North"/>
        <s v="ERCO - Far West"/>
        <s v="ERCO - South"/>
        <s v="ERCO - North Central"/>
        <s v="ISNE - Southeast Mass."/>
        <s v="ISNE - Connecticut"/>
        <s v="ISNE - New Hampshire"/>
        <s v="ISNE - Maine"/>
        <s v="ISNE - Rhode Island"/>
        <s v="ISNE - Vermont"/>
        <s v="ISNE - Western/Central Mass."/>
        <s v="ISNE - Northeast Mass."/>
        <s v="Zones 3 and 5 - MISO"/>
        <s v="Zone 1 - MISO"/>
        <s v="Zone 6 - MISO"/>
        <s v="Zones 2 and 7 - MISO"/>
        <s v="Zones 8, 9 and 10 - MISO"/>
        <s v="Long Island - NYIS"/>
        <s v="Genesee - NYIS"/>
        <s v="West - NYIS"/>
        <s v="New York City - NYIS"/>
        <s v="Millwood &amp; Dunwoodie - NYIS"/>
        <s v="Hudson Valley - NYIS"/>
        <s v="Capital - NYIS"/>
        <s v="Atlantic Electric zone - PJM"/>
        <s v="Dominion Virginia Power zone - PJM"/>
        <s v="Potomac Electric Power zone - PJM"/>
        <s v="Dayton Power null zone - PJM"/>
        <s v="Commonwealth Edison zone - PJM"/>
        <s v="Rockland Electric (East) zone - PJM"/>
        <s v="Public Service Electric &amp; Gas of New Jersey zone - PJM"/>
        <s v="American Electric Power zone - PJM"/>
        <s v="East Kentucky Power Cooperative zone - PJM"/>
        <s v="Delmarva Power null zone - PJM"/>
        <s v="Baltimore Gas null zone - PJM"/>
        <s v="Pennsylvania Power zone - PJM"/>
        <s v="Duke Energy Ohio/Kentucky zone  - PJM"/>
        <s v="Metropolitan Edison zone - PJM"/>
        <s v="Duquesne Lighting Company zone - PJM"/>
        <s v="PECO Energy zone - PJM"/>
        <s v="Pennsylvania Electric zone - PJM"/>
        <s v="American Transmission Systems, Inc. zone - PJM"/>
        <s v="Allegheny Power zone - PJM"/>
        <s v="Lincoln Electric System - SWPP"/>
        <s v="Grand River Dam Authority - SWPP"/>
        <s v="Independence Power - SWPP"/>
        <s v="KCP&amp;L Greater Missouri Operations - SWPP"/>
        <s v="Omaha Public Power District - SWPP"/>
        <s v="City of Springfield - SWPP"/>
        <s v="Oklahoma Gas and Electric Co. - SWPP"/>
        <s v="Southwestern Public Service Company - SWPP"/>
        <s v="Westar Energy - SWPP"/>
      </sharedItems>
    </cacheField>
    <cacheField name="BAL_AUTH_ABBR" numFmtId="0">
      <sharedItems count="12">
        <s v="CISO"/>
        <s v="ERCO"/>
        <s v="ISNE"/>
        <s v="MISO"/>
        <s v="NYIS"/>
        <s v="PJM"/>
        <s v="SWPP"/>
        <s v="CAISO" u="1"/>
        <s v="ERCOT" u="1"/>
        <s v="ISO-NE" u="1"/>
        <s v="NYISO" u="1"/>
        <s v="SPP" u="1"/>
      </sharedItems>
    </cacheField>
    <cacheField name="BAL_AUTH_NAME" numFmtId="0">
      <sharedItems count="12">
        <s v="California Independent System Operator"/>
        <s v="Electric Reliability Council of Texas"/>
        <s v="ISO New England"/>
        <s v="Midcontinent Independent System Operator"/>
        <s v="New York Independent System Operator"/>
        <s v="PJM Interconnection"/>
        <s v="Southwest Power Pool"/>
        <s v="Electric Reliability Council of Texas, Inc." u="1"/>
        <s v="ISO New England Inc." u="1"/>
        <s v="Midcontinent Independent Transmission System Operator, Inc." u="1"/>
        <s v="PJM Interconnection, LLC" u="1"/>
        <s v="Independent System Operator - New England" u="1"/>
      </sharedItems>
    </cacheField>
    <cacheField name="TOT_ENERGY_DEMAND_BA_MW" numFmtId="0">
      <sharedItems containsSemiMixedTypes="0" containsString="0" containsNumber="1" minValue="172.04166666666666" maxValue="27251.75"/>
    </cacheField>
    <cacheField name="QTY_DATA_CENTERS" numFmtId="0">
      <sharedItems containsSemiMixedTypes="0" containsString="0" containsNumber="1" containsInteger="1" minValue="1" maxValue="332"/>
    </cacheField>
    <cacheField name="TOT_POWER_CAPACITY_MW" numFmtId="0">
      <sharedItems containsString="0" containsBlank="1" containsNumber="1" minValue="2.25" maxValue="11603.472082828275"/>
    </cacheField>
    <cacheField name="UPDATED_AT" numFmtId="0">
      <sharedItems/>
    </cacheField>
    <cacheField name="PCT_COVERAGE_CAPACITY" numFmtId="0" formula="TOT_POWER_CAPACITY_MW/TOT_ENERGY_DEMAND_BA_MW" databaseField="0"/>
  </cacheFields>
  <extLst>
    <ext xmlns:x14="http://schemas.microsoft.com/office/spreadsheetml/2009/9/main" uri="{725AE2AE-9491-48be-B2B4-4EB974FC3084}">
      <x14:pivotCacheDefinition pivotCacheId="979592578"/>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miguelmiranda" refreshedDate="46234.376452083336" createdVersion="8" refreshedVersion="8" minRefreshableVersion="3" recordCount="7491" xr:uid="{CD954A12-2EC0-46F4-AB6F-A77E1E63098A}">
  <cacheSource type="worksheet">
    <worksheetSource name="US_Data_Centers_Dataset"/>
  </cacheSource>
  <cacheFields count="12">
    <cacheField name="ATERIO_DATACENTER_UNIQUE_ID" numFmtId="0">
      <sharedItems/>
    </cacheField>
    <cacheField name="DATA_CENTER_BUILDING_NAME" numFmtId="0">
      <sharedItems/>
    </cacheField>
    <cacheField name="DATA_CENTER_SCATTER_PLOT_NAME" numFmtId="0">
      <sharedItems/>
    </cacheField>
    <cacheField name="PROVIDER_NAME" numFmtId="0">
      <sharedItems count="432">
        <s v="Apple Inc."/>
        <s v="Company Not Disclosed"/>
        <s v="IT Solutions Group"/>
        <s v="EdgePresence"/>
        <s v="Atlantic.net"/>
        <s v="Iron Rails Data Centers"/>
        <s v="Centeris"/>
        <s v="NorthPoint Development"/>
        <s v="Bitdeer"/>
        <s v="Global[X]Digital"/>
        <s v="Greenidge Generation Holdings Inc"/>
        <s v="JPMorganChase"/>
        <s v="Riot Platforms, Inc."/>
        <s v="Sungard Availability Services"/>
        <s v="Ardent Data Centers"/>
        <s v="Black Chamber"/>
        <s v="Bluebird Data Centers"/>
        <s v="Carter Funds"/>
        <s v="Chirisa Technology Parks"/>
        <s v="CloudHQ"/>
        <s v="Core Scientific"/>
        <s v="Corscale"/>
        <s v="Crusoe"/>
        <s v="Dakota Carrier Network"/>
        <s v="Data Holdings (Stack 41)"/>
        <s v="DataNovaX"/>
        <s v="DataOne"/>
        <s v="Dataprana"/>
        <s v="Digital Crossroad"/>
        <s v="Disney"/>
        <s v="Edge Centers"/>
        <s v="Edgecore"/>
        <s v="FirstDigital Telecom"/>
        <s v="H5 Colo"/>
        <s v="Hut8"/>
        <s v="HyperScale Data"/>
        <s v="IonQ, Inc."/>
        <s v="Lancium"/>
        <s v="Windstream"/>
        <s v="Oppidan Connect"/>
        <s v="Patmos"/>
        <s v="Pinnacle"/>
        <s v="NTT Global Data Centers"/>
        <s v="TECfusions"/>
        <s v="Thrive"/>
        <s v="123NET"/>
        <s v="1547 Critical Systems Realty"/>
        <s v="1623 Farnam, LLC"/>
        <s v="24Shells Inc"/>
        <s v="365 Data Centers"/>
        <s v="Acehost Data Centers"/>
        <s v="Aligned Data Centers"/>
        <s v="Alpha Technologies Global"/>
        <s v="American Tower"/>
        <s v="Applied Digital"/>
        <s v="Aptum Technologies"/>
        <s v="Involta/Ark"/>
        <s v="Ascent Data"/>
        <s v="Aureon"/>
        <s v="Aventus Data Centers"/>
        <s v="Amazon AWS"/>
        <s v="Microsoft"/>
        <s v="bigbyte.cc"/>
        <s v="Binary Net"/>
        <s v="Carroll-Net, Inc."/>
        <s v="Cascade Divide Data Centers"/>
        <s v="Centersquare"/>
        <s v="Centra Digital "/>
        <s v="CentriLogic"/>
        <s v="Cerebras"/>
        <s v="Charlotte Colocation Center"/>
        <s v="Citynet"/>
        <s v="Cloudsmart"/>
        <s v="Cogent Communications"/>
        <s v="ColoBarn"/>
        <s v="Colocation America"/>
        <s v="Colocation Northwest"/>
        <s v="ColoCrossing"/>
        <s v="Cologix"/>
        <s v="Colovore, LLC"/>
        <s v="Comarch ICT"/>
        <s v="Compass Datacenters"/>
        <s v="COPT Data Center"/>
        <s v="CoreSite"/>
        <s v="CoreWeave"/>
        <s v="C Spire"/>
        <s v="CyrusOne"/>
        <s v="Dade2"/>
        <s v="DartPoints"/>
        <s v="DaSTOR, LLC"/>
        <s v="DataBank"/>
        <s v="DataBridge Sites"/>
        <s v="Data Canopy"/>
        <s v="Datacate, Inc"/>
        <s v="Facebook"/>
        <s v="Data Holdings Data Center"/>
        <s v="Data Journey"/>
        <s v="DataVerge"/>
        <s v="DC BLOX"/>
        <s v="DC Mining"/>
        <s v="Dedicated Solutions"/>
        <s v="DigiCo Infrastructure REIT"/>
        <s v="Digital Fortress"/>
        <s v="Digital Realty"/>
        <s v="DRFortress"/>
        <s v="Duos Technologies"/>
        <s v="Dynamic Internet"/>
        <s v="Dynascale"/>
        <s v="EdgeConnex"/>
        <s v="Edged Energy"/>
        <s v="Element Critical"/>
        <s v="Enzu"/>
        <s v="Equinix"/>
        <s v="Everstream"/>
        <s v="Evocative"/>
        <s v="ExcalTech"/>
        <s v="Expedient"/>
        <s v="FirstLight"/>
        <s v="Flexential"/>
        <s v="FOGO Solutions"/>
        <s v="Fortress Data Centers"/>
        <s v="Frontline Data Services"/>
        <s v="unWired Broadband LLC"/>
        <s v="Globalinx"/>
        <s v="Google"/>
        <s v="H5 Data Centers"/>
        <s v="Hurricane Electric"/>
        <s v="Hivelocity (Colohouse)"/>
        <s v="Hivelocity"/>
        <s v="HopOne @CherryRoad"/>
        <s v="HostDime"/>
        <s v="IBM Cloud"/>
        <s v="INOC Data Centers"/>
        <s v="Iron Mountain Data Centers"/>
        <s v="iTel Networks Inc."/>
        <s v="Keystone Nap"/>
        <s v="Liberty Center One"/>
        <s v="LightEdge"/>
        <s v="Liquid Web"/>
        <s v="LiteWire Data"/>
        <s v="Login, LLC"/>
        <s v="Lumen"/>
        <s v="Lunavi"/>
        <s v="MadeIt"/>
        <s v="Mainstream Technologies"/>
        <s v="ManagedWay"/>
        <s v="Massive Networks"/>
        <s v="MDC Data Centers"/>
        <s v="Mosaic Data Services"/>
        <s v="Mountain West Technology Networks"/>
        <s v="Nautilus Data Technologies"/>
        <s v="Netdoor"/>
        <s v="Netrality Data Centers"/>
        <s v="Netshop ISP"/>
        <s v="Neutron Colocation"/>
        <s v="Novva Data Centers"/>
        <s v="NSA"/>
        <s v="Ntirety"/>
        <s v="NYI"/>
        <s v="One Data Center America"/>
        <s v="OneNeck IT Solutions"/>
        <s v="OpenColo"/>
        <s v="Oracle"/>
        <s v="Otava"/>
        <s v="OVHCloud"/>
        <s v="PhoenixNAP"/>
        <s v="Prime Data Centers"/>
        <s v="Prov.net/IronTrust Networks"/>
        <s v="Provision Data Services"/>
        <s v="QTS Data Centers"/>
        <s v="QuadraNet"/>
        <s v="Quest Technology Management"/>
        <s v="RACK59 Data Center"/>
        <s v="Rackspace"/>
        <s v="Racksquared Data Center"/>
        <s v="RadiusDC"/>
        <s v="Roller Network"/>
        <s v="Sabey Data Centers"/>
        <s v="SBA Edge"/>
        <s v="ScaleMatrix"/>
        <s v="Segra"/>
        <s v="Sentinel Data Centers"/>
        <s v="Serverfarm"/>
        <s v="Simple Helix"/>
        <s v="Simply Bits "/>
        <s v="Skybox Datacenters"/>
        <s v="Soluna Holdings, Inc "/>
        <s v="STACK Infrastructure"/>
        <s v="Stream Data Centers"/>
        <s v="Superb Internet, A CherryRoad Company"/>
        <s v="Switch Data Centers"/>
        <s v="T5 Data Centers"/>
        <s v="Midwest Energy &amp; Communications"/>
        <s v="Technology Solutions of SC Inc"/>
        <s v="Telehouse"/>
        <s v="TeraWulf "/>
        <s v="Tesla"/>
        <s v="Thin-nology"/>
        <s v="TierPoint"/>
        <s v="Tonaquint Datacenters"/>
        <s v="TPx Communications"/>
        <s v="TRG Datacenters"/>
        <s v="Telesystem"/>
        <s v="TSR Solutions, Inc."/>
        <s v="UnitedLayer"/>
        <s v="USNX"/>
        <s v="US Secure Hosting Center"/>
        <s v="US Signal"/>
        <s v="Vantage Data Centers"/>
        <s v="Volico Data Center"/>
        <s v="Voonami, LLC"/>
        <s v="Watch Communications"/>
        <s v="WeConnect Data Center"/>
        <s v="Whitelabel IT Solutions"/>
        <s v="Yondr"/>
        <s v="xAI"/>
        <s v="Atlas Development LLC"/>
        <s v="Vint Hill Corners LLC"/>
        <s v="Headwaters Site Development LLC"/>
        <s v="LightHouse Data Centers"/>
        <s v="Active Infrastructure"/>
        <s v="Air Products"/>
        <s v="Alcove Development"/>
        <s v="Amp Z"/>
        <s v="Arconic"/>
        <s v="BaRupOn LLC"/>
        <s v="Beacon Data Centers"/>
        <s v="Beale Infrastructure"/>
        <s v="Beltline Energy, LLC"/>
        <s v="Bentaus"/>
        <s v="Bilateral Energy"/>
        <s v="Blueladder EPC Solutions Pvt Ltd"/>
        <s v="Brookfield"/>
        <s v="The Carlyle Group"/>
        <s v="Chevron"/>
        <s v="Circe Energy, LLC"/>
        <s v="Clean Cloud Energy"/>
        <s v="CleanSpark"/>
        <s v="Coatue Management"/>
        <s v="Colossus Data Center Advisors"/>
        <s v="Cosmax NBT USA"/>
        <s v="Crow Holdings"/>
        <s v="DCIP Group"/>
        <s v="DCPC - Data Center Power Company"/>
        <s v="ECL"/>
        <s v="Energy Vault"/>
        <s v="Fluidstack"/>
        <s v="Global AI"/>
        <s v="SoftBank Group"/>
        <s v="Grupo ACS"/>
        <s v="Hedgehog"/>
        <s v="HydraVault"/>
        <s v="IGNIS"/>
        <s v="Ionic Digital"/>
        <s v="Youngwoo &amp; Associates LLC"/>
        <s v="KDC Real Estate Development &amp; Investments"/>
        <s v="Keel Infrastructure"/>
        <s v="KRAMBU"/>
        <s v="Legacy Investing"/>
        <s v="MARA"/>
        <s v="Monolith"/>
        <s v="Nexus Data Centers"/>
        <s v="Nscale"/>
        <s v="O'Leary Ventures"/>
        <s v="ONMINE"/>
        <s v="OpenAI"/>
        <s v="Overwatch Capital"/>
        <s v="Pacifico Energy"/>
        <s v="Panattoni Development Company"/>
        <s v="Pacific Northwest National Laboratory"/>
        <s v="Poolside"/>
        <s v="PowerBridge"/>
        <s v="Prologis"/>
        <s v="Penzance"/>
        <s v="QumulusAI"/>
        <s v="RAEDEN"/>
        <s v="Revitalization Unlimited"/>
        <s v="Rittal GmbH &amp; Co. KG"/>
        <s v="SB Energy"/>
        <s v="Solstice Data"/>
        <s v="U.S. Space Command"/>
        <s v="STAK Energy"/>
        <s v="Starwood Capital Group"/>
        <s v="Stokes Inc"/>
        <s v="Takanock"/>
        <s v="Vermaland"/>
        <s v="Verrus Data"/>
        <s v="WEED, Inc."/>
        <s v="Ada Infrastructure"/>
        <s v="AVAIO Digital"/>
        <s v="Azio AI"/>
        <s v="Black Mountain"/>
        <s v="BluSky AI"/>
        <s v="CalEthos"/>
        <s v="Cielo Digital Infrastructure"/>
        <s v="CloudBurst Data Centers"/>
        <s v="Cloverleaf Infra"/>
        <s v="Fibernet MercuryDelta"/>
        <s v="Fundamental Data LLC"/>
        <s v="Hi-Cloud"/>
        <s v="HyperDatagrid"/>
        <s v="Z Squared Inc"/>
        <s v="Iren Ltd"/>
        <s v="Joule Capital Partners "/>
        <s v="Karis Critical"/>
        <s v="Menlo Digital"/>
        <s v="Nebius"/>
        <s v="Oasis Digital Properties"/>
        <s v="PointOne "/>
        <s v="Quantica"/>
        <s v="Rowan Digital Infrastructure"/>
        <s v="SAMX"/>
        <s v="Tachyon9 Corporation"/>
        <s v="Terra Hosting"/>
        <s v="TPA Group"/>
        <s v="5C Data Centers"/>
        <s v="Big Digital Energy, Inc."/>
        <s v="Cipher Mining"/>
        <s v="Clean Arc"/>
        <s v="Data Shelter "/>
        <s v="DIGIHOST"/>
        <s v="Diode Ventures"/>
        <s v="Galaxy"/>
        <s v="Infrakey DC Parks"/>
        <s v="Lincoln Rackhouse"/>
        <s v="Luck Stone"/>
        <s v="Metrobloks"/>
        <s v="NYDIG"/>
        <s v="Pace"/>
        <s v="PG&amp;E Data Centers"/>
        <s v="Potentia Development"/>
        <s v="Power House Data Centers"/>
        <s v="Prometheus Hyperscale"/>
        <s v="Provident Data Centers"/>
        <s v="Related Digital"/>
        <s v="SDC Capital Partners"/>
        <s v="SpotsyTechnoCampus LLC"/>
        <s v="Strata Expanse"/>
        <s v="TA Digital Group"/>
        <s v="Teton Digital"/>
        <s v="Tract"/>
        <s v="Urbacon Data Centre Solutions"/>
        <s v="ZeroC Data Centers"/>
        <s v="PNK Group USA"/>
        <s v="GIGA Data Centers"/>
        <s v="Vintage Partners"/>
        <s v="Digital Power Optimization, Inc"/>
        <s v="Form8tion Data Centers"/>
        <s v="Bit Digital"/>
        <s v="DBT Data"/>
        <s v="BorderPlex Digital Assets"/>
        <s v="Viridien"/>
        <s v="Convergent LLC"/>
        <s v="Atmosphere Data Centers"/>
        <s v="EnergiAcres"/>
        <s v="Inch &amp; Co."/>
        <s v="LS Power"/>
        <s v="Outrigger Industrial"/>
        <s v="Zydeco Development"/>
        <s v="Lex Development"/>
        <s v="TigerDC"/>
        <s v="Gigaland"/>
        <s v="Gotspace Data Partners"/>
        <s v="Green Data"/>
        <s v="Klondike Digital Infrastructure"/>
        <s v="Stronghold Power Systems Inc"/>
        <s v="TAC Data Centers"/>
        <s v="Bitfarms" u="1"/>
        <s v="AUBix" u="1"/>
        <s v="NTT Communications" u="1"/>
        <s v="Engine No 1" u="1"/>
        <s v="Bilateral Energy LLC" u="1"/>
        <s v="CloudBurst" u="1"/>
        <s v="Fundamentaldata" u="1"/>
        <s v="Potentia Inc." u="1"/>
        <s v="Heartland Developments" u="1"/>
        <s v="Sharon AI" u="1"/>
        <s v="Oppidan" u="1"/>
        <s v="Colohouse" u="1"/>
        <s v="Stack 41" u="1"/>
        <s v="Involta" u="1"/>
        <s v="910Telecom" u="1"/>
        <s v="Hunters Ridge LLC" u="1"/>
        <s v="Lincoln Property Management" u="1"/>
        <s v="Edgenex" u="1"/>
        <s v="Cloverleaf" u="1"/>
        <s v="Compass Data Centers" u="1"/>
        <s v="" u="1"/>
        <s v="Undisclosed Company" u="1"/>
        <s v="165 Halsey Street" u="1"/>
        <s v="Red Ace Capital Management " u="1"/>
        <s v="FIBERTOWN" u="1"/>
        <s v="EXA Infrastructure" u="1"/>
        <s v="HudsonIX" u="1"/>
        <s v="Epsilon Telecommunications" u="1"/>
        <s v="TurnKey Internet" u="1"/>
        <s v="Quonix" u="1"/>
        <s v="Stellar Technologies Inc." u="1"/>
        <s v="Shift Hosting" u="1"/>
        <s v="DSM" u="1"/>
        <s v="Rack Bunker Data Centers, LLC" u="1"/>
        <s v="First National Technology Solutions (FNTS)" u="1"/>
        <s v="Psychz Networks" u="1"/>
        <s v="Data Foundry" u="1"/>
        <s v="Vazata" u="1"/>
        <s v="Opus Interactive" u="1"/>
        <s v="Performive" u="1"/>
        <s v="EvoSwitch" u="1"/>
        <s v="CyberNest" u="1"/>
        <s v="Limestone Networks" u="1"/>
        <s v="NETdepot" u="1"/>
        <s v="LeaseWeb" u="1"/>
        <s v="Shatter IT" u="1"/>
        <s v="WowRack" u="1"/>
        <s v="Direct LTx" u="1"/>
        <s v="Xfernet" u="1"/>
        <s v="Zenlayer" u="1"/>
        <s v="Conscious Networks" u="1"/>
        <s v="ByteGrid" u="1"/>
        <s v="BreezeHost.io" u="1"/>
        <s v="Navegalo" u="1"/>
        <s v="NetcroHosting" u="1"/>
        <s v="Handy Networks, LLC" u="1"/>
        <s v="Cyberverse" u="1"/>
        <s v="Carrier One Inc" u="1"/>
        <s v="NFINIT" u="1"/>
        <s v="Deft" u="1"/>
        <s v="MOD Mission Critical" u="1"/>
        <s v="Cato Digital, Inc" u="1"/>
        <s v="Colo Locker - Evocative" u="1"/>
        <s v="China Telecom" u="1"/>
        <s v="Microsoft Azure" u="1"/>
      </sharedItems>
    </cacheField>
    <cacheField name="DATACENTER_STAGE" numFmtId="0">
      <sharedItems count="9">
        <s v="Active"/>
        <s v="Announcement"/>
        <s v="Cancelled"/>
        <s v="Construction"/>
        <s v="Delayed"/>
        <s v="Not Approved/Withdrawn"/>
        <s v="Land Bank" u="1"/>
        <s v="" u="1"/>
        <s v="Coming Soon" u="1"/>
      </sharedItems>
    </cacheField>
    <cacheField name="STATE_CODE" numFmtId="0">
      <sharedItems count="54">
        <s v="OR"/>
        <s v="NV"/>
        <s v="MT"/>
        <s v="AZ"/>
        <s v="IA"/>
        <s v="MO"/>
        <s v="IL"/>
        <s v="OH"/>
        <s v="GA"/>
        <s v="FL"/>
        <s v="NC"/>
        <s v="NY"/>
        <s v="VA"/>
        <s v="PA"/>
        <s v="WA"/>
        <s v="OK"/>
        <s v="TX"/>
        <s v="NJ"/>
        <s v="MA"/>
        <s v="TN"/>
        <s v="KY"/>
        <s v="CT"/>
        <s v="ND"/>
        <s v="MN"/>
        <s v="IN"/>
        <s v="CA"/>
        <s v="MI"/>
        <s v="MD"/>
        <s v="CO"/>
        <s v="NM"/>
        <s v="NE"/>
        <s v="KS"/>
        <s v="AR"/>
        <s v="WI"/>
        <s v="WV"/>
        <s v="DC"/>
        <s v="HI"/>
        <s v="WY"/>
        <s v="UT"/>
        <s v="ID"/>
        <s v="MS"/>
        <s v="ME"/>
        <s v="LA"/>
        <s v="SC"/>
        <s v="AL"/>
        <s v="DE"/>
        <s v="NH"/>
        <s v="VT"/>
        <s v="RI"/>
        <s v="SD"/>
        <s v="AK"/>
        <s v="" u="1"/>
        <s v="TBD" u="1"/>
        <s v="NA" u="1"/>
      </sharedItems>
    </cacheField>
    <cacheField name="STATE_NAME" numFmtId="0">
      <sharedItems count="52">
        <s v="Oregon"/>
        <s v="Nevada"/>
        <s v="Montana"/>
        <s v="Arizona"/>
        <s v="Iowa"/>
        <s v="Missouri"/>
        <s v="Illinois"/>
        <s v="Ohio"/>
        <s v="Georgia"/>
        <s v="Florida"/>
        <s v="North Carolina"/>
        <s v="New York"/>
        <s v="Virginia"/>
        <s v="Pennsylvania"/>
        <s v="Washington"/>
        <s v="Oklahoma"/>
        <s v="Texas"/>
        <s v="New Jersey"/>
        <s v="Massachusetts"/>
        <s v="Tennessee"/>
        <s v="Kentucky"/>
        <s v="Connecticut"/>
        <s v="North Dakota"/>
        <s v="Minnesota"/>
        <s v="Indiana"/>
        <s v="California"/>
        <s v="Michigan"/>
        <s v="Maryland"/>
        <s v="Colorado"/>
        <s v="New Mexico"/>
        <s v="Nebraska"/>
        <s v="Kansas"/>
        <s v="Arkansas"/>
        <s v="Wisconsin"/>
        <s v="West Virginia"/>
        <s v="District Of Columbia"/>
        <s v="Hawaii"/>
        <s v="Wyoming"/>
        <s v="Utah"/>
        <s v="Idaho"/>
        <s v="Mississippi"/>
        <s v="Maine"/>
        <s v="Louisiana"/>
        <s v="South Carolina"/>
        <s v="Alabama"/>
        <s v="Delaware"/>
        <s v="New Hampshire"/>
        <s v="Vermont"/>
        <s v="Rhode Island"/>
        <s v="South Dakota"/>
        <s v="Alaska"/>
        <s v="" u="1"/>
      </sharedItems>
    </cacheField>
    <cacheField name="TOT_FACILITY_SPACE_SQFT" numFmtId="0">
      <sharedItems containsString="0" containsBlank="1" containsNumber="1" containsInteger="1" minValue="160" maxValue="1580560"/>
    </cacheField>
    <cacheField name="TOT_DATACENTER_SPACE_SQFT" numFmtId="0">
      <sharedItems containsString="0" containsBlank="1" containsNumber="1" containsInteger="1" minValue="160" maxValue="2300000"/>
    </cacheField>
    <cacheField name="TOT_POWER_MW" numFmtId="0">
      <sharedItems containsString="0" containsBlank="1" containsNumber="1" minValue="1.4999999999999999E-2" maxValue="900"/>
    </cacheField>
    <cacheField name="RECORD_UPDATED_DATE" numFmtId="14">
      <sharedItems containsSemiMixedTypes="0" containsNonDate="0" containsDate="1" containsString="0" minDate="2024-08-31T00:00:00" maxDate="2026-08-01T00:00:00" count="24">
        <d v="2024-08-31T00:00:00"/>
        <d v="2025-08-31T00:00:00"/>
        <d v="2025-11-30T00:00:00"/>
        <d v="2026-06-30T00:00:00"/>
        <d v="2026-07-31T00:00:00"/>
        <d v="2026-05-31T00:00:00"/>
        <d v="2025-05-31T00:00:00"/>
        <d v="2025-02-28T00:00:00"/>
        <d v="2025-01-31T00:00:00"/>
        <d v="2026-03-31T00:00:00"/>
        <d v="2024-09-30T00:00:00"/>
        <d v="2024-10-31T00:00:00"/>
        <d v="2024-12-31T00:00:00"/>
        <d v="2025-03-31T00:00:00"/>
        <d v="2024-11-30T00:00:00"/>
        <d v="2025-06-30T00:00:00"/>
        <d v="2025-09-30T00:00:00"/>
        <d v="2026-01-31T00:00:00"/>
        <d v="2025-04-30T00:00:00"/>
        <d v="2025-10-31T00:00:00"/>
        <d v="2025-12-31T00:00:00"/>
        <d v="2025-07-31T00:00:00"/>
        <d v="2026-04-30T00:00:00"/>
        <d v="2026-02-28T00:00:00"/>
      </sharedItems>
    </cacheField>
    <cacheField name="UPDATED_AT" numFmtId="0">
      <sharedItems/>
    </cacheField>
  </cacheFields>
  <extLst>
    <ext xmlns:x14="http://schemas.microsoft.com/office/spreadsheetml/2009/9/main" uri="{725AE2AE-9491-48be-B2B4-4EB974FC3084}">
      <x14:pivotCacheDefinition pivotCacheId="204996198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miguelmiranda" refreshedDate="46234.376452546298" createdVersion="8" refreshedVersion="8" minRefreshableVersion="3" recordCount="7" xr:uid="{6E5B1F09-5DF4-4A58-A5F3-F4D6A42B664E}">
  <cacheSource type="worksheet">
    <worksheetSource name="US_30d_Comparison"/>
  </cacheSource>
  <cacheFields count="14">
    <cacheField name="DATA_CENTER_STAGE" numFmtId="0">
      <sharedItems count="7">
        <s v="Active"/>
        <s v="Announcement"/>
        <s v="Cancelled"/>
        <s v="Construction"/>
        <s v="Delayed"/>
        <s v="Land Bank"/>
        <s v="Not Approved/Withdrawn"/>
      </sharedItems>
    </cacheField>
    <cacheField name="q_current" numFmtId="0">
      <sharedItems containsSemiMixedTypes="0" containsString="0" containsNumber="1" containsInteger="1" minValue="7" maxValue="3905"/>
    </cacheField>
    <cacheField name="s_current_power_capacity_mw" numFmtId="0">
      <sharedItems containsSemiMixedTypes="0" containsString="0" containsNumber="1" minValue="391" maxValue="357584.72999999975"/>
    </cacheField>
    <cacheField name="s_current_square_footage" numFmtId="0">
      <sharedItems containsSemiMixedTypes="0" containsString="0" containsNumber="1" containsInteger="1" minValue="530800" maxValue="700591051"/>
    </cacheField>
    <cacheField name="q_30d_ago" numFmtId="0">
      <sharedItems containsSemiMixedTypes="0" containsString="0" containsNumber="1" containsInteger="1" minValue="19" maxValue="3631"/>
    </cacheField>
    <cacheField name="s_30d_ago_power_capacity_mw" numFmtId="0">
      <sharedItems containsSemiMixedTypes="0" containsString="0" containsNumber="1" minValue="1024.96" maxValue="316114.57000000036"/>
    </cacheField>
    <cacheField name="s_30d_ago_square_footage" numFmtId="0">
      <sharedItems containsSemiMixedTypes="0" containsString="0" containsNumber="1" containsInteger="1" minValue="3470800" maxValue="655804736"/>
    </cacheField>
    <cacheField name="q_delta_30d" numFmtId="0">
      <sharedItems containsSemiMixedTypes="0" containsString="0" containsNumber="1" containsInteger="1" minValue="-12" maxValue="274"/>
    </cacheField>
    <cacheField name="s_delta_30d_power_capacity_mw" numFmtId="0">
      <sharedItems containsSemiMixedTypes="0" containsString="0" containsNumber="1" minValue="-633.96" maxValue="41470.159999999392"/>
    </cacheField>
    <cacheField name="s_delta_30d_square_footage" numFmtId="0">
      <sharedItems containsSemiMixedTypes="0" containsString="0" containsNumber="1" containsInteger="1" minValue="-2940000" maxValue="44786315"/>
    </cacheField>
    <cacheField name="updated_at" numFmtId="14">
      <sharedItems containsSemiMixedTypes="0" containsNonDate="0" containsDate="1" containsString="0" minDate="2026-07-30T00:00:00" maxDate="2026-07-31T00:00:00"/>
    </cacheField>
    <cacheField name="q_pct" numFmtId="0" formula=" SUM(q_delta_30d)/SUM(q_30d_ago)" databaseField="0"/>
    <cacheField name="mw_pct" numFmtId="0" formula=" SUM(s_delta_30d_power_capacity_mw)/ SUM(s_30d_ago_power_capacity_mw)" databaseField="0"/>
    <cacheField name="sqft_pct" numFmtId="0" formula=" SUM(s_delta_30d_square_footage)/SUM(s_30d_ago_square_footage)" databaseField="0"/>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miguelmiranda" refreshedDate="46234.376454398145" createdVersion="8" refreshedVersion="8" minRefreshableVersion="3" recordCount="3417" xr:uid="{796D429D-5E0B-4FF4-A4B6-A8036124114B}">
  <cacheSource type="worksheet">
    <worksheetSource name="US_Const_Announced_Momentum"/>
  </cacheSource>
  <cacheFields count="16">
    <cacheField name="state_code" numFmtId="0">
      <sharedItems count="59">
        <s v="CA"/>
        <s v="VA"/>
        <s v="NY"/>
        <s v="AL"/>
        <s v="KY"/>
        <s v="MN"/>
        <s v="GA"/>
        <s v="IL"/>
        <s v="PA"/>
        <s v="OH"/>
        <s v="IN"/>
        <s v="WA"/>
        <s v="WI"/>
        <s v="TX"/>
        <s v="MO"/>
        <s v="NC"/>
        <s v="NV"/>
        <s v="WV"/>
        <s v="NM"/>
        <s v="IA"/>
        <s v="OK"/>
        <s v="KS"/>
        <s v="OR"/>
        <s v="FL"/>
        <s v="AZ"/>
        <s v="UT"/>
        <s v="MS"/>
        <s v="AR"/>
        <s v="MI"/>
        <s v="SC"/>
        <s v="DC"/>
        <s v="VT"/>
        <s v="NH"/>
        <s v="HI"/>
        <s v="MA"/>
        <s v="RI"/>
        <s v="AK"/>
        <s v="ME"/>
        <s v="ND"/>
        <s v="MT"/>
        <s v="SD"/>
        <s v="ID"/>
        <s v="DE"/>
        <s v="LA"/>
        <s v="MD"/>
        <s v="CT"/>
        <s v="WY"/>
        <s v="CO"/>
        <s v="NE"/>
        <s v="TN"/>
        <s v="NJ"/>
        <s v="AB" u="1"/>
        <s v="BC" u="1"/>
        <s v="MB" u="1"/>
        <s v="NB" u="1"/>
        <s v="NS" u="1"/>
        <s v="ON" u="1"/>
        <s v="QC" u="1"/>
        <s v="SK" u="1"/>
      </sharedItems>
    </cacheField>
    <cacheField name="asof_month" numFmtId="14">
      <sharedItems containsSemiMixedTypes="0" containsNonDate="0" containsDate="1" containsString="0" minDate="2021-01-31T00:00:00" maxDate="2026-08-01T00:00:00" count="67">
        <d v="2026-07-31T00:00:00"/>
        <d v="2026-05-31T00:00:00"/>
        <d v="2026-02-28T00:00:00"/>
        <d v="2026-06-30T00:00:00"/>
        <d v="2026-04-30T00:00:00"/>
        <d v="2026-03-31T00:00:00"/>
        <d v="2026-01-31T00:00:00"/>
        <d v="2025-01-31T00:00:00"/>
        <d v="2024-03-31T00:00:00"/>
        <d v="2024-02-29T00:00:00"/>
        <d v="2024-04-30T00:00:00"/>
        <d v="2024-01-31T00:00:00"/>
        <d v="2025-10-31T00:00:00"/>
        <d v="2025-08-31T00:00:00"/>
        <d v="2025-12-31T00:00:00"/>
        <d v="2025-09-30T00:00:00"/>
        <d v="2025-11-30T00:00:00"/>
        <d v="2025-07-31T00:00:00"/>
        <d v="2024-11-30T00:00:00"/>
        <d v="2025-02-28T00:00:00"/>
        <d v="2025-04-30T00:00:00"/>
        <d v="2025-05-31T00:00:00"/>
        <d v="2024-05-31T00:00:00"/>
        <d v="2025-03-31T00:00:00"/>
        <d v="2024-09-30T00:00:00"/>
        <d v="2024-12-31T00:00:00"/>
        <d v="2025-06-30T00:00:00"/>
        <d v="2024-06-30T00:00:00"/>
        <d v="2024-10-31T00:00:00"/>
        <d v="2024-08-31T00:00:00"/>
        <d v="2024-07-31T00:00:00"/>
        <d v="2023-01-31T00:00:00"/>
        <d v="2022-12-31T00:00:00"/>
        <d v="2022-10-31T00:00:00"/>
        <d v="2023-02-28T00:00:00"/>
        <d v="2022-11-30T00:00:00"/>
        <d v="2023-04-30T00:00:00"/>
        <d v="2022-09-30T00:00:00"/>
        <d v="2023-06-30T00:00:00"/>
        <d v="2023-05-31T00:00:00"/>
        <d v="2023-08-31T00:00:00"/>
        <d v="2023-07-31T00:00:00"/>
        <d v="2023-09-30T00:00:00"/>
        <d v="2023-10-31T00:00:00"/>
        <d v="2023-11-30T00:00:00"/>
        <d v="2023-12-31T00:00:00"/>
        <d v="2023-03-31T00:00:00"/>
        <d v="2022-05-31T00:00:00"/>
        <d v="2022-02-28T00:00:00"/>
        <d v="2022-04-30T00:00:00"/>
        <d v="2022-01-31T00:00:00"/>
        <d v="2022-06-30T00:00:00"/>
        <d v="2022-08-31T00:00:00"/>
        <d v="2021-01-31T00:00:00"/>
        <d v="2021-02-28T00:00:00"/>
        <d v="2021-05-31T00:00:00"/>
        <d v="2021-04-30T00:00:00"/>
        <d v="2021-03-31T00:00:00"/>
        <d v="2021-06-30T00:00:00"/>
        <d v="2021-07-31T00:00:00"/>
        <d v="2021-08-31T00:00:00"/>
        <d v="2021-09-30T00:00:00"/>
        <d v="2021-11-30T00:00:00"/>
        <d v="2021-10-31T00:00:00"/>
        <d v="2021-12-31T00:00:00"/>
        <d v="2022-03-31T00:00:00"/>
        <d v="2022-07-31T00:00:00"/>
      </sharedItems>
      <fieldGroup par="15"/>
    </cacheField>
    <cacheField name="asof_month_yyyy_mm" numFmtId="14">
      <sharedItems containsSemiMixedTypes="0" containsNonDate="0" containsDate="1" containsString="0" minDate="2021-01-01T00:00:00" maxDate="2026-07-02T00:00:00"/>
    </cacheField>
    <cacheField name="q_under_construction_facilities" numFmtId="0">
      <sharedItems containsSemiMixedTypes="0" containsString="0" containsNumber="1" containsInteger="1" minValue="0" maxValue="183"/>
    </cacheField>
    <cacheField name="s_under_construction_power_mw" numFmtId="0">
      <sharedItems containsSemiMixedTypes="0" containsString="0" containsNumber="1" minValue="0" maxValue="15116.499999999998"/>
    </cacheField>
    <cacheField name="s_under_construction_square_footage" numFmtId="0">
      <sharedItems containsSemiMixedTypes="0" containsString="0" containsNumber="1" containsInteger="1" minValue="0" maxValue="53892676"/>
    </cacheField>
    <cacheField name="q_announcements" numFmtId="0">
      <sharedItems containsSemiMixedTypes="0" containsString="0" containsNumber="1" containsInteger="1" minValue="0" maxValue="835"/>
    </cacheField>
    <cacheField name="s_announcements_power_capacity" numFmtId="0">
      <sharedItems containsString="0" containsBlank="1" containsNumber="1" minValue="0" maxValue="93118.76"/>
    </cacheField>
    <cacheField name="s_announcements_square_footage" numFmtId="0">
      <sharedItems containsString="0" containsBlank="1" containsNumber="1" containsInteger="1" minValue="0" maxValue="180124164"/>
    </cacheField>
    <cacheField name="q_activations" numFmtId="0">
      <sharedItems containsString="0" containsBlank="1" containsNumber="1" containsInteger="1" minValue="0" maxValue="337"/>
    </cacheField>
    <cacheField name="s_activations_power_capacity" numFmtId="0">
      <sharedItems containsString="0" containsBlank="1" containsNumber="1" minValue="0" maxValue="11832.184999999998"/>
    </cacheField>
    <cacheField name="s_activations_square_footage" numFmtId="0">
      <sharedItems containsString="0" containsBlank="1" containsNumber="1" containsInteger="1" minValue="0" maxValue="66854811"/>
    </cacheField>
    <cacheField name="updated_at" numFmtId="14">
      <sharedItems containsSemiMixedTypes="0" containsNonDate="0" containsDate="1" containsString="0" minDate="2026-07-30T00:00:00" maxDate="2026-07-31T00:00:00"/>
    </cacheField>
    <cacheField name="Months (asof_month)" numFmtId="0" databaseField="0">
      <fieldGroup base="1">
        <rangePr groupBy="months" startDate="2021-01-31T00:00:00" endDate="2026-08-01T00:00:00"/>
        <groupItems count="14">
          <s v="&lt;1/31/2021"/>
          <s v="Jan"/>
          <s v="Feb"/>
          <s v="Mar"/>
          <s v="Apr"/>
          <s v="May"/>
          <s v="Jun"/>
          <s v="Jul"/>
          <s v="Aug"/>
          <s v="Sep"/>
          <s v="Oct"/>
          <s v="Nov"/>
          <s v="Dec"/>
          <s v="&gt;8/1/2026"/>
        </groupItems>
      </fieldGroup>
    </cacheField>
    <cacheField name="Quarters (asof_month)" numFmtId="0" databaseField="0">
      <fieldGroup base="1">
        <rangePr groupBy="quarters" startDate="2021-01-31T00:00:00" endDate="2026-08-01T00:00:00"/>
        <groupItems count="6">
          <s v="&lt;1/31/2021"/>
          <s v="Qtr1"/>
          <s v="Qtr2"/>
          <s v="Qtr3"/>
          <s v="Qtr4"/>
          <s v="&gt;8/1/2026"/>
        </groupItems>
      </fieldGroup>
    </cacheField>
    <cacheField name="Years (asof_month)" numFmtId="0" databaseField="0">
      <fieldGroup base="1">
        <rangePr groupBy="years" startDate="2021-01-31T00:00:00" endDate="2026-08-01T00:00:00"/>
        <groupItems count="8">
          <s v="&lt;1/31/2021"/>
          <s v="2021"/>
          <s v="2022"/>
          <s v="2023"/>
          <s v="2024"/>
          <s v="2025"/>
          <s v="2026"/>
          <s v="&gt;8/1/2026"/>
        </groupItems>
      </fieldGroup>
    </cacheField>
  </cacheFields>
  <extLst>
    <ext xmlns:x14="http://schemas.microsoft.com/office/spreadsheetml/2009/9/main" uri="{725AE2AE-9491-48be-B2B4-4EB974FC3084}">
      <x14:pivotCacheDefinition pivotCacheId="2029227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x v="0"/>
    <x v="0"/>
    <n v="2988.9166666666665"/>
    <n v="10"/>
    <n v="26.744599999999998"/>
    <s v="2026-07-31"/>
  </r>
  <r>
    <x v="1"/>
    <x v="1"/>
    <x v="0"/>
    <x v="0"/>
    <n v="16830.5"/>
    <n v="66"/>
    <n v="1046.4699499999997"/>
    <s v="2026-07-31"/>
  </r>
  <r>
    <x v="2"/>
    <x v="2"/>
    <x v="0"/>
    <x v="0"/>
    <n v="13109.75"/>
    <n v="106"/>
    <n v="1295.9583500000003"/>
    <s v="2026-07-31"/>
  </r>
  <r>
    <x v="3"/>
    <x v="3"/>
    <x v="1"/>
    <x v="1"/>
    <n v="18370.708333333332"/>
    <n v="28"/>
    <n v="438.03470000000004"/>
    <s v="2026-07-31"/>
  </r>
  <r>
    <x v="4"/>
    <x v="4"/>
    <x v="1"/>
    <x v="1"/>
    <n v="2397.6666666666665"/>
    <n v="2"/>
    <n v="8.3304500000000008"/>
    <s v="2026-07-31"/>
  </r>
  <r>
    <x v="5"/>
    <x v="5"/>
    <x v="1"/>
    <x v="1"/>
    <n v="11986.875"/>
    <n v="54"/>
    <n v="1477.3542071428574"/>
    <s v="2026-07-31"/>
  </r>
  <r>
    <x v="6"/>
    <x v="6"/>
    <x v="1"/>
    <x v="1"/>
    <n v="2203.5"/>
    <n v="3"/>
    <n v="104"/>
    <s v="2026-07-31"/>
  </r>
  <r>
    <x v="7"/>
    <x v="7"/>
    <x v="1"/>
    <x v="1"/>
    <n v="7811.333333333333"/>
    <n v="7"/>
    <n v="374.99269999999996"/>
    <s v="2026-07-31"/>
  </r>
  <r>
    <x v="8"/>
    <x v="8"/>
    <x v="1"/>
    <x v="1"/>
    <n v="5743.958333333333"/>
    <n v="8"/>
    <n v="108.60020000000002"/>
    <s v="2026-07-31"/>
  </r>
  <r>
    <x v="9"/>
    <x v="9"/>
    <x v="1"/>
    <x v="1"/>
    <n v="22414.5"/>
    <n v="101"/>
    <n v="2128.0661"/>
    <s v="2026-07-31"/>
  </r>
  <r>
    <x v="10"/>
    <x v="10"/>
    <x v="2"/>
    <x v="2"/>
    <n v="1708.9583333333333"/>
    <n v="3"/>
    <n v="40"/>
    <s v="2026-07-31"/>
  </r>
  <r>
    <x v="11"/>
    <x v="11"/>
    <x v="2"/>
    <x v="2"/>
    <n v="3061.6666666666665"/>
    <n v="7"/>
    <n v="53.5032"/>
    <s v="2026-07-31"/>
  </r>
  <r>
    <x v="12"/>
    <x v="12"/>
    <x v="2"/>
    <x v="2"/>
    <n v="1298.5416666666667"/>
    <n v="6"/>
    <n v="2.6313999999999993"/>
    <s v="2026-07-31"/>
  </r>
  <r>
    <x v="13"/>
    <x v="13"/>
    <x v="2"/>
    <x v="2"/>
    <n v="1130.9166666666667"/>
    <n v="4"/>
    <n v="5"/>
    <s v="2026-07-31"/>
  </r>
  <r>
    <x v="14"/>
    <x v="14"/>
    <x v="2"/>
    <x v="2"/>
    <n v="937.08333333333337"/>
    <n v="3"/>
    <n v="2.25"/>
    <s v="2026-07-31"/>
  </r>
  <r>
    <x v="15"/>
    <x v="15"/>
    <x v="2"/>
    <x v="2"/>
    <n v="449.83333333333331"/>
    <n v="1"/>
    <m/>
    <s v="2026-07-31"/>
  </r>
  <r>
    <x v="16"/>
    <x v="16"/>
    <x v="2"/>
    <x v="2"/>
    <n v="1748.7916666666667"/>
    <n v="4"/>
    <n v="21.73705"/>
    <s v="2026-07-31"/>
  </r>
  <r>
    <x v="17"/>
    <x v="17"/>
    <x v="2"/>
    <x v="2"/>
    <n v="2813.25"/>
    <n v="16"/>
    <n v="102.74384999999999"/>
    <s v="2026-07-31"/>
  </r>
  <r>
    <x v="18"/>
    <x v="18"/>
    <x v="3"/>
    <x v="3"/>
    <n v="13138.166666666666"/>
    <n v="76"/>
    <n v="2433.9225666666662"/>
    <s v="2026-07-31"/>
  </r>
  <r>
    <x v="19"/>
    <x v="19"/>
    <x v="3"/>
    <x v="3"/>
    <n v="14687.75"/>
    <n v="32"/>
    <n v="332.68430000000001"/>
    <s v="2026-07-31"/>
  </r>
  <r>
    <x v="20"/>
    <x v="20"/>
    <x v="3"/>
    <x v="3"/>
    <n v="11591.875"/>
    <n v="31"/>
    <n v="965.29604999999992"/>
    <s v="2026-07-31"/>
  </r>
  <r>
    <x v="21"/>
    <x v="21"/>
    <x v="3"/>
    <x v="3"/>
    <n v="21713.125"/>
    <n v="47"/>
    <n v="588.07150000000001"/>
    <s v="2026-07-31"/>
  </r>
  <r>
    <x v="22"/>
    <x v="22"/>
    <x v="3"/>
    <x v="3"/>
    <n v="27251.75"/>
    <n v="22"/>
    <n v="380.79969999999992"/>
    <s v="2026-07-31"/>
  </r>
  <r>
    <x v="23"/>
    <x v="23"/>
    <x v="4"/>
    <x v="4"/>
    <n v="2927.5"/>
    <n v="1"/>
    <n v="6"/>
    <s v="2026-07-31"/>
  </r>
  <r>
    <x v="24"/>
    <x v="24"/>
    <x v="4"/>
    <x v="4"/>
    <n v="1175.0416666666667"/>
    <n v="3"/>
    <n v="2.9163999999999994"/>
    <s v="2026-07-31"/>
  </r>
  <r>
    <x v="25"/>
    <x v="25"/>
    <x v="4"/>
    <x v="4"/>
    <n v="1783.0833333333333"/>
    <n v="8"/>
    <n v="80.426599999999993"/>
    <s v="2026-07-31"/>
  </r>
  <r>
    <x v="26"/>
    <x v="26"/>
    <x v="4"/>
    <x v="4"/>
    <n v="6954.083333333333"/>
    <n v="16"/>
    <n v="141.20230000000001"/>
    <s v="2026-07-31"/>
  </r>
  <r>
    <x v="27"/>
    <x v="27"/>
    <x v="4"/>
    <x v="4"/>
    <n v="1089.5416666666667"/>
    <n v="4"/>
    <n v="33.211199999999991"/>
    <s v="2026-07-31"/>
  </r>
  <r>
    <x v="28"/>
    <x v="28"/>
    <x v="4"/>
    <x v="4"/>
    <n v="1223.375"/>
    <n v="1"/>
    <n v="10"/>
    <s v="2026-07-31"/>
  </r>
  <r>
    <x v="29"/>
    <x v="29"/>
    <x v="4"/>
    <x v="4"/>
    <n v="1441.7083333333333"/>
    <n v="11"/>
    <n v="13.5962"/>
    <s v="2026-07-31"/>
  </r>
  <r>
    <x v="30"/>
    <x v="30"/>
    <x v="5"/>
    <x v="5"/>
    <n v="1554.5416666666667"/>
    <n v="1"/>
    <n v="50"/>
    <s v="2026-07-31"/>
  </r>
  <r>
    <x v="31"/>
    <x v="31"/>
    <x v="5"/>
    <x v="5"/>
    <n v="18413.125"/>
    <n v="332"/>
    <n v="11603.472082828275"/>
    <s v="2026-07-31"/>
  </r>
  <r>
    <x v="32"/>
    <x v="32"/>
    <x v="5"/>
    <x v="5"/>
    <n v="3799.9583333333335"/>
    <n v="6"/>
    <n v="18.747"/>
    <s v="2026-07-31"/>
  </r>
  <r>
    <x v="33"/>
    <x v="33"/>
    <x v="5"/>
    <x v="5"/>
    <n v="2353.75"/>
    <n v="13"/>
    <n v="572.53"/>
    <s v="2026-07-31"/>
  </r>
  <r>
    <x v="34"/>
    <x v="34"/>
    <x v="5"/>
    <x v="5"/>
    <n v="12643.666666666666"/>
    <n v="78"/>
    <n v="1715.36295"/>
    <s v="2026-07-31"/>
  </r>
  <r>
    <x v="35"/>
    <x v="35"/>
    <x v="5"/>
    <x v="5"/>
    <n v="203.83333333333334"/>
    <n v="10"/>
    <n v="104.88809999999999"/>
    <s v="2026-07-31"/>
  </r>
  <r>
    <x v="36"/>
    <x v="36"/>
    <x v="5"/>
    <x v="5"/>
    <n v="5922.083333333333"/>
    <n v="38"/>
    <n v="498.48600000000005"/>
    <s v="2026-07-31"/>
  </r>
  <r>
    <x v="37"/>
    <x v="37"/>
    <x v="5"/>
    <x v="5"/>
    <n v="18996"/>
    <n v="81"/>
    <n v="3094.1462999999999"/>
    <s v="2026-07-31"/>
  </r>
  <r>
    <x v="38"/>
    <x v="38"/>
    <x v="5"/>
    <x v="5"/>
    <n v="1940"/>
    <n v="9"/>
    <n v="19.762949999999996"/>
    <s v="2026-07-31"/>
  </r>
  <r>
    <x v="39"/>
    <x v="39"/>
    <x v="5"/>
    <x v="5"/>
    <n v="2428.6666666666665"/>
    <n v="6"/>
    <n v="17.469899999999999"/>
    <s v="2026-07-31"/>
  </r>
  <r>
    <x v="40"/>
    <x v="40"/>
    <x v="5"/>
    <x v="5"/>
    <n v="4094.75"/>
    <n v="11"/>
    <n v="43.207100000000011"/>
    <s v="2026-07-31"/>
  </r>
  <r>
    <x v="41"/>
    <x v="41"/>
    <x v="5"/>
    <x v="5"/>
    <n v="5119.458333333333"/>
    <n v="2"/>
    <n v="100.5"/>
    <s v="2026-07-31"/>
  </r>
  <r>
    <x v="42"/>
    <x v="42"/>
    <x v="5"/>
    <x v="5"/>
    <n v="3543.7083333333335"/>
    <n v="15"/>
    <n v="69.689449999999994"/>
    <s v="2026-07-31"/>
  </r>
  <r>
    <x v="43"/>
    <x v="43"/>
    <x v="5"/>
    <x v="5"/>
    <n v="1943"/>
    <n v="11"/>
    <n v="60.30064999999999"/>
    <s v="2026-07-31"/>
  </r>
  <r>
    <x v="44"/>
    <x v="44"/>
    <x v="5"/>
    <x v="5"/>
    <n v="1737.5"/>
    <n v="12"/>
    <n v="25.706600000000002"/>
    <s v="2026-07-31"/>
  </r>
  <r>
    <x v="45"/>
    <x v="45"/>
    <x v="5"/>
    <x v="5"/>
    <n v="5151.083333333333"/>
    <n v="10"/>
    <n v="63.179200000000002"/>
    <s v="2026-07-31"/>
  </r>
  <r>
    <x v="46"/>
    <x v="46"/>
    <x v="5"/>
    <x v="5"/>
    <n v="2092.0833333333335"/>
    <n v="1"/>
    <n v="40"/>
    <s v="2026-07-31"/>
  </r>
  <r>
    <x v="47"/>
    <x v="47"/>
    <x v="5"/>
    <x v="5"/>
    <n v="9307.2916666666661"/>
    <n v="10"/>
    <n v="21.11825"/>
    <s v="2026-07-31"/>
  </r>
  <r>
    <x v="48"/>
    <x v="48"/>
    <x v="5"/>
    <x v="5"/>
    <n v="6302.416666666667"/>
    <n v="4"/>
    <n v="22"/>
    <s v="2026-07-31"/>
  </r>
  <r>
    <x v="49"/>
    <x v="49"/>
    <x v="6"/>
    <x v="6"/>
    <n v="681.79166666666663"/>
    <n v="3"/>
    <n v="97"/>
    <s v="2026-07-31"/>
  </r>
  <r>
    <x v="50"/>
    <x v="50"/>
    <x v="6"/>
    <x v="6"/>
    <n v="1443.25"/>
    <n v="11"/>
    <n v="507.6049999999999"/>
    <s v="2026-07-31"/>
  </r>
  <r>
    <x v="51"/>
    <x v="51"/>
    <x v="6"/>
    <x v="6"/>
    <n v="172.04166666666666"/>
    <n v="8"/>
    <n v="62.64575"/>
    <s v="2026-07-31"/>
  </r>
  <r>
    <x v="52"/>
    <x v="52"/>
    <x v="6"/>
    <x v="6"/>
    <n v="1457.75"/>
    <n v="2"/>
    <n v="4.4621000000000013"/>
    <s v="2026-07-31"/>
  </r>
  <r>
    <x v="53"/>
    <x v="53"/>
    <x v="6"/>
    <x v="6"/>
    <n v="2745.875"/>
    <n v="24"/>
    <n v="905.96349999999995"/>
    <s v="2026-07-31"/>
  </r>
  <r>
    <x v="54"/>
    <x v="54"/>
    <x v="6"/>
    <x v="6"/>
    <n v="573.91666666666663"/>
    <n v="1"/>
    <n v="6"/>
    <s v="2026-07-31"/>
  </r>
  <r>
    <x v="55"/>
    <x v="55"/>
    <x v="6"/>
    <x v="6"/>
    <n v="6403.541666666667"/>
    <n v="11"/>
    <n v="33.16225"/>
    <s v="2026-07-31"/>
  </r>
  <r>
    <x v="56"/>
    <x v="56"/>
    <x v="6"/>
    <x v="6"/>
    <n v="5810.416666666667"/>
    <n v="2"/>
    <n v="14.957900000000004"/>
    <s v="2026-07-31"/>
  </r>
  <r>
    <x v="57"/>
    <x v="57"/>
    <x v="6"/>
    <x v="6"/>
    <n v="5131.375"/>
    <n v="8"/>
    <n v="38.3018"/>
    <s v="2026-07-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1">
  <r>
    <s v="1f0a736d-3fa7-4fb1-9237-a287e7429e85"/>
    <s v="Prineville Data Center Building 2"/>
    <s v=""/>
    <x v="0"/>
    <x v="0"/>
    <x v="0"/>
    <x v="0"/>
    <n v="300000"/>
    <n v="300000"/>
    <n v="29.702999999999992"/>
    <x v="0"/>
    <s v="2026-07-31"/>
  </r>
  <r>
    <s v="84a56dcf-7a7e-4e43-8d56-e6263200220e"/>
    <s v="Prineville Data Center Building 1"/>
    <s v=""/>
    <x v="0"/>
    <x v="0"/>
    <x v="0"/>
    <x v="0"/>
    <n v="300000"/>
    <n v="300000"/>
    <n v="29.702999999999992"/>
    <x v="0"/>
    <s v="2026-07-31"/>
  </r>
  <r>
    <s v="57014f52-9864-40ee-8050-a1b938138fa7"/>
    <s v="Prineville Data Center Building 3"/>
    <s v=""/>
    <x v="0"/>
    <x v="0"/>
    <x v="0"/>
    <x v="0"/>
    <n v="270000"/>
    <n v="270000"/>
    <n v="29.212999999999997"/>
    <x v="0"/>
    <s v="2026-07-31"/>
  </r>
  <r>
    <s v="0426f94e-6b7f-49de-adff-f04211eba271"/>
    <s v="Reno Data Center Building 1"/>
    <s v=""/>
    <x v="0"/>
    <x v="0"/>
    <x v="1"/>
    <x v="1"/>
    <n v="450000"/>
    <n v="450000"/>
    <n v="54.561999999999991"/>
    <x v="0"/>
    <s v="2026-07-31"/>
  </r>
  <r>
    <s v="67fd4c73-e93a-4c46-976b-cf671bd608a3"/>
    <s v="Reno Data Center Building 2"/>
    <s v=""/>
    <x v="0"/>
    <x v="0"/>
    <x v="1"/>
    <x v="1"/>
    <n v="420000"/>
    <n v="420000"/>
    <n v="45.542000000000002"/>
    <x v="0"/>
    <s v="2026-07-31"/>
  </r>
  <r>
    <s v="176c4ae3-2d4d-4e3d-9543-4e83564b6cf1"/>
    <s v="Reno Data Center Building 3"/>
    <s v=""/>
    <x v="0"/>
    <x v="0"/>
    <x v="1"/>
    <x v="1"/>
    <n v="420000"/>
    <n v="420000"/>
    <n v="45.542000000000002"/>
    <x v="0"/>
    <s v="2026-07-31"/>
  </r>
  <r>
    <s v="d6eaaa00-82b5-11f0-884c-a193525c71ad"/>
    <s v="Thornton Labs - Butte"/>
    <s v=""/>
    <x v="1"/>
    <x v="0"/>
    <x v="2"/>
    <x v="2"/>
    <m/>
    <m/>
    <m/>
    <x v="1"/>
    <s v="2026-07-31"/>
  </r>
  <r>
    <s v="cbeb1340-c641-11f0-8416-4dd1bc094c6c"/>
    <s v="Atlas Power Butte Data Center"/>
    <s v=""/>
    <x v="1"/>
    <x v="0"/>
    <x v="2"/>
    <x v="2"/>
    <m/>
    <m/>
    <n v="75"/>
    <x v="2"/>
    <s v="2026-07-31"/>
  </r>
  <r>
    <s v="404bd811-f564-4444-b14d-f9b57bfe18df"/>
    <s v="Mesa Data Center Building 1"/>
    <s v="Mesa Data Center Building 1_x000a_Mesa, Apple Campus_x000a_Apple Inc."/>
    <x v="0"/>
    <x v="0"/>
    <x v="3"/>
    <x v="3"/>
    <n v="1332000"/>
    <n v="1332000"/>
    <n v="85.293999999999997"/>
    <x v="0"/>
    <s v="2026-07-31"/>
  </r>
  <r>
    <s v="00371327-8827-4ad4-8197-b3b4fa7fe7c6"/>
    <s v="Waukee IA Data Center Building 1"/>
    <s v=""/>
    <x v="0"/>
    <x v="0"/>
    <x v="4"/>
    <x v="4"/>
    <n v="290000"/>
    <n v="290000"/>
    <n v="29.870999999999992"/>
    <x v="0"/>
    <s v="2026-07-31"/>
  </r>
  <r>
    <s v="d4e0fe10-5ec1-11f1-9ac0-c161a6bf6c99"/>
    <s v="1831 Chesnut Data Center"/>
    <s v=""/>
    <x v="1"/>
    <x v="0"/>
    <x v="5"/>
    <x v="5"/>
    <m/>
    <n v="53000"/>
    <n v="4.7323999999999984"/>
    <x v="3"/>
    <s v="2026-07-31"/>
  </r>
  <r>
    <s v="ed291889-2684-4ed4-8070-2cdacf25cf3d"/>
    <s v="Chicago Data Center"/>
    <s v=""/>
    <x v="2"/>
    <x v="0"/>
    <x v="6"/>
    <x v="6"/>
    <m/>
    <n v="120000"/>
    <n v="8.620000000000001"/>
    <x v="0"/>
    <s v="2026-07-31"/>
  </r>
  <r>
    <s v="4cfaa9b0-7a0f-11f1-b634-bd9fd4e3b265"/>
    <s v="i74 Wired business campus"/>
    <s v=""/>
    <x v="1"/>
    <x v="0"/>
    <x v="7"/>
    <x v="7"/>
    <m/>
    <n v="65000"/>
    <n v="2"/>
    <x v="4"/>
    <s v="2026-07-31"/>
  </r>
  <r>
    <s v="50bc18e0-55fc-11f1-8fed-dd9b759592d6"/>
    <s v="Strategic Datasphere Data Center"/>
    <s v=""/>
    <x v="1"/>
    <x v="0"/>
    <x v="8"/>
    <x v="8"/>
    <m/>
    <n v="165000"/>
    <n v="5.4"/>
    <x v="5"/>
    <s v="2026-07-31"/>
  </r>
  <r>
    <s v="020947e0-76ef-11f1-882c-4deedad4e203"/>
    <s v="Georgia Technology Center"/>
    <s v=""/>
    <x v="1"/>
    <x v="0"/>
    <x v="8"/>
    <x v="8"/>
    <m/>
    <m/>
    <n v="4.8"/>
    <x v="4"/>
    <s v="2026-07-31"/>
  </r>
  <r>
    <s v="b2f93a27-5612-43b9-826e-af1ef0e6b788"/>
    <s v="Statesboro Edge Data Center"/>
    <s v=""/>
    <x v="3"/>
    <x v="0"/>
    <x v="8"/>
    <x v="8"/>
    <n v="360"/>
    <n v="360"/>
    <n v="0.1"/>
    <x v="0"/>
    <s v="2026-07-31"/>
  </r>
  <r>
    <s v="f61feb50-da3e-4797-b538-ef6337578bbf"/>
    <s v="JAX2 Edge Data Center"/>
    <s v=""/>
    <x v="3"/>
    <x v="0"/>
    <x v="9"/>
    <x v="9"/>
    <n v="160"/>
    <n v="160"/>
    <n v="0.52375000000000016"/>
    <x v="0"/>
    <s v="2026-07-31"/>
  </r>
  <r>
    <s v="e8e1dddc-94b9-4a49-973b-b196d3edd098"/>
    <s v="Orlando Data Center"/>
    <s v=""/>
    <x v="2"/>
    <x v="0"/>
    <x v="9"/>
    <x v="9"/>
    <m/>
    <n v="130000"/>
    <n v="10.121500000000003"/>
    <x v="0"/>
    <s v="2026-07-31"/>
  </r>
  <r>
    <s v="34d5dde0-cb47-4230-95a3-e009a989e5e9"/>
    <s v="Maiden Data Center Building 3"/>
    <s v=""/>
    <x v="0"/>
    <x v="0"/>
    <x v="10"/>
    <x v="10"/>
    <n v="180000"/>
    <n v="180000"/>
    <n v="13.939500000000004"/>
    <x v="0"/>
    <s v="2026-07-31"/>
  </r>
  <r>
    <s v="6c9bee4f-2d88-4f75-917c-ac75e2122009"/>
    <s v="Maiden Data Center Building 1"/>
    <s v=""/>
    <x v="0"/>
    <x v="0"/>
    <x v="10"/>
    <x v="10"/>
    <n v="420000"/>
    <n v="420000"/>
    <n v="46.49"/>
    <x v="0"/>
    <s v="2026-07-31"/>
  </r>
  <r>
    <s v="826fd604-fd83-47db-a472-a793c7d372e7"/>
    <s v="Maiden Data Center Building 4"/>
    <s v=""/>
    <x v="0"/>
    <x v="0"/>
    <x v="10"/>
    <x v="10"/>
    <n v="220000"/>
    <n v="220000"/>
    <n v="21.933000000000007"/>
    <x v="0"/>
    <s v="2026-07-31"/>
  </r>
  <r>
    <s v="bfa07a33-552a-4dda-a5cf-c72bf0e01b7f"/>
    <s v="Maiden Data Center Building 2"/>
    <s v=""/>
    <x v="0"/>
    <x v="0"/>
    <x v="10"/>
    <x v="10"/>
    <n v="200000"/>
    <n v="200000"/>
    <n v="17.236000000000001"/>
    <x v="0"/>
    <s v="2026-07-31"/>
  </r>
  <r>
    <s v="aa8d6670-34d4-11f0-a9e1-c9350c8c3578"/>
    <s v="Albion Data Center"/>
    <s v=""/>
    <x v="1"/>
    <x v="0"/>
    <x v="11"/>
    <x v="11"/>
    <n v="130000"/>
    <n v="130000"/>
    <n v="1"/>
    <x v="6"/>
    <s v="2026-07-31"/>
  </r>
  <r>
    <s v="3c85e73a-2005-4de0-995b-511fb6c131b0"/>
    <s v="PTP Data Center 1"/>
    <s v=""/>
    <x v="1"/>
    <x v="0"/>
    <x v="12"/>
    <x v="12"/>
    <n v="250000"/>
    <n v="250000"/>
    <n v="32.500000000000007"/>
    <x v="7"/>
    <s v="2026-07-31"/>
  </r>
  <r>
    <s v="6a6a7eb9-2758-4fcd-aa73-845eb8f32664"/>
    <s v="PTP Data Center 2"/>
    <s v=""/>
    <x v="1"/>
    <x v="0"/>
    <x v="12"/>
    <x v="12"/>
    <n v="250000"/>
    <n v="250000"/>
    <n v="32.500000000000007"/>
    <x v="7"/>
    <s v="2026-07-31"/>
  </r>
  <r>
    <s v="ea5ddd62-abb0-493e-98b5-c8b28d9763ad"/>
    <s v="Asburn Data Center"/>
    <s v=""/>
    <x v="4"/>
    <x v="0"/>
    <x v="12"/>
    <x v="12"/>
    <m/>
    <m/>
    <n v="2"/>
    <x v="0"/>
    <s v="2026-07-31"/>
  </r>
  <r>
    <s v="27594a60-794a-11f1-bcaf-0fe1f28909ae"/>
    <s v="Roble Road Data Center"/>
    <s v=""/>
    <x v="1"/>
    <x v="0"/>
    <x v="13"/>
    <x v="13"/>
    <m/>
    <n v="46800"/>
    <n v="40"/>
    <x v="4"/>
    <s v="2026-07-31"/>
  </r>
  <r>
    <s v="8c5ae027-536d-44f4-97fe-aeb2890013e0"/>
    <s v="Union Station Data Center"/>
    <s v=""/>
    <x v="5"/>
    <x v="0"/>
    <x v="11"/>
    <x v="11"/>
    <m/>
    <n v="97000"/>
    <n v="4"/>
    <x v="0"/>
    <s v="2026-07-31"/>
  </r>
  <r>
    <s v="b0cedd74-da2d-40a7-bf0e-8ca9bf0b0307"/>
    <s v="701 River Street Data Center"/>
    <s v=""/>
    <x v="5"/>
    <x v="0"/>
    <x v="11"/>
    <x v="11"/>
    <m/>
    <m/>
    <m/>
    <x v="0"/>
    <s v="2026-07-31"/>
  </r>
  <r>
    <s v="b8942abb-9203-4445-a98b-99f81540c911"/>
    <s v="Seattle South Hill Campus"/>
    <s v=""/>
    <x v="6"/>
    <x v="0"/>
    <x v="14"/>
    <x v="14"/>
    <n v="150000"/>
    <n v="150000"/>
    <n v="40"/>
    <x v="0"/>
    <s v="2026-07-31"/>
  </r>
  <r>
    <s v="e5796f90-851e-11f1-a8ec-c382bf3e166b"/>
    <s v="Kubach Rd Data Center"/>
    <s v=""/>
    <x v="7"/>
    <x v="0"/>
    <x v="13"/>
    <x v="13"/>
    <m/>
    <n v="124190"/>
    <n v="13.2"/>
    <x v="4"/>
    <s v="2026-07-31"/>
  </r>
  <r>
    <s v="cc811930-6367-11f1-a926-fdddf37ad9ea"/>
    <s v="Bitdeer Data Center Phase 2A"/>
    <s v=""/>
    <x v="8"/>
    <x v="0"/>
    <x v="7"/>
    <x v="7"/>
    <m/>
    <m/>
    <n v="74"/>
    <x v="3"/>
    <s v="2026-07-31"/>
  </r>
  <r>
    <s v="788dfa44-c732-4585-ba92-208143d5d8e2"/>
    <s v="Bitdeer Data Center Phase 1"/>
    <s v=""/>
    <x v="8"/>
    <x v="0"/>
    <x v="7"/>
    <x v="7"/>
    <m/>
    <m/>
    <n v="47"/>
    <x v="8"/>
    <s v="2026-07-31"/>
  </r>
  <r>
    <s v="b59a195f-876d-48ed-b2c7-d3d61ccf43f3"/>
    <s v="Data Center 5"/>
    <s v=""/>
    <x v="9"/>
    <x v="0"/>
    <x v="15"/>
    <x v="15"/>
    <m/>
    <m/>
    <n v="53"/>
    <x v="4"/>
    <s v="2026-07-31"/>
  </r>
  <r>
    <s v="ae23081e-ffff-476f-9b1d-badaadbfb759"/>
    <s v="Data Center 1"/>
    <s v=""/>
    <x v="9"/>
    <x v="0"/>
    <x v="15"/>
    <x v="15"/>
    <m/>
    <m/>
    <n v="53"/>
    <x v="4"/>
    <s v="2026-07-31"/>
  </r>
  <r>
    <s v="705a882e-e4ff-4652-9cad-76ad1cb42c8f"/>
    <s v="Data Center 4"/>
    <s v=""/>
    <x v="9"/>
    <x v="0"/>
    <x v="15"/>
    <x v="15"/>
    <m/>
    <m/>
    <n v="53"/>
    <x v="4"/>
    <s v="2026-07-31"/>
  </r>
  <r>
    <s v="788fa154-761d-408e-b6c7-3416284929d0"/>
    <s v="Data Center 3"/>
    <s v=""/>
    <x v="9"/>
    <x v="0"/>
    <x v="15"/>
    <x v="15"/>
    <m/>
    <m/>
    <n v="53"/>
    <x v="4"/>
    <s v="2026-07-31"/>
  </r>
  <r>
    <s v="08031536-2d56-4621-ae8b-3f6b75e0decb"/>
    <s v="Data Center 2"/>
    <s v=""/>
    <x v="9"/>
    <x v="0"/>
    <x v="15"/>
    <x v="15"/>
    <m/>
    <m/>
    <n v="53"/>
    <x v="4"/>
    <s v="2026-07-31"/>
  </r>
  <r>
    <s v="967d3e81-e6e1-44ac-93d0-710ff23d44af"/>
    <s v="Data Center 6"/>
    <s v=""/>
    <x v="9"/>
    <x v="0"/>
    <x v="15"/>
    <x v="15"/>
    <m/>
    <m/>
    <n v="53"/>
    <x v="4"/>
    <s v="2026-07-31"/>
  </r>
  <r>
    <s v="d29b6390-1cc5-11f1-a62f-195ab6965f0e"/>
    <s v="Greenidge Bidcoin Mining"/>
    <s v=""/>
    <x v="10"/>
    <x v="0"/>
    <x v="11"/>
    <x v="11"/>
    <m/>
    <m/>
    <n v="60"/>
    <x v="9"/>
    <s v="2026-07-31"/>
  </r>
  <r>
    <s v="47f63a60-1c95-11f1-a186-d1d5b2ca4e6e"/>
    <s v="Project Sycamore"/>
    <s v=""/>
    <x v="11"/>
    <x v="0"/>
    <x v="11"/>
    <x v="11"/>
    <m/>
    <n v="279044"/>
    <n v="25"/>
    <x v="9"/>
    <s v="2026-07-31"/>
  </r>
  <r>
    <s v="79425200-61e0-4c29-bc3c-9b447e2240e2"/>
    <s v="Riot Rockdale DC 1"/>
    <s v=""/>
    <x v="12"/>
    <x v="0"/>
    <x v="16"/>
    <x v="16"/>
    <m/>
    <m/>
    <n v="100"/>
    <x v="5"/>
    <s v="2026-07-31"/>
  </r>
  <r>
    <s v="f091382a-fa84-4e13-99ca-163a218d77f5"/>
    <s v="Dallas Facility"/>
    <s v=""/>
    <x v="13"/>
    <x v="0"/>
    <x v="16"/>
    <x v="16"/>
    <n v="75000"/>
    <n v="35000"/>
    <n v="3"/>
    <x v="0"/>
    <s v="2026-07-31"/>
  </r>
  <r>
    <s v="44034c83-c1ac-4345-b767-75af4dc4196a"/>
    <s v="Carlstadt 777 Facility"/>
    <s v=""/>
    <x v="13"/>
    <x v="0"/>
    <x v="17"/>
    <x v="17"/>
    <n v="326000"/>
    <n v="37278"/>
    <n v="16"/>
    <x v="0"/>
    <s v="2026-07-31"/>
  </r>
  <r>
    <s v="1ead58ba-5af9-427a-b35c-49afb509a0bf"/>
    <s v="Marlborough 250 Facility"/>
    <s v=""/>
    <x v="13"/>
    <x v="0"/>
    <x v="18"/>
    <x v="18"/>
    <n v="62000"/>
    <n v="23000"/>
    <n v="3"/>
    <x v="0"/>
    <s v="2026-07-31"/>
  </r>
  <r>
    <s v="02573965-7f3a-4a74-af1c-beb5ba32ca20"/>
    <s v="Crypto Data Center 1"/>
    <s v=""/>
    <x v="14"/>
    <x v="0"/>
    <x v="16"/>
    <x v="16"/>
    <m/>
    <n v="37813"/>
    <n v="35"/>
    <x v="5"/>
    <s v="2026-07-31"/>
  </r>
  <r>
    <s v="121bdeb7-1063-4af1-91ad-5abea5b23403"/>
    <s v="Crypto Data Center 2"/>
    <s v=""/>
    <x v="14"/>
    <x v="0"/>
    <x v="16"/>
    <x v="16"/>
    <m/>
    <n v="37813"/>
    <n v="35"/>
    <x v="5"/>
    <s v="2026-07-31"/>
  </r>
  <r>
    <s v="765d9b6d-0af3-461e-b021-42a89f454468"/>
    <s v="Pittsburgh Data Center"/>
    <s v=""/>
    <x v="14"/>
    <x v="0"/>
    <x v="13"/>
    <x v="13"/>
    <n v="41000"/>
    <n v="41000"/>
    <n v="5"/>
    <x v="10"/>
    <s v="2026-07-31"/>
  </r>
  <r>
    <s v="db5ef542-ac2d-48f3-8e1c-d56eb9c6cd9d"/>
    <s v="Amazon AWS IAD - John Marshall 2 Building 1"/>
    <s v=""/>
    <x v="15"/>
    <x v="0"/>
    <x v="12"/>
    <x v="12"/>
    <n v="255000"/>
    <n v="255000"/>
    <n v="60"/>
    <x v="11"/>
    <s v="2026-07-31"/>
  </r>
  <r>
    <s v="a2cc340a-5cd2-4356-9244-649614b679bf"/>
    <s v="Bluebird Underground Data Center"/>
    <s v=""/>
    <x v="16"/>
    <x v="0"/>
    <x v="5"/>
    <x v="5"/>
    <n v="125000"/>
    <n v="125000"/>
    <n v="6"/>
    <x v="0"/>
    <s v="2026-07-31"/>
  </r>
  <r>
    <s v="4db0ccaf-94b6-4d19-8c46-52b95d9d4d1a"/>
    <s v="Bluebird Quad Cities Data Center"/>
    <s v=""/>
    <x v="16"/>
    <x v="0"/>
    <x v="4"/>
    <x v="4"/>
    <n v="53000"/>
    <n v="53000"/>
    <n v="4"/>
    <x v="0"/>
    <s v="2026-07-31"/>
  </r>
  <r>
    <s v="91d25e5b-b7e3-43e4-8e32-34b0937ad273"/>
    <s v="Colocation Data Center Texas"/>
    <s v=""/>
    <x v="17"/>
    <x v="0"/>
    <x v="16"/>
    <x v="16"/>
    <n v="47000"/>
    <n v="47000"/>
    <n v="5.9018500000000005"/>
    <x v="12"/>
    <s v="2026-07-31"/>
  </r>
  <r>
    <s v="a7d65e2b-ab66-448a-a51b-89794405c577"/>
    <s v="Enterprise Data Center Collierville"/>
    <s v=""/>
    <x v="17"/>
    <x v="0"/>
    <x v="19"/>
    <x v="19"/>
    <n v="86000"/>
    <n v="86000"/>
    <n v="6.5445999999999991"/>
    <x v="12"/>
    <s v="2026-07-31"/>
  </r>
  <r>
    <s v="4e2f9e00-4a3d-11f1-8336-9117771308f1"/>
    <s v="Carter Funds Louisville Data Center"/>
    <s v=""/>
    <x v="17"/>
    <x v="0"/>
    <x v="20"/>
    <x v="20"/>
    <m/>
    <n v="102500"/>
    <n v="1"/>
    <x v="5"/>
    <s v="2026-07-31"/>
  </r>
  <r>
    <s v="ac5f0e80-4a3c-11f1-9a10-45db1407e806"/>
    <s v="Carter Funds Simpsonville Data Center"/>
    <s v=""/>
    <x v="17"/>
    <x v="0"/>
    <x v="20"/>
    <x v="20"/>
    <m/>
    <n v="102500"/>
    <n v="1"/>
    <x v="5"/>
    <s v="2026-07-31"/>
  </r>
  <r>
    <s v="8e15a947-87d7-4d54-ab98-566fba92a5cf"/>
    <s v="Enterprise Data Center 1 NoVa"/>
    <s v=""/>
    <x v="17"/>
    <x v="0"/>
    <x v="12"/>
    <x v="12"/>
    <n v="97800"/>
    <n v="97800"/>
    <n v="8.4976999999999947"/>
    <x v="12"/>
    <s v="2026-07-31"/>
  </r>
  <r>
    <s v="13c82a0f-ee57-451e-95c7-ac716a6a8f3a"/>
    <s v="Enterprise Data Center 2 NoVa"/>
    <s v=""/>
    <x v="17"/>
    <x v="0"/>
    <x v="21"/>
    <x v="21"/>
    <n v="228000"/>
    <n v="228000"/>
    <n v="15"/>
    <x v="12"/>
    <s v="2026-07-31"/>
  </r>
  <r>
    <s v="8c390be1-7270-4601-a956-c09bf8d5c1cb"/>
    <s v="Lynnwood, WA"/>
    <s v=""/>
    <x v="18"/>
    <x v="0"/>
    <x v="14"/>
    <x v="14"/>
    <n v="17000"/>
    <n v="17000"/>
    <n v="15"/>
    <x v="10"/>
    <s v="2026-07-31"/>
  </r>
  <r>
    <s v="5096fdde-f0b7-433b-9256-9b08b2e49efe"/>
    <s v="Chicago, IL YL0-1/YLO-2"/>
    <s v=""/>
    <x v="18"/>
    <x v="0"/>
    <x v="6"/>
    <x v="6"/>
    <n v="200000"/>
    <n v="200000"/>
    <n v="28"/>
    <x v="0"/>
    <s v="2026-07-31"/>
  </r>
  <r>
    <s v="99b62384-25c8-4e59-9fce-dd9decfae414"/>
    <s v="CTP-01 Richmond - AI Data Center"/>
    <s v=""/>
    <x v="18"/>
    <x v="0"/>
    <x v="12"/>
    <x v="12"/>
    <n v="250000"/>
    <n v="250000"/>
    <n v="28"/>
    <x v="0"/>
    <s v="2026-07-31"/>
  </r>
  <r>
    <s v="8c092674-9ed2-4857-921b-e786c8f3ee57"/>
    <s v="CTP-02  Richmond"/>
    <s v=""/>
    <x v="18"/>
    <x v="0"/>
    <x v="12"/>
    <x v="12"/>
    <n v="142000"/>
    <n v="142000"/>
    <n v="60"/>
    <x v="10"/>
    <s v="2026-07-31"/>
  </r>
  <r>
    <s v="4ebe57b5-9c88-4e64-88e9-00cb6de5a9ab"/>
    <s v="PNJ-01 Data Center"/>
    <s v=""/>
    <x v="18"/>
    <x v="0"/>
    <x v="17"/>
    <x v="17"/>
    <n v="41000"/>
    <n v="41000"/>
    <n v="25"/>
    <x v="10"/>
    <s v="2026-07-31"/>
  </r>
  <r>
    <s v="ddf6e828-8ce0-439f-980c-91842b233682"/>
    <s v="MCC1 Northern Virginia"/>
    <s v=""/>
    <x v="19"/>
    <x v="0"/>
    <x v="12"/>
    <x v="12"/>
    <n v="460000"/>
    <n v="460000"/>
    <n v="55"/>
    <x v="0"/>
    <s v="2026-07-31"/>
  </r>
  <r>
    <s v="90737f01-5a27-4e1c-bf2f-52e02082fbcd"/>
    <s v="MCC2 Northern Virginia"/>
    <s v=""/>
    <x v="19"/>
    <x v="0"/>
    <x v="12"/>
    <x v="12"/>
    <n v="350000"/>
    <n v="350000"/>
    <n v="60"/>
    <x v="0"/>
    <s v="2026-07-31"/>
  </r>
  <r>
    <s v="95dd45c0-c9b1-46e9-974c-985cb32ad501"/>
    <s v="MCC6A Northern Virginia"/>
    <s v=""/>
    <x v="19"/>
    <x v="0"/>
    <x v="12"/>
    <x v="12"/>
    <n v="125000"/>
    <n v="125000"/>
    <n v="12"/>
    <x v="0"/>
    <s v="2026-07-31"/>
  </r>
  <r>
    <s v="c832d21b-09a2-409a-b715-5c69bff394d0"/>
    <s v="LC4 Northern Virginia"/>
    <s v=""/>
    <x v="19"/>
    <x v="0"/>
    <x v="12"/>
    <x v="12"/>
    <n v="1580560"/>
    <n v="1580560"/>
    <n v="180"/>
    <x v="0"/>
    <s v="2026-07-31"/>
  </r>
  <r>
    <s v="8d645170-e505-4ac6-9813-608000c3fcca"/>
    <s v="LC1 Northern Virginia"/>
    <s v=""/>
    <x v="19"/>
    <x v="0"/>
    <x v="12"/>
    <x v="12"/>
    <n v="998400"/>
    <n v="998400"/>
    <n v="144"/>
    <x v="0"/>
    <s v="2026-07-31"/>
  </r>
  <r>
    <s v="624163f4-0ce0-4e7d-a6f4-6f3ac231b482"/>
    <s v="LC2 Northern Virginia"/>
    <s v=""/>
    <x v="19"/>
    <x v="0"/>
    <x v="12"/>
    <x v="12"/>
    <n v="580000"/>
    <n v="580000"/>
    <n v="96"/>
    <x v="0"/>
    <s v="2026-07-31"/>
  </r>
  <r>
    <s v="4e396529-c6bc-4e11-a162-6df8d9a60825"/>
    <s v="LC3 Northern Virginia"/>
    <s v=""/>
    <x v="19"/>
    <x v="0"/>
    <x v="12"/>
    <x v="12"/>
    <n v="580000"/>
    <n v="580000"/>
    <n v="80"/>
    <x v="0"/>
    <s v="2026-07-31"/>
  </r>
  <r>
    <s v="e3193e9b-1cc6-42be-a232-8d4a6161679f"/>
    <s v="Core Scientific - Austin Data Center "/>
    <s v=""/>
    <x v="20"/>
    <x v="0"/>
    <x v="16"/>
    <x v="16"/>
    <n v="312000"/>
    <n v="118000"/>
    <n v="20"/>
    <x v="13"/>
    <s v="2026-07-31"/>
  </r>
  <r>
    <s v="b9e15110-4951-48ed-a749-d9a02ae14c1b"/>
    <s v="Core Scientific Denton Data Center "/>
    <s v=""/>
    <x v="20"/>
    <x v="0"/>
    <x v="16"/>
    <x v="16"/>
    <n v="154800"/>
    <n v="154800"/>
    <n v="131"/>
    <x v="12"/>
    <s v="2026-07-31"/>
  </r>
  <r>
    <s v="ace387d0-cca8-11f0-a072-dbd9402a559d"/>
    <s v="Core Scientific Denton Data Center (phase 2)"/>
    <s v=""/>
    <x v="20"/>
    <x v="0"/>
    <x v="16"/>
    <x v="16"/>
    <n v="195000"/>
    <n v="195000"/>
    <n v="123"/>
    <x v="2"/>
    <s v="2026-07-31"/>
  </r>
  <r>
    <s v="fe2e78bc-12f6-40f2-a82c-4c77478df894"/>
    <s v="Dalton 1 - HPC Data Center "/>
    <s v=""/>
    <x v="20"/>
    <x v="0"/>
    <x v="8"/>
    <x v="8"/>
    <n v="52000"/>
    <n v="52000"/>
    <n v="30"/>
    <x v="13"/>
    <s v="2026-07-31"/>
  </r>
  <r>
    <s v="d3e0cfec-9165-4d4f-a98c-87a5fc0e932c"/>
    <s v="Marble Data Center Phase 2"/>
    <s v=""/>
    <x v="20"/>
    <x v="0"/>
    <x v="10"/>
    <x v="10"/>
    <n v="70192"/>
    <n v="70192"/>
    <n v="18.25"/>
    <x v="9"/>
    <s v="2026-07-31"/>
  </r>
  <r>
    <s v="6c7f84fc-3763-4b79-9919-5a6f1284324a"/>
    <s v="Marble Data Center Phase 3"/>
    <s v=""/>
    <x v="20"/>
    <x v="0"/>
    <x v="10"/>
    <x v="10"/>
    <n v="109615"/>
    <n v="109615"/>
    <n v="28.5"/>
    <x v="9"/>
    <s v="2026-07-31"/>
  </r>
  <r>
    <s v="3c0b3899-cd5f-467c-a30a-8198ca647b88"/>
    <s v="Marble Data Center Phase 1"/>
    <s v=""/>
    <x v="20"/>
    <x v="0"/>
    <x v="10"/>
    <x v="10"/>
    <n v="70192"/>
    <n v="70192"/>
    <n v="18.25"/>
    <x v="9"/>
    <s v="2026-07-31"/>
  </r>
  <r>
    <s v="95bfbf47-f27f-4a39-a8eb-41bdaf26cd43"/>
    <s v="Gainesville Crossing Building 2"/>
    <s v=""/>
    <x v="21"/>
    <x v="0"/>
    <x v="12"/>
    <x v="12"/>
    <n v="470000"/>
    <n v="470000"/>
    <n v="72"/>
    <x v="0"/>
    <s v="2026-07-31"/>
  </r>
  <r>
    <s v="24ec6395-3dbd-4858-8d0e-61e933fc4a2b"/>
    <s v="Gainesville Crossing Building 1"/>
    <s v=""/>
    <x v="21"/>
    <x v="0"/>
    <x v="12"/>
    <x v="12"/>
    <n v="470000"/>
    <n v="470000"/>
    <n v="72"/>
    <x v="0"/>
    <s v="2026-07-31"/>
  </r>
  <r>
    <s v="618511f1-88f8-4eb5-adb1-68951635ed45"/>
    <s v="AI Data Center Building 2"/>
    <s v=""/>
    <x v="22"/>
    <x v="0"/>
    <x v="16"/>
    <x v="16"/>
    <n v="125000"/>
    <n v="125000"/>
    <n v="37.5"/>
    <x v="14"/>
    <s v="2026-07-31"/>
  </r>
  <r>
    <s v="134716eb-3501-423f-a4c6-67ef3d38af55"/>
    <s v="AI Data Center Building 1"/>
    <s v=""/>
    <x v="22"/>
    <x v="0"/>
    <x v="16"/>
    <x v="16"/>
    <n v="125000"/>
    <n v="125000"/>
    <n v="37.5"/>
    <x v="14"/>
    <s v="2026-07-31"/>
  </r>
  <r>
    <s v="8e21af20-2c16-496c-8aaa-41ad8d447b17"/>
    <s v="AI Data Center Building 4"/>
    <s v=""/>
    <x v="22"/>
    <x v="0"/>
    <x v="16"/>
    <x v="16"/>
    <n v="125000"/>
    <n v="125000"/>
    <n v="37.5"/>
    <x v="14"/>
    <s v="2026-07-31"/>
  </r>
  <r>
    <s v="0028094a-0c47-4659-b412-36e0917bbdfe"/>
    <s v="AI Data Center Building 3"/>
    <s v=""/>
    <x v="22"/>
    <x v="0"/>
    <x v="16"/>
    <x v="16"/>
    <n v="125000"/>
    <n v="125000"/>
    <n v="37.5"/>
    <x v="14"/>
    <s v="2026-07-31"/>
  </r>
  <r>
    <s v="882fd05d-8bd7-4fb0-851f-b1e6b4ff0138"/>
    <s v="AI Data Center Building 13"/>
    <s v=""/>
    <x v="22"/>
    <x v="0"/>
    <x v="16"/>
    <x v="16"/>
    <n v="125000"/>
    <n v="125000"/>
    <n v="37.5"/>
    <x v="15"/>
    <s v="2026-07-31"/>
  </r>
  <r>
    <s v="246a358c-d797-4cb8-80d4-eb1503be7290"/>
    <s v="AI Data Center Building 14"/>
    <s v=""/>
    <x v="22"/>
    <x v="0"/>
    <x v="16"/>
    <x v="16"/>
    <n v="125000"/>
    <n v="125000"/>
    <n v="37.5"/>
    <x v="15"/>
    <s v="2026-07-31"/>
  </r>
  <r>
    <s v="ee510ec9-2d78-4567-be25-c274d99efc6e"/>
    <s v="AI Data Center Building 15"/>
    <s v=""/>
    <x v="22"/>
    <x v="0"/>
    <x v="16"/>
    <x v="16"/>
    <n v="125000"/>
    <n v="125000"/>
    <n v="37.5"/>
    <x v="15"/>
    <s v="2026-07-31"/>
  </r>
  <r>
    <s v="166798a8-2544-4213-99d0-9cd3ab38d6d4"/>
    <s v="AI Data Center Building 16"/>
    <s v=""/>
    <x v="22"/>
    <x v="0"/>
    <x v="16"/>
    <x v="16"/>
    <n v="125000"/>
    <n v="125000"/>
    <n v="37.5"/>
    <x v="15"/>
    <s v="2026-07-31"/>
  </r>
  <r>
    <s v="584e346d-9d9f-445b-9939-0854525d362e"/>
    <s v="AI Data Center Building 5"/>
    <s v=""/>
    <x v="22"/>
    <x v="0"/>
    <x v="16"/>
    <x v="16"/>
    <n v="125000"/>
    <n v="125000"/>
    <n v="37.5"/>
    <x v="14"/>
    <s v="2026-07-31"/>
  </r>
  <r>
    <s v="b36c598a-2d5c-4927-99df-5f77bc9f612d"/>
    <s v="AI Data Center Building 6"/>
    <s v=""/>
    <x v="22"/>
    <x v="0"/>
    <x v="16"/>
    <x v="16"/>
    <n v="125000"/>
    <n v="125000"/>
    <n v="37.5"/>
    <x v="14"/>
    <s v="2026-07-31"/>
  </r>
  <r>
    <s v="2b431dff-efd0-49e3-a3a5-7ddfb95ed554"/>
    <s v="AI Data Center Building 7"/>
    <s v=""/>
    <x v="22"/>
    <x v="0"/>
    <x v="16"/>
    <x v="16"/>
    <n v="125000"/>
    <n v="125000"/>
    <n v="37.5"/>
    <x v="14"/>
    <s v="2026-07-31"/>
  </r>
  <r>
    <s v="131d103a-75bf-4f28-8705-6e830f81bc10"/>
    <s v="AI Data Center Building 8"/>
    <s v=""/>
    <x v="22"/>
    <x v="0"/>
    <x v="16"/>
    <x v="16"/>
    <n v="125000"/>
    <n v="125000"/>
    <n v="37.5"/>
    <x v="14"/>
    <s v="2026-07-31"/>
  </r>
  <r>
    <s v="3339ae30-0905-11f0-a564-c3dfdf9d34a7"/>
    <s v="AI Data Center Building 11"/>
    <s v=""/>
    <x v="22"/>
    <x v="0"/>
    <x v="16"/>
    <x v="16"/>
    <n v="125000"/>
    <n v="125000"/>
    <n v="37.5"/>
    <x v="13"/>
    <s v="2026-07-31"/>
  </r>
  <r>
    <s v="d207b9d0-090a-11f0-a564-c3dfdf9d34a7"/>
    <s v="AI Data Center Building 12"/>
    <s v=""/>
    <x v="22"/>
    <x v="0"/>
    <x v="16"/>
    <x v="16"/>
    <n v="125000"/>
    <n v="125000"/>
    <n v="37.5"/>
    <x v="13"/>
    <s v="2026-07-31"/>
  </r>
  <r>
    <s v="28477329-09a0-4aba-81a9-5d42704e9eaa"/>
    <s v="AI Data Center Building 10"/>
    <s v=""/>
    <x v="22"/>
    <x v="0"/>
    <x v="16"/>
    <x v="16"/>
    <n v="125000"/>
    <n v="125000"/>
    <n v="37.5"/>
    <x v="8"/>
    <s v="2026-07-31"/>
  </r>
  <r>
    <s v="de33bee3-0389-4f53-aaac-319e66915a17"/>
    <s v="AI Data Center Building 9"/>
    <s v=""/>
    <x v="22"/>
    <x v="0"/>
    <x v="16"/>
    <x v="16"/>
    <n v="125000"/>
    <n v="125000"/>
    <n v="37.5"/>
    <x v="8"/>
    <s v="2026-07-31"/>
  </r>
  <r>
    <s v="151cf420-84ed-11f0-97c2-e96684c69a2c"/>
    <s v="Fargo Great Plains"/>
    <s v=""/>
    <x v="23"/>
    <x v="0"/>
    <x v="22"/>
    <x v="22"/>
    <n v="23180"/>
    <m/>
    <m/>
    <x v="1"/>
    <s v="2026-07-31"/>
  </r>
  <r>
    <s v="a03b26b4-6677-4a09-921d-da0b046ab185"/>
    <s v="Minneapolis Data Center"/>
    <s v=""/>
    <x v="24"/>
    <x v="0"/>
    <x v="23"/>
    <x v="23"/>
    <n v="473500"/>
    <n v="473500"/>
    <n v="13"/>
    <x v="0"/>
    <s v="2026-07-31"/>
  </r>
  <r>
    <s v="1b60dcca-a250-4292-b1f9-b755a7c33023"/>
    <s v="Pioneer Park I Data Center"/>
    <s v=""/>
    <x v="25"/>
    <x v="0"/>
    <x v="16"/>
    <x v="16"/>
    <n v="37000"/>
    <n v="37000"/>
    <n v="6"/>
    <x v="14"/>
    <s v="2026-07-31"/>
  </r>
  <r>
    <s v="0815ef40-30d8-481c-92b6-44475ac820f4"/>
    <s v="NEP Real Estate Data Center 1 Phase 1"/>
    <s v=""/>
    <x v="26"/>
    <x v="0"/>
    <x v="17"/>
    <x v="17"/>
    <m/>
    <m/>
    <n v="50"/>
    <x v="13"/>
    <s v="2026-07-31"/>
  </r>
  <r>
    <s v="a2f05a2e-fa7f-4a6f-b541-c55567645351"/>
    <s v="La Marque Data center"/>
    <s v=""/>
    <x v="27"/>
    <x v="0"/>
    <x v="16"/>
    <x v="16"/>
    <m/>
    <m/>
    <n v="30"/>
    <x v="12"/>
    <s v="2026-07-31"/>
  </r>
  <r>
    <s v="52c76000-48af-11f0-acb2-03596e304807"/>
    <s v="100 Digital Crossroad Data Center "/>
    <s v=""/>
    <x v="28"/>
    <x v="0"/>
    <x v="24"/>
    <x v="24"/>
    <n v="105000"/>
    <n v="72000"/>
    <n v="20"/>
    <x v="15"/>
    <s v="2026-07-31"/>
  </r>
  <r>
    <s v="3e4f7b3f-9fd5-4213-b014-6630b0b7311d"/>
    <s v="Disney NC Data Center "/>
    <s v=""/>
    <x v="29"/>
    <x v="0"/>
    <x v="10"/>
    <x v="10"/>
    <n v="98400"/>
    <n v="98400"/>
    <n v="6.0483999999999973"/>
    <x v="14"/>
    <s v="2026-07-31"/>
  </r>
  <r>
    <s v="126424fc-ce6e-4414-9080-64aee0f2541e"/>
    <s v="EC101 Los Angeles"/>
    <s v=""/>
    <x v="30"/>
    <x v="0"/>
    <x v="25"/>
    <x v="25"/>
    <n v="22000"/>
    <n v="22000"/>
    <n v="1"/>
    <x v="0"/>
    <s v="2026-07-31"/>
  </r>
  <r>
    <s v="70b5bf12-1c8f-4f36-a405-52c647243203"/>
    <s v="EC103 Columbia"/>
    <s v=""/>
    <x v="30"/>
    <x v="0"/>
    <x v="5"/>
    <x v="5"/>
    <n v="22000"/>
    <n v="22000"/>
    <n v="1"/>
    <x v="0"/>
    <s v="2026-07-31"/>
  </r>
  <r>
    <s v="5b9e4f80-1da0-46bf-ac3f-9d78e0baf530"/>
    <s v="EC102 St Louis"/>
    <s v=""/>
    <x v="30"/>
    <x v="0"/>
    <x v="5"/>
    <x v="5"/>
    <n v="22000"/>
    <n v="22000"/>
    <n v="1"/>
    <x v="0"/>
    <s v="2026-07-31"/>
  </r>
  <r>
    <s v="a721e6e7-bf63-4d6f-866a-38eec1096807"/>
    <s v="SV01 Silicon Valley Data Center"/>
    <s v=""/>
    <x v="31"/>
    <x v="0"/>
    <x v="25"/>
    <x v="25"/>
    <n v="255198"/>
    <n v="255198"/>
    <n v="36"/>
    <x v="10"/>
    <s v="2026-07-31"/>
  </r>
  <r>
    <s v="96a66846-6cc0-4624-ba4b-f6752a843919"/>
    <s v="PH02 Phoenix Edgecore Datacenter"/>
    <s v=""/>
    <x v="31"/>
    <x v="0"/>
    <x v="3"/>
    <x v="3"/>
    <n v="868431"/>
    <n v="868431"/>
    <n v="108"/>
    <x v="10"/>
    <s v="2026-07-31"/>
  </r>
  <r>
    <s v="153887a8-970b-4e50-8b9c-b2068c02d9aa"/>
    <s v="PH01 Phoenix Edgecore Datacenter"/>
    <s v=""/>
    <x v="31"/>
    <x v="0"/>
    <x v="3"/>
    <x v="3"/>
    <n v="200880"/>
    <n v="200880"/>
    <n v="26"/>
    <x v="10"/>
    <s v="2026-07-31"/>
  </r>
  <r>
    <s v="eaf5d220-3cf8-11f0-9eae-cbd192019700"/>
    <s v="FirstDigital Tucson"/>
    <s v=""/>
    <x v="32"/>
    <x v="0"/>
    <x v="3"/>
    <x v="3"/>
    <m/>
    <m/>
    <m/>
    <x v="6"/>
    <s v="2026-07-31"/>
  </r>
  <r>
    <s v="f0fa8e30-8cef-11f0-a0e1-e994509decd2"/>
    <s v="H5 Colo Dallas"/>
    <s v=""/>
    <x v="33"/>
    <x v="0"/>
    <x v="16"/>
    <x v="16"/>
    <n v="55000"/>
    <n v="55000"/>
    <n v="17"/>
    <x v="16"/>
    <s v="2026-07-31"/>
  </r>
  <r>
    <s v="d4baa000-8378-11f0-9c98-5b4de06b5a42"/>
    <s v="Salt Creek Data Center "/>
    <s v=""/>
    <x v="34"/>
    <x v="0"/>
    <x v="16"/>
    <x v="16"/>
    <m/>
    <m/>
    <n v="63"/>
    <x v="1"/>
    <s v="2026-07-31"/>
  </r>
  <r>
    <s v="5d0e8a30-837d-11f0-9c98-5b4de06b5a42"/>
    <s v="King Mountain (JV) Data Center"/>
    <s v="King Mountain (JV) Data Center_x000a_Hut8"/>
    <x v="34"/>
    <x v="0"/>
    <x v="16"/>
    <x v="16"/>
    <m/>
    <m/>
    <n v="280"/>
    <x v="1"/>
    <s v="2026-07-31"/>
  </r>
  <r>
    <s v="29a58110-8375-11f0-9c98-5b4de06b5a42"/>
    <s v="Vega Data Center "/>
    <s v="Vega Data Center _x000a_Hut8"/>
    <x v="34"/>
    <x v="0"/>
    <x v="16"/>
    <x v="16"/>
    <n v="162000"/>
    <m/>
    <n v="205"/>
    <x v="1"/>
    <s v="2026-07-31"/>
  </r>
  <r>
    <s v="586be8c0-82af-11f0-884c-a193525c71ad"/>
    <s v="Hyperscale Data: Montana"/>
    <s v=""/>
    <x v="35"/>
    <x v="0"/>
    <x v="2"/>
    <x v="2"/>
    <m/>
    <m/>
    <n v="10"/>
    <x v="1"/>
    <s v="2026-07-31"/>
  </r>
  <r>
    <s v="cb9813e0-fdfd-11f0-9f4b-83bc9db5afd7"/>
    <s v="Hyperscale Data - Michigan Data Center (Phase 1)"/>
    <s v=""/>
    <x v="35"/>
    <x v="0"/>
    <x v="26"/>
    <x v="26"/>
    <n v="617000"/>
    <n v="100000"/>
    <n v="30"/>
    <x v="17"/>
    <s v="2026-07-31"/>
  </r>
  <r>
    <s v="7ce441e0-fb98-11f0-a215-13c0e4d6b0a7"/>
    <s v="Quantum Data Center 1"/>
    <s v=""/>
    <x v="36"/>
    <x v="0"/>
    <x v="27"/>
    <x v="27"/>
    <n v="23000"/>
    <m/>
    <m/>
    <x v="17"/>
    <s v="2026-07-31"/>
  </r>
  <r>
    <s v="d68e1770-0387-11f0-96d2-f9c60eb67c8b"/>
    <s v="Fort Stockton Clean Data Center"/>
    <s v=""/>
    <x v="37"/>
    <x v="0"/>
    <x v="16"/>
    <x v="16"/>
    <m/>
    <n v="100000"/>
    <n v="25"/>
    <x v="13"/>
    <s v="2026-07-31"/>
  </r>
  <r>
    <s v="9c61468f-fdcc-4f0e-993c-812c7b9103c8"/>
    <s v="Windstream Portland"/>
    <s v=""/>
    <x v="38"/>
    <x v="0"/>
    <x v="0"/>
    <x v="0"/>
    <m/>
    <m/>
    <m/>
    <x v="0"/>
    <s v="2026-07-31"/>
  </r>
  <r>
    <s v="fdef0d95-a444-4761-b9ff-e843c9382c8b"/>
    <s v="Windstream Los Angeles"/>
    <s v=""/>
    <x v="38"/>
    <x v="0"/>
    <x v="25"/>
    <x v="25"/>
    <m/>
    <m/>
    <m/>
    <x v="0"/>
    <s v="2026-07-31"/>
  </r>
  <r>
    <s v="403d2e56-b203-4f89-9355-8f1860488a33"/>
    <s v="Windstream Phoenix"/>
    <s v=""/>
    <x v="38"/>
    <x v="0"/>
    <x v="3"/>
    <x v="3"/>
    <m/>
    <n v="15000"/>
    <n v="0.89325000000000032"/>
    <x v="0"/>
    <s v="2026-07-31"/>
  </r>
  <r>
    <s v="769ff4a5-65b2-4d46-a08e-f3dfa3d4dd6f"/>
    <s v="Windstream Colorado Springs"/>
    <s v=""/>
    <x v="38"/>
    <x v="0"/>
    <x v="28"/>
    <x v="28"/>
    <m/>
    <n v="14615"/>
    <n v="1.25895"/>
    <x v="0"/>
    <s v="2026-07-31"/>
  </r>
  <r>
    <s v="d02d1fff-8900-4413-951f-5faf5593dcd7"/>
    <s v="Windstream Hobbs"/>
    <s v=""/>
    <x v="38"/>
    <x v="0"/>
    <x v="29"/>
    <x v="29"/>
    <m/>
    <n v="43000"/>
    <n v="4.2107000000000001"/>
    <x v="0"/>
    <s v="2026-07-31"/>
  </r>
  <r>
    <s v="71fa6fb3-f5ab-4624-b359-b11eb23685c3"/>
    <s v="Windstream Laredo"/>
    <s v=""/>
    <x v="38"/>
    <x v="0"/>
    <x v="16"/>
    <x v="16"/>
    <m/>
    <n v="3650"/>
    <n v="0.48130000000000001"/>
    <x v="0"/>
    <s v="2026-07-31"/>
  </r>
  <r>
    <s v="93f3cda5-cb23-4c70-b77b-127b43e5955c"/>
    <s v="Windstream San Antonio"/>
    <s v=""/>
    <x v="38"/>
    <x v="0"/>
    <x v="16"/>
    <x v="16"/>
    <m/>
    <m/>
    <m/>
    <x v="0"/>
    <s v="2026-07-31"/>
  </r>
  <r>
    <s v="f5de295e-b4bc-4d1e-9082-2902f57d35c6"/>
    <s v="Windstream Oklahoma City"/>
    <s v=""/>
    <x v="38"/>
    <x v="0"/>
    <x v="15"/>
    <x v="15"/>
    <m/>
    <m/>
    <m/>
    <x v="0"/>
    <s v="2026-07-31"/>
  </r>
  <r>
    <s v="1fc3bea7-a2fa-49b9-82c3-87a0fe3ebcd6"/>
    <s v="Windstream Dallas"/>
    <s v=""/>
    <x v="38"/>
    <x v="0"/>
    <x v="16"/>
    <x v="16"/>
    <m/>
    <m/>
    <m/>
    <x v="0"/>
    <s v="2026-07-31"/>
  </r>
  <r>
    <s v="2731bace-0457-4e93-a439-73cc0404b14e"/>
    <s v="Windstream Lincoln"/>
    <s v=""/>
    <x v="38"/>
    <x v="0"/>
    <x v="30"/>
    <x v="30"/>
    <m/>
    <m/>
    <m/>
    <x v="0"/>
    <s v="2026-07-31"/>
  </r>
  <r>
    <s v="63efe0a5-27c0-48a7-9596-803bb4487343"/>
    <s v="Windstream Tulsa"/>
    <s v=""/>
    <x v="38"/>
    <x v="0"/>
    <x v="15"/>
    <x v="15"/>
    <m/>
    <m/>
    <m/>
    <x v="0"/>
    <s v="2026-07-31"/>
  </r>
  <r>
    <s v="3c7ffd30-c919-4201-b9a6-68dd1c511f89"/>
    <s v="Windstream Omaha"/>
    <s v=""/>
    <x v="38"/>
    <x v="0"/>
    <x v="30"/>
    <x v="30"/>
    <m/>
    <n v="7000"/>
    <n v="0.81284999999999985"/>
    <x v="0"/>
    <s v="2026-07-31"/>
  </r>
  <r>
    <s v="a291e69b-a673-484d-a29d-3981a70ec515"/>
    <s v="Windstream Sugar Land"/>
    <s v=""/>
    <x v="38"/>
    <x v="0"/>
    <x v="16"/>
    <x v="16"/>
    <m/>
    <n v="38370"/>
    <n v="5.1041999999999996"/>
    <x v="14"/>
    <s v="2026-07-31"/>
  </r>
  <r>
    <s v="22702af1-a2d5-4f1a-96a9-bf4bd9ae1460"/>
    <s v="Windstream Lenexa"/>
    <s v=""/>
    <x v="38"/>
    <x v="0"/>
    <x v="31"/>
    <x v="31"/>
    <m/>
    <n v="14000"/>
    <n v="1.4138499999999996"/>
    <x v="0"/>
    <s v="2026-07-31"/>
  </r>
  <r>
    <s v="0c3cc0c7-697e-4e00-9250-be4368bd9c0d"/>
    <s v="Windstream Kansas City"/>
    <s v=""/>
    <x v="38"/>
    <x v="0"/>
    <x v="5"/>
    <x v="5"/>
    <m/>
    <m/>
    <m/>
    <x v="0"/>
    <s v="2026-07-31"/>
  </r>
  <r>
    <s v="9df17851-26cf-436c-a206-0de88da861ec"/>
    <s v="Windstream Texarkana"/>
    <s v=""/>
    <x v="38"/>
    <x v="0"/>
    <x v="16"/>
    <x v="16"/>
    <m/>
    <n v="67500"/>
    <n v="7.3747000000000034"/>
    <x v="14"/>
    <s v="2026-07-31"/>
  </r>
  <r>
    <s v="36eaef3e-61b3-44b3-b0f0-937140e03492"/>
    <s v="Windstream Des Moines"/>
    <s v=""/>
    <x v="38"/>
    <x v="0"/>
    <x v="4"/>
    <x v="4"/>
    <m/>
    <n v="14600"/>
    <n v="1.2599500000000001"/>
    <x v="0"/>
    <s v="2026-07-31"/>
  </r>
  <r>
    <s v="2138d115-6ef3-4331-b192-c4303727b728"/>
    <s v="Windstream Minneapolis"/>
    <s v=""/>
    <x v="38"/>
    <x v="0"/>
    <x v="23"/>
    <x v="23"/>
    <m/>
    <m/>
    <m/>
    <x v="0"/>
    <s v="2026-07-31"/>
  </r>
  <r>
    <s v="7fa68a47-4807-4db5-97b1-ed82c3e3aa4f"/>
    <s v="Windstream Harrison"/>
    <s v=""/>
    <x v="38"/>
    <x v="0"/>
    <x v="32"/>
    <x v="32"/>
    <m/>
    <n v="34625"/>
    <n v="2.0375999999999999"/>
    <x v="0"/>
    <s v="2026-07-31"/>
  </r>
  <r>
    <s v="173982d0-2aa9-11f0-b4d7-810c1af12d74"/>
    <s v="Windstream Little Rock"/>
    <s v=""/>
    <x v="38"/>
    <x v="0"/>
    <x v="32"/>
    <x v="32"/>
    <m/>
    <m/>
    <n v="8"/>
    <x v="6"/>
    <s v="2026-07-31"/>
  </r>
  <r>
    <s v="fcca8ad2-6264-473d-b9e8-30e3ba41e690"/>
    <s v="Windstream Dubuque"/>
    <s v=""/>
    <x v="38"/>
    <x v="0"/>
    <x v="4"/>
    <x v="4"/>
    <m/>
    <n v="14600"/>
    <n v="1.0545500000000001"/>
    <x v="0"/>
    <s v="2026-07-31"/>
  </r>
  <r>
    <s v="4214417f-8296-4178-8c52-063efc49e4db"/>
    <s v="Windstream Brookfield"/>
    <s v=""/>
    <x v="38"/>
    <x v="0"/>
    <x v="33"/>
    <x v="33"/>
    <m/>
    <m/>
    <m/>
    <x v="0"/>
    <s v="2026-07-31"/>
  </r>
  <r>
    <s v="2b6a3b6d-2467-4b69-a542-c17843515399"/>
    <s v="Windstream Evansville"/>
    <s v=""/>
    <x v="38"/>
    <x v="0"/>
    <x v="24"/>
    <x v="24"/>
    <m/>
    <m/>
    <m/>
    <x v="0"/>
    <s v="2026-07-31"/>
  </r>
  <r>
    <s v="55848c8e-0c17-4f67-8397-390bdd5cc928"/>
    <s v="Windstream Brentwood"/>
    <s v=""/>
    <x v="38"/>
    <x v="0"/>
    <x v="19"/>
    <x v="19"/>
    <m/>
    <m/>
    <m/>
    <x v="0"/>
    <s v="2026-07-31"/>
  </r>
  <r>
    <s v="5d2f89cc-7b3e-44fc-8774-4d8ca9171d29"/>
    <s v="Windstream Nashville"/>
    <s v=""/>
    <x v="38"/>
    <x v="0"/>
    <x v="19"/>
    <x v="19"/>
    <m/>
    <n v="10000"/>
    <n v="1.3569999999999991"/>
    <x v="0"/>
    <s v="2026-07-31"/>
  </r>
  <r>
    <s v="921c375a-d3cf-4d11-90e9-632aed0977d8"/>
    <s v="Windstream Indianapolis"/>
    <s v=""/>
    <x v="38"/>
    <x v="0"/>
    <x v="24"/>
    <x v="24"/>
    <m/>
    <n v="20000"/>
    <n v="1.4781999999999991"/>
    <x v="0"/>
    <s v="2026-07-31"/>
  </r>
  <r>
    <s v="960e08af-654d-438b-9b66-af24e916ee7d"/>
    <s v="Windstream Louisville, KY"/>
    <s v=""/>
    <x v="38"/>
    <x v="0"/>
    <x v="20"/>
    <x v="20"/>
    <m/>
    <n v="8000"/>
    <n v="1.05355"/>
    <x v="0"/>
    <s v="2026-07-31"/>
  </r>
  <r>
    <s v="5e60af9c-b8bf-4b48-8ae8-78ab822e618a"/>
    <s v="Windstream Dalton"/>
    <s v=""/>
    <x v="38"/>
    <x v="0"/>
    <x v="8"/>
    <x v="8"/>
    <m/>
    <m/>
    <m/>
    <x v="0"/>
    <s v="2026-07-31"/>
  </r>
  <r>
    <s v="9da792b1-ead0-4843-84b2-00ea6c4d196b"/>
    <s v="Windstream Lexington"/>
    <s v=""/>
    <x v="38"/>
    <x v="0"/>
    <x v="20"/>
    <x v="20"/>
    <m/>
    <n v="108910"/>
    <n v="7.3586999999999998"/>
    <x v="0"/>
    <s v="2026-07-31"/>
  </r>
  <r>
    <s v="c2430ee6-d786-4ba6-b7e4-af8351a5d51d"/>
    <s v="Windstream Farmington Hills"/>
    <s v=""/>
    <x v="38"/>
    <x v="0"/>
    <x v="26"/>
    <x v="26"/>
    <m/>
    <n v="14000"/>
    <n v="1.0616999999999996"/>
    <x v="0"/>
    <s v="2026-07-31"/>
  </r>
  <r>
    <s v="3a8e8ece-ba49-4940-a563-4bc19b94f8ee"/>
    <s v="Windstream Columbus"/>
    <s v=""/>
    <x v="38"/>
    <x v="0"/>
    <x v="7"/>
    <x v="7"/>
    <m/>
    <m/>
    <m/>
    <x v="0"/>
    <s v="2026-07-31"/>
  </r>
  <r>
    <s v="a4a8f18f-2af4-449c-a2b5-50099eebdb13"/>
    <s v="Windstream Bristol"/>
    <s v=""/>
    <x v="38"/>
    <x v="0"/>
    <x v="19"/>
    <x v="19"/>
    <m/>
    <n v="14500"/>
    <n v="1.17615"/>
    <x v="0"/>
    <s v="2026-07-31"/>
  </r>
  <r>
    <s v="6e6d66e7-9fb0-4ea9-a6b8-338031b18ca1"/>
    <s v="Windstream Cleveland"/>
    <s v=""/>
    <x v="38"/>
    <x v="0"/>
    <x v="7"/>
    <x v="7"/>
    <m/>
    <m/>
    <m/>
    <x v="0"/>
    <s v="2026-07-31"/>
  </r>
  <r>
    <s v="da7e01f4-e56b-4939-be25-1e14509a5467"/>
    <s v="Windstream Jacksonville"/>
    <s v=""/>
    <x v="38"/>
    <x v="0"/>
    <x v="9"/>
    <x v="9"/>
    <m/>
    <m/>
    <m/>
    <x v="0"/>
    <s v="2026-07-31"/>
  </r>
  <r>
    <s v="4b1a84ca-78a0-45c4-9be7-8d42b564b8e3"/>
    <s v="Windstream Charlotte"/>
    <s v=""/>
    <x v="38"/>
    <x v="0"/>
    <x v="10"/>
    <x v="10"/>
    <m/>
    <m/>
    <m/>
    <x v="0"/>
    <s v="2026-07-31"/>
  </r>
  <r>
    <s v="d36953ea-aebf-4f56-bb08-f2ac4cf0ca41"/>
    <s v="Windstream Innsbrook"/>
    <s v=""/>
    <x v="38"/>
    <x v="0"/>
    <x v="12"/>
    <x v="12"/>
    <m/>
    <m/>
    <m/>
    <x v="0"/>
    <s v="2026-07-31"/>
  </r>
  <r>
    <s v="830fe050-fdfd-412a-baad-40cbddb50f5d"/>
    <s v="Windstream Ashburn"/>
    <s v=""/>
    <x v="38"/>
    <x v="0"/>
    <x v="12"/>
    <x v="12"/>
    <m/>
    <m/>
    <m/>
    <x v="0"/>
    <s v="2026-07-31"/>
  </r>
  <r>
    <s v="ff12504c-3b6d-4078-b796-341947ec6a24"/>
    <s v="Windstream Sterling"/>
    <s v=""/>
    <x v="38"/>
    <x v="0"/>
    <x v="12"/>
    <x v="12"/>
    <m/>
    <n v="15500"/>
    <n v="1.0507999999999993"/>
    <x v="0"/>
    <s v="2026-07-31"/>
  </r>
  <r>
    <s v="12bab0a8-8e03-4aff-8a9d-3adb872867d0"/>
    <s v="Windstream New York"/>
    <s v=""/>
    <x v="38"/>
    <x v="0"/>
    <x v="13"/>
    <x v="13"/>
    <m/>
    <m/>
    <m/>
    <x v="0"/>
    <s v="2026-07-31"/>
  </r>
  <r>
    <s v="0cca64e4-1050-4071-b579-1ee467447423"/>
    <s v="Windstream Albany"/>
    <s v=""/>
    <x v="38"/>
    <x v="0"/>
    <x v="11"/>
    <x v="11"/>
    <m/>
    <m/>
    <m/>
    <x v="0"/>
    <s v="2026-07-31"/>
  </r>
  <r>
    <s v="757705e5-870e-4cb4-a279-a4c342ca89c1"/>
    <s v="Windstream Boston"/>
    <s v=""/>
    <x v="38"/>
    <x v="0"/>
    <x v="18"/>
    <x v="18"/>
    <m/>
    <m/>
    <m/>
    <x v="0"/>
    <s v="2026-07-31"/>
  </r>
  <r>
    <s v="ae072ac2-6aa3-4879-b6c2-c0b990adb677"/>
    <s v="Amazon AWS SFO - 2305 Mission  Building 1"/>
    <s v=""/>
    <x v="39"/>
    <x v="0"/>
    <x v="25"/>
    <x v="25"/>
    <n v="95000"/>
    <n v="279840"/>
    <n v="31.033000000000001"/>
    <x v="0"/>
    <s v="2026-07-31"/>
  </r>
  <r>
    <s v="6158b990-1adb-11f0-84b6-ada32c0d7ea4"/>
    <s v="Oppidan Alburqueque Data Center"/>
    <s v=""/>
    <x v="39"/>
    <x v="0"/>
    <x v="29"/>
    <x v="29"/>
    <n v="90301"/>
    <n v="90301"/>
    <n v="10"/>
    <x v="18"/>
    <s v="2026-07-31"/>
  </r>
  <r>
    <s v="69371026-b797-432d-8ea3-ff64d9a5bbef"/>
    <s v="Oppidan El Paso Data Center"/>
    <s v=""/>
    <x v="39"/>
    <x v="0"/>
    <x v="16"/>
    <x v="16"/>
    <n v="61554"/>
    <n v="61554"/>
    <n v="5"/>
    <x v="11"/>
    <s v="2026-07-31"/>
  </r>
  <r>
    <s v="151a8706-2128-4b52-baa2-4ec902e36fff"/>
    <s v="Kansas City Printing Press Patmos Data Center"/>
    <s v=""/>
    <x v="40"/>
    <x v="0"/>
    <x v="5"/>
    <x v="5"/>
    <n v="400000"/>
    <n v="400000"/>
    <n v="35"/>
    <x v="14"/>
    <s v="2026-07-31"/>
  </r>
  <r>
    <s v="94bb0d96-b498-4327-b4ce-bbd9c1ff13f5"/>
    <s v="Kansas City Patmos Data Center"/>
    <s v=""/>
    <x v="40"/>
    <x v="0"/>
    <x v="5"/>
    <x v="5"/>
    <n v="5000"/>
    <n v="5000"/>
    <n v="4"/>
    <x v="14"/>
    <s v="2026-07-31"/>
  </r>
  <r>
    <s v="89dc21b0-778b-11f0-b01d-3d19aa6c91e4"/>
    <s v="Pinnacle Technical Solutions Data Center"/>
    <s v=""/>
    <x v="41"/>
    <x v="0"/>
    <x v="34"/>
    <x v="34"/>
    <m/>
    <m/>
    <m/>
    <x v="1"/>
    <s v="2026-07-31"/>
  </r>
  <r>
    <s v="0a1e29c0-369c-4aca-b65f-341dc9f4ec33"/>
    <s v="HI2 Hillsboro Data Center"/>
    <s v=""/>
    <x v="42"/>
    <x v="0"/>
    <x v="0"/>
    <x v="0"/>
    <n v="213000"/>
    <n v="213000"/>
    <n v="19.54"/>
    <x v="0"/>
    <s v="2026-07-31"/>
  </r>
  <r>
    <s v="ea876623-76a6-4f0e-9294-7dc3f8c597d3"/>
    <s v="HI1 Hillsboro Data Center"/>
    <s v=""/>
    <x v="42"/>
    <x v="0"/>
    <x v="0"/>
    <x v="0"/>
    <n v="253300"/>
    <n v="138000"/>
    <n v="36"/>
    <x v="0"/>
    <s v="2026-07-31"/>
  </r>
  <r>
    <s v="6d1906ce-c284-4df2-b68a-6b1776dd7aa2"/>
    <s v="SV1 Silicon Valley Data Center"/>
    <s v=""/>
    <x v="42"/>
    <x v="0"/>
    <x v="25"/>
    <x v="25"/>
    <n v="39600"/>
    <n v="64090"/>
    <n v="16"/>
    <x v="0"/>
    <s v="2026-07-31"/>
  </r>
  <r>
    <s v="d2edc606-5d76-4dea-9896-205246d88ab9"/>
    <s v="CA3 Sacramento Data Center"/>
    <s v=""/>
    <x v="42"/>
    <x v="0"/>
    <x v="25"/>
    <x v="25"/>
    <n v="151000"/>
    <n v="68469"/>
    <n v="14"/>
    <x v="0"/>
    <s v="2026-07-31"/>
  </r>
  <r>
    <s v="51b51558-0245-48b4-b1a7-a17c4551c5e6"/>
    <s v="CA2 Sacramento Data Center"/>
    <s v=""/>
    <x v="42"/>
    <x v="0"/>
    <x v="25"/>
    <x v="25"/>
    <n v="200000"/>
    <n v="87855"/>
    <n v="26.1"/>
    <x v="0"/>
    <s v="2026-07-31"/>
  </r>
  <r>
    <s v="b6076550-b437-4b44-924d-570392b0c74d"/>
    <s v="CA1 Sacramento Data Center"/>
    <s v=""/>
    <x v="42"/>
    <x v="0"/>
    <x v="25"/>
    <x v="25"/>
    <n v="187700"/>
    <n v="85000"/>
    <n v="12.6"/>
    <x v="0"/>
    <s v="2026-07-31"/>
  </r>
  <r>
    <s v="6d47fc03-d4a5-4f10-a74c-5eb73ecde90e"/>
    <s v="PH1 Phoenix Data Center"/>
    <s v=""/>
    <x v="42"/>
    <x v="0"/>
    <x v="3"/>
    <x v="3"/>
    <n v="126000"/>
    <n v="126000"/>
    <n v="36"/>
    <x v="0"/>
    <s v="2026-07-31"/>
  </r>
  <r>
    <s v="6c7d285a-df7f-4c03-84a4-162305742786"/>
    <s v="PH2 Phoenix Data Center"/>
    <s v=""/>
    <x v="42"/>
    <x v="0"/>
    <x v="3"/>
    <x v="3"/>
    <n v="126000"/>
    <n v="126000"/>
    <n v="36"/>
    <x v="0"/>
    <s v="2026-07-31"/>
  </r>
  <r>
    <s v="5c61f02a-02f5-4c6f-8258-edefc24a4cfb"/>
    <s v="PH3 Phoenix Data Center"/>
    <s v=""/>
    <x v="42"/>
    <x v="0"/>
    <x v="3"/>
    <x v="3"/>
    <n v="126000"/>
    <n v="126000"/>
    <n v="36"/>
    <x v="0"/>
    <s v="2026-07-31"/>
  </r>
  <r>
    <s v="adbe9569-f6ad-47b4-b46f-7e56cd0a9340"/>
    <s v="TX3 Dallas Data Center"/>
    <s v=""/>
    <x v="42"/>
    <x v="0"/>
    <x v="16"/>
    <x v="16"/>
    <n v="118200"/>
    <n v="130000"/>
    <n v="18.100000000000001"/>
    <x v="0"/>
    <s v="2026-07-31"/>
  </r>
  <r>
    <s v="8ba05c7e-87a4-4b42-b5f0-bb7cb1887638"/>
    <s v="TX2 Dallas Data Center"/>
    <s v=""/>
    <x v="42"/>
    <x v="0"/>
    <x v="16"/>
    <x v="16"/>
    <n v="118200"/>
    <n v="130000"/>
    <n v="18.100000000000001"/>
    <x v="0"/>
    <s v="2026-07-31"/>
  </r>
  <r>
    <s v="ffb15197-7dbf-439f-894a-ac2755233908"/>
    <s v="TX1 Dallas Data Center"/>
    <s v=""/>
    <x v="42"/>
    <x v="0"/>
    <x v="16"/>
    <x v="16"/>
    <n v="200000"/>
    <n v="230000"/>
    <n v="16"/>
    <x v="0"/>
    <s v="2026-07-31"/>
  </r>
  <r>
    <s v="ce6b7e46-7f16-4fb7-aa5b-4f621cdc9a9a"/>
    <s v="CH1 Chicago Data Center"/>
    <s v=""/>
    <x v="42"/>
    <x v="0"/>
    <x v="6"/>
    <x v="6"/>
    <n v="115000"/>
    <n v="126000"/>
    <n v="42"/>
    <x v="0"/>
    <s v="2026-07-31"/>
  </r>
  <r>
    <s v="3e04ce1f-32bc-4cf2-86a4-556151e8842d"/>
    <s v="CH2 Chicago Data Center"/>
    <s v=""/>
    <x v="42"/>
    <x v="0"/>
    <x v="6"/>
    <x v="6"/>
    <n v="115000"/>
    <n v="115000"/>
    <n v="48"/>
    <x v="0"/>
    <s v="2026-07-31"/>
  </r>
  <r>
    <s v="9df807d9-111f-440a-b484-4dba8b5977b5"/>
    <s v="VA10 Gainesville Data Center"/>
    <s v=""/>
    <x v="42"/>
    <x v="0"/>
    <x v="12"/>
    <x v="12"/>
    <n v="272000"/>
    <n v="544000"/>
    <n v="125"/>
    <x v="10"/>
    <s v="2026-07-31"/>
  </r>
  <r>
    <s v="85ce07a8-402e-466c-bb28-412ee88b7492"/>
    <s v="VA8 Ashburn Data Center"/>
    <s v=""/>
    <x v="42"/>
    <x v="0"/>
    <x v="12"/>
    <x v="12"/>
    <n v="195500"/>
    <m/>
    <n v="72"/>
    <x v="14"/>
    <s v="2026-07-31"/>
  </r>
  <r>
    <s v="21986cc2-4c68-421d-9ce5-62b0c46fc89c"/>
    <s v="VA6 Ashburn Data Center"/>
    <s v=""/>
    <x v="42"/>
    <x v="0"/>
    <x v="12"/>
    <x v="12"/>
    <n v="186178"/>
    <n v="180000"/>
    <n v="24"/>
    <x v="10"/>
    <s v="2026-07-31"/>
  </r>
  <r>
    <s v="6a15bc31-aa6a-424a-be9a-38526c4164a3"/>
    <s v="VA5 Ashburn Data Center"/>
    <s v=""/>
    <x v="42"/>
    <x v="0"/>
    <x v="12"/>
    <x v="12"/>
    <n v="244794"/>
    <n v="140000"/>
    <n v="32"/>
    <x v="0"/>
    <s v="2026-07-31"/>
  </r>
  <r>
    <s v="d9940ae4-3cf4-4cef-9cc6-dc92e903855f"/>
    <s v="VA4 Ashburn Data Center"/>
    <s v=""/>
    <x v="42"/>
    <x v="0"/>
    <x v="12"/>
    <x v="12"/>
    <n v="283528"/>
    <n v="140000"/>
    <n v="32"/>
    <x v="0"/>
    <s v="2026-07-31"/>
  </r>
  <r>
    <s v="fadb7ab5-b9b5-4506-9b48-b5fce540ffaa"/>
    <s v="VA3 Ashburn Data Center"/>
    <s v=""/>
    <x v="42"/>
    <x v="0"/>
    <x v="12"/>
    <x v="12"/>
    <n v="248905"/>
    <n v="112000"/>
    <n v="16"/>
    <x v="0"/>
    <s v="2026-07-31"/>
  </r>
  <r>
    <s v="5b60f316-aa0b-4e43-b30b-3aaf11713d69"/>
    <s v="VA2 Ashburn Data Center"/>
    <s v=""/>
    <x v="42"/>
    <x v="0"/>
    <x v="12"/>
    <x v="12"/>
    <n v="72850"/>
    <n v="70000"/>
    <n v="14"/>
    <x v="0"/>
    <s v="2026-07-31"/>
  </r>
  <r>
    <s v="14eecde3-112b-4ec8-ad82-296a17b22bb3"/>
    <s v="Ashburn VA2 Virginia Data Center"/>
    <s v=""/>
    <x v="42"/>
    <x v="0"/>
    <x v="12"/>
    <x v="12"/>
    <m/>
    <m/>
    <m/>
    <x v="0"/>
    <s v="2026-07-31"/>
  </r>
  <r>
    <s v="b9f6fdf3-68bc-4156-8317-505adf772228"/>
    <s v="VA1 Ashburn Data Center"/>
    <s v=""/>
    <x v="42"/>
    <x v="0"/>
    <x v="12"/>
    <x v="12"/>
    <n v="134000"/>
    <n v="64723"/>
    <n v="12.6"/>
    <x v="0"/>
    <s v="2026-07-31"/>
  </r>
  <r>
    <s v="df9ecad0-b340-11f0-b231-cd93973de994"/>
    <s v="NTT Data Quincy"/>
    <s v=""/>
    <x v="42"/>
    <x v="0"/>
    <x v="35"/>
    <x v="35"/>
    <n v="180000"/>
    <m/>
    <n v="14"/>
    <x v="19"/>
    <s v="2026-07-31"/>
  </r>
  <r>
    <s v="b9232feb-e759-42b7-8d8b-c871f1c0a42c"/>
    <s v="Tucson Data center"/>
    <s v=""/>
    <x v="43"/>
    <x v="0"/>
    <x v="3"/>
    <x v="3"/>
    <n v="133000"/>
    <n v="133000"/>
    <n v="18"/>
    <x v="11"/>
    <s v="2026-07-31"/>
  </r>
  <r>
    <s v="a602c08e-d10b-41d5-871f-7ac5d2d0e02b"/>
    <s v="New Kensington Data Center"/>
    <s v=""/>
    <x v="43"/>
    <x v="0"/>
    <x v="13"/>
    <x v="13"/>
    <n v="35000"/>
    <n v="35000"/>
    <n v="6"/>
    <x v="11"/>
    <s v="2026-07-31"/>
  </r>
  <r>
    <s v="ebea9d43-4c0e-44aa-bc7f-f26fca2deb86"/>
    <s v="Clarksville - AI Data Center 1"/>
    <s v=""/>
    <x v="43"/>
    <x v="0"/>
    <x v="12"/>
    <x v="12"/>
    <n v="195000"/>
    <n v="195000"/>
    <n v="80"/>
    <x v="11"/>
    <s v="2026-07-31"/>
  </r>
  <r>
    <s v="d66f756a-90d3-4167-94d8-93679ef91c97"/>
    <s v="Phoenix Data Center (Ex DSM)"/>
    <s v=""/>
    <x v="44"/>
    <x v="0"/>
    <x v="3"/>
    <x v="3"/>
    <m/>
    <m/>
    <m/>
    <x v="0"/>
    <s v="2026-07-31"/>
  </r>
  <r>
    <s v="c981c173-c17c-4af5-951d-86242e076e0b"/>
    <s v="Atlanta Data Center (Ex DSM)"/>
    <s v=""/>
    <x v="44"/>
    <x v="0"/>
    <x v="8"/>
    <x v="8"/>
    <m/>
    <m/>
    <m/>
    <x v="0"/>
    <s v="2026-07-31"/>
  </r>
  <r>
    <s v="bd59cdff-8839-4359-9e56-ca75d9283f53"/>
    <s v="Lakeland Data Center (Ex DSM)"/>
    <s v=""/>
    <x v="44"/>
    <x v="0"/>
    <x v="9"/>
    <x v="9"/>
    <m/>
    <n v="25000"/>
    <n v="1.8321999999999992"/>
    <x v="0"/>
    <s v="2026-07-31"/>
  </r>
  <r>
    <s v="9f74ee59-28f2-4cf0-8e2e-edad571d7bc1"/>
    <s v="Winter Haven Data Center (Ex DSM)"/>
    <s v=""/>
    <x v="44"/>
    <x v="0"/>
    <x v="9"/>
    <x v="9"/>
    <n v="33000"/>
    <n v="33000"/>
    <n v="1.4954999999999989"/>
    <x v="0"/>
    <s v="2026-07-31"/>
  </r>
  <r>
    <s v="1062bceb-d2d8-46d5-b0af-0de602546cd7"/>
    <s v="Grand Rapids Data Center (DC4)"/>
    <s v=""/>
    <x v="45"/>
    <x v="0"/>
    <x v="26"/>
    <x v="26"/>
    <n v="3500"/>
    <n v="3500"/>
    <n v="1"/>
    <x v="0"/>
    <s v="2026-07-31"/>
  </r>
  <r>
    <s v="80a867b0-6f28-4776-af88-5cda81b900b3"/>
    <s v="Detroit Data Center (DC1)"/>
    <s v=""/>
    <x v="45"/>
    <x v="0"/>
    <x v="26"/>
    <x v="26"/>
    <n v="136000"/>
    <n v="136000"/>
    <n v="20"/>
    <x v="0"/>
    <s v="2026-07-31"/>
  </r>
  <r>
    <s v="14c3ec08-1803-4368-ac7a-fbd879e635eb"/>
    <s v="Southfield Data Center NW (DC2)"/>
    <s v=""/>
    <x v="45"/>
    <x v="0"/>
    <x v="26"/>
    <x v="26"/>
    <n v="21000"/>
    <n v="8000"/>
    <n v="1"/>
    <x v="0"/>
    <s v="2026-07-31"/>
  </r>
  <r>
    <s v="5eac30df-7851-4905-8cd6-6c96b34da23b"/>
    <s v="Southfield Data Center W (DC3)"/>
    <s v=""/>
    <x v="45"/>
    <x v="0"/>
    <x v="26"/>
    <x v="26"/>
    <n v="21000"/>
    <n v="8000"/>
    <n v="1"/>
    <x v="0"/>
    <s v="2026-07-31"/>
  </r>
  <r>
    <s v="962c6f07-d184-4f3d-848d-2549aba61664"/>
    <s v="HAII1 AlohaNAP Data Center"/>
    <s v=""/>
    <x v="46"/>
    <x v="0"/>
    <x v="36"/>
    <x v="36"/>
    <n v="10200"/>
    <n v="8350"/>
    <n v="1"/>
    <x v="0"/>
    <s v="2026-07-31"/>
  </r>
  <r>
    <s v="479920b6-32e5-4065-bfb8-cdfae257c66d"/>
    <s v="Portland OR | PTOR1"/>
    <s v=""/>
    <x v="46"/>
    <x v="0"/>
    <x v="0"/>
    <x v="0"/>
    <n v="302262"/>
    <n v="120000"/>
    <n v="8"/>
    <x v="0"/>
    <s v="2026-07-31"/>
  </r>
  <r>
    <s v="3afb0e34-8dff-45d5-9436-7d001ba80dc1"/>
    <s v="CHWY1 Cheyenne Data Center"/>
    <s v=""/>
    <x v="46"/>
    <x v="0"/>
    <x v="37"/>
    <x v="37"/>
    <n v="42000"/>
    <n v="42000"/>
    <n v="5"/>
    <x v="0"/>
    <s v="2026-07-31"/>
  </r>
  <r>
    <s v="f566ba50-b13f-460b-8c8e-fcb9d82c8ad6"/>
    <s v="McAllen TX Data Center"/>
    <s v=""/>
    <x v="46"/>
    <x v="0"/>
    <x v="16"/>
    <x v="16"/>
    <m/>
    <n v="30000"/>
    <n v="5"/>
    <x v="0"/>
    <s v="2026-07-31"/>
  </r>
  <r>
    <s v="c5fe22bd-0670-427c-ae03-5674b8e007ef"/>
    <s v="MIWI1 Wells Building Data Center"/>
    <s v=""/>
    <x v="46"/>
    <x v="0"/>
    <x v="33"/>
    <x v="33"/>
    <n v="160000"/>
    <n v="5000"/>
    <n v="0.5"/>
    <x v="0"/>
    <s v="2026-07-31"/>
  </r>
  <r>
    <s v="20ffab34-023d-4904-90f6-61722870975f"/>
    <s v="CHIL2 Chicago Data Center"/>
    <s v=""/>
    <x v="46"/>
    <x v="0"/>
    <x v="6"/>
    <x v="6"/>
    <m/>
    <n v="42000"/>
    <n v="5"/>
    <x v="0"/>
    <s v="2026-07-31"/>
  </r>
  <r>
    <s v="c6c3a721-1317-455c-b91b-a2530e364bda"/>
    <s v="SBIN1 South Bend Data Center"/>
    <s v=""/>
    <x v="46"/>
    <x v="0"/>
    <x v="24"/>
    <x v="24"/>
    <n v="75000"/>
    <n v="75000"/>
    <n v="2"/>
    <x v="0"/>
    <s v="2026-07-31"/>
  </r>
  <r>
    <s v="28ab55b6-0148-4b98-87ad-c0b4d8dd2a05"/>
    <s v="ORNY1 Orangeburg Data Center"/>
    <s v=""/>
    <x v="46"/>
    <x v="0"/>
    <x v="11"/>
    <x v="11"/>
    <n v="232000"/>
    <n v="232000"/>
    <n v="24"/>
    <x v="0"/>
    <s v="2026-07-31"/>
  </r>
  <r>
    <s v="36f040a8-ce40-434f-9cf1-025acd0f64e0"/>
    <s v="Omaha"/>
    <s v=""/>
    <x v="47"/>
    <x v="0"/>
    <x v="30"/>
    <x v="30"/>
    <n v="66279"/>
    <n v="66279"/>
    <n v="7.6931999999999992"/>
    <x v="0"/>
    <s v="2026-07-31"/>
  </r>
  <r>
    <s v="9506469b-9058-42ea-a7d7-daba765b92b2"/>
    <s v="LAX Data Center"/>
    <s v=""/>
    <x v="48"/>
    <x v="0"/>
    <x v="25"/>
    <x v="25"/>
    <m/>
    <m/>
    <m/>
    <x v="0"/>
    <s v="2026-07-31"/>
  </r>
  <r>
    <s v="8768d840-b356-11f0-aa01-958b69f6aae6"/>
    <s v="365 Seattle Data Center"/>
    <s v=""/>
    <x v="49"/>
    <x v="0"/>
    <x v="14"/>
    <x v="14"/>
    <m/>
    <m/>
    <m/>
    <x v="19"/>
    <s v="2026-07-31"/>
  </r>
  <r>
    <s v="758cb280-b361-11f0-aa01-958b69f6aae6"/>
    <s v="Tukwila  Data Center"/>
    <s v=""/>
    <x v="49"/>
    <x v="0"/>
    <x v="14"/>
    <x v="14"/>
    <m/>
    <m/>
    <m/>
    <x v="19"/>
    <s v="2026-07-31"/>
  </r>
  <r>
    <s v="368a7d62-5f6f-40f4-9931-8b30f9c1783b"/>
    <s v="CA1 Rancho Cordova Data Center"/>
    <s v=""/>
    <x v="49"/>
    <x v="0"/>
    <x v="25"/>
    <x v="25"/>
    <n v="69048"/>
    <n v="69048"/>
    <n v="5"/>
    <x v="0"/>
    <s v="2026-07-31"/>
  </r>
  <r>
    <s v="5a250d70-b362-11f0-aa01-958b69f6aae6"/>
    <s v="Spokane Data Center "/>
    <s v=""/>
    <x v="49"/>
    <x v="0"/>
    <x v="14"/>
    <x v="14"/>
    <n v="50000"/>
    <n v="2000"/>
    <n v="4.5"/>
    <x v="19"/>
    <s v="2026-07-31"/>
  </r>
  <r>
    <s v="57c45ba0-05b2-4601-bee5-67285cd49e78"/>
    <s v="CO1 Aurora Data Center"/>
    <s v=""/>
    <x v="49"/>
    <x v="0"/>
    <x v="28"/>
    <x v="28"/>
    <n v="150000"/>
    <n v="150000"/>
    <n v="8"/>
    <x v="0"/>
    <s v="2026-07-31"/>
  </r>
  <r>
    <s v="691cc6a7-fd17-4148-89ab-776a6f40e273"/>
    <s v="TX1 Richardson Data Center"/>
    <s v=""/>
    <x v="49"/>
    <x v="0"/>
    <x v="16"/>
    <x v="16"/>
    <n v="75100"/>
    <n v="75100"/>
    <n v="6"/>
    <x v="0"/>
    <s v="2026-07-31"/>
  </r>
  <r>
    <s v="18ae0d0f-6185-486c-9d33-77c155f34105"/>
    <s v="CH6 Chicago Data Center"/>
    <s v=""/>
    <x v="49"/>
    <x v="0"/>
    <x v="6"/>
    <x v="6"/>
    <n v="10000"/>
    <n v="10000"/>
    <n v="1"/>
    <x v="0"/>
    <s v="2026-07-31"/>
  </r>
  <r>
    <s v="bae501b7-8b63-424f-bc87-ca4d8002e4ef"/>
    <s v="NA1 Nashville Data Center"/>
    <s v=""/>
    <x v="49"/>
    <x v="0"/>
    <x v="19"/>
    <x v="19"/>
    <n v="19700"/>
    <n v="19700"/>
    <n v="1"/>
    <x v="0"/>
    <s v="2026-07-31"/>
  </r>
  <r>
    <s v="2cf7ccd0-94af-40d5-8509-6af79cec6422"/>
    <s v="GA2 Smyrna Data Center"/>
    <s v=""/>
    <x v="49"/>
    <x v="0"/>
    <x v="8"/>
    <x v="8"/>
    <n v="77300"/>
    <n v="77300"/>
    <n v="4"/>
    <x v="0"/>
    <s v="2026-07-31"/>
  </r>
  <r>
    <s v="961048db-bf7e-4743-bf9e-a415e08a83ab"/>
    <s v="GA1 Alpharetta Data Center"/>
    <s v=""/>
    <x v="49"/>
    <x v="0"/>
    <x v="8"/>
    <x v="8"/>
    <n v="77300"/>
    <n v="77300"/>
    <n v="4"/>
    <x v="0"/>
    <s v="2026-07-31"/>
  </r>
  <r>
    <s v="2f61a0a6-bb70-40ff-835a-86eef1ded424"/>
    <s v="DT1 Detroit Data Center"/>
    <s v=""/>
    <x v="49"/>
    <x v="0"/>
    <x v="26"/>
    <x v="26"/>
    <n v="12000"/>
    <n v="12000"/>
    <n v="0.8"/>
    <x v="0"/>
    <s v="2026-07-31"/>
  </r>
  <r>
    <s v="3fae2d03-0f8a-4d46-b4dd-fcf376bce61d"/>
    <s v="TA1 Tampa Data Center"/>
    <s v=""/>
    <x v="49"/>
    <x v="0"/>
    <x v="9"/>
    <x v="9"/>
    <n v="30400"/>
    <n v="30400"/>
    <n v="1"/>
    <x v="0"/>
    <s v="2026-07-31"/>
  </r>
  <r>
    <s v="7b2726f0-1222-4b02-bc91-8ef19aa8d79a"/>
    <s v="FTL Fort Lauderdale Data Center"/>
    <s v=""/>
    <x v="49"/>
    <x v="0"/>
    <x v="9"/>
    <x v="9"/>
    <n v="11400"/>
    <n v="11400"/>
    <n v="1"/>
    <x v="0"/>
    <s v="2026-07-31"/>
  </r>
  <r>
    <s v="7aba2e03-71ce-42cd-8874-410ef28c6735"/>
    <s v="BCA Boca Raton Data Center"/>
    <s v=""/>
    <x v="49"/>
    <x v="0"/>
    <x v="9"/>
    <x v="9"/>
    <n v="49850"/>
    <n v="30400"/>
    <n v="2"/>
    <x v="0"/>
    <s v="2026-07-31"/>
  </r>
  <r>
    <s v="ad78e7e3-d879-4222-a020-b60beac6bb9a"/>
    <s v="BU1 Buffalo Data Center"/>
    <s v=""/>
    <x v="49"/>
    <x v="0"/>
    <x v="11"/>
    <x v="11"/>
    <n v="19000"/>
    <n v="19000"/>
    <n v="1"/>
    <x v="0"/>
    <s v="2026-07-31"/>
  </r>
  <r>
    <s v="9fab0e8b-9ab1-4909-9b2f-232f0b707fea"/>
    <s v="VA1 Herndon Data Center"/>
    <s v=""/>
    <x v="49"/>
    <x v="0"/>
    <x v="12"/>
    <x v="12"/>
    <n v="12000"/>
    <n v="12000"/>
    <n v="0.83"/>
    <x v="0"/>
    <s v="2026-07-31"/>
  </r>
  <r>
    <s v="c6a861c5-0480-49d8-8a48-64d2a3deb4d1"/>
    <s v="PH2 Philadelphia Data Center"/>
    <s v=""/>
    <x v="49"/>
    <x v="0"/>
    <x v="13"/>
    <x v="13"/>
    <n v="20500"/>
    <n v="20500"/>
    <n v="1"/>
    <x v="0"/>
    <s v="2026-07-31"/>
  </r>
  <r>
    <s v="af48ab77-f0ea-4c39-a5f2-d5f913a2ecee"/>
    <s v="PA1 Philadelphia Data Center"/>
    <s v=""/>
    <x v="49"/>
    <x v="0"/>
    <x v="13"/>
    <x v="13"/>
    <n v="135100"/>
    <n v="135100"/>
    <n v="10"/>
    <x v="0"/>
    <s v="2026-07-31"/>
  </r>
  <r>
    <s v="a327d2e4-1572-4011-a648-41f78e7e301d"/>
    <s v="NJ1 Bridgewater New Jersey Data Center"/>
    <s v=""/>
    <x v="49"/>
    <x v="0"/>
    <x v="17"/>
    <x v="17"/>
    <n v="25600"/>
    <n v="25600"/>
    <n v="2"/>
    <x v="0"/>
    <s v="2026-07-31"/>
  </r>
  <r>
    <s v="a9dd3ee5-3339-487e-8840-afb5f71b8367"/>
    <s v="NJ3 Carlstadt Data Center"/>
    <s v=""/>
    <x v="49"/>
    <x v="0"/>
    <x v="17"/>
    <x v="17"/>
    <n v="187600"/>
    <n v="187600"/>
    <n v="18"/>
    <x v="0"/>
    <s v="2026-07-31"/>
  </r>
  <r>
    <s v="f72404ac-2dd2-4f29-92fd-5070fd0af926"/>
    <s v="NY10 New York City Data Center"/>
    <s v=""/>
    <x v="49"/>
    <x v="0"/>
    <x v="11"/>
    <x v="11"/>
    <n v="16000"/>
    <n v="16000"/>
    <n v="0.7"/>
    <x v="0"/>
    <s v="2026-07-31"/>
  </r>
  <r>
    <s v="0d98f765-15c4-42b4-aae5-6ae15410cf70"/>
    <s v="LI1 Commack Data Center"/>
    <s v=""/>
    <x v="49"/>
    <x v="0"/>
    <x v="11"/>
    <x v="11"/>
    <n v="26200"/>
    <n v="26200"/>
    <n v="6"/>
    <x v="0"/>
    <s v="2026-07-31"/>
  </r>
  <r>
    <s v="6bbb4548-c520-4a1b-b17a-ff1bc15ef9b1"/>
    <s v="MA1 Marlboro Data Center"/>
    <s v=""/>
    <x v="49"/>
    <x v="0"/>
    <x v="18"/>
    <x v="18"/>
    <n v="64800"/>
    <n v="64800"/>
    <n v="2"/>
    <x v="0"/>
    <s v="2026-07-31"/>
  </r>
  <r>
    <s v="485114e3-31e4-4c94-a8d1-7839c804c6a7"/>
    <s v="Tampa Data Center"/>
    <s v=""/>
    <x v="50"/>
    <x v="0"/>
    <x v="9"/>
    <x v="9"/>
    <n v="10000"/>
    <n v="10000"/>
    <n v="2"/>
    <x v="0"/>
    <s v="2026-07-31"/>
  </r>
  <r>
    <s v="e5f723d7-547f-4227-b7a6-7a862db58eda"/>
    <s v="Raleigh-Durham Data Center"/>
    <s v=""/>
    <x v="50"/>
    <x v="0"/>
    <x v="10"/>
    <x v="10"/>
    <n v="14000"/>
    <n v="14000"/>
    <n v="1"/>
    <x v="0"/>
    <s v="2026-07-31"/>
  </r>
  <r>
    <s v="fcfb2a2e-924f-4dc5-89eb-77d1de6f93fe"/>
    <s v="PDX-01 Hillsboro Data Center"/>
    <s v=""/>
    <x v="51"/>
    <x v="0"/>
    <x v="0"/>
    <x v="0"/>
    <n v="240000"/>
    <n v="480000"/>
    <n v="18"/>
    <x v="14"/>
    <s v="2026-07-31"/>
  </r>
  <r>
    <s v="595f4c4a-532d-47e0-9c0f-79919b7158e5"/>
    <s v="PHX - 07 Phoenix Data Center"/>
    <s v=""/>
    <x v="51"/>
    <x v="0"/>
    <x v="3"/>
    <x v="3"/>
    <n v="238180"/>
    <n v="238180"/>
    <n v="60"/>
    <x v="10"/>
    <s v="2026-07-31"/>
  </r>
  <r>
    <s v="2bffe890-22e6-11f1-8eed-4d59a1e2248e"/>
    <s v="PHX - 05 Phoenix Data Center"/>
    <s v=""/>
    <x v="51"/>
    <x v="0"/>
    <x v="3"/>
    <x v="3"/>
    <n v="75000"/>
    <n v="75000"/>
    <n v="24"/>
    <x v="9"/>
    <s v="2026-07-31"/>
  </r>
  <r>
    <s v="655121ee-9773-4481-8b56-8f2277a44002"/>
    <s v="PHX - 01/02/03 Phoenix Data Center"/>
    <s v=""/>
    <x v="51"/>
    <x v="0"/>
    <x v="3"/>
    <x v="3"/>
    <n v="550000"/>
    <n v="550000"/>
    <n v="180"/>
    <x v="0"/>
    <s v="2026-07-31"/>
  </r>
  <r>
    <s v="115a5826-5467-4031-b449-f9b3dd40a644"/>
    <s v="SLC-04 West Jordan, Utah Data Center"/>
    <s v=""/>
    <x v="51"/>
    <x v="0"/>
    <x v="38"/>
    <x v="38"/>
    <m/>
    <n v="200000"/>
    <n v="12"/>
    <x v="14"/>
    <s v="2026-07-31"/>
  </r>
  <r>
    <s v="482876e8-9d3a-4c98-a09c-c1c6d737cb5e"/>
    <s v="SLC-01 Salt Lake City Data Center"/>
    <s v=""/>
    <x v="51"/>
    <x v="0"/>
    <x v="38"/>
    <x v="38"/>
    <n v="300000"/>
    <n v="300000"/>
    <n v="34"/>
    <x v="0"/>
    <s v="2026-07-31"/>
  </r>
  <r>
    <s v="33eaf961-0392-476d-ae7f-cd2b67a17abb"/>
    <s v="SLC-02 Salt Lake City Data Center"/>
    <s v=""/>
    <x v="51"/>
    <x v="0"/>
    <x v="38"/>
    <x v="38"/>
    <n v="240000"/>
    <n v="200000"/>
    <n v="48"/>
    <x v="0"/>
    <s v="2026-07-31"/>
  </r>
  <r>
    <s v="868ddd1b-2f68-469d-9491-9422df24bae2"/>
    <s v="SLC-03 West Jordan, Utah Data Center"/>
    <s v=""/>
    <x v="51"/>
    <x v="0"/>
    <x v="38"/>
    <x v="38"/>
    <n v="200000"/>
    <n v="200000"/>
    <n v="80"/>
    <x v="0"/>
    <s v="2026-07-31"/>
  </r>
  <r>
    <s v="91f98d45-ede5-4c2f-8dbc-7e29cc25f0c2"/>
    <s v="PHX - 04 East Phoenix Data Center"/>
    <s v=""/>
    <x v="51"/>
    <x v="0"/>
    <x v="3"/>
    <x v="3"/>
    <n v="393970"/>
    <n v="393970"/>
    <n v="32"/>
    <x v="14"/>
    <s v="2026-07-31"/>
  </r>
  <r>
    <s v="89ce73f1-68ab-4e82-b26e-f04c5bb45360"/>
    <s v="PHX - 06 West Phoenix Data Center"/>
    <s v=""/>
    <x v="51"/>
    <x v="0"/>
    <x v="3"/>
    <x v="3"/>
    <n v="85100"/>
    <n v="85100"/>
    <n v="36"/>
    <x v="14"/>
    <s v="2026-07-31"/>
  </r>
  <r>
    <s v="9b5ab5b4-e5e9-4c3e-9678-8fc3a200b20b"/>
    <s v="DFW-01 Dallas Data Center"/>
    <s v=""/>
    <x v="51"/>
    <x v="0"/>
    <x v="16"/>
    <x v="16"/>
    <n v="108487"/>
    <n v="185000"/>
    <n v="10"/>
    <x v="0"/>
    <s v="2026-07-31"/>
  </r>
  <r>
    <s v="cf06113c-841b-4c44-9779-829c23ebe77c"/>
    <s v="DFW-02 Dallas Data Center"/>
    <s v=""/>
    <x v="51"/>
    <x v="0"/>
    <x v="16"/>
    <x v="16"/>
    <n v="103612"/>
    <n v="190000"/>
    <n v="36"/>
    <x v="0"/>
    <s v="2026-07-31"/>
  </r>
  <r>
    <s v="01287710-2177-11f1-aefe-3173482fc511"/>
    <s v="ORD-03 Chicago"/>
    <s v=""/>
    <x v="51"/>
    <x v="0"/>
    <x v="6"/>
    <x v="6"/>
    <n v="544000"/>
    <n v="544000"/>
    <n v="36"/>
    <x v="9"/>
    <s v="2026-07-31"/>
  </r>
  <r>
    <s v="ef982b9d-646f-423b-9e95-c9cac9301f7e"/>
    <s v="ORD-01 Chicago"/>
    <s v=""/>
    <x v="51"/>
    <x v="0"/>
    <x v="6"/>
    <x v="6"/>
    <n v="220000"/>
    <n v="220000"/>
    <n v="36"/>
    <x v="0"/>
    <s v="2026-07-31"/>
  </r>
  <r>
    <s v="6047bda6-e904-4193-bf18-560b02e4fdcd"/>
    <s v="ORD-02 Chicago"/>
    <s v=""/>
    <x v="51"/>
    <x v="0"/>
    <x v="6"/>
    <x v="6"/>
    <n v="228768"/>
    <n v="228768"/>
    <n v="36"/>
    <x v="0"/>
    <s v="2026-07-31"/>
  </r>
  <r>
    <s v="e6a20360-161f-11f0-bb61-839a26911568"/>
    <s v="Aligned Data Centers ATL01"/>
    <s v=""/>
    <x v="51"/>
    <x v="0"/>
    <x v="8"/>
    <x v="8"/>
    <n v="290000"/>
    <n v="290000"/>
    <n v="72"/>
    <x v="18"/>
    <s v="2026-07-31"/>
  </r>
  <r>
    <s v="1d8d0946-179d-431b-9232-7c570e778eab"/>
    <s v="IAD02 Ashburn Data Center"/>
    <s v=""/>
    <x v="51"/>
    <x v="0"/>
    <x v="12"/>
    <x v="12"/>
    <n v="513000"/>
    <n v="513000"/>
    <n v="120"/>
    <x v="0"/>
    <s v="2026-07-31"/>
  </r>
  <r>
    <s v="38383354-b38d-445d-870a-f26a2c86f34e"/>
    <s v="IAD01 Ashburn Data Center"/>
    <s v=""/>
    <x v="51"/>
    <x v="0"/>
    <x v="12"/>
    <x v="12"/>
    <n v="370000"/>
    <n v="370000"/>
    <n v="60"/>
    <x v="0"/>
    <s v="2026-07-31"/>
  </r>
  <r>
    <s v="ccffb2a0-7794-11f0-b01d-3d19aa6c91e4"/>
    <s v="DC1 Alpha Technologies "/>
    <s v=""/>
    <x v="52"/>
    <x v="0"/>
    <x v="34"/>
    <x v="34"/>
    <n v="50000"/>
    <m/>
    <m/>
    <x v="1"/>
    <s v="2026-07-31"/>
  </r>
  <r>
    <s v="b66f8047-b1cc-4518-953e-574bdfcc059e"/>
    <s v="Edge Data Center Boulder"/>
    <s v=""/>
    <x v="53"/>
    <x v="0"/>
    <x v="28"/>
    <x v="28"/>
    <n v="1000"/>
    <n v="1000"/>
    <n v="9.6000000000000002E-2"/>
    <x v="0"/>
    <s v="2026-07-31"/>
  </r>
  <r>
    <s v="6bb20a35-cf90-4e44-897c-f6e4b5a0069c"/>
    <s v="Edge Data Center Austin"/>
    <s v=""/>
    <x v="53"/>
    <x v="0"/>
    <x v="16"/>
    <x v="16"/>
    <n v="1000"/>
    <n v="1000"/>
    <n v="9.6000000000000002E-2"/>
    <x v="0"/>
    <s v="2026-07-31"/>
  </r>
  <r>
    <s v="42ea0b74-1d38-46c1-96c3-17a6429fff4c"/>
    <s v="Edge Data Center Atlanta"/>
    <s v=""/>
    <x v="53"/>
    <x v="0"/>
    <x v="8"/>
    <x v="8"/>
    <n v="1000"/>
    <n v="1000"/>
    <n v="0.44000000000000034"/>
    <x v="0"/>
    <s v="2026-07-31"/>
  </r>
  <r>
    <s v="f253d1c8-9893-4993-a340-f6181d6b565b"/>
    <s v=" RAI1 Edge Data Center Raleigh"/>
    <s v=""/>
    <x v="53"/>
    <x v="0"/>
    <x v="10"/>
    <x v="10"/>
    <n v="16000"/>
    <n v="16000"/>
    <n v="4"/>
    <x v="10"/>
    <s v="2026-07-31"/>
  </r>
  <r>
    <s v="63cc50f0-6d61-4ab3-a8b5-d2e3bd02bea9"/>
    <s v="PF1 - Data Center 1"/>
    <s v=""/>
    <x v="54"/>
    <x v="0"/>
    <x v="22"/>
    <x v="22"/>
    <n v="342000"/>
    <n v="342000"/>
    <n v="100"/>
    <x v="14"/>
    <s v="2026-07-31"/>
  </r>
  <r>
    <s v="5f0ac8ec-eb60-4c17-95da-fedfb100f774"/>
    <s v="Los Angeles Data Center"/>
    <s v=""/>
    <x v="55"/>
    <x v="0"/>
    <x v="25"/>
    <x v="25"/>
    <n v="5000"/>
    <n v="5000"/>
    <n v="1.4999999999999999E-2"/>
    <x v="0"/>
    <s v="2026-07-31"/>
  </r>
  <r>
    <s v="b0671af6-bdc4-4650-816e-228cf9874c62"/>
    <s v="Miami Data Center"/>
    <s v=""/>
    <x v="55"/>
    <x v="0"/>
    <x v="9"/>
    <x v="9"/>
    <n v="50176"/>
    <n v="15000"/>
    <n v="2"/>
    <x v="0"/>
    <s v="2026-07-31"/>
  </r>
  <r>
    <s v="86d9be28-b5ea-45c7-9e1e-dbc38480d267"/>
    <s v="Boise 2 Data Center"/>
    <s v=""/>
    <x v="56"/>
    <x v="0"/>
    <x v="39"/>
    <x v="39"/>
    <m/>
    <m/>
    <m/>
    <x v="0"/>
    <s v="2026-07-31"/>
  </r>
  <r>
    <s v="cf83fdeb-aba5-4bd2-b68c-a2e225de222a"/>
    <s v="Boise 1 Data Center"/>
    <s v=""/>
    <x v="56"/>
    <x v="0"/>
    <x v="39"/>
    <x v="39"/>
    <n v="34000"/>
    <n v="34000"/>
    <n v="1"/>
    <x v="0"/>
    <s v="2026-07-31"/>
  </r>
  <r>
    <s v="3b024b35-7581-468f-9b9e-e8ea1b0dbd9f"/>
    <s v="Tucson Data Center"/>
    <s v=""/>
    <x v="56"/>
    <x v="0"/>
    <x v="3"/>
    <x v="3"/>
    <n v="38000"/>
    <n v="38000"/>
    <n v="2"/>
    <x v="0"/>
    <s v="2026-07-31"/>
  </r>
  <r>
    <s v="d7a9e1f9-e672-4a82-8ce2-38739305b50f"/>
    <s v="Duluth II Data Center"/>
    <s v=""/>
    <x v="56"/>
    <x v="0"/>
    <x v="23"/>
    <x v="23"/>
    <n v="26000"/>
    <n v="26000"/>
    <n v="1"/>
    <x v="0"/>
    <s v="2026-07-31"/>
  </r>
  <r>
    <s v="7261d0d8-0d11-495c-8086-2ed4ba0a4dd3"/>
    <s v="Duluth I Data Center"/>
    <s v=""/>
    <x v="56"/>
    <x v="0"/>
    <x v="23"/>
    <x v="23"/>
    <m/>
    <m/>
    <m/>
    <x v="0"/>
    <s v="2026-07-31"/>
  </r>
  <r>
    <s v="96992cbf-c4a9-4446-b578-84ccfa141f43"/>
    <s v="Marion Data Center"/>
    <s v=""/>
    <x v="56"/>
    <x v="0"/>
    <x v="4"/>
    <x v="4"/>
    <n v="18500"/>
    <n v="19000"/>
    <n v="0.81"/>
    <x v="0"/>
    <s v="2026-07-31"/>
  </r>
  <r>
    <s v="ea571bc3-d020-43fb-9917-d2003b8ee9af"/>
    <s v="Green Bay Data Center"/>
    <s v=""/>
    <x v="56"/>
    <x v="0"/>
    <x v="33"/>
    <x v="33"/>
    <n v="31500"/>
    <n v="7192"/>
    <n v="1.3092000000000001"/>
    <x v="0"/>
    <s v="2026-07-31"/>
  </r>
  <r>
    <s v="81018e63-7859-4ea8-9d62-df41f729a3ee"/>
    <s v="Independence Data Center"/>
    <s v=""/>
    <x v="56"/>
    <x v="0"/>
    <x v="7"/>
    <x v="7"/>
    <n v="23000"/>
    <n v="23000"/>
    <n v="1"/>
    <x v="0"/>
    <s v="2026-07-31"/>
  </r>
  <r>
    <s v="8b76f8da-53b6-40de-8a95-ab2d35a6d741"/>
    <s v="Akron I &amp; II Data Center"/>
    <s v=""/>
    <x v="56"/>
    <x v="0"/>
    <x v="7"/>
    <x v="7"/>
    <n v="52000"/>
    <n v="52000"/>
    <n v="1"/>
    <x v="0"/>
    <s v="2026-07-31"/>
  </r>
  <r>
    <s v="37ca3ad8-6a3c-46cd-b923-0d8798d14521"/>
    <s v="Canton Data Center"/>
    <s v=""/>
    <x v="56"/>
    <x v="0"/>
    <x v="7"/>
    <x v="7"/>
    <n v="14900"/>
    <n v="5600"/>
    <n v="0.65"/>
    <x v="0"/>
    <s v="2026-07-31"/>
  </r>
  <r>
    <s v="d7ffd0e4-c722-4c14-b804-04ea0bd69cec"/>
    <s v="Pittsburgh Data Center"/>
    <s v=""/>
    <x v="56"/>
    <x v="0"/>
    <x v="13"/>
    <x v="13"/>
    <n v="38700"/>
    <n v="39000"/>
    <n v="1"/>
    <x v="0"/>
    <s v="2026-07-31"/>
  </r>
  <r>
    <s v="3380cbdf-4773-40a8-85e2-489b8b7792c6"/>
    <s v="90 Beta Drive - Pittsburgh Data Center"/>
    <s v=""/>
    <x v="57"/>
    <x v="0"/>
    <x v="13"/>
    <x v="13"/>
    <n v="18000"/>
    <n v="18000"/>
    <n v="1.1920999999999993"/>
    <x v="0"/>
    <s v="2026-07-31"/>
  </r>
  <r>
    <s v="108ea9e9-baf6-4dab-858f-38bea286236a"/>
    <s v="Aureon Downtown"/>
    <s v=""/>
    <x v="58"/>
    <x v="0"/>
    <x v="4"/>
    <x v="4"/>
    <n v="30000"/>
    <n v="30000"/>
    <n v="1"/>
    <x v="0"/>
    <s v="2026-07-31"/>
  </r>
  <r>
    <s v="2ca1e3d2-31a2-4b5f-be2f-300282dabbf3"/>
    <s v="715 Data Center"/>
    <s v=""/>
    <x v="59"/>
    <x v="0"/>
    <x v="33"/>
    <x v="33"/>
    <n v="20000"/>
    <n v="20000"/>
    <n v="1.8170000000000002"/>
    <x v="0"/>
    <s v="2026-07-31"/>
  </r>
  <r>
    <s v="bf60110e-53d9-4a42-8b49-f33e0a989e1e"/>
    <s v="Lakes Data Center"/>
    <s v=""/>
    <x v="59"/>
    <x v="0"/>
    <x v="33"/>
    <x v="33"/>
    <n v="26432"/>
    <n v="26432"/>
    <n v="3.065900000000001"/>
    <x v="0"/>
    <s v="2026-07-31"/>
  </r>
  <r>
    <s v="d714416d-9e94-4910-b504-4843ea1936ec"/>
    <s v="Amazon AWS PDX - 79392 Olson Building 2"/>
    <s v=""/>
    <x v="60"/>
    <x v="0"/>
    <x v="0"/>
    <x v="0"/>
    <n v="220000"/>
    <n v="220000"/>
    <n v="60"/>
    <x v="0"/>
    <s v="2026-07-31"/>
  </r>
  <r>
    <s v="70b5d171-fad2-4e6b-8471-c04717ea3772"/>
    <s v="Amazon AWS PDX - 79392 Olson Building 4"/>
    <s v=""/>
    <x v="60"/>
    <x v="0"/>
    <x v="0"/>
    <x v="0"/>
    <n v="220000"/>
    <n v="220000"/>
    <n v="50"/>
    <x v="0"/>
    <s v="2026-07-31"/>
  </r>
  <r>
    <s v="f825f438-f065-48ff-acd5-985071c5eb78"/>
    <s v="Amazon AWS PDX - 79388 Olson Building 1"/>
    <s v=""/>
    <x v="60"/>
    <x v="0"/>
    <x v="0"/>
    <x v="0"/>
    <n v="220000"/>
    <n v="220000"/>
    <n v="60"/>
    <x v="0"/>
    <s v="2026-07-31"/>
  </r>
  <r>
    <s v="3fcfaf7c-d1cb-4557-b239-373a09acb472"/>
    <s v="Amazon AWS PDX - 79390 Olson Building 3"/>
    <s v=""/>
    <x v="60"/>
    <x v="0"/>
    <x v="0"/>
    <x v="0"/>
    <n v="210000"/>
    <n v="210000"/>
    <n v="50"/>
    <x v="0"/>
    <s v="2026-07-31"/>
  </r>
  <r>
    <s v="1a746597-1abf-4411-a975-bd4777135674"/>
    <s v="Amazon AWS PDX - 79540 Rippee Building 4"/>
    <s v=""/>
    <x v="60"/>
    <x v="0"/>
    <x v="0"/>
    <x v="0"/>
    <n v="266000"/>
    <n v="266000"/>
    <n v="62.5"/>
    <x v="0"/>
    <s v="2026-07-31"/>
  </r>
  <r>
    <s v="0fa2573c-0f8d-49f2-8d2a-655d743472b9"/>
    <s v="Amazon AWS PDX - 79540 Rippee Building 3"/>
    <s v=""/>
    <x v="60"/>
    <x v="0"/>
    <x v="0"/>
    <x v="0"/>
    <n v="115000"/>
    <n v="115000"/>
    <n v="22.5"/>
    <x v="0"/>
    <s v="2026-07-31"/>
  </r>
  <r>
    <s v="7d3e59a0-18f2-4838-b214-f0b39e0d36ab"/>
    <s v="Amazon AWS PDX - 79540 Rippee Building 2"/>
    <s v=""/>
    <x v="60"/>
    <x v="0"/>
    <x v="0"/>
    <x v="0"/>
    <n v="115000"/>
    <n v="115000"/>
    <n v="35"/>
    <x v="0"/>
    <s v="2026-07-31"/>
  </r>
  <r>
    <s v="842eeed7-8013-46be-a86a-eeab2d97868b"/>
    <s v="Amazon AWS PDX - 79539 Rippee Building 1"/>
    <s v=""/>
    <x v="60"/>
    <x v="0"/>
    <x v="0"/>
    <x v="0"/>
    <n v="120000"/>
    <n v="120000"/>
    <n v="40"/>
    <x v="0"/>
    <s v="2026-07-31"/>
  </r>
  <r>
    <s v="2762ea3f-a021-47b5-9f29-615d189aecea"/>
    <s v="AWS - Bombing Range Rd Building 4"/>
    <s v=""/>
    <x v="60"/>
    <x v="0"/>
    <x v="0"/>
    <x v="0"/>
    <n v="215000"/>
    <n v="215000"/>
    <n v="60"/>
    <x v="14"/>
    <s v="2026-07-31"/>
  </r>
  <r>
    <s v="d9101889-f5c8-4997-8d45-7a97a977008f"/>
    <s v="AWS - Bombing Range Rd Building 3"/>
    <s v=""/>
    <x v="60"/>
    <x v="0"/>
    <x v="0"/>
    <x v="0"/>
    <n v="215000"/>
    <n v="215000"/>
    <n v="60"/>
    <x v="14"/>
    <s v="2026-07-31"/>
  </r>
  <r>
    <s v="1b9b755b-0e99-4f79-93d2-62cf23dc0306"/>
    <s v="AWS - Bombing Range Rd Building 2"/>
    <s v=""/>
    <x v="60"/>
    <x v="0"/>
    <x v="0"/>
    <x v="0"/>
    <n v="215000"/>
    <n v="215000"/>
    <n v="60"/>
    <x v="14"/>
    <s v="2026-07-31"/>
  </r>
  <r>
    <s v="5b3e19f3-4fb1-4b0d-8098-c28fa2e8499f"/>
    <s v="AWS - Bombing Range Rd Building 1"/>
    <s v=""/>
    <x v="60"/>
    <x v="0"/>
    <x v="0"/>
    <x v="0"/>
    <n v="215000"/>
    <n v="215000"/>
    <n v="60"/>
    <x v="14"/>
    <s v="2026-07-31"/>
  </r>
  <r>
    <s v="bae5782e-c4e8-4bcb-b8f1-5e2e3f8501c6"/>
    <s v="Amazon AWS PDX - 73579 Lewis 2"/>
    <s v=""/>
    <x v="60"/>
    <x v="0"/>
    <x v="0"/>
    <x v="0"/>
    <n v="100000"/>
    <n v="100000"/>
    <n v="30"/>
    <x v="0"/>
    <s v="2026-07-31"/>
  </r>
  <r>
    <s v="42db7700-6afe-4a5f-b38e-20b5613afea5"/>
    <s v="Amazon AWS PDX - 73575 Lewis 3"/>
    <s v=""/>
    <x v="60"/>
    <x v="0"/>
    <x v="0"/>
    <x v="0"/>
    <n v="240000"/>
    <n v="240000"/>
    <n v="60"/>
    <x v="0"/>
    <s v="2026-07-31"/>
  </r>
  <r>
    <s v="1b73da9b-f99d-4db5-9089-f39dab74c42d"/>
    <s v="Amazon AWS PDX - 73577 Lewis 1"/>
    <s v=""/>
    <x v="60"/>
    <x v="0"/>
    <x v="0"/>
    <x v="0"/>
    <n v="240000"/>
    <n v="240000"/>
    <n v="85"/>
    <x v="0"/>
    <s v="2026-07-31"/>
  </r>
  <r>
    <s v="b35dbf01-bda3-4333-99be-64ccd888e90c"/>
    <s v="Amazon AWS PDX - 75300 Lewis 4"/>
    <s v=""/>
    <x v="60"/>
    <x v="0"/>
    <x v="0"/>
    <x v="0"/>
    <n v="215000"/>
    <n v="215000"/>
    <n v="60"/>
    <x v="0"/>
    <s v="2026-07-31"/>
  </r>
  <r>
    <s v="f4a39494-79ca-4a66-8404-a8dd326d3740"/>
    <s v="Amazon AWS PDX - 75300 Lewis 3"/>
    <s v=""/>
    <x v="60"/>
    <x v="0"/>
    <x v="0"/>
    <x v="0"/>
    <n v="215000"/>
    <n v="215000"/>
    <n v="50"/>
    <x v="0"/>
    <s v="2026-07-31"/>
  </r>
  <r>
    <s v="e6837720-dbfb-45ba-909b-99a943a11eed"/>
    <s v="Amazon AWS PDX - 75300 Lewis 2"/>
    <s v=""/>
    <x v="60"/>
    <x v="0"/>
    <x v="0"/>
    <x v="0"/>
    <n v="213500"/>
    <n v="213500"/>
    <n v="50"/>
    <x v="0"/>
    <s v="2026-07-31"/>
  </r>
  <r>
    <s v="8f9b9abf-be84-45e0-a30e-5b9e4204da57"/>
    <s v="Amazon AWS PDX - 75242 Gar Swanson 1"/>
    <s v=""/>
    <x v="60"/>
    <x v="0"/>
    <x v="0"/>
    <x v="0"/>
    <n v="200000"/>
    <n v="200000"/>
    <n v="60"/>
    <x v="0"/>
    <s v="2026-07-31"/>
  </r>
  <r>
    <s v="d5a73ba2-c1c8-4d5e-9a51-517fc61b4a50"/>
    <s v="Amazon AWS PDX - 75246 Gar Swanson 2"/>
    <s v=""/>
    <x v="60"/>
    <x v="0"/>
    <x v="0"/>
    <x v="0"/>
    <n v="200000"/>
    <n v="200000"/>
    <n v="60"/>
    <x v="0"/>
    <s v="2026-07-31"/>
  </r>
  <r>
    <s v="e34466c4-3609-434f-b1c9-03d11a6f93d1"/>
    <s v="Amazon AWS PDX - 75254 Gar Swanson 4"/>
    <s v=""/>
    <x v="60"/>
    <x v="0"/>
    <x v="0"/>
    <x v="0"/>
    <n v="200000"/>
    <n v="200000"/>
    <n v="60"/>
    <x v="0"/>
    <s v="2026-07-31"/>
  </r>
  <r>
    <s v="9bd7ec77-664a-452b-8301-fb41cf0af7dc"/>
    <s v="Amazon AWS PDX - 75250 Gar Swanson 3"/>
    <s v=""/>
    <x v="60"/>
    <x v="0"/>
    <x v="0"/>
    <x v="0"/>
    <n v="200000"/>
    <n v="200000"/>
    <n v="60"/>
    <x v="0"/>
    <s v="2026-07-31"/>
  </r>
  <r>
    <s v="0316f522-00a4-401f-b802-ee82dd6bf877"/>
    <s v="Amazon AWS PDX - 75300 Lewis 1"/>
    <s v=""/>
    <x v="60"/>
    <x v="0"/>
    <x v="0"/>
    <x v="0"/>
    <n v="213500"/>
    <n v="213500"/>
    <n v="42.5"/>
    <x v="0"/>
    <s v="2026-07-31"/>
  </r>
  <r>
    <s v="0b9dbbff-6443-4ab3-9552-51d791d6f318"/>
    <s v="77954 Cottonwood Bend PDX81 - Building 1"/>
    <s v=""/>
    <x v="60"/>
    <x v="0"/>
    <x v="0"/>
    <x v="0"/>
    <n v="200000"/>
    <n v="200000"/>
    <n v="40"/>
    <x v="0"/>
    <s v="2026-07-31"/>
  </r>
  <r>
    <s v="da2a6a57-157c-434d-b7ef-606247055c2d"/>
    <s v="77956 Cottonwood Bend PDX81 - Building 3"/>
    <s v=""/>
    <x v="60"/>
    <x v="0"/>
    <x v="0"/>
    <x v="0"/>
    <n v="200000"/>
    <n v="200000"/>
    <n v="60"/>
    <x v="0"/>
    <s v="2026-07-31"/>
  </r>
  <r>
    <s v="e8c7beb4-ad44-4dfa-a4fc-71acfd114681"/>
    <s v="77955 Cottonwood Bend PDX81 - Building 2"/>
    <s v=""/>
    <x v="60"/>
    <x v="0"/>
    <x v="0"/>
    <x v="0"/>
    <n v="200000"/>
    <n v="200000"/>
    <n v="60"/>
    <x v="0"/>
    <s v="2026-07-31"/>
  </r>
  <r>
    <s v="a58fcbde-3b93-4a07-8e75-b97a7f1f8f35"/>
    <s v="77957 Cottonwood Bend PDX81 - Building 4"/>
    <s v=""/>
    <x v="60"/>
    <x v="0"/>
    <x v="0"/>
    <x v="0"/>
    <n v="200000"/>
    <n v="200000"/>
    <n v="60"/>
    <x v="0"/>
    <s v="2026-07-31"/>
  </r>
  <r>
    <s v="700df732-d501-46b0-8843-ab32dbfa1c4e"/>
    <s v="Amazon AWS - Building 1"/>
    <s v=""/>
    <x v="60"/>
    <x v="0"/>
    <x v="0"/>
    <x v="0"/>
    <n v="215000"/>
    <n v="215000"/>
    <n v="60"/>
    <x v="14"/>
    <s v="2026-07-31"/>
  </r>
  <r>
    <s v="8d5db5e5-8ec9-4180-8036-35f7b3ce2b96"/>
    <s v="Amazon AWS - Building 2"/>
    <s v=""/>
    <x v="60"/>
    <x v="0"/>
    <x v="0"/>
    <x v="0"/>
    <n v="215000"/>
    <n v="215000"/>
    <n v="60"/>
    <x v="14"/>
    <s v="2026-07-31"/>
  </r>
  <r>
    <s v="37683970-0252-4d47-a134-daca4466f623"/>
    <s v="Amazon AWS - Building 3"/>
    <s v=""/>
    <x v="60"/>
    <x v="0"/>
    <x v="0"/>
    <x v="0"/>
    <n v="215000"/>
    <n v="215000"/>
    <n v="60"/>
    <x v="14"/>
    <s v="2026-07-31"/>
  </r>
  <r>
    <s v="dc5d4b7d-b234-4351-b985-25054facffb7"/>
    <s v="Amazon AWS PDX - 81716 Lind Building 2"/>
    <s v=""/>
    <x v="60"/>
    <x v="0"/>
    <x v="0"/>
    <x v="0"/>
    <n v="220000"/>
    <n v="220000"/>
    <n v="50"/>
    <x v="0"/>
    <s v="2026-07-31"/>
  </r>
  <r>
    <s v="b4b2f609-ef42-4eda-8719-2549a8fc51aa"/>
    <s v="Amazon AWS PDX - 81714 Lind Building 1"/>
    <s v=""/>
    <x v="60"/>
    <x v="0"/>
    <x v="0"/>
    <x v="0"/>
    <n v="220000"/>
    <n v="220000"/>
    <n v="50"/>
    <x v="0"/>
    <s v="2026-07-31"/>
  </r>
  <r>
    <s v="f0e8960f-d2ec-4348-a9fb-da1c64a02606"/>
    <s v="Amazon AWS PDX - 81718 Lind Building 4"/>
    <s v=""/>
    <x v="60"/>
    <x v="0"/>
    <x v="0"/>
    <x v="0"/>
    <n v="220000"/>
    <n v="220000"/>
    <n v="60"/>
    <x v="0"/>
    <s v="2026-07-31"/>
  </r>
  <r>
    <s v="967ad391-0986-4db1-b8b7-66d377ea1cfa"/>
    <s v="Amazon AWS PDX - 81718 Lind Building 3"/>
    <s v=""/>
    <x v="60"/>
    <x v="0"/>
    <x v="0"/>
    <x v="0"/>
    <n v="220000"/>
    <n v="220000"/>
    <n v="50"/>
    <x v="0"/>
    <s v="2026-07-31"/>
  </r>
  <r>
    <s v="766ebfd0-eb61-11f0-9b6f-814d88b1fbfa"/>
    <s v="Amazon AWS - Building 5"/>
    <s v=""/>
    <x v="60"/>
    <x v="0"/>
    <x v="0"/>
    <x v="0"/>
    <n v="215000"/>
    <n v="215000"/>
    <n v="66"/>
    <x v="17"/>
    <s v="2026-07-31"/>
  </r>
  <r>
    <s v="9dc8f10d-448e-4173-a8d9-e346ba3060fb"/>
    <s v="Amazon AWS - Building 4"/>
    <s v=""/>
    <x v="60"/>
    <x v="0"/>
    <x v="0"/>
    <x v="0"/>
    <n v="215000"/>
    <n v="215000"/>
    <n v="60"/>
    <x v="11"/>
    <s v="2026-07-31"/>
  </r>
  <r>
    <s v="967eb10e-2be0-4e86-8261-12ce1458e577"/>
    <s v="Amazon AWS - Building 1"/>
    <s v=""/>
    <x v="60"/>
    <x v="0"/>
    <x v="0"/>
    <x v="0"/>
    <n v="215000"/>
    <n v="215000"/>
    <n v="60"/>
    <x v="11"/>
    <s v="2026-07-31"/>
  </r>
  <r>
    <s v="9e037d97-af40-455a-ba3b-d5aca924bf0f"/>
    <s v="Amazon AWS - Building 2"/>
    <s v=""/>
    <x v="60"/>
    <x v="0"/>
    <x v="0"/>
    <x v="0"/>
    <n v="215000"/>
    <n v="215000"/>
    <n v="60"/>
    <x v="11"/>
    <s v="2026-07-31"/>
  </r>
  <r>
    <s v="2e1fc713-af87-46b3-b394-da3d778faae4"/>
    <s v="Amazon AWS - Building 3"/>
    <s v=""/>
    <x v="60"/>
    <x v="0"/>
    <x v="0"/>
    <x v="0"/>
    <n v="215000"/>
    <n v="215000"/>
    <n v="60"/>
    <x v="11"/>
    <s v="2026-07-31"/>
  </r>
  <r>
    <s v="706c2a06-b85d-49ec-aaa7-9f25d71c3dc7"/>
    <s v="Amazon AWS PDX - 2400 Beach Building 2"/>
    <s v=""/>
    <x v="60"/>
    <x v="0"/>
    <x v="0"/>
    <x v="0"/>
    <n v="150000"/>
    <n v="150000"/>
    <n v="40"/>
    <x v="0"/>
    <s v="2026-07-31"/>
  </r>
  <r>
    <s v="70d5b944-7953-4b9a-995b-fda13d4887d3"/>
    <s v="Amazon AWS PDX - 1600 Beach Building 1"/>
    <s v=""/>
    <x v="60"/>
    <x v="0"/>
    <x v="0"/>
    <x v="0"/>
    <n v="250000"/>
    <n v="250000"/>
    <n v="57.5"/>
    <x v="0"/>
    <s v="2026-07-31"/>
  </r>
  <r>
    <s v="1f4ba2a7-dc94-466f-b22f-d53f2bac3ba2"/>
    <s v="Amazon AWS PDX - 3200 Beach Building 3"/>
    <s v=""/>
    <x v="60"/>
    <x v="0"/>
    <x v="0"/>
    <x v="0"/>
    <n v="250000"/>
    <n v="250000"/>
    <n v="75"/>
    <x v="0"/>
    <s v="2026-07-31"/>
  </r>
  <r>
    <s v="0ca5c52d-5435-46ac-a341-04c614de8a25"/>
    <s v="Amazon AWS - Building 1"/>
    <s v=""/>
    <x v="60"/>
    <x v="0"/>
    <x v="0"/>
    <x v="0"/>
    <n v="215000"/>
    <n v="215000"/>
    <n v="60"/>
    <x v="11"/>
    <s v="2026-07-31"/>
  </r>
  <r>
    <s v="6b0a3857-b90d-4df1-8759-74ae80e96fce"/>
    <s v="Amazon AWS - Building 2"/>
    <s v=""/>
    <x v="60"/>
    <x v="0"/>
    <x v="0"/>
    <x v="0"/>
    <n v="215000"/>
    <n v="215000"/>
    <n v="60"/>
    <x v="11"/>
    <s v="2026-07-31"/>
  </r>
  <r>
    <s v="d977ead1-3ef3-4233-b7ed-5ef1da2ee804"/>
    <s v="Amazon AWS - Building 3"/>
    <s v=""/>
    <x v="60"/>
    <x v="0"/>
    <x v="0"/>
    <x v="0"/>
    <n v="215000"/>
    <n v="215000"/>
    <n v="60"/>
    <x v="11"/>
    <s v="2026-07-31"/>
  </r>
  <r>
    <s v="afa1305e-795f-4ad3-be94-edcc779d55b9"/>
    <s v="Amazon AWS - Building 4"/>
    <s v=""/>
    <x v="60"/>
    <x v="0"/>
    <x v="0"/>
    <x v="0"/>
    <n v="215000"/>
    <n v="215000"/>
    <n v="60"/>
    <x v="11"/>
    <s v="2026-07-31"/>
  </r>
  <r>
    <s v="1966c071-a957-4329-b64b-a4a8c4ac999b"/>
    <s v="Amazon AWS - ALE62"/>
    <s v=""/>
    <x v="60"/>
    <x v="0"/>
    <x v="16"/>
    <x v="16"/>
    <n v="109600"/>
    <n v="109600"/>
    <n v="12"/>
    <x v="12"/>
    <s v="2026-07-31"/>
  </r>
  <r>
    <s v="986d834a-bd19-47a0-947a-8d72de6a1577"/>
    <s v="Amazon AWS - ALE61"/>
    <s v=""/>
    <x v="60"/>
    <x v="0"/>
    <x v="16"/>
    <x v="16"/>
    <n v="109600"/>
    <n v="109600"/>
    <n v="12"/>
    <x v="10"/>
    <s v="2026-07-31"/>
  </r>
  <r>
    <s v="3e2d1891-aef2-4803-b206-706cdfc2dfa4"/>
    <s v="AWS Canton Data Center Building 4"/>
    <s v=""/>
    <x v="60"/>
    <x v="0"/>
    <x v="40"/>
    <x v="40"/>
    <n v="250000"/>
    <n v="250000"/>
    <n v="66"/>
    <x v="10"/>
    <s v="2026-07-31"/>
  </r>
  <r>
    <s v="a31609b1-49a1-456d-b014-327f8bb20395"/>
    <s v="AWS Canton Data Center Building 2"/>
    <s v=""/>
    <x v="60"/>
    <x v="0"/>
    <x v="40"/>
    <x v="40"/>
    <n v="250000"/>
    <n v="250000"/>
    <n v="66"/>
    <x v="10"/>
    <s v="2026-07-31"/>
  </r>
  <r>
    <s v="52da1ff5-6f82-4b18-a273-fd101ab6490d"/>
    <s v="AWS Canton Data Center Building 3"/>
    <s v=""/>
    <x v="60"/>
    <x v="0"/>
    <x v="40"/>
    <x v="40"/>
    <n v="250000"/>
    <n v="250000"/>
    <n v="66"/>
    <x v="10"/>
    <s v="2026-07-31"/>
  </r>
  <r>
    <s v="0ab8d497-727e-472d-b4d3-8a63a243dcb3"/>
    <s v="AWS Canton Data Center Building 5"/>
    <s v=""/>
    <x v="60"/>
    <x v="0"/>
    <x v="40"/>
    <x v="40"/>
    <n v="250000"/>
    <n v="250000"/>
    <n v="66"/>
    <x v="10"/>
    <s v="2026-07-31"/>
  </r>
  <r>
    <s v="931735df-59fb-4a99-a5e3-512c7b8d9d21"/>
    <s v="AWS Canton Data Center Building 1"/>
    <s v=""/>
    <x v="60"/>
    <x v="0"/>
    <x v="40"/>
    <x v="40"/>
    <n v="250000"/>
    <n v="250000"/>
    <n v="66"/>
    <x v="10"/>
    <s v="2026-07-31"/>
  </r>
  <r>
    <s v="06be486c-6139-41c2-9788-a505268da772"/>
    <s v="AWS - Portage Building 1"/>
    <s v=""/>
    <x v="60"/>
    <x v="0"/>
    <x v="24"/>
    <x v="24"/>
    <n v="22300"/>
    <n v="22300"/>
    <n v="5"/>
    <x v="14"/>
    <s v="2026-07-31"/>
  </r>
  <r>
    <s v="1afabb73-a4b9-4da8-838b-6445238aa9d6"/>
    <s v="AWS - St. Olive Township Building 11"/>
    <s v=""/>
    <x v="60"/>
    <x v="0"/>
    <x v="24"/>
    <x v="24"/>
    <n v="200000"/>
    <n v="200000"/>
    <n v="65"/>
    <x v="14"/>
    <s v="2026-07-31"/>
  </r>
  <r>
    <s v="137806da-854b-49fa-83d2-b4e69bf81c2a"/>
    <s v="AWS - St. Olive Township Building 12"/>
    <s v=""/>
    <x v="60"/>
    <x v="0"/>
    <x v="24"/>
    <x v="24"/>
    <n v="200000"/>
    <n v="200000"/>
    <n v="65"/>
    <x v="14"/>
    <s v="2026-07-31"/>
  </r>
  <r>
    <s v="fe56fcb4-19fc-4f2e-a5ee-1fa9389ba1ac"/>
    <s v="AWS - St. Olive Township Building 13"/>
    <s v=""/>
    <x v="60"/>
    <x v="0"/>
    <x v="24"/>
    <x v="24"/>
    <n v="200000"/>
    <n v="200000"/>
    <n v="65"/>
    <x v="14"/>
    <s v="2026-07-31"/>
  </r>
  <r>
    <s v="64fbddd4-6792-41b3-ba95-3e9a451e11f4"/>
    <s v="AWS - St. Olive Township Building 10"/>
    <s v=""/>
    <x v="60"/>
    <x v="0"/>
    <x v="24"/>
    <x v="24"/>
    <n v="200000"/>
    <n v="200000"/>
    <n v="65"/>
    <x v="14"/>
    <s v="2026-07-31"/>
  </r>
  <r>
    <s v="fbb63928-ca5a-4277-a946-ba8c8b9cbb68"/>
    <s v="AWS - St. Olive Township Building 4"/>
    <s v=""/>
    <x v="60"/>
    <x v="0"/>
    <x v="24"/>
    <x v="24"/>
    <n v="216000"/>
    <n v="216000"/>
    <n v="65"/>
    <x v="14"/>
    <s v="2026-07-31"/>
  </r>
  <r>
    <s v="a2521bcc-521e-4430-a4a7-dffec641173e"/>
    <s v="AWS - St. Olive Township Building 14"/>
    <s v=""/>
    <x v="60"/>
    <x v="0"/>
    <x v="24"/>
    <x v="24"/>
    <n v="200000"/>
    <n v="200000"/>
    <n v="65"/>
    <x v="14"/>
    <s v="2026-07-31"/>
  </r>
  <r>
    <s v="aed98e37-c20c-4ddf-ab02-176f72f71ba5"/>
    <s v="AWS - St. Olive Township Building 5"/>
    <s v=""/>
    <x v="60"/>
    <x v="0"/>
    <x v="24"/>
    <x v="24"/>
    <n v="200000"/>
    <n v="200000"/>
    <n v="65"/>
    <x v="14"/>
    <s v="2026-07-31"/>
  </r>
  <r>
    <s v="c312ec0c-3e54-4ba5-9631-76600432925d"/>
    <s v="AWS - St. Olive Township Building 6"/>
    <s v=""/>
    <x v="60"/>
    <x v="0"/>
    <x v="24"/>
    <x v="24"/>
    <n v="200000"/>
    <n v="200000"/>
    <n v="65"/>
    <x v="14"/>
    <s v="2026-07-31"/>
  </r>
  <r>
    <s v="955b4da5-5e5a-4642-9591-9d1c616d7d4d"/>
    <s v="AWS - St. Olive Township Building 7"/>
    <s v=""/>
    <x v="60"/>
    <x v="0"/>
    <x v="24"/>
    <x v="24"/>
    <n v="200000"/>
    <n v="200000"/>
    <n v="65"/>
    <x v="14"/>
    <s v="2026-07-31"/>
  </r>
  <r>
    <s v="fe3a81c8-36e5-4412-a9ed-7f2b8b6f0992"/>
    <s v="AWS - St. Olive Township Building 9"/>
    <s v=""/>
    <x v="60"/>
    <x v="0"/>
    <x v="24"/>
    <x v="24"/>
    <n v="200000"/>
    <n v="200000"/>
    <n v="65"/>
    <x v="14"/>
    <s v="2026-07-31"/>
  </r>
  <r>
    <s v="77cfa3f8-1e6f-4fdd-a897-a652075473af"/>
    <s v="AWS - St. Olive Township Building 8"/>
    <s v=""/>
    <x v="60"/>
    <x v="0"/>
    <x v="24"/>
    <x v="24"/>
    <n v="200000"/>
    <n v="200000"/>
    <n v="65"/>
    <x v="14"/>
    <s v="2026-07-31"/>
  </r>
  <r>
    <s v="110d5ba3-fe87-4bf6-bf14-e81d367acb9a"/>
    <s v="AWS - St. Olive Township Building 3"/>
    <s v=""/>
    <x v="60"/>
    <x v="0"/>
    <x v="24"/>
    <x v="24"/>
    <n v="216000"/>
    <n v="216000"/>
    <n v="65"/>
    <x v="14"/>
    <s v="2026-07-31"/>
  </r>
  <r>
    <s v="a16577c7-83e7-4bf4-adb8-3afa929e9cf8"/>
    <s v="AWS - St. Olive Township Building 2"/>
    <s v=""/>
    <x v="60"/>
    <x v="0"/>
    <x v="24"/>
    <x v="24"/>
    <n v="216000"/>
    <n v="216000"/>
    <n v="65"/>
    <x v="14"/>
    <s v="2026-07-31"/>
  </r>
  <r>
    <s v="55e23001-ee1c-4b82-956d-6149c43617e3"/>
    <s v="AWS - St. Olive Township Building 1"/>
    <s v=""/>
    <x v="60"/>
    <x v="0"/>
    <x v="24"/>
    <x v="24"/>
    <n v="216000"/>
    <n v="216000"/>
    <n v="65"/>
    <x v="14"/>
    <s v="2026-07-31"/>
  </r>
  <r>
    <s v="eb303f73-4aa5-4698-856b-c3ce53fea1e5"/>
    <s v="Amazon AWS - Industrial Pkwy Building 1"/>
    <s v=""/>
    <x v="60"/>
    <x v="0"/>
    <x v="7"/>
    <x v="7"/>
    <n v="220000"/>
    <n v="220000"/>
    <n v="60"/>
    <x v="14"/>
    <s v="2026-07-31"/>
  </r>
  <r>
    <s v="abfd83dd-fbb0-4cf1-bd55-30952cf67596"/>
    <s v="Amazon AWS - Industrial Pkwy Building 3"/>
    <s v=""/>
    <x v="60"/>
    <x v="0"/>
    <x v="7"/>
    <x v="7"/>
    <n v="220000"/>
    <n v="220000"/>
    <n v="30.03"/>
    <x v="14"/>
    <s v="2026-07-31"/>
  </r>
  <r>
    <s v="ce339421-9614-4c74-bac6-c89e4261fffc"/>
    <s v="Amazon AWS - Industrial Pkwy Building 2"/>
    <s v=""/>
    <x v="60"/>
    <x v="0"/>
    <x v="7"/>
    <x v="7"/>
    <n v="220000"/>
    <n v="220000"/>
    <n v="60"/>
    <x v="14"/>
    <s v="2026-07-31"/>
  </r>
  <r>
    <s v="c6abf971-b232-42ab-b452-1e2a4d31321e"/>
    <s v="Amazon AWS - Warner Rd Building 4"/>
    <s v=""/>
    <x v="60"/>
    <x v="0"/>
    <x v="7"/>
    <x v="7"/>
    <n v="220000"/>
    <n v="220000"/>
    <n v="60"/>
    <x v="14"/>
    <s v="2026-07-31"/>
  </r>
  <r>
    <s v="8a4c8d65-217f-40b1-bb7e-54072ab5407c"/>
    <s v="Amazon AWS - Warner Rd Building 3"/>
    <s v=""/>
    <x v="60"/>
    <x v="0"/>
    <x v="7"/>
    <x v="7"/>
    <n v="220000"/>
    <n v="220000"/>
    <n v="60"/>
    <x v="14"/>
    <s v="2026-07-31"/>
  </r>
  <r>
    <s v="de58f2f5-1d74-44f2-a51a-3cf0eeda18d9"/>
    <s v="Amazon AWS - Warner Rd Building 2"/>
    <s v=""/>
    <x v="60"/>
    <x v="0"/>
    <x v="7"/>
    <x v="7"/>
    <n v="220000"/>
    <n v="220000"/>
    <n v="60"/>
    <x v="14"/>
    <s v="2026-07-31"/>
  </r>
  <r>
    <s v="2ea1697f-6669-4532-b505-1d2cc6bc408c"/>
    <s v="Amazon AWS - Warner Rd Building 1"/>
    <s v=""/>
    <x v="60"/>
    <x v="0"/>
    <x v="7"/>
    <x v="7"/>
    <n v="220000"/>
    <n v="220000"/>
    <n v="60"/>
    <x v="14"/>
    <s v="2026-07-31"/>
  </r>
  <r>
    <s v="5823853c-bc95-4a7f-b3dd-ce2e3cafc559"/>
    <s v="Amazon AWS - Houchard Building 2"/>
    <s v=""/>
    <x v="60"/>
    <x v="0"/>
    <x v="7"/>
    <x v="7"/>
    <n v="150000"/>
    <n v="150000"/>
    <n v="25"/>
    <x v="14"/>
    <s v="2026-07-31"/>
  </r>
  <r>
    <s v="75acf105-2d2b-4e93-a1ad-4053393c04eb"/>
    <s v="Amazon AWS - Houchard Building 1"/>
    <s v=""/>
    <x v="60"/>
    <x v="0"/>
    <x v="7"/>
    <x v="7"/>
    <n v="158000"/>
    <n v="158000"/>
    <n v="30"/>
    <x v="14"/>
    <s v="2026-07-31"/>
  </r>
  <r>
    <s v="e0996f61-ef80-43e2-a3ae-330e1da689ae"/>
    <s v="Amazon AWS - Houchard Building 3"/>
    <s v=""/>
    <x v="60"/>
    <x v="0"/>
    <x v="7"/>
    <x v="7"/>
    <n v="150500"/>
    <n v="150500"/>
    <n v="22.5"/>
    <x v="14"/>
    <s v="2026-07-31"/>
  </r>
  <r>
    <s v="e11a4a56-59ad-4ae3-bec2-f9519bb08c12"/>
    <s v="Amazon AWS - Houchard Building 4"/>
    <s v=""/>
    <x v="60"/>
    <x v="0"/>
    <x v="7"/>
    <x v="7"/>
    <n v="150000"/>
    <n v="150000"/>
    <n v="35"/>
    <x v="14"/>
    <s v="2026-07-31"/>
  </r>
  <r>
    <s v="12f4d45a-c781-4d11-b919-eeafbf5e50e2"/>
    <s v="Amazon AWS - Warner Rd Building 5"/>
    <s v=""/>
    <x v="60"/>
    <x v="0"/>
    <x v="7"/>
    <x v="7"/>
    <n v="150000"/>
    <n v="150000"/>
    <n v="40"/>
    <x v="14"/>
    <s v="2026-07-31"/>
  </r>
  <r>
    <s v="ed025433-8cd3-4791-b193-47f40a548127"/>
    <s v="Amazon AWS - Houchard Building 5"/>
    <s v=""/>
    <x v="60"/>
    <x v="0"/>
    <x v="7"/>
    <x v="7"/>
    <n v="260000"/>
    <n v="260000"/>
    <n v="30"/>
    <x v="14"/>
    <s v="2026-07-31"/>
  </r>
  <r>
    <s v="563a7491-cd53-4daa-939d-f861b008ce7b"/>
    <s v="Amazon AWS - Cosgray Building 4"/>
    <s v=""/>
    <x v="60"/>
    <x v="0"/>
    <x v="7"/>
    <x v="7"/>
    <n v="220000"/>
    <n v="220000"/>
    <n v="60"/>
    <x v="14"/>
    <s v="2026-07-31"/>
  </r>
  <r>
    <s v="daf0ffca-4328-4aef-9c1c-7d50e5b6892b"/>
    <s v="Amazon AWS - Cosgray Building 3"/>
    <s v=""/>
    <x v="60"/>
    <x v="0"/>
    <x v="7"/>
    <x v="7"/>
    <n v="220000"/>
    <n v="220000"/>
    <n v="60"/>
    <x v="14"/>
    <s v="2026-07-31"/>
  </r>
  <r>
    <s v="7db1382b-4342-4767-8c55-eefec0991ed6"/>
    <s v="Amazon AWS - Cosgray Building 2"/>
    <s v=""/>
    <x v="60"/>
    <x v="0"/>
    <x v="7"/>
    <x v="7"/>
    <n v="220000"/>
    <n v="220000"/>
    <n v="60"/>
    <x v="14"/>
    <s v="2026-07-31"/>
  </r>
  <r>
    <s v="5769813a-7c32-4054-86f4-62c855aea2f4"/>
    <s v="Amazon AWS - Cosgray Building 1"/>
    <s v=""/>
    <x v="60"/>
    <x v="0"/>
    <x v="7"/>
    <x v="7"/>
    <n v="220000"/>
    <n v="220000"/>
    <n v="60"/>
    <x v="14"/>
    <s v="2026-07-31"/>
  </r>
  <r>
    <s v="c3bfdc49-52e2-48c9-ad90-2953696e2976"/>
    <s v="Amazon AWS CMH - Hayden Building 1"/>
    <s v=""/>
    <x v="60"/>
    <x v="0"/>
    <x v="7"/>
    <x v="7"/>
    <n v="154000"/>
    <n v="154000"/>
    <n v="30"/>
    <x v="11"/>
    <s v="2026-07-31"/>
  </r>
  <r>
    <s v="a4bbb9f1-dc08-4d09-be69-f3cd3e8f674a"/>
    <s v="Amazon AWS CMH - Hayden Building 2"/>
    <s v=""/>
    <x v="60"/>
    <x v="0"/>
    <x v="7"/>
    <x v="7"/>
    <n v="154000"/>
    <n v="154000"/>
    <n v="25"/>
    <x v="11"/>
    <s v="2026-07-31"/>
  </r>
  <r>
    <s v="af899426-e0fc-4ed9-8ad8-6db8a350b2b9"/>
    <s v="Amazon AWS CMH - Hayden Bulding 3"/>
    <s v=""/>
    <x v="60"/>
    <x v="0"/>
    <x v="7"/>
    <x v="7"/>
    <n v="154000"/>
    <n v="154000"/>
    <n v="22.5"/>
    <x v="11"/>
    <s v="2026-07-31"/>
  </r>
  <r>
    <s v="9a135708-9f83-4801-a3ec-3d5a3553cc1b"/>
    <s v="Amazon AWS CMH - Hayden Bulding 4"/>
    <s v=""/>
    <x v="60"/>
    <x v="0"/>
    <x v="7"/>
    <x v="7"/>
    <n v="154000"/>
    <n v="154000"/>
    <n v="30"/>
    <x v="11"/>
    <s v="2026-07-31"/>
  </r>
  <r>
    <s v="18648ed9-cc9d-4fc3-bcfa-ce45a6ec4ceb"/>
    <s v="Amazon AWS CMH - Hayden Bulding 5"/>
    <s v=""/>
    <x v="60"/>
    <x v="0"/>
    <x v="7"/>
    <x v="7"/>
    <n v="152000"/>
    <n v="152000"/>
    <n v="35"/>
    <x v="11"/>
    <s v="2026-07-31"/>
  </r>
  <r>
    <s v="72115848-3302-4e48-bc20-3fc0f9499b2f"/>
    <s v="Amazon AWS - Scioto Building 2"/>
    <s v=""/>
    <x v="60"/>
    <x v="0"/>
    <x v="7"/>
    <x v="7"/>
    <n v="283000"/>
    <n v="216500"/>
    <n v="60"/>
    <x v="12"/>
    <s v="2026-07-31"/>
  </r>
  <r>
    <s v="1f30f1f4-c939-45c5-9b5b-7d6fae6f9d10"/>
    <s v="Amazon AWS - Scioto Building 1"/>
    <s v=""/>
    <x v="60"/>
    <x v="0"/>
    <x v="7"/>
    <x v="7"/>
    <n v="216500"/>
    <n v="216500"/>
    <n v="60"/>
    <x v="12"/>
    <s v="2026-07-31"/>
  </r>
  <r>
    <s v="2d0206e4-d486-4db5-8dd9-e6b1f4742db8"/>
    <s v="Amazon AWS  - Beech Building 2"/>
    <s v=""/>
    <x v="60"/>
    <x v="0"/>
    <x v="7"/>
    <x v="7"/>
    <n v="250000"/>
    <n v="250000"/>
    <n v="60"/>
    <x v="0"/>
    <s v="2026-07-31"/>
  </r>
  <r>
    <s v="0e05799b-97a0-481a-a67f-f51b1489d3ac"/>
    <s v="Amazon AWS  - Beech Building 1"/>
    <s v=""/>
    <x v="60"/>
    <x v="0"/>
    <x v="7"/>
    <x v="7"/>
    <n v="150000"/>
    <n v="150000"/>
    <n v="22.5"/>
    <x v="0"/>
    <s v="2026-07-31"/>
  </r>
  <r>
    <s v="6d62bd22-21cb-4ca5-9c29-5eac732179b3"/>
    <s v="Amazon AWS  - Beech Building 4"/>
    <s v=""/>
    <x v="60"/>
    <x v="0"/>
    <x v="7"/>
    <x v="7"/>
    <n v="250000"/>
    <n v="250000"/>
    <n v="60"/>
    <x v="0"/>
    <s v="2026-07-31"/>
  </r>
  <r>
    <s v="bdf76392-8f5c-493b-af91-8a938ddcb2b4"/>
    <s v="Amazon AWS  - Beech Building 5"/>
    <s v=""/>
    <x v="60"/>
    <x v="0"/>
    <x v="7"/>
    <x v="7"/>
    <n v="250000"/>
    <n v="250000"/>
    <n v="66"/>
    <x v="0"/>
    <s v="2026-07-31"/>
  </r>
  <r>
    <s v="4d749f5b-828b-4ae5-bcd8-bdd254aa2ce7"/>
    <s v="Amazon AWS  - Beech Building 2"/>
    <s v=""/>
    <x v="60"/>
    <x v="0"/>
    <x v="7"/>
    <x v="7"/>
    <n v="160000"/>
    <n v="170000"/>
    <n v="30"/>
    <x v="0"/>
    <s v="2026-07-31"/>
  </r>
  <r>
    <s v="e5805346-880c-4d0e-adcf-dd8e77b608a8"/>
    <s v="Amazon AWS  - Beech Building 3"/>
    <s v=""/>
    <x v="60"/>
    <x v="0"/>
    <x v="7"/>
    <x v="7"/>
    <n v="150000"/>
    <n v="150000"/>
    <n v="27.5"/>
    <x v="0"/>
    <s v="2026-07-31"/>
  </r>
  <r>
    <s v="c0dcb67d-6048-416b-92de-18ce6be01941"/>
    <s v="Amazon AWS  - Beech Building 1"/>
    <s v=""/>
    <x v="60"/>
    <x v="0"/>
    <x v="7"/>
    <x v="7"/>
    <n v="250000"/>
    <n v="250000"/>
    <n v="60"/>
    <x v="0"/>
    <s v="2026-07-31"/>
  </r>
  <r>
    <s v="890b4dba-7237-4901-8369-9440b48574f8"/>
    <s v="Amazon AWS  - Beech Building 5"/>
    <s v=""/>
    <x v="60"/>
    <x v="0"/>
    <x v="7"/>
    <x v="7"/>
    <n v="135000"/>
    <n v="135000"/>
    <n v="40"/>
    <x v="0"/>
    <s v="2026-07-31"/>
  </r>
  <r>
    <s v="8c749ddc-f7bf-4f76-b96c-271843ce6736"/>
    <s v="Amazon AWS  - Beech Building 4"/>
    <s v=""/>
    <x v="60"/>
    <x v="0"/>
    <x v="7"/>
    <x v="7"/>
    <n v="150000"/>
    <n v="150000"/>
    <n v="35"/>
    <x v="0"/>
    <s v="2026-07-31"/>
  </r>
  <r>
    <s v="405e2483-25ed-4da5-9325-2be0c201fee7"/>
    <s v="Amazon AWS  - Beech Building 4"/>
    <s v=""/>
    <x v="60"/>
    <x v="0"/>
    <x v="7"/>
    <x v="7"/>
    <n v="215500"/>
    <n v="215500"/>
    <n v="60"/>
    <x v="0"/>
    <s v="2026-07-31"/>
  </r>
  <r>
    <s v="e54912e0-7969-4baf-8893-dad2e1f2a67a"/>
    <s v="Amazon AWS  - Beech Building 2"/>
    <s v=""/>
    <x v="60"/>
    <x v="0"/>
    <x v="7"/>
    <x v="7"/>
    <n v="215500"/>
    <n v="215500"/>
    <n v="60"/>
    <x v="0"/>
    <s v="2026-07-31"/>
  </r>
  <r>
    <s v="cdf85bb1-9175-4c31-b0f6-2375c071f5dc"/>
    <s v="Amazon AWS  - Beech Building 3"/>
    <s v=""/>
    <x v="60"/>
    <x v="0"/>
    <x v="7"/>
    <x v="7"/>
    <n v="215500"/>
    <n v="215500"/>
    <n v="60"/>
    <x v="0"/>
    <s v="2026-07-31"/>
  </r>
  <r>
    <s v="2c32f694-a3f9-49bc-92b1-ecaac4aa1e34"/>
    <s v="Amazon AWS  - Beech Building 5"/>
    <s v=""/>
    <x v="60"/>
    <x v="0"/>
    <x v="7"/>
    <x v="7"/>
    <n v="74500"/>
    <n v="74500"/>
    <n v="29.98"/>
    <x v="0"/>
    <s v="2026-07-31"/>
  </r>
  <r>
    <s v="5d2f8273-c0d3-4e5a-8110-8e61803c7c46"/>
    <s v="Amazon AWS  - Beech Building 1"/>
    <s v=""/>
    <x v="60"/>
    <x v="0"/>
    <x v="7"/>
    <x v="7"/>
    <n v="218000"/>
    <n v="218000"/>
    <n v="60"/>
    <x v="0"/>
    <s v="2026-07-31"/>
  </r>
  <r>
    <s v="758dbfb0-1629-4a7b-935d-b066a4feeb3b"/>
    <s v="Amazon AWS IAD - John Marshall Building 4"/>
    <s v=""/>
    <x v="60"/>
    <x v="0"/>
    <x v="12"/>
    <x v="12"/>
    <n v="150000"/>
    <n v="150000"/>
    <n v="33"/>
    <x v="10"/>
    <s v="2026-07-31"/>
  </r>
  <r>
    <s v="a720a9a3-9c50-40b8-96d8-bdad2b248c76"/>
    <s v="Amazon AWS IAD - John Marshall Building 3"/>
    <s v=""/>
    <x v="60"/>
    <x v="0"/>
    <x v="12"/>
    <x v="12"/>
    <n v="150000"/>
    <n v="150000"/>
    <n v="42"/>
    <x v="10"/>
    <s v="2026-07-31"/>
  </r>
  <r>
    <s v="f8bb336b-f445-40ed-8be6-a673328590f2"/>
    <s v="Amazon AWS IAD - John Marshall Building 2"/>
    <s v=""/>
    <x v="60"/>
    <x v="0"/>
    <x v="12"/>
    <x v="12"/>
    <n v="150000"/>
    <n v="150000"/>
    <n v="42"/>
    <x v="10"/>
    <s v="2026-07-31"/>
  </r>
  <r>
    <s v="acdb482d-b1d9-4406-be6a-a4fd38cf2ba6"/>
    <s v="Amazon AWS IAD - John Marshall Building 1"/>
    <s v=""/>
    <x v="60"/>
    <x v="0"/>
    <x v="12"/>
    <x v="12"/>
    <n v="236000"/>
    <n v="236000"/>
    <n v="71.5"/>
    <x v="0"/>
    <s v="2026-07-31"/>
  </r>
  <r>
    <s v="600b047b-b697-4ff1-adfc-e521da877869"/>
    <s v="Amazon AWS IAD - 41992 John Mosby Building 1"/>
    <s v=""/>
    <x v="60"/>
    <x v="0"/>
    <x v="12"/>
    <x v="12"/>
    <n v="200000"/>
    <n v="200000"/>
    <n v="45"/>
    <x v="14"/>
    <s v="2026-07-31"/>
  </r>
  <r>
    <s v="b0f462f7-0ca8-451c-ad2f-65a0da5e6b02"/>
    <s v="Amazon AWS IAD - 41992 John Mosby Building 2"/>
    <s v=""/>
    <x v="60"/>
    <x v="0"/>
    <x v="12"/>
    <x v="12"/>
    <n v="200000"/>
    <n v="200000"/>
    <n v="45"/>
    <x v="14"/>
    <s v="2026-07-31"/>
  </r>
  <r>
    <s v="6bbfbcfd-fda4-451b-b376-9e7621ee9dfc"/>
    <s v="Amazon AWS IAD - 7060 Wellington Building 1"/>
    <s v=""/>
    <x v="60"/>
    <x v="0"/>
    <x v="12"/>
    <x v="12"/>
    <n v="146962"/>
    <n v="146962"/>
    <n v="30"/>
    <x v="0"/>
    <s v="2026-07-31"/>
  </r>
  <r>
    <s v="e77a1dda-52a8-4319-bd38-4e7082462639"/>
    <s v="Amazon AWS IAD - 41992 John Mosby Building 3"/>
    <s v=""/>
    <x v="60"/>
    <x v="0"/>
    <x v="12"/>
    <x v="12"/>
    <n v="260000"/>
    <n v="260000"/>
    <n v="66"/>
    <x v="14"/>
    <s v="2026-07-31"/>
  </r>
  <r>
    <s v="522758d0-af1e-4d26-83b9-723d7faa6042"/>
    <s v="Amazon AWS IAD - 41992 John Mosby Building 4"/>
    <s v=""/>
    <x v="60"/>
    <x v="0"/>
    <x v="12"/>
    <x v="12"/>
    <n v="260000"/>
    <n v="260000"/>
    <n v="66"/>
    <x v="14"/>
    <s v="2026-07-31"/>
  </r>
  <r>
    <s v="23317a32-23c2-4bd9-8715-e9124d8c0b07"/>
    <s v="Amazon AWS IAD - 7080 Wellington Building 2"/>
    <s v=""/>
    <x v="60"/>
    <x v="0"/>
    <x v="12"/>
    <x v="12"/>
    <n v="146962"/>
    <n v="146962"/>
    <n v="27.5"/>
    <x v="0"/>
    <s v="2026-07-31"/>
  </r>
  <r>
    <s v="729e8391-e512-4514-91ae-8cbf0e33fac0"/>
    <s v="Amazon AWS IAD -Wellington Building 3"/>
    <s v=""/>
    <x v="60"/>
    <x v="0"/>
    <x v="12"/>
    <x v="12"/>
    <m/>
    <m/>
    <n v="57.523459595959615"/>
    <x v="0"/>
    <s v="2026-07-31"/>
  </r>
  <r>
    <s v="84648e3a-6808-4a3e-8553-6a10a72be327"/>
    <s v="Amazon AWS IAD - 7600 Doane"/>
    <s v=""/>
    <x v="60"/>
    <x v="0"/>
    <x v="12"/>
    <x v="12"/>
    <n v="127700"/>
    <n v="127700"/>
    <n v="22.5"/>
    <x v="0"/>
    <s v="2026-07-31"/>
  </r>
  <r>
    <s v="4d6cd7d8-51c3-4292-ae64-d7262741d87c"/>
    <s v="Amazon AWS IAD - 11800 Brewers"/>
    <s v=""/>
    <x v="60"/>
    <x v="0"/>
    <x v="12"/>
    <x v="12"/>
    <n v="115930"/>
    <n v="115930"/>
    <n v="32.5"/>
    <x v="0"/>
    <s v="2026-07-31"/>
  </r>
  <r>
    <s v="b92285ba-9e9a-4359-9e86-7ba9f6e590e5"/>
    <s v="Amazon AWS IAD - 11801 Brewers"/>
    <s v=""/>
    <x v="60"/>
    <x v="0"/>
    <x v="12"/>
    <x v="12"/>
    <n v="123534"/>
    <n v="123534"/>
    <n v="40"/>
    <x v="0"/>
    <s v="2026-07-31"/>
  </r>
  <r>
    <s v="3d506570-988d-4f3d-ab52-b5e766915af2"/>
    <s v="Amazon AWS IAD - Bethlehem Building 2"/>
    <s v=""/>
    <x v="60"/>
    <x v="0"/>
    <x v="12"/>
    <x v="12"/>
    <n v="211816"/>
    <n v="211816"/>
    <n v="50"/>
    <x v="11"/>
    <s v="2026-07-31"/>
  </r>
  <r>
    <s v="dffed32e-a38c-4c98-87e2-6f2873031264"/>
    <s v="Amazon AWS IAD - Bethlehem Building 3"/>
    <s v=""/>
    <x v="60"/>
    <x v="0"/>
    <x v="12"/>
    <x v="12"/>
    <n v="150000"/>
    <n v="150000"/>
    <n v="27.5"/>
    <x v="11"/>
    <s v="2026-07-31"/>
  </r>
  <r>
    <s v="4aef8e10-4f24-4bfb-abcb-7a09d25faeec"/>
    <s v="Amazon AWS IAD - Mason Building 1"/>
    <s v=""/>
    <x v="60"/>
    <x v="0"/>
    <x v="12"/>
    <x v="12"/>
    <n v="125000"/>
    <n v="125000"/>
    <n v="27.5"/>
    <x v="14"/>
    <s v="2026-07-31"/>
  </r>
  <r>
    <s v="5900d41e-1c26-4c27-94e7-a755634041ef"/>
    <s v="Amazon AWS IAD - Bethlehem Building 4"/>
    <s v=""/>
    <x v="60"/>
    <x v="0"/>
    <x v="12"/>
    <x v="12"/>
    <n v="147530"/>
    <n v="147530"/>
    <n v="27.5"/>
    <x v="11"/>
    <s v="2026-07-31"/>
  </r>
  <r>
    <s v="246c7d1d-0c0a-4059-b1d0-a554b37b59ed"/>
    <s v="Amazon AWS IAD - Mason Building 3"/>
    <s v=""/>
    <x v="60"/>
    <x v="0"/>
    <x v="12"/>
    <x v="12"/>
    <n v="30912"/>
    <n v="30912"/>
    <n v="5"/>
    <x v="14"/>
    <s v="2026-07-31"/>
  </r>
  <r>
    <s v="0b554aa2-c63f-4b60-b41c-0bd3ffd090f8"/>
    <s v="Amazon AWS IAD - Bethlehem Building 1"/>
    <s v=""/>
    <x v="60"/>
    <x v="0"/>
    <x v="12"/>
    <x v="12"/>
    <n v="215500"/>
    <n v="215500"/>
    <n v="42.5"/>
    <x v="11"/>
    <s v="2026-07-31"/>
  </r>
  <r>
    <s v="1afb8b72-478c-489f-82f9-c2a8aecac183"/>
    <s v="Amazon AWS IAD -  Mason Building 2"/>
    <s v=""/>
    <x v="60"/>
    <x v="0"/>
    <x v="12"/>
    <x v="12"/>
    <n v="109406"/>
    <n v="109406"/>
    <n v="35"/>
    <x v="14"/>
    <s v="2026-07-31"/>
  </r>
  <r>
    <s v="91ee012a-4e29-46bf-ad73-d095771be399"/>
    <s v="Amazon AWS IAD - 9651 Hornbaker"/>
    <s v=""/>
    <x v="60"/>
    <x v="0"/>
    <x v="12"/>
    <x v="12"/>
    <n v="106000"/>
    <n v="106000"/>
    <n v="17.5"/>
    <x v="0"/>
    <s v="2026-07-31"/>
  </r>
  <r>
    <s v="ecdeba1b-9e90-42a4-85c1-d34aff607d26"/>
    <s v="Amazon AWS IAD - 11200 Thomasson"/>
    <s v=""/>
    <x v="60"/>
    <x v="0"/>
    <x v="12"/>
    <x v="12"/>
    <n v="149404"/>
    <n v="149404"/>
    <n v="35"/>
    <x v="0"/>
    <s v="2026-07-31"/>
  </r>
  <r>
    <s v="c585042c-e15e-4b5f-b70e-ede151e159fd"/>
    <s v="Amazon AWS IAD - 11150 Thomasson"/>
    <s v=""/>
    <x v="60"/>
    <x v="0"/>
    <x v="12"/>
    <x v="12"/>
    <n v="202626"/>
    <n v="202626"/>
    <n v="45"/>
    <x v="0"/>
    <s v="2026-07-31"/>
  </r>
  <r>
    <s v="3909095e-09af-4e15-b8b8-140602bfb817"/>
    <s v="Amazon AWS IAD - 24185 Upper Woodside"/>
    <s v=""/>
    <x v="60"/>
    <x v="0"/>
    <x v="12"/>
    <x v="12"/>
    <n v="168000"/>
    <n v="168000"/>
    <n v="40"/>
    <x v="0"/>
    <s v="2026-07-31"/>
  </r>
  <r>
    <s v="813f0d75-fc9c-409e-b279-822d76cfb619"/>
    <s v="Amazon AWS IAD - 24178 Upper Woodside"/>
    <s v=""/>
    <x v="60"/>
    <x v="0"/>
    <x v="12"/>
    <x v="12"/>
    <n v="180000"/>
    <n v="180000"/>
    <n v="42.5"/>
    <x v="0"/>
    <s v="2026-07-31"/>
  </r>
  <r>
    <s v="113247cb-89c8-482a-9586-47eb1d3d215f"/>
    <s v="Amazon AWS IAD - 42800 Fadeley"/>
    <s v=""/>
    <x v="60"/>
    <x v="0"/>
    <x v="12"/>
    <x v="12"/>
    <n v="180000"/>
    <n v="180000"/>
    <n v="40"/>
    <x v="0"/>
    <s v="2026-07-31"/>
  </r>
  <r>
    <s v="0e626d89-307b-474d-a33d-80667406c797"/>
    <s v="Amazon AWS IAD - 9680 Innovation"/>
    <s v=""/>
    <x v="60"/>
    <x v="0"/>
    <x v="12"/>
    <x v="12"/>
    <n v="210000"/>
    <n v="210000"/>
    <n v="60"/>
    <x v="0"/>
    <s v="2026-07-31"/>
  </r>
  <r>
    <s v="0bdfa558-2463-42ec-aca0-fb28132a00c7"/>
    <s v="Amazon AWS IAD - 42949 Fadeley"/>
    <s v=""/>
    <x v="60"/>
    <x v="0"/>
    <x v="12"/>
    <x v="12"/>
    <n v="150000"/>
    <n v="150000"/>
    <n v="27.5"/>
    <x v="0"/>
    <s v="2026-07-31"/>
  </r>
  <r>
    <s v="00c35311-97d2-4d60-bf49-8532a9b78af3"/>
    <s v="Amazon AWS IAD - 9040 Freedom Building 2"/>
    <s v=""/>
    <x v="60"/>
    <x v="0"/>
    <x v="12"/>
    <x v="12"/>
    <n v="100000"/>
    <n v="202000"/>
    <n v="45"/>
    <x v="11"/>
    <s v="2026-07-31"/>
  </r>
  <r>
    <s v="bb818211-55c8-4ca9-b5ae-cde6e12f0fd2"/>
    <s v="Amazon AWS IAD - 9700 Innovation"/>
    <s v=""/>
    <x v="60"/>
    <x v="0"/>
    <x v="12"/>
    <x v="12"/>
    <n v="210000"/>
    <n v="210000"/>
    <n v="60"/>
    <x v="0"/>
    <s v="2026-07-31"/>
  </r>
  <r>
    <s v="b35f2322-2752-4054-91f6-eeadfc557bdd"/>
    <s v="Amazon AWS IAD - 9720 Innovation"/>
    <s v=""/>
    <x v="60"/>
    <x v="0"/>
    <x v="12"/>
    <x v="12"/>
    <n v="210000"/>
    <n v="210000"/>
    <n v="60"/>
    <x v="0"/>
    <s v="2026-07-31"/>
  </r>
  <r>
    <s v="9edff4c7-6cc0-45ed-ad15-dacf5ac4c7ea"/>
    <s v="Amazon AWS IAD - 9020 Freedom Building 1"/>
    <s v=""/>
    <x v="60"/>
    <x v="0"/>
    <x v="12"/>
    <x v="12"/>
    <n v="100000"/>
    <n v="202000"/>
    <n v="45"/>
    <x v="11"/>
    <s v="2026-07-31"/>
  </r>
  <r>
    <s v="3dd09fab-2b16-48c4-a4c0-be7efb024fcf"/>
    <s v="Amazon AWS IAD - 9740 Innovation"/>
    <s v=""/>
    <x v="60"/>
    <x v="0"/>
    <x v="12"/>
    <x v="12"/>
    <n v="210000"/>
    <n v="210000"/>
    <n v="60"/>
    <x v="0"/>
    <s v="2026-07-31"/>
  </r>
  <r>
    <s v="7a942ab8-c7b5-4e92-be3e-ff3fb752562e"/>
    <s v="Amazon AWS IAD - 10321 Tanner Building 1"/>
    <s v=""/>
    <x v="60"/>
    <x v="0"/>
    <x v="12"/>
    <x v="12"/>
    <n v="212000"/>
    <n v="212000"/>
    <n v="60"/>
    <x v="0"/>
    <s v="2026-07-31"/>
  </r>
  <r>
    <s v="0f92f66e-94fd-4885-a860-1f9da926cba2"/>
    <s v="Amazon AWS IAD - 10301 Tanner Building 2"/>
    <s v=""/>
    <x v="60"/>
    <x v="0"/>
    <x v="12"/>
    <x v="12"/>
    <n v="215000"/>
    <n v="215000"/>
    <n v="60"/>
    <x v="0"/>
    <s v="2026-07-31"/>
  </r>
  <r>
    <s v="d4e59327-0ae6-4921-abe4-629b3451fbc2"/>
    <s v="Amazon AWS IAD - 10281 Tanner Building 3"/>
    <s v=""/>
    <x v="60"/>
    <x v="0"/>
    <x v="12"/>
    <x v="12"/>
    <n v="215000"/>
    <n v="215000"/>
    <n v="60"/>
    <x v="0"/>
    <s v="2026-07-31"/>
  </r>
  <r>
    <s v="cf8ddd3d-25ad-460d-9f8b-2debfcb0b92b"/>
    <s v="Amazon AWS IAD - 10261 Tanner Building 4"/>
    <s v=""/>
    <x v="60"/>
    <x v="0"/>
    <x v="12"/>
    <x v="12"/>
    <n v="155000"/>
    <n v="155000"/>
    <n v="40"/>
    <x v="0"/>
    <s v="2026-07-31"/>
  </r>
  <r>
    <s v="3d0232ae-869a-46bd-909e-b2b7bfce4328"/>
    <s v="Amazon AWS IAD - 23825 Erins Building 1"/>
    <s v=""/>
    <x v="60"/>
    <x v="0"/>
    <x v="12"/>
    <x v="12"/>
    <n v="180000"/>
    <n v="180000"/>
    <n v="45"/>
    <x v="10"/>
    <s v="2026-07-31"/>
  </r>
  <r>
    <s v="ba428460-3c23-4f76-9fa4-87b9a0bc7cf4"/>
    <s v="Amazon AWS IAD - 23825 Erins Building 2"/>
    <s v=""/>
    <x v="60"/>
    <x v="0"/>
    <x v="12"/>
    <x v="12"/>
    <n v="150000"/>
    <n v="150000"/>
    <n v="35"/>
    <x v="10"/>
    <s v="2026-07-31"/>
  </r>
  <r>
    <s v="5ad777d4-111c-4518-b5fc-89be6dc18aee"/>
    <s v="Amazon AWS IAD - 23825 Erins Building 3"/>
    <s v=""/>
    <x v="60"/>
    <x v="0"/>
    <x v="12"/>
    <x v="12"/>
    <n v="150000"/>
    <n v="150000"/>
    <n v="35"/>
    <x v="10"/>
    <s v="2026-07-31"/>
  </r>
  <r>
    <s v="781f3514-5953-4d31-a848-716af1371a6d"/>
    <s v="Amazon AWS IAD - 25311 Prediction Building 4"/>
    <s v=""/>
    <x v="60"/>
    <x v="0"/>
    <x v="12"/>
    <x v="12"/>
    <n v="150000"/>
    <n v="150000"/>
    <n v="35"/>
    <x v="0"/>
    <s v="2026-07-31"/>
  </r>
  <r>
    <s v="8af46c1b-db73-4a42-a6ad-d998fd96aaad"/>
    <s v="Amazon AWS IAD - 25316 Prediction Building 3"/>
    <s v=""/>
    <x v="60"/>
    <x v="0"/>
    <x v="12"/>
    <x v="12"/>
    <n v="140000"/>
    <n v="140000"/>
    <n v="35"/>
    <x v="0"/>
    <s v="2026-07-31"/>
  </r>
  <r>
    <s v="e3d5bd5f-9778-4464-848a-ebd3ecea8beb"/>
    <s v="Amazon AWS IAD - 43701 Clubber Building 2"/>
    <s v=""/>
    <x v="60"/>
    <x v="0"/>
    <x v="12"/>
    <x v="12"/>
    <n v="150000"/>
    <n v="150000"/>
    <n v="27.5"/>
    <x v="0"/>
    <s v="2026-07-31"/>
  </r>
  <r>
    <s v="0b29c30a-210e-441f-998e-a56ab1db2875"/>
    <s v="Amazon AWS IAD - 43736 Clubber Building 1"/>
    <s v=""/>
    <x v="60"/>
    <x v="0"/>
    <x v="12"/>
    <x v="12"/>
    <n v="146000"/>
    <n v="146000"/>
    <n v="30"/>
    <x v="0"/>
    <s v="2026-07-31"/>
  </r>
  <r>
    <s v="8bce7a77-a3cd-450a-8630-e2a7e30fc3b0"/>
    <s v="Amazon AWS IAD - 25316 Prediction Building 5"/>
    <s v=""/>
    <x v="60"/>
    <x v="0"/>
    <x v="12"/>
    <x v="12"/>
    <n v="140000"/>
    <n v="140000"/>
    <n v="35"/>
    <x v="0"/>
    <s v="2026-07-31"/>
  </r>
  <r>
    <s v="2b31802b-2152-4a34-a217-ab5d9f388497"/>
    <s v="Amazon AWS IAD - Willard Building 1"/>
    <s v=""/>
    <x v="60"/>
    <x v="0"/>
    <x v="12"/>
    <x v="12"/>
    <n v="259000"/>
    <n v="259000"/>
    <n v="60"/>
    <x v="0"/>
    <s v="2026-07-31"/>
  </r>
  <r>
    <s v="546a4ca3-fa94-411b-9d03-71f60f3c64a0"/>
    <s v="Amazon AWS IAD - 25420 Sutton Bay Building 3"/>
    <s v=""/>
    <x v="60"/>
    <x v="0"/>
    <x v="12"/>
    <x v="12"/>
    <n v="145000"/>
    <n v="145000"/>
    <n v="35"/>
    <x v="0"/>
    <s v="2026-07-31"/>
  </r>
  <r>
    <s v="00b80a59-fe80-4e8e-841c-5ac2dd9c9409"/>
    <s v="Amazon AWS IAD - 25410 Sutton Bay Building 2"/>
    <s v=""/>
    <x v="60"/>
    <x v="0"/>
    <x v="12"/>
    <x v="12"/>
    <n v="145000"/>
    <n v="145000"/>
    <n v="35"/>
    <x v="0"/>
    <s v="2026-07-31"/>
  </r>
  <r>
    <s v="f13b0917-a85a-49d5-be20-096f2c1a9335"/>
    <s v="AWS Cosner Building 1"/>
    <s v=""/>
    <x v="60"/>
    <x v="0"/>
    <x v="12"/>
    <x v="12"/>
    <n v="256281"/>
    <n v="256281"/>
    <n v="66"/>
    <x v="12"/>
    <s v="2026-07-31"/>
  </r>
  <r>
    <s v="78e8e248-95d2-4982-937a-a835c63c26ed"/>
    <s v="Amazon AWS IAD - 25430 Sutton Bay Building 1"/>
    <s v=""/>
    <x v="60"/>
    <x v="0"/>
    <x v="12"/>
    <x v="12"/>
    <n v="210000"/>
    <n v="210000"/>
    <n v="50"/>
    <x v="0"/>
    <s v="2026-07-31"/>
  </r>
  <r>
    <s v="72403099-82f6-4249-9b8b-af3fd4a2726f"/>
    <s v="Amazon IAD - Import Building 2"/>
    <s v=""/>
    <x v="60"/>
    <x v="0"/>
    <x v="12"/>
    <x v="12"/>
    <n v="260000"/>
    <n v="260000"/>
    <n v="60"/>
    <x v="0"/>
    <s v="2026-07-31"/>
  </r>
  <r>
    <s v="90967781-f594-4203-a8d8-557adb29328a"/>
    <s v="Amazon IAD - Import Building 1"/>
    <s v=""/>
    <x v="60"/>
    <x v="0"/>
    <x v="12"/>
    <x v="12"/>
    <n v="260000"/>
    <n v="260000"/>
    <n v="60"/>
    <x v="0"/>
    <s v="2026-07-31"/>
  </r>
  <r>
    <s v="bc6084d0-847c-473c-b951-ae8dec8f15ca"/>
    <s v="Amazon IAD - Import Building 3"/>
    <s v=""/>
    <x v="60"/>
    <x v="0"/>
    <x v="12"/>
    <x v="12"/>
    <n v="36000"/>
    <n v="36000"/>
    <n v="5.6475"/>
    <x v="0"/>
    <s v="2026-07-31"/>
  </r>
  <r>
    <s v="e6988289-2d84-435a-b1b2-1bb0d2bc8508"/>
    <s v="Amazon AWS IAD -  Smith Building 1"/>
    <s v=""/>
    <x v="60"/>
    <x v="0"/>
    <x v="12"/>
    <x v="12"/>
    <n v="205500"/>
    <n v="205500"/>
    <n v="60"/>
    <x v="0"/>
    <s v="2026-07-31"/>
  </r>
  <r>
    <s v="dd0a8279-e371-4b66-9f89-303926ff0848"/>
    <s v="Amazon AWS IAD -  Smith Building 2"/>
    <s v=""/>
    <x v="60"/>
    <x v="0"/>
    <x v="12"/>
    <x v="12"/>
    <n v="116500"/>
    <n v="116500"/>
    <n v="27.5"/>
    <x v="0"/>
    <s v="2026-07-31"/>
  </r>
  <r>
    <s v="7333ad6a-1e57-428f-bc97-097dcd3979e0"/>
    <s v="Amazon AWS IAD -  Smith Building 3"/>
    <s v=""/>
    <x v="60"/>
    <x v="0"/>
    <x v="12"/>
    <x v="12"/>
    <n v="130800"/>
    <n v="130800"/>
    <n v="27.5"/>
    <x v="0"/>
    <s v="2026-07-31"/>
  </r>
  <r>
    <s v="d62d2ddb-8532-421b-892f-b7f0546c4d1c"/>
    <s v="Amazon AWS IAD - Mallory Building 2"/>
    <s v=""/>
    <x v="60"/>
    <x v="0"/>
    <x v="12"/>
    <x v="12"/>
    <n v="230000"/>
    <n v="230000"/>
    <n v="50"/>
    <x v="14"/>
    <s v="2026-07-31"/>
  </r>
  <r>
    <s v="48edc81a-07ed-4576-8f6e-e298ddd16504"/>
    <s v="Amazon AWS IAD - 4101 Westfax"/>
    <s v=""/>
    <x v="60"/>
    <x v="0"/>
    <x v="12"/>
    <x v="12"/>
    <n v="95000"/>
    <n v="95000"/>
    <n v="10"/>
    <x v="0"/>
    <s v="2026-07-31"/>
  </r>
  <r>
    <s v="88854ca9-8834-44d1-9074-b975066da547"/>
    <s v="Amazon AWS IAD - 4100 Westfax"/>
    <s v=""/>
    <x v="60"/>
    <x v="0"/>
    <x v="12"/>
    <x v="12"/>
    <n v="95000"/>
    <n v="95000"/>
    <n v="17.5"/>
    <x v="0"/>
    <s v="2026-07-31"/>
  </r>
  <r>
    <s v="4beaad10-8061-11f1-a177-838faee11826"/>
    <s v="Amazon IAD179"/>
    <s v=""/>
    <x v="60"/>
    <x v="0"/>
    <x v="12"/>
    <x v="12"/>
    <n v="190250"/>
    <m/>
    <n v="22.5"/>
    <x v="4"/>
    <s v="2026-07-31"/>
  </r>
  <r>
    <s v="66bc6b64-483b-4d86-a5d0-c6214007d9c2"/>
    <s v="Amazon AWS IAD - 44854 Interconnection"/>
    <s v=""/>
    <x v="60"/>
    <x v="0"/>
    <x v="12"/>
    <x v="12"/>
    <n v="140000"/>
    <n v="140000"/>
    <n v="27.5"/>
    <x v="0"/>
    <s v="2026-07-31"/>
  </r>
  <r>
    <s v="74567eaa-9c2e-4727-a2b7-75e01cf7bd78"/>
    <s v="Amazon AWS IAD - Mallory Building 1"/>
    <s v=""/>
    <x v="60"/>
    <x v="0"/>
    <x v="12"/>
    <x v="12"/>
    <n v="230000"/>
    <n v="230000"/>
    <n v="50"/>
    <x v="14"/>
    <s v="2026-07-31"/>
  </r>
  <r>
    <s v="418a3660-59f5-4ac0-a11f-f6fc34a359c2"/>
    <s v="Amazon AWS IAD - 20945 Loudoun"/>
    <s v=""/>
    <x v="60"/>
    <x v="0"/>
    <x v="12"/>
    <x v="12"/>
    <n v="147615"/>
    <n v="147615"/>
    <n v="25"/>
    <x v="0"/>
    <s v="2026-07-31"/>
  </r>
  <r>
    <s v="599cff5a-4f31-4e95-b9fb-025deba6a49f"/>
    <s v="Amazon AWS IAD - 44858 Interconnection"/>
    <s v=""/>
    <x v="60"/>
    <x v="0"/>
    <x v="12"/>
    <x v="12"/>
    <n v="140000"/>
    <n v="140000"/>
    <n v="27.5"/>
    <x v="0"/>
    <s v="2026-07-31"/>
  </r>
  <r>
    <s v="d347a5ad-f2ca-4b63-bd77-55008773ef5b"/>
    <s v="Amazon AWS IAD - 22520 Randolph"/>
    <s v=""/>
    <x v="60"/>
    <x v="0"/>
    <x v="12"/>
    <x v="12"/>
    <n v="138000"/>
    <n v="138000"/>
    <n v="30"/>
    <x v="0"/>
    <s v="2026-07-31"/>
  </r>
  <r>
    <s v="a91b9e2a-0abb-44e9-9078-aeeb35f07434"/>
    <s v="Amazon AWS IAD - 20935 Loudoun"/>
    <s v=""/>
    <x v="60"/>
    <x v="0"/>
    <x v="12"/>
    <x v="12"/>
    <n v="147615"/>
    <n v="147615"/>
    <n v="35"/>
    <x v="0"/>
    <s v="2026-07-31"/>
  </r>
  <r>
    <s v="49f26035-5fb2-499e-bfa0-91f67cb9e9b2"/>
    <s v="Amazon AWS IAD - 44862 Interconnection"/>
    <s v=""/>
    <x v="60"/>
    <x v="0"/>
    <x v="12"/>
    <x v="12"/>
    <n v="142000"/>
    <n v="142000"/>
    <n v="30"/>
    <x v="0"/>
    <s v="2026-07-31"/>
  </r>
  <r>
    <s v="ffa00f70-d621-11f0-bb47-8b047d28c083"/>
    <s v="AWS IAD 230"/>
    <s v=""/>
    <x v="60"/>
    <x v="0"/>
    <x v="12"/>
    <x v="12"/>
    <m/>
    <n v="243908"/>
    <n v="60"/>
    <x v="20"/>
    <s v="2026-07-31"/>
  </r>
  <r>
    <s v="8e2780b9-e758-48ec-b0c8-fd6a4d0ab908"/>
    <s v="Amazon AWS IAD -Dulles Building 2"/>
    <s v=""/>
    <x v="60"/>
    <x v="0"/>
    <x v="12"/>
    <x v="12"/>
    <n v="72000"/>
    <n v="72000"/>
    <n v="17.5"/>
    <x v="0"/>
    <s v="2026-07-31"/>
  </r>
  <r>
    <s v="31d9eda0-1eb1-468f-a6eb-583b1f3c5908"/>
    <s v="Amazon AWS IAD -Dulles Building 1"/>
    <s v=""/>
    <x v="60"/>
    <x v="0"/>
    <x v="12"/>
    <x v="12"/>
    <n v="99000"/>
    <n v="99000"/>
    <n v="27.5"/>
    <x v="0"/>
    <s v="2026-07-31"/>
  </r>
  <r>
    <s v="44e2e251-b525-41e6-aa64-9deadf587542"/>
    <s v="Amazon AWS IAD - 22630 Dulles"/>
    <s v=""/>
    <x v="60"/>
    <x v="0"/>
    <x v="12"/>
    <x v="12"/>
    <n v="150000"/>
    <n v="150000"/>
    <n v="45"/>
    <x v="0"/>
    <s v="2026-07-31"/>
  </r>
  <r>
    <s v="eb0ea4b8-8a7e-4208-ac34-c61a769ff1d7"/>
    <s v="Amazon AWS IAD - 22755 Relocation Building 2"/>
    <s v=""/>
    <x v="60"/>
    <x v="0"/>
    <x v="12"/>
    <x v="12"/>
    <n v="116000"/>
    <n v="116000"/>
    <n v="35"/>
    <x v="0"/>
    <s v="2026-07-31"/>
  </r>
  <r>
    <s v="18974005-5f0a-49da-8343-5ab8fcd338a3"/>
    <s v="Amazon AWS IAD - 22745 Relocation Building 1"/>
    <s v=""/>
    <x v="60"/>
    <x v="0"/>
    <x v="12"/>
    <x v="12"/>
    <n v="135000"/>
    <n v="135000"/>
    <n v="40"/>
    <x v="0"/>
    <s v="2026-07-31"/>
  </r>
  <r>
    <s v="67e6a1f8-3d97-4803-abbf-ba02d94c0788"/>
    <s v="Amazon AWS IAD - 45111 Loudoun Building 2"/>
    <s v=""/>
    <x v="60"/>
    <x v="0"/>
    <x v="12"/>
    <x v="12"/>
    <n v="143730"/>
    <n v="143730"/>
    <n v="27.5"/>
    <x v="0"/>
    <s v="2026-07-31"/>
  </r>
  <r>
    <s v="7413f32f-3e00-4114-80b4-5564ea758f96"/>
    <s v="Amazon AWS IAD - 45110 Loudoun Building 1"/>
    <s v=""/>
    <x v="60"/>
    <x v="0"/>
    <x v="12"/>
    <x v="12"/>
    <n v="143730"/>
    <n v="143730"/>
    <n v="30"/>
    <x v="0"/>
    <s v="2026-07-31"/>
  </r>
  <r>
    <s v="19a502ef-cdac-4d1c-8cad-e102f25e6319"/>
    <s v="Amazon AWS IAD - 21645 Charles View Building 2"/>
    <s v=""/>
    <x v="60"/>
    <x v="0"/>
    <x v="12"/>
    <x v="12"/>
    <n v="125000"/>
    <n v="125000"/>
    <n v="55"/>
    <x v="0"/>
    <s v="2026-07-31"/>
  </r>
  <r>
    <s v="f187ff50-203d-42db-9926-e06315ce1f89"/>
    <s v="Amazon AWS IAD - 21641 Charles View Building 1"/>
    <s v=""/>
    <x v="60"/>
    <x v="0"/>
    <x v="12"/>
    <x v="12"/>
    <n v="100000"/>
    <n v="100000"/>
    <n v="45"/>
    <x v="0"/>
    <s v="2026-07-31"/>
  </r>
  <r>
    <s v="1f9fde3d-ba63-483e-8209-ca53d80375e7"/>
    <s v="Amazon AWS IAD - 21660 Charles View Building 3"/>
    <s v=""/>
    <x v="60"/>
    <x v="0"/>
    <x v="12"/>
    <x v="12"/>
    <n v="100000"/>
    <n v="100000"/>
    <n v="45"/>
    <x v="0"/>
    <s v="2026-07-31"/>
  </r>
  <r>
    <s v="78f0e4ae-5599-46ad-bedd-9fb04df49eab"/>
    <s v="Amazon AWS IAD - 45210 Prologis"/>
    <s v=""/>
    <x v="60"/>
    <x v="0"/>
    <x v="12"/>
    <x v="12"/>
    <n v="78300"/>
    <n v="78300"/>
    <n v="17.5"/>
    <x v="0"/>
    <s v="2026-07-31"/>
  </r>
  <r>
    <s v="a1e3b084-2fc5-45ff-b516-3b5d12317ad4"/>
    <s v="Amazon AWS IAD - 45220 Prologis"/>
    <s v=""/>
    <x v="60"/>
    <x v="0"/>
    <x v="12"/>
    <x v="12"/>
    <n v="64090"/>
    <n v="64090"/>
    <n v="17.5"/>
    <x v="0"/>
    <s v="2026-07-31"/>
  </r>
  <r>
    <s v="c1b489f4-1806-468a-a77c-40db467c686a"/>
    <s v="Amazon AWS IAD - 22370 Kipper"/>
    <s v=""/>
    <x v="60"/>
    <x v="0"/>
    <x v="12"/>
    <x v="12"/>
    <n v="200000"/>
    <n v="200000"/>
    <n v="45"/>
    <x v="0"/>
    <s v="2026-07-31"/>
  </r>
  <r>
    <s v="a650bb1c-611a-40f3-8435-be4edc9c9496"/>
    <s v="Amazon AWS IAD - 22420 Kipper"/>
    <s v=""/>
    <x v="60"/>
    <x v="0"/>
    <x v="12"/>
    <x v="12"/>
    <n v="200000"/>
    <n v="200000"/>
    <n v="45"/>
    <x v="0"/>
    <s v="2026-07-31"/>
  </r>
  <r>
    <s v="671f29e0-7fc0-11f1-b517-2fde86a5a991"/>
    <s v="Amazon IAD192"/>
    <s v=""/>
    <x v="60"/>
    <x v="0"/>
    <x v="12"/>
    <x v="12"/>
    <n v="258200"/>
    <m/>
    <n v="60"/>
    <x v="4"/>
    <s v="2026-07-31"/>
  </r>
  <r>
    <s v="fd0346d7-2acd-46ad-b12e-ee62586b077f"/>
    <s v="Amazon AWS IAD -  Severn Building 4"/>
    <s v=""/>
    <x v="60"/>
    <x v="0"/>
    <x v="12"/>
    <x v="12"/>
    <n v="35500"/>
    <n v="35500"/>
    <n v="5"/>
    <x v="0"/>
    <s v="2026-07-31"/>
  </r>
  <r>
    <s v="232e5ca4-fd78-4a81-9542-38c5c3c31908"/>
    <s v="Amazon AWS IAD -  Severn Building 3"/>
    <s v=""/>
    <x v="60"/>
    <x v="0"/>
    <x v="12"/>
    <x v="12"/>
    <n v="146000"/>
    <n v="146000"/>
    <n v="27.5"/>
    <x v="0"/>
    <s v="2026-07-31"/>
  </r>
  <r>
    <s v="54ab2fca-28d6-4a3a-98f1-db56aac1c7bc"/>
    <s v="Amazon AWS IAD - Severn Building 2"/>
    <s v=""/>
    <x v="60"/>
    <x v="0"/>
    <x v="12"/>
    <x v="12"/>
    <n v="150000"/>
    <n v="150000"/>
    <n v="27.5"/>
    <x v="0"/>
    <s v="2026-07-31"/>
  </r>
  <r>
    <s v="c3b964b1-7bc3-4883-a908-94804d56b9e5"/>
    <s v="Amazon AWS IAD - Severn Building 1"/>
    <s v=""/>
    <x v="60"/>
    <x v="0"/>
    <x v="12"/>
    <x v="12"/>
    <n v="78000"/>
    <n v="78000"/>
    <n v="25"/>
    <x v="0"/>
    <s v="2026-07-31"/>
  </r>
  <r>
    <s v="b22c29a0-77a4-4574-9644-ce2419e61e2e"/>
    <s v="Amazon AWS IAD - 21205 Atlantic Blvd"/>
    <s v=""/>
    <x v="60"/>
    <x v="0"/>
    <x v="12"/>
    <x v="12"/>
    <n v="200000"/>
    <n v="200000"/>
    <n v="60"/>
    <x v="0"/>
    <s v="2026-07-31"/>
  </r>
  <r>
    <s v="ba247e2e-65ba-48ea-97c3-2d769e95c205"/>
    <s v="Amazon AWS IAD - 21195 Atlantic Blvd"/>
    <s v=""/>
    <x v="60"/>
    <x v="0"/>
    <x v="12"/>
    <x v="12"/>
    <n v="200000"/>
    <n v="200000"/>
    <n v="60"/>
    <x v="0"/>
    <s v="2026-07-31"/>
  </r>
  <r>
    <s v="ad71b7bb-8983-45f2-8f35-c5cf204e0ecd"/>
    <s v="Amazon AWS IAD - 21215 Atlantic Blvd"/>
    <s v=""/>
    <x v="60"/>
    <x v="0"/>
    <x v="12"/>
    <x v="12"/>
    <n v="200000"/>
    <n v="200000"/>
    <n v="57.523459595959615"/>
    <x v="0"/>
    <s v="2026-07-31"/>
  </r>
  <r>
    <s v="af2e25c9-bad8-4dfa-96b8-bba548fe0e7e"/>
    <s v="Amazon AWS IAD - 13600 EDS Building 2"/>
    <s v=""/>
    <x v="60"/>
    <x v="0"/>
    <x v="12"/>
    <x v="12"/>
    <n v="260000"/>
    <n v="260000"/>
    <n v="60"/>
    <x v="11"/>
    <s v="2026-07-31"/>
  </r>
  <r>
    <s v="f3ff0518-a8e5-40e1-9e3e-5e52b81a81d0"/>
    <s v="Amazon AWS IAD - 22945 International Building 1"/>
    <s v=""/>
    <x v="60"/>
    <x v="0"/>
    <x v="12"/>
    <x v="12"/>
    <n v="155000"/>
    <n v="155000"/>
    <n v="27.5"/>
    <x v="0"/>
    <s v="2026-07-31"/>
  </r>
  <r>
    <s v="86f27351-02e0-4220-b320-c30eca368b62"/>
    <s v="Amazon AWS IAD - 13600 EDS Building 3"/>
    <s v=""/>
    <x v="60"/>
    <x v="0"/>
    <x v="12"/>
    <x v="12"/>
    <n v="260000"/>
    <n v="260000"/>
    <n v="60"/>
    <x v="11"/>
    <s v="2026-07-31"/>
  </r>
  <r>
    <s v="7e8635ca-0b85-4564-82f6-8e30c37a5516"/>
    <s v="Amazon AWS IAD - 13600 EDS Building 1"/>
    <s v=""/>
    <x v="60"/>
    <x v="0"/>
    <x v="12"/>
    <x v="12"/>
    <n v="260000"/>
    <n v="260000"/>
    <n v="60"/>
    <x v="11"/>
    <s v="2026-07-31"/>
  </r>
  <r>
    <s v="bbf46ca7-6f15-4e90-ba23-69e0867cdcae"/>
    <s v="Amazon AWS IAD - 23005 International Building 3"/>
    <s v=""/>
    <x v="60"/>
    <x v="0"/>
    <x v="12"/>
    <x v="12"/>
    <n v="80000"/>
    <n v="80000"/>
    <n v="35"/>
    <x v="0"/>
    <s v="2026-07-31"/>
  </r>
  <r>
    <s v="ecc6716e-0e82-43b2-8e5f-44530c019e70"/>
    <s v="Amazon AWS IAD - 13600 EDS Building 4"/>
    <s v=""/>
    <x v="60"/>
    <x v="0"/>
    <x v="12"/>
    <x v="12"/>
    <n v="260000"/>
    <n v="260000"/>
    <n v="55"/>
    <x v="11"/>
    <s v="2026-07-31"/>
  </r>
  <r>
    <s v="c1cfd1d8-efff-41d8-b744-dfa948ae41d9"/>
    <s v="Amazon AWS IAD - 22868 International Building 2"/>
    <s v=""/>
    <x v="60"/>
    <x v="0"/>
    <x v="12"/>
    <x v="12"/>
    <n v="200000"/>
    <n v="200000"/>
    <n v="42.5"/>
    <x v="0"/>
    <s v="2026-07-31"/>
  </r>
  <r>
    <s v="2506b024-e668-46ab-8893-5f536ff9bbe4"/>
    <s v="IAD 117 AWS Data Center"/>
    <s v=""/>
    <x v="60"/>
    <x v="0"/>
    <x v="12"/>
    <x v="12"/>
    <n v="200000"/>
    <n v="200000"/>
    <n v="45"/>
    <x v="7"/>
    <s v="2026-07-31"/>
  </r>
  <r>
    <s v="1fccc879-ad8c-4524-912c-a7d2b1cc3ed7"/>
    <s v="Amazon AWS IAD - 22900 Platform Building 4"/>
    <s v=""/>
    <x v="60"/>
    <x v="0"/>
    <x v="12"/>
    <x v="12"/>
    <n v="220000"/>
    <n v="220000"/>
    <n v="35"/>
    <x v="0"/>
    <s v="2026-07-31"/>
  </r>
  <r>
    <s v="084d68ff-fa4d-4d2b-ae63-b7280a365c12"/>
    <s v="IAD 116 AWS Data Center"/>
    <s v=""/>
    <x v="60"/>
    <x v="0"/>
    <x v="12"/>
    <x v="12"/>
    <n v="200000"/>
    <n v="200000"/>
    <n v="45"/>
    <x v="7"/>
    <s v="2026-07-31"/>
  </r>
  <r>
    <s v="3e90a330-6009-474f-98c3-749dfbd479d0"/>
    <s v="Amazon AWS IAD - 22900 Platform Building 3"/>
    <s v=""/>
    <x v="60"/>
    <x v="0"/>
    <x v="12"/>
    <x v="12"/>
    <n v="220000"/>
    <n v="220000"/>
    <n v="35"/>
    <x v="0"/>
    <s v="2026-07-31"/>
  </r>
  <r>
    <s v="81cbe402-4261-4f65-8bc6-2d17e3a6116a"/>
    <s v="Amazon AWS IAD - 22900 Platform Building 2"/>
    <s v=""/>
    <x v="60"/>
    <x v="0"/>
    <x v="12"/>
    <x v="12"/>
    <n v="220000"/>
    <n v="220000"/>
    <n v="50"/>
    <x v="0"/>
    <s v="2026-07-31"/>
  </r>
  <r>
    <s v="037eb14c-386b-4e93-b613-3e74ee11ecfc"/>
    <s v="Amazon AWS IAD - 22890 Platform Building 1"/>
    <s v=""/>
    <x v="60"/>
    <x v="0"/>
    <x v="12"/>
    <x v="12"/>
    <n v="220000"/>
    <n v="220000"/>
    <n v="50"/>
    <x v="0"/>
    <s v="2026-07-31"/>
  </r>
  <r>
    <s v="23f6e41d-f835-4522-ba1f-474b0e4080c9"/>
    <s v="Amazon AWS IAD - 45900 Pathfinder Building 1"/>
    <s v=""/>
    <x v="60"/>
    <x v="0"/>
    <x v="12"/>
    <x v="12"/>
    <n v="150000"/>
    <n v="150000"/>
    <n v="27.5"/>
    <x v="0"/>
    <s v="2026-07-31"/>
  </r>
  <r>
    <s v="e144e3f8-6801-4aa5-88cc-d860ceb1d3a1"/>
    <s v="Amazon AWS IAD - 45930 Pathfinder Building 2"/>
    <s v=""/>
    <x v="60"/>
    <x v="0"/>
    <x v="12"/>
    <x v="12"/>
    <n v="150000"/>
    <n v="150000"/>
    <n v="27.5"/>
    <x v="0"/>
    <s v="2026-07-31"/>
  </r>
  <r>
    <s v="077b910f-f996-4ca9-8c00-8010d3e6f5f2"/>
    <s v="Amazon AWS IAD - 45950 Pathfinder Building 3"/>
    <s v=""/>
    <x v="60"/>
    <x v="0"/>
    <x v="12"/>
    <x v="12"/>
    <n v="150000"/>
    <n v="150000"/>
    <n v="27.5"/>
    <x v="0"/>
    <s v="2026-07-31"/>
  </r>
  <r>
    <s v="ef388784-cc11-46d3-861d-c0c48b72cc9f"/>
    <s v="Amazon AWS - Potomac Building 1"/>
    <s v=""/>
    <x v="60"/>
    <x v="0"/>
    <x v="12"/>
    <x v="12"/>
    <n v="255000"/>
    <n v="255000"/>
    <n v="55"/>
    <x v="12"/>
    <s v="2026-07-31"/>
  </r>
  <r>
    <s v="d3f433a7-7ed3-4533-9adf-5bc9031cab22"/>
    <s v="Amazon AWS - Loisdale Rd Data Center"/>
    <s v=""/>
    <x v="60"/>
    <x v="0"/>
    <x v="12"/>
    <x v="12"/>
    <n v="120000"/>
    <n v="240000"/>
    <n v="75.25"/>
    <x v="12"/>
    <s v="2026-07-31"/>
  </r>
  <r>
    <s v="5104b3e0-6f6f-4971-809f-041e12cd017a"/>
    <s v="AWS Luzern Data Center Building 2"/>
    <s v=""/>
    <x v="60"/>
    <x v="0"/>
    <x v="13"/>
    <x v="13"/>
    <n v="101443"/>
    <n v="101443"/>
    <n v="33"/>
    <x v="0"/>
    <s v="2026-07-31"/>
  </r>
  <r>
    <s v="3e503150-7a7e-4a87-9dde-77672f0b3896"/>
    <s v="AWS Luzern Data Center Building 1"/>
    <s v=""/>
    <x v="60"/>
    <x v="0"/>
    <x v="13"/>
    <x v="13"/>
    <n v="300000"/>
    <n v="300000"/>
    <n v="67.5"/>
    <x v="0"/>
    <s v="2026-07-31"/>
  </r>
  <r>
    <s v="3c8e632b-d7fc-4249-832f-5e347eedd8c4"/>
    <s v="Microsoft East Wenatchee Building 3"/>
    <s v=""/>
    <x v="61"/>
    <x v="0"/>
    <x v="14"/>
    <x v="14"/>
    <n v="245000"/>
    <n v="245000"/>
    <n v="60.488166666666665"/>
    <x v="10"/>
    <s v="2026-07-31"/>
  </r>
  <r>
    <s v="795ccc85-7f26-4b63-844c-92e4f223d2a8"/>
    <s v="Microsoft East Wenatchee Building 2"/>
    <s v=""/>
    <x v="61"/>
    <x v="0"/>
    <x v="14"/>
    <x v="14"/>
    <n v="245000"/>
    <n v="245000"/>
    <n v="54"/>
    <x v="10"/>
    <s v="2026-07-31"/>
  </r>
  <r>
    <s v="f32b975a-9b39-4dc6-9016-c28a0e0317ee"/>
    <s v="Microsoft East Wenatchee Building 1"/>
    <s v=""/>
    <x v="61"/>
    <x v="0"/>
    <x v="14"/>
    <x v="14"/>
    <n v="245000"/>
    <n v="245000"/>
    <n v="54"/>
    <x v="10"/>
    <s v="2026-07-31"/>
  </r>
  <r>
    <s v="2ab04b2e-30d5-4d40-b685-fbf807ddb0d6"/>
    <s v="Microsoft Quincy 2 Data Center Building 9"/>
    <s v=""/>
    <x v="61"/>
    <x v="0"/>
    <x v="14"/>
    <x v="14"/>
    <n v="194420"/>
    <n v="194420"/>
    <n v="42"/>
    <x v="0"/>
    <s v="2026-07-31"/>
  </r>
  <r>
    <s v="7d982b5f-a86b-480f-86bd-b041b4443c61"/>
    <s v="Microsoft Quincy 2 Data Center Building 3"/>
    <s v=""/>
    <x v="61"/>
    <x v="0"/>
    <x v="14"/>
    <x v="14"/>
    <n v="143000"/>
    <n v="143000"/>
    <n v="24"/>
    <x v="0"/>
    <s v="2026-07-31"/>
  </r>
  <r>
    <s v="9bde8985-e014-4a27-8f8f-21737f20482b"/>
    <s v="Microsoft Quincy 2 Data Center Building 6"/>
    <s v=""/>
    <x v="61"/>
    <x v="0"/>
    <x v="14"/>
    <x v="14"/>
    <n v="109940"/>
    <n v="109940"/>
    <n v="21"/>
    <x v="0"/>
    <s v="2026-07-31"/>
  </r>
  <r>
    <s v="5a409d5d-689a-4e99-9d54-812e6c5521c2"/>
    <s v="Microsoft Quincy 2 Data Center Building 4"/>
    <s v=""/>
    <x v="61"/>
    <x v="0"/>
    <x v="14"/>
    <x v="14"/>
    <n v="143000"/>
    <n v="143000"/>
    <n v="24"/>
    <x v="0"/>
    <s v="2026-07-31"/>
  </r>
  <r>
    <s v="315200fd-02c8-424b-b37a-bb962d2cc22c"/>
    <s v="Microsoft Quincy 2 Data Center Building 8"/>
    <s v=""/>
    <x v="61"/>
    <x v="0"/>
    <x v="14"/>
    <x v="14"/>
    <n v="156874"/>
    <n v="156874"/>
    <n v="30"/>
    <x v="0"/>
    <s v="2026-07-31"/>
  </r>
  <r>
    <s v="a614a091-780c-4071-9cf0-64fdb9e6ef83"/>
    <s v="Microsoft Quincy 2 Data Center Building 5"/>
    <s v=""/>
    <x v="61"/>
    <x v="0"/>
    <x v="14"/>
    <x v="14"/>
    <n v="109940"/>
    <n v="109940"/>
    <n v="21"/>
    <x v="0"/>
    <s v="2026-07-31"/>
  </r>
  <r>
    <s v="a4a0774f-24f3-4d0a-8fee-ff6dcda3889f"/>
    <s v="Microsoft Quincy 2 Data Center Building 7"/>
    <s v=""/>
    <x v="61"/>
    <x v="0"/>
    <x v="14"/>
    <x v="14"/>
    <n v="156874"/>
    <n v="156874"/>
    <n v="30"/>
    <x v="0"/>
    <s v="2026-07-31"/>
  </r>
  <r>
    <s v="2b18616d-74e8-45cc-b64e-8a68ed0fb1c2"/>
    <s v="Microsoft Quincy 2 Data Center Building 2"/>
    <s v=""/>
    <x v="61"/>
    <x v="0"/>
    <x v="14"/>
    <x v="14"/>
    <n v="143000"/>
    <n v="143000"/>
    <n v="24"/>
    <x v="0"/>
    <s v="2026-07-31"/>
  </r>
  <r>
    <s v="5d81a64f-da62-4f95-9f93-d89df8929b73"/>
    <s v="Microsoft Quincy 2 Data Center Building 1"/>
    <s v=""/>
    <x v="61"/>
    <x v="0"/>
    <x v="14"/>
    <x v="14"/>
    <n v="143000"/>
    <n v="143000"/>
    <n v="24"/>
    <x v="0"/>
    <s v="2026-07-31"/>
  </r>
  <r>
    <s v="4ddc35b2-92af-481b-badb-f4cdac641b5c"/>
    <s v="Microsoft Quincy 1 Data Center Building 1"/>
    <s v=""/>
    <x v="61"/>
    <x v="0"/>
    <x v="14"/>
    <x v="14"/>
    <n v="482000"/>
    <n v="482000"/>
    <n v="20.84"/>
    <x v="12"/>
    <s v="2026-07-31"/>
  </r>
  <r>
    <s v="de41f67e-13ac-40e5-966d-06a65f954f06"/>
    <s v="Microsoft Quincy 1 Data Center Building 3"/>
    <s v=""/>
    <x v="61"/>
    <x v="0"/>
    <x v="14"/>
    <x v="14"/>
    <n v="60000"/>
    <n v="60000"/>
    <n v="8.93"/>
    <x v="12"/>
    <s v="2026-07-31"/>
  </r>
  <r>
    <s v="cba2e3f6-20f4-44b1-a1c3-040804926e65"/>
    <s v="Microsoft Quincy 1 Data Center Building 4"/>
    <s v=""/>
    <x v="61"/>
    <x v="0"/>
    <x v="14"/>
    <x v="14"/>
    <n v="60000"/>
    <n v="60000"/>
    <n v="7.9275000000000002"/>
    <x v="12"/>
    <s v="2026-07-31"/>
  </r>
  <r>
    <s v="6e9e7637-812f-473a-a1b4-02dec54ccc87"/>
    <s v="Microsoft Quincy 1 Data Center Building 2"/>
    <s v=""/>
    <x v="61"/>
    <x v="0"/>
    <x v="14"/>
    <x v="14"/>
    <n v="60000"/>
    <n v="60000"/>
    <n v="8.93"/>
    <x v="12"/>
    <s v="2026-07-31"/>
  </r>
  <r>
    <s v="81d49e6d-4b1d-4f6e-9aba-a3ffa8c455c1"/>
    <s v="Microsoft Goodyear (PHX70) Building 2"/>
    <s v=""/>
    <x v="61"/>
    <x v="0"/>
    <x v="3"/>
    <x v="3"/>
    <n v="245000"/>
    <n v="245000"/>
    <n v="54"/>
    <x v="0"/>
    <s v="2026-07-31"/>
  </r>
  <r>
    <s v="59b76b98-bd73-4935-b21e-3b1e4babb3fe"/>
    <s v="Microsoft Goodyear (PHX70) Building 1"/>
    <s v=""/>
    <x v="61"/>
    <x v="0"/>
    <x v="3"/>
    <x v="3"/>
    <n v="250000"/>
    <n v="250000"/>
    <n v="54"/>
    <x v="0"/>
    <s v="2026-07-31"/>
  </r>
  <r>
    <s v="33066cd8-e97c-4d00-ad0e-64a34c5a8442"/>
    <s v="Microsoft Goodyear (PHX13) Building 4"/>
    <s v=""/>
    <x v="61"/>
    <x v="0"/>
    <x v="3"/>
    <x v="3"/>
    <n v="245000"/>
    <n v="245000"/>
    <n v="77"/>
    <x v="0"/>
    <s v="2026-07-31"/>
  </r>
  <r>
    <s v="41803839-06a0-4054-8e67-c59a4d7cb984"/>
    <s v="Microsoft Goodyear (PHX11) Building 2 "/>
    <s v=""/>
    <x v="61"/>
    <x v="0"/>
    <x v="3"/>
    <x v="3"/>
    <n v="243000"/>
    <n v="243000"/>
    <n v="54"/>
    <x v="0"/>
    <s v="2026-07-31"/>
  </r>
  <r>
    <s v="6d20e97f-d861-4923-830c-834ed4df8c04"/>
    <s v="Microsoft Goodyear (PHX10) Building 1"/>
    <s v=""/>
    <x v="61"/>
    <x v="0"/>
    <x v="3"/>
    <x v="3"/>
    <n v="245000"/>
    <n v="245000"/>
    <n v="54"/>
    <x v="0"/>
    <s v="2026-07-31"/>
  </r>
  <r>
    <s v="86dfdc6c-3c1c-4f17-94de-a0c53db850b0"/>
    <s v="Microsoft Goodyear (PHX14) Building 5"/>
    <s v=""/>
    <x v="61"/>
    <x v="0"/>
    <x v="3"/>
    <x v="3"/>
    <n v="245000"/>
    <n v="245000"/>
    <n v="77"/>
    <x v="0"/>
    <s v="2026-07-31"/>
  </r>
  <r>
    <s v="73cd0fd1-135b-44d5-a42d-59af7987376e"/>
    <s v="Microsoft Goodyear (PHX12) Building 3"/>
    <s v=""/>
    <x v="61"/>
    <x v="0"/>
    <x v="3"/>
    <x v="3"/>
    <n v="245000"/>
    <n v="245000"/>
    <n v="54"/>
    <x v="0"/>
    <s v="2026-07-31"/>
  </r>
  <r>
    <s v="7bf8fd65-ab30-42bc-a9f4-aef9add5565c"/>
    <s v="PHX80 West US 3-Arizona Building 1 "/>
    <s v=""/>
    <x v="61"/>
    <x v="0"/>
    <x v="3"/>
    <x v="3"/>
    <n v="245000"/>
    <n v="245000"/>
    <n v="54"/>
    <x v="0"/>
    <s v="2026-07-31"/>
  </r>
  <r>
    <s v="29801cc6-576c-4acb-a012-33c61a9326f6"/>
    <s v="PHX 81 West US 3-Arizona Building 2"/>
    <s v=""/>
    <x v="61"/>
    <x v="0"/>
    <x v="3"/>
    <x v="3"/>
    <n v="245000"/>
    <n v="245000"/>
    <n v="54"/>
    <x v="0"/>
    <s v="2026-07-31"/>
  </r>
  <r>
    <s v="0ce9ee9d-7619-4779-811e-9fa71224d67f"/>
    <s v="Microsft Cheyenne Data Center Building 4"/>
    <s v=""/>
    <x v="61"/>
    <x v="0"/>
    <x v="37"/>
    <x v="37"/>
    <n v="215000"/>
    <n v="215000"/>
    <n v="54"/>
    <x v="0"/>
    <s v="2026-07-31"/>
  </r>
  <r>
    <s v="a6472c10-5569-4756-9046-2763a413b29a"/>
    <s v="Microsft Cheyenne Data Center Building 5"/>
    <s v=""/>
    <x v="61"/>
    <x v="0"/>
    <x v="37"/>
    <x v="37"/>
    <n v="215000"/>
    <n v="215000"/>
    <n v="54"/>
    <x v="0"/>
    <s v="2026-07-31"/>
  </r>
  <r>
    <s v="d8f2b184-f76d-4be2-a93f-a91a6d52f664"/>
    <s v="Microsft Cheyenne Data Center Building 6"/>
    <s v=""/>
    <x v="61"/>
    <x v="0"/>
    <x v="37"/>
    <x v="37"/>
    <n v="50000"/>
    <n v="50000"/>
    <n v="24"/>
    <x v="0"/>
    <s v="2026-07-31"/>
  </r>
  <r>
    <s v="658c8c43-97f2-488c-b036-30051bd4e045"/>
    <s v="Microsft Cheyenne Data Center Building 1"/>
    <s v=""/>
    <x v="61"/>
    <x v="0"/>
    <x v="37"/>
    <x v="37"/>
    <n v="129000"/>
    <n v="129000"/>
    <n v="30"/>
    <x v="0"/>
    <s v="2026-07-31"/>
  </r>
  <r>
    <s v="29b69b5e-a4ab-4b07-bf84-d4d494e61a5d"/>
    <s v="Microsft Cheyenne Data Center Building 2"/>
    <s v=""/>
    <x v="61"/>
    <x v="0"/>
    <x v="37"/>
    <x v="37"/>
    <n v="144600"/>
    <n v="144600"/>
    <n v="24"/>
    <x v="0"/>
    <s v="2026-07-31"/>
  </r>
  <r>
    <s v="1a21ac55-2d3d-4b40-a0dc-2c842ef448fa"/>
    <s v="Microsft Cheyenne Data Center Building 3"/>
    <s v=""/>
    <x v="61"/>
    <x v="0"/>
    <x v="37"/>
    <x v="37"/>
    <n v="144600"/>
    <n v="144600"/>
    <n v="24"/>
    <x v="0"/>
    <s v="2026-07-31"/>
  </r>
  <r>
    <s v="6c1b923f-6511-4900-b01d-16c1d4587122"/>
    <s v="Microsoft Cheyenne Business Park Building 1"/>
    <s v=""/>
    <x v="61"/>
    <x v="0"/>
    <x v="37"/>
    <x v="37"/>
    <n v="250000"/>
    <n v="250000"/>
    <n v="54"/>
    <x v="10"/>
    <s v="2026-07-31"/>
  </r>
  <r>
    <s v="faffe549-f700-41ed-ade9-3576530f241d"/>
    <s v="Microsoft Cheyenne Business Park Building 2"/>
    <s v=""/>
    <x v="61"/>
    <x v="0"/>
    <x v="37"/>
    <x v="37"/>
    <n v="250000"/>
    <n v="250000"/>
    <n v="54"/>
    <x v="10"/>
    <s v="2026-07-31"/>
  </r>
  <r>
    <s v="9b16b11c-9af7-4be6-bbbb-1dc0d801fbe4"/>
    <s v="Microsoft CYS14"/>
    <s v=""/>
    <x v="61"/>
    <x v="0"/>
    <x v="37"/>
    <x v="37"/>
    <n v="260000"/>
    <n v="260000"/>
    <n v="54"/>
    <x v="4"/>
    <s v="2026-07-31"/>
  </r>
  <r>
    <s v="b7778db8-e37f-4f91-95af-bd0756b2058c"/>
    <s v="Microsoft CYS13"/>
    <s v=""/>
    <x v="61"/>
    <x v="0"/>
    <x v="37"/>
    <x v="37"/>
    <n v="260000"/>
    <n v="260000"/>
    <n v="54"/>
    <x v="4"/>
    <s v="2026-07-31"/>
  </r>
  <r>
    <s v="6cd40fb4-892d-47b7-a6d1-819a593cdc4c"/>
    <s v="Microsoft San Antonio SAT80"/>
    <s v=""/>
    <x v="61"/>
    <x v="0"/>
    <x v="16"/>
    <x v="16"/>
    <n v="250000"/>
    <n v="250000"/>
    <n v="79"/>
    <x v="14"/>
    <s v="2026-07-31"/>
  </r>
  <r>
    <s v="a9945c21-3479-4282-b91c-e0c1dd7ee2a7"/>
    <s v="Microsoft San Antonio (SAT40) Building 3"/>
    <s v=""/>
    <x v="61"/>
    <x v="0"/>
    <x v="16"/>
    <x v="16"/>
    <n v="229685"/>
    <n v="229685"/>
    <n v="90"/>
    <x v="0"/>
    <s v="2026-07-31"/>
  </r>
  <r>
    <s v="411d154b-ff4d-4070-a71c-634141f79092"/>
    <s v="Microsoft San Antonio (SAT40) Building 4"/>
    <s v=""/>
    <x v="61"/>
    <x v="0"/>
    <x v="16"/>
    <x v="16"/>
    <n v="80423"/>
    <n v="80423"/>
    <n v="42"/>
    <x v="0"/>
    <s v="2026-07-31"/>
  </r>
  <r>
    <s v="7299c15c-ebb6-4677-a319-a57b1ad05fc7"/>
    <s v="Microsoft San Antonio (SAT40) Building 2"/>
    <s v=""/>
    <x v="61"/>
    <x v="0"/>
    <x v="16"/>
    <x v="16"/>
    <n v="229685"/>
    <n v="229685"/>
    <n v="90"/>
    <x v="0"/>
    <s v="2026-07-31"/>
  </r>
  <r>
    <s v="b6995c86-5971-45e2-ad46-58db6b40ac1e"/>
    <s v="Microsoft San Antonio (SAT40) Building 5"/>
    <s v=""/>
    <x v="61"/>
    <x v="0"/>
    <x v="16"/>
    <x v="16"/>
    <n v="152390"/>
    <n v="152390"/>
    <n v="54"/>
    <x v="0"/>
    <s v="2026-07-31"/>
  </r>
  <r>
    <s v="59979b65-16e7-49c3-b530-49e927aa65fc"/>
    <s v="Microsoft San Antonio (SAT40) Building 1"/>
    <s v=""/>
    <x v="61"/>
    <x v="0"/>
    <x v="16"/>
    <x v="16"/>
    <n v="229685"/>
    <n v="229685"/>
    <n v="90"/>
    <x v="0"/>
    <s v="2026-07-31"/>
  </r>
  <r>
    <s v="63d695c0-6e28-11f0-8e41-75babfd90b9a"/>
    <s v="Microsoft San Antonio (SAT40) Building 7"/>
    <s v=""/>
    <x v="61"/>
    <x v="0"/>
    <x v="16"/>
    <x v="16"/>
    <n v="155000"/>
    <n v="155000"/>
    <n v="30"/>
    <x v="21"/>
    <s v="2026-07-31"/>
  </r>
  <r>
    <s v="103efc05-2314-4973-9c53-078bcc3b4757"/>
    <s v="Microsoft San Antonio (SAT40) Building 6"/>
    <s v=""/>
    <x v="61"/>
    <x v="0"/>
    <x v="16"/>
    <x v="16"/>
    <n v="152390"/>
    <n v="152390"/>
    <n v="54"/>
    <x v="0"/>
    <s v="2026-07-31"/>
  </r>
  <r>
    <s v="71241cfd-a231-4eee-a9a1-345087f9a569"/>
    <s v="Microsoft Wiseman Boulevard (SAT15) Building 1"/>
    <s v=""/>
    <x v="61"/>
    <x v="0"/>
    <x v="16"/>
    <x v="16"/>
    <n v="245000"/>
    <n v="245000"/>
    <n v="63.557857142857138"/>
    <x v="11"/>
    <s v="2026-07-31"/>
  </r>
  <r>
    <s v="70f7bd8f-093c-4461-b725-f73a1e228f26"/>
    <s v="Microsoft San Antonio (SN7) Builging 2"/>
    <s v=""/>
    <x v="61"/>
    <x v="0"/>
    <x v="16"/>
    <x v="16"/>
    <n v="326600"/>
    <n v="326600"/>
    <n v="42"/>
    <x v="0"/>
    <s v="2026-07-31"/>
  </r>
  <r>
    <s v="e3771849-2969-4e79-ba0f-f22085584916"/>
    <s v="Microsoft San Antonio Building 1"/>
    <s v=""/>
    <x v="61"/>
    <x v="0"/>
    <x v="16"/>
    <x v="16"/>
    <n v="470000"/>
    <n v="470000"/>
    <n v="81.984999999999999"/>
    <x v="0"/>
    <s v="2026-07-31"/>
  </r>
  <r>
    <s v="fbcdde43-2b10-451c-a631-e37d21f40678"/>
    <s v="Microsoft San Antonio 3823 Building 3"/>
    <s v=""/>
    <x v="61"/>
    <x v="0"/>
    <x v="16"/>
    <x v="16"/>
    <n v="440000"/>
    <n v="440000"/>
    <n v="75"/>
    <x v="0"/>
    <s v="2026-07-31"/>
  </r>
  <r>
    <s v="6d17502e-0fd1-4fc9-af49-ff8e21466007"/>
    <s v="Microsoft San Antonio (SAT14) Building 1"/>
    <s v=""/>
    <x v="61"/>
    <x v="0"/>
    <x v="16"/>
    <x v="16"/>
    <n v="153500"/>
    <n v="153500"/>
    <n v="29.95"/>
    <x v="11"/>
    <s v="2026-07-31"/>
  </r>
  <r>
    <s v="d5f50a43-6927-429a-a877-938ce5151b96"/>
    <s v="Microsoft Project Ginger West Building 1"/>
    <s v=""/>
    <x v="61"/>
    <x v="0"/>
    <x v="4"/>
    <x v="4"/>
    <n v="248500"/>
    <n v="248500"/>
    <n v="54"/>
    <x v="14"/>
    <s v="2026-07-31"/>
  </r>
  <r>
    <s v="198d55a7-bbb4-4089-9150-38b77d9961ff"/>
    <s v="Microsoft Project Ginger West Building 3"/>
    <s v=""/>
    <x v="61"/>
    <x v="0"/>
    <x v="4"/>
    <x v="4"/>
    <n v="248500"/>
    <n v="248500"/>
    <n v="54"/>
    <x v="11"/>
    <s v="2026-07-31"/>
  </r>
  <r>
    <s v="cc4d8bc8-912b-451a-a8e0-f886085bfee1"/>
    <s v="Microsoft Project Ginger West Building 2"/>
    <s v=""/>
    <x v="61"/>
    <x v="0"/>
    <x v="4"/>
    <x v="4"/>
    <n v="248500"/>
    <n v="248500"/>
    <n v="54"/>
    <x v="14"/>
    <s v="2026-07-31"/>
  </r>
  <r>
    <s v="7d3c8ad2-535e-43fa-ab80-d278c5069a12"/>
    <s v="Microsoft Project Ginger West Building 4"/>
    <s v=""/>
    <x v="61"/>
    <x v="0"/>
    <x v="4"/>
    <x v="4"/>
    <n v="248500"/>
    <n v="248500"/>
    <n v="54"/>
    <x v="11"/>
    <s v="2026-07-31"/>
  </r>
  <r>
    <s v="a379ad00-2f3b-4197-99d6-73c3bd1487f2"/>
    <s v="Microsoft Project Mountain Building 2"/>
    <s v=""/>
    <x v="61"/>
    <x v="0"/>
    <x v="4"/>
    <x v="4"/>
    <n v="88633"/>
    <n v="88633"/>
    <n v="18"/>
    <x v="0"/>
    <s v="2026-07-31"/>
  </r>
  <r>
    <s v="6767f248-b5b7-4aa1-ba4a-2997ca8d2f56"/>
    <s v="Microsoft Project Mountain Building 3"/>
    <s v=""/>
    <x v="61"/>
    <x v="0"/>
    <x v="4"/>
    <x v="4"/>
    <n v="104600"/>
    <n v="104600"/>
    <n v="29.997499999999999"/>
    <x v="0"/>
    <s v="2026-07-31"/>
  </r>
  <r>
    <s v="027fc34b-a3dd-4772-87b8-6d1a47b4417a"/>
    <s v="Microsoft Project Mountain Building 4"/>
    <s v=""/>
    <x v="61"/>
    <x v="0"/>
    <x v="4"/>
    <x v="4"/>
    <n v="104600"/>
    <n v="104600"/>
    <n v="29.997499999999999"/>
    <x v="0"/>
    <s v="2026-07-31"/>
  </r>
  <r>
    <s v="97c493c2-d263-47ec-bbd4-ae7b2e098d1a"/>
    <s v="Microsoft Project Mountain Building 1"/>
    <s v=""/>
    <x v="61"/>
    <x v="0"/>
    <x v="4"/>
    <x v="4"/>
    <n v="88633"/>
    <n v="88633"/>
    <n v="18"/>
    <x v="0"/>
    <s v="2026-07-31"/>
  </r>
  <r>
    <s v="0ce0e63c-90bf-4e22-a3d6-72e8bbbcb73a"/>
    <s v="Microsoft Project Mountain Building 5"/>
    <s v=""/>
    <x v="61"/>
    <x v="0"/>
    <x v="4"/>
    <x v="4"/>
    <n v="17543"/>
    <n v="17543"/>
    <n v="7.2225000000000001"/>
    <x v="0"/>
    <s v="2026-07-31"/>
  </r>
  <r>
    <s v="1b8e0447-0242-4344-b7d6-3325c0cc7379"/>
    <s v="Microsoft Project Mountain Building 6"/>
    <s v=""/>
    <x v="61"/>
    <x v="0"/>
    <x v="4"/>
    <x v="4"/>
    <n v="17543"/>
    <n v="17543"/>
    <n v="7.2225000000000001"/>
    <x v="0"/>
    <s v="2026-07-31"/>
  </r>
  <r>
    <s v="d692b490-da29-4260-aa20-8f0bbbecc2e7"/>
    <s v="Microsoft Project Osmium Building 5"/>
    <s v=""/>
    <x v="61"/>
    <x v="0"/>
    <x v="4"/>
    <x v="4"/>
    <n v="250000"/>
    <n v="250000"/>
    <n v="54"/>
    <x v="0"/>
    <s v="2026-07-31"/>
  </r>
  <r>
    <s v="e85b3110-765b-4452-b752-9cf07fc4fe79"/>
    <s v="Microsoft Project Osmium Building 2"/>
    <s v=""/>
    <x v="61"/>
    <x v="0"/>
    <x v="4"/>
    <x v="4"/>
    <n v="245000"/>
    <n v="245000"/>
    <n v="54"/>
    <x v="0"/>
    <s v="2026-07-31"/>
  </r>
  <r>
    <s v="b5ace757-b0ec-4ef2-afe1-61efddc67834"/>
    <s v="Microsoft Project Osmium Building 1"/>
    <s v=""/>
    <x v="61"/>
    <x v="0"/>
    <x v="4"/>
    <x v="4"/>
    <n v="247500"/>
    <n v="247500"/>
    <n v="54"/>
    <x v="0"/>
    <s v="2026-07-31"/>
  </r>
  <r>
    <s v="ed1d4800-bddf-4857-8be4-98775deb7fa8"/>
    <s v="Microsoft Project Osmium Building 3"/>
    <s v=""/>
    <x v="61"/>
    <x v="0"/>
    <x v="4"/>
    <x v="4"/>
    <n v="245000"/>
    <n v="245000"/>
    <n v="54"/>
    <x v="0"/>
    <s v="2026-07-31"/>
  </r>
  <r>
    <s v="38ac3e34-903d-4533-a8a7-115f5f860944"/>
    <s v="Microsoft Project Osmium Building 4"/>
    <s v=""/>
    <x v="61"/>
    <x v="0"/>
    <x v="4"/>
    <x v="4"/>
    <n v="247500"/>
    <n v="247500"/>
    <n v="54"/>
    <x v="0"/>
    <s v="2026-07-31"/>
  </r>
  <r>
    <s v="968bf05a-1cf5-4713-8b67-a27ce2d85240"/>
    <s v="Microsoft Project Ginger East Building 4"/>
    <s v=""/>
    <x v="61"/>
    <x v="0"/>
    <x v="4"/>
    <x v="4"/>
    <n v="245000"/>
    <n v="245000"/>
    <n v="54"/>
    <x v="11"/>
    <s v="2026-07-31"/>
  </r>
  <r>
    <s v="9aaafaea-4eb4-4144-91e3-6d0cad0e433a"/>
    <s v="Microsoft Project Ginger East Building 3"/>
    <s v=""/>
    <x v="61"/>
    <x v="0"/>
    <x v="4"/>
    <x v="4"/>
    <n v="245000"/>
    <n v="245000"/>
    <n v="54"/>
    <x v="11"/>
    <s v="2026-07-31"/>
  </r>
  <r>
    <s v="bed94953-f500-40a7-a1d5-b5856333552c"/>
    <s v="Microsoft Project Ginger East Building 2"/>
    <s v=""/>
    <x v="61"/>
    <x v="0"/>
    <x v="4"/>
    <x v="4"/>
    <n v="245000"/>
    <n v="245000"/>
    <n v="54"/>
    <x v="11"/>
    <s v="2026-07-31"/>
  </r>
  <r>
    <s v="9dcdd40a-38c4-4b78-a77a-d63813ad2613"/>
    <s v="Microsoft Project Ginger East Building 1"/>
    <s v=""/>
    <x v="61"/>
    <x v="0"/>
    <x v="4"/>
    <x v="4"/>
    <n v="247000"/>
    <n v="247000"/>
    <n v="54"/>
    <x v="11"/>
    <s v="2026-07-31"/>
  </r>
  <r>
    <s v="0345e63f-b878-4be2-a1b9-1c619dce4493"/>
    <s v="Microsoft Project Alluvion - Building 3"/>
    <s v=""/>
    <x v="61"/>
    <x v="0"/>
    <x v="4"/>
    <x v="4"/>
    <n v="148500"/>
    <n v="148500"/>
    <n v="24"/>
    <x v="0"/>
    <s v="2026-07-31"/>
  </r>
  <r>
    <s v="eb20a672-9db1-4acb-9d36-81ed33555314"/>
    <s v="Microsoft Project Alluvion - Building 4"/>
    <s v=""/>
    <x v="61"/>
    <x v="0"/>
    <x v="4"/>
    <x v="4"/>
    <n v="148500"/>
    <n v="148500"/>
    <n v="24"/>
    <x v="0"/>
    <s v="2026-07-31"/>
  </r>
  <r>
    <s v="52576842-85c5-456e-b3bf-93f8d732ffb9"/>
    <s v="Microsoft Project Alluvion - Building 1"/>
    <s v=""/>
    <x v="61"/>
    <x v="0"/>
    <x v="4"/>
    <x v="4"/>
    <n v="148500"/>
    <n v="148500"/>
    <n v="24"/>
    <x v="0"/>
    <s v="2026-07-31"/>
  </r>
  <r>
    <s v="efe1252a-60f7-40f0-849c-ff57a4e6940a"/>
    <s v="Microsoft Project Alluvion - Building 2"/>
    <s v=""/>
    <x v="61"/>
    <x v="0"/>
    <x v="4"/>
    <x v="4"/>
    <n v="148500"/>
    <n v="148500"/>
    <n v="24"/>
    <x v="0"/>
    <s v="2026-07-31"/>
  </r>
  <r>
    <s v="4acc24e3-6c3a-4fd2-918b-a1341bb6e9fc"/>
    <s v="Microsoft Project Alluvion - Building 5"/>
    <s v=""/>
    <x v="61"/>
    <x v="0"/>
    <x v="4"/>
    <x v="4"/>
    <n v="148500"/>
    <n v="148500"/>
    <n v="24"/>
    <x v="0"/>
    <s v="2026-07-31"/>
  </r>
  <r>
    <s v="1c68bd61-4405-4f57-a46c-d882e91dd4fd"/>
    <s v="Microsoft Project Alluvion - Building 6"/>
    <s v=""/>
    <x v="61"/>
    <x v="0"/>
    <x v="4"/>
    <x v="4"/>
    <n v="148500"/>
    <n v="148500"/>
    <n v="24"/>
    <x v="0"/>
    <s v="2026-07-31"/>
  </r>
  <r>
    <s v="89b41982-d10a-49a5-b5a3-acc74dd7a55c"/>
    <s v="Microsoft Project Alluvion - Building 8"/>
    <s v=""/>
    <x v="61"/>
    <x v="0"/>
    <x v="4"/>
    <x v="4"/>
    <n v="133000"/>
    <n v="133000"/>
    <n v="30"/>
    <x v="0"/>
    <s v="2026-07-31"/>
  </r>
  <r>
    <s v="bb1d1d62-81d3-4dbf-b479-0f67f87202ba"/>
    <s v="Microsoft Project Alluvion - Building 7"/>
    <s v=""/>
    <x v="61"/>
    <x v="0"/>
    <x v="4"/>
    <x v="4"/>
    <n v="95500"/>
    <n v="95500"/>
    <n v="18"/>
    <x v="0"/>
    <s v="2026-07-31"/>
  </r>
  <r>
    <s v="3369d390-1977-42f7-bc06-37361410ed32"/>
    <s v="Hoffman Estates Data Center Building 1"/>
    <s v=""/>
    <x v="61"/>
    <x v="0"/>
    <x v="6"/>
    <x v="6"/>
    <n v="250000"/>
    <n v="250000"/>
    <n v="54"/>
    <x v="14"/>
    <s v="2026-07-31"/>
  </r>
  <r>
    <s v="1652f58e-5e13-47f9-80df-d1c92a51ec16"/>
    <s v="Elk Grove Technology Park Building 1"/>
    <s v=""/>
    <x v="61"/>
    <x v="0"/>
    <x v="6"/>
    <x v="6"/>
    <n v="107500"/>
    <n v="107500"/>
    <n v="18"/>
    <x v="10"/>
    <s v="2026-07-31"/>
  </r>
  <r>
    <s v="5b88a3f8-9c85-4437-8553-fcd318210f8e"/>
    <s v="Elk Grove Technology Park Building 2"/>
    <s v=""/>
    <x v="61"/>
    <x v="0"/>
    <x v="6"/>
    <x v="6"/>
    <n v="148000"/>
    <n v="148000"/>
    <n v="29.824999999999999"/>
    <x v="10"/>
    <s v="2026-07-31"/>
  </r>
  <r>
    <s v="19ab9b16-0565-40eb-8644-d1805cdb71d1"/>
    <s v="Microsft Illinois Azure North Central US"/>
    <s v=""/>
    <x v="61"/>
    <x v="0"/>
    <x v="6"/>
    <x v="6"/>
    <n v="705000"/>
    <n v="705000"/>
    <n v="78"/>
    <x v="0"/>
    <s v="2026-07-31"/>
  </r>
  <r>
    <s v="97c4b3ab-ccfd-497f-b7f1-b93ab8a60983"/>
    <s v="AI Data Center - Mount Pleasant Building 3"/>
    <s v=""/>
    <x v="61"/>
    <x v="0"/>
    <x v="33"/>
    <x v="33"/>
    <n v="370000"/>
    <n v="370000"/>
    <n v="100"/>
    <x v="10"/>
    <s v="2026-07-31"/>
  </r>
  <r>
    <s v="69e4e953-e0ad-4ef7-8e04-8e20126dc992"/>
    <s v="AI Data Center -  Mount Pleasant Building 2"/>
    <s v=""/>
    <x v="61"/>
    <x v="0"/>
    <x v="33"/>
    <x v="33"/>
    <n v="290600"/>
    <n v="580000"/>
    <n v="193"/>
    <x v="10"/>
    <s v="2026-07-31"/>
  </r>
  <r>
    <s v="c4630254-1308-48b7-a8a4-d923f79fb6ec"/>
    <s v="AI Data Center -  Mount Pleasant Building 1 "/>
    <s v=""/>
    <x v="61"/>
    <x v="0"/>
    <x v="33"/>
    <x v="33"/>
    <n v="290600"/>
    <n v="290600"/>
    <n v="57"/>
    <x v="10"/>
    <s v="2026-07-31"/>
  </r>
  <r>
    <s v="4dbebdd2-21e0-4884-a26c-3be553467e1b"/>
    <s v="Microsoft Palmetto Building 1"/>
    <s v=""/>
    <x v="61"/>
    <x v="0"/>
    <x v="8"/>
    <x v="8"/>
    <n v="250000"/>
    <n v="250000"/>
    <n v="54"/>
    <x v="10"/>
    <s v="2026-07-31"/>
  </r>
  <r>
    <s v="d60ef714-c6e0-42ce-9ec4-f476c3c31d47"/>
    <s v="Microsoft Palmetto Building 2"/>
    <s v=""/>
    <x v="61"/>
    <x v="0"/>
    <x v="8"/>
    <x v="8"/>
    <n v="200000"/>
    <n v="200000"/>
    <n v="42"/>
    <x v="10"/>
    <s v="2026-07-31"/>
  </r>
  <r>
    <s v="4570446c-ac8a-458d-b8c2-093de044892d"/>
    <s v="Microsoft Douglasville Building 1"/>
    <s v=""/>
    <x v="61"/>
    <x v="0"/>
    <x v="8"/>
    <x v="8"/>
    <n v="245000"/>
    <n v="245000"/>
    <n v="54"/>
    <x v="10"/>
    <s v="2026-07-31"/>
  </r>
  <r>
    <s v="c4cf0f72-598a-4797-9796-0c704fae64d8"/>
    <s v="Microsoft Douglasville Building 2"/>
    <s v=""/>
    <x v="61"/>
    <x v="0"/>
    <x v="8"/>
    <x v="8"/>
    <n v="245000"/>
    <n v="245000"/>
    <n v="54"/>
    <x v="10"/>
    <s v="2026-07-31"/>
  </r>
  <r>
    <s v="9af7d9dd-50b2-46b6-83da-b65d88dceee7"/>
    <s v="East Point GA  Data Center  (East US) ATL06"/>
    <s v=""/>
    <x v="61"/>
    <x v="0"/>
    <x v="8"/>
    <x v="8"/>
    <n v="250000"/>
    <n v="250000"/>
    <n v="54"/>
    <x v="10"/>
    <s v="2026-07-31"/>
  </r>
  <r>
    <s v="e2359a57-ebe3-42ce-b798-cab041f45151"/>
    <s v="Microsoft Clarksville Data Center Building 1"/>
    <s v=""/>
    <x v="61"/>
    <x v="0"/>
    <x v="12"/>
    <x v="12"/>
    <n v="250000"/>
    <n v="250000"/>
    <n v="54"/>
    <x v="10"/>
    <s v="2026-07-31"/>
  </r>
  <r>
    <s v="c4082e46-9297-43c6-b95c-d7b6bd571703"/>
    <s v="Microsoft Data Center Boydton Building 9"/>
    <s v=""/>
    <x v="61"/>
    <x v="0"/>
    <x v="12"/>
    <x v="12"/>
    <n v="183560"/>
    <n v="183560"/>
    <n v="42"/>
    <x v="0"/>
    <s v="2026-07-31"/>
  </r>
  <r>
    <s v="ec03fba3-611e-405f-ae5c-eadcb453d932"/>
    <s v="Microsoft Data Center Boydton Building 7"/>
    <s v=""/>
    <x v="61"/>
    <x v="0"/>
    <x v="12"/>
    <x v="12"/>
    <n v="143021"/>
    <n v="143021"/>
    <n v="24"/>
    <x v="0"/>
    <s v="2026-07-31"/>
  </r>
  <r>
    <s v="a1b1585a-d846-47ad-8fcc-92a4ead4fd90"/>
    <s v="Microsoft Data Center Boydton Building 5"/>
    <s v=""/>
    <x v="61"/>
    <x v="0"/>
    <x v="12"/>
    <x v="12"/>
    <n v="143021"/>
    <n v="143021"/>
    <n v="24"/>
    <x v="0"/>
    <s v="2026-07-31"/>
  </r>
  <r>
    <s v="4c3ff57b-51cc-4c4f-958b-331e346d2384"/>
    <s v="Microsoft Data Center Boydton Building 10"/>
    <s v=""/>
    <x v="61"/>
    <x v="0"/>
    <x v="12"/>
    <x v="12"/>
    <n v="183560"/>
    <n v="183560"/>
    <n v="42"/>
    <x v="0"/>
    <s v="2026-07-31"/>
  </r>
  <r>
    <s v="da5dfdea-2efc-4d69-b729-d78a832cc534"/>
    <s v="Microsoft Data Center Boydton Building 3"/>
    <s v=""/>
    <x v="61"/>
    <x v="0"/>
    <x v="12"/>
    <x v="12"/>
    <n v="143021"/>
    <n v="143021"/>
    <n v="24"/>
    <x v="0"/>
    <s v="2026-07-31"/>
  </r>
  <r>
    <s v="b6e05d7c-d5d5-450c-84b0-98a1632fb249"/>
    <s v="Microsoft Data Center Boydton Building 2"/>
    <s v=""/>
    <x v="61"/>
    <x v="0"/>
    <x v="12"/>
    <x v="12"/>
    <n v="219340"/>
    <n v="219340"/>
    <n v="30"/>
    <x v="0"/>
    <s v="2026-07-31"/>
  </r>
  <r>
    <s v="9dbdcec4-712b-44ec-8677-fae915378627"/>
    <s v="Microsoft Data Center Boydton Building 8"/>
    <s v=""/>
    <x v="61"/>
    <x v="0"/>
    <x v="12"/>
    <x v="12"/>
    <n v="143021"/>
    <n v="143021"/>
    <n v="24"/>
    <x v="0"/>
    <s v="2026-07-31"/>
  </r>
  <r>
    <s v="cd98d2c1-8155-4ef7-9de1-5cb69c1d9a53"/>
    <s v="Microsoft Data Center Boydton Building 11"/>
    <s v=""/>
    <x v="61"/>
    <x v="0"/>
    <x v="12"/>
    <x v="12"/>
    <n v="95556"/>
    <n v="95556"/>
    <n v="18"/>
    <x v="0"/>
    <s v="2026-07-31"/>
  </r>
  <r>
    <s v="db26185b-83e7-4314-8787-dcc7eeb865d5"/>
    <s v="Microsoft Data Center Boydton Building 6"/>
    <s v=""/>
    <x v="61"/>
    <x v="0"/>
    <x v="12"/>
    <x v="12"/>
    <n v="143021"/>
    <n v="143021"/>
    <n v="24"/>
    <x v="0"/>
    <s v="2026-07-31"/>
  </r>
  <r>
    <s v="0d958be5-9912-4b9e-b65c-fdde358c4937"/>
    <s v="Microsoft Data Center Boydton Building 4"/>
    <s v=""/>
    <x v="61"/>
    <x v="0"/>
    <x v="12"/>
    <x v="12"/>
    <n v="143021"/>
    <n v="143021"/>
    <n v="24"/>
    <x v="0"/>
    <s v="2026-07-31"/>
  </r>
  <r>
    <s v="bd0cc13a-a3b8-4416-820b-3e6ac0ecd54b"/>
    <s v="Microsoft Data Center Boydton Building 1"/>
    <s v=""/>
    <x v="61"/>
    <x v="0"/>
    <x v="12"/>
    <x v="12"/>
    <n v="263880"/>
    <n v="263880"/>
    <n v="66"/>
    <x v="0"/>
    <s v="2026-07-31"/>
  </r>
  <r>
    <s v="0d9c4d57-c37c-4242-908a-1f613679f7b7"/>
    <s v="Microsoft Data Center Boydton Building 12"/>
    <s v=""/>
    <x v="61"/>
    <x v="0"/>
    <x v="12"/>
    <x v="12"/>
    <n v="59500"/>
    <n v="59500"/>
    <n v="24"/>
    <x v="0"/>
    <s v="2026-07-31"/>
  </r>
  <r>
    <s v="d3970eae-b010-42a9-bda0-72c59140aab2"/>
    <s v="Microsoft Data Center Boydton Building 1"/>
    <s v=""/>
    <x v="61"/>
    <x v="0"/>
    <x v="12"/>
    <x v="12"/>
    <n v="241740"/>
    <n v="241740"/>
    <n v="54"/>
    <x v="10"/>
    <s v="2026-07-31"/>
  </r>
  <r>
    <s v="41311c82-7063-41f6-be2a-b78f7f053c68"/>
    <s v="Microsoft Data Center Boydton Building 2"/>
    <s v=""/>
    <x v="61"/>
    <x v="0"/>
    <x v="12"/>
    <x v="12"/>
    <n v="241740"/>
    <n v="241740"/>
    <n v="54"/>
    <x v="10"/>
    <s v="2026-07-31"/>
  </r>
  <r>
    <s v="325ec87b-e3a2-4f0a-8260-013ab015b7eb"/>
    <s v="Microsoft Prison Rd Data Center Building 1"/>
    <s v=""/>
    <x v="61"/>
    <x v="0"/>
    <x v="12"/>
    <x v="12"/>
    <n v="248000"/>
    <n v="248000"/>
    <n v="54"/>
    <x v="11"/>
    <s v="2026-07-31"/>
  </r>
  <r>
    <s v="8a84848a-8ea3-4f52-b9c1-fbad605beb99"/>
    <s v="Microsoft Data Center Boydton Building 3"/>
    <s v=""/>
    <x v="61"/>
    <x v="0"/>
    <x v="12"/>
    <x v="12"/>
    <n v="241740"/>
    <n v="241740"/>
    <n v="54"/>
    <x v="10"/>
    <s v="2026-07-31"/>
  </r>
  <r>
    <s v="e74eda62-e2e9-44e2-9164-fb3c55dad978"/>
    <s v="Microsoft Prison Rd Data Center Building 5"/>
    <s v=""/>
    <x v="61"/>
    <x v="0"/>
    <x v="12"/>
    <x v="12"/>
    <n v="248000"/>
    <n v="248000"/>
    <n v="54"/>
    <x v="11"/>
    <s v="2026-07-31"/>
  </r>
  <r>
    <s v="def7e52c-b04c-4d57-9bc0-74a03dabb4d6"/>
    <s v="Microsoft Prison Rd Data Center Building 2"/>
    <s v=""/>
    <x v="61"/>
    <x v="0"/>
    <x v="12"/>
    <x v="12"/>
    <n v="248000"/>
    <n v="248000"/>
    <n v="54"/>
    <x v="11"/>
    <s v="2026-07-31"/>
  </r>
  <r>
    <s v="ce59647b-6429-4b09-b451-880aa16def04"/>
    <s v="Microsoft Data Center Boydton Building 4"/>
    <s v=""/>
    <x v="61"/>
    <x v="0"/>
    <x v="12"/>
    <x v="12"/>
    <n v="241740"/>
    <n v="241740"/>
    <n v="54"/>
    <x v="10"/>
    <s v="2026-07-31"/>
  </r>
  <r>
    <s v="5a2bae3f-d691-4bfa-9473-8b2ff6e71b62"/>
    <s v="Microsoft Prison Rd Data Center Building 3"/>
    <s v=""/>
    <x v="61"/>
    <x v="0"/>
    <x v="12"/>
    <x v="12"/>
    <n v="248000"/>
    <n v="248000"/>
    <n v="54"/>
    <x v="11"/>
    <s v="2026-07-31"/>
  </r>
  <r>
    <s v="b2867b3e-a5ce-41f9-a931-ad5988453525"/>
    <s v="Microsoft Prison Rd Data Center Building 6"/>
    <s v=""/>
    <x v="61"/>
    <x v="0"/>
    <x v="12"/>
    <x v="12"/>
    <n v="248000"/>
    <n v="248000"/>
    <n v="54"/>
    <x v="11"/>
    <s v="2026-07-31"/>
  </r>
  <r>
    <s v="e7312856-2e88-4fa1-aa9c-46cead83c106"/>
    <s v="Microsoft Prison Rd Data Center Building 4"/>
    <s v=""/>
    <x v="61"/>
    <x v="0"/>
    <x v="12"/>
    <x v="12"/>
    <n v="248000"/>
    <n v="248000"/>
    <n v="54"/>
    <x v="11"/>
    <s v="2026-07-31"/>
  </r>
  <r>
    <s v="ef2f141d-5bad-4087-b3ae-0622cd09d83d"/>
    <s v="Microsoft Prison Rd Data Center Building 7"/>
    <s v=""/>
    <x v="61"/>
    <x v="0"/>
    <x v="12"/>
    <x v="12"/>
    <n v="248000"/>
    <n v="248000"/>
    <n v="54"/>
    <x v="11"/>
    <s v="2026-07-31"/>
  </r>
  <r>
    <s v="a1d4011f-cfee-4d20-98fb-96c67070ec8c"/>
    <s v="Microsoft Data Center Boydton Building 1"/>
    <s v=""/>
    <x v="61"/>
    <x v="0"/>
    <x v="12"/>
    <x v="12"/>
    <n v="241740"/>
    <n v="241740"/>
    <n v="54"/>
    <x v="11"/>
    <s v="2026-07-31"/>
  </r>
  <r>
    <s v="40966bd1-bfb4-48db-aeff-655c362d53eb"/>
    <s v="Microsoft AVC43 Data Center"/>
    <s v=""/>
    <x v="61"/>
    <x v="0"/>
    <x v="12"/>
    <x v="12"/>
    <n v="260000"/>
    <n v="260000"/>
    <n v="30"/>
    <x v="4"/>
    <s v="2026-07-31"/>
  </r>
  <r>
    <s v="89fbf822-cbcd-47b9-9c19-2de32d3c0c7f"/>
    <s v="Microsoft Hillcrest Building 1"/>
    <s v=""/>
    <x v="61"/>
    <x v="0"/>
    <x v="12"/>
    <x v="12"/>
    <n v="252000"/>
    <n v="252000"/>
    <n v="54"/>
    <x v="11"/>
    <s v="2026-07-31"/>
  </r>
  <r>
    <s v="9cace495-d329-4573-8346-01f3ad3e5455"/>
    <s v="Microsoft AVC09 Data Center"/>
    <s v=""/>
    <x v="61"/>
    <x v="0"/>
    <x v="12"/>
    <x v="12"/>
    <n v="260000"/>
    <n v="260000"/>
    <n v="54"/>
    <x v="4"/>
    <s v="2026-07-31"/>
  </r>
  <r>
    <s v="2e521cfa-f8ff-4009-8d1a-cc31bcc1845b"/>
    <s v="Microsoft - 19515 Compass Creek (IAD1-1)"/>
    <s v=""/>
    <x v="61"/>
    <x v="0"/>
    <x v="12"/>
    <x v="12"/>
    <n v="152350"/>
    <n v="152350"/>
    <n v="30"/>
    <x v="0"/>
    <s v="2026-07-31"/>
  </r>
  <r>
    <s v="95ae0987-083d-47c4-aeb3-4ec1d37e9a2a"/>
    <s v="Microsoft - 19525 Compass Creek (IAD1-2)"/>
    <s v=""/>
    <x v="61"/>
    <x v="0"/>
    <x v="12"/>
    <x v="12"/>
    <n v="96000"/>
    <n v="96000"/>
    <n v="18"/>
    <x v="0"/>
    <s v="2026-07-31"/>
  </r>
  <r>
    <s v="48fc3821-e021-44f4-9b36-bf1285595af9"/>
    <s v="Microsoft - 41730 Inclusion Ln (IAD3)"/>
    <s v=""/>
    <x v="61"/>
    <x v="0"/>
    <x v="12"/>
    <x v="12"/>
    <n v="245000"/>
    <n v="245000"/>
    <n v="54"/>
    <x v="0"/>
    <s v="2026-07-31"/>
  </r>
  <r>
    <s v="8d279a90-18c7-4f67-9c7b-67cf6cd868a3"/>
    <s v="Microsoft - 41720 Inclusion Ln (IAD2)"/>
    <s v=""/>
    <x v="61"/>
    <x v="0"/>
    <x v="12"/>
    <x v="12"/>
    <n v="245000"/>
    <n v="245000"/>
    <n v="54"/>
    <x v="0"/>
    <s v="2026-07-31"/>
  </r>
  <r>
    <s v="20fb8a07-1002-4f86-9aaf-12ea84a548a2"/>
    <s v="Microsoft - 41700 Inclusion Ln (IAD4)"/>
    <s v=""/>
    <x v="61"/>
    <x v="0"/>
    <x v="12"/>
    <x v="12"/>
    <n v="250000"/>
    <n v="250000"/>
    <n v="54"/>
    <x v="0"/>
    <s v="2026-07-31"/>
  </r>
  <r>
    <s v="1610191f-3197-431d-901d-7eb7a288d2aa"/>
    <s v="Microsoft - Growth Mindset Ln (IAD11)"/>
    <s v=""/>
    <x v="61"/>
    <x v="0"/>
    <x v="12"/>
    <x v="12"/>
    <n v="245000"/>
    <n v="245000"/>
    <n v="54"/>
    <x v="10"/>
    <s v="2026-07-31"/>
  </r>
  <r>
    <s v="004a1d1c-7fb2-44a7-91dd-f39c2632b249"/>
    <s v="Microsoft - 41700 Inclusion Ln (IAD6)"/>
    <s v=""/>
    <x v="61"/>
    <x v="0"/>
    <x v="12"/>
    <x v="12"/>
    <n v="250000"/>
    <n v="250000"/>
    <n v="30"/>
    <x v="0"/>
    <s v="2026-07-31"/>
  </r>
  <r>
    <s v="c0f1ff5c-511c-49ad-91a2-5a12c04d1a14"/>
    <s v="bigbyte"/>
    <s v=""/>
    <x v="62"/>
    <x v="0"/>
    <x v="29"/>
    <x v="29"/>
    <n v="62000"/>
    <n v="62000"/>
    <n v="3"/>
    <x v="0"/>
    <s v="2026-07-31"/>
  </r>
  <r>
    <s v="62b6b1b0-5b07-4c15-8111-8289cb9ee89f"/>
    <s v="Lincoln Data Center"/>
    <s v=""/>
    <x v="63"/>
    <x v="0"/>
    <x v="30"/>
    <x v="30"/>
    <n v="150000"/>
    <n v="150000"/>
    <n v="1"/>
    <x v="0"/>
    <s v="2026-07-31"/>
  </r>
  <r>
    <s v="20d9ce04-e3d6-4569-9486-8e35365d6298"/>
    <s v="Hackensack, NJ Datacenter"/>
    <s v=""/>
    <x v="64"/>
    <x v="0"/>
    <x v="17"/>
    <x v="17"/>
    <n v="2500"/>
    <n v="2500"/>
    <n v="0.35970000000000008"/>
    <x v="0"/>
    <s v="2026-07-31"/>
  </r>
  <r>
    <s v="cda20ccf-35e5-41ef-a345-faba273a10c6"/>
    <s v="Bend Data Center"/>
    <s v=""/>
    <x v="65"/>
    <x v="0"/>
    <x v="0"/>
    <x v="0"/>
    <n v="14600"/>
    <n v="14600"/>
    <n v="2.3151000000000002"/>
    <x v="0"/>
    <s v="2026-07-31"/>
  </r>
  <r>
    <s v="cb6b3d91-2ca5-4878-8f9e-a6e2b03c0978"/>
    <s v="SEA3 Lynnwood Data Center "/>
    <s v=""/>
    <x v="66"/>
    <x v="0"/>
    <x v="14"/>
    <x v="14"/>
    <n v="103920"/>
    <n v="103920"/>
    <n v="20"/>
    <x v="0"/>
    <s v="2026-07-31"/>
  </r>
  <r>
    <s v="ca85de63-2bb0-49ca-913f-c396b6aa0e08"/>
    <s v="SEA1-A Tukwila Data Center Campus"/>
    <s v=""/>
    <x v="66"/>
    <x v="0"/>
    <x v="14"/>
    <x v="14"/>
    <n v="32218"/>
    <n v="32218"/>
    <n v="5"/>
    <x v="0"/>
    <s v="2026-07-31"/>
  </r>
  <r>
    <s v="606b6197-ed4b-4c94-9aa6-e7486eba6f5e"/>
    <s v="SEA2 Tukwila Data Center "/>
    <s v=""/>
    <x v="66"/>
    <x v="0"/>
    <x v="14"/>
    <x v="14"/>
    <n v="72000"/>
    <n v="72000"/>
    <n v="8"/>
    <x v="0"/>
    <s v="2026-07-31"/>
  </r>
  <r>
    <s v="c50947f8-6871-413a-991e-d734f08d193d"/>
    <s v="SFO3 Sunnyvale Data Center Campus"/>
    <s v=""/>
    <x v="66"/>
    <x v="0"/>
    <x v="25"/>
    <x v="25"/>
    <n v="100573"/>
    <n v="100573"/>
    <n v="15"/>
    <x v="0"/>
    <s v="2026-07-31"/>
  </r>
  <r>
    <s v="4b24de1c-0af1-4a8c-8dcd-86fbef6da6cf"/>
    <s v="SFO2-B Santa Clara Data Center Campus"/>
    <s v=""/>
    <x v="66"/>
    <x v="0"/>
    <x v="25"/>
    <x v="25"/>
    <n v="214552"/>
    <n v="214552"/>
    <n v="20"/>
    <x v="0"/>
    <s v="2026-07-31"/>
  </r>
  <r>
    <s v="d56f3543-47e4-4942-ac97-d6b2a0afe5d3"/>
    <s v="SFO2-A Santa Clara Data Center Campus"/>
    <s v=""/>
    <x v="66"/>
    <x v="0"/>
    <x v="25"/>
    <x v="25"/>
    <n v="214552"/>
    <n v="214552"/>
    <n v="20"/>
    <x v="0"/>
    <s v="2026-07-31"/>
  </r>
  <r>
    <s v="df3a75fa-dd6c-49f8-867d-9f4a2973f0b1"/>
    <s v="SFO1-B Santa Clara Data Center Campus"/>
    <s v=""/>
    <x v="66"/>
    <x v="0"/>
    <x v="25"/>
    <x v="25"/>
    <n v="271872"/>
    <n v="271872"/>
    <n v="16"/>
    <x v="0"/>
    <s v="2026-07-31"/>
  </r>
  <r>
    <s v="2a934d24-4cac-47ea-8607-c7890c168df0"/>
    <s v="SFO1-A Santa Clara Data Center Campus"/>
    <s v=""/>
    <x v="66"/>
    <x v="0"/>
    <x v="25"/>
    <x v="25"/>
    <n v="271872"/>
    <n v="271872"/>
    <n v="16"/>
    <x v="0"/>
    <s v="2026-07-31"/>
  </r>
  <r>
    <s v="cc936181-77f1-4cc8-a4a7-13d34e878733"/>
    <s v="LAX4 (Los Angeles) Irvine Data Center"/>
    <s v=""/>
    <x v="66"/>
    <x v="0"/>
    <x v="25"/>
    <x v="25"/>
    <n v="288583"/>
    <n v="288583"/>
    <n v="28"/>
    <x v="0"/>
    <s v="2026-07-31"/>
  </r>
  <r>
    <s v="75307b57-9ba9-4a44-9adf-b97334fadfc1"/>
    <s v="LAX3 (Los Angeles) Irvine Data Center"/>
    <s v=""/>
    <x v="66"/>
    <x v="0"/>
    <x v="25"/>
    <x v="25"/>
    <n v="73952"/>
    <n v="73952"/>
    <n v="24.9"/>
    <x v="0"/>
    <s v="2026-07-31"/>
  </r>
  <r>
    <s v="5f6b7bfa-7a10-4899-83ac-341871bee5ea"/>
    <s v="LAX5 (Los Angeles) Irvine Data Center "/>
    <s v=""/>
    <x v="66"/>
    <x v="0"/>
    <x v="25"/>
    <x v="25"/>
    <n v="52470"/>
    <n v="52470"/>
    <n v="17.3"/>
    <x v="0"/>
    <s v="2026-07-31"/>
  </r>
  <r>
    <s v="e4385211-9b94-4873-8acb-e13c6c6df5b8"/>
    <s v="PHX3 Phoenix (Mesa) Data Center Campus"/>
    <s v=""/>
    <x v="66"/>
    <x v="0"/>
    <x v="3"/>
    <x v="3"/>
    <n v="154158"/>
    <n v="154158"/>
    <n v="14"/>
    <x v="0"/>
    <s v="2026-07-31"/>
  </r>
  <r>
    <s v="3f298547-3a57-40c5-ac4a-f45ce6618c80"/>
    <s v="ABQ1 Albuquerque Data Center "/>
    <s v=""/>
    <x v="66"/>
    <x v="0"/>
    <x v="29"/>
    <x v="29"/>
    <m/>
    <n v="30000"/>
    <n v="6"/>
    <x v="0"/>
    <s v="2026-07-31"/>
  </r>
  <r>
    <s v="c58b29a5-789c-48ae-b4f8-d16631737fa3"/>
    <s v="DEN1 (Denver) Highlands Ranch Data Center Campus"/>
    <s v=""/>
    <x v="66"/>
    <x v="0"/>
    <x v="28"/>
    <x v="28"/>
    <n v="140053"/>
    <n v="140053"/>
    <n v="20"/>
    <x v="0"/>
    <s v="2026-07-31"/>
  </r>
  <r>
    <s v="89446599-6d0a-4fe6-9bab-11166abb72f9"/>
    <s v="DEN2 (Denver) Englewood Data Center Campus"/>
    <s v=""/>
    <x v="66"/>
    <x v="0"/>
    <x v="28"/>
    <x v="28"/>
    <n v="38342"/>
    <n v="38342"/>
    <n v="7"/>
    <x v="0"/>
    <s v="2026-07-31"/>
  </r>
  <r>
    <s v="f13b4e10-121a-4c9c-87ba-ab0edf37cedf"/>
    <s v="DFW1 Fort Worth Data Center Campus"/>
    <s v=""/>
    <x v="66"/>
    <x v="0"/>
    <x v="16"/>
    <x v="16"/>
    <n v="263700"/>
    <n v="263700"/>
    <n v="40"/>
    <x v="0"/>
    <s v="2026-07-31"/>
  </r>
  <r>
    <s v="6d52d321-eb9d-43b8-bdf7-8de6b446e8ba"/>
    <s v="DFW3 Fort Worth Data Center Campus"/>
    <s v=""/>
    <x v="66"/>
    <x v="0"/>
    <x v="16"/>
    <x v="16"/>
    <n v="140654"/>
    <n v="140654"/>
    <n v="10"/>
    <x v="0"/>
    <s v="2026-07-31"/>
  </r>
  <r>
    <s v="51caaae5-96d8-4431-bb82-2dd7c35d868d"/>
    <s v="DFW2 Fort Worth Data Center Campus"/>
    <s v=""/>
    <x v="66"/>
    <x v="0"/>
    <x v="16"/>
    <x v="16"/>
    <n v="112292"/>
    <n v="112292"/>
    <n v="12"/>
    <x v="0"/>
    <s v="2026-07-31"/>
  </r>
  <r>
    <s v="0838c66c-2f56-4cc4-be85-259a0955a0bd"/>
    <s v="MSP1 Shakopee Data Center "/>
    <s v=""/>
    <x v="66"/>
    <x v="0"/>
    <x v="23"/>
    <x v="23"/>
    <n v="28900"/>
    <n v="28900"/>
    <n v="10"/>
    <x v="0"/>
    <s v="2026-07-31"/>
  </r>
  <r>
    <s v="ae582e85-4bee-43ee-a66f-942011487336"/>
    <s v="ORD4 Chicago (Lisle) Data Center "/>
    <s v=""/>
    <x v="66"/>
    <x v="0"/>
    <x v="6"/>
    <x v="6"/>
    <n v="194057"/>
    <n v="194057"/>
    <n v="15"/>
    <x v="0"/>
    <s v="2026-07-31"/>
  </r>
  <r>
    <s v="634142d2-b319-4cdb-b982-2727bea00c06"/>
    <s v="ORD2 Chicago (Elk Grove Village) Data Center "/>
    <s v=""/>
    <x v="66"/>
    <x v="0"/>
    <x v="6"/>
    <x v="6"/>
    <n v="148000"/>
    <n v="148000"/>
    <n v="50"/>
    <x v="0"/>
    <s v="2026-07-31"/>
  </r>
  <r>
    <s v="0787307f-1f36-4477-8d88-1a57e2458fcf"/>
    <s v="ORD1 Chicago (Cermak) Data Center "/>
    <s v=""/>
    <x v="66"/>
    <x v="0"/>
    <x v="6"/>
    <x v="6"/>
    <n v="185419"/>
    <n v="185419"/>
    <n v="11"/>
    <x v="0"/>
    <s v="2026-07-31"/>
  </r>
  <r>
    <s v="68d38424-6c3a-41ef-9be5-708d40d66fa0"/>
    <s v="ATL1 Atlanta Data Center Campus"/>
    <s v=""/>
    <x v="66"/>
    <x v="0"/>
    <x v="8"/>
    <x v="8"/>
    <n v="243000"/>
    <n v="243000"/>
    <n v="27"/>
    <x v="0"/>
    <s v="2026-07-31"/>
  </r>
  <r>
    <s v="dd697ada-cf78-45f9-9ded-247ef68cbf6a"/>
    <s v="CMH1 (Columbus) Lewis Center Data Center Campus"/>
    <s v=""/>
    <x v="66"/>
    <x v="0"/>
    <x v="7"/>
    <x v="7"/>
    <n v="60000"/>
    <n v="60000"/>
    <n v="8"/>
    <x v="0"/>
    <s v="2026-07-31"/>
  </r>
  <r>
    <s v="db5541db-8139-4e8f-8564-0e592cf4ee49"/>
    <s v="TPA1 Tampa Data Center "/>
    <s v=""/>
    <x v="66"/>
    <x v="0"/>
    <x v="9"/>
    <x v="9"/>
    <n v="100000"/>
    <n v="100000"/>
    <n v="12"/>
    <x v="0"/>
    <s v="2026-07-31"/>
  </r>
  <r>
    <s v="777a142a-d5fc-411c-9c93-a425f07f26cf"/>
    <s v="IAD4 A - Ashburn Data Center "/>
    <s v=""/>
    <x v="66"/>
    <x v="0"/>
    <x v="12"/>
    <x v="12"/>
    <n v="164453"/>
    <n v="164453"/>
    <n v="10"/>
    <x v="0"/>
    <s v="2026-07-31"/>
  </r>
  <r>
    <s v="cad7ac44-5f57-4c95-a9bd-5e468bfae962"/>
    <s v="IAD4 B - Ashburn Data Center"/>
    <s v=""/>
    <x v="66"/>
    <x v="0"/>
    <x v="12"/>
    <x v="12"/>
    <n v="164453"/>
    <n v="164453"/>
    <n v="10"/>
    <x v="0"/>
    <s v="2026-07-31"/>
  </r>
  <r>
    <s v="5ef0254e-c2cf-425d-b27c-677211e96d1d"/>
    <s v="IAD3 Dulles Data Center "/>
    <s v=""/>
    <x v="66"/>
    <x v="0"/>
    <x v="12"/>
    <x v="12"/>
    <n v="135243"/>
    <n v="135243"/>
    <n v="4"/>
    <x v="0"/>
    <s v="2026-07-31"/>
  </r>
  <r>
    <s v="7922eb19-b553-4996-9750-9c75d2741cd1"/>
    <s v="IAD2 B - Sterling Data Center "/>
    <s v=""/>
    <x v="66"/>
    <x v="0"/>
    <x v="12"/>
    <x v="12"/>
    <n v="135243"/>
    <n v="135243"/>
    <n v="4"/>
    <x v="0"/>
    <s v="2026-07-31"/>
  </r>
  <r>
    <s v="2cde6f75-596b-4924-96ae-0a54c2581eac"/>
    <s v="IAD2 A - Sterling Data Center "/>
    <s v=""/>
    <x v="66"/>
    <x v="0"/>
    <x v="12"/>
    <x v="12"/>
    <n v="118514"/>
    <n v="118514"/>
    <n v="16"/>
    <x v="0"/>
    <s v="2026-07-31"/>
  </r>
  <r>
    <s v="2082e454-f568-4e5c-b709-4ae6fe20ebc9"/>
    <s v="IAD1 B -  Sterling Data Center Campus"/>
    <s v=""/>
    <x v="66"/>
    <x v="0"/>
    <x v="12"/>
    <x v="12"/>
    <n v="78850"/>
    <n v="100000"/>
    <n v="9"/>
    <x v="0"/>
    <s v="2026-07-31"/>
  </r>
  <r>
    <s v="455352be-f712-42a0-a319-eaf02e173c4e"/>
    <s v="IAD1 A -  Sterling Data Center Campus"/>
    <s v=""/>
    <x v="66"/>
    <x v="0"/>
    <x v="12"/>
    <x v="12"/>
    <n v="88930"/>
    <n v="95513"/>
    <n v="9"/>
    <x v="0"/>
    <s v="2026-07-31"/>
  </r>
  <r>
    <s v="3d637e4d-6280-4992-8461-fa66a909a964"/>
    <s v="IAD1 C -  Sterling Data Center Campus"/>
    <s v=""/>
    <x v="66"/>
    <x v="0"/>
    <x v="12"/>
    <x v="12"/>
    <n v="135530"/>
    <n v="160000"/>
    <n v="14"/>
    <x v="0"/>
    <s v="2026-07-31"/>
  </r>
  <r>
    <s v="c6788e3d-bbfb-4464-be32-ea50d3ac53dc"/>
    <s v="EWR5 Secaucus Data Center"/>
    <s v=""/>
    <x v="66"/>
    <x v="0"/>
    <x v="17"/>
    <x v="17"/>
    <n v="154691"/>
    <n v="154691"/>
    <n v="12"/>
    <x v="0"/>
    <s v="2026-07-31"/>
  </r>
  <r>
    <s v="1de89e68-0d24-4654-a63e-834526dc217b"/>
    <s v="EWR2 - B Weehawken Data Center "/>
    <s v=""/>
    <x v="66"/>
    <x v="0"/>
    <x v="17"/>
    <x v="17"/>
    <n v="432259"/>
    <n v="432259"/>
    <n v="24"/>
    <x v="0"/>
    <s v="2026-07-31"/>
  </r>
  <r>
    <s v="346112aa-a9da-46d5-a9a7-f6ffd4e2f7cf"/>
    <s v="EWR2 A - Weehawken Data Center"/>
    <s v=""/>
    <x v="66"/>
    <x v="0"/>
    <x v="17"/>
    <x v="17"/>
    <n v="432259"/>
    <n v="432259"/>
    <n v="24"/>
    <x v="0"/>
    <s v="2026-07-31"/>
  </r>
  <r>
    <s v="f23a029a-e9ba-481c-acd9-c543ab9e19bf"/>
    <s v="BOS1 Waltham Data Center Campus"/>
    <s v=""/>
    <x v="66"/>
    <x v="0"/>
    <x v="18"/>
    <x v="18"/>
    <n v="165968"/>
    <n v="165968"/>
    <n v="16"/>
    <x v="0"/>
    <s v="2026-07-31"/>
  </r>
  <r>
    <s v="298cca0f-2671-4a1e-acd9-3ea4a35fe0c2"/>
    <s v="BOS4 Waltham Data Center Campus"/>
    <s v=""/>
    <x v="66"/>
    <x v="0"/>
    <x v="18"/>
    <x v="18"/>
    <n v="201590"/>
    <n v="201590"/>
    <n v="15"/>
    <x v="0"/>
    <s v="2026-07-31"/>
  </r>
  <r>
    <s v="3ff041c0-72e6-11f0-9205-5d93da7d2aa7"/>
    <s v="RNO1"/>
    <s v=""/>
    <x v="67"/>
    <x v="0"/>
    <x v="1"/>
    <x v="1"/>
    <n v="16500"/>
    <n v="16500"/>
    <n v="0.25"/>
    <x v="1"/>
    <s v="2026-07-31"/>
  </r>
  <r>
    <s v="16c16820-72e0-11f0-9205-5d93da7d2aa7"/>
    <s v="180 EAST BROAD – CMH1"/>
    <s v=""/>
    <x v="67"/>
    <x v="0"/>
    <x v="7"/>
    <x v="7"/>
    <m/>
    <m/>
    <m/>
    <x v="1"/>
    <s v="2026-07-31"/>
  </r>
  <r>
    <s v="b1a47ac0-72e1-11f0-9205-5d93da7d2aa7"/>
    <s v="701 EAST TRADE – CLT1"/>
    <s v=""/>
    <x v="67"/>
    <x v="0"/>
    <x v="10"/>
    <x v="10"/>
    <n v="24900"/>
    <n v="24900"/>
    <n v="5"/>
    <x v="1"/>
    <s v="2026-07-31"/>
  </r>
  <r>
    <s v="b8fb1250-72e3-11f0-9205-5d93da7d2aa7"/>
    <s v="PWM1"/>
    <s v=""/>
    <x v="67"/>
    <x v="0"/>
    <x v="41"/>
    <x v="41"/>
    <n v="52300"/>
    <n v="52300"/>
    <n v="5"/>
    <x v="1"/>
    <s v="2026-07-31"/>
  </r>
  <r>
    <s v="7feb42b4-6acf-44ee-93df-deafa0d86ae6"/>
    <s v="CentriLogic Lenoir, NC"/>
    <s v=""/>
    <x v="68"/>
    <x v="0"/>
    <x v="10"/>
    <x v="10"/>
    <n v="23500"/>
    <n v="23500"/>
    <n v="1.4173500000000001"/>
    <x v="0"/>
    <s v="2026-07-31"/>
  </r>
  <r>
    <s v="97d9c912-458a-42da-9ec8-d54b1942836b"/>
    <s v="CentriLogic Buffalo, NY"/>
    <s v=""/>
    <x v="68"/>
    <x v="0"/>
    <x v="11"/>
    <x v="11"/>
    <n v="23000"/>
    <n v="23000"/>
    <n v="1.4891999999999996"/>
    <x v="0"/>
    <s v="2026-07-31"/>
  </r>
  <r>
    <s v="1415867f-8a14-4f02-86de-55623853c9ea"/>
    <s v="CentriLogic Rochester, NY"/>
    <s v=""/>
    <x v="68"/>
    <x v="0"/>
    <x v="11"/>
    <x v="11"/>
    <n v="22000"/>
    <n v="22000"/>
    <n v="1.4226999999999996"/>
    <x v="0"/>
    <s v="2026-07-31"/>
  </r>
  <r>
    <s v="78860aa0-98ad-11f0-b71a-ef1fdc4e377b"/>
    <s v="Cerebras AI Data Center"/>
    <s v=""/>
    <x v="69"/>
    <x v="0"/>
    <x v="15"/>
    <x v="15"/>
    <n v="82000"/>
    <n v="82000"/>
    <n v="10"/>
    <x v="16"/>
    <s v="2026-07-31"/>
  </r>
  <r>
    <s v="d48d06c5-9954-4754-9554-06e898b09fad"/>
    <s v="Charlotte Data Center"/>
    <s v=""/>
    <x v="70"/>
    <x v="0"/>
    <x v="10"/>
    <x v="10"/>
    <n v="50000"/>
    <n v="50000"/>
    <n v="1"/>
    <x v="0"/>
    <s v="2026-07-31"/>
  </r>
  <r>
    <s v="68bac070-79e0-11f0-b122-4bfc80ab2cb9"/>
    <s v="CIYTYNET Columbus Data Center"/>
    <s v=""/>
    <x v="71"/>
    <x v="0"/>
    <x v="7"/>
    <x v="7"/>
    <m/>
    <m/>
    <n v="2"/>
    <x v="1"/>
    <s v="2026-07-31"/>
  </r>
  <r>
    <s v="d8af6490-79da-11f0-b122-4bfc80ab2cb9"/>
    <s v="CITYNET Charleston Data Center"/>
    <s v=""/>
    <x v="71"/>
    <x v="0"/>
    <x v="34"/>
    <x v="34"/>
    <m/>
    <m/>
    <m/>
    <x v="1"/>
    <s v="2026-07-31"/>
  </r>
  <r>
    <s v="6591e290-76f5-11f0-aeaf-4153bf94a671"/>
    <s v="CityNet Bridgeport"/>
    <s v=""/>
    <x v="71"/>
    <x v="0"/>
    <x v="34"/>
    <x v="34"/>
    <m/>
    <m/>
    <m/>
    <x v="1"/>
    <s v="2026-07-31"/>
  </r>
  <r>
    <s v="ff34ecf0-79dc-11f0-b122-4bfc80ab2cb9"/>
    <s v="Citynet Pittsburgh Data Center"/>
    <s v=""/>
    <x v="71"/>
    <x v="0"/>
    <x v="13"/>
    <x v="13"/>
    <m/>
    <m/>
    <n v="2"/>
    <x v="1"/>
    <s v="2026-07-31"/>
  </r>
  <r>
    <s v="7e5ce009-e74a-4607-817a-505e78e530e0"/>
    <s v="1 Branford Data Center"/>
    <s v=""/>
    <x v="72"/>
    <x v="0"/>
    <x v="21"/>
    <x v="21"/>
    <n v="50000"/>
    <n v="50000"/>
    <n v="1"/>
    <x v="0"/>
    <s v="2026-07-31"/>
  </r>
  <r>
    <s v="d1b359c7-2b32-4110-b20d-294ab07746f2"/>
    <s v="Tacoma Data Center"/>
    <s v=""/>
    <x v="73"/>
    <x v="0"/>
    <x v="14"/>
    <x v="14"/>
    <n v="26514"/>
    <n v="26514"/>
    <n v="3.8360000000000003"/>
    <x v="0"/>
    <s v="2026-07-31"/>
  </r>
  <r>
    <s v="d291017f-acd5-4153-baf5-7cca46660fb1"/>
    <s v="Seattle Data Center"/>
    <s v=""/>
    <x v="73"/>
    <x v="0"/>
    <x v="14"/>
    <x v="14"/>
    <n v="33223"/>
    <n v="33223"/>
    <n v="4.2792999999999992"/>
    <x v="0"/>
    <s v="2026-07-31"/>
  </r>
  <r>
    <s v="bc88da7c-d589-428e-8e2e-292eaa3a56cc"/>
    <s v="Livermore Data Center"/>
    <s v=""/>
    <x v="73"/>
    <x v="0"/>
    <x v="25"/>
    <x v="25"/>
    <n v="9095"/>
    <n v="9095"/>
    <n v="1.6404999999999992"/>
    <x v="7"/>
    <s v="2026-07-31"/>
  </r>
  <r>
    <s v="9cf585e1-c998-4ed8-b2cf-eb3922e12ec1"/>
    <s v="Burbank Data Center "/>
    <s v=""/>
    <x v="73"/>
    <x v="0"/>
    <x v="25"/>
    <x v="25"/>
    <n v="25500"/>
    <n v="52768"/>
    <n v="3.4255999999999984"/>
    <x v="0"/>
    <s v="2026-07-31"/>
  </r>
  <r>
    <s v="ec212be2-d46f-4c48-9274-e085a9788820"/>
    <s v="Los Angeles Data Center"/>
    <s v=""/>
    <x v="73"/>
    <x v="0"/>
    <x v="25"/>
    <x v="25"/>
    <n v="8400"/>
    <n v="8400"/>
    <n v="0.5"/>
    <x v="0"/>
    <s v="2026-07-31"/>
  </r>
  <r>
    <s v="0981a05e-d2ed-476b-873a-8dfce60632fd"/>
    <s v="Pasadena Data Center"/>
    <s v=""/>
    <x v="73"/>
    <x v="0"/>
    <x v="25"/>
    <x v="25"/>
    <n v="48627"/>
    <n v="48627"/>
    <n v="3"/>
    <x v="0"/>
    <s v="2026-07-31"/>
  </r>
  <r>
    <s v="00622c45-988a-4729-85a8-f4472d2a1e6d"/>
    <s v="La Mirada Data Center"/>
    <s v=""/>
    <x v="73"/>
    <x v="0"/>
    <x v="25"/>
    <x v="25"/>
    <n v="16500"/>
    <n v="16500"/>
    <n v="1.2842000000000005"/>
    <x v="0"/>
    <s v="2026-07-31"/>
  </r>
  <r>
    <s v="2950a506-8f4d-4594-9974-7fc437f41609"/>
    <s v="Anaheim 2 Data Center"/>
    <s v=""/>
    <x v="73"/>
    <x v="0"/>
    <x v="25"/>
    <x v="25"/>
    <n v="55240"/>
    <n v="55240"/>
    <n v="3.4894999999999978"/>
    <x v="10"/>
    <s v="2026-07-31"/>
  </r>
  <r>
    <s v="a325ff18-5dc7-420d-88d4-1ced34728f84"/>
    <s v="Anaheim Data Center"/>
    <s v=""/>
    <x v="73"/>
    <x v="0"/>
    <x v="25"/>
    <x v="25"/>
    <n v="1169"/>
    <n v="1169"/>
    <n v="0.35290000000000005"/>
    <x v="0"/>
    <s v="2026-07-31"/>
  </r>
  <r>
    <s v="9821eb16-461b-419f-a933-354b11721026"/>
    <s v="Spokane Data Center"/>
    <s v=""/>
    <x v="73"/>
    <x v="0"/>
    <x v="14"/>
    <x v="14"/>
    <n v="3829"/>
    <n v="3829"/>
    <n v="0.7958000000000004"/>
    <x v="7"/>
    <s v="2026-07-31"/>
  </r>
  <r>
    <s v="71913cb1-f3f7-4d45-a314-b6cfbdab5c0b"/>
    <s v="Rialto Data Center"/>
    <s v=""/>
    <x v="73"/>
    <x v="0"/>
    <x v="25"/>
    <x v="25"/>
    <n v="46610"/>
    <n v="46610"/>
    <n v="4.0224999999999991"/>
    <x v="10"/>
    <s v="2026-07-31"/>
  </r>
  <r>
    <s v="23c45fb0-1512-48cd-ab89-b65d48b4d223"/>
    <s v="San Diego Town Center Data Center"/>
    <s v=""/>
    <x v="73"/>
    <x v="0"/>
    <x v="25"/>
    <x v="25"/>
    <n v="16950"/>
    <n v="9768"/>
    <n v="1"/>
    <x v="0"/>
    <s v="2026-07-31"/>
  </r>
  <r>
    <s v="3ae2b8b2-c21d-41cf-b219-ef978273b09b"/>
    <s v="San Diego B Street Data center"/>
    <s v=""/>
    <x v="73"/>
    <x v="0"/>
    <x v="25"/>
    <x v="25"/>
    <n v="5307"/>
    <n v="5307"/>
    <n v="0.59559999999999991"/>
    <x v="0"/>
    <s v="2026-07-31"/>
  </r>
  <r>
    <s v="f5bc1386-bb86-4e4d-b5f9-4360960db52b"/>
    <s v="Phoenix 2 Data Center"/>
    <s v=""/>
    <x v="73"/>
    <x v="0"/>
    <x v="3"/>
    <x v="3"/>
    <n v="24460"/>
    <n v="24460"/>
    <n v="1.776"/>
    <x v="0"/>
    <s v="2026-07-31"/>
  </r>
  <r>
    <s v="09da91f0-6a57-48db-ab60-c356a8479654"/>
    <s v="Phoenix Data Center"/>
    <s v=""/>
    <x v="73"/>
    <x v="0"/>
    <x v="3"/>
    <x v="3"/>
    <n v="5914"/>
    <n v="5914"/>
    <n v="1"/>
    <x v="0"/>
    <s v="2026-07-31"/>
  </r>
  <r>
    <s v="7fb69b0a-7a73-44f1-8d50-8071f204adde"/>
    <s v="Billings Data Center"/>
    <s v=""/>
    <x v="73"/>
    <x v="0"/>
    <x v="2"/>
    <x v="2"/>
    <n v="1201"/>
    <n v="1201"/>
    <n v="0.6858000000000003"/>
    <x v="7"/>
    <s v="2026-07-31"/>
  </r>
  <r>
    <s v="e91a9bf6-c952-4df2-b293-9e01425ed4b9"/>
    <s v="El Paso Data Center"/>
    <s v=""/>
    <x v="73"/>
    <x v="0"/>
    <x v="16"/>
    <x v="16"/>
    <n v="5710"/>
    <n v="5710"/>
    <n v="0.54559999999999997"/>
    <x v="7"/>
    <s v="2026-07-31"/>
  </r>
  <r>
    <s v="acab57a4-e885-4db6-b4ec-a1a4b1200a7a"/>
    <s v="Denver Data Center"/>
    <s v=""/>
    <x v="73"/>
    <x v="0"/>
    <x v="28"/>
    <x v="28"/>
    <n v="9501"/>
    <n v="9501"/>
    <n v="1.023749999999999"/>
    <x v="0"/>
    <s v="2026-07-31"/>
  </r>
  <r>
    <s v="0f54fd15-04d4-4dec-adf2-65cb9cf777f0"/>
    <s v="Cheyenne Data Center"/>
    <s v=""/>
    <x v="73"/>
    <x v="0"/>
    <x v="37"/>
    <x v="37"/>
    <n v="32860"/>
    <n v="32860"/>
    <n v="2.17"/>
    <x v="7"/>
    <s v="2026-07-31"/>
  </r>
  <r>
    <s v="45a2201c-5152-4769-b063-9cc393be5914"/>
    <s v="Austin Data Center "/>
    <s v=""/>
    <x v="73"/>
    <x v="0"/>
    <x v="16"/>
    <x v="16"/>
    <n v="23227"/>
    <n v="23227"/>
    <n v="1.2152999999999994"/>
    <x v="7"/>
    <s v="2026-07-31"/>
  </r>
  <r>
    <s v="646d75f1-3e0c-4c54-aed7-e97d996bb2dc"/>
    <s v="Oklahoma City Data Center"/>
    <s v=""/>
    <x v="73"/>
    <x v="0"/>
    <x v="15"/>
    <x v="15"/>
    <n v="5294"/>
    <n v="5294"/>
    <n v="0.6462500000000001"/>
    <x v="7"/>
    <s v="2026-07-31"/>
  </r>
  <r>
    <s v="4e79402f-6fc1-4a8a-a26f-db11d913be89"/>
    <s v="Fort Worth Data Center "/>
    <s v=""/>
    <x v="73"/>
    <x v="0"/>
    <x v="16"/>
    <x v="16"/>
    <n v="38593"/>
    <n v="110078"/>
    <n v="8.4404000000000003"/>
    <x v="7"/>
    <s v="2026-07-31"/>
  </r>
  <r>
    <s v="130e2aec-37f2-4228-89ca-fdc4aa1f2d7d"/>
    <s v="Irving Data Center "/>
    <s v=""/>
    <x v="73"/>
    <x v="0"/>
    <x v="16"/>
    <x v="16"/>
    <n v="19212"/>
    <n v="19212"/>
    <n v="1.451649999999999"/>
    <x v="0"/>
    <s v="2026-07-31"/>
  </r>
  <r>
    <s v="1faea30f-bba5-4b3c-adaa-80aad3933154"/>
    <s v="Dallas 2 Data Center "/>
    <s v=""/>
    <x v="73"/>
    <x v="0"/>
    <x v="16"/>
    <x v="16"/>
    <n v="8192"/>
    <n v="8192"/>
    <n v="1.0972499999999998"/>
    <x v="0"/>
    <s v="2026-07-31"/>
  </r>
  <r>
    <s v="b8d884a6-b3ba-4d79-aa93-9d13793c674d"/>
    <s v="Dallas Data Center"/>
    <s v=""/>
    <x v="73"/>
    <x v="0"/>
    <x v="16"/>
    <x v="16"/>
    <n v="8000"/>
    <n v="8000"/>
    <n v="0.67"/>
    <x v="0"/>
    <s v="2026-07-31"/>
  </r>
  <r>
    <s v="8f7a3208-ced4-4eba-8275-4a0cea9d9949"/>
    <s v="Omaha Data Center"/>
    <s v=""/>
    <x v="73"/>
    <x v="0"/>
    <x v="30"/>
    <x v="30"/>
    <n v="30361"/>
    <n v="30361"/>
    <n v="2.3341999999999996"/>
    <x v="7"/>
    <s v="2026-07-31"/>
  </r>
  <r>
    <s v="673e37a9-2ab5-4101-94fc-e578871fab65"/>
    <s v="Houston 2 Data Center"/>
    <s v=""/>
    <x v="73"/>
    <x v="0"/>
    <x v="16"/>
    <x v="16"/>
    <n v="27183"/>
    <n v="27183"/>
    <n v="2.8054999999999994"/>
    <x v="0"/>
    <s v="2026-07-31"/>
  </r>
  <r>
    <s v="d229ae3d-47d1-49f5-8a3e-80e0d5eb2a90"/>
    <s v="Kansas City Data Center"/>
    <s v=""/>
    <x v="73"/>
    <x v="0"/>
    <x v="5"/>
    <x v="5"/>
    <n v="67518"/>
    <n v="67518"/>
    <n v="6.800600000000002"/>
    <x v="7"/>
    <s v="2026-07-31"/>
  </r>
  <r>
    <s v="b8a3e694-8b13-4780-b478-6aeb052b8af9"/>
    <s v="Minneapolis Data Center"/>
    <s v=""/>
    <x v="73"/>
    <x v="0"/>
    <x v="23"/>
    <x v="23"/>
    <n v="7650"/>
    <n v="7650"/>
    <n v="1.1625999999999999"/>
    <x v="0"/>
    <s v="2026-07-31"/>
  </r>
  <r>
    <s v="a3dd4def-c0a4-41eb-a98f-d87f0be54da7"/>
    <s v="St. Paul Data Center"/>
    <s v=""/>
    <x v="73"/>
    <x v="0"/>
    <x v="23"/>
    <x v="23"/>
    <n v="46250"/>
    <n v="46250"/>
    <n v="6.3348000000000004"/>
    <x v="10"/>
    <s v="2026-07-31"/>
  </r>
  <r>
    <s v="0d7b855c-d1fc-4b89-afa1-c2b6e80de23e"/>
    <s v="St Louis Data Center"/>
    <s v=""/>
    <x v="73"/>
    <x v="0"/>
    <x v="5"/>
    <x v="5"/>
    <n v="6600"/>
    <n v="6600"/>
    <n v="0.76154999999999973"/>
    <x v="7"/>
    <s v="2026-07-31"/>
  </r>
  <r>
    <s v="78827c4a-7d9a-4370-92c3-d0e5d34f4bca"/>
    <s v="New Orleans Data Center"/>
    <s v=""/>
    <x v="73"/>
    <x v="0"/>
    <x v="42"/>
    <x v="42"/>
    <n v="7812"/>
    <n v="7812"/>
    <n v="0.77385000000000015"/>
    <x v="0"/>
    <s v="2026-07-31"/>
  </r>
  <r>
    <s v="ef0a1923-1dab-4e69-a69e-4690a1f906b6"/>
    <s v="Milwaukee 2 Data Center"/>
    <s v=""/>
    <x v="73"/>
    <x v="0"/>
    <x v="33"/>
    <x v="33"/>
    <n v="5831"/>
    <n v="5831"/>
    <n v="1.0702"/>
    <x v="0"/>
    <s v="2026-07-31"/>
  </r>
  <r>
    <s v="201a5798-7ca4-4745-a95c-0c3bd048e753"/>
    <s v="Milwaukee Data Center"/>
    <s v=""/>
    <x v="73"/>
    <x v="0"/>
    <x v="33"/>
    <x v="33"/>
    <n v="608"/>
    <n v="608"/>
    <n v="0.63400000000000034"/>
    <x v="0"/>
    <s v="2026-07-31"/>
  </r>
  <r>
    <s v="8f5bdbd1-c5ad-443b-a789-3da5b51637a2"/>
    <s v="Chicago 3 Data Center "/>
    <s v=""/>
    <x v="73"/>
    <x v="0"/>
    <x v="6"/>
    <x v="6"/>
    <n v="44432"/>
    <n v="44432"/>
    <n v="6.8338000000000001"/>
    <x v="0"/>
    <s v="2026-07-31"/>
  </r>
  <r>
    <s v="cf8b5148-d4d8-43c8-a057-5b0f1e310173"/>
    <s v="Chicago LaSalle Data Center"/>
    <s v=""/>
    <x v="73"/>
    <x v="0"/>
    <x v="6"/>
    <x v="6"/>
    <n v="2711"/>
    <n v="2711"/>
    <n v="0.4851500000000003"/>
    <x v="0"/>
    <s v="2026-07-31"/>
  </r>
  <r>
    <s v="67c56711-c25e-44da-8f21-0b648b5bc1b0"/>
    <s v="Nashville Data Center"/>
    <s v=""/>
    <x v="73"/>
    <x v="0"/>
    <x v="19"/>
    <x v="19"/>
    <n v="27502"/>
    <n v="27502"/>
    <n v="2.5934000000000004"/>
    <x v="7"/>
    <s v="2026-07-31"/>
  </r>
  <r>
    <s v="babc17bb-f192-452d-95db-e8eec744a191"/>
    <s v="Indianapolis Data Center"/>
    <s v=""/>
    <x v="73"/>
    <x v="0"/>
    <x v="24"/>
    <x v="24"/>
    <n v="4400"/>
    <n v="4400"/>
    <n v="0.48735000000000028"/>
    <x v="7"/>
    <s v="2026-07-31"/>
  </r>
  <r>
    <s v="7134f81f-018a-4bb0-abde-4dc5d961bc90"/>
    <s v="Louisville Data Center"/>
    <s v=""/>
    <x v="73"/>
    <x v="0"/>
    <x v="20"/>
    <x v="20"/>
    <n v="1600"/>
    <n v="1600"/>
    <n v="0.43760000000000032"/>
    <x v="0"/>
    <s v="2026-07-31"/>
  </r>
  <r>
    <s v="0f8b7696-0ad1-4344-95aa-2ebcb852e200"/>
    <s v="Atlanta 2 Data Center"/>
    <s v=""/>
    <x v="73"/>
    <x v="0"/>
    <x v="8"/>
    <x v="8"/>
    <n v="36172"/>
    <n v="36172"/>
    <n v="5.9432499999999981"/>
    <x v="0"/>
    <s v="2026-07-31"/>
  </r>
  <r>
    <s v="794f460b-6559-4c09-94c6-2391d37b7ca7"/>
    <s v="Atlanta Data Center"/>
    <s v=""/>
    <x v="73"/>
    <x v="0"/>
    <x v="8"/>
    <x v="8"/>
    <n v="7826"/>
    <n v="7826"/>
    <n v="0.81425000000000014"/>
    <x v="0"/>
    <s v="2026-07-31"/>
  </r>
  <r>
    <s v="cb054765-34a4-4960-96d9-e53d2896d0de"/>
    <s v="Troy Data Center"/>
    <s v=""/>
    <x v="73"/>
    <x v="0"/>
    <x v="26"/>
    <x v="26"/>
    <n v="5624"/>
    <n v="5624"/>
    <n v="0.87350000000000028"/>
    <x v="0"/>
    <s v="2026-07-31"/>
  </r>
  <r>
    <s v="d5be44bf-d0cf-4a7d-b9e2-06997fe5b8ed"/>
    <s v="Detroit Data Center "/>
    <s v=""/>
    <x v="73"/>
    <x v="0"/>
    <x v="26"/>
    <x v="26"/>
    <n v="31149"/>
    <n v="31149"/>
    <n v="2.5056999999999983"/>
    <x v="0"/>
    <s v="2026-07-31"/>
  </r>
  <r>
    <s v="935e2a2e-14e7-43c2-a8e3-995fa4091967"/>
    <s v="Columbus Data Center"/>
    <s v=""/>
    <x v="73"/>
    <x v="0"/>
    <x v="7"/>
    <x v="7"/>
    <n v="43353"/>
    <n v="5400"/>
    <n v="0.83734999999999982"/>
    <x v="0"/>
    <s v="2026-07-31"/>
  </r>
  <r>
    <s v="b7511c22-3924-4d19-a452-9963a1d4a632"/>
    <s v="Tampa Data Center"/>
    <s v=""/>
    <x v="73"/>
    <x v="0"/>
    <x v="9"/>
    <x v="9"/>
    <n v="3298"/>
    <n v="3298"/>
    <n v="0.5827500000000001"/>
    <x v="0"/>
    <s v="2026-07-31"/>
  </r>
  <r>
    <s v="6421cb7a-dbe6-4e24-aec2-ed6ef19b8875"/>
    <s v="Cleveland Data Center"/>
    <s v=""/>
    <x v="73"/>
    <x v="0"/>
    <x v="7"/>
    <x v="7"/>
    <n v="5000"/>
    <n v="5000"/>
    <n v="0.54570000000000007"/>
    <x v="0"/>
    <s v="2026-07-31"/>
  </r>
  <r>
    <s v="de854a6b-05e1-47a7-9798-379c39e98e08"/>
    <s v="Cleveland 2 Data Center"/>
    <s v=""/>
    <x v="73"/>
    <x v="0"/>
    <x v="7"/>
    <x v="7"/>
    <n v="5804"/>
    <n v="5804"/>
    <n v="0.78034999999999999"/>
    <x v="10"/>
    <s v="2026-07-31"/>
  </r>
  <r>
    <s v="16b7e35b-ba47-4919-9c4f-b2e26ce9e5ac"/>
    <s v="Akron Data Center"/>
    <s v=""/>
    <x v="73"/>
    <x v="0"/>
    <x v="7"/>
    <x v="7"/>
    <n v="50747"/>
    <n v="50747"/>
    <n v="2.6751999999999976"/>
    <x v="10"/>
    <s v="2026-07-31"/>
  </r>
  <r>
    <s v="65459120-0d34-4306-b822-050d706a9da8"/>
    <s v="Fairfax SC Data Center"/>
    <s v=""/>
    <x v="73"/>
    <x v="0"/>
    <x v="43"/>
    <x v="43"/>
    <n v="30800"/>
    <n v="30800"/>
    <n v="2.1388999999999996"/>
    <x v="7"/>
    <s v="2026-07-31"/>
  </r>
  <r>
    <s v="45ceb368-90a4-4922-bf32-23f96f9ceb3b"/>
    <s v="Orlando Data Center "/>
    <s v=""/>
    <x v="73"/>
    <x v="0"/>
    <x v="9"/>
    <x v="9"/>
    <n v="23731"/>
    <n v="38654"/>
    <n v="3.0538999999999992"/>
    <x v="7"/>
    <s v="2026-07-31"/>
  </r>
  <r>
    <s v="6cae1f04-7286-494c-a612-5aef91ae8c33"/>
    <s v="Charlotte 2 Data Center"/>
    <s v=""/>
    <x v="73"/>
    <x v="0"/>
    <x v="10"/>
    <x v="10"/>
    <n v="4497"/>
    <n v="4497"/>
    <n v="0.43635000000000013"/>
    <x v="7"/>
    <s v="2026-07-31"/>
  </r>
  <r>
    <s v="f9a75b92-77dc-4e85-a35a-51bac807b7eb"/>
    <s v="Charlotte Data Center"/>
    <s v=""/>
    <x v="73"/>
    <x v="0"/>
    <x v="10"/>
    <x v="10"/>
    <n v="4869"/>
    <n v="4869"/>
    <n v="0.51879999999999993"/>
    <x v="7"/>
    <s v="2026-07-31"/>
  </r>
  <r>
    <s v="383bb8b4-a48a-4e07-9578-d804424ddd4e"/>
    <s v="Miami Data Center"/>
    <s v=""/>
    <x v="73"/>
    <x v="0"/>
    <x v="9"/>
    <x v="9"/>
    <n v="5386"/>
    <n v="5386"/>
    <n v="1.2171500000000004"/>
    <x v="0"/>
    <s v="2026-07-31"/>
  </r>
  <r>
    <s v="1da8248b-fc55-4239-bb05-0279b8a72237"/>
    <s v="Hollywood, FL Data Center "/>
    <s v=""/>
    <x v="73"/>
    <x v="0"/>
    <x v="9"/>
    <x v="9"/>
    <n v="6864"/>
    <n v="6864"/>
    <n v="0.98015000000000019"/>
    <x v="0"/>
    <s v="2026-07-31"/>
  </r>
  <r>
    <s v="f20fed09-472f-4e7b-9af3-86b354b5442e"/>
    <s v="Boca Raton Data Center"/>
    <s v=""/>
    <x v="73"/>
    <x v="0"/>
    <x v="9"/>
    <x v="9"/>
    <n v="10011"/>
    <n v="10011"/>
    <n v="1.4718999999999998"/>
    <x v="0"/>
    <s v="2026-07-31"/>
  </r>
  <r>
    <s v="4c9dc8e6-ebd0-4f6f-bda5-f85dd88f9369"/>
    <s v="Pittsburgh Data Center"/>
    <s v=""/>
    <x v="73"/>
    <x v="0"/>
    <x v="13"/>
    <x v="13"/>
    <n v="5880"/>
    <n v="5880"/>
    <n v="0.6452500000000001"/>
    <x v="7"/>
    <s v="2026-07-31"/>
  </r>
  <r>
    <s v="7116c3e3-f460-44cb-9deb-bfdb9ab2fce7"/>
    <s v="Buffalo Data Center"/>
    <s v=""/>
    <x v="73"/>
    <x v="0"/>
    <x v="11"/>
    <x v="11"/>
    <n v="14393"/>
    <n v="14393"/>
    <n v="1.2555999999999994"/>
    <x v="7"/>
    <s v="2026-07-31"/>
  </r>
  <r>
    <s v="2e6088ec-8fa3-4619-a6e4-68ee60bac34e"/>
    <s v="Raleigh Data Center"/>
    <s v=""/>
    <x v="73"/>
    <x v="0"/>
    <x v="10"/>
    <x v="10"/>
    <n v="3954"/>
    <n v="3954"/>
    <n v="0.4200000000000001"/>
    <x v="7"/>
    <s v="2026-07-31"/>
  </r>
  <r>
    <s v="f3029682-8c74-454a-8954-da7cac26e269"/>
    <s v="Richmond Data Center"/>
    <s v=""/>
    <x v="73"/>
    <x v="0"/>
    <x v="12"/>
    <x v="12"/>
    <n v="6056"/>
    <n v="6056"/>
    <n v="0.66749999999999987"/>
    <x v="7"/>
    <s v="2026-07-31"/>
  </r>
  <r>
    <s v="0eed9d7f-6464-4f59-8fbc-d3577355e20b"/>
    <s v="Herndon Data Center"/>
    <s v=""/>
    <x v="73"/>
    <x v="0"/>
    <x v="12"/>
    <x v="12"/>
    <m/>
    <m/>
    <m/>
    <x v="0"/>
    <s v="2026-07-31"/>
  </r>
  <r>
    <s v="850325ae-2055-462c-a678-ec953991b8c7"/>
    <s v="Vienna Data Center"/>
    <s v=""/>
    <x v="73"/>
    <x v="0"/>
    <x v="12"/>
    <x v="12"/>
    <n v="6349"/>
    <n v="6349"/>
    <n v="0.5"/>
    <x v="0"/>
    <s v="2026-07-31"/>
  </r>
  <r>
    <s v="afaf74f6-8737-42a0-acf0-6187c55c3101"/>
    <s v="Washington DC 2 Data Center"/>
    <s v=""/>
    <x v="73"/>
    <x v="0"/>
    <x v="35"/>
    <x v="35"/>
    <n v="16763"/>
    <n v="16763"/>
    <n v="1.2197999999999991"/>
    <x v="0"/>
    <s v="2026-07-31"/>
  </r>
  <r>
    <s v="3aaa46b0-68c3-4ef8-ace9-de2aa856da27"/>
    <s v="Elkridge Data Center "/>
    <s v=""/>
    <x v="73"/>
    <x v="0"/>
    <x v="27"/>
    <x v="27"/>
    <n v="25600"/>
    <n v="61734"/>
    <n v="3.3812000000000002"/>
    <x v="7"/>
    <s v="2026-07-31"/>
  </r>
  <r>
    <s v="d450efe9-ceb2-4647-88ba-d24bf2f5866d"/>
    <s v="Pennsauken Data Center"/>
    <s v=""/>
    <x v="73"/>
    <x v="0"/>
    <x v="17"/>
    <x v="17"/>
    <n v="39601"/>
    <n v="39601"/>
    <n v="2.2066000000000012"/>
    <x v="7"/>
    <s v="2026-07-31"/>
  </r>
  <r>
    <s v="9dd70977-0889-4adf-b7b6-eebf56f14dc1"/>
    <s v="Sparta Data Center"/>
    <s v=""/>
    <x v="73"/>
    <x v="0"/>
    <x v="17"/>
    <x v="17"/>
    <n v="30020"/>
    <n v="30020"/>
    <n v="2.8206000000000007"/>
    <x v="7"/>
    <s v="2026-07-31"/>
  </r>
  <r>
    <s v="a54896eb-ae38-427f-93d9-b93b0947fd2b"/>
    <s v="Newark Data Center"/>
    <s v=""/>
    <x v="73"/>
    <x v="0"/>
    <x v="17"/>
    <x v="17"/>
    <n v="6669"/>
    <n v="6669"/>
    <n v="0.67849999999999999"/>
    <x v="7"/>
    <s v="2026-07-31"/>
  </r>
  <r>
    <s v="4b4caa12-5aaa-44e0-9d24-1023da9bea5f"/>
    <s v="Hackensack Data Center "/>
    <s v=""/>
    <x v="73"/>
    <x v="0"/>
    <x v="17"/>
    <x v="17"/>
    <n v="7720"/>
    <n v="7720"/>
    <n v="0.74939999999999984"/>
    <x v="0"/>
    <s v="2026-07-31"/>
  </r>
  <r>
    <s v="e3208315-3aef-461e-88e8-0cb9d7f2b46b"/>
    <s v="New York Data Center"/>
    <s v=""/>
    <x v="73"/>
    <x v="0"/>
    <x v="11"/>
    <x v="11"/>
    <n v="42371"/>
    <n v="42371"/>
    <n v="4"/>
    <x v="0"/>
    <s v="2026-07-31"/>
  </r>
  <r>
    <s v="9b490a5d-8f66-486e-8467-5c042a1b5fa4"/>
    <s v="Albany Data Center"/>
    <s v=""/>
    <x v="73"/>
    <x v="0"/>
    <x v="11"/>
    <x v="11"/>
    <n v="4461"/>
    <n v="4461"/>
    <n v="0.51299999999999979"/>
    <x v="7"/>
    <s v="2026-07-31"/>
  </r>
  <r>
    <s v="db45e713-51a3-484f-8e5b-e062cf4be53a"/>
    <s v="Springfiled Data Center "/>
    <s v=""/>
    <x v="73"/>
    <x v="0"/>
    <x v="18"/>
    <x v="18"/>
    <n v="31473"/>
    <n v="31473"/>
    <n v="3.4841999999999991"/>
    <x v="0"/>
    <s v="2026-07-31"/>
  </r>
  <r>
    <s v="1da485b2-098b-4c72-a437-4dc67ad443a4"/>
    <s v="Worcester Data Center"/>
    <s v=""/>
    <x v="73"/>
    <x v="0"/>
    <x v="18"/>
    <x v="18"/>
    <n v="8250"/>
    <n v="8250"/>
    <n v="1.2528499999999996"/>
    <x v="7"/>
    <s v="2026-07-31"/>
  </r>
  <r>
    <s v="77f6567c-08f0-4b23-a021-213c453ce8ca"/>
    <s v="Boston Data Center"/>
    <s v=""/>
    <x v="73"/>
    <x v="0"/>
    <x v="18"/>
    <x v="18"/>
    <n v="8400"/>
    <n v="8400"/>
    <n v="1.2015499999999997"/>
    <x v="10"/>
    <s v="2026-07-31"/>
  </r>
  <r>
    <s v="7a93b930-87be-4e37-8746-ccc1817cface"/>
    <s v="Arizona Data Center"/>
    <s v=""/>
    <x v="74"/>
    <x v="0"/>
    <x v="3"/>
    <x v="3"/>
    <n v="28000"/>
    <n v="28000"/>
    <n v="2"/>
    <x v="0"/>
    <s v="2026-07-31"/>
  </r>
  <r>
    <s v="7ae2da10-2ffa-4aaf-9000-be07fdd605bd"/>
    <s v="Florida Data Center"/>
    <s v=""/>
    <x v="74"/>
    <x v="0"/>
    <x v="9"/>
    <x v="9"/>
    <n v="60000"/>
    <n v="60000"/>
    <n v="2.9277499999999979"/>
    <x v="0"/>
    <s v="2026-07-31"/>
  </r>
  <r>
    <s v="53084b74-a792-4c56-8cec-650f138ddce6"/>
    <s v="LADC3 - Los Angeles Data Center"/>
    <s v=""/>
    <x v="75"/>
    <x v="0"/>
    <x v="25"/>
    <x v="25"/>
    <m/>
    <m/>
    <m/>
    <x v="0"/>
    <s v="2026-07-31"/>
  </r>
  <r>
    <s v="ce7e87c5-1f45-463f-a455-4764736dc0f5"/>
    <s v="LADC2 - Los Angeles Data Center"/>
    <s v=""/>
    <x v="75"/>
    <x v="0"/>
    <x v="25"/>
    <x v="25"/>
    <m/>
    <m/>
    <m/>
    <x v="0"/>
    <s v="2026-07-31"/>
  </r>
  <r>
    <s v="7a138b63-16b3-4e13-af97-b40cdeaed17f"/>
    <s v="LADC5 - Los Angeles Data Center"/>
    <s v=""/>
    <x v="75"/>
    <x v="0"/>
    <x v="25"/>
    <x v="25"/>
    <n v="66623"/>
    <n v="66623"/>
    <n v="5.0518999999999998"/>
    <x v="0"/>
    <s v="2026-07-31"/>
  </r>
  <r>
    <s v="b3633105-480f-47c2-8cd9-449ca9e0f5ee"/>
    <s v="LADC1 - Los Angeles Data Center"/>
    <s v=""/>
    <x v="75"/>
    <x v="0"/>
    <x v="25"/>
    <x v="25"/>
    <m/>
    <m/>
    <m/>
    <x v="0"/>
    <s v="2026-07-31"/>
  </r>
  <r>
    <s v="4b85f24f-c2e8-4295-8268-26d4cf80ce6e"/>
    <s v="LADC4 - Los Angeles Data Center"/>
    <s v=""/>
    <x v="75"/>
    <x v="0"/>
    <x v="25"/>
    <x v="25"/>
    <m/>
    <m/>
    <m/>
    <x v="0"/>
    <s v="2026-07-31"/>
  </r>
  <r>
    <s v="d61d2e70-db52-4090-85c0-a0560ede9906"/>
    <s v="Tacoma Data Center"/>
    <s v=""/>
    <x v="76"/>
    <x v="0"/>
    <x v="14"/>
    <x v="14"/>
    <n v="5000"/>
    <n v="5000"/>
    <n v="0.8"/>
    <x v="0"/>
    <s v="2026-07-31"/>
  </r>
  <r>
    <s v="3d46fd53-2c1b-4a2a-a011-daecaaa3b21d"/>
    <s v="Downtown Seattle Data Center"/>
    <s v=""/>
    <x v="76"/>
    <x v="0"/>
    <x v="14"/>
    <x v="14"/>
    <n v="4000"/>
    <n v="4000"/>
    <n v="1"/>
    <x v="0"/>
    <s v="2026-07-31"/>
  </r>
  <r>
    <s v="0e7a0064-74d0-44f6-bd28-1eacf977f507"/>
    <s v="Redmond Data Center"/>
    <s v=""/>
    <x v="76"/>
    <x v="0"/>
    <x v="14"/>
    <x v="14"/>
    <n v="4000"/>
    <n v="4000"/>
    <n v="0.25"/>
    <x v="0"/>
    <s v="2026-07-31"/>
  </r>
  <r>
    <s v="4f05ccb0-e266-4672-87e9-f598479c3bd1"/>
    <s v="Bellevue Data Center"/>
    <s v=""/>
    <x v="76"/>
    <x v="0"/>
    <x v="14"/>
    <x v="14"/>
    <n v="7000"/>
    <n v="7000"/>
    <n v="1"/>
    <x v="0"/>
    <s v="2026-07-31"/>
  </r>
  <r>
    <s v="c8ae87d4-feb9-4849-9a9b-115e5282c2ea"/>
    <s v="LA1 - Los Angeles Data Center"/>
    <s v=""/>
    <x v="77"/>
    <x v="0"/>
    <x v="25"/>
    <x v="25"/>
    <m/>
    <m/>
    <n v="22"/>
    <x v="8"/>
    <s v="2026-07-31"/>
  </r>
  <r>
    <s v="e74f07ca-d9a4-4c09-afbc-90d4ea828a06"/>
    <s v="BUF1 - Buffalo Data Center"/>
    <s v=""/>
    <x v="77"/>
    <x v="0"/>
    <x v="11"/>
    <x v="11"/>
    <n v="13000"/>
    <n v="13000"/>
    <n v="1"/>
    <x v="0"/>
    <s v="2026-07-31"/>
  </r>
  <r>
    <s v="b31edc95-72e6-4677-baff-9c2668b82620"/>
    <s v="SV1 Santa Clara Data Center"/>
    <s v=""/>
    <x v="78"/>
    <x v="0"/>
    <x v="25"/>
    <x v="25"/>
    <n v="58006"/>
    <n v="84000"/>
    <n v="9"/>
    <x v="0"/>
    <s v="2026-07-31"/>
  </r>
  <r>
    <s v="8f45ab11-1830-4f40-8779-586b48732338"/>
    <s v="DAL2 Dallas Data Center"/>
    <s v=""/>
    <x v="78"/>
    <x v="0"/>
    <x v="16"/>
    <x v="16"/>
    <n v="12000"/>
    <n v="12000"/>
    <n v="2"/>
    <x v="0"/>
    <s v="2026-07-31"/>
  </r>
  <r>
    <s v="ddf35aff-d65a-4e29-96fb-990aaa53ea3d"/>
    <s v="DAL1 Dallas Data Center"/>
    <s v=""/>
    <x v="78"/>
    <x v="0"/>
    <x v="16"/>
    <x v="16"/>
    <n v="28000"/>
    <n v="28000"/>
    <n v="2"/>
    <x v="0"/>
    <s v="2026-07-31"/>
  </r>
  <r>
    <s v="3cdaede2-67ed-48c2-8cfc-e7e0732aa3f0"/>
    <s v="DAL3 Dallas Data Center"/>
    <s v=""/>
    <x v="78"/>
    <x v="0"/>
    <x v="16"/>
    <x v="16"/>
    <n v="13200"/>
    <n v="13200"/>
    <n v="1"/>
    <x v="0"/>
    <s v="2026-07-31"/>
  </r>
  <r>
    <s v="ec3b0a27-e728-4ba3-bf90-d31bc46d3c40"/>
    <s v="DSM1 Des Moines Data Center "/>
    <s v=""/>
    <x v="78"/>
    <x v="0"/>
    <x v="4"/>
    <x v="4"/>
    <n v="4000"/>
    <n v="4000"/>
    <n v="0.6"/>
    <x v="0"/>
    <s v="2026-07-31"/>
  </r>
  <r>
    <s v="8bc8f5e2-b37b-4f4e-a16b-569ff1c6e063"/>
    <s v="MIN5 Minneapolis Data Center"/>
    <s v=""/>
    <x v="78"/>
    <x v="0"/>
    <x v="23"/>
    <x v="23"/>
    <n v="8500"/>
    <n v="8500"/>
    <n v="3"/>
    <x v="0"/>
    <s v="2026-07-31"/>
  </r>
  <r>
    <s v="0faf9b3e-7b1e-417e-9ab4-bbe32d6eb459"/>
    <s v="MIN4 Minneapolis Data Center"/>
    <s v=""/>
    <x v="78"/>
    <x v="0"/>
    <x v="23"/>
    <x v="23"/>
    <n v="16000"/>
    <n v="16000"/>
    <n v="0.54"/>
    <x v="0"/>
    <s v="2026-07-31"/>
  </r>
  <r>
    <s v="8e90fdcb-3626-4479-a25d-4b7af1dd1f10"/>
    <s v="MIN1 Minneapolis Data Center"/>
    <s v=""/>
    <x v="78"/>
    <x v="0"/>
    <x v="23"/>
    <x v="23"/>
    <n v="9500"/>
    <n v="9500"/>
    <n v="0.3"/>
    <x v="0"/>
    <s v="2026-07-31"/>
  </r>
  <r>
    <s v="4cdb780b-f64a-4e41-a23e-93ae93c495a0"/>
    <s v="MIN3 Minneapolis Data Center"/>
    <s v=""/>
    <x v="78"/>
    <x v="0"/>
    <x v="23"/>
    <x v="23"/>
    <n v="29000"/>
    <n v="29000"/>
    <n v="1"/>
    <x v="0"/>
    <s v="2026-07-31"/>
  </r>
  <r>
    <s v="e2ae3734-fc71-4777-baf5-1c0d8ba09549"/>
    <s v="MIN2 Minneapolis Data Center"/>
    <s v=""/>
    <x v="78"/>
    <x v="0"/>
    <x v="23"/>
    <x v="23"/>
    <n v="9000"/>
    <n v="9000"/>
    <n v="0.5"/>
    <x v="0"/>
    <s v="2026-07-31"/>
  </r>
  <r>
    <s v="2b80eb30-fd6f-46bf-9fb9-d6e5b7136fc2"/>
    <s v="DSM2 Cedal Falls Data Center "/>
    <s v=""/>
    <x v="78"/>
    <x v="0"/>
    <x v="4"/>
    <x v="4"/>
    <n v="24000"/>
    <n v="24000"/>
    <n v="1"/>
    <x v="0"/>
    <s v="2026-07-31"/>
  </r>
  <r>
    <s v="93021dc4-65ec-4f81-b126-a8f264295b4c"/>
    <s v="COL2 Columbus Data Center"/>
    <s v=""/>
    <x v="78"/>
    <x v="0"/>
    <x v="7"/>
    <x v="7"/>
    <n v="21000"/>
    <n v="21000"/>
    <n v="1"/>
    <x v="0"/>
    <s v="2026-07-31"/>
  </r>
  <r>
    <s v="445f2c9f-26d8-4686-88e8-d05bc35fbaf1"/>
    <s v="COL1 Columbus Data Center"/>
    <s v=""/>
    <x v="78"/>
    <x v="0"/>
    <x v="7"/>
    <x v="7"/>
    <n v="11000"/>
    <n v="11000"/>
    <n v="0.5"/>
    <x v="0"/>
    <s v="2026-07-31"/>
  </r>
  <r>
    <s v="4b58a767-f78d-469c-9db5-b470bfff62ba"/>
    <s v="COL3-S Columbus Data Center"/>
    <s v=""/>
    <x v="78"/>
    <x v="0"/>
    <x v="7"/>
    <x v="7"/>
    <n v="95000"/>
    <n v="80000"/>
    <n v="18"/>
    <x v="0"/>
    <s v="2026-07-31"/>
  </r>
  <r>
    <s v="8bb748c9-8fc6-4229-b206-37cc6ce8ff49"/>
    <s v="COL4-S Columbus Data Center"/>
    <s v=""/>
    <x v="78"/>
    <x v="0"/>
    <x v="7"/>
    <x v="7"/>
    <n v="256000"/>
    <n v="256000"/>
    <n v="50"/>
    <x v="0"/>
    <s v="2026-07-31"/>
  </r>
  <r>
    <s v="d666cfd9-ebd4-4da9-8836-922727d72069"/>
    <s v="LAK1 Lakeland Data Center"/>
    <s v=""/>
    <x v="78"/>
    <x v="0"/>
    <x v="9"/>
    <x v="9"/>
    <n v="105000"/>
    <n v="105000"/>
    <n v="1.2"/>
    <x v="0"/>
    <s v="2026-07-31"/>
  </r>
  <r>
    <s v="e6f63c72-98b0-40ab-9c8a-e5d1a92dc371"/>
    <s v="JAX1 Jacksonville Data Center"/>
    <s v=""/>
    <x v="78"/>
    <x v="0"/>
    <x v="9"/>
    <x v="9"/>
    <n v="11000"/>
    <n v="11000"/>
    <n v="0.88500000000000001"/>
    <x v="0"/>
    <s v="2026-07-31"/>
  </r>
  <r>
    <s v="6e8154f0-6e5f-43db-8ce2-6af4633efcdd"/>
    <s v="JAX2 Jacksonville Data Center"/>
    <s v=""/>
    <x v="78"/>
    <x v="0"/>
    <x v="9"/>
    <x v="9"/>
    <n v="62500"/>
    <n v="125000"/>
    <n v="7"/>
    <x v="0"/>
    <s v="2026-07-31"/>
  </r>
  <r>
    <s v="b6dfa86a-6b91-41ee-a963-bdeaf5810b62"/>
    <s v="ASH1 Ashburn Data Center"/>
    <s v=""/>
    <x v="78"/>
    <x v="0"/>
    <x v="12"/>
    <x v="12"/>
    <n v="155000"/>
    <n v="155000"/>
    <n v="120"/>
    <x v="0"/>
    <s v="2026-07-31"/>
  </r>
  <r>
    <s v="530d95db-d12e-46b2-8c40-ac323f0376a0"/>
    <s v="NNJ1 New Jersey Data Center"/>
    <s v=""/>
    <x v="78"/>
    <x v="0"/>
    <x v="17"/>
    <x v="17"/>
    <n v="30000"/>
    <n v="30000"/>
    <n v="2.7641000000000009"/>
    <x v="0"/>
    <s v="2026-07-31"/>
  </r>
  <r>
    <s v="c33a5894-0039-4a48-9fce-531a86d05bdd"/>
    <s v="NNJ2 New Jersey Data Center"/>
    <s v=""/>
    <x v="78"/>
    <x v="0"/>
    <x v="17"/>
    <x v="17"/>
    <m/>
    <n v="50000"/>
    <n v="4"/>
    <x v="0"/>
    <s v="2026-07-31"/>
  </r>
  <r>
    <s v="7dd962e8-1be4-4ad4-a10a-e1a89d87aa5b"/>
    <s v="NNJ4 New Jersey Data Center"/>
    <s v=""/>
    <x v="78"/>
    <x v="0"/>
    <x v="17"/>
    <x v="17"/>
    <n v="20000"/>
    <n v="20000"/>
    <n v="0.75"/>
    <x v="0"/>
    <s v="2026-07-31"/>
  </r>
  <r>
    <s v="72ecdd2f-dd45-4b8a-a0f1-63192960ca84"/>
    <s v="NNJ3 New Jersey Data Center"/>
    <s v=""/>
    <x v="78"/>
    <x v="0"/>
    <x v="17"/>
    <x v="17"/>
    <n v="77080"/>
    <n v="120000"/>
    <n v="4"/>
    <x v="0"/>
    <s v="2026-07-31"/>
  </r>
  <r>
    <s v="98f1eb96-8c8b-4fef-84df-7369770e12d7"/>
    <s v="SJC01 - Silicon Valley"/>
    <s v=""/>
    <x v="79"/>
    <x v="0"/>
    <x v="25"/>
    <x v="25"/>
    <n v="24000"/>
    <n v="24000"/>
    <n v="9"/>
    <x v="0"/>
    <s v="2026-07-31"/>
  </r>
  <r>
    <s v="b7c2ea6d-d8e9-496e-82db-15f273a0c962"/>
    <s v="SJC02 - Santa Clara"/>
    <s v=""/>
    <x v="79"/>
    <x v="0"/>
    <x v="25"/>
    <x v="25"/>
    <n v="24000"/>
    <n v="24000"/>
    <n v="9"/>
    <x v="0"/>
    <s v="2026-07-31"/>
  </r>
  <r>
    <s v="eb24854e-6141-4bee-b11c-3959148a63b7"/>
    <s v="Phoenix Data Center"/>
    <s v=""/>
    <x v="80"/>
    <x v="0"/>
    <x v="3"/>
    <x v="3"/>
    <n v="32000"/>
    <n v="32000"/>
    <n v="2"/>
    <x v="0"/>
    <s v="2026-07-31"/>
  </r>
  <r>
    <s v="25a8cb6b-0d15-449c-a0ed-27e5594c62ec"/>
    <s v="Bldg - C, Phoenix Campus"/>
    <s v=""/>
    <x v="81"/>
    <x v="0"/>
    <x v="3"/>
    <x v="3"/>
    <n v="250000"/>
    <n v="250000"/>
    <n v="80"/>
    <x v="10"/>
    <s v="2026-07-31"/>
  </r>
  <r>
    <s v="187b99ba-4ef0-40aa-b3ac-5be7a6905602"/>
    <s v="Bldg - B, Phoenix Campus"/>
    <s v=""/>
    <x v="81"/>
    <x v="0"/>
    <x v="3"/>
    <x v="3"/>
    <n v="250000"/>
    <n v="250000"/>
    <n v="80"/>
    <x v="10"/>
    <s v="2026-07-31"/>
  </r>
  <r>
    <s v="48cf1a7b-2281-4bc7-92a8-441b6ffe6743"/>
    <s v="Bldg - A, Phoenix Campus"/>
    <s v=""/>
    <x v="81"/>
    <x v="0"/>
    <x v="3"/>
    <x v="3"/>
    <n v="235000"/>
    <n v="235000"/>
    <n v="80"/>
    <x v="10"/>
    <s v="2026-07-31"/>
  </r>
  <r>
    <s v="2c88b8b7-c829-4a1e-a80e-676f4f6e757b"/>
    <s v="Red Oak IV  Dallas/Fort Worth"/>
    <s v=""/>
    <x v="81"/>
    <x v="0"/>
    <x v="16"/>
    <x v="16"/>
    <n v="244000"/>
    <n v="244000"/>
    <n v="25.64"/>
    <x v="10"/>
    <s v="2026-07-31"/>
  </r>
  <r>
    <s v="ffe8422d-2d52-4416-8fa7-6184cb57afb9"/>
    <s v="Red Oak III  Dallas/Fort Worth"/>
    <s v=""/>
    <x v="81"/>
    <x v="0"/>
    <x v="16"/>
    <x v="16"/>
    <n v="244000"/>
    <n v="244000"/>
    <n v="25.64"/>
    <x v="10"/>
    <s v="2026-07-31"/>
  </r>
  <r>
    <s v="8a3850c5-c4e3-4b99-8b18-7636ddabcc23"/>
    <s v="Red Oak I  Dallas/Fort Worth"/>
    <s v=""/>
    <x v="81"/>
    <x v="0"/>
    <x v="16"/>
    <x v="16"/>
    <n v="244000"/>
    <n v="244000"/>
    <n v="25.64"/>
    <x v="10"/>
    <s v="2026-07-31"/>
  </r>
  <r>
    <s v="4aff3d2d-e0d4-4186-b64e-7b0d04459de4"/>
    <s v="Red Oak II  Dallas/Fort Worth"/>
    <s v=""/>
    <x v="81"/>
    <x v="0"/>
    <x v="16"/>
    <x v="16"/>
    <n v="244000"/>
    <n v="244000"/>
    <n v="25.64"/>
    <x v="10"/>
    <s v="2026-07-31"/>
  </r>
  <r>
    <s v="61cad496-97f7-4d0e-bc94-61bd085726c7"/>
    <s v="Red Oak V  Dallas/Fort Worth"/>
    <s v=""/>
    <x v="81"/>
    <x v="0"/>
    <x v="16"/>
    <x v="16"/>
    <n v="244000"/>
    <n v="244000"/>
    <n v="25.64"/>
    <x v="10"/>
    <s v="2026-07-31"/>
  </r>
  <r>
    <s v="bb085d84-b637-4818-afa5-42d7262a3cf4"/>
    <s v="Red Oak VIII  Dallas/Fort Worth"/>
    <s v=""/>
    <x v="81"/>
    <x v="0"/>
    <x v="16"/>
    <x v="16"/>
    <n v="244000"/>
    <n v="244000"/>
    <n v="25.64"/>
    <x v="10"/>
    <s v="2026-07-31"/>
  </r>
  <r>
    <s v="f76d5b1c-4233-4245-9291-76edb06ca980"/>
    <s v="Red Oak IX  Dallas/Fort Worth"/>
    <s v=""/>
    <x v="81"/>
    <x v="0"/>
    <x v="16"/>
    <x v="16"/>
    <n v="244000"/>
    <n v="244000"/>
    <n v="25.64"/>
    <x v="10"/>
    <s v="2026-07-31"/>
  </r>
  <r>
    <s v="ec9963d9-1d62-4bf9-8b1d-0e3a5a86d4f7"/>
    <s v="DFW I  Dallas/Fort Worth"/>
    <s v=""/>
    <x v="81"/>
    <x v="0"/>
    <x v="16"/>
    <x v="16"/>
    <n v="35000"/>
    <n v="35000"/>
    <n v="2.4285999999999999"/>
    <x v="0"/>
    <s v="2026-07-31"/>
  </r>
  <r>
    <s v="094d114d-c120-472e-a5c5-fe0c28b4b881"/>
    <s v="Loudoun County I  Northern Virginia Building 2"/>
    <s v=""/>
    <x v="81"/>
    <x v="0"/>
    <x v="12"/>
    <x v="12"/>
    <n v="78500"/>
    <n v="78500"/>
    <n v="14"/>
    <x v="0"/>
    <s v="2026-07-31"/>
  </r>
  <r>
    <s v="595c3099-3ffb-4d9d-889c-4a03c33a6bde"/>
    <s v="Loudoun County I  Northern Virginia Building 1"/>
    <s v=""/>
    <x v="81"/>
    <x v="0"/>
    <x v="12"/>
    <x v="12"/>
    <n v="78500"/>
    <n v="78500"/>
    <n v="14"/>
    <x v="0"/>
    <s v="2026-07-31"/>
  </r>
  <r>
    <s v="8a8d5a20-4a66-4a96-ad34-1cfca70b451a"/>
    <s v="Loudoun County I  Northern Virginia Building 3"/>
    <s v=""/>
    <x v="81"/>
    <x v="0"/>
    <x v="12"/>
    <x v="12"/>
    <n v="59500"/>
    <n v="59500"/>
    <n v="13"/>
    <x v="0"/>
    <s v="2026-07-31"/>
  </r>
  <r>
    <s v="a5fbec21-bfc5-43ea-9564-075f1b44597a"/>
    <s v="Loudoun County I  Northern Virginia Building 4"/>
    <s v=""/>
    <x v="81"/>
    <x v="0"/>
    <x v="12"/>
    <x v="12"/>
    <n v="40200"/>
    <n v="40200"/>
    <n v="11"/>
    <x v="0"/>
    <s v="2026-07-31"/>
  </r>
  <r>
    <s v="bfdc85a1-3657-4e12-84c0-4465e8f95d80"/>
    <s v="Loudoun County I  Northern Virginia Building 5"/>
    <s v=""/>
    <x v="81"/>
    <x v="0"/>
    <x v="12"/>
    <x v="12"/>
    <n v="203700"/>
    <n v="203700"/>
    <n v="27"/>
    <x v="0"/>
    <s v="2026-07-31"/>
  </r>
  <r>
    <s v="6ec3005a-17dd-4e78-a6e6-aae98c7a879d"/>
    <s v="EX West Green Data Center "/>
    <s v=""/>
    <x v="82"/>
    <x v="0"/>
    <x v="16"/>
    <x v="16"/>
    <n v="88980"/>
    <n v="88980"/>
    <n v="8.0939999999999994"/>
    <x v="7"/>
    <s v="2026-07-31"/>
  </r>
  <r>
    <s v="5a2a8e34-62fd-4219-a56b-b7140eb4b458"/>
    <s v="Amazon AWS - ALE60"/>
    <s v=""/>
    <x v="82"/>
    <x v="0"/>
    <x v="16"/>
    <x v="16"/>
    <n v="109600"/>
    <n v="109600"/>
    <n v="12"/>
    <x v="0"/>
    <s v="2026-07-31"/>
  </r>
  <r>
    <s v="ef5320ab-7804-4b1b-9df8-8af939aacd7a"/>
    <s v="SV7 Silicon Valley Data Center"/>
    <s v=""/>
    <x v="83"/>
    <x v="0"/>
    <x v="25"/>
    <x v="25"/>
    <n v="231000"/>
    <n v="231000"/>
    <n v="23.954999999999998"/>
    <x v="0"/>
    <s v="2026-07-31"/>
  </r>
  <r>
    <s v="6ae0381b-2ed2-44f1-9965-53fb4003e070"/>
    <s v="SV3 Silicon Valley Data Center"/>
    <s v=""/>
    <x v="83"/>
    <x v="0"/>
    <x v="25"/>
    <x v="25"/>
    <n v="50000"/>
    <n v="50000"/>
    <n v="6.4439000000000002"/>
    <x v="0"/>
    <s v="2026-07-31"/>
  </r>
  <r>
    <s v="e81ba18b-640e-4fae-aebd-8ad10dd92ac6"/>
    <s v="SV8 Silicon Valley Data Center"/>
    <s v=""/>
    <x v="83"/>
    <x v="0"/>
    <x v="25"/>
    <x v="25"/>
    <n v="162000"/>
    <n v="162000"/>
    <n v="18"/>
    <x v="0"/>
    <s v="2026-07-31"/>
  </r>
  <r>
    <s v="45d99244-6d85-40f7-8a00-34571bf2f383"/>
    <s v="SV4 Silicon Valley Data Center"/>
    <s v=""/>
    <x v="83"/>
    <x v="0"/>
    <x v="25"/>
    <x v="25"/>
    <n v="103000"/>
    <n v="103000"/>
    <n v="7.1370000000000031"/>
    <x v="0"/>
    <s v="2026-07-31"/>
  </r>
  <r>
    <s v="016a5328-50c1-4c65-bec6-14b56e528d5c"/>
    <s v="SV9 Santa Clara Data Center"/>
    <s v=""/>
    <x v="83"/>
    <x v="0"/>
    <x v="25"/>
    <x v="25"/>
    <n v="240000"/>
    <n v="240000"/>
    <n v="34"/>
    <x v="14"/>
    <s v="2026-07-31"/>
  </r>
  <r>
    <s v="bb046537-be06-4677-beb3-d85e66cd3761"/>
    <s v="SV2 Milpitas Silicon Valley Data Center"/>
    <s v=""/>
    <x v="83"/>
    <x v="0"/>
    <x v="25"/>
    <x v="25"/>
    <n v="80000"/>
    <n v="80000"/>
    <n v="7.4050000000000011"/>
    <x v="0"/>
    <s v="2026-07-31"/>
  </r>
  <r>
    <s v="4127814d-454e-456c-b016-79caa8a7de55"/>
    <s v="SV1 San Jose Silicon Valley Data Center"/>
    <s v=""/>
    <x v="83"/>
    <x v="0"/>
    <x v="25"/>
    <x v="25"/>
    <n v="88000"/>
    <n v="88000"/>
    <n v="7.5571000000000002"/>
    <x v="0"/>
    <s v="2026-07-31"/>
  </r>
  <r>
    <s v="d3a84f17-2f71-4bf0-b4ff-57502647c11d"/>
    <s v="LA1 Los Angeles Data Center"/>
    <s v=""/>
    <x v="83"/>
    <x v="0"/>
    <x v="25"/>
    <x v="25"/>
    <m/>
    <m/>
    <m/>
    <x v="0"/>
    <s v="2026-07-31"/>
  </r>
  <r>
    <s v="d93ea9e5-9e04-468e-86b9-fe90078d9a5a"/>
    <s v="LA3 Los Angeles Data Center"/>
    <s v=""/>
    <x v="83"/>
    <x v="0"/>
    <x v="25"/>
    <x v="25"/>
    <n v="160000"/>
    <n v="160000"/>
    <n v="8.2541999999999991"/>
    <x v="0"/>
    <s v="2026-07-31"/>
  </r>
  <r>
    <s v="02aef4dd-9ff7-4baa-ac3e-fc2b6da189e9"/>
    <s v="LA2 Los Angeles Data Center"/>
    <s v=""/>
    <x v="83"/>
    <x v="0"/>
    <x v="25"/>
    <x v="25"/>
    <n v="424000"/>
    <n v="424000"/>
    <n v="48.333999999999996"/>
    <x v="0"/>
    <s v="2026-07-31"/>
  </r>
  <r>
    <s v="414aaf96-b427-4f5a-9917-dd934f794e85"/>
    <s v="DE1 Denver Data Center"/>
    <s v=""/>
    <x v="83"/>
    <x v="0"/>
    <x v="28"/>
    <x v="28"/>
    <n v="29000"/>
    <n v="29000"/>
    <n v="2.6185"/>
    <x v="0"/>
    <s v="2026-07-31"/>
  </r>
  <r>
    <s v="abb24311-36f3-41d9-865f-91d990b7bbfb"/>
    <s v="DE2 Denver Data Center"/>
    <s v=""/>
    <x v="83"/>
    <x v="0"/>
    <x v="28"/>
    <x v="28"/>
    <n v="5100"/>
    <n v="5100"/>
    <n v="0.5455000000000001"/>
    <x v="0"/>
    <s v="2026-07-31"/>
  </r>
  <r>
    <s v="337d4762-ff4e-4f8b-b54a-3956202505a4"/>
    <s v="DE3 Denver Data Center Building 1"/>
    <s v=""/>
    <x v="83"/>
    <x v="0"/>
    <x v="28"/>
    <x v="28"/>
    <n v="97000"/>
    <n v="97000"/>
    <n v="18"/>
    <x v="14"/>
    <s v="2026-07-31"/>
  </r>
  <r>
    <s v="24369e92-007f-40d3-a7ed-e2ea4ad58da3"/>
    <s v="CH2 Chicago Data Center"/>
    <s v=""/>
    <x v="83"/>
    <x v="0"/>
    <x v="6"/>
    <x v="6"/>
    <n v="169000"/>
    <n v="169000"/>
    <n v="12.900000000000002"/>
    <x v="0"/>
    <s v="2026-07-31"/>
  </r>
  <r>
    <s v="ea4840be-47d4-462e-81b7-8777d8853da0"/>
    <s v="CH1 Chicago Data Center"/>
    <s v=""/>
    <x v="83"/>
    <x v="0"/>
    <x v="6"/>
    <x v="6"/>
    <n v="178000"/>
    <n v="178000"/>
    <n v="14.630500000000007"/>
    <x v="0"/>
    <s v="2026-07-31"/>
  </r>
  <r>
    <s v="1f734ada-2cc3-4c0b-9bcf-c412884b94d2"/>
    <s v="AT2 Atlanta Data Center"/>
    <s v=""/>
    <x v="83"/>
    <x v="0"/>
    <x v="8"/>
    <x v="8"/>
    <n v="73000"/>
    <n v="73000"/>
    <n v="4.1060000000000008"/>
    <x v="0"/>
    <s v="2026-07-31"/>
  </r>
  <r>
    <s v="0117381f-74bb-451c-8a0c-3e9cef741e09"/>
    <s v="AT1 Atlanta Data Center"/>
    <s v=""/>
    <x v="83"/>
    <x v="0"/>
    <x v="8"/>
    <x v="8"/>
    <m/>
    <m/>
    <m/>
    <x v="0"/>
    <s v="2026-07-31"/>
  </r>
  <r>
    <s v="427f2148-4a4f-46d0-8d37-fd2ceeeaafe3"/>
    <s v="OR1 Orlando Data Center"/>
    <s v=""/>
    <x v="83"/>
    <x v="0"/>
    <x v="9"/>
    <x v="9"/>
    <n v="130000"/>
    <n v="130000"/>
    <n v="10.121500000000003"/>
    <x v="0"/>
    <s v="2026-07-31"/>
  </r>
  <r>
    <s v="1c575227-e93a-4e7b-b018-8904ec36078a"/>
    <s v="MI2 Miami Data Center"/>
    <s v=""/>
    <x v="83"/>
    <x v="0"/>
    <x v="9"/>
    <x v="9"/>
    <n v="103000"/>
    <n v="103000"/>
    <n v="6.2935999999999988"/>
    <x v="0"/>
    <s v="2026-07-31"/>
  </r>
  <r>
    <s v="9a222e05-c178-4f9c-a5e6-4bf77e621384"/>
    <s v="MI1 Miami Data Center"/>
    <s v=""/>
    <x v="83"/>
    <x v="0"/>
    <x v="9"/>
    <x v="9"/>
    <n v="43000"/>
    <n v="43000"/>
    <n v="3.428100000000001"/>
    <x v="0"/>
    <s v="2026-07-31"/>
  </r>
  <r>
    <s v="85f79d25-6118-4db9-93d3-64727fa4a3eb"/>
    <s v="AI Data Center - VA3 Reston "/>
    <s v=""/>
    <x v="83"/>
    <x v="0"/>
    <x v="12"/>
    <x v="12"/>
    <n v="940000"/>
    <n v="940000"/>
    <n v="92.337000000000003"/>
    <x v="0"/>
    <s v="2026-07-31"/>
  </r>
  <r>
    <s v="535179be-e692-4044-8542-99a6ab5377e8"/>
    <s v="VA1 Reston Data Center"/>
    <s v=""/>
    <x v="83"/>
    <x v="0"/>
    <x v="12"/>
    <x v="12"/>
    <n v="201000"/>
    <n v="201000"/>
    <n v="15.623000000000006"/>
    <x v="0"/>
    <s v="2026-07-31"/>
  </r>
  <r>
    <s v="905649cc-9a97-4f19-be18-68bfc0bccc95"/>
    <s v="VA2 Reston Data Center"/>
    <s v=""/>
    <x v="83"/>
    <x v="0"/>
    <x v="12"/>
    <x v="12"/>
    <n v="188000"/>
    <n v="188000"/>
    <n v="15.114000000000003"/>
    <x v="0"/>
    <s v="2026-07-31"/>
  </r>
  <r>
    <s v="c181bb38-ce0e-40a7-a896-f1bf217fbdc6"/>
    <s v="DC2 Washington DC Data Center"/>
    <s v=""/>
    <x v="83"/>
    <x v="0"/>
    <x v="35"/>
    <x v="35"/>
    <n v="240000"/>
    <n v="24000"/>
    <n v="1.7636000000000009"/>
    <x v="0"/>
    <s v="2026-07-31"/>
  </r>
  <r>
    <s v="12f900c6-679f-421a-bd41-01c225570335"/>
    <s v="DC1 Washington DC Data Center"/>
    <s v=""/>
    <x v="83"/>
    <x v="0"/>
    <x v="35"/>
    <x v="35"/>
    <n v="24000"/>
    <n v="24000"/>
    <n v="1.7636000000000009"/>
    <x v="0"/>
    <s v="2026-07-31"/>
  </r>
  <r>
    <s v="ff18e7f4-e1cc-4f03-a560-39d7b2ddbe76"/>
    <s v="NY3 New York Data Center"/>
    <s v=""/>
    <x v="83"/>
    <x v="0"/>
    <x v="17"/>
    <x v="17"/>
    <n v="138000"/>
    <n v="138000"/>
    <n v="15"/>
    <x v="0"/>
    <s v="2026-07-31"/>
  </r>
  <r>
    <s v="e4ea5870-8cf8-491a-86d9-864a408b9274"/>
    <s v="NY2 New Jersey Secaucus Data Center"/>
    <s v=""/>
    <x v="83"/>
    <x v="0"/>
    <x v="17"/>
    <x v="17"/>
    <n v="236000"/>
    <n v="236000"/>
    <n v="26.536999999999999"/>
    <x v="0"/>
    <s v="2026-07-31"/>
  </r>
  <r>
    <s v="d570e004-7dc1-41ae-a07c-67fcd0fb4996"/>
    <s v="NY1 New York Data Center"/>
    <s v=""/>
    <x v="83"/>
    <x v="0"/>
    <x v="11"/>
    <x v="11"/>
    <m/>
    <m/>
    <m/>
    <x v="0"/>
    <s v="2026-07-31"/>
  </r>
  <r>
    <s v="8595671b-191f-4baa-be17-39ad35701793"/>
    <s v="BO1 Boston Data Center"/>
    <s v=""/>
    <x v="83"/>
    <x v="0"/>
    <x v="18"/>
    <x v="18"/>
    <n v="253000"/>
    <n v="253000"/>
    <n v="28.545000000000002"/>
    <x v="0"/>
    <s v="2026-07-31"/>
  </r>
  <r>
    <s v="fe1d42a3-639b-49be-b017-472d34d6860d"/>
    <s v="Lincoln Rackhouse El Plano Data Center"/>
    <s v=""/>
    <x v="84"/>
    <x v="0"/>
    <x v="16"/>
    <x v="16"/>
    <n v="185000"/>
    <n v="185000"/>
    <n v="13"/>
    <x v="13"/>
    <s v="2026-07-31"/>
  </r>
  <r>
    <s v="79e587b0-2add-11f0-b564-9b974056f874"/>
    <s v="C Spire Ridgeland"/>
    <s v=""/>
    <x v="85"/>
    <x v="0"/>
    <x v="40"/>
    <x v="40"/>
    <m/>
    <m/>
    <m/>
    <x v="6"/>
    <s v="2026-07-31"/>
  </r>
  <r>
    <s v="ef314ce0-2ab8-11f0-b564-9b974056f874"/>
    <s v="C Spire Hattiesburg"/>
    <s v=""/>
    <x v="85"/>
    <x v="0"/>
    <x v="40"/>
    <x v="40"/>
    <n v="11000"/>
    <n v="11000"/>
    <n v="1.2031499999999993"/>
    <x v="6"/>
    <s v="2026-07-31"/>
  </r>
  <r>
    <s v="096d5b6f-6164-4076-b5d7-d5eed8427b5a"/>
    <s v="Starkville"/>
    <s v=""/>
    <x v="85"/>
    <x v="0"/>
    <x v="40"/>
    <x v="40"/>
    <n v="23800"/>
    <n v="23800"/>
    <n v="1.5373999999999994"/>
    <x v="0"/>
    <s v="2026-07-31"/>
  </r>
  <r>
    <s v="13bff1a4-1fde-4a32-8402-602207ed9b50"/>
    <s v="Birmingham 2"/>
    <s v=""/>
    <x v="85"/>
    <x v="0"/>
    <x v="44"/>
    <x v="44"/>
    <n v="20700"/>
    <n v="20700"/>
    <n v="1.3468999999999987"/>
    <x v="0"/>
    <s v="2026-07-31"/>
  </r>
  <r>
    <s v="7540aebb-23d7-4fbd-bf71-3dec41ab6741"/>
    <s v="Birmingham 1"/>
    <s v=""/>
    <x v="85"/>
    <x v="0"/>
    <x v="44"/>
    <x v="44"/>
    <n v="31850"/>
    <n v="31850"/>
    <n v="2.218"/>
    <x v="0"/>
    <s v="2026-07-31"/>
  </r>
  <r>
    <s v="03eb67f6-1ecb-4a5f-b96d-cabd81eb5f82"/>
    <s v="PNW1 Quincy Data Center"/>
    <s v=""/>
    <x v="86"/>
    <x v="0"/>
    <x v="14"/>
    <x v="14"/>
    <n v="720000"/>
    <n v="720000"/>
    <n v="90"/>
    <x v="0"/>
    <s v="2026-07-31"/>
  </r>
  <r>
    <s v="d5ffc210-2f39-423e-bcef-acb0f4f4dc6f"/>
    <s v="PHX2 - Phoenix Data Center"/>
    <s v=""/>
    <x v="86"/>
    <x v="0"/>
    <x v="3"/>
    <x v="3"/>
    <n v="182944"/>
    <n v="182944"/>
    <n v="11.757"/>
    <x v="0"/>
    <s v="2026-07-31"/>
  </r>
  <r>
    <s v="988d5c8b-7d42-49e2-87b3-6e32062d168d"/>
    <s v="PHX8 - Phoenix Data Center"/>
    <s v=""/>
    <x v="86"/>
    <x v="0"/>
    <x v="3"/>
    <x v="3"/>
    <n v="197233"/>
    <n v="197233"/>
    <n v="18"/>
    <x v="0"/>
    <s v="2026-07-31"/>
  </r>
  <r>
    <s v="3d49c0bf-4f54-4af5-a488-e0665b11373c"/>
    <s v="PHX4 - Phoenix Data Center"/>
    <s v=""/>
    <x v="86"/>
    <x v="0"/>
    <x v="3"/>
    <x v="3"/>
    <n v="108641"/>
    <n v="108641"/>
    <n v="8.8965999999999994"/>
    <x v="0"/>
    <s v="2026-07-31"/>
  </r>
  <r>
    <s v="7c21ce11-274f-45cd-92aa-37466def8ea0"/>
    <s v="PHX6 - Phoenix Data Center"/>
    <s v=""/>
    <x v="86"/>
    <x v="0"/>
    <x v="3"/>
    <x v="3"/>
    <n v="108641"/>
    <n v="108641"/>
    <n v="8.8965999999999994"/>
    <x v="0"/>
    <s v="2026-07-31"/>
  </r>
  <r>
    <s v="9b773ceb-c577-4e56-90c1-fe41f3be8e6b"/>
    <s v="PHX7 - Phoenix Data Center"/>
    <s v=""/>
    <x v="86"/>
    <x v="0"/>
    <x v="3"/>
    <x v="3"/>
    <n v="200000"/>
    <n v="200000"/>
    <n v="15.632"/>
    <x v="0"/>
    <s v="2026-07-31"/>
  </r>
  <r>
    <s v="2f0d4f13-1841-49a9-ae8a-5954132c1e64"/>
    <s v="PHX1- Phoenix Data Center"/>
    <s v=""/>
    <x v="86"/>
    <x v="0"/>
    <x v="3"/>
    <x v="3"/>
    <n v="101470"/>
    <n v="101470"/>
    <n v="8.2370999999999999"/>
    <x v="0"/>
    <s v="2026-07-31"/>
  </r>
  <r>
    <s v="caa4fbea-f14b-475e-8a0c-7318b4cb6d5e"/>
    <s v="PHX5 - Phoenix Data Center"/>
    <s v=""/>
    <x v="86"/>
    <x v="0"/>
    <x v="3"/>
    <x v="3"/>
    <n v="105224"/>
    <n v="105224"/>
    <n v="8.8166999999999991"/>
    <x v="0"/>
    <s v="2026-07-31"/>
  </r>
  <r>
    <s v="707b8551-70cf-4666-bd2f-0b5c64f764f5"/>
    <s v="PHX3 - Phoenix Data Center"/>
    <s v=""/>
    <x v="86"/>
    <x v="0"/>
    <x v="3"/>
    <x v="3"/>
    <n v="200293"/>
    <n v="200293"/>
    <n v="13.677"/>
    <x v="0"/>
    <s v="2026-07-31"/>
  </r>
  <r>
    <s v="46c97c3c-4bfb-4201-90b2-469ea5b73af9"/>
    <s v="Texas Research Park, Data Center Building 1"/>
    <s v=""/>
    <x v="86"/>
    <x v="0"/>
    <x v="16"/>
    <x v="16"/>
    <n v="138000"/>
    <n v="138000"/>
    <n v="18"/>
    <x v="14"/>
    <s v="2026-07-31"/>
  </r>
  <r>
    <s v="6906c4a6-499c-47ab-ae2f-2f1f3bcae341"/>
    <s v="SAT5 San Antonio Data Center Building 2"/>
    <s v=""/>
    <x v="86"/>
    <x v="0"/>
    <x v="16"/>
    <x v="16"/>
    <n v="69700"/>
    <n v="175000"/>
    <n v="18"/>
    <x v="0"/>
    <s v="2026-07-31"/>
  </r>
  <r>
    <s v="4807eba5-d16a-4b7d-a6dd-12a91c97f5c3"/>
    <s v="SAT5 San Antonio Data Center Building 1"/>
    <s v=""/>
    <x v="86"/>
    <x v="0"/>
    <x v="16"/>
    <x v="16"/>
    <n v="108383"/>
    <n v="175000"/>
    <n v="18"/>
    <x v="0"/>
    <s v="2026-07-31"/>
  </r>
  <r>
    <s v="df1a0119-19f0-4594-a8ed-d11209254206"/>
    <s v="Texas Research Park, Data Center Building 2"/>
    <s v=""/>
    <x v="86"/>
    <x v="0"/>
    <x v="16"/>
    <x v="16"/>
    <n v="138000"/>
    <n v="138000"/>
    <n v="18"/>
    <x v="14"/>
    <s v="2026-07-31"/>
  </r>
  <r>
    <s v="6da5040b-c8fa-49eb-abde-dd8b00c6c9ae"/>
    <s v="SAT1 San Antonio Data Center"/>
    <s v=""/>
    <x v="86"/>
    <x v="0"/>
    <x v="16"/>
    <x v="16"/>
    <n v="110000"/>
    <n v="110000"/>
    <n v="9"/>
    <x v="0"/>
    <s v="2026-07-31"/>
  </r>
  <r>
    <s v="38f383ec-8c77-4dd9-b872-046a465da549"/>
    <s v="SAT2 San Antonio Data Center Building 1"/>
    <s v=""/>
    <x v="86"/>
    <x v="0"/>
    <x v="16"/>
    <x v="16"/>
    <n v="103500"/>
    <n v="196000"/>
    <n v="12"/>
    <x v="0"/>
    <s v="2026-07-31"/>
  </r>
  <r>
    <s v="945fba9a-fa60-44b8-a7b6-23c260bc035f"/>
    <s v="SAT2 San Antonio Data Center Building 3"/>
    <s v=""/>
    <x v="86"/>
    <x v="0"/>
    <x v="16"/>
    <x v="16"/>
    <n v="98000"/>
    <n v="184000"/>
    <n v="12"/>
    <x v="0"/>
    <s v="2026-07-31"/>
  </r>
  <r>
    <s v="e31eaab0-bb14-4fff-8dc9-07bf539af449"/>
    <s v="SAT2 San Antonio Data Center Building 2"/>
    <s v=""/>
    <x v="86"/>
    <x v="0"/>
    <x v="16"/>
    <x v="16"/>
    <n v="91800"/>
    <n v="97000"/>
    <n v="12"/>
    <x v="0"/>
    <s v="2026-07-31"/>
  </r>
  <r>
    <s v="310ce2fa-6338-4d7f-af6a-9da6c684189d"/>
    <s v="AUS3 Austin Data Center"/>
    <s v=""/>
    <x v="86"/>
    <x v="0"/>
    <x v="16"/>
    <x v="16"/>
    <n v="172000"/>
    <n v="172000"/>
    <n v="24"/>
    <x v="0"/>
    <s v="2026-07-31"/>
  </r>
  <r>
    <s v="e37c87b3-b2dd-4a2c-8bb9-40e6a5f9b3e5"/>
    <s v="AUS2 Austin Data Center"/>
    <s v=""/>
    <x v="86"/>
    <x v="0"/>
    <x v="16"/>
    <x v="16"/>
    <n v="70000"/>
    <n v="70000"/>
    <n v="9"/>
    <x v="0"/>
    <s v="2026-07-31"/>
  </r>
  <r>
    <s v="5ab0c128-9a16-4c2a-801b-76630e56e134"/>
    <s v="DFW2 Dallas Data Center"/>
    <s v=""/>
    <x v="86"/>
    <x v="0"/>
    <x v="16"/>
    <x v="16"/>
    <n v="200000"/>
    <n v="200000"/>
    <n v="26"/>
    <x v="0"/>
    <s v="2026-07-31"/>
  </r>
  <r>
    <s v="a2a90a6b-67a8-4d95-b09a-1e40ed07c900"/>
    <s v="DFW1 Dallas Carrollton Data Center"/>
    <s v=""/>
    <x v="86"/>
    <x v="0"/>
    <x v="16"/>
    <x v="16"/>
    <n v="670000"/>
    <n v="600000"/>
    <n v="90"/>
    <x v="0"/>
    <s v="2026-07-31"/>
  </r>
  <r>
    <s v="cc9c1860-900a-11f0-a541-55b1668eec42"/>
    <s v="DFW6 CyrusOne Richardson Data Center"/>
    <s v=""/>
    <x v="86"/>
    <x v="0"/>
    <x v="16"/>
    <x v="16"/>
    <n v="125000"/>
    <m/>
    <n v="25"/>
    <x v="16"/>
    <s v="2026-07-31"/>
  </r>
  <r>
    <s v="9818c3b5-367d-4cb6-bb12-b3552a61f880"/>
    <s v="DFW3 Dallas Data Center"/>
    <s v=""/>
    <x v="86"/>
    <x v="0"/>
    <x v="16"/>
    <x v="16"/>
    <n v="300000"/>
    <n v="300000"/>
    <n v="23"/>
    <x v="0"/>
    <s v="2026-07-31"/>
  </r>
  <r>
    <s v="46397d60-45a1-11f1-a161-2f7d9a73b69c"/>
    <s v="DFW4 CyrusOne"/>
    <s v=""/>
    <x v="86"/>
    <x v="0"/>
    <x v="16"/>
    <x v="16"/>
    <n v="107256"/>
    <n v="107256"/>
    <n v="32"/>
    <x v="5"/>
    <s v="2026-07-31"/>
  </r>
  <r>
    <s v="e83dcf01-ab4b-4f38-a168-4409a2e6bb2d"/>
    <s v="OCB1 Omaha-Council Bluffs IA"/>
    <s v=""/>
    <x v="86"/>
    <x v="0"/>
    <x v="4"/>
    <x v="4"/>
    <n v="216000"/>
    <n v="60000"/>
    <n v="18"/>
    <x v="0"/>
    <s v="2026-07-31"/>
  </r>
  <r>
    <s v="8c5eb1c4-35bd-452c-9ad7-338657086592"/>
    <s v="HOU3"/>
    <s v=""/>
    <x v="86"/>
    <x v="0"/>
    <x v="16"/>
    <x v="16"/>
    <m/>
    <n v="174000"/>
    <n v="43"/>
    <x v="16"/>
    <s v="2026-07-31"/>
  </r>
  <r>
    <s v="b80da493-94e0-42cd-b01f-0556cf091590"/>
    <s v="HOU4"/>
    <s v=""/>
    <x v="86"/>
    <x v="0"/>
    <x v="16"/>
    <x v="16"/>
    <m/>
    <n v="173000"/>
    <n v="48"/>
    <x v="16"/>
    <s v="2026-07-31"/>
  </r>
  <r>
    <s v="7bc58e79-d3bb-4943-bdb0-c0587fba5b27"/>
    <s v="CHI4 Chicago Aurora Data Center 1"/>
    <s v=""/>
    <x v="86"/>
    <x v="0"/>
    <x v="6"/>
    <x v="6"/>
    <n v="411175"/>
    <n v="411175"/>
    <n v="50"/>
    <x v="14"/>
    <s v="2026-07-31"/>
  </r>
  <r>
    <s v="89feec54-b9db-47aa-9683-b533c3fc4491"/>
    <s v="CHI3 Chicago Aurora Data Center"/>
    <s v=""/>
    <x v="86"/>
    <x v="0"/>
    <x v="6"/>
    <x v="6"/>
    <n v="159600"/>
    <n v="159600"/>
    <n v="10.130000000000003"/>
    <x v="0"/>
    <s v="2026-07-31"/>
  </r>
  <r>
    <s v="708c73ed-ab32-48de-b611-7258ac4fafea"/>
    <s v="CHI2 Chicago Aurora Data Center"/>
    <s v=""/>
    <x v="86"/>
    <x v="0"/>
    <x v="6"/>
    <x v="6"/>
    <n v="428000"/>
    <n v="428000"/>
    <n v="48"/>
    <x v="0"/>
    <s v="2026-07-31"/>
  </r>
  <r>
    <s v="ec455c5d-c59a-4f64-a650-fef3f1cbb391"/>
    <s v="CHI1 Chicago Aurora Data Center"/>
    <s v=""/>
    <x v="86"/>
    <x v="0"/>
    <x v="6"/>
    <x v="6"/>
    <m/>
    <m/>
    <m/>
    <x v="0"/>
    <s v="2026-07-31"/>
  </r>
  <r>
    <s v="b86b2a67-6045-457d-89d9-1b63a223526a"/>
    <s v="CHI5 Chicago Lombard Data Center"/>
    <s v=""/>
    <x v="86"/>
    <x v="0"/>
    <x v="6"/>
    <x v="6"/>
    <n v="60000"/>
    <n v="60000"/>
    <n v="1"/>
    <x v="0"/>
    <s v="2026-07-31"/>
  </r>
  <r>
    <s v="ba9dfc95-c615-4650-a8d0-f8dd32c8dfa8"/>
    <s v="CIN6 Florence Data Center"/>
    <s v=""/>
    <x v="86"/>
    <x v="0"/>
    <x v="20"/>
    <x v="20"/>
    <n v="143000"/>
    <n v="143000"/>
    <n v="4"/>
    <x v="0"/>
    <s v="2026-07-31"/>
  </r>
  <r>
    <s v="f793832d-dd10-4fa6-8c0e-f2dd7b6aa658"/>
    <s v="CIN4 Cincinnati Hamilton Data Center"/>
    <s v=""/>
    <x v="86"/>
    <x v="0"/>
    <x v="7"/>
    <x v="7"/>
    <n v="83000"/>
    <n v="83000"/>
    <n v="9"/>
    <x v="0"/>
    <s v="2026-07-31"/>
  </r>
  <r>
    <s v="ed73b9cd-c0f4-4be1-9481-1fb5135f34a1"/>
    <s v="CIN2 Cincinnati 7th Street Data Center"/>
    <s v=""/>
    <x v="86"/>
    <x v="0"/>
    <x v="7"/>
    <x v="7"/>
    <n v="400000"/>
    <n v="400000"/>
    <n v="12"/>
    <x v="0"/>
    <s v="2026-07-31"/>
  </r>
  <r>
    <s v="de82d11a-b004-43a9-9ae8-cf2565eb7870"/>
    <s v="CIN97 Cincinnati Blue Ash Data Center"/>
    <s v=""/>
    <x v="86"/>
    <x v="0"/>
    <x v="7"/>
    <x v="7"/>
    <n v="15000"/>
    <n v="15000"/>
    <n v="0.9"/>
    <x v="0"/>
    <s v="2026-07-31"/>
  </r>
  <r>
    <s v="814b7b5b-07fa-40af-90a4-2ebd95daee9f"/>
    <s v="CIN3 Cincinnati Mason Data Center"/>
    <s v=""/>
    <x v="86"/>
    <x v="0"/>
    <x v="7"/>
    <x v="7"/>
    <n v="80000"/>
    <n v="80000"/>
    <n v="1"/>
    <x v="0"/>
    <s v="2026-07-31"/>
  </r>
  <r>
    <s v="30117892-c0be-4fd7-b722-d1918837f81d"/>
    <s v="CIN5 Cincinnati North Cincinnati Data Center"/>
    <s v=""/>
    <x v="86"/>
    <x v="0"/>
    <x v="7"/>
    <x v="7"/>
    <n v="400000"/>
    <n v="228000"/>
    <n v="14"/>
    <x v="0"/>
    <s v="2026-07-31"/>
  </r>
  <r>
    <s v="01716cb5-2710-4404-87c5-a43c403414a4"/>
    <s v="DUR1 Raleigh-Durham Data Center"/>
    <s v=""/>
    <x v="86"/>
    <x v="0"/>
    <x v="10"/>
    <x v="10"/>
    <n v="420000"/>
    <n v="420000"/>
    <n v="50"/>
    <x v="0"/>
    <s v="2026-07-31"/>
  </r>
  <r>
    <s v="1ecda379-2420-494d-ab53-a1acbb8866b2"/>
    <s v="NVA9 Northern Virginia Data Center"/>
    <s v=""/>
    <x v="86"/>
    <x v="0"/>
    <x v="12"/>
    <x v="12"/>
    <n v="700000"/>
    <n v="700000"/>
    <n v="135"/>
    <x v="0"/>
    <s v="2026-07-31"/>
  </r>
  <r>
    <s v="13450f30-c524-40f4-81d9-c7cca6eb8b52"/>
    <s v="PowerHouse ABX-1"/>
    <s v=""/>
    <x v="86"/>
    <x v="0"/>
    <x v="12"/>
    <x v="12"/>
    <n v="265850"/>
    <n v="265850"/>
    <n v="60"/>
    <x v="10"/>
    <s v="2026-07-31"/>
  </r>
  <r>
    <s v="60863a26-1737-4d9f-b9e7-c46a1545cda5"/>
    <s v="NVA6 Northern Virginia Sterling Data Center"/>
    <s v=""/>
    <x v="86"/>
    <x v="0"/>
    <x v="12"/>
    <x v="12"/>
    <n v="180000"/>
    <n v="350000"/>
    <n v="38.126000000000005"/>
    <x v="13"/>
    <s v="2026-07-31"/>
  </r>
  <r>
    <s v="3a5be202-422b-43dc-83cc-349d56a23eb8"/>
    <s v="NVA7 Northern Virginia Sterling Data Center"/>
    <s v=""/>
    <x v="86"/>
    <x v="0"/>
    <x v="12"/>
    <x v="12"/>
    <n v="61262"/>
    <n v="177019"/>
    <n v="15.602000000000002"/>
    <x v="0"/>
    <s v="2026-07-31"/>
  </r>
  <r>
    <s v="f0249e59-5c02-4de7-acfd-15621e9fbc97"/>
    <s v="NVA5 Northern Virginia Sterling Data Center"/>
    <s v=""/>
    <x v="86"/>
    <x v="0"/>
    <x v="12"/>
    <x v="12"/>
    <n v="319500"/>
    <n v="650000"/>
    <n v="71.531999999999996"/>
    <x v="0"/>
    <s v="2026-07-31"/>
  </r>
  <r>
    <s v="698bdca1-57c9-4b6e-a1b4-62c8eb675b69"/>
    <s v="NVA4 Northern Virginia Sterling Data Center"/>
    <s v=""/>
    <x v="86"/>
    <x v="0"/>
    <x v="12"/>
    <x v="12"/>
    <n v="128715"/>
    <n v="128715"/>
    <n v="12"/>
    <x v="0"/>
    <s v="2026-07-31"/>
  </r>
  <r>
    <s v="56f4074c-49d0-4118-bd7d-86fe2498c2fb"/>
    <s v="NVA1, NVA2 &amp; NVA3 Northern Virginia Sterling Data Center"/>
    <s v=""/>
    <x v="86"/>
    <x v="0"/>
    <x v="12"/>
    <x v="12"/>
    <n v="420000"/>
    <n v="420000"/>
    <n v="48"/>
    <x v="0"/>
    <s v="2026-07-31"/>
  </r>
  <r>
    <s v="c59d2154-cf3b-4d97-80c7-9b6982076e00"/>
    <s v="NVA8 Northern Virginia Data Center"/>
    <s v=""/>
    <x v="86"/>
    <x v="0"/>
    <x v="12"/>
    <x v="12"/>
    <n v="154230"/>
    <n v="154230"/>
    <n v="24"/>
    <x v="0"/>
    <s v="2026-07-31"/>
  </r>
  <r>
    <s v="67cad608-06df-4465-b74f-8ff6984709ac"/>
    <s v="NYM1 Somerset Data Center"/>
    <s v=""/>
    <x v="86"/>
    <x v="0"/>
    <x v="17"/>
    <x v="17"/>
    <n v="430000"/>
    <n v="430000"/>
    <n v="30"/>
    <x v="0"/>
    <s v="2026-07-31"/>
  </r>
  <r>
    <s v="4251eab6-a99c-40c9-8fea-af43c5207012"/>
    <s v="NYM2 Totowa Data Center"/>
    <s v=""/>
    <x v="86"/>
    <x v="0"/>
    <x v="17"/>
    <x v="17"/>
    <n v="200000"/>
    <n v="200000"/>
    <n v="16"/>
    <x v="0"/>
    <s v="2026-07-31"/>
  </r>
  <r>
    <s v="40484140-63b7-4ae5-ad92-a5912c3f14d8"/>
    <s v="NYM7 Wappingers Falls Data Center"/>
    <s v=""/>
    <x v="86"/>
    <x v="0"/>
    <x v="11"/>
    <x v="11"/>
    <n v="100000"/>
    <n v="100000"/>
    <n v="10"/>
    <x v="0"/>
    <s v="2026-07-31"/>
  </r>
  <r>
    <s v="a98b332f-1337-4eea-9a52-f526ca5704d1"/>
    <s v="NYM10 Stamford Data Center"/>
    <s v=""/>
    <x v="86"/>
    <x v="0"/>
    <x v="21"/>
    <x v="21"/>
    <n v="57000"/>
    <n v="20000"/>
    <n v="4"/>
    <x v="0"/>
    <s v="2026-07-31"/>
  </r>
  <r>
    <s v="07c8732f-9758-4975-ae25-a8d5b82137b8"/>
    <s v="NYM5 Norwalk Data Center"/>
    <s v=""/>
    <x v="86"/>
    <x v="0"/>
    <x v="21"/>
    <x v="21"/>
    <n v="168000"/>
    <n v="168000"/>
    <n v="16"/>
    <x v="0"/>
    <s v="2026-07-31"/>
  </r>
  <r>
    <s v="b6b1c8a1-367a-40d7-8de0-50411f78a48c"/>
    <s v="Miami Data Center"/>
    <s v=""/>
    <x v="87"/>
    <x v="0"/>
    <x v="9"/>
    <x v="9"/>
    <m/>
    <m/>
    <m/>
    <x v="0"/>
    <s v="2026-07-31"/>
  </r>
  <r>
    <s v="d84a04e9-6401-44b4-ac10-6056aedb142f"/>
    <s v="Shreveport Data Center"/>
    <s v=""/>
    <x v="88"/>
    <x v="0"/>
    <x v="42"/>
    <x v="42"/>
    <n v="87000"/>
    <n v="87000"/>
    <n v="7.5832000000000006"/>
    <x v="0"/>
    <s v="2026-07-31"/>
  </r>
  <r>
    <s v="9aeb7a66-f3d8-44f8-b05f-ee517417d9ef"/>
    <s v="Baton Rouge Data Center 1"/>
    <s v=""/>
    <x v="88"/>
    <x v="0"/>
    <x v="42"/>
    <x v="42"/>
    <n v="86400"/>
    <n v="34000"/>
    <n v="2.6638999999999986"/>
    <x v="0"/>
    <s v="2026-07-31"/>
  </r>
  <r>
    <s v="acc72092-e065-4da1-8b42-1c82fe584795"/>
    <s v="Baton Rouge Data Center 2"/>
    <s v=""/>
    <x v="88"/>
    <x v="0"/>
    <x v="42"/>
    <x v="42"/>
    <n v="27400"/>
    <n v="27400"/>
    <n v="4"/>
    <x v="0"/>
    <s v="2026-07-31"/>
  </r>
  <r>
    <s v="9719a1cc-fad8-4db8-b50b-fe0935e33128"/>
    <s v="Columbus Data Center"/>
    <s v=""/>
    <x v="88"/>
    <x v="0"/>
    <x v="24"/>
    <x v="24"/>
    <n v="86400"/>
    <n v="86400"/>
    <n v="4"/>
    <x v="0"/>
    <s v="2026-07-31"/>
  </r>
  <r>
    <s v="b6b27198-52ef-4601-8675-751a1aff3b7e"/>
    <s v="Downtown Cincinnati Data Center"/>
    <s v=""/>
    <x v="88"/>
    <x v="0"/>
    <x v="7"/>
    <x v="7"/>
    <n v="14715"/>
    <n v="14715"/>
    <n v="1"/>
    <x v="0"/>
    <s v="2026-07-31"/>
  </r>
  <r>
    <s v="18acbe24-d843-439f-a47e-a63f20550447"/>
    <s v="Dublin Data Center"/>
    <s v=""/>
    <x v="88"/>
    <x v="0"/>
    <x v="7"/>
    <x v="7"/>
    <n v="40000"/>
    <n v="40000"/>
    <n v="2"/>
    <x v="0"/>
    <s v="2026-07-31"/>
  </r>
  <r>
    <s v="70f95a93-e9ab-486f-8a96-ff03b114b2f2"/>
    <s v="Asheville Data Center"/>
    <s v=""/>
    <x v="88"/>
    <x v="0"/>
    <x v="10"/>
    <x v="10"/>
    <n v="23000"/>
    <n v="11200"/>
    <n v="2"/>
    <x v="0"/>
    <s v="2026-07-31"/>
  </r>
  <r>
    <s v="be1427c0-b4aa-40b6-8618-19c7a7e5adae"/>
    <s v="Greenville Data Center"/>
    <s v=""/>
    <x v="88"/>
    <x v="0"/>
    <x v="43"/>
    <x v="43"/>
    <n v="113800"/>
    <n v="113800"/>
    <n v="12.5"/>
    <x v="0"/>
    <s v="2026-07-31"/>
  </r>
  <r>
    <s v="788ba011-1a4c-4906-b57a-3c2ad150033d"/>
    <s v="Spartanburg Data Center"/>
    <s v=""/>
    <x v="88"/>
    <x v="0"/>
    <x v="43"/>
    <x v="43"/>
    <n v="21400"/>
    <n v="21400"/>
    <n v="1"/>
    <x v="0"/>
    <s v="2026-07-31"/>
  </r>
  <r>
    <s v="d3bad32f-9c35-41d3-aec3-23c8d0d92a40"/>
    <s v="Columbia Data Center"/>
    <s v=""/>
    <x v="88"/>
    <x v="0"/>
    <x v="43"/>
    <x v="43"/>
    <n v="15000"/>
    <n v="15000"/>
    <n v="1"/>
    <x v="0"/>
    <s v="2026-07-31"/>
  </r>
  <r>
    <s v="dafe3189-5f06-4698-8ae3-32e1344734d7"/>
    <s v="North Charleston Data Center"/>
    <s v=""/>
    <x v="88"/>
    <x v="0"/>
    <x v="43"/>
    <x v="43"/>
    <n v="15000"/>
    <n v="15000"/>
    <n v="0.8"/>
    <x v="0"/>
    <s v="2026-07-31"/>
  </r>
  <r>
    <s v="bf7c33cc-cba9-48b9-b62c-223524fd47d5"/>
    <s v="Reading Data Center"/>
    <s v=""/>
    <x v="89"/>
    <x v="0"/>
    <x v="13"/>
    <x v="13"/>
    <n v="300000"/>
    <n v="300000"/>
    <n v="29.233999999999988"/>
    <x v="0"/>
    <s v="2026-07-31"/>
  </r>
  <r>
    <s v="b23fc897-3816-4c7b-8b57-e178f9682edd"/>
    <s v="New Castle Delaware Data Center"/>
    <s v=""/>
    <x v="89"/>
    <x v="0"/>
    <x v="45"/>
    <x v="45"/>
    <m/>
    <n v="60000"/>
    <n v="8"/>
    <x v="0"/>
    <s v="2026-07-31"/>
  </r>
  <r>
    <s v="ef081357-5268-40fd-9564-11fe64d24793"/>
    <s v="Wilmington Data Center"/>
    <s v=""/>
    <x v="89"/>
    <x v="0"/>
    <x v="45"/>
    <x v="45"/>
    <m/>
    <m/>
    <m/>
    <x v="0"/>
    <s v="2026-07-31"/>
  </r>
  <r>
    <s v="31d888d2-f205-438f-9f17-7395eec2554b"/>
    <s v="King of Prussia Data Center"/>
    <s v=""/>
    <x v="89"/>
    <x v="0"/>
    <x v="13"/>
    <x v="13"/>
    <n v="22000"/>
    <n v="22000"/>
    <n v="1.1374999999999993"/>
    <x v="0"/>
    <s v="2026-07-31"/>
  </r>
  <r>
    <s v="22810159-c0b9-408c-a78f-a9d3270160f9"/>
    <s v="411 Swedeland Road Data Center"/>
    <s v=""/>
    <x v="89"/>
    <x v="0"/>
    <x v="13"/>
    <x v="13"/>
    <n v="31000"/>
    <n v="31000"/>
    <n v="2.7607000000000017"/>
    <x v="0"/>
    <s v="2026-07-31"/>
  </r>
  <r>
    <s v="f79484f6-c88f-495d-b433-c2e7a4c3fc07"/>
    <s v="SEA2 SeaTAC Data Center"/>
    <s v=""/>
    <x v="90"/>
    <x v="0"/>
    <x v="14"/>
    <x v="14"/>
    <n v="25200"/>
    <n v="25200"/>
    <n v="3"/>
    <x v="0"/>
    <s v="2026-07-31"/>
  </r>
  <r>
    <s v="f859a2a9-a4e4-48f4-8dbf-8ff231bd77ed"/>
    <s v="SFO1 Silicon Valley Data Center"/>
    <s v=""/>
    <x v="90"/>
    <x v="0"/>
    <x v="25"/>
    <x v="25"/>
    <n v="26935"/>
    <n v="16680"/>
    <n v="3"/>
    <x v="0"/>
    <s v="2026-07-31"/>
  </r>
  <r>
    <s v="4e8bd262-ca76-4eb4-a26c-9546d8f42ca5"/>
    <s v="LAX1 Los Angeles One Wilshire Data Center"/>
    <s v=""/>
    <x v="90"/>
    <x v="0"/>
    <x v="25"/>
    <x v="25"/>
    <n v="18480"/>
    <n v="18480"/>
    <n v="2"/>
    <x v="0"/>
    <s v="2026-07-31"/>
  </r>
  <r>
    <s v="6a28b1e5-f717-4f24-9f72-39e02818af09"/>
    <s v="SNA2 Irvine Data Center"/>
    <s v=""/>
    <x v="90"/>
    <x v="0"/>
    <x v="25"/>
    <x v="25"/>
    <m/>
    <n v="53150"/>
    <n v="8"/>
    <x v="0"/>
    <s v="2026-07-31"/>
  </r>
  <r>
    <s v="a7c19f24-45dd-4df9-a725-8027af181380"/>
    <s v="SNA1 Irvine Data Center"/>
    <s v=""/>
    <x v="90"/>
    <x v="0"/>
    <x v="25"/>
    <x v="25"/>
    <n v="52800"/>
    <n v="36720"/>
    <n v="2.64"/>
    <x v="0"/>
    <s v="2026-07-31"/>
  </r>
  <r>
    <s v="fc7d98b9-090b-486d-8350-b1848a1552f8"/>
    <s v="SAN1 San Diego World Trade Data Center"/>
    <s v=""/>
    <x v="90"/>
    <x v="0"/>
    <x v="25"/>
    <x v="25"/>
    <n v="55140"/>
    <n v="55140"/>
    <n v="3.2"/>
    <x v="0"/>
    <s v="2026-07-31"/>
  </r>
  <r>
    <s v="86da34c1-c6ad-4811-92d5-6580064ad4a2"/>
    <s v="LAS1 Las Vegas Data Center"/>
    <s v=""/>
    <x v="90"/>
    <x v="0"/>
    <x v="1"/>
    <x v="1"/>
    <n v="57364"/>
    <n v="57364"/>
    <n v="3.55"/>
    <x v="0"/>
    <s v="2026-07-31"/>
  </r>
  <r>
    <s v="0837cf2a-556e-4071-b74a-8881e29d396e"/>
    <s v="PHX1 Downtown Phoenix Data Center"/>
    <s v=""/>
    <x v="90"/>
    <x v="0"/>
    <x v="3"/>
    <x v="3"/>
    <n v="16200"/>
    <n v="16200"/>
    <n v="0.78"/>
    <x v="0"/>
    <s v="2026-07-31"/>
  </r>
  <r>
    <s v="609e7572-4d6c-4353-a49b-e24c4ff63690"/>
    <s v="SLC6 Granite Point Data Center"/>
    <s v=""/>
    <x v="90"/>
    <x v="0"/>
    <x v="38"/>
    <x v="38"/>
    <m/>
    <n v="88250"/>
    <n v="22"/>
    <x v="0"/>
    <s v="2026-07-31"/>
  </r>
  <r>
    <s v="cdc9b2d5-9650-467b-84db-23f09e8cb70a"/>
    <s v="SLC3 Granite Point Data Center"/>
    <s v=""/>
    <x v="90"/>
    <x v="0"/>
    <x v="38"/>
    <x v="38"/>
    <n v="85000"/>
    <n v="55780"/>
    <n v="7"/>
    <x v="0"/>
    <s v="2026-07-31"/>
  </r>
  <r>
    <s v="bddaaab7-dd52-4382-970e-8c5bbf687f6d"/>
    <s v="SLC4 Granite Point Data Center"/>
    <s v=""/>
    <x v="90"/>
    <x v="0"/>
    <x v="38"/>
    <x v="38"/>
    <m/>
    <n v="20740"/>
    <n v="3.67"/>
    <x v="0"/>
    <s v="2026-07-31"/>
  </r>
  <r>
    <s v="d04c3f6c-b758-4480-8a1d-fe72403970a3"/>
    <s v="SLC2 Granite Point Data Center"/>
    <s v=""/>
    <x v="90"/>
    <x v="0"/>
    <x v="38"/>
    <x v="38"/>
    <n v="70000"/>
    <n v="43820"/>
    <n v="3.25"/>
    <x v="0"/>
    <s v="2026-07-31"/>
  </r>
  <r>
    <s v="b32c95c7-9fc2-49da-a751-9984916ffc8d"/>
    <s v="SLC5 Granite Point Data Center"/>
    <s v=""/>
    <x v="90"/>
    <x v="0"/>
    <x v="38"/>
    <x v="38"/>
    <n v="50000"/>
    <n v="49180"/>
    <n v="10"/>
    <x v="0"/>
    <s v="2026-07-31"/>
  </r>
  <r>
    <s v="9ab8cab0-d4f6-4fe5-affc-de348935f876"/>
    <s v="SLC1 Downtown Salt Lake City Data Center"/>
    <s v=""/>
    <x v="90"/>
    <x v="0"/>
    <x v="38"/>
    <x v="38"/>
    <n v="16000"/>
    <n v="10610"/>
    <n v="0.5"/>
    <x v="0"/>
    <s v="2026-07-31"/>
  </r>
  <r>
    <s v="eb972df5-e42f-41e4-a478-8181c8545c37"/>
    <s v="DEN4 Westminster Data Center"/>
    <s v=""/>
    <x v="90"/>
    <x v="0"/>
    <x v="28"/>
    <x v="28"/>
    <n v="29500"/>
    <n v="9890"/>
    <n v="0.5"/>
    <x v="0"/>
    <s v="2026-07-31"/>
  </r>
  <r>
    <s v="2dde1bb6-4c91-44bf-a8ef-87fa9eccc33d"/>
    <s v="DEN3 Downtown Denver Data Center"/>
    <s v=""/>
    <x v="90"/>
    <x v="0"/>
    <x v="28"/>
    <x v="28"/>
    <n v="22000"/>
    <n v="9740"/>
    <n v="2"/>
    <x v="0"/>
    <s v="2026-07-31"/>
  </r>
  <r>
    <s v="727bd02d-1f02-4ebb-baa7-8de48bb22b64"/>
    <s v="DEN1 Englewood Data Center"/>
    <s v=""/>
    <x v="90"/>
    <x v="0"/>
    <x v="28"/>
    <x v="28"/>
    <n v="53200"/>
    <n v="19390"/>
    <n v="2"/>
    <x v="0"/>
    <s v="2026-07-31"/>
  </r>
  <r>
    <s v="f1d7d3a7-037c-45ea-afb4-0e5d57138513"/>
    <s v="DEN2 Centennial Data Center"/>
    <s v=""/>
    <x v="90"/>
    <x v="0"/>
    <x v="28"/>
    <x v="28"/>
    <n v="81900"/>
    <n v="31510"/>
    <n v="4"/>
    <x v="0"/>
    <s v="2026-07-31"/>
  </r>
  <r>
    <s v="e6467ffb-c1c3-47ed-a904-518f1f352f1d"/>
    <s v="DEN5 Centennial II Data Center"/>
    <s v=""/>
    <x v="90"/>
    <x v="0"/>
    <x v="28"/>
    <x v="28"/>
    <n v="107600"/>
    <n v="56000"/>
    <n v="16"/>
    <x v="0"/>
    <s v="2026-07-31"/>
  </r>
  <r>
    <s v="d22123b6-02ce-4e6a-a6db-72eae86bf419"/>
    <s v="AUS1 - Austin Data Center"/>
    <s v=""/>
    <x v="90"/>
    <x v="0"/>
    <x v="16"/>
    <x v="16"/>
    <n v="11000"/>
    <n v="7870"/>
    <n v="0.40500000000000003"/>
    <x v="0"/>
    <s v="2026-07-31"/>
  </r>
  <r>
    <s v="afa091d4-7f19-4569-a102-a97dee39e56b"/>
    <s v="ACT1 - Waco Data Center"/>
    <s v=""/>
    <x v="90"/>
    <x v="0"/>
    <x v="16"/>
    <x v="16"/>
    <n v="34000"/>
    <n v="14210"/>
    <n v="0.8"/>
    <x v="0"/>
    <s v="2026-07-31"/>
  </r>
  <r>
    <s v="ce88c108-977d-49b7-815a-45e7bd300017"/>
    <s v="DFW4 - Dallas Empire Central Data Center"/>
    <s v=""/>
    <x v="90"/>
    <x v="0"/>
    <x v="16"/>
    <x v="16"/>
    <n v="65000"/>
    <n v="35900"/>
    <n v="4"/>
    <x v="0"/>
    <s v="2026-07-31"/>
  </r>
  <r>
    <s v="980ed499-688d-435f-869c-ac7adac95f28"/>
    <s v="DFW6 - Dallas Love Field Data Center"/>
    <s v=""/>
    <x v="90"/>
    <x v="0"/>
    <x v="16"/>
    <x v="16"/>
    <n v="23000"/>
    <n v="12560"/>
    <n v="0.67500000000000004"/>
    <x v="0"/>
    <s v="2026-07-31"/>
  </r>
  <r>
    <s v="70931b02-c487-4085-91d5-f45789a75dfa"/>
    <s v="DFW3 - Plano Data Center"/>
    <s v=""/>
    <x v="90"/>
    <x v="0"/>
    <x v="16"/>
    <x v="16"/>
    <m/>
    <n v="72230"/>
    <n v="13"/>
    <x v="0"/>
    <s v="2026-07-31"/>
  </r>
  <r>
    <s v="357069f2-1458-4dba-a67f-77ac24a14fbe"/>
    <s v="DFW1 - Downtown Dallas Data Center"/>
    <s v=""/>
    <x v="90"/>
    <x v="0"/>
    <x v="16"/>
    <x v="16"/>
    <m/>
    <n v="107040"/>
    <n v="7"/>
    <x v="0"/>
    <s v="2026-07-31"/>
  </r>
  <r>
    <s v="5b76cb0f-949a-4950-ad4f-93969427bdaf"/>
    <s v="DFW7 - Dallas LBJ Data Center"/>
    <s v=""/>
    <x v="90"/>
    <x v="0"/>
    <x v="16"/>
    <x v="16"/>
    <n v="34000"/>
    <n v="16070"/>
    <n v="0.94"/>
    <x v="0"/>
    <s v="2026-07-31"/>
  </r>
  <r>
    <s v="d55b8efc-74d3-45fb-9cfd-a754d9b1843d"/>
    <s v="DFW2 - North Dallas Data Center"/>
    <s v=""/>
    <x v="90"/>
    <x v="0"/>
    <x v="16"/>
    <x v="16"/>
    <n v="68000"/>
    <n v="41310"/>
    <n v="5.7"/>
    <x v="0"/>
    <s v="2026-07-31"/>
  </r>
  <r>
    <s v="69ddcdda-8fcd-45a9-a6af-caca12226128"/>
    <s v="HOU3 -Westway Park III Data Center"/>
    <s v=""/>
    <x v="90"/>
    <x v="0"/>
    <x v="16"/>
    <x v="16"/>
    <n v="162000"/>
    <n v="41860"/>
    <n v="4.5"/>
    <x v="0"/>
    <s v="2026-07-31"/>
  </r>
  <r>
    <s v="34cdf616-d186-4596-b6c4-90ac6339004f"/>
    <s v="HOU2 - Westway Park II Data Center"/>
    <s v=""/>
    <x v="90"/>
    <x v="0"/>
    <x v="16"/>
    <x v="16"/>
    <n v="160000"/>
    <n v="79520"/>
    <n v="9"/>
    <x v="0"/>
    <s v="2026-07-31"/>
  </r>
  <r>
    <s v="ed9e3e77-d6cf-43a1-82ea-50ca6cb3dd22"/>
    <s v="HOU1 - Westway Park I Data Center"/>
    <s v=""/>
    <x v="90"/>
    <x v="0"/>
    <x v="16"/>
    <x v="16"/>
    <n v="162000"/>
    <n v="110190"/>
    <n v="23"/>
    <x v="0"/>
    <s v="2026-07-31"/>
  </r>
  <r>
    <s v="f9993610-f08f-42bd-a744-2246b2cde3dd"/>
    <s v="HOU5 -Houston Galleria Data Center"/>
    <s v=""/>
    <x v="90"/>
    <x v="0"/>
    <x v="16"/>
    <x v="16"/>
    <n v="112000"/>
    <n v="64400"/>
    <n v="5.25"/>
    <x v="0"/>
    <s v="2026-07-31"/>
  </r>
  <r>
    <s v="cc6b6dce-ecb8-426a-ac34-cd6f7f4c91a3"/>
    <s v="MCI3 South Lake Campus Data Center"/>
    <s v=""/>
    <x v="90"/>
    <x v="0"/>
    <x v="31"/>
    <x v="31"/>
    <n v="66920"/>
    <n v="66920"/>
    <n v="14"/>
    <x v="0"/>
    <s v="2026-07-31"/>
  </r>
  <r>
    <s v="9de59dc9-ecf6-4eee-837b-d97d741d3cc6"/>
    <s v="MCI2 Pine Ridge Data Center"/>
    <s v=""/>
    <x v="90"/>
    <x v="0"/>
    <x v="31"/>
    <x v="31"/>
    <n v="31000"/>
    <n v="11510"/>
    <n v="2"/>
    <x v="0"/>
    <s v="2026-07-31"/>
  </r>
  <r>
    <s v="3e6c6e4f-e652-417d-84aa-f97f0f35b245"/>
    <s v="MSP3 Brooklyn Park Data Center"/>
    <s v=""/>
    <x v="90"/>
    <x v="0"/>
    <x v="23"/>
    <x v="23"/>
    <n v="86000"/>
    <n v="82231"/>
    <n v="9"/>
    <x v="0"/>
    <s v="2026-07-31"/>
  </r>
  <r>
    <s v="7cacecfb-13b2-4390-bbc1-7607d2610d9c"/>
    <s v="MSP1 West Twin Cities Data Center"/>
    <s v=""/>
    <x v="90"/>
    <x v="0"/>
    <x v="23"/>
    <x v="23"/>
    <n v="26240"/>
    <n v="26240"/>
    <n v="1"/>
    <x v="0"/>
    <s v="2026-07-31"/>
  </r>
  <r>
    <s v="b25a04e8-f108-45cf-bee0-cd50fc277efe"/>
    <s v="MSP4 Downtown Minneapolis Data Center"/>
    <s v=""/>
    <x v="90"/>
    <x v="0"/>
    <x v="23"/>
    <x v="23"/>
    <m/>
    <n v="8170"/>
    <n v="0.77900000000000003"/>
    <x v="0"/>
    <s v="2026-07-31"/>
  </r>
  <r>
    <s v="09c60f0f-3690-4957-b85e-6ba71c83b30d"/>
    <s v="MSP2 East Twin Cities Data Center"/>
    <s v=""/>
    <x v="90"/>
    <x v="0"/>
    <x v="23"/>
    <x v="23"/>
    <n v="90000"/>
    <n v="48860"/>
    <n v="5"/>
    <x v="0"/>
    <s v="2026-07-31"/>
  </r>
  <r>
    <s v="7b58f3e1-2fee-4284-a6c3-4627e4f373db"/>
    <s v="MEM1 - Memphis Data Center"/>
    <s v=""/>
    <x v="90"/>
    <x v="0"/>
    <x v="19"/>
    <x v="19"/>
    <n v="20000"/>
    <n v="7090"/>
    <n v="0.5"/>
    <x v="0"/>
    <s v="2026-07-31"/>
  </r>
  <r>
    <s v="806a788e-3ebd-45a7-bd75-7aa6efd8d078"/>
    <s v="ORD3 Mount Prospect Data Center"/>
    <s v=""/>
    <x v="90"/>
    <x v="0"/>
    <x v="6"/>
    <x v="6"/>
    <n v="81600"/>
    <n v="28950"/>
    <n v="2.7"/>
    <x v="0"/>
    <s v="2026-07-31"/>
  </r>
  <r>
    <s v="8e08a64b-8157-4440-b00c-483346886fd5"/>
    <s v="ORD4 Chicago Tri-State Data Center"/>
    <s v=""/>
    <x v="90"/>
    <x v="0"/>
    <x v="6"/>
    <x v="6"/>
    <n v="147000"/>
    <n v="77510"/>
    <n v="8.75"/>
    <x v="0"/>
    <s v="2026-07-31"/>
  </r>
  <r>
    <s v="d40f07cc-992e-4638-9846-5ccd3ee46cc2"/>
    <s v="ORD2 Downtown Chicago Metro Data Center"/>
    <s v=""/>
    <x v="90"/>
    <x v="0"/>
    <x v="6"/>
    <x v="6"/>
    <n v="14500"/>
    <n v="11470"/>
    <n v="2"/>
    <x v="0"/>
    <s v="2026-07-31"/>
  </r>
  <r>
    <s v="e30bea90-dd7b-4de7-aeb8-fad876c713de"/>
    <s v="ORD1 Downtown Chicago Loop Data Center"/>
    <s v=""/>
    <x v="90"/>
    <x v="0"/>
    <x v="6"/>
    <x v="6"/>
    <n v="15000"/>
    <n v="10130"/>
    <n v="1"/>
    <x v="0"/>
    <s v="2026-07-31"/>
  </r>
  <r>
    <s v="08c04526-4b96-48e4-b274-0b6c32d8a610"/>
    <s v="IND1 Downtown Indianapolis Data Center"/>
    <s v=""/>
    <x v="90"/>
    <x v="0"/>
    <x v="24"/>
    <x v="24"/>
    <n v="54000"/>
    <n v="16950"/>
    <n v="2.1"/>
    <x v="0"/>
    <s v="2026-07-31"/>
  </r>
  <r>
    <s v="731025ce-11e3-426e-bc76-e12b3a035de6"/>
    <s v="IND2 Downtown Indianapolis Data Center"/>
    <s v=""/>
    <x v="90"/>
    <x v="0"/>
    <x v="24"/>
    <x v="24"/>
    <n v="46000"/>
    <n v="31080"/>
    <n v="3.75"/>
    <x v="0"/>
    <s v="2026-07-31"/>
  </r>
  <r>
    <s v="690b8e8b-8b5d-479a-a2c8-3aa8171d815c"/>
    <s v="ATL4 - Lithia Springs Data Center"/>
    <s v=""/>
    <x v="90"/>
    <x v="0"/>
    <x v="8"/>
    <x v="8"/>
    <n v="166300"/>
    <n v="212710"/>
    <n v="40"/>
    <x v="0"/>
    <s v="2026-07-31"/>
  </r>
  <r>
    <s v="71bb691a-fda5-4618-ad2d-5558f62f4a07"/>
    <s v="ATL3 - Atlanta West End Data Center"/>
    <s v=""/>
    <x v="90"/>
    <x v="0"/>
    <x v="8"/>
    <x v="8"/>
    <n v="75000"/>
    <n v="47490"/>
    <n v="6"/>
    <x v="0"/>
    <s v="2026-07-31"/>
  </r>
  <r>
    <s v="12cc6ad7-6e09-4cf8-8833-1177375eb788"/>
    <s v="ATL2 - Atlanta West End Data Center"/>
    <s v=""/>
    <x v="90"/>
    <x v="0"/>
    <x v="8"/>
    <x v="8"/>
    <n v="75000"/>
    <n v="52610"/>
    <n v="4"/>
    <x v="0"/>
    <s v="2026-07-31"/>
  </r>
  <r>
    <s v="87a14c1d-8c4f-4e92-9506-38904a85afbf"/>
    <s v="ATL1 - Midtown Atlanta Data Center"/>
    <s v=""/>
    <x v="90"/>
    <x v="0"/>
    <x v="8"/>
    <x v="8"/>
    <n v="700000"/>
    <n v="38260"/>
    <n v="5.4"/>
    <x v="0"/>
    <s v="2026-07-31"/>
  </r>
  <r>
    <s v="fe7390f9-0549-44d0-a610-8c17d2be48c7"/>
    <s v="CLE1 - Downtown Cleveland Data Center"/>
    <s v=""/>
    <x v="90"/>
    <x v="0"/>
    <x v="7"/>
    <x v="7"/>
    <m/>
    <n v="7440"/>
    <n v="0.4"/>
    <x v="0"/>
    <s v="2026-07-31"/>
  </r>
  <r>
    <s v="e0a397eb-943d-48ce-a656-ae8068e12934"/>
    <s v="PIT2 - Summit Park Data Center"/>
    <s v=""/>
    <x v="90"/>
    <x v="0"/>
    <x v="13"/>
    <x v="13"/>
    <n v="115000"/>
    <n v="47100"/>
    <n v="5"/>
    <x v="0"/>
    <s v="2026-07-31"/>
  </r>
  <r>
    <s v="e76a01fa-017a-483e-9759-63e3f5f9aaf8"/>
    <s v="PIT1 - Downtown Pittsburgh Data Center"/>
    <s v=""/>
    <x v="90"/>
    <x v="0"/>
    <x v="13"/>
    <x v="13"/>
    <m/>
    <n v="30760"/>
    <n v="1"/>
    <x v="0"/>
    <s v="2026-07-31"/>
  </r>
  <r>
    <s v="1f051b1e-943a-4f1a-9ea9-5f1e06e8a975"/>
    <s v="IAD4 - Ashburn Campus Data Center"/>
    <s v=""/>
    <x v="90"/>
    <x v="0"/>
    <x v="12"/>
    <x v="12"/>
    <n v="70000"/>
    <n v="70000"/>
    <n v="20"/>
    <x v="14"/>
    <s v="2026-07-31"/>
  </r>
  <r>
    <s v="ec9f4d23-6952-48a6-849b-366cae9f236d"/>
    <s v="IAD3 - Ashburn Campus Data Center"/>
    <s v=""/>
    <x v="90"/>
    <x v="0"/>
    <x v="12"/>
    <x v="12"/>
    <n v="218920"/>
    <n v="200000"/>
    <n v="40"/>
    <x v="0"/>
    <s v="2026-07-31"/>
  </r>
  <r>
    <s v="11f8239b-279a-4fea-a72c-53a89abdd80d"/>
    <s v="IAD1 - Ashburn Data Center"/>
    <s v=""/>
    <x v="90"/>
    <x v="0"/>
    <x v="12"/>
    <x v="12"/>
    <n v="142000"/>
    <n v="85330"/>
    <n v="9.9"/>
    <x v="0"/>
    <s v="2026-07-31"/>
  </r>
  <r>
    <s v="0d00e704-3fe6-4724-9e0d-e01ebe2d70bc"/>
    <s v="IAD2 - McLean Data Center"/>
    <s v=""/>
    <x v="90"/>
    <x v="0"/>
    <x v="12"/>
    <x v="12"/>
    <n v="40690"/>
    <n v="40690"/>
    <n v="3"/>
    <x v="0"/>
    <s v="2026-07-31"/>
  </r>
  <r>
    <s v="be9c95da-5eb0-4bc7-9335-75f15e09ab37"/>
    <s v="BWI1 - Baltimore Data Center"/>
    <s v=""/>
    <x v="90"/>
    <x v="0"/>
    <x v="27"/>
    <x v="27"/>
    <m/>
    <n v="4080"/>
    <n v="0.6"/>
    <x v="0"/>
    <s v="2026-07-31"/>
  </r>
  <r>
    <s v="de44d811-91e2-465f-9370-e9c0c82cff1d"/>
    <s v="EWR2 - Piscataway Data Center"/>
    <s v=""/>
    <x v="90"/>
    <x v="0"/>
    <x v="17"/>
    <x v="17"/>
    <n v="47956"/>
    <n v="22590"/>
    <n v="3"/>
    <x v="0"/>
    <s v="2026-07-31"/>
  </r>
  <r>
    <s v="2de5235a-1844-44b0-af7c-faa4345cb0b1"/>
    <s v="EWR1 - Downtown Newark Data Center"/>
    <s v=""/>
    <x v="90"/>
    <x v="0"/>
    <x v="17"/>
    <x v="17"/>
    <n v="55270"/>
    <n v="34360"/>
    <n v="0.82"/>
    <x v="0"/>
    <s v="2026-07-31"/>
  </r>
  <r>
    <s v="f567e1c4-d0b6-49a6-bd6f-6a170e0aa5e3"/>
    <s v="LGA3 - Orangeburg Data Center"/>
    <s v=""/>
    <x v="90"/>
    <x v="0"/>
    <x v="11"/>
    <x v="11"/>
    <n v="200000"/>
    <n v="110000"/>
    <n v="30"/>
    <x v="0"/>
    <s v="2026-07-31"/>
  </r>
  <r>
    <s v="dff386c5-ede2-42c0-a202-62ccf582fbd5"/>
    <s v="BOS1 - Boston Data Center"/>
    <s v=""/>
    <x v="90"/>
    <x v="0"/>
    <x v="18"/>
    <x v="18"/>
    <n v="8994"/>
    <n v="7760"/>
    <n v="0.5"/>
    <x v="0"/>
    <s v="2026-07-31"/>
  </r>
  <r>
    <s v="902d24e4-7b2f-48e7-b392-c00e1e8f78f0"/>
    <s v="Aurora/Chicago Data Center"/>
    <s v=""/>
    <x v="91"/>
    <x v="0"/>
    <x v="6"/>
    <x v="6"/>
    <n v="70000"/>
    <n v="34000"/>
    <n v="10"/>
    <x v="0"/>
    <s v="2026-07-31"/>
  </r>
  <r>
    <s v="85ccf5e9-f77f-4d8d-931e-a1c832b07bdf"/>
    <s v="Silver Spring/Washington, D.C. Data Center"/>
    <s v=""/>
    <x v="91"/>
    <x v="0"/>
    <x v="27"/>
    <x v="27"/>
    <n v="214000"/>
    <n v="90000"/>
    <n v="10"/>
    <x v="0"/>
    <s v="2026-07-31"/>
  </r>
  <r>
    <s v="63a22eda-6030-4710-967a-7e6c55c0f775"/>
    <s v="San Francisco"/>
    <s v=""/>
    <x v="92"/>
    <x v="0"/>
    <x v="25"/>
    <x v="25"/>
    <m/>
    <n v="20000"/>
    <n v="4"/>
    <x v="0"/>
    <s v="2026-07-31"/>
  </r>
  <r>
    <s v="1afdb481-4bc6-4638-8d10-4ef4df130d62"/>
    <s v="Denver"/>
    <s v=""/>
    <x v="92"/>
    <x v="0"/>
    <x v="28"/>
    <x v="28"/>
    <n v="22000"/>
    <n v="22000"/>
    <n v="2"/>
    <x v="0"/>
    <s v="2026-07-31"/>
  </r>
  <r>
    <s v="668865e6-79ee-4448-a486-ed17af30be50"/>
    <s v="Louisville"/>
    <s v=""/>
    <x v="92"/>
    <x v="0"/>
    <x v="20"/>
    <x v="20"/>
    <n v="8130"/>
    <n v="8130"/>
    <n v="2"/>
    <x v="0"/>
    <s v="2026-07-31"/>
  </r>
  <r>
    <s v="aefbe7fa-4b6d-49d8-b77c-ea47f604d154"/>
    <s v="Newark"/>
    <s v=""/>
    <x v="92"/>
    <x v="0"/>
    <x v="45"/>
    <x v="45"/>
    <n v="16085"/>
    <n v="16085"/>
    <n v="6"/>
    <x v="0"/>
    <s v="2026-07-31"/>
  </r>
  <r>
    <s v="9c065021-c97c-4f97-a996-ac6244701501"/>
    <s v="SMF1 Sacramento Rancho Cordova Data Center"/>
    <s v=""/>
    <x v="93"/>
    <x v="0"/>
    <x v="25"/>
    <x v="25"/>
    <n v="18000"/>
    <n v="18000"/>
    <n v="1"/>
    <x v="0"/>
    <s v="2026-07-31"/>
  </r>
  <r>
    <s v="519eafeb-e672-4bb1-b21d-1a05a42c683f"/>
    <s v="Prineville Data Center Building 10"/>
    <s v=""/>
    <x v="94"/>
    <x v="0"/>
    <x v="0"/>
    <x v="0"/>
    <n v="199500"/>
    <n v="465000"/>
    <n v="45"/>
    <x v="0"/>
    <s v="2026-07-31"/>
  </r>
  <r>
    <s v="75ba34e5-d44c-47a2-85ac-5388c3655100"/>
    <s v="Prineville Data Center Building 9"/>
    <s v=""/>
    <x v="94"/>
    <x v="0"/>
    <x v="0"/>
    <x v="0"/>
    <n v="199500"/>
    <n v="465000"/>
    <n v="45"/>
    <x v="0"/>
    <s v="2026-07-31"/>
  </r>
  <r>
    <s v="b4d8a55b-fd7a-4ae6-ae46-a6ae73a674d6"/>
    <s v="Prineville Data Center Building 8"/>
    <s v=""/>
    <x v="94"/>
    <x v="0"/>
    <x v="0"/>
    <x v="0"/>
    <n v="199500"/>
    <n v="465000"/>
    <n v="45"/>
    <x v="0"/>
    <s v="2026-07-31"/>
  </r>
  <r>
    <s v="19ee44a2-6fc1-46e9-8d88-d0d78295404b"/>
    <s v="Prineville Data Center Building 7"/>
    <s v=""/>
    <x v="94"/>
    <x v="0"/>
    <x v="0"/>
    <x v="0"/>
    <n v="288950"/>
    <n v="465000"/>
    <n v="40"/>
    <x v="0"/>
    <s v="2026-07-31"/>
  </r>
  <r>
    <s v="e451dd41-2b80-4dcf-9158-960fdc2c1468"/>
    <s v="Prineville Data Center Building 6"/>
    <s v=""/>
    <x v="94"/>
    <x v="0"/>
    <x v="0"/>
    <x v="0"/>
    <n v="255400"/>
    <n v="465000"/>
    <n v="40"/>
    <x v="0"/>
    <s v="2026-07-31"/>
  </r>
  <r>
    <s v="e5a65e79-5f48-465d-820e-796da9681ed0"/>
    <s v="Prineville Data Center Building 1"/>
    <s v=""/>
    <x v="94"/>
    <x v="0"/>
    <x v="0"/>
    <x v="0"/>
    <n v="251140"/>
    <n v="334000"/>
    <n v="30"/>
    <x v="0"/>
    <s v="2026-07-31"/>
  </r>
  <r>
    <s v="8bfa88ed-e5f3-4e35-8834-c9782f857bf3"/>
    <s v="Prineville Data Center Building 2"/>
    <s v=""/>
    <x v="94"/>
    <x v="0"/>
    <x v="0"/>
    <x v="0"/>
    <n v="225900"/>
    <n v="334000"/>
    <n v="30"/>
    <x v="0"/>
    <s v="2026-07-31"/>
  </r>
  <r>
    <s v="33b1032a-ba54-444c-9ae9-6267a2e87b36"/>
    <s v="Prineville Data Center Building 3"/>
    <s v=""/>
    <x v="94"/>
    <x v="0"/>
    <x v="0"/>
    <x v="0"/>
    <n v="336140"/>
    <n v="487000"/>
    <n v="47.5"/>
    <x v="0"/>
    <s v="2026-07-31"/>
  </r>
  <r>
    <s v="2dc9b916-5902-405e-aac6-b69cca02d416"/>
    <s v="Prineville Data Center Building 5"/>
    <s v=""/>
    <x v="94"/>
    <x v="0"/>
    <x v="0"/>
    <x v="0"/>
    <n v="291050"/>
    <n v="465000"/>
    <n v="40"/>
    <x v="0"/>
    <s v="2026-07-31"/>
  </r>
  <r>
    <s v="e4077368-3bbd-4add-929e-3610d16bcd9e"/>
    <s v="Prineville Data Center Building 4"/>
    <s v=""/>
    <x v="94"/>
    <x v="0"/>
    <x v="0"/>
    <x v="0"/>
    <n v="254400"/>
    <n v="465000"/>
    <n v="40"/>
    <x v="0"/>
    <s v="2026-07-31"/>
  </r>
  <r>
    <s v="dff26cfa-b4b6-42c3-91f3-57691127a8dc"/>
    <s v="Kuna Data Center Building 1"/>
    <s v=""/>
    <x v="94"/>
    <x v="0"/>
    <x v="39"/>
    <x v="39"/>
    <n v="480000"/>
    <n v="480000"/>
    <n v="90"/>
    <x v="0"/>
    <s v="2026-07-31"/>
  </r>
  <r>
    <s v="d3c419d4-d84c-4f17-a11c-e23e16cf3d29"/>
    <s v="Kuna Data Center Building 2"/>
    <s v=""/>
    <x v="94"/>
    <x v="0"/>
    <x v="39"/>
    <x v="39"/>
    <n v="480000"/>
    <n v="480000"/>
    <n v="80"/>
    <x v="0"/>
    <s v="2026-07-31"/>
  </r>
  <r>
    <s v="7320fd76-7104-43cf-a315-395c8055d14d"/>
    <s v="Eagle Mountain Utah Data Center Building 7"/>
    <s v="Eagle Mountain Utah Data Center Building 7_x000a_Eagle Mountain, Meta Campus_x000a_Facebook"/>
    <x v="94"/>
    <x v="0"/>
    <x v="38"/>
    <x v="38"/>
    <n v="357000"/>
    <n v="1000000"/>
    <n v="90"/>
    <x v="8"/>
    <s v="2026-07-31"/>
  </r>
  <r>
    <s v="9bb5b13e-fc66-4f96-aa05-7e270ae850a5"/>
    <s v="Eagle Mountain Utah Data Center Building 6"/>
    <s v=""/>
    <x v="94"/>
    <x v="0"/>
    <x v="38"/>
    <x v="38"/>
    <n v="357000"/>
    <n v="1000000"/>
    <n v="80"/>
    <x v="8"/>
    <s v="2026-07-31"/>
  </r>
  <r>
    <s v="3090e9f4-f307-494b-a2cc-6e84d46f5b66"/>
    <s v="Eagle Mountain Utah Data Center Building 2"/>
    <s v=""/>
    <x v="94"/>
    <x v="0"/>
    <x v="38"/>
    <x v="38"/>
    <n v="280000"/>
    <n v="500000"/>
    <n v="30"/>
    <x v="0"/>
    <s v="2026-07-31"/>
  </r>
  <r>
    <s v="013ece07-b325-475c-9ab6-b68713d8b182"/>
    <s v="Eagle Mountain Utah Data Center Building 5"/>
    <s v=""/>
    <x v="94"/>
    <x v="0"/>
    <x v="38"/>
    <x v="38"/>
    <n v="280000"/>
    <n v="450000"/>
    <n v="45"/>
    <x v="0"/>
    <s v="2026-07-31"/>
  </r>
  <r>
    <s v="4d5d34bf-3ea2-4eec-b16a-2c0a472732ba"/>
    <s v="Eagle Mountain Utah Data Center Building 3"/>
    <s v=""/>
    <x v="94"/>
    <x v="0"/>
    <x v="38"/>
    <x v="38"/>
    <n v="280000"/>
    <n v="500000"/>
    <n v="40"/>
    <x v="0"/>
    <s v="2026-07-31"/>
  </r>
  <r>
    <s v="e729c0ca-c103-4621-9aa8-765ac1d1cc9d"/>
    <s v="Eagle Mountain Utah Data Center Building 1"/>
    <s v=""/>
    <x v="94"/>
    <x v="0"/>
    <x v="38"/>
    <x v="38"/>
    <n v="280000"/>
    <n v="500000"/>
    <n v="30"/>
    <x v="0"/>
    <s v="2026-07-31"/>
  </r>
  <r>
    <s v="efa04f3b-bd49-4bd9-8a2e-415e59b5ed82"/>
    <s v="Eagle Mountain Utah Data Center Building 4"/>
    <s v=""/>
    <x v="94"/>
    <x v="0"/>
    <x v="38"/>
    <x v="38"/>
    <n v="280000"/>
    <n v="450000"/>
    <n v="45"/>
    <x v="0"/>
    <s v="2026-07-31"/>
  </r>
  <r>
    <s v="8171c189-4229-4517-9c87-d432b00be001"/>
    <s v="Mesa Data Center Building 1"/>
    <s v=""/>
    <x v="94"/>
    <x v="0"/>
    <x v="3"/>
    <x v="3"/>
    <n v="295500"/>
    <n v="485000"/>
    <n v="45"/>
    <x v="0"/>
    <s v="2026-07-31"/>
  </r>
  <r>
    <s v="bda01334-a3e6-4f13-aba6-42ffa86c7d02"/>
    <s v="Mesa Data Center Building 2"/>
    <s v=""/>
    <x v="94"/>
    <x v="0"/>
    <x v="3"/>
    <x v="3"/>
    <n v="295500"/>
    <n v="485000"/>
    <n v="45"/>
    <x v="0"/>
    <s v="2026-07-31"/>
  </r>
  <r>
    <s v="33eed7c9-f1ba-4e5e-9f1f-a3707cd7d39f"/>
    <s v="Mesa Data Center Building 3"/>
    <s v=""/>
    <x v="94"/>
    <x v="0"/>
    <x v="3"/>
    <x v="3"/>
    <n v="295500"/>
    <n v="485000"/>
    <n v="45"/>
    <x v="0"/>
    <s v="2026-07-31"/>
  </r>
  <r>
    <s v="52e67dcc-c0b5-4627-9d92-47a8bda32d06"/>
    <s v="Mesa Data Center Building 4"/>
    <s v=""/>
    <x v="94"/>
    <x v="0"/>
    <x v="3"/>
    <x v="3"/>
    <n v="295500"/>
    <n v="485000"/>
    <n v="45"/>
    <x v="0"/>
    <s v="2026-07-31"/>
  </r>
  <r>
    <s v="8bef236f-0dde-43ee-9eba-5e78bd980fc0"/>
    <s v="Mesa Data Center Building 5"/>
    <s v=""/>
    <x v="94"/>
    <x v="0"/>
    <x v="3"/>
    <x v="3"/>
    <n v="295500"/>
    <n v="485000"/>
    <n v="45"/>
    <x v="10"/>
    <s v="2026-07-31"/>
  </r>
  <r>
    <s v="fbd682e5-0af8-4ca3-a510-bfeecdc3c073"/>
    <s v="Los Lunas Data Center Building 1"/>
    <s v=""/>
    <x v="94"/>
    <x v="0"/>
    <x v="29"/>
    <x v="29"/>
    <n v="280000"/>
    <n v="455000"/>
    <n v="40"/>
    <x v="0"/>
    <s v="2026-07-31"/>
  </r>
  <r>
    <s v="ea91d90c-f5ce-4c56-afca-9cb64b69ba43"/>
    <s v="Los Lunas Data Center Building 2"/>
    <s v=""/>
    <x v="94"/>
    <x v="0"/>
    <x v="29"/>
    <x v="29"/>
    <n v="280000"/>
    <n v="455000"/>
    <n v="40"/>
    <x v="0"/>
    <s v="2026-07-31"/>
  </r>
  <r>
    <s v="36056095-ad9b-4717-a5a4-9b8bf36a3f3f"/>
    <s v="Los Lunas Data Center Building 8"/>
    <s v=""/>
    <x v="94"/>
    <x v="0"/>
    <x v="29"/>
    <x v="29"/>
    <n v="280000"/>
    <n v="455000"/>
    <n v="45"/>
    <x v="10"/>
    <s v="2026-07-31"/>
  </r>
  <r>
    <s v="210204b6-79fd-4651-af86-00b6218bf419"/>
    <s v="Los Lunas Data Center Building 3"/>
    <s v=""/>
    <x v="94"/>
    <x v="0"/>
    <x v="29"/>
    <x v="29"/>
    <n v="415000"/>
    <n v="615000"/>
    <n v="40"/>
    <x v="0"/>
    <s v="2026-07-31"/>
  </r>
  <r>
    <s v="38b327ce-dace-4d67-a94e-68695633eda6"/>
    <s v="Los Lunas Data Center Building 7"/>
    <s v=""/>
    <x v="94"/>
    <x v="0"/>
    <x v="29"/>
    <x v="29"/>
    <n v="280000"/>
    <n v="455000"/>
    <n v="45"/>
    <x v="0"/>
    <s v="2026-07-31"/>
  </r>
  <r>
    <s v="cb1dd946-a612-4658-8b7c-d2c690a250e0"/>
    <s v="Los Lunas Data Center Building 6"/>
    <s v=""/>
    <x v="94"/>
    <x v="0"/>
    <x v="29"/>
    <x v="29"/>
    <n v="280000"/>
    <n v="455000"/>
    <n v="45"/>
    <x v="0"/>
    <s v="2026-07-31"/>
  </r>
  <r>
    <s v="703c6285-3f47-473c-9f2d-007e63e1fcec"/>
    <s v="Los Lunas Data Center Building 4"/>
    <s v=""/>
    <x v="94"/>
    <x v="0"/>
    <x v="29"/>
    <x v="29"/>
    <n v="280000"/>
    <n v="455000"/>
    <n v="40"/>
    <x v="0"/>
    <s v="2026-07-31"/>
  </r>
  <r>
    <s v="cf778251-230f-4b66-bbee-07a2f06dea08"/>
    <s v="Los Lunas Data Center Building 5"/>
    <s v=""/>
    <x v="94"/>
    <x v="0"/>
    <x v="29"/>
    <x v="29"/>
    <n v="280000"/>
    <n v="455000"/>
    <n v="40"/>
    <x v="0"/>
    <s v="2026-07-31"/>
  </r>
  <r>
    <s v="531b4e42-b1ca-4e84-a6ad-45ca8d667ac7"/>
    <s v="Data Center (Temple) Building 1"/>
    <s v=""/>
    <x v="94"/>
    <x v="0"/>
    <x v="16"/>
    <x v="16"/>
    <m/>
    <m/>
    <n v="76.23"/>
    <x v="10"/>
    <s v="2026-07-31"/>
  </r>
  <r>
    <s v="9f3b216d-b70d-40cb-bda0-34f0e72ba7a2"/>
    <s v="Data Center (Temple) Building 2"/>
    <s v=""/>
    <x v="94"/>
    <x v="0"/>
    <x v="16"/>
    <x v="16"/>
    <m/>
    <m/>
    <n v="76.23"/>
    <x v="10"/>
    <s v="2026-07-31"/>
  </r>
  <r>
    <s v="2190919e-511b-44a6-b395-0d66ca26d652"/>
    <s v="Fort Worth Data Center Building 2"/>
    <s v=""/>
    <x v="94"/>
    <x v="0"/>
    <x v="16"/>
    <x v="16"/>
    <n v="267280"/>
    <n v="480000"/>
    <n v="40"/>
    <x v="0"/>
    <s v="2026-07-31"/>
  </r>
  <r>
    <s v="44a20aa2-5a09-47eb-9c95-f0e4909a3c2b"/>
    <s v="Fort Worth Data Center Building 1"/>
    <s v=""/>
    <x v="94"/>
    <x v="0"/>
    <x v="16"/>
    <x v="16"/>
    <n v="278920"/>
    <n v="480000"/>
    <n v="40"/>
    <x v="0"/>
    <s v="2026-07-31"/>
  </r>
  <r>
    <s v="959204bc-d300-4915-925a-c9e80f753e72"/>
    <s v="Fort Worth Data Center Building 5"/>
    <s v=""/>
    <x v="94"/>
    <x v="0"/>
    <x v="16"/>
    <x v="16"/>
    <n v="363500"/>
    <n v="650000"/>
    <n v="40"/>
    <x v="0"/>
    <s v="2026-07-31"/>
  </r>
  <r>
    <s v="8be2ba95-d7a3-4f11-a975-38e79db8cf0c"/>
    <s v="Fort Worth Data Center Building 3"/>
    <s v=""/>
    <x v="94"/>
    <x v="0"/>
    <x v="16"/>
    <x v="16"/>
    <n v="282750"/>
    <n v="480000"/>
    <n v="40"/>
    <x v="0"/>
    <s v="2026-07-31"/>
  </r>
  <r>
    <s v="1ecc20e0-de05-4cfe-a5b2-5f536b896b4e"/>
    <s v="Fort Worth Data Center Building 4"/>
    <s v=""/>
    <x v="94"/>
    <x v="0"/>
    <x v="16"/>
    <x v="16"/>
    <n v="275000"/>
    <n v="480000"/>
    <n v="40"/>
    <x v="0"/>
    <s v="2026-07-31"/>
  </r>
  <r>
    <s v="4c7440bf-9353-4e7d-88e7-ae31700fc937"/>
    <s v="Sarpy Nebraska Data Center Building 2"/>
    <s v=""/>
    <x v="94"/>
    <x v="0"/>
    <x v="30"/>
    <x v="30"/>
    <n v="160000"/>
    <n v="300000"/>
    <n v="15"/>
    <x v="0"/>
    <s v="2026-07-31"/>
  </r>
  <r>
    <s v="2e41e18d-c30f-42e8-a1bf-a417a07d248a"/>
    <s v="Sarpy Nebraska Data Center Building 1"/>
    <s v=""/>
    <x v="94"/>
    <x v="0"/>
    <x v="30"/>
    <x v="30"/>
    <n v="263000"/>
    <n v="450000"/>
    <n v="35"/>
    <x v="0"/>
    <s v="2026-07-31"/>
  </r>
  <r>
    <s v="505848df-e2cb-4b0f-a054-cca444b61ac2"/>
    <s v="Sarpy Nebraska Data Center Building 3"/>
    <s v=""/>
    <x v="94"/>
    <x v="0"/>
    <x v="30"/>
    <x v="30"/>
    <n v="279200"/>
    <n v="450000"/>
    <n v="40"/>
    <x v="0"/>
    <s v="2026-07-31"/>
  </r>
  <r>
    <s v="706ba17b-07b8-4682-a8f7-ddd5dd1bff22"/>
    <s v="Sarpy Nebraska Data Center Building 4"/>
    <s v=""/>
    <x v="94"/>
    <x v="0"/>
    <x v="30"/>
    <x v="30"/>
    <n v="266550"/>
    <n v="450000"/>
    <n v="40"/>
    <x v="0"/>
    <s v="2026-07-31"/>
  </r>
  <r>
    <s v="f6505a31-cc5b-4c72-b906-73025efd2f04"/>
    <s v="Sarpy Nebraska Data Center Building 9"/>
    <s v=""/>
    <x v="94"/>
    <x v="0"/>
    <x v="30"/>
    <x v="30"/>
    <n v="272700"/>
    <n v="450000"/>
    <n v="45"/>
    <x v="0"/>
    <s v="2026-07-31"/>
  </r>
  <r>
    <s v="f3299965-bdbf-4782-9c12-e2fbd63013e1"/>
    <s v="Sarpy Nebraska Data Center Building 8"/>
    <s v=""/>
    <x v="94"/>
    <x v="0"/>
    <x v="30"/>
    <x v="30"/>
    <n v="270950"/>
    <n v="450000"/>
    <n v="45"/>
    <x v="0"/>
    <s v="2026-07-31"/>
  </r>
  <r>
    <s v="f6ea0361-30c0-4d39-b50b-b33160c9cc56"/>
    <s v="Sarpy Nebraska Data Center Building 7"/>
    <s v=""/>
    <x v="94"/>
    <x v="0"/>
    <x v="30"/>
    <x v="30"/>
    <n v="320170"/>
    <n v="450000"/>
    <n v="45"/>
    <x v="0"/>
    <s v="2026-07-31"/>
  </r>
  <r>
    <s v="b9a42dcd-9666-4f47-8b56-90a7a6403211"/>
    <s v="Sarpy Nebraska Data Center Building 6"/>
    <s v=""/>
    <x v="94"/>
    <x v="0"/>
    <x v="30"/>
    <x v="30"/>
    <n v="267165"/>
    <n v="450000"/>
    <n v="40"/>
    <x v="0"/>
    <s v="2026-07-31"/>
  </r>
  <r>
    <s v="658df3b4-dece-42e7-abce-de8a2382b093"/>
    <s v="Sarpy Nebraska Data Center Building 5"/>
    <s v=""/>
    <x v="94"/>
    <x v="0"/>
    <x v="30"/>
    <x v="30"/>
    <n v="277950"/>
    <n v="450000"/>
    <n v="40"/>
    <x v="0"/>
    <s v="2026-07-31"/>
  </r>
  <r>
    <s v="64b22e15-8a28-49d7-a7e6-e516e4cfc80b"/>
    <s v="Kansas City Data Center Building 1"/>
    <s v=""/>
    <x v="94"/>
    <x v="0"/>
    <x v="5"/>
    <x v="5"/>
    <n v="250000"/>
    <n v="250000"/>
    <n v="45"/>
    <x v="0"/>
    <s v="2026-07-31"/>
  </r>
  <r>
    <s v="a6087250-f09a-4ad0-b2ab-4f771335a596"/>
    <s v="Kansas City Data Center Building 2"/>
    <s v=""/>
    <x v="94"/>
    <x v="0"/>
    <x v="5"/>
    <x v="5"/>
    <n v="250000"/>
    <n v="250000"/>
    <n v="45"/>
    <x v="0"/>
    <s v="2026-07-31"/>
  </r>
  <r>
    <s v="dd1a7d9c-5b93-4441-8b64-772063822e20"/>
    <s v="Kansas City Data Center Building 3"/>
    <s v=""/>
    <x v="94"/>
    <x v="0"/>
    <x v="5"/>
    <x v="5"/>
    <n v="250000"/>
    <n v="250000"/>
    <n v="45"/>
    <x v="0"/>
    <s v="2026-07-31"/>
  </r>
  <r>
    <s v="85a9b126-21ff-47f0-bff7-1949f250840f"/>
    <s v="Altoona Iowa Data Center Building 5"/>
    <s v=""/>
    <x v="94"/>
    <x v="0"/>
    <x v="4"/>
    <x v="4"/>
    <n v="264000"/>
    <n v="485000"/>
    <n v="45"/>
    <x v="0"/>
    <s v="2026-07-31"/>
  </r>
  <r>
    <s v="046579ac-70b5-4e0f-b6b6-dc4dcfcd7526"/>
    <s v="Altoona Iowa Data Center Building 6"/>
    <s v=""/>
    <x v="94"/>
    <x v="0"/>
    <x v="4"/>
    <x v="4"/>
    <n v="275500"/>
    <n v="485000"/>
    <n v="45"/>
    <x v="0"/>
    <s v="2026-07-31"/>
  </r>
  <r>
    <s v="c1f301a9-cb13-4fdf-9b19-4f8b5a2b5511"/>
    <s v="Altoona Iowa Data Center Building 4"/>
    <s v=""/>
    <x v="94"/>
    <x v="0"/>
    <x v="4"/>
    <x v="4"/>
    <n v="278500"/>
    <n v="485000"/>
    <n v="45"/>
    <x v="0"/>
    <s v="2026-07-31"/>
  </r>
  <r>
    <s v="dc8502d6-8ffc-46e1-baf3-32ecb1fb503a"/>
    <s v="Altoona Iowa Data Center Building 7"/>
    <s v=""/>
    <x v="94"/>
    <x v="0"/>
    <x v="4"/>
    <x v="4"/>
    <n v="264000"/>
    <n v="485000"/>
    <n v="45"/>
    <x v="0"/>
    <s v="2026-07-31"/>
  </r>
  <r>
    <s v="6ea90710-0445-4f7f-877c-141d44ac687e"/>
    <s v="Altoona Iowa Data Center Building 3"/>
    <s v=""/>
    <x v="94"/>
    <x v="0"/>
    <x v="4"/>
    <x v="4"/>
    <n v="311140"/>
    <n v="485000"/>
    <n v="40"/>
    <x v="0"/>
    <s v="2026-07-31"/>
  </r>
  <r>
    <s v="4cc6e6b7-3588-47c8-987d-0c171e3e128e"/>
    <s v="Altoona Iowa Data Center Building 8"/>
    <s v=""/>
    <x v="94"/>
    <x v="0"/>
    <x v="4"/>
    <x v="4"/>
    <n v="438500"/>
    <n v="600000"/>
    <n v="50"/>
    <x v="0"/>
    <s v="2026-07-31"/>
  </r>
  <r>
    <s v="c2e672ef-2e0f-4b42-8634-b2d0a89a2749"/>
    <s v="Altoona Iowa Data Center Building 2"/>
    <s v=""/>
    <x v="94"/>
    <x v="0"/>
    <x v="4"/>
    <x v="4"/>
    <n v="275200"/>
    <n v="485000"/>
    <n v="35"/>
    <x v="0"/>
    <s v="2026-07-31"/>
  </r>
  <r>
    <s v="f41af42e-b223-42c6-927f-94ee4b2a269e"/>
    <s v="Altoona Iowa Data Center Building 9"/>
    <s v=""/>
    <x v="94"/>
    <x v="0"/>
    <x v="4"/>
    <x v="4"/>
    <n v="275500"/>
    <n v="485000"/>
    <n v="45"/>
    <x v="0"/>
    <s v="2026-07-31"/>
  </r>
  <r>
    <s v="ada7d2d7-7bfb-4dca-b78b-568051e68610"/>
    <s v="Altoona Iowa Data Center Building 1"/>
    <s v=""/>
    <x v="94"/>
    <x v="0"/>
    <x v="4"/>
    <x v="4"/>
    <n v="403500"/>
    <n v="496000"/>
    <n v="45"/>
    <x v="0"/>
    <s v="2026-07-31"/>
  </r>
  <r>
    <s v="45536690-7f9e-11f1-b1b7-33469a197157"/>
    <s v="Altoona Iowa Data Center Building 12"/>
    <s v=""/>
    <x v="94"/>
    <x v="0"/>
    <x v="4"/>
    <x v="4"/>
    <n v="135350"/>
    <n v="135350"/>
    <n v="48.18"/>
    <x v="4"/>
    <s v="2026-07-31"/>
  </r>
  <r>
    <s v="e3f202de-1db7-41ae-850b-9e2c101f1bb0"/>
    <s v="Altoona Iowa Data Center Building 10"/>
    <s v=""/>
    <x v="94"/>
    <x v="0"/>
    <x v="4"/>
    <x v="4"/>
    <n v="264000"/>
    <n v="485000"/>
    <n v="45"/>
    <x v="0"/>
    <s v="2026-07-31"/>
  </r>
  <r>
    <s v="4039dbd0-7f9e-11f1-993a-c79644cfb496"/>
    <s v="Altoona Iowa Data Center Building 11"/>
    <s v=""/>
    <x v="94"/>
    <x v="0"/>
    <x v="4"/>
    <x v="4"/>
    <n v="135350"/>
    <n v="135350"/>
    <n v="48.18"/>
    <x v="4"/>
    <s v="2026-07-31"/>
  </r>
  <r>
    <s v="d0a80ead-61f6-463e-b3c8-31884fd5e2b6"/>
    <s v="AI Data Center Building 2"/>
    <s v=""/>
    <x v="94"/>
    <x v="0"/>
    <x v="23"/>
    <x v="23"/>
    <n v="357500"/>
    <n v="357500"/>
    <n v="90"/>
    <x v="10"/>
    <s v="2026-07-31"/>
  </r>
  <r>
    <s v="5d76845a-c775-4e3b-aa1e-796cf53bb62d"/>
    <s v="DeKalb Data Center Building 5"/>
    <s v=""/>
    <x v="94"/>
    <x v="0"/>
    <x v="6"/>
    <x v="6"/>
    <n v="273500"/>
    <n v="480000"/>
    <n v="45"/>
    <x v="0"/>
    <s v="2026-07-31"/>
  </r>
  <r>
    <s v="ca28fb6c-ca2a-42f6-9cb9-130df4239391"/>
    <s v="DeKalb Data Center Building 4"/>
    <s v=""/>
    <x v="94"/>
    <x v="0"/>
    <x v="6"/>
    <x v="6"/>
    <n v="273500"/>
    <n v="480000"/>
    <n v="45"/>
    <x v="0"/>
    <s v="2026-07-31"/>
  </r>
  <r>
    <s v="498b7311-bbc3-4167-ae0e-7d91b7d28977"/>
    <s v="DeKalb Data Center Building 3"/>
    <s v=""/>
    <x v="94"/>
    <x v="0"/>
    <x v="6"/>
    <x v="6"/>
    <n v="273500"/>
    <n v="480000"/>
    <n v="45"/>
    <x v="0"/>
    <s v="2026-07-31"/>
  </r>
  <r>
    <s v="b5e25755-2c26-4cf7-8fc6-2654441b6f92"/>
    <s v="DeKalb Data Center Building 2"/>
    <s v=""/>
    <x v="94"/>
    <x v="0"/>
    <x v="6"/>
    <x v="6"/>
    <n v="272900"/>
    <n v="480000"/>
    <n v="45"/>
    <x v="0"/>
    <s v="2026-07-31"/>
  </r>
  <r>
    <s v="a52a267e-cc77-479d-974a-3e0e4db1be0e"/>
    <s v="DeKalb Data Center Building 1"/>
    <s v=""/>
    <x v="94"/>
    <x v="0"/>
    <x v="6"/>
    <x v="6"/>
    <n v="273500"/>
    <n v="480000"/>
    <n v="45"/>
    <x v="0"/>
    <s v="2026-07-31"/>
  </r>
  <r>
    <s v="795e0145-1cd4-4852-acef-d141713fbf0b"/>
    <s v="Huntsville Data Center Building 1"/>
    <s v=""/>
    <x v="94"/>
    <x v="0"/>
    <x v="44"/>
    <x v="44"/>
    <n v="280000"/>
    <n v="485000"/>
    <n v="40"/>
    <x v="0"/>
    <s v="2026-07-31"/>
  </r>
  <r>
    <s v="78dd9951-5fd0-44de-81ca-d2aac702d8d1"/>
    <s v="Huntsville Data Center Building 3"/>
    <s v=""/>
    <x v="94"/>
    <x v="0"/>
    <x v="44"/>
    <x v="44"/>
    <n v="257800"/>
    <n v="485000"/>
    <n v="45"/>
    <x v="0"/>
    <s v="2026-07-31"/>
  </r>
  <r>
    <s v="0492b529-514f-4bee-b5d1-e454304afa3d"/>
    <s v="Huntsville Data Center Building 2"/>
    <s v=""/>
    <x v="94"/>
    <x v="0"/>
    <x v="44"/>
    <x v="44"/>
    <n v="290000"/>
    <n v="485000"/>
    <n v="40"/>
    <x v="0"/>
    <s v="2026-07-31"/>
  </r>
  <r>
    <s v="27c1afb8-d276-4adc-86b3-88b32f848728"/>
    <s v="Huntsville Data Center Building 5"/>
    <s v=""/>
    <x v="94"/>
    <x v="0"/>
    <x v="44"/>
    <x v="44"/>
    <n v="288500"/>
    <n v="485000"/>
    <n v="45"/>
    <x v="0"/>
    <s v="2026-07-31"/>
  </r>
  <r>
    <s v="fcd58d22-8c88-4dc7-a345-725e9b969402"/>
    <s v="Huntsville Data Center Building 6"/>
    <s v=""/>
    <x v="94"/>
    <x v="0"/>
    <x v="44"/>
    <x v="44"/>
    <n v="257800"/>
    <n v="485000"/>
    <n v="90"/>
    <x v="8"/>
    <s v="2026-07-31"/>
  </r>
  <r>
    <s v="adcc2af1-f9ff-4ef7-9fab-52419ba2ade7"/>
    <s v="Huntsville Data Center Building 4"/>
    <s v=""/>
    <x v="94"/>
    <x v="0"/>
    <x v="44"/>
    <x v="44"/>
    <n v="252500"/>
    <n v="485000"/>
    <n v="45"/>
    <x v="0"/>
    <s v="2026-07-31"/>
  </r>
  <r>
    <s v="167c1e9c-fed3-4e17-8e38-b1ff31884886"/>
    <s v="Gallatin Data Center Building 1"/>
    <s v=""/>
    <x v="94"/>
    <x v="0"/>
    <x v="19"/>
    <x v="19"/>
    <n v="273100"/>
    <n v="273100"/>
    <n v="9.5625"/>
    <x v="0"/>
    <s v="2026-07-31"/>
  </r>
  <r>
    <s v="c6dc7dee-c149-4b3a-b93a-f66df9907a52"/>
    <s v="Gallatin Data Center Building 2"/>
    <s v=""/>
    <x v="94"/>
    <x v="0"/>
    <x v="19"/>
    <x v="19"/>
    <n v="275000"/>
    <n v="275000"/>
    <n v="9.5625"/>
    <x v="0"/>
    <s v="2026-07-31"/>
  </r>
  <r>
    <s v="7fbec235-996f-476f-be49-cb07fb7b1941"/>
    <s v="Gallatin Data Center Building 3"/>
    <s v=""/>
    <x v="94"/>
    <x v="0"/>
    <x v="19"/>
    <x v="19"/>
    <n v="273150"/>
    <n v="273150"/>
    <n v="74.843166666666662"/>
    <x v="0"/>
    <s v="2026-07-31"/>
  </r>
  <r>
    <s v="7143056e-f43e-4dec-9808-176211dcbbf0"/>
    <s v="Stanton Springs Data Center Building 1"/>
    <s v=""/>
    <x v="94"/>
    <x v="0"/>
    <x v="8"/>
    <x v="8"/>
    <n v="276500"/>
    <n v="485000"/>
    <n v="40"/>
    <x v="0"/>
    <s v="2026-07-31"/>
  </r>
  <r>
    <s v="d38f5046-aeba-4bb4-86de-eae89bb7e037"/>
    <s v="Stanton Springs Data Center Building 2"/>
    <s v=""/>
    <x v="94"/>
    <x v="0"/>
    <x v="8"/>
    <x v="8"/>
    <n v="276500"/>
    <n v="485000"/>
    <n v="40"/>
    <x v="0"/>
    <s v="2026-07-31"/>
  </r>
  <r>
    <s v="0c568eef-7cab-4e58-8cb2-530682bd31bc"/>
    <s v="Stanton Springs Data Center Building 3"/>
    <s v=""/>
    <x v="94"/>
    <x v="0"/>
    <x v="8"/>
    <x v="8"/>
    <n v="276500"/>
    <n v="485000"/>
    <n v="40"/>
    <x v="0"/>
    <s v="2026-07-31"/>
  </r>
  <r>
    <s v="b61d3481-cdb0-4afc-ade4-88b97ceb932e"/>
    <s v="Stanton Springs Data Center Building 4"/>
    <s v=""/>
    <x v="94"/>
    <x v="0"/>
    <x v="8"/>
    <x v="8"/>
    <n v="276500"/>
    <n v="485000"/>
    <n v="40"/>
    <x v="0"/>
    <s v="2026-07-31"/>
  </r>
  <r>
    <s v="c1dece89-391a-4c0c-b876-38f39099c0d2"/>
    <s v="Stanton Springs Data Center Building 5"/>
    <s v=""/>
    <x v="94"/>
    <x v="0"/>
    <x v="8"/>
    <x v="8"/>
    <n v="276500"/>
    <n v="485000"/>
    <n v="40"/>
    <x v="0"/>
    <s v="2026-07-31"/>
  </r>
  <r>
    <s v="c0ba872d-be56-4d6a-a441-e03914a1594c"/>
    <s v="Stanton Springs Data Center Building 8"/>
    <s v=""/>
    <x v="94"/>
    <x v="0"/>
    <x v="8"/>
    <x v="8"/>
    <n v="275000"/>
    <n v="485000"/>
    <n v="40"/>
    <x v="0"/>
    <s v="2026-07-31"/>
  </r>
  <r>
    <s v="4fa5bf65-f91c-47b8-81ad-003831204cec"/>
    <s v="Stanton Springs Data Center Building 7"/>
    <s v=""/>
    <x v="94"/>
    <x v="0"/>
    <x v="8"/>
    <x v="8"/>
    <n v="275000"/>
    <n v="485000"/>
    <n v="40"/>
    <x v="0"/>
    <s v="2026-07-31"/>
  </r>
  <r>
    <s v="a92f0468-78b1-4f3a-befa-dc130c8fbc22"/>
    <s v="Stanton Springs Data Center Building 6"/>
    <s v=""/>
    <x v="94"/>
    <x v="0"/>
    <x v="8"/>
    <x v="8"/>
    <n v="275000"/>
    <n v="485000"/>
    <n v="40"/>
    <x v="0"/>
    <s v="2026-07-31"/>
  </r>
  <r>
    <s v="3d8170e0-aecc-11f0-965f-3d71df3dedda"/>
    <s v="Meta's &quot;Tent&quot; OH Data Center 5"/>
    <s v=""/>
    <x v="94"/>
    <x v="0"/>
    <x v="7"/>
    <x v="7"/>
    <n v="135350"/>
    <n v="135350"/>
    <n v="48.18"/>
    <x v="19"/>
    <s v="2026-07-31"/>
  </r>
  <r>
    <s v="42f96c07-e426-4049-9ae8-fb97156a79f0"/>
    <s v="Meta's &quot;Tent&quot; OH Data Center 3"/>
    <s v=""/>
    <x v="94"/>
    <x v="0"/>
    <x v="7"/>
    <x v="7"/>
    <n v="135350"/>
    <n v="135350"/>
    <n v="48.18"/>
    <x v="21"/>
    <s v="2026-07-31"/>
  </r>
  <r>
    <s v="6d137299-b5fe-42d2-b17c-e4f070b10449"/>
    <s v="New Albany Ohio Data Center Building 5"/>
    <s v=""/>
    <x v="94"/>
    <x v="0"/>
    <x v="7"/>
    <x v="7"/>
    <n v="270000"/>
    <n v="450000"/>
    <n v="50"/>
    <x v="0"/>
    <s v="2026-07-31"/>
  </r>
  <r>
    <s v="732066ce-2f0b-4b11-af75-0bbe68cfc65e"/>
    <s v="New Albany Ohio Data Center Building 4"/>
    <s v=""/>
    <x v="94"/>
    <x v="0"/>
    <x v="7"/>
    <x v="7"/>
    <n v="270000"/>
    <n v="450000"/>
    <n v="50"/>
    <x v="0"/>
    <s v="2026-07-31"/>
  </r>
  <r>
    <s v="79dd9451-1670-46c3-8b68-633d20e900dc"/>
    <s v="New Albany Ohio Data Center Building 1"/>
    <s v=""/>
    <x v="94"/>
    <x v="0"/>
    <x v="7"/>
    <x v="7"/>
    <n v="270000"/>
    <n v="450000"/>
    <n v="50"/>
    <x v="0"/>
    <s v="2026-07-31"/>
  </r>
  <r>
    <s v="715e7cb6-0a24-4085-bebb-75f8886305b8"/>
    <s v="New Albany Ohio Data Center Building 2"/>
    <s v=""/>
    <x v="94"/>
    <x v="0"/>
    <x v="7"/>
    <x v="7"/>
    <n v="270000"/>
    <n v="450000"/>
    <n v="50"/>
    <x v="0"/>
    <s v="2026-07-31"/>
  </r>
  <r>
    <s v="c20e3945-d742-4b95-b867-ec787bc4c633"/>
    <s v="New Albany Ohio Data Center Building 3"/>
    <s v=""/>
    <x v="94"/>
    <x v="0"/>
    <x v="7"/>
    <x v="7"/>
    <n v="270000"/>
    <n v="450000"/>
    <n v="50"/>
    <x v="0"/>
    <s v="2026-07-31"/>
  </r>
  <r>
    <s v="ff5b3dbd-de17-40bb-92f9-c4c6edd8981e"/>
    <s v="Meta's &quot;Tent&quot; OH Data Center 1"/>
    <s v=""/>
    <x v="94"/>
    <x v="0"/>
    <x v="7"/>
    <x v="7"/>
    <n v="140000"/>
    <n v="140000"/>
    <n v="48.18"/>
    <x v="21"/>
    <s v="2026-07-31"/>
  </r>
  <r>
    <s v="4ed2ef82-4f59-4c01-bcae-c41a8dc46f49"/>
    <s v="New Albany Ohio Data Center Building 7"/>
    <s v=""/>
    <x v="94"/>
    <x v="0"/>
    <x v="7"/>
    <x v="7"/>
    <n v="370000"/>
    <n v="370000"/>
    <n v="80"/>
    <x v="10"/>
    <s v="2026-07-31"/>
  </r>
  <r>
    <s v="80c45df9-0a30-4818-9f74-6245580c8c92"/>
    <s v="New Albany Ohio Data Center Building 6"/>
    <s v=""/>
    <x v="94"/>
    <x v="0"/>
    <x v="7"/>
    <x v="7"/>
    <n v="370000"/>
    <n v="370000"/>
    <n v="90"/>
    <x v="10"/>
    <s v="2026-07-31"/>
  </r>
  <r>
    <s v="4b20ee5f-d319-4b1d-b19d-80f59acd2f55"/>
    <s v="Forest City Data Center Building 1"/>
    <s v=""/>
    <x v="94"/>
    <x v="0"/>
    <x v="10"/>
    <x v="10"/>
    <n v="211000"/>
    <n v="430000"/>
    <n v="40.3825"/>
    <x v="0"/>
    <s v="2026-07-31"/>
  </r>
  <r>
    <s v="6988e522-425e-4738-910e-567c4e726baa"/>
    <s v="Forest City Data Center Building 2"/>
    <s v=""/>
    <x v="94"/>
    <x v="0"/>
    <x v="10"/>
    <x v="10"/>
    <n v="319200"/>
    <n v="440000"/>
    <n v="54.814999999999998"/>
    <x v="0"/>
    <s v="2026-07-31"/>
  </r>
  <r>
    <s v="57a68e24-c998-46dc-a1fd-60f955c916ae"/>
    <s v="Forest City Data Center Building 3"/>
    <s v=""/>
    <x v="94"/>
    <x v="0"/>
    <x v="10"/>
    <x v="10"/>
    <n v="222700"/>
    <n v="430000"/>
    <n v="47.64"/>
    <x v="0"/>
    <s v="2026-07-31"/>
  </r>
  <r>
    <s v="5780e95b-d94c-48f1-bce4-4bb487af11fa"/>
    <s v="Henrico Data Center Building 1"/>
    <s v=""/>
    <x v="94"/>
    <x v="0"/>
    <x v="12"/>
    <x v="12"/>
    <n v="281500"/>
    <n v="450000"/>
    <n v="45"/>
    <x v="0"/>
    <s v="2026-07-31"/>
  </r>
  <r>
    <s v="878477c6-78ea-44d2-8e8e-f5d1cbe89471"/>
    <s v="Henrico Data Center Building 2"/>
    <s v=""/>
    <x v="94"/>
    <x v="0"/>
    <x v="12"/>
    <x v="12"/>
    <n v="267100"/>
    <n v="450000"/>
    <n v="45"/>
    <x v="0"/>
    <s v="2026-07-31"/>
  </r>
  <r>
    <s v="0a6c37e1-0e14-4360-8ee7-b2271c5b261b"/>
    <s v="Henrico Data Center Building 3"/>
    <s v=""/>
    <x v="94"/>
    <x v="0"/>
    <x v="12"/>
    <x v="12"/>
    <n v="320500"/>
    <n v="450000"/>
    <n v="45"/>
    <x v="0"/>
    <s v="2026-07-31"/>
  </r>
  <r>
    <s v="e4254a0d-3210-439b-b429-57ab58ddf0df"/>
    <s v="Henrico Data Center Building 4"/>
    <s v=""/>
    <x v="94"/>
    <x v="0"/>
    <x v="12"/>
    <x v="12"/>
    <n v="288700"/>
    <n v="450000"/>
    <n v="45"/>
    <x v="0"/>
    <s v="2026-07-31"/>
  </r>
  <r>
    <s v="8cf22689-b697-4aff-be59-5be69432a081"/>
    <s v="Henrico Data Center Building 5"/>
    <s v=""/>
    <x v="94"/>
    <x v="0"/>
    <x v="12"/>
    <x v="12"/>
    <n v="245750"/>
    <n v="450000"/>
    <n v="45"/>
    <x v="0"/>
    <s v="2026-07-31"/>
  </r>
  <r>
    <s v="1ce38e66-842b-465d-8a4c-49e7a2c23703"/>
    <s v="Minneapolis Data Center"/>
    <s v=""/>
    <x v="95"/>
    <x v="0"/>
    <x v="23"/>
    <x v="23"/>
    <n v="473000"/>
    <n v="473000"/>
    <n v="51.385999999999996"/>
    <x v="0"/>
    <s v="2026-07-31"/>
  </r>
  <r>
    <s v="0530a01a-c2dc-4a91-aae4-1449e561ce0f"/>
    <s v="Milwaukee Data Center"/>
    <s v=""/>
    <x v="95"/>
    <x v="0"/>
    <x v="33"/>
    <x v="33"/>
    <n v="46000"/>
    <n v="46000"/>
    <n v="7.4176000000000002"/>
    <x v="0"/>
    <s v="2026-07-31"/>
  </r>
  <r>
    <s v="2fa3121b-e27a-4c2f-8f26-b3f9de4d980c"/>
    <s v="Houston, TX - The bunker"/>
    <s v=""/>
    <x v="96"/>
    <x v="0"/>
    <x v="16"/>
    <x v="16"/>
    <n v="140000"/>
    <n v="140000"/>
    <n v="12"/>
    <x v="14"/>
    <s v="2026-07-31"/>
  </r>
  <r>
    <s v="801566a5-282d-4855-bacf-660403a2b7fc"/>
    <s v="Catawba County, NC"/>
    <s v=""/>
    <x v="96"/>
    <x v="0"/>
    <x v="10"/>
    <x v="10"/>
    <n v="47000"/>
    <n v="47000"/>
    <n v="3"/>
    <x v="14"/>
    <s v="2026-07-31"/>
  </r>
  <r>
    <s v="cdfa4c56-9d1b-4ce0-8e00-15951786adae"/>
    <s v="Jersey City Data Center"/>
    <s v=""/>
    <x v="97"/>
    <x v="0"/>
    <x v="17"/>
    <x v="17"/>
    <m/>
    <n v="10000"/>
    <n v="0.6"/>
    <x v="0"/>
    <s v="2026-07-31"/>
  </r>
  <r>
    <s v="bafbacd9-80ed-473e-867a-a63ebbc88d30"/>
    <s v="Brooklyn Data Center"/>
    <s v=""/>
    <x v="97"/>
    <x v="0"/>
    <x v="11"/>
    <x v="11"/>
    <m/>
    <n v="40000"/>
    <n v="1.7031000000000009"/>
    <x v="0"/>
    <s v="2026-07-31"/>
  </r>
  <r>
    <s v="d89c20a4-25ad-49ca-9128-ab38199b579c"/>
    <s v="Birmingham BHM1 Data Center"/>
    <s v=""/>
    <x v="98"/>
    <x v="0"/>
    <x v="44"/>
    <x v="44"/>
    <n v="31000"/>
    <n v="31000"/>
    <n v="7.4"/>
    <x v="0"/>
    <s v="2026-07-31"/>
  </r>
  <r>
    <s v="9cf482c0-c64e-4487-afff-877d19594837"/>
    <s v="Huntsville, Alabama Data Center 2 "/>
    <s v=""/>
    <x v="98"/>
    <x v="0"/>
    <x v="44"/>
    <x v="44"/>
    <m/>
    <m/>
    <n v="5"/>
    <x v="12"/>
    <s v="2026-07-31"/>
  </r>
  <r>
    <s v="46c9ccdb-883a-411a-8dfa-292928704153"/>
    <s v="Huntsville HSV1 Data Center"/>
    <s v=""/>
    <x v="98"/>
    <x v="0"/>
    <x v="44"/>
    <x v="44"/>
    <n v="9000"/>
    <n v="9000"/>
    <n v="1"/>
    <x v="0"/>
    <s v="2026-07-31"/>
  </r>
  <r>
    <s v="4b3a1860-56ba-4792-ab37-2da6896c1e44"/>
    <s v="Chattanooga CHA1 Data Center"/>
    <s v=""/>
    <x v="98"/>
    <x v="0"/>
    <x v="19"/>
    <x v="19"/>
    <n v="8000"/>
    <n v="8000"/>
    <n v="1"/>
    <x v="0"/>
    <s v="2026-07-31"/>
  </r>
  <r>
    <s v="2b3bcc4a-28c9-4e15-8f4b-46fcd8b68cc9"/>
    <s v="Greenville GSP1 Data Center"/>
    <s v=""/>
    <x v="98"/>
    <x v="0"/>
    <x v="43"/>
    <x v="43"/>
    <n v="54000"/>
    <n v="54000"/>
    <n v="3"/>
    <x v="0"/>
    <s v="2026-07-31"/>
  </r>
  <r>
    <s v="9a066c20-0419-4953-be27-8ce6d074e7e4"/>
    <s v="Myrtle Beach Cable Landing Station"/>
    <s v=""/>
    <x v="98"/>
    <x v="0"/>
    <x v="43"/>
    <x v="43"/>
    <n v="125000"/>
    <n v="125000"/>
    <n v="15"/>
    <x v="0"/>
    <s v="2026-07-31"/>
  </r>
  <r>
    <s v="51b05281-3312-44b2-9b8c-3367af2b9325"/>
    <s v="Davenport, IA"/>
    <s v=""/>
    <x v="99"/>
    <x v="0"/>
    <x v="4"/>
    <x v="4"/>
    <n v="12600"/>
    <n v="12600"/>
    <n v="6"/>
    <x v="0"/>
    <s v="2026-07-31"/>
  </r>
  <r>
    <s v="18fb1cde-db10-491b-95c0-18d41011c0a3"/>
    <s v="Alsip IL"/>
    <s v=""/>
    <x v="99"/>
    <x v="0"/>
    <x v="6"/>
    <x v="6"/>
    <m/>
    <m/>
    <n v="0.5"/>
    <x v="0"/>
    <s v="2026-07-31"/>
  </r>
  <r>
    <s v="60020e4f-6bc1-439b-823d-f50c28bd7905"/>
    <s v="Dallas Data Center"/>
    <s v=""/>
    <x v="100"/>
    <x v="0"/>
    <x v="16"/>
    <x v="16"/>
    <n v="40000"/>
    <n v="40000"/>
    <n v="12"/>
    <x v="0"/>
    <s v="2026-07-31"/>
  </r>
  <r>
    <s v="1c94c783-c130-41d7-ba71-6727d4c8c788"/>
    <s v="DAL1"/>
    <s v=""/>
    <x v="101"/>
    <x v="0"/>
    <x v="16"/>
    <x v="16"/>
    <n v="128700"/>
    <n v="128700"/>
    <n v="4.5"/>
    <x v="7"/>
    <s v="2026-07-31"/>
  </r>
  <r>
    <s v="cd74b2b4-25b6-4e46-982d-500442082a5e"/>
    <s v="KCM1"/>
    <s v=""/>
    <x v="101"/>
    <x v="0"/>
    <x v="31"/>
    <x v="31"/>
    <n v="186000"/>
    <n v="186000"/>
    <n v="7.5"/>
    <x v="7"/>
    <s v="2026-07-31"/>
  </r>
  <r>
    <s v="15b1f536-16b5-4e29-ae52-3cefc376d295"/>
    <s v="CHI1 Data Center"/>
    <s v=""/>
    <x v="101"/>
    <x v="0"/>
    <x v="6"/>
    <x v="6"/>
    <n v="190000"/>
    <n v="176000"/>
    <n v="32"/>
    <x v="7"/>
    <s v="2026-07-31"/>
  </r>
  <r>
    <s v="21b9432d-3c24-43e2-9c76-d2a75d5d8780"/>
    <s v="Portland Data Center 3 - (PTL3)"/>
    <s v=""/>
    <x v="102"/>
    <x v="0"/>
    <x v="0"/>
    <x v="0"/>
    <n v="6700"/>
    <n v="6700"/>
    <n v="1"/>
    <x v="0"/>
    <s v="2026-07-31"/>
  </r>
  <r>
    <s v="1267e454-458f-4542-bdd1-993e9988f463"/>
    <s v="Portland Data Center 2 - (PTL2)"/>
    <s v=""/>
    <x v="102"/>
    <x v="0"/>
    <x v="0"/>
    <x v="0"/>
    <n v="3500"/>
    <n v="3500"/>
    <n v="1"/>
    <x v="0"/>
    <s v="2026-07-31"/>
  </r>
  <r>
    <s v="39822674-0c0a-4ca1-bdba-91bdfc132c39"/>
    <s v="Downtown Portland Data Center 1 - (PTL)"/>
    <s v=""/>
    <x v="102"/>
    <x v="0"/>
    <x v="0"/>
    <x v="0"/>
    <n v="10700"/>
    <n v="10700"/>
    <n v="2"/>
    <x v="0"/>
    <s v="2026-07-31"/>
  </r>
  <r>
    <s v="756a5d89-7b2c-4e8d-9f80-bfbf9d25ac27"/>
    <s v="Downtown Seattle Data Center - (SEA)"/>
    <s v=""/>
    <x v="102"/>
    <x v="0"/>
    <x v="14"/>
    <x v="14"/>
    <n v="24000"/>
    <n v="24000"/>
    <n v="3"/>
    <x v="0"/>
    <s v="2026-07-31"/>
  </r>
  <r>
    <s v="e57a5543-1194-4d56-950a-07909084a0f2"/>
    <s v="South Seattle Data Center - (TUK)"/>
    <s v=""/>
    <x v="102"/>
    <x v="0"/>
    <x v="14"/>
    <x v="14"/>
    <n v="45600"/>
    <n v="45600"/>
    <n v="4"/>
    <x v="0"/>
    <s v="2026-07-31"/>
  </r>
  <r>
    <s v="ddd512aa-97fc-4ac6-973f-823de67a2bd9"/>
    <s v="Portland PDX12 Data Center"/>
    <s v=""/>
    <x v="103"/>
    <x v="0"/>
    <x v="0"/>
    <x v="0"/>
    <n v="280920"/>
    <n v="560000"/>
    <n v="32"/>
    <x v="0"/>
    <s v="2026-07-31"/>
  </r>
  <r>
    <s v="13dd6f67-0778-4e2f-8a71-c22cfe8b9ded"/>
    <s v="Portland PDX11 Data Center"/>
    <s v=""/>
    <x v="103"/>
    <x v="0"/>
    <x v="0"/>
    <x v="0"/>
    <n v="280550"/>
    <n v="553000"/>
    <n v="58.417999999999999"/>
    <x v="0"/>
    <s v="2026-07-31"/>
  </r>
  <r>
    <s v="4be71c07-9d65-4aa8-8f5e-829962f8dac1"/>
    <s v="Portland PDX10 Data Center"/>
    <s v=""/>
    <x v="103"/>
    <x v="0"/>
    <x v="0"/>
    <x v="0"/>
    <n v="49500"/>
    <n v="49000"/>
    <n v="10"/>
    <x v="0"/>
    <s v="2026-07-31"/>
  </r>
  <r>
    <s v="35a0da87-db5c-4210-816b-b8f85cd31142"/>
    <s v="Silicon Valley SFO10 Data Center"/>
    <s v=""/>
    <x v="103"/>
    <x v="0"/>
    <x v="25"/>
    <x v="25"/>
    <n v="112000"/>
    <n v="482000"/>
    <n v="45"/>
    <x v="0"/>
    <s v="2026-07-31"/>
  </r>
  <r>
    <s v="cd1b66eb-233c-47ce-bc82-f9cdc50123b4"/>
    <s v="Silicon Valley SFO12 Data Center"/>
    <s v=""/>
    <x v="103"/>
    <x v="0"/>
    <x v="25"/>
    <x v="25"/>
    <n v="40000"/>
    <n v="227000"/>
    <n v="15"/>
    <x v="0"/>
    <s v="2026-07-31"/>
  </r>
  <r>
    <s v="9b6a898f-1538-4992-99af-49cc23313980"/>
    <s v="Seattle SEA10 Data Center"/>
    <s v=""/>
    <x v="103"/>
    <x v="0"/>
    <x v="14"/>
    <x v="14"/>
    <m/>
    <n v="400400"/>
    <n v="45.643000000000001"/>
    <x v="0"/>
    <s v="2026-07-31"/>
  </r>
  <r>
    <s v="a222a53a-653a-43b9-a4d6-dca3ff7dd927"/>
    <s v="Silicon Valley OAK10 Data Center"/>
    <s v=""/>
    <x v="103"/>
    <x v="0"/>
    <x v="25"/>
    <x v="25"/>
    <n v="31000"/>
    <n v="122000"/>
    <n v="14"/>
    <x v="0"/>
    <s v="2026-07-31"/>
  </r>
  <r>
    <s v="92ebfe99-6ee6-4734-ae2b-3766e6ba587d"/>
    <s v="Silicon Valley SJC34 Data Center"/>
    <s v=""/>
    <x v="103"/>
    <x v="0"/>
    <x v="25"/>
    <x v="25"/>
    <n v="129850"/>
    <n v="40000"/>
    <n v="7"/>
    <x v="0"/>
    <s v="2026-07-31"/>
  </r>
  <r>
    <s v="7423f68a-f141-49b6-9d3c-64c4de2c9971"/>
    <s v="Silicon Valley SJC35 Data Center"/>
    <s v=""/>
    <x v="103"/>
    <x v="0"/>
    <x v="25"/>
    <x v="25"/>
    <n v="33000"/>
    <n v="66000"/>
    <n v="8.5556000000000001"/>
    <x v="0"/>
    <s v="2026-07-31"/>
  </r>
  <r>
    <s v="613b341c-a6e3-4a23-9d4c-f0a2d5a4720e"/>
    <s v="Silicon Valley SJC30 Data Center"/>
    <s v=""/>
    <x v="103"/>
    <x v="0"/>
    <x v="25"/>
    <x v="25"/>
    <n v="50000"/>
    <n v="50000"/>
    <n v="8.8470000000000013"/>
    <x v="0"/>
    <s v="2026-07-31"/>
  </r>
  <r>
    <s v="cd3ad1b1-d7c6-4c4d-93bd-d080e61d1fc2"/>
    <s v="Silicon Valley SJC29 Data Center"/>
    <s v=""/>
    <x v="103"/>
    <x v="0"/>
    <x v="25"/>
    <x v="25"/>
    <n v="39300"/>
    <n v="39300"/>
    <n v="6"/>
    <x v="0"/>
    <s v="2026-07-31"/>
  </r>
  <r>
    <s v="1864a4cc-a55f-4bf3-a8ee-fe6916708986"/>
    <s v="Silicon Valley SJC13 Data Center"/>
    <s v=""/>
    <x v="103"/>
    <x v="0"/>
    <x v="25"/>
    <x v="25"/>
    <n v="26600"/>
    <n v="52000"/>
    <n v="9"/>
    <x v="0"/>
    <s v="2026-07-31"/>
  </r>
  <r>
    <s v="652b058d-1e91-420c-b1b7-8fd9971f1776"/>
    <s v="Silicon Valley SJC16 Data Center"/>
    <s v=""/>
    <x v="103"/>
    <x v="0"/>
    <x v="25"/>
    <x v="25"/>
    <n v="42465"/>
    <n v="42400"/>
    <n v="9"/>
    <x v="0"/>
    <s v="2026-07-31"/>
  </r>
  <r>
    <s v="fc764c51-9032-4e32-8895-f08036db98b1"/>
    <s v="Silicon Valley SJC14 Data Center"/>
    <s v=""/>
    <x v="103"/>
    <x v="0"/>
    <x v="25"/>
    <x v="25"/>
    <n v="26600"/>
    <n v="52000"/>
    <n v="9"/>
    <x v="0"/>
    <s v="2026-07-31"/>
  </r>
  <r>
    <s v="b3cfd0a8-8348-49f6-826e-41d1a2dac50f"/>
    <s v="Silicon Valley SJC15 Data Center"/>
    <s v=""/>
    <x v="103"/>
    <x v="0"/>
    <x v="25"/>
    <x v="25"/>
    <n v="24000"/>
    <n v="24000"/>
    <n v="3.6166000000000018"/>
    <x v="0"/>
    <s v="2026-07-31"/>
  </r>
  <r>
    <s v="80c6184d-26c2-4f62-ae82-7d68be1ed34a"/>
    <s v="Silicon Valley SJC10 Data Center"/>
    <s v=""/>
    <x v="103"/>
    <x v="0"/>
    <x v="25"/>
    <x v="25"/>
    <n v="56000"/>
    <n v="165000"/>
    <n v="18"/>
    <x v="0"/>
    <s v="2026-07-31"/>
  </r>
  <r>
    <s v="36c57a00-7ccd-4181-8db3-adf5fedf02b7"/>
    <s v="Silicon Valley SJC31 Data Center"/>
    <s v=""/>
    <x v="103"/>
    <x v="0"/>
    <x v="25"/>
    <x v="25"/>
    <n v="145800"/>
    <n v="145800"/>
    <n v="10.426999999999998"/>
    <x v="0"/>
    <s v="2026-07-31"/>
  </r>
  <r>
    <s v="46d96745-af85-4292-b3ca-d313f002539c"/>
    <s v="Silicon Valley SJC11 Data Center"/>
    <s v=""/>
    <x v="103"/>
    <x v="0"/>
    <x v="25"/>
    <x v="25"/>
    <n v="46000"/>
    <n v="90800"/>
    <n v="9"/>
    <x v="0"/>
    <s v="2026-07-31"/>
  </r>
  <r>
    <s v="b14510fb-7725-4021-ad3d-5a057eacf9a7"/>
    <s v="Silicon Valley SJC36 Data Center"/>
    <s v=""/>
    <x v="103"/>
    <x v="0"/>
    <x v="25"/>
    <x v="25"/>
    <n v="130000"/>
    <n v="130000"/>
    <n v="24"/>
    <x v="0"/>
    <s v="2026-07-31"/>
  </r>
  <r>
    <s v="ecefa5b3-810c-44ec-a7ec-27343ba191a5"/>
    <s v="Silicon Valley SJC17 Data Center"/>
    <s v=""/>
    <x v="103"/>
    <x v="0"/>
    <x v="25"/>
    <x v="25"/>
    <n v="162289"/>
    <n v="300000"/>
    <n v="28"/>
    <x v="0"/>
    <s v="2026-07-31"/>
  </r>
  <r>
    <s v="7df7f74a-7bd1-4023-bbfe-b0538059abe2"/>
    <s v="Silicon Valley SC1 Data Center"/>
    <s v=""/>
    <x v="103"/>
    <x v="0"/>
    <x v="25"/>
    <x v="25"/>
    <n v="360000"/>
    <n v="360000"/>
    <n v="36"/>
    <x v="0"/>
    <s v="2026-07-31"/>
  </r>
  <r>
    <s v="22f2b630-91a6-4512-b9e1-7fef3f6ca266"/>
    <s v="San Jose SJC26 Data Center"/>
    <s v=""/>
    <x v="103"/>
    <x v="0"/>
    <x v="25"/>
    <x v="25"/>
    <n v="75125"/>
    <n v="75125"/>
    <n v="8.5259999999999998"/>
    <x v="0"/>
    <s v="2026-07-31"/>
  </r>
  <r>
    <s v="4cb78987-631f-4925-9fcb-30239ba59dcf"/>
    <s v="Los Angeles LAX11 Data Center"/>
    <s v=""/>
    <x v="103"/>
    <x v="0"/>
    <x v="25"/>
    <x v="25"/>
    <n v="67050"/>
    <n v="60000"/>
    <n v="6.1777999999999986"/>
    <x v="0"/>
    <s v="2026-07-31"/>
  </r>
  <r>
    <s v="8e30008f-dcd1-449e-8691-6347b7eeb2e1"/>
    <s v="Los Angeles LAX12 Data Center"/>
    <s v=""/>
    <x v="103"/>
    <x v="0"/>
    <x v="25"/>
    <x v="25"/>
    <n v="132000"/>
    <n v="132000"/>
    <n v="18"/>
    <x v="0"/>
    <s v="2026-07-31"/>
  </r>
  <r>
    <s v="da2e55ce-d905-4c50-91c1-0300f8001d0b"/>
    <s v="BUR10 Burbank Data Center"/>
    <s v=""/>
    <x v="103"/>
    <x v="0"/>
    <x v="25"/>
    <x v="25"/>
    <n v="43010"/>
    <n v="43010"/>
    <n v="6.1456000000000008"/>
    <x v="0"/>
    <s v="2026-07-31"/>
  </r>
  <r>
    <s v="7038700f-f687-45c3-b677-10ff8fa016d9"/>
    <s v="Los Angeles LAX10 Data Center"/>
    <s v=""/>
    <x v="103"/>
    <x v="0"/>
    <x v="25"/>
    <x v="25"/>
    <m/>
    <n v="490000"/>
    <n v="27"/>
    <x v="0"/>
    <s v="2026-07-31"/>
  </r>
  <r>
    <s v="5cb62d75-ecfb-4ff1-adb3-c58605c7932e"/>
    <s v="Phoenix PHX10 Data Center"/>
    <s v=""/>
    <x v="103"/>
    <x v="0"/>
    <x v="3"/>
    <x v="3"/>
    <m/>
    <n v="288000"/>
    <n v="32"/>
    <x v="0"/>
    <s v="2026-07-31"/>
  </r>
  <r>
    <s v="3be3ca97-90e1-44f3-88dc-984f4131eccc"/>
    <s v="Phoenix PHX15 Data Center"/>
    <s v=""/>
    <x v="103"/>
    <x v="0"/>
    <x v="3"/>
    <x v="3"/>
    <n v="295000"/>
    <n v="519000"/>
    <n v="54"/>
    <x v="0"/>
    <s v="2026-07-31"/>
  </r>
  <r>
    <s v="b2c487cf-149b-41c5-a4b7-75bf3a494e79"/>
    <s v="Austin AUS11 Data Center"/>
    <s v=""/>
    <x v="103"/>
    <x v="0"/>
    <x v="16"/>
    <x v="16"/>
    <n v="86000"/>
    <n v="86000"/>
    <n v="16"/>
    <x v="0"/>
    <s v="2026-07-31"/>
  </r>
  <r>
    <s v="9660ca8c-5da9-485e-8c2c-c0bc4426617a"/>
    <s v="Dallas DFW26 Data Center"/>
    <s v=""/>
    <x v="103"/>
    <x v="0"/>
    <x v="16"/>
    <x v="16"/>
    <n v="831400"/>
    <m/>
    <m/>
    <x v="0"/>
    <s v="2026-07-31"/>
  </r>
  <r>
    <s v="829b7a74-1e14-4ee7-9734-b9ff8b7381ee"/>
    <s v="Dallas DFW36 Data Center"/>
    <s v=""/>
    <x v="103"/>
    <x v="0"/>
    <x v="16"/>
    <x v="16"/>
    <n v="35000"/>
    <n v="35000"/>
    <n v="4"/>
    <x v="0"/>
    <s v="2026-07-31"/>
  </r>
  <r>
    <s v="19a00e1a-2087-4dcd-838c-7bb11e9f2afd"/>
    <s v="Dallas DFW12 Data Center Building 2"/>
    <s v=""/>
    <x v="103"/>
    <x v="0"/>
    <x v="16"/>
    <x v="16"/>
    <n v="115650"/>
    <n v="115650"/>
    <n v="13.498999999999999"/>
    <x v="0"/>
    <s v="2026-07-31"/>
  </r>
  <r>
    <s v="0b527d97-ba5b-4366-96a3-77712605beed"/>
    <s v="Dallas DFW12 Data Center Building 1"/>
    <s v=""/>
    <x v="103"/>
    <x v="0"/>
    <x v="16"/>
    <x v="16"/>
    <n v="135500"/>
    <n v="135500"/>
    <n v="12"/>
    <x v="0"/>
    <s v="2026-07-31"/>
  </r>
  <r>
    <s v="e4984781-30e4-4022-8d91-91b4a8955689"/>
    <s v="Dallas DFW11 Data Center"/>
    <s v=""/>
    <x v="103"/>
    <x v="0"/>
    <x v="16"/>
    <x v="16"/>
    <n v="100600"/>
    <n v="50000"/>
    <n v="10"/>
    <x v="0"/>
    <s v="2026-07-31"/>
  </r>
  <r>
    <s v="c14cb154-1b5c-4123-bebc-1de52bf3121d"/>
    <s v="Dallas DFW14 Data Center"/>
    <s v=""/>
    <x v="103"/>
    <x v="0"/>
    <x v="16"/>
    <x v="16"/>
    <n v="125600"/>
    <n v="66000"/>
    <n v="9"/>
    <x v="0"/>
    <s v="2026-07-31"/>
  </r>
  <r>
    <s v="df99bf6b-df33-418f-99e1-51fea4bfbf80"/>
    <s v="Dallas DFW10 Data Center"/>
    <s v=""/>
    <x v="103"/>
    <x v="0"/>
    <x v="16"/>
    <x v="16"/>
    <m/>
    <n v="454000"/>
    <n v="24"/>
    <x v="0"/>
    <s v="2026-07-31"/>
  </r>
  <r>
    <s v="f91be4aa-8cba-49f6-956a-8bb2be637548"/>
    <s v="Dallas DFW25 Data Center"/>
    <s v=""/>
    <x v="103"/>
    <x v="0"/>
    <x v="16"/>
    <x v="16"/>
    <n v="118000"/>
    <n v="118000"/>
    <n v="13.581"/>
    <x v="0"/>
    <s v="2026-07-31"/>
  </r>
  <r>
    <s v="0db3e56c-395d-4986-b169-b771250d910e"/>
    <s v="Dallas DFW16 Data Center"/>
    <s v=""/>
    <x v="103"/>
    <x v="0"/>
    <x v="16"/>
    <x v="16"/>
    <n v="105800"/>
    <n v="105800"/>
    <n v="12"/>
    <x v="0"/>
    <s v="2026-07-31"/>
  </r>
  <r>
    <s v="2c5e3b6c-7613-4def-bb39-462371b9e449"/>
    <s v="Dallas DFW28 Data Center"/>
    <s v=""/>
    <x v="103"/>
    <x v="0"/>
    <x v="16"/>
    <x v="16"/>
    <n v="121000"/>
    <n v="121000"/>
    <n v="15"/>
    <x v="0"/>
    <s v="2026-07-31"/>
  </r>
  <r>
    <s v="3d6c273a-cc4d-4da9-b6e7-6d2ee3c686e9"/>
    <s v="Dallas DFW17 Data Center"/>
    <s v=""/>
    <x v="103"/>
    <x v="0"/>
    <x v="16"/>
    <x v="16"/>
    <n v="114900"/>
    <n v="114900"/>
    <n v="15"/>
    <x v="0"/>
    <s v="2026-07-31"/>
  </r>
  <r>
    <s v="b35b0e53-98c3-4e8d-ba06-a6f092a60678"/>
    <s v="Dallas DFW18 Data Center"/>
    <s v=""/>
    <x v="103"/>
    <x v="0"/>
    <x v="16"/>
    <x v="16"/>
    <n v="240000"/>
    <n v="458500"/>
    <n v="60"/>
    <x v="0"/>
    <s v="2026-07-31"/>
  </r>
  <r>
    <s v="06700d4b-7481-46fd-82f0-3954ec32c503"/>
    <s v="Dallas DFW29 Data Center"/>
    <s v=""/>
    <x v="103"/>
    <x v="0"/>
    <x v="16"/>
    <x v="16"/>
    <n v="121300"/>
    <n v="121300"/>
    <n v="8"/>
    <x v="0"/>
    <s v="2026-07-31"/>
  </r>
  <r>
    <s v="fcbc9830-a59c-43e9-842f-5a87bbf2b2f2"/>
    <s v="Dallas DFW35 Data Center"/>
    <s v=""/>
    <x v="103"/>
    <x v="0"/>
    <x v="16"/>
    <x v="16"/>
    <n v="138500"/>
    <n v="70000"/>
    <n v="12"/>
    <x v="0"/>
    <s v="2026-07-31"/>
  </r>
  <r>
    <s v="c3810378-f342-478c-89ed-eab720a41f5f"/>
    <s v="Garland Data Center Building 1"/>
    <s v=""/>
    <x v="103"/>
    <x v="0"/>
    <x v="16"/>
    <x v="16"/>
    <n v="180000"/>
    <n v="180000"/>
    <n v="16"/>
    <x v="11"/>
    <s v="2026-07-31"/>
  </r>
  <r>
    <s v="3cd6d5b5-7fb5-4637-8a87-d2f43474eb96"/>
    <s v="Digital Realty Building 4"/>
    <s v=""/>
    <x v="103"/>
    <x v="0"/>
    <x v="16"/>
    <x v="16"/>
    <n v="85000"/>
    <n v="85000"/>
    <n v="10.669700000000001"/>
    <x v="11"/>
    <s v="2026-07-31"/>
  </r>
  <r>
    <s v="0a645b71-daf2-40b5-a204-3e8a7e7c7bfd"/>
    <s v="Digital Realty Building 2"/>
    <s v=""/>
    <x v="103"/>
    <x v="0"/>
    <x v="16"/>
    <x v="16"/>
    <n v="10000"/>
    <n v="10000"/>
    <n v="6"/>
    <x v="11"/>
    <s v="2026-07-31"/>
  </r>
  <r>
    <s v="908f2364-514f-432e-96a5-3f74692531de"/>
    <s v="Digital Realty IAH10 - Building 1"/>
    <s v=""/>
    <x v="103"/>
    <x v="0"/>
    <x v="16"/>
    <x v="16"/>
    <n v="50000"/>
    <n v="50000"/>
    <n v="7.4402499999999998"/>
    <x v="11"/>
    <s v="2026-07-31"/>
  </r>
  <r>
    <s v="d0740ce8-5e45-4f03-8858-f703e603fd89"/>
    <s v="Digital Realty Building 5"/>
    <s v=""/>
    <x v="103"/>
    <x v="0"/>
    <x v="16"/>
    <x v="16"/>
    <n v="27460"/>
    <n v="27460"/>
    <n v="3.0093999999999994"/>
    <x v="11"/>
    <s v="2026-07-31"/>
  </r>
  <r>
    <s v="5e1df4c0-6794-4b10-997e-a0534e4c9ce0"/>
    <s v="Digital Realty Building 3"/>
    <s v=""/>
    <x v="103"/>
    <x v="0"/>
    <x v="16"/>
    <x v="16"/>
    <n v="53590"/>
    <n v="53590"/>
    <n v="7.3267500000000005"/>
    <x v="11"/>
    <s v="2026-07-31"/>
  </r>
  <r>
    <s v="d2ee6567-ffc1-47cc-b272-3003639a5f3e"/>
    <s v="Digital Realty Building 6"/>
    <s v=""/>
    <x v="103"/>
    <x v="0"/>
    <x v="16"/>
    <x v="16"/>
    <n v="60600"/>
    <n v="60600"/>
    <n v="7.3221500000000015"/>
    <x v="11"/>
    <s v="2026-07-31"/>
  </r>
  <r>
    <s v="6d0a92eb-2955-42a5-a542-5b00c6caedaa"/>
    <s v="Chicago CH3 Data Center"/>
    <s v=""/>
    <x v="103"/>
    <x v="0"/>
    <x v="6"/>
    <x v="6"/>
    <n v="305000"/>
    <n v="305000"/>
    <n v="30"/>
    <x v="0"/>
    <s v="2026-07-31"/>
  </r>
  <r>
    <s v="254071df-92ca-4d08-8caa-1169506cf1f0"/>
    <s v="Chicago CH1 Data Center"/>
    <s v=""/>
    <x v="103"/>
    <x v="0"/>
    <x v="6"/>
    <x v="6"/>
    <n v="485000"/>
    <n v="485000"/>
    <n v="80"/>
    <x v="0"/>
    <s v="2026-07-31"/>
  </r>
  <r>
    <s v="663fee2f-a505-4142-85fd-a90c01ef6eb0"/>
    <s v="Chicago CH2 Data Center"/>
    <s v=""/>
    <x v="103"/>
    <x v="0"/>
    <x v="6"/>
    <x v="6"/>
    <n v="336000"/>
    <n v="336000"/>
    <n v="40"/>
    <x v="0"/>
    <s v="2026-07-31"/>
  </r>
  <r>
    <s v="c837ffc2-4939-4db7-a571-f8052d1e33cc"/>
    <s v="Chicago ORD23 Data Center"/>
    <s v=""/>
    <x v="103"/>
    <x v="0"/>
    <x v="6"/>
    <x v="6"/>
    <n v="251000"/>
    <n v="251000"/>
    <n v="40"/>
    <x v="0"/>
    <s v="2026-07-31"/>
  </r>
  <r>
    <s v="97c93a89-2431-4ac0-954e-f4c0f38428c6"/>
    <s v="Chicago ORD13 Data Center"/>
    <s v=""/>
    <x v="103"/>
    <x v="0"/>
    <x v="6"/>
    <x v="6"/>
    <n v="190965"/>
    <n v="292000"/>
    <n v="26"/>
    <x v="0"/>
    <s v="2026-07-31"/>
  </r>
  <r>
    <s v="6d0c9eaf-df8e-4c42-a3af-2e36dc4497e9"/>
    <s v="Chicago ORD12 Data Center"/>
    <s v=""/>
    <x v="103"/>
    <x v="0"/>
    <x v="6"/>
    <x v="6"/>
    <n v="124700"/>
    <n v="124700"/>
    <n v="10"/>
    <x v="0"/>
    <s v="2026-07-31"/>
  </r>
  <r>
    <s v="867d3a5f-c516-4ebe-bed2-bc3eb0d2cb34"/>
    <s v="Chicago ORD14 Data Center"/>
    <s v=""/>
    <x v="103"/>
    <x v="0"/>
    <x v="6"/>
    <x v="6"/>
    <n v="88890"/>
    <n v="179100"/>
    <n v="20"/>
    <x v="0"/>
    <s v="2026-07-31"/>
  </r>
  <r>
    <s v="27ba9f95-2106-4cd7-879a-3df79d7cfec5"/>
    <s v="Chicago ORD11 Data Center"/>
    <s v=""/>
    <x v="103"/>
    <x v="0"/>
    <x v="6"/>
    <x v="6"/>
    <n v="161000"/>
    <n v="161000"/>
    <n v="10"/>
    <x v="0"/>
    <s v="2026-07-31"/>
  </r>
  <r>
    <s v="d922864c-edb1-492f-af18-27a9a09b90a7"/>
    <s v="Chicago ORD10 Data Center "/>
    <s v="Chicago ORD10 Data Center _x000a_Digital Realty"/>
    <x v="103"/>
    <x v="0"/>
    <x v="6"/>
    <x v="6"/>
    <n v="1133000"/>
    <n v="1133000"/>
    <n v="109"/>
    <x v="0"/>
    <s v="2026-07-31"/>
  </r>
  <r>
    <s v="2426479f-7b10-40cf-87e4-0a9e2d95711c"/>
    <s v="Atlanta ATL11 Data Center"/>
    <s v=""/>
    <x v="103"/>
    <x v="0"/>
    <x v="8"/>
    <x v="8"/>
    <n v="313000"/>
    <n v="313000"/>
    <n v="28"/>
    <x v="0"/>
    <s v="2026-07-31"/>
  </r>
  <r>
    <s v="1379f1cf-d51c-40bb-93e4-699f1af1608b"/>
    <s v="Atlanta ATL12 Data Center"/>
    <s v=""/>
    <x v="103"/>
    <x v="0"/>
    <x v="8"/>
    <x v="8"/>
    <n v="128000"/>
    <n v="334000"/>
    <n v="18"/>
    <x v="11"/>
    <s v="2026-07-31"/>
  </r>
  <r>
    <s v="4bfd66b9-b82b-4a48-9d62-fce970958efd"/>
    <s v="Atlanta ATL13 Data Center"/>
    <s v=""/>
    <x v="103"/>
    <x v="0"/>
    <x v="8"/>
    <x v="8"/>
    <m/>
    <n v="153000"/>
    <n v="9"/>
    <x v="0"/>
    <s v="2026-07-31"/>
  </r>
  <r>
    <s v="1535c9a3-ff76-4854-b8a6-d323b39e62bb"/>
    <s v="Atlanta ATL14 Data Center"/>
    <s v=""/>
    <x v="103"/>
    <x v="0"/>
    <x v="8"/>
    <x v="8"/>
    <m/>
    <n v="30000"/>
    <n v="1"/>
    <x v="0"/>
    <s v="2026-07-31"/>
  </r>
  <r>
    <s v="c623235c-e126-493a-8750-6471707b1d08"/>
    <s v="Charlotte CLT12 Data Center"/>
    <s v=""/>
    <x v="103"/>
    <x v="0"/>
    <x v="10"/>
    <x v="10"/>
    <n v="10060"/>
    <n v="10060"/>
    <n v="8"/>
    <x v="0"/>
    <s v="2026-07-31"/>
  </r>
  <r>
    <s v="266d35b1-0b1b-46b3-8edb-c8bdaa3d362a"/>
    <s v="Charlotte CLT10 Data Center"/>
    <s v=""/>
    <x v="103"/>
    <x v="0"/>
    <x v="10"/>
    <x v="10"/>
    <n v="29200"/>
    <n v="29200"/>
    <n v="2"/>
    <x v="0"/>
    <s v="2026-07-31"/>
  </r>
  <r>
    <s v="b2705c3c-60ac-4328-8468-87496983b6fa"/>
    <s v="Charlotte CLT11 Data Center"/>
    <s v=""/>
    <x v="103"/>
    <x v="0"/>
    <x v="10"/>
    <x v="10"/>
    <n v="30600"/>
    <n v="30600"/>
    <n v="2"/>
    <x v="0"/>
    <s v="2026-07-31"/>
  </r>
  <r>
    <s v="be84ddde-318b-4afc-8c89-451e44b2baa9"/>
    <s v="Miami MIA10 Data Center"/>
    <s v=""/>
    <x v="103"/>
    <x v="0"/>
    <x v="9"/>
    <x v="9"/>
    <n v="162000"/>
    <n v="134000"/>
    <n v="12"/>
    <x v="0"/>
    <s v="2026-07-31"/>
  </r>
  <r>
    <s v="6fd3cde2-966a-4222-9abe-55c4794a80cd"/>
    <s v="VA4 Bristow Data Center "/>
    <s v=""/>
    <x v="103"/>
    <x v="0"/>
    <x v="12"/>
    <x v="12"/>
    <n v="225000"/>
    <n v="225000"/>
    <n v="24.76900000000002"/>
    <x v="0"/>
    <s v="2026-07-31"/>
  </r>
  <r>
    <s v="61a9d310-b9c9-11f0-8295-4bd76cb2aa84"/>
    <s v="Aurora - Data Center 1"/>
    <s v=""/>
    <x v="103"/>
    <x v="0"/>
    <x v="12"/>
    <x v="12"/>
    <n v="408480"/>
    <n v="815000"/>
    <n v="96"/>
    <x v="2"/>
    <s v="2026-07-31"/>
  </r>
  <r>
    <s v="c0aa689c-1512-47de-b93f-3fe0f8637ccf"/>
    <s v="Digital Realty 9905 Godwin"/>
    <s v=""/>
    <x v="103"/>
    <x v="0"/>
    <x v="12"/>
    <x v="12"/>
    <n v="95000"/>
    <n v="95000"/>
    <n v="9.5706999999999987"/>
    <x v="12"/>
    <s v="2026-07-31"/>
  </r>
  <r>
    <s v="8ee5067d-5a04-4b26-95a6-69f8d86f74d4"/>
    <s v="Data Center 7"/>
    <s v=""/>
    <x v="103"/>
    <x v="0"/>
    <x v="12"/>
    <x v="12"/>
    <n v="397100"/>
    <n v="766000"/>
    <n v="96"/>
    <x v="14"/>
    <s v="2026-07-31"/>
  </r>
  <r>
    <s v="9f79f932-b20a-40bb-af87-68f9a1451de0"/>
    <s v="Northern Virginia IAD14 Data Center"/>
    <s v=""/>
    <x v="103"/>
    <x v="0"/>
    <x v="12"/>
    <x v="12"/>
    <n v="135000"/>
    <n v="135000"/>
    <n v="12"/>
    <x v="0"/>
    <s v="2026-07-31"/>
  </r>
  <r>
    <s v="c22c1b1c-9fc5-472e-be67-dae6a98cf9e9"/>
    <s v="Northern Virginia IAD23 Data Center"/>
    <s v=""/>
    <x v="103"/>
    <x v="0"/>
    <x v="12"/>
    <x v="12"/>
    <n v="153000"/>
    <n v="153000"/>
    <n v="4"/>
    <x v="0"/>
    <s v="2026-07-31"/>
  </r>
  <r>
    <s v="3651fa7f-ecde-4f1c-8cd9-512a678fb094"/>
    <s v="Northern Virginia IAD13 Data Center "/>
    <s v=""/>
    <x v="103"/>
    <x v="0"/>
    <x v="12"/>
    <x v="12"/>
    <n v="134550"/>
    <n v="134550"/>
    <n v="12"/>
    <x v="0"/>
    <s v="2026-07-31"/>
  </r>
  <r>
    <s v="6d544188-8bdf-4c8b-a4f2-f172fc9d8bcd"/>
    <s v="Northern Virginia IAD24 Data Center"/>
    <s v=""/>
    <x v="103"/>
    <x v="0"/>
    <x v="12"/>
    <x v="12"/>
    <n v="113300"/>
    <n v="113300"/>
    <n v="10"/>
    <x v="0"/>
    <s v="2026-07-31"/>
  </r>
  <r>
    <s v="e079ecc9-d297-40ce-8982-44a46ee1b184"/>
    <s v="Northern Virginia IAD12 Data Center"/>
    <s v=""/>
    <x v="103"/>
    <x v="0"/>
    <x v="12"/>
    <x v="12"/>
    <n v="180000"/>
    <n v="180000"/>
    <n v="16"/>
    <x v="0"/>
    <s v="2026-07-31"/>
  </r>
  <r>
    <s v="c735920b-e2bc-4fc5-9e3a-aa6e9c3d82a3"/>
    <s v="Northern Virginia IAD35 Data Center"/>
    <s v=""/>
    <x v="103"/>
    <x v="0"/>
    <x v="12"/>
    <x v="12"/>
    <n v="392800"/>
    <n v="392800"/>
    <n v="13"/>
    <x v="0"/>
    <s v="2026-07-31"/>
  </r>
  <r>
    <s v="62bb49b9-ea3b-46b4-a10c-5cb99e82eb69"/>
    <s v="Northern Virginia IAD36 Data Center"/>
    <s v=""/>
    <x v="103"/>
    <x v="0"/>
    <x v="12"/>
    <x v="12"/>
    <n v="224000"/>
    <n v="224000"/>
    <n v="36"/>
    <x v="0"/>
    <s v="2026-07-31"/>
  </r>
  <r>
    <s v="4df7903f-9bfa-4cde-8722-c45228f98d0b"/>
    <s v="Northern Virginia IAD37 Data Center"/>
    <s v=""/>
    <x v="103"/>
    <x v="0"/>
    <x v="12"/>
    <x v="12"/>
    <n v="284500"/>
    <n v="284500"/>
    <n v="44"/>
    <x v="0"/>
    <s v="2026-07-31"/>
  </r>
  <r>
    <s v="06ca3c79-19c7-437a-820c-34a218786add"/>
    <s v="Northern Virginia IAD38 Data Center"/>
    <s v=""/>
    <x v="103"/>
    <x v="0"/>
    <x v="12"/>
    <x v="12"/>
    <n v="226000"/>
    <n v="226000"/>
    <n v="26"/>
    <x v="0"/>
    <s v="2026-07-31"/>
  </r>
  <r>
    <s v="1b244c32-3c18-4fea-887e-6911c705910a"/>
    <s v="Northern Virginia IAD40 Data Center"/>
    <s v=""/>
    <x v="103"/>
    <x v="0"/>
    <x v="12"/>
    <x v="12"/>
    <n v="115000"/>
    <n v="223200"/>
    <n v="24.138000000000023"/>
    <x v="0"/>
    <s v="2026-07-31"/>
  </r>
  <r>
    <s v="6c735508-b3d6-4903-be9e-8e9dfd0dbc56"/>
    <s v="Northern Virginia IAD39 Data Center"/>
    <s v="Northern Virginia IAD39 Data Center_x000a_Digital Realty"/>
    <x v="103"/>
    <x v="0"/>
    <x v="12"/>
    <x v="12"/>
    <n v="540500"/>
    <n v="1057000"/>
    <n v="87.839000000000013"/>
    <x v="0"/>
    <s v="2026-07-31"/>
  </r>
  <r>
    <s v="bf2a5a40-ada0-4ed7-b584-34bb2f78eabc"/>
    <s v="Northern Virginia ACC9 Data Center"/>
    <s v=""/>
    <x v="103"/>
    <x v="0"/>
    <x v="12"/>
    <x v="12"/>
    <n v="327455"/>
    <n v="327455"/>
    <n v="36.949000000000026"/>
    <x v="0"/>
    <s v="2026-07-31"/>
  </r>
  <r>
    <s v="54e26a81-f61b-4143-b38f-ac65ea92ebd0"/>
    <s v="Northern Virginia ACC7 Data Center"/>
    <s v=""/>
    <x v="103"/>
    <x v="0"/>
    <x v="12"/>
    <x v="12"/>
    <n v="446000"/>
    <n v="446000"/>
    <n v="52.091999999999992"/>
    <x v="0"/>
    <s v="2026-07-31"/>
  </r>
  <r>
    <s v="2eb3bd19-53e8-4018-800b-c29842aa9a0a"/>
    <s v="Northern Virginia ACC10 Data Center"/>
    <s v=""/>
    <x v="103"/>
    <x v="0"/>
    <x v="12"/>
    <x v="12"/>
    <n v="290940"/>
    <n v="290940"/>
    <n v="30.69"/>
    <x v="0"/>
    <s v="2026-07-31"/>
  </r>
  <r>
    <s v="faf4cf85-ce15-4db8-b191-39d2e56a1310"/>
    <s v="Northern Virginia ACC6 Data Center"/>
    <s v=""/>
    <x v="103"/>
    <x v="0"/>
    <x v="12"/>
    <x v="12"/>
    <n v="222300"/>
    <n v="222300"/>
    <n v="54"/>
    <x v="0"/>
    <s v="2026-07-31"/>
  </r>
  <r>
    <s v="c08d1d7b-2242-4762-9508-473972d740d4"/>
    <s v="Northern Virginia ACC5 Data Center"/>
    <s v=""/>
    <x v="103"/>
    <x v="0"/>
    <x v="12"/>
    <x v="12"/>
    <n v="348000"/>
    <n v="348000"/>
    <n v="34"/>
    <x v="0"/>
    <s v="2026-07-31"/>
  </r>
  <r>
    <s v="a3148f88-db6a-4ba5-8879-cf466521bced"/>
    <s v="Northern Virginia ACC4 Data Center"/>
    <s v=""/>
    <x v="103"/>
    <x v="0"/>
    <x v="12"/>
    <x v="12"/>
    <n v="348000"/>
    <n v="348000"/>
    <n v="36"/>
    <x v="0"/>
    <s v="2026-07-31"/>
  </r>
  <r>
    <s v="ba4bfbb2-afe2-44ab-8e48-5210532c975f"/>
    <s v="Northern Virginia ACC3 Data Center"/>
    <s v=""/>
    <x v="103"/>
    <x v="0"/>
    <x v="12"/>
    <x v="12"/>
    <n v="151660"/>
    <n v="151660"/>
    <n v="10.758000000000003"/>
    <x v="0"/>
    <s v="2026-07-31"/>
  </r>
  <r>
    <s v="7954d007-f17e-4a64-8a2e-7049354894e6"/>
    <s v="Northern Virginia ACC2 Data Center"/>
    <s v=""/>
    <x v="103"/>
    <x v="0"/>
    <x v="12"/>
    <x v="12"/>
    <n v="85440"/>
    <n v="85440"/>
    <n v="24"/>
    <x v="0"/>
    <s v="2026-07-31"/>
  </r>
  <r>
    <s v="2c2867d5-5b6f-4e2f-98d2-1edcf878f620"/>
    <s v="Northern Virginia IAD41 Data Center"/>
    <s v=""/>
    <x v="103"/>
    <x v="0"/>
    <x v="12"/>
    <x v="12"/>
    <n v="396210"/>
    <n v="791223"/>
    <n v="82.869"/>
    <x v="0"/>
    <s v="2026-07-31"/>
  </r>
  <r>
    <s v="86916f78-4c83-488d-959c-2fb77a8a11a6"/>
    <s v="Northern Virginia IAD42 Data Center"/>
    <s v=""/>
    <x v="103"/>
    <x v="0"/>
    <x v="12"/>
    <x v="12"/>
    <n v="220330"/>
    <n v="433300"/>
    <n v="54.417999999999992"/>
    <x v="0"/>
    <s v="2026-07-31"/>
  </r>
  <r>
    <s v="467baef4-8973-4116-aa64-021e2430bd55"/>
    <s v="Wells Fargo Bank Data Center "/>
    <s v=""/>
    <x v="103"/>
    <x v="0"/>
    <x v="12"/>
    <x v="12"/>
    <n v="85000"/>
    <n v="170000"/>
    <n v="13.9725"/>
    <x v="8"/>
    <s v="2026-07-31"/>
  </r>
  <r>
    <s v="204a1f62-1693-4ca8-9144-33589e704e77"/>
    <s v="Northern Virginia VA3 Data Center"/>
    <s v=""/>
    <x v="103"/>
    <x v="0"/>
    <x v="12"/>
    <x v="12"/>
    <n v="86000"/>
    <n v="256000"/>
    <n v="34"/>
    <x v="0"/>
    <s v="2026-07-31"/>
  </r>
  <r>
    <s v="ec56e89d-6835-404f-aaa3-02e343360ada"/>
    <s v="New York EWR12 Data Center"/>
    <s v=""/>
    <x v="103"/>
    <x v="0"/>
    <x v="17"/>
    <x v="17"/>
    <n v="351000"/>
    <n v="351000"/>
    <n v="34"/>
    <x v="0"/>
    <s v="2026-07-31"/>
  </r>
  <r>
    <s v="1496ccce-1298-4035-8620-aa7be5b5cb99"/>
    <s v="New York EWR11 Data Center"/>
    <s v=""/>
    <x v="103"/>
    <x v="0"/>
    <x v="17"/>
    <x v="17"/>
    <n v="277000"/>
    <n v="277000"/>
    <n v="26"/>
    <x v="0"/>
    <s v="2026-07-31"/>
  </r>
  <r>
    <s v="78be709f-04e9-48d9-9efc-baab2313838c"/>
    <s v="New York EWR19 Data Center"/>
    <s v=""/>
    <x v="103"/>
    <x v="0"/>
    <x v="17"/>
    <x v="17"/>
    <n v="64015"/>
    <n v="64015"/>
    <n v="3.9084999999999992"/>
    <x v="0"/>
    <s v="2026-07-31"/>
  </r>
  <r>
    <s v="ff6ba379-adb5-478e-8cdf-23a5d0247173"/>
    <s v="New York EWR15 Data Center Building 1"/>
    <s v=""/>
    <x v="103"/>
    <x v="0"/>
    <x v="17"/>
    <x v="17"/>
    <n v="125385"/>
    <n v="125385"/>
    <n v="10.1005"/>
    <x v="0"/>
    <s v="2026-07-31"/>
  </r>
  <r>
    <s v="3d3eacb4-09b4-47d4-b0f8-57ac55ef4e5b"/>
    <s v="New York EWR20 Data Center"/>
    <s v=""/>
    <x v="103"/>
    <x v="0"/>
    <x v="17"/>
    <x v="17"/>
    <n v="183000"/>
    <n v="183000"/>
    <n v="11"/>
    <x v="0"/>
    <s v="2026-07-31"/>
  </r>
  <r>
    <s v="3c9ff2df-1413-4620-bc38-6577a291512b"/>
    <s v="New York EWR21 Data Center"/>
    <s v=""/>
    <x v="103"/>
    <x v="0"/>
    <x v="17"/>
    <x v="17"/>
    <n v="214900"/>
    <n v="214900"/>
    <n v="30"/>
    <x v="0"/>
    <s v="2026-07-31"/>
  </r>
  <r>
    <s v="14959946-510b-445f-a9d1-d4f6198016a1"/>
    <s v="New York JFK12 Data Center "/>
    <s v=""/>
    <x v="103"/>
    <x v="0"/>
    <x v="11"/>
    <x v="11"/>
    <m/>
    <n v="164000"/>
    <n v="3"/>
    <x v="0"/>
    <s v="2026-07-31"/>
  </r>
  <r>
    <s v="e3c2b8aa-47c9-4f70-8a05-435f69dd26c1"/>
    <s v="New York JFK13 Data Center"/>
    <s v=""/>
    <x v="103"/>
    <x v="0"/>
    <x v="11"/>
    <x v="11"/>
    <m/>
    <n v="132500"/>
    <n v="9"/>
    <x v="0"/>
    <s v="2026-07-31"/>
  </r>
  <r>
    <s v="4ee2e625-9108-4875-b70e-5beef17cb996"/>
    <s v="New York JFK10 Data Center"/>
    <s v=""/>
    <x v="103"/>
    <x v="0"/>
    <x v="11"/>
    <x v="11"/>
    <m/>
    <n v="109600"/>
    <n v="18"/>
    <x v="0"/>
    <s v="2026-07-31"/>
  </r>
  <r>
    <s v="13c06d1f-5ab2-49da-b13b-2b89ab20f31b"/>
    <s v="New York HVN10 Data Center"/>
    <s v=""/>
    <x v="103"/>
    <x v="0"/>
    <x v="21"/>
    <x v="21"/>
    <n v="228000"/>
    <n v="228000"/>
    <n v="15"/>
    <x v="0"/>
    <s v="2026-07-31"/>
  </r>
  <r>
    <s v="300e7c04-f741-4c18-a773-9f040da6d2c8"/>
    <s v="Boston BOS13 Data Center"/>
    <s v=""/>
    <x v="103"/>
    <x v="0"/>
    <x v="18"/>
    <x v="18"/>
    <n v="106000"/>
    <n v="106000"/>
    <n v="10"/>
    <x v="0"/>
    <s v="2026-07-31"/>
  </r>
  <r>
    <s v="42c4f722-6a0a-4a18-8720-e55f36438ae0"/>
    <s v="Boston BOS16 Data Center"/>
    <s v=""/>
    <x v="103"/>
    <x v="0"/>
    <x v="18"/>
    <x v="18"/>
    <n v="44415"/>
    <n v="133000"/>
    <n v="10"/>
    <x v="0"/>
    <s v="2026-07-31"/>
  </r>
  <r>
    <s v="168c6d2b-5083-4ce4-8b99-8a275225a651"/>
    <s v="Boston BOS14 Data Center"/>
    <s v=""/>
    <x v="103"/>
    <x v="0"/>
    <x v="18"/>
    <x v="18"/>
    <n v="78810"/>
    <n v="314000"/>
    <n v="30"/>
    <x v="0"/>
    <s v="2026-07-31"/>
  </r>
  <r>
    <s v="4296373a-5e99-4db2-a351-cadf578023b8"/>
    <s v="Hawaii Data Center"/>
    <s v=""/>
    <x v="104"/>
    <x v="0"/>
    <x v="36"/>
    <x v="36"/>
    <n v="65000"/>
    <n v="65000"/>
    <n v="4.8829999999999947"/>
    <x v="0"/>
    <s v="2026-07-31"/>
  </r>
  <r>
    <s v="bf9e6700-27b1-11f1-97a0-7516bcf38517"/>
    <s v="Duos Egde AI DC 1"/>
    <s v=""/>
    <x v="105"/>
    <x v="0"/>
    <x v="16"/>
    <x v="16"/>
    <m/>
    <m/>
    <m/>
    <x v="9"/>
    <s v="2026-07-31"/>
  </r>
  <r>
    <s v="e97f6788-d866-4f4a-9b04-4e19566eaa04"/>
    <s v="SALEM-NH"/>
    <s v=""/>
    <x v="106"/>
    <x v="0"/>
    <x v="46"/>
    <x v="46"/>
    <m/>
    <n v="12000"/>
    <n v="1.4412999999999994"/>
    <x v="0"/>
    <s v="2026-07-31"/>
  </r>
  <r>
    <s v="60a1e737-45dd-4d43-a4b6-064fe925da7c"/>
    <s v="West7Center Data Center"/>
    <s v=""/>
    <x v="107"/>
    <x v="0"/>
    <x v="25"/>
    <x v="25"/>
    <m/>
    <n v="375000"/>
    <n v="22.5"/>
    <x v="0"/>
    <s v="2026-07-31"/>
  </r>
  <r>
    <s v="89c90b53-2d3d-4aed-85eb-e0c257970fad"/>
    <s v="Irvine Data Center"/>
    <s v=""/>
    <x v="107"/>
    <x v="0"/>
    <x v="25"/>
    <x v="25"/>
    <m/>
    <n v="20000"/>
    <n v="1.1893999999999998"/>
    <x v="0"/>
    <s v="2026-07-31"/>
  </r>
  <r>
    <s v="09e1a217-54bd-4ba1-a58a-39ac089a0d48"/>
    <s v="Dallas Data Center"/>
    <s v=""/>
    <x v="107"/>
    <x v="0"/>
    <x v="16"/>
    <x v="16"/>
    <m/>
    <m/>
    <m/>
    <x v="0"/>
    <s v="2026-07-31"/>
  </r>
  <r>
    <s v="6e859ac6-4cc8-4807-a870-168a6d48fe9f"/>
    <s v="POR01 Portland Data Center"/>
    <s v=""/>
    <x v="108"/>
    <x v="0"/>
    <x v="0"/>
    <x v="0"/>
    <n v="39400"/>
    <n v="39400"/>
    <n v="3"/>
    <x v="0"/>
    <s v="2026-07-31"/>
  </r>
  <r>
    <s v="41bcc0f2-19c5-4005-9718-25d0ebfd1b08"/>
    <s v="POR02 Portland Data Center"/>
    <s v=""/>
    <x v="108"/>
    <x v="0"/>
    <x v="0"/>
    <x v="0"/>
    <n v="16850"/>
    <n v="16850"/>
    <n v="3"/>
    <x v="0"/>
    <s v="2026-07-31"/>
  </r>
  <r>
    <s v="da2737d6-6a7f-4792-b754-48d3d978b024"/>
    <s v="POR04 Portland Data Center"/>
    <s v=""/>
    <x v="108"/>
    <x v="0"/>
    <x v="0"/>
    <x v="0"/>
    <m/>
    <m/>
    <n v="19.5"/>
    <x v="10"/>
    <s v="2026-07-31"/>
  </r>
  <r>
    <s v="68c60d05-9bd2-4142-be72-74d0ec381870"/>
    <s v="POR03 Portland Data Center"/>
    <s v=""/>
    <x v="108"/>
    <x v="0"/>
    <x v="0"/>
    <x v="0"/>
    <m/>
    <m/>
    <n v="19.5"/>
    <x v="10"/>
    <s v="2026-07-31"/>
  </r>
  <r>
    <s v="de0c6a73-bc85-418f-8e12-a22aa688293e"/>
    <s v="SEA01 Seattle Data Center"/>
    <s v=""/>
    <x v="108"/>
    <x v="0"/>
    <x v="14"/>
    <x v="14"/>
    <n v="47000"/>
    <n v="47000"/>
    <n v="4"/>
    <x v="0"/>
    <s v="2026-07-31"/>
  </r>
  <r>
    <s v="d01176f2-3659-413c-a1d5-99e6152c8182"/>
    <s v="SVC01 Santa Clara Data Center"/>
    <s v=""/>
    <x v="108"/>
    <x v="0"/>
    <x v="25"/>
    <x v="25"/>
    <n v="19800"/>
    <n v="19800"/>
    <n v="3"/>
    <x v="0"/>
    <s v="2026-07-31"/>
  </r>
  <r>
    <s v="5a4c5ded-f503-46e8-bb14-93866cb622a8"/>
    <s v="SAC01 Sacramento Data Center"/>
    <s v=""/>
    <x v="108"/>
    <x v="0"/>
    <x v="25"/>
    <x v="25"/>
    <n v="28500"/>
    <n v="28500"/>
    <n v="1"/>
    <x v="0"/>
    <s v="2026-07-31"/>
  </r>
  <r>
    <s v="50f935d1-9d49-4396-a8aa-5cdf19c0c324"/>
    <s v="SDG01 San Diego Data Center"/>
    <s v=""/>
    <x v="108"/>
    <x v="0"/>
    <x v="25"/>
    <x v="25"/>
    <n v="9477"/>
    <n v="9477"/>
    <n v="0.5"/>
    <x v="0"/>
    <s v="2026-07-31"/>
  </r>
  <r>
    <s v="3ddc938c-3f35-492b-a0ed-b76454ada85e"/>
    <s v="LAS01 Las Vegas Data Center"/>
    <s v=""/>
    <x v="108"/>
    <x v="0"/>
    <x v="1"/>
    <x v="1"/>
    <n v="30250"/>
    <n v="30250"/>
    <n v="0.75"/>
    <x v="0"/>
    <s v="2026-07-31"/>
  </r>
  <r>
    <s v="fa0bb8d8-a3a6-439b-b403-1c8794260878"/>
    <s v="SLC01 Salt Lake City Data Center"/>
    <s v=""/>
    <x v="108"/>
    <x v="0"/>
    <x v="38"/>
    <x v="38"/>
    <n v="25000"/>
    <n v="25000"/>
    <n v="2"/>
    <x v="0"/>
    <s v="2026-07-31"/>
  </r>
  <r>
    <s v="37ef0ff6-fddf-4953-b5d3-ff483854c593"/>
    <s v="PHX01 Phoenix Data Center"/>
    <s v=""/>
    <x v="108"/>
    <x v="0"/>
    <x v="3"/>
    <x v="3"/>
    <n v="79200"/>
    <n v="79200"/>
    <n v="7"/>
    <x v="0"/>
    <s v="2026-07-31"/>
  </r>
  <r>
    <s v="bc7ca691-cdaa-41bc-bf66-1a4270b58492"/>
    <s v="DEN02 Denver Data Center"/>
    <s v=""/>
    <x v="108"/>
    <x v="0"/>
    <x v="28"/>
    <x v="28"/>
    <n v="115500"/>
    <n v="115500"/>
    <n v="24"/>
    <x v="10"/>
    <s v="2026-07-31"/>
  </r>
  <r>
    <s v="0e4df06c-4409-4f87-8291-b66acaecb1f9"/>
    <s v="DEN01 Denver Data Center"/>
    <s v=""/>
    <x v="108"/>
    <x v="0"/>
    <x v="28"/>
    <x v="28"/>
    <n v="29800"/>
    <n v="29800"/>
    <n v="3"/>
    <x v="0"/>
    <s v="2026-07-31"/>
  </r>
  <r>
    <s v="5239afaf-f9a1-44ce-8979-255443273155"/>
    <s v="HOU01 Houston Data Center"/>
    <s v=""/>
    <x v="108"/>
    <x v="0"/>
    <x v="16"/>
    <x v="16"/>
    <n v="93400"/>
    <n v="93400"/>
    <n v="1"/>
    <x v="0"/>
    <s v="2026-07-31"/>
  </r>
  <r>
    <s v="f886ea1c-a007-4502-8e7a-5235d78c9968"/>
    <s v="MSP01 Minneapolis Data Center"/>
    <s v=""/>
    <x v="108"/>
    <x v="0"/>
    <x v="23"/>
    <x v="23"/>
    <n v="32738"/>
    <n v="32738"/>
    <n v="2"/>
    <x v="0"/>
    <s v="2026-07-31"/>
  </r>
  <r>
    <s v="db739e02-c22e-4d77-8995-37668fa7d94a"/>
    <s v="MEM01 Memphis Data Center"/>
    <s v=""/>
    <x v="108"/>
    <x v="0"/>
    <x v="19"/>
    <x v="19"/>
    <n v="16700"/>
    <n v="16700"/>
    <n v="1"/>
    <x v="0"/>
    <s v="2026-07-31"/>
  </r>
  <r>
    <s v="f75634b6-1c0b-4dcf-9a14-b14f21739f76"/>
    <s v="SLI01 New Orleans Data Center"/>
    <s v=""/>
    <x v="108"/>
    <x v="0"/>
    <x v="42"/>
    <x v="42"/>
    <n v="26950"/>
    <n v="26950"/>
    <n v="1"/>
    <x v="0"/>
    <s v="2026-07-31"/>
  </r>
  <r>
    <s v="91d7c030-1e91-4e73-8314-8520305096b9"/>
    <s v="MAD01 Madison Data Center"/>
    <s v=""/>
    <x v="108"/>
    <x v="0"/>
    <x v="33"/>
    <x v="33"/>
    <n v="7800"/>
    <n v="7800"/>
    <n v="1.5"/>
    <x v="0"/>
    <s v="2026-07-31"/>
  </r>
  <r>
    <s v="fc4bb1f1-6b5d-41fe-b826-1b06be388a65"/>
    <s v="CHI02 Chicago Data Center"/>
    <s v=""/>
    <x v="108"/>
    <x v="0"/>
    <x v="6"/>
    <x v="6"/>
    <n v="19875"/>
    <n v="40000"/>
    <n v="7"/>
    <x v="0"/>
    <s v="2026-07-31"/>
  </r>
  <r>
    <s v="6db768af-7b0d-4d2b-9ede-170c0c079aee"/>
    <s v="CHI01 Chicago Data Center"/>
    <s v=""/>
    <x v="108"/>
    <x v="0"/>
    <x v="6"/>
    <x v="6"/>
    <n v="132000"/>
    <n v="75000"/>
    <n v="24"/>
    <x v="0"/>
    <s v="2026-07-31"/>
  </r>
  <r>
    <s v="375b23e1-fd23-4bf9-a76d-c70727922e6b"/>
    <s v="NAS01 Nashville Data Center"/>
    <s v=""/>
    <x v="108"/>
    <x v="0"/>
    <x v="19"/>
    <x v="19"/>
    <n v="42500"/>
    <n v="42500"/>
    <n v="3"/>
    <x v="0"/>
    <s v="2026-07-31"/>
  </r>
  <r>
    <s v="a0d8d2b6-74bd-4646-a5aa-761896bf1a74"/>
    <s v="ATL02 Atlanta Data Center"/>
    <s v=""/>
    <x v="108"/>
    <x v="0"/>
    <x v="8"/>
    <x v="8"/>
    <n v="91980"/>
    <n v="91980"/>
    <n v="9"/>
    <x v="0"/>
    <s v="2026-07-31"/>
  </r>
  <r>
    <s v="fdb2d443-da82-4e6f-81e0-f0357412f521"/>
    <s v="ATL01 Atlanta Data Center"/>
    <s v=""/>
    <x v="108"/>
    <x v="0"/>
    <x v="8"/>
    <x v="8"/>
    <n v="29527"/>
    <n v="29527"/>
    <n v="2"/>
    <x v="0"/>
    <s v="2026-07-31"/>
  </r>
  <r>
    <s v="329b5669-bb43-471c-a327-75e3f4b456b0"/>
    <s v="TAL01 Tallahassee Data Center"/>
    <s v=""/>
    <x v="108"/>
    <x v="0"/>
    <x v="9"/>
    <x v="9"/>
    <n v="11810"/>
    <n v="3778"/>
    <n v="0.25"/>
    <x v="0"/>
    <s v="2026-07-31"/>
  </r>
  <r>
    <s v="2b4913e9-ed85-4991-b01d-93b4791b449b"/>
    <s v="DET01 Detroit Data Center"/>
    <s v=""/>
    <x v="108"/>
    <x v="0"/>
    <x v="26"/>
    <x v="26"/>
    <n v="39900"/>
    <n v="39900"/>
    <n v="3"/>
    <x v="0"/>
    <s v="2026-07-31"/>
  </r>
  <r>
    <s v="e8832696-3ace-4eed-b6ce-2e5b2f44afb0"/>
    <s v="JAX01 Jacksonville Data Center"/>
    <s v=""/>
    <x v="108"/>
    <x v="0"/>
    <x v="9"/>
    <x v="9"/>
    <n v="17570"/>
    <n v="6812"/>
    <n v="1"/>
    <x v="0"/>
    <s v="2026-07-31"/>
  </r>
  <r>
    <s v="cc24ecc8-bb4e-4dfc-bc7d-c32af950d8fa"/>
    <s v="MIA01 Miami Data Center"/>
    <s v=""/>
    <x v="108"/>
    <x v="0"/>
    <x v="9"/>
    <x v="9"/>
    <n v="32000"/>
    <n v="34800"/>
    <n v="1"/>
    <x v="0"/>
    <s v="2026-07-31"/>
  </r>
  <r>
    <s v="de3aab52-2e1f-4778-a24a-fe237c7f13e6"/>
    <s v="MIA02 Miami Data Center"/>
    <s v=""/>
    <x v="108"/>
    <x v="0"/>
    <x v="9"/>
    <x v="9"/>
    <n v="65518"/>
    <n v="65518"/>
    <n v="6"/>
    <x v="0"/>
    <s v="2026-07-31"/>
  </r>
  <r>
    <s v="b3d0ee4e-5d2f-47c6-8e94-13c5e2d0c0fa"/>
    <s v="PIT01 Pittsburgh Data Center"/>
    <s v=""/>
    <x v="108"/>
    <x v="0"/>
    <x v="13"/>
    <x v="13"/>
    <n v="14174"/>
    <n v="14174"/>
    <n v="1"/>
    <x v="0"/>
    <s v="2026-07-31"/>
  </r>
  <r>
    <s v="766e52e3-d61a-4f06-bef0-307b2b2ce4d6"/>
    <s v="RIC01 Richmond Data Center"/>
    <s v=""/>
    <x v="108"/>
    <x v="0"/>
    <x v="12"/>
    <x v="12"/>
    <n v="16279"/>
    <n v="16279"/>
    <n v="1"/>
    <x v="0"/>
    <s v="2026-07-31"/>
  </r>
  <r>
    <s v="17fc03fb-4276-4fc5-a7ad-41e22408ec74"/>
    <s v="NOR01 Norfolk Data Center"/>
    <s v=""/>
    <x v="108"/>
    <x v="0"/>
    <x v="12"/>
    <x v="12"/>
    <n v="19619"/>
    <n v="19619"/>
    <n v="0.75"/>
    <x v="0"/>
    <s v="2026-07-31"/>
  </r>
  <r>
    <s v="75ba8f6d-c3af-49fe-8571-790adc198df0"/>
    <s v="BOS01 Boston Data Center"/>
    <s v=""/>
    <x v="108"/>
    <x v="0"/>
    <x v="18"/>
    <x v="18"/>
    <n v="54700"/>
    <n v="54700"/>
    <n v="1"/>
    <x v="0"/>
    <s v="2026-07-31"/>
  </r>
  <r>
    <s v="477fd4a8-a0cc-435b-b207-5d59c535d7dd"/>
    <s v="PHX01-1 Phoenix Campus"/>
    <s v=""/>
    <x v="109"/>
    <x v="0"/>
    <x v="3"/>
    <x v="3"/>
    <n v="210000"/>
    <n v="210000"/>
    <n v="36"/>
    <x v="11"/>
    <s v="2026-07-31"/>
  </r>
  <r>
    <s v="aec6a587-ecf0-4d56-9c3e-6e59a9edb9c5"/>
    <s v="DFW01-1 Dallas Data Center"/>
    <s v=""/>
    <x v="109"/>
    <x v="0"/>
    <x v="16"/>
    <x v="16"/>
    <n v="168610"/>
    <n v="168610"/>
    <n v="24"/>
    <x v="11"/>
    <s v="2026-07-31"/>
  </r>
  <r>
    <s v="d746cf65-19ce-4ff4-a356-437d47ff75ad"/>
    <s v="MCI01-1 Kansas Data Center"/>
    <s v=""/>
    <x v="109"/>
    <x v="0"/>
    <x v="5"/>
    <x v="5"/>
    <n v="124645"/>
    <n v="124645"/>
    <n v="24"/>
    <x v="11"/>
    <s v="2026-07-31"/>
  </r>
  <r>
    <s v="d7761c11-3e0d-4e05-a39c-1115f4ff7d86"/>
    <s v="Edged Ankeny Data Center"/>
    <s v=""/>
    <x v="109"/>
    <x v="0"/>
    <x v="4"/>
    <x v="4"/>
    <n v="105000"/>
    <n v="105000"/>
    <n v="15"/>
    <x v="13"/>
    <s v="2026-07-31"/>
  </r>
  <r>
    <s v="437368a1-326b-40f0-add6-d82091e310fc"/>
    <s v="ORD01-1 Chicago Campus"/>
    <s v=""/>
    <x v="109"/>
    <x v="0"/>
    <x v="6"/>
    <x v="6"/>
    <n v="210000"/>
    <n v="210000"/>
    <n v="24"/>
    <x v="11"/>
    <s v="2026-07-31"/>
  </r>
  <r>
    <s v="6967ca77-2040-48cc-93f4-056e024803cb"/>
    <s v="ATL01-1 Atlanta Data Center"/>
    <s v=""/>
    <x v="109"/>
    <x v="0"/>
    <x v="8"/>
    <x v="8"/>
    <n v="128880"/>
    <n v="128880"/>
    <n v="27"/>
    <x v="10"/>
    <s v="2026-07-31"/>
  </r>
  <r>
    <s v="b1d866fa-0d09-4a59-ae7a-e659911784c0"/>
    <s v="ATL01-2 Atlanta Data Center"/>
    <s v=""/>
    <x v="109"/>
    <x v="0"/>
    <x v="8"/>
    <x v="8"/>
    <n v="452280"/>
    <n v="452280"/>
    <n v="100"/>
    <x v="10"/>
    <s v="2026-07-31"/>
  </r>
  <r>
    <s v="332d5e51-0b2f-4705-8069-1f103d494e01"/>
    <s v="CMH01-1 Columbus Data Center"/>
    <s v=""/>
    <x v="109"/>
    <x v="0"/>
    <x v="7"/>
    <x v="7"/>
    <n v="206000"/>
    <n v="206000"/>
    <n v="24"/>
    <x v="11"/>
    <s v="2026-07-31"/>
  </r>
  <r>
    <s v="8bc24b72-0087-4078-8432-18c516be5380"/>
    <s v="Silicon Valley One Data Center"/>
    <s v=""/>
    <x v="110"/>
    <x v="0"/>
    <x v="25"/>
    <x v="25"/>
    <n v="96100"/>
    <n v="80000"/>
    <n v="7"/>
    <x v="0"/>
    <s v="2026-07-31"/>
  </r>
  <r>
    <s v="dc7eb30c-b04b-4ad6-aa7d-1ed1e6d8c549"/>
    <s v="Austin One Data Center"/>
    <s v=""/>
    <x v="110"/>
    <x v="0"/>
    <x v="16"/>
    <x v="16"/>
    <n v="62300"/>
    <n v="62300"/>
    <n v="7"/>
    <x v="0"/>
    <s v="2026-07-31"/>
  </r>
  <r>
    <s v="2a917c4e-6274-4571-8596-3153b54a49cf"/>
    <s v="Houston One Data Center"/>
    <s v=""/>
    <x v="110"/>
    <x v="0"/>
    <x v="16"/>
    <x v="16"/>
    <n v="118248"/>
    <n v="93184"/>
    <n v="36"/>
    <x v="0"/>
    <s v="2026-07-31"/>
  </r>
  <r>
    <s v="bff8547a-9ed6-454b-afa7-0ee7eee05b38"/>
    <s v="Chicago Two Data Center"/>
    <s v=""/>
    <x v="110"/>
    <x v="0"/>
    <x v="6"/>
    <x v="6"/>
    <n v="45000"/>
    <n v="26000"/>
    <n v="5"/>
    <x v="0"/>
    <s v="2026-07-31"/>
  </r>
  <r>
    <s v="59bd2ef9-050f-407c-8392-2b8b1361c8c5"/>
    <s v="Chicago One Data Center"/>
    <s v=""/>
    <x v="110"/>
    <x v="0"/>
    <x v="6"/>
    <x v="6"/>
    <n v="151000"/>
    <n v="85500"/>
    <n v="7"/>
    <x v="0"/>
    <s v="2026-07-31"/>
  </r>
  <r>
    <s v="09c6f60a-8407-4070-a773-94807dc66ddb"/>
    <s v="AUS4 Austin Data Center"/>
    <s v=""/>
    <x v="111"/>
    <x v="0"/>
    <x v="16"/>
    <x v="16"/>
    <m/>
    <m/>
    <m/>
    <x v="0"/>
    <s v="2026-07-31"/>
  </r>
  <r>
    <s v="3fc36c1f-c8ce-40cd-9b29-a8cb839076cf"/>
    <s v="ORD3 Chicago Data Center"/>
    <s v=""/>
    <x v="111"/>
    <x v="0"/>
    <x v="6"/>
    <x v="6"/>
    <m/>
    <m/>
    <m/>
    <x v="0"/>
    <s v="2026-07-31"/>
  </r>
  <r>
    <s v="39534bc1-70b5-4376-ae1c-0805518c6bb1"/>
    <s v="SE3 Seattle Data Center"/>
    <s v=""/>
    <x v="112"/>
    <x v="0"/>
    <x v="14"/>
    <x v="14"/>
    <m/>
    <n v="58685"/>
    <n v="7"/>
    <x v="0"/>
    <s v="2026-07-31"/>
  </r>
  <r>
    <s v="021e8e63-92ed-45f5-b236-177b76156d00"/>
    <s v="SE2 Seattle Data Center"/>
    <s v=""/>
    <x v="112"/>
    <x v="0"/>
    <x v="14"/>
    <x v="14"/>
    <m/>
    <n v="17749"/>
    <n v="2"/>
    <x v="0"/>
    <s v="2026-07-31"/>
  </r>
  <r>
    <s v="ec1e5780-0599-4f30-a7e7-acba322c4664"/>
    <s v="SE4 Kent Data Center"/>
    <s v=""/>
    <x v="112"/>
    <x v="0"/>
    <x v="14"/>
    <x v="14"/>
    <n v="107490"/>
    <n v="107000"/>
    <n v="12"/>
    <x v="0"/>
    <s v="2026-07-31"/>
  </r>
  <r>
    <s v="82f58c48-6c98-4490-a9e6-556adc3c7741"/>
    <s v="SV8 Silicon Valley IBX Data Center"/>
    <s v=""/>
    <x v="112"/>
    <x v="0"/>
    <x v="25"/>
    <x v="25"/>
    <n v="9785"/>
    <n v="9785"/>
    <n v="1.9339999999999997"/>
    <x v="0"/>
    <s v="2026-07-31"/>
  </r>
  <r>
    <s v="6a5192a1-aeb0-4e59-bfc8-bb43654d68a5"/>
    <s v="SV4 Sunnyvale Data Center"/>
    <s v=""/>
    <x v="112"/>
    <x v="0"/>
    <x v="25"/>
    <x v="25"/>
    <n v="80000"/>
    <n v="120000"/>
    <n v="8"/>
    <x v="0"/>
    <s v="2026-07-31"/>
  </r>
  <r>
    <s v="e6684c75-6e7c-432f-af77-ee44613bbf44"/>
    <s v="SV14 Silicon Valley Data Center"/>
    <s v=""/>
    <x v="112"/>
    <x v="0"/>
    <x v="25"/>
    <x v="25"/>
    <n v="20200"/>
    <n v="20200"/>
    <n v="2.7360000000000015"/>
    <x v="0"/>
    <s v="2026-07-31"/>
  </r>
  <r>
    <s v="b7b58318-1273-424b-a64d-cb0f13adefb4"/>
    <s v="SV16 Silicon Valley Data Center"/>
    <s v=""/>
    <x v="112"/>
    <x v="0"/>
    <x v="25"/>
    <x v="25"/>
    <n v="24090"/>
    <n v="23971"/>
    <n v="3.7963000000000009"/>
    <x v="0"/>
    <s v="2026-07-31"/>
  </r>
  <r>
    <s v="0a6c54e0-1397-4bce-8d62-d3945e8aaab4"/>
    <s v="SV15 Silicon Valley Data Center"/>
    <s v=""/>
    <x v="112"/>
    <x v="0"/>
    <x v="25"/>
    <x v="25"/>
    <n v="37400"/>
    <n v="44231"/>
    <n v="5.0827"/>
    <x v="0"/>
    <s v="2026-07-31"/>
  </r>
  <r>
    <s v="1fa006d3-9551-41b5-8825-2b2a4d10399d"/>
    <s v="SV17 Silicon Valley Data Center"/>
    <s v=""/>
    <x v="112"/>
    <x v="0"/>
    <x v="25"/>
    <x v="25"/>
    <n v="40455"/>
    <n v="95000"/>
    <n v="9"/>
    <x v="0"/>
    <s v="2026-07-31"/>
  </r>
  <r>
    <s v="ceed5a53-9445-46e5-8cd0-842c88e9a45b"/>
    <s v="SV2 Santa Clara Data Center"/>
    <s v=""/>
    <x v="112"/>
    <x v="0"/>
    <x v="25"/>
    <x v="25"/>
    <n v="79480"/>
    <n v="160000"/>
    <n v="7"/>
    <x v="0"/>
    <s v="2026-07-31"/>
  </r>
  <r>
    <s v="b310048b-ed54-4115-9b9a-73a8475acf7f"/>
    <s v="SV3 San Jose Data Center"/>
    <s v=""/>
    <x v="112"/>
    <x v="0"/>
    <x v="25"/>
    <x v="25"/>
    <n v="108900"/>
    <n v="103420"/>
    <n v="4"/>
    <x v="0"/>
    <s v="2026-07-31"/>
  </r>
  <r>
    <s v="0ba17556-ce2b-4d77-9e7d-fe486387931e"/>
    <s v="SV10 San Jose Data Center"/>
    <s v=""/>
    <x v="112"/>
    <x v="0"/>
    <x v="25"/>
    <x v="25"/>
    <n v="109520"/>
    <n v="175930"/>
    <n v="14"/>
    <x v="0"/>
    <s v="2026-07-31"/>
  </r>
  <r>
    <s v="d3c306b6-d2f5-4a17-b277-f1c0dbe379d1"/>
    <s v="SV11 San Jose IBX Data Center"/>
    <s v=""/>
    <x v="112"/>
    <x v="0"/>
    <x v="25"/>
    <x v="25"/>
    <n v="75440"/>
    <n v="75440"/>
    <n v="8.2840000000000025"/>
    <x v="0"/>
    <s v="2026-07-31"/>
  </r>
  <r>
    <s v="5b2c3ea3-84a0-4bfe-9a68-7c446d89c981"/>
    <s v="SV1 San Jose Data Center"/>
    <s v=""/>
    <x v="112"/>
    <x v="0"/>
    <x v="25"/>
    <x v="25"/>
    <n v="133500"/>
    <n v="133500"/>
    <n v="4"/>
    <x v="0"/>
    <s v="2026-07-31"/>
  </r>
  <r>
    <s v="bb71bf87-cd97-4422-93b3-af39f443e5de"/>
    <s v="SV12x San Jose Data Center"/>
    <s v=""/>
    <x v="112"/>
    <x v="0"/>
    <x v="25"/>
    <x v="25"/>
    <n v="79000"/>
    <n v="79000"/>
    <n v="28"/>
    <x v="11"/>
    <s v="2026-07-31"/>
  </r>
  <r>
    <s v="1656d2d1-2221-42ba-8ec7-01a7f198d004"/>
    <s v="SV5 San Jose Data Center"/>
    <s v=""/>
    <x v="112"/>
    <x v="0"/>
    <x v="25"/>
    <x v="25"/>
    <n v="141200"/>
    <n v="175311"/>
    <n v="15"/>
    <x v="0"/>
    <s v="2026-07-31"/>
  </r>
  <r>
    <s v="19ec2dd4-256e-476d-917d-5642a9e4069e"/>
    <s v="LA3 El Segundo Data Center"/>
    <s v=""/>
    <x v="112"/>
    <x v="0"/>
    <x v="25"/>
    <x v="25"/>
    <n v="105980"/>
    <n v="105980"/>
    <n v="5"/>
    <x v="0"/>
    <s v="2026-07-31"/>
  </r>
  <r>
    <s v="be629476-10bd-4e74-a1ca-7e895a7abbb8"/>
    <s v="LA4 El Segundo Data Center"/>
    <s v=""/>
    <x v="112"/>
    <x v="0"/>
    <x v="25"/>
    <x v="25"/>
    <n v="197390"/>
    <n v="177469"/>
    <n v="14.502000000000004"/>
    <x v="0"/>
    <s v="2026-07-31"/>
  </r>
  <r>
    <s v="0f558341-7a5a-400a-aded-6ea0b779ab4f"/>
    <s v="LA7 Torrance Data Center"/>
    <s v=""/>
    <x v="112"/>
    <x v="0"/>
    <x v="25"/>
    <x v="25"/>
    <n v="108180"/>
    <n v="74983"/>
    <n v="6"/>
    <x v="0"/>
    <s v="2026-07-31"/>
  </r>
  <r>
    <s v="b3bf297a-e437-4a7d-9831-f9ab4f19c3ba"/>
    <s v="LA2 Los Angeles Data Center"/>
    <s v=""/>
    <x v="112"/>
    <x v="0"/>
    <x v="25"/>
    <x v="25"/>
    <m/>
    <n v="33080"/>
    <n v="1.6158999999999992"/>
    <x v="0"/>
    <s v="2026-07-31"/>
  </r>
  <r>
    <s v="30411ea7-abd1-4470-8cee-849f49e6c093"/>
    <s v="LA1 Los Angeles Data Center"/>
    <s v=""/>
    <x v="112"/>
    <x v="0"/>
    <x v="25"/>
    <x v="25"/>
    <m/>
    <n v="125479"/>
    <n v="2"/>
    <x v="0"/>
    <s v="2026-07-31"/>
  </r>
  <r>
    <s v="73b50561-0ea0-4995-9ad8-7053642602f5"/>
    <s v="DE1 Englewood Data Center"/>
    <s v=""/>
    <x v="112"/>
    <x v="0"/>
    <x v="28"/>
    <x v="28"/>
    <n v="30270"/>
    <n v="18900"/>
    <n v="0.89359999999999995"/>
    <x v="0"/>
    <s v="2026-07-31"/>
  </r>
  <r>
    <s v="3c254b1f-759f-4c6e-8b5a-fe3f7a7f5e06"/>
    <s v="DE2 Englewood Data Center"/>
    <s v=""/>
    <x v="112"/>
    <x v="0"/>
    <x v="28"/>
    <x v="28"/>
    <n v="108336"/>
    <n v="108336"/>
    <n v="8.8679000000000006"/>
    <x v="0"/>
    <s v="2026-07-31"/>
  </r>
  <r>
    <s v="74214bc4-0251-4f16-af29-53d9f30e1855"/>
    <s v="DA9 Irving Data Center"/>
    <s v=""/>
    <x v="112"/>
    <x v="0"/>
    <x v="16"/>
    <x v="16"/>
    <n v="53250"/>
    <n v="36554"/>
    <n v="4.5374999999999979"/>
    <x v="0"/>
    <s v="2026-07-31"/>
  </r>
  <r>
    <s v="8c039c4b-6a15-47d9-8667-d2a64c2718d3"/>
    <s v="DA3 Dallas Data Center"/>
    <s v=""/>
    <x v="112"/>
    <x v="0"/>
    <x v="16"/>
    <x v="16"/>
    <m/>
    <n v="25865"/>
    <n v="60"/>
    <x v="0"/>
    <s v="2026-07-31"/>
  </r>
  <r>
    <s v="9672ae03-26d2-4330-a1b8-92f9e719fb6f"/>
    <s v="DA6 Dallas Data Center"/>
    <s v=""/>
    <x v="112"/>
    <x v="0"/>
    <x v="16"/>
    <x v="16"/>
    <m/>
    <n v="141096"/>
    <n v="10.394500000000003"/>
    <x v="0"/>
    <s v="2026-07-31"/>
  </r>
  <r>
    <s v="65d62610-0269-4739-8784-e0cb50bd67f7"/>
    <s v="DA2 Dallas Data Center"/>
    <s v=""/>
    <x v="112"/>
    <x v="0"/>
    <x v="16"/>
    <x v="16"/>
    <m/>
    <n v="24541"/>
    <n v="2.9438999999999989"/>
    <x v="0"/>
    <s v="2026-07-31"/>
  </r>
  <r>
    <s v="000edbf8-3882-47c6-8c0a-0179ac4212ee"/>
    <s v="DA11 Dallas IBX Data Center"/>
    <s v=""/>
    <x v="112"/>
    <x v="0"/>
    <x v="16"/>
    <x v="16"/>
    <n v="61430"/>
    <n v="144000"/>
    <n v="11.1425"/>
    <x v="0"/>
    <s v="2026-07-31"/>
  </r>
  <r>
    <s v="c934dc8c-392c-48c0-a0fc-b04f3d86819c"/>
    <s v="DA1 Dallas Data Center"/>
    <s v=""/>
    <x v="112"/>
    <x v="0"/>
    <x v="16"/>
    <x v="16"/>
    <m/>
    <n v="30355"/>
    <n v="3"/>
    <x v="0"/>
    <s v="2026-07-31"/>
  </r>
  <r>
    <s v="9b0f5e7b-0160-4a06-b4e3-f812e8c6efd9"/>
    <s v="DA4 Dallas Data Center"/>
    <s v=""/>
    <x v="112"/>
    <x v="0"/>
    <x v="16"/>
    <x v="16"/>
    <m/>
    <n v="12529"/>
    <n v="1"/>
    <x v="0"/>
    <s v="2026-07-31"/>
  </r>
  <r>
    <s v="121ee728-deb5-4fd7-b268-cebc045f9757"/>
    <s v="HO1 Houston Data Center"/>
    <s v=""/>
    <x v="112"/>
    <x v="0"/>
    <x v="16"/>
    <x v="16"/>
    <n v="108055"/>
    <n v="108336"/>
    <n v="8.7789000000000001"/>
    <x v="0"/>
    <s v="2026-07-31"/>
  </r>
  <r>
    <s v="83617350-09ff-4c1c-8ca2-9f360448da49"/>
    <s v="CH7 Westmont Data Center"/>
    <s v=""/>
    <x v="112"/>
    <x v="0"/>
    <x v="6"/>
    <x v="6"/>
    <n v="47395"/>
    <n v="46743"/>
    <n v="12"/>
    <x v="0"/>
    <s v="2026-07-31"/>
  </r>
  <r>
    <s v="4bef437a-93e6-4acf-93a1-ed9bc46c6d69"/>
    <s v="CH3 Elk Grove Data Center"/>
    <s v=""/>
    <x v="112"/>
    <x v="0"/>
    <x v="6"/>
    <x v="6"/>
    <n v="138000"/>
    <n v="196151"/>
    <n v="10"/>
    <x v="0"/>
    <s v="2026-07-31"/>
  </r>
  <r>
    <s v="80da6fd1-2a73-41a9-9e3c-ce06c254e95f"/>
    <s v="CH2 Chicago Data Center"/>
    <s v=""/>
    <x v="112"/>
    <x v="0"/>
    <x v="6"/>
    <x v="6"/>
    <m/>
    <n v="143630"/>
    <n v="8"/>
    <x v="0"/>
    <s v="2026-07-31"/>
  </r>
  <r>
    <s v="cad77dc9-5da8-472b-9f32-22d48373d018"/>
    <s v="CH4 Chicago Data Center"/>
    <s v=""/>
    <x v="112"/>
    <x v="0"/>
    <x v="6"/>
    <x v="6"/>
    <m/>
    <n v="26560"/>
    <n v="8"/>
    <x v="0"/>
    <s v="2026-07-31"/>
  </r>
  <r>
    <s v="13973142-860f-4f56-82ba-f457865aa431"/>
    <s v="CH1 Chicago Data Center"/>
    <s v=""/>
    <x v="112"/>
    <x v="0"/>
    <x v="6"/>
    <x v="6"/>
    <m/>
    <n v="50988"/>
    <n v="6"/>
    <x v="0"/>
    <s v="2026-07-31"/>
  </r>
  <r>
    <s v="f98107b7-21ef-48a7-9372-925fd3325c38"/>
    <s v="AT4 Atlanta IBX Data Center"/>
    <s v=""/>
    <x v="112"/>
    <x v="0"/>
    <x v="8"/>
    <x v="8"/>
    <n v="43451"/>
    <n v="66779"/>
    <n v="12"/>
    <x v="0"/>
    <s v="2026-07-31"/>
  </r>
  <r>
    <s v="32f424b5-648a-4a43-94cf-947dfb590c2d"/>
    <s v="AT1 Atlanta IBX Data Center"/>
    <s v=""/>
    <x v="112"/>
    <x v="0"/>
    <x v="8"/>
    <x v="8"/>
    <n v="57802"/>
    <n v="57802"/>
    <n v="4"/>
    <x v="0"/>
    <s v="2026-07-31"/>
  </r>
  <r>
    <s v="a5e8914b-f35b-4c46-aeb7-ef17ecf0ab34"/>
    <s v="AT5 Norcross Data Center"/>
    <s v=""/>
    <x v="112"/>
    <x v="0"/>
    <x v="8"/>
    <x v="8"/>
    <n v="42930"/>
    <n v="40949"/>
    <n v="4.5169500000000005"/>
    <x v="0"/>
    <s v="2026-07-31"/>
  </r>
  <r>
    <s v="8a8a4b4a-5578-4edc-8680-77edf62df429"/>
    <s v="MI6 Doral Data Center"/>
    <s v=""/>
    <x v="112"/>
    <x v="0"/>
    <x v="9"/>
    <x v="9"/>
    <n v="108128"/>
    <n v="75045"/>
    <n v="6.3343999999999987"/>
    <x v="0"/>
    <s v="2026-07-31"/>
  </r>
  <r>
    <s v="45357164-fd14-49df-b37c-aa83d10333c0"/>
    <s v="MI1 Miami Data Center"/>
    <s v=""/>
    <x v="112"/>
    <x v="0"/>
    <x v="9"/>
    <x v="9"/>
    <n v="658528"/>
    <n v="750000"/>
    <n v="17"/>
    <x v="0"/>
    <s v="2026-07-31"/>
  </r>
  <r>
    <s v="eb9e64b1-8094-4fdf-a72e-6d0bbc48b101"/>
    <s v="MI3 Boca Raton Data Center"/>
    <s v=""/>
    <x v="112"/>
    <x v="0"/>
    <x v="9"/>
    <x v="9"/>
    <m/>
    <n v="31310"/>
    <n v="2"/>
    <x v="0"/>
    <s v="2026-07-31"/>
  </r>
  <r>
    <s v="e27ee41c-f5a8-448a-910d-be7b79047bbf"/>
    <s v="CU4 Culpeper Data Center"/>
    <s v=""/>
    <x v="112"/>
    <x v="0"/>
    <x v="12"/>
    <x v="12"/>
    <n v="57640"/>
    <n v="52667"/>
    <n v="25"/>
    <x v="0"/>
    <s v="2026-07-31"/>
  </r>
  <r>
    <s v="f6b768dc-6e81-4dd4-b0a3-159936775b44"/>
    <s v="CU3 Culpeper Data Center"/>
    <s v=""/>
    <x v="112"/>
    <x v="0"/>
    <x v="12"/>
    <x v="12"/>
    <n v="44950"/>
    <n v="39535"/>
    <n v="15"/>
    <x v="0"/>
    <s v="2026-07-31"/>
  </r>
  <r>
    <s v="9609562e-6c88-4083-9f0f-2bddb0b35aef"/>
    <s v="CU1 Culpeper Data Center"/>
    <s v=""/>
    <x v="112"/>
    <x v="0"/>
    <x v="12"/>
    <x v="12"/>
    <n v="54920"/>
    <n v="86925"/>
    <n v="11"/>
    <x v="0"/>
    <s v="2026-07-31"/>
  </r>
  <r>
    <s v="02b482a4-5a82-4789-8fac-6b131438535b"/>
    <s v="CU2 Culpeper Data Center"/>
    <s v=""/>
    <x v="112"/>
    <x v="0"/>
    <x v="12"/>
    <x v="12"/>
    <n v="52915"/>
    <n v="62398"/>
    <n v="11"/>
    <x v="0"/>
    <s v="2026-07-31"/>
  </r>
  <r>
    <s v="ba5bdebc-6947-4ef6-a65f-2703fb70c9ec"/>
    <s v="DC14 Manassas Data Center"/>
    <s v=""/>
    <x v="112"/>
    <x v="0"/>
    <x v="12"/>
    <x v="12"/>
    <n v="54415"/>
    <n v="109781"/>
    <n v="12.314500000000001"/>
    <x v="0"/>
    <s v="2026-07-31"/>
  </r>
  <r>
    <s v="fe4b0582-381e-4657-80d5-c44bdd25b288"/>
    <s v="DC13 Ashburn Data Center"/>
    <s v=""/>
    <x v="112"/>
    <x v="0"/>
    <x v="12"/>
    <x v="12"/>
    <n v="107080"/>
    <n v="70000"/>
    <n v="12"/>
    <x v="0"/>
    <s v="2026-07-31"/>
  </r>
  <r>
    <s v="e9ee21de-b970-45d5-beb5-2b29b7a74a84"/>
    <s v="DC4 Ashburn Data Center"/>
    <s v=""/>
    <x v="112"/>
    <x v="0"/>
    <x v="12"/>
    <x v="12"/>
    <n v="99950"/>
    <n v="99969"/>
    <n v="6"/>
    <x v="0"/>
    <s v="2026-07-31"/>
  </r>
  <r>
    <s v="70aa238b-bc19-4e0b-8944-05ce16cb812b"/>
    <s v="DC5 Ashburn Data Center"/>
    <s v=""/>
    <x v="112"/>
    <x v="0"/>
    <x v="12"/>
    <x v="12"/>
    <n v="91960"/>
    <n v="92037"/>
    <n v="6"/>
    <x v="0"/>
    <s v="2026-07-31"/>
  </r>
  <r>
    <s v="480bcda0-f5b5-45bd-a886-0f23229e40a3"/>
    <s v="DC3 Ashburn Data Center"/>
    <s v=""/>
    <x v="112"/>
    <x v="0"/>
    <x v="12"/>
    <x v="12"/>
    <n v="93055"/>
    <n v="95444"/>
    <n v="5"/>
    <x v="0"/>
    <s v="2026-07-31"/>
  </r>
  <r>
    <s v="a752bcbd-65e0-4f08-8195-63786b0a74e6"/>
    <s v="DC1 Ashburn Data Center"/>
    <s v=""/>
    <x v="112"/>
    <x v="0"/>
    <x v="12"/>
    <x v="12"/>
    <n v="58000"/>
    <n v="43356"/>
    <n v="2"/>
    <x v="0"/>
    <s v="2026-07-31"/>
  </r>
  <r>
    <s v="efe56b80-1031-4d09-9963-20f611b9bbae"/>
    <s v="DC2 Ashburn Data Center"/>
    <s v=""/>
    <x v="112"/>
    <x v="0"/>
    <x v="12"/>
    <x v="12"/>
    <n v="148318"/>
    <n v="147600"/>
    <n v="4"/>
    <x v="0"/>
    <s v="2026-07-31"/>
  </r>
  <r>
    <s v="8d14349b-8b49-4a54-9b52-07ab21eee380"/>
    <s v="DC11 Ashburn Data Center"/>
    <s v=""/>
    <x v="112"/>
    <x v="0"/>
    <x v="12"/>
    <x v="12"/>
    <n v="112700"/>
    <n v="116835"/>
    <n v="4"/>
    <x v="0"/>
    <s v="2026-07-31"/>
  </r>
  <r>
    <s v="801ac519-3bbb-418c-9024-87cdd11c7ef4"/>
    <s v="DC6 Ashburn Data Center"/>
    <s v=""/>
    <x v="112"/>
    <x v="0"/>
    <x v="12"/>
    <x v="12"/>
    <n v="90500"/>
    <n v="148659"/>
    <n v="7"/>
    <x v="0"/>
    <s v="2026-07-31"/>
  </r>
  <r>
    <s v="737d5463-dcc9-4b2e-ac3f-d66d6506adcc"/>
    <s v="DC21 Ashburn Data Center"/>
    <s v=""/>
    <x v="112"/>
    <x v="0"/>
    <x v="12"/>
    <x v="12"/>
    <n v="77520"/>
    <n v="77520"/>
    <n v="12"/>
    <x v="0"/>
    <s v="2026-07-31"/>
  </r>
  <r>
    <s v="37329241-e542-4241-a023-8f886bd0b189"/>
    <s v="DC22 Ashburn IBX Data Center"/>
    <s v=""/>
    <x v="112"/>
    <x v="0"/>
    <x v="12"/>
    <x v="12"/>
    <n v="70000"/>
    <n v="311650"/>
    <n v="10"/>
    <x v="11"/>
    <s v="2026-07-31"/>
  </r>
  <r>
    <s v="535d8beb-6e0f-4f7c-9da2-7ecf7a82f5a7"/>
    <s v="DC16 Ashburn Data Center"/>
    <s v=""/>
    <x v="112"/>
    <x v="0"/>
    <x v="12"/>
    <x v="12"/>
    <n v="89400"/>
    <n v="124744"/>
    <n v="9.5970000000000013"/>
    <x v="0"/>
    <s v="2026-07-31"/>
  </r>
  <r>
    <s v="c59f4633-614c-425b-9969-ce39f22803c9"/>
    <s v="DC10 Ashburn Data Center"/>
    <s v=""/>
    <x v="112"/>
    <x v="0"/>
    <x v="12"/>
    <x v="12"/>
    <n v="151520"/>
    <n v="84829"/>
    <n v="6.5735999999999981"/>
    <x v="0"/>
    <s v="2026-07-31"/>
  </r>
  <r>
    <s v="4e1f72ac-4c5c-4bd5-8337-1c0c068d861e"/>
    <s v="DC12 Ashburn Data Center"/>
    <s v=""/>
    <x v="112"/>
    <x v="0"/>
    <x v="12"/>
    <x v="12"/>
    <n v="87860"/>
    <n v="114328"/>
    <n v="13.339500000000001"/>
    <x v="0"/>
    <s v="2026-07-31"/>
  </r>
  <r>
    <s v="c57a5ac1-b822-4172-afb3-1dc211da9fa8"/>
    <s v="DC15 Ashburn Data Center"/>
    <s v=""/>
    <x v="112"/>
    <x v="0"/>
    <x v="12"/>
    <x v="12"/>
    <n v="74045"/>
    <n v="74045"/>
    <n v="14"/>
    <x v="0"/>
    <s v="2026-07-31"/>
  </r>
  <r>
    <s v="ed017d40-fd55-4127-a38b-e6f76152658c"/>
    <s v="DC7 Vienna Data Center"/>
    <s v=""/>
    <x v="112"/>
    <x v="0"/>
    <x v="12"/>
    <x v="12"/>
    <n v="44382"/>
    <n v="44382"/>
    <n v="2"/>
    <x v="0"/>
    <s v="2026-07-31"/>
  </r>
  <r>
    <s v="a4d98552-4f07-4a48-88cd-16ecc6b49753"/>
    <s v="PH1 Philadelphia Data Center"/>
    <s v=""/>
    <x v="112"/>
    <x v="0"/>
    <x v="13"/>
    <x v="13"/>
    <m/>
    <n v="47692"/>
    <n v="1.0784999999999993"/>
    <x v="0"/>
    <s v="2026-07-31"/>
  </r>
  <r>
    <s v="888f80b4-6d82-4f13-be2d-11acf90daf22"/>
    <s v="NY11 Carteret Data Center"/>
    <s v=""/>
    <x v="112"/>
    <x v="0"/>
    <x v="17"/>
    <x v="17"/>
    <n v="166700"/>
    <n v="113944"/>
    <n v="12.666000000000002"/>
    <x v="0"/>
    <s v="2026-07-31"/>
  </r>
  <r>
    <s v="e9c91309-0b35-472c-8d43-afb9c883c7be"/>
    <s v="NY1 Newark Data Center"/>
    <s v=""/>
    <x v="112"/>
    <x v="0"/>
    <x v="17"/>
    <x v="17"/>
    <m/>
    <n v="46465"/>
    <n v="1.2992000000000012"/>
    <x v="0"/>
    <s v="2026-07-31"/>
  </r>
  <r>
    <s v="baa32278-d35d-4d43-96bb-951e439be238"/>
    <s v="NY2 Secaucus Data Center"/>
    <s v=""/>
    <x v="112"/>
    <x v="0"/>
    <x v="17"/>
    <x v="17"/>
    <n v="185500"/>
    <n v="131039"/>
    <n v="6"/>
    <x v="0"/>
    <s v="2026-07-31"/>
  </r>
  <r>
    <s v="fbf314c2-f894-4f7c-9831-389774feacb0"/>
    <s v="NY6 Secaucus Data Center"/>
    <s v=""/>
    <x v="112"/>
    <x v="0"/>
    <x v="17"/>
    <x v="17"/>
    <n v="70400"/>
    <n v="70400"/>
    <n v="4.9705999999999975"/>
    <x v="0"/>
    <s v="2026-07-31"/>
  </r>
  <r>
    <s v="0792962b-42f8-4f6c-90f0-89096a1bca7a"/>
    <s v="NY5 Secaucus Data Center"/>
    <s v=""/>
    <x v="112"/>
    <x v="0"/>
    <x v="17"/>
    <x v="17"/>
    <n v="209130"/>
    <n v="129435"/>
    <n v="10"/>
    <x v="0"/>
    <s v="2026-07-31"/>
  </r>
  <r>
    <s v="7d10eb97-b5a0-4fc3-b460-495788326720"/>
    <s v="NY4 Secaucus Data Center"/>
    <s v=""/>
    <x v="112"/>
    <x v="0"/>
    <x v="17"/>
    <x v="17"/>
    <n v="312000"/>
    <n v="151770"/>
    <n v="18"/>
    <x v="0"/>
    <s v="2026-07-31"/>
  </r>
  <r>
    <s v="41df8e19-5a27-4ca7-abcf-9dafdb00f27c"/>
    <s v="NY3 Secaucus Data Center"/>
    <s v=""/>
    <x v="112"/>
    <x v="0"/>
    <x v="17"/>
    <x v="17"/>
    <n v="215000"/>
    <n v="215000"/>
    <n v="22.658000000000001"/>
    <x v="0"/>
    <s v="2026-07-31"/>
  </r>
  <r>
    <s v="1246651b-ee60-4fc0-87be-567ffaf4c0b0"/>
    <s v="NY7 North Bergen Data Center"/>
    <s v=""/>
    <x v="112"/>
    <x v="0"/>
    <x v="17"/>
    <x v="17"/>
    <n v="67400"/>
    <n v="71945"/>
    <n v="5"/>
    <x v="0"/>
    <s v="2026-07-31"/>
  </r>
  <r>
    <s v="abf8199c-0de6-4358-9721-f56c70831aca"/>
    <s v="NY9 New York Data Center"/>
    <s v=""/>
    <x v="112"/>
    <x v="0"/>
    <x v="11"/>
    <x v="11"/>
    <m/>
    <n v="55721"/>
    <n v="1"/>
    <x v="0"/>
    <s v="2026-07-31"/>
  </r>
  <r>
    <s v="15ea78d4-6d06-460f-9b0e-538c450ff404"/>
    <s v="NY13 Elmsford Data Center"/>
    <s v=""/>
    <x v="112"/>
    <x v="0"/>
    <x v="11"/>
    <x v="11"/>
    <n v="49000"/>
    <n v="99992"/>
    <n v="9.4524999999999988"/>
    <x v="0"/>
    <s v="2026-07-31"/>
  </r>
  <r>
    <s v="51c50e9e-1d10-4251-ae63-92fada6709d4"/>
    <s v="BO2 Billerica Data Center"/>
    <s v=""/>
    <x v="112"/>
    <x v="0"/>
    <x v="18"/>
    <x v="18"/>
    <n v="108336"/>
    <n v="75734"/>
    <n v="4.9965999999999982"/>
    <x v="0"/>
    <s v="2026-07-31"/>
  </r>
  <r>
    <s v="cd63220e-3bde-4e5b-8322-6314badfe069"/>
    <s v="Grand Rapids Data Center"/>
    <s v=""/>
    <x v="113"/>
    <x v="0"/>
    <x v="26"/>
    <x v="26"/>
    <m/>
    <m/>
    <m/>
    <x v="0"/>
    <s v="2026-07-31"/>
  </r>
  <r>
    <s v="42537a70-9933-4005-bcfe-1eea30255572"/>
    <s v="Seattle Data Center (SEA1)"/>
    <s v=""/>
    <x v="114"/>
    <x v="0"/>
    <x v="14"/>
    <x v="14"/>
    <m/>
    <n v="40000"/>
    <n v="4"/>
    <x v="0"/>
    <s v="2026-07-31"/>
  </r>
  <r>
    <s v="b219f268-e59c-45bc-bdb8-df6eb3763197"/>
    <s v="Emeryville Data Center (OAK1)"/>
    <s v=""/>
    <x v="114"/>
    <x v="0"/>
    <x v="25"/>
    <x v="25"/>
    <m/>
    <n v="15042"/>
    <n v="2.9936000000000003"/>
    <x v="0"/>
    <s v="2026-07-31"/>
  </r>
  <r>
    <s v="5d94273b-dc97-4421-99d1-fe5f91541f08"/>
    <s v="Santa Clara Data Center (SJC11)"/>
    <s v=""/>
    <x v="114"/>
    <x v="0"/>
    <x v="25"/>
    <x v="25"/>
    <n v="73000"/>
    <n v="73000"/>
    <n v="9"/>
    <x v="0"/>
    <s v="2026-07-31"/>
  </r>
  <r>
    <s v="a6535dbf-6ce4-412b-b29b-49135a9342cb"/>
    <s v="Santa Clara Data Center (SJC3)"/>
    <s v=""/>
    <x v="114"/>
    <x v="0"/>
    <x v="25"/>
    <x v="25"/>
    <m/>
    <n v="25000"/>
    <n v="4.2186000000000021"/>
    <x v="0"/>
    <s v="2026-07-31"/>
  </r>
  <r>
    <s v="b02539e4-c4fd-40f9-bf66-5e3a104e0642"/>
    <s v="San Jose Data Center (SJC7)"/>
    <s v=""/>
    <x v="114"/>
    <x v="0"/>
    <x v="25"/>
    <x v="25"/>
    <m/>
    <n v="21000"/>
    <n v="3.1155000000000017"/>
    <x v="0"/>
    <s v="2026-07-31"/>
  </r>
  <r>
    <s v="6273c91e-b045-4f23-834f-88c282c8cfa3"/>
    <s v="Redondo Beach Data Center (LAX14)"/>
    <s v=""/>
    <x v="114"/>
    <x v="0"/>
    <x v="25"/>
    <x v="25"/>
    <n v="104000"/>
    <n v="24345"/>
    <n v="7"/>
    <x v="0"/>
    <s v="2026-07-31"/>
  </r>
  <r>
    <s v="adb3a2e0-2949-4888-8fa0-770ad43e9c2c"/>
    <s v="Santa Ana Data Center (SNA1)"/>
    <s v=""/>
    <x v="114"/>
    <x v="0"/>
    <x v="25"/>
    <x v="25"/>
    <m/>
    <n v="33000"/>
    <n v="15"/>
    <x v="0"/>
    <s v="2026-07-31"/>
  </r>
  <r>
    <s v="b8200be5-517a-4cfd-9ed9-4a8a471ec3e0"/>
    <s v="Dallas Data Center (DAL6)"/>
    <s v=""/>
    <x v="114"/>
    <x v="0"/>
    <x v="16"/>
    <x v="16"/>
    <n v="111000"/>
    <n v="52000"/>
    <n v="12"/>
    <x v="0"/>
    <s v="2026-07-31"/>
  </r>
  <r>
    <s v="2cc64164-f974-49b2-b24c-7240c4f76062"/>
    <s v="Atlanta Data Center (ATL1)"/>
    <s v=""/>
    <x v="114"/>
    <x v="0"/>
    <x v="8"/>
    <x v="8"/>
    <n v="36000"/>
    <n v="36000"/>
    <n v="15"/>
    <x v="0"/>
    <s v="2026-07-31"/>
  </r>
  <r>
    <s v="5a71b14e-9ac8-472e-8f01-af80d6dd0a0e"/>
    <s v="New Jersey Data Center (EWR1)"/>
    <s v=""/>
    <x v="114"/>
    <x v="0"/>
    <x v="17"/>
    <x v="17"/>
    <n v="105000"/>
    <n v="101500"/>
    <n v="10"/>
    <x v="0"/>
    <s v="2026-07-31"/>
  </r>
  <r>
    <s v="d8254e06-4b15-4f6f-b4a2-7184c7097fbc"/>
    <s v="New York Data Center (JFK2)"/>
    <s v=""/>
    <x v="114"/>
    <x v="0"/>
    <x v="11"/>
    <x v="11"/>
    <m/>
    <n v="38000"/>
    <n v="4.5513999999999974"/>
    <x v="0"/>
    <s v="2026-07-31"/>
  </r>
  <r>
    <s v="111ea424-1370-411f-97b0-1e230918f7f3"/>
    <s v="Boston Data Center (BOS1)"/>
    <s v=""/>
    <x v="114"/>
    <x v="0"/>
    <x v="18"/>
    <x v="18"/>
    <n v="46000"/>
    <n v="21600"/>
    <n v="6"/>
    <x v="0"/>
    <s v="2026-07-31"/>
  </r>
  <r>
    <s v="5a05f2f2-d631-4144-aeff-70ab5c3dec42"/>
    <s v="Illinois Data Center"/>
    <s v=""/>
    <x v="115"/>
    <x v="0"/>
    <x v="6"/>
    <x v="6"/>
    <m/>
    <m/>
    <m/>
    <x v="0"/>
    <s v="2026-07-31"/>
  </r>
  <r>
    <s v="a126985d-a210-43b3-a955-321982f4040a"/>
    <s v="Phoenix-North Mountain Data Center"/>
    <s v=""/>
    <x v="116"/>
    <x v="0"/>
    <x v="3"/>
    <x v="3"/>
    <n v="46000"/>
    <n v="46000"/>
    <n v="3.6"/>
    <x v="0"/>
    <s v="2026-07-31"/>
  </r>
  <r>
    <s v="5cb595f3-45e6-49db-874d-0a45ba31e245"/>
    <s v="Denver-Centennial Data Center"/>
    <s v=""/>
    <x v="116"/>
    <x v="0"/>
    <x v="28"/>
    <x v="28"/>
    <n v="32000"/>
    <n v="32000"/>
    <n v="1.6"/>
    <x v="0"/>
    <s v="2026-07-31"/>
  </r>
  <r>
    <s v="371338b1-2cf2-4c0f-80ca-c62311fe4bbe"/>
    <s v="Memphis Data Center"/>
    <s v=""/>
    <x v="116"/>
    <x v="0"/>
    <x v="19"/>
    <x v="19"/>
    <n v="35000"/>
    <n v="35000"/>
    <n v="1.5"/>
    <x v="0"/>
    <s v="2026-07-31"/>
  </r>
  <r>
    <s v="293ffc06-d30d-4839-8871-59dd600d0178"/>
    <s v="Milwaukee Data Center"/>
    <s v=""/>
    <x v="116"/>
    <x v="0"/>
    <x v="33"/>
    <x v="33"/>
    <n v="27000"/>
    <n v="27000"/>
    <n v="1.6"/>
    <x v="0"/>
    <s v="2026-07-31"/>
  </r>
  <r>
    <s v="5a3c2013-21bc-4df2-b2d7-185855525b5f"/>
    <s v="Indianapolis Carmel Data Center"/>
    <s v=""/>
    <x v="116"/>
    <x v="0"/>
    <x v="24"/>
    <x v="24"/>
    <n v="53000"/>
    <n v="53000"/>
    <n v="4.4000000000000004"/>
    <x v="0"/>
    <s v="2026-07-31"/>
  </r>
  <r>
    <s v="a8a1fbf0-537a-4a63-8b0d-cd2b09a174b7"/>
    <s v="Columbus - Dublin Data Center"/>
    <s v=""/>
    <x v="116"/>
    <x v="0"/>
    <x v="7"/>
    <x v="7"/>
    <n v="29208"/>
    <n v="10500"/>
    <n v="4.8"/>
    <x v="0"/>
    <s v="2026-07-31"/>
  </r>
  <r>
    <s v="51dd1dcc-0f5d-43da-8493-775c8cbb5992"/>
    <s v="Columbus - Upper Arlington Data Center"/>
    <s v=""/>
    <x v="116"/>
    <x v="0"/>
    <x v="7"/>
    <x v="7"/>
    <n v="21591"/>
    <n v="21591"/>
    <n v="1.6"/>
    <x v="0"/>
    <s v="2026-07-31"/>
  </r>
  <r>
    <s v="845eacf9-7891-4a42-8953-91e16ee5ecaa"/>
    <s v="Columbus - Powell Road Data Center"/>
    <s v=""/>
    <x v="116"/>
    <x v="0"/>
    <x v="7"/>
    <x v="7"/>
    <n v="102000"/>
    <n v="102000"/>
    <n v="7"/>
    <x v="0"/>
    <s v="2026-07-31"/>
  </r>
  <r>
    <s v="bd4e7c14-d074-40d4-8069-45614c0cb743"/>
    <s v="Cleveland - 152 NEO Data Center"/>
    <s v=""/>
    <x v="116"/>
    <x v="0"/>
    <x v="7"/>
    <x v="7"/>
    <n v="24850"/>
    <n v="24850"/>
    <n v="2"/>
    <x v="0"/>
    <s v="2026-07-31"/>
  </r>
  <r>
    <s v="22f6fa3c-1f52-4b64-aa23-7304f7393159"/>
    <s v="Cleveland - 151 NEO Data Center"/>
    <s v=""/>
    <x v="116"/>
    <x v="0"/>
    <x v="7"/>
    <x v="7"/>
    <n v="42000"/>
    <n v="42000"/>
    <n v="2.7"/>
    <x v="0"/>
    <s v="2026-07-31"/>
  </r>
  <r>
    <s v="696c4788-4049-4f5f-a359-2b72edefe9ba"/>
    <s v="Pittsburgh - Green Tree Data Center"/>
    <s v=""/>
    <x v="116"/>
    <x v="0"/>
    <x v="13"/>
    <x v="13"/>
    <n v="26000"/>
    <n v="26000"/>
    <n v="1.8"/>
    <x v="0"/>
    <s v="2026-07-31"/>
  </r>
  <r>
    <s v="0eb8cc1e-b0a2-4597-8794-315daed72c5b"/>
    <s v="Pittsburgh North Shore Data Center"/>
    <s v=""/>
    <x v="116"/>
    <x v="0"/>
    <x v="13"/>
    <x v="13"/>
    <n v="50700"/>
    <n v="50700"/>
    <n v="4"/>
    <x v="0"/>
    <s v="2026-07-31"/>
  </r>
  <r>
    <s v="f9fb32a0-7147-4563-b5f4-f675751254ad"/>
    <s v="Baltimore Owings Mills Data Center"/>
    <s v=""/>
    <x v="116"/>
    <x v="0"/>
    <x v="27"/>
    <x v="27"/>
    <n v="21754"/>
    <n v="21754"/>
    <n v="0.8"/>
    <x v="0"/>
    <s v="2026-07-31"/>
  </r>
  <r>
    <s v="de4217b7-6e54-43d7-8a09-ff6af167c3f5"/>
    <s v="Baltimore Tide Point Data Center"/>
    <s v=""/>
    <x v="116"/>
    <x v="0"/>
    <x v="27"/>
    <x v="27"/>
    <n v="23000"/>
    <n v="23000"/>
    <n v="1"/>
    <x v="0"/>
    <s v="2026-07-31"/>
  </r>
  <r>
    <s v="9c3df140-50cb-4f14-ba4c-c9c5044ac77e"/>
    <s v="Medford Data Center"/>
    <s v=""/>
    <x v="116"/>
    <x v="0"/>
    <x v="18"/>
    <x v="18"/>
    <n v="40000"/>
    <n v="40000"/>
    <n v="3.2"/>
    <x v="0"/>
    <s v="2026-07-31"/>
  </r>
  <r>
    <s v="142b77ee-e1a8-4133-80f2-765685807e6b"/>
    <s v="Romulus Data Center"/>
    <s v=""/>
    <x v="117"/>
    <x v="0"/>
    <x v="11"/>
    <x v="11"/>
    <m/>
    <m/>
    <m/>
    <x v="0"/>
    <s v="2026-07-31"/>
  </r>
  <r>
    <s v="786ecdb8-7b55-4244-887f-a579977cc559"/>
    <s v="Albany Data Center"/>
    <s v=""/>
    <x v="117"/>
    <x v="0"/>
    <x v="11"/>
    <x v="11"/>
    <m/>
    <m/>
    <m/>
    <x v="0"/>
    <s v="2026-07-31"/>
  </r>
  <r>
    <s v="d9702201-ef62-4276-b03f-92607d54d99a"/>
    <s v="Burlington Data Center"/>
    <s v=""/>
    <x v="117"/>
    <x v="0"/>
    <x v="47"/>
    <x v="47"/>
    <m/>
    <m/>
    <m/>
    <x v="0"/>
    <s v="2026-07-31"/>
  </r>
  <r>
    <s v="961ec2e4-1e5c-4450-b118-504f671385e4"/>
    <s v="Keene Data Center"/>
    <s v=""/>
    <x v="117"/>
    <x v="0"/>
    <x v="46"/>
    <x v="46"/>
    <m/>
    <m/>
    <m/>
    <x v="0"/>
    <s v="2026-07-31"/>
  </r>
  <r>
    <s v="8b80c596-30c1-4012-a4bc-4f4ea4f3307c"/>
    <s v="Lebanon Data Center"/>
    <s v=""/>
    <x v="117"/>
    <x v="0"/>
    <x v="46"/>
    <x v="46"/>
    <m/>
    <m/>
    <m/>
    <x v="0"/>
    <s v="2026-07-31"/>
  </r>
  <r>
    <s v="2eff5706-7867-4cc6-9c7d-ac40331211ba"/>
    <s v="Manchester Data Center"/>
    <s v=""/>
    <x v="117"/>
    <x v="0"/>
    <x v="46"/>
    <x v="46"/>
    <m/>
    <m/>
    <m/>
    <x v="0"/>
    <s v="2026-07-31"/>
  </r>
  <r>
    <s v="7ac1bc6a-6ca0-4572-90fb-749bf55ad672"/>
    <s v="Bedford Data Center"/>
    <s v=""/>
    <x v="117"/>
    <x v="0"/>
    <x v="46"/>
    <x v="46"/>
    <m/>
    <n v="7250"/>
    <n v="1.1901000000000002"/>
    <x v="0"/>
    <s v="2026-07-31"/>
  </r>
  <r>
    <s v="9adb3b08-8b80-47c0-ac35-4179499bf7df"/>
    <s v="Rockland Data Center"/>
    <s v=""/>
    <x v="117"/>
    <x v="0"/>
    <x v="18"/>
    <x v="18"/>
    <m/>
    <m/>
    <m/>
    <x v="0"/>
    <s v="2026-07-31"/>
  </r>
  <r>
    <s v="811fb4e3-e980-48b6-bd94-efa5055ed5d9"/>
    <s v="Portsmouth Data Center"/>
    <s v=""/>
    <x v="117"/>
    <x v="0"/>
    <x v="46"/>
    <x v="46"/>
    <m/>
    <m/>
    <m/>
    <x v="0"/>
    <s v="2026-07-31"/>
  </r>
  <r>
    <s v="a9944dca-29ff-4246-9300-1bce7a8b5b56"/>
    <s v="Portland Data Center"/>
    <s v=""/>
    <x v="117"/>
    <x v="0"/>
    <x v="41"/>
    <x v="41"/>
    <m/>
    <m/>
    <m/>
    <x v="0"/>
    <s v="2026-07-31"/>
  </r>
  <r>
    <s v="c38013e0-748c-4ffa-882d-1b738c49917a"/>
    <s v="Brunswick Data Center"/>
    <s v=""/>
    <x v="117"/>
    <x v="0"/>
    <x v="41"/>
    <x v="41"/>
    <m/>
    <m/>
    <m/>
    <x v="0"/>
    <s v="2026-07-31"/>
  </r>
  <r>
    <s v="e72c9acf-e7d7-4a88-819a-e1431c801433"/>
    <s v="Bangor Data Center"/>
    <s v=""/>
    <x v="117"/>
    <x v="0"/>
    <x v="41"/>
    <x v="41"/>
    <m/>
    <m/>
    <m/>
    <x v="0"/>
    <s v="2026-07-31"/>
  </r>
  <r>
    <s v="baf5edf0-245d-41e8-b5dc-efb05c09f33b"/>
    <s v="Portland - Hillsboro 4 Data Center"/>
    <s v=""/>
    <x v="118"/>
    <x v="0"/>
    <x v="0"/>
    <x v="0"/>
    <n v="138000"/>
    <n v="138000"/>
    <n v="18"/>
    <x v="0"/>
    <s v="2026-07-31"/>
  </r>
  <r>
    <s v="08e5671e-36bc-46c5-a2ab-a73f8613b57c"/>
    <s v="Portland - Hillsboro 3 Data Center"/>
    <s v=""/>
    <x v="118"/>
    <x v="0"/>
    <x v="0"/>
    <x v="0"/>
    <n v="358000"/>
    <n v="358000"/>
    <n v="36"/>
    <x v="0"/>
    <s v="2026-07-31"/>
  </r>
  <r>
    <s v="da528bb0-ce75-49b2-9820-a244778716b3"/>
    <s v="Portland - Hillsboro 2 Data Center"/>
    <s v=""/>
    <x v="118"/>
    <x v="0"/>
    <x v="0"/>
    <x v="0"/>
    <n v="242683"/>
    <n v="242683"/>
    <n v="18"/>
    <x v="0"/>
    <s v="2026-07-31"/>
  </r>
  <r>
    <s v="034ea822-15d5-4855-98de-640486be237b"/>
    <s v="Portland - Hillsboro 1 Data Center"/>
    <s v=""/>
    <x v="118"/>
    <x v="0"/>
    <x v="0"/>
    <x v="0"/>
    <n v="85388"/>
    <n v="85388"/>
    <n v="5.3"/>
    <x v="0"/>
    <s v="2026-07-31"/>
  </r>
  <r>
    <s v="b8ca86dd-fada-409b-8464-a728c218dc34"/>
    <s v="Las Vegas - Downtown Data Center"/>
    <s v=""/>
    <x v="118"/>
    <x v="0"/>
    <x v="1"/>
    <x v="1"/>
    <n v="33135"/>
    <n v="33135"/>
    <n v="1"/>
    <x v="0"/>
    <s v="2026-07-31"/>
  </r>
  <r>
    <s v="625e3ddd-68f8-4bf0-ae2f-9abccb6481d2"/>
    <s v="Las Vegas - North Data Center"/>
    <s v=""/>
    <x v="118"/>
    <x v="0"/>
    <x v="1"/>
    <x v="1"/>
    <n v="111240"/>
    <n v="111240"/>
    <n v="9"/>
    <x v="0"/>
    <s v="2026-07-31"/>
  </r>
  <r>
    <s v="b9d5e795-d3e4-4a1c-97c0-18aa930d14fc"/>
    <s v="Phoenix - Deer Valley Data Center"/>
    <s v=""/>
    <x v="118"/>
    <x v="0"/>
    <x v="3"/>
    <x v="3"/>
    <n v="109476"/>
    <n v="109476"/>
    <n v="5.0199999999999996"/>
    <x v="0"/>
    <s v="2026-07-31"/>
  </r>
  <r>
    <s v="3e36ef22-c05a-4932-bdd1-3648b6aa8a94"/>
    <s v="Salt Lake City - South Valley Data Center"/>
    <s v=""/>
    <x v="118"/>
    <x v="0"/>
    <x v="38"/>
    <x v="38"/>
    <n v="30512"/>
    <n v="30512"/>
    <n v="1.2"/>
    <x v="0"/>
    <s v="2026-07-31"/>
  </r>
  <r>
    <s v="3a00fcfc-f1c0-4fc3-b206-745ec0db85ce"/>
    <s v="Salt Lake City - Downtown Data Center"/>
    <s v=""/>
    <x v="118"/>
    <x v="0"/>
    <x v="38"/>
    <x v="38"/>
    <n v="44550"/>
    <n v="44550"/>
    <n v="2.65"/>
    <x v="0"/>
    <s v="2026-07-31"/>
  </r>
  <r>
    <s v="16846f54-44a5-47ee-ae9b-59454d7a146b"/>
    <s v="Salt Lake City - Fair Park Data Center"/>
    <s v=""/>
    <x v="118"/>
    <x v="0"/>
    <x v="38"/>
    <x v="38"/>
    <n v="22539"/>
    <n v="22539"/>
    <n v="0.49"/>
    <x v="0"/>
    <s v="2026-07-31"/>
  </r>
  <r>
    <s v="0aa48059-51f0-456f-93d6-15cdd992e245"/>
    <s v="Salt Lake City - Millcreek Data Center"/>
    <s v=""/>
    <x v="118"/>
    <x v="0"/>
    <x v="38"/>
    <x v="38"/>
    <n v="36000"/>
    <n v="36000"/>
    <n v="1.92"/>
    <x v="0"/>
    <s v="2026-07-31"/>
  </r>
  <r>
    <s v="19fc9383-1177-4080-8e4a-6672b6c8106a"/>
    <s v="Salt Lake City - Lindon Data Center"/>
    <s v=""/>
    <x v="118"/>
    <x v="0"/>
    <x v="38"/>
    <x v="38"/>
    <n v="9542"/>
    <n v="9542"/>
    <n v="0.56999999999999995"/>
    <x v="0"/>
    <s v="2026-07-31"/>
  </r>
  <r>
    <s v="ac4a0966-3804-42a1-9f7a-a505b2acdf39"/>
    <s v="Denver - Aurora Data Center"/>
    <s v=""/>
    <x v="118"/>
    <x v="0"/>
    <x v="28"/>
    <x v="28"/>
    <n v="171289"/>
    <n v="171289"/>
    <n v="6.75"/>
    <x v="0"/>
    <s v="2026-07-31"/>
  </r>
  <r>
    <s v="7d8cb526-040d-48bc-819d-6d47fb9c2737"/>
    <s v="Denver - Centennial Data Center"/>
    <s v=""/>
    <x v="118"/>
    <x v="0"/>
    <x v="28"/>
    <x v="28"/>
    <n v="43294"/>
    <n v="43294"/>
    <n v="1"/>
    <x v="0"/>
    <s v="2026-07-31"/>
  </r>
  <r>
    <s v="11b32e65-e52b-44d5-8fab-0a5b27834721"/>
    <s v="Denver - Englewood Data Center"/>
    <s v=""/>
    <x v="118"/>
    <x v="0"/>
    <x v="28"/>
    <x v="28"/>
    <m/>
    <n v="240549"/>
    <n v="18"/>
    <x v="0"/>
    <s v="2026-07-31"/>
  </r>
  <r>
    <s v="a159441e-cce8-4fca-860e-2b21c92ac3c6"/>
    <s v="Dallas - Richardson Data Center"/>
    <s v=""/>
    <x v="118"/>
    <x v="0"/>
    <x v="16"/>
    <x v="16"/>
    <n v="100807"/>
    <n v="100807"/>
    <n v="3"/>
    <x v="0"/>
    <s v="2026-07-31"/>
  </r>
  <r>
    <s v="6dda0631-9027-4b2a-812b-aea9bdbd131d"/>
    <s v="Dallas - Plano Data Center"/>
    <s v=""/>
    <x v="118"/>
    <x v="0"/>
    <x v="16"/>
    <x v="16"/>
    <n v="261425"/>
    <n v="261425"/>
    <n v="18"/>
    <x v="0"/>
    <s v="2026-07-31"/>
  </r>
  <r>
    <s v="673adb52-3997-46b6-886f-586733b33466"/>
    <s v="Minneapolis - Chaska Data Center"/>
    <s v=""/>
    <x v="118"/>
    <x v="0"/>
    <x v="23"/>
    <x v="23"/>
    <n v="160838"/>
    <n v="160838"/>
    <n v="9"/>
    <x v="0"/>
    <s v="2026-07-31"/>
  </r>
  <r>
    <s v="f87f9b99-6acf-42e9-908d-ab4e68a3fbee"/>
    <s v="Nashville - Cool Springs Data Center"/>
    <s v=""/>
    <x v="118"/>
    <x v="0"/>
    <x v="19"/>
    <x v="19"/>
    <n v="74679"/>
    <n v="74679"/>
    <n v="3.15"/>
    <x v="0"/>
    <s v="2026-07-31"/>
  </r>
  <r>
    <s v="878e2f72-c3a3-444b-92f0-85ea48e74e5f"/>
    <s v="Nashville - Franklin Data Center"/>
    <s v=""/>
    <x v="118"/>
    <x v="0"/>
    <x v="19"/>
    <x v="19"/>
    <n v="80000"/>
    <n v="80000"/>
    <n v="6"/>
    <x v="0"/>
    <s v="2026-07-31"/>
  </r>
  <r>
    <s v="8172f470-741d-4319-aa50-eaa1b68da9fb"/>
    <s v="Nashville - Brentwood Data Center"/>
    <s v=""/>
    <x v="118"/>
    <x v="0"/>
    <x v="19"/>
    <x v="19"/>
    <n v="19150"/>
    <n v="19150"/>
    <n v="1"/>
    <x v="0"/>
    <s v="2026-07-31"/>
  </r>
  <r>
    <s v="6a6bdc77-e649-48b6-96a4-1283ca98d792"/>
    <s v="Louisville - Downtown Data Center"/>
    <s v=""/>
    <x v="118"/>
    <x v="0"/>
    <x v="20"/>
    <x v="20"/>
    <n v="61080"/>
    <n v="61080"/>
    <n v="3.09"/>
    <x v="0"/>
    <s v="2026-07-31"/>
  </r>
  <r>
    <s v="8338b7ba-9044-4571-9418-b8d738750172"/>
    <s v="Louisville - East Data Center"/>
    <s v=""/>
    <x v="118"/>
    <x v="0"/>
    <x v="20"/>
    <x v="20"/>
    <n v="33588"/>
    <n v="33588"/>
    <n v="1.46"/>
    <x v="0"/>
    <s v="2026-07-31"/>
  </r>
  <r>
    <s v="ff497425-ff55-4d05-a48a-642abb0ac7c4"/>
    <s v="Atlanta - Douglasville 1 Data Center"/>
    <s v=""/>
    <x v="118"/>
    <x v="0"/>
    <x v="8"/>
    <x v="8"/>
    <n v="205000"/>
    <n v="205000"/>
    <n v="22.5"/>
    <x v="13"/>
    <s v="2026-07-31"/>
  </r>
  <r>
    <s v="d37f1612-043c-498a-a6bc-90b543c642eb"/>
    <s v="Cincinnati Data Center"/>
    <s v=""/>
    <x v="118"/>
    <x v="0"/>
    <x v="7"/>
    <x v="7"/>
    <n v="43551"/>
    <n v="43551"/>
    <n v="3.8"/>
    <x v="0"/>
    <s v="2026-07-31"/>
  </r>
  <r>
    <s v="b004c54d-8f5b-4b0c-ac8c-b835256ce495"/>
    <s v="Atlanta - Alpharetta Data Center"/>
    <s v=""/>
    <x v="118"/>
    <x v="0"/>
    <x v="8"/>
    <x v="8"/>
    <n v="142475"/>
    <n v="142475"/>
    <n v="6"/>
    <x v="0"/>
    <s v="2026-07-31"/>
  </r>
  <r>
    <s v="fe636e37-cf50-4c14-8c2e-64a89380f709"/>
    <s v="Atlanta - Norcross Data Center"/>
    <s v=""/>
    <x v="118"/>
    <x v="0"/>
    <x v="8"/>
    <x v="8"/>
    <n v="32740"/>
    <n v="32740"/>
    <n v="1.8"/>
    <x v="0"/>
    <s v="2026-07-31"/>
  </r>
  <r>
    <s v="34126482-5dce-4357-ae8c-bdaa2b8700b7"/>
    <s v="Tampa - West Data Center"/>
    <s v=""/>
    <x v="118"/>
    <x v="0"/>
    <x v="9"/>
    <x v="9"/>
    <n v="31600"/>
    <n v="31600"/>
    <n v="1.81"/>
    <x v="0"/>
    <s v="2026-07-31"/>
  </r>
  <r>
    <s v="d0ecadff-686d-4a6d-badd-41bd56a574a7"/>
    <s v="Tampa - North Data Center"/>
    <s v=""/>
    <x v="118"/>
    <x v="0"/>
    <x v="9"/>
    <x v="9"/>
    <n v="60166"/>
    <n v="60166"/>
    <n v="3"/>
    <x v="0"/>
    <s v="2026-07-31"/>
  </r>
  <r>
    <s v="a6ab5fe7-eb27-4ced-a33c-6f344b72f920"/>
    <s v="Jacksonville Data Center"/>
    <s v=""/>
    <x v="118"/>
    <x v="0"/>
    <x v="9"/>
    <x v="9"/>
    <n v="35184"/>
    <n v="35184"/>
    <n v="1.39"/>
    <x v="0"/>
    <s v="2026-07-31"/>
  </r>
  <r>
    <s v="a887cb4a-dc31-43a7-ba1a-5ceac166fba5"/>
    <s v="Charlotte - South Data Center"/>
    <s v=""/>
    <x v="118"/>
    <x v="0"/>
    <x v="10"/>
    <x v="10"/>
    <n v="66666"/>
    <n v="66666"/>
    <n v="2.36"/>
    <x v="0"/>
    <s v="2026-07-31"/>
  </r>
  <r>
    <s v="840e052b-cffd-4436-8ed7-7e47377c93fd"/>
    <s v="Charlotte - North Data Center"/>
    <s v=""/>
    <x v="118"/>
    <x v="0"/>
    <x v="10"/>
    <x v="10"/>
    <n v="62589"/>
    <n v="62589"/>
    <n v="3.3"/>
    <x v="0"/>
    <s v="2026-07-31"/>
  </r>
  <r>
    <s v="39f7e912-3506-4465-b930-1090a205f075"/>
    <s v="Fort Lauderdale Data Center"/>
    <s v=""/>
    <x v="118"/>
    <x v="0"/>
    <x v="9"/>
    <x v="9"/>
    <n v="64164"/>
    <n v="64164"/>
    <n v="3.15"/>
    <x v="0"/>
    <s v="2026-07-31"/>
  </r>
  <r>
    <s v="3babf5ef-5715-457c-a129-d4b93b916247"/>
    <s v="Raleigh Data Center"/>
    <s v=""/>
    <x v="118"/>
    <x v="0"/>
    <x v="10"/>
    <x v="10"/>
    <n v="99976"/>
    <n v="99976"/>
    <n v="4.3099999999999996"/>
    <x v="0"/>
    <s v="2026-07-31"/>
  </r>
  <r>
    <s v="5700d13a-44ff-4401-ba74-2464ee1bd9ce"/>
    <s v="Richmond Data Center"/>
    <s v=""/>
    <x v="118"/>
    <x v="0"/>
    <x v="12"/>
    <x v="12"/>
    <n v="28594"/>
    <n v="28594"/>
    <n v="2.8"/>
    <x v="0"/>
    <s v="2026-07-31"/>
  </r>
  <r>
    <s v="0597f549-d0ba-4540-983e-e85dcc80f7c3"/>
    <s v="Philadelphia - Collegeville Data Center"/>
    <s v=""/>
    <x v="118"/>
    <x v="0"/>
    <x v="13"/>
    <x v="13"/>
    <n v="203703"/>
    <n v="203703"/>
    <n v="7.2"/>
    <x v="0"/>
    <s v="2026-07-31"/>
  </r>
  <r>
    <s v="7780a1ad-7fc1-4115-8c3a-5662bb62bbe6"/>
    <s v="Allentown Data Center"/>
    <s v=""/>
    <x v="118"/>
    <x v="0"/>
    <x v="13"/>
    <x v="13"/>
    <n v="146800"/>
    <n v="146800"/>
    <n v="0.84899999999999998"/>
    <x v="0"/>
    <s v="2026-07-31"/>
  </r>
  <r>
    <s v="bb84bf27-5c56-4407-9a17-c7a5ceeb29d5"/>
    <s v="New Orleans, LA "/>
    <s v=""/>
    <x v="119"/>
    <x v="0"/>
    <x v="42"/>
    <x v="42"/>
    <m/>
    <n v="21000"/>
    <n v="0.35"/>
    <x v="0"/>
    <s v="2026-07-31"/>
  </r>
  <r>
    <s v="e18d712f-b3a7-4750-a395-e835bbfe33f1"/>
    <s v="Carrollton, GA FOGO Data Center"/>
    <s v=""/>
    <x v="119"/>
    <x v="0"/>
    <x v="8"/>
    <x v="8"/>
    <n v="9500"/>
    <n v="9500"/>
    <n v="1"/>
    <x v="0"/>
    <s v="2026-07-31"/>
  </r>
  <r>
    <s v="a29757e1-7676-4216-a646-17f693e6267e"/>
    <s v="SF1: San Francisco"/>
    <s v=""/>
    <x v="120"/>
    <x v="0"/>
    <x v="25"/>
    <x v="25"/>
    <m/>
    <n v="105225"/>
    <n v="3"/>
    <x v="0"/>
    <s v="2026-07-31"/>
  </r>
  <r>
    <s v="7fc55ef5-73eb-47ed-92ab-b64073bdc585"/>
    <s v="Orangeburg NY Data Center"/>
    <s v=""/>
    <x v="121"/>
    <x v="0"/>
    <x v="11"/>
    <x v="11"/>
    <m/>
    <m/>
    <m/>
    <x v="0"/>
    <s v="2026-07-31"/>
  </r>
  <r>
    <s v="a8226245-24c4-4f41-b5c2-48ee8885e887"/>
    <s v="Fresno Data Center"/>
    <s v=""/>
    <x v="122"/>
    <x v="0"/>
    <x v="25"/>
    <x v="25"/>
    <n v="9000"/>
    <n v="9000"/>
    <n v="1.0366999999999995"/>
    <x v="0"/>
    <s v="2026-07-31"/>
  </r>
  <r>
    <s v="4a716740-627f-11f0-9ba7-e5f2a69a0e43"/>
    <s v="Globalinx Virginia Data Center"/>
    <s v=""/>
    <x v="123"/>
    <x v="0"/>
    <x v="12"/>
    <x v="12"/>
    <n v="10260"/>
    <n v="10260"/>
    <n v="0.93089999999999962"/>
    <x v="21"/>
    <s v="2026-07-31"/>
  </r>
  <r>
    <s v="21dbec03-b352-414c-ba8e-9141b85a6521"/>
    <s v="The Dalles Data Center Building 5"/>
    <s v=""/>
    <x v="124"/>
    <x v="0"/>
    <x v="0"/>
    <x v="0"/>
    <n v="285000"/>
    <n v="285000"/>
    <n v="87.5625"/>
    <x v="0"/>
    <s v="2026-07-31"/>
  </r>
  <r>
    <s v="315ff856-c371-4efa-9dfb-9d6dbf216c97"/>
    <s v="The Dalles Data Center Building 6"/>
    <s v=""/>
    <x v="124"/>
    <x v="0"/>
    <x v="0"/>
    <x v="0"/>
    <n v="285000"/>
    <n v="285000"/>
    <n v="87.5625"/>
    <x v="0"/>
    <s v="2026-07-31"/>
  </r>
  <r>
    <s v="7e0cb7ca-a29e-497f-828c-1e0e2feaa072"/>
    <s v="The Dalles Data Center Building 4"/>
    <s v=""/>
    <x v="124"/>
    <x v="0"/>
    <x v="0"/>
    <x v="0"/>
    <n v="147400"/>
    <n v="147400"/>
    <n v="78.075000000000003"/>
    <x v="0"/>
    <s v="2026-07-31"/>
  </r>
  <r>
    <s v="02ede4f4-ab5f-44a6-8339-236776a62ef4"/>
    <s v="The Dalles Data Center Building 2"/>
    <s v=""/>
    <x v="124"/>
    <x v="0"/>
    <x v="0"/>
    <x v="0"/>
    <n v="104750"/>
    <n v="104750"/>
    <n v="27.495000000000001"/>
    <x v="0"/>
    <s v="2026-07-31"/>
  </r>
  <r>
    <s v="87cb01cb-c155-40c1-bc89-63a29aa66c11"/>
    <s v="The Dalles Data Center Building 1"/>
    <s v=""/>
    <x v="124"/>
    <x v="0"/>
    <x v="0"/>
    <x v="0"/>
    <n v="158605"/>
    <n v="158605"/>
    <n v="45.729166666666657"/>
    <x v="0"/>
    <s v="2026-07-31"/>
  </r>
  <r>
    <s v="be58373a-a6a6-49c2-a037-0065b47870d4"/>
    <s v="The Dalles Data Center Building 3"/>
    <s v=""/>
    <x v="124"/>
    <x v="0"/>
    <x v="0"/>
    <x v="0"/>
    <n v="104255"/>
    <n v="104255"/>
    <n v="27.495000000000001"/>
    <x v="0"/>
    <s v="2026-07-31"/>
  </r>
  <r>
    <s v="c6d9d174-2191-4808-9fc8-7139a66a343e"/>
    <s v="Storey County, NV Data Center Building 1"/>
    <s v=""/>
    <x v="124"/>
    <x v="0"/>
    <x v="1"/>
    <x v="1"/>
    <n v="143350"/>
    <n v="143350"/>
    <n v="39.155000000000001"/>
    <x v="0"/>
    <s v="2026-07-31"/>
  </r>
  <r>
    <s v="7a839bc0-2d5d-4ec6-b3fc-c6649d4c1e96"/>
    <s v="Storey County, NV Data Center Building 2"/>
    <s v=""/>
    <x v="124"/>
    <x v="0"/>
    <x v="1"/>
    <x v="1"/>
    <n v="141500"/>
    <n v="141500"/>
    <n v="28.77"/>
    <x v="0"/>
    <s v="2026-07-31"/>
  </r>
  <r>
    <s v="de3325ca-51e3-44d2-b01c-34e24a909fab"/>
    <s v="Clark County Data Center Building 1"/>
    <s v=""/>
    <x v="124"/>
    <x v="0"/>
    <x v="1"/>
    <x v="1"/>
    <n v="144800"/>
    <n v="144800"/>
    <n v="66"/>
    <x v="0"/>
    <s v="2026-07-31"/>
  </r>
  <r>
    <s v="aa6f6f2d-c1a5-4a05-832c-3a1a4b016162"/>
    <s v="Clark County Data Center Building 2"/>
    <s v=""/>
    <x v="124"/>
    <x v="0"/>
    <x v="1"/>
    <x v="1"/>
    <n v="145750"/>
    <n v="145750"/>
    <n v="66"/>
    <x v="0"/>
    <s v="2026-07-31"/>
  </r>
  <r>
    <s v="5672c261-5b92-4f77-9ee8-f8af8d425bda"/>
    <s v="Google Project Red Hawk Data Center Building 1"/>
    <s v=""/>
    <x v="124"/>
    <x v="0"/>
    <x v="3"/>
    <x v="3"/>
    <n v="288530"/>
    <n v="288530"/>
    <n v="96"/>
    <x v="11"/>
    <s v="2026-07-31"/>
  </r>
  <r>
    <s v="bba453a5-357d-4552-ba07-b9d882a87016"/>
    <s v="Midlothian, TX Data Center Building 1"/>
    <s v=""/>
    <x v="124"/>
    <x v="0"/>
    <x v="16"/>
    <x v="16"/>
    <n v="140000"/>
    <n v="140000"/>
    <n v="66"/>
    <x v="10"/>
    <s v="2026-07-31"/>
  </r>
  <r>
    <s v="ecba44bc-d141-4125-8073-685d727f0fa1"/>
    <s v="Midlothian, TX Data Center Building 2"/>
    <s v=""/>
    <x v="124"/>
    <x v="0"/>
    <x v="16"/>
    <x v="16"/>
    <n v="140880"/>
    <n v="140880"/>
    <n v="66"/>
    <x v="10"/>
    <s v="2026-07-31"/>
  </r>
  <r>
    <s v="dfe87dac-a37a-484f-b8f0-8045f21aab0f"/>
    <s v="Midlothian, TX Data Center Building 3"/>
    <s v=""/>
    <x v="124"/>
    <x v="0"/>
    <x v="16"/>
    <x v="16"/>
    <n v="286700"/>
    <n v="286700"/>
    <n v="44"/>
    <x v="10"/>
    <s v="2026-07-31"/>
  </r>
  <r>
    <s v="5667b0cd-1c5a-49c2-b7bb-c93c146a01c4"/>
    <s v="Google Red Oak Data Center Building 1"/>
    <s v=""/>
    <x v="124"/>
    <x v="0"/>
    <x v="16"/>
    <x v="16"/>
    <n v="285000"/>
    <n v="285000"/>
    <n v="88"/>
    <x v="12"/>
    <s v="2026-07-31"/>
  </r>
  <r>
    <s v="abe899a4-35f3-489c-a7b7-818b80b855d3"/>
    <s v="Lincoln NE Data Center Building 1"/>
    <s v=""/>
    <x v="124"/>
    <x v="0"/>
    <x v="30"/>
    <x v="30"/>
    <n v="285000"/>
    <n v="285000"/>
    <n v="96"/>
    <x v="10"/>
    <s v="2026-07-31"/>
  </r>
  <r>
    <s v="27a29974-00eb-4344-828d-4502939a3c20"/>
    <s v="Papillion, NE Data Center Building 4"/>
    <s v=""/>
    <x v="124"/>
    <x v="0"/>
    <x v="30"/>
    <x v="30"/>
    <n v="285450"/>
    <n v="285450"/>
    <n v="76.702500000000001"/>
    <x v="10"/>
    <s v="2026-07-31"/>
  </r>
  <r>
    <s v="d1a54185-254b-45a2-9295-43d8fb33de4f"/>
    <s v="Papillion, NE Data Center Building 3"/>
    <s v=""/>
    <x v="124"/>
    <x v="0"/>
    <x v="30"/>
    <x v="30"/>
    <n v="288900"/>
    <n v="288900"/>
    <n v="81.48"/>
    <x v="10"/>
    <s v="2026-07-31"/>
  </r>
  <r>
    <s v="de032b62-10c4-42ff-a650-fda839f56669"/>
    <s v="Papillion, NE Data Center Building 2"/>
    <s v=""/>
    <x v="124"/>
    <x v="0"/>
    <x v="30"/>
    <x v="30"/>
    <n v="138900"/>
    <n v="138655"/>
    <n v="32.482500000000002"/>
    <x v="0"/>
    <s v="2026-07-31"/>
  </r>
  <r>
    <s v="34c2e9c6-bca1-4082-9be8-a479c8105e9d"/>
    <s v="Papillion, NE Data Center Building 1"/>
    <s v=""/>
    <x v="124"/>
    <x v="0"/>
    <x v="30"/>
    <x v="30"/>
    <n v="289635"/>
    <n v="289635"/>
    <n v="76.702500000000001"/>
    <x v="0"/>
    <s v="2026-07-31"/>
  </r>
  <r>
    <s v="a854b92f-607e-4a69-874a-dfc9d3731e3f"/>
    <s v="Omaha NE Data Center Building 3"/>
    <s v=""/>
    <x v="124"/>
    <x v="0"/>
    <x v="30"/>
    <x v="30"/>
    <n v="289500"/>
    <n v="289500"/>
    <n v="96"/>
    <x v="0"/>
    <s v="2026-07-31"/>
  </r>
  <r>
    <s v="7c5e2c11-c034-4c96-9ff4-372ffcbcd3b3"/>
    <s v="Omaha NE Data Center Building 2"/>
    <s v=""/>
    <x v="124"/>
    <x v="0"/>
    <x v="30"/>
    <x v="30"/>
    <n v="294325"/>
    <n v="294325"/>
    <n v="83.45"/>
    <x v="0"/>
    <s v="2026-07-31"/>
  </r>
  <r>
    <s v="1c8caf5d-bc95-4964-8ad1-4b215306e24d"/>
    <s v="Omaha NE Data Center Building 1"/>
    <s v=""/>
    <x v="124"/>
    <x v="0"/>
    <x v="30"/>
    <x v="30"/>
    <n v="289500"/>
    <n v="289500"/>
    <n v="88"/>
    <x v="0"/>
    <s v="2026-07-31"/>
  </r>
  <r>
    <s v="18e7b08c-5166-4dca-8727-9fc07ddc8557"/>
    <s v="Council Bluffs Data Center N Lake Manawa"/>
    <s v=""/>
    <x v="124"/>
    <x v="0"/>
    <x v="4"/>
    <x v="4"/>
    <n v="230150"/>
    <n v="230150"/>
    <n v="47.294166666666662"/>
    <x v="0"/>
    <s v="2026-07-31"/>
  </r>
  <r>
    <s v="0312eeea-ece7-4d16-8ac5-80f7829ae0b1"/>
    <s v="Council Bluffs Data Center Buidling 3"/>
    <s v=""/>
    <x v="124"/>
    <x v="0"/>
    <x v="4"/>
    <x v="4"/>
    <n v="151960"/>
    <n v="151960"/>
    <n v="32.832500000000003"/>
    <x v="0"/>
    <s v="2026-07-31"/>
  </r>
  <r>
    <s v="aaa866a8-8170-4b6e-af9c-3ea60057d409"/>
    <s v="Council Bluffs Data Center Buidling 1"/>
    <s v=""/>
    <x v="124"/>
    <x v="0"/>
    <x v="4"/>
    <x v="4"/>
    <n v="856450"/>
    <n v="856450"/>
    <n v="46.448749999999997"/>
    <x v="0"/>
    <s v="2026-07-31"/>
  </r>
  <r>
    <s v="2aa95951-715e-4606-8458-f32ad4f1b41b"/>
    <s v="Council Bluffs Data Center Buidling 2"/>
    <s v=""/>
    <x v="124"/>
    <x v="0"/>
    <x v="4"/>
    <x v="4"/>
    <n v="1073400"/>
    <n v="1073400"/>
    <n v="45.621250000000003"/>
    <x v="0"/>
    <s v="2026-07-31"/>
  </r>
  <r>
    <s v="e345156f-9b06-43b0-93fa-3ea7694f5a7e"/>
    <s v="Council Bluffs Data Center Buidling 4"/>
    <s v=""/>
    <x v="124"/>
    <x v="0"/>
    <x v="4"/>
    <x v="4"/>
    <n v="502270"/>
    <n v="502270"/>
    <n v="46.448749999999997"/>
    <x v="0"/>
    <s v="2026-07-31"/>
  </r>
  <r>
    <s v="1150aecf-c1cc-4fdc-8bcb-17026698f1da"/>
    <s v="Council Bluffs Data Center Buidling 5"/>
    <s v=""/>
    <x v="124"/>
    <x v="0"/>
    <x v="4"/>
    <x v="4"/>
    <n v="288000"/>
    <n v="288000"/>
    <n v="63.55"/>
    <x v="0"/>
    <s v="2026-07-31"/>
  </r>
  <r>
    <s v="fc701e37-b5e3-4849-b29a-73801a5585c9"/>
    <s v="Council Bluffs Data Center Buidling 7"/>
    <s v=""/>
    <x v="124"/>
    <x v="0"/>
    <x v="4"/>
    <x v="4"/>
    <n v="288000"/>
    <n v="288000"/>
    <n v="88"/>
    <x v="0"/>
    <s v="2026-07-31"/>
  </r>
  <r>
    <s v="af5fdf57-ccfd-48b4-b093-10d24f6ccc0d"/>
    <s v="Council Bluffs Data Center Buidling 6"/>
    <s v=""/>
    <x v="124"/>
    <x v="0"/>
    <x v="4"/>
    <x v="4"/>
    <n v="288000"/>
    <n v="288000"/>
    <n v="63.55"/>
    <x v="0"/>
    <s v="2026-07-31"/>
  </r>
  <r>
    <s v="161a7179-6edd-4a1b-b0f7-74b1613a0695"/>
    <s v="Mayes OK Data Center Building 1"/>
    <s v=""/>
    <x v="124"/>
    <x v="0"/>
    <x v="15"/>
    <x v="15"/>
    <n v="126810"/>
    <n v="126810"/>
    <n v="39.152500000000003"/>
    <x v="0"/>
    <s v="2026-07-31"/>
  </r>
  <r>
    <s v="03e91fba-4225-4637-9f0d-179e97d46ff0"/>
    <s v="Mayes OK Data Center Building 10"/>
    <s v=""/>
    <x v="124"/>
    <x v="0"/>
    <x v="15"/>
    <x v="15"/>
    <n v="271935"/>
    <n v="271935"/>
    <n v="48.844166666666659"/>
    <x v="0"/>
    <s v="2026-07-31"/>
  </r>
  <r>
    <s v="c6579b25-c9fa-4614-a350-d6ef50e492eb"/>
    <s v="Mayes OK Data Center Building 3"/>
    <s v=""/>
    <x v="124"/>
    <x v="0"/>
    <x v="15"/>
    <x v="15"/>
    <n v="295250"/>
    <n v="295250"/>
    <n v="48.844166666666659"/>
    <x v="0"/>
    <s v="2026-07-31"/>
  </r>
  <r>
    <s v="32d13ecd-8eb2-4545-b134-1238365ea22b"/>
    <s v="Mayes OK Data Center Building 11"/>
    <s v=""/>
    <x v="124"/>
    <x v="0"/>
    <x v="15"/>
    <x v="15"/>
    <n v="139015"/>
    <n v="139015"/>
    <n v="66"/>
    <x v="0"/>
    <s v="2026-07-31"/>
  </r>
  <r>
    <s v="aa4f9bd6-08b5-4ca9-a512-4ffdfcf804cf"/>
    <s v="Mayes OK Data Center Building 2"/>
    <s v=""/>
    <x v="124"/>
    <x v="0"/>
    <x v="15"/>
    <x v="15"/>
    <n v="135565"/>
    <n v="450000"/>
    <n v="82.037499999999994"/>
    <x v="0"/>
    <s v="2026-07-31"/>
  </r>
  <r>
    <s v="ece78b16-c7ca-4af4-9dd6-6885289deda5"/>
    <s v="Mayes OK Data Center Building 4"/>
    <s v=""/>
    <x v="124"/>
    <x v="0"/>
    <x v="15"/>
    <x v="15"/>
    <n v="236720"/>
    <n v="236720"/>
    <n v="48.844166666666659"/>
    <x v="0"/>
    <s v="2026-07-31"/>
  </r>
  <r>
    <s v="ae3d4115-3f7e-42a0-bce4-16b9708bee81"/>
    <s v="Mayes OK Data Center Building 8"/>
    <s v=""/>
    <x v="124"/>
    <x v="0"/>
    <x v="15"/>
    <x v="15"/>
    <n v="180590"/>
    <n v="180590"/>
    <n v="32.417499999999997"/>
    <x v="0"/>
    <s v="2026-07-31"/>
  </r>
  <r>
    <s v="107a3892-6368-42e6-910a-1d3cf48adc93"/>
    <s v="Mayes OK Data Center Building 5"/>
    <s v=""/>
    <x v="124"/>
    <x v="0"/>
    <x v="15"/>
    <x v="15"/>
    <n v="307300"/>
    <n v="307300"/>
    <n v="41.962499999999999"/>
    <x v="0"/>
    <s v="2026-07-31"/>
  </r>
  <r>
    <s v="bcd8f65c-bf00-4540-ab4d-d1c132f85d20"/>
    <s v="Mayes OK Data Center Building 7"/>
    <s v=""/>
    <x v="124"/>
    <x v="0"/>
    <x v="15"/>
    <x v="15"/>
    <n v="139015"/>
    <n v="139015"/>
    <n v="28.77"/>
    <x v="0"/>
    <s v="2026-07-31"/>
  </r>
  <r>
    <s v="b886b0bc-3c8d-4ca9-836d-ddfcdcd2d2bc"/>
    <s v="Mayes OK Data Center Building 6"/>
    <s v=""/>
    <x v="124"/>
    <x v="0"/>
    <x v="15"/>
    <x v="15"/>
    <n v="355000"/>
    <n v="355000"/>
    <n v="41.962499999999999"/>
    <x v="0"/>
    <s v="2026-07-31"/>
  </r>
  <r>
    <s v="0b47554d-fef0-4c85-8b89-088dceb0924f"/>
    <s v="Mayes OK Data Center Building 9"/>
    <s v=""/>
    <x v="124"/>
    <x v="0"/>
    <x v="15"/>
    <x v="15"/>
    <n v="108550"/>
    <n v="108550"/>
    <n v="28.77"/>
    <x v="0"/>
    <s v="2026-07-31"/>
  </r>
  <r>
    <s v="b910a12b-c515-4c76-b528-37931eb4d69f"/>
    <s v="Kansas City, Data Center Building 1"/>
    <s v=""/>
    <x v="124"/>
    <x v="0"/>
    <x v="5"/>
    <x v="5"/>
    <n v="285000"/>
    <n v="285000"/>
    <n v="96"/>
    <x v="10"/>
    <s v="2026-07-31"/>
  </r>
  <r>
    <s v="129b8a0c-6955-499f-85ea-1c83ef23d875"/>
    <s v="Clarksville, TNData Center Building 1"/>
    <s v=""/>
    <x v="124"/>
    <x v="0"/>
    <x v="19"/>
    <x v="19"/>
    <n v="144250"/>
    <n v="144250"/>
    <n v="66"/>
    <x v="0"/>
    <s v="2026-07-31"/>
  </r>
  <r>
    <s v="c55030b9-c549-4c98-a24a-141dd6970baa"/>
    <s v="Clarksville, TNData Center Building 2"/>
    <s v=""/>
    <x v="124"/>
    <x v="0"/>
    <x v="19"/>
    <x v="19"/>
    <n v="144250"/>
    <n v="144250"/>
    <n v="66"/>
    <x v="0"/>
    <s v="2026-07-31"/>
  </r>
  <r>
    <s v="cd79467b-0c3d-4319-bf2b-a7df5d135752"/>
    <s v="Clarksville, TNData Center Building 3"/>
    <s v=""/>
    <x v="124"/>
    <x v="0"/>
    <x v="19"/>
    <x v="19"/>
    <n v="144250"/>
    <n v="144250"/>
    <n v="75.637500000000003"/>
    <x v="0"/>
    <s v="2026-07-31"/>
  </r>
  <r>
    <s v="982bff7d-8413-4a7d-9aa2-041a8682bfde"/>
    <s v="Clarksville, TNData Center Building 4"/>
    <s v=""/>
    <x v="124"/>
    <x v="0"/>
    <x v="19"/>
    <x v="19"/>
    <n v="172800"/>
    <n v="172800"/>
    <n v="32.452500000000001"/>
    <x v="0"/>
    <s v="2026-07-31"/>
  </r>
  <r>
    <s v="baaaabdb-5685-4d01-b081-5220e3435a98"/>
    <s v="Jackson County, AL Data Center Building 2"/>
    <s v=""/>
    <x v="124"/>
    <x v="0"/>
    <x v="44"/>
    <x v="44"/>
    <n v="144500"/>
    <n v="144500"/>
    <n v="66"/>
    <x v="0"/>
    <s v="2026-07-31"/>
  </r>
  <r>
    <s v="26fe9b4e-de4e-495f-bc22-584d2d38fbe0"/>
    <s v="Jackson County, AL Data Center Building 1"/>
    <s v=""/>
    <x v="124"/>
    <x v="0"/>
    <x v="44"/>
    <x v="44"/>
    <n v="144500"/>
    <n v="144500"/>
    <n v="66"/>
    <x v="0"/>
    <s v="2026-07-31"/>
  </r>
  <r>
    <s v="f8408374-8ce8-4b26-b0b2-80888bdf7749"/>
    <s v="Project Zodiac Fort Wayne Data Center Building 1B"/>
    <s v=""/>
    <x v="124"/>
    <x v="0"/>
    <x v="24"/>
    <x v="24"/>
    <n v="142500"/>
    <n v="142500"/>
    <n v="28.77"/>
    <x v="11"/>
    <s v="2026-07-31"/>
  </r>
  <r>
    <s v="eedf5c2d-a854-404f-addc-f1b59ffe1c34"/>
    <s v="Project Zodiac Fort Wayne Data Center Building 1A"/>
    <s v=""/>
    <x v="124"/>
    <x v="0"/>
    <x v="24"/>
    <x v="24"/>
    <n v="142500"/>
    <n v="142500"/>
    <n v="28.77"/>
    <x v="11"/>
    <s v="2026-07-31"/>
  </r>
  <r>
    <s v="117abf1f-385b-4577-a8ab-9516e9222173"/>
    <s v="Douglas County Data Center Building 2"/>
    <s v=""/>
    <x v="124"/>
    <x v="0"/>
    <x v="8"/>
    <x v="8"/>
    <n v="241500"/>
    <n v="808355"/>
    <n v="54.704583333333339"/>
    <x v="10"/>
    <s v="2026-07-31"/>
  </r>
  <r>
    <s v="cd7ea093-f459-48c4-891c-26f0f52780ed"/>
    <s v="Douglas County Data Center Building 1"/>
    <s v=""/>
    <x v="124"/>
    <x v="0"/>
    <x v="8"/>
    <x v="8"/>
    <n v="485000"/>
    <n v="485000"/>
    <n v="140.6"/>
    <x v="10"/>
    <s v="2026-07-31"/>
  </r>
  <r>
    <s v="35f2a770-55d7-11f0-ae96-31f153db2c39"/>
    <s v="Columbus OH Data Center Building 4"/>
    <s v=""/>
    <x v="124"/>
    <x v="0"/>
    <x v="7"/>
    <x v="7"/>
    <n v="288200"/>
    <n v="288200"/>
    <n v="96"/>
    <x v="15"/>
    <s v="2026-07-31"/>
  </r>
  <r>
    <s v="4ec74c53-6a1d-4d36-b2be-965ac5b6ee9d"/>
    <s v="Columbus OH Data Center Building 3"/>
    <s v=""/>
    <x v="124"/>
    <x v="0"/>
    <x v="7"/>
    <x v="7"/>
    <n v="288200"/>
    <n v="288200"/>
    <n v="88"/>
    <x v="10"/>
    <s v="2026-07-31"/>
  </r>
  <r>
    <s v="893f3c7a-cf1f-4000-be35-c937478d3afa"/>
    <s v="Columbus OH Data Center Building 1"/>
    <s v=""/>
    <x v="124"/>
    <x v="0"/>
    <x v="7"/>
    <x v="7"/>
    <n v="287310"/>
    <n v="287310"/>
    <n v="49.604166666666657"/>
    <x v="10"/>
    <s v="2026-07-31"/>
  </r>
  <r>
    <s v="d7b2476e-7392-4b3a-a157-7528c5882dbe"/>
    <s v="Columbus OH Data Center Building 2"/>
    <s v=""/>
    <x v="124"/>
    <x v="0"/>
    <x v="7"/>
    <x v="7"/>
    <n v="289000"/>
    <n v="289000"/>
    <n v="49.604166666666657"/>
    <x v="10"/>
    <s v="2026-07-31"/>
  </r>
  <r>
    <s v="c3243d95-ae60-42d8-820d-a32d2689125b"/>
    <s v="Google New Albany Data Center Building 5"/>
    <s v=""/>
    <x v="124"/>
    <x v="0"/>
    <x v="7"/>
    <x v="7"/>
    <n v="280000"/>
    <n v="280000"/>
    <n v="96"/>
    <x v="0"/>
    <s v="2026-07-31"/>
  </r>
  <r>
    <s v="54664981-9691-483a-a0c9-e0e6ae57f83e"/>
    <s v="Google New Albany Data Center Building 4"/>
    <s v=""/>
    <x v="124"/>
    <x v="0"/>
    <x v="7"/>
    <x v="7"/>
    <n v="280000"/>
    <n v="280000"/>
    <n v="96"/>
    <x v="0"/>
    <s v="2026-07-31"/>
  </r>
  <r>
    <s v="6fab804d-0e7c-4b09-b989-93ca8b94c761"/>
    <s v="Google New Albany Data Center Building 6"/>
    <s v=""/>
    <x v="124"/>
    <x v="0"/>
    <x v="7"/>
    <x v="7"/>
    <n v="280000"/>
    <n v="280000"/>
    <n v="96"/>
    <x v="0"/>
    <s v="2026-07-31"/>
  </r>
  <r>
    <s v="3c4b2632-9b75-4f13-a4d2-e4d361feb3cf"/>
    <s v="Google New Albany Data Center Building 1"/>
    <s v=""/>
    <x v="124"/>
    <x v="0"/>
    <x v="7"/>
    <x v="7"/>
    <n v="288000"/>
    <n v="288000"/>
    <n v="71.77"/>
    <x v="0"/>
    <s v="2026-07-31"/>
  </r>
  <r>
    <s v="e82c8a6a-8ec0-4d4c-b51c-d22b09d1f96a"/>
    <s v="Google New Albany Data Center Building 3"/>
    <s v=""/>
    <x v="124"/>
    <x v="0"/>
    <x v="7"/>
    <x v="7"/>
    <n v="140600"/>
    <n v="140600"/>
    <n v="66"/>
    <x v="0"/>
    <s v="2026-07-31"/>
  </r>
  <r>
    <s v="134b635a-a88f-457c-acda-4c23a27abaaa"/>
    <s v="Google New Albany Data Center Building 2"/>
    <s v=""/>
    <x v="124"/>
    <x v="0"/>
    <x v="7"/>
    <x v="7"/>
    <n v="141060"/>
    <n v="141060"/>
    <n v="66"/>
    <x v="0"/>
    <s v="2026-07-31"/>
  </r>
  <r>
    <s v="e531840d-43bb-4c91-962c-4699b351d1e1"/>
    <s v="Lancaster OH Data Center Building 1"/>
    <s v=""/>
    <x v="124"/>
    <x v="0"/>
    <x v="7"/>
    <x v="7"/>
    <n v="284770"/>
    <n v="284770"/>
    <n v="49.604166666666657"/>
    <x v="10"/>
    <s v="2026-07-31"/>
  </r>
  <r>
    <s v="a604eeb2-eab4-40f4-8ac1-7250cd7ad023"/>
    <s v="Lancaster OH Data Center Building 2"/>
    <s v=""/>
    <x v="124"/>
    <x v="0"/>
    <x v="7"/>
    <x v="7"/>
    <n v="284700"/>
    <n v="284700"/>
    <n v="88.055000000000007"/>
    <x v="10"/>
    <s v="2026-07-31"/>
  </r>
  <r>
    <s v="b78f61d7-406e-4451-9b65-6f5787529c7f"/>
    <s v="Lenoir NC Data Center Building 2"/>
    <s v=""/>
    <x v="124"/>
    <x v="0"/>
    <x v="10"/>
    <x v="10"/>
    <n v="413950"/>
    <n v="413950"/>
    <n v="115.33"/>
    <x v="10"/>
    <s v="2026-07-31"/>
  </r>
  <r>
    <s v="27fc4180-99f6-418e-b521-ef3c5ed96ec3"/>
    <s v="Lenoir NC Data Center Building 3"/>
    <s v=""/>
    <x v="124"/>
    <x v="0"/>
    <x v="10"/>
    <x v="10"/>
    <n v="148800"/>
    <n v="148800"/>
    <n v="29.1875"/>
    <x v="10"/>
    <s v="2026-07-31"/>
  </r>
  <r>
    <s v="f0ae6e78-57a1-4f6e-a3a7-5078dbb529ae"/>
    <s v="Lenoir NC Data Center Building 1"/>
    <s v=""/>
    <x v="124"/>
    <x v="0"/>
    <x v="10"/>
    <x v="10"/>
    <n v="226200"/>
    <n v="226200"/>
    <n v="48.151666666666664"/>
    <x v="10"/>
    <s v="2026-07-31"/>
  </r>
  <r>
    <s v="0329f8e4-e4f6-4a80-b7ab-1fdc6b8ff8bc"/>
    <s v="Berkeley County Data Center Building 6"/>
    <s v=""/>
    <x v="124"/>
    <x v="0"/>
    <x v="43"/>
    <x v="43"/>
    <n v="364500"/>
    <n v="364500"/>
    <n v="42.115000000000002"/>
    <x v="0"/>
    <s v="2026-07-31"/>
  </r>
  <r>
    <s v="297956ad-8605-4074-b7ba-a13f7e8dd3d8"/>
    <s v="Berkeley County Data Center Building 2"/>
    <s v=""/>
    <x v="124"/>
    <x v="0"/>
    <x v="43"/>
    <x v="43"/>
    <n v="148350"/>
    <n v="148350"/>
    <n v="28.77"/>
    <x v="0"/>
    <s v="2026-07-31"/>
  </r>
  <r>
    <s v="ba5e9bc9-ef10-4939-a062-f10c3b5333db"/>
    <s v="Berkeley County Data Center Building 7"/>
    <s v=""/>
    <x v="124"/>
    <x v="0"/>
    <x v="43"/>
    <x v="43"/>
    <n v="340200"/>
    <n v="340200"/>
    <n v="42.115000000000002"/>
    <x v="0"/>
    <s v="2026-07-31"/>
  </r>
  <r>
    <s v="6d3b7a12-c584-42e1-92e3-86fe3ef8911a"/>
    <s v="Berkeley County Data Center Building 3"/>
    <s v=""/>
    <x v="124"/>
    <x v="0"/>
    <x v="43"/>
    <x v="43"/>
    <n v="244500"/>
    <n v="244500"/>
    <n v="90.93"/>
    <x v="0"/>
    <s v="2026-07-31"/>
  </r>
  <r>
    <s v="02210182-e5a5-4d2d-bc4d-48d9fad790dd"/>
    <s v="Berkeley County Data Center Building 4"/>
    <s v=""/>
    <x v="124"/>
    <x v="0"/>
    <x v="43"/>
    <x v="43"/>
    <n v="151500"/>
    <n v="151500"/>
    <n v="40.622500000000002"/>
    <x v="0"/>
    <s v="2026-07-31"/>
  </r>
  <r>
    <s v="2a1b531e-b089-4bd1-adf0-3281a3642a10"/>
    <s v="Berkeley County Data Center Building 8"/>
    <s v=""/>
    <x v="124"/>
    <x v="0"/>
    <x v="43"/>
    <x v="43"/>
    <n v="208300"/>
    <n v="208300"/>
    <n v="50.676666666666662"/>
    <x v="0"/>
    <s v="2026-07-31"/>
  </r>
  <r>
    <s v="7560fc38-b73d-463e-abd8-2a3952aba6d1"/>
    <s v="Berkeley County Data Center Building 9"/>
    <s v=""/>
    <x v="124"/>
    <x v="0"/>
    <x v="43"/>
    <x v="43"/>
    <n v="179500"/>
    <n v="140000"/>
    <n v="66"/>
    <x v="0"/>
    <s v="2026-07-31"/>
  </r>
  <r>
    <s v="eae8f65f-30cd-4e6d-8809-9000a66a1298"/>
    <s v="Berkeley County Data Center Building 1"/>
    <s v=""/>
    <x v="124"/>
    <x v="0"/>
    <x v="43"/>
    <x v="43"/>
    <n v="175000"/>
    <n v="175000"/>
    <n v="48.068030303030298"/>
    <x v="0"/>
    <s v="2026-07-31"/>
  </r>
  <r>
    <s v="bb7331b8-6913-4593-aa64-7157d74a7d6b"/>
    <s v="Berkeley County Data Center Building 5"/>
    <s v=""/>
    <x v="124"/>
    <x v="0"/>
    <x v="43"/>
    <x v="43"/>
    <n v="175500"/>
    <n v="175500"/>
    <n v="88"/>
    <x v="0"/>
    <s v="2026-07-31"/>
  </r>
  <r>
    <s v="56ee5de8-4ff5-4ba0-9d23-7ac19af251dd"/>
    <s v="Berkeley County Data Center Building 10"/>
    <s v=""/>
    <x v="124"/>
    <x v="0"/>
    <x v="43"/>
    <x v="43"/>
    <n v="183500"/>
    <n v="183500"/>
    <n v="74.096666666666664"/>
    <x v="0"/>
    <s v="2026-07-31"/>
  </r>
  <r>
    <s v="e4377ad8-8f7a-47c6-a431-d90958f6691e"/>
    <s v="Google Prince William County - Building 3"/>
    <s v=""/>
    <x v="124"/>
    <x v="0"/>
    <x v="12"/>
    <x v="12"/>
    <n v="287500"/>
    <n v="287500"/>
    <n v="88"/>
    <x v="0"/>
    <s v="2026-07-31"/>
  </r>
  <r>
    <s v="b4eca2da-9bea-469e-9b3e-2b98a359e3b1"/>
    <s v="Google Prince William County - Building 2"/>
    <s v=""/>
    <x v="124"/>
    <x v="0"/>
    <x v="12"/>
    <x v="12"/>
    <n v="287500"/>
    <n v="287500"/>
    <n v="88"/>
    <x v="0"/>
    <s v="2026-07-31"/>
  </r>
  <r>
    <s v="e536b9a6-1faa-4f20-bded-a5d257e3511f"/>
    <s v="Google Prince William County - Building 1"/>
    <s v=""/>
    <x v="124"/>
    <x v="0"/>
    <x v="12"/>
    <x v="12"/>
    <n v="287500"/>
    <n v="287500"/>
    <n v="88"/>
    <x v="0"/>
    <s v="2026-07-31"/>
  </r>
  <r>
    <s v="cb25aa6e-d9e0-4381-8d9f-bf3affa7a574"/>
    <s v="Google Loudoun County Data Center 2"/>
    <s v=""/>
    <x v="124"/>
    <x v="0"/>
    <x v="12"/>
    <x v="12"/>
    <n v="140500"/>
    <n v="140500"/>
    <n v="28.635000000000002"/>
    <x v="0"/>
    <s v="2026-07-31"/>
  </r>
  <r>
    <s v="63fd4bcb-3905-4aeb-a56e-484ab5aebf55"/>
    <s v="Google Loudoun County Data Center 1"/>
    <s v=""/>
    <x v="124"/>
    <x v="0"/>
    <x v="12"/>
    <x v="12"/>
    <n v="140500"/>
    <n v="140500"/>
    <n v="28.635000000000002"/>
    <x v="0"/>
    <s v="2026-07-31"/>
  </r>
  <r>
    <s v="a467903e-a320-487a-8745-4ef6d7d4c732"/>
    <s v="Google Arcola Data Center Building 2"/>
    <s v=""/>
    <x v="124"/>
    <x v="0"/>
    <x v="12"/>
    <x v="12"/>
    <n v="290000"/>
    <n v="290000"/>
    <n v="88"/>
    <x v="0"/>
    <s v="2026-07-31"/>
  </r>
  <r>
    <s v="69e79ce4-1032-417b-bf86-daf1e62ba6e1"/>
    <s v="Google Arcola Data Center Building 1"/>
    <s v=""/>
    <x v="124"/>
    <x v="0"/>
    <x v="12"/>
    <x v="12"/>
    <n v="165000"/>
    <n v="165000"/>
    <n v="40.658181818181816"/>
    <x v="0"/>
    <s v="2026-07-31"/>
  </r>
  <r>
    <s v="8bf8cb10-77d6-11f0-8860-557d0a1f40a5"/>
    <s v="Google Cloud Plaza Data Center "/>
    <s v=""/>
    <x v="124"/>
    <x v="0"/>
    <x v="12"/>
    <x v="12"/>
    <n v="234124"/>
    <n v="234124"/>
    <n v="41.228181818181817"/>
    <x v="1"/>
    <s v="2026-07-31"/>
  </r>
  <r>
    <s v="04a61b7e-da44-47cb-b998-fc22a38793d4"/>
    <s v="Portland Data Center"/>
    <s v=""/>
    <x v="125"/>
    <x v="0"/>
    <x v="0"/>
    <x v="0"/>
    <n v="42000"/>
    <n v="42000"/>
    <n v="4.2605000000000004"/>
    <x v="0"/>
    <s v="2026-07-31"/>
  </r>
  <r>
    <s v="82939428-83be-4643-9b82-71466120233a"/>
    <s v="Seattle Data Center"/>
    <s v=""/>
    <x v="125"/>
    <x v="0"/>
    <x v="14"/>
    <x v="14"/>
    <n v="293000"/>
    <n v="293000"/>
    <n v="30"/>
    <x v="0"/>
    <s v="2026-07-31"/>
  </r>
  <r>
    <s v="0d8e9e90-b37f-4e07-94cb-1782413ae461"/>
    <s v="San Luis Obispo Data Center"/>
    <s v=""/>
    <x v="125"/>
    <x v="0"/>
    <x v="25"/>
    <x v="25"/>
    <n v="44000"/>
    <n v="44000"/>
    <n v="4.0720000000000001"/>
    <x v="0"/>
    <s v="2026-07-31"/>
  </r>
  <r>
    <s v="612b31da-c411-4703-87ba-211f447cadc8"/>
    <s v="Quincy Data Center II"/>
    <s v=""/>
    <x v="125"/>
    <x v="0"/>
    <x v="14"/>
    <x v="14"/>
    <n v="240000"/>
    <n v="240000"/>
    <n v="10"/>
    <x v="19"/>
    <s v="2026-07-31"/>
  </r>
  <r>
    <s v="a0efa955-fab6-4478-9f01-4e8da05f33e2"/>
    <s v="Quincy Data Center III"/>
    <s v=""/>
    <x v="125"/>
    <x v="0"/>
    <x v="14"/>
    <x v="14"/>
    <n v="250000"/>
    <n v="250000"/>
    <n v="10"/>
    <x v="19"/>
    <s v="2026-07-31"/>
  </r>
  <r>
    <s v="3ddcb160-39f5-4936-8571-bc2fdfcf022a"/>
    <s v="Quincy Data Center I"/>
    <s v=""/>
    <x v="125"/>
    <x v="0"/>
    <x v="14"/>
    <x v="14"/>
    <n v="240000"/>
    <n v="240000"/>
    <n v="20"/>
    <x v="0"/>
    <s v="2026-07-31"/>
  </r>
  <r>
    <s v="98b47a26-df8b-4fc4-8a22-0f3f67a59413"/>
    <s v="Phoenix Data Center"/>
    <s v=""/>
    <x v="125"/>
    <x v="0"/>
    <x v="3"/>
    <x v="3"/>
    <n v="180000"/>
    <n v="180000"/>
    <n v="26"/>
    <x v="0"/>
    <s v="2026-07-31"/>
  </r>
  <r>
    <s v="1591aa79-70f0-481a-8774-d98813473aed"/>
    <s v="Albuquerque Data Center"/>
    <s v=""/>
    <x v="125"/>
    <x v="0"/>
    <x v="29"/>
    <x v="29"/>
    <n v="225000"/>
    <n v="225000"/>
    <n v="20"/>
    <x v="0"/>
    <s v="2026-07-31"/>
  </r>
  <r>
    <s v="a5241521-06f1-4792-a839-294b1b70bc84"/>
    <s v="Denver Data Center"/>
    <s v=""/>
    <x v="125"/>
    <x v="0"/>
    <x v="28"/>
    <x v="28"/>
    <n v="300000"/>
    <n v="300000"/>
    <n v="13"/>
    <x v="0"/>
    <s v="2026-07-31"/>
  </r>
  <r>
    <s v="31834fe8-df9f-402d-ab0f-c9954a04a721"/>
    <s v="San Antonio Data Center"/>
    <s v=""/>
    <x v="125"/>
    <x v="0"/>
    <x v="16"/>
    <x v="16"/>
    <n v="85000"/>
    <n v="85000"/>
    <n v="3"/>
    <x v="0"/>
    <s v="2026-07-31"/>
  </r>
  <r>
    <s v="c54c765b-b843-4150-9d0d-1c7565199285"/>
    <s v="Minneapolis Data Center"/>
    <s v=""/>
    <x v="125"/>
    <x v="0"/>
    <x v="23"/>
    <x v="23"/>
    <n v="42000"/>
    <n v="17000"/>
    <n v="1.0200000000000011"/>
    <x v="0"/>
    <s v="2026-07-31"/>
  </r>
  <r>
    <s v="274e7983-2a58-4e15-93ba-91e39babbb01"/>
    <s v="St. Louis Data Center"/>
    <s v=""/>
    <x v="125"/>
    <x v="0"/>
    <x v="5"/>
    <x v="5"/>
    <n v="550000"/>
    <n v="550000"/>
    <n v="61.916999999999987"/>
    <x v="0"/>
    <s v="2026-07-31"/>
  </r>
  <r>
    <s v="ff8b946f-555f-4ef1-aea4-5d10dc7306b1"/>
    <s v="Nashville Data Center"/>
    <s v=""/>
    <x v="125"/>
    <x v="0"/>
    <x v="19"/>
    <x v="19"/>
    <n v="22000"/>
    <n v="22000"/>
    <n v="1.3029999999999995"/>
    <x v="0"/>
    <s v="2026-07-31"/>
  </r>
  <r>
    <s v="565a8af9-dc16-48e3-bb8c-6848d1c5dd98"/>
    <s v="Cincinnati II Data Center"/>
    <s v=""/>
    <x v="125"/>
    <x v="0"/>
    <x v="7"/>
    <x v="7"/>
    <n v="107000"/>
    <n v="107000"/>
    <n v="6.9713000000000003"/>
    <x v="0"/>
    <s v="2026-07-31"/>
  </r>
  <r>
    <s v="dd04a515-4f44-4716-8fbb-5242e6ffaff7"/>
    <s v="Cincinnati Data Center"/>
    <s v=""/>
    <x v="125"/>
    <x v="0"/>
    <x v="7"/>
    <x v="7"/>
    <n v="80000"/>
    <n v="80000"/>
    <n v="4.706299999999997"/>
    <x v="0"/>
    <s v="2026-07-31"/>
  </r>
  <r>
    <s v="ce80e5e3-0ef2-405c-8cc8-73418bfd43e0"/>
    <s v="Atlanta Data Center"/>
    <s v=""/>
    <x v="125"/>
    <x v="0"/>
    <x v="8"/>
    <x v="8"/>
    <n v="110000"/>
    <n v="110000"/>
    <n v="35"/>
    <x v="0"/>
    <s v="2026-07-31"/>
  </r>
  <r>
    <s v="3af770d9-5cb9-48c9-a04e-220f780098e4"/>
    <s v="Cleveland Data Center"/>
    <s v=""/>
    <x v="125"/>
    <x v="0"/>
    <x v="7"/>
    <x v="7"/>
    <n v="351000"/>
    <n v="333000"/>
    <n v="10"/>
    <x v="0"/>
    <s v="2026-07-31"/>
  </r>
  <r>
    <s v="4fb5b646-543f-49b7-bac3-782fce368d3c"/>
    <s v="Pittsburgh Data Center"/>
    <s v=""/>
    <x v="125"/>
    <x v="0"/>
    <x v="13"/>
    <x v="13"/>
    <n v="30000"/>
    <n v="30000"/>
    <n v="2.7027000000000014"/>
    <x v="0"/>
    <s v="2026-07-31"/>
  </r>
  <r>
    <s v="d2586b40-601e-4160-ad0b-339edcfd24b9"/>
    <s v="Virginia Data Center Building 2"/>
    <s v=""/>
    <x v="125"/>
    <x v="0"/>
    <x v="12"/>
    <x v="12"/>
    <n v="30715"/>
    <n v="30715"/>
    <n v="3.95"/>
    <x v="0"/>
    <s v="2026-07-31"/>
  </r>
  <r>
    <s v="45df71bf-7e92-4910-a1fa-c4fc9ed7783e"/>
    <s v="Virginia Data Center Building 3"/>
    <s v=""/>
    <x v="125"/>
    <x v="0"/>
    <x v="12"/>
    <x v="12"/>
    <n v="73021"/>
    <n v="73021"/>
    <n v="8.5"/>
    <x v="0"/>
    <s v="2026-07-31"/>
  </r>
  <r>
    <s v="56634577-9901-4d23-8f0c-f5447dbcbfe1"/>
    <s v="Virginia Data Center Building 1"/>
    <s v=""/>
    <x v="125"/>
    <x v="0"/>
    <x v="12"/>
    <x v="12"/>
    <n v="42860"/>
    <n v="42860"/>
    <n v="3.95"/>
    <x v="0"/>
    <s v="2026-07-31"/>
  </r>
  <r>
    <s v="99de8ede-442a-404d-98a5-a0dd23f1e539"/>
    <s v="Ashburn Data Center"/>
    <s v=""/>
    <x v="125"/>
    <x v="0"/>
    <x v="12"/>
    <x v="12"/>
    <n v="255000"/>
    <n v="255000"/>
    <n v="42"/>
    <x v="10"/>
    <s v="2026-07-31"/>
  </r>
  <r>
    <s v="5523f340-6505-4fa0-bb4d-00838b6f2cba"/>
    <s v="Philadelphia Data Center"/>
    <s v=""/>
    <x v="125"/>
    <x v="0"/>
    <x v="13"/>
    <x v="13"/>
    <n v="72000"/>
    <n v="72000"/>
    <n v="4.3946999999999985"/>
    <x v="0"/>
    <s v="2026-07-31"/>
  </r>
  <r>
    <s v="533462a1-6298-46a6-a4be-92fd39db1f4b"/>
    <s v="New Jersey Data Center"/>
    <s v=""/>
    <x v="125"/>
    <x v="0"/>
    <x v="17"/>
    <x v="17"/>
    <n v="38000"/>
    <n v="38000"/>
    <n v="2.5815000000000015"/>
    <x v="0"/>
    <s v="2026-07-31"/>
  </r>
  <r>
    <s v="c3d6585e-b139-461c-a80d-9719ed804b46"/>
    <s v="New York Data Center"/>
    <s v=""/>
    <x v="125"/>
    <x v="0"/>
    <x v="11"/>
    <x v="11"/>
    <n v="240000"/>
    <n v="240000"/>
    <n v="25.106999999999999"/>
    <x v="0"/>
    <s v="2026-07-31"/>
  </r>
  <r>
    <s v="934bb0e1-d36d-4476-91d0-acc72bc261f3"/>
    <s v="Fremont 1 Data Center"/>
    <s v=""/>
    <x v="126"/>
    <x v="0"/>
    <x v="25"/>
    <x v="25"/>
    <n v="33250"/>
    <n v="45000"/>
    <n v="5.5295999999999985"/>
    <x v="0"/>
    <s v="2026-07-31"/>
  </r>
  <r>
    <s v="9c70d36b-04d9-4d4e-b38d-49a6e5fc178c"/>
    <s v="Fremont 2 Data Center"/>
    <s v=""/>
    <x v="126"/>
    <x v="0"/>
    <x v="25"/>
    <x v="25"/>
    <n v="177590"/>
    <n v="208000"/>
    <n v="19.71"/>
    <x v="0"/>
    <s v="2026-07-31"/>
  </r>
  <r>
    <s v="fb5996bc-e5ff-4535-b883-1233aa0dda60"/>
    <s v="San Jose (Silicon Valley) Data Center"/>
    <s v=""/>
    <x v="126"/>
    <x v="0"/>
    <x v="25"/>
    <x v="25"/>
    <m/>
    <m/>
    <m/>
    <x v="0"/>
    <s v="2026-07-31"/>
  </r>
  <r>
    <s v="44c9dad9-53e4-46af-8df7-aba16953f049"/>
    <s v="COS Colorado Springs Data Center"/>
    <s v=""/>
    <x v="127"/>
    <x v="0"/>
    <x v="28"/>
    <x v="28"/>
    <m/>
    <m/>
    <m/>
    <x v="0"/>
    <s v="2026-07-31"/>
  </r>
  <r>
    <s v="e0df124f-aa8c-4ae7-b64c-2c5a58479abb"/>
    <s v="Wells St Chicago Data Center"/>
    <s v=""/>
    <x v="127"/>
    <x v="0"/>
    <x v="6"/>
    <x v="6"/>
    <m/>
    <m/>
    <n v="0.6"/>
    <x v="0"/>
    <s v="2026-07-31"/>
  </r>
  <r>
    <s v="49217d82-d09f-4f27-aa9c-7b87b54ee107"/>
    <s v="TPA1 Tampa Data Center"/>
    <s v=""/>
    <x v="128"/>
    <x v="0"/>
    <x v="9"/>
    <x v="9"/>
    <n v="24800"/>
    <n v="15000"/>
    <n v="1.3896999999999997"/>
    <x v="0"/>
    <s v="2026-07-31"/>
  </r>
  <r>
    <s v="898116de-8e72-4bfe-906a-ed6236c3332d"/>
    <s v="TPA2 Tampa Data Center"/>
    <s v=""/>
    <x v="128"/>
    <x v="0"/>
    <x v="9"/>
    <x v="9"/>
    <n v="30200"/>
    <n v="30200"/>
    <n v="2.0008999999999988"/>
    <x v="0"/>
    <s v="2026-07-31"/>
  </r>
  <r>
    <s v="b39e893f-73cc-4072-806a-27d8805493f9"/>
    <s v="Philadelphia Data Center"/>
    <s v=""/>
    <x v="127"/>
    <x v="0"/>
    <x v="13"/>
    <x v="13"/>
    <m/>
    <m/>
    <m/>
    <x v="0"/>
    <s v="2026-07-31"/>
  </r>
  <r>
    <s v="826ea2a7-ca42-4852-a8f7-23fb8477d103"/>
    <s v="Albany Data Center"/>
    <s v=""/>
    <x v="127"/>
    <x v="0"/>
    <x v="11"/>
    <x v="11"/>
    <n v="10800"/>
    <n v="11200"/>
    <n v="2"/>
    <x v="0"/>
    <s v="2026-07-31"/>
  </r>
  <r>
    <s v="b9701d7a-b349-46c7-a58e-5de336cbc742"/>
    <s v="DCA2 McLean Data Center"/>
    <s v=""/>
    <x v="129"/>
    <x v="0"/>
    <x v="12"/>
    <x v="12"/>
    <m/>
    <m/>
    <n v="0.125"/>
    <x v="0"/>
    <s v="2026-07-31"/>
  </r>
  <r>
    <s v="af6d9329-12fe-4427-8797-dd29371ee30b"/>
    <s v="Orlando Data Center"/>
    <s v=""/>
    <x v="130"/>
    <x v="0"/>
    <x v="9"/>
    <x v="9"/>
    <m/>
    <n v="25000"/>
    <n v="1.8846999999999994"/>
    <x v="0"/>
    <s v="2026-07-31"/>
  </r>
  <r>
    <s v="d6289d43-e514-4c7f-aaee-46c3d7fd9d57"/>
    <s v="Eatonville Supernova Data Center"/>
    <s v=""/>
    <x v="130"/>
    <x v="0"/>
    <x v="9"/>
    <x v="9"/>
    <n v="23900"/>
    <n v="100000"/>
    <n v="5"/>
    <x v="0"/>
    <s v="2026-07-31"/>
  </r>
  <r>
    <s v="857aab96-57e6-4f69-b117-b92e431619a4"/>
    <s v="HOU02 Data Center"/>
    <s v=""/>
    <x v="131"/>
    <x v="0"/>
    <x v="16"/>
    <x v="16"/>
    <n v="45600"/>
    <n v="45600"/>
    <n v="5.1996000000000002"/>
    <x v="7"/>
    <s v="2026-07-31"/>
  </r>
  <r>
    <s v="dae072f0-5624-11f1-b4f8-596987955148"/>
    <s v="Mapletree Data Center"/>
    <s v=""/>
    <x v="131"/>
    <x v="0"/>
    <x v="8"/>
    <x v="8"/>
    <m/>
    <n v="184553"/>
    <n v="12.589"/>
    <x v="5"/>
    <s v="2026-07-31"/>
  </r>
  <r>
    <s v="936ccc62-58ce-420e-b64e-a0bb917251f7"/>
    <s v="Uptown Data Center - ALB3"/>
    <s v=""/>
    <x v="132"/>
    <x v="0"/>
    <x v="11"/>
    <x v="11"/>
    <m/>
    <n v="5500"/>
    <n v="3"/>
    <x v="0"/>
    <s v="2026-07-31"/>
  </r>
  <r>
    <s v="3eb8f6b4-e6d0-47f4-bfba-a1706c5f9938"/>
    <s v="Downtown Data Center  - ALB1"/>
    <s v=""/>
    <x v="132"/>
    <x v="0"/>
    <x v="11"/>
    <x v="11"/>
    <m/>
    <n v="4000"/>
    <n v="0.4"/>
    <x v="0"/>
    <s v="2026-07-31"/>
  </r>
  <r>
    <s v="572b52fe-2a6a-4480-8dcb-584de970755f"/>
    <s v="AZP - 2 - Phoenix Data Center"/>
    <s v=""/>
    <x v="133"/>
    <x v="0"/>
    <x v="3"/>
    <x v="3"/>
    <n v="547000"/>
    <n v="547000"/>
    <n v="48"/>
    <x v="0"/>
    <s v="2026-07-31"/>
  </r>
  <r>
    <s v="9d262d47-27e7-4aea-b169-8523ddf63595"/>
    <s v="AZP - 1 - Phoenix Data Center"/>
    <s v=""/>
    <x v="133"/>
    <x v="0"/>
    <x v="3"/>
    <x v="3"/>
    <n v="588669"/>
    <n v="588669"/>
    <n v="41"/>
    <x v="0"/>
    <s v="2026-07-31"/>
  </r>
  <r>
    <s v="099b0f6d-5b4c-40ff-8fe9-90aaefd0af77"/>
    <s v="AZP - 3 - Phoenix Data Center"/>
    <s v=""/>
    <x v="133"/>
    <x v="0"/>
    <x v="3"/>
    <x v="3"/>
    <n v="230000"/>
    <n v="230000"/>
    <n v="36"/>
    <x v="11"/>
    <s v="2026-07-31"/>
  </r>
  <r>
    <s v="af9d8582-bbb7-4ae7-a8ce-1d85b5abfac2"/>
    <s v="AZS - 1 - Scottsdale Data Center"/>
    <s v=""/>
    <x v="133"/>
    <x v="0"/>
    <x v="3"/>
    <x v="3"/>
    <n v="121000"/>
    <n v="121000"/>
    <n v="5"/>
    <x v="0"/>
    <s v="2026-07-31"/>
  </r>
  <r>
    <s v="70c1c93c-8b22-4a4b-9d46-79d61ecd41cd"/>
    <s v="DEN - 1 - Denver Data Center"/>
    <s v=""/>
    <x v="133"/>
    <x v="0"/>
    <x v="28"/>
    <x v="28"/>
    <n v="180000"/>
    <n v="180000"/>
    <n v="14"/>
    <x v="0"/>
    <s v="2026-07-31"/>
  </r>
  <r>
    <s v="4efa492c-84de-436e-b8d0-39adcd462ac3"/>
    <s v="KCM - 1 - Kansas City Data Center"/>
    <s v=""/>
    <x v="133"/>
    <x v="0"/>
    <x v="5"/>
    <x v="5"/>
    <n v="50000"/>
    <n v="50000"/>
    <n v="3"/>
    <x v="0"/>
    <s v="2026-07-31"/>
  </r>
  <r>
    <s v="c8db12f1-5e61-4c61-9aec-ec98c1e67ad6"/>
    <s v="CHI-1 - Chicago Data Center"/>
    <s v=""/>
    <x v="133"/>
    <x v="0"/>
    <x v="6"/>
    <x v="6"/>
    <n v="315000"/>
    <n v="315000"/>
    <n v="18"/>
    <x v="0"/>
    <s v="2026-07-31"/>
  </r>
  <r>
    <s v="1d88578f-c397-44da-94fe-df60c277cd21"/>
    <s v="OHS - 1 - Ohio Data Center"/>
    <s v=""/>
    <x v="133"/>
    <x v="0"/>
    <x v="7"/>
    <x v="7"/>
    <n v="44000"/>
    <n v="44000"/>
    <n v="1"/>
    <x v="0"/>
    <s v="2026-07-31"/>
  </r>
  <r>
    <s v="2900694a-e097-44f1-8b6c-168f203891e9"/>
    <s v="WPA - 1 - W. Pennsylvania Data Center"/>
    <s v=""/>
    <x v="133"/>
    <x v="0"/>
    <x v="13"/>
    <x v="13"/>
    <n v="330000"/>
    <n v="330000"/>
    <n v="15"/>
    <x v="0"/>
    <s v="2026-07-31"/>
  </r>
  <r>
    <s v="6f91e64c-2eeb-48c2-ae64-398080a1bb4f"/>
    <s v="VA-1 - Northern Virginia Data Center"/>
    <s v=""/>
    <x v="133"/>
    <x v="0"/>
    <x v="12"/>
    <x v="12"/>
    <n v="168000"/>
    <n v="168000"/>
    <n v="12"/>
    <x v="10"/>
    <s v="2026-07-31"/>
  </r>
  <r>
    <s v="c97c6bf0-f4ad-4f11-b7fa-c82447eef83e"/>
    <s v="VA-2 - Northern Virginia Data Center"/>
    <s v=""/>
    <x v="133"/>
    <x v="0"/>
    <x v="12"/>
    <x v="12"/>
    <n v="221500"/>
    <n v="221500"/>
    <n v="32"/>
    <x v="10"/>
    <s v="2026-07-31"/>
  </r>
  <r>
    <s v="7fced205-de65-447f-9cb8-6675b78cc270"/>
    <s v="VA-3 - Northern Virginia Data Center"/>
    <s v=""/>
    <x v="133"/>
    <x v="0"/>
    <x v="12"/>
    <x v="12"/>
    <n v="185000"/>
    <n v="185000"/>
    <n v="14.495000000000005"/>
    <x v="10"/>
    <s v="2026-07-31"/>
  </r>
  <r>
    <s v="976399cc-e20e-4a5b-bcd0-1e1dcac36524"/>
    <s v="VA-4 - Northern Virginia Data Center"/>
    <s v=""/>
    <x v="133"/>
    <x v="0"/>
    <x v="12"/>
    <x v="12"/>
    <n v="91000"/>
    <n v="180000"/>
    <n v="40"/>
    <x v="10"/>
    <s v="2026-07-31"/>
  </r>
  <r>
    <s v="2218b817-6251-4efe-a7ab-038b50eed202"/>
    <s v="VA-5 - Northern Virginia Data Center"/>
    <s v=""/>
    <x v="133"/>
    <x v="0"/>
    <x v="12"/>
    <x v="12"/>
    <n v="109000"/>
    <n v="202000"/>
    <n v="50"/>
    <x v="10"/>
    <s v="2026-07-31"/>
  </r>
  <r>
    <s v="35b0b3ce-c75e-4ff5-99e6-fea294c4fcce"/>
    <s v="VA-7 - Northern Virginia Data Center"/>
    <s v=""/>
    <x v="133"/>
    <x v="0"/>
    <x v="12"/>
    <x v="12"/>
    <n v="142000"/>
    <n v="142000"/>
    <n v="36"/>
    <x v="10"/>
    <s v="2026-07-31"/>
  </r>
  <r>
    <s v="8f14b7e9-265d-41f8-9c72-695d300cea3f"/>
    <s v="VA-6 - Northern Virginia Data Center"/>
    <s v=""/>
    <x v="133"/>
    <x v="0"/>
    <x v="12"/>
    <x v="12"/>
    <n v="230000"/>
    <n v="230000"/>
    <n v="32"/>
    <x v="10"/>
    <s v="2026-07-31"/>
  </r>
  <r>
    <s v="17d38f61-19da-430f-9f8d-8818bcd87bc3"/>
    <s v="NJE - 1 - New Jersey Data Center"/>
    <s v=""/>
    <x v="133"/>
    <x v="0"/>
    <x v="17"/>
    <x v="17"/>
    <n v="830000"/>
    <n v="830000"/>
    <n v="30"/>
    <x v="0"/>
    <s v="2026-07-31"/>
  </r>
  <r>
    <s v="e319fd14-f574-43b2-8a11-8df0efdf6d94"/>
    <s v="BOS - 1 - Boston Data Center"/>
    <s v=""/>
    <x v="133"/>
    <x v="0"/>
    <x v="18"/>
    <x v="18"/>
    <n v="21000"/>
    <n v="21000"/>
    <n v="3"/>
    <x v="0"/>
    <s v="2026-07-31"/>
  </r>
  <r>
    <s v="c4ef4835-058d-4014-aaf6-6f86fcdecf39"/>
    <s v="Chicago E Randolph Data Center"/>
    <s v=""/>
    <x v="134"/>
    <x v="0"/>
    <x v="6"/>
    <x v="6"/>
    <m/>
    <m/>
    <m/>
    <x v="0"/>
    <s v="2026-07-31"/>
  </r>
  <r>
    <s v="90d53d00-8a54-4a22-9480-5cc8b8e78420"/>
    <s v="Detroit Clay St Data Center"/>
    <s v=""/>
    <x v="134"/>
    <x v="0"/>
    <x v="26"/>
    <x v="26"/>
    <m/>
    <m/>
    <m/>
    <x v="0"/>
    <s v="2026-07-31"/>
  </r>
  <r>
    <s v="50cb4b42-960a-4a24-805f-25afaf03ecaa"/>
    <s v="Keystone NAP"/>
    <s v=""/>
    <x v="135"/>
    <x v="0"/>
    <x v="13"/>
    <x v="13"/>
    <n v="180000"/>
    <n v="180000"/>
    <n v="2"/>
    <x v="0"/>
    <s v="2026-07-31"/>
  </r>
  <r>
    <s v="31c1ec8e-790f-4e97-a71e-2d0f54b6f41a"/>
    <s v="Zimcom Office"/>
    <s v=""/>
    <x v="136"/>
    <x v="0"/>
    <x v="7"/>
    <x v="7"/>
    <n v="6185"/>
    <n v="6185"/>
    <n v="0.82084999999999975"/>
    <x v="0"/>
    <s v="2026-07-31"/>
  </r>
  <r>
    <s v="fdc64574-2cc0-465a-ad4b-985532944b66"/>
    <s v="Royal Oak MI Data Center"/>
    <s v=""/>
    <x v="136"/>
    <x v="0"/>
    <x v="26"/>
    <x v="26"/>
    <n v="21000"/>
    <n v="21000"/>
    <n v="1.3027999999999997"/>
    <x v="0"/>
    <s v="2026-07-31"/>
  </r>
  <r>
    <s v="663129e7-ec55-4eee-9aed-c93294b614fa"/>
    <s v="San Diego II Data Center"/>
    <s v=""/>
    <x v="137"/>
    <x v="0"/>
    <x v="25"/>
    <x v="25"/>
    <n v="20000"/>
    <n v="20000"/>
    <n v="8.5"/>
    <x v="0"/>
    <s v="2026-07-31"/>
  </r>
  <r>
    <s v="a330a074-96ab-41e9-b880-46bf7e64fd8b"/>
    <s v="San Diego I Data Center"/>
    <s v=""/>
    <x v="137"/>
    <x v="0"/>
    <x v="25"/>
    <x v="25"/>
    <n v="80000"/>
    <n v="80000"/>
    <n v="2"/>
    <x v="0"/>
    <s v="2026-07-31"/>
  </r>
  <r>
    <s v="c368798c-dfb5-4e99-968d-8fa15e338de5"/>
    <s v="Austin I Data Center"/>
    <s v=""/>
    <x v="137"/>
    <x v="0"/>
    <x v="16"/>
    <x v="16"/>
    <n v="15320"/>
    <n v="15320"/>
    <n v="0.8"/>
    <x v="0"/>
    <s v="2026-07-31"/>
  </r>
  <r>
    <s v="f62f5b85-9bb2-4060-93c5-22a7e687216d"/>
    <s v="Austin II Data Center"/>
    <s v=""/>
    <x v="137"/>
    <x v="0"/>
    <x v="16"/>
    <x v="16"/>
    <n v="43150"/>
    <n v="43150"/>
    <n v="1"/>
    <x v="0"/>
    <s v="2026-07-31"/>
  </r>
  <r>
    <s v="7536b2ae-e66d-4b72-b108-746740a474e7"/>
    <s v="Omaha Data Center"/>
    <s v=""/>
    <x v="137"/>
    <x v="0"/>
    <x v="30"/>
    <x v="30"/>
    <n v="21377"/>
    <n v="10000"/>
    <n v="1"/>
    <x v="0"/>
    <s v="2026-07-31"/>
  </r>
  <r>
    <s v="631f2e2a-8051-4fb1-b186-74af93c32f2b"/>
    <s v="Cavern LightEdge"/>
    <s v=""/>
    <x v="137"/>
    <x v="0"/>
    <x v="31"/>
    <x v="31"/>
    <n v="102287"/>
    <n v="47395"/>
    <n v="2"/>
    <x v="0"/>
    <s v="2026-07-31"/>
  </r>
  <r>
    <s v="f791102f-4001-4a4c-8dd1-abc55bcf3a54"/>
    <s v="Kansas City Data Center"/>
    <s v=""/>
    <x v="137"/>
    <x v="0"/>
    <x v="5"/>
    <x v="5"/>
    <n v="72393"/>
    <n v="34280"/>
    <n v="2"/>
    <x v="0"/>
    <s v="2026-07-31"/>
  </r>
  <r>
    <s v="30de8e04-168a-4234-87b2-1d0df13a8d4f"/>
    <s v="Minneapolis Data Center"/>
    <s v=""/>
    <x v="137"/>
    <x v="0"/>
    <x v="23"/>
    <x v="23"/>
    <n v="75675"/>
    <n v="30000"/>
    <n v="3"/>
    <x v="0"/>
    <s v="2026-07-31"/>
  </r>
  <r>
    <s v="2598c1ac-aa53-4d2c-8d33-cb2bcba51596"/>
    <s v="Des Moines II Data Center"/>
    <s v=""/>
    <x v="137"/>
    <x v="0"/>
    <x v="4"/>
    <x v="4"/>
    <n v="48150"/>
    <n v="48150"/>
    <n v="4"/>
    <x v="0"/>
    <s v="2026-07-31"/>
  </r>
  <r>
    <s v="8654ff90-013a-476a-9bcf-c97e9f28d491"/>
    <s v="Des Moines I Data Center"/>
    <s v=""/>
    <x v="137"/>
    <x v="0"/>
    <x v="4"/>
    <x v="4"/>
    <n v="29850"/>
    <n v="29850"/>
    <n v="2"/>
    <x v="0"/>
    <s v="2026-07-31"/>
  </r>
  <r>
    <s v="b0baf8b6-3071-4a18-bea9-a026a71417e5"/>
    <s v="Raleigh Data Center"/>
    <s v=""/>
    <x v="137"/>
    <x v="0"/>
    <x v="10"/>
    <x v="10"/>
    <n v="11978"/>
    <n v="11978"/>
    <n v="0.24"/>
    <x v="0"/>
    <s v="2026-07-31"/>
  </r>
  <r>
    <s v="e78061a8-c456-4b50-962a-2253899b67b8"/>
    <s v="Lansing Data Center - B"/>
    <s v=""/>
    <x v="138"/>
    <x v="0"/>
    <x v="26"/>
    <x v="26"/>
    <n v="70730"/>
    <n v="90000"/>
    <n v="13"/>
    <x v="0"/>
    <s v="2026-07-31"/>
  </r>
  <r>
    <s v="40e072ca-31ee-455d-a2d6-b26277d5f833"/>
    <s v="Lansing Data Center - A"/>
    <s v=""/>
    <x v="138"/>
    <x v="0"/>
    <x v="26"/>
    <x v="26"/>
    <n v="22950"/>
    <n v="32000"/>
    <n v="13"/>
    <x v="0"/>
    <s v="2026-07-31"/>
  </r>
  <r>
    <s v="8e25ba77-6c23-4ecb-8937-e0ca9cfe2f40"/>
    <s v="204 Red Rd Data Center"/>
    <s v=""/>
    <x v="139"/>
    <x v="0"/>
    <x v="19"/>
    <x v="19"/>
    <n v="285000"/>
    <n v="285000"/>
    <n v="32.476999999999997"/>
    <x v="0"/>
    <s v="2026-07-31"/>
  </r>
  <r>
    <s v="4d0526d0-3cf6-11f0-b620-c5667ad683ea"/>
    <s v="Login DC2"/>
    <s v=""/>
    <x v="140"/>
    <x v="0"/>
    <x v="3"/>
    <x v="3"/>
    <n v="20568"/>
    <n v="4000"/>
    <n v="1"/>
    <x v="6"/>
    <s v="2026-07-31"/>
  </r>
  <r>
    <s v="02742480-3cf7-11f0-b620-c5667ad683ea"/>
    <s v="Login DC1"/>
    <s v=""/>
    <x v="140"/>
    <x v="0"/>
    <x v="3"/>
    <x v="3"/>
    <m/>
    <m/>
    <m/>
    <x v="6"/>
    <s v="2026-07-31"/>
  </r>
  <r>
    <s v="5b936948-fde6-4e6c-b8bd-6641e677d79a"/>
    <s v="Manchester 1 Data Center"/>
    <s v=""/>
    <x v="141"/>
    <x v="0"/>
    <x v="25"/>
    <x v="25"/>
    <n v="9500"/>
    <n v="9500"/>
    <n v="1.5655999999999992"/>
    <x v="0"/>
    <s v="2026-07-31"/>
  </r>
  <r>
    <s v="d144bb7c-cd27-4f21-aa88-7a3c3a902168"/>
    <s v="Eugene 2 Data Center"/>
    <s v=""/>
    <x v="141"/>
    <x v="0"/>
    <x v="0"/>
    <x v="0"/>
    <n v="4500"/>
    <n v="9194"/>
    <n v="1.5619999999999996"/>
    <x v="0"/>
    <s v="2026-07-31"/>
  </r>
  <r>
    <s v="018397eb-3f7f-4b35-9718-bc1580f5e645"/>
    <s v="Portland 1 Data Center"/>
    <s v=""/>
    <x v="141"/>
    <x v="0"/>
    <x v="0"/>
    <x v="0"/>
    <n v="22000"/>
    <n v="22000"/>
    <n v="3.2831000000000001"/>
    <x v="0"/>
    <s v="2026-07-31"/>
  </r>
  <r>
    <s v="bcbfad10-62ce-428b-ad90-78a8ab5e88c4"/>
    <s v="Seattle 1 Data Center"/>
    <s v=""/>
    <x v="141"/>
    <x v="0"/>
    <x v="14"/>
    <x v="14"/>
    <n v="48959"/>
    <n v="48959"/>
    <n v="6.0750000000000002"/>
    <x v="0"/>
    <s v="2026-07-31"/>
  </r>
  <r>
    <s v="5bf6873f-041b-4ef6-ad33-67bdb061ca03"/>
    <s v="Hayward 1 Data Center"/>
    <s v=""/>
    <x v="141"/>
    <x v="0"/>
    <x v="25"/>
    <x v="25"/>
    <n v="8000"/>
    <n v="8000"/>
    <n v="1.4218500000000001"/>
    <x v="0"/>
    <s v="2026-07-31"/>
  </r>
  <r>
    <s v="fd5c85f0-24dd-47cf-908c-2701267dd41a"/>
    <s v="Sunnyvale 1 Data Center"/>
    <s v=""/>
    <x v="141"/>
    <x v="0"/>
    <x v="25"/>
    <x v="25"/>
    <n v="70000"/>
    <n v="70000"/>
    <n v="6"/>
    <x v="0"/>
    <s v="2026-07-31"/>
  </r>
  <r>
    <s v="e85acb4b-0330-4f98-b531-f2885fcfba73"/>
    <s v="Santa Clara 1 Data Center"/>
    <s v=""/>
    <x v="141"/>
    <x v="0"/>
    <x v="25"/>
    <x v="25"/>
    <n v="25400"/>
    <n v="25400"/>
    <n v="8"/>
    <x v="0"/>
    <s v="2026-07-31"/>
  </r>
  <r>
    <s v="5cbdea73-dba0-4b4a-a019-32fbe2c7259c"/>
    <s v="Sacramento 1 Data Center"/>
    <s v=""/>
    <x v="141"/>
    <x v="0"/>
    <x v="25"/>
    <x v="25"/>
    <n v="24680"/>
    <n v="24680"/>
    <n v="3.0796000000000014"/>
    <x v="0"/>
    <s v="2026-07-31"/>
  </r>
  <r>
    <s v="2405b309-9399-4697-9e74-dda92fce2dc9"/>
    <s v="Modesto 1 Data Center"/>
    <s v=""/>
    <x v="141"/>
    <x v="0"/>
    <x v="25"/>
    <x v="25"/>
    <n v="4900"/>
    <n v="3406"/>
    <n v="0.48440000000000033"/>
    <x v="0"/>
    <s v="2026-07-31"/>
  </r>
  <r>
    <s v="42a319fb-9916-45fe-a265-a73ecddff395"/>
    <s v="San Luis Obispo 1 Data Center"/>
    <s v=""/>
    <x v="141"/>
    <x v="0"/>
    <x v="25"/>
    <x v="25"/>
    <n v="32000"/>
    <n v="35000"/>
    <n v="2.5275999999999992"/>
    <x v="0"/>
    <s v="2026-07-31"/>
  </r>
  <r>
    <s v="b72c2f80-ceae-438f-b262-fa848fbeb3d0"/>
    <s v="Fresno 1 Data Center"/>
    <s v=""/>
    <x v="141"/>
    <x v="0"/>
    <x v="25"/>
    <x v="25"/>
    <n v="9900"/>
    <n v="9900"/>
    <n v="1.2401500000000001"/>
    <x v="0"/>
    <s v="2026-07-31"/>
  </r>
  <r>
    <s v="99c77bfa-b693-4b23-a316-eb17e4fd96d7"/>
    <s v="Fresno 2 Data Center"/>
    <s v=""/>
    <x v="141"/>
    <x v="0"/>
    <x v="25"/>
    <x v="25"/>
    <n v="13509"/>
    <n v="13509"/>
    <n v="1.5786500000000003"/>
    <x v="0"/>
    <s v="2026-07-31"/>
  </r>
  <r>
    <s v="c9d6cc58-05c9-4710-9e02-0552d6ff2786"/>
    <s v="Santa Barbara 1 Data Center"/>
    <s v=""/>
    <x v="141"/>
    <x v="0"/>
    <x v="25"/>
    <x v="25"/>
    <n v="15800"/>
    <n v="15900"/>
    <n v="1.3878000000000006"/>
    <x v="0"/>
    <s v="2026-07-31"/>
  </r>
  <r>
    <s v="aa0689e0-de56-4329-be87-846fd888cebb"/>
    <s v="Bakersfield 2 Data Center"/>
    <s v=""/>
    <x v="141"/>
    <x v="0"/>
    <x v="25"/>
    <x v="25"/>
    <n v="4917"/>
    <n v="4917"/>
    <n v="0.50570000000000004"/>
    <x v="0"/>
    <s v="2026-07-31"/>
  </r>
  <r>
    <s v="7f31b879-5eb4-47f7-9f60-3c51db0bea29"/>
    <s v="Los Angeles Data Center"/>
    <s v=""/>
    <x v="141"/>
    <x v="0"/>
    <x v="25"/>
    <x v="25"/>
    <n v="75031"/>
    <n v="75031"/>
    <n v="5.2290999999999999"/>
    <x v="0"/>
    <s v="2026-07-31"/>
  </r>
  <r>
    <s v="147a671c-ac28-404c-9c82-b9fd9b368832"/>
    <s v="Tustin 1 Data Center"/>
    <s v=""/>
    <x v="141"/>
    <x v="0"/>
    <x v="25"/>
    <x v="25"/>
    <n v="52500"/>
    <n v="53000"/>
    <n v="4.2669999999999977"/>
    <x v="0"/>
    <s v="2026-07-31"/>
  </r>
  <r>
    <s v="f941ac29-9b8b-4ac6-b4b3-145a92154619"/>
    <s v="San Bernardino 1 Data Center"/>
    <s v=""/>
    <x v="141"/>
    <x v="0"/>
    <x v="25"/>
    <x v="25"/>
    <n v="19500"/>
    <n v="19500"/>
    <n v="1.3351999999999997"/>
    <x v="0"/>
    <s v="2026-07-31"/>
  </r>
  <r>
    <s v="bb993b3d-dddc-4433-9da4-b7a7a984b2c3"/>
    <s v="Riverside 1 Data Center"/>
    <s v=""/>
    <x v="141"/>
    <x v="0"/>
    <x v="25"/>
    <x v="25"/>
    <n v="38000"/>
    <n v="38000"/>
    <n v="4.2052999999999976"/>
    <x v="0"/>
    <s v="2026-07-31"/>
  </r>
  <r>
    <s v="9dd1173e-1571-4f8d-acd0-f3121e3065f1"/>
    <s v="San Diego 1 Data Center"/>
    <s v=""/>
    <x v="141"/>
    <x v="0"/>
    <x v="25"/>
    <x v="25"/>
    <n v="55700"/>
    <n v="52299"/>
    <n v="5.0310999999999986"/>
    <x v="0"/>
    <s v="2026-07-31"/>
  </r>
  <r>
    <s v="d6cb7900-ddf9-4f74-830c-adfaf3aa721e"/>
    <s v="San Diego 2 Data Center"/>
    <s v=""/>
    <x v="141"/>
    <x v="0"/>
    <x v="25"/>
    <x v="25"/>
    <n v="3953"/>
    <n v="3953"/>
    <n v="0.41790000000000016"/>
    <x v="0"/>
    <s v="2026-07-31"/>
  </r>
  <r>
    <s v="aedb4f09-77cc-4252-bc5b-84a6a2f321a3"/>
    <s v="Las Vegas 1 Data Center"/>
    <s v=""/>
    <x v="141"/>
    <x v="0"/>
    <x v="1"/>
    <x v="1"/>
    <n v="38300"/>
    <n v="37500"/>
    <n v="4.7318999999999978"/>
    <x v="0"/>
    <s v="2026-07-31"/>
  </r>
  <r>
    <s v="7396bcb1-33a4-4d49-a953-a23049b563cf"/>
    <s v="Las Vegas 2 Data Center"/>
    <s v=""/>
    <x v="141"/>
    <x v="0"/>
    <x v="1"/>
    <x v="1"/>
    <n v="9300"/>
    <n v="9300"/>
    <n v="0.66449999999999998"/>
    <x v="0"/>
    <s v="2026-07-31"/>
  </r>
  <r>
    <s v="afbd001d-93e4-4049-a48a-d2c39e77e5ae"/>
    <s v="Phoenix 2 Data Center"/>
    <s v=""/>
    <x v="141"/>
    <x v="0"/>
    <x v="3"/>
    <x v="3"/>
    <n v="6090"/>
    <n v="5000"/>
    <n v="0.49359999999999993"/>
    <x v="0"/>
    <s v="2026-07-31"/>
  </r>
  <r>
    <s v="75b76940-1608-4911-8f2d-b4113719e182"/>
    <s v="Phoenix 1 Data Center"/>
    <s v=""/>
    <x v="141"/>
    <x v="0"/>
    <x v="3"/>
    <x v="3"/>
    <n v="47836"/>
    <n v="47836"/>
    <n v="11"/>
    <x v="0"/>
    <s v="2026-07-31"/>
  </r>
  <r>
    <s v="655e2e11-cbcd-40b2-8723-1b726f8c80c8"/>
    <s v="Salt Lake City 2 Data Center"/>
    <s v=""/>
    <x v="141"/>
    <x v="0"/>
    <x v="38"/>
    <x v="38"/>
    <n v="17800"/>
    <n v="17800"/>
    <n v="0.8932000000000001"/>
    <x v="0"/>
    <s v="2026-07-31"/>
  </r>
  <r>
    <s v="bfc72013-4045-47f9-9c1f-a6f086bef8c7"/>
    <s v="Tucson 1 Data Center"/>
    <s v=""/>
    <x v="141"/>
    <x v="0"/>
    <x v="3"/>
    <x v="3"/>
    <n v="5000"/>
    <n v="5000"/>
    <n v="0.49319999999999992"/>
    <x v="0"/>
    <s v="2026-07-31"/>
  </r>
  <r>
    <s v="6cc176cd-db3a-4121-a77b-de5ba10bdc33"/>
    <s v="El Paso 1 Data Center"/>
    <s v=""/>
    <x v="141"/>
    <x v="0"/>
    <x v="16"/>
    <x v="16"/>
    <n v="20000"/>
    <n v="20000"/>
    <n v="0.9470999999999995"/>
    <x v="0"/>
    <s v="2026-07-31"/>
  </r>
  <r>
    <s v="43415080-1672-4f1f-aeed-8f2444dfccc0"/>
    <s v="Amarillo 1 Data Center"/>
    <s v=""/>
    <x v="141"/>
    <x v="0"/>
    <x v="16"/>
    <x v="16"/>
    <n v="5000"/>
    <n v="5000"/>
    <n v="0.51639999999999997"/>
    <x v="0"/>
    <s v="2026-07-31"/>
  </r>
  <r>
    <s v="aef7491c-bb77-423b-8ad8-38bbb24374f1"/>
    <s v="San Antonio 1 Data Center"/>
    <s v=""/>
    <x v="141"/>
    <x v="0"/>
    <x v="16"/>
    <x v="16"/>
    <n v="6200"/>
    <n v="6200"/>
    <n v="0.69290000000000018"/>
    <x v="0"/>
    <s v="2026-07-31"/>
  </r>
  <r>
    <s v="1f0562b1-194f-421a-ac98-20cae1270e5a"/>
    <s v="Austin 2 Data Center"/>
    <s v=""/>
    <x v="141"/>
    <x v="0"/>
    <x v="16"/>
    <x v="16"/>
    <n v="5300"/>
    <n v="5000"/>
    <n v="0.54005000000000014"/>
    <x v="0"/>
    <s v="2026-07-31"/>
  </r>
  <r>
    <s v="269c3164-8a80-4869-b92e-4ca79c06ef42"/>
    <s v="Austin 1 Data Center"/>
    <s v=""/>
    <x v="141"/>
    <x v="0"/>
    <x v="16"/>
    <x v="16"/>
    <n v="74800"/>
    <n v="75474"/>
    <n v="7.3680999999999992"/>
    <x v="0"/>
    <s v="2026-07-31"/>
  </r>
  <r>
    <s v="950a1255-9eb3-494f-9184-c11cbe57ddce"/>
    <s v="Corpus Christi 1 Data Center"/>
    <s v=""/>
    <x v="141"/>
    <x v="0"/>
    <x v="16"/>
    <x v="16"/>
    <n v="4860"/>
    <n v="4800"/>
    <n v="0.56889999999999996"/>
    <x v="0"/>
    <s v="2026-07-31"/>
  </r>
  <r>
    <s v="11166f05-1a50-4313-89e2-9de055978bb2"/>
    <s v="Fort Worth 1 Data Center"/>
    <s v=""/>
    <x v="141"/>
    <x v="0"/>
    <x v="16"/>
    <x v="16"/>
    <n v="18686"/>
    <n v="18686"/>
    <n v="1.3884999999999996"/>
    <x v="0"/>
    <s v="2026-07-31"/>
  </r>
  <r>
    <s v="1487eb43-3a54-46db-a8c5-19eeecf91828"/>
    <s v="Dallas 3 Data Center"/>
    <s v=""/>
    <x v="141"/>
    <x v="0"/>
    <x v="16"/>
    <x v="16"/>
    <n v="10000"/>
    <n v="10000"/>
    <n v="1.3743999999999996"/>
    <x v="0"/>
    <s v="2026-07-31"/>
  </r>
  <r>
    <s v="225dbdf5-01fa-4cf5-a42b-a99f3fe4c626"/>
    <s v="Dallas 1 Data Center"/>
    <s v=""/>
    <x v="141"/>
    <x v="0"/>
    <x v="16"/>
    <x v="16"/>
    <n v="40000"/>
    <n v="40000"/>
    <n v="12"/>
    <x v="0"/>
    <s v="2026-07-31"/>
  </r>
  <r>
    <s v="7f2e7964-666d-44f8-aa4c-68723a37cbf0"/>
    <s v="Dallas 2 Data Center"/>
    <s v=""/>
    <x v="141"/>
    <x v="0"/>
    <x v="16"/>
    <x v="16"/>
    <n v="28220"/>
    <n v="28220"/>
    <n v="12"/>
    <x v="0"/>
    <s v="2026-07-31"/>
  </r>
  <r>
    <s v="08016cef-70eb-46ce-a106-a2b0f1b1483d"/>
    <s v="Omaha Data Center"/>
    <s v=""/>
    <x v="141"/>
    <x v="0"/>
    <x v="30"/>
    <x v="30"/>
    <n v="10000"/>
    <n v="10000"/>
    <n v="1.2886999999999995"/>
    <x v="0"/>
    <s v="2026-07-31"/>
  </r>
  <r>
    <s v="e4e7f6b8-1f6d-45c2-b32c-3f2c524dfa2c"/>
    <s v="Tulsa 1 Data Center"/>
    <s v=""/>
    <x v="141"/>
    <x v="0"/>
    <x v="15"/>
    <x v="15"/>
    <n v="10000"/>
    <n v="10000"/>
    <n v="1.3921999999999994"/>
    <x v="0"/>
    <s v="2026-07-31"/>
  </r>
  <r>
    <s v="08c35529-b0b6-4001-aeef-1c9f62609e51"/>
    <s v="Bellevue 1 Data Center"/>
    <s v=""/>
    <x v="141"/>
    <x v="0"/>
    <x v="30"/>
    <x v="30"/>
    <n v="12000"/>
    <n v="10000"/>
    <n v="1.2886999999999995"/>
    <x v="0"/>
    <s v="2026-07-31"/>
  </r>
  <r>
    <s v="5582a193-7cde-4900-bf78-de3b59c404e4"/>
    <s v="Houston 2 Data Center"/>
    <s v=""/>
    <x v="141"/>
    <x v="0"/>
    <x v="16"/>
    <x v="16"/>
    <n v="12000"/>
    <n v="12000"/>
    <n v="1.3002499999999992"/>
    <x v="0"/>
    <s v="2026-07-31"/>
  </r>
  <r>
    <s v="214b735f-0ce0-46c8-b02f-2f4e7e54c008"/>
    <s v="Kansas City 1 Data Center"/>
    <s v=""/>
    <x v="141"/>
    <x v="0"/>
    <x v="5"/>
    <x v="5"/>
    <n v="21920"/>
    <n v="21920"/>
    <n v="1.2568999999999999"/>
    <x v="0"/>
    <s v="2026-07-31"/>
  </r>
  <r>
    <s v="b2d12e78-7e1d-4626-a5e6-ac149b3c30f8"/>
    <s v="Kansas City 2 Data Center"/>
    <s v=""/>
    <x v="141"/>
    <x v="0"/>
    <x v="5"/>
    <x v="5"/>
    <n v="49500"/>
    <n v="50000"/>
    <n v="5.5882499999999968"/>
    <x v="0"/>
    <s v="2026-07-31"/>
  </r>
  <r>
    <s v="5eaedb8f-ab69-465a-9224-6f0ddebd0242"/>
    <s v="Des Moines 1 Data Center"/>
    <s v=""/>
    <x v="141"/>
    <x v="0"/>
    <x v="4"/>
    <x v="4"/>
    <n v="6600"/>
    <n v="10000"/>
    <n v="1.2906999999999997"/>
    <x v="0"/>
    <s v="2026-07-31"/>
  </r>
  <r>
    <s v="2450eda4-b9a5-4ada-9261-2b3407baa785"/>
    <s v="Minnetonka 1 Data Center"/>
    <s v=""/>
    <x v="141"/>
    <x v="0"/>
    <x v="23"/>
    <x v="23"/>
    <n v="12000"/>
    <n v="12000"/>
    <n v="1"/>
    <x v="0"/>
    <s v="2026-07-31"/>
  </r>
  <r>
    <s v="c141a066-c00f-42e1-8cbf-cbcba0d838aa"/>
    <s v="Minneapolis 2 Data Center"/>
    <s v=""/>
    <x v="141"/>
    <x v="0"/>
    <x v="23"/>
    <x v="23"/>
    <n v="14200"/>
    <n v="14200"/>
    <n v="1.0370500000000007"/>
    <x v="0"/>
    <s v="2026-07-31"/>
  </r>
  <r>
    <s v="c133129b-4e2e-40d8-bf9b-0fa49e12a751"/>
    <s v="Minneapolis 1 Data Center"/>
    <s v=""/>
    <x v="141"/>
    <x v="0"/>
    <x v="23"/>
    <x v="23"/>
    <n v="12291"/>
    <n v="12291"/>
    <n v="1.0249499999999996"/>
    <x v="0"/>
    <s v="2026-07-31"/>
  </r>
  <r>
    <s v="e08a1974-a903-4bbc-8eab-0bd8ae3e13ab"/>
    <s v="Baton Rouge 2 Data Center"/>
    <s v=""/>
    <x v="141"/>
    <x v="0"/>
    <x v="42"/>
    <x v="42"/>
    <n v="4500"/>
    <n v="5000"/>
    <n v="0.47630000000000017"/>
    <x v="0"/>
    <s v="2026-07-31"/>
  </r>
  <r>
    <s v="9480f27a-6636-4949-bb8f-0b6d6f0f72f3"/>
    <s v="Metairie 1 Data Center"/>
    <s v=""/>
    <x v="141"/>
    <x v="0"/>
    <x v="42"/>
    <x v="42"/>
    <n v="15100"/>
    <n v="15100"/>
    <n v="1.1578999999999993"/>
    <x v="0"/>
    <s v="2026-07-31"/>
  </r>
  <r>
    <s v="2b9ff126-abe0-4ada-9ccd-a5c776df40a1"/>
    <s v="New Orleans 2 Data Center"/>
    <s v=""/>
    <x v="141"/>
    <x v="0"/>
    <x v="42"/>
    <x v="42"/>
    <n v="9379"/>
    <n v="9379"/>
    <n v="0.97359999999999969"/>
    <x v="0"/>
    <s v="2026-07-31"/>
  </r>
  <r>
    <s v="a77d678c-fa63-459e-9e78-bbbd2e6484ce"/>
    <s v="Memphis 1 Data Center"/>
    <s v=""/>
    <x v="141"/>
    <x v="0"/>
    <x v="19"/>
    <x v="19"/>
    <n v="13000"/>
    <n v="13000"/>
    <n v="1.4568999999999996"/>
    <x v="0"/>
    <s v="2026-07-31"/>
  </r>
  <r>
    <s v="74f49239-5ed2-4072-8a85-0646a2c95283"/>
    <s v="Mobile 1 Data Center"/>
    <s v=""/>
    <x v="141"/>
    <x v="0"/>
    <x v="44"/>
    <x v="44"/>
    <n v="5100"/>
    <n v="5100"/>
    <n v="0.56570000000000009"/>
    <x v="0"/>
    <s v="2026-07-31"/>
  </r>
  <r>
    <s v="0b46fa8d-2dbc-4e6d-b0fa-c96fa569c9eb"/>
    <s v="Broadview 1 Data Center"/>
    <s v=""/>
    <x v="141"/>
    <x v="0"/>
    <x v="6"/>
    <x v="6"/>
    <n v="50250"/>
    <n v="50250"/>
    <n v="7.2238999999999987"/>
    <x v="0"/>
    <s v="2026-07-31"/>
  </r>
  <r>
    <s v="a4f02cd7-081a-42bf-9d2f-7d2f7d51dc77"/>
    <s v="Chicago 2 Data Center"/>
    <s v=""/>
    <x v="141"/>
    <x v="0"/>
    <x v="6"/>
    <x v="6"/>
    <n v="182016"/>
    <n v="182016"/>
    <n v="8"/>
    <x v="0"/>
    <s v="2026-07-31"/>
  </r>
  <r>
    <s v="82c7a43a-9845-4b3d-8bc7-1b08d560db3a"/>
    <s v="Chicago 1 Data Center"/>
    <s v=""/>
    <x v="141"/>
    <x v="0"/>
    <x v="6"/>
    <x v="6"/>
    <n v="57847"/>
    <n v="57847"/>
    <n v="6.7093000000000007"/>
    <x v="0"/>
    <s v="2026-07-31"/>
  </r>
  <r>
    <s v="fa7516d7-9994-4e2f-9691-311437bcea70"/>
    <s v="Birmingham 2 Data Center"/>
    <s v=""/>
    <x v="141"/>
    <x v="0"/>
    <x v="44"/>
    <x v="44"/>
    <n v="3408"/>
    <n v="3408"/>
    <n v="0.49405000000000021"/>
    <x v="0"/>
    <s v="2026-07-31"/>
  </r>
  <r>
    <s v="f98ee4f5-87cb-4341-b364-5c285afe2c16"/>
    <s v="Nashville 3 Data Center"/>
    <s v=""/>
    <x v="141"/>
    <x v="0"/>
    <x v="19"/>
    <x v="19"/>
    <n v="20400"/>
    <n v="20400"/>
    <n v="1.3189999999999993"/>
    <x v="0"/>
    <s v="2026-07-31"/>
  </r>
  <r>
    <s v="51577d10-ff65-42bc-9455-446a548d8908"/>
    <s v="Nashville 1 Data Center"/>
    <s v=""/>
    <x v="141"/>
    <x v="0"/>
    <x v="19"/>
    <x v="19"/>
    <n v="9561"/>
    <n v="9561"/>
    <n v="1.1946999999999997"/>
    <x v="0"/>
    <s v="2026-07-31"/>
  </r>
  <r>
    <s v="8ded3706-9ba8-4129-9a4e-3717bb16c16e"/>
    <s v="Nashville 2 Data Center"/>
    <s v=""/>
    <x v="141"/>
    <x v="0"/>
    <x v="19"/>
    <x v="19"/>
    <n v="23200"/>
    <n v="23200"/>
    <n v="1.4617999999999998"/>
    <x v="0"/>
    <s v="2026-07-31"/>
  </r>
  <r>
    <s v="a04921b2-8a3e-4ce6-82bc-3603968db12e"/>
    <s v="Indianapolis 3 Data Center"/>
    <s v=""/>
    <x v="141"/>
    <x v="0"/>
    <x v="24"/>
    <x v="24"/>
    <n v="19000"/>
    <n v="19000"/>
    <n v="1.6007999999999998"/>
    <x v="0"/>
    <s v="2026-07-31"/>
  </r>
  <r>
    <s v="b750aa69-0133-46e0-bfe5-e5e18a4fe096"/>
    <s v="Indianapolis 1 Data Center"/>
    <s v=""/>
    <x v="141"/>
    <x v="0"/>
    <x v="24"/>
    <x v="24"/>
    <n v="21200"/>
    <n v="21200"/>
    <n v="1.4796999999999991"/>
    <x v="0"/>
    <s v="2026-07-31"/>
  </r>
  <r>
    <s v="40773359-cf4f-4276-9c2b-b9d9e29335bf"/>
    <s v="Louisville 1 Data Center"/>
    <s v=""/>
    <x v="141"/>
    <x v="0"/>
    <x v="20"/>
    <x v="20"/>
    <n v="13400"/>
    <n v="13400"/>
    <n v="1.5367999999999988"/>
    <x v="0"/>
    <s v="2026-07-31"/>
  </r>
  <r>
    <s v="b15a521c-94aa-4212-b275-886dca2f45fd"/>
    <s v="Louisville 2 Data Center"/>
    <s v=""/>
    <x v="141"/>
    <x v="0"/>
    <x v="20"/>
    <x v="20"/>
    <n v="14700"/>
    <n v="13400"/>
    <n v="1.5367999999999988"/>
    <x v="0"/>
    <s v="2026-07-31"/>
  </r>
  <r>
    <s v="2cd3496e-ab6d-43f0-9bda-2cd79ebe1cbd"/>
    <s v="Louisville 3 Data Center"/>
    <s v=""/>
    <x v="141"/>
    <x v="0"/>
    <x v="20"/>
    <x v="20"/>
    <n v="10495"/>
    <n v="10495"/>
    <n v="1.2894999999999994"/>
    <x v="0"/>
    <s v="2026-07-31"/>
  </r>
  <r>
    <s v="1827833d-e904-49a0-ba19-d0c8bf7a8de2"/>
    <s v="Cincinnati 3 Data Center"/>
    <s v=""/>
    <x v="141"/>
    <x v="0"/>
    <x v="7"/>
    <x v="7"/>
    <n v="11500"/>
    <n v="11500"/>
    <n v="1.4400999999999993"/>
    <x v="0"/>
    <s v="2026-07-31"/>
  </r>
  <r>
    <s v="428d8b94-2c3f-4568-9ece-58c4a851c89c"/>
    <s v="Cincinnati 1 Data Center"/>
    <s v=""/>
    <x v="141"/>
    <x v="0"/>
    <x v="7"/>
    <x v="7"/>
    <n v="36697"/>
    <n v="36697"/>
    <n v="5.0508999999999977"/>
    <x v="0"/>
    <s v="2026-07-31"/>
  </r>
  <r>
    <s v="a6921c98-40f1-4237-9dc5-d93f33018e0b"/>
    <s v="Detroit 1 Data Center"/>
    <s v=""/>
    <x v="141"/>
    <x v="0"/>
    <x v="26"/>
    <x v="26"/>
    <n v="15200"/>
    <n v="15200"/>
    <n v="1.0405999999999995"/>
    <x v="0"/>
    <s v="2026-07-31"/>
  </r>
  <r>
    <s v="a34e6ce6-e504-4736-b68f-513a3abc46ab"/>
    <s v="Detroit 2 Data Center"/>
    <s v=""/>
    <x v="141"/>
    <x v="0"/>
    <x v="26"/>
    <x v="26"/>
    <n v="50000"/>
    <n v="50000"/>
    <n v="4.1937999999999995"/>
    <x v="0"/>
    <s v="2026-07-31"/>
  </r>
  <r>
    <s v="72efe091-577f-47f7-ae37-289aea598f94"/>
    <s v="Tampa 1 Data Center"/>
    <s v=""/>
    <x v="141"/>
    <x v="0"/>
    <x v="9"/>
    <x v="9"/>
    <n v="53168"/>
    <n v="53168"/>
    <n v="9"/>
    <x v="0"/>
    <s v="2026-07-31"/>
  </r>
  <r>
    <s v="5aea7b4e-cf68-4d26-af85-d0a78c534ebb"/>
    <s v="Cleveland 1 Data Center"/>
    <s v=""/>
    <x v="141"/>
    <x v="0"/>
    <x v="7"/>
    <x v="7"/>
    <n v="3500"/>
    <n v="3500"/>
    <n v="0.45050000000000018"/>
    <x v="0"/>
    <s v="2026-07-31"/>
  </r>
  <r>
    <s v="c4875dec-744b-4d3d-a3af-a823e9a4a559"/>
    <s v="Jacksonville 1 Data Center"/>
    <s v=""/>
    <x v="141"/>
    <x v="0"/>
    <x v="9"/>
    <x v="9"/>
    <n v="23500"/>
    <n v="24000"/>
    <n v="1.5643999999999993"/>
    <x v="0"/>
    <s v="2026-07-31"/>
  </r>
  <r>
    <s v="5b105426-0696-4b1e-b0a9-76c9f72edf0e"/>
    <s v="Akron 2 Data Center"/>
    <s v=""/>
    <x v="141"/>
    <x v="0"/>
    <x v="7"/>
    <x v="7"/>
    <n v="11800"/>
    <n v="12000"/>
    <n v="1.0461999999999998"/>
    <x v="0"/>
    <s v="2026-07-31"/>
  </r>
  <r>
    <s v="0b9a9150-823b-4881-92af-a5b79d779f24"/>
    <s v="Orlando 3 Data Center"/>
    <s v=""/>
    <x v="141"/>
    <x v="0"/>
    <x v="9"/>
    <x v="9"/>
    <n v="7000"/>
    <n v="7000"/>
    <n v="0.9869"/>
    <x v="0"/>
    <s v="2026-07-31"/>
  </r>
  <r>
    <s v="03073eeb-5534-459a-8a3a-f85b9f8cad32"/>
    <s v="Orlando 1 Data Center"/>
    <s v=""/>
    <x v="141"/>
    <x v="0"/>
    <x v="9"/>
    <x v="9"/>
    <n v="35000"/>
    <n v="35000"/>
    <n v="1.9124999999999981"/>
    <x v="0"/>
    <s v="2026-07-31"/>
  </r>
  <r>
    <s v="065ff3f5-df4d-44d7-927a-e3e5683123fc"/>
    <s v="Orlando 2 Data Center"/>
    <s v=""/>
    <x v="141"/>
    <x v="0"/>
    <x v="9"/>
    <x v="9"/>
    <n v="5500"/>
    <n v="5500"/>
    <n v="1.02115"/>
    <x v="0"/>
    <s v="2026-07-31"/>
  </r>
  <r>
    <s v="2b6ef6de-615f-4d63-8484-6801a41a49ec"/>
    <s v="Rose Lake Data Center"/>
    <s v=""/>
    <x v="141"/>
    <x v="0"/>
    <x v="10"/>
    <x v="10"/>
    <n v="37000"/>
    <n v="37000"/>
    <n v="2"/>
    <x v="8"/>
    <s v="2026-07-31"/>
  </r>
  <r>
    <s v="e7eaa6c8-deaa-4d1f-a07e-94f6385c20fc"/>
    <s v="Miami 4 Data Center"/>
    <s v=""/>
    <x v="141"/>
    <x v="0"/>
    <x v="9"/>
    <x v="9"/>
    <n v="10000"/>
    <n v="10000"/>
    <n v="1.5220499999999992"/>
    <x v="0"/>
    <s v="2026-07-31"/>
  </r>
  <r>
    <s v="9d0ab4e9-1a37-4f7b-8b6b-2d2666e6e7da"/>
    <s v="Fort Lauderdale 1 Data Center"/>
    <s v=""/>
    <x v="141"/>
    <x v="0"/>
    <x v="9"/>
    <x v="9"/>
    <n v="5500"/>
    <n v="5500"/>
    <n v="1.0263500000000001"/>
    <x v="0"/>
    <s v="2026-07-31"/>
  </r>
  <r>
    <s v="0db55cc2-51fc-40f0-8363-57dd722e2200"/>
    <s v="West Palm Beach 1 Data Center"/>
    <s v=""/>
    <x v="141"/>
    <x v="0"/>
    <x v="9"/>
    <x v="9"/>
    <n v="4980"/>
    <n v="4897"/>
    <n v="0.62704999999999989"/>
    <x v="0"/>
    <s v="2026-07-31"/>
  </r>
  <r>
    <s v="6a14627b-a379-4f96-bea0-33a55d4af2ae"/>
    <s v="Pittsburgh 1 Data Center"/>
    <s v=""/>
    <x v="141"/>
    <x v="0"/>
    <x v="13"/>
    <x v="13"/>
    <n v="15100"/>
    <n v="3661"/>
    <n v="0.3902000000000001"/>
    <x v="0"/>
    <s v="2026-07-31"/>
  </r>
  <r>
    <s v="aea6e894-7c03-41ba-b387-8caeface26ef"/>
    <s v="Pittsurgh 2 Data Center"/>
    <s v=""/>
    <x v="141"/>
    <x v="0"/>
    <x v="13"/>
    <x v="13"/>
    <n v="9000"/>
    <n v="9000"/>
    <n v="0.97634999999999961"/>
    <x v="0"/>
    <s v="2026-07-31"/>
  </r>
  <r>
    <s v="ea4b4d9f-1024-4a9e-98e1-28a7f8f4c8b4"/>
    <s v="Buffalo 1 Data Center"/>
    <s v=""/>
    <x v="141"/>
    <x v="0"/>
    <x v="11"/>
    <x v="11"/>
    <n v="35000"/>
    <n v="35000"/>
    <n v="2.1817999999999982"/>
    <x v="0"/>
    <s v="2026-07-31"/>
  </r>
  <r>
    <s v="1e6c2d97-d665-4763-828e-f8b88b99e180"/>
    <s v="Rochester 3 Data Center"/>
    <s v=""/>
    <x v="141"/>
    <x v="0"/>
    <x v="11"/>
    <x v="11"/>
    <n v="23614"/>
    <n v="23614"/>
    <n v="1.4936999999999996"/>
    <x v="0"/>
    <s v="2026-07-31"/>
  </r>
  <r>
    <s v="60a94c1a-6437-4919-98d7-d08df8e9ca3e"/>
    <s v="McLean 1 Data Center"/>
    <s v=""/>
    <x v="141"/>
    <x v="0"/>
    <x v="12"/>
    <x v="12"/>
    <n v="62904"/>
    <n v="62904"/>
    <n v="3.680499999999999"/>
    <x v="0"/>
    <s v="2026-07-31"/>
  </r>
  <r>
    <s v="62842d55-9ee1-4a95-9c8a-b5103d07325b"/>
    <s v="Baltimore 1 Data Center"/>
    <s v=""/>
    <x v="141"/>
    <x v="0"/>
    <x v="27"/>
    <x v="27"/>
    <n v="50958"/>
    <n v="50958"/>
    <n v="3.0460999999999996"/>
    <x v="0"/>
    <s v="2026-07-31"/>
  </r>
  <r>
    <s v="d7a60fd2-818e-45db-a49c-954c7d18ec5b"/>
    <s v="Lancaster 1 Data Center"/>
    <s v=""/>
    <x v="141"/>
    <x v="0"/>
    <x v="13"/>
    <x v="13"/>
    <n v="5580"/>
    <n v="5580"/>
    <n v="0.64084999999999981"/>
    <x v="0"/>
    <s v="2026-07-31"/>
  </r>
  <r>
    <s v="8dc81c08-78cc-425c-a38c-aeb49c2cc72f"/>
    <s v="Newark (DE) 1 Data Center"/>
    <s v=""/>
    <x v="141"/>
    <x v="0"/>
    <x v="45"/>
    <x v="45"/>
    <n v="17440"/>
    <n v="17440"/>
    <n v="1.2101999999999993"/>
    <x v="0"/>
    <s v="2026-07-31"/>
  </r>
  <r>
    <s v="e86d5526-67c8-4dde-96b3-b9c82822f252"/>
    <s v="Worcester 1 Data Center"/>
    <s v=""/>
    <x v="141"/>
    <x v="0"/>
    <x v="45"/>
    <x v="45"/>
    <n v="17440"/>
    <n v="17440"/>
    <n v="1.2101999999999993"/>
    <x v="0"/>
    <s v="2026-07-31"/>
  </r>
  <r>
    <s v="3211a813-722a-45c9-afab-3afa266e0274"/>
    <s v="Wilmington 1 Data Center"/>
    <s v=""/>
    <x v="141"/>
    <x v="0"/>
    <x v="45"/>
    <x v="45"/>
    <n v="15000"/>
    <n v="15000"/>
    <n v="1.0494999999999992"/>
    <x v="0"/>
    <s v="2026-07-31"/>
  </r>
  <r>
    <s v="e55bdfcf-0453-4cac-aa59-84ff13d27a30"/>
    <s v="Philadelphia 3 Data Center"/>
    <s v=""/>
    <x v="141"/>
    <x v="0"/>
    <x v="13"/>
    <x v="13"/>
    <n v="31877"/>
    <n v="31877"/>
    <n v="2.3553000000000015"/>
    <x v="0"/>
    <s v="2026-07-31"/>
  </r>
  <r>
    <s v="5b29435f-b5e3-4445-bc1b-0d23cb91bd98"/>
    <s v="Philadelphia 1 Data Center"/>
    <s v=""/>
    <x v="141"/>
    <x v="0"/>
    <x v="13"/>
    <x v="13"/>
    <n v="54099"/>
    <n v="54099"/>
    <n v="2.1390000000000002"/>
    <x v="0"/>
    <s v="2026-07-31"/>
  </r>
  <r>
    <s v="7ac8247d-2a82-4417-8927-be4f62ccd738"/>
    <s v="Weehawken 1 Data Center"/>
    <s v=""/>
    <x v="141"/>
    <x v="0"/>
    <x v="17"/>
    <x v="17"/>
    <m/>
    <n v="38017"/>
    <n v="2.9039000000000006"/>
    <x v="0"/>
    <s v="2026-07-31"/>
  </r>
  <r>
    <s v="37db0fb9-023b-4643-a5b5-73c986d18930"/>
    <s v="New York 7 Data Center"/>
    <s v=""/>
    <x v="141"/>
    <x v="0"/>
    <x v="11"/>
    <x v="11"/>
    <n v="73822"/>
    <n v="73822"/>
    <n v="4.9390999999999989"/>
    <x v="0"/>
    <s v="2026-07-31"/>
  </r>
  <r>
    <s v="f0b58d71-204e-409d-8541-832ded752952"/>
    <s v="Albany 2 Data Center"/>
    <s v=""/>
    <x v="141"/>
    <x v="0"/>
    <x v="11"/>
    <x v="11"/>
    <n v="6234"/>
    <n v="6234"/>
    <n v="1.0765000000000002"/>
    <x v="0"/>
    <s v="2026-07-31"/>
  </r>
  <r>
    <s v="dcce90a8-2fd6-4a18-9463-fbef591e481b"/>
    <s v="Albany 3 Data Center"/>
    <s v=""/>
    <x v="141"/>
    <x v="0"/>
    <x v="11"/>
    <x v="11"/>
    <n v="6800"/>
    <n v="6800"/>
    <n v="1.0564000000000002"/>
    <x v="0"/>
    <s v="2026-07-31"/>
  </r>
  <r>
    <s v="c4dac8f8-82cf-4712-9dfd-cc129d66eae4"/>
    <s v="Albany 1 Data Center"/>
    <s v=""/>
    <x v="141"/>
    <x v="0"/>
    <x v="11"/>
    <x v="11"/>
    <n v="15000"/>
    <n v="15000"/>
    <n v="1.5503"/>
    <x v="0"/>
    <s v="2026-07-31"/>
  </r>
  <r>
    <s v="2d8ec674-279f-4ef7-b3ac-11822f93013d"/>
    <s v="Hartford 1 Data Center"/>
    <s v=""/>
    <x v="141"/>
    <x v="0"/>
    <x v="21"/>
    <x v="21"/>
    <n v="13400"/>
    <n v="13400"/>
    <n v="1.9317000000000002"/>
    <x v="0"/>
    <s v="2026-07-31"/>
  </r>
  <r>
    <s v="184f3dd9-521c-42e4-a2b7-2b0a70c39089"/>
    <s v="Cambridge 1 Data Center"/>
    <s v=""/>
    <x v="141"/>
    <x v="0"/>
    <x v="18"/>
    <x v="18"/>
    <n v="40000"/>
    <n v="40000"/>
    <n v="2.0523000000000007"/>
    <x v="0"/>
    <s v="2026-07-31"/>
  </r>
  <r>
    <s v="c09cb94e-a962-479f-b32d-f3f35a857f4f"/>
    <s v="Bellingham Data Center"/>
    <s v=""/>
    <x v="142"/>
    <x v="0"/>
    <x v="14"/>
    <x v="14"/>
    <m/>
    <m/>
    <m/>
    <x v="0"/>
    <s v="2026-07-31"/>
  </r>
  <r>
    <s v="16f168e9-ec34-4186-9f99-13d87379c95c"/>
    <s v="Dallas Data Center"/>
    <s v=""/>
    <x v="143"/>
    <x v="0"/>
    <x v="16"/>
    <x v="16"/>
    <n v="40000"/>
    <n v="40000"/>
    <n v="12"/>
    <x v="0"/>
    <s v="2026-07-31"/>
  </r>
  <r>
    <s v="38e7d950-268c-4bb7-b8a0-4078906f5861"/>
    <s v="Cincinnati Data Center"/>
    <s v=""/>
    <x v="143"/>
    <x v="0"/>
    <x v="7"/>
    <x v="7"/>
    <n v="177000"/>
    <n v="177000"/>
    <n v="4"/>
    <x v="0"/>
    <s v="2026-07-31"/>
  </r>
  <r>
    <s v="5dcf2077-85af-4d06-8280-e402e3d15f35"/>
    <s v="Columbus Data Center"/>
    <s v=""/>
    <x v="143"/>
    <x v="0"/>
    <x v="7"/>
    <x v="7"/>
    <n v="86000"/>
    <n v="86000"/>
    <n v="50"/>
    <x v="0"/>
    <s v="2026-07-31"/>
  </r>
  <r>
    <s v="c7c133e0-2aaa-11f0-b4d7-810c1af12d74"/>
    <s v="Mainstream Little Rock Data Center"/>
    <s v=""/>
    <x v="144"/>
    <x v="0"/>
    <x v="32"/>
    <x v="32"/>
    <n v="5700"/>
    <n v="5700"/>
    <n v="0.70409999999999995"/>
    <x v="6"/>
    <s v="2026-07-31"/>
  </r>
  <r>
    <s v="aafcd55a-5774-416d-a103-cd2b18752196"/>
    <s v="Detroit Data Center TYM1"/>
    <s v=""/>
    <x v="145"/>
    <x v="0"/>
    <x v="26"/>
    <x v="26"/>
    <n v="15156"/>
    <n v="20000"/>
    <n v="1"/>
    <x v="0"/>
    <s v="2026-07-31"/>
  </r>
  <r>
    <s v="97bcc71b-8f56-4375-800e-1a1b5e4517c5"/>
    <s v="Detroit Data Center TYM2"/>
    <s v=""/>
    <x v="145"/>
    <x v="0"/>
    <x v="26"/>
    <x v="26"/>
    <n v="40000"/>
    <n v="50000"/>
    <n v="4"/>
    <x v="0"/>
    <s v="2026-07-31"/>
  </r>
  <r>
    <s v="0a3a7537-e6a1-46cf-91e4-e1c07829e76f"/>
    <s v="Englewood Data Center"/>
    <s v=""/>
    <x v="146"/>
    <x v="0"/>
    <x v="28"/>
    <x v="28"/>
    <n v="19000"/>
    <n v="19000"/>
    <n v="1.0438000000000001"/>
    <x v="0"/>
    <s v="2026-07-31"/>
  </r>
  <r>
    <s v="651925e0-94fc-4598-81c3-8fe6d100b2fa"/>
    <s v="SDG1 San Diego Data Center"/>
    <s v=""/>
    <x v="147"/>
    <x v="0"/>
    <x v="25"/>
    <x v="25"/>
    <n v="7860"/>
    <n v="7920"/>
    <n v="0.5"/>
    <x v="0"/>
    <s v="2026-07-31"/>
  </r>
  <r>
    <s v="8c801800-7d72-4f57-bb5d-dda6b1b51986"/>
    <s v="NOG1 Nogales Data Center"/>
    <s v=""/>
    <x v="147"/>
    <x v="0"/>
    <x v="3"/>
    <x v="3"/>
    <n v="510"/>
    <n v="510"/>
    <n v="0.04"/>
    <x v="0"/>
    <s v="2026-07-31"/>
  </r>
  <r>
    <s v="1ef1719a-61f1-4966-8930-5083a297abb6"/>
    <s v="ELP1 El Paso Data Center"/>
    <s v=""/>
    <x v="147"/>
    <x v="0"/>
    <x v="16"/>
    <x v="16"/>
    <n v="10200"/>
    <n v="10169"/>
    <n v="0.5"/>
    <x v="0"/>
    <s v="2026-07-31"/>
  </r>
  <r>
    <s v="67d2f16b-1410-48b4-8e89-133f16d95e7e"/>
    <s v="EGP1 Eagle Pass Data Center"/>
    <s v=""/>
    <x v="147"/>
    <x v="0"/>
    <x v="16"/>
    <x v="16"/>
    <n v="5345"/>
    <n v="5208"/>
    <n v="0.5"/>
    <x v="0"/>
    <s v="2026-07-31"/>
  </r>
  <r>
    <s v="78a3f634-2ceb-4a8a-aaff-73c4ef5448c2"/>
    <s v="LDO1 Laredo Data Center"/>
    <s v=""/>
    <x v="147"/>
    <x v="0"/>
    <x v="16"/>
    <x v="16"/>
    <n v="8800"/>
    <n v="8400"/>
    <n v="0.65"/>
    <x v="0"/>
    <s v="2026-07-31"/>
  </r>
  <r>
    <s v="62bc8a86-78e5-4504-83a4-5140f73f5387"/>
    <s v="MCA2 McAllen Data Center"/>
    <s v=""/>
    <x v="147"/>
    <x v="0"/>
    <x v="16"/>
    <x v="16"/>
    <n v="8000"/>
    <n v="16000"/>
    <n v="1"/>
    <x v="0"/>
    <s v="2026-07-31"/>
  </r>
  <r>
    <s v="1bdbabf9-01e9-40d6-b8f3-a5e4c8761b83"/>
    <s v="MCA1 McAllen Data Center"/>
    <s v=""/>
    <x v="147"/>
    <x v="0"/>
    <x v="16"/>
    <x v="16"/>
    <n v="209000"/>
    <n v="209000"/>
    <n v="0.4"/>
    <x v="0"/>
    <s v="2026-07-31"/>
  </r>
  <r>
    <s v="cb4ccc1a-eedb-454b-bf03-2deccd07cae3"/>
    <s v="Ashburn Data Center"/>
    <s v=""/>
    <x v="148"/>
    <x v="0"/>
    <x v="12"/>
    <x v="12"/>
    <m/>
    <m/>
    <m/>
    <x v="0"/>
    <s v="2026-07-31"/>
  </r>
  <r>
    <s v="45f8c7c0-a1b9-4210-a424-15ca0bd20537"/>
    <s v="Rockville Data Center"/>
    <s v=""/>
    <x v="148"/>
    <x v="0"/>
    <x v="27"/>
    <x v="27"/>
    <m/>
    <m/>
    <m/>
    <x v="0"/>
    <s v="2026-07-31"/>
  </r>
  <r>
    <s v="669bef45-b1c5-40f5-b948-fe16d7a6d43b"/>
    <s v="Washington Data Center"/>
    <s v=""/>
    <x v="148"/>
    <x v="0"/>
    <x v="35"/>
    <x v="35"/>
    <m/>
    <m/>
    <m/>
    <x v="0"/>
    <s v="2026-07-31"/>
  </r>
  <r>
    <s v="dee55a33-c091-4d08-8636-5e1f81cda5c3"/>
    <s v="Silver Spring Data Center"/>
    <s v=""/>
    <x v="148"/>
    <x v="0"/>
    <x v="27"/>
    <x v="27"/>
    <n v="214000"/>
    <n v="214000"/>
    <n v="19.560000000000006"/>
    <x v="0"/>
    <s v="2026-07-31"/>
  </r>
  <r>
    <s v="55b1018e-e1eb-4133-9f7c-fb4b5544bfea"/>
    <s v="Baltimore Data Center"/>
    <s v=""/>
    <x v="148"/>
    <x v="0"/>
    <x v="27"/>
    <x v="27"/>
    <m/>
    <m/>
    <m/>
    <x v="0"/>
    <s v="2026-07-31"/>
  </r>
  <r>
    <s v="c0edff08-8ab1-4d47-a690-477f9946fff7"/>
    <s v="Central Wyoming - Casper Data Center"/>
    <s v=""/>
    <x v="149"/>
    <x v="0"/>
    <x v="37"/>
    <x v="37"/>
    <m/>
    <m/>
    <m/>
    <x v="0"/>
    <s v="2026-07-31"/>
  </r>
  <r>
    <s v="5186627e-cee7-406e-972b-a81cb85d56bc"/>
    <s v="South Eastern Wyoming - Cheyenne Data Center"/>
    <s v=""/>
    <x v="149"/>
    <x v="0"/>
    <x v="37"/>
    <x v="37"/>
    <m/>
    <m/>
    <m/>
    <x v="0"/>
    <s v="2026-07-31"/>
  </r>
  <r>
    <s v="b3d08264-8dc2-459d-953c-80e1c46c9261"/>
    <s v="Stockton 1 Data Center"/>
    <s v=""/>
    <x v="150"/>
    <x v="0"/>
    <x v="25"/>
    <x v="25"/>
    <n v="13000"/>
    <n v="13000"/>
    <n v="3.5"/>
    <x v="0"/>
    <s v="2026-07-31"/>
  </r>
  <r>
    <s v="a9a53d31-4adf-41e8-bd98-687f9113e476"/>
    <s v="Stockton 1 Data Center - Cerebras Deployment"/>
    <s v=""/>
    <x v="150"/>
    <x v="0"/>
    <x v="25"/>
    <x v="25"/>
    <n v="13000"/>
    <n v="13000"/>
    <n v="2.5"/>
    <x v="5"/>
    <s v="2026-07-31"/>
  </r>
  <r>
    <s v="5605c390-2ade-11f0-b564-9b974056f874"/>
    <s v="Netdoor Jackson Data Center"/>
    <s v=""/>
    <x v="151"/>
    <x v="0"/>
    <x v="40"/>
    <x v="40"/>
    <n v="2968"/>
    <n v="2968"/>
    <n v="0.39760000000000029"/>
    <x v="6"/>
    <s v="2026-07-31"/>
  </r>
  <r>
    <s v="c3401bfb-d26d-4593-8b27-d483bbcebae4"/>
    <s v="1301 Fannin Houston Data Center"/>
    <s v=""/>
    <x v="152"/>
    <x v="0"/>
    <x v="16"/>
    <x v="16"/>
    <n v="784143"/>
    <n v="784143"/>
    <n v="26"/>
    <x v="0"/>
    <s v="2026-07-31"/>
  </r>
  <r>
    <s v="51bfe7b1-2377-4c6f-81dc-41779532736b"/>
    <s v="KC2 - 7801 Nieman Road Data Center"/>
    <s v=""/>
    <x v="152"/>
    <x v="0"/>
    <x v="31"/>
    <x v="31"/>
    <n v="132000"/>
    <n v="132000"/>
    <n v="6"/>
    <x v="0"/>
    <s v="2026-07-31"/>
  </r>
  <r>
    <s v="aa03612d-175d-4ca7-8e08-01b058eac8dd"/>
    <s v="KC1 - 1102 Grand Kansas City Data Center"/>
    <s v=""/>
    <x v="152"/>
    <x v="0"/>
    <x v="5"/>
    <x v="5"/>
    <n v="110000"/>
    <n v="110000"/>
    <n v="7"/>
    <x v="0"/>
    <s v="2026-07-31"/>
  </r>
  <r>
    <s v="e4ed0db7-42b8-45ca-9948-de08a93b0e4a"/>
    <s v="210 North Tucker St. Louis Data Center"/>
    <s v=""/>
    <x v="152"/>
    <x v="0"/>
    <x v="5"/>
    <x v="5"/>
    <n v="442837"/>
    <n v="442837"/>
    <n v="20"/>
    <x v="0"/>
    <s v="2026-07-31"/>
  </r>
  <r>
    <s v="8d491743-6526-497d-b04c-8bb670300a21"/>
    <s v="900 Walnut Netrality Data Center "/>
    <s v=""/>
    <x v="152"/>
    <x v="0"/>
    <x v="5"/>
    <x v="5"/>
    <m/>
    <n v="120586"/>
    <n v="20"/>
    <x v="10"/>
    <s v="2026-07-31"/>
  </r>
  <r>
    <s v="753f931c-035a-4b60-916b-fc5530c4699c"/>
    <s v="717 South Wells Chicago Data Center"/>
    <s v=""/>
    <x v="152"/>
    <x v="0"/>
    <x v="6"/>
    <x v="6"/>
    <n v="100000"/>
    <n v="100000"/>
    <n v="5"/>
    <x v="0"/>
    <s v="2026-07-31"/>
  </r>
  <r>
    <s v="74db7084-4b7d-40a3-943e-e32a5e0468ad"/>
    <s v="Indy Telcom Center"/>
    <s v=""/>
    <x v="152"/>
    <x v="0"/>
    <x v="24"/>
    <x v="24"/>
    <n v="23500"/>
    <n v="23500"/>
    <n v="1"/>
    <x v="0"/>
    <s v="2026-07-31"/>
  </r>
  <r>
    <s v="a6fd28d7-fe3b-4dfa-93f3-9def420cfd4d"/>
    <s v="401 North Broad Philadelphia Data Center"/>
    <s v="401 North Broad Philadelphia Data Center_x000a_Netrality Data Centers"/>
    <x v="152"/>
    <x v="0"/>
    <x v="13"/>
    <x v="13"/>
    <n v="1300000"/>
    <n v="1300000"/>
    <n v="40"/>
    <x v="0"/>
    <s v="2026-07-31"/>
  </r>
  <r>
    <s v="ab406cd2-3d68-4fcf-af54-9683b7416d60"/>
    <s v="NSWAS01 Washington DC Data Center"/>
    <s v=""/>
    <x v="153"/>
    <x v="0"/>
    <x v="35"/>
    <x v="35"/>
    <m/>
    <m/>
    <m/>
    <x v="0"/>
    <s v="2026-07-31"/>
  </r>
  <r>
    <s v="f16576af-47f6-481a-90fc-d39c0fa99823"/>
    <s v="Spokane Data Center"/>
    <s v=""/>
    <x v="154"/>
    <x v="0"/>
    <x v="14"/>
    <x v="14"/>
    <m/>
    <n v="50000"/>
    <n v="5.3145000000000007"/>
    <x v="0"/>
    <s v="2026-07-31"/>
  </r>
  <r>
    <s v="eceb2fab-8688-4be9-a1c3-c3fb96de0e31"/>
    <s v="Coeur d' Alene Data Center"/>
    <s v=""/>
    <x v="154"/>
    <x v="0"/>
    <x v="39"/>
    <x v="39"/>
    <m/>
    <n v="6000"/>
    <n v="1.1261000000000001"/>
    <x v="0"/>
    <s v="2026-07-31"/>
  </r>
  <r>
    <s v="1336249f-16c3-4110-92c5-dd1dba483fad"/>
    <s v="Las Vegas Data Center"/>
    <s v=""/>
    <x v="155"/>
    <x v="0"/>
    <x v="1"/>
    <x v="1"/>
    <n v="246328"/>
    <n v="246328"/>
    <n v="100"/>
    <x v="10"/>
    <s v="2026-07-31"/>
  </r>
  <r>
    <s v="48dca63d-5f08-41cd-8312-de90db8f6150"/>
    <s v="Utah Data Center Building 1"/>
    <s v=""/>
    <x v="155"/>
    <x v="0"/>
    <x v="38"/>
    <x v="38"/>
    <n v="297000"/>
    <n v="297000"/>
    <n v="31"/>
    <x v="10"/>
    <s v="2026-07-31"/>
  </r>
  <r>
    <s v="74e59a20-c554-4540-8866-c5771774e59a"/>
    <s v="Utah Data Center Building 2"/>
    <s v=""/>
    <x v="155"/>
    <x v="0"/>
    <x v="38"/>
    <x v="38"/>
    <n v="318000"/>
    <n v="318000"/>
    <n v="72"/>
    <x v="10"/>
    <s v="2026-07-31"/>
  </r>
  <r>
    <s v="544ae059-2a90-463d-8965-1a07f1071aad"/>
    <s v="Colorado Data Center"/>
    <s v=""/>
    <x v="155"/>
    <x v="0"/>
    <x v="28"/>
    <x v="28"/>
    <n v="122000"/>
    <n v="122000"/>
    <n v="40"/>
    <x v="10"/>
    <s v="2026-07-31"/>
  </r>
  <r>
    <s v="566b7e5b-5427-4fe1-9770-2b8323ed76b1"/>
    <s v="NSA Texas Cryptology Center"/>
    <s v=""/>
    <x v="156"/>
    <x v="0"/>
    <x v="16"/>
    <x v="16"/>
    <n v="291000"/>
    <n v="291000"/>
    <n v="24.596999999999998"/>
    <x v="14"/>
    <s v="2026-07-31"/>
  </r>
  <r>
    <s v="3a2b1384-a0f8-46d2-8da2-d2779009bf57"/>
    <s v="Denver Data Center"/>
    <s v=""/>
    <x v="157"/>
    <x v="0"/>
    <x v="28"/>
    <x v="28"/>
    <m/>
    <m/>
    <m/>
    <x v="0"/>
    <s v="2026-07-31"/>
  </r>
  <r>
    <s v="0ba7d8a0-b36a-11f0-aa01-958b69f6aae6"/>
    <s v="NYI Seattle SEA1"/>
    <s v=""/>
    <x v="158"/>
    <x v="0"/>
    <x v="14"/>
    <x v="14"/>
    <n v="25000"/>
    <n v="25000"/>
    <n v="4"/>
    <x v="19"/>
    <s v="2026-07-31"/>
  </r>
  <r>
    <s v="39f00823-1db5-4964-a00b-cedced60353c"/>
    <s v="Chicago Oak Brook Data Center"/>
    <s v=""/>
    <x v="158"/>
    <x v="0"/>
    <x v="6"/>
    <x v="6"/>
    <m/>
    <n v="18000"/>
    <n v="1.6238000000000001"/>
    <x v="0"/>
    <s v="2026-07-31"/>
  </r>
  <r>
    <s v="02432aa6-4c0f-4220-9e81-d250b719828a"/>
    <s v="New York Broad Street Connect Data Center"/>
    <s v=""/>
    <x v="158"/>
    <x v="0"/>
    <x v="11"/>
    <x v="11"/>
    <m/>
    <m/>
    <m/>
    <x v="0"/>
    <s v="2026-07-31"/>
  </r>
  <r>
    <s v="5e50dd25-1f46-49c3-9b66-c432c696bbbd"/>
    <s v="NY2 New York Data Center"/>
    <s v=""/>
    <x v="158"/>
    <x v="0"/>
    <x v="11"/>
    <x v="11"/>
    <m/>
    <n v="41000"/>
    <n v="1.7531000000000005"/>
    <x v="0"/>
    <s v="2026-07-31"/>
  </r>
  <r>
    <s v="d503c1d1-0f0a-4701-97c6-9afac83ea976"/>
    <s v="Ontario CA Data Center"/>
    <s v=""/>
    <x v="159"/>
    <x v="0"/>
    <x v="25"/>
    <x v="25"/>
    <n v="12500"/>
    <n v="12500"/>
    <n v="1.0647499999999999"/>
    <x v="0"/>
    <s v="2026-07-31"/>
  </r>
  <r>
    <s v="2a3cce8d-54c9-46a4-b00d-0c1a73bfbf54"/>
    <s v="20845 Sockeye Pl Data Center"/>
    <s v=""/>
    <x v="160"/>
    <x v="0"/>
    <x v="0"/>
    <x v="0"/>
    <n v="30000"/>
    <n v="30000"/>
    <n v="0.75"/>
    <x v="0"/>
    <s v="2026-07-31"/>
  </r>
  <r>
    <s v="5f68fdcc-dfb6-41d3-bdb5-0089779e1f4e"/>
    <s v="1655 W Sunrise Blvd Data Center"/>
    <s v=""/>
    <x v="160"/>
    <x v="0"/>
    <x v="3"/>
    <x v="3"/>
    <n v="14000"/>
    <n v="14000"/>
    <n v="1"/>
    <x v="0"/>
    <s v="2026-07-31"/>
  </r>
  <r>
    <s v="0c90176f-e79d-4f1d-82ac-00c39721d628"/>
    <s v="390 N Alices Rd Data Center"/>
    <s v=""/>
    <x v="160"/>
    <x v="0"/>
    <x v="4"/>
    <x v="4"/>
    <n v="20000"/>
    <n v="20000"/>
    <n v="2"/>
    <x v="0"/>
    <s v="2026-07-31"/>
  </r>
  <r>
    <s v="abfc2854-002b-472c-85c8-cee7d001d5e1"/>
    <s v="10290 W 70th St Data Center"/>
    <s v=""/>
    <x v="160"/>
    <x v="0"/>
    <x v="23"/>
    <x v="23"/>
    <n v="50000"/>
    <n v="50000"/>
    <n v="3"/>
    <x v="0"/>
    <s v="2026-07-31"/>
  </r>
  <r>
    <s v="95cb3dbb-5be3-4210-9e92-a623d91da3e6"/>
    <s v="5515 Nobel Dr Data Center"/>
    <s v=""/>
    <x v="160"/>
    <x v="0"/>
    <x v="33"/>
    <x v="33"/>
    <n v="60000"/>
    <n v="60000"/>
    <n v="6"/>
    <x v="0"/>
    <s v="2026-07-31"/>
  </r>
  <r>
    <s v="a2337e34-5eb5-45b3-956c-056883ca16f5"/>
    <s v="OpenColo Data Center"/>
    <s v=""/>
    <x v="161"/>
    <x v="0"/>
    <x v="25"/>
    <x v="25"/>
    <n v="71000"/>
    <n v="71000"/>
    <n v="9"/>
    <x v="14"/>
    <s v="2026-07-31"/>
  </r>
  <r>
    <s v="eadaff1d-8036-4de6-a6af-f3c9165ddf7c"/>
    <s v="US West us-sanjose-1"/>
    <s v=""/>
    <x v="162"/>
    <x v="0"/>
    <x v="25"/>
    <x v="25"/>
    <m/>
    <m/>
    <m/>
    <x v="0"/>
    <s v="2026-07-31"/>
  </r>
  <r>
    <s v="e87a691a-d2e5-4169-b7e0-12b3b1b2e2a4"/>
    <s v="US DoD West us-gov-phoenix-1"/>
    <s v=""/>
    <x v="162"/>
    <x v="0"/>
    <x v="3"/>
    <x v="3"/>
    <m/>
    <m/>
    <m/>
    <x v="0"/>
    <s v="2026-07-31"/>
  </r>
  <r>
    <s v="9518b96a-01a9-456e-8131-b0ea3a3bc836"/>
    <s v="US Gov West us-luke-1"/>
    <s v=""/>
    <x v="162"/>
    <x v="0"/>
    <x v="3"/>
    <x v="3"/>
    <m/>
    <m/>
    <m/>
    <x v="0"/>
    <s v="2026-07-31"/>
  </r>
  <r>
    <s v="41018d89-4c06-4b1b-b356-8e24872413d9"/>
    <s v="US West us-phoenix-1"/>
    <s v=""/>
    <x v="162"/>
    <x v="0"/>
    <x v="3"/>
    <x v="3"/>
    <m/>
    <m/>
    <m/>
    <x v="0"/>
    <s v="2026-07-31"/>
  </r>
  <r>
    <s v="066ff8c9-2372-443b-96d9-605d889f03e3"/>
    <s v="Oracle West Jordan"/>
    <s v=""/>
    <x v="162"/>
    <x v="0"/>
    <x v="38"/>
    <x v="38"/>
    <n v="229000"/>
    <n v="229000"/>
    <n v="17.353999999999999"/>
    <x v="14"/>
    <s v="2026-07-31"/>
  </r>
  <r>
    <s v="91749eb6-5531-4caa-8ba0-e4798e32f2af"/>
    <s v="US DoD North us-gov-chicago-1"/>
    <s v=""/>
    <x v="162"/>
    <x v="0"/>
    <x v="6"/>
    <x v="6"/>
    <m/>
    <m/>
    <m/>
    <x v="0"/>
    <s v="2026-07-31"/>
  </r>
  <r>
    <s v="7929b16e-2f4e-4d94-b074-1d0058bc9b29"/>
    <s v="US East us-ashburn-1"/>
    <s v=""/>
    <x v="162"/>
    <x v="0"/>
    <x v="12"/>
    <x v="12"/>
    <m/>
    <m/>
    <m/>
    <x v="0"/>
    <s v="2026-07-31"/>
  </r>
  <r>
    <s v="bce460df-8b76-4826-ac3f-7430a95de6ec"/>
    <s v="US DoD East us-gov-ashburn-1"/>
    <s v=""/>
    <x v="162"/>
    <x v="0"/>
    <x v="12"/>
    <x v="12"/>
    <m/>
    <m/>
    <m/>
    <x v="0"/>
    <s v="2026-07-31"/>
  </r>
  <r>
    <s v="e4939412-b0e9-4782-bdba-a22780b38ac2"/>
    <s v="US Gov East us-langley-1"/>
    <s v=""/>
    <x v="162"/>
    <x v="0"/>
    <x v="12"/>
    <x v="12"/>
    <m/>
    <m/>
    <m/>
    <x v="0"/>
    <s v="2026-07-31"/>
  </r>
  <r>
    <s v="f2bd16cf-dae0-4112-a060-3c1dd3212299"/>
    <s v="Indianapolis Data Center"/>
    <s v=""/>
    <x v="163"/>
    <x v="0"/>
    <x v="24"/>
    <x v="24"/>
    <n v="22055"/>
    <n v="44000"/>
    <n v="3"/>
    <x v="0"/>
    <s v="2026-07-31"/>
  </r>
  <r>
    <s v="cf232ecd-9de2-4d1d-8576-7e9ab58855f6"/>
    <s v="Mid Michigan Data Center"/>
    <s v=""/>
    <x v="163"/>
    <x v="0"/>
    <x v="26"/>
    <x v="26"/>
    <n v="32215"/>
    <n v="32500"/>
    <n v="2.2996999999999987"/>
    <x v="0"/>
    <s v="2026-07-31"/>
  </r>
  <r>
    <s v="da919711-ed1c-4711-baca-7598f391615e"/>
    <s v="Ann Arbor 2 Data Center"/>
    <s v=""/>
    <x v="163"/>
    <x v="0"/>
    <x v="26"/>
    <x v="26"/>
    <n v="19500"/>
    <n v="19500"/>
    <n v="1.3080999999999994"/>
    <x v="0"/>
    <s v="2026-07-31"/>
  </r>
  <r>
    <s v="e83f3a7f-4a83-4f97-ad7a-0236cec60f25"/>
    <s v="Ann Arbor Data Center"/>
    <s v=""/>
    <x v="163"/>
    <x v="0"/>
    <x v="26"/>
    <x v="26"/>
    <n v="22583"/>
    <n v="10500"/>
    <n v="1.0457499999999993"/>
    <x v="0"/>
    <s v="2026-07-31"/>
  </r>
  <r>
    <s v="f41ac714-7719-4c23-bd20-5c018929bf1c"/>
    <s v="Metro Detroit Data Center"/>
    <s v=""/>
    <x v="163"/>
    <x v="0"/>
    <x v="26"/>
    <x v="26"/>
    <n v="30055"/>
    <n v="34500"/>
    <n v="1"/>
    <x v="0"/>
    <s v="2026-07-31"/>
  </r>
  <r>
    <s v="9c49a6a0-19b2-4d2c-956f-b8925b73eab6"/>
    <s v="HIL1 Data Center"/>
    <s v=""/>
    <x v="164"/>
    <x v="0"/>
    <x v="0"/>
    <x v="0"/>
    <n v="72000"/>
    <n v="72000"/>
    <n v="7.3815"/>
    <x v="0"/>
    <s v="2026-07-31"/>
  </r>
  <r>
    <s v="cf124f36-e68c-4eb3-bbd6-25973eb17eb9"/>
    <s v="VIN1 Data Center 1"/>
    <s v=""/>
    <x v="164"/>
    <x v="0"/>
    <x v="12"/>
    <x v="12"/>
    <n v="80000"/>
    <n v="80000"/>
    <n v="12"/>
    <x v="0"/>
    <s v="2026-07-31"/>
  </r>
  <r>
    <s v="776048b4-8a1a-4e07-b758-9583c33151e3"/>
    <s v="Phoenix Data Center"/>
    <s v=""/>
    <x v="165"/>
    <x v="0"/>
    <x v="3"/>
    <x v="3"/>
    <m/>
    <m/>
    <n v="20"/>
    <x v="0"/>
    <s v="2026-07-31"/>
  </r>
  <r>
    <s v="8dbb79aa-8eba-44c2-8234-008ae12d385f"/>
    <s v="Prime Bay Area - 26415 Corporate Ave"/>
    <s v=""/>
    <x v="166"/>
    <x v="0"/>
    <x v="25"/>
    <x v="25"/>
    <n v="73800"/>
    <n v="145850"/>
    <n v="20"/>
    <x v="0"/>
    <s v="2026-07-31"/>
  </r>
  <r>
    <s v="a2313667-fbc0-443c-86d0-14ca94f57a08"/>
    <s v="Prime Santa Clara - 1111 Comstock"/>
    <s v=""/>
    <x v="166"/>
    <x v="0"/>
    <x v="25"/>
    <x v="25"/>
    <n v="121000"/>
    <n v="121000"/>
    <n v="9"/>
    <x v="0"/>
    <s v="2026-07-31"/>
  </r>
  <r>
    <s v="097d7641-eed0-4c8d-8dfe-1d66a541108a"/>
    <s v="Prime San Jose - 6580 Via Del Oro"/>
    <s v=""/>
    <x v="166"/>
    <x v="0"/>
    <x v="25"/>
    <x v="25"/>
    <n v="80000"/>
    <n v="80000"/>
    <n v="10"/>
    <x v="0"/>
    <s v="2026-07-31"/>
  </r>
  <r>
    <s v="bda89436-857e-4401-85e2-ff826b415760"/>
    <s v="Prime Data Centers - SMF01 - 01"/>
    <s v=""/>
    <x v="166"/>
    <x v="0"/>
    <x v="25"/>
    <x v="25"/>
    <n v="67850"/>
    <n v="65000"/>
    <n v="8"/>
    <x v="0"/>
    <s v="2026-07-31"/>
  </r>
  <r>
    <s v="57d982fb-e87f-402a-99fb-128981d28372"/>
    <s v="LAX01-01 Prime Los Angeles - 4701 S. Santa Fe"/>
    <s v=""/>
    <x v="166"/>
    <x v="0"/>
    <x v="25"/>
    <x v="25"/>
    <n v="242495"/>
    <n v="242945"/>
    <n v="33"/>
    <x v="0"/>
    <s v="2026-07-31"/>
  </r>
  <r>
    <s v="c810c49f-5f6a-443c-9075-aca10cb0bc07"/>
    <s v="Prime Dallas - 1517 Round Table"/>
    <s v=""/>
    <x v="166"/>
    <x v="0"/>
    <x v="16"/>
    <x v="16"/>
    <n v="96477"/>
    <n v="96477"/>
    <n v="12"/>
    <x v="0"/>
    <s v="2026-07-31"/>
  </r>
  <r>
    <s v="69f3165a-89a8-40cd-a3ed-c31bda3e999f"/>
    <s v="Prime Dallas - 1515 Round Table"/>
    <s v=""/>
    <x v="166"/>
    <x v="0"/>
    <x v="16"/>
    <x v="16"/>
    <n v="85900"/>
    <n v="106866"/>
    <n v="7"/>
    <x v="0"/>
    <s v="2026-07-31"/>
  </r>
  <r>
    <s v="c31442c6-bab1-4435-be32-fe00ceef8187"/>
    <s v="Prime Chicago - ORD01-01"/>
    <s v=""/>
    <x v="166"/>
    <x v="0"/>
    <x v="6"/>
    <x v="6"/>
    <n v="258074"/>
    <n v="258074"/>
    <n v="37"/>
    <x v="14"/>
    <s v="2026-07-31"/>
  </r>
  <r>
    <s v="c1c0f420-787b-4993-a235-f1d1741076b1"/>
    <s v="Providence 3"/>
    <s v=""/>
    <x v="167"/>
    <x v="0"/>
    <x v="48"/>
    <x v="48"/>
    <n v="5000"/>
    <n v="15000"/>
    <n v="1"/>
    <x v="0"/>
    <s v="2026-07-31"/>
  </r>
  <r>
    <s v="e3d1d9d6-081f-4830-ae85-639a8ee6420c"/>
    <s v="Providence 2"/>
    <s v=""/>
    <x v="167"/>
    <x v="0"/>
    <x v="48"/>
    <x v="48"/>
    <n v="4500"/>
    <n v="15000"/>
    <n v="1"/>
    <x v="0"/>
    <s v="2026-07-31"/>
  </r>
  <r>
    <s v="eb5ab5fc-1972-4ce1-8ffe-df09072bb90d"/>
    <s v="Providence 1"/>
    <s v=""/>
    <x v="167"/>
    <x v="0"/>
    <x v="48"/>
    <x v="48"/>
    <n v="4000"/>
    <n v="2500"/>
    <n v="0.25"/>
    <x v="0"/>
    <s v="2026-07-31"/>
  </r>
  <r>
    <s v="24e4ef37-d913-4541-9fa7-0fef156b4ddd"/>
    <s v="Boston North"/>
    <s v=""/>
    <x v="167"/>
    <x v="0"/>
    <x v="18"/>
    <x v="18"/>
    <n v="8000"/>
    <n v="8000"/>
    <n v="1.0284"/>
    <x v="0"/>
    <s v="2026-07-31"/>
  </r>
  <r>
    <s v="d731d7b9-df28-49ad-83a5-5ee0fa7da893"/>
    <s v="2020 Live Oak St Data Center"/>
    <s v=""/>
    <x v="168"/>
    <x v="0"/>
    <x v="16"/>
    <x v="16"/>
    <n v="137700"/>
    <n v="137700"/>
    <n v="2"/>
    <x v="0"/>
    <s v="2026-07-31"/>
  </r>
  <r>
    <s v="2f5ea49b-9d3b-4cf0-a6ff-7d9b98bfc69d"/>
    <s v="Hillsboro 3 Data Center Building 5"/>
    <s v=""/>
    <x v="169"/>
    <x v="0"/>
    <x v="0"/>
    <x v="0"/>
    <n v="169850"/>
    <n v="169850"/>
    <n v="19.367000000000001"/>
    <x v="10"/>
    <s v="2026-07-31"/>
  </r>
  <r>
    <s v="882fd436-1872-445f-a8ef-ce898bd12c61"/>
    <s v="Hillsboro 3 Data Center Building 4"/>
    <s v=""/>
    <x v="169"/>
    <x v="0"/>
    <x v="0"/>
    <x v="0"/>
    <n v="169850"/>
    <n v="169850"/>
    <n v="19.647000000000002"/>
    <x v="10"/>
    <s v="2026-07-31"/>
  </r>
  <r>
    <s v="da96b344-c8a1-48f7-948b-cadecc8f1e90"/>
    <s v="Hillsboro 3 Data Center Building 3"/>
    <s v=""/>
    <x v="169"/>
    <x v="0"/>
    <x v="0"/>
    <x v="0"/>
    <n v="169850"/>
    <n v="169850"/>
    <n v="19.647000000000002"/>
    <x v="10"/>
    <s v="2026-07-31"/>
  </r>
  <r>
    <s v="f90d592c-5ed3-4883-aa26-19ba7c6f4a2d"/>
    <s v="Hillsboro 2 Data Center Building 2"/>
    <s v=""/>
    <x v="169"/>
    <x v="0"/>
    <x v="0"/>
    <x v="0"/>
    <n v="170400"/>
    <n v="170400"/>
    <n v="19.647000000000002"/>
    <x v="10"/>
    <s v="2026-07-31"/>
  </r>
  <r>
    <s v="d120d340-f7e4-4353-a25c-d5847b0a5a08"/>
    <s v="Hillsboro 1 Data Center Building 1"/>
    <s v=""/>
    <x v="169"/>
    <x v="0"/>
    <x v="0"/>
    <x v="0"/>
    <n v="158000"/>
    <n v="158000"/>
    <n v="24"/>
    <x v="0"/>
    <s v="2026-07-31"/>
  </r>
  <r>
    <s v="8dad2f85-ef36-43bb-acbe-e1a207b43e9c"/>
    <s v="Santa Clara Data Center"/>
    <s v=""/>
    <x v="169"/>
    <x v="0"/>
    <x v="25"/>
    <x v="25"/>
    <n v="135322"/>
    <n v="135322"/>
    <n v="7"/>
    <x v="0"/>
    <s v="2026-07-31"/>
  </r>
  <r>
    <s v="6a733434-2523-45ed-9ea2-c0c63859e5c0"/>
    <s v="Sacramento Data Center"/>
    <s v=""/>
    <x v="169"/>
    <x v="0"/>
    <x v="25"/>
    <x v="25"/>
    <n v="92644"/>
    <n v="92644"/>
    <n v="4"/>
    <x v="0"/>
    <s v="2026-07-31"/>
  </r>
  <r>
    <s v="e266b754-2889-4b80-a5e6-0fabd5437cbe"/>
    <s v="Glendale Arizona Data Center Building 1"/>
    <s v=""/>
    <x v="169"/>
    <x v="0"/>
    <x v="3"/>
    <x v="3"/>
    <n v="180000"/>
    <n v="180000"/>
    <n v="45"/>
    <x v="10"/>
    <s v="2026-07-31"/>
  </r>
  <r>
    <s v="f3c05d7e-2e95-4447-b453-aa227130327e"/>
    <s v="Glendale Arizona Data Center Building 2"/>
    <s v=""/>
    <x v="169"/>
    <x v="0"/>
    <x v="3"/>
    <x v="3"/>
    <n v="180000"/>
    <n v="180000"/>
    <n v="45"/>
    <x v="10"/>
    <s v="2026-07-31"/>
  </r>
  <r>
    <s v="b81377ae-f277-4c2c-852e-0f5e6f72a942"/>
    <s v="Phoenix-Van Buren Data Center"/>
    <s v=""/>
    <x v="169"/>
    <x v="0"/>
    <x v="3"/>
    <x v="3"/>
    <n v="288000"/>
    <n v="288000"/>
    <n v="32"/>
    <x v="0"/>
    <s v="2026-07-31"/>
  </r>
  <r>
    <s v="a5306a4c-dfb2-4baf-967b-d67fb2cc9e18"/>
    <s v="Phoenix Data Center Building 2"/>
    <s v=""/>
    <x v="169"/>
    <x v="0"/>
    <x v="3"/>
    <x v="3"/>
    <n v="143000"/>
    <n v="143000"/>
    <n v="55.25"/>
    <x v="0"/>
    <s v="2026-07-31"/>
  </r>
  <r>
    <s v="0ea6a5f4-59cd-4e1c-b245-b786de5f861e"/>
    <s v="Phoenix Data Center Building 3"/>
    <s v=""/>
    <x v="169"/>
    <x v="0"/>
    <x v="3"/>
    <x v="3"/>
    <n v="143000"/>
    <n v="143000"/>
    <n v="70.12"/>
    <x v="0"/>
    <s v="2026-07-31"/>
  </r>
  <r>
    <s v="816563b0-eb41-41b3-85f1-d9e181b6d26f"/>
    <s v="Phoenix Data Center Building 4"/>
    <s v=""/>
    <x v="169"/>
    <x v="0"/>
    <x v="3"/>
    <x v="3"/>
    <n v="143000"/>
    <n v="143000"/>
    <n v="56"/>
    <x v="0"/>
    <s v="2026-07-31"/>
  </r>
  <r>
    <s v="395ec717-8e8e-49f1-bd0c-236d2a10a462"/>
    <s v="Phoenix Data Center Building 5"/>
    <s v=""/>
    <x v="169"/>
    <x v="0"/>
    <x v="3"/>
    <x v="3"/>
    <n v="166400"/>
    <n v="166400"/>
    <n v="63.75"/>
    <x v="0"/>
    <s v="2026-07-31"/>
  </r>
  <r>
    <s v="17a5f60d-6e9e-40bd-a6cd-32d4ecf3b1a0"/>
    <s v="Phoenix Data Center Building 1"/>
    <s v=""/>
    <x v="169"/>
    <x v="0"/>
    <x v="3"/>
    <x v="3"/>
    <n v="156000"/>
    <n v="156000"/>
    <n v="68"/>
    <x v="0"/>
    <s v="2026-07-31"/>
  </r>
  <r>
    <s v="ab222abd-1c9c-43e1-a793-efbcbcd5cfc4"/>
    <s v="Denver Data Center Building 1"/>
    <s v=""/>
    <x v="169"/>
    <x v="0"/>
    <x v="28"/>
    <x v="28"/>
    <n v="175000"/>
    <n v="175000"/>
    <n v="24"/>
    <x v="10"/>
    <s v="2026-07-31"/>
  </r>
  <r>
    <s v="f742f8ca-e38c-4998-8940-605c210092ac"/>
    <s v="San Antonio Data Center"/>
    <s v=""/>
    <x v="169"/>
    <x v="0"/>
    <x v="16"/>
    <x v="16"/>
    <n v="170000"/>
    <n v="113000"/>
    <n v="90"/>
    <x v="0"/>
    <s v="2026-07-31"/>
  </r>
  <r>
    <s v="db320d9f-4fc5-4ce7-8a36-afc47c836706"/>
    <s v="Fort Worth - Dallas Data Center Building 1"/>
    <s v=""/>
    <x v="169"/>
    <x v="0"/>
    <x v="16"/>
    <x v="16"/>
    <n v="260000"/>
    <n v="300000"/>
    <n v="50"/>
    <x v="0"/>
    <s v="2026-07-31"/>
  </r>
  <r>
    <s v="0504c94d-f430-48f0-9854-88064a3d985c"/>
    <s v="Fort Worth - Dallas Data Center Building 2"/>
    <s v=""/>
    <x v="169"/>
    <x v="0"/>
    <x v="16"/>
    <x v="16"/>
    <n v="471875"/>
    <n v="471875"/>
    <n v="42"/>
    <x v="0"/>
    <s v="2026-07-31"/>
  </r>
  <r>
    <s v="31685049-c0db-4541-9801-5e2827c2cd32"/>
    <s v="Irving - Dallas DC1 &amp; DC2 Data Center"/>
    <s v=""/>
    <x v="169"/>
    <x v="0"/>
    <x v="16"/>
    <x v="16"/>
    <n v="550000"/>
    <n v="700000"/>
    <n v="75"/>
    <x v="0"/>
    <s v="2026-07-31"/>
  </r>
  <r>
    <s v="4859e267-efdd-4f75-8aa0-ae2ddbcc1791"/>
    <s v="Irving - Dallas DC3"/>
    <s v=""/>
    <x v="169"/>
    <x v="0"/>
    <x v="16"/>
    <x v="16"/>
    <n v="150800"/>
    <n v="415900"/>
    <n v="43"/>
    <x v="0"/>
    <s v="2026-07-31"/>
  </r>
  <r>
    <s v="e9fdcaeb-4ce0-4c7b-91e0-4af98823a1d5"/>
    <s v="Irving - Dallas DC4"/>
    <s v=""/>
    <x v="169"/>
    <x v="0"/>
    <x v="16"/>
    <x v="16"/>
    <n v="215755"/>
    <n v="215755"/>
    <n v="21.550999999999998"/>
    <x v="10"/>
    <s v="2026-07-31"/>
  </r>
  <r>
    <s v="379c9882-054f-427e-a8e4-a2cbed11be34"/>
    <s v="Irving - Dallas DC6"/>
    <s v=""/>
    <x v="169"/>
    <x v="0"/>
    <x v="16"/>
    <x v="16"/>
    <n v="215755"/>
    <n v="215755"/>
    <n v="21.550999999999998"/>
    <x v="10"/>
    <s v="2026-07-31"/>
  </r>
  <r>
    <s v="68a0f179-c0d0-4bf4-959d-09b9118f4550"/>
    <s v="Irving - Dallas DC5"/>
    <s v=""/>
    <x v="169"/>
    <x v="0"/>
    <x v="16"/>
    <x v="16"/>
    <n v="118000"/>
    <n v="118000"/>
    <n v="10.688499999999999"/>
    <x v="10"/>
    <s v="2026-07-31"/>
  </r>
  <r>
    <s v="12b3e21c-cdb8-4d13-b531-16767cf5007f"/>
    <s v="Overland Park - Kansas City Data Center"/>
    <s v=""/>
    <x v="169"/>
    <x v="0"/>
    <x v="31"/>
    <x v="31"/>
    <n v="33000"/>
    <n v="33000"/>
    <n v="0.18"/>
    <x v="0"/>
    <s v="2026-07-31"/>
  </r>
  <r>
    <s v="fa17aaae-cff8-4b0e-85ba-3b1c43869fbb"/>
    <s v="Chicago Data Center 1"/>
    <s v=""/>
    <x v="169"/>
    <x v="0"/>
    <x v="6"/>
    <x v="6"/>
    <n v="467000"/>
    <n v="467000"/>
    <n v="125"/>
    <x v="0"/>
    <s v="2026-07-31"/>
  </r>
  <r>
    <s v="d62d3f37-7f49-4731-88af-c251f67c1b63"/>
    <s v="Atlanta 2 (Fayetteville) Data Center Building 3"/>
    <s v=""/>
    <x v="169"/>
    <x v="0"/>
    <x v="8"/>
    <x v="8"/>
    <n v="400000"/>
    <n v="400000"/>
    <n v="102"/>
    <x v="10"/>
    <s v="2026-07-31"/>
  </r>
  <r>
    <s v="43b3a332-a270-4fb0-b905-0a8fa69100ce"/>
    <s v="Atlanta 2 (Fayetteville) Data Center Building 2"/>
    <s v=""/>
    <x v="169"/>
    <x v="0"/>
    <x v="8"/>
    <x v="8"/>
    <n v="400000"/>
    <n v="400000"/>
    <n v="198"/>
    <x v="10"/>
    <s v="2026-07-31"/>
  </r>
  <r>
    <s v="ad317976-6fd8-48e3-b208-245561d56816"/>
    <s v="Atlanta 2 (Fayetteville) Data Center Building 1"/>
    <s v=""/>
    <x v="169"/>
    <x v="0"/>
    <x v="8"/>
    <x v="8"/>
    <n v="400000"/>
    <n v="400000"/>
    <n v="102"/>
    <x v="10"/>
    <s v="2026-07-31"/>
  </r>
  <r>
    <s v="abc656f7-67c5-4d60-b75b-84b0de6561a0"/>
    <s v="Atlanta 1 DC4 Data Center"/>
    <s v=""/>
    <x v="169"/>
    <x v="0"/>
    <x v="8"/>
    <x v="8"/>
    <n v="92500"/>
    <n v="92500"/>
    <n v="68"/>
    <x v="0"/>
    <s v="2026-07-31"/>
  </r>
  <r>
    <s v="eccb4044-69ea-4107-b637-93f7aaa32666"/>
    <s v="AI Data Center (Atlanta) 1 DC1"/>
    <s v=""/>
    <x v="169"/>
    <x v="0"/>
    <x v="8"/>
    <x v="8"/>
    <n v="990000"/>
    <n v="990000"/>
    <n v="70"/>
    <x v="0"/>
    <s v="2026-07-31"/>
  </r>
  <r>
    <s v="694c04ae-a58a-4ce2-ab02-28f41da274a8"/>
    <s v="Atlanta 1 DC3 Data Center"/>
    <s v=""/>
    <x v="169"/>
    <x v="0"/>
    <x v="8"/>
    <x v="8"/>
    <n v="99300"/>
    <n v="99300"/>
    <n v="68"/>
    <x v="0"/>
    <s v="2026-07-31"/>
  </r>
  <r>
    <s v="4c8d3e1e-8ad6-40d8-a594-374fa33e553f"/>
    <s v="Atlanta 1 DC2 Data Center"/>
    <s v=""/>
    <x v="169"/>
    <x v="0"/>
    <x v="8"/>
    <x v="8"/>
    <n v="495000"/>
    <n v="495000"/>
    <n v="72"/>
    <x v="0"/>
    <s v="2026-07-31"/>
  </r>
  <r>
    <s v="1252c736-d781-49c3-bc01-c91da0cc4c28"/>
    <s v="Suwanee I Data Center"/>
    <s v=""/>
    <x v="169"/>
    <x v="0"/>
    <x v="8"/>
    <x v="8"/>
    <n v="385000"/>
    <n v="385000"/>
    <n v="26"/>
    <x v="0"/>
    <s v="2026-07-31"/>
  </r>
  <r>
    <s v="cb938ff6-577a-451c-be54-503748e3a312"/>
    <s v="Suwanee 2 Data Center"/>
    <s v=""/>
    <x v="169"/>
    <x v="0"/>
    <x v="8"/>
    <x v="8"/>
    <n v="376900"/>
    <n v="376900"/>
    <n v="30"/>
    <x v="0"/>
    <s v="2026-07-31"/>
  </r>
  <r>
    <s v="2faad38f-f24f-4d67-abd9-0371bfc5e334"/>
    <s v="New Albany 1 Data Center A"/>
    <s v=""/>
    <x v="169"/>
    <x v="0"/>
    <x v="7"/>
    <x v="7"/>
    <n v="225844"/>
    <n v="442300"/>
    <n v="72"/>
    <x v="0"/>
    <s v="2026-07-31"/>
  </r>
  <r>
    <s v="cb496802-8300-4250-905f-3981d03658fb"/>
    <s v="New Albany 2 Data Center B"/>
    <s v=""/>
    <x v="169"/>
    <x v="0"/>
    <x v="7"/>
    <x v="7"/>
    <n v="306375"/>
    <n v="306375"/>
    <n v="39"/>
    <x v="0"/>
    <s v="2026-07-31"/>
  </r>
  <r>
    <s v="a0a5c5de-421d-44f7-a659-0e3ddadc3ce0"/>
    <s v="New Albany 2 Data Center A"/>
    <s v=""/>
    <x v="169"/>
    <x v="0"/>
    <x v="7"/>
    <x v="7"/>
    <n v="306375"/>
    <n v="306375"/>
    <n v="44"/>
    <x v="0"/>
    <s v="2026-07-31"/>
  </r>
  <r>
    <s v="51b2b1c3-5345-4b0c-86c0-7541a219e7e0"/>
    <s v="Miami Data Center"/>
    <s v=""/>
    <x v="169"/>
    <x v="0"/>
    <x v="9"/>
    <x v="9"/>
    <n v="38000"/>
    <n v="38000"/>
    <n v="2"/>
    <x v="0"/>
    <s v="2026-07-31"/>
  </r>
  <r>
    <s v="1241fe75-5103-4594-ab01-04dda24fb708"/>
    <s v="Manassas 3 Data Center"/>
    <s v=""/>
    <x v="169"/>
    <x v="0"/>
    <x v="12"/>
    <x v="12"/>
    <n v="155500"/>
    <n v="154000"/>
    <n v="42"/>
    <x v="10"/>
    <s v="2026-07-31"/>
  </r>
  <r>
    <s v="b49adce2-471a-49fb-88ac-65970a0a5408"/>
    <s v="Manassas 1 Data Center"/>
    <s v=""/>
    <x v="169"/>
    <x v="0"/>
    <x v="12"/>
    <x v="12"/>
    <n v="123200"/>
    <n v="123200"/>
    <n v="9.8225999999999996"/>
    <x v="0"/>
    <s v="2026-07-31"/>
  </r>
  <r>
    <s v="f5ff0d29-8d68-4f08-8f95-baa52ef43348"/>
    <s v="Manassas 2 Data Center"/>
    <s v=""/>
    <x v="169"/>
    <x v="0"/>
    <x v="12"/>
    <x v="12"/>
    <n v="135000"/>
    <n v="135000"/>
    <n v="9.6974999999999945"/>
    <x v="10"/>
    <s v="2026-07-31"/>
  </r>
  <r>
    <s v="2687baea-0742-4508-9292-333433333475"/>
    <s v="Ashburn - Shellhorn ASH3 Data Center Building 1"/>
    <s v=""/>
    <x v="169"/>
    <x v="0"/>
    <x v="12"/>
    <x v="12"/>
    <n v="300000"/>
    <n v="195000"/>
    <n v="42"/>
    <x v="0"/>
    <s v="2026-07-31"/>
  </r>
  <r>
    <s v="23c2a544-0d31-40c5-8862-7cbbea181c7c"/>
    <s v="Ashburn - Shellhorn ASH3 Data Center Building 2"/>
    <s v=""/>
    <x v="169"/>
    <x v="0"/>
    <x v="12"/>
    <x v="12"/>
    <n v="300000"/>
    <n v="195000"/>
    <n v="42"/>
    <x v="0"/>
    <s v="2026-07-31"/>
  </r>
  <r>
    <s v="1492aa9d-4dec-4590-bc75-965a4e3c81b4"/>
    <s v="Ashburn - Lockridge Data Center DC2"/>
    <s v=""/>
    <x v="169"/>
    <x v="0"/>
    <x v="12"/>
    <x v="12"/>
    <n v="136500"/>
    <n v="136500"/>
    <n v="40"/>
    <x v="0"/>
    <s v="2026-07-31"/>
  </r>
  <r>
    <s v="9e8b4791-7fc8-469f-ad2a-616a091f0313"/>
    <s v="Ashburn - Lockridge Data Center DC1"/>
    <s v=""/>
    <x v="169"/>
    <x v="0"/>
    <x v="12"/>
    <x v="12"/>
    <n v="153000"/>
    <n v="153000"/>
    <n v="40"/>
    <x v="0"/>
    <s v="2026-07-31"/>
  </r>
  <r>
    <s v="0accddea-d159-4244-8f3f-789db1c231de"/>
    <s v="Ashburn - Broderick Data Center"/>
    <s v=""/>
    <x v="169"/>
    <x v="0"/>
    <x v="12"/>
    <x v="12"/>
    <n v="135200"/>
    <n v="427320"/>
    <n v="36"/>
    <x v="0"/>
    <s v="2026-07-31"/>
  </r>
  <r>
    <s v="425fe77a-cef0-4636-90d8-cfcaf3a1c66e"/>
    <s v="Ashburn - Moran Data Center"/>
    <s v=""/>
    <x v="169"/>
    <x v="0"/>
    <x v="12"/>
    <x v="12"/>
    <n v="32100"/>
    <n v="87000"/>
    <n v="4"/>
    <x v="10"/>
    <s v="2026-07-31"/>
  </r>
  <r>
    <s v="7447a06c-56de-42cc-8fcc-db0d18f5287e"/>
    <s v="RIC3 DC1"/>
    <s v=""/>
    <x v="169"/>
    <x v="0"/>
    <x v="12"/>
    <x v="12"/>
    <n v="165000"/>
    <n v="165000"/>
    <n v="12.862499999999997"/>
    <x v="0"/>
    <s v="2026-07-31"/>
  </r>
  <r>
    <s v="042610d8-bd60-4e85-9282-653938757f56"/>
    <s v="Richmond 2 Data Center DC6"/>
    <s v=""/>
    <x v="169"/>
    <x v="0"/>
    <x v="12"/>
    <x v="12"/>
    <n v="165000"/>
    <n v="165000"/>
    <n v="12.862499999999997"/>
    <x v="0"/>
    <s v="2026-07-31"/>
  </r>
  <r>
    <s v="fcdbfed4-faf2-4cbd-b8c7-d15de05de854"/>
    <s v="Richmond 2 Data Center DC5"/>
    <s v=""/>
    <x v="169"/>
    <x v="0"/>
    <x v="12"/>
    <x v="12"/>
    <n v="165000"/>
    <n v="165000"/>
    <n v="12.862499999999997"/>
    <x v="0"/>
    <s v="2026-07-31"/>
  </r>
  <r>
    <s v="a83c9273-0e88-42bf-a4e3-c7564c8263b0"/>
    <s v="Richmond 2 Data Center DC4"/>
    <s v=""/>
    <x v="169"/>
    <x v="0"/>
    <x v="12"/>
    <x v="12"/>
    <n v="165000"/>
    <n v="165000"/>
    <n v="12.862499999999997"/>
    <x v="0"/>
    <s v="2026-07-31"/>
  </r>
  <r>
    <s v="9e7b19a9-b0a1-47a1-b252-f4faea4fd886"/>
    <s v="Richmond 1 Data Center DC1"/>
    <s v=""/>
    <x v="169"/>
    <x v="0"/>
    <x v="12"/>
    <x v="12"/>
    <n v="145500"/>
    <n v="433333"/>
    <n v="35"/>
    <x v="0"/>
    <s v="2026-07-31"/>
  </r>
  <r>
    <s v="939ac635-9f22-45b2-85a1-96d66b4465d6"/>
    <s v="Richmond 1 Data Center DC2"/>
    <s v=""/>
    <x v="169"/>
    <x v="0"/>
    <x v="12"/>
    <x v="12"/>
    <n v="145500"/>
    <n v="433333"/>
    <n v="35"/>
    <x v="0"/>
    <s v="2026-07-31"/>
  </r>
  <r>
    <s v="f99687a3-5a65-41c1-a5c0-2df8438185fa"/>
    <s v="Richmond 1 Data Center DC3"/>
    <s v=""/>
    <x v="169"/>
    <x v="0"/>
    <x v="12"/>
    <x v="12"/>
    <n v="145500"/>
    <n v="433333"/>
    <n v="35"/>
    <x v="0"/>
    <s v="2026-07-31"/>
  </r>
  <r>
    <s v="746d2dc1-2a10-407b-b1f6-f50bfae4af90"/>
    <s v="RIC2 DC5"/>
    <s v=""/>
    <x v="169"/>
    <x v="0"/>
    <x v="12"/>
    <x v="12"/>
    <n v="165000"/>
    <n v="165000"/>
    <n v="12.862499999999997"/>
    <x v="0"/>
    <s v="2026-07-31"/>
  </r>
  <r>
    <s v="3e660915-1f5d-49af-9d0b-13d4361cff21"/>
    <s v="RIC2 DC3 "/>
    <s v=""/>
    <x v="169"/>
    <x v="0"/>
    <x v="12"/>
    <x v="12"/>
    <n v="165000"/>
    <n v="165000"/>
    <n v="12.862499999999997"/>
    <x v="0"/>
    <s v="2026-07-31"/>
  </r>
  <r>
    <s v="1448501e-3691-437e-b374-4da872d57f96"/>
    <s v="RIC2 DC2"/>
    <s v=""/>
    <x v="169"/>
    <x v="0"/>
    <x v="12"/>
    <x v="12"/>
    <n v="165000"/>
    <n v="165000"/>
    <n v="12.862499999999997"/>
    <x v="0"/>
    <s v="2026-07-31"/>
  </r>
  <r>
    <s v="49c9b5ec-aa2d-48e0-8723-361e92d797b3"/>
    <s v="RIC2 DC1"/>
    <s v=""/>
    <x v="169"/>
    <x v="0"/>
    <x v="12"/>
    <x v="12"/>
    <n v="165000"/>
    <n v="165000"/>
    <n v="12.862499999999997"/>
    <x v="0"/>
    <s v="2026-07-31"/>
  </r>
  <r>
    <s v="6b967cdd-ff80-4a44-9617-a8f57ac1e893"/>
    <s v="East Windsor, NJ Data Center"/>
    <s v=""/>
    <x v="169"/>
    <x v="0"/>
    <x v="17"/>
    <x v="17"/>
    <n v="553930"/>
    <n v="553930"/>
    <n v="70"/>
    <x v="0"/>
    <s v="2026-07-31"/>
  </r>
  <r>
    <s v="4b0386a1-b81e-4fc7-8cc2-0c0906ccff77"/>
    <s v="Piscataway Data Center"/>
    <s v=""/>
    <x v="169"/>
    <x v="0"/>
    <x v="17"/>
    <x v="17"/>
    <n v="360000"/>
    <n v="360000"/>
    <n v="52"/>
    <x v="0"/>
    <s v="2026-07-31"/>
  </r>
  <r>
    <s v="cbe11cf6-69cd-45e8-acb6-f1b4f3d9ff8e"/>
    <s v="Jersey City Data Center"/>
    <s v=""/>
    <x v="169"/>
    <x v="0"/>
    <x v="17"/>
    <x v="17"/>
    <n v="120000"/>
    <n v="120000"/>
    <n v="3"/>
    <x v="0"/>
    <s v="2026-07-31"/>
  </r>
  <r>
    <s v="cf46e31d-f669-4e5f-b727-16ac992eae43"/>
    <s v="Los Angeles - Century Data Center"/>
    <s v=""/>
    <x v="170"/>
    <x v="0"/>
    <x v="25"/>
    <x v="25"/>
    <n v="80000"/>
    <n v="80000"/>
    <n v="2"/>
    <x v="0"/>
    <s v="2026-07-31"/>
  </r>
  <r>
    <s v="650903cc-e73f-471e-8892-5089126692ad"/>
    <s v="New Jersey Data Center"/>
    <s v=""/>
    <x v="170"/>
    <x v="0"/>
    <x v="17"/>
    <x v="17"/>
    <m/>
    <m/>
    <m/>
    <x v="0"/>
    <s v="2026-07-31"/>
  </r>
  <r>
    <s v="5ebc8535-45a0-4221-b57e-3afca83c5cbb"/>
    <s v="Quest Business Resumption Center"/>
    <s v=""/>
    <x v="171"/>
    <x v="0"/>
    <x v="25"/>
    <x v="25"/>
    <m/>
    <m/>
    <m/>
    <x v="0"/>
    <s v="2026-07-31"/>
  </r>
  <r>
    <s v="2b421215-9a87-4bcf-a938-670d749464f1"/>
    <s v="Quest High Availability Business Center"/>
    <s v=""/>
    <x v="171"/>
    <x v="0"/>
    <x v="25"/>
    <x v="25"/>
    <n v="122000"/>
    <n v="122000"/>
    <n v="10.819999999999999"/>
    <x v="0"/>
    <s v="2026-07-31"/>
  </r>
  <r>
    <s v="1d2681ab-8f27-43f7-be20-2bf1616a1014"/>
    <s v="Oklahoma Data Center"/>
    <s v=""/>
    <x v="172"/>
    <x v="0"/>
    <x v="15"/>
    <x v="15"/>
    <m/>
    <n v="30000"/>
    <n v="2.4060999999999995"/>
    <x v="0"/>
    <s v="2026-07-31"/>
  </r>
  <r>
    <s v="408e50d4-dc9a-42b8-8825-efba9fa2571f"/>
    <s v="SJC2 San Jose Data Center"/>
    <s v=""/>
    <x v="173"/>
    <x v="0"/>
    <x v="25"/>
    <x v="25"/>
    <n v="65000"/>
    <n v="65000"/>
    <n v="9"/>
    <x v="0"/>
    <s v="2026-07-31"/>
  </r>
  <r>
    <s v="d1fb875e-5b8a-4488-816b-d8c55d963101"/>
    <s v="MCI1 Kansas City Data Center"/>
    <s v=""/>
    <x v="173"/>
    <x v="0"/>
    <x v="5"/>
    <x v="5"/>
    <n v="57900"/>
    <n v="57900"/>
    <n v="2"/>
    <x v="0"/>
    <s v="2026-07-31"/>
  </r>
  <r>
    <s v="ca45e194-4b22-49a3-b928-6127859e83ee"/>
    <s v="NYC2 New York Metro Data Center"/>
    <s v=""/>
    <x v="173"/>
    <x v="0"/>
    <x v="17"/>
    <x v="17"/>
    <n v="35000"/>
    <n v="35000"/>
    <n v="2"/>
    <x v="0"/>
    <s v="2026-07-31"/>
  </r>
  <r>
    <s v="5d3f333d-0276-4154-ae89-492965b08475"/>
    <s v="NYC1 New York Metro Data Center"/>
    <s v=""/>
    <x v="173"/>
    <x v="0"/>
    <x v="17"/>
    <x v="17"/>
    <n v="11000"/>
    <n v="11000"/>
    <n v="2"/>
    <x v="0"/>
    <s v="2026-07-31"/>
  </r>
  <r>
    <s v="05832fad-b3f0-4d9c-b66e-b94e23b46f6a"/>
    <s v="325 East Spring Street Data Center"/>
    <s v=""/>
    <x v="174"/>
    <x v="0"/>
    <x v="7"/>
    <x v="7"/>
    <n v="9800"/>
    <n v="9800"/>
    <n v="1.2596999999999996"/>
    <x v="0"/>
    <s v="2026-07-31"/>
  </r>
  <r>
    <s v="c02c5a82-16b3-4fe8-9022-d7720375998c"/>
    <s v="RadiusDC Doral Data Center"/>
    <s v=""/>
    <x v="175"/>
    <x v="0"/>
    <x v="9"/>
    <x v="9"/>
    <n v="175000"/>
    <n v="25000"/>
    <n v="12"/>
    <x v="13"/>
    <s v="2026-07-31"/>
  </r>
  <r>
    <s v="8130fcee-1dd3-4f66-9a9a-78f2c4b1d2d1"/>
    <s v="Reno Data Center"/>
    <s v=""/>
    <x v="176"/>
    <x v="0"/>
    <x v="1"/>
    <x v="1"/>
    <m/>
    <m/>
    <m/>
    <x v="0"/>
    <s v="2026-07-31"/>
  </r>
  <r>
    <s v="d04f0633-3062-40ff-8fbb-f8b6896b3d09"/>
    <s v="SDC Seattle Data Center Building 3"/>
    <s v=""/>
    <x v="177"/>
    <x v="0"/>
    <x v="14"/>
    <x v="14"/>
    <n v="18100"/>
    <n v="18100"/>
    <n v="8"/>
    <x v="0"/>
    <s v="2026-07-31"/>
  </r>
  <r>
    <s v="9852eab7-473e-4628-9865-13a5e0352760"/>
    <s v="SDC Seattle Data Center Building 4"/>
    <s v=""/>
    <x v="177"/>
    <x v="0"/>
    <x v="14"/>
    <x v="14"/>
    <n v="107106"/>
    <n v="107106"/>
    <n v="15"/>
    <x v="0"/>
    <s v="2026-07-31"/>
  </r>
  <r>
    <s v="f22f2bd9-0d1a-4dea-a3d9-3c27811211d9"/>
    <s v="SDC Seattle Data Center Building 1"/>
    <s v=""/>
    <x v="177"/>
    <x v="0"/>
    <x v="14"/>
    <x v="14"/>
    <n v="378640"/>
    <n v="378640"/>
    <n v="14"/>
    <x v="0"/>
    <s v="2026-07-31"/>
  </r>
  <r>
    <s v="d141aacb-a6e2-4b62-86a7-98ff89aa168d"/>
    <s v="SDC Seattle Data Center Building 2"/>
    <s v=""/>
    <x v="177"/>
    <x v="0"/>
    <x v="14"/>
    <x v="14"/>
    <n v="113570"/>
    <n v="113570"/>
    <n v="17"/>
    <x v="0"/>
    <s v="2026-07-31"/>
  </r>
  <r>
    <s v="00596db5-2800-4e84-b4af-ee2b1a523422"/>
    <s v="SDC Columbia Data Center 1"/>
    <s v=""/>
    <x v="177"/>
    <x v="0"/>
    <x v="14"/>
    <x v="14"/>
    <n v="134450"/>
    <n v="134450"/>
    <n v="20"/>
    <x v="0"/>
    <s v="2026-07-31"/>
  </r>
  <r>
    <s v="16b79105-9886-4eee-a7fd-317095594945"/>
    <s v="SDC Columbia Data Center 2"/>
    <s v=""/>
    <x v="177"/>
    <x v="0"/>
    <x v="14"/>
    <x v="14"/>
    <n v="239604"/>
    <n v="239604"/>
    <n v="30"/>
    <x v="0"/>
    <s v="2026-07-31"/>
  </r>
  <r>
    <s v="433a5ea4-f67e-42a9-a6cf-e25496f5f5c4"/>
    <s v="SDC Columbia Data Center 3"/>
    <s v=""/>
    <x v="177"/>
    <x v="0"/>
    <x v="14"/>
    <x v="14"/>
    <n v="191080"/>
    <n v="191080"/>
    <n v="20"/>
    <x v="0"/>
    <s v="2026-07-31"/>
  </r>
  <r>
    <s v="b9bb42a3-9edd-4128-add7-f6000bbca14a"/>
    <s v="SDC Quincy Data Center Building 6"/>
    <s v=""/>
    <x v="177"/>
    <x v="0"/>
    <x v="14"/>
    <x v="14"/>
    <n v="104065"/>
    <n v="104065"/>
    <n v="11.672700000000003"/>
    <x v="0"/>
    <s v="2026-07-31"/>
  </r>
  <r>
    <s v="d569159b-7f2f-4461-ab63-ac63edab438c"/>
    <s v="SDC Quincy Data Center Building 5"/>
    <s v=""/>
    <x v="177"/>
    <x v="0"/>
    <x v="14"/>
    <x v="14"/>
    <n v="104065"/>
    <n v="104065"/>
    <n v="11.672700000000003"/>
    <x v="0"/>
    <s v="2026-07-31"/>
  </r>
  <r>
    <s v="003e4c0e-2ee0-42b8-949e-1000eb54a257"/>
    <s v="SDC Quincy Data Center Building 1"/>
    <s v=""/>
    <x v="177"/>
    <x v="0"/>
    <x v="14"/>
    <x v="14"/>
    <n v="141185"/>
    <n v="141185"/>
    <n v="10"/>
    <x v="0"/>
    <s v="2026-07-31"/>
  </r>
  <r>
    <s v="b1c9506e-2c8a-4e7d-9045-07b61524369a"/>
    <s v="SDC Quincy Data Center Building 4"/>
    <s v=""/>
    <x v="177"/>
    <x v="0"/>
    <x v="14"/>
    <x v="14"/>
    <n v="145715"/>
    <n v="145715"/>
    <n v="15.662000000000001"/>
    <x v="0"/>
    <s v="2026-07-31"/>
  </r>
  <r>
    <s v="ed81c9bb-0dba-4328-ab18-710f3567cf71"/>
    <s v="SDC Quincy Data Center Building 3"/>
    <s v=""/>
    <x v="177"/>
    <x v="0"/>
    <x v="14"/>
    <x v="14"/>
    <n v="135115"/>
    <n v="135115"/>
    <n v="16.155000000000001"/>
    <x v="0"/>
    <s v="2026-07-31"/>
  </r>
  <r>
    <s v="2eecabcb-dbd8-43c7-8b8f-227e379101e3"/>
    <s v="SDC Quincy Data Center Building 2"/>
    <s v=""/>
    <x v="177"/>
    <x v="0"/>
    <x v="14"/>
    <x v="14"/>
    <n v="132330"/>
    <n v="132330"/>
    <n v="16.03"/>
    <x v="0"/>
    <s v="2026-07-31"/>
  </r>
  <r>
    <s v="2543377e-0ede-44bc-ad67-a57c10f0156a"/>
    <s v="SDC Austin Data Center Building A"/>
    <s v=""/>
    <x v="177"/>
    <x v="0"/>
    <x v="16"/>
    <x v="16"/>
    <n v="213955"/>
    <n v="213955"/>
    <n v="34"/>
    <x v="0"/>
    <s v="2026-07-31"/>
  </r>
  <r>
    <s v="facccc68-b23d-4319-b0c3-1b248b4a9121"/>
    <s v="SDC Ashburn Data Center Building B"/>
    <s v=""/>
    <x v="177"/>
    <x v="0"/>
    <x v="12"/>
    <x v="12"/>
    <n v="131610"/>
    <n v="131610"/>
    <n v="23"/>
    <x v="0"/>
    <s v="2026-07-31"/>
  </r>
  <r>
    <s v="35aab2fc-1fa3-400f-9fce-11c906b0226a"/>
    <s v="SDC Ashburn Data Center Building C"/>
    <s v=""/>
    <x v="177"/>
    <x v="0"/>
    <x v="12"/>
    <x v="12"/>
    <n v="140340"/>
    <n v="140340"/>
    <n v="7"/>
    <x v="0"/>
    <s v="2026-07-31"/>
  </r>
  <r>
    <s v="60014a71-db6c-4f1a-a023-11433aee10fd"/>
    <s v="SDC Manhattan Data Center"/>
    <s v=""/>
    <x v="177"/>
    <x v="0"/>
    <x v="11"/>
    <x v="11"/>
    <m/>
    <n v="222000"/>
    <n v="18"/>
    <x v="0"/>
    <s v="2026-07-31"/>
  </r>
  <r>
    <s v="39aa4964-ba14-4019-bdb2-c37785ed8479"/>
    <s v="Chicago Data Center"/>
    <s v=""/>
    <x v="178"/>
    <x v="0"/>
    <x v="6"/>
    <x v="6"/>
    <n v="80000"/>
    <n v="80000"/>
    <n v="6"/>
    <x v="0"/>
    <s v="2026-07-31"/>
  </r>
  <r>
    <s v="8e32a097-f378-4115-a153-3ae73e6f391f"/>
    <s v="Seattle Data Center US-West 02"/>
    <s v=""/>
    <x v="179"/>
    <x v="0"/>
    <x v="14"/>
    <x v="14"/>
    <n v="200000"/>
    <n v="200000"/>
    <n v="100"/>
    <x v="0"/>
    <s v="2026-07-31"/>
  </r>
  <r>
    <s v="fa2eb839-c3d9-47d1-ae78-0e39e66a2b95"/>
    <s v="San Diego Data Center US-West 01"/>
    <s v=""/>
    <x v="179"/>
    <x v="0"/>
    <x v="25"/>
    <x v="25"/>
    <n v="50000"/>
    <n v="50000"/>
    <n v="5"/>
    <x v="0"/>
    <s v="2026-07-31"/>
  </r>
  <r>
    <s v="de9efca2-a69b-493b-8b39-47383e41e328"/>
    <s v="Charlotte Two Data Center"/>
    <s v=""/>
    <x v="180"/>
    <x v="0"/>
    <x v="10"/>
    <x v="10"/>
    <n v="28000"/>
    <n v="28000"/>
    <n v="2"/>
    <x v="0"/>
    <s v="2026-07-31"/>
  </r>
  <r>
    <s v="8d9c14a6-b2de-4500-9e2c-b36c916fb9ef"/>
    <s v="Charlotte One Data Center"/>
    <s v=""/>
    <x v="180"/>
    <x v="0"/>
    <x v="10"/>
    <x v="10"/>
    <n v="7800"/>
    <n v="7800"/>
    <n v="0.5"/>
    <x v="0"/>
    <s v="2026-07-31"/>
  </r>
  <r>
    <s v="e8af552a-2b79-4565-af5c-d2439ac462d7"/>
    <s v="Kannapolis Data Center"/>
    <s v=""/>
    <x v="180"/>
    <x v="0"/>
    <x v="10"/>
    <x v="10"/>
    <n v="50000"/>
    <n v="50000"/>
    <n v="2"/>
    <x v="0"/>
    <s v="2026-07-31"/>
  </r>
  <r>
    <s v="4788edb0-aab2-49c9-ad1a-61650b1efed6"/>
    <s v="Winston-Salem Data Center"/>
    <s v=""/>
    <x v="180"/>
    <x v="0"/>
    <x v="10"/>
    <x v="10"/>
    <n v="120000"/>
    <n v="120000"/>
    <n v="6"/>
    <x v="0"/>
    <s v="2026-07-31"/>
  </r>
  <r>
    <s v="397e3757-3c1c-41aa-9977-2f919dee35cb"/>
    <s v="Raleigh Data Center"/>
    <s v=""/>
    <x v="180"/>
    <x v="0"/>
    <x v="10"/>
    <x v="10"/>
    <n v="50000"/>
    <n v="50000"/>
    <n v="2"/>
    <x v="0"/>
    <s v="2026-07-31"/>
  </r>
  <r>
    <s v="604e94d7-2862-4b97-aea3-b20545ef24aa"/>
    <s v="TN-1 Data Center"/>
    <s v=""/>
    <x v="181"/>
    <x v="0"/>
    <x v="19"/>
    <x v="19"/>
    <n v="40000"/>
    <n v="40000"/>
    <n v="4.9997999999999987"/>
    <x v="0"/>
    <s v="2026-07-31"/>
  </r>
  <r>
    <s v="04011ed3-74f4-4448-ac9a-916da5d9812a"/>
    <s v="NY-1 Data Center"/>
    <s v=""/>
    <x v="181"/>
    <x v="0"/>
    <x v="11"/>
    <x v="11"/>
    <n v="130000"/>
    <n v="130000"/>
    <n v="8"/>
    <x v="0"/>
    <s v="2026-07-31"/>
  </r>
  <r>
    <s v="c6c300b0-06ae-11f0-8e80-e147a4680225"/>
    <s v=" TITAN – Moses Lake Data Center"/>
    <s v=""/>
    <x v="182"/>
    <x v="0"/>
    <x v="14"/>
    <x v="14"/>
    <n v="413000"/>
    <n v="413000"/>
    <n v="22"/>
    <x v="13"/>
    <s v="2026-07-31"/>
  </r>
  <r>
    <s v="8a88d588-1007-429d-a6ef-54b0beeb0bb6"/>
    <s v="LAX1 Los Angeles Data Center"/>
    <s v=""/>
    <x v="182"/>
    <x v="0"/>
    <x v="25"/>
    <x v="25"/>
    <n v="117500"/>
    <n v="117500"/>
    <n v="17"/>
    <x v="0"/>
    <s v="2026-07-31"/>
  </r>
  <r>
    <s v="dc1e4140-0686-11f0-a8b8-290736a35316"/>
    <s v=" HOU1 – Houston Data Center"/>
    <s v=""/>
    <x v="182"/>
    <x v="0"/>
    <x v="16"/>
    <x v="16"/>
    <n v="350000"/>
    <n v="350000"/>
    <n v="38.328000000000017"/>
    <x v="13"/>
    <s v="2026-07-31"/>
  </r>
  <r>
    <s v="6fe18e80-06ac-11f0-8e80-e147a4680225"/>
    <s v=" CH1 – Chicago Data Center"/>
    <s v=""/>
    <x v="182"/>
    <x v="0"/>
    <x v="6"/>
    <x v="6"/>
    <n v="443000"/>
    <n v="443000"/>
    <n v="21.5"/>
    <x v="13"/>
    <s v="2026-07-31"/>
  </r>
  <r>
    <s v="168900a0-0690-11f0-a8b8-290736a35316"/>
    <s v="ATL1 – Atlanta Data Center"/>
    <s v=""/>
    <x v="182"/>
    <x v="0"/>
    <x v="8"/>
    <x v="8"/>
    <n v="153000"/>
    <n v="153000"/>
    <n v="12"/>
    <x v="13"/>
    <s v="2026-07-31"/>
  </r>
  <r>
    <s v="d1810fe3-e419-4af6-af97-6ba58fe49cb8"/>
    <s v="Huntsville Data Center"/>
    <s v=""/>
    <x v="183"/>
    <x v="0"/>
    <x v="44"/>
    <x v="44"/>
    <n v="15000"/>
    <n v="15000"/>
    <n v="4"/>
    <x v="0"/>
    <s v="2026-07-31"/>
  </r>
  <r>
    <s v="1b31f460-3cf8-11f0-b620-c5667ad683ea"/>
    <s v="Simply Bits Data Center"/>
    <s v=""/>
    <x v="184"/>
    <x v="0"/>
    <x v="3"/>
    <x v="3"/>
    <m/>
    <m/>
    <m/>
    <x v="6"/>
    <s v="2026-07-31"/>
  </r>
  <r>
    <s v="1cc33e31-560e-49c9-aec9-b380907bd879"/>
    <s v="Santa Clara Data Center"/>
    <s v=""/>
    <x v="185"/>
    <x v="0"/>
    <x v="25"/>
    <x v="25"/>
    <n v="135000"/>
    <n v="560000"/>
    <n v="90"/>
    <x v="0"/>
    <s v="2026-07-31"/>
  </r>
  <r>
    <s v="1807604c-688d-41e7-8c9a-7111ba0ae4c3"/>
    <s v="Austin 2 Data Center"/>
    <s v=""/>
    <x v="185"/>
    <x v="0"/>
    <x v="16"/>
    <x v="16"/>
    <n v="146270"/>
    <n v="146270"/>
    <n v="30"/>
    <x v="0"/>
    <s v="2026-07-31"/>
  </r>
  <r>
    <s v="4233e8e8-bd36-4092-be6f-d5815af4e1a7"/>
    <s v="Austin 1 Data Center"/>
    <s v=""/>
    <x v="185"/>
    <x v="0"/>
    <x v="16"/>
    <x v="16"/>
    <n v="129000"/>
    <n v="129000"/>
    <n v="30"/>
    <x v="0"/>
    <s v="2026-07-31"/>
  </r>
  <r>
    <s v="f00e96e8-8dbd-417e-bcfe-04f96f38cc29"/>
    <s v="Legacy I Data Center"/>
    <s v=""/>
    <x v="185"/>
    <x v="0"/>
    <x v="16"/>
    <x v="16"/>
    <n v="140000"/>
    <n v="108000"/>
    <n v="20"/>
    <x v="0"/>
    <s v="2026-07-31"/>
  </r>
  <r>
    <s v="cd6f3ade-30c4-4dfe-ab80-6e156e2d1bfe"/>
    <s v="Houston Data Center"/>
    <s v=""/>
    <x v="185"/>
    <x v="0"/>
    <x v="16"/>
    <x v="16"/>
    <n v="96129"/>
    <n v="96129"/>
    <n v="26"/>
    <x v="0"/>
    <s v="2026-07-31"/>
  </r>
  <r>
    <s v="09a64265-5c32-44af-9a09-8b2494b1818e"/>
    <s v="Dorothy 1A + 1B"/>
    <s v=""/>
    <x v="186"/>
    <x v="0"/>
    <x v="16"/>
    <x v="16"/>
    <m/>
    <m/>
    <n v="50"/>
    <x v="2"/>
    <s v="2026-07-31"/>
  </r>
  <r>
    <s v="da687740-3e5a-4b5d-854b-41c8b963941d"/>
    <s v="Dorothy 2"/>
    <s v=""/>
    <x v="186"/>
    <x v="0"/>
    <x v="16"/>
    <x v="16"/>
    <m/>
    <m/>
    <n v="48"/>
    <x v="2"/>
    <s v="2026-07-31"/>
  </r>
  <r>
    <s v="a5c8cb68-a67c-4770-836c-740d5b9ad151"/>
    <s v="POR03B - Portland Data Center"/>
    <s v=""/>
    <x v="187"/>
    <x v="0"/>
    <x v="0"/>
    <x v="0"/>
    <n v="171000"/>
    <n v="171000"/>
    <n v="24"/>
    <x v="0"/>
    <s v="2026-07-31"/>
  </r>
  <r>
    <s v="5dbed69a-d0ef-4871-b970-bd6a8f43caed"/>
    <s v="POR03A - Portland Data Center"/>
    <s v=""/>
    <x v="187"/>
    <x v="0"/>
    <x v="0"/>
    <x v="0"/>
    <n v="182000"/>
    <n v="182000"/>
    <n v="24"/>
    <x v="10"/>
    <s v="2026-07-31"/>
  </r>
  <r>
    <s v="63ec3e3c-eb28-4a98-9fd5-c95da9f594ff"/>
    <s v="POR01 - Portland Data Center"/>
    <s v=""/>
    <x v="187"/>
    <x v="0"/>
    <x v="0"/>
    <x v="0"/>
    <n v="60000"/>
    <n v="60000"/>
    <n v="20"/>
    <x v="0"/>
    <s v="2026-07-31"/>
  </r>
  <r>
    <s v="7273c6a9-1554-42e2-b793-b562d46cc355"/>
    <s v="POR02A - Portland Data Center"/>
    <s v=""/>
    <x v="187"/>
    <x v="0"/>
    <x v="0"/>
    <x v="0"/>
    <n v="345000"/>
    <n v="345000"/>
    <n v="24"/>
    <x v="0"/>
    <s v="2026-07-31"/>
  </r>
  <r>
    <s v="11c77d40-b081-45da-a9f6-95fae644709d"/>
    <s v="SVY01A - Silicon Valley Data Center"/>
    <s v=""/>
    <x v="187"/>
    <x v="0"/>
    <x v="25"/>
    <x v="25"/>
    <n v="140000"/>
    <n v="140000"/>
    <n v="9"/>
    <x v="0"/>
    <s v="2026-07-31"/>
  </r>
  <r>
    <s v="88ca2740-7707-44a7-95d3-61dc9e34b1c1"/>
    <s v="SVY01B - Silicon Valley Data Center"/>
    <s v=""/>
    <x v="187"/>
    <x v="0"/>
    <x v="25"/>
    <x v="25"/>
    <n v="240000"/>
    <n v="240000"/>
    <n v="32"/>
    <x v="0"/>
    <s v="2026-07-31"/>
  </r>
  <r>
    <s v="1c02c7a3-91e4-4944-ae0e-39090ebb5397"/>
    <s v="Denver Data Center"/>
    <s v=""/>
    <x v="187"/>
    <x v="0"/>
    <x v="28"/>
    <x v="28"/>
    <n v="138000"/>
    <n v="138000"/>
    <n v="5"/>
    <x v="0"/>
    <s v="2026-07-31"/>
  </r>
  <r>
    <s v="e9da78b5-3ed5-412e-a58d-4bde2b1c7186"/>
    <s v="DFW01A - Dallas Data Center"/>
    <s v=""/>
    <x v="187"/>
    <x v="0"/>
    <x v="16"/>
    <x v="16"/>
    <n v="318000"/>
    <n v="318000"/>
    <n v="21"/>
    <x v="0"/>
    <s v="2026-07-31"/>
  </r>
  <r>
    <s v="fdce64cd-982f-44a4-9471-a3ca7f204dcc"/>
    <s v="DFW01B - Dallas Data Center"/>
    <s v=""/>
    <x v="187"/>
    <x v="0"/>
    <x v="16"/>
    <x v="16"/>
    <n v="156000"/>
    <n v="156000"/>
    <n v="11"/>
    <x v="0"/>
    <s v="2026-07-31"/>
  </r>
  <r>
    <s v="9fc6c551-fe38-4649-ac47-b4d9e7c3e729"/>
    <s v="CHI01B - Chicago Data Center"/>
    <s v=""/>
    <x v="187"/>
    <x v="0"/>
    <x v="6"/>
    <x v="6"/>
    <n v="202000"/>
    <n v="100000"/>
    <n v="24"/>
    <x v="0"/>
    <s v="2026-07-31"/>
  </r>
  <r>
    <s v="b761676b-52d5-42d9-9520-947c05b233d5"/>
    <s v="CHI01A - Chicago Data Center"/>
    <s v=""/>
    <x v="187"/>
    <x v="0"/>
    <x v="6"/>
    <x v="6"/>
    <n v="221000"/>
    <n v="221000"/>
    <n v="12"/>
    <x v="0"/>
    <s v="2026-07-31"/>
  </r>
  <r>
    <s v="8bbebe89-4170-4018-b592-fa93d98769fd"/>
    <s v="ATL01A - Atlanta Data Center"/>
    <s v=""/>
    <x v="187"/>
    <x v="0"/>
    <x v="8"/>
    <x v="8"/>
    <n v="102500"/>
    <n v="102500"/>
    <n v="19"/>
    <x v="0"/>
    <s v="2026-07-31"/>
  </r>
  <r>
    <s v="784bb4f9-4cc3-440f-bb30-8862fc53601c"/>
    <s v="NAL01A New Albany Data Center"/>
    <s v=""/>
    <x v="187"/>
    <x v="0"/>
    <x v="7"/>
    <x v="7"/>
    <n v="156000"/>
    <n v="156000"/>
    <n v="11"/>
    <x v="0"/>
    <s v="2026-07-31"/>
  </r>
  <r>
    <s v="a4e751e5-599e-486c-8de6-b856175ebdcf"/>
    <s v="NVA06 - Northern Virginia Data Center Building 1"/>
    <s v=""/>
    <x v="187"/>
    <x v="0"/>
    <x v="12"/>
    <x v="12"/>
    <n v="413300"/>
    <n v="413300"/>
    <n v="48"/>
    <x v="10"/>
    <s v="2026-07-31"/>
  </r>
  <r>
    <s v="491d86a8-4b5e-4976-8689-0c093652cf8d"/>
    <s v="NVA02E - Northern Virginia Data Center"/>
    <s v=""/>
    <x v="187"/>
    <x v="0"/>
    <x v="12"/>
    <x v="12"/>
    <n v="280000"/>
    <n v="280000"/>
    <n v="36"/>
    <x v="0"/>
    <s v="2026-07-31"/>
  </r>
  <r>
    <s v="bbfe817f-2a97-48fa-908e-6cbecde74422"/>
    <s v="NVA02D - Northern Virginia Data Center"/>
    <s v=""/>
    <x v="187"/>
    <x v="0"/>
    <x v="12"/>
    <x v="12"/>
    <n v="280000"/>
    <n v="280000"/>
    <n v="36"/>
    <x v="0"/>
    <s v="2026-07-31"/>
  </r>
  <r>
    <s v="fa0cd786-a941-414e-8857-ef86ad6f0817"/>
    <s v="NVA02A - Northern Virginia Data Center"/>
    <s v=""/>
    <x v="187"/>
    <x v="0"/>
    <x v="12"/>
    <x v="12"/>
    <n v="227000"/>
    <n v="227000"/>
    <n v="40"/>
    <x v="0"/>
    <s v="2026-07-31"/>
  </r>
  <r>
    <s v="3d45309a-90a5-44e1-b16f-7aa67ea69a32"/>
    <s v="NVA02B - Northern Virginia Data Center"/>
    <s v=""/>
    <x v="187"/>
    <x v="0"/>
    <x v="12"/>
    <x v="12"/>
    <n v="227000"/>
    <n v="227000"/>
    <n v="40"/>
    <x v="0"/>
    <s v="2026-07-31"/>
  </r>
  <r>
    <s v="1cdb9139-3050-4b1f-930b-5991faa3d5d5"/>
    <s v="NVA02C - Northern Virginia Data Center"/>
    <s v=""/>
    <x v="187"/>
    <x v="0"/>
    <x v="12"/>
    <x v="12"/>
    <n v="15000"/>
    <n v="15000"/>
    <n v="2"/>
    <x v="0"/>
    <s v="2026-07-31"/>
  </r>
  <r>
    <s v="3e9f902f-a302-419e-b721-a2566276f5f9"/>
    <s v="NVA05A - Northern Virginia Data Center"/>
    <s v=""/>
    <x v="187"/>
    <x v="0"/>
    <x v="12"/>
    <x v="12"/>
    <n v="262000"/>
    <n v="262000"/>
    <n v="36"/>
    <x v="0"/>
    <s v="2026-07-31"/>
  </r>
  <r>
    <s v="c38486e2-c3cf-4863-849c-fc41c909a39d"/>
    <s v="NVA04 - Northern Virginia Data Center Bldg 1"/>
    <s v=""/>
    <x v="187"/>
    <x v="0"/>
    <x v="12"/>
    <x v="12"/>
    <n v="140000"/>
    <n v="371941"/>
    <n v="37.5"/>
    <x v="0"/>
    <s v="2026-07-31"/>
  </r>
  <r>
    <s v="846b530a-c27c-4fc9-b57f-37c2e2023fdc"/>
    <s v="NVA01A - Northern Virginia Data Center"/>
    <s v=""/>
    <x v="187"/>
    <x v="0"/>
    <x v="12"/>
    <x v="12"/>
    <n v="180000"/>
    <n v="180000"/>
    <n v="17"/>
    <x v="0"/>
    <s v="2026-07-31"/>
  </r>
  <r>
    <s v="a7e18023-eefc-40b4-b1bd-a9badd86e322"/>
    <s v="Phoenix I Phoenix Data Center"/>
    <s v=""/>
    <x v="188"/>
    <x v="0"/>
    <x v="3"/>
    <x v="3"/>
    <n v="418200"/>
    <n v="418200"/>
    <n v="45"/>
    <x v="0"/>
    <s v="2026-07-31"/>
  </r>
  <r>
    <s v="b04d6f02-49ac-44ed-9200-c9747fdfc8b8"/>
    <s v="Phoenix II Phoenix Data Center"/>
    <s v=""/>
    <x v="188"/>
    <x v="0"/>
    <x v="3"/>
    <x v="3"/>
    <n v="418200"/>
    <n v="418200"/>
    <n v="45"/>
    <x v="0"/>
    <s v="2026-07-31"/>
  </r>
  <r>
    <s v="2cc67396-2ba8-437d-8225-5af96e036050"/>
    <s v="San Antonio III"/>
    <s v=""/>
    <x v="188"/>
    <x v="0"/>
    <x v="16"/>
    <x v="16"/>
    <n v="150000"/>
    <n v="300000"/>
    <n v="40"/>
    <x v="0"/>
    <s v="2026-07-31"/>
  </r>
  <r>
    <s v="11cae964-3bb0-4c67-bdac-fd157130036c"/>
    <s v="San Antonio II - Westover HIlls Data Center"/>
    <s v=""/>
    <x v="188"/>
    <x v="0"/>
    <x v="16"/>
    <x v="16"/>
    <n v="74901"/>
    <n v="74901"/>
    <n v="7"/>
    <x v="0"/>
    <s v="2026-07-31"/>
  </r>
  <r>
    <s v="e3fd40ff-27d2-4949-9693-907eebefbfd1"/>
    <s v="DFW VIII"/>
    <s v=""/>
    <x v="188"/>
    <x v="0"/>
    <x v="16"/>
    <x v="16"/>
    <n v="230000"/>
    <n v="230000"/>
    <n v="30"/>
    <x v="0"/>
    <s v="2026-07-31"/>
  </r>
  <r>
    <s v="f4be0335-56d9-454a-aca2-ff19a3089230"/>
    <s v="Houston 1 - The Woodlands Data Center"/>
    <s v=""/>
    <x v="188"/>
    <x v="0"/>
    <x v="16"/>
    <x v="16"/>
    <n v="74901"/>
    <n v="74901"/>
    <n v="6"/>
    <x v="0"/>
    <s v="2026-07-31"/>
  </r>
  <r>
    <s v="9b3f973a-5ae9-4794-b067-8c5d8ba34be2"/>
    <s v="Minneapolis II - Chaska Data Center"/>
    <s v=""/>
    <x v="188"/>
    <x v="0"/>
    <x v="23"/>
    <x v="23"/>
    <n v="56000"/>
    <n v="56000"/>
    <n v="4"/>
    <x v="0"/>
    <s v="2026-07-31"/>
  </r>
  <r>
    <s v="43bce0e5-6745-4467-a7c5-6a0e739b17ee"/>
    <s v="Chicago II Chicago Data Center"/>
    <s v=""/>
    <x v="188"/>
    <x v="0"/>
    <x v="6"/>
    <x v="6"/>
    <n v="226000"/>
    <n v="226000"/>
    <n v="32"/>
    <x v="0"/>
    <s v="2026-07-31"/>
  </r>
  <r>
    <s v="35fb131a-ae20-474d-ad5c-83e7ea317ef7"/>
    <s v="Chicago I"/>
    <s v=""/>
    <x v="188"/>
    <x v="0"/>
    <x v="6"/>
    <x v="6"/>
    <n v="126689"/>
    <n v="126689"/>
    <n v="12.3315"/>
    <x v="0"/>
    <s v="2026-07-31"/>
  </r>
  <r>
    <s v="860f308d-47d1-47a2-8538-df9140b33cdc"/>
    <s v="DCA2 - McLean Data Center"/>
    <s v=""/>
    <x v="189"/>
    <x v="0"/>
    <x v="12"/>
    <x v="12"/>
    <m/>
    <m/>
    <m/>
    <x v="0"/>
    <s v="2026-07-31"/>
  </r>
  <r>
    <s v="b9d741a1-2e05-4386-9334-1b7a22219a40"/>
    <s v="DCA3 - Springfield Data Center"/>
    <s v=""/>
    <x v="189"/>
    <x v="0"/>
    <x v="12"/>
    <x v="12"/>
    <m/>
    <m/>
    <m/>
    <x v="0"/>
    <s v="2026-07-31"/>
  </r>
  <r>
    <s v="06e4cf04-d29c-41a2-911f-75b5619ad5e0"/>
    <s v="NYC3 - Manhattan Data Center"/>
    <s v=""/>
    <x v="189"/>
    <x v="0"/>
    <x v="11"/>
    <x v="11"/>
    <m/>
    <m/>
    <n v="40"/>
    <x v="0"/>
    <s v="2026-07-31"/>
  </r>
  <r>
    <s v="ff5e191a-b597-4536-9cd9-5564b2c04bcc"/>
    <s v="Switch Data Centers CITADEL 02"/>
    <s v=""/>
    <x v="190"/>
    <x v="0"/>
    <x v="1"/>
    <x v="1"/>
    <n v="300000"/>
    <n v="300000"/>
    <n v="125"/>
    <x v="0"/>
    <s v="2026-07-31"/>
  </r>
  <r>
    <s v="6426eae8-7a82-4b1d-9225-39912c54e525"/>
    <s v="Switch Data Centers CITADEL 01"/>
    <s v=""/>
    <x v="190"/>
    <x v="0"/>
    <x v="1"/>
    <x v="1"/>
    <n v="591500"/>
    <n v="591500"/>
    <n v="150"/>
    <x v="0"/>
    <s v="2026-07-31"/>
  </r>
  <r>
    <s v="aa9b7109-1aea-470a-8762-1144817c0cfe"/>
    <s v=" LV1 CORE Campus SuperNAP 10"/>
    <s v=""/>
    <x v="190"/>
    <x v="0"/>
    <x v="1"/>
    <x v="1"/>
    <n v="205700"/>
    <n v="600000"/>
    <n v="65"/>
    <x v="0"/>
    <s v="2026-07-31"/>
  </r>
  <r>
    <s v="463f6e2a-3846-4451-a8f6-47e7a9c1631f"/>
    <s v="LV1 CORE Campus SuperNAP 16"/>
    <s v=""/>
    <x v="190"/>
    <x v="0"/>
    <x v="1"/>
    <x v="1"/>
    <n v="241700"/>
    <n v="241700"/>
    <n v="50"/>
    <x v="0"/>
    <s v="2026-07-31"/>
  </r>
  <r>
    <s v="5b6fda70-8206-4b26-a2d6-45c89a0aed01"/>
    <s v="LV1 CORE Campus SuperNAP 15"/>
    <s v=""/>
    <x v="190"/>
    <x v="0"/>
    <x v="1"/>
    <x v="1"/>
    <n v="241700"/>
    <n v="500000"/>
    <n v="50"/>
    <x v="0"/>
    <s v="2026-07-31"/>
  </r>
  <r>
    <s v="7caf067b-390e-46f1-8f2a-62d7119b495a"/>
    <s v=" LV1 CORE Campus SuperNAP 9"/>
    <s v=""/>
    <x v="190"/>
    <x v="0"/>
    <x v="1"/>
    <x v="1"/>
    <n v="286050"/>
    <n v="350000"/>
    <n v="40"/>
    <x v="0"/>
    <s v="2026-07-31"/>
  </r>
  <r>
    <s v="b004211a-0517-4e46-9f9c-1fc31fdfffe5"/>
    <s v="LV1 CORE Campus SuperNAP 11"/>
    <s v=""/>
    <x v="190"/>
    <x v="0"/>
    <x v="1"/>
    <x v="1"/>
    <n v="228215"/>
    <n v="500000"/>
    <n v="50"/>
    <x v="0"/>
    <s v="2026-07-31"/>
  </r>
  <r>
    <s v="91275a6e-e92f-4455-89fd-9d965e9e7285"/>
    <s v=" LV1 CORE Campus SuperNAP 8"/>
    <s v=""/>
    <x v="190"/>
    <x v="0"/>
    <x v="1"/>
    <x v="1"/>
    <n v="271150"/>
    <n v="407000"/>
    <n v="50"/>
    <x v="0"/>
    <s v="2026-07-31"/>
  </r>
  <r>
    <s v="95be31b6-ebe4-4256-a12a-fabe5b238e8d"/>
    <s v="LV1 CORE Campus SuperNAP 12"/>
    <s v=""/>
    <x v="190"/>
    <x v="0"/>
    <x v="1"/>
    <x v="1"/>
    <n v="27000"/>
    <n v="27000"/>
    <n v="50"/>
    <x v="0"/>
    <s v="2026-07-31"/>
  </r>
  <r>
    <s v="088a057a-093a-4758-9212-bba486e29469"/>
    <s v=" LV1 CORE Campus SuperNAP 7"/>
    <s v=""/>
    <x v="190"/>
    <x v="0"/>
    <x v="1"/>
    <x v="1"/>
    <n v="324400"/>
    <n v="407000"/>
    <n v="50"/>
    <x v="0"/>
    <s v="2026-07-31"/>
  </r>
  <r>
    <s v="c7abd67e-3577-4c0b-8069-ca97d9934538"/>
    <s v="Texas 1 Data Center  (Ex Data Foundry)"/>
    <s v=""/>
    <x v="190"/>
    <x v="0"/>
    <x v="16"/>
    <x v="16"/>
    <n v="130000"/>
    <n v="130000"/>
    <n v="24"/>
    <x v="0"/>
    <s v="2026-07-31"/>
  </r>
  <r>
    <s v="83ce1679-6b12-4c26-858f-5b4494a8c2d4"/>
    <s v="Texas 2 Data Center (Ex Data Foundry)"/>
    <s v=""/>
    <x v="190"/>
    <x v="0"/>
    <x v="16"/>
    <x v="16"/>
    <n v="325000"/>
    <n v="325000"/>
    <n v="36"/>
    <x v="0"/>
    <s v="2026-07-31"/>
  </r>
  <r>
    <s v="4330223e-223e-410b-b69f-9a77bd34682e"/>
    <s v="Austin 1 Data Center (Ex Data Foundry)"/>
    <s v=""/>
    <x v="190"/>
    <x v="0"/>
    <x v="16"/>
    <x v="16"/>
    <n v="40000"/>
    <n v="21133"/>
    <n v="1.0529999999999997"/>
    <x v="0"/>
    <s v="2026-07-31"/>
  </r>
  <r>
    <s v="7b317e1c-e62e-4e57-a5e9-786ef3767e1f"/>
    <s v="Austin 2 Data Center"/>
    <s v=""/>
    <x v="190"/>
    <x v="0"/>
    <x v="16"/>
    <x v="16"/>
    <n v="250000"/>
    <n v="250000"/>
    <n v="35"/>
    <x v="0"/>
    <s v="2026-07-31"/>
  </r>
  <r>
    <s v="1785c670-64b8-43e9-9c67-ff5bda0cb7f5"/>
    <s v="Houston 1 Data Center  (Ex Data Foundry)"/>
    <s v=""/>
    <x v="190"/>
    <x v="0"/>
    <x v="16"/>
    <x v="16"/>
    <m/>
    <m/>
    <m/>
    <x v="0"/>
    <s v="2026-07-31"/>
  </r>
  <r>
    <s v="00e4e2d6-37f6-4062-a6ab-c788d135d7d7"/>
    <s v="Houston 2 Data Center (Ex Data Foundry)"/>
    <s v=""/>
    <x v="190"/>
    <x v="0"/>
    <x v="16"/>
    <x v="16"/>
    <n v="105900"/>
    <n v="350000"/>
    <n v="60"/>
    <x v="0"/>
    <s v="2026-07-31"/>
  </r>
  <r>
    <s v="130a0f50-0f3a-41b8-9240-54c38b470f4c"/>
    <s v="Switch Data Centers Pyramid Data Center"/>
    <s v=""/>
    <x v="190"/>
    <x v="0"/>
    <x v="26"/>
    <x v="26"/>
    <n v="660000"/>
    <n v="660000"/>
    <n v="110"/>
    <x v="0"/>
    <s v="2026-07-31"/>
  </r>
  <r>
    <s v="82fdd2f4-78f2-4ba8-8653-48a88c97dae7"/>
    <s v="AT2 KEEP Data Center B"/>
    <s v=""/>
    <x v="190"/>
    <x v="0"/>
    <x v="8"/>
    <x v="8"/>
    <n v="149500"/>
    <n v="149500"/>
    <n v="35"/>
    <x v="0"/>
    <s v="2026-07-31"/>
  </r>
  <r>
    <s v="0e630b17-f4ea-4de2-a949-b10b30515e8a"/>
    <s v="AT2 KEEP Data Center A"/>
    <s v=""/>
    <x v="190"/>
    <x v="0"/>
    <x v="8"/>
    <x v="8"/>
    <n v="270950"/>
    <n v="270950"/>
    <n v="35"/>
    <x v="0"/>
    <s v="2026-07-31"/>
  </r>
  <r>
    <s v="65328e26-0f5e-420b-908a-42a40bf17180"/>
    <s v="AT3 KEEP Data Center"/>
    <s v=""/>
    <x v="190"/>
    <x v="0"/>
    <x v="8"/>
    <x v="8"/>
    <n v="500000"/>
    <n v="500000"/>
    <n v="75"/>
    <x v="0"/>
    <s v="2026-07-31"/>
  </r>
  <r>
    <s v="6ed8c406-2f74-448c-a0d4-faf931eb651a"/>
    <s v="AT1 KEEP Data Center"/>
    <s v=""/>
    <x v="190"/>
    <x v="0"/>
    <x v="8"/>
    <x v="8"/>
    <n v="177900"/>
    <n v="177900"/>
    <n v="35"/>
    <x v="0"/>
    <s v="2026-07-31"/>
  </r>
  <r>
    <s v="6948a8c7-986c-467c-b0f9-3b9ad848719e"/>
    <s v="T5 @ Silicon Valley Data Center"/>
    <s v=""/>
    <x v="191"/>
    <x v="0"/>
    <x v="25"/>
    <x v="25"/>
    <n v="128000"/>
    <n v="128000"/>
    <n v="8"/>
    <x v="0"/>
    <s v="2026-07-31"/>
  </r>
  <r>
    <s v="d5fe0b0b-037c-49da-8c90-0df95761225f"/>
    <s v="Minneapolis Data Center"/>
    <s v=""/>
    <x v="191"/>
    <x v="0"/>
    <x v="23"/>
    <x v="23"/>
    <n v="330000"/>
    <n v="330000"/>
    <n v="10"/>
    <x v="0"/>
    <s v="2026-07-31"/>
  </r>
  <r>
    <s v="1856311a-2c33-4324-b6d5-b28afbd284e4"/>
    <s v="T5 @ Chicago II"/>
    <s v=""/>
    <x v="191"/>
    <x v="0"/>
    <x v="6"/>
    <x v="6"/>
    <n v="170000"/>
    <n v="170000"/>
    <n v="30"/>
    <x v="0"/>
    <s v="2026-07-31"/>
  </r>
  <r>
    <s v="6124d467-7787-4a39-8c40-ae121aeae4ed"/>
    <s v="Charlotte Data Center Building 1"/>
    <s v=""/>
    <x v="191"/>
    <x v="0"/>
    <x v="10"/>
    <x v="10"/>
    <n v="150000"/>
    <n v="150000"/>
    <n v="4"/>
    <x v="0"/>
    <s v="2026-07-31"/>
  </r>
  <r>
    <s v="40e4ed29-f209-4947-80aa-b1982b5846d8"/>
    <s v="Charlotte Data Center Building 2"/>
    <s v=""/>
    <x v="191"/>
    <x v="0"/>
    <x v="10"/>
    <x v="10"/>
    <n v="180000"/>
    <n v="180000"/>
    <n v="4"/>
    <x v="0"/>
    <s v="2026-07-31"/>
  </r>
  <r>
    <s v="bc8f56bd-e195-4443-8350-d7f800eebac4"/>
    <s v="60590 Decatur Rd Data Center"/>
    <s v=""/>
    <x v="192"/>
    <x v="0"/>
    <x v="26"/>
    <x v="26"/>
    <n v="19820"/>
    <n v="19820"/>
    <n v="2.3216000000000001"/>
    <x v="0"/>
    <s v="2026-07-31"/>
  </r>
  <r>
    <s v="83f651aa-8502-4bff-b0d4-16a84a8b76d2"/>
    <s v="Headquarters"/>
    <s v=""/>
    <x v="193"/>
    <x v="0"/>
    <x v="43"/>
    <x v="43"/>
    <n v="6800"/>
    <n v="6800"/>
    <n v="1"/>
    <x v="0"/>
    <s v="2026-07-31"/>
  </r>
  <r>
    <s v="90970183-e3f8-4b14-b115-3fbbf96071a5"/>
    <s v="Los Angeles Data Center"/>
    <s v=""/>
    <x v="194"/>
    <x v="0"/>
    <x v="25"/>
    <x v="25"/>
    <n v="156000"/>
    <n v="156000"/>
    <n v="2"/>
    <x v="0"/>
    <s v="2026-07-31"/>
  </r>
  <r>
    <s v="fa0b8f9f-029c-410e-9635-d9289483549d"/>
    <s v="New York Teleport Data Center"/>
    <s v=""/>
    <x v="194"/>
    <x v="0"/>
    <x v="11"/>
    <x v="11"/>
    <n v="162000"/>
    <n v="162000"/>
    <n v="10"/>
    <x v="0"/>
    <s v="2026-07-31"/>
  </r>
  <r>
    <s v="0835b4e7-b1c5-4f09-a890-0adb3bca7044"/>
    <s v="New York Chelsea Data Center"/>
    <s v=""/>
    <x v="194"/>
    <x v="0"/>
    <x v="11"/>
    <x v="11"/>
    <n v="635000"/>
    <n v="60000"/>
    <n v="4"/>
    <x v="0"/>
    <s v="2026-07-31"/>
  </r>
  <r>
    <s v="0671ab6e-1214-40a5-b475-5a102882d95f"/>
    <s v="CB-2"/>
    <s v=""/>
    <x v="195"/>
    <x v="0"/>
    <x v="11"/>
    <x v="11"/>
    <n v="134000"/>
    <n v="134000"/>
    <n v="50"/>
    <x v="2"/>
    <s v="2026-07-31"/>
  </r>
  <r>
    <s v="3ad9f687-485a-419b-9926-51bdef294e78"/>
    <s v="CB-1"/>
    <s v=""/>
    <x v="195"/>
    <x v="0"/>
    <x v="11"/>
    <x v="11"/>
    <n v="62640"/>
    <n v="62640"/>
    <n v="22.5"/>
    <x v="2"/>
    <s v="2026-07-31"/>
  </r>
  <r>
    <s v="a29ffa20-dba7-11f0-b761-bd3e306bc6c1"/>
    <s v="Cortex 2.0"/>
    <s v="Cortex 2.0_x000a_Tesla"/>
    <x v="196"/>
    <x v="0"/>
    <x v="16"/>
    <x v="16"/>
    <n v="450000"/>
    <n v="450000"/>
    <n v="250"/>
    <x v="20"/>
    <s v="2026-07-31"/>
  </r>
  <r>
    <s v="6ece0f07-e843-41ba-904d-42c6b452baaa"/>
    <s v="3804 Helios Way Data Center"/>
    <s v=""/>
    <x v="197"/>
    <x v="0"/>
    <x v="16"/>
    <x v="16"/>
    <n v="8550"/>
    <n v="8550"/>
    <n v="2"/>
    <x v="0"/>
    <s v="2026-07-31"/>
  </r>
  <r>
    <s v="fbb99755-4101-4c32-b88f-f18ea4dc9846"/>
    <s v="Seattle Data Center"/>
    <s v=""/>
    <x v="198"/>
    <x v="0"/>
    <x v="14"/>
    <x v="14"/>
    <n v="33000"/>
    <n v="33000"/>
    <n v="5"/>
    <x v="0"/>
    <s v="2026-07-31"/>
  </r>
  <r>
    <s v="be19b3c9-e001-46b7-a0a7-c582c6651157"/>
    <s v="Spokane SPO03 Data Center"/>
    <s v=""/>
    <x v="198"/>
    <x v="0"/>
    <x v="14"/>
    <x v="14"/>
    <n v="16500"/>
    <n v="16500"/>
    <n v="1.7661000000000002"/>
    <x v="0"/>
    <s v="2026-07-31"/>
  </r>
  <r>
    <s v="b52db789-76de-4799-98f1-197f44b9563c"/>
    <s v="Spokane SPO01/02 Data Center"/>
    <s v=""/>
    <x v="198"/>
    <x v="0"/>
    <x v="14"/>
    <x v="14"/>
    <n v="32000"/>
    <n v="32000"/>
    <n v="3.289699999999999"/>
    <x v="0"/>
    <s v="2026-07-31"/>
  </r>
  <r>
    <s v="04732031-5637-4ccb-a180-9aa9aee4afcf"/>
    <s v="Oklahoma City OKC Data Center"/>
    <s v=""/>
    <x v="198"/>
    <x v="0"/>
    <x v="15"/>
    <x v="15"/>
    <n v="22400"/>
    <n v="22400"/>
    <n v="1.2396999999999998"/>
    <x v="0"/>
    <s v="2026-07-31"/>
  </r>
  <r>
    <s v="48d85d4c-9de3-4c4a-951c-e98bc231945d"/>
    <s v="Oklahoma City OK2 Data Center"/>
    <s v=""/>
    <x v="198"/>
    <x v="0"/>
    <x v="15"/>
    <x v="15"/>
    <n v="69000"/>
    <n v="69000"/>
    <n v="2"/>
    <x v="0"/>
    <s v="2026-07-31"/>
  </r>
  <r>
    <s v="8b05f266-6fe7-44ad-aebb-1215c1ed7f9d"/>
    <s v="Dallas - Fort Worth Data Center"/>
    <s v=""/>
    <x v="198"/>
    <x v="0"/>
    <x v="16"/>
    <x v="16"/>
    <n v="103000"/>
    <n v="208000"/>
    <n v="5"/>
    <x v="0"/>
    <s v="2026-07-31"/>
  </r>
  <r>
    <s v="54aca767-e168-43bf-8833-68a86c212b32"/>
    <s v="Dallas Data Center"/>
    <s v=""/>
    <x v="198"/>
    <x v="0"/>
    <x v="16"/>
    <x v="16"/>
    <n v="68000"/>
    <n v="68000"/>
    <n v="11"/>
    <x v="0"/>
    <s v="2026-07-31"/>
  </r>
  <r>
    <s v="ab8aff1b-cf62-46f8-93a1-ab0b8cfa69a8"/>
    <s v="Sioux Falls - West Data Center"/>
    <s v=""/>
    <x v="198"/>
    <x v="0"/>
    <x v="49"/>
    <x v="49"/>
    <n v="25000"/>
    <n v="25000"/>
    <n v="2.4471999999999987"/>
    <x v="0"/>
    <s v="2026-07-31"/>
  </r>
  <r>
    <s v="6ab30d6c-4cf2-4307-9a8d-c42b027e4b9b"/>
    <s v="Sioux Falls - East Data Center"/>
    <s v=""/>
    <x v="198"/>
    <x v="0"/>
    <x v="49"/>
    <x v="49"/>
    <n v="17000"/>
    <n v="17000"/>
    <n v="1.1527000000000003"/>
    <x v="0"/>
    <s v="2026-07-31"/>
  </r>
  <r>
    <s v="bceafba1-7083-4838-a356-6f1f0a3cfae2"/>
    <s v="Dallas - Allen Data Center"/>
    <s v=""/>
    <x v="198"/>
    <x v="0"/>
    <x v="16"/>
    <x v="16"/>
    <n v="30000"/>
    <n v="30000"/>
    <n v="2"/>
    <x v="0"/>
    <s v="2026-07-31"/>
  </r>
  <r>
    <s v="2e888bd0-07d1-424a-be77-9416404e8cbd"/>
    <s v="Omaha - Midlands Data Center"/>
    <s v=""/>
    <x v="198"/>
    <x v="0"/>
    <x v="30"/>
    <x v="30"/>
    <n v="63000"/>
    <n v="63000"/>
    <n v="5.9457500000000003"/>
    <x v="0"/>
    <s v="2026-07-31"/>
  </r>
  <r>
    <s v="febd0798-9caa-4524-973a-fbf1c5f86b50"/>
    <s v="Tulsa - Archer Data Center"/>
    <s v=""/>
    <x v="198"/>
    <x v="0"/>
    <x v="15"/>
    <x v="15"/>
    <n v="36000"/>
    <n v="36000"/>
    <n v="5.4577"/>
    <x v="0"/>
    <s v="2026-07-31"/>
  </r>
  <r>
    <s v="86eea41a-379d-4b64-9d7f-552a5d557f30"/>
    <s v="Omaha - Bellevue Data Center"/>
    <s v=""/>
    <x v="198"/>
    <x v="0"/>
    <x v="30"/>
    <x v="30"/>
    <n v="100000"/>
    <n v="100000"/>
    <n v="5.7825999999999986"/>
    <x v="0"/>
    <s v="2026-07-31"/>
  </r>
  <r>
    <s v="a0b2edca-9851-45f4-bd65-69769b18e925"/>
    <s v="Tulsa - State Farm Data Center"/>
    <s v=""/>
    <x v="198"/>
    <x v="0"/>
    <x v="15"/>
    <x v="15"/>
    <n v="32000"/>
    <n v="32000"/>
    <n v="2.0203000000000002"/>
    <x v="0"/>
    <s v="2026-07-31"/>
  </r>
  <r>
    <s v="e67fec77-598e-413c-bd13-0014a2446d24"/>
    <s v="Kansas City - Lenexa Data Center"/>
    <s v=""/>
    <x v="198"/>
    <x v="0"/>
    <x v="31"/>
    <x v="31"/>
    <n v="58190"/>
    <n v="58190"/>
    <n v="5.2079499999999994"/>
    <x v="0"/>
    <s v="2026-07-31"/>
  </r>
  <r>
    <s v="820bf135-2965-44a7-9933-0363c958cbf6"/>
    <s v="Kansas City Data Center"/>
    <s v=""/>
    <x v="198"/>
    <x v="0"/>
    <x v="5"/>
    <x v="5"/>
    <n v="27000"/>
    <n v="27000"/>
    <n v="2.4621000000000008"/>
    <x v="0"/>
    <s v="2026-07-31"/>
  </r>
  <r>
    <s v="7051289c-5690-432a-971a-c7e0444b544a"/>
    <s v="Little Rock Data Center"/>
    <s v=""/>
    <x v="198"/>
    <x v="0"/>
    <x v="32"/>
    <x v="32"/>
    <n v="30450"/>
    <n v="30450"/>
    <n v="2.0616999999999996"/>
    <x v="0"/>
    <s v="2026-07-31"/>
  </r>
  <r>
    <s v="a1bdb519-177d-45e2-850c-7bf4c1784268"/>
    <s v="St. Louis - Millpark Data Center"/>
    <s v=""/>
    <x v="198"/>
    <x v="0"/>
    <x v="5"/>
    <x v="5"/>
    <n v="23000"/>
    <n v="23000"/>
    <n v="1.3803999999999996"/>
    <x v="0"/>
    <s v="2026-07-31"/>
  </r>
  <r>
    <s v="c017a9df-8ab0-44a2-91b8-acd74e888bbe"/>
    <s v="St. Louis - Olive Data Center"/>
    <s v=""/>
    <x v="198"/>
    <x v="0"/>
    <x v="5"/>
    <x v="5"/>
    <n v="124000"/>
    <n v="124000"/>
    <n v="9.4320000000000004"/>
    <x v="0"/>
    <s v="2026-07-31"/>
  </r>
  <r>
    <s v="dcee2dde-40a1-47f2-ac99-4dec42e17524"/>
    <s v="Milwaukee Data Center"/>
    <s v=""/>
    <x v="198"/>
    <x v="0"/>
    <x v="33"/>
    <x v="33"/>
    <n v="28000"/>
    <n v="28000"/>
    <n v="2.9425000000000008"/>
    <x v="0"/>
    <s v="2026-07-31"/>
  </r>
  <r>
    <s v="56fdc4ec-7602-48b6-93bd-3d23d7a29270"/>
    <s v="Chicago West Data Center"/>
    <s v=""/>
    <x v="198"/>
    <x v="0"/>
    <x v="6"/>
    <x v="6"/>
    <n v="117500"/>
    <n v="117500"/>
    <n v="2"/>
    <x v="0"/>
    <s v="2026-07-31"/>
  </r>
  <r>
    <s v="bda87bc1-315f-4963-b76f-6fb3e4c48bca"/>
    <s v="Chicago Polk Data Center"/>
    <s v=""/>
    <x v="198"/>
    <x v="0"/>
    <x v="6"/>
    <x v="6"/>
    <n v="107000"/>
    <n v="107000"/>
    <n v="2"/>
    <x v="0"/>
    <s v="2026-07-31"/>
  </r>
  <r>
    <s v="26c93d45-67b1-4f71-8e25-8285e053e93b"/>
    <s v="Nashville Data Center"/>
    <s v=""/>
    <x v="198"/>
    <x v="0"/>
    <x v="19"/>
    <x v="19"/>
    <n v="52000"/>
    <n v="52000"/>
    <n v="4.6366999999999994"/>
    <x v="0"/>
    <s v="2026-07-31"/>
  </r>
  <r>
    <s v="1bdfcca8-3e2a-4ac7-bd53-65b450e114b0"/>
    <s v="Jacksonville Data Center"/>
    <s v=""/>
    <x v="198"/>
    <x v="0"/>
    <x v="9"/>
    <x v="9"/>
    <n v="120000"/>
    <n v="120000"/>
    <n v="9"/>
    <x v="0"/>
    <s v="2026-07-31"/>
  </r>
  <r>
    <s v="19ae7358-8d08-4995-a93a-1cbe8c44f387"/>
    <s v="Charlotte - Center Park Data Center"/>
    <s v=""/>
    <x v="198"/>
    <x v="0"/>
    <x v="10"/>
    <x v="10"/>
    <n v="60000"/>
    <n v="60000"/>
    <n v="2"/>
    <x v="0"/>
    <s v="2026-07-31"/>
  </r>
  <r>
    <s v="4f8f9e7c-9ad0-4098-8090-ba20f27b170f"/>
    <s v="Raleigh - RTP Data Center"/>
    <s v=""/>
    <x v="198"/>
    <x v="0"/>
    <x v="10"/>
    <x v="10"/>
    <n v="70000"/>
    <n v="70000"/>
    <n v="6.4826000000000015"/>
    <x v="0"/>
    <s v="2026-07-31"/>
  </r>
  <r>
    <s v="11012523-259c-4342-afcf-c2f8dae5e051"/>
    <s v="Raleigh Data Center"/>
    <s v=""/>
    <x v="198"/>
    <x v="0"/>
    <x v="10"/>
    <x v="10"/>
    <n v="65000"/>
    <n v="65000"/>
    <n v="10"/>
    <x v="0"/>
    <s v="2026-07-31"/>
  </r>
  <r>
    <s v="50cb144f-2c9a-4294-9836-b1ea47326b29"/>
    <s v="Baltimore - BWI Data Center"/>
    <s v=""/>
    <x v="198"/>
    <x v="0"/>
    <x v="27"/>
    <x v="27"/>
    <n v="35000"/>
    <n v="35000"/>
    <n v="2.1572999999999998"/>
    <x v="0"/>
    <s v="2026-07-31"/>
  </r>
  <r>
    <s v="4083a704-3272-4cbc-be64-1eff54820682"/>
    <s v="Baltimore Data Center"/>
    <s v=""/>
    <x v="198"/>
    <x v="0"/>
    <x v="27"/>
    <x v="27"/>
    <n v="28000"/>
    <n v="28000"/>
    <n v="2.6625000000000023"/>
    <x v="0"/>
    <s v="2026-07-31"/>
  </r>
  <r>
    <s v="628d9c9a-08ba-454c-b1ca-5cb03c9756b5"/>
    <s v="Allentown - TekPark Data Center"/>
    <s v=""/>
    <x v="198"/>
    <x v="0"/>
    <x v="13"/>
    <x v="13"/>
    <n v="122000"/>
    <n v="122000"/>
    <n v="4"/>
    <x v="0"/>
    <s v="2026-07-31"/>
  </r>
  <r>
    <s v="791b379c-28b1-4c30-b594-a18f282226b2"/>
    <s v="Valley Forge Data Center"/>
    <s v=""/>
    <x v="198"/>
    <x v="0"/>
    <x v="13"/>
    <x v="13"/>
    <n v="137000"/>
    <n v="137000"/>
    <n v="8.0700000000000038"/>
    <x v="0"/>
    <s v="2026-07-31"/>
  </r>
  <r>
    <s v="0ecec5db-1fee-4c45-af0c-ca0b3369ec64"/>
    <s v="Lehigh Valley Data Center"/>
    <s v=""/>
    <x v="198"/>
    <x v="0"/>
    <x v="13"/>
    <x v="13"/>
    <n v="27000"/>
    <n v="27000"/>
    <n v="2.4463000000000013"/>
    <x v="0"/>
    <s v="2026-07-31"/>
  </r>
  <r>
    <s v="6af57ce8-20ed-40d4-bdcb-269c08eb3f94"/>
    <s v="Bethlehem Data Center"/>
    <s v=""/>
    <x v="198"/>
    <x v="0"/>
    <x v="13"/>
    <x v="13"/>
    <n v="25000"/>
    <n v="25000"/>
    <n v="1.9623000000000013"/>
    <x v="0"/>
    <s v="2026-07-31"/>
  </r>
  <r>
    <s v="598f1936-ac01-40e8-806f-337f27fa3779"/>
    <s v="Philadelphia Data Center"/>
    <s v=""/>
    <x v="198"/>
    <x v="0"/>
    <x v="13"/>
    <x v="13"/>
    <n v="25700"/>
    <n v="25700"/>
    <n v="2.2117000000000018"/>
    <x v="0"/>
    <s v="2026-07-31"/>
  </r>
  <r>
    <s v="fc728c63-05a3-464e-912a-16b10489a215"/>
    <s v="New York -  HW2 Hawthorne Data Center"/>
    <s v=""/>
    <x v="198"/>
    <x v="0"/>
    <x v="11"/>
    <x v="11"/>
    <n v="172000"/>
    <n v="172000"/>
    <n v="16.569499999999998"/>
    <x v="0"/>
    <s v="2026-07-31"/>
  </r>
  <r>
    <s v="0611a7fa-1db9-4f71-8ed2-f1b8a9f7b6de"/>
    <s v="New York - HWT Hawthorne Data Center"/>
    <s v=""/>
    <x v="198"/>
    <x v="0"/>
    <x v="11"/>
    <x v="11"/>
    <n v="46000"/>
    <n v="46000"/>
    <n v="2.6378000000000004"/>
    <x v="0"/>
    <s v="2026-07-31"/>
  </r>
  <r>
    <s v="4c17a589-debd-4046-bd6b-89dfecaa2bfb"/>
    <s v="Waterbury Data Center"/>
    <s v=""/>
    <x v="198"/>
    <x v="0"/>
    <x v="21"/>
    <x v="21"/>
    <n v="3000"/>
    <n v="3000"/>
    <n v="0.57150000000000045"/>
    <x v="0"/>
    <s v="2026-07-31"/>
  </r>
  <r>
    <s v="7cf8470c-91f9-492f-806b-cf054c722f32"/>
    <s v="Boston - Marlborough Data Center"/>
    <s v=""/>
    <x v="198"/>
    <x v="0"/>
    <x v="18"/>
    <x v="18"/>
    <n v="115000"/>
    <n v="115000"/>
    <n v="14"/>
    <x v="0"/>
    <s v="2026-07-31"/>
  </r>
  <r>
    <s v="cbbd0fb5-e535-4f87-8259-8b71d8b05032"/>
    <s v="Boston - Andover Data Center"/>
    <s v=""/>
    <x v="198"/>
    <x v="0"/>
    <x v="18"/>
    <x v="18"/>
    <n v="92700"/>
    <n v="92700"/>
    <n v="8.2200000000000006"/>
    <x v="0"/>
    <s v="2026-07-31"/>
  </r>
  <r>
    <s v="6d08e8b3-32bf-4cb8-a32a-59768a046728"/>
    <s v="Tonaquint - Boise 1"/>
    <s v=""/>
    <x v="199"/>
    <x v="0"/>
    <x v="39"/>
    <x v="39"/>
    <n v="45000"/>
    <n v="45000"/>
    <n v="2"/>
    <x v="0"/>
    <s v="2026-07-31"/>
  </r>
  <r>
    <s v="6a866531-6813-45c4-b4f9-9a211d78ee65"/>
    <s v="Tonaquint - St George 1"/>
    <s v=""/>
    <x v="199"/>
    <x v="0"/>
    <x v="38"/>
    <x v="38"/>
    <n v="30000"/>
    <n v="30000"/>
    <n v="4"/>
    <x v="0"/>
    <s v="2026-07-31"/>
  </r>
  <r>
    <s v="59dc6e9a-62d1-41f4-ad32-712a8763e350"/>
    <s v="Tonaquint - Oklahoma City"/>
    <s v=""/>
    <x v="199"/>
    <x v="0"/>
    <x v="15"/>
    <x v="15"/>
    <n v="65000"/>
    <n v="65000"/>
    <n v="8"/>
    <x v="0"/>
    <s v="2026-07-31"/>
  </r>
  <r>
    <s v="d460b370-aadc-4cc2-8fc8-ee953f5b25af"/>
    <s v="Las Vegas Data Center"/>
    <s v=""/>
    <x v="200"/>
    <x v="0"/>
    <x v="1"/>
    <x v="1"/>
    <n v="32326"/>
    <n v="32326"/>
    <n v="1.4659999999999997"/>
    <x v="0"/>
    <s v="2026-07-31"/>
  </r>
  <r>
    <s v="61be3f54-889f-4cc0-89a0-a7637d4d941a"/>
    <s v="Dallas Data Center"/>
    <s v=""/>
    <x v="200"/>
    <x v="0"/>
    <x v="16"/>
    <x v="16"/>
    <m/>
    <m/>
    <m/>
    <x v="0"/>
    <s v="2026-07-31"/>
  </r>
  <r>
    <s v="faaa4eb4-c182-479b-8a03-aef6df2b5304"/>
    <s v="HOU1 Data Center"/>
    <s v=""/>
    <x v="201"/>
    <x v="0"/>
    <x v="16"/>
    <x v="16"/>
    <n v="150000"/>
    <n v="150000"/>
    <n v="5"/>
    <x v="0"/>
    <s v="2026-07-31"/>
  </r>
  <r>
    <s v="bfe4fb4b-ef14-47f6-b800-1965d941f9ba"/>
    <s v="Louisiana Data Center"/>
    <s v=""/>
    <x v="201"/>
    <x v="0"/>
    <x v="42"/>
    <x v="42"/>
    <n v="150000"/>
    <n v="150000"/>
    <n v="25"/>
    <x v="0"/>
    <s v="2026-07-31"/>
  </r>
  <r>
    <s v="23ddb4b2-1232-4d1b-a2ad-470aa95636e2"/>
    <s v="DC-1 Ohio Data Center"/>
    <s v=""/>
    <x v="202"/>
    <x v="0"/>
    <x v="7"/>
    <x v="7"/>
    <n v="28115"/>
    <n v="40000"/>
    <n v="3.2416999999999998"/>
    <x v="0"/>
    <s v="2026-07-31"/>
  </r>
  <r>
    <s v="8f9057c7-d7a4-4b05-ae2f-6c630d2d2e7d"/>
    <s v="DC-2 Michigan Data Center"/>
    <s v=""/>
    <x v="202"/>
    <x v="0"/>
    <x v="26"/>
    <x v="26"/>
    <n v="8800"/>
    <n v="8800"/>
    <n v="1.1519499999999996"/>
    <x v="0"/>
    <s v="2026-07-31"/>
  </r>
  <r>
    <s v="de630740-f2d0-4642-9dd4-0eb10915a741"/>
    <s v="324 East Wisconsin Ave Data Center"/>
    <s v=""/>
    <x v="203"/>
    <x v="0"/>
    <x v="33"/>
    <x v="33"/>
    <n v="5200"/>
    <n v="5200"/>
    <n v="0.63150000000000006"/>
    <x v="0"/>
    <s v="2026-07-31"/>
  </r>
  <r>
    <s v="c5ad9f85-1de3-47ba-9d58-b5030c4ef9af"/>
    <s v="One Wilshire Data Center"/>
    <s v=""/>
    <x v="204"/>
    <x v="0"/>
    <x v="25"/>
    <x v="25"/>
    <m/>
    <m/>
    <n v="2"/>
    <x v="0"/>
    <s v="2026-07-31"/>
  </r>
  <r>
    <s v="099579f0-2adf-11f0-b564-9b974056f874"/>
    <s v="USNX Data Center"/>
    <s v=""/>
    <x v="205"/>
    <x v="0"/>
    <x v="40"/>
    <x v="40"/>
    <m/>
    <m/>
    <m/>
    <x v="6"/>
    <s v="2026-07-31"/>
  </r>
  <r>
    <s v="889c56af-a629-4805-88df-e6279f0524a0"/>
    <s v="Monticello Data Center"/>
    <s v=""/>
    <x v="206"/>
    <x v="0"/>
    <x v="4"/>
    <x v="4"/>
    <m/>
    <m/>
    <m/>
    <x v="0"/>
    <s v="2026-07-31"/>
  </r>
  <r>
    <s v="6eebb17e-4cd4-4948-9f4b-8fdd1eef3173"/>
    <s v="Bend Data Center"/>
    <s v=""/>
    <x v="207"/>
    <x v="0"/>
    <x v="0"/>
    <x v="0"/>
    <n v="31000"/>
    <n v="31000"/>
    <n v="1"/>
    <x v="0"/>
    <s v="2026-07-31"/>
  </r>
  <r>
    <s v="f530f9a5-b672-4384-b494-2c5a6047ad42"/>
    <s v="CO01 Denver Data Center"/>
    <s v=""/>
    <x v="207"/>
    <x v="0"/>
    <x v="28"/>
    <x v="28"/>
    <n v="35000"/>
    <n v="35000"/>
    <n v="2"/>
    <x v="0"/>
    <s v="2026-07-31"/>
  </r>
  <r>
    <s v="2f024aa4-dab3-407c-9e51-9d13bc47ee7a"/>
    <s v="Fitchburg Data Center"/>
    <s v=""/>
    <x v="207"/>
    <x v="0"/>
    <x v="33"/>
    <x v="33"/>
    <n v="60000"/>
    <n v="60000"/>
    <n v="4"/>
    <x v="0"/>
    <s v="2026-07-31"/>
  </r>
  <r>
    <s v="bc8eff32-3050-497b-a328-47743fa144f2"/>
    <s v="Madison Data Center"/>
    <s v=""/>
    <x v="207"/>
    <x v="0"/>
    <x v="33"/>
    <x v="33"/>
    <n v="9000"/>
    <n v="9000"/>
    <n v="1"/>
    <x v="0"/>
    <s v="2026-07-31"/>
  </r>
  <r>
    <s v="9751768a-119d-4524-ba9a-4a38dad4eb38"/>
    <s v="Oak Brook Data Center"/>
    <s v=""/>
    <x v="207"/>
    <x v="0"/>
    <x v="6"/>
    <x v="6"/>
    <n v="32000"/>
    <n v="32000"/>
    <n v="2"/>
    <x v="0"/>
    <s v="2026-07-31"/>
  </r>
  <r>
    <s v="8fb6773b-1437-4c47-b342-f2f15312826f"/>
    <s v="South Bend Data Center"/>
    <s v=""/>
    <x v="207"/>
    <x v="0"/>
    <x v="24"/>
    <x v="24"/>
    <n v="75000"/>
    <n v="75000"/>
    <n v="2"/>
    <x v="0"/>
    <s v="2026-07-31"/>
  </r>
  <r>
    <s v="838ad42b-6751-403c-aafd-e05a41fb3870"/>
    <s v="Indianapolis North Data Center"/>
    <s v=""/>
    <x v="207"/>
    <x v="0"/>
    <x v="24"/>
    <x v="24"/>
    <n v="19017"/>
    <n v="19017"/>
    <n v="2"/>
    <x v="0"/>
    <s v="2026-07-31"/>
  </r>
  <r>
    <s v="06bc5f3f-84f3-4c79-8362-3e295056c18a"/>
    <s v="Indianapolis Data Center"/>
    <s v=""/>
    <x v="207"/>
    <x v="0"/>
    <x v="24"/>
    <x v="24"/>
    <n v="10000"/>
    <n v="10000"/>
    <n v="1"/>
    <x v="0"/>
    <s v="2026-07-31"/>
  </r>
  <r>
    <s v="dd5a74d0-1a43-4e3d-9230-3f0da20c2321"/>
    <s v="Grand Rapids South Data Center"/>
    <s v=""/>
    <x v="207"/>
    <x v="0"/>
    <x v="26"/>
    <x v="26"/>
    <n v="22000"/>
    <n v="22000"/>
    <n v="1"/>
    <x v="0"/>
    <s v="2026-07-31"/>
  </r>
  <r>
    <s v="e815bf07-a77b-4386-a910-2020c4828639"/>
    <s v="Grand Rapids East Data Center"/>
    <s v=""/>
    <x v="207"/>
    <x v="0"/>
    <x v="26"/>
    <x v="26"/>
    <n v="40000"/>
    <n v="40000"/>
    <n v="7"/>
    <x v="0"/>
    <s v="2026-07-31"/>
  </r>
  <r>
    <s v="efa51553-35a5-4c98-9736-e42cbcf5dbc2"/>
    <s v="Detroit Metro Data Center"/>
    <s v=""/>
    <x v="207"/>
    <x v="0"/>
    <x v="26"/>
    <x v="26"/>
    <n v="25000"/>
    <n v="25000"/>
    <n v="2"/>
    <x v="0"/>
    <s v="2026-07-31"/>
  </r>
  <r>
    <s v="acac7afb-36a4-4dc9-b181-c9bb96c0bdc3"/>
    <s v="Southfield Data Center"/>
    <s v=""/>
    <x v="207"/>
    <x v="0"/>
    <x v="26"/>
    <x v="26"/>
    <n v="9000"/>
    <n v="9000"/>
    <n v="1"/>
    <x v="0"/>
    <s v="2026-07-31"/>
  </r>
  <r>
    <s v="cf7b5801-5f53-488c-a9bf-5314d2efba61"/>
    <s v="Detroit North Data Center"/>
    <s v=""/>
    <x v="207"/>
    <x v="0"/>
    <x v="26"/>
    <x v="26"/>
    <n v="76000"/>
    <n v="76000"/>
    <n v="8"/>
    <x v="0"/>
    <s v="2026-07-31"/>
  </r>
  <r>
    <s v="81bf2331-b472-45ab-9fb6-4ea06ece64b5"/>
    <s v="CA3 Santa Clara Data Center"/>
    <s v=""/>
    <x v="208"/>
    <x v="0"/>
    <x v="25"/>
    <x v="25"/>
    <n v="486000"/>
    <n v="486000"/>
    <n v="64"/>
    <x v="10"/>
    <s v="2026-07-31"/>
  </r>
  <r>
    <s v="efc5b301-5fb3-4f86-ba4d-0f42273bbb74"/>
    <s v="CA1 Santa Clara Data Center Building 5"/>
    <s v=""/>
    <x v="208"/>
    <x v="0"/>
    <x v="25"/>
    <x v="25"/>
    <n v="31000"/>
    <n v="31000"/>
    <n v="7.35"/>
    <x v="0"/>
    <s v="2026-07-31"/>
  </r>
  <r>
    <s v="262756c7-db15-4b50-b83a-a70598a16cc1"/>
    <s v="CA1 Santa Clara Data Center Building 4"/>
    <s v=""/>
    <x v="208"/>
    <x v="0"/>
    <x v="25"/>
    <x v="25"/>
    <n v="57000"/>
    <n v="57000"/>
    <n v="13.5"/>
    <x v="0"/>
    <s v="2026-07-31"/>
  </r>
  <r>
    <s v="7778e2d0-7c27-4977-8e21-356161c40499"/>
    <s v="CA1 Santa Clara Data Center Building 3"/>
    <s v=""/>
    <x v="208"/>
    <x v="0"/>
    <x v="25"/>
    <x v="25"/>
    <n v="50000"/>
    <n v="50000"/>
    <n v="11.85"/>
    <x v="0"/>
    <s v="2026-07-31"/>
  </r>
  <r>
    <s v="c365a82d-4510-48f3-9298-7227b38ea006"/>
    <s v="CA1 Santa Clara Data Center Building 2"/>
    <s v=""/>
    <x v="208"/>
    <x v="0"/>
    <x v="25"/>
    <x v="25"/>
    <n v="70000"/>
    <n v="70000"/>
    <n v="16.59"/>
    <x v="0"/>
    <s v="2026-07-31"/>
  </r>
  <r>
    <s v="a92d68e8-0c93-4de9-805b-285b3cda9688"/>
    <s v="CA1 Santa Clara Data Center Building 6"/>
    <s v=""/>
    <x v="208"/>
    <x v="0"/>
    <x v="25"/>
    <x v="25"/>
    <n v="42000"/>
    <n v="42000"/>
    <n v="9.94"/>
    <x v="0"/>
    <s v="2026-07-31"/>
  </r>
  <r>
    <s v="b6421424-2c70-4570-8c5b-88726998154f"/>
    <s v="CA1 Santa Clara Data Center Building 1"/>
    <s v=""/>
    <x v="208"/>
    <x v="0"/>
    <x v="25"/>
    <x v="25"/>
    <n v="75000"/>
    <n v="75000"/>
    <n v="17.77"/>
    <x v="0"/>
    <s v="2026-07-31"/>
  </r>
  <r>
    <s v="fe10cb51-ba66-488c-8de9-67f0f67484c7"/>
    <s v="CA2 Santa Clara Data Center Building 1"/>
    <s v=""/>
    <x v="208"/>
    <x v="0"/>
    <x v="25"/>
    <x v="25"/>
    <n v="180000"/>
    <n v="180000"/>
    <n v="28"/>
    <x v="0"/>
    <s v="2026-07-31"/>
  </r>
  <r>
    <s v="2e66bb15-07e2-460a-bc02-7e9195cebf8b"/>
    <s v="CA2 Santa Clara Data Center Building 3"/>
    <s v=""/>
    <x v="208"/>
    <x v="0"/>
    <x v="25"/>
    <x v="25"/>
    <n v="180000"/>
    <n v="180000"/>
    <n v="30"/>
    <x v="0"/>
    <s v="2026-07-31"/>
  </r>
  <r>
    <s v="9be8e359-43dc-4a17-b63f-99bb7806ed5c"/>
    <s v="CA2 Santa Clara Data Center Building 2"/>
    <s v=""/>
    <x v="208"/>
    <x v="0"/>
    <x v="25"/>
    <x v="25"/>
    <n v="180000"/>
    <n v="180000"/>
    <n v="28"/>
    <x v="0"/>
    <s v="2026-07-31"/>
  </r>
  <r>
    <s v="6696f06e-f6c8-42ab-9e81-95e5ad6c1991"/>
    <s v="WA1 Quincy Data Center Building 1"/>
    <s v=""/>
    <x v="208"/>
    <x v="0"/>
    <x v="14"/>
    <x v="14"/>
    <n v="133000"/>
    <n v="207045"/>
    <n v="23.83"/>
    <x v="0"/>
    <s v="2026-07-31"/>
  </r>
  <r>
    <s v="ffaeb6f3-eed2-4f20-a019-356614bbb581"/>
    <s v="WA1 Quincy Data Center Building 3"/>
    <s v=""/>
    <x v="208"/>
    <x v="0"/>
    <x v="14"/>
    <x v="14"/>
    <n v="112500"/>
    <n v="174960"/>
    <n v="20.149999999999999"/>
    <x v="0"/>
    <s v="2026-07-31"/>
  </r>
  <r>
    <s v="cac75e8a-f04d-48df-a3d7-e60733856cd7"/>
    <s v="WA1 Quincy Data Center Building 2"/>
    <s v=""/>
    <x v="208"/>
    <x v="0"/>
    <x v="14"/>
    <x v="14"/>
    <n v="251211"/>
    <n v="392995"/>
    <n v="45.02"/>
    <x v="0"/>
    <s v="2026-07-31"/>
  </r>
  <r>
    <s v="093a1835-5ef0-47bb-8836-2e8f126d00d2"/>
    <s v="AZ1 Phoenix Data Center Building 4"/>
    <s v=""/>
    <x v="208"/>
    <x v="0"/>
    <x v="3"/>
    <x v="3"/>
    <n v="115000"/>
    <n v="275000"/>
    <n v="50"/>
    <x v="0"/>
    <s v="2026-07-31"/>
  </r>
  <r>
    <s v="f63a78ce-d9dc-4ac1-94f8-ae7bf85cf910"/>
    <s v="AZ1 Phoenix Data Center Building 1"/>
    <s v=""/>
    <x v="208"/>
    <x v="0"/>
    <x v="3"/>
    <x v="3"/>
    <n v="115000"/>
    <n v="275000"/>
    <n v="50"/>
    <x v="0"/>
    <s v="2026-07-31"/>
  </r>
  <r>
    <s v="231151a0-608d-4b3d-b92b-d5192f0c6647"/>
    <s v="AZ1 Phoenix Data Center Building 2"/>
    <s v=""/>
    <x v="208"/>
    <x v="0"/>
    <x v="3"/>
    <x v="3"/>
    <n v="115000"/>
    <n v="275000"/>
    <n v="50"/>
    <x v="0"/>
    <s v="2026-07-31"/>
  </r>
  <r>
    <s v="68beaf55-66eb-4ff9-9988-7171f2e8cc97"/>
    <s v="AZ1 Phoenix Data Center Building 3"/>
    <s v=""/>
    <x v="208"/>
    <x v="0"/>
    <x v="3"/>
    <x v="3"/>
    <n v="115000"/>
    <n v="275000"/>
    <n v="50"/>
    <x v="0"/>
    <s v="2026-07-31"/>
  </r>
  <r>
    <s v="a8cc8467-db98-49cc-b674-ed49053e18bf"/>
    <s v="TX11 San Antonio Data Center "/>
    <s v=""/>
    <x v="208"/>
    <x v="0"/>
    <x v="16"/>
    <x v="16"/>
    <n v="243000"/>
    <n v="243000"/>
    <n v="50"/>
    <x v="10"/>
    <s v="2026-07-31"/>
  </r>
  <r>
    <s v="f7a9ecea-bc7e-4997-a129-36a6fc649949"/>
    <s v="VA3-31 Ashburn Data Center Building 1"/>
    <s v=""/>
    <x v="208"/>
    <x v="0"/>
    <x v="12"/>
    <x v="12"/>
    <n v="385398"/>
    <n v="328500"/>
    <n v="41"/>
    <x v="0"/>
    <s v="2026-07-31"/>
  </r>
  <r>
    <s v="705dd14a-27d2-450e-97fb-b7ecaf20d009"/>
    <s v="VA1 Ashburn Data Center Building 3"/>
    <s v=""/>
    <x v="208"/>
    <x v="0"/>
    <x v="12"/>
    <x v="12"/>
    <n v="130000"/>
    <n v="130000"/>
    <n v="35"/>
    <x v="0"/>
    <s v="2026-07-31"/>
  </r>
  <r>
    <s v="74048047-5ad3-4aa7-b818-3c1c1d8a41ef"/>
    <s v="VA1 Ashburn Data Center Building 4"/>
    <s v=""/>
    <x v="208"/>
    <x v="0"/>
    <x v="12"/>
    <x v="12"/>
    <n v="130000"/>
    <n v="130000"/>
    <n v="35"/>
    <x v="0"/>
    <s v="2026-07-31"/>
  </r>
  <r>
    <s v="1c315fae-277c-4750-8b29-43cb18caadd9"/>
    <s v="VA1 Ashburn Data Center Building 2"/>
    <s v=""/>
    <x v="208"/>
    <x v="0"/>
    <x v="12"/>
    <x v="12"/>
    <n v="115000"/>
    <n v="115000"/>
    <n v="35"/>
    <x v="0"/>
    <s v="2026-07-31"/>
  </r>
  <r>
    <s v="f450bc69-e214-421b-8b5e-b5a5caa4adef"/>
    <s v="VA1 Ashburn Data Center Building 1"/>
    <s v=""/>
    <x v="208"/>
    <x v="0"/>
    <x v="12"/>
    <x v="12"/>
    <n v="115000"/>
    <n v="115000"/>
    <n v="35"/>
    <x v="0"/>
    <s v="2026-07-31"/>
  </r>
  <r>
    <s v="335135b4-2d5c-4bea-97dd-5a5cd4f19ebc"/>
    <s v="VA1-15 Ashburn Data Center Building 5"/>
    <s v=""/>
    <x v="208"/>
    <x v="0"/>
    <x v="12"/>
    <x v="12"/>
    <n v="182782"/>
    <n v="182782"/>
    <n v="31"/>
    <x v="0"/>
    <s v="2026-07-31"/>
  </r>
  <r>
    <s v="978c21a9-c3bf-4a54-8a9d-f234c7550ca2"/>
    <s v="VA2 Ashburn Data Center Building 3"/>
    <s v=""/>
    <x v="208"/>
    <x v="0"/>
    <x v="12"/>
    <x v="12"/>
    <n v="90000"/>
    <n v="90000"/>
    <n v="28"/>
    <x v="0"/>
    <s v="2026-07-31"/>
  </r>
  <r>
    <s v="6b8f6587-d27b-4396-ae42-d1860232b1d3"/>
    <s v="VA2 Ashburn Data Center Building 2"/>
    <s v=""/>
    <x v="208"/>
    <x v="0"/>
    <x v="12"/>
    <x v="12"/>
    <n v="125000"/>
    <n v="125000"/>
    <n v="40"/>
    <x v="0"/>
    <s v="2026-07-31"/>
  </r>
  <r>
    <s v="d4fa0d25-7f3c-43cf-b428-04e7a70ba9c7"/>
    <s v="VA2 Ashburn Data Center Building 1"/>
    <s v=""/>
    <x v="208"/>
    <x v="0"/>
    <x v="12"/>
    <x v="12"/>
    <n v="84000"/>
    <n v="84000"/>
    <n v="28"/>
    <x v="0"/>
    <s v="2026-07-31"/>
  </r>
  <r>
    <s v="5d36580c-3176-423b-8c4d-7b35ee06a864"/>
    <s v="ATL1 - Atlanta Data Center"/>
    <s v=""/>
    <x v="209"/>
    <x v="0"/>
    <x v="8"/>
    <x v="8"/>
    <n v="180000"/>
    <n v="180000"/>
    <n v="9"/>
    <x v="0"/>
    <s v="2026-07-31"/>
  </r>
  <r>
    <s v="1aeb743c-809d-4cfb-9d86-64a755c1ad8f"/>
    <s v="MIA2 - Miami Data Center"/>
    <s v=""/>
    <x v="209"/>
    <x v="0"/>
    <x v="9"/>
    <x v="9"/>
    <n v="5000"/>
    <n v="5000"/>
    <n v="6.5279499999999988"/>
    <x v="0"/>
    <s v="2026-07-31"/>
  </r>
  <r>
    <s v="aa027c1b-ca32-4a64-bf95-f859872cd6e1"/>
    <s v="MIA1 - Miami Data Center"/>
    <s v=""/>
    <x v="209"/>
    <x v="0"/>
    <x v="9"/>
    <x v="9"/>
    <m/>
    <n v="5005"/>
    <n v="6.5279499999999988"/>
    <x v="0"/>
    <s v="2026-07-31"/>
  </r>
  <r>
    <s v="1a761af4-5792-474e-b31f-01a254a141c5"/>
    <s v="FLL1 - Broward Data Center"/>
    <s v=""/>
    <x v="209"/>
    <x v="0"/>
    <x v="9"/>
    <x v="9"/>
    <n v="140000"/>
    <n v="140000"/>
    <n v="2"/>
    <x v="0"/>
    <s v="2026-07-31"/>
  </r>
  <r>
    <s v="d420b80b-e9c8-4353-88e1-c059a5117b40"/>
    <s v="SLC2 Salt lake City Data Center"/>
    <s v=""/>
    <x v="210"/>
    <x v="0"/>
    <x v="38"/>
    <x v="38"/>
    <n v="21000"/>
    <n v="21000"/>
    <n v="0.82499999999999973"/>
    <x v="0"/>
    <s v="2026-07-31"/>
  </r>
  <r>
    <s v="eb44fe5f-9245-4e91-a7ac-85d363b6bfba"/>
    <s v="SLC1 Orem Data Center"/>
    <s v=""/>
    <x v="210"/>
    <x v="0"/>
    <x v="38"/>
    <x v="38"/>
    <n v="5000"/>
    <n v="5000"/>
    <n v="0.502"/>
    <x v="0"/>
    <s v="2026-07-31"/>
  </r>
  <r>
    <s v="90c44552-7edf-4804-93d3-c0bdbb14bb5b"/>
    <s v="Ohio Data Center"/>
    <s v=""/>
    <x v="211"/>
    <x v="0"/>
    <x v="7"/>
    <x v="7"/>
    <n v="15000"/>
    <n v="15000"/>
    <n v="1.0347000000000002"/>
    <x v="0"/>
    <s v="2026-07-31"/>
  </r>
  <r>
    <s v="e4b4dee3-e4f7-49f2-9381-7e7e6f0fd76c"/>
    <s v="Westerville Data Center"/>
    <s v=""/>
    <x v="212"/>
    <x v="0"/>
    <x v="7"/>
    <x v="7"/>
    <n v="15835"/>
    <n v="15835"/>
    <n v="1.0478999999999998"/>
    <x v="0"/>
    <s v="2026-07-31"/>
  </r>
  <r>
    <s v="2143e472-5b65-4679-9bd2-999d2cae628a"/>
    <s v="150 Atlantic Street Data Center"/>
    <s v=""/>
    <x v="213"/>
    <x v="0"/>
    <x v="17"/>
    <x v="17"/>
    <n v="20000"/>
    <n v="18000"/>
    <n v="2"/>
    <x v="0"/>
    <s v="2026-07-31"/>
  </r>
  <r>
    <s v="8764478a-6bd2-401c-b342-80de87433d2b"/>
    <s v="Yondr NOV1B"/>
    <s v=""/>
    <x v="214"/>
    <x v="0"/>
    <x v="12"/>
    <x v="12"/>
    <n v="288490"/>
    <n v="288490"/>
    <n v="48"/>
    <x v="11"/>
    <s v="2026-07-31"/>
  </r>
  <r>
    <s v="8ba38abf-b5ed-4a89-888c-64e60111ef4a"/>
    <s v="Yondr NOV1A"/>
    <s v=""/>
    <x v="214"/>
    <x v="0"/>
    <x v="12"/>
    <x v="12"/>
    <n v="292722"/>
    <n v="292722"/>
    <n v="48"/>
    <x v="11"/>
    <s v="2026-07-31"/>
  </r>
  <r>
    <s v="05c2f968-436e-42a1-893d-42bef5ae4a73"/>
    <s v="Colossus 1 Supercluster AI Data Center (Phase1)"/>
    <s v="Colossus 1 Supercluster AI Data Center (Phase1)_x000a_xAI Colossus 1_x000a_xAI"/>
    <x v="215"/>
    <x v="0"/>
    <x v="19"/>
    <x v="19"/>
    <n v="670000"/>
    <n v="670000"/>
    <n v="347.76"/>
    <x v="14"/>
    <s v="2026-07-31"/>
  </r>
  <r>
    <s v="d2523c40-f88c-11f0-a4b2-dbabca1ef90d"/>
    <s v="Colossus 1 Supercluster AI Data Center (Phase2)"/>
    <s v=""/>
    <x v="215"/>
    <x v="0"/>
    <x v="19"/>
    <x v="19"/>
    <n v="670000"/>
    <n v="670000"/>
    <n v="150"/>
    <x v="17"/>
    <s v="2026-07-31"/>
  </r>
  <r>
    <s v="42ada003-c48b-42e5-99b2-50633919f23d"/>
    <s v="Colossus 2 - Macrohard"/>
    <s v=""/>
    <x v="215"/>
    <x v="0"/>
    <x v="19"/>
    <x v="19"/>
    <n v="1000000"/>
    <n v="1000000"/>
    <n v="430"/>
    <x v="13"/>
    <s v="2026-07-31"/>
  </r>
  <r>
    <s v="3d582670-3812-11f1-a416-ed84e74532f0"/>
    <s v="Joint Base Elmendorf-Richardson Data Center Campus"/>
    <s v=""/>
    <x v="1"/>
    <x v="1"/>
    <x v="50"/>
    <x v="50"/>
    <m/>
    <m/>
    <m/>
    <x v="22"/>
    <s v="2026-07-31"/>
  </r>
  <r>
    <s v="e4fd84f0-3813-11f1-ae47-fd08503aceb7"/>
    <s v="Clear Space Force Station Data Center Campus"/>
    <s v=""/>
    <x v="1"/>
    <x v="1"/>
    <x v="50"/>
    <x v="50"/>
    <m/>
    <m/>
    <m/>
    <x v="22"/>
    <s v="2026-07-31"/>
  </r>
  <r>
    <s v="002e0280-3815-11f1-9782-8356f9853734"/>
    <s v="Eielson Air Force Base Data Center Campus"/>
    <s v=""/>
    <x v="1"/>
    <x v="1"/>
    <x v="50"/>
    <x v="50"/>
    <m/>
    <m/>
    <m/>
    <x v="22"/>
    <s v="2026-07-31"/>
  </r>
  <r>
    <s v="c8cba3e0-7592-11f1-a8ed-41586ce2ffdb"/>
    <s v="Fairground Data Center"/>
    <s v=""/>
    <x v="1"/>
    <x v="1"/>
    <x v="25"/>
    <x v="25"/>
    <m/>
    <m/>
    <n v="10"/>
    <x v="4"/>
    <s v="2026-07-31"/>
  </r>
  <r>
    <s v="e4b5d4f0-814e-11f1-a5dc-5d775c95e150"/>
    <s v="Global Stack Data Center "/>
    <s v=""/>
    <x v="1"/>
    <x v="1"/>
    <x v="25"/>
    <x v="25"/>
    <m/>
    <m/>
    <n v="10"/>
    <x v="4"/>
    <s v="2026-07-31"/>
  </r>
  <r>
    <s v="49dfd828-edbc-49ec-b1ab-07a1105bc12a"/>
    <s v="Corporate Ave Data Center 1"/>
    <s v=""/>
    <x v="1"/>
    <x v="1"/>
    <x v="25"/>
    <x v="25"/>
    <m/>
    <m/>
    <n v="99"/>
    <x v="22"/>
    <s v="2026-07-31"/>
  </r>
  <r>
    <s v="60f2d650-adb5-4afb-beb1-01242efc2017"/>
    <s v="Corporate Ave Data Center 2"/>
    <s v=""/>
    <x v="1"/>
    <x v="1"/>
    <x v="25"/>
    <x v="25"/>
    <m/>
    <m/>
    <n v="99"/>
    <x v="22"/>
    <s v="2026-07-31"/>
  </r>
  <r>
    <s v="7dd69700-14ef-11f0-831d-5b5c2d4e1b48"/>
    <s v="Alviso Data Center"/>
    <s v=""/>
    <x v="1"/>
    <x v="1"/>
    <x v="25"/>
    <x v="25"/>
    <n v="295100"/>
    <n v="295100"/>
    <n v="32.054000000000002"/>
    <x v="18"/>
    <s v="2026-07-31"/>
  </r>
  <r>
    <s v="801a69d0-44da-11f1-873a-4da5ef381e85"/>
    <s v="Midpoint Substation"/>
    <s v="Midpoint Substation_x000a_Company Not Disclosed"/>
    <x v="1"/>
    <x v="1"/>
    <x v="25"/>
    <x v="25"/>
    <m/>
    <m/>
    <n v="250"/>
    <x v="22"/>
    <s v="2026-07-31"/>
  </r>
  <r>
    <s v="a76baac0-5daa-11f0-920d-a743aee38e19"/>
    <s v="San Jose Data Center 1"/>
    <s v=""/>
    <x v="1"/>
    <x v="1"/>
    <x v="25"/>
    <x v="25"/>
    <n v="206300"/>
    <m/>
    <n v="48.65"/>
    <x v="21"/>
    <s v="2026-07-31"/>
  </r>
  <r>
    <s v="caf41fc0-5dac-11f0-920d-a743aee38e19"/>
    <s v="San Jose Data Center 2"/>
    <s v=""/>
    <x v="1"/>
    <x v="1"/>
    <x v="25"/>
    <x v="25"/>
    <n v="208000"/>
    <m/>
    <n v="48.65"/>
    <x v="21"/>
    <s v="2026-07-31"/>
  </r>
  <r>
    <s v="67516470-44db-11f1-9e7c-33316297f198"/>
    <s v="San Jose Substation"/>
    <s v="San Jose Substation_x000a_Company Not Disclosed"/>
    <x v="1"/>
    <x v="1"/>
    <x v="25"/>
    <x v="25"/>
    <m/>
    <m/>
    <n v="200"/>
    <x v="22"/>
    <s v="2026-07-31"/>
  </r>
  <r>
    <s v="9bdf0ae0-5880-11f1-b7c2-1fe0d475b408"/>
    <s v="Boxminer La Pine Data Center"/>
    <s v=""/>
    <x v="1"/>
    <x v="1"/>
    <x v="0"/>
    <x v="0"/>
    <m/>
    <m/>
    <n v="20"/>
    <x v="5"/>
    <s v="2026-07-31"/>
  </r>
  <r>
    <s v="ab364445-06e4-4177-a26d-06b974bb9ace"/>
    <s v="Prineville Data Center Building 4"/>
    <s v=""/>
    <x v="0"/>
    <x v="1"/>
    <x v="0"/>
    <x v="0"/>
    <m/>
    <m/>
    <m/>
    <x v="7"/>
    <s v="2026-07-31"/>
  </r>
  <r>
    <s v="53f0acc0-374c-11f1-93bc-f1064803badb"/>
    <s v="SCCCD Police Station and Data Center Project"/>
    <s v=""/>
    <x v="1"/>
    <x v="1"/>
    <x v="25"/>
    <x v="25"/>
    <m/>
    <n v="11000"/>
    <n v="12.895799999999999"/>
    <x v="22"/>
    <s v="2026-07-31"/>
  </r>
  <r>
    <s v="64bcecf0-ba6d-11f0-b907-43c33fd259b0"/>
    <s v="DMG Boardman Data Center"/>
    <s v=""/>
    <x v="1"/>
    <x v="1"/>
    <x v="0"/>
    <x v="0"/>
    <n v="27600"/>
    <n v="27600"/>
    <n v="3.75"/>
    <x v="2"/>
    <s v="2026-07-31"/>
  </r>
  <r>
    <s v="de98ca6a-a8dd-4b75-ac4d-9b903c89c872"/>
    <s v="Reno Data Center Building 4"/>
    <s v=""/>
    <x v="0"/>
    <x v="1"/>
    <x v="1"/>
    <x v="1"/>
    <m/>
    <m/>
    <m/>
    <x v="7"/>
    <s v="2026-07-31"/>
  </r>
  <r>
    <s v="83420b80-3fa1-4c32-b1f9-3ea2c9fbb9f0"/>
    <s v="Atlas Agro Data Center 4"/>
    <s v=""/>
    <x v="1"/>
    <x v="1"/>
    <x v="14"/>
    <x v="14"/>
    <n v="500000"/>
    <n v="500000"/>
    <n v="62.667999999999992"/>
    <x v="19"/>
    <s v="2026-07-31"/>
  </r>
  <r>
    <s v="14896397-2295-4dc0-baa2-2842ce789a47"/>
    <s v="Atlas Agro Data Center 1"/>
    <s v=""/>
    <x v="1"/>
    <x v="1"/>
    <x v="14"/>
    <x v="14"/>
    <n v="500000"/>
    <n v="500000"/>
    <n v="62.667999999999992"/>
    <x v="19"/>
    <s v="2026-07-31"/>
  </r>
  <r>
    <s v="cf164c4e-23d9-4068-86dd-0d6a98d79a52"/>
    <s v="Atlas Agro Data Center 2"/>
    <s v=""/>
    <x v="1"/>
    <x v="1"/>
    <x v="14"/>
    <x v="14"/>
    <n v="500000"/>
    <n v="500000"/>
    <n v="62.667999999999992"/>
    <x v="19"/>
    <s v="2026-07-31"/>
  </r>
  <r>
    <s v="8cb557cf-4fbc-4900-a2dc-1d334f0c203a"/>
    <s v="Atlas Agro Data Center 3"/>
    <s v=""/>
    <x v="1"/>
    <x v="1"/>
    <x v="14"/>
    <x v="14"/>
    <n v="500000"/>
    <n v="500000"/>
    <n v="62.667999999999992"/>
    <x v="19"/>
    <s v="2026-07-31"/>
  </r>
  <r>
    <s v="f9fd97e5-0a8b-4147-bc0b-c6a4b9ebb198"/>
    <s v="Atlas Agro Data Center 5"/>
    <s v=""/>
    <x v="1"/>
    <x v="1"/>
    <x v="14"/>
    <x v="14"/>
    <n v="500000"/>
    <n v="500000"/>
    <n v="62.667999999999992"/>
    <x v="19"/>
    <s v="2026-07-31"/>
  </r>
  <r>
    <s v="a2032880-1a05-11f0-a802-e95bf436ea25"/>
    <s v="Victory Logistics District Data Center "/>
    <s v=""/>
    <x v="1"/>
    <x v="1"/>
    <x v="1"/>
    <x v="1"/>
    <m/>
    <m/>
    <m/>
    <x v="18"/>
    <s v="2026-07-31"/>
  </r>
  <r>
    <s v="c982eaa9-5da1-44e4-a80b-dcb3723451aa"/>
    <s v="Monarch South Data Center 2"/>
    <s v=""/>
    <x v="1"/>
    <x v="1"/>
    <x v="1"/>
    <x v="1"/>
    <n v="328570"/>
    <n v="328570"/>
    <n v="71.400000000000006"/>
    <x v="20"/>
    <s v="2026-07-31"/>
  </r>
  <r>
    <s v="a5c8e43b-6a14-4008-98d1-a2b6bdf506bc"/>
    <s v="Monarch South Data Center 3"/>
    <s v=""/>
    <x v="1"/>
    <x v="1"/>
    <x v="1"/>
    <x v="1"/>
    <n v="328570"/>
    <n v="328570"/>
    <n v="71.400000000000006"/>
    <x v="20"/>
    <s v="2026-07-31"/>
  </r>
  <r>
    <s v="639df2e9-385a-4c0e-a32c-645769b81f47"/>
    <s v="Monarch South Data Center 1"/>
    <s v=""/>
    <x v="1"/>
    <x v="1"/>
    <x v="1"/>
    <x v="1"/>
    <n v="328570"/>
    <n v="328570"/>
    <n v="71.400000000000006"/>
    <x v="20"/>
    <s v="2026-07-31"/>
  </r>
  <r>
    <s v="56cd1559-1ef4-4194-b1ad-e464e44153c7"/>
    <s v="Monarch North Data Center 2"/>
    <s v=""/>
    <x v="1"/>
    <x v="1"/>
    <x v="1"/>
    <x v="1"/>
    <n v="328570"/>
    <n v="328570"/>
    <n v="71.400000000000006"/>
    <x v="20"/>
    <s v="2026-07-31"/>
  </r>
  <r>
    <s v="ea9191e2-51fb-43db-82b6-52b15c918930"/>
    <s v="Monarch North Data Center 1"/>
    <s v=""/>
    <x v="1"/>
    <x v="1"/>
    <x v="1"/>
    <x v="1"/>
    <n v="328570"/>
    <n v="328570"/>
    <n v="71.400000000000006"/>
    <x v="20"/>
    <s v="2026-07-31"/>
  </r>
  <r>
    <s v="2d29dd59-521c-4764-bc7c-8acec773966c"/>
    <s v="Monarch North Data Center 3"/>
    <s v=""/>
    <x v="1"/>
    <x v="1"/>
    <x v="1"/>
    <x v="1"/>
    <n v="328570"/>
    <n v="328570"/>
    <n v="71.400000000000006"/>
    <x v="20"/>
    <s v="2026-07-31"/>
  </r>
  <r>
    <s v="5abcf244-444c-4000-a407-61e239fe2a5b"/>
    <s v="Monarch North Data Center 8"/>
    <s v=""/>
    <x v="1"/>
    <x v="1"/>
    <x v="1"/>
    <x v="1"/>
    <n v="328570"/>
    <n v="328570"/>
    <n v="71.400000000000006"/>
    <x v="20"/>
    <s v="2026-07-31"/>
  </r>
  <r>
    <s v="9a107dd4-bf27-4539-814b-8a9aaa482dc9"/>
    <s v="Monarch South Data Center 6"/>
    <s v=""/>
    <x v="1"/>
    <x v="1"/>
    <x v="1"/>
    <x v="1"/>
    <n v="328570"/>
    <n v="328570"/>
    <n v="71.400000000000006"/>
    <x v="20"/>
    <s v="2026-07-31"/>
  </r>
  <r>
    <s v="66d28cda-ff95-4925-8733-9dd53fd1afc1"/>
    <s v="Monarch South Data Center 4"/>
    <s v=""/>
    <x v="1"/>
    <x v="1"/>
    <x v="1"/>
    <x v="1"/>
    <n v="328570"/>
    <n v="328570"/>
    <n v="71.400000000000006"/>
    <x v="20"/>
    <s v="2026-07-31"/>
  </r>
  <r>
    <s v="6a2abb35-b37b-4763-aac9-4565657ca94e"/>
    <s v="Monarch North Data Center 7"/>
    <s v=""/>
    <x v="1"/>
    <x v="1"/>
    <x v="1"/>
    <x v="1"/>
    <n v="328570"/>
    <n v="328570"/>
    <n v="71.400000000000006"/>
    <x v="20"/>
    <s v="2026-07-31"/>
  </r>
  <r>
    <s v="73256499-dc51-4499-bb9a-649ca340293b"/>
    <s v="Monarch South Data Center 5"/>
    <s v=""/>
    <x v="1"/>
    <x v="1"/>
    <x v="1"/>
    <x v="1"/>
    <n v="328570"/>
    <n v="328570"/>
    <n v="71.400000000000006"/>
    <x v="20"/>
    <s v="2026-07-31"/>
  </r>
  <r>
    <s v="e54a4a2c-b642-4839-bd40-e63cef3df1cb"/>
    <s v="Monarch North Data Center 6"/>
    <s v=""/>
    <x v="1"/>
    <x v="1"/>
    <x v="1"/>
    <x v="1"/>
    <n v="328570"/>
    <n v="328570"/>
    <n v="71.400000000000006"/>
    <x v="20"/>
    <s v="2026-07-31"/>
  </r>
  <r>
    <s v="28eec053-84e1-4465-b684-fd13123ffa65"/>
    <s v="Monarch North Data Center 5"/>
    <s v=""/>
    <x v="1"/>
    <x v="1"/>
    <x v="1"/>
    <x v="1"/>
    <n v="328570"/>
    <n v="328570"/>
    <n v="71.400000000000006"/>
    <x v="20"/>
    <s v="2026-07-31"/>
  </r>
  <r>
    <s v="5148c844-28bc-4f2a-86ea-421da34c7a03"/>
    <s v="Monarch North Data Center 4"/>
    <s v=""/>
    <x v="1"/>
    <x v="1"/>
    <x v="1"/>
    <x v="1"/>
    <n v="328570"/>
    <n v="328570"/>
    <n v="71.400000000000006"/>
    <x v="20"/>
    <s v="2026-07-31"/>
  </r>
  <r>
    <s v="d30cf040-796e-11f1-b77e-b99424ccb911"/>
    <s v=" RB Inyokern Data Center "/>
    <s v=""/>
    <x v="1"/>
    <x v="1"/>
    <x v="25"/>
    <x v="25"/>
    <n v="238000"/>
    <n v="238000"/>
    <n v="99"/>
    <x v="4"/>
    <s v="2026-07-31"/>
  </r>
  <r>
    <s v="6018e277-387b-4671-b6cd-8788bde9fa85"/>
    <s v="MSB California Data Center 1"/>
    <s v=""/>
    <x v="1"/>
    <x v="1"/>
    <x v="25"/>
    <x v="25"/>
    <m/>
    <m/>
    <n v="50"/>
    <x v="21"/>
    <s v="2026-07-31"/>
  </r>
  <r>
    <s v="046ae7eb-b456-40fa-bd4a-eecf6e35c744"/>
    <s v="MSB California Data Center 2"/>
    <s v=""/>
    <x v="1"/>
    <x v="1"/>
    <x v="25"/>
    <x v="25"/>
    <m/>
    <m/>
    <n v="50"/>
    <x v="21"/>
    <s v="2026-07-31"/>
  </r>
  <r>
    <s v="f9a858ef-6f43-492e-a220-ed00b2b38177"/>
    <s v="Imperial Data Center 1"/>
    <s v="Imperial Data Center 1_x000a_Imperial Campus_x000a_Company Not Disclosed"/>
    <x v="1"/>
    <x v="1"/>
    <x v="25"/>
    <x v="25"/>
    <n v="950000"/>
    <n v="950000"/>
    <n v="330"/>
    <x v="2"/>
    <s v="2026-07-31"/>
  </r>
  <r>
    <s v="a88ea3e0-e4d6-11f0-b679-4d52a86b8d3d"/>
    <s v="Moapa Data Center"/>
    <s v=""/>
    <x v="1"/>
    <x v="1"/>
    <x v="1"/>
    <x v="1"/>
    <m/>
    <m/>
    <n v="50"/>
    <x v="20"/>
    <s v="2026-07-31"/>
  </r>
  <r>
    <s v="f0eb7cfe-3636-4809-9977-8ff314227631"/>
    <s v="Data Center 7"/>
    <s v=""/>
    <x v="1"/>
    <x v="1"/>
    <x v="38"/>
    <x v="38"/>
    <m/>
    <n v="661920"/>
    <n v="150"/>
    <x v="3"/>
    <s v="2026-07-31"/>
  </r>
  <r>
    <s v="8945f0bf-e992-4842-9bdc-76f42adbdf47"/>
    <s v="Data Center 6"/>
    <s v=""/>
    <x v="1"/>
    <x v="1"/>
    <x v="38"/>
    <x v="38"/>
    <m/>
    <n v="661920"/>
    <n v="150"/>
    <x v="3"/>
    <s v="2026-07-31"/>
  </r>
  <r>
    <s v="9fbac687-9ace-43c3-8e87-e4a02756bb8f"/>
    <s v="Data Center 5"/>
    <s v=""/>
    <x v="1"/>
    <x v="1"/>
    <x v="38"/>
    <x v="38"/>
    <m/>
    <n v="661920"/>
    <n v="150"/>
    <x v="3"/>
    <s v="2026-07-31"/>
  </r>
  <r>
    <s v="941120c6-e0ba-4933-8721-57c39f07978b"/>
    <s v="Data Center 8"/>
    <s v=""/>
    <x v="1"/>
    <x v="1"/>
    <x v="38"/>
    <x v="38"/>
    <m/>
    <n v="661920"/>
    <n v="150"/>
    <x v="3"/>
    <s v="2026-07-31"/>
  </r>
  <r>
    <s v="b8157511-2a37-46ce-9439-835095d01df6"/>
    <s v="Data Center 10"/>
    <s v=""/>
    <x v="1"/>
    <x v="1"/>
    <x v="38"/>
    <x v="38"/>
    <m/>
    <n v="661920"/>
    <n v="150"/>
    <x v="3"/>
    <s v="2026-07-31"/>
  </r>
  <r>
    <s v="6ecb1b91-0452-4e60-9086-06a4bbf0c6be"/>
    <s v="Data Center 1"/>
    <s v=""/>
    <x v="1"/>
    <x v="1"/>
    <x v="38"/>
    <x v="38"/>
    <m/>
    <n v="661920"/>
    <n v="150"/>
    <x v="3"/>
    <s v="2026-07-31"/>
  </r>
  <r>
    <s v="851e10fc-4c11-48f8-ab97-f47e0198cc4c"/>
    <s v="Data Center 3"/>
    <s v=""/>
    <x v="1"/>
    <x v="1"/>
    <x v="38"/>
    <x v="38"/>
    <m/>
    <n v="661920"/>
    <n v="150"/>
    <x v="3"/>
    <s v="2026-07-31"/>
  </r>
  <r>
    <s v="2b22b376-6b99-4329-aee1-9e6ca8f2689f"/>
    <s v="Data Center 2"/>
    <s v="Data Center 2_x000a_Red Butte Data Center Campus_x000a_Company Not Disclosed"/>
    <x v="1"/>
    <x v="1"/>
    <x v="38"/>
    <x v="38"/>
    <m/>
    <n v="661920"/>
    <n v="150"/>
    <x v="3"/>
    <s v="2026-07-31"/>
  </r>
  <r>
    <s v="2dad0421-9d09-4e07-af75-8dc4e9bf9c2b"/>
    <s v="Data Center 4"/>
    <s v=""/>
    <x v="1"/>
    <x v="1"/>
    <x v="38"/>
    <x v="38"/>
    <m/>
    <n v="661920"/>
    <n v="150"/>
    <x v="3"/>
    <s v="2026-07-31"/>
  </r>
  <r>
    <s v="f00f945a-62db-48ae-824c-ed8ac29587ca"/>
    <s v="Data Center 9"/>
    <s v=""/>
    <x v="1"/>
    <x v="1"/>
    <x v="38"/>
    <x v="38"/>
    <m/>
    <n v="661920"/>
    <n v="150"/>
    <x v="3"/>
    <s v="2026-07-31"/>
  </r>
  <r>
    <s v="7dc40d27-9b40-455e-8709-7b9dab5ce343"/>
    <s v="Antelope DC 5"/>
    <s v=""/>
    <x v="1"/>
    <x v="1"/>
    <x v="38"/>
    <x v="38"/>
    <m/>
    <n v="1350000"/>
    <n v="300"/>
    <x v="22"/>
    <s v="2026-07-31"/>
  </r>
  <r>
    <s v="a918546e-908a-4b10-b75d-eb7f4ad6d7f4"/>
    <s v="Antelope DC 4"/>
    <s v=""/>
    <x v="1"/>
    <x v="1"/>
    <x v="38"/>
    <x v="38"/>
    <m/>
    <n v="1350000"/>
    <n v="300"/>
    <x v="22"/>
    <s v="2026-07-31"/>
  </r>
  <r>
    <s v="e4ff8992-5273-45a9-951f-7442a719cb0d"/>
    <s v="Antelope DC 3"/>
    <s v=""/>
    <x v="1"/>
    <x v="1"/>
    <x v="38"/>
    <x v="38"/>
    <m/>
    <n v="1350000"/>
    <n v="300"/>
    <x v="22"/>
    <s v="2026-07-31"/>
  </r>
  <r>
    <s v="85e56709-3a42-480a-ac92-519b449f7b7e"/>
    <s v="Antelope DC 2"/>
    <s v="Antelope DC 2_x000a_Antelope Data Center Campus_x000a_Company Not Disclosed"/>
    <x v="1"/>
    <x v="1"/>
    <x v="38"/>
    <x v="38"/>
    <m/>
    <n v="1350000"/>
    <n v="300"/>
    <x v="22"/>
    <s v="2026-07-31"/>
  </r>
  <r>
    <s v="1d88d59c-fd52-49a1-ab82-94460320af1b"/>
    <s v="Antelope DC 1"/>
    <s v=""/>
    <x v="1"/>
    <x v="1"/>
    <x v="38"/>
    <x v="38"/>
    <m/>
    <n v="1350000"/>
    <n v="300"/>
    <x v="22"/>
    <s v="2026-07-31"/>
  </r>
  <r>
    <s v="8dcce253-acfd-4772-9819-e5a1151bc9e1"/>
    <s v="Tonopah Campus Building 7"/>
    <s v=""/>
    <x v="1"/>
    <x v="1"/>
    <x v="3"/>
    <x v="3"/>
    <m/>
    <n v="250000"/>
    <n v="38.463000000000001"/>
    <x v="23"/>
    <s v="2026-07-31"/>
  </r>
  <r>
    <s v="e34cd648-04f2-4210-b63c-91fbf42b8e27"/>
    <s v="Tonopah Campus Building 1"/>
    <s v=""/>
    <x v="1"/>
    <x v="1"/>
    <x v="3"/>
    <x v="3"/>
    <m/>
    <n v="250000"/>
    <n v="38.463000000000001"/>
    <x v="23"/>
    <s v="2026-07-31"/>
  </r>
  <r>
    <s v="9c6ee403-731d-4f14-896c-ac4a88f49a38"/>
    <s v="Tonopah Campus Building 3"/>
    <s v=""/>
    <x v="1"/>
    <x v="1"/>
    <x v="3"/>
    <x v="3"/>
    <m/>
    <n v="250000"/>
    <n v="38.463000000000001"/>
    <x v="23"/>
    <s v="2026-07-31"/>
  </r>
  <r>
    <s v="65dd0253-d171-406d-854a-50cba39e6170"/>
    <s v="Tonopah Campus Building 2"/>
    <s v=""/>
    <x v="1"/>
    <x v="1"/>
    <x v="3"/>
    <x v="3"/>
    <m/>
    <n v="250000"/>
    <n v="38.463000000000001"/>
    <x v="23"/>
    <s v="2026-07-31"/>
  </r>
  <r>
    <s v="3f72ec1d-588e-41e8-b17a-4f27ab2a52c9"/>
    <s v="Tonopah Campus Building 5"/>
    <s v=""/>
    <x v="1"/>
    <x v="1"/>
    <x v="3"/>
    <x v="3"/>
    <m/>
    <n v="250000"/>
    <n v="38.463000000000001"/>
    <x v="23"/>
    <s v="2026-07-31"/>
  </r>
  <r>
    <s v="e349a8ab-2398-4b0d-b2ca-41f897757f46"/>
    <s v="Tonopah Campus Building 8"/>
    <s v=""/>
    <x v="1"/>
    <x v="1"/>
    <x v="3"/>
    <x v="3"/>
    <m/>
    <n v="250000"/>
    <n v="38.463000000000001"/>
    <x v="23"/>
    <s v="2026-07-31"/>
  </r>
  <r>
    <s v="87f2e081-8282-42ad-bc79-7c297299bde1"/>
    <s v="Tonopah Campus Building 4"/>
    <s v=""/>
    <x v="1"/>
    <x v="1"/>
    <x v="3"/>
    <x v="3"/>
    <m/>
    <n v="250000"/>
    <n v="38.463000000000001"/>
    <x v="23"/>
    <s v="2026-07-31"/>
  </r>
  <r>
    <s v="163d9aab-31f9-4f17-8afb-6147bc53c332"/>
    <s v="Tonopah Campus Building 9"/>
    <s v=""/>
    <x v="1"/>
    <x v="1"/>
    <x v="3"/>
    <x v="3"/>
    <m/>
    <n v="250000"/>
    <n v="38.463000000000001"/>
    <x v="23"/>
    <s v="2026-07-31"/>
  </r>
  <r>
    <s v="af5980ae-5648-4351-8134-3769fbb96809"/>
    <s v="Tonopah Campus Building 6"/>
    <s v=""/>
    <x v="1"/>
    <x v="1"/>
    <x v="3"/>
    <x v="3"/>
    <m/>
    <n v="250000"/>
    <n v="38.463000000000001"/>
    <x v="23"/>
    <s v="2026-07-31"/>
  </r>
  <r>
    <s v="d77c7c08-0915-405d-b2be-b0d323192cd7"/>
    <s v="Arizona AI Data Center building 3"/>
    <s v=""/>
    <x v="1"/>
    <x v="1"/>
    <x v="3"/>
    <x v="3"/>
    <m/>
    <m/>
    <n v="500"/>
    <x v="6"/>
    <s v="2026-07-31"/>
  </r>
  <r>
    <s v="51d687af-53a8-4a67-a178-1620361a20cc"/>
    <s v="Arizona AI Data Center building 1"/>
    <s v=""/>
    <x v="1"/>
    <x v="1"/>
    <x v="3"/>
    <x v="3"/>
    <m/>
    <m/>
    <n v="500"/>
    <x v="6"/>
    <s v="2026-07-31"/>
  </r>
  <r>
    <s v="60e76c81-b2df-49b7-a2de-6a93fcfbf338"/>
    <s v="Arizona AI Data Center building 2"/>
    <s v="Arizona AI Data Center building 2_x000a_Arizona AI Data Center _x000a_Company Not Disclosed"/>
    <x v="1"/>
    <x v="1"/>
    <x v="3"/>
    <x v="3"/>
    <m/>
    <m/>
    <n v="500"/>
    <x v="6"/>
    <s v="2026-07-31"/>
  </r>
  <r>
    <s v="d5cb91c0-0875-11f1-865a-cdcfd749d207"/>
    <s v="Fortescue Arizona Data Center"/>
    <s v=""/>
    <x v="1"/>
    <x v="1"/>
    <x v="3"/>
    <x v="3"/>
    <m/>
    <m/>
    <m/>
    <x v="23"/>
    <s v="2026-07-31"/>
  </r>
  <r>
    <s v="142a2cf0-adf0-11f0-9fde-d1bb3b05d943"/>
    <s v="Maricopa Data Center"/>
    <s v=""/>
    <x v="1"/>
    <x v="1"/>
    <x v="3"/>
    <x v="3"/>
    <m/>
    <m/>
    <m/>
    <x v="19"/>
    <s v="2026-07-31"/>
  </r>
  <r>
    <s v="21be630d-66da-4f1a-bc78-e37eeb089a9c"/>
    <s v="Data Center 1"/>
    <s v=""/>
    <x v="1"/>
    <x v="1"/>
    <x v="3"/>
    <x v="3"/>
    <m/>
    <m/>
    <m/>
    <x v="4"/>
    <s v="2026-07-31"/>
  </r>
  <r>
    <s v="3c580cd8-c1e6-4c04-9e1d-b06e1e7911e5"/>
    <s v="Data Center 5"/>
    <s v=""/>
    <x v="1"/>
    <x v="1"/>
    <x v="3"/>
    <x v="3"/>
    <m/>
    <n v="250000"/>
    <n v="80"/>
    <x v="4"/>
    <s v="2026-07-31"/>
  </r>
  <r>
    <s v="63bf152d-437f-4c03-81be-092ad87c62f1"/>
    <s v="Data Center 3"/>
    <s v=""/>
    <x v="1"/>
    <x v="1"/>
    <x v="3"/>
    <x v="3"/>
    <m/>
    <n v="250000"/>
    <n v="80"/>
    <x v="4"/>
    <s v="2026-07-31"/>
  </r>
  <r>
    <s v="6a9fc648-5979-482d-959f-c26bc1dcfafb"/>
    <s v="Data Center 2"/>
    <s v=""/>
    <x v="1"/>
    <x v="1"/>
    <x v="3"/>
    <x v="3"/>
    <m/>
    <n v="250000"/>
    <n v="80"/>
    <x v="4"/>
    <s v="2026-07-31"/>
  </r>
  <r>
    <s v="4d6665bc-91a0-46bc-8c9e-f5bd1710bb30"/>
    <s v="Data Center 1"/>
    <s v=""/>
    <x v="1"/>
    <x v="1"/>
    <x v="3"/>
    <x v="3"/>
    <m/>
    <n v="250000"/>
    <n v="80"/>
    <x v="4"/>
    <s v="2026-07-31"/>
  </r>
  <r>
    <s v="9b036957-1de8-4104-91db-fe893be72173"/>
    <s v="Data Center 4"/>
    <s v=""/>
    <x v="1"/>
    <x v="1"/>
    <x v="3"/>
    <x v="3"/>
    <m/>
    <n v="250000"/>
    <n v="80"/>
    <x v="4"/>
    <s v="2026-07-31"/>
  </r>
  <r>
    <s v="018dd23e-5de2-4090-8d2b-fbb186ef90e8"/>
    <s v="Data Center 11"/>
    <s v=""/>
    <x v="1"/>
    <x v="1"/>
    <x v="3"/>
    <x v="3"/>
    <m/>
    <n v="250000"/>
    <m/>
    <x v="4"/>
    <s v="2026-07-31"/>
  </r>
  <r>
    <s v="4a7ce9ab-2b76-4cc5-859d-1115dea950be"/>
    <s v="Data Center 3"/>
    <s v=""/>
    <x v="1"/>
    <x v="1"/>
    <x v="3"/>
    <x v="3"/>
    <m/>
    <n v="250000"/>
    <m/>
    <x v="4"/>
    <s v="2026-07-31"/>
  </r>
  <r>
    <s v="a484a9ca-2f37-4ca7-b89f-a0c819f56313"/>
    <s v="Data Center 8"/>
    <s v=""/>
    <x v="1"/>
    <x v="1"/>
    <x v="3"/>
    <x v="3"/>
    <m/>
    <n v="250000"/>
    <m/>
    <x v="4"/>
    <s v="2026-07-31"/>
  </r>
  <r>
    <s v="5eb5d79c-68c4-496e-8b40-53df5e7ab40a"/>
    <s v="Data Center 4"/>
    <s v=""/>
    <x v="1"/>
    <x v="1"/>
    <x v="3"/>
    <x v="3"/>
    <m/>
    <n v="250000"/>
    <m/>
    <x v="4"/>
    <s v="2026-07-31"/>
  </r>
  <r>
    <s v="701017b4-b3b1-4c4e-8832-485daed59c32"/>
    <s v="Data Center 5"/>
    <s v=""/>
    <x v="1"/>
    <x v="1"/>
    <x v="3"/>
    <x v="3"/>
    <m/>
    <n v="250000"/>
    <m/>
    <x v="4"/>
    <s v="2026-07-31"/>
  </r>
  <r>
    <s v="71ecafc1-dd90-45b9-b052-eb93df738550"/>
    <s v="Data Center 9"/>
    <s v=""/>
    <x v="1"/>
    <x v="1"/>
    <x v="3"/>
    <x v="3"/>
    <m/>
    <n v="250000"/>
    <m/>
    <x v="4"/>
    <s v="2026-07-31"/>
  </r>
  <r>
    <s v="d3a832ff-e89f-49d1-b861-54b388022a90"/>
    <s v="Data Center 13"/>
    <s v=""/>
    <x v="1"/>
    <x v="1"/>
    <x v="3"/>
    <x v="3"/>
    <m/>
    <n v="250000"/>
    <m/>
    <x v="4"/>
    <s v="2026-07-31"/>
  </r>
  <r>
    <s v="8762fe96-4d61-43be-bd15-406ed7d20782"/>
    <s v="Data Center 6"/>
    <s v=""/>
    <x v="1"/>
    <x v="1"/>
    <x v="3"/>
    <x v="3"/>
    <m/>
    <n v="250000"/>
    <m/>
    <x v="4"/>
    <s v="2026-07-31"/>
  </r>
  <r>
    <s v="d1ce9cf1-d1dc-4bba-87d9-70a0337ecbd5"/>
    <s v="Data Center 1"/>
    <s v=""/>
    <x v="1"/>
    <x v="1"/>
    <x v="3"/>
    <x v="3"/>
    <m/>
    <n v="250000"/>
    <m/>
    <x v="4"/>
    <s v="2026-07-31"/>
  </r>
  <r>
    <s v="0e779f1e-b937-42fd-93b1-10fb7ffce712"/>
    <s v="Data Center 2"/>
    <s v=""/>
    <x v="1"/>
    <x v="1"/>
    <x v="3"/>
    <x v="3"/>
    <m/>
    <n v="250000"/>
    <m/>
    <x v="4"/>
    <s v="2026-07-31"/>
  </r>
  <r>
    <s v="80ff91da-2539-4933-9417-596a5eb8b915"/>
    <s v="Data Center 7"/>
    <s v=""/>
    <x v="1"/>
    <x v="1"/>
    <x v="3"/>
    <x v="3"/>
    <m/>
    <n v="250000"/>
    <m/>
    <x v="4"/>
    <s v="2026-07-31"/>
  </r>
  <r>
    <s v="4b67af06-9401-48c3-8259-84a9d92f7dd9"/>
    <s v="Data Center 12"/>
    <s v=""/>
    <x v="1"/>
    <x v="1"/>
    <x v="3"/>
    <x v="3"/>
    <m/>
    <n v="250000"/>
    <m/>
    <x v="4"/>
    <s v="2026-07-31"/>
  </r>
  <r>
    <s v="5484cc63-662d-41de-9408-8f64045b83df"/>
    <s v="Data Center 10"/>
    <s v=""/>
    <x v="1"/>
    <x v="1"/>
    <x v="3"/>
    <x v="3"/>
    <m/>
    <n v="250000"/>
    <m/>
    <x v="4"/>
    <s v="2026-07-31"/>
  </r>
  <r>
    <s v="f9f81eb0-0384-11f1-91cd-0781187991dd"/>
    <s v="B+F Timpanogos Data Center"/>
    <s v=""/>
    <x v="1"/>
    <x v="1"/>
    <x v="38"/>
    <x v="38"/>
    <n v="66000"/>
    <n v="132000"/>
    <n v="50"/>
    <x v="23"/>
    <s v="2026-07-31"/>
  </r>
  <r>
    <s v="5411b4ca-7c72-4029-9912-9f4b4b054f21"/>
    <s v="Mesa Data Center Building 2"/>
    <s v=""/>
    <x v="0"/>
    <x v="1"/>
    <x v="3"/>
    <x v="3"/>
    <m/>
    <m/>
    <m/>
    <x v="7"/>
    <s v="2026-07-31"/>
  </r>
  <r>
    <s v="b775a1c7-00e9-496d-b7e6-bd61b0f9106c"/>
    <s v="Ryan Companies Data Center 2"/>
    <s v=""/>
    <x v="1"/>
    <x v="1"/>
    <x v="3"/>
    <x v="3"/>
    <n v="285000"/>
    <n v="285000"/>
    <n v="133"/>
    <x v="8"/>
    <s v="2026-07-31"/>
  </r>
  <r>
    <s v="495c13fb-1569-4975-a902-fd869d9eefce"/>
    <s v="Ryan Companies Data Center 3"/>
    <s v=""/>
    <x v="1"/>
    <x v="1"/>
    <x v="3"/>
    <x v="3"/>
    <n v="285000"/>
    <n v="285000"/>
    <n v="133"/>
    <x v="8"/>
    <s v="2026-07-31"/>
  </r>
  <r>
    <s v="309a919e-399e-4f78-a682-0f386bead2a2"/>
    <s v="Ryan Companies Data Center 1"/>
    <s v=""/>
    <x v="1"/>
    <x v="1"/>
    <x v="3"/>
    <x v="3"/>
    <n v="285000"/>
    <n v="285000"/>
    <n v="133"/>
    <x v="8"/>
    <s v="2026-07-31"/>
  </r>
  <r>
    <s v="b0541120-50b8-4c8f-b89d-3b43b11d6cfc"/>
    <s v="Page Data Center 1"/>
    <s v=""/>
    <x v="1"/>
    <x v="1"/>
    <x v="3"/>
    <x v="3"/>
    <m/>
    <m/>
    <m/>
    <x v="2"/>
    <s v="2026-07-31"/>
  </r>
  <r>
    <s v="2ed617d9-5a77-4bce-98f2-0f1e9be8b1b9"/>
    <s v="Data Center 1"/>
    <s v=""/>
    <x v="1"/>
    <x v="1"/>
    <x v="3"/>
    <x v="3"/>
    <m/>
    <m/>
    <m/>
    <x v="4"/>
    <s v="2026-07-31"/>
  </r>
  <r>
    <s v="71c21140-4255-4efe-98c8-44cb7820cde6"/>
    <s v="Data Center 2"/>
    <s v=""/>
    <x v="1"/>
    <x v="1"/>
    <x v="3"/>
    <x v="3"/>
    <m/>
    <m/>
    <m/>
    <x v="3"/>
    <s v="2026-07-31"/>
  </r>
  <r>
    <s v="1b939292-4120-40a7-aeda-868695f3e1d5"/>
    <s v="Data Center 1"/>
    <s v=""/>
    <x v="1"/>
    <x v="1"/>
    <x v="3"/>
    <x v="3"/>
    <m/>
    <m/>
    <m/>
    <x v="3"/>
    <s v="2026-07-31"/>
  </r>
  <r>
    <s v="787bc150-5b6b-11f0-83a1-e708be1b63aa"/>
    <s v="Education Building - Data Center"/>
    <s v=""/>
    <x v="1"/>
    <x v="1"/>
    <x v="16"/>
    <x v="16"/>
    <m/>
    <n v="4568"/>
    <n v="0.5"/>
    <x v="21"/>
    <s v="2026-07-31"/>
  </r>
  <r>
    <s v="022db528-2e9e-433c-9ec6-f363ce0a82ee"/>
    <s v="Fontus Data Center 4"/>
    <s v=""/>
    <x v="1"/>
    <x v="1"/>
    <x v="28"/>
    <x v="28"/>
    <m/>
    <m/>
    <n v="95"/>
    <x v="21"/>
    <s v="2026-07-31"/>
  </r>
  <r>
    <s v="56591b69-25a9-47d6-9298-e3a4ed42ca01"/>
    <s v="Fontus Data Center 3"/>
    <s v=""/>
    <x v="1"/>
    <x v="1"/>
    <x v="28"/>
    <x v="28"/>
    <m/>
    <m/>
    <n v="95"/>
    <x v="21"/>
    <s v="2026-07-31"/>
  </r>
  <r>
    <s v="fbb04a2d-19cd-4358-8d61-b7935aa33669"/>
    <s v="Fontus Data Center 2"/>
    <s v=""/>
    <x v="1"/>
    <x v="1"/>
    <x v="28"/>
    <x v="28"/>
    <m/>
    <m/>
    <n v="95"/>
    <x v="21"/>
    <s v="2026-07-31"/>
  </r>
  <r>
    <s v="24341192-12b1-44eb-bc02-6bc025b213b5"/>
    <s v="Fontus Data Center 1"/>
    <s v=""/>
    <x v="1"/>
    <x v="1"/>
    <x v="28"/>
    <x v="28"/>
    <m/>
    <m/>
    <n v="95"/>
    <x v="21"/>
    <s v="2026-07-31"/>
  </r>
  <r>
    <s v="67d0d864-1d7a-4de0-a3d5-3ed393a8d6c6"/>
    <s v="MSB Colorado Data Center 3"/>
    <s v=""/>
    <x v="1"/>
    <x v="1"/>
    <x v="28"/>
    <x v="28"/>
    <m/>
    <m/>
    <n v="50"/>
    <x v="21"/>
    <s v="2026-07-31"/>
  </r>
  <r>
    <s v="5464cd87-456e-47f9-ac8b-de293c51073c"/>
    <s v="MSB Colorado Data Center 5"/>
    <s v=""/>
    <x v="1"/>
    <x v="1"/>
    <x v="28"/>
    <x v="28"/>
    <m/>
    <m/>
    <n v="50"/>
    <x v="21"/>
    <s v="2026-07-31"/>
  </r>
  <r>
    <s v="87d71535-da93-4bdd-93b4-c4e80f6c3983"/>
    <s v="MSB Colorado Data Center 2"/>
    <s v=""/>
    <x v="1"/>
    <x v="1"/>
    <x v="28"/>
    <x v="28"/>
    <m/>
    <m/>
    <n v="50"/>
    <x v="21"/>
    <s v="2026-07-31"/>
  </r>
  <r>
    <s v="36ab7b28-e9fe-4835-bccc-4ce964e8a2b9"/>
    <s v="MSB Colorado Data Center 4"/>
    <s v=""/>
    <x v="1"/>
    <x v="1"/>
    <x v="28"/>
    <x v="28"/>
    <m/>
    <m/>
    <n v="50"/>
    <x v="21"/>
    <s v="2026-07-31"/>
  </r>
  <r>
    <s v="38113b87-d7b7-459b-ab5f-b7a50072ce5f"/>
    <s v="MSB Colorado Data Center 1"/>
    <s v=""/>
    <x v="1"/>
    <x v="1"/>
    <x v="28"/>
    <x v="28"/>
    <m/>
    <m/>
    <n v="50"/>
    <x v="21"/>
    <s v="2026-07-31"/>
  </r>
  <r>
    <s v="4247fcff-bc09-45a0-ac75-fef56156be08"/>
    <s v="Roswell Data Center 12"/>
    <s v=""/>
    <x v="1"/>
    <x v="1"/>
    <x v="29"/>
    <x v="29"/>
    <m/>
    <m/>
    <n v="83.3"/>
    <x v="1"/>
    <s v="2026-07-31"/>
  </r>
  <r>
    <s v="ecab0374-291d-44a7-96ee-3a0b7d1547a3"/>
    <s v="Roswell Data Center 8"/>
    <s v=""/>
    <x v="1"/>
    <x v="1"/>
    <x v="29"/>
    <x v="29"/>
    <m/>
    <m/>
    <n v="83.3"/>
    <x v="1"/>
    <s v="2026-07-31"/>
  </r>
  <r>
    <s v="c7fabe60-f5ba-4fc8-aafe-a665c4fb591e"/>
    <s v="Roswell Data Center 14"/>
    <s v=""/>
    <x v="1"/>
    <x v="1"/>
    <x v="29"/>
    <x v="29"/>
    <m/>
    <m/>
    <n v="83.3"/>
    <x v="1"/>
    <s v="2026-07-31"/>
  </r>
  <r>
    <s v="1cd951fc-81f6-4925-b838-14d65b1cac48"/>
    <s v="Roswell Data Center 13"/>
    <s v=""/>
    <x v="1"/>
    <x v="1"/>
    <x v="29"/>
    <x v="29"/>
    <m/>
    <m/>
    <n v="83.3"/>
    <x v="1"/>
    <s v="2026-07-31"/>
  </r>
  <r>
    <s v="cfc4a431-f5f7-433f-872d-8ecd7d2a99f4"/>
    <s v="Roswell Data Center 2"/>
    <s v=""/>
    <x v="1"/>
    <x v="1"/>
    <x v="29"/>
    <x v="29"/>
    <m/>
    <m/>
    <n v="83.3"/>
    <x v="1"/>
    <s v="2026-07-31"/>
  </r>
  <r>
    <s v="72d59611-b80b-46b1-9ce9-adc84a3b3501"/>
    <s v="Roswell Data Center 4"/>
    <s v=""/>
    <x v="1"/>
    <x v="1"/>
    <x v="29"/>
    <x v="29"/>
    <m/>
    <m/>
    <n v="83.3"/>
    <x v="1"/>
    <s v="2026-07-31"/>
  </r>
  <r>
    <s v="9d6717dd-1f2d-4bb1-ac38-bfcc35b997a7"/>
    <s v="Roswell Data Center 6"/>
    <s v=""/>
    <x v="1"/>
    <x v="1"/>
    <x v="29"/>
    <x v="29"/>
    <m/>
    <m/>
    <n v="83.3"/>
    <x v="1"/>
    <s v="2026-07-31"/>
  </r>
  <r>
    <s v="7d394767-de5f-4afe-8452-7b211217697b"/>
    <s v="Roswell Data Center 3"/>
    <s v=""/>
    <x v="1"/>
    <x v="1"/>
    <x v="29"/>
    <x v="29"/>
    <m/>
    <m/>
    <n v="83.3"/>
    <x v="1"/>
    <s v="2026-07-31"/>
  </r>
  <r>
    <s v="018360e8-261a-48c1-a543-376d91688374"/>
    <s v="Roswell Data Center 5"/>
    <s v=""/>
    <x v="1"/>
    <x v="1"/>
    <x v="29"/>
    <x v="29"/>
    <m/>
    <m/>
    <n v="83.3"/>
    <x v="1"/>
    <s v="2026-07-31"/>
  </r>
  <r>
    <s v="fbe3abef-d432-4862-a303-9f29254a4510"/>
    <s v="Roswell Data Center 7"/>
    <s v=""/>
    <x v="1"/>
    <x v="1"/>
    <x v="29"/>
    <x v="29"/>
    <m/>
    <m/>
    <n v="83.3"/>
    <x v="1"/>
    <s v="2026-07-31"/>
  </r>
  <r>
    <s v="edf2cac3-acf9-446f-919e-9d5c11c122ab"/>
    <s v="Roswell Data Center 11"/>
    <s v=""/>
    <x v="1"/>
    <x v="1"/>
    <x v="29"/>
    <x v="29"/>
    <m/>
    <m/>
    <n v="83.3"/>
    <x v="1"/>
    <s v="2026-07-31"/>
  </r>
  <r>
    <s v="ac9f8a09-5666-4f4f-ba30-def485a5e547"/>
    <s v="Roswell Data Center 15"/>
    <s v=""/>
    <x v="1"/>
    <x v="1"/>
    <x v="29"/>
    <x v="29"/>
    <m/>
    <m/>
    <n v="83.3"/>
    <x v="1"/>
    <s v="2026-07-31"/>
  </r>
  <r>
    <s v="be5f3cc8-0701-44ce-a78d-34a45903a181"/>
    <s v="Roswell Data Center 10"/>
    <s v=""/>
    <x v="1"/>
    <x v="1"/>
    <x v="29"/>
    <x v="29"/>
    <m/>
    <m/>
    <n v="83.3"/>
    <x v="1"/>
    <s v="2026-07-31"/>
  </r>
  <r>
    <s v="d2890993-e4e9-4fd2-a6e9-88b8de617c57"/>
    <s v="Roswell Data Center 1"/>
    <s v=""/>
    <x v="1"/>
    <x v="1"/>
    <x v="29"/>
    <x v="29"/>
    <m/>
    <m/>
    <n v="83.3"/>
    <x v="1"/>
    <s v="2026-07-31"/>
  </r>
  <r>
    <s v="505283b5-f40f-4630-ab58-a0b0e4c9c5d4"/>
    <s v="Roswell Data Center 9"/>
    <s v=""/>
    <x v="1"/>
    <x v="1"/>
    <x v="29"/>
    <x v="29"/>
    <m/>
    <m/>
    <n v="83.3"/>
    <x v="1"/>
    <s v="2026-07-31"/>
  </r>
  <r>
    <s v="91d1145c-723c-4e58-bcf3-5903223acdc4"/>
    <s v="Open Origin Data Center"/>
    <s v=""/>
    <x v="1"/>
    <x v="1"/>
    <x v="16"/>
    <x v="16"/>
    <m/>
    <m/>
    <m/>
    <x v="18"/>
    <s v="2026-07-31"/>
  </r>
  <r>
    <s v="ff266095-2c65-4617-950f-eb057769bcaa"/>
    <s v="Fighting Pike Data Center 1"/>
    <s v=""/>
    <x v="1"/>
    <x v="1"/>
    <x v="22"/>
    <x v="22"/>
    <m/>
    <n v="228000"/>
    <n v="65"/>
    <x v="13"/>
    <s v="2026-07-31"/>
  </r>
  <r>
    <s v="85784d16-2cdc-41b2-be98-e4dc9f2cca19"/>
    <s v="Fighting Pike Data Center 4"/>
    <s v=""/>
    <x v="1"/>
    <x v="1"/>
    <x v="22"/>
    <x v="22"/>
    <m/>
    <n v="228000"/>
    <n v="65"/>
    <x v="13"/>
    <s v="2026-07-31"/>
  </r>
  <r>
    <s v="e553f270-ff27-4538-a8f8-030effb5dfe5"/>
    <s v="Fighting Pike Data Center 6"/>
    <s v=""/>
    <x v="1"/>
    <x v="1"/>
    <x v="22"/>
    <x v="22"/>
    <m/>
    <n v="287000"/>
    <n v="65"/>
    <x v="13"/>
    <s v="2026-07-31"/>
  </r>
  <r>
    <s v="53b89032-3e8d-4269-b134-c0ac020d236c"/>
    <s v="Fighting Pike Data Center 5"/>
    <s v=""/>
    <x v="1"/>
    <x v="1"/>
    <x v="22"/>
    <x v="22"/>
    <m/>
    <n v="287000"/>
    <n v="65"/>
    <x v="13"/>
    <s v="2026-07-31"/>
  </r>
  <r>
    <s v="e1a4c5dc-7fa1-4917-814a-53d55716c3a2"/>
    <s v="Fighting Pike Data Center 3"/>
    <s v=""/>
    <x v="1"/>
    <x v="1"/>
    <x v="22"/>
    <x v="22"/>
    <m/>
    <n v="228000"/>
    <n v="65"/>
    <x v="13"/>
    <s v="2026-07-31"/>
  </r>
  <r>
    <s v="40459fdc-2037-47be-be4c-14279320c5b3"/>
    <s v="Fighting Pike Data Center 7"/>
    <s v=""/>
    <x v="1"/>
    <x v="1"/>
    <x v="22"/>
    <x v="22"/>
    <m/>
    <n v="287000"/>
    <n v="65"/>
    <x v="13"/>
    <s v="2026-07-31"/>
  </r>
  <r>
    <s v="f2fba118-0d05-437c-b950-c8066392b670"/>
    <s v="Fighting Pike Data Center 2"/>
    <s v=""/>
    <x v="1"/>
    <x v="1"/>
    <x v="22"/>
    <x v="22"/>
    <m/>
    <n v="228000"/>
    <n v="65"/>
    <x v="13"/>
    <s v="2026-07-31"/>
  </r>
  <r>
    <s v="2b1bf432-b28e-414f-b7e8-b853cbfbd079"/>
    <s v="New Era Energy Lea County Data Center 18"/>
    <s v=""/>
    <x v="1"/>
    <x v="1"/>
    <x v="29"/>
    <x v="29"/>
    <m/>
    <m/>
    <n v="200"/>
    <x v="2"/>
    <s v="2026-07-31"/>
  </r>
  <r>
    <s v="56488a79-8536-4abb-876a-23b4ba487869"/>
    <s v="New Era Energy Lea County Data Center 3"/>
    <s v=""/>
    <x v="1"/>
    <x v="1"/>
    <x v="29"/>
    <x v="29"/>
    <m/>
    <m/>
    <n v="200"/>
    <x v="2"/>
    <s v="2026-07-31"/>
  </r>
  <r>
    <s v="8c28b8d0-8a23-4638-8aca-672784c9ee7c"/>
    <s v="New Era Energy Lea County Data Center 27"/>
    <s v=""/>
    <x v="1"/>
    <x v="1"/>
    <x v="29"/>
    <x v="29"/>
    <m/>
    <m/>
    <n v="200"/>
    <x v="2"/>
    <s v="2026-07-31"/>
  </r>
  <r>
    <s v="9726fb16-9084-48af-a746-ff4b8606f3c6"/>
    <s v="New Era Energy Lea County Data Center 1"/>
    <s v="New Era Energy Lea County Data Center 1_x000a_New Era Energy Lea County Campus_x000a_Company Not Disclosed"/>
    <x v="1"/>
    <x v="1"/>
    <x v="29"/>
    <x v="29"/>
    <m/>
    <m/>
    <n v="200"/>
    <x v="2"/>
    <s v="2026-07-31"/>
  </r>
  <r>
    <s v="33934400-51d4-4d2b-a560-3fef80481e42"/>
    <s v="New Era Energy Lea County Data Center 34"/>
    <s v=""/>
    <x v="1"/>
    <x v="1"/>
    <x v="29"/>
    <x v="29"/>
    <m/>
    <m/>
    <n v="200"/>
    <x v="2"/>
    <s v="2026-07-31"/>
  </r>
  <r>
    <s v="a5e9fc03-6831-4b14-95df-bd2239cedcdb"/>
    <s v="New Era Energy Lea County Data Center 4"/>
    <s v=""/>
    <x v="1"/>
    <x v="1"/>
    <x v="29"/>
    <x v="29"/>
    <m/>
    <m/>
    <n v="200"/>
    <x v="2"/>
    <s v="2026-07-31"/>
  </r>
  <r>
    <s v="a39e0592-6785-4364-a550-11b77af5add0"/>
    <s v="New Era Energy Lea County Data Center 17"/>
    <s v=""/>
    <x v="1"/>
    <x v="1"/>
    <x v="29"/>
    <x v="29"/>
    <m/>
    <m/>
    <n v="200"/>
    <x v="2"/>
    <s v="2026-07-31"/>
  </r>
  <r>
    <s v="179f5d11-e2a7-45aa-9b43-273149112116"/>
    <s v="New Era Energy Lea County Data Center 6"/>
    <s v=""/>
    <x v="1"/>
    <x v="1"/>
    <x v="29"/>
    <x v="29"/>
    <m/>
    <m/>
    <n v="200"/>
    <x v="2"/>
    <s v="2026-07-31"/>
  </r>
  <r>
    <s v="cec881b6-655a-425e-8d08-0e24946cade8"/>
    <s v="New Era Energy Lea County Data Center 10"/>
    <s v=""/>
    <x v="1"/>
    <x v="1"/>
    <x v="29"/>
    <x v="29"/>
    <m/>
    <m/>
    <n v="200"/>
    <x v="2"/>
    <s v="2026-07-31"/>
  </r>
  <r>
    <s v="0ae151d3-c2ef-4b8b-83e0-69e52ab9d88d"/>
    <s v="New Era Energy Lea County Data Center 25"/>
    <s v=""/>
    <x v="1"/>
    <x v="1"/>
    <x v="29"/>
    <x v="29"/>
    <m/>
    <m/>
    <n v="200"/>
    <x v="2"/>
    <s v="2026-07-31"/>
  </r>
  <r>
    <s v="bccd95a9-9d6c-4b11-aecc-f33b2b0eeee5"/>
    <s v="New Era Energy Lea County Data Center 32"/>
    <s v=""/>
    <x v="1"/>
    <x v="1"/>
    <x v="29"/>
    <x v="29"/>
    <m/>
    <m/>
    <n v="200"/>
    <x v="2"/>
    <s v="2026-07-31"/>
  </r>
  <r>
    <s v="57526670-f06d-4325-bb3b-cbff0e780838"/>
    <s v="New Era Energy Lea County Data Center 24"/>
    <s v=""/>
    <x v="1"/>
    <x v="1"/>
    <x v="29"/>
    <x v="29"/>
    <m/>
    <m/>
    <n v="200"/>
    <x v="2"/>
    <s v="2026-07-31"/>
  </r>
  <r>
    <s v="9b37b5a5-ca7d-4524-9f49-4d3e09453d88"/>
    <s v="New Era Energy Lea County Data Center 21"/>
    <s v=""/>
    <x v="1"/>
    <x v="1"/>
    <x v="29"/>
    <x v="29"/>
    <m/>
    <m/>
    <n v="200"/>
    <x v="2"/>
    <s v="2026-07-31"/>
  </r>
  <r>
    <s v="0e95712a-6a12-4f43-b0c2-37f885eae762"/>
    <s v="New Era Energy Lea County Data Center 5"/>
    <s v=""/>
    <x v="1"/>
    <x v="1"/>
    <x v="29"/>
    <x v="29"/>
    <m/>
    <m/>
    <n v="200"/>
    <x v="2"/>
    <s v="2026-07-31"/>
  </r>
  <r>
    <s v="08ee6735-335d-420a-8e25-0c8045d58405"/>
    <s v="New Era Energy Lea County Data Center 8"/>
    <s v=""/>
    <x v="1"/>
    <x v="1"/>
    <x v="29"/>
    <x v="29"/>
    <m/>
    <m/>
    <n v="200"/>
    <x v="2"/>
    <s v="2026-07-31"/>
  </r>
  <r>
    <s v="ca78b69a-5782-4394-b457-11d69c5e3f91"/>
    <s v="New Era Energy Lea County Data Center 23"/>
    <s v=""/>
    <x v="1"/>
    <x v="1"/>
    <x v="29"/>
    <x v="29"/>
    <m/>
    <m/>
    <n v="200"/>
    <x v="2"/>
    <s v="2026-07-31"/>
  </r>
  <r>
    <s v="64940a4d-9582-4413-87b3-0e7815639bb1"/>
    <s v="New Era Energy Lea County Data Center 29"/>
    <s v=""/>
    <x v="1"/>
    <x v="1"/>
    <x v="29"/>
    <x v="29"/>
    <m/>
    <m/>
    <n v="200"/>
    <x v="2"/>
    <s v="2026-07-31"/>
  </r>
  <r>
    <s v="45a3bc0e-dcae-4b2e-91f5-427074e1b8c2"/>
    <s v="New Era Energy Lea County Data Center 2"/>
    <s v=""/>
    <x v="1"/>
    <x v="1"/>
    <x v="29"/>
    <x v="29"/>
    <m/>
    <m/>
    <n v="200"/>
    <x v="2"/>
    <s v="2026-07-31"/>
  </r>
  <r>
    <s v="7bf63578-cd40-4df2-9e75-21c837329e74"/>
    <s v="New Era Energy Lea County Data Center 19"/>
    <s v=""/>
    <x v="1"/>
    <x v="1"/>
    <x v="29"/>
    <x v="29"/>
    <m/>
    <m/>
    <n v="200"/>
    <x v="2"/>
    <s v="2026-07-31"/>
  </r>
  <r>
    <s v="e71f2e4b-513f-4154-b7a1-922bc2b9ac31"/>
    <s v="New Era Energy Lea County Data Center 13"/>
    <s v=""/>
    <x v="1"/>
    <x v="1"/>
    <x v="29"/>
    <x v="29"/>
    <m/>
    <m/>
    <n v="200"/>
    <x v="2"/>
    <s v="2026-07-31"/>
  </r>
  <r>
    <s v="d6ad4912-a1ae-4d0c-959d-9b59e5b69486"/>
    <s v="New Era Energy Lea County Data Center 15"/>
    <s v=""/>
    <x v="1"/>
    <x v="1"/>
    <x v="29"/>
    <x v="29"/>
    <m/>
    <m/>
    <n v="200"/>
    <x v="2"/>
    <s v="2026-07-31"/>
  </r>
  <r>
    <s v="7dc31069-c667-45fb-8806-7c91f4535ebb"/>
    <s v="New Era Energy Lea County Data Center 11"/>
    <s v=""/>
    <x v="1"/>
    <x v="1"/>
    <x v="29"/>
    <x v="29"/>
    <m/>
    <m/>
    <n v="200"/>
    <x v="2"/>
    <s v="2026-07-31"/>
  </r>
  <r>
    <s v="43af16ae-e8f5-4621-a9a2-5ac2993b6ae8"/>
    <s v="New Era Energy Lea County Data Center 20"/>
    <s v=""/>
    <x v="1"/>
    <x v="1"/>
    <x v="29"/>
    <x v="29"/>
    <m/>
    <m/>
    <n v="200"/>
    <x v="2"/>
    <s v="2026-07-31"/>
  </r>
  <r>
    <s v="d37801f4-a556-47d9-99ed-4395a71ab130"/>
    <s v="New Era Energy Lea County Data Center 28"/>
    <s v=""/>
    <x v="1"/>
    <x v="1"/>
    <x v="29"/>
    <x v="29"/>
    <m/>
    <m/>
    <n v="200"/>
    <x v="2"/>
    <s v="2026-07-31"/>
  </r>
  <r>
    <s v="816fd76b-29db-4a4b-a011-9a7bc6aa2c7f"/>
    <s v="New Era Energy Lea County Data Center 33"/>
    <s v=""/>
    <x v="1"/>
    <x v="1"/>
    <x v="29"/>
    <x v="29"/>
    <m/>
    <m/>
    <n v="200"/>
    <x v="2"/>
    <s v="2026-07-31"/>
  </r>
  <r>
    <s v="4ff9eecc-e961-4040-95bb-b1755a01466c"/>
    <s v="New Era Energy Lea County Data Center 7"/>
    <s v=""/>
    <x v="1"/>
    <x v="1"/>
    <x v="29"/>
    <x v="29"/>
    <m/>
    <m/>
    <n v="200"/>
    <x v="2"/>
    <s v="2026-07-31"/>
  </r>
  <r>
    <s v="c6aedb1c-f00a-49f4-8771-3c1a0ade1ad1"/>
    <s v="New Era Energy Lea County Data Center 35"/>
    <s v=""/>
    <x v="1"/>
    <x v="1"/>
    <x v="29"/>
    <x v="29"/>
    <m/>
    <m/>
    <n v="200"/>
    <x v="2"/>
    <s v="2026-07-31"/>
  </r>
  <r>
    <s v="001ad93f-ea84-42f5-8040-700860dbc398"/>
    <s v="New Era Energy Lea County Data Center 22"/>
    <s v=""/>
    <x v="1"/>
    <x v="1"/>
    <x v="29"/>
    <x v="29"/>
    <m/>
    <m/>
    <n v="200"/>
    <x v="2"/>
    <s v="2026-07-31"/>
  </r>
  <r>
    <s v="13d107a4-4a2c-4905-9d70-71f37fcaa872"/>
    <s v="New Era Energy Lea County Data Center 26"/>
    <s v=""/>
    <x v="1"/>
    <x v="1"/>
    <x v="29"/>
    <x v="29"/>
    <m/>
    <m/>
    <n v="200"/>
    <x v="2"/>
    <s v="2026-07-31"/>
  </r>
  <r>
    <s v="9f3f2ec1-0613-4e71-bd08-e5932aba46c8"/>
    <s v="New Era Energy Lea County Data Center 31"/>
    <s v=""/>
    <x v="1"/>
    <x v="1"/>
    <x v="29"/>
    <x v="29"/>
    <m/>
    <m/>
    <n v="200"/>
    <x v="2"/>
    <s v="2026-07-31"/>
  </r>
  <r>
    <s v="378a1df2-0e4b-4406-b201-468a5abd460f"/>
    <s v="New Era Energy Lea County Data Center 30"/>
    <s v=""/>
    <x v="1"/>
    <x v="1"/>
    <x v="29"/>
    <x v="29"/>
    <m/>
    <m/>
    <n v="200"/>
    <x v="2"/>
    <s v="2026-07-31"/>
  </r>
  <r>
    <s v="9da6b347-7cbd-4d76-a1cf-5e266d59ca8a"/>
    <s v="New Era Energy Lea County Data Center 14"/>
    <s v=""/>
    <x v="1"/>
    <x v="1"/>
    <x v="29"/>
    <x v="29"/>
    <m/>
    <m/>
    <n v="200"/>
    <x v="2"/>
    <s v="2026-07-31"/>
  </r>
  <r>
    <s v="2de433df-f081-438a-b5d0-370d4c78624d"/>
    <s v="New Era Energy Lea County Data Center 9"/>
    <s v=""/>
    <x v="1"/>
    <x v="1"/>
    <x v="29"/>
    <x v="29"/>
    <m/>
    <m/>
    <n v="200"/>
    <x v="2"/>
    <s v="2026-07-31"/>
  </r>
  <r>
    <s v="d7fd8632-158f-4428-8489-7eab4e5d42b8"/>
    <s v="New Era Energy Lea County Data Center 16"/>
    <s v=""/>
    <x v="1"/>
    <x v="1"/>
    <x v="29"/>
    <x v="29"/>
    <m/>
    <m/>
    <n v="200"/>
    <x v="2"/>
    <s v="2026-07-31"/>
  </r>
  <r>
    <s v="dfcdaece-98d2-47d5-8c1d-d786d1e9a616"/>
    <s v="New Era Energy Lea County Data Center 12"/>
    <s v=""/>
    <x v="1"/>
    <x v="1"/>
    <x v="29"/>
    <x v="29"/>
    <m/>
    <m/>
    <n v="200"/>
    <x v="2"/>
    <s v="2026-07-31"/>
  </r>
  <r>
    <s v="003469f3-4f08-4a79-a69b-0ba3ed8f8468"/>
    <s v="Data Center 2"/>
    <s v=""/>
    <x v="1"/>
    <x v="1"/>
    <x v="16"/>
    <x v="16"/>
    <m/>
    <m/>
    <n v="100"/>
    <x v="4"/>
    <s v="2026-07-31"/>
  </r>
  <r>
    <s v="3cd5644c-8688-41bf-af63-3aca8fdf6057"/>
    <s v="Data Center 4"/>
    <s v=""/>
    <x v="1"/>
    <x v="1"/>
    <x v="16"/>
    <x v="16"/>
    <m/>
    <m/>
    <n v="100"/>
    <x v="4"/>
    <s v="2026-07-31"/>
  </r>
  <r>
    <s v="b0dfb61d-dad2-4112-b4dd-4d75d9a7db2a"/>
    <s v="Data Center 9"/>
    <s v=""/>
    <x v="1"/>
    <x v="1"/>
    <x v="16"/>
    <x v="16"/>
    <m/>
    <m/>
    <n v="100"/>
    <x v="4"/>
    <s v="2026-07-31"/>
  </r>
  <r>
    <s v="a76aad03-f297-4e08-b597-d14e6663abb7"/>
    <s v="Data Center 6"/>
    <s v=""/>
    <x v="1"/>
    <x v="1"/>
    <x v="16"/>
    <x v="16"/>
    <m/>
    <m/>
    <n v="100"/>
    <x v="4"/>
    <s v="2026-07-31"/>
  </r>
  <r>
    <s v="5a6f11bd-1449-4577-ae71-09b052424729"/>
    <s v="Data Center 7"/>
    <s v=""/>
    <x v="1"/>
    <x v="1"/>
    <x v="16"/>
    <x v="16"/>
    <m/>
    <m/>
    <n v="100"/>
    <x v="4"/>
    <s v="2026-07-31"/>
  </r>
  <r>
    <s v="1ea6d721-b399-4a21-a4a6-64c8f10fe308"/>
    <s v="Data Center 11"/>
    <s v=""/>
    <x v="1"/>
    <x v="1"/>
    <x v="16"/>
    <x v="16"/>
    <m/>
    <m/>
    <n v="100"/>
    <x v="4"/>
    <s v="2026-07-31"/>
  </r>
  <r>
    <s v="5a6e92d2-41d4-4199-9e39-02ed79c5328a"/>
    <s v="Data Center 10"/>
    <s v=""/>
    <x v="1"/>
    <x v="1"/>
    <x v="16"/>
    <x v="16"/>
    <m/>
    <m/>
    <n v="100"/>
    <x v="4"/>
    <s v="2026-07-31"/>
  </r>
  <r>
    <s v="ad4b7001-4ec1-46a5-95c6-c5416efbd941"/>
    <s v="Data Center 5"/>
    <s v=""/>
    <x v="1"/>
    <x v="1"/>
    <x v="16"/>
    <x v="16"/>
    <m/>
    <m/>
    <n v="100"/>
    <x v="4"/>
    <s v="2026-07-31"/>
  </r>
  <r>
    <s v="54b8ef27-42f7-4795-8d81-46ad14106f3e"/>
    <s v="Data Center 8"/>
    <s v=""/>
    <x v="1"/>
    <x v="1"/>
    <x v="16"/>
    <x v="16"/>
    <m/>
    <m/>
    <n v="100"/>
    <x v="4"/>
    <s v="2026-07-31"/>
  </r>
  <r>
    <s v="4c0cf772-51ec-4f1e-b410-b63c09cc57e9"/>
    <s v="Data Center 1"/>
    <s v=""/>
    <x v="1"/>
    <x v="1"/>
    <x v="16"/>
    <x v="16"/>
    <m/>
    <m/>
    <n v="100"/>
    <x v="4"/>
    <s v="2026-07-31"/>
  </r>
  <r>
    <s v="cea2748a-8a26-4aeb-ba91-beb0fdbd921d"/>
    <s v="Data Center 3"/>
    <s v=""/>
    <x v="1"/>
    <x v="1"/>
    <x v="16"/>
    <x v="16"/>
    <m/>
    <m/>
    <n v="100"/>
    <x v="4"/>
    <s v="2026-07-31"/>
  </r>
  <r>
    <s v="06f62c50-086d-11f1-b52f-ad007624a346"/>
    <s v="Rapid City Edge Site"/>
    <s v=""/>
    <x v="1"/>
    <x v="1"/>
    <x v="49"/>
    <x v="49"/>
    <n v="30000"/>
    <m/>
    <n v="2"/>
    <x v="23"/>
    <s v="2026-07-31"/>
  </r>
  <r>
    <s v="6f28d7a9-3e70-4031-a534-3165ef24c5d6"/>
    <s v="Lubbock City Data Center"/>
    <s v=""/>
    <x v="1"/>
    <x v="1"/>
    <x v="16"/>
    <x v="16"/>
    <m/>
    <m/>
    <m/>
    <x v="17"/>
    <s v="2026-07-31"/>
  </r>
  <r>
    <s v="a9d4d6e0-9104-4e35-ba5f-28a1bc60ff86"/>
    <s v="Hypergrid AI Data Center 24"/>
    <s v=""/>
    <x v="1"/>
    <x v="1"/>
    <x v="16"/>
    <x v="16"/>
    <m/>
    <n v="400000"/>
    <n v="250"/>
    <x v="15"/>
    <s v="2026-07-31"/>
  </r>
  <r>
    <s v="c69be86e-dd3d-413d-8459-36d369a5e81b"/>
    <s v="Hypergrid AI Data Center 21"/>
    <s v=""/>
    <x v="1"/>
    <x v="1"/>
    <x v="16"/>
    <x v="16"/>
    <m/>
    <n v="400000"/>
    <n v="250"/>
    <x v="15"/>
    <s v="2026-07-31"/>
  </r>
  <r>
    <s v="48c1cd94-32c0-4034-91da-fee92a7e45bb"/>
    <s v="Hypergrid AI Data Center 38"/>
    <s v=""/>
    <x v="1"/>
    <x v="1"/>
    <x v="16"/>
    <x v="16"/>
    <m/>
    <n v="400000"/>
    <n v="250"/>
    <x v="15"/>
    <s v="2026-07-31"/>
  </r>
  <r>
    <s v="bdef0478-5515-4d00-977e-2245046f88ff"/>
    <s v="Hypergrid AI Data Center 34"/>
    <s v=""/>
    <x v="1"/>
    <x v="1"/>
    <x v="16"/>
    <x v="16"/>
    <m/>
    <n v="400000"/>
    <n v="250"/>
    <x v="15"/>
    <s v="2026-07-31"/>
  </r>
  <r>
    <s v="46ca76a4-ae23-4001-bea5-45694f502987"/>
    <s v="Hypergrid AI Data Center 14"/>
    <s v=""/>
    <x v="1"/>
    <x v="1"/>
    <x v="16"/>
    <x v="16"/>
    <m/>
    <n v="400000"/>
    <n v="250"/>
    <x v="15"/>
    <s v="2026-07-31"/>
  </r>
  <r>
    <s v="b9d079ac-e2c7-4b11-aa8c-d6dcfad85f3f"/>
    <s v="Hypergrid AI Data Center 25"/>
    <s v=""/>
    <x v="1"/>
    <x v="1"/>
    <x v="16"/>
    <x v="16"/>
    <m/>
    <n v="400000"/>
    <n v="250"/>
    <x v="15"/>
    <s v="2026-07-31"/>
  </r>
  <r>
    <s v="e4cb8eff-925b-4e84-80dc-4662eacb8fc3"/>
    <s v="Hypergrid AI Data Center 22"/>
    <s v=""/>
    <x v="1"/>
    <x v="1"/>
    <x v="16"/>
    <x v="16"/>
    <m/>
    <n v="400000"/>
    <n v="250"/>
    <x v="15"/>
    <s v="2026-07-31"/>
  </r>
  <r>
    <s v="f1bcdca4-6729-477f-a80d-cb1a6289b764"/>
    <s v="Hypergrid AI Data Center 44"/>
    <s v=""/>
    <x v="1"/>
    <x v="1"/>
    <x v="16"/>
    <x v="16"/>
    <m/>
    <n v="400000"/>
    <n v="250"/>
    <x v="15"/>
    <s v="2026-07-31"/>
  </r>
  <r>
    <s v="7c85bc88-2c57-4d72-94e2-68b478293ca8"/>
    <s v="Hypergrid AI Data Center 29"/>
    <s v=""/>
    <x v="1"/>
    <x v="1"/>
    <x v="16"/>
    <x v="16"/>
    <m/>
    <n v="400000"/>
    <n v="250"/>
    <x v="15"/>
    <s v="2026-07-31"/>
  </r>
  <r>
    <s v="02e0e28c-9409-4821-b595-bc485da39ffd"/>
    <s v="Hypergrid AI Data Center 28"/>
    <s v=""/>
    <x v="1"/>
    <x v="1"/>
    <x v="16"/>
    <x v="16"/>
    <m/>
    <n v="400000"/>
    <n v="250"/>
    <x v="15"/>
    <s v="2026-07-31"/>
  </r>
  <r>
    <s v="6b9f8fe5-16fe-4a31-8742-16d293bef750"/>
    <s v="Hypergrid AI Data Center 27"/>
    <s v=""/>
    <x v="1"/>
    <x v="1"/>
    <x v="16"/>
    <x v="16"/>
    <m/>
    <n v="400000"/>
    <n v="250"/>
    <x v="15"/>
    <s v="2026-07-31"/>
  </r>
  <r>
    <s v="5e57a1a3-ea3e-4764-bf2c-9f1e9926d179"/>
    <s v="Hypergrid AI Data Center 9"/>
    <s v=""/>
    <x v="1"/>
    <x v="1"/>
    <x v="16"/>
    <x v="16"/>
    <m/>
    <n v="400000"/>
    <n v="250"/>
    <x v="15"/>
    <s v="2026-07-31"/>
  </r>
  <r>
    <s v="4e846d32-a73b-4e15-be9d-043a2c5f9638"/>
    <s v="Hypergrid AI Data Center 37"/>
    <s v=""/>
    <x v="1"/>
    <x v="1"/>
    <x v="16"/>
    <x v="16"/>
    <m/>
    <n v="400000"/>
    <n v="250"/>
    <x v="15"/>
    <s v="2026-07-31"/>
  </r>
  <r>
    <s v="56b1a3bf-c855-4118-bc92-2af28e7a87d3"/>
    <s v="Hypergrid AI Data Center 18"/>
    <s v=""/>
    <x v="1"/>
    <x v="1"/>
    <x v="16"/>
    <x v="16"/>
    <m/>
    <n v="400000"/>
    <n v="250"/>
    <x v="15"/>
    <s v="2026-07-31"/>
  </r>
  <r>
    <s v="cf8e27e3-0ff9-4133-8275-a4a3940f8316"/>
    <s v="Hypergrid AI Data Center 43"/>
    <s v=""/>
    <x v="1"/>
    <x v="1"/>
    <x v="16"/>
    <x v="16"/>
    <m/>
    <n v="400000"/>
    <n v="250"/>
    <x v="15"/>
    <s v="2026-07-31"/>
  </r>
  <r>
    <s v="7fc43080-f067-48f7-8741-963eeb6c1049"/>
    <s v="Hypergrid AI Data Center 8"/>
    <s v=""/>
    <x v="1"/>
    <x v="1"/>
    <x v="16"/>
    <x v="16"/>
    <m/>
    <n v="400000"/>
    <n v="250"/>
    <x v="15"/>
    <s v="2026-07-31"/>
  </r>
  <r>
    <s v="f7267cbf-a266-4e01-a1e1-10f91697c348"/>
    <s v="Hypergrid AI Data Center 23"/>
    <s v=""/>
    <x v="1"/>
    <x v="1"/>
    <x v="16"/>
    <x v="16"/>
    <m/>
    <n v="400000"/>
    <n v="250"/>
    <x v="15"/>
    <s v="2026-07-31"/>
  </r>
  <r>
    <s v="7a67e9ee-aa06-4bcc-996b-affa5a127073"/>
    <s v="Hypergrid AI Data Center 15"/>
    <s v=""/>
    <x v="1"/>
    <x v="1"/>
    <x v="16"/>
    <x v="16"/>
    <m/>
    <n v="400000"/>
    <n v="250"/>
    <x v="15"/>
    <s v="2026-07-31"/>
  </r>
  <r>
    <s v="4e65de3e-107e-4f53-8702-c363012c741c"/>
    <s v="Hypergrid AI Data Center 32"/>
    <s v=""/>
    <x v="1"/>
    <x v="1"/>
    <x v="16"/>
    <x v="16"/>
    <m/>
    <n v="400000"/>
    <n v="250"/>
    <x v="15"/>
    <s v="2026-07-31"/>
  </r>
  <r>
    <s v="b1b99de7-98e1-4847-a85e-016851126cb7"/>
    <s v="Hypergrid AI Data Center 39"/>
    <s v=""/>
    <x v="1"/>
    <x v="1"/>
    <x v="16"/>
    <x v="16"/>
    <m/>
    <n v="400000"/>
    <n v="250"/>
    <x v="15"/>
    <s v="2026-07-31"/>
  </r>
  <r>
    <s v="bc9e1a78-18e9-4479-8292-edd560ebca08"/>
    <s v="Hypergrid AI Data Center 4"/>
    <s v=""/>
    <x v="1"/>
    <x v="1"/>
    <x v="16"/>
    <x v="16"/>
    <m/>
    <n v="400000"/>
    <n v="250"/>
    <x v="15"/>
    <s v="2026-07-31"/>
  </r>
  <r>
    <s v="9e5c3488-f6a6-45ae-b97f-7d6d9ed35177"/>
    <s v="Hypergrid AI Data Center 17"/>
    <s v=""/>
    <x v="1"/>
    <x v="1"/>
    <x v="16"/>
    <x v="16"/>
    <m/>
    <n v="400000"/>
    <n v="250"/>
    <x v="15"/>
    <s v="2026-07-31"/>
  </r>
  <r>
    <s v="4f70dee8-7ba7-4ef2-b763-f85fc2dd16e6"/>
    <s v="Hypergrid AI Data Center 11"/>
    <s v=""/>
    <x v="1"/>
    <x v="1"/>
    <x v="16"/>
    <x v="16"/>
    <m/>
    <n v="400000"/>
    <n v="250"/>
    <x v="15"/>
    <s v="2026-07-31"/>
  </r>
  <r>
    <s v="08f6b8ae-e757-47a0-b3dd-5cc9df7ed7bb"/>
    <s v="Hypergrid AI Data Center 36"/>
    <s v=""/>
    <x v="1"/>
    <x v="1"/>
    <x v="16"/>
    <x v="16"/>
    <m/>
    <n v="400000"/>
    <n v="250"/>
    <x v="15"/>
    <s v="2026-07-31"/>
  </r>
  <r>
    <s v="385efe66-8bd9-4605-aaf0-315d276dc344"/>
    <s v="Hypergrid AI Data Center 35"/>
    <s v=""/>
    <x v="1"/>
    <x v="1"/>
    <x v="16"/>
    <x v="16"/>
    <m/>
    <n v="400000"/>
    <n v="250"/>
    <x v="15"/>
    <s v="2026-07-31"/>
  </r>
  <r>
    <s v="92c21a59-8943-4dbc-84e1-a77557791dff"/>
    <s v="Hypergrid AI Data Center 13"/>
    <s v=""/>
    <x v="1"/>
    <x v="1"/>
    <x v="16"/>
    <x v="16"/>
    <m/>
    <n v="400000"/>
    <n v="250"/>
    <x v="15"/>
    <s v="2026-07-31"/>
  </r>
  <r>
    <s v="aec96243-3460-4d27-94ca-0b21bb7247ac"/>
    <s v="Hypergrid AI Data Center 7"/>
    <s v=""/>
    <x v="1"/>
    <x v="1"/>
    <x v="16"/>
    <x v="16"/>
    <m/>
    <n v="400000"/>
    <n v="250"/>
    <x v="15"/>
    <s v="2026-07-31"/>
  </r>
  <r>
    <s v="5e9d22d5-30b3-461b-a95d-d57702361fcd"/>
    <s v="Hypergrid AI Data Center 30"/>
    <s v=""/>
    <x v="1"/>
    <x v="1"/>
    <x v="16"/>
    <x v="16"/>
    <m/>
    <n v="400000"/>
    <n v="250"/>
    <x v="15"/>
    <s v="2026-07-31"/>
  </r>
  <r>
    <s v="34158b94-b5c6-4233-913d-583cf75be9ff"/>
    <s v="Hypergrid AI Data Center 5"/>
    <s v=""/>
    <x v="1"/>
    <x v="1"/>
    <x v="16"/>
    <x v="16"/>
    <m/>
    <n v="400000"/>
    <n v="250"/>
    <x v="15"/>
    <s v="2026-07-31"/>
  </r>
  <r>
    <s v="d71bebc8-8d6a-4e99-8895-bfd115c05a1e"/>
    <s v="Hypergrid AI Data Center 12"/>
    <s v=""/>
    <x v="1"/>
    <x v="1"/>
    <x v="16"/>
    <x v="16"/>
    <m/>
    <n v="400000"/>
    <n v="250"/>
    <x v="15"/>
    <s v="2026-07-31"/>
  </r>
  <r>
    <s v="efd4cf3a-d220-42b4-9ef5-8c90c65168d6"/>
    <s v="Hypergrid AI Data Center 10"/>
    <s v=""/>
    <x v="1"/>
    <x v="1"/>
    <x v="16"/>
    <x v="16"/>
    <m/>
    <n v="400000"/>
    <n v="250"/>
    <x v="15"/>
    <s v="2026-07-31"/>
  </r>
  <r>
    <s v="a0dec4a8-a861-48df-a417-5c33382b5c26"/>
    <s v="Hypergrid AI Data Center 20"/>
    <s v=""/>
    <x v="1"/>
    <x v="1"/>
    <x v="16"/>
    <x v="16"/>
    <m/>
    <n v="400000"/>
    <n v="250"/>
    <x v="15"/>
    <s v="2026-07-31"/>
  </r>
  <r>
    <s v="b90a2587-eaba-43f0-855c-ee53c7b9ddbe"/>
    <s v="Hypergrid AI Data Center 31"/>
    <s v=""/>
    <x v="1"/>
    <x v="1"/>
    <x v="16"/>
    <x v="16"/>
    <m/>
    <n v="400000"/>
    <n v="250"/>
    <x v="15"/>
    <s v="2026-07-31"/>
  </r>
  <r>
    <s v="e494aeac-734b-488c-bd52-528a68647ddf"/>
    <s v="Hypergrid AI Data Center 6"/>
    <s v=""/>
    <x v="1"/>
    <x v="1"/>
    <x v="16"/>
    <x v="16"/>
    <m/>
    <n v="400000"/>
    <n v="250"/>
    <x v="15"/>
    <s v="2026-07-31"/>
  </r>
  <r>
    <s v="034dbccd-7b87-4c88-b711-4a7607cd93ce"/>
    <s v="Hypergrid AI Data Center 40"/>
    <s v=""/>
    <x v="1"/>
    <x v="1"/>
    <x v="16"/>
    <x v="16"/>
    <m/>
    <n v="400000"/>
    <n v="250"/>
    <x v="15"/>
    <s v="2026-07-31"/>
  </r>
  <r>
    <s v="4d2d3ca4-379e-4e43-b7d5-51517b02aada"/>
    <s v="Hypergrid AI Data Center 42"/>
    <s v=""/>
    <x v="1"/>
    <x v="1"/>
    <x v="16"/>
    <x v="16"/>
    <m/>
    <n v="400000"/>
    <n v="250"/>
    <x v="15"/>
    <s v="2026-07-31"/>
  </r>
  <r>
    <s v="4f59610a-5240-47fd-acf3-44b14c2436a2"/>
    <s v="Hypergrid AI Data Center 19"/>
    <s v=""/>
    <x v="1"/>
    <x v="1"/>
    <x v="16"/>
    <x v="16"/>
    <m/>
    <n v="400000"/>
    <n v="250"/>
    <x v="15"/>
    <s v="2026-07-31"/>
  </r>
  <r>
    <s v="0499b090-9d2f-48c6-baf1-b102ff7f4b9f"/>
    <s v="Hypergrid AI Data Center 26"/>
    <s v=""/>
    <x v="1"/>
    <x v="1"/>
    <x v="16"/>
    <x v="16"/>
    <m/>
    <n v="400000"/>
    <n v="250"/>
    <x v="15"/>
    <s v="2026-07-31"/>
  </r>
  <r>
    <s v="e8c3b496-e328-4e8e-a327-c94594d2f4a0"/>
    <s v="Hypergrid AI Data Center 41"/>
    <s v=""/>
    <x v="1"/>
    <x v="1"/>
    <x v="16"/>
    <x v="16"/>
    <m/>
    <n v="400000"/>
    <n v="250"/>
    <x v="15"/>
    <s v="2026-07-31"/>
  </r>
  <r>
    <s v="53100320-b1e3-4b56-bfe3-eb0e4ecbb954"/>
    <s v="Hypergrid AI Data Center 3"/>
    <s v=""/>
    <x v="1"/>
    <x v="1"/>
    <x v="16"/>
    <x v="16"/>
    <m/>
    <n v="400000"/>
    <n v="250"/>
    <x v="15"/>
    <s v="2026-07-31"/>
  </r>
  <r>
    <s v="d22fa17f-d550-43d1-abe0-22bbdcd4cd52"/>
    <s v="Hypergrid AI Data Center 16"/>
    <s v=""/>
    <x v="1"/>
    <x v="1"/>
    <x v="16"/>
    <x v="16"/>
    <m/>
    <n v="400000"/>
    <n v="250"/>
    <x v="15"/>
    <s v="2026-07-31"/>
  </r>
  <r>
    <s v="50425114-093d-4831-8444-14c371a8d8d8"/>
    <s v="Hypergrid AI Data Center 33"/>
    <s v=""/>
    <x v="1"/>
    <x v="1"/>
    <x v="16"/>
    <x v="16"/>
    <m/>
    <n v="400000"/>
    <n v="250"/>
    <x v="15"/>
    <s v="2026-07-31"/>
  </r>
  <r>
    <s v="ecf7d8b7-f509-49b8-b7ed-bd9bd72bde4c"/>
    <s v="Data City Data Center 2"/>
    <s v=""/>
    <x v="1"/>
    <x v="1"/>
    <x v="16"/>
    <x v="16"/>
    <m/>
    <n v="250000"/>
    <n v="75"/>
    <x v="13"/>
    <s v="2026-07-31"/>
  </r>
  <r>
    <s v="a83a18bd-18e3-438e-b872-130b1f4db974"/>
    <s v="Data City Data Center 3"/>
    <s v=""/>
    <x v="1"/>
    <x v="1"/>
    <x v="16"/>
    <x v="16"/>
    <m/>
    <n v="250000"/>
    <n v="75"/>
    <x v="13"/>
    <s v="2026-07-31"/>
  </r>
  <r>
    <s v="63c123ca-644c-41a6-a385-e216bd3b1316"/>
    <s v="Data City Data Center 1"/>
    <s v=""/>
    <x v="1"/>
    <x v="1"/>
    <x v="16"/>
    <x v="16"/>
    <m/>
    <n v="250000"/>
    <n v="75"/>
    <x v="13"/>
    <s v="2026-07-31"/>
  </r>
  <r>
    <s v="244004f5-4605-46c7-a93b-5afb34d1114c"/>
    <s v="Data City Data Center 4"/>
    <s v=""/>
    <x v="1"/>
    <x v="1"/>
    <x v="16"/>
    <x v="16"/>
    <m/>
    <n v="250000"/>
    <n v="75"/>
    <x v="13"/>
    <s v="2026-07-31"/>
  </r>
  <r>
    <s v="412048d0-7559-11f1-96b6-eb62a8bd3218"/>
    <s v="Leola Data Center"/>
    <s v=""/>
    <x v="1"/>
    <x v="1"/>
    <x v="49"/>
    <x v="49"/>
    <m/>
    <m/>
    <n v="50"/>
    <x v="4"/>
    <s v="2026-07-31"/>
  </r>
  <r>
    <s v="2d6235a0-9897-11f0-91a0-8bc1941b6800"/>
    <s v="Kearney Data Center"/>
    <s v=""/>
    <x v="1"/>
    <x v="1"/>
    <x v="30"/>
    <x v="30"/>
    <n v="40000"/>
    <m/>
    <m/>
    <x v="16"/>
    <s v="2026-07-31"/>
  </r>
  <r>
    <s v="c79d1d60-65d8-11f1-a229-17f11fb8896c"/>
    <s v="Calvano Data Center"/>
    <s v="Calvano Data Center_x000a_Company Not Disclosed"/>
    <x v="1"/>
    <x v="1"/>
    <x v="16"/>
    <x v="16"/>
    <m/>
    <n v="2300000"/>
    <n v="300"/>
    <x v="3"/>
    <s v="2026-07-31"/>
  </r>
  <r>
    <s v="dfd1e29f-fba6-471b-8ae1-a5aed13f9d81"/>
    <s v="WF Airport Drive Data Center 2"/>
    <s v=""/>
    <x v="1"/>
    <x v="1"/>
    <x v="16"/>
    <x v="16"/>
    <m/>
    <n v="150000"/>
    <n v="31.84"/>
    <x v="23"/>
    <s v="2026-07-31"/>
  </r>
  <r>
    <s v="7b76c41f-e397-4d26-b591-432c7df9724d"/>
    <s v="WF Airport Drive Data Center 7"/>
    <s v=""/>
    <x v="1"/>
    <x v="1"/>
    <x v="16"/>
    <x v="16"/>
    <m/>
    <n v="150000"/>
    <n v="31.84"/>
    <x v="23"/>
    <s v="2026-07-31"/>
  </r>
  <r>
    <s v="32269115-e8f2-474a-b83b-d701ac3b60cf"/>
    <s v="WF Airport Drive Data Center 4"/>
    <s v=""/>
    <x v="1"/>
    <x v="1"/>
    <x v="16"/>
    <x v="16"/>
    <m/>
    <n v="150000"/>
    <n v="31.84"/>
    <x v="23"/>
    <s v="2026-07-31"/>
  </r>
  <r>
    <s v="57510d98-855e-475c-b8d4-3c6e8c37573a"/>
    <s v="WF Airport Drive Data Center 3"/>
    <s v=""/>
    <x v="1"/>
    <x v="1"/>
    <x v="16"/>
    <x v="16"/>
    <m/>
    <n v="150000"/>
    <n v="31.84"/>
    <x v="23"/>
    <s v="2026-07-31"/>
  </r>
  <r>
    <s v="d035d847-7fbd-4cf4-b7ba-4a7993b27bb6"/>
    <s v="WF Airport Drive Data Center 8"/>
    <s v=""/>
    <x v="1"/>
    <x v="1"/>
    <x v="16"/>
    <x v="16"/>
    <m/>
    <n v="150000"/>
    <n v="31.84"/>
    <x v="23"/>
    <s v="2026-07-31"/>
  </r>
  <r>
    <s v="32cabd55-3995-4988-a22c-05d0729e64e9"/>
    <s v="WF Airport Drive Data Center 6"/>
    <s v=""/>
    <x v="1"/>
    <x v="1"/>
    <x v="16"/>
    <x v="16"/>
    <m/>
    <n v="150000"/>
    <n v="31.84"/>
    <x v="23"/>
    <s v="2026-07-31"/>
  </r>
  <r>
    <s v="fc87b30c-d90c-47dd-8d6d-15305e5a2aa1"/>
    <s v="WF Airport Drive Data Center 1"/>
    <s v=""/>
    <x v="1"/>
    <x v="1"/>
    <x v="16"/>
    <x v="16"/>
    <m/>
    <n v="150000"/>
    <n v="31.84"/>
    <x v="23"/>
    <s v="2026-07-31"/>
  </r>
  <r>
    <s v="87a7a7ca-ed26-4ea3-a35d-de71b440906e"/>
    <s v="WF Airport Drive Data Center 5"/>
    <s v=""/>
    <x v="1"/>
    <x v="1"/>
    <x v="16"/>
    <x v="16"/>
    <m/>
    <n v="150000"/>
    <n v="31.84"/>
    <x v="23"/>
    <s v="2026-07-31"/>
  </r>
  <r>
    <s v="820fae6f-32c5-4193-9b2d-f64849e8eb2c"/>
    <s v="WF Airport Drive Data Center 9"/>
    <s v=""/>
    <x v="1"/>
    <x v="1"/>
    <x v="16"/>
    <x v="16"/>
    <m/>
    <n v="150000"/>
    <n v="31.84"/>
    <x v="23"/>
    <s v="2026-07-31"/>
  </r>
  <r>
    <s v="70a74580-2466-11f0-ad1d-d192baecfac4"/>
    <s v="Apollo Data Center"/>
    <s v="Apollo Data Center_x000a_Company Not Disclosed"/>
    <x v="1"/>
    <x v="1"/>
    <x v="16"/>
    <x v="16"/>
    <m/>
    <m/>
    <n v="300"/>
    <x v="18"/>
    <s v="2026-07-31"/>
  </r>
  <r>
    <s v="27a9131e-70f8-418a-bd12-148dc00b45fd"/>
    <s v="Data Center 2"/>
    <s v="Data Center 2_x000a_Misae Wilson Data Center_x000a_Company Not Disclosed"/>
    <x v="1"/>
    <x v="1"/>
    <x v="16"/>
    <x v="16"/>
    <m/>
    <m/>
    <n v="250"/>
    <x v="4"/>
    <s v="2026-07-31"/>
  </r>
  <r>
    <s v="0153f0bc-e551-40e6-b41a-e5cf3836d677"/>
    <s v="Data Center 1"/>
    <s v=""/>
    <x v="1"/>
    <x v="1"/>
    <x v="16"/>
    <x v="16"/>
    <m/>
    <m/>
    <n v="250"/>
    <x v="4"/>
    <s v="2026-07-31"/>
  </r>
  <r>
    <s v="587b9890-8139-11f1-81e4-b710307924d3"/>
    <s v="Atticus Data Center"/>
    <s v="Atticus Data Center_x000a_Company Not Disclosed"/>
    <x v="1"/>
    <x v="1"/>
    <x v="16"/>
    <x v="16"/>
    <m/>
    <n v="1276800"/>
    <n v="310"/>
    <x v="4"/>
    <s v="2026-07-31"/>
  </r>
  <r>
    <s v="aa61302f-e9b1-4cc6-b242-e099a7e0e3bb"/>
    <s v="Palomino Alpha Data Center 1"/>
    <s v=""/>
    <x v="1"/>
    <x v="1"/>
    <x v="16"/>
    <x v="16"/>
    <m/>
    <m/>
    <m/>
    <x v="22"/>
    <s v="2026-07-31"/>
  </r>
  <r>
    <s v="e127ea13-4b83-4de6-939f-e8b3b3b911ac"/>
    <s v="Sailfish Digital Ventures Campus B Data Center 2"/>
    <s v=""/>
    <x v="1"/>
    <x v="1"/>
    <x v="16"/>
    <x v="16"/>
    <n v="450000"/>
    <n v="450000"/>
    <n v="100"/>
    <x v="8"/>
    <s v="2026-07-31"/>
  </r>
  <r>
    <s v="3d6be780-4c55-4bc1-a503-564148f111aa"/>
    <s v="Sailfish Digital Ventures Campus E Data Center 2"/>
    <s v=""/>
    <x v="1"/>
    <x v="1"/>
    <x v="16"/>
    <x v="16"/>
    <n v="450000"/>
    <n v="450000"/>
    <n v="100"/>
    <x v="8"/>
    <s v="2026-07-31"/>
  </r>
  <r>
    <s v="cbe74490-08fe-4ec8-b0d4-d0275910e23f"/>
    <s v="Sailfish Digital Ventures Campus A Data Center 1"/>
    <s v=""/>
    <x v="1"/>
    <x v="1"/>
    <x v="16"/>
    <x v="16"/>
    <n v="450000"/>
    <n v="450000"/>
    <n v="100"/>
    <x v="8"/>
    <s v="2026-07-31"/>
  </r>
  <r>
    <s v="18568768-f662-4aac-8bd5-0b0e32672924"/>
    <s v="Sailfish Digital Ventures Campus E Data Center 1"/>
    <s v=""/>
    <x v="1"/>
    <x v="1"/>
    <x v="16"/>
    <x v="16"/>
    <n v="450000"/>
    <n v="450000"/>
    <n v="100"/>
    <x v="8"/>
    <s v="2026-07-31"/>
  </r>
  <r>
    <s v="09fcb3b9-9770-435f-857c-38b6f62fb66a"/>
    <s v="Sailfish Digital Ventures Campus A Data Center 2"/>
    <s v=""/>
    <x v="1"/>
    <x v="1"/>
    <x v="16"/>
    <x v="16"/>
    <n v="450000"/>
    <n v="450000"/>
    <n v="100"/>
    <x v="8"/>
    <s v="2026-07-31"/>
  </r>
  <r>
    <s v="37a89415-535b-4c95-9ade-cd4cbc9b3600"/>
    <s v="Sailfish Digital Ventures Campus C Data Center 1"/>
    <s v=""/>
    <x v="1"/>
    <x v="1"/>
    <x v="16"/>
    <x v="16"/>
    <n v="450000"/>
    <n v="450000"/>
    <n v="100"/>
    <x v="8"/>
    <s v="2026-07-31"/>
  </r>
  <r>
    <s v="b6dfacb1-3a2a-4320-a3af-041a49ec2e06"/>
    <s v="Sailfish Digital Ventures Campus B Data Center 5"/>
    <s v=""/>
    <x v="1"/>
    <x v="1"/>
    <x v="16"/>
    <x v="16"/>
    <n v="450000"/>
    <n v="450000"/>
    <n v="100"/>
    <x v="8"/>
    <s v="2026-07-31"/>
  </r>
  <r>
    <s v="01fec33e-7c35-454f-9f24-922fdd9f7574"/>
    <s v="Sailfish Digital Ventures Campus A Data Center 3"/>
    <s v=""/>
    <x v="1"/>
    <x v="1"/>
    <x v="16"/>
    <x v="16"/>
    <n v="450000"/>
    <n v="450000"/>
    <n v="100"/>
    <x v="8"/>
    <s v="2026-07-31"/>
  </r>
  <r>
    <s v="6c5272bb-c15a-48fc-becd-cf4b6d89bf35"/>
    <s v="Sailfish Digital Ventures Campus E Data Center 3"/>
    <s v=""/>
    <x v="1"/>
    <x v="1"/>
    <x v="16"/>
    <x v="16"/>
    <n v="450000"/>
    <n v="450000"/>
    <n v="100"/>
    <x v="8"/>
    <s v="2026-07-31"/>
  </r>
  <r>
    <s v="0613cd5f-7e06-4415-9d84-c175529c9bbe"/>
    <s v="Sailfish Digital Ventures Campus B Data Center 1"/>
    <s v=""/>
    <x v="1"/>
    <x v="1"/>
    <x v="16"/>
    <x v="16"/>
    <n v="450000"/>
    <n v="450000"/>
    <n v="100"/>
    <x v="8"/>
    <s v="2026-07-31"/>
  </r>
  <r>
    <s v="46c1b3a5-0667-46e3-8ece-614b9a384649"/>
    <s v="Sailfish Digital Ventures Campus A Data Center 8"/>
    <s v=""/>
    <x v="1"/>
    <x v="1"/>
    <x v="16"/>
    <x v="16"/>
    <n v="450000"/>
    <n v="450000"/>
    <n v="100"/>
    <x v="8"/>
    <s v="2026-07-31"/>
  </r>
  <r>
    <s v="a6702c9c-3eaf-4945-8490-5950a3e2c51a"/>
    <s v="Sailfish Digital Ventures Campus A Data Center 9"/>
    <s v=""/>
    <x v="1"/>
    <x v="1"/>
    <x v="16"/>
    <x v="16"/>
    <n v="450000"/>
    <n v="450000"/>
    <n v="100"/>
    <x v="8"/>
    <s v="2026-07-31"/>
  </r>
  <r>
    <s v="e1f722a4-040b-4f4a-be98-c64fb4f067ab"/>
    <s v="Sailfish Digital Ventures Campus C Data Center 2"/>
    <s v=""/>
    <x v="1"/>
    <x v="1"/>
    <x v="16"/>
    <x v="16"/>
    <n v="450000"/>
    <n v="450000"/>
    <n v="100"/>
    <x v="8"/>
    <s v="2026-07-31"/>
  </r>
  <r>
    <s v="5b2189f6-24a7-4842-a2b1-32951a314da8"/>
    <s v="Sailfish Digital Ventures Campus D Data Center 3"/>
    <s v=""/>
    <x v="1"/>
    <x v="1"/>
    <x v="16"/>
    <x v="16"/>
    <n v="450000"/>
    <n v="450000"/>
    <n v="100"/>
    <x v="8"/>
    <s v="2026-07-31"/>
  </r>
  <r>
    <s v="cd4be879-b87d-4ebc-8e3f-556c4b2bdaa1"/>
    <s v="Sailfish Digital Ventures Campus D Data Center 5"/>
    <s v=""/>
    <x v="1"/>
    <x v="1"/>
    <x v="16"/>
    <x v="16"/>
    <n v="450000"/>
    <n v="450000"/>
    <n v="100"/>
    <x v="8"/>
    <s v="2026-07-31"/>
  </r>
  <r>
    <s v="af8dc0e4-8074-4401-b17d-6bfbca5d976a"/>
    <s v="Sailfish Digital Ventures Campus B Data Center 3"/>
    <s v=""/>
    <x v="1"/>
    <x v="1"/>
    <x v="16"/>
    <x v="16"/>
    <n v="450000"/>
    <n v="450000"/>
    <n v="100"/>
    <x v="8"/>
    <s v="2026-07-31"/>
  </r>
  <r>
    <s v="bf11aa7f-e26a-49b4-a7f6-599f263027ac"/>
    <s v="Sailfish Digital Ventures Campus C Data Center 3"/>
    <s v=""/>
    <x v="1"/>
    <x v="1"/>
    <x v="16"/>
    <x v="16"/>
    <n v="450000"/>
    <n v="450000"/>
    <n v="100"/>
    <x v="8"/>
    <s v="2026-07-31"/>
  </r>
  <r>
    <s v="8b8fced0-f831-4c32-bf11-68f26f92018b"/>
    <s v="Sailfish Digital Ventures Campus C Data Center 6"/>
    <s v=""/>
    <x v="1"/>
    <x v="1"/>
    <x v="16"/>
    <x v="16"/>
    <n v="450000"/>
    <n v="450000"/>
    <n v="100"/>
    <x v="8"/>
    <s v="2026-07-31"/>
  </r>
  <r>
    <s v="d5b2f5e0-a8a3-4ea1-a85a-08fadae8a6ac"/>
    <s v="Sailfish Digital Ventures Campus D Data Center 6"/>
    <s v=""/>
    <x v="1"/>
    <x v="1"/>
    <x v="16"/>
    <x v="16"/>
    <n v="450000"/>
    <n v="450000"/>
    <n v="100"/>
    <x v="8"/>
    <s v="2026-07-31"/>
  </r>
  <r>
    <s v="be29da0d-1bad-440a-9962-cef5989022f6"/>
    <s v="Sailfish Digital Ventures Campus D Data Center 4"/>
    <s v=""/>
    <x v="1"/>
    <x v="1"/>
    <x v="16"/>
    <x v="16"/>
    <n v="450000"/>
    <n v="450000"/>
    <n v="100"/>
    <x v="8"/>
    <s v="2026-07-31"/>
  </r>
  <r>
    <s v="45d51ea1-eb08-4ae0-a05a-2c9e44b3bef0"/>
    <s v="Sailfish Digital Ventures Campus A Data Center 10"/>
    <s v=""/>
    <x v="1"/>
    <x v="1"/>
    <x v="16"/>
    <x v="16"/>
    <n v="450000"/>
    <n v="450000"/>
    <n v="100"/>
    <x v="8"/>
    <s v="2026-07-31"/>
  </r>
  <r>
    <s v="59c78c6c-30d8-46c1-bac4-53b1665a8c21"/>
    <s v="Sailfish Digital Ventures Campus D Data Center 2"/>
    <s v=""/>
    <x v="1"/>
    <x v="1"/>
    <x v="16"/>
    <x v="16"/>
    <n v="450000"/>
    <n v="450000"/>
    <n v="100"/>
    <x v="8"/>
    <s v="2026-07-31"/>
  </r>
  <r>
    <s v="c4c26d46-ea9e-4b46-b29b-659c34f037ea"/>
    <s v="Sailfish Digital Ventures Campus A Data Center 7"/>
    <s v=""/>
    <x v="1"/>
    <x v="1"/>
    <x v="16"/>
    <x v="16"/>
    <n v="450000"/>
    <n v="450000"/>
    <n v="100"/>
    <x v="8"/>
    <s v="2026-07-31"/>
  </r>
  <r>
    <s v="48dbc105-1de1-4c0a-9f17-f48543567670"/>
    <s v="Sailfish Digital Ventures Campus A Data Center 6"/>
    <s v=""/>
    <x v="1"/>
    <x v="1"/>
    <x v="16"/>
    <x v="16"/>
    <n v="450000"/>
    <n v="450000"/>
    <n v="100"/>
    <x v="8"/>
    <s v="2026-07-31"/>
  </r>
  <r>
    <s v="1885651d-eb01-4157-9002-5d9e5e3009a7"/>
    <s v="Sailfish Digital Ventures Campus E Data Center 4"/>
    <s v=""/>
    <x v="1"/>
    <x v="1"/>
    <x v="16"/>
    <x v="16"/>
    <n v="450000"/>
    <n v="450000"/>
    <n v="100"/>
    <x v="8"/>
    <s v="2026-07-31"/>
  </r>
  <r>
    <s v="d6594edb-690c-411e-9c50-cc259bc9f3e4"/>
    <s v="Sailfish Digital Ventures Campus A Data Center 4"/>
    <s v=""/>
    <x v="1"/>
    <x v="1"/>
    <x v="16"/>
    <x v="16"/>
    <n v="450000"/>
    <n v="450000"/>
    <n v="100"/>
    <x v="8"/>
    <s v="2026-07-31"/>
  </r>
  <r>
    <s v="a5d83a87-f517-464d-aa2d-191475e60423"/>
    <s v="Sailfish Digital Ventures Campus C Data Center 5"/>
    <s v=""/>
    <x v="1"/>
    <x v="1"/>
    <x v="16"/>
    <x v="16"/>
    <n v="450000"/>
    <n v="450000"/>
    <n v="100"/>
    <x v="8"/>
    <s v="2026-07-31"/>
  </r>
  <r>
    <s v="999715e5-97f8-4b86-8155-c4392a14fe7d"/>
    <s v="Sailfish Digital Ventures Campus B Data Center 4"/>
    <s v=""/>
    <x v="1"/>
    <x v="1"/>
    <x v="16"/>
    <x v="16"/>
    <n v="450000"/>
    <n v="450000"/>
    <n v="100"/>
    <x v="8"/>
    <s v="2026-07-31"/>
  </r>
  <r>
    <s v="7bfb2c96-ff26-4d60-b570-39ea4752fba7"/>
    <s v="Sailfish Digital Ventures Campus B Data Center 6"/>
    <s v=""/>
    <x v="1"/>
    <x v="1"/>
    <x v="16"/>
    <x v="16"/>
    <n v="450000"/>
    <n v="450000"/>
    <n v="100"/>
    <x v="8"/>
    <s v="2026-07-31"/>
  </r>
  <r>
    <s v="9110ff3e-70de-4714-b3bf-633e3580fb29"/>
    <s v="Sailfish Digital Ventures Campus D Data Center 1"/>
    <s v=""/>
    <x v="1"/>
    <x v="1"/>
    <x v="16"/>
    <x v="16"/>
    <n v="450000"/>
    <n v="450000"/>
    <n v="100"/>
    <x v="8"/>
    <s v="2026-07-31"/>
  </r>
  <r>
    <s v="25c979ed-5377-4daa-bc2c-ec460d5b0f5e"/>
    <s v="Sailfish Digital Ventures Campus C Data Center 4"/>
    <s v=""/>
    <x v="1"/>
    <x v="1"/>
    <x v="16"/>
    <x v="16"/>
    <n v="450000"/>
    <n v="450000"/>
    <n v="100"/>
    <x v="8"/>
    <s v="2026-07-31"/>
  </r>
  <r>
    <s v="4f2cac14-470f-4676-bd84-9b7b25aaf229"/>
    <s v="Sailfish Digital Ventures Campus A Data Center 5"/>
    <s v=""/>
    <x v="1"/>
    <x v="1"/>
    <x v="16"/>
    <x v="16"/>
    <n v="450000"/>
    <n v="450000"/>
    <n v="100"/>
    <x v="8"/>
    <s v="2026-07-31"/>
  </r>
  <r>
    <s v="ad7339af-6e73-45d8-843c-b25993cecbd8"/>
    <s v="Project Panther 4"/>
    <s v=""/>
    <x v="1"/>
    <x v="1"/>
    <x v="16"/>
    <x v="16"/>
    <m/>
    <m/>
    <m/>
    <x v="22"/>
    <s v="2026-07-31"/>
  </r>
  <r>
    <s v="93124738-2e87-459a-99ad-f7a07af5040c"/>
    <s v="Project Panther 1"/>
    <s v=""/>
    <x v="1"/>
    <x v="1"/>
    <x v="16"/>
    <x v="16"/>
    <m/>
    <m/>
    <m/>
    <x v="22"/>
    <s v="2026-07-31"/>
  </r>
  <r>
    <s v="e321eabc-544c-4e51-82d0-653878ab8630"/>
    <s v="Project Panther 3"/>
    <s v=""/>
    <x v="1"/>
    <x v="1"/>
    <x v="16"/>
    <x v="16"/>
    <m/>
    <m/>
    <m/>
    <x v="22"/>
    <s v="2026-07-31"/>
  </r>
  <r>
    <s v="becd3702-b1b1-463c-a698-0cb4b08fd008"/>
    <s v="Project Panther 2"/>
    <s v=""/>
    <x v="1"/>
    <x v="1"/>
    <x v="16"/>
    <x v="16"/>
    <m/>
    <m/>
    <m/>
    <x v="22"/>
    <s v="2026-07-31"/>
  </r>
  <r>
    <s v="c7897cee-6a3a-4fce-a2c6-2138d4dd17ad"/>
    <s v="Project Lion DC 1"/>
    <s v=""/>
    <x v="1"/>
    <x v="1"/>
    <x v="16"/>
    <x v="16"/>
    <m/>
    <m/>
    <m/>
    <x v="22"/>
    <s v="2026-07-31"/>
  </r>
  <r>
    <s v="4ebaf23e-2b46-409c-b9a5-2a67962e26b4"/>
    <s v="Project Lion DC 2"/>
    <s v=""/>
    <x v="1"/>
    <x v="1"/>
    <x v="16"/>
    <x v="16"/>
    <m/>
    <m/>
    <m/>
    <x v="22"/>
    <s v="2026-07-31"/>
  </r>
  <r>
    <s v="1ec803a0-8e5e-11f0-84f2-dd8efc5bf3fe"/>
    <s v="Teague Data Center"/>
    <s v="Teague Data Center_x000a_Company Not Disclosed"/>
    <x v="1"/>
    <x v="1"/>
    <x v="16"/>
    <x v="16"/>
    <m/>
    <m/>
    <n v="150"/>
    <x v="16"/>
    <s v="2026-07-31"/>
  </r>
  <r>
    <s v="f5e4c137-d2bf-4798-9f99-13c7273a7a1c"/>
    <s v="Jarrell Data Center 4"/>
    <s v=""/>
    <x v="1"/>
    <x v="1"/>
    <x v="16"/>
    <x v="16"/>
    <m/>
    <m/>
    <n v="50"/>
    <x v="1"/>
    <s v="2026-07-31"/>
  </r>
  <r>
    <s v="c9e7129b-0911-429a-afcd-d2e426e83363"/>
    <s v="Jarrell Data Center 3"/>
    <s v=""/>
    <x v="1"/>
    <x v="1"/>
    <x v="16"/>
    <x v="16"/>
    <m/>
    <m/>
    <n v="50"/>
    <x v="1"/>
    <s v="2026-07-31"/>
  </r>
  <r>
    <s v="83194303-9ee6-4ec3-b919-4261e750fc40"/>
    <s v="Jarrell Data Center 2"/>
    <s v=""/>
    <x v="1"/>
    <x v="1"/>
    <x v="16"/>
    <x v="16"/>
    <m/>
    <m/>
    <n v="50"/>
    <x v="1"/>
    <s v="2026-07-31"/>
  </r>
  <r>
    <s v="86df3249-2d47-48c1-8e1f-4ee295226a6d"/>
    <s v="Jarrell Data Center 1"/>
    <s v=""/>
    <x v="1"/>
    <x v="1"/>
    <x v="16"/>
    <x v="16"/>
    <m/>
    <m/>
    <n v="50"/>
    <x v="1"/>
    <s v="2026-07-31"/>
  </r>
  <r>
    <s v="66943903-5c7f-4a6a-a6e7-4ad10f3e0666"/>
    <s v="Data Center 6"/>
    <s v=""/>
    <x v="1"/>
    <x v="1"/>
    <x v="16"/>
    <x v="16"/>
    <m/>
    <m/>
    <n v="62.5"/>
    <x v="2"/>
    <s v="2026-07-31"/>
  </r>
  <r>
    <s v="631aba30-a2cf-4210-b67a-7fd08f685a42"/>
    <s v="Data Center 3"/>
    <s v=""/>
    <x v="1"/>
    <x v="1"/>
    <x v="16"/>
    <x v="16"/>
    <m/>
    <m/>
    <n v="62.5"/>
    <x v="2"/>
    <s v="2026-07-31"/>
  </r>
  <r>
    <s v="c6ed2278-de5d-4c34-abab-53a503402491"/>
    <s v="Data Center 4"/>
    <s v=""/>
    <x v="1"/>
    <x v="1"/>
    <x v="16"/>
    <x v="16"/>
    <m/>
    <m/>
    <n v="62.5"/>
    <x v="2"/>
    <s v="2026-07-31"/>
  </r>
  <r>
    <s v="d10e5a89-1870-4135-bda3-01bcb2df7f69"/>
    <s v="Data Center 11"/>
    <s v=""/>
    <x v="1"/>
    <x v="1"/>
    <x v="16"/>
    <x v="16"/>
    <m/>
    <m/>
    <n v="62.5"/>
    <x v="2"/>
    <s v="2026-07-31"/>
  </r>
  <r>
    <s v="a9daaec8-cba0-4e87-acea-ad9c29d1275d"/>
    <s v="Data Center 8"/>
    <s v=""/>
    <x v="1"/>
    <x v="1"/>
    <x v="16"/>
    <x v="16"/>
    <m/>
    <m/>
    <n v="62.5"/>
    <x v="2"/>
    <s v="2026-07-31"/>
  </r>
  <r>
    <s v="632db4d0-b517-4adf-b952-f1ad550d0474"/>
    <s v="Data Center 7"/>
    <s v=""/>
    <x v="1"/>
    <x v="1"/>
    <x v="16"/>
    <x v="16"/>
    <m/>
    <m/>
    <n v="62.5"/>
    <x v="2"/>
    <s v="2026-07-31"/>
  </r>
  <r>
    <s v="90ea2cb2-0966-4f07-8f44-5bb30b7600e2"/>
    <s v="Data Center 2"/>
    <s v=""/>
    <x v="1"/>
    <x v="1"/>
    <x v="16"/>
    <x v="16"/>
    <m/>
    <m/>
    <n v="62.5"/>
    <x v="2"/>
    <s v="2026-07-31"/>
  </r>
  <r>
    <s v="25da650f-49fb-4dd5-ad26-1b456e42daf1"/>
    <s v="Data Center 12"/>
    <s v=""/>
    <x v="1"/>
    <x v="1"/>
    <x v="16"/>
    <x v="16"/>
    <m/>
    <m/>
    <n v="62.5"/>
    <x v="2"/>
    <s v="2026-07-31"/>
  </r>
  <r>
    <s v="36ed96f6-fb96-4409-8840-0e9d19007c27"/>
    <s v="Data Center 14"/>
    <s v=""/>
    <x v="1"/>
    <x v="1"/>
    <x v="16"/>
    <x v="16"/>
    <m/>
    <m/>
    <n v="62.5"/>
    <x v="2"/>
    <s v="2026-07-31"/>
  </r>
  <r>
    <s v="07f06364-5a36-44c6-a235-a64ae094aa82"/>
    <s v="Data Center 10"/>
    <s v=""/>
    <x v="1"/>
    <x v="1"/>
    <x v="16"/>
    <x v="16"/>
    <m/>
    <m/>
    <n v="62.5"/>
    <x v="2"/>
    <s v="2026-07-31"/>
  </r>
  <r>
    <s v="94500b01-7577-48d5-9114-c7f42187f924"/>
    <s v="Data Center 9"/>
    <s v=""/>
    <x v="1"/>
    <x v="1"/>
    <x v="16"/>
    <x v="16"/>
    <m/>
    <m/>
    <n v="62.5"/>
    <x v="2"/>
    <s v="2026-07-31"/>
  </r>
  <r>
    <s v="36fdedd8-cb61-43d8-87f3-1b3492e399af"/>
    <s v="Data Center 16"/>
    <s v=""/>
    <x v="1"/>
    <x v="1"/>
    <x v="16"/>
    <x v="16"/>
    <m/>
    <m/>
    <n v="62.5"/>
    <x v="2"/>
    <s v="2026-07-31"/>
  </r>
  <r>
    <s v="b0bd440c-36cc-4d8f-a328-0a3db80be470"/>
    <s v="Data Center 5"/>
    <s v=""/>
    <x v="1"/>
    <x v="1"/>
    <x v="16"/>
    <x v="16"/>
    <m/>
    <m/>
    <n v="62.5"/>
    <x v="2"/>
    <s v="2026-07-31"/>
  </r>
  <r>
    <s v="0d4fc4a3-36b6-4d1d-86ec-96d64f31e2fc"/>
    <s v="Data Center 15"/>
    <s v=""/>
    <x v="1"/>
    <x v="1"/>
    <x v="16"/>
    <x v="16"/>
    <m/>
    <m/>
    <n v="62.5"/>
    <x v="2"/>
    <s v="2026-07-31"/>
  </r>
  <r>
    <s v="191bb66d-550f-4c93-a662-4995862389bf"/>
    <s v="Data Center 1"/>
    <s v=""/>
    <x v="1"/>
    <x v="1"/>
    <x v="16"/>
    <x v="16"/>
    <m/>
    <m/>
    <n v="62.5"/>
    <x v="2"/>
    <s v="2026-07-31"/>
  </r>
  <r>
    <s v="49a6e527-5b48-4487-9ce9-120a77e3f1cb"/>
    <s v="Data Center 13"/>
    <s v=""/>
    <x v="1"/>
    <x v="1"/>
    <x v="16"/>
    <x v="16"/>
    <m/>
    <m/>
    <n v="62.5"/>
    <x v="2"/>
    <s v="2026-07-31"/>
  </r>
  <r>
    <s v="ea9b94fb-023f-468e-8b57-6b1277453d2c"/>
    <s v="Data Center 1"/>
    <s v=""/>
    <x v="1"/>
    <x v="1"/>
    <x v="16"/>
    <x v="16"/>
    <m/>
    <m/>
    <n v="245"/>
    <x v="4"/>
    <s v="2026-07-31"/>
  </r>
  <r>
    <s v="5359796d-53e6-4d7e-a096-864a54090787"/>
    <s v="Data Center 2"/>
    <s v="Data Center 2_x000a_Pacifico Cedar Creek Data Center Campus_x000a_Company Not Disclosed"/>
    <x v="1"/>
    <x v="1"/>
    <x v="16"/>
    <x v="16"/>
    <m/>
    <m/>
    <n v="245"/>
    <x v="4"/>
    <s v="2026-07-31"/>
  </r>
  <r>
    <s v="ec294e03-345d-4d23-8d5e-e2a7faaaf3d1"/>
    <s v="Data Center 3"/>
    <s v=""/>
    <x v="1"/>
    <x v="1"/>
    <x v="16"/>
    <x v="16"/>
    <m/>
    <m/>
    <m/>
    <x v="6"/>
    <s v="2026-07-31"/>
  </r>
  <r>
    <s v="39792a5d-444a-4c99-bb53-f1ceb75d2453"/>
    <s v="Data Center 4"/>
    <s v=""/>
    <x v="1"/>
    <x v="1"/>
    <x v="16"/>
    <x v="16"/>
    <m/>
    <m/>
    <m/>
    <x v="6"/>
    <s v="2026-07-31"/>
  </r>
  <r>
    <s v="f0609f83-f6fe-4b8d-aa33-c3e85196fb90"/>
    <s v="Data Center 2"/>
    <s v=""/>
    <x v="1"/>
    <x v="1"/>
    <x v="16"/>
    <x v="16"/>
    <m/>
    <m/>
    <m/>
    <x v="6"/>
    <s v="2026-07-31"/>
  </r>
  <r>
    <s v="a9a77bf9-afe5-4710-8959-c9c919a9277d"/>
    <s v="Data Center 5"/>
    <s v=""/>
    <x v="1"/>
    <x v="1"/>
    <x v="16"/>
    <x v="16"/>
    <m/>
    <m/>
    <m/>
    <x v="6"/>
    <s v="2026-07-31"/>
  </r>
  <r>
    <s v="6095a62f-73a1-4c45-b8d4-370502a8c50e"/>
    <s v="Data Center 1"/>
    <s v=""/>
    <x v="1"/>
    <x v="1"/>
    <x v="16"/>
    <x v="16"/>
    <m/>
    <m/>
    <m/>
    <x v="6"/>
    <s v="2026-07-31"/>
  </r>
  <r>
    <s v="9230bd90-2465-11f0-ad1d-d192baecfac4"/>
    <s v="Nobles Data Center"/>
    <s v="Nobles Data Center_x000a_Company Not Disclosed"/>
    <x v="1"/>
    <x v="1"/>
    <x v="16"/>
    <x v="16"/>
    <m/>
    <m/>
    <n v="500"/>
    <x v="18"/>
    <s v="2026-07-31"/>
  </r>
  <r>
    <s v="795e7822-15b1-4eb0-b388-97c7b339ce3f"/>
    <s v="Beltline Energy Luther Data Center"/>
    <s v=""/>
    <x v="1"/>
    <x v="1"/>
    <x v="15"/>
    <x v="15"/>
    <m/>
    <m/>
    <m/>
    <x v="17"/>
    <s v="2026-07-31"/>
  </r>
  <r>
    <s v="0078b95c-0a2c-43d0-ba72-6785f5664e9f"/>
    <s v="Venus Texas Data Center 2"/>
    <s v=""/>
    <x v="1"/>
    <x v="1"/>
    <x v="16"/>
    <x v="16"/>
    <n v="350000"/>
    <n v="350000"/>
    <n v="61.503000000000014"/>
    <x v="20"/>
    <s v="2026-07-31"/>
  </r>
  <r>
    <s v="a280d7e7-145d-4587-ad8e-5d86448900c8"/>
    <s v="Venus Texas Data Center 4"/>
    <s v=""/>
    <x v="1"/>
    <x v="1"/>
    <x v="16"/>
    <x v="16"/>
    <n v="350000"/>
    <n v="350000"/>
    <n v="61.503000000000014"/>
    <x v="20"/>
    <s v="2026-07-31"/>
  </r>
  <r>
    <s v="c03ab932-2242-4387-9f52-5dcade519b4d"/>
    <s v="Venus Texas Data Center 3"/>
    <s v=""/>
    <x v="1"/>
    <x v="1"/>
    <x v="16"/>
    <x v="16"/>
    <n v="350000"/>
    <n v="350000"/>
    <n v="61.503000000000014"/>
    <x v="20"/>
    <s v="2026-07-31"/>
  </r>
  <r>
    <s v="2c0da8b0-0b2a-11f0-851f-d95f97dc6c6b"/>
    <s v="Venus Texas Data Center 1"/>
    <s v=""/>
    <x v="1"/>
    <x v="1"/>
    <x v="16"/>
    <x v="16"/>
    <n v="350000"/>
    <n v="350000"/>
    <n v="61.503000000000014"/>
    <x v="13"/>
    <s v="2026-07-31"/>
  </r>
  <r>
    <s v="ad2c2831-3dfd-4aff-8c82-2797b17ecebe"/>
    <s v="Miller Road DC 1"/>
    <s v=""/>
    <x v="1"/>
    <x v="1"/>
    <x v="16"/>
    <x v="16"/>
    <m/>
    <m/>
    <n v="72"/>
    <x v="22"/>
    <s v="2026-07-31"/>
  </r>
  <r>
    <s v="90ccaa51-b8b7-4c0b-921c-db9c1dc0020c"/>
    <s v="Miller Road DC 6"/>
    <s v=""/>
    <x v="1"/>
    <x v="1"/>
    <x v="16"/>
    <x v="16"/>
    <m/>
    <m/>
    <n v="72"/>
    <x v="22"/>
    <s v="2026-07-31"/>
  </r>
  <r>
    <s v="9242e795-322a-443b-a381-eae0d4f637e8"/>
    <s v="Miller Road DC 4"/>
    <s v=""/>
    <x v="1"/>
    <x v="1"/>
    <x v="16"/>
    <x v="16"/>
    <m/>
    <m/>
    <n v="72"/>
    <x v="22"/>
    <s v="2026-07-31"/>
  </r>
  <r>
    <s v="236c1de0-e683-4ca9-981b-629f56ea9e9d"/>
    <s v="Miller Road DC 3"/>
    <s v=""/>
    <x v="1"/>
    <x v="1"/>
    <x v="16"/>
    <x v="16"/>
    <m/>
    <m/>
    <n v="72"/>
    <x v="22"/>
    <s v="2026-07-31"/>
  </r>
  <r>
    <s v="12f67c16-3969-4d2e-8a01-dda7ac702a54"/>
    <s v="Miller Road DC 5"/>
    <s v=""/>
    <x v="1"/>
    <x v="1"/>
    <x v="16"/>
    <x v="16"/>
    <m/>
    <m/>
    <n v="72"/>
    <x v="22"/>
    <s v="2026-07-31"/>
  </r>
  <r>
    <s v="fe62ab50-9003-4c56-9db7-6feebb6482c0"/>
    <s v="Miller Road DC 2"/>
    <s v=""/>
    <x v="1"/>
    <x v="1"/>
    <x v="16"/>
    <x v="16"/>
    <m/>
    <m/>
    <n v="72"/>
    <x v="22"/>
    <s v="2026-07-31"/>
  </r>
  <r>
    <s v="9c79bdd9-ef2b-45ed-b0cb-82176c4b1eaf"/>
    <s v="Building A"/>
    <s v=""/>
    <x v="1"/>
    <x v="1"/>
    <x v="16"/>
    <x v="16"/>
    <m/>
    <n v="240620"/>
    <n v="46.07"/>
    <x v="1"/>
    <s v="2026-07-31"/>
  </r>
  <r>
    <s v="885e5d42-7f71-41ac-b372-ea006cfed795"/>
    <s v="Building C"/>
    <s v=""/>
    <x v="1"/>
    <x v="1"/>
    <x v="16"/>
    <x v="16"/>
    <m/>
    <n v="240620"/>
    <n v="46.07"/>
    <x v="1"/>
    <s v="2026-07-31"/>
  </r>
  <r>
    <s v="d5bd812e-9512-494d-ae59-40d05f2933aa"/>
    <s v="Building B"/>
    <s v=""/>
    <x v="1"/>
    <x v="1"/>
    <x v="16"/>
    <x v="16"/>
    <m/>
    <n v="240620"/>
    <n v="46.07"/>
    <x v="1"/>
    <s v="2026-07-31"/>
  </r>
  <r>
    <s v="42d96e29-216c-4568-b965-b278f720ea9f"/>
    <s v="Building D"/>
    <s v=""/>
    <x v="1"/>
    <x v="1"/>
    <x v="16"/>
    <x v="16"/>
    <m/>
    <n v="240620"/>
    <n v="46.07"/>
    <x v="1"/>
    <s v="2026-07-31"/>
  </r>
  <r>
    <s v="37209ffa-b791-42f8-a7b2-d884dec44b3e"/>
    <s v="Building E"/>
    <s v=""/>
    <x v="1"/>
    <x v="1"/>
    <x v="16"/>
    <x v="16"/>
    <m/>
    <n v="240620"/>
    <n v="46.07"/>
    <x v="1"/>
    <s v="2026-07-31"/>
  </r>
  <r>
    <s v="b63821a1-ffc3-4801-9976-18dc139d2a99"/>
    <s v="Data Center 12"/>
    <s v=""/>
    <x v="1"/>
    <x v="1"/>
    <x v="16"/>
    <x v="16"/>
    <m/>
    <m/>
    <n v="32"/>
    <x v="4"/>
    <s v="2026-07-31"/>
  </r>
  <r>
    <s v="a42e21a2-f6b0-4688-8a17-3893df8fb897"/>
    <s v="Data Center 13"/>
    <s v=""/>
    <x v="1"/>
    <x v="1"/>
    <x v="16"/>
    <x v="16"/>
    <m/>
    <m/>
    <n v="32"/>
    <x v="4"/>
    <s v="2026-07-31"/>
  </r>
  <r>
    <s v="f9ee1f85-f369-4f36-81df-77bfb4e7817f"/>
    <s v="Data Center 9"/>
    <s v=""/>
    <x v="1"/>
    <x v="1"/>
    <x v="16"/>
    <x v="16"/>
    <m/>
    <m/>
    <n v="124"/>
    <x v="4"/>
    <s v="2026-07-31"/>
  </r>
  <r>
    <s v="1b1df1fb-5e0a-4372-91ff-722ba93e7b2a"/>
    <s v="Data Center 1"/>
    <s v=""/>
    <x v="1"/>
    <x v="1"/>
    <x v="16"/>
    <x v="16"/>
    <m/>
    <m/>
    <n v="190"/>
    <x v="4"/>
    <s v="2026-07-31"/>
  </r>
  <r>
    <s v="74ec0ed4-573e-41b3-9630-36238f84b146"/>
    <s v="Data Center 6"/>
    <s v=""/>
    <x v="1"/>
    <x v="1"/>
    <x v="16"/>
    <x v="16"/>
    <m/>
    <m/>
    <n v="144"/>
    <x v="4"/>
    <s v="2026-07-31"/>
  </r>
  <r>
    <s v="e9bd736b-34fd-4367-b4b7-9fb993c553ff"/>
    <s v="Data Center 11"/>
    <s v=""/>
    <x v="1"/>
    <x v="1"/>
    <x v="16"/>
    <x v="16"/>
    <m/>
    <m/>
    <n v="444"/>
    <x v="4"/>
    <s v="2026-07-31"/>
  </r>
  <r>
    <s v="4a3d07e7-ac70-44eb-932e-1d8bd884deb3"/>
    <s v="Data Center 7"/>
    <s v=""/>
    <x v="1"/>
    <x v="1"/>
    <x v="16"/>
    <x v="16"/>
    <m/>
    <m/>
    <n v="112"/>
    <x v="4"/>
    <s v="2026-07-31"/>
  </r>
  <r>
    <s v="1e852cd7-4622-4fdc-8374-5f30f3340677"/>
    <s v="Data Center 2"/>
    <s v=""/>
    <x v="1"/>
    <x v="1"/>
    <x v="16"/>
    <x v="16"/>
    <m/>
    <m/>
    <n v="128"/>
    <x v="4"/>
    <s v="2026-07-31"/>
  </r>
  <r>
    <s v="a7c59e21-35b0-49d4-a7d1-ae611770c3e2"/>
    <s v="Data Center 8"/>
    <s v=""/>
    <x v="1"/>
    <x v="1"/>
    <x v="16"/>
    <x v="16"/>
    <m/>
    <m/>
    <n v="54"/>
    <x v="4"/>
    <s v="2026-07-31"/>
  </r>
  <r>
    <s v="dd67ec5e-6a9b-4cf7-ab63-e4955dd5471e"/>
    <s v="Data Center 10"/>
    <s v=""/>
    <x v="1"/>
    <x v="1"/>
    <x v="16"/>
    <x v="16"/>
    <m/>
    <m/>
    <n v="476"/>
    <x v="4"/>
    <s v="2026-07-31"/>
  </r>
  <r>
    <s v="7f9ec276-6631-4c72-9eea-71fb7db1e57d"/>
    <s v="Data Center 3"/>
    <s v=""/>
    <x v="1"/>
    <x v="1"/>
    <x v="16"/>
    <x v="16"/>
    <m/>
    <m/>
    <n v="128"/>
    <x v="4"/>
    <s v="2026-07-31"/>
  </r>
  <r>
    <s v="8471e40f-d142-4344-8622-3d8ac040f394"/>
    <s v="Data Center 5"/>
    <s v=""/>
    <x v="1"/>
    <x v="1"/>
    <x v="16"/>
    <x v="16"/>
    <m/>
    <m/>
    <n v="220"/>
    <x v="4"/>
    <s v="2026-07-31"/>
  </r>
  <r>
    <s v="3fe41479-591e-4cc0-abbd-5a2c459eb9c3"/>
    <s v="Data Center 4"/>
    <s v=""/>
    <x v="1"/>
    <x v="1"/>
    <x v="16"/>
    <x v="16"/>
    <m/>
    <m/>
    <n v="220"/>
    <x v="4"/>
    <s v="2026-07-31"/>
  </r>
  <r>
    <s v="1b0c3e54-9202-46ae-8ba8-a2c7d8a4fdc6"/>
    <s v="Data Center 14"/>
    <s v=""/>
    <x v="1"/>
    <x v="1"/>
    <x v="16"/>
    <x v="16"/>
    <m/>
    <m/>
    <n v="224"/>
    <x v="4"/>
    <s v="2026-07-31"/>
  </r>
  <r>
    <s v="323233ca-9f28-483e-b262-c0091081c77b"/>
    <s v="Sioux Falls Technology Park 3"/>
    <s v=""/>
    <x v="1"/>
    <x v="1"/>
    <x v="49"/>
    <x v="49"/>
    <m/>
    <m/>
    <n v="100"/>
    <x v="9"/>
    <s v="2026-07-31"/>
  </r>
  <r>
    <s v="044fe4e1-145c-490c-a1f0-a41b2dca90ec"/>
    <s v="Sioux Falls Technology Park 2"/>
    <s v=""/>
    <x v="1"/>
    <x v="1"/>
    <x v="49"/>
    <x v="49"/>
    <m/>
    <m/>
    <n v="100"/>
    <x v="9"/>
    <s v="2026-07-31"/>
  </r>
  <r>
    <s v="a716e8d6-c6d3-4541-be11-30fdb2545668"/>
    <s v="Sioux Falls Technology Park 4"/>
    <s v=""/>
    <x v="1"/>
    <x v="1"/>
    <x v="49"/>
    <x v="49"/>
    <m/>
    <m/>
    <n v="100"/>
    <x v="9"/>
    <s v="2026-07-31"/>
  </r>
  <r>
    <s v="2686c049-8864-4e44-8b7d-66a579715133"/>
    <s v="Sioux Falls Technology Park 1"/>
    <s v=""/>
    <x v="1"/>
    <x v="1"/>
    <x v="49"/>
    <x v="49"/>
    <m/>
    <m/>
    <n v="100"/>
    <x v="9"/>
    <s v="2026-07-31"/>
  </r>
  <r>
    <s v="a4e80276-49c2-44b0-8f29-a62a5fe46cbb"/>
    <s v="Sioux Falls Technology Park 5"/>
    <s v=""/>
    <x v="1"/>
    <x v="1"/>
    <x v="49"/>
    <x v="49"/>
    <m/>
    <m/>
    <n v="100"/>
    <x v="9"/>
    <s v="2026-07-31"/>
  </r>
  <r>
    <s v="5936a760-246b-11f0-ad1d-d192baecfac4"/>
    <s v="Voyager Data Center"/>
    <s v="Voyager Data Center_x000a_Company Not Disclosed"/>
    <x v="1"/>
    <x v="1"/>
    <x v="16"/>
    <x v="16"/>
    <m/>
    <m/>
    <n v="500"/>
    <x v="18"/>
    <s v="2026-07-31"/>
  </r>
  <r>
    <s v="f4ccc9a0-2ec6-11f1-b44e-b99770acc91d"/>
    <s v="Pawhuska Data Center"/>
    <s v=""/>
    <x v="1"/>
    <x v="1"/>
    <x v="15"/>
    <x v="15"/>
    <n v="200000"/>
    <n v="200000"/>
    <n v="45.645000000000003"/>
    <x v="22"/>
    <s v="2026-07-31"/>
  </r>
  <r>
    <s v="c7c157a0-75c5-11f1-a460-8d8611e3e1a3"/>
    <s v="Salix Data Center"/>
    <s v=""/>
    <x v="1"/>
    <x v="1"/>
    <x v="4"/>
    <x v="4"/>
    <m/>
    <m/>
    <m/>
    <x v="4"/>
    <s v="2026-07-31"/>
  </r>
  <r>
    <s v="65eed180-8e60-11f0-84f2-dd8efc5bf3fe"/>
    <s v="Gateway Data Center"/>
    <s v=""/>
    <x v="1"/>
    <x v="1"/>
    <x v="16"/>
    <x v="16"/>
    <m/>
    <n v="100000"/>
    <n v="40"/>
    <x v="16"/>
    <s v="2026-07-31"/>
  </r>
  <r>
    <s v="034d9be5-af2b-4aea-8607-e3d2bfc502de"/>
    <s v="Data Center 3"/>
    <s v=""/>
    <x v="1"/>
    <x v="1"/>
    <x v="31"/>
    <x v="31"/>
    <m/>
    <m/>
    <n v="200"/>
    <x v="3"/>
    <s v="2026-07-31"/>
  </r>
  <r>
    <s v="4abd7415-caff-4c78-ab47-2ec07494cdb0"/>
    <s v="Data Center 4"/>
    <s v=""/>
    <x v="1"/>
    <x v="1"/>
    <x v="31"/>
    <x v="31"/>
    <m/>
    <m/>
    <n v="200"/>
    <x v="3"/>
    <s v="2026-07-31"/>
  </r>
  <r>
    <s v="d8362877-dc73-45ed-b2cb-386f783ea92a"/>
    <s v="Data Center 5"/>
    <s v=""/>
    <x v="1"/>
    <x v="1"/>
    <x v="31"/>
    <x v="31"/>
    <m/>
    <m/>
    <n v="200"/>
    <x v="3"/>
    <s v="2026-07-31"/>
  </r>
  <r>
    <s v="c68b3838-52ca-47a6-816b-4d4fc1e58c74"/>
    <s v="Data Center 1"/>
    <s v=""/>
    <x v="1"/>
    <x v="1"/>
    <x v="31"/>
    <x v="31"/>
    <m/>
    <m/>
    <n v="200"/>
    <x v="3"/>
    <s v="2026-07-31"/>
  </r>
  <r>
    <s v="b3ee765f-e17b-44fb-8f7a-6dedbe056d7f"/>
    <s v="Data Center 2"/>
    <s v="Data Center 2_x000a_Flint Hills Digital Campus_x000a_Company Not Disclosed"/>
    <x v="1"/>
    <x v="1"/>
    <x v="31"/>
    <x v="31"/>
    <m/>
    <m/>
    <n v="200"/>
    <x v="3"/>
    <s v="2026-07-31"/>
  </r>
  <r>
    <s v="1de98830-246b-11f0-ad1d-d192baecfac4"/>
    <s v="Campana Ranch Data Center"/>
    <s v="Campana Ranch Data Center_x000a_Company Not Disclosed"/>
    <x v="1"/>
    <x v="1"/>
    <x v="16"/>
    <x v="16"/>
    <m/>
    <m/>
    <n v="140"/>
    <x v="18"/>
    <s v="2026-07-31"/>
  </r>
  <r>
    <s v="7c4e74ff-4132-4cca-bafc-8d664916f209"/>
    <s v="Data Center Building 1"/>
    <s v=""/>
    <x v="1"/>
    <x v="1"/>
    <x v="31"/>
    <x v="31"/>
    <m/>
    <m/>
    <m/>
    <x v="5"/>
    <s v="2026-07-31"/>
  </r>
  <r>
    <s v="06d04160-4e14-11f1-a61f-15c014cb4559"/>
    <s v="Broken Arrow Data Center "/>
    <s v=""/>
    <x v="1"/>
    <x v="1"/>
    <x v="15"/>
    <x v="15"/>
    <m/>
    <m/>
    <m/>
    <x v="5"/>
    <s v="2026-07-31"/>
  </r>
  <r>
    <s v="aed1a551-73c4-4ac0-9dfb-3c4d8e3d467f"/>
    <s v="Nobles County Data Center 2"/>
    <s v=""/>
    <x v="1"/>
    <x v="1"/>
    <x v="23"/>
    <x v="23"/>
    <m/>
    <m/>
    <n v="66"/>
    <x v="20"/>
    <s v="2026-07-31"/>
  </r>
  <r>
    <s v="19ca32d6-53a4-46f0-a4b0-8a796507e0b0"/>
    <s v="Nobles County Data Center 3"/>
    <s v=""/>
    <x v="1"/>
    <x v="1"/>
    <x v="23"/>
    <x v="23"/>
    <m/>
    <m/>
    <n v="66"/>
    <x v="22"/>
    <s v="2026-07-31"/>
  </r>
  <r>
    <s v="51f3bb0d-4059-427e-8567-b05710cf787d"/>
    <s v="Nobles County Data Center 1"/>
    <s v=""/>
    <x v="1"/>
    <x v="1"/>
    <x v="23"/>
    <x v="23"/>
    <m/>
    <m/>
    <n v="66"/>
    <x v="20"/>
    <s v="2026-07-31"/>
  </r>
  <r>
    <s v="ef6aec2c-ee94-46c0-b714-a73e40891099"/>
    <s v="Nobles County Data Center 4"/>
    <s v=""/>
    <x v="1"/>
    <x v="1"/>
    <x v="23"/>
    <x v="23"/>
    <m/>
    <m/>
    <n v="66"/>
    <x v="22"/>
    <s v="2026-07-31"/>
  </r>
  <r>
    <s v="89315993-e8b4-4134-9fbe-9d7f8f593cce"/>
    <s v="Nobles County Data Center 6"/>
    <s v=""/>
    <x v="1"/>
    <x v="1"/>
    <x v="23"/>
    <x v="23"/>
    <m/>
    <m/>
    <n v="66"/>
    <x v="22"/>
    <s v="2026-07-31"/>
  </r>
  <r>
    <s v="45f0a340-d8a9-492f-a766-d82fe69afc02"/>
    <s v="Nobles County Data Center 5"/>
    <s v=""/>
    <x v="1"/>
    <x v="1"/>
    <x v="23"/>
    <x v="23"/>
    <m/>
    <m/>
    <n v="66"/>
    <x v="22"/>
    <s v="2026-07-31"/>
  </r>
  <r>
    <s v="d40ce920-2468-11f0-ad1d-d192baecfac4"/>
    <s v="Van Data Center"/>
    <s v="Van Data Center_x000a_Company Not Disclosed"/>
    <x v="1"/>
    <x v="1"/>
    <x v="16"/>
    <x v="16"/>
    <m/>
    <m/>
    <n v="140"/>
    <x v="18"/>
    <s v="2026-07-31"/>
  </r>
  <r>
    <s v="0e2c1d60-6441-11f1-a94b-61a14bff5415"/>
    <s v="Damac Data Center "/>
    <s v=""/>
    <x v="1"/>
    <x v="1"/>
    <x v="31"/>
    <x v="31"/>
    <m/>
    <n v="382924"/>
    <m/>
    <x v="3"/>
    <s v="2026-07-31"/>
  </r>
  <r>
    <s v="27424e25-a578-4dfe-b6b2-60d21c25ecc0"/>
    <s v="Red Wolf Data Center 2"/>
    <s v=""/>
    <x v="1"/>
    <x v="1"/>
    <x v="31"/>
    <x v="31"/>
    <n v="330000"/>
    <n v="330000"/>
    <n v="100"/>
    <x v="18"/>
    <s v="2026-07-31"/>
  </r>
  <r>
    <s v="82182153-7bb4-435e-9932-2bc38004772a"/>
    <s v="Red Wolf Data Center 3"/>
    <s v=""/>
    <x v="1"/>
    <x v="1"/>
    <x v="31"/>
    <x v="31"/>
    <n v="330000"/>
    <n v="330000"/>
    <n v="100"/>
    <x v="18"/>
    <s v="2026-07-31"/>
  </r>
  <r>
    <s v="a8436891-532b-443c-b359-7db096a5c22b"/>
    <s v="Red Wolf Data Center 5"/>
    <s v=""/>
    <x v="1"/>
    <x v="1"/>
    <x v="31"/>
    <x v="31"/>
    <n v="330000"/>
    <n v="330000"/>
    <n v="100"/>
    <x v="18"/>
    <s v="2026-07-31"/>
  </r>
  <r>
    <s v="3c09f704-c556-47de-bb9e-010778f7ab42"/>
    <s v="Red Wolf Data Center 4"/>
    <s v=""/>
    <x v="1"/>
    <x v="1"/>
    <x v="31"/>
    <x v="31"/>
    <n v="330000"/>
    <n v="330000"/>
    <n v="100"/>
    <x v="18"/>
    <s v="2026-07-31"/>
  </r>
  <r>
    <s v="1342b61c-026e-4940-8154-833bf97baa25"/>
    <s v="Red Wolf Data Center 6"/>
    <s v=""/>
    <x v="1"/>
    <x v="1"/>
    <x v="31"/>
    <x v="31"/>
    <n v="330000"/>
    <n v="330000"/>
    <n v="100"/>
    <x v="18"/>
    <s v="2026-07-31"/>
  </r>
  <r>
    <s v="6fbe9277-5574-4b15-9896-80c95e0689b9"/>
    <s v="Red Wolf Data Center 1"/>
    <s v=""/>
    <x v="1"/>
    <x v="1"/>
    <x v="31"/>
    <x v="31"/>
    <n v="330000"/>
    <n v="330000"/>
    <n v="100"/>
    <x v="18"/>
    <s v="2026-07-31"/>
  </r>
  <r>
    <s v="bd3851ec-bb77-4a52-9087-895894406f3d"/>
    <s v="Joplin Wildwood Data Center"/>
    <s v=""/>
    <x v="1"/>
    <x v="1"/>
    <x v="5"/>
    <x v="5"/>
    <m/>
    <m/>
    <m/>
    <x v="17"/>
    <s v="2026-07-31"/>
  </r>
  <r>
    <s v="7ee6f6a1-c631-4d3c-bc14-cb5fa4816072"/>
    <s v="Waukee IA Data Center Building 3"/>
    <s v=""/>
    <x v="0"/>
    <x v="1"/>
    <x v="4"/>
    <x v="4"/>
    <m/>
    <m/>
    <m/>
    <x v="7"/>
    <s v="2026-07-31"/>
  </r>
  <r>
    <s v="316e8bab-7c45-4e57-86c0-a91a286af7a7"/>
    <s v="Waukee IA Data Center Building 2"/>
    <s v=""/>
    <x v="0"/>
    <x v="1"/>
    <x v="4"/>
    <x v="4"/>
    <n v="200000"/>
    <n v="200000"/>
    <n v="45.93"/>
    <x v="0"/>
    <s v="2026-07-31"/>
  </r>
  <r>
    <s v="a09f8add-0229-450c-82c1-f9a5a337bd3b"/>
    <s v="Scannell Technology Park Data Center 3"/>
    <s v=""/>
    <x v="1"/>
    <x v="1"/>
    <x v="23"/>
    <x v="23"/>
    <m/>
    <n v="320000"/>
    <n v="37.5"/>
    <x v="19"/>
    <s v="2026-07-31"/>
  </r>
  <r>
    <s v="21c375dc-2706-4bc6-89d5-0c902a2cecec"/>
    <s v="Scannell Technology Park Data Center 4"/>
    <s v=""/>
    <x v="1"/>
    <x v="1"/>
    <x v="23"/>
    <x v="23"/>
    <m/>
    <n v="320000"/>
    <n v="37.5"/>
    <x v="19"/>
    <s v="2026-07-31"/>
  </r>
  <r>
    <s v="93800d8b-4710-4e33-beb3-65f44b9a01d5"/>
    <s v="Scannell Technology Park Data Center 2"/>
    <s v=""/>
    <x v="1"/>
    <x v="1"/>
    <x v="23"/>
    <x v="23"/>
    <m/>
    <n v="320000"/>
    <n v="37.5"/>
    <x v="19"/>
    <s v="2026-07-31"/>
  </r>
  <r>
    <s v="37eb2acb-b275-4029-bc25-27726d59d203"/>
    <s v="Scannell Technology Park Data Center 1"/>
    <s v=""/>
    <x v="1"/>
    <x v="1"/>
    <x v="23"/>
    <x v="23"/>
    <m/>
    <n v="320000"/>
    <n v="37.5"/>
    <x v="19"/>
    <s v="2026-07-31"/>
  </r>
  <r>
    <s v="725094fc-3c81-4193-81bc-fa04e5797558"/>
    <s v="Monticello Tech Park Data Center 4"/>
    <s v=""/>
    <x v="1"/>
    <x v="1"/>
    <x v="23"/>
    <x v="23"/>
    <m/>
    <n v="300000"/>
    <n v="60.138000000000005"/>
    <x v="19"/>
    <s v="2026-07-31"/>
  </r>
  <r>
    <s v="0ed48e50-7d47-4a4a-bf5b-b5a009ad395d"/>
    <s v="Monticello Tech Park Data Center 2"/>
    <s v=""/>
    <x v="1"/>
    <x v="1"/>
    <x v="23"/>
    <x v="23"/>
    <m/>
    <n v="300000"/>
    <n v="60.138000000000005"/>
    <x v="19"/>
    <s v="2026-07-31"/>
  </r>
  <r>
    <s v="6be05192-38f6-483e-beb7-675ccb2614e3"/>
    <s v="Monticello Tech Park Data Center 8"/>
    <s v=""/>
    <x v="1"/>
    <x v="1"/>
    <x v="23"/>
    <x v="23"/>
    <m/>
    <n v="300000"/>
    <n v="60.138000000000005"/>
    <x v="19"/>
    <s v="2026-07-31"/>
  </r>
  <r>
    <s v="9b364235-5fd6-48b4-beba-60499607d2f8"/>
    <s v="Monticello Tech Park Data Center 5"/>
    <s v=""/>
    <x v="1"/>
    <x v="1"/>
    <x v="23"/>
    <x v="23"/>
    <m/>
    <n v="300000"/>
    <n v="60.138000000000005"/>
    <x v="19"/>
    <s v="2026-07-31"/>
  </r>
  <r>
    <s v="2e79d813-57d6-4609-a9d2-dfdf8b58ceb7"/>
    <s v="Monticello Tech Park Data Center 9"/>
    <s v=""/>
    <x v="1"/>
    <x v="1"/>
    <x v="23"/>
    <x v="23"/>
    <m/>
    <n v="300000"/>
    <n v="60.138000000000005"/>
    <x v="19"/>
    <s v="2026-07-31"/>
  </r>
  <r>
    <s v="04b67650-cfb1-4991-90fe-e00bd481a414"/>
    <s v="Monticello Tech Park Data Center 7"/>
    <s v=""/>
    <x v="1"/>
    <x v="1"/>
    <x v="23"/>
    <x v="23"/>
    <m/>
    <n v="300000"/>
    <n v="60.138000000000005"/>
    <x v="19"/>
    <s v="2026-07-31"/>
  </r>
  <r>
    <s v="f3582c42-88c3-4773-928e-16cb8c7ac9c6"/>
    <s v="Monticello Tech Park Data Center 3"/>
    <s v=""/>
    <x v="1"/>
    <x v="1"/>
    <x v="23"/>
    <x v="23"/>
    <m/>
    <n v="300000"/>
    <n v="60.138000000000005"/>
    <x v="19"/>
    <s v="2026-07-31"/>
  </r>
  <r>
    <s v="495833ff-3c64-4cbb-b2e2-088c4c9feaf2"/>
    <s v="Monticello Tech Park Data Center 1"/>
    <s v=""/>
    <x v="1"/>
    <x v="1"/>
    <x v="23"/>
    <x v="23"/>
    <m/>
    <n v="300000"/>
    <n v="60.138000000000005"/>
    <x v="19"/>
    <s v="2026-07-31"/>
  </r>
  <r>
    <s v="b2d10315-dc12-414b-a131-50cb0e4de45c"/>
    <s v="Monticello Tech Park Data Center 6"/>
    <s v=""/>
    <x v="1"/>
    <x v="1"/>
    <x v="23"/>
    <x v="23"/>
    <m/>
    <n v="300000"/>
    <n v="60.138000000000005"/>
    <x v="19"/>
    <s v="2026-07-31"/>
  </r>
  <r>
    <s v="5a9039c1-3758-4853-b728-b33de5e157b1"/>
    <s v="Monticello Tech Park Data Center 10"/>
    <s v=""/>
    <x v="1"/>
    <x v="1"/>
    <x v="23"/>
    <x v="23"/>
    <m/>
    <n v="300000"/>
    <n v="60.138000000000005"/>
    <x v="19"/>
    <s v="2026-07-31"/>
  </r>
  <r>
    <s v="7586fb90-7ebb-11f0-98a9-ef8a051a05b7"/>
    <s v="Minneapolis Wells Fargo Data Center"/>
    <s v=""/>
    <x v="1"/>
    <x v="1"/>
    <x v="23"/>
    <x v="23"/>
    <m/>
    <n v="70000"/>
    <n v="16.538"/>
    <x v="1"/>
    <s v="2026-07-31"/>
  </r>
  <r>
    <s v="2de15fb0-761d-11f1-a0ed-8bc5c5a42f93"/>
    <s v="Eagan Data Center"/>
    <s v=""/>
    <x v="1"/>
    <x v="1"/>
    <x v="23"/>
    <x v="23"/>
    <m/>
    <n v="118000"/>
    <n v="24.76"/>
    <x v="4"/>
    <s v="2026-07-31"/>
  </r>
  <r>
    <s v="482e0cb0-2ab5-11f0-b564-9b974056f874"/>
    <s v="Forgelight Ventures Data Center"/>
    <s v=""/>
    <x v="1"/>
    <x v="1"/>
    <x v="32"/>
    <x v="32"/>
    <n v="300000"/>
    <n v="300000"/>
    <n v="100"/>
    <x v="6"/>
    <s v="2026-07-31"/>
  </r>
  <r>
    <s v="92590990-2f3b-11f0-b316-4b01df4c4cca"/>
    <s v="Little Rock Data Center"/>
    <s v=""/>
    <x v="1"/>
    <x v="1"/>
    <x v="32"/>
    <x v="32"/>
    <n v="300000"/>
    <n v="300000"/>
    <n v="59.064000000000007"/>
    <x v="6"/>
    <s v="2026-07-31"/>
  </r>
  <r>
    <s v="0010e3c0-10e8-11f1-bfeb-3dd36660eb0a"/>
    <s v="Alcove Data Center Kansas "/>
    <s v="Alcove Data Center Kansas _x000a_Company Not Disclosed"/>
    <x v="1"/>
    <x v="1"/>
    <x v="5"/>
    <x v="5"/>
    <n v="600000"/>
    <n v="600000"/>
    <n v="150"/>
    <x v="23"/>
    <s v="2026-07-31"/>
  </r>
  <r>
    <s v="51c93fb0-7d4e-11f0-8418-9d25c64f6403"/>
    <s v="Red Cedar Data Center"/>
    <s v=""/>
    <x v="1"/>
    <x v="1"/>
    <x v="33"/>
    <x v="33"/>
    <m/>
    <m/>
    <m/>
    <x v="1"/>
    <s v="2026-07-31"/>
  </r>
  <r>
    <s v="3670a320-2a14-11f1-8597-37f335061a52"/>
    <s v="Simple Mining Cascade Industrial Park"/>
    <s v=""/>
    <x v="1"/>
    <x v="1"/>
    <x v="4"/>
    <x v="4"/>
    <m/>
    <m/>
    <m/>
    <x v="9"/>
    <s v="2026-07-31"/>
  </r>
  <r>
    <s v="12efa587-b965-4aee-8a75-0eccbac638bd"/>
    <s v="Maquoketa Data Center 1 "/>
    <s v=""/>
    <x v="1"/>
    <x v="1"/>
    <x v="4"/>
    <x v="4"/>
    <m/>
    <m/>
    <m/>
    <x v="4"/>
    <s v="2026-07-31"/>
  </r>
  <r>
    <s v="dee7fd0f-2629-4afd-9a9b-af409b08c75d"/>
    <s v="Clarksdale Data Center Campus 1"/>
    <s v=""/>
    <x v="1"/>
    <x v="1"/>
    <x v="40"/>
    <x v="40"/>
    <m/>
    <m/>
    <m/>
    <x v="9"/>
    <s v="2026-07-31"/>
  </r>
  <r>
    <s v="5375b99f-6e50-419c-9979-eaf257b89b21"/>
    <s v="Festus Data Center"/>
    <s v=""/>
    <x v="1"/>
    <x v="1"/>
    <x v="5"/>
    <x v="5"/>
    <m/>
    <m/>
    <m/>
    <x v="2"/>
    <s v="2026-07-31"/>
  </r>
  <r>
    <s v="cc424927-8e06-401b-9500-8e24b4971f20"/>
    <s v="Project Butterfly DC 1"/>
    <s v=""/>
    <x v="1"/>
    <x v="1"/>
    <x v="5"/>
    <x v="5"/>
    <m/>
    <m/>
    <m/>
    <x v="5"/>
    <s v="2026-07-31"/>
  </r>
  <r>
    <s v="7292c4fd-df4b-4e8a-aa40-6f6b206bf3cb"/>
    <s v="Project Butterfly DC 2"/>
    <s v=""/>
    <x v="1"/>
    <x v="1"/>
    <x v="5"/>
    <x v="5"/>
    <m/>
    <m/>
    <m/>
    <x v="5"/>
    <s v="2026-07-31"/>
  </r>
  <r>
    <s v="84c5e6ee-0ed0-41a3-aae5-28deda3f5dd8"/>
    <s v="Armory Data Center 2"/>
    <s v=""/>
    <x v="1"/>
    <x v="1"/>
    <x v="5"/>
    <x v="5"/>
    <m/>
    <m/>
    <n v="60"/>
    <x v="16"/>
    <s v="2026-07-31"/>
  </r>
  <r>
    <s v="20a3cd67-6418-435f-ab91-2f98db5208e8"/>
    <s v="Armory Data Center 1"/>
    <s v=""/>
    <x v="1"/>
    <x v="1"/>
    <x v="5"/>
    <x v="5"/>
    <m/>
    <n v="214500"/>
    <n v="60"/>
    <x v="16"/>
    <s v="2026-07-31"/>
  </r>
  <r>
    <s v="9850b34b-c475-4392-b6b3-b011910bc07a"/>
    <s v="Wisconsin Rapids DC 5"/>
    <s v=""/>
    <x v="1"/>
    <x v="1"/>
    <x v="33"/>
    <x v="33"/>
    <m/>
    <n v="265730"/>
    <n v="50"/>
    <x v="5"/>
    <s v="2026-07-31"/>
  </r>
  <r>
    <s v="65170a8c-9310-4225-8448-4aa1caa70f3a"/>
    <s v="Wisconsin Rapids DC 4"/>
    <s v=""/>
    <x v="1"/>
    <x v="1"/>
    <x v="33"/>
    <x v="33"/>
    <m/>
    <n v="265730"/>
    <n v="30"/>
    <x v="5"/>
    <s v="2026-07-31"/>
  </r>
  <r>
    <s v="d777da04-62e5-442c-a2e7-aef426db2ee8"/>
    <s v="Wisconsin Rapids DC 1"/>
    <s v=""/>
    <x v="1"/>
    <x v="1"/>
    <x v="33"/>
    <x v="33"/>
    <m/>
    <n v="143360"/>
    <n v="15"/>
    <x v="5"/>
    <s v="2026-07-31"/>
  </r>
  <r>
    <s v="e53330ac-00d6-4b85-bbaa-44b9409856d1"/>
    <s v="Wisconsin Rapids DC 3"/>
    <s v=""/>
    <x v="1"/>
    <x v="1"/>
    <x v="33"/>
    <x v="33"/>
    <m/>
    <n v="265730"/>
    <n v="30"/>
    <x v="5"/>
    <s v="2026-07-31"/>
  </r>
  <r>
    <s v="c15f40c7-10f9-4b9b-9ed0-af9e08b7118e"/>
    <s v="Wisconsin Rapids DC 2"/>
    <s v=""/>
    <x v="1"/>
    <x v="1"/>
    <x v="33"/>
    <x v="33"/>
    <m/>
    <n v="265730"/>
    <n v="25"/>
    <x v="5"/>
    <s v="2026-07-31"/>
  </r>
  <r>
    <s v="c51f2402-6ef2-4a03-8ea1-f3b9b9aee14b"/>
    <s v="Data Center 2"/>
    <s v=""/>
    <x v="1"/>
    <x v="1"/>
    <x v="6"/>
    <x v="6"/>
    <m/>
    <m/>
    <n v="100"/>
    <x v="3"/>
    <s v="2026-07-31"/>
  </r>
  <r>
    <s v="a30fccc0-4f10-49ec-9fda-53e51bee1500"/>
    <s v="Data Center 5"/>
    <s v=""/>
    <x v="1"/>
    <x v="1"/>
    <x v="6"/>
    <x v="6"/>
    <m/>
    <m/>
    <n v="100"/>
    <x v="3"/>
    <s v="2026-07-31"/>
  </r>
  <r>
    <s v="f7a2f209-d2f3-41d1-b00b-7f3decea8cff"/>
    <s v="Data Center 6"/>
    <s v=""/>
    <x v="1"/>
    <x v="1"/>
    <x v="6"/>
    <x v="6"/>
    <m/>
    <m/>
    <n v="100"/>
    <x v="3"/>
    <s v="2026-07-31"/>
  </r>
  <r>
    <s v="57f4180f-b9a6-438b-a249-ee3bbbce5a87"/>
    <s v="Data Center 7"/>
    <s v=""/>
    <x v="1"/>
    <x v="1"/>
    <x v="6"/>
    <x v="6"/>
    <m/>
    <m/>
    <n v="100"/>
    <x v="3"/>
    <s v="2026-07-31"/>
  </r>
  <r>
    <s v="a5a1cd73-bbdf-4bed-bfcb-1e6ce1604606"/>
    <s v="Data Center 9"/>
    <s v=""/>
    <x v="1"/>
    <x v="1"/>
    <x v="6"/>
    <x v="6"/>
    <m/>
    <m/>
    <n v="100"/>
    <x v="3"/>
    <s v="2026-07-31"/>
  </r>
  <r>
    <s v="61bf561f-3211-44aa-bf17-d6140b9b4205"/>
    <s v="Data Center 4"/>
    <s v=""/>
    <x v="1"/>
    <x v="1"/>
    <x v="6"/>
    <x v="6"/>
    <m/>
    <m/>
    <n v="100"/>
    <x v="3"/>
    <s v="2026-07-31"/>
  </r>
  <r>
    <s v="bf7832d2-9bc7-4d3c-ad03-c6dc851b6530"/>
    <s v="Data Center 8"/>
    <s v=""/>
    <x v="1"/>
    <x v="1"/>
    <x v="6"/>
    <x v="6"/>
    <m/>
    <m/>
    <n v="100"/>
    <x v="3"/>
    <s v="2026-07-31"/>
  </r>
  <r>
    <s v="8f047223-8945-4369-877e-449d06b71fb4"/>
    <s v="Data Center 1"/>
    <s v=""/>
    <x v="1"/>
    <x v="1"/>
    <x v="6"/>
    <x v="6"/>
    <m/>
    <m/>
    <n v="100"/>
    <x v="3"/>
    <s v="2026-07-31"/>
  </r>
  <r>
    <s v="461908b0-b2a8-474e-943f-bdf03853639c"/>
    <s v="Data Center 10"/>
    <s v=""/>
    <x v="1"/>
    <x v="1"/>
    <x v="6"/>
    <x v="6"/>
    <m/>
    <m/>
    <n v="100"/>
    <x v="3"/>
    <s v="2026-07-31"/>
  </r>
  <r>
    <s v="f1814194-3a49-4cd6-943a-adbcc923e379"/>
    <s v="Data Center 3"/>
    <s v=""/>
    <x v="1"/>
    <x v="1"/>
    <x v="6"/>
    <x v="6"/>
    <m/>
    <m/>
    <n v="100"/>
    <x v="3"/>
    <s v="2026-07-31"/>
  </r>
  <r>
    <s v="b5361582-bcc5-4350-9b7e-4b37d9d3ca42"/>
    <s v="Janesville Data Center 2"/>
    <s v=""/>
    <x v="1"/>
    <x v="1"/>
    <x v="33"/>
    <x v="33"/>
    <m/>
    <m/>
    <n v="100"/>
    <x v="21"/>
    <s v="2026-07-31"/>
  </r>
  <r>
    <s v="eff1bc5b-d305-47cd-88fa-828e595cd8df"/>
    <s v="Janesville Data Center 1"/>
    <s v=""/>
    <x v="1"/>
    <x v="1"/>
    <x v="33"/>
    <x v="33"/>
    <m/>
    <m/>
    <n v="100"/>
    <x v="21"/>
    <s v="2026-07-31"/>
  </r>
  <r>
    <s v="26b02a27-f103-4b79-a529-230a9bbf1089"/>
    <s v="Karis Acquisitions DeKalb Project Building 5"/>
    <s v=""/>
    <x v="1"/>
    <x v="1"/>
    <x v="6"/>
    <x v="6"/>
    <n v="250000"/>
    <n v="250000"/>
    <n v="60"/>
    <x v="14"/>
    <s v="2026-07-31"/>
  </r>
  <r>
    <s v="748bf43c-c668-40fd-b378-4089cc33ce91"/>
    <s v="Karis Acquisitions DeKalb Project Building 7"/>
    <s v=""/>
    <x v="1"/>
    <x v="1"/>
    <x v="6"/>
    <x v="6"/>
    <n v="250000"/>
    <n v="250000"/>
    <n v="60"/>
    <x v="14"/>
    <s v="2026-07-31"/>
  </r>
  <r>
    <s v="99f6b716-4b01-40fb-b140-b33939a7efc8"/>
    <s v="Karis Acquisitions DeKalb Project Building 2"/>
    <s v=""/>
    <x v="1"/>
    <x v="1"/>
    <x v="6"/>
    <x v="6"/>
    <n v="250000"/>
    <n v="250000"/>
    <n v="60"/>
    <x v="14"/>
    <s v="2026-07-31"/>
  </r>
  <r>
    <s v="5a38821b-2b9f-4306-a51a-9d29fd3c24b6"/>
    <s v="Karis Acquisitions DeKalb Project Building 3"/>
    <s v=""/>
    <x v="1"/>
    <x v="1"/>
    <x v="6"/>
    <x v="6"/>
    <n v="250000"/>
    <n v="250000"/>
    <n v="60"/>
    <x v="14"/>
    <s v="2026-07-31"/>
  </r>
  <r>
    <s v="f30c9ef9-92ea-4708-ad6d-750c838b0345"/>
    <s v="Karis Acquisitions DeKalb Project Building 6"/>
    <s v=""/>
    <x v="1"/>
    <x v="1"/>
    <x v="6"/>
    <x v="6"/>
    <n v="250000"/>
    <n v="250000"/>
    <n v="60"/>
    <x v="14"/>
    <s v="2026-07-31"/>
  </r>
  <r>
    <s v="0f981e6f-7ab2-4c04-814f-6615043f0e95"/>
    <s v="Karis Acquisitions DeKalb Project Building 1"/>
    <s v=""/>
    <x v="1"/>
    <x v="1"/>
    <x v="6"/>
    <x v="6"/>
    <n v="250000"/>
    <n v="250000"/>
    <n v="60"/>
    <x v="14"/>
    <s v="2026-07-31"/>
  </r>
  <r>
    <s v="a7d34d81-f5fb-40b5-aa6d-6e8e69c02666"/>
    <s v="Karis Acquisitions DeKalb Project Building 4"/>
    <s v=""/>
    <x v="1"/>
    <x v="1"/>
    <x v="6"/>
    <x v="6"/>
    <n v="250000"/>
    <n v="250000"/>
    <n v="60"/>
    <x v="14"/>
    <s v="2026-07-31"/>
  </r>
  <r>
    <s v="521d318d-0819-4f40-ac7d-355dbca7022a"/>
    <s v="Savion Plano Data Center 1"/>
    <s v=""/>
    <x v="1"/>
    <x v="1"/>
    <x v="6"/>
    <x v="6"/>
    <m/>
    <m/>
    <m/>
    <x v="16"/>
    <s v="2026-07-31"/>
  </r>
  <r>
    <s v="23679b9c-e96f-4dc4-838a-4b13839aa62d"/>
    <s v="Savion Plano Data Center 7"/>
    <s v=""/>
    <x v="1"/>
    <x v="1"/>
    <x v="6"/>
    <x v="6"/>
    <m/>
    <m/>
    <m/>
    <x v="16"/>
    <s v="2026-07-31"/>
  </r>
  <r>
    <s v="6499770a-9b46-4258-a0a1-d8b92bc71f85"/>
    <s v="Savion Plano Data Center 4"/>
    <s v=""/>
    <x v="1"/>
    <x v="1"/>
    <x v="6"/>
    <x v="6"/>
    <m/>
    <m/>
    <m/>
    <x v="16"/>
    <s v="2026-07-31"/>
  </r>
  <r>
    <s v="1cea6dde-1256-4db4-a7db-a46c6ca80057"/>
    <s v="Savion Plano Data Center 2"/>
    <s v=""/>
    <x v="1"/>
    <x v="1"/>
    <x v="6"/>
    <x v="6"/>
    <m/>
    <m/>
    <m/>
    <x v="16"/>
    <s v="2026-07-31"/>
  </r>
  <r>
    <s v="19754a86-86d1-44d5-9954-b828e9b998bf"/>
    <s v="Savion Plano Data Center 6"/>
    <s v=""/>
    <x v="1"/>
    <x v="1"/>
    <x v="6"/>
    <x v="6"/>
    <m/>
    <m/>
    <m/>
    <x v="16"/>
    <s v="2026-07-31"/>
  </r>
  <r>
    <s v="14373403-60fa-4f59-b525-86b2d0ae2be6"/>
    <s v="Savion Plano Data Center 5"/>
    <s v=""/>
    <x v="1"/>
    <x v="1"/>
    <x v="6"/>
    <x v="6"/>
    <m/>
    <m/>
    <m/>
    <x v="16"/>
    <s v="2026-07-31"/>
  </r>
  <r>
    <s v="c7e8c9c4-18b0-4ba7-bc49-2c134f053b62"/>
    <s v="Savion Plano Data Center 3"/>
    <s v=""/>
    <x v="1"/>
    <x v="1"/>
    <x v="6"/>
    <x v="6"/>
    <m/>
    <m/>
    <m/>
    <x v="16"/>
    <s v="2026-07-31"/>
  </r>
  <r>
    <s v="dda3ead4-cfa1-4872-b689-1ea846d4bde0"/>
    <s v="Project Cardinal Data Center 13"/>
    <s v=""/>
    <x v="1"/>
    <x v="1"/>
    <x v="6"/>
    <x v="6"/>
    <m/>
    <n v="313333"/>
    <n v="73"/>
    <x v="13"/>
    <s v="2026-07-31"/>
  </r>
  <r>
    <s v="c66e04c0-8054-4662-aede-77d40292c6bb"/>
    <s v="Project Cardinal Data Center 6"/>
    <s v=""/>
    <x v="1"/>
    <x v="1"/>
    <x v="6"/>
    <x v="6"/>
    <m/>
    <n v="172727"/>
    <n v="144"/>
    <x v="13"/>
    <s v="2026-07-31"/>
  </r>
  <r>
    <s v="ffec881f-ec99-4efb-bf70-da5104425be9"/>
    <s v="Project Cardinal Data Center 12"/>
    <s v=""/>
    <x v="1"/>
    <x v="1"/>
    <x v="6"/>
    <x v="6"/>
    <m/>
    <n v="313333"/>
    <n v="73"/>
    <x v="13"/>
    <s v="2026-07-31"/>
  </r>
  <r>
    <s v="a7f1b373-c9d6-4ec5-bdbb-37f70902f0f1"/>
    <s v="Project Cardinal Data Center 1"/>
    <s v=""/>
    <x v="1"/>
    <x v="1"/>
    <x v="6"/>
    <x v="6"/>
    <m/>
    <n v="172727"/>
    <n v="144"/>
    <x v="13"/>
    <s v="2026-07-31"/>
  </r>
  <r>
    <s v="c96cf700-3376-4fe4-abff-dd7a7eba4fe2"/>
    <s v="Project Cardinal Data Center 7"/>
    <s v=""/>
    <x v="1"/>
    <x v="1"/>
    <x v="6"/>
    <x v="6"/>
    <m/>
    <n v="172727"/>
    <n v="144"/>
    <x v="13"/>
    <s v="2026-07-31"/>
  </r>
  <r>
    <s v="bc4fffa2-a3b9-4d0c-9f23-eee2c34eb380"/>
    <s v="Project Cardinal Data Center 5"/>
    <s v=""/>
    <x v="1"/>
    <x v="1"/>
    <x v="6"/>
    <x v="6"/>
    <m/>
    <n v="172727"/>
    <n v="144"/>
    <x v="13"/>
    <s v="2026-07-31"/>
  </r>
  <r>
    <s v="48a779cb-5bc5-4280-a8ec-3c3d7be1c291"/>
    <s v="Project Cardinal Data Center 9"/>
    <s v=""/>
    <x v="1"/>
    <x v="1"/>
    <x v="6"/>
    <x v="6"/>
    <m/>
    <n v="172727"/>
    <n v="144"/>
    <x v="13"/>
    <s v="2026-07-31"/>
  </r>
  <r>
    <s v="6444072e-b5e4-47bf-a146-75fb6587706e"/>
    <s v="Project Cardinal Data Center 14"/>
    <s v=""/>
    <x v="1"/>
    <x v="1"/>
    <x v="6"/>
    <x v="6"/>
    <m/>
    <n v="313333"/>
    <n v="73"/>
    <x v="13"/>
    <s v="2026-07-31"/>
  </r>
  <r>
    <s v="348715e8-e100-42bd-aaf3-45cd5e1897aa"/>
    <s v="Project Cardinal Data Center 2"/>
    <s v=""/>
    <x v="1"/>
    <x v="1"/>
    <x v="6"/>
    <x v="6"/>
    <m/>
    <n v="172727"/>
    <n v="144"/>
    <x v="13"/>
    <s v="2026-07-31"/>
  </r>
  <r>
    <s v="9222945a-774b-4b2f-8a5d-770bc651708c"/>
    <s v="Project Cardinal Data Center 10"/>
    <s v=""/>
    <x v="1"/>
    <x v="1"/>
    <x v="6"/>
    <x v="6"/>
    <m/>
    <n v="172727"/>
    <n v="144"/>
    <x v="13"/>
    <s v="2026-07-31"/>
  </r>
  <r>
    <s v="875fb8ca-69e2-4e44-b66e-57f639d7e0be"/>
    <s v="Project Cardinal Data Center 11"/>
    <s v="Project Cardinal Data Center 11_x000a_Project Cardinal Data Center Campus _x000a_Company Not Disclosed"/>
    <x v="1"/>
    <x v="1"/>
    <x v="6"/>
    <x v="6"/>
    <m/>
    <n v="172727"/>
    <n v="144"/>
    <x v="13"/>
    <s v="2026-07-31"/>
  </r>
  <r>
    <s v="933727d1-59ee-4f84-86e7-f53fe028eff8"/>
    <s v="Project Cardinal Data Center 3"/>
    <s v=""/>
    <x v="1"/>
    <x v="1"/>
    <x v="6"/>
    <x v="6"/>
    <m/>
    <n v="172727"/>
    <n v="144"/>
    <x v="13"/>
    <s v="2026-07-31"/>
  </r>
  <r>
    <s v="8290dbb2-b716-4a21-afd8-746af9414bba"/>
    <s v="Project Cardinal Data Center 8"/>
    <s v=""/>
    <x v="1"/>
    <x v="1"/>
    <x v="6"/>
    <x v="6"/>
    <m/>
    <n v="172727"/>
    <n v="144"/>
    <x v="13"/>
    <s v="2026-07-31"/>
  </r>
  <r>
    <s v="82b46cad-f34d-4c23-9397-9f681745f221"/>
    <s v="Project Cardinal Data Center 4"/>
    <s v=""/>
    <x v="1"/>
    <x v="1"/>
    <x v="6"/>
    <x v="6"/>
    <m/>
    <n v="172727"/>
    <n v="144"/>
    <x v="13"/>
    <s v="2026-07-31"/>
  </r>
  <r>
    <s v="5c4ecb49-8122-4adc-b2f0-6f4dd2841524"/>
    <s v="Braidwood Data Center"/>
    <s v=""/>
    <x v="1"/>
    <x v="1"/>
    <x v="6"/>
    <x v="6"/>
    <m/>
    <m/>
    <m/>
    <x v="17"/>
    <s v="2026-07-31"/>
  </r>
  <r>
    <s v="6f26b410-f88d-11f0-bfc5-a3390be21d22"/>
    <s v="Cloud Centers Lisle Data Center"/>
    <s v=""/>
    <x v="1"/>
    <x v="1"/>
    <x v="6"/>
    <x v="6"/>
    <n v="256000"/>
    <n v="256000"/>
    <n v="50"/>
    <x v="17"/>
    <s v="2026-07-31"/>
  </r>
  <r>
    <s v="3a332880-b0f6-11f0-8d46-f19d3e81e4e0"/>
    <s v="LaSalle Street Data Center"/>
    <s v=""/>
    <x v="1"/>
    <x v="1"/>
    <x v="6"/>
    <x v="6"/>
    <n v="385000"/>
    <n v="385000"/>
    <n v="33"/>
    <x v="19"/>
    <s v="2026-07-31"/>
  </r>
  <r>
    <s v="796fa940-52e7-11f1-81f5-190a89e67c57"/>
    <s v="Fisk University Data Center"/>
    <s v=""/>
    <x v="1"/>
    <x v="1"/>
    <x v="19"/>
    <x v="19"/>
    <m/>
    <n v="70000"/>
    <n v="30"/>
    <x v="5"/>
    <s v="2026-07-31"/>
  </r>
  <r>
    <s v="a33c201d-8079-416f-8462-1721e6d19c60"/>
    <s v="La Porte Data Center Campus Building 3"/>
    <s v=""/>
    <x v="1"/>
    <x v="1"/>
    <x v="24"/>
    <x v="24"/>
    <m/>
    <m/>
    <m/>
    <x v="23"/>
    <s v="2026-07-31"/>
  </r>
  <r>
    <s v="c8ded5d0-32b6-4119-abc6-82b322b06421"/>
    <s v="La Porte Data Center Campus Building 4"/>
    <s v=""/>
    <x v="1"/>
    <x v="1"/>
    <x v="24"/>
    <x v="24"/>
    <m/>
    <m/>
    <m/>
    <x v="23"/>
    <s v="2026-07-31"/>
  </r>
  <r>
    <s v="71a60e02-0852-4345-a183-62ddeca7cf3f"/>
    <s v="La Porte Data Center Campus Building 1"/>
    <s v=""/>
    <x v="1"/>
    <x v="1"/>
    <x v="24"/>
    <x v="24"/>
    <m/>
    <m/>
    <m/>
    <x v="23"/>
    <s v="2026-07-31"/>
  </r>
  <r>
    <s v="b8b33a12-f517-405f-8367-3dd2a14cdd19"/>
    <s v="La Porte Data Center Campus Building 2"/>
    <s v=""/>
    <x v="1"/>
    <x v="1"/>
    <x v="24"/>
    <x v="24"/>
    <m/>
    <m/>
    <m/>
    <x v="23"/>
    <s v="2026-07-31"/>
  </r>
  <r>
    <s v="c3635506-a9f6-4b4b-a2cb-be98a67ef1b9"/>
    <s v="La Porte Data Center Campus Building 5"/>
    <s v=""/>
    <x v="1"/>
    <x v="1"/>
    <x v="24"/>
    <x v="24"/>
    <m/>
    <m/>
    <m/>
    <x v="23"/>
    <s v="2026-07-31"/>
  </r>
  <r>
    <s v="878740d0-74a5-11f1-b29c-cd4fe3bf9c70"/>
    <s v="Mid-America Commerce Park DC"/>
    <s v=""/>
    <x v="1"/>
    <x v="1"/>
    <x v="24"/>
    <x v="24"/>
    <m/>
    <m/>
    <m/>
    <x v="3"/>
    <s v="2026-07-31"/>
  </r>
  <r>
    <s v="68c9c42f-3e2e-4c2a-a826-560abd9c5791"/>
    <s v="TenKey Datacenter 3"/>
    <s v=""/>
    <x v="1"/>
    <x v="1"/>
    <x v="20"/>
    <x v="20"/>
    <m/>
    <n v="200000"/>
    <n v="45.7"/>
    <x v="9"/>
    <s v="2026-07-31"/>
  </r>
  <r>
    <s v="0dbf2c30-3025-48d3-a8c6-c2c8929e4a33"/>
    <s v="TenKey Datacenter 2"/>
    <s v=""/>
    <x v="1"/>
    <x v="1"/>
    <x v="20"/>
    <x v="20"/>
    <m/>
    <n v="200000"/>
    <n v="45.7"/>
    <x v="9"/>
    <s v="2026-07-31"/>
  </r>
  <r>
    <s v="380582c1-8dd1-4ea9-9b59-e6913f296050"/>
    <s v="Data Center 5"/>
    <s v=""/>
    <x v="1"/>
    <x v="1"/>
    <x v="20"/>
    <x v="20"/>
    <m/>
    <n v="200000"/>
    <n v="120"/>
    <x v="4"/>
    <s v="2026-07-31"/>
  </r>
  <r>
    <s v="61586476-7fe0-4785-a683-835f6c071d1d"/>
    <s v="Data Center 4"/>
    <s v=""/>
    <x v="1"/>
    <x v="1"/>
    <x v="20"/>
    <x v="20"/>
    <m/>
    <n v="200000"/>
    <n v="120"/>
    <x v="4"/>
    <s v="2026-07-31"/>
  </r>
  <r>
    <s v="b0a13648-3be6-49d2-a43e-d213e68ad054"/>
    <s v="Data Center 9"/>
    <s v=""/>
    <x v="1"/>
    <x v="1"/>
    <x v="20"/>
    <x v="20"/>
    <m/>
    <n v="200000"/>
    <n v="120"/>
    <x v="4"/>
    <s v="2026-07-31"/>
  </r>
  <r>
    <s v="03e6252d-78bf-436d-843d-047404223622"/>
    <s v="Data Center 3"/>
    <s v=""/>
    <x v="1"/>
    <x v="1"/>
    <x v="20"/>
    <x v="20"/>
    <m/>
    <n v="200000"/>
    <n v="120"/>
    <x v="4"/>
    <s v="2026-07-31"/>
  </r>
  <r>
    <s v="d3c474d7-be18-4858-b799-2e21cc50bfbe"/>
    <s v="Data Center 7"/>
    <s v=""/>
    <x v="1"/>
    <x v="1"/>
    <x v="20"/>
    <x v="20"/>
    <m/>
    <n v="200000"/>
    <n v="120"/>
    <x v="4"/>
    <s v="2026-07-31"/>
  </r>
  <r>
    <s v="bb4a0cf1-db51-4d28-a8bd-286091ad91cf"/>
    <s v="Data Center 2"/>
    <s v=""/>
    <x v="1"/>
    <x v="1"/>
    <x v="20"/>
    <x v="20"/>
    <m/>
    <n v="200000"/>
    <n v="120"/>
    <x v="4"/>
    <s v="2026-07-31"/>
  </r>
  <r>
    <s v="65727e54-8175-4971-a7f0-6d12dc8268af"/>
    <s v="Data Center 8"/>
    <s v=""/>
    <x v="1"/>
    <x v="1"/>
    <x v="20"/>
    <x v="20"/>
    <m/>
    <n v="200000"/>
    <n v="120"/>
    <x v="4"/>
    <s v="2026-07-31"/>
  </r>
  <r>
    <s v="68f40b88-374f-4a50-8a42-64be14b16a86"/>
    <s v="Data Center 1"/>
    <s v=""/>
    <x v="1"/>
    <x v="1"/>
    <x v="20"/>
    <x v="20"/>
    <m/>
    <n v="200000"/>
    <n v="120"/>
    <x v="4"/>
    <s v="2026-07-31"/>
  </r>
  <r>
    <s v="32a97135-30e5-4eea-9af5-f7e4c0a1ad2c"/>
    <s v="Data Center 10"/>
    <s v=""/>
    <x v="1"/>
    <x v="1"/>
    <x v="20"/>
    <x v="20"/>
    <m/>
    <n v="200000"/>
    <n v="120"/>
    <x v="4"/>
    <s v="2026-07-31"/>
  </r>
  <r>
    <s v="cfce919d-822d-44e2-801f-3efc41dfa568"/>
    <s v="Data Center 6"/>
    <s v=""/>
    <x v="1"/>
    <x v="1"/>
    <x v="20"/>
    <x v="20"/>
    <m/>
    <n v="200000"/>
    <n v="120"/>
    <x v="4"/>
    <s v="2026-07-31"/>
  </r>
  <r>
    <s v="fa43efa0-5ab6-11f1-90d9-8b3098bb9748"/>
    <s v="QLEVR Data Center"/>
    <s v=""/>
    <x v="1"/>
    <x v="1"/>
    <x v="24"/>
    <x v="24"/>
    <m/>
    <n v="55000"/>
    <n v="3"/>
    <x v="5"/>
    <s v="2026-07-31"/>
  </r>
  <r>
    <s v="94bd98b5-8feb-4c8c-a004-af9a69417ff3"/>
    <s v="Greenburg Data Center 3"/>
    <s v=""/>
    <x v="1"/>
    <x v="1"/>
    <x v="24"/>
    <x v="24"/>
    <m/>
    <m/>
    <m/>
    <x v="19"/>
    <s v="2026-07-31"/>
  </r>
  <r>
    <s v="d33dcdca-3b22-49ea-9a2a-a9a3fee48eea"/>
    <s v="Greenburg Data Center 2"/>
    <s v=""/>
    <x v="1"/>
    <x v="1"/>
    <x v="24"/>
    <x v="24"/>
    <m/>
    <m/>
    <m/>
    <x v="19"/>
    <s v="2026-07-31"/>
  </r>
  <r>
    <s v="3765e9dd-1c08-45de-87aa-82470be75146"/>
    <s v="Greenburg Data Center 1"/>
    <s v=""/>
    <x v="1"/>
    <x v="1"/>
    <x v="24"/>
    <x v="24"/>
    <m/>
    <m/>
    <m/>
    <x v="19"/>
    <s v="2026-07-31"/>
  </r>
  <r>
    <s v="4cfb0650-8dd7-11f0-b6d7-3ddf6703daee"/>
    <s v="Kalamazoo Data Center"/>
    <s v=""/>
    <x v="1"/>
    <x v="1"/>
    <x v="26"/>
    <x v="26"/>
    <m/>
    <m/>
    <m/>
    <x v="16"/>
    <s v="2026-07-31"/>
  </r>
  <r>
    <s v="5b10c5ea-307c-449c-b411-b5158be17f0c"/>
    <s v="JPG Data Center 8"/>
    <s v=""/>
    <x v="1"/>
    <x v="1"/>
    <x v="24"/>
    <x v="24"/>
    <m/>
    <m/>
    <m/>
    <x v="3"/>
    <s v="2026-07-31"/>
  </r>
  <r>
    <s v="f7db58e5-b7ff-4ea2-8a53-9bbaa2594a5a"/>
    <s v="JPG Data Center 9"/>
    <s v=""/>
    <x v="1"/>
    <x v="1"/>
    <x v="24"/>
    <x v="24"/>
    <m/>
    <m/>
    <m/>
    <x v="3"/>
    <s v="2026-07-31"/>
  </r>
  <r>
    <s v="a23390b1-665e-46ac-bb05-c93e5bfe6f07"/>
    <s v="JPG Data Center 3"/>
    <s v=""/>
    <x v="1"/>
    <x v="1"/>
    <x v="24"/>
    <x v="24"/>
    <m/>
    <m/>
    <m/>
    <x v="3"/>
    <s v="2026-07-31"/>
  </r>
  <r>
    <s v="f6ded9de-f6c1-4d25-a75d-2b1bac924fd6"/>
    <s v="JPG Data Center 7"/>
    <s v=""/>
    <x v="1"/>
    <x v="1"/>
    <x v="24"/>
    <x v="24"/>
    <m/>
    <m/>
    <m/>
    <x v="3"/>
    <s v="2026-07-31"/>
  </r>
  <r>
    <s v="76ba9b6c-d67c-479b-a3dc-8c73bb9ee40a"/>
    <s v="JPG Data Center 6"/>
    <s v=""/>
    <x v="1"/>
    <x v="1"/>
    <x v="24"/>
    <x v="24"/>
    <m/>
    <m/>
    <m/>
    <x v="3"/>
    <s v="2026-07-31"/>
  </r>
  <r>
    <s v="ed0f9df6-345b-4614-bae1-12c07898cd8c"/>
    <s v="JPG Data Center 1"/>
    <s v=""/>
    <x v="1"/>
    <x v="1"/>
    <x v="24"/>
    <x v="24"/>
    <m/>
    <m/>
    <m/>
    <x v="3"/>
    <s v="2026-07-31"/>
  </r>
  <r>
    <s v="33b184be-c225-49e5-b4dd-63a310354e83"/>
    <s v="JPG Data Center 4"/>
    <s v=""/>
    <x v="1"/>
    <x v="1"/>
    <x v="24"/>
    <x v="24"/>
    <m/>
    <m/>
    <m/>
    <x v="3"/>
    <s v="2026-07-31"/>
  </r>
  <r>
    <s v="58e98839-5e03-4fb4-9d7b-13e0a85b942b"/>
    <s v="JPG Data Center 2"/>
    <s v=""/>
    <x v="1"/>
    <x v="1"/>
    <x v="24"/>
    <x v="24"/>
    <m/>
    <m/>
    <m/>
    <x v="3"/>
    <s v="2026-07-31"/>
  </r>
  <r>
    <s v="0bb80231-021d-410b-9b54-398f9db606fd"/>
    <s v="JPG Data Center 5"/>
    <s v=""/>
    <x v="1"/>
    <x v="1"/>
    <x v="24"/>
    <x v="24"/>
    <m/>
    <m/>
    <m/>
    <x v="3"/>
    <s v="2026-07-31"/>
  </r>
  <r>
    <s v="cc6f2adb-9c57-4f75-b6ad-728b39789812"/>
    <s v="Floyd County Data Center 3"/>
    <s v=""/>
    <x v="1"/>
    <x v="1"/>
    <x v="8"/>
    <x v="8"/>
    <n v="357142"/>
    <n v="357142"/>
    <n v="63.923999999999999"/>
    <x v="21"/>
    <s v="2026-07-31"/>
  </r>
  <r>
    <s v="2a5651a7-be66-4f5d-8174-ef35cd44722a"/>
    <s v="Floyd County Data Center 7"/>
    <s v=""/>
    <x v="1"/>
    <x v="1"/>
    <x v="8"/>
    <x v="8"/>
    <n v="357142"/>
    <n v="357142"/>
    <n v="63.923999999999999"/>
    <x v="21"/>
    <s v="2026-07-31"/>
  </r>
  <r>
    <s v="f7e1948f-52d2-4022-813d-fd0fcffa52fd"/>
    <s v="Floyd County Data Center 6 "/>
    <s v=""/>
    <x v="1"/>
    <x v="1"/>
    <x v="8"/>
    <x v="8"/>
    <n v="357142"/>
    <n v="357142"/>
    <n v="63.923999999999999"/>
    <x v="21"/>
    <s v="2026-07-31"/>
  </r>
  <r>
    <s v="6f685578-8b8a-48b3-96d6-d3c5b564a276"/>
    <s v="Floyd County Data Center 4"/>
    <s v=""/>
    <x v="1"/>
    <x v="1"/>
    <x v="8"/>
    <x v="8"/>
    <n v="357142"/>
    <n v="357142"/>
    <n v="63.923999999999999"/>
    <x v="21"/>
    <s v="2026-07-31"/>
  </r>
  <r>
    <s v="297c9ab5-cb12-4794-8923-fb3a0f595991"/>
    <s v="Floyd County Data Center 5"/>
    <s v=""/>
    <x v="1"/>
    <x v="1"/>
    <x v="8"/>
    <x v="8"/>
    <n v="357142"/>
    <n v="357142"/>
    <n v="63.923999999999999"/>
    <x v="21"/>
    <s v="2026-07-31"/>
  </r>
  <r>
    <s v="9d5e53ad-1f9f-470a-921b-addfc5f812c5"/>
    <s v="Floyd County Data Center 2"/>
    <s v=""/>
    <x v="1"/>
    <x v="1"/>
    <x v="8"/>
    <x v="8"/>
    <n v="357142"/>
    <n v="357142"/>
    <n v="63.923999999999999"/>
    <x v="21"/>
    <s v="2026-07-31"/>
  </r>
  <r>
    <s v="1aafc615-ce75-49bd-8291-3ebbe66e00be"/>
    <s v="Floyd County Data Center 1"/>
    <s v=""/>
    <x v="1"/>
    <x v="1"/>
    <x v="8"/>
    <x v="8"/>
    <n v="357142"/>
    <n v="357142"/>
    <n v="63.923999999999999"/>
    <x v="8"/>
    <s v="2026-07-31"/>
  </r>
  <r>
    <s v="09868159-06bf-44c6-bc72-dcf765534119"/>
    <s v="Data Center 1"/>
    <s v=""/>
    <x v="1"/>
    <x v="1"/>
    <x v="8"/>
    <x v="8"/>
    <n v="342142"/>
    <n v="342142"/>
    <n v="64.195999999999998"/>
    <x v="6"/>
    <s v="2026-07-31"/>
  </r>
  <r>
    <s v="3c8122b7-f45f-41f4-8122-7734cf87906d"/>
    <s v="Data Center 5"/>
    <s v=""/>
    <x v="1"/>
    <x v="1"/>
    <x v="8"/>
    <x v="8"/>
    <n v="342142"/>
    <n v="342142"/>
    <n v="64.195999999999998"/>
    <x v="6"/>
    <s v="2026-07-31"/>
  </r>
  <r>
    <s v="85b3c53c-657a-449a-9bce-e4ffaf36706e"/>
    <s v="Data Center 2"/>
    <s v=""/>
    <x v="1"/>
    <x v="1"/>
    <x v="8"/>
    <x v="8"/>
    <n v="342142"/>
    <n v="342142"/>
    <n v="64.195999999999998"/>
    <x v="6"/>
    <s v="2026-07-31"/>
  </r>
  <r>
    <s v="141a3303-82f4-427a-9fc9-59935e5f50cf"/>
    <s v="Data Center 4"/>
    <s v=""/>
    <x v="1"/>
    <x v="1"/>
    <x v="8"/>
    <x v="8"/>
    <n v="342142"/>
    <n v="342142"/>
    <n v="64.195999999999998"/>
    <x v="6"/>
    <s v="2026-07-31"/>
  </r>
  <r>
    <s v="114aec7d-399a-4e39-962d-4f1bf4242e7e"/>
    <s v="Data Center 3"/>
    <s v=""/>
    <x v="1"/>
    <x v="1"/>
    <x v="8"/>
    <x v="8"/>
    <n v="342142"/>
    <n v="342142"/>
    <n v="64.195999999999998"/>
    <x v="6"/>
    <s v="2026-07-31"/>
  </r>
  <r>
    <s v="267c0508-8d6b-4c53-91bf-e010c2948dc6"/>
    <s v="Data Center 7"/>
    <s v=""/>
    <x v="1"/>
    <x v="1"/>
    <x v="8"/>
    <x v="8"/>
    <n v="342142"/>
    <n v="342142"/>
    <n v="64.195999999999998"/>
    <x v="6"/>
    <s v="2026-07-31"/>
  </r>
  <r>
    <s v="3059661b-49c8-4783-9af4-bf4abd8590cb"/>
    <s v="Data Center 6"/>
    <s v=""/>
    <x v="1"/>
    <x v="1"/>
    <x v="8"/>
    <x v="8"/>
    <n v="342142"/>
    <n v="342142"/>
    <n v="64.195999999999998"/>
    <x v="6"/>
    <s v="2026-07-31"/>
  </r>
  <r>
    <s v="8650cd08-8e14-49bf-82d6-32955be064bb"/>
    <s v="Project Bus Data Center 4"/>
    <s v=""/>
    <x v="216"/>
    <x v="1"/>
    <x v="8"/>
    <x v="8"/>
    <m/>
    <m/>
    <m/>
    <x v="17"/>
    <s v="2026-07-31"/>
  </r>
  <r>
    <s v="8dce5d17-b211-406c-b58f-21ee6ec15bde"/>
    <s v="Project Bus Data Center 10"/>
    <s v=""/>
    <x v="216"/>
    <x v="1"/>
    <x v="8"/>
    <x v="8"/>
    <m/>
    <m/>
    <m/>
    <x v="17"/>
    <s v="2026-07-31"/>
  </r>
  <r>
    <s v="71d1f202-aa1e-4cb4-adb6-7cd445bda7a7"/>
    <s v="Project Bus Data Center 8"/>
    <s v=""/>
    <x v="216"/>
    <x v="1"/>
    <x v="8"/>
    <x v="8"/>
    <m/>
    <m/>
    <m/>
    <x v="17"/>
    <s v="2026-07-31"/>
  </r>
  <r>
    <s v="0c6ccae8-75c6-4842-a427-eb169956f888"/>
    <s v="Project Bus Data Center 9"/>
    <s v=""/>
    <x v="216"/>
    <x v="1"/>
    <x v="8"/>
    <x v="8"/>
    <m/>
    <m/>
    <m/>
    <x v="17"/>
    <s v="2026-07-31"/>
  </r>
  <r>
    <s v="bae386b6-8639-4b65-a9d4-cb87b6baf185"/>
    <s v="Project Bus Data Center 5"/>
    <s v=""/>
    <x v="216"/>
    <x v="1"/>
    <x v="8"/>
    <x v="8"/>
    <m/>
    <m/>
    <m/>
    <x v="17"/>
    <s v="2026-07-31"/>
  </r>
  <r>
    <s v="4df50832-ea1b-48a6-a9d9-8af5fed50e6b"/>
    <s v="Project Bus Data Center 6"/>
    <s v=""/>
    <x v="216"/>
    <x v="1"/>
    <x v="8"/>
    <x v="8"/>
    <m/>
    <m/>
    <m/>
    <x v="17"/>
    <s v="2026-07-31"/>
  </r>
  <r>
    <s v="0f28565d-efad-4a28-ae83-85a05e01d018"/>
    <s v="Project Bus Data Center 11"/>
    <s v=""/>
    <x v="216"/>
    <x v="1"/>
    <x v="8"/>
    <x v="8"/>
    <m/>
    <m/>
    <m/>
    <x v="17"/>
    <s v="2026-07-31"/>
  </r>
  <r>
    <s v="46ee46ae-8d29-4a1b-b2f4-f1b9fbdde4a6"/>
    <s v="Project Bus Data Center 1"/>
    <s v=""/>
    <x v="216"/>
    <x v="1"/>
    <x v="8"/>
    <x v="8"/>
    <m/>
    <m/>
    <m/>
    <x v="17"/>
    <s v="2026-07-31"/>
  </r>
  <r>
    <s v="08ca4ee1-85c8-4b8b-84a8-b69f180cda38"/>
    <s v="Project Bus Data Center 2"/>
    <s v=""/>
    <x v="216"/>
    <x v="1"/>
    <x v="8"/>
    <x v="8"/>
    <m/>
    <m/>
    <m/>
    <x v="17"/>
    <s v="2026-07-31"/>
  </r>
  <r>
    <s v="7c35d418-484c-4383-995f-a8f26b964c8f"/>
    <s v="Project Bus Data Center 3"/>
    <s v=""/>
    <x v="216"/>
    <x v="1"/>
    <x v="8"/>
    <x v="8"/>
    <m/>
    <m/>
    <m/>
    <x v="17"/>
    <s v="2026-07-31"/>
  </r>
  <r>
    <s v="47f271f9-07bb-42df-9402-9576bea7d5d2"/>
    <s v="Project Bus Data Center 12"/>
    <s v=""/>
    <x v="216"/>
    <x v="1"/>
    <x v="8"/>
    <x v="8"/>
    <m/>
    <m/>
    <m/>
    <x v="17"/>
    <s v="2026-07-31"/>
  </r>
  <r>
    <s v="9d69dabc-f05a-4741-a2ad-632e1f326fd9"/>
    <s v="Project Bus Data Center 7"/>
    <s v=""/>
    <x v="216"/>
    <x v="1"/>
    <x v="8"/>
    <x v="8"/>
    <m/>
    <m/>
    <m/>
    <x v="17"/>
    <s v="2026-07-31"/>
  </r>
  <r>
    <s v="ad7c7dc6-4861-4d9c-9760-a165cf77d0fa"/>
    <s v="Project Sassy Data Center"/>
    <s v=""/>
    <x v="1"/>
    <x v="1"/>
    <x v="8"/>
    <x v="8"/>
    <m/>
    <m/>
    <m/>
    <x v="8"/>
    <s v="2026-07-31"/>
  </r>
  <r>
    <s v="cb1e8c94-a5ba-42d5-94e4-1a42e6e82785"/>
    <s v="Project West - Data Center 3"/>
    <s v=""/>
    <x v="1"/>
    <x v="1"/>
    <x v="8"/>
    <x v="8"/>
    <n v="252000"/>
    <n v="252000"/>
    <n v="100"/>
    <x v="13"/>
    <s v="2026-07-31"/>
  </r>
  <r>
    <s v="f2b20771-e3f0-4f6f-afcb-8ac1738fd861"/>
    <s v="Project West - Data Center 4"/>
    <s v=""/>
    <x v="1"/>
    <x v="1"/>
    <x v="8"/>
    <x v="8"/>
    <n v="252000"/>
    <n v="252000"/>
    <n v="100"/>
    <x v="13"/>
    <s v="2026-07-31"/>
  </r>
  <r>
    <s v="c00064ed-30ed-483e-8a0f-f4712f597690"/>
    <s v="Project West - Data Center 1"/>
    <s v=""/>
    <x v="1"/>
    <x v="1"/>
    <x v="8"/>
    <x v="8"/>
    <n v="252000"/>
    <n v="252000"/>
    <n v="100"/>
    <x v="13"/>
    <s v="2026-07-31"/>
  </r>
  <r>
    <s v="97898255-8062-4fbe-8a86-ba33ff05583d"/>
    <s v="Project West - Data Center 2"/>
    <s v=""/>
    <x v="1"/>
    <x v="1"/>
    <x v="8"/>
    <x v="8"/>
    <n v="252000"/>
    <n v="252000"/>
    <n v="100"/>
    <x v="13"/>
    <s v="2026-07-31"/>
  </r>
  <r>
    <s v="31ecee2e-b6c1-4094-ad72-246f71728c15"/>
    <s v="Project West - Data Center 5"/>
    <s v=""/>
    <x v="1"/>
    <x v="1"/>
    <x v="8"/>
    <x v="8"/>
    <n v="252000"/>
    <n v="252000"/>
    <n v="100"/>
    <x v="13"/>
    <s v="2026-07-31"/>
  </r>
  <r>
    <s v="7bb4d96a-f6b5-4c75-b2f4-b4181aa3bb16"/>
    <s v="Project West - Data Center 6"/>
    <s v=""/>
    <x v="1"/>
    <x v="1"/>
    <x v="8"/>
    <x v="8"/>
    <n v="252000"/>
    <n v="252000"/>
    <n v="100"/>
    <x v="13"/>
    <s v="2026-07-31"/>
  </r>
  <r>
    <s v="304934eb-fc13-4f32-9ada-5bb2f8cf8bff"/>
    <s v="Project Avemore DC 5"/>
    <s v=""/>
    <x v="216"/>
    <x v="1"/>
    <x v="8"/>
    <x v="8"/>
    <m/>
    <n v="350000"/>
    <n v="63.24"/>
    <x v="5"/>
    <s v="2026-07-31"/>
  </r>
  <r>
    <s v="08336bc4-a5c2-4b57-8fe9-22daa50ac6cf"/>
    <s v="Project Avemore DC 2"/>
    <s v=""/>
    <x v="216"/>
    <x v="1"/>
    <x v="8"/>
    <x v="8"/>
    <m/>
    <n v="350000"/>
    <n v="63.24"/>
    <x v="5"/>
    <s v="2026-07-31"/>
  </r>
  <r>
    <s v="dbabebf0-1954-11f0-b063-35476cda8b4c"/>
    <s v="Project Avemore DC 1"/>
    <s v=""/>
    <x v="216"/>
    <x v="1"/>
    <x v="8"/>
    <x v="8"/>
    <m/>
    <n v="350000"/>
    <n v="63.24"/>
    <x v="18"/>
    <s v="2026-07-31"/>
  </r>
  <r>
    <s v="b2880c9d-17be-4035-ac50-4f212fb8f760"/>
    <s v="Project Avemore DC 6"/>
    <s v=""/>
    <x v="216"/>
    <x v="1"/>
    <x v="8"/>
    <x v="8"/>
    <m/>
    <n v="350000"/>
    <n v="63.24"/>
    <x v="5"/>
    <s v="2026-07-31"/>
  </r>
  <r>
    <s v="fa02ed05-b911-4ebe-a48c-3229cf3d0879"/>
    <s v="Project Avemore DC 3"/>
    <s v=""/>
    <x v="216"/>
    <x v="1"/>
    <x v="8"/>
    <x v="8"/>
    <m/>
    <n v="350000"/>
    <n v="63.24"/>
    <x v="5"/>
    <s v="2026-07-31"/>
  </r>
  <r>
    <s v="d3563e79-0c9b-4985-a758-be47f32b528c"/>
    <s v="Project Avemore DC 4"/>
    <s v=""/>
    <x v="216"/>
    <x v="1"/>
    <x v="8"/>
    <x v="8"/>
    <m/>
    <n v="350000"/>
    <n v="63.24"/>
    <x v="5"/>
    <s v="2026-07-31"/>
  </r>
  <r>
    <s v="ba91b01c-0ce4-444e-ad74-77034a975f15"/>
    <s v="Project Avemore DC 7"/>
    <s v=""/>
    <x v="216"/>
    <x v="1"/>
    <x v="8"/>
    <x v="8"/>
    <m/>
    <n v="350000"/>
    <n v="63.24"/>
    <x v="5"/>
    <s v="2026-07-31"/>
  </r>
  <r>
    <s v="6c8b1cfb-b54c-4f63-9578-5fb1212a4a48"/>
    <s v="Project Bridgeport  DC 1"/>
    <s v=""/>
    <x v="1"/>
    <x v="1"/>
    <x v="8"/>
    <x v="8"/>
    <m/>
    <m/>
    <m/>
    <x v="22"/>
    <s v="2026-07-31"/>
  </r>
  <r>
    <s v="d6bbd3c4-76bd-497b-8e05-e4a7ab336be0"/>
    <s v="Data Center 4"/>
    <s v=""/>
    <x v="1"/>
    <x v="1"/>
    <x v="8"/>
    <x v="8"/>
    <n v="298600"/>
    <n v="298600"/>
    <n v="59.219000000000008"/>
    <x v="15"/>
    <s v="2026-07-31"/>
  </r>
  <r>
    <s v="6eb4522d-8f38-40f8-87cf-9489bdce5172"/>
    <s v="Data Center 8"/>
    <s v=""/>
    <x v="1"/>
    <x v="1"/>
    <x v="8"/>
    <x v="8"/>
    <n v="298600"/>
    <n v="298600"/>
    <n v="59.219000000000008"/>
    <x v="15"/>
    <s v="2026-07-31"/>
  </r>
  <r>
    <s v="9ea69015-3ded-40d2-808b-a3ca99e72e15"/>
    <s v="Data Center 3"/>
    <s v=""/>
    <x v="1"/>
    <x v="1"/>
    <x v="8"/>
    <x v="8"/>
    <n v="298600"/>
    <n v="298600"/>
    <n v="59.219000000000008"/>
    <x v="15"/>
    <s v="2026-07-31"/>
  </r>
  <r>
    <s v="fda9fcf0-22b2-4921-9d87-ab9d543ef85f"/>
    <s v="Data Center 5"/>
    <s v=""/>
    <x v="1"/>
    <x v="1"/>
    <x v="8"/>
    <x v="8"/>
    <n v="298600"/>
    <n v="298600"/>
    <n v="59.219000000000008"/>
    <x v="15"/>
    <s v="2026-07-31"/>
  </r>
  <r>
    <s v="7841f794-4215-4563-b4d2-195316fc7105"/>
    <s v="Data Center 2"/>
    <s v=""/>
    <x v="1"/>
    <x v="1"/>
    <x v="8"/>
    <x v="8"/>
    <n v="298600"/>
    <n v="298600"/>
    <n v="59.219000000000008"/>
    <x v="15"/>
    <s v="2026-07-31"/>
  </r>
  <r>
    <s v="69dc1e51-4dd4-462c-a848-8f86d7744f3b"/>
    <s v="Data Center 6"/>
    <s v=""/>
    <x v="1"/>
    <x v="1"/>
    <x v="8"/>
    <x v="8"/>
    <n v="298600"/>
    <n v="298600"/>
    <n v="59.219000000000008"/>
    <x v="15"/>
    <s v="2026-07-31"/>
  </r>
  <r>
    <s v="0cd6726b-6767-4987-88c5-2c20ce1c9c25"/>
    <s v="Data Center 1"/>
    <s v=""/>
    <x v="1"/>
    <x v="1"/>
    <x v="8"/>
    <x v="8"/>
    <n v="298600"/>
    <n v="298600"/>
    <n v="59.219000000000008"/>
    <x v="15"/>
    <s v="2026-07-31"/>
  </r>
  <r>
    <s v="9ee89d21-4e84-4c9c-9a30-340fa98d4cf4"/>
    <s v="Data Center 7"/>
    <s v=""/>
    <x v="1"/>
    <x v="1"/>
    <x v="8"/>
    <x v="8"/>
    <n v="298600"/>
    <n v="298600"/>
    <n v="59.219000000000008"/>
    <x v="15"/>
    <s v="2026-07-31"/>
  </r>
  <r>
    <s v="f8019515-7c39-4629-96f7-0d6697e8c7e3"/>
    <s v="Miami Valley’s Building 1"/>
    <s v=""/>
    <x v="1"/>
    <x v="1"/>
    <x v="7"/>
    <x v="7"/>
    <m/>
    <m/>
    <m/>
    <x v="16"/>
    <s v="2026-07-31"/>
  </r>
  <r>
    <s v="f7efa879-05b2-42c2-91ac-a2fa3bbdd115"/>
    <s v="Project Ruby Data Center 4"/>
    <s v="Project Ruby Data Center 4_x000a_Project Ruby Data Center Campus_x000a_Atlas Development LLC"/>
    <x v="216"/>
    <x v="1"/>
    <x v="8"/>
    <x v="8"/>
    <m/>
    <m/>
    <n v="150"/>
    <x v="9"/>
    <s v="2026-07-31"/>
  </r>
  <r>
    <s v="f012d9a9-bdb0-4049-89b8-9967a372e2be"/>
    <s v="Project Ruby Data Center 1"/>
    <s v=""/>
    <x v="216"/>
    <x v="1"/>
    <x v="8"/>
    <x v="8"/>
    <m/>
    <m/>
    <n v="150"/>
    <x v="9"/>
    <s v="2026-07-31"/>
  </r>
  <r>
    <s v="59c30bd0-791b-447e-aad6-5a5d6182cf8f"/>
    <s v="Project Ruby Data Center 2"/>
    <s v=""/>
    <x v="216"/>
    <x v="1"/>
    <x v="8"/>
    <x v="8"/>
    <m/>
    <m/>
    <n v="150"/>
    <x v="9"/>
    <s v="2026-07-31"/>
  </r>
  <r>
    <s v="66e9b4a3-06b0-432d-83ce-e8a2bad15e97"/>
    <s v="Project Ruby Data Center 3"/>
    <s v=""/>
    <x v="216"/>
    <x v="1"/>
    <x v="8"/>
    <x v="8"/>
    <m/>
    <m/>
    <n v="150"/>
    <x v="9"/>
    <s v="2026-07-31"/>
  </r>
  <r>
    <s v="652480d5-ef7a-4218-bf5d-c2dc52de2424"/>
    <s v="Data Center 3"/>
    <s v=""/>
    <x v="1"/>
    <x v="1"/>
    <x v="8"/>
    <x v="8"/>
    <m/>
    <n v="396666"/>
    <n v="62.1"/>
    <x v="15"/>
    <s v="2026-07-31"/>
  </r>
  <r>
    <s v="4bbbff25-950d-4f2f-bc00-fb1f1b415b65"/>
    <s v="Data Center 2"/>
    <s v=""/>
    <x v="1"/>
    <x v="1"/>
    <x v="8"/>
    <x v="8"/>
    <m/>
    <n v="396666"/>
    <n v="62.1"/>
    <x v="15"/>
    <s v="2026-07-31"/>
  </r>
  <r>
    <s v="b2721cf5-82f9-4205-a829-b2b9be3e4796"/>
    <s v="Data Center 1"/>
    <s v=""/>
    <x v="1"/>
    <x v="1"/>
    <x v="8"/>
    <x v="8"/>
    <m/>
    <n v="396666"/>
    <n v="62.1"/>
    <x v="15"/>
    <s v="2026-07-31"/>
  </r>
  <r>
    <s v="b9f4dcf0-876e-11f0-803d-617fd00a52f4"/>
    <s v="Hamilton Data Center "/>
    <s v=""/>
    <x v="1"/>
    <x v="1"/>
    <x v="7"/>
    <x v="7"/>
    <n v="320000"/>
    <n v="320000"/>
    <n v="100"/>
    <x v="16"/>
    <s v="2026-07-31"/>
  </r>
  <r>
    <s v="107f522b-dcec-4002-b08b-a10c034a0bd6"/>
    <s v="Bells Ferry Data Center 1"/>
    <s v=""/>
    <x v="1"/>
    <x v="1"/>
    <x v="8"/>
    <x v="8"/>
    <n v="347200"/>
    <n v="213600"/>
    <n v="72"/>
    <x v="15"/>
    <s v="2026-07-31"/>
  </r>
  <r>
    <s v="6ce834b4-afd0-492c-94a1-cc40c3bc66f9"/>
    <s v="Bells Ferry Data Center 2"/>
    <s v=""/>
    <x v="1"/>
    <x v="1"/>
    <x v="8"/>
    <x v="8"/>
    <n v="347200"/>
    <n v="133600"/>
    <n v="36"/>
    <x v="15"/>
    <s v="2026-07-31"/>
  </r>
  <r>
    <s v="ef1e21ba-13cf-4d7e-8f0c-2f82b61215a4"/>
    <s v="Stonewall Tell Data Center Building 3"/>
    <s v=""/>
    <x v="1"/>
    <x v="1"/>
    <x v="8"/>
    <x v="8"/>
    <n v="475500"/>
    <n v="475500"/>
    <n v="69.670999999999992"/>
    <x v="8"/>
    <s v="2026-07-31"/>
  </r>
  <r>
    <s v="3b161ec6-656c-4fe8-90d0-45ac519f2399"/>
    <s v="Stonewall Tell Data Center Building 4"/>
    <s v=""/>
    <x v="1"/>
    <x v="1"/>
    <x v="8"/>
    <x v="8"/>
    <n v="475500"/>
    <n v="475500"/>
    <n v="69.670999999999992"/>
    <x v="8"/>
    <s v="2026-07-31"/>
  </r>
  <r>
    <s v="cf945ceb-4777-4cfe-b491-c24d03e36102"/>
    <s v="Stonewall Tell Data Center Building 1"/>
    <s v=""/>
    <x v="1"/>
    <x v="1"/>
    <x v="8"/>
    <x v="8"/>
    <n v="475500"/>
    <n v="475500"/>
    <n v="69.670999999999992"/>
    <x v="8"/>
    <s v="2026-07-31"/>
  </r>
  <r>
    <s v="f8a80620-ee20-44da-8d86-cf33760a3d4f"/>
    <s v="Stonewall Tell Data Center Building 2"/>
    <s v=""/>
    <x v="1"/>
    <x v="1"/>
    <x v="8"/>
    <x v="8"/>
    <n v="475500"/>
    <n v="475500"/>
    <n v="69.670999999999992"/>
    <x v="8"/>
    <s v="2026-07-31"/>
  </r>
  <r>
    <s v="9a11b2f3-c796-488f-9dfe-65f83a41bc71"/>
    <s v="The Crossings Data Center 1"/>
    <s v=""/>
    <x v="1"/>
    <x v="1"/>
    <x v="8"/>
    <x v="8"/>
    <m/>
    <n v="313060"/>
    <n v="59.244000000000014"/>
    <x v="23"/>
    <s v="2026-07-31"/>
  </r>
  <r>
    <s v="fef6addf-9a64-412c-970c-66f673e1f491"/>
    <s v="The Crossings Data Center 5"/>
    <s v=""/>
    <x v="1"/>
    <x v="1"/>
    <x v="8"/>
    <x v="8"/>
    <m/>
    <n v="313060"/>
    <n v="59.244000000000014"/>
    <x v="23"/>
    <s v="2026-07-31"/>
  </r>
  <r>
    <s v="79038d8a-07df-40c2-a477-00661bc204c5"/>
    <s v="The Crossings Data Center 3"/>
    <s v=""/>
    <x v="1"/>
    <x v="1"/>
    <x v="8"/>
    <x v="8"/>
    <m/>
    <n v="313060"/>
    <n v="59.244000000000014"/>
    <x v="23"/>
    <s v="2026-07-31"/>
  </r>
  <r>
    <s v="72ec8460-aa7c-4829-b4c5-923d401b5ea7"/>
    <s v="The Crossings Data Center 2"/>
    <s v=""/>
    <x v="1"/>
    <x v="1"/>
    <x v="8"/>
    <x v="8"/>
    <m/>
    <n v="313060"/>
    <n v="59.244000000000014"/>
    <x v="23"/>
    <s v="2026-07-31"/>
  </r>
  <r>
    <s v="3b62e9fa-31bd-4075-a7f3-58656270c75b"/>
    <s v="The Crossings Data Center 4"/>
    <s v=""/>
    <x v="1"/>
    <x v="1"/>
    <x v="8"/>
    <x v="8"/>
    <m/>
    <n v="313060"/>
    <n v="59.244000000000014"/>
    <x v="23"/>
    <s v="2026-07-31"/>
  </r>
  <r>
    <s v="efecc010-be65-11f0-9aa9-a39668632023"/>
    <s v="Deep Green Lansing Data Center"/>
    <s v=""/>
    <x v="1"/>
    <x v="1"/>
    <x v="26"/>
    <x v="26"/>
    <n v="25000"/>
    <m/>
    <n v="24"/>
    <x v="2"/>
    <s v="2026-07-31"/>
  </r>
  <r>
    <s v="9a74ddd0-7b01-11f1-aee0-4dbdfd7f5899"/>
    <s v="Powers Ferry Data Center"/>
    <s v=""/>
    <x v="1"/>
    <x v="1"/>
    <x v="8"/>
    <x v="8"/>
    <m/>
    <n v="21570"/>
    <n v="18"/>
    <x v="4"/>
    <s v="2026-07-31"/>
  </r>
  <r>
    <s v="0d137a51-4b17-42ac-8e5b-dd93fe1e91a6"/>
    <s v="Data Center 6"/>
    <s v=""/>
    <x v="1"/>
    <x v="1"/>
    <x v="8"/>
    <x v="8"/>
    <m/>
    <n v="346500"/>
    <n v="125"/>
    <x v="4"/>
    <s v="2026-07-31"/>
  </r>
  <r>
    <s v="c2b20f4e-af48-4c29-bd02-dccad0ecbbaa"/>
    <s v="Data Center 5"/>
    <s v=""/>
    <x v="1"/>
    <x v="1"/>
    <x v="8"/>
    <x v="8"/>
    <m/>
    <n v="346500"/>
    <n v="125"/>
    <x v="4"/>
    <s v="2026-07-31"/>
  </r>
  <r>
    <s v="2ca927a6-d094-4d88-adaa-e1b1ff2e614f"/>
    <s v="Data Center 9"/>
    <s v=""/>
    <x v="1"/>
    <x v="1"/>
    <x v="8"/>
    <x v="8"/>
    <m/>
    <n v="346500"/>
    <n v="125"/>
    <x v="4"/>
    <s v="2026-07-31"/>
  </r>
  <r>
    <s v="8ceaa286-2261-4ace-8295-932c9491d009"/>
    <s v="Data Center 2"/>
    <s v=""/>
    <x v="1"/>
    <x v="1"/>
    <x v="8"/>
    <x v="8"/>
    <m/>
    <n v="346500"/>
    <n v="125"/>
    <x v="4"/>
    <s v="2026-07-31"/>
  </r>
  <r>
    <s v="57b95378-af79-4cfe-8467-c5592b95919c"/>
    <s v="Data Center 1"/>
    <s v=""/>
    <x v="1"/>
    <x v="1"/>
    <x v="8"/>
    <x v="8"/>
    <m/>
    <n v="346500"/>
    <n v="125"/>
    <x v="4"/>
    <s v="2026-07-31"/>
  </r>
  <r>
    <s v="113c4dfe-73ea-4c01-bb03-981010f73efb"/>
    <s v="Data Center 7"/>
    <s v=""/>
    <x v="1"/>
    <x v="1"/>
    <x v="8"/>
    <x v="8"/>
    <m/>
    <n v="346500"/>
    <n v="125"/>
    <x v="4"/>
    <s v="2026-07-31"/>
  </r>
  <r>
    <s v="0d63c0a2-fa3e-4b7b-ac3b-0cb870c79167"/>
    <s v="Data Center 10"/>
    <s v=""/>
    <x v="1"/>
    <x v="1"/>
    <x v="8"/>
    <x v="8"/>
    <m/>
    <n v="346500"/>
    <n v="125"/>
    <x v="4"/>
    <s v="2026-07-31"/>
  </r>
  <r>
    <s v="d530dfc5-0a2c-4070-ada4-39a4427c3543"/>
    <s v="Data Center 4"/>
    <s v=""/>
    <x v="1"/>
    <x v="1"/>
    <x v="8"/>
    <x v="8"/>
    <m/>
    <n v="346500"/>
    <n v="125"/>
    <x v="4"/>
    <s v="2026-07-31"/>
  </r>
  <r>
    <s v="cd3ca71f-f7ab-4e4f-b0bf-30a7a2405a07"/>
    <s v="Data Center 8"/>
    <s v=""/>
    <x v="1"/>
    <x v="1"/>
    <x v="8"/>
    <x v="8"/>
    <m/>
    <n v="346500"/>
    <n v="125"/>
    <x v="4"/>
    <s v="2026-07-31"/>
  </r>
  <r>
    <s v="9b36bbba-397e-41ad-884e-1958610e27a8"/>
    <s v="Data Center 3"/>
    <s v=""/>
    <x v="1"/>
    <x v="1"/>
    <x v="8"/>
    <x v="8"/>
    <m/>
    <n v="346500"/>
    <n v="125"/>
    <x v="4"/>
    <s v="2026-07-31"/>
  </r>
  <r>
    <s v="b72a2ae2-58a6-43d0-a162-055c88f16c74"/>
    <s v="Hampton Technology Park Building 3"/>
    <s v=""/>
    <x v="1"/>
    <x v="1"/>
    <x v="8"/>
    <x v="8"/>
    <m/>
    <m/>
    <n v="300"/>
    <x v="23"/>
    <s v="2026-07-31"/>
  </r>
  <r>
    <s v="ecf0201e-56e4-4dd8-b778-d5ae864857ed"/>
    <s v="Hampton Technology Park Building 4"/>
    <s v=""/>
    <x v="1"/>
    <x v="1"/>
    <x v="8"/>
    <x v="8"/>
    <m/>
    <m/>
    <n v="300"/>
    <x v="23"/>
    <s v="2026-07-31"/>
  </r>
  <r>
    <s v="267e10ce-6e80-4a44-961a-15506c050717"/>
    <s v="Hampton Technology Park Building 5"/>
    <s v=""/>
    <x v="1"/>
    <x v="1"/>
    <x v="8"/>
    <x v="8"/>
    <m/>
    <m/>
    <n v="300"/>
    <x v="23"/>
    <s v="2026-07-31"/>
  </r>
  <r>
    <s v="c731b21b-ac70-4c2b-a510-e98b62a854e0"/>
    <s v="Hampton Technology Park Building 2"/>
    <s v=""/>
    <x v="1"/>
    <x v="1"/>
    <x v="8"/>
    <x v="8"/>
    <m/>
    <m/>
    <n v="300"/>
    <x v="23"/>
    <s v="2026-07-31"/>
  </r>
  <r>
    <s v="cc1e1100-76eb-11f0-aeaf-4153bf94a671"/>
    <s v="EHRM Data Center"/>
    <s v=""/>
    <x v="1"/>
    <x v="1"/>
    <x v="8"/>
    <x v="8"/>
    <m/>
    <m/>
    <m/>
    <x v="1"/>
    <s v="2026-07-31"/>
  </r>
  <r>
    <s v="9cbd0530-9fac-11f0-a088-278b5250351f"/>
    <s v="ORNL AI Data Center"/>
    <s v=""/>
    <x v="1"/>
    <x v="1"/>
    <x v="19"/>
    <x v="19"/>
    <m/>
    <m/>
    <m/>
    <x v="19"/>
    <s v="2026-07-31"/>
  </r>
  <r>
    <s v="2bbd20ad-b9f8-4008-a74a-0d1b8e4b4efb"/>
    <s v="DeKalb County Data Center 3"/>
    <s v=""/>
    <x v="1"/>
    <x v="1"/>
    <x v="8"/>
    <x v="8"/>
    <n v="333000"/>
    <n v="333000"/>
    <n v="64.947000000000003"/>
    <x v="19"/>
    <s v="2026-07-31"/>
  </r>
  <r>
    <s v="4c2b3776-4380-4424-b11e-222bc5c2f83e"/>
    <s v="DeKalb County Data Center 1"/>
    <s v=""/>
    <x v="1"/>
    <x v="1"/>
    <x v="8"/>
    <x v="8"/>
    <n v="333000"/>
    <n v="333000"/>
    <n v="64.947000000000003"/>
    <x v="19"/>
    <s v="2026-07-31"/>
  </r>
  <r>
    <s v="8c1595c7-a378-447a-9d55-c994806bb4da"/>
    <s v="DeKalb County Data Center 2"/>
    <s v=""/>
    <x v="1"/>
    <x v="1"/>
    <x v="8"/>
    <x v="8"/>
    <n v="333000"/>
    <n v="333000"/>
    <n v="64.947000000000003"/>
    <x v="19"/>
    <s v="2026-07-31"/>
  </r>
  <r>
    <s v="18196eea-dc56-4d0d-a5a2-0058fd3712cb"/>
    <s v="SPH Data Center 1"/>
    <s v=""/>
    <x v="1"/>
    <x v="1"/>
    <x v="8"/>
    <x v="8"/>
    <n v="195000"/>
    <n v="195000"/>
    <n v="33.365000000000002"/>
    <x v="8"/>
    <s v="2026-07-31"/>
  </r>
  <r>
    <s v="a837ab10-103f-11f0-9570-89520dbea5e8"/>
    <s v="SPH Data Center 2"/>
    <s v=""/>
    <x v="1"/>
    <x v="1"/>
    <x v="8"/>
    <x v="8"/>
    <n v="195000"/>
    <n v="195000"/>
    <n v="33.365000000000002"/>
    <x v="18"/>
    <s v="2026-07-31"/>
  </r>
  <r>
    <s v="3ebe84f0-1040-11f0-9570-89520dbea5e8"/>
    <s v="SPH Data Center 3"/>
    <s v=""/>
    <x v="1"/>
    <x v="1"/>
    <x v="8"/>
    <x v="8"/>
    <n v="195000"/>
    <n v="195000"/>
    <n v="33.365000000000002"/>
    <x v="18"/>
    <s v="2026-07-31"/>
  </r>
  <r>
    <s v="fa7fc2b1-0ef4-49e1-8a20-ba006e1e1226"/>
    <s v="Project Spalding Data Center 1"/>
    <s v=""/>
    <x v="1"/>
    <x v="1"/>
    <x v="8"/>
    <x v="8"/>
    <n v="343368"/>
    <n v="686737"/>
    <n v="42"/>
    <x v="13"/>
    <s v="2026-07-31"/>
  </r>
  <r>
    <s v="7b7a589c-5e66-43b1-b1b4-71019a47db10"/>
    <s v="Project Spalding Data Center 3"/>
    <s v=""/>
    <x v="1"/>
    <x v="1"/>
    <x v="8"/>
    <x v="8"/>
    <n v="468230"/>
    <n v="936460"/>
    <n v="84"/>
    <x v="13"/>
    <s v="2026-07-31"/>
  </r>
  <r>
    <s v="b8b2d66a-e693-4d1e-b0d3-4521d9b3bef2"/>
    <s v="Project Spalding Data Center 2"/>
    <s v=""/>
    <x v="1"/>
    <x v="1"/>
    <x v="8"/>
    <x v="8"/>
    <n v="468230"/>
    <n v="936460"/>
    <n v="84"/>
    <x v="13"/>
    <s v="2026-07-31"/>
  </r>
  <r>
    <s v="06334d49-469c-4443-ad25-5adb8b11bc3a"/>
    <s v="Data Center 5"/>
    <s v=""/>
    <x v="1"/>
    <x v="1"/>
    <x v="8"/>
    <x v="8"/>
    <m/>
    <n v="250750"/>
    <n v="46.854999999999997"/>
    <x v="15"/>
    <s v="2026-07-31"/>
  </r>
  <r>
    <s v="02d39384-c596-4d09-a72c-b8df543b92a5"/>
    <s v="Data Center 3"/>
    <s v=""/>
    <x v="1"/>
    <x v="1"/>
    <x v="8"/>
    <x v="8"/>
    <m/>
    <n v="250750"/>
    <n v="46.854999999999997"/>
    <x v="15"/>
    <s v="2026-07-31"/>
  </r>
  <r>
    <s v="5c7ed503-53c0-4078-864d-3ef1a0e9e10a"/>
    <s v="Data Center 2"/>
    <s v=""/>
    <x v="1"/>
    <x v="1"/>
    <x v="8"/>
    <x v="8"/>
    <m/>
    <n v="250750"/>
    <n v="46.854999999999997"/>
    <x v="15"/>
    <s v="2026-07-31"/>
  </r>
  <r>
    <s v="edb44d1c-b6b5-4dd4-aaeb-b43918e1fd67"/>
    <s v="Data Center 1"/>
    <s v=""/>
    <x v="1"/>
    <x v="1"/>
    <x v="8"/>
    <x v="8"/>
    <m/>
    <n v="250750"/>
    <n v="46.854999999999997"/>
    <x v="15"/>
    <s v="2026-07-31"/>
  </r>
  <r>
    <s v="3d083808-f416-48b2-bf70-2eb68feb60f9"/>
    <s v="Data Center 4"/>
    <s v=""/>
    <x v="1"/>
    <x v="1"/>
    <x v="8"/>
    <x v="8"/>
    <m/>
    <n v="250750"/>
    <n v="46.854999999999997"/>
    <x v="15"/>
    <s v="2026-07-31"/>
  </r>
  <r>
    <s v="913f1a87-7676-47ac-821e-cc7a136ef562"/>
    <s v="Swearingen Partners Data Center 1"/>
    <s v=""/>
    <x v="1"/>
    <x v="1"/>
    <x v="8"/>
    <x v="8"/>
    <m/>
    <m/>
    <m/>
    <x v="8"/>
    <s v="2026-07-31"/>
  </r>
  <r>
    <s v="2f17b6bb-43a0-49f6-9ce5-8e5004f2d756"/>
    <s v="Swearingen Partners Data Center 2"/>
    <s v=""/>
    <x v="1"/>
    <x v="1"/>
    <x v="8"/>
    <x v="8"/>
    <m/>
    <m/>
    <m/>
    <x v="8"/>
    <s v="2026-07-31"/>
  </r>
  <r>
    <s v="c235ad8a-7798-4855-91bf-9c9ef53964ae"/>
    <s v="75 South Data Center 6"/>
    <s v=""/>
    <x v="1"/>
    <x v="1"/>
    <x v="8"/>
    <x v="8"/>
    <m/>
    <n v="320000"/>
    <n v="64.28"/>
    <x v="17"/>
    <s v="2026-07-31"/>
  </r>
  <r>
    <s v="8eeb9626-df2a-4ee2-9ff8-3b0b5bcd0ec8"/>
    <s v="75 South Data Center 2"/>
    <s v=""/>
    <x v="1"/>
    <x v="1"/>
    <x v="8"/>
    <x v="8"/>
    <m/>
    <n v="320000"/>
    <n v="64.28"/>
    <x v="17"/>
    <s v="2026-07-31"/>
  </r>
  <r>
    <s v="07de7e13-8567-4c47-acad-3d0013a603fa"/>
    <s v="75 South Data Center 5"/>
    <s v=""/>
    <x v="1"/>
    <x v="1"/>
    <x v="8"/>
    <x v="8"/>
    <m/>
    <n v="320000"/>
    <n v="64.28"/>
    <x v="17"/>
    <s v="2026-07-31"/>
  </r>
  <r>
    <s v="0fac2510-815c-4040-ba16-a959b54d71ce"/>
    <s v="75 South Data Center 1"/>
    <s v=""/>
    <x v="1"/>
    <x v="1"/>
    <x v="8"/>
    <x v="8"/>
    <m/>
    <n v="320000"/>
    <n v="64.28"/>
    <x v="17"/>
    <s v="2026-07-31"/>
  </r>
  <r>
    <s v="61e61b37-19c5-4c1a-8eee-0079b540fe53"/>
    <s v="75 South Data Center 3"/>
    <s v=""/>
    <x v="1"/>
    <x v="1"/>
    <x v="8"/>
    <x v="8"/>
    <m/>
    <n v="320000"/>
    <n v="64.28"/>
    <x v="17"/>
    <s v="2026-07-31"/>
  </r>
  <r>
    <s v="b16f2fbd-a5cb-4412-aa19-b9f95c5af770"/>
    <s v="75 South Data Center 4"/>
    <s v=""/>
    <x v="1"/>
    <x v="1"/>
    <x v="8"/>
    <x v="8"/>
    <m/>
    <n v="320000"/>
    <n v="64.28"/>
    <x v="17"/>
    <s v="2026-07-31"/>
  </r>
  <r>
    <s v="85bf775c-7425-4c61-a24f-d87ba1335e11"/>
    <s v="75 South Data Center 7"/>
    <s v=""/>
    <x v="1"/>
    <x v="1"/>
    <x v="8"/>
    <x v="8"/>
    <m/>
    <n v="320000"/>
    <n v="64.28"/>
    <x v="17"/>
    <s v="2026-07-31"/>
  </r>
  <r>
    <s v="699a39ff-18ca-4334-8682-5cdcd94f74b3"/>
    <s v="Wallace Jackson Data Center 8"/>
    <s v=""/>
    <x v="1"/>
    <x v="1"/>
    <x v="8"/>
    <x v="8"/>
    <n v="780000"/>
    <n v="780000"/>
    <n v="84.000999999999991"/>
    <x v="17"/>
    <s v="2026-07-31"/>
  </r>
  <r>
    <s v="0d12fc5b-9112-45c3-a913-62d395f74c5e"/>
    <s v="Wallace Jackson Data Center 7"/>
    <s v=""/>
    <x v="1"/>
    <x v="1"/>
    <x v="8"/>
    <x v="8"/>
    <n v="297000"/>
    <n v="297000"/>
    <n v="58.471000000000004"/>
    <x v="17"/>
    <s v="2026-07-31"/>
  </r>
  <r>
    <s v="f8d5a10d-0840-41e0-b26c-cfe0ed1c4ca3"/>
    <s v="Wallace Jackson Data Center 9"/>
    <s v=""/>
    <x v="1"/>
    <x v="1"/>
    <x v="8"/>
    <x v="8"/>
    <n v="339000"/>
    <n v="339000"/>
    <n v="62.826999999999998"/>
    <x v="17"/>
    <s v="2026-07-31"/>
  </r>
  <r>
    <s v="0a07de98-15a8-405f-ab06-8a74aa262571"/>
    <s v="Wallace Jackson Data Center 6"/>
    <s v=""/>
    <x v="1"/>
    <x v="1"/>
    <x v="8"/>
    <x v="8"/>
    <n v="510000"/>
    <n v="510000"/>
    <n v="73.144999999999996"/>
    <x v="17"/>
    <s v="2026-07-31"/>
  </r>
  <r>
    <s v="3e05186b-688e-410b-aa82-4dc6cd22983b"/>
    <s v="Wallace Jackson Data Center 10"/>
    <s v=""/>
    <x v="1"/>
    <x v="1"/>
    <x v="8"/>
    <x v="8"/>
    <n v="360000"/>
    <n v="360000"/>
    <n v="61.492999999999995"/>
    <x v="17"/>
    <s v="2026-07-31"/>
  </r>
  <r>
    <s v="34645760-abf9-4ef4-a2a0-813b9f07573e"/>
    <s v="Wallace Jackson Data Center 4"/>
    <s v=""/>
    <x v="1"/>
    <x v="1"/>
    <x v="8"/>
    <x v="8"/>
    <n v="660000"/>
    <n v="660000"/>
    <n v="73.902999999999992"/>
    <x v="17"/>
    <s v="2026-07-31"/>
  </r>
  <r>
    <s v="a04a54d5-43d4-490c-86a7-da56b753b9b5"/>
    <s v="Wallace Jackson Data Center 5"/>
    <s v=""/>
    <x v="1"/>
    <x v="1"/>
    <x v="8"/>
    <x v="8"/>
    <n v="720000"/>
    <n v="720000"/>
    <n v="78.402999999999992"/>
    <x v="17"/>
    <s v="2026-07-31"/>
  </r>
  <r>
    <s v="cda71b42-aaf3-4344-9efb-5ab52188b953"/>
    <s v="Wallace Jackson Data Center 3"/>
    <s v=""/>
    <x v="1"/>
    <x v="1"/>
    <x v="8"/>
    <x v="8"/>
    <n v="540000"/>
    <n v="540000"/>
    <n v="73.500999999999991"/>
    <x v="17"/>
    <s v="2026-07-31"/>
  </r>
  <r>
    <s v="45745600-51ea-4a4a-ab4d-146dc349e10e"/>
    <s v="Wallace Jackson Data Center 2"/>
    <s v=""/>
    <x v="1"/>
    <x v="1"/>
    <x v="8"/>
    <x v="8"/>
    <n v="420000"/>
    <n v="420000"/>
    <n v="60.66"/>
    <x v="17"/>
    <s v="2026-07-31"/>
  </r>
  <r>
    <s v="88b31bd5-0303-4e9d-8142-60405fe1c768"/>
    <s v="Wallace Jackson Data Center 1"/>
    <s v=""/>
    <x v="1"/>
    <x v="1"/>
    <x v="8"/>
    <x v="8"/>
    <n v="360000"/>
    <n v="360000"/>
    <n v="61.87299999999999"/>
    <x v="17"/>
    <s v="2026-07-31"/>
  </r>
  <r>
    <s v="2b7f5c56-4bd1-4086-bcca-3a633206dfcc"/>
    <s v="Data Center 3"/>
    <s v=""/>
    <x v="1"/>
    <x v="1"/>
    <x v="8"/>
    <x v="8"/>
    <n v="279166"/>
    <n v="279166"/>
    <n v="48"/>
    <x v="15"/>
    <s v="2026-07-31"/>
  </r>
  <r>
    <s v="d1587892-6996-46ec-9017-51192cef087d"/>
    <s v="Project Rockforge Data Center 7"/>
    <s v=""/>
    <x v="1"/>
    <x v="1"/>
    <x v="8"/>
    <x v="8"/>
    <m/>
    <n v="255562"/>
    <n v="49.26"/>
    <x v="18"/>
    <s v="2026-07-31"/>
  </r>
  <r>
    <s v="cf18e37c-5876-4bfd-8d90-e49279737d56"/>
    <s v="Project Rockforge Data Center 3"/>
    <s v=""/>
    <x v="1"/>
    <x v="1"/>
    <x v="8"/>
    <x v="8"/>
    <m/>
    <n v="255562"/>
    <n v="49.26"/>
    <x v="18"/>
    <s v="2026-07-31"/>
  </r>
  <r>
    <s v="955cfd16-854f-457c-a5af-a7c68891abf7"/>
    <s v="Project Rockforge Data Center 2"/>
    <s v=""/>
    <x v="1"/>
    <x v="1"/>
    <x v="8"/>
    <x v="8"/>
    <m/>
    <n v="255562"/>
    <n v="49.26"/>
    <x v="18"/>
    <s v="2026-07-31"/>
  </r>
  <r>
    <s v="4183a7b2-6e02-4fe1-8538-0ec075ead518"/>
    <s v="Project Rockforge Data Center 8"/>
    <s v=""/>
    <x v="1"/>
    <x v="1"/>
    <x v="8"/>
    <x v="8"/>
    <m/>
    <n v="255562"/>
    <n v="49.26"/>
    <x v="18"/>
    <s v="2026-07-31"/>
  </r>
  <r>
    <s v="be42ca78-e6cc-4000-81d8-50abf86d7940"/>
    <s v="Project Rockforge Data Center 5"/>
    <s v=""/>
    <x v="1"/>
    <x v="1"/>
    <x v="8"/>
    <x v="8"/>
    <m/>
    <n v="255562"/>
    <n v="49.26"/>
    <x v="18"/>
    <s v="2026-07-31"/>
  </r>
  <r>
    <s v="9ef7863c-0cd1-4e8f-9efe-0445c2a40621"/>
    <s v="Project Rockforge Data Center 6"/>
    <s v=""/>
    <x v="1"/>
    <x v="1"/>
    <x v="8"/>
    <x v="8"/>
    <m/>
    <n v="255562"/>
    <n v="49.26"/>
    <x v="18"/>
    <s v="2026-07-31"/>
  </r>
  <r>
    <s v="a4a95fa5-1e20-482f-b3e1-6ceb525cd570"/>
    <s v="Project Rockforge Data Center 1"/>
    <s v=""/>
    <x v="1"/>
    <x v="1"/>
    <x v="8"/>
    <x v="8"/>
    <m/>
    <n v="255562"/>
    <n v="49.26"/>
    <x v="18"/>
    <s v="2026-07-31"/>
  </r>
  <r>
    <s v="bd928d22-2298-4e18-9c85-d3947c39f912"/>
    <s v="Project Rockforge Data Center 4"/>
    <s v=""/>
    <x v="1"/>
    <x v="1"/>
    <x v="8"/>
    <x v="8"/>
    <m/>
    <n v="255562"/>
    <n v="49.26"/>
    <x v="18"/>
    <s v="2026-07-31"/>
  </r>
  <r>
    <s v="2fefa9bb-3d98-443f-8bb5-edaf5ac7a891"/>
    <s v="Forsyth TC Data Center 10"/>
    <s v=""/>
    <x v="1"/>
    <x v="1"/>
    <x v="8"/>
    <x v="8"/>
    <m/>
    <m/>
    <m/>
    <x v="2"/>
    <s v="2026-07-31"/>
  </r>
  <r>
    <s v="3239c4e0-05f1-11f1-b967-dbe8f5eedac9"/>
    <s v="Forsyth TC Data Center 19"/>
    <s v=""/>
    <x v="1"/>
    <x v="1"/>
    <x v="8"/>
    <x v="8"/>
    <m/>
    <m/>
    <m/>
    <x v="23"/>
    <s v="2026-07-31"/>
  </r>
  <r>
    <s v="57964805-2a28-4c5c-91db-019a85aca482"/>
    <s v="Forsyth TC Data Center 1"/>
    <s v=""/>
    <x v="1"/>
    <x v="1"/>
    <x v="8"/>
    <x v="8"/>
    <m/>
    <m/>
    <m/>
    <x v="2"/>
    <s v="2026-07-31"/>
  </r>
  <r>
    <s v="5b5cbce7-d28d-4686-a7fe-91e6d8a28df1"/>
    <s v="Forsyth TC Data Center 4"/>
    <s v=""/>
    <x v="1"/>
    <x v="1"/>
    <x v="8"/>
    <x v="8"/>
    <m/>
    <m/>
    <m/>
    <x v="2"/>
    <s v="2026-07-31"/>
  </r>
  <r>
    <s v="061dc806-dfb1-4c99-bd83-82c44ba958a9"/>
    <s v="Forsyth TC Data Center 9"/>
    <s v=""/>
    <x v="1"/>
    <x v="1"/>
    <x v="8"/>
    <x v="8"/>
    <m/>
    <m/>
    <m/>
    <x v="2"/>
    <s v="2026-07-31"/>
  </r>
  <r>
    <s v="907f86f8-c163-4873-a834-eca23bb0174a"/>
    <s v="Forsyth TC Data Center 15"/>
    <s v=""/>
    <x v="1"/>
    <x v="1"/>
    <x v="8"/>
    <x v="8"/>
    <m/>
    <m/>
    <m/>
    <x v="2"/>
    <s v="2026-07-31"/>
  </r>
  <r>
    <s v="de4571c4-e3df-442b-9bed-d6f5af352c22"/>
    <s v="Forsyth TC Data Center 8"/>
    <s v=""/>
    <x v="1"/>
    <x v="1"/>
    <x v="8"/>
    <x v="8"/>
    <m/>
    <m/>
    <m/>
    <x v="2"/>
    <s v="2026-07-31"/>
  </r>
  <r>
    <s v="95a659de-108d-4b64-8652-f5e9d2ac57f6"/>
    <s v="Forsyth TC Data Center 14"/>
    <s v=""/>
    <x v="1"/>
    <x v="1"/>
    <x v="8"/>
    <x v="8"/>
    <m/>
    <m/>
    <m/>
    <x v="2"/>
    <s v="2026-07-31"/>
  </r>
  <r>
    <s v="102b2e22-0d77-4cec-9b48-4bec10ce8a83"/>
    <s v="Forsyth TC Data Center 13"/>
    <s v=""/>
    <x v="1"/>
    <x v="1"/>
    <x v="8"/>
    <x v="8"/>
    <m/>
    <m/>
    <m/>
    <x v="2"/>
    <s v="2026-07-31"/>
  </r>
  <r>
    <s v="6d1a6fe8-ff8f-4644-83b1-187d93303921"/>
    <s v="Forsyth TC Data Center 7"/>
    <s v=""/>
    <x v="1"/>
    <x v="1"/>
    <x v="8"/>
    <x v="8"/>
    <m/>
    <m/>
    <m/>
    <x v="2"/>
    <s v="2026-07-31"/>
  </r>
  <r>
    <s v="e957745a-27c3-4966-a0a9-6075bb1c66a3"/>
    <s v="Forsyth TC Data Center 3"/>
    <s v=""/>
    <x v="1"/>
    <x v="1"/>
    <x v="8"/>
    <x v="8"/>
    <m/>
    <m/>
    <m/>
    <x v="2"/>
    <s v="2026-07-31"/>
  </r>
  <r>
    <s v="11bf96fc-0f22-4591-a8ab-341f23762d75"/>
    <s v="Forsyth TC Data Center 2"/>
    <s v=""/>
    <x v="1"/>
    <x v="1"/>
    <x v="8"/>
    <x v="8"/>
    <m/>
    <m/>
    <m/>
    <x v="2"/>
    <s v="2026-07-31"/>
  </r>
  <r>
    <s v="95052eb4-2101-4474-af18-8d06453a2016"/>
    <s v="Forsyth TC Data Center 6"/>
    <s v=""/>
    <x v="1"/>
    <x v="1"/>
    <x v="8"/>
    <x v="8"/>
    <m/>
    <m/>
    <m/>
    <x v="2"/>
    <s v="2026-07-31"/>
  </r>
  <r>
    <s v="31cc3600-05f1-11f1-9269-a74109202fd3"/>
    <s v="Forsyth TC Data Center 21"/>
    <s v=""/>
    <x v="1"/>
    <x v="1"/>
    <x v="8"/>
    <x v="8"/>
    <m/>
    <m/>
    <m/>
    <x v="23"/>
    <s v="2026-07-31"/>
  </r>
  <r>
    <s v="a3288e30-05f0-11f1-95e9-497ec153925e"/>
    <s v="Forsyth TC Data Center 16"/>
    <s v=""/>
    <x v="1"/>
    <x v="1"/>
    <x v="8"/>
    <x v="8"/>
    <m/>
    <m/>
    <m/>
    <x v="23"/>
    <s v="2026-07-31"/>
  </r>
  <r>
    <s v="0f1775b8-7d5d-495e-809b-de73722f3d65"/>
    <s v="Forsyth TC Data Center 5"/>
    <s v=""/>
    <x v="1"/>
    <x v="1"/>
    <x v="8"/>
    <x v="8"/>
    <m/>
    <m/>
    <m/>
    <x v="2"/>
    <s v="2026-07-31"/>
  </r>
  <r>
    <s v="02f356d1-aeec-4416-9335-28411689b2d3"/>
    <s v="Forsyth TC Data Center 12"/>
    <s v=""/>
    <x v="1"/>
    <x v="1"/>
    <x v="8"/>
    <x v="8"/>
    <m/>
    <m/>
    <m/>
    <x v="2"/>
    <s v="2026-07-31"/>
  </r>
  <r>
    <s v="2efbff00-05f1-11f1-9b7f-ab5f9ff14938"/>
    <s v="Forsyth TC Data Center 17"/>
    <s v=""/>
    <x v="1"/>
    <x v="1"/>
    <x v="8"/>
    <x v="8"/>
    <m/>
    <m/>
    <m/>
    <x v="23"/>
    <s v="2026-07-31"/>
  </r>
  <r>
    <s v="34b17ba0-05f1-11f1-a72f-7985c629b48e"/>
    <s v="Forsyth TC Data Center 20"/>
    <s v=""/>
    <x v="1"/>
    <x v="1"/>
    <x v="8"/>
    <x v="8"/>
    <m/>
    <m/>
    <m/>
    <x v="23"/>
    <s v="2026-07-31"/>
  </r>
  <r>
    <s v="d67a4bdd-4467-4814-9e4c-7c6020d620cf"/>
    <s v="Forsyth TC Data Center 11"/>
    <s v=""/>
    <x v="1"/>
    <x v="1"/>
    <x v="8"/>
    <x v="8"/>
    <m/>
    <m/>
    <m/>
    <x v="2"/>
    <s v="2026-07-31"/>
  </r>
  <r>
    <s v="2fc828a0-05f1-11f1-8a65-bbf7c3f44dfb"/>
    <s v="Forsyth TC Data Center 18"/>
    <s v=""/>
    <x v="1"/>
    <x v="1"/>
    <x v="8"/>
    <x v="8"/>
    <m/>
    <m/>
    <m/>
    <x v="23"/>
    <s v="2026-07-31"/>
  </r>
  <r>
    <s v="8adfae74-b199-4d5e-9a39-69b2dfc93b76"/>
    <s v="Maysville Data Center 4"/>
    <s v=""/>
    <x v="1"/>
    <x v="1"/>
    <x v="20"/>
    <x v="20"/>
    <m/>
    <n v="119790"/>
    <n v="27.28"/>
    <x v="3"/>
    <s v="2026-07-31"/>
  </r>
  <r>
    <s v="c1bb3994-1f77-4118-a1cf-cc1ea2635a85"/>
    <s v="Maysville Data Center 5"/>
    <s v=""/>
    <x v="1"/>
    <x v="1"/>
    <x v="20"/>
    <x v="20"/>
    <m/>
    <n v="119790"/>
    <n v="27.28"/>
    <x v="3"/>
    <s v="2026-07-31"/>
  </r>
  <r>
    <s v="d21d2bdc-b161-4e60-8c17-6eb637a435bc"/>
    <s v="Maysville Data Center 6"/>
    <s v=""/>
    <x v="1"/>
    <x v="1"/>
    <x v="20"/>
    <x v="20"/>
    <m/>
    <n v="119790"/>
    <n v="27.28"/>
    <x v="3"/>
    <s v="2026-07-31"/>
  </r>
  <r>
    <s v="2bb02f7e-de7f-42cc-b0bd-d3264d4b69d3"/>
    <s v="Maysville Data Center 3"/>
    <s v=""/>
    <x v="1"/>
    <x v="1"/>
    <x v="20"/>
    <x v="20"/>
    <m/>
    <n v="119790"/>
    <n v="27.28"/>
    <x v="3"/>
    <s v="2026-07-31"/>
  </r>
  <r>
    <s v="5189c3c1-97ed-4d8a-8058-39f4c01be99b"/>
    <s v="Maysville Data Center 2"/>
    <s v=""/>
    <x v="1"/>
    <x v="1"/>
    <x v="20"/>
    <x v="20"/>
    <m/>
    <n v="119790"/>
    <n v="27.28"/>
    <x v="3"/>
    <s v="2026-07-31"/>
  </r>
  <r>
    <s v="1a4d3e3d-43b6-4113-9c86-2615b77c11fe"/>
    <s v="Maysville Data Center 1"/>
    <s v=""/>
    <x v="1"/>
    <x v="1"/>
    <x v="20"/>
    <x v="20"/>
    <m/>
    <n v="119790"/>
    <n v="27.28"/>
    <x v="3"/>
    <s v="2026-07-31"/>
  </r>
  <r>
    <s v="de9652cc-9ef2-4f68-b653-5c2e71e70ea1"/>
    <s v="Mason County Data Center 2"/>
    <s v=""/>
    <x v="1"/>
    <x v="1"/>
    <x v="20"/>
    <x v="20"/>
    <m/>
    <m/>
    <n v="100"/>
    <x v="2"/>
    <s v="2026-07-31"/>
  </r>
  <r>
    <s v="57ce270c-40b6-4700-8f23-e8d247c70110"/>
    <s v="Mason County Data Center 18"/>
    <s v=""/>
    <x v="1"/>
    <x v="1"/>
    <x v="20"/>
    <x v="20"/>
    <m/>
    <m/>
    <n v="100"/>
    <x v="2"/>
    <s v="2026-07-31"/>
  </r>
  <r>
    <s v="9a8941a4-b4ad-478a-95f2-b69cd15884d1"/>
    <s v="Mason County Data Center 6"/>
    <s v=""/>
    <x v="1"/>
    <x v="1"/>
    <x v="20"/>
    <x v="20"/>
    <m/>
    <m/>
    <n v="100"/>
    <x v="2"/>
    <s v="2026-07-31"/>
  </r>
  <r>
    <s v="d5c1ed13-49e8-4b81-bd83-39ea82ae65a8"/>
    <s v="Mason County Data Center 15"/>
    <s v=""/>
    <x v="1"/>
    <x v="1"/>
    <x v="20"/>
    <x v="20"/>
    <m/>
    <m/>
    <n v="100"/>
    <x v="2"/>
    <s v="2026-07-31"/>
  </r>
  <r>
    <s v="969a6b27-fd3e-4a70-a1a3-8845132d2bc0"/>
    <s v="Mason County Data Center 13"/>
    <s v=""/>
    <x v="1"/>
    <x v="1"/>
    <x v="20"/>
    <x v="20"/>
    <m/>
    <m/>
    <n v="100"/>
    <x v="2"/>
    <s v="2026-07-31"/>
  </r>
  <r>
    <s v="7f3c302f-2fc9-4a84-8577-a9c345592943"/>
    <s v="Mason County Data Center 1"/>
    <s v=""/>
    <x v="1"/>
    <x v="1"/>
    <x v="20"/>
    <x v="20"/>
    <m/>
    <m/>
    <n v="100"/>
    <x v="2"/>
    <s v="2026-07-31"/>
  </r>
  <r>
    <s v="ea2878f1-3b21-45c1-9b0f-454c7ce31dad"/>
    <s v="Mason County Data Center 16"/>
    <s v=""/>
    <x v="1"/>
    <x v="1"/>
    <x v="20"/>
    <x v="20"/>
    <m/>
    <m/>
    <n v="100"/>
    <x v="2"/>
    <s v="2026-07-31"/>
  </r>
  <r>
    <s v="47b78304-c357-4e0b-8901-c14c943d1cdc"/>
    <s v="Mason County Data Center 10"/>
    <s v=""/>
    <x v="1"/>
    <x v="1"/>
    <x v="20"/>
    <x v="20"/>
    <m/>
    <m/>
    <n v="100"/>
    <x v="2"/>
    <s v="2026-07-31"/>
  </r>
  <r>
    <s v="309cffc1-0b0f-437f-bc69-8f124cb639f1"/>
    <s v="Mason County Data Center 22"/>
    <s v=""/>
    <x v="1"/>
    <x v="1"/>
    <x v="20"/>
    <x v="20"/>
    <m/>
    <m/>
    <n v="100"/>
    <x v="2"/>
    <s v="2026-07-31"/>
  </r>
  <r>
    <s v="aaecbf62-8d2e-4651-bfe8-534736e142bc"/>
    <s v="Mason County Data Center 3"/>
    <s v=""/>
    <x v="1"/>
    <x v="1"/>
    <x v="20"/>
    <x v="20"/>
    <m/>
    <m/>
    <n v="100"/>
    <x v="2"/>
    <s v="2026-07-31"/>
  </r>
  <r>
    <s v="2426defc-8cad-455d-a3c1-40445554d777"/>
    <s v="Mason County Data Center 14"/>
    <s v=""/>
    <x v="1"/>
    <x v="1"/>
    <x v="20"/>
    <x v="20"/>
    <m/>
    <m/>
    <n v="100"/>
    <x v="2"/>
    <s v="2026-07-31"/>
  </r>
  <r>
    <s v="c63056c5-02b2-46a1-bb4d-33a8061bac7d"/>
    <s v="Mason County Data Center 21"/>
    <s v=""/>
    <x v="1"/>
    <x v="1"/>
    <x v="20"/>
    <x v="20"/>
    <m/>
    <m/>
    <n v="100"/>
    <x v="2"/>
    <s v="2026-07-31"/>
  </r>
  <r>
    <s v="4fd49368-8b7e-487b-a7d3-63fa4504463e"/>
    <s v="Mason County Data Center 17"/>
    <s v=""/>
    <x v="1"/>
    <x v="1"/>
    <x v="20"/>
    <x v="20"/>
    <m/>
    <m/>
    <n v="100"/>
    <x v="2"/>
    <s v="2026-07-31"/>
  </r>
  <r>
    <s v="635686d3-187f-4283-85ca-48bd89a58474"/>
    <s v="Mason County Data Center 7"/>
    <s v=""/>
    <x v="1"/>
    <x v="1"/>
    <x v="20"/>
    <x v="20"/>
    <m/>
    <m/>
    <n v="100"/>
    <x v="2"/>
    <s v="2026-07-31"/>
  </r>
  <r>
    <s v="1ab95420-ca33-4c31-9fb6-83a21b7570d2"/>
    <s v="Mason County Data Center 5"/>
    <s v=""/>
    <x v="1"/>
    <x v="1"/>
    <x v="20"/>
    <x v="20"/>
    <m/>
    <m/>
    <n v="100"/>
    <x v="2"/>
    <s v="2026-07-31"/>
  </r>
  <r>
    <s v="273c8fe1-7caa-4ce5-97bf-c2f067a57438"/>
    <s v="Mason County Data Center 4"/>
    <s v=""/>
    <x v="1"/>
    <x v="1"/>
    <x v="20"/>
    <x v="20"/>
    <m/>
    <m/>
    <n v="100"/>
    <x v="2"/>
    <s v="2026-07-31"/>
  </r>
  <r>
    <s v="9d50031e-8461-4980-88fd-79e22eddc106"/>
    <s v="Mason County Data Center 20"/>
    <s v=""/>
    <x v="1"/>
    <x v="1"/>
    <x v="20"/>
    <x v="20"/>
    <m/>
    <m/>
    <n v="100"/>
    <x v="2"/>
    <s v="2026-07-31"/>
  </r>
  <r>
    <s v="1d8cbfbc-970b-45c9-98c8-55e28511cce6"/>
    <s v="Mason County Data Center 11"/>
    <s v=""/>
    <x v="1"/>
    <x v="1"/>
    <x v="20"/>
    <x v="20"/>
    <m/>
    <m/>
    <n v="100"/>
    <x v="2"/>
    <s v="2026-07-31"/>
  </r>
  <r>
    <s v="979ef212-d9f0-47c5-ac9c-568dd43cd75d"/>
    <s v="Mason County Data Center 8"/>
    <s v=""/>
    <x v="1"/>
    <x v="1"/>
    <x v="20"/>
    <x v="20"/>
    <m/>
    <m/>
    <n v="100"/>
    <x v="2"/>
    <s v="2026-07-31"/>
  </r>
  <r>
    <s v="88608159-4bc9-47cb-ad42-55fb66039547"/>
    <s v="Mason County Data Center 9"/>
    <s v=""/>
    <x v="1"/>
    <x v="1"/>
    <x v="20"/>
    <x v="20"/>
    <m/>
    <m/>
    <n v="100"/>
    <x v="2"/>
    <s v="2026-07-31"/>
  </r>
  <r>
    <s v="e0108325-97a3-4430-a869-c4f8ce9e8976"/>
    <s v="Mason County Data Center 19"/>
    <s v=""/>
    <x v="1"/>
    <x v="1"/>
    <x v="20"/>
    <x v="20"/>
    <m/>
    <m/>
    <n v="100"/>
    <x v="2"/>
    <s v="2026-07-31"/>
  </r>
  <r>
    <s v="84860134-aafb-4229-b908-5d4666356097"/>
    <s v="Mason County Data Center 12"/>
    <s v=""/>
    <x v="1"/>
    <x v="1"/>
    <x v="20"/>
    <x v="20"/>
    <m/>
    <m/>
    <n v="100"/>
    <x v="2"/>
    <s v="2026-07-31"/>
  </r>
  <r>
    <s v="53c27d20-409a-4762-a4ec-8861a5464f93"/>
    <s v="Gregory Road Data Center 4"/>
    <s v=""/>
    <x v="1"/>
    <x v="1"/>
    <x v="8"/>
    <x v="8"/>
    <n v="282000"/>
    <n v="282000"/>
    <n v="55.211999999999996"/>
    <x v="13"/>
    <s v="2026-07-31"/>
  </r>
  <r>
    <s v="b06153d5-6487-4ab0-bf40-a5ecc1ca872b"/>
    <s v="Gregory Road Data Center 1"/>
    <s v=""/>
    <x v="1"/>
    <x v="1"/>
    <x v="8"/>
    <x v="8"/>
    <n v="282000"/>
    <n v="282000"/>
    <n v="55.211999999999996"/>
    <x v="13"/>
    <s v="2026-07-31"/>
  </r>
  <r>
    <s v="ec606691-0593-439c-8b7c-4c78718edbd2"/>
    <s v="Gregory Road Data Center 5"/>
    <s v=""/>
    <x v="1"/>
    <x v="1"/>
    <x v="8"/>
    <x v="8"/>
    <n v="282000"/>
    <n v="282000"/>
    <n v="55.211999999999996"/>
    <x v="13"/>
    <s v="2026-07-31"/>
  </r>
  <r>
    <s v="54d7bb0c-da6b-4571-bcef-d39bbfdc9bc1"/>
    <s v="Gregory Road Data Center 3"/>
    <s v=""/>
    <x v="1"/>
    <x v="1"/>
    <x v="8"/>
    <x v="8"/>
    <n v="282000"/>
    <n v="282000"/>
    <n v="55.211999999999996"/>
    <x v="13"/>
    <s v="2026-07-31"/>
  </r>
  <r>
    <s v="171fc11e-6584-4258-9c03-9eefdece9c28"/>
    <s v="Gregory Road Data Center 2"/>
    <s v=""/>
    <x v="1"/>
    <x v="1"/>
    <x v="8"/>
    <x v="8"/>
    <n v="282000"/>
    <n v="282000"/>
    <n v="55.211999999999996"/>
    <x v="13"/>
    <s v="2026-07-31"/>
  </r>
  <r>
    <s v="8bc3a2e6-b89e-444c-8370-9465c39a4227"/>
    <s v="Project Turbo - DC1"/>
    <s v=""/>
    <x v="1"/>
    <x v="1"/>
    <x v="8"/>
    <x v="8"/>
    <n v="300000"/>
    <n v="300000"/>
    <n v="58.916000000000004"/>
    <x v="1"/>
    <s v="2026-07-31"/>
  </r>
  <r>
    <s v="b85bb515-0636-45f7-8ced-265414a0fe1e"/>
    <s v="Project Turbo - DC3"/>
    <s v=""/>
    <x v="1"/>
    <x v="1"/>
    <x v="8"/>
    <x v="8"/>
    <n v="300000"/>
    <n v="300000"/>
    <n v="58.916000000000004"/>
    <x v="1"/>
    <s v="2026-07-31"/>
  </r>
  <r>
    <s v="399ed007-2622-4fb6-96d4-77ada65c945c"/>
    <s v="Project Turbo - DC2"/>
    <s v=""/>
    <x v="1"/>
    <x v="1"/>
    <x v="8"/>
    <x v="8"/>
    <n v="300000"/>
    <n v="300000"/>
    <n v="58.916000000000004"/>
    <x v="1"/>
    <s v="2026-07-31"/>
  </r>
  <r>
    <s v="23b1b83e-d6b9-44f4-a87c-fc285429af03"/>
    <s v="Project Splice - Data Center 6"/>
    <s v=""/>
    <x v="1"/>
    <x v="1"/>
    <x v="8"/>
    <x v="8"/>
    <n v="300000"/>
    <n v="300000"/>
    <n v="58.722000000000008"/>
    <x v="13"/>
    <s v="2026-07-31"/>
  </r>
  <r>
    <s v="3f0ef352-9e6d-41c9-8054-5df7846034b6"/>
    <s v="Project Splice - Data Center 4"/>
    <s v=""/>
    <x v="1"/>
    <x v="1"/>
    <x v="8"/>
    <x v="8"/>
    <n v="300000"/>
    <n v="300000"/>
    <n v="58.722000000000008"/>
    <x v="13"/>
    <s v="2026-07-31"/>
  </r>
  <r>
    <s v="49da4c11-54a4-4599-903a-c2f3aedecb45"/>
    <s v="Project Splice - Data Center 1"/>
    <s v=""/>
    <x v="1"/>
    <x v="1"/>
    <x v="8"/>
    <x v="8"/>
    <n v="300000"/>
    <n v="300000"/>
    <n v="58.722000000000008"/>
    <x v="13"/>
    <s v="2026-07-31"/>
  </r>
  <r>
    <s v="734c4273-3e71-4f12-9292-e3ef6c893ea5"/>
    <s v="Project Splice - Data Center 3"/>
    <s v=""/>
    <x v="1"/>
    <x v="1"/>
    <x v="8"/>
    <x v="8"/>
    <n v="300000"/>
    <n v="300000"/>
    <n v="58.722000000000008"/>
    <x v="13"/>
    <s v="2026-07-31"/>
  </r>
  <r>
    <s v="c5cb06f4-e939-4d5f-9a21-d0759c90bb02"/>
    <s v="Project Splice - Data Center 7"/>
    <s v=""/>
    <x v="1"/>
    <x v="1"/>
    <x v="8"/>
    <x v="8"/>
    <n v="300000"/>
    <n v="300000"/>
    <n v="58.722000000000008"/>
    <x v="13"/>
    <s v="2026-07-31"/>
  </r>
  <r>
    <s v="aa710e8a-e3ca-43dd-9c4d-22c2427ca1dd"/>
    <s v="Project Splice - Data Center 2"/>
    <s v=""/>
    <x v="1"/>
    <x v="1"/>
    <x v="8"/>
    <x v="8"/>
    <n v="300000"/>
    <n v="300000"/>
    <n v="58.722000000000008"/>
    <x v="13"/>
    <s v="2026-07-31"/>
  </r>
  <r>
    <s v="54ee3add-0207-45b4-9619-b519501a0f2a"/>
    <s v="Project Splice - Data Center 5"/>
    <s v=""/>
    <x v="1"/>
    <x v="1"/>
    <x v="8"/>
    <x v="8"/>
    <n v="300000"/>
    <n v="300000"/>
    <n v="58.722000000000008"/>
    <x v="13"/>
    <s v="2026-07-31"/>
  </r>
  <r>
    <s v="4f36f10e-909c-4ba8-a661-372e87d1d811"/>
    <s v="Data Center 2"/>
    <s v=""/>
    <x v="1"/>
    <x v="1"/>
    <x v="8"/>
    <x v="8"/>
    <m/>
    <n v="446708"/>
    <n v="68.316999999999993"/>
    <x v="15"/>
    <s v="2026-07-31"/>
  </r>
  <r>
    <s v="de4e5693-3dab-43b2-aa5c-9e3b7cae8be7"/>
    <s v="Data Center 1"/>
    <s v=""/>
    <x v="1"/>
    <x v="1"/>
    <x v="8"/>
    <x v="8"/>
    <m/>
    <n v="446708"/>
    <n v="68.316999999999993"/>
    <x v="15"/>
    <s v="2026-07-31"/>
  </r>
  <r>
    <s v="eb384563-e0a4-46cd-86b6-e44e3e36ac49"/>
    <s v="Data Center 3"/>
    <s v=""/>
    <x v="1"/>
    <x v="1"/>
    <x v="8"/>
    <x v="8"/>
    <m/>
    <n v="446708"/>
    <n v="68.316999999999993"/>
    <x v="15"/>
    <s v="2026-07-31"/>
  </r>
  <r>
    <s v="629bfb07-11a6-478a-9c5e-1f3d1868a2d0"/>
    <s v="Data Center 4"/>
    <s v=""/>
    <x v="1"/>
    <x v="1"/>
    <x v="8"/>
    <x v="8"/>
    <m/>
    <n v="446708"/>
    <n v="68.316999999999993"/>
    <x v="15"/>
    <s v="2026-07-31"/>
  </r>
  <r>
    <s v="6377f88f-fea4-4c6c-bf83-d16bed4c4ecb"/>
    <s v="Buck Canyon DC 8"/>
    <s v=""/>
    <x v="1"/>
    <x v="1"/>
    <x v="7"/>
    <x v="7"/>
    <m/>
    <m/>
    <n v="108"/>
    <x v="9"/>
    <s v="2026-07-31"/>
  </r>
  <r>
    <s v="d6ab87a7-8c3a-40f4-a31a-ce157e627ade"/>
    <s v="Buck Canyon DC 2"/>
    <s v=""/>
    <x v="1"/>
    <x v="1"/>
    <x v="7"/>
    <x v="7"/>
    <m/>
    <m/>
    <n v="108"/>
    <x v="9"/>
    <s v="2026-07-31"/>
  </r>
  <r>
    <s v="57b4ddde-678b-4076-8973-9fb4c9785c52"/>
    <s v="Buck Canyon DC 12"/>
    <s v=""/>
    <x v="1"/>
    <x v="1"/>
    <x v="7"/>
    <x v="7"/>
    <m/>
    <m/>
    <n v="108"/>
    <x v="9"/>
    <s v="2026-07-31"/>
  </r>
  <r>
    <s v="3faa7e19-620f-4312-8f7d-bbb8cb7a8508"/>
    <s v="Buck Canyon DC 11"/>
    <s v=""/>
    <x v="1"/>
    <x v="1"/>
    <x v="7"/>
    <x v="7"/>
    <m/>
    <m/>
    <n v="108"/>
    <x v="9"/>
    <s v="2026-07-31"/>
  </r>
  <r>
    <s v="0ad096f9-41ee-4c6b-9e25-8c47c202a207"/>
    <s v="Buck Canyon DC 9"/>
    <s v=""/>
    <x v="1"/>
    <x v="1"/>
    <x v="7"/>
    <x v="7"/>
    <m/>
    <m/>
    <n v="108"/>
    <x v="9"/>
    <s v="2026-07-31"/>
  </r>
  <r>
    <s v="fa6602c6-49a3-4b54-a831-06b4d7274522"/>
    <s v="Buck Canyon DC 4"/>
    <s v=""/>
    <x v="1"/>
    <x v="1"/>
    <x v="7"/>
    <x v="7"/>
    <m/>
    <m/>
    <n v="108"/>
    <x v="9"/>
    <s v="2026-07-31"/>
  </r>
  <r>
    <s v="124ba094-7479-4917-bf02-18aa1c6b6de1"/>
    <s v="Buck Canyon DC 7"/>
    <s v=""/>
    <x v="1"/>
    <x v="1"/>
    <x v="7"/>
    <x v="7"/>
    <m/>
    <m/>
    <n v="108"/>
    <x v="9"/>
    <s v="2026-07-31"/>
  </r>
  <r>
    <s v="124f524a-ff36-4e68-a1dc-5972481830b8"/>
    <s v="Buck Canyon DC 5"/>
    <s v=""/>
    <x v="1"/>
    <x v="1"/>
    <x v="7"/>
    <x v="7"/>
    <m/>
    <m/>
    <n v="108"/>
    <x v="9"/>
    <s v="2026-07-31"/>
  </r>
  <r>
    <s v="ccb4c48b-14ba-4a97-b96d-22101ec9c224"/>
    <s v="Buck Canyon DC 6"/>
    <s v=""/>
    <x v="1"/>
    <x v="1"/>
    <x v="7"/>
    <x v="7"/>
    <m/>
    <m/>
    <n v="108"/>
    <x v="9"/>
    <s v="2026-07-31"/>
  </r>
  <r>
    <s v="8c13b4ac-1883-4636-881a-0409ee56ef01"/>
    <s v="Buck Canyon DC 1"/>
    <s v=""/>
    <x v="1"/>
    <x v="1"/>
    <x v="7"/>
    <x v="7"/>
    <m/>
    <m/>
    <n v="108"/>
    <x v="9"/>
    <s v="2026-07-31"/>
  </r>
  <r>
    <s v="bf89fd41-67f1-4b76-b20c-3bcee9356cca"/>
    <s v="Buck Canyon DC 3"/>
    <s v=""/>
    <x v="1"/>
    <x v="1"/>
    <x v="7"/>
    <x v="7"/>
    <m/>
    <m/>
    <n v="108"/>
    <x v="9"/>
    <s v="2026-07-31"/>
  </r>
  <r>
    <s v="1a4a615e-be17-4c3f-8a3b-a36939ad5443"/>
    <s v="Buck Canyon DC 10"/>
    <s v=""/>
    <x v="1"/>
    <x v="1"/>
    <x v="7"/>
    <x v="7"/>
    <m/>
    <m/>
    <n v="108"/>
    <x v="9"/>
    <s v="2026-07-31"/>
  </r>
  <r>
    <s v="8587d860-a612-11f0-9ed7-ffba70ec0529"/>
    <s v="Big Red Apple Data Center"/>
    <s v=""/>
    <x v="1"/>
    <x v="1"/>
    <x v="8"/>
    <x v="8"/>
    <m/>
    <m/>
    <m/>
    <x v="19"/>
    <s v="2026-07-31"/>
  </r>
  <r>
    <s v="0f411810-c97b-11f0-a93d-b9be85baf569"/>
    <s v="Twiggs Data Center 9"/>
    <s v=""/>
    <x v="1"/>
    <x v="1"/>
    <x v="8"/>
    <x v="8"/>
    <m/>
    <m/>
    <n v="100"/>
    <x v="2"/>
    <s v="2026-07-31"/>
  </r>
  <r>
    <s v="aca95d9a-d141-4be8-8ab1-24fe635b7105"/>
    <s v="Twiggs Data Center 4"/>
    <s v=""/>
    <x v="1"/>
    <x v="1"/>
    <x v="8"/>
    <x v="8"/>
    <m/>
    <m/>
    <n v="100"/>
    <x v="2"/>
    <s v="2026-07-31"/>
  </r>
  <r>
    <s v="3bbca610-c723-4fdf-ba4d-e2bc5d98e815"/>
    <s v="Twiggs Data Center 7"/>
    <s v=""/>
    <x v="1"/>
    <x v="1"/>
    <x v="8"/>
    <x v="8"/>
    <m/>
    <m/>
    <n v="100"/>
    <x v="2"/>
    <s v="2026-07-31"/>
  </r>
  <r>
    <s v="4cc0095a-5399-4f30-bee1-904d42afabe8"/>
    <s v="Twiggs Data Center 5"/>
    <s v=""/>
    <x v="1"/>
    <x v="1"/>
    <x v="8"/>
    <x v="8"/>
    <m/>
    <m/>
    <n v="100"/>
    <x v="2"/>
    <s v="2026-07-31"/>
  </r>
  <r>
    <s v="ac3a5d29-5bb3-43b0-b485-ec500fed3560"/>
    <s v="Twiggs Data Center 2"/>
    <s v=""/>
    <x v="1"/>
    <x v="1"/>
    <x v="8"/>
    <x v="8"/>
    <m/>
    <m/>
    <n v="100"/>
    <x v="2"/>
    <s v="2026-07-31"/>
  </r>
  <r>
    <s v="db34a234-74d5-4272-8d78-58a1c3b67732"/>
    <s v="Twiggs Data Center 8"/>
    <s v=""/>
    <x v="1"/>
    <x v="1"/>
    <x v="8"/>
    <x v="8"/>
    <m/>
    <m/>
    <n v="100"/>
    <x v="2"/>
    <s v="2026-07-31"/>
  </r>
  <r>
    <s v="20a3c6ae-1100-456b-8254-373000501be5"/>
    <s v="Twiggs Data Center 6"/>
    <s v=""/>
    <x v="1"/>
    <x v="1"/>
    <x v="8"/>
    <x v="8"/>
    <m/>
    <m/>
    <n v="100"/>
    <x v="2"/>
    <s v="2026-07-31"/>
  </r>
  <r>
    <s v="375be1b0-899b-11f0-acc6-71319f8989e2"/>
    <s v="Twiggs Data Center 1"/>
    <s v=""/>
    <x v="1"/>
    <x v="1"/>
    <x v="8"/>
    <x v="8"/>
    <m/>
    <m/>
    <n v="100"/>
    <x v="16"/>
    <s v="2026-07-31"/>
  </r>
  <r>
    <s v="3092fa01-e8ca-41a3-aa6d-3ba1b408c204"/>
    <s v="Twiggs Data Center 3"/>
    <s v=""/>
    <x v="1"/>
    <x v="1"/>
    <x v="8"/>
    <x v="8"/>
    <m/>
    <m/>
    <n v="100"/>
    <x v="2"/>
    <s v="2026-07-31"/>
  </r>
  <r>
    <s v="1d3ddddb-21be-47b6-ba48-9be3b6348fd5"/>
    <s v="Project Arrowhead DC 5"/>
    <s v=""/>
    <x v="1"/>
    <x v="1"/>
    <x v="8"/>
    <x v="8"/>
    <m/>
    <m/>
    <n v="125"/>
    <x v="22"/>
    <s v="2026-07-31"/>
  </r>
  <r>
    <s v="d0f744b5-9dca-486b-a425-153dbe5a1aaf"/>
    <s v="Project Arrowhead DC 4"/>
    <s v=""/>
    <x v="1"/>
    <x v="1"/>
    <x v="8"/>
    <x v="8"/>
    <m/>
    <m/>
    <n v="125"/>
    <x v="22"/>
    <s v="2026-07-31"/>
  </r>
  <r>
    <s v="7674b14e-a42b-4db0-874b-3682ce07bf57"/>
    <s v="Project Arrowhead DC 10"/>
    <s v=""/>
    <x v="1"/>
    <x v="1"/>
    <x v="8"/>
    <x v="8"/>
    <m/>
    <m/>
    <n v="125"/>
    <x v="22"/>
    <s v="2026-07-31"/>
  </r>
  <r>
    <s v="a82f306f-8be6-4fcc-8825-2dc521877555"/>
    <s v="Project Arrowhead DC 8"/>
    <s v=""/>
    <x v="1"/>
    <x v="1"/>
    <x v="8"/>
    <x v="8"/>
    <m/>
    <m/>
    <n v="125"/>
    <x v="22"/>
    <s v="2026-07-31"/>
  </r>
  <r>
    <s v="404483e3-56fd-4fa8-a8a6-a5070c9e6ba2"/>
    <s v="Project Arrowhead DC 6"/>
    <s v=""/>
    <x v="1"/>
    <x v="1"/>
    <x v="8"/>
    <x v="8"/>
    <m/>
    <m/>
    <n v="125"/>
    <x v="22"/>
    <s v="2026-07-31"/>
  </r>
  <r>
    <s v="ab8c7b62-1e47-4b1c-96c7-a9b86e65ce65"/>
    <s v="Project Arrowhead DC 7"/>
    <s v=""/>
    <x v="1"/>
    <x v="1"/>
    <x v="8"/>
    <x v="8"/>
    <m/>
    <m/>
    <n v="125"/>
    <x v="22"/>
    <s v="2026-07-31"/>
  </r>
  <r>
    <s v="12cda5bd-2aa2-4eba-b17c-24efa283a98b"/>
    <s v="Project Arrowhead DC 1"/>
    <s v=""/>
    <x v="1"/>
    <x v="1"/>
    <x v="8"/>
    <x v="8"/>
    <m/>
    <m/>
    <n v="125"/>
    <x v="22"/>
    <s v="2026-07-31"/>
  </r>
  <r>
    <s v="fa315cf4-f072-4bbd-8743-ea6231948cbb"/>
    <s v="Project Arrowhead DC 3"/>
    <s v=""/>
    <x v="1"/>
    <x v="1"/>
    <x v="8"/>
    <x v="8"/>
    <m/>
    <m/>
    <n v="125"/>
    <x v="22"/>
    <s v="2026-07-31"/>
  </r>
  <r>
    <s v="33d57992-9616-4d28-b6d5-7a8f2ebe2443"/>
    <s v="Project Arrowhead DC 9"/>
    <s v=""/>
    <x v="1"/>
    <x v="1"/>
    <x v="8"/>
    <x v="8"/>
    <m/>
    <m/>
    <n v="125"/>
    <x v="22"/>
    <s v="2026-07-31"/>
  </r>
  <r>
    <s v="64b671c9-3468-426b-aa6a-0aa5a488ef97"/>
    <s v="Project Arrowhead DC 2"/>
    <s v=""/>
    <x v="1"/>
    <x v="1"/>
    <x v="8"/>
    <x v="8"/>
    <m/>
    <m/>
    <n v="125"/>
    <x v="22"/>
    <s v="2026-07-31"/>
  </r>
  <r>
    <s v="b04a6ef0-762d-11f1-9637-7b5e96ed0ec2"/>
    <s v="Oakland University Data Center "/>
    <s v=""/>
    <x v="1"/>
    <x v="1"/>
    <x v="26"/>
    <x v="26"/>
    <m/>
    <m/>
    <m/>
    <x v="4"/>
    <s v="2026-07-31"/>
  </r>
  <r>
    <s v="9683c933-3f50-403d-8985-65b825b0d953"/>
    <s v="Beech Building 13"/>
    <s v=""/>
    <x v="1"/>
    <x v="1"/>
    <x v="7"/>
    <x v="7"/>
    <n v="414725"/>
    <n v="414725"/>
    <n v="60.64"/>
    <x v="12"/>
    <s v="2026-07-31"/>
  </r>
  <r>
    <s v="f7b61e38-5edd-46b5-9ea2-27f014621b2b"/>
    <s v="Beech Building 18"/>
    <s v=""/>
    <x v="1"/>
    <x v="1"/>
    <x v="7"/>
    <x v="7"/>
    <n v="414725"/>
    <n v="414725"/>
    <n v="60.64"/>
    <x v="12"/>
    <s v="2026-07-31"/>
  </r>
  <r>
    <s v="fd6e29b4-f268-4ca7-8a06-b415eaa86e9b"/>
    <s v="Beech Building 17"/>
    <s v=""/>
    <x v="1"/>
    <x v="1"/>
    <x v="7"/>
    <x v="7"/>
    <n v="414725"/>
    <n v="414725"/>
    <n v="60.64"/>
    <x v="12"/>
    <s v="2026-07-31"/>
  </r>
  <r>
    <s v="1187518d-8ebb-4e86-b7ed-30ab8aa92b8c"/>
    <s v="Beech Building 15"/>
    <s v=""/>
    <x v="1"/>
    <x v="1"/>
    <x v="7"/>
    <x v="7"/>
    <n v="414725"/>
    <n v="414725"/>
    <n v="60.64"/>
    <x v="12"/>
    <s v="2026-07-31"/>
  </r>
  <r>
    <s v="14ab4cf3-8f93-459f-8c24-88f3657d14ce"/>
    <s v="Beech Building 1"/>
    <s v=""/>
    <x v="1"/>
    <x v="1"/>
    <x v="7"/>
    <x v="7"/>
    <n v="414725"/>
    <n v="414725"/>
    <n v="60.64"/>
    <x v="12"/>
    <s v="2026-07-31"/>
  </r>
  <r>
    <s v="2ae9f4d7-d8a5-4751-bfab-d4951e44d7f6"/>
    <s v="Beech Building 16"/>
    <s v=""/>
    <x v="1"/>
    <x v="1"/>
    <x v="7"/>
    <x v="7"/>
    <n v="414725"/>
    <n v="414725"/>
    <n v="60.64"/>
    <x v="12"/>
    <s v="2026-07-31"/>
  </r>
  <r>
    <s v="3edae235-8273-493a-8b76-935d9600b60c"/>
    <s v="Beech Building 2"/>
    <s v=""/>
    <x v="1"/>
    <x v="1"/>
    <x v="7"/>
    <x v="7"/>
    <n v="414725"/>
    <n v="414725"/>
    <n v="60.64"/>
    <x v="12"/>
    <s v="2026-07-31"/>
  </r>
  <r>
    <s v="5f66cd68-31f2-4898-a63a-3ef2865367ef"/>
    <s v="Beech Building 10"/>
    <s v=""/>
    <x v="1"/>
    <x v="1"/>
    <x v="7"/>
    <x v="7"/>
    <n v="414725"/>
    <n v="414725"/>
    <n v="60.64"/>
    <x v="12"/>
    <s v="2026-07-31"/>
  </r>
  <r>
    <s v="0f04bc9e-1fbd-4a1e-86ea-e259f91a1783"/>
    <s v="Beech Building 4"/>
    <s v=""/>
    <x v="1"/>
    <x v="1"/>
    <x v="7"/>
    <x v="7"/>
    <n v="414725"/>
    <n v="414725"/>
    <n v="60.64"/>
    <x v="12"/>
    <s v="2026-07-31"/>
  </r>
  <r>
    <s v="107580dd-8a2b-41b5-b97a-93aa3c1b2090"/>
    <s v="Beech Building 7"/>
    <s v=""/>
    <x v="1"/>
    <x v="1"/>
    <x v="7"/>
    <x v="7"/>
    <n v="414725"/>
    <n v="414725"/>
    <n v="60.64"/>
    <x v="12"/>
    <s v="2026-07-31"/>
  </r>
  <r>
    <s v="614af099-a12c-477f-b8bc-c6f86fe632d2"/>
    <s v="Beech Building 11"/>
    <s v=""/>
    <x v="1"/>
    <x v="1"/>
    <x v="7"/>
    <x v="7"/>
    <n v="414725"/>
    <n v="414725"/>
    <n v="60.64"/>
    <x v="12"/>
    <s v="2026-07-31"/>
  </r>
  <r>
    <s v="09196122-a70c-4f37-98be-bd0e5b0c6d73"/>
    <s v="Beech Building 8"/>
    <s v=""/>
    <x v="1"/>
    <x v="1"/>
    <x v="7"/>
    <x v="7"/>
    <n v="414725"/>
    <n v="414725"/>
    <n v="60.64"/>
    <x v="12"/>
    <s v="2026-07-31"/>
  </r>
  <r>
    <s v="b1297e95-434b-4dac-8f67-091e7a59b7f8"/>
    <s v="Beech Building 6"/>
    <s v=""/>
    <x v="1"/>
    <x v="1"/>
    <x v="7"/>
    <x v="7"/>
    <n v="414725"/>
    <n v="414725"/>
    <n v="60.64"/>
    <x v="12"/>
    <s v="2026-07-31"/>
  </r>
  <r>
    <s v="99567d8e-3523-4324-aa7a-e0d54eaf45ea"/>
    <s v="Beech Building 9"/>
    <s v=""/>
    <x v="1"/>
    <x v="1"/>
    <x v="7"/>
    <x v="7"/>
    <n v="414725"/>
    <n v="414725"/>
    <n v="60.64"/>
    <x v="12"/>
    <s v="2026-07-31"/>
  </r>
  <r>
    <s v="4268f496-e5cc-4cb7-9740-725f446d245a"/>
    <s v="Beech Building 12"/>
    <s v=""/>
    <x v="1"/>
    <x v="1"/>
    <x v="7"/>
    <x v="7"/>
    <n v="414725"/>
    <n v="414725"/>
    <n v="60.64"/>
    <x v="12"/>
    <s v="2026-07-31"/>
  </r>
  <r>
    <s v="54e6dc04-a0cd-45ed-9104-8065fa64d00a"/>
    <s v="Beech Building 14"/>
    <s v=""/>
    <x v="1"/>
    <x v="1"/>
    <x v="7"/>
    <x v="7"/>
    <n v="414725"/>
    <n v="414725"/>
    <n v="60.64"/>
    <x v="12"/>
    <s v="2026-07-31"/>
  </r>
  <r>
    <s v="37956744-91bb-4a1c-8239-779f32736639"/>
    <s v="Beech Building 3"/>
    <s v=""/>
    <x v="1"/>
    <x v="1"/>
    <x v="7"/>
    <x v="7"/>
    <n v="414725"/>
    <n v="414725"/>
    <n v="60.64"/>
    <x v="12"/>
    <s v="2026-07-31"/>
  </r>
  <r>
    <s v="92f3416e-2086-4f3d-beca-40d3f810de42"/>
    <s v="Beech Building 5"/>
    <s v=""/>
    <x v="1"/>
    <x v="1"/>
    <x v="7"/>
    <x v="7"/>
    <n v="414725"/>
    <n v="414725"/>
    <n v="60.64"/>
    <x v="12"/>
    <s v="2026-07-31"/>
  </r>
  <r>
    <s v="93f2a8a0-8544-11f1-9419-5b33522026f6"/>
    <s v="Letcher Data Center"/>
    <s v=""/>
    <x v="1"/>
    <x v="1"/>
    <x v="20"/>
    <x v="20"/>
    <m/>
    <m/>
    <m/>
    <x v="4"/>
    <s v="2026-07-31"/>
  </r>
  <r>
    <s v="6b7b5d41-89db-4e8a-8676-ee38e73162be"/>
    <s v="Project Azalea Data Center 6"/>
    <s v=""/>
    <x v="1"/>
    <x v="1"/>
    <x v="8"/>
    <x v="8"/>
    <m/>
    <n v="300000"/>
    <n v="80"/>
    <x v="17"/>
    <s v="2026-07-31"/>
  </r>
  <r>
    <s v="2c7fea6d-6cf8-407f-9914-060752a80a9d"/>
    <s v="Project Azalea Data Center 4"/>
    <s v=""/>
    <x v="1"/>
    <x v="1"/>
    <x v="8"/>
    <x v="8"/>
    <m/>
    <n v="150150"/>
    <n v="40"/>
    <x v="17"/>
    <s v="2026-07-31"/>
  </r>
  <r>
    <s v="3e2450da-3763-4249-a0fa-0650843c81a9"/>
    <s v="Project Azalea Data Center 5"/>
    <s v=""/>
    <x v="1"/>
    <x v="1"/>
    <x v="8"/>
    <x v="8"/>
    <m/>
    <n v="300000"/>
    <n v="80"/>
    <x v="17"/>
    <s v="2026-07-31"/>
  </r>
  <r>
    <s v="66bfb2cf-e36e-4f7d-a6a9-7dcd9a09bcc3"/>
    <s v="Project Azalea Data Center 3"/>
    <s v=""/>
    <x v="1"/>
    <x v="1"/>
    <x v="8"/>
    <x v="8"/>
    <m/>
    <n v="150150"/>
    <n v="40"/>
    <x v="17"/>
    <s v="2026-07-31"/>
  </r>
  <r>
    <s v="5328676c-7ea9-4d34-97e2-755dc2af6091"/>
    <s v="Project Azalea Data Center 2"/>
    <s v=""/>
    <x v="1"/>
    <x v="1"/>
    <x v="8"/>
    <x v="8"/>
    <m/>
    <n v="300000"/>
    <n v="80"/>
    <x v="17"/>
    <s v="2026-07-31"/>
  </r>
  <r>
    <s v="a337f33a-c637-4628-af2f-39f8d0ca2e97"/>
    <s v="Project Azalea Data Center 1"/>
    <s v=""/>
    <x v="1"/>
    <x v="1"/>
    <x v="8"/>
    <x v="8"/>
    <m/>
    <n v="300000"/>
    <n v="80"/>
    <x v="17"/>
    <s v="2026-07-31"/>
  </r>
  <r>
    <s v="7ce8a828-9bb8-4317-82d9-9178261eacf2"/>
    <s v="Pumpkin Technology Campus 1"/>
    <s v=""/>
    <x v="1"/>
    <x v="1"/>
    <x v="8"/>
    <x v="8"/>
    <m/>
    <n v="717600"/>
    <n v="78.509"/>
    <x v="17"/>
    <s v="2026-07-31"/>
  </r>
  <r>
    <s v="6aa74c00-1b69-44d8-bd4c-ba8dce10cc58"/>
    <s v="Pumpkin Technology Campus 3"/>
    <s v=""/>
    <x v="1"/>
    <x v="1"/>
    <x v="8"/>
    <x v="8"/>
    <m/>
    <n v="717600"/>
    <n v="78.509"/>
    <x v="17"/>
    <s v="2026-07-31"/>
  </r>
  <r>
    <s v="285eb293-cbd1-41e8-8137-6692d15710d0"/>
    <s v="Pumpkin Technology Campus 2"/>
    <s v=""/>
    <x v="1"/>
    <x v="1"/>
    <x v="8"/>
    <x v="8"/>
    <m/>
    <n v="717600"/>
    <n v="78.509"/>
    <x v="17"/>
    <s v="2026-07-31"/>
  </r>
  <r>
    <s v="dd711ae1-31cc-4469-9b81-e5141014cb2e"/>
    <s v="Pumpkin Technology Campus 4"/>
    <s v=""/>
    <x v="1"/>
    <x v="1"/>
    <x v="8"/>
    <x v="8"/>
    <m/>
    <n v="717600"/>
    <n v="78.509"/>
    <x v="17"/>
    <s v="2026-07-31"/>
  </r>
  <r>
    <s v="5ca48063-87af-4642-b8ac-426123d9a1cf"/>
    <s v="Byrd Farms Technology Park 1"/>
    <s v=""/>
    <x v="1"/>
    <x v="1"/>
    <x v="8"/>
    <x v="8"/>
    <m/>
    <n v="276000"/>
    <n v="49.294000000000004"/>
    <x v="17"/>
    <s v="2026-07-31"/>
  </r>
  <r>
    <s v="decb568c-36a1-4834-9a77-e26089b6ab1b"/>
    <s v="Byrd Farms Technology Park 17"/>
    <s v=""/>
    <x v="1"/>
    <x v="1"/>
    <x v="8"/>
    <x v="8"/>
    <m/>
    <n v="276000"/>
    <n v="49.294000000000004"/>
    <x v="17"/>
    <s v="2026-07-31"/>
  </r>
  <r>
    <s v="36483151-fc0c-4184-8bae-c39f11c69ad6"/>
    <s v="Byrd Farms Technology Park 2"/>
    <s v=""/>
    <x v="1"/>
    <x v="1"/>
    <x v="8"/>
    <x v="8"/>
    <m/>
    <n v="276000"/>
    <n v="49.294000000000004"/>
    <x v="17"/>
    <s v="2026-07-31"/>
  </r>
  <r>
    <s v="20950c7c-3281-4350-9bf0-a84b00471872"/>
    <s v="Byrd Farms Technology Park 13"/>
    <s v=""/>
    <x v="1"/>
    <x v="1"/>
    <x v="8"/>
    <x v="8"/>
    <m/>
    <n v="276000"/>
    <n v="49.294000000000004"/>
    <x v="17"/>
    <s v="2026-07-31"/>
  </r>
  <r>
    <s v="1552609c-53dc-4713-a206-0a2511f3055d"/>
    <s v="Byrd Farms Technology Park 3"/>
    <s v=""/>
    <x v="1"/>
    <x v="1"/>
    <x v="8"/>
    <x v="8"/>
    <m/>
    <n v="276000"/>
    <n v="49.294000000000004"/>
    <x v="17"/>
    <s v="2026-07-31"/>
  </r>
  <r>
    <s v="2dd7deb1-0f09-423a-915f-54a7e094e5a4"/>
    <s v="Byrd Farms Technology Park 12"/>
    <s v=""/>
    <x v="1"/>
    <x v="1"/>
    <x v="8"/>
    <x v="8"/>
    <m/>
    <n v="276000"/>
    <n v="49.294000000000004"/>
    <x v="17"/>
    <s v="2026-07-31"/>
  </r>
  <r>
    <s v="6ffdc034-06e4-4847-a018-e3aa2d2313d5"/>
    <s v="Byrd Farms Technology Park 14"/>
    <s v=""/>
    <x v="1"/>
    <x v="1"/>
    <x v="8"/>
    <x v="8"/>
    <m/>
    <n v="276000"/>
    <n v="49.294000000000004"/>
    <x v="17"/>
    <s v="2026-07-31"/>
  </r>
  <r>
    <s v="1b6a74c0-6ab4-4204-ab32-3cfeda89b4b7"/>
    <s v="Byrd Farms Technology Park 7"/>
    <s v=""/>
    <x v="1"/>
    <x v="1"/>
    <x v="8"/>
    <x v="8"/>
    <m/>
    <n v="276000"/>
    <n v="49.294000000000004"/>
    <x v="17"/>
    <s v="2026-07-31"/>
  </r>
  <r>
    <s v="4e10a916-ec1c-4399-b660-eb6874435783"/>
    <s v="Byrd Farms Technology Park 9"/>
    <s v=""/>
    <x v="1"/>
    <x v="1"/>
    <x v="8"/>
    <x v="8"/>
    <m/>
    <n v="276000"/>
    <n v="49.294000000000004"/>
    <x v="17"/>
    <s v="2026-07-31"/>
  </r>
  <r>
    <s v="615fc4fd-0151-4b4a-b8e8-bc944409a2ba"/>
    <s v="Byrd Farms Technology Park 16"/>
    <s v=""/>
    <x v="1"/>
    <x v="1"/>
    <x v="8"/>
    <x v="8"/>
    <m/>
    <n v="276000"/>
    <n v="49.294000000000004"/>
    <x v="17"/>
    <s v="2026-07-31"/>
  </r>
  <r>
    <s v="272d7b5c-be62-4fa4-a7a7-c1551339862b"/>
    <s v="Byrd Farms Technology Park 4"/>
    <s v=""/>
    <x v="1"/>
    <x v="1"/>
    <x v="8"/>
    <x v="8"/>
    <m/>
    <n v="276000"/>
    <n v="49.294000000000004"/>
    <x v="17"/>
    <s v="2026-07-31"/>
  </r>
  <r>
    <s v="54034a3f-c3e9-4078-afb3-ef9b815e2dfe"/>
    <s v="Byrd Farms Technology Park 15"/>
    <s v=""/>
    <x v="1"/>
    <x v="1"/>
    <x v="8"/>
    <x v="8"/>
    <m/>
    <n v="276000"/>
    <n v="49.294000000000004"/>
    <x v="17"/>
    <s v="2026-07-31"/>
  </r>
  <r>
    <s v="9d082ab0-6678-43a5-9aa5-25523df6d456"/>
    <s v="Byrd Farms Technology Park 11"/>
    <s v=""/>
    <x v="1"/>
    <x v="1"/>
    <x v="8"/>
    <x v="8"/>
    <m/>
    <n v="276000"/>
    <n v="49.294000000000004"/>
    <x v="17"/>
    <s v="2026-07-31"/>
  </r>
  <r>
    <s v="38877dc8-64c9-4774-a7f5-5f37834c712d"/>
    <s v="Byrd Farms Technology Park 10"/>
    <s v=""/>
    <x v="1"/>
    <x v="1"/>
    <x v="8"/>
    <x v="8"/>
    <m/>
    <n v="276000"/>
    <n v="49.294000000000004"/>
    <x v="17"/>
    <s v="2026-07-31"/>
  </r>
  <r>
    <s v="e3b6012e-f3a6-4be9-bb5f-7b7d5419cfa3"/>
    <s v="Byrd Farms Technology Park 8"/>
    <s v=""/>
    <x v="1"/>
    <x v="1"/>
    <x v="8"/>
    <x v="8"/>
    <m/>
    <n v="276000"/>
    <n v="49.294000000000004"/>
    <x v="17"/>
    <s v="2026-07-31"/>
  </r>
  <r>
    <s v="f0e1ad9f-821c-4007-a52f-9eca7ee716e3"/>
    <s v="Byrd Farms Technology Park 18"/>
    <s v=""/>
    <x v="1"/>
    <x v="1"/>
    <x v="8"/>
    <x v="8"/>
    <m/>
    <n v="276000"/>
    <n v="49.294000000000004"/>
    <x v="17"/>
    <s v="2026-07-31"/>
  </r>
  <r>
    <s v="5d891aa9-8652-4b42-8953-18167f283a59"/>
    <s v="Byrd Farms Technology Park 6"/>
    <s v=""/>
    <x v="1"/>
    <x v="1"/>
    <x v="8"/>
    <x v="8"/>
    <m/>
    <n v="276000"/>
    <n v="49.294000000000004"/>
    <x v="17"/>
    <s v="2026-07-31"/>
  </r>
  <r>
    <s v="4ce79898-5753-4794-a4f1-2e6241eaf9c2"/>
    <s v="Byrd Farms Technology Park 5"/>
    <s v=""/>
    <x v="1"/>
    <x v="1"/>
    <x v="8"/>
    <x v="8"/>
    <m/>
    <n v="276000"/>
    <n v="49.294000000000004"/>
    <x v="17"/>
    <s v="2026-07-31"/>
  </r>
  <r>
    <s v="c8498712-fec0-4127-a809-cce889981685"/>
    <s v="Data Center 5"/>
    <s v=""/>
    <x v="1"/>
    <x v="1"/>
    <x v="9"/>
    <x v="9"/>
    <n v="550000"/>
    <n v="550000"/>
    <n v="73.954999999999984"/>
    <x v="15"/>
    <s v="2026-07-31"/>
  </r>
  <r>
    <s v="a201926b-3de9-491e-abe0-3e15d5cb84ae"/>
    <s v="Data Center 7"/>
    <s v=""/>
    <x v="1"/>
    <x v="1"/>
    <x v="9"/>
    <x v="9"/>
    <n v="550000"/>
    <n v="550000"/>
    <n v="73.954999999999984"/>
    <x v="15"/>
    <s v="2026-07-31"/>
  </r>
  <r>
    <s v="5acd71ab-84c4-406f-9447-81fed79ac225"/>
    <s v="Data Center 4"/>
    <s v=""/>
    <x v="1"/>
    <x v="1"/>
    <x v="9"/>
    <x v="9"/>
    <n v="550000"/>
    <n v="550000"/>
    <n v="73.954999999999984"/>
    <x v="15"/>
    <s v="2026-07-31"/>
  </r>
  <r>
    <s v="885afc13-895b-4fbc-b17d-3e3412d468e3"/>
    <s v="Data Center 3"/>
    <s v=""/>
    <x v="1"/>
    <x v="1"/>
    <x v="9"/>
    <x v="9"/>
    <n v="550000"/>
    <n v="550000"/>
    <n v="73.954999999999984"/>
    <x v="15"/>
    <s v="2026-07-31"/>
  </r>
  <r>
    <s v="459ddf2a-b296-47ab-adce-aaaec38c57e3"/>
    <s v="Data Center 8"/>
    <s v=""/>
    <x v="1"/>
    <x v="1"/>
    <x v="9"/>
    <x v="9"/>
    <n v="550000"/>
    <n v="550000"/>
    <n v="73.954999999999984"/>
    <x v="15"/>
    <s v="2026-07-31"/>
  </r>
  <r>
    <s v="727a7f02-e72b-4c3a-8a76-6d6d1185c44c"/>
    <s v="Data Center 1"/>
    <s v=""/>
    <x v="1"/>
    <x v="1"/>
    <x v="9"/>
    <x v="9"/>
    <n v="550000"/>
    <n v="550000"/>
    <n v="73.954999999999984"/>
    <x v="15"/>
    <s v="2026-07-31"/>
  </r>
  <r>
    <s v="a8f7c087-98ff-4033-bdbf-7ac2966e6aa8"/>
    <s v="Data Center 2"/>
    <s v=""/>
    <x v="1"/>
    <x v="1"/>
    <x v="9"/>
    <x v="9"/>
    <n v="550000"/>
    <n v="550000"/>
    <n v="73.954999999999984"/>
    <x v="15"/>
    <s v="2026-07-31"/>
  </r>
  <r>
    <s v="273522cd-2c44-4f7d-b9b6-f2f3e624aec5"/>
    <s v="Data Center 6"/>
    <s v=""/>
    <x v="1"/>
    <x v="1"/>
    <x v="9"/>
    <x v="9"/>
    <n v="550000"/>
    <n v="550000"/>
    <n v="73.954999999999984"/>
    <x v="15"/>
    <s v="2026-07-31"/>
  </r>
  <r>
    <s v="b4d90c30-a070-11f0-832c-51921f306039"/>
    <s v="Savannah River AI Data Center"/>
    <s v=""/>
    <x v="1"/>
    <x v="1"/>
    <x v="43"/>
    <x v="43"/>
    <m/>
    <m/>
    <m/>
    <x v="19"/>
    <s v="2026-07-31"/>
  </r>
  <r>
    <s v="2498a340-70c4-11f1-b6fb-af639764845a"/>
    <s v="Smart Energy Data Center"/>
    <s v=""/>
    <x v="1"/>
    <x v="1"/>
    <x v="7"/>
    <x v="7"/>
    <m/>
    <m/>
    <m/>
    <x v="3"/>
    <s v="2026-07-31"/>
  </r>
  <r>
    <s v="6886fbda-96b0-49da-9a9a-475b0cded9b6"/>
    <s v="Maiden Data Center Building 5"/>
    <s v=""/>
    <x v="0"/>
    <x v="1"/>
    <x v="10"/>
    <x v="10"/>
    <n v="237600"/>
    <n v="237600"/>
    <n v="46.305"/>
    <x v="7"/>
    <s v="2026-07-31"/>
  </r>
  <r>
    <s v="e6218971-f003-4f77-97e6-4fe87922a3b1"/>
    <s v="Lordstown Data Center 2"/>
    <s v=""/>
    <x v="1"/>
    <x v="1"/>
    <x v="7"/>
    <x v="7"/>
    <m/>
    <m/>
    <n v="100"/>
    <x v="16"/>
    <s v="2026-07-31"/>
  </r>
  <r>
    <s v="34fd0739-a478-4c0a-bd18-5727530bbb57"/>
    <s v="Lordstown Data Center 5"/>
    <s v=""/>
    <x v="1"/>
    <x v="1"/>
    <x v="7"/>
    <x v="7"/>
    <m/>
    <m/>
    <n v="100"/>
    <x v="16"/>
    <s v="2026-07-31"/>
  </r>
  <r>
    <s v="2416ea7d-7d36-403a-a81e-473fa1764afe"/>
    <s v="Lordstown Data Center 3"/>
    <s v=""/>
    <x v="1"/>
    <x v="1"/>
    <x v="7"/>
    <x v="7"/>
    <m/>
    <m/>
    <n v="100"/>
    <x v="16"/>
    <s v="2026-07-31"/>
  </r>
  <r>
    <s v="2f8da334-abf9-4e56-9c7a-c8559c5b2ca0"/>
    <s v="Lordstown Data Center 4"/>
    <s v=""/>
    <x v="1"/>
    <x v="1"/>
    <x v="7"/>
    <x v="7"/>
    <m/>
    <m/>
    <n v="100"/>
    <x v="16"/>
    <s v="2026-07-31"/>
  </r>
  <r>
    <s v="fb0df643-1772-424c-bb31-36af7efe880f"/>
    <s v="Lordstown Data Center 6"/>
    <s v=""/>
    <x v="1"/>
    <x v="1"/>
    <x v="7"/>
    <x v="7"/>
    <m/>
    <m/>
    <n v="100"/>
    <x v="16"/>
    <s v="2026-07-31"/>
  </r>
  <r>
    <s v="fb8e9bdc-a2ef-4e3d-b80b-42aa19c9828b"/>
    <s v="Lordstown Data Center 1"/>
    <s v=""/>
    <x v="1"/>
    <x v="1"/>
    <x v="7"/>
    <x v="7"/>
    <m/>
    <m/>
    <n v="100"/>
    <x v="16"/>
    <s v="2026-07-31"/>
  </r>
  <r>
    <s v="a240dd4e-1e45-4b6c-944d-6d3128495ed0"/>
    <s v="Kershaw County Data Center 1"/>
    <s v=""/>
    <x v="1"/>
    <x v="1"/>
    <x v="43"/>
    <x v="43"/>
    <m/>
    <m/>
    <m/>
    <x v="16"/>
    <s v="2026-07-31"/>
  </r>
  <r>
    <s v="85c5e731-dc88-4c24-bfd5-753a60697407"/>
    <s v="Powder Mill Works Data Center 5"/>
    <s v=""/>
    <x v="1"/>
    <x v="1"/>
    <x v="13"/>
    <x v="13"/>
    <m/>
    <m/>
    <m/>
    <x v="4"/>
    <s v="2026-07-31"/>
  </r>
  <r>
    <s v="af75a9bf-a8bc-422d-b28c-b2ea52f1b901"/>
    <s v="Powder Mill Works Data Center 12"/>
    <s v=""/>
    <x v="1"/>
    <x v="1"/>
    <x v="13"/>
    <x v="13"/>
    <m/>
    <m/>
    <m/>
    <x v="4"/>
    <s v="2026-07-31"/>
  </r>
  <r>
    <s v="697f8762-cc9c-490a-b39f-4997bd816ce6"/>
    <s v="Powder Mill Works Data Center 10"/>
    <s v=""/>
    <x v="1"/>
    <x v="1"/>
    <x v="13"/>
    <x v="13"/>
    <m/>
    <m/>
    <m/>
    <x v="4"/>
    <s v="2026-07-31"/>
  </r>
  <r>
    <s v="14542e45-91e3-4e57-8a2b-50f7501c2a54"/>
    <s v="Powder Mill Works Data Center 2"/>
    <s v=""/>
    <x v="1"/>
    <x v="1"/>
    <x v="13"/>
    <x v="13"/>
    <m/>
    <m/>
    <m/>
    <x v="4"/>
    <s v="2026-07-31"/>
  </r>
  <r>
    <s v="24b5564b-25e6-4206-9249-2f8d4cf4bba5"/>
    <s v="Powder Mill Works Data Center 13"/>
    <s v=""/>
    <x v="1"/>
    <x v="1"/>
    <x v="13"/>
    <x v="13"/>
    <m/>
    <m/>
    <m/>
    <x v="4"/>
    <s v="2026-07-31"/>
  </r>
  <r>
    <s v="8e884b05-74d6-474c-a588-821e464b6510"/>
    <s v="Powder Mill Works Data Center 15"/>
    <s v=""/>
    <x v="1"/>
    <x v="1"/>
    <x v="13"/>
    <x v="13"/>
    <m/>
    <m/>
    <m/>
    <x v="4"/>
    <s v="2026-07-31"/>
  </r>
  <r>
    <s v="1aeced6b-34ba-401b-86c8-6d60f016c190"/>
    <s v="Powder Mill Works Data Center 1"/>
    <s v=""/>
    <x v="1"/>
    <x v="1"/>
    <x v="13"/>
    <x v="13"/>
    <m/>
    <m/>
    <m/>
    <x v="4"/>
    <s v="2026-07-31"/>
  </r>
  <r>
    <s v="44d05471-147a-4e7d-8528-c042a32452c0"/>
    <s v="Powder Mill Works Data Center 14"/>
    <s v=""/>
    <x v="1"/>
    <x v="1"/>
    <x v="13"/>
    <x v="13"/>
    <m/>
    <m/>
    <m/>
    <x v="4"/>
    <s v="2026-07-31"/>
  </r>
  <r>
    <s v="221fbcd7-2b22-4e0a-9bfa-f5f048abf038"/>
    <s v="Powder Mill Works Data Center 8"/>
    <s v=""/>
    <x v="1"/>
    <x v="1"/>
    <x v="13"/>
    <x v="13"/>
    <m/>
    <m/>
    <m/>
    <x v="4"/>
    <s v="2026-07-31"/>
  </r>
  <r>
    <s v="f8232e01-a643-464d-8a82-048e2f837bc6"/>
    <s v="Powder Mill Works Data Center 11"/>
    <s v=""/>
    <x v="1"/>
    <x v="1"/>
    <x v="13"/>
    <x v="13"/>
    <m/>
    <m/>
    <m/>
    <x v="4"/>
    <s v="2026-07-31"/>
  </r>
  <r>
    <s v="fd6610a3-f984-41c4-ac53-91f8ad11ee08"/>
    <s v="Powder Mill Works Data Center 3"/>
    <s v=""/>
    <x v="1"/>
    <x v="1"/>
    <x v="13"/>
    <x v="13"/>
    <m/>
    <m/>
    <m/>
    <x v="4"/>
    <s v="2026-07-31"/>
  </r>
  <r>
    <s v="3e9cfc33-42cb-4b9a-bf4d-4d25974cd175"/>
    <s v="Powder Mill Works Data Center 7"/>
    <s v=""/>
    <x v="1"/>
    <x v="1"/>
    <x v="13"/>
    <x v="13"/>
    <m/>
    <m/>
    <m/>
    <x v="4"/>
    <s v="2026-07-31"/>
  </r>
  <r>
    <s v="76842b03-61a8-4aa2-b3cf-17e894d34b08"/>
    <s v="Powder Mill Works Data Center 4"/>
    <s v=""/>
    <x v="1"/>
    <x v="1"/>
    <x v="13"/>
    <x v="13"/>
    <m/>
    <m/>
    <m/>
    <x v="4"/>
    <s v="2026-07-31"/>
  </r>
  <r>
    <s v="d72f3a81-0ecd-44c6-ab27-5426d1b80f03"/>
    <s v="Powder Mill Works Data Center 9"/>
    <s v=""/>
    <x v="1"/>
    <x v="1"/>
    <x v="13"/>
    <x v="13"/>
    <m/>
    <m/>
    <m/>
    <x v="4"/>
    <s v="2026-07-31"/>
  </r>
  <r>
    <s v="0a952262-c6b0-48bd-90d0-1c915cd94c19"/>
    <s v="Powder Mill Works Data Center 16"/>
    <s v=""/>
    <x v="1"/>
    <x v="1"/>
    <x v="13"/>
    <x v="13"/>
    <m/>
    <m/>
    <m/>
    <x v="4"/>
    <s v="2026-07-31"/>
  </r>
  <r>
    <s v="a1e50f9e-b5ce-49c3-a535-cdf0a2884f73"/>
    <s v="Powder Mill Works Data Center 6"/>
    <s v=""/>
    <x v="1"/>
    <x v="1"/>
    <x v="13"/>
    <x v="13"/>
    <m/>
    <m/>
    <m/>
    <x v="4"/>
    <s v="2026-07-31"/>
  </r>
  <r>
    <s v="b6fd3120-1984-11f1-a5a2-c3f319e7a84d"/>
    <s v="Edge Fish Bowl Data Center"/>
    <s v=""/>
    <x v="1"/>
    <x v="1"/>
    <x v="9"/>
    <x v="9"/>
    <n v="20000"/>
    <n v="20000"/>
    <n v="16.391699999999997"/>
    <x v="9"/>
    <s v="2026-07-31"/>
  </r>
  <r>
    <s v="166c71a8-2d28-414f-a26a-ee1fa8677cee"/>
    <s v="Drox Group DC 4"/>
    <s v=""/>
    <x v="1"/>
    <x v="1"/>
    <x v="10"/>
    <x v="10"/>
    <n v="162500"/>
    <n v="325000"/>
    <n v="64.221000000000004"/>
    <x v="9"/>
    <s v="2026-07-31"/>
  </r>
  <r>
    <s v="e798a951-2067-4379-a2e2-279e4cb2067f"/>
    <s v="Drox Group DC 2"/>
    <s v=""/>
    <x v="1"/>
    <x v="1"/>
    <x v="10"/>
    <x v="10"/>
    <n v="162500"/>
    <n v="325000"/>
    <n v="64.221000000000004"/>
    <x v="9"/>
    <s v="2026-07-31"/>
  </r>
  <r>
    <s v="c428f6b0-9518-4c7e-91be-bd8ba727deaf"/>
    <s v="Drox Group DC 1"/>
    <s v=""/>
    <x v="1"/>
    <x v="1"/>
    <x v="10"/>
    <x v="10"/>
    <n v="162500"/>
    <n v="325000"/>
    <n v="64.221000000000004"/>
    <x v="9"/>
    <s v="2026-07-31"/>
  </r>
  <r>
    <s v="1d27f03e-b303-45ab-a8f9-09cabdea20ac"/>
    <s v="Drox Group DC 3"/>
    <s v=""/>
    <x v="1"/>
    <x v="1"/>
    <x v="10"/>
    <x v="10"/>
    <n v="162500"/>
    <n v="325000"/>
    <n v="64.221000000000004"/>
    <x v="9"/>
    <s v="2026-07-31"/>
  </r>
  <r>
    <s v="f558ff60-aea6-11f0-a7c8-1501e02021a6"/>
    <s v="Zediker Station Data Center"/>
    <s v=""/>
    <x v="1"/>
    <x v="1"/>
    <x v="13"/>
    <x v="13"/>
    <m/>
    <m/>
    <m/>
    <x v="19"/>
    <s v="2026-07-31"/>
  </r>
  <r>
    <s v="79332269-f1e3-41aa-859c-f0906dbba1d8"/>
    <s v="Project Delta 1"/>
    <s v=""/>
    <x v="1"/>
    <x v="1"/>
    <x v="10"/>
    <x v="10"/>
    <m/>
    <m/>
    <m/>
    <x v="17"/>
    <s v="2026-07-31"/>
  </r>
  <r>
    <s v="69d82d80-a9e7-11f0-9be9-0d27cc6e315a"/>
    <s v="Stowe Township Data Center"/>
    <s v=""/>
    <x v="1"/>
    <x v="1"/>
    <x v="13"/>
    <x v="13"/>
    <m/>
    <m/>
    <m/>
    <x v="19"/>
    <s v="2026-07-31"/>
  </r>
  <r>
    <s v="988e5e1b-9c46-44a9-bbeb-126eaae68aa2"/>
    <s v="Greene Data Center 3"/>
    <s v=""/>
    <x v="1"/>
    <x v="1"/>
    <x v="13"/>
    <x v="13"/>
    <m/>
    <m/>
    <n v="45.5"/>
    <x v="1"/>
    <s v="2026-07-31"/>
  </r>
  <r>
    <s v="69692c01-764d-45a0-a0cd-a2a528260cb4"/>
    <s v="Greene Data Center 9"/>
    <s v=""/>
    <x v="1"/>
    <x v="1"/>
    <x v="13"/>
    <x v="13"/>
    <m/>
    <m/>
    <n v="45.5"/>
    <x v="1"/>
    <s v="2026-07-31"/>
  </r>
  <r>
    <s v="3ce772ba-c67d-43af-86ee-41e02458bc7a"/>
    <s v="Greene Data Center 14"/>
    <s v=""/>
    <x v="1"/>
    <x v="1"/>
    <x v="13"/>
    <x v="13"/>
    <m/>
    <m/>
    <n v="45.5"/>
    <x v="3"/>
    <s v="2026-07-31"/>
  </r>
  <r>
    <s v="2bed3b1f-9ada-403b-a883-4b9631c77b6b"/>
    <s v="Greene Data Center 2"/>
    <s v=""/>
    <x v="1"/>
    <x v="1"/>
    <x v="13"/>
    <x v="13"/>
    <m/>
    <m/>
    <n v="45.5"/>
    <x v="1"/>
    <s v="2026-07-31"/>
  </r>
  <r>
    <s v="fa61ac06-994f-49d1-8125-806577a78e1d"/>
    <s v="Greene Data Center 15"/>
    <s v=""/>
    <x v="1"/>
    <x v="1"/>
    <x v="13"/>
    <x v="13"/>
    <m/>
    <m/>
    <n v="45.5"/>
    <x v="3"/>
    <s v="2026-07-31"/>
  </r>
  <r>
    <s v="14e1025d-5aed-498d-86ff-1d4cf2a72204"/>
    <s v="Greene Data Center 17"/>
    <s v=""/>
    <x v="1"/>
    <x v="1"/>
    <x v="13"/>
    <x v="13"/>
    <m/>
    <m/>
    <n v="45.5"/>
    <x v="3"/>
    <s v="2026-07-31"/>
  </r>
  <r>
    <s v="be0ba856-7b60-453b-a043-9411e4723c34"/>
    <s v="Greene Data Center 12"/>
    <s v=""/>
    <x v="1"/>
    <x v="1"/>
    <x v="13"/>
    <x v="13"/>
    <m/>
    <m/>
    <n v="45.5"/>
    <x v="3"/>
    <s v="2026-07-31"/>
  </r>
  <r>
    <s v="e2da4a3f-ca5a-457e-9256-cc958c2a0ba1"/>
    <s v="Greene Data Center 18"/>
    <s v=""/>
    <x v="1"/>
    <x v="1"/>
    <x v="13"/>
    <x v="13"/>
    <m/>
    <m/>
    <n v="45.5"/>
    <x v="3"/>
    <s v="2026-07-31"/>
  </r>
  <r>
    <s v="987abd9e-34bd-4cb5-91eb-8e4c8e726b85"/>
    <s v="Greene Data Center 10"/>
    <s v=""/>
    <x v="1"/>
    <x v="1"/>
    <x v="13"/>
    <x v="13"/>
    <m/>
    <m/>
    <n v="45.5"/>
    <x v="1"/>
    <s v="2026-07-31"/>
  </r>
  <r>
    <s v="5d3445a7-85aa-4494-a1f8-c9e64b505813"/>
    <s v="Greene Data Center 16"/>
    <s v=""/>
    <x v="1"/>
    <x v="1"/>
    <x v="13"/>
    <x v="13"/>
    <m/>
    <m/>
    <n v="45.5"/>
    <x v="3"/>
    <s v="2026-07-31"/>
  </r>
  <r>
    <s v="57c29bd3-3466-4373-ac7d-f50d97ed02c2"/>
    <s v="Greene Data Center 7"/>
    <s v=""/>
    <x v="1"/>
    <x v="1"/>
    <x v="13"/>
    <x v="13"/>
    <m/>
    <m/>
    <n v="45.5"/>
    <x v="1"/>
    <s v="2026-07-31"/>
  </r>
  <r>
    <s v="de5c57e3-66b4-4694-9ee3-a01979ca9f6e"/>
    <s v="Greene Data Center 1"/>
    <s v=""/>
    <x v="1"/>
    <x v="1"/>
    <x v="13"/>
    <x v="13"/>
    <m/>
    <m/>
    <n v="45.5"/>
    <x v="1"/>
    <s v="2026-07-31"/>
  </r>
  <r>
    <s v="4b1ea74e-8039-48ee-a847-5504e773db0a"/>
    <s v="Greene Data Center 13"/>
    <s v=""/>
    <x v="1"/>
    <x v="1"/>
    <x v="13"/>
    <x v="13"/>
    <m/>
    <m/>
    <n v="45.5"/>
    <x v="3"/>
    <s v="2026-07-31"/>
  </r>
  <r>
    <s v="16456e8e-ad45-4fbb-9b3c-9bc3952be16a"/>
    <s v="Greene Data Center 5"/>
    <s v=""/>
    <x v="1"/>
    <x v="1"/>
    <x v="13"/>
    <x v="13"/>
    <m/>
    <m/>
    <n v="45.5"/>
    <x v="1"/>
    <s v="2026-07-31"/>
  </r>
  <r>
    <s v="8538751a-d36e-4a5a-82e3-89c20bc693da"/>
    <s v="Greene Data Center 11"/>
    <s v=""/>
    <x v="1"/>
    <x v="1"/>
    <x v="13"/>
    <x v="13"/>
    <m/>
    <m/>
    <n v="45.5"/>
    <x v="3"/>
    <s v="2026-07-31"/>
  </r>
  <r>
    <s v="1996e679-8397-4dc6-b97b-764fb339be9f"/>
    <s v="Greene Data Center 8"/>
    <s v=""/>
    <x v="1"/>
    <x v="1"/>
    <x v="13"/>
    <x v="13"/>
    <m/>
    <m/>
    <n v="45.5"/>
    <x v="1"/>
    <s v="2026-07-31"/>
  </r>
  <r>
    <s v="01057254-0b4a-46f1-81e8-13853f40bdef"/>
    <s v="Greene Data Center 4"/>
    <s v=""/>
    <x v="1"/>
    <x v="1"/>
    <x v="13"/>
    <x v="13"/>
    <m/>
    <m/>
    <n v="45.5"/>
    <x v="1"/>
    <s v="2026-07-31"/>
  </r>
  <r>
    <s v="e0fb8b4b-560f-4628-99cd-8c0530975ac0"/>
    <s v="Greene Data Center 19"/>
    <s v=""/>
    <x v="1"/>
    <x v="1"/>
    <x v="13"/>
    <x v="13"/>
    <m/>
    <m/>
    <n v="45.5"/>
    <x v="3"/>
    <s v="2026-07-31"/>
  </r>
  <r>
    <s v="5ec809da-df1c-480d-b1e3-35d4b6709b73"/>
    <s v="Greene Data Center 6"/>
    <s v=""/>
    <x v="1"/>
    <x v="1"/>
    <x v="13"/>
    <x v="13"/>
    <m/>
    <m/>
    <n v="45.5"/>
    <x v="1"/>
    <s v="2026-07-31"/>
  </r>
  <r>
    <s v="4b37cf33-8c04-43a3-9785-0467102eb0ad"/>
    <s v="Greene Data Center 20"/>
    <s v=""/>
    <x v="1"/>
    <x v="1"/>
    <x v="13"/>
    <x v="13"/>
    <m/>
    <m/>
    <n v="45.5"/>
    <x v="3"/>
    <s v="2026-07-31"/>
  </r>
  <r>
    <s v="3e370bc0-7c78-11f0-8ce6-ed4d1304071c"/>
    <s v="Cheswick Data Center "/>
    <s v="Cheswick Data Center _x000a_Company Not Disclosed"/>
    <x v="1"/>
    <x v="1"/>
    <x v="13"/>
    <x v="13"/>
    <n v="565000"/>
    <n v="565000"/>
    <n v="180"/>
    <x v="1"/>
    <s v="2026-07-31"/>
  </r>
  <r>
    <s v="c4247fcf-1ab0-4c2e-99a7-e96c50e57a8c"/>
    <s v="Beagle Club DC 1"/>
    <s v=""/>
    <x v="1"/>
    <x v="1"/>
    <x v="13"/>
    <x v="13"/>
    <m/>
    <m/>
    <m/>
    <x v="3"/>
    <s v="2026-07-31"/>
  </r>
  <r>
    <s v="676de755-e9fd-4ec1-a054-57cb1732a11a"/>
    <s v="The Homer City Energy Campus -Building 18"/>
    <s v=""/>
    <x v="1"/>
    <x v="1"/>
    <x v="13"/>
    <x v="13"/>
    <m/>
    <m/>
    <n v="173"/>
    <x v="18"/>
    <s v="2026-07-31"/>
  </r>
  <r>
    <s v="90509a7c-47da-4cf7-8fe9-ed55b2bc1110"/>
    <s v="The Homer City Energy Campus -Building 17"/>
    <s v=""/>
    <x v="1"/>
    <x v="1"/>
    <x v="13"/>
    <x v="13"/>
    <m/>
    <m/>
    <n v="173"/>
    <x v="18"/>
    <s v="2026-07-31"/>
  </r>
  <r>
    <s v="b5696a03-b29f-4061-99e7-5e06b678a9b5"/>
    <s v="The Homer City Energy Campus -Building 21"/>
    <s v=""/>
    <x v="1"/>
    <x v="1"/>
    <x v="13"/>
    <x v="13"/>
    <m/>
    <m/>
    <n v="173"/>
    <x v="18"/>
    <s v="2026-07-31"/>
  </r>
  <r>
    <s v="63f5d569-2c5d-4922-8c66-222bcc3116cd"/>
    <s v="The Homer City Energy Campus -Building 11"/>
    <s v=""/>
    <x v="1"/>
    <x v="1"/>
    <x v="13"/>
    <x v="13"/>
    <m/>
    <m/>
    <n v="173"/>
    <x v="18"/>
    <s v="2026-07-31"/>
  </r>
  <r>
    <s v="754657cd-e88a-428e-a94e-079d39762e43"/>
    <s v="The Homer City Energy Campus -Building 20"/>
    <s v=""/>
    <x v="1"/>
    <x v="1"/>
    <x v="13"/>
    <x v="13"/>
    <m/>
    <m/>
    <n v="173"/>
    <x v="18"/>
    <s v="2026-07-31"/>
  </r>
  <r>
    <s v="d90ee0de-5032-4a33-9c06-74bfce1ea8ee"/>
    <s v="The Homer City Energy Campus -Building 16"/>
    <s v=""/>
    <x v="1"/>
    <x v="1"/>
    <x v="13"/>
    <x v="13"/>
    <m/>
    <m/>
    <n v="173"/>
    <x v="18"/>
    <s v="2026-07-31"/>
  </r>
  <r>
    <s v="139c4c4e-f3cb-415a-8f8a-551edfa7afe9"/>
    <s v="The Homer City Energy Campus -Building 9"/>
    <s v=""/>
    <x v="1"/>
    <x v="1"/>
    <x v="13"/>
    <x v="13"/>
    <m/>
    <m/>
    <n v="173"/>
    <x v="18"/>
    <s v="2026-07-31"/>
  </r>
  <r>
    <s v="7b815244-f033-424a-bfc5-e9d2cb3b7cbe"/>
    <s v="The Homer City Energy Campus -Building 14"/>
    <s v=""/>
    <x v="1"/>
    <x v="1"/>
    <x v="13"/>
    <x v="13"/>
    <m/>
    <m/>
    <n v="173"/>
    <x v="18"/>
    <s v="2026-07-31"/>
  </r>
  <r>
    <s v="0edf9e0f-9b67-48db-8a6c-a87bd56820b3"/>
    <s v="The Homer City Energy Campus -Building 19 "/>
    <s v=""/>
    <x v="1"/>
    <x v="1"/>
    <x v="13"/>
    <x v="13"/>
    <m/>
    <m/>
    <n v="173"/>
    <x v="18"/>
    <s v="2026-07-31"/>
  </r>
  <r>
    <s v="6f9b4d96-3544-4c32-b7be-8394245d9b76"/>
    <s v="The Homer City Energy Campus -Building 15"/>
    <s v=""/>
    <x v="1"/>
    <x v="1"/>
    <x v="13"/>
    <x v="13"/>
    <m/>
    <m/>
    <n v="173"/>
    <x v="18"/>
    <s v="2026-07-31"/>
  </r>
  <r>
    <s v="450d5c92-1618-4185-a28e-7d7b2d7314d0"/>
    <s v="The Homer City Energy Campus -Building 22"/>
    <s v=""/>
    <x v="1"/>
    <x v="1"/>
    <x v="13"/>
    <x v="13"/>
    <m/>
    <m/>
    <n v="173"/>
    <x v="18"/>
    <s v="2026-07-31"/>
  </r>
  <r>
    <s v="0e974e4d-fd19-4e25-b64d-91c25ed3495f"/>
    <s v="The Homer City Energy Campus -Building 25"/>
    <s v=""/>
    <x v="1"/>
    <x v="1"/>
    <x v="13"/>
    <x v="13"/>
    <m/>
    <m/>
    <n v="173"/>
    <x v="18"/>
    <s v="2026-07-31"/>
  </r>
  <r>
    <s v="f8a960a7-8123-4efe-acd7-a13f63da1493"/>
    <s v="The Homer City Energy Campus -Building 23 "/>
    <s v=""/>
    <x v="1"/>
    <x v="1"/>
    <x v="13"/>
    <x v="13"/>
    <m/>
    <m/>
    <n v="173"/>
    <x v="18"/>
    <s v="2026-07-31"/>
  </r>
  <r>
    <s v="27fcaab5-2c11-46ab-b404-08ff0d107de2"/>
    <s v="The Homer City Energy Campus -Building 24"/>
    <s v=""/>
    <x v="1"/>
    <x v="1"/>
    <x v="13"/>
    <x v="13"/>
    <m/>
    <m/>
    <n v="173"/>
    <x v="18"/>
    <s v="2026-07-31"/>
  </r>
  <r>
    <s v="cd4e43d6-5dcd-4983-85fb-d750d84ddf47"/>
    <s v="The Homer City Energy Campus -Building 12"/>
    <s v=""/>
    <x v="1"/>
    <x v="1"/>
    <x v="13"/>
    <x v="13"/>
    <m/>
    <m/>
    <n v="173"/>
    <x v="18"/>
    <s v="2026-07-31"/>
  </r>
  <r>
    <s v="d0940663-271e-4efe-b4c3-2b3ef79c659f"/>
    <s v="The Homer City Energy Campus -Building 13 "/>
    <s v=""/>
    <x v="1"/>
    <x v="1"/>
    <x v="13"/>
    <x v="13"/>
    <m/>
    <m/>
    <n v="173"/>
    <x v="18"/>
    <s v="2026-07-31"/>
  </r>
  <r>
    <s v="d4932ad5-f218-491c-9363-99528d3dc63c"/>
    <s v="The Homer City Energy Campus -Building 10"/>
    <s v=""/>
    <x v="1"/>
    <x v="1"/>
    <x v="13"/>
    <x v="13"/>
    <m/>
    <m/>
    <n v="173"/>
    <x v="18"/>
    <s v="2026-07-31"/>
  </r>
  <r>
    <s v="888c6ef0-f114-49c6-86b3-b583bd69c3cd"/>
    <s v="Triangle Innovation Point West DC 5"/>
    <s v=""/>
    <x v="1"/>
    <x v="1"/>
    <x v="10"/>
    <x v="10"/>
    <m/>
    <n v="223400"/>
    <n v="150"/>
    <x v="5"/>
    <s v="2026-07-31"/>
  </r>
  <r>
    <s v="cb1dbbc4-267d-4d01-9f82-b547971e2af5"/>
    <s v="Triangle Innovation Point West DC 4"/>
    <s v="Triangle Innovation Point West DC 4_x000a_Triangle Innovation Point West_x000a_Company Not Disclosed"/>
    <x v="1"/>
    <x v="1"/>
    <x v="10"/>
    <x v="10"/>
    <m/>
    <n v="223400"/>
    <n v="150"/>
    <x v="5"/>
    <s v="2026-07-31"/>
  </r>
  <r>
    <s v="d3187c1b-f566-4ce5-9f42-82c1f8db4cde"/>
    <s v="Triangle Innovation Point West DC 2"/>
    <s v=""/>
    <x v="1"/>
    <x v="1"/>
    <x v="10"/>
    <x v="10"/>
    <m/>
    <n v="223400"/>
    <n v="150"/>
    <x v="5"/>
    <s v="2026-07-31"/>
  </r>
  <r>
    <s v="f97a3a3f-83c3-4b2b-a841-938c87ff3fe0"/>
    <s v="Triangle Innovation Point West DC 3"/>
    <s v=""/>
    <x v="1"/>
    <x v="1"/>
    <x v="10"/>
    <x v="10"/>
    <m/>
    <n v="223400"/>
    <n v="150"/>
    <x v="5"/>
    <s v="2026-07-31"/>
  </r>
  <r>
    <s v="150bda9e-855c-41f6-8894-ee333e5980c4"/>
    <s v="Triangle Innovation Point West DC 1"/>
    <s v=""/>
    <x v="1"/>
    <x v="1"/>
    <x v="10"/>
    <x v="10"/>
    <m/>
    <n v="223400"/>
    <n v="150"/>
    <x v="5"/>
    <s v="2026-07-31"/>
  </r>
  <r>
    <s v="2e5aab6f-1801-4b31-8153-fcb9405ace63"/>
    <s v="Globe Digital Holdings Data Center 3"/>
    <s v=""/>
    <x v="1"/>
    <x v="1"/>
    <x v="11"/>
    <x v="11"/>
    <m/>
    <m/>
    <n v="100"/>
    <x v="9"/>
    <s v="2026-07-31"/>
  </r>
  <r>
    <s v="a3fc02f8-75ea-47c1-9ccd-08f681450302"/>
    <s v="Globe Digital Holdings Data Center 1"/>
    <s v=""/>
    <x v="1"/>
    <x v="1"/>
    <x v="11"/>
    <x v="11"/>
    <m/>
    <m/>
    <n v="200"/>
    <x v="9"/>
    <s v="2026-07-31"/>
  </r>
  <r>
    <s v="426fe538-3838-41a4-b200-457def9e3cfb"/>
    <s v="Globe Digital Holdings Data Center 2"/>
    <s v="Globe Digital Holdings Data Center 2_x000a_Globe Digital Holdings Campus_x000a_Company Not Disclosed"/>
    <x v="1"/>
    <x v="1"/>
    <x v="11"/>
    <x v="11"/>
    <m/>
    <m/>
    <n v="200"/>
    <x v="9"/>
    <s v="2026-07-31"/>
  </r>
  <r>
    <s v="646525a0-5942-11f1-b626-f9fe2b8ca92f"/>
    <s v="Duke University Data Center"/>
    <s v=""/>
    <x v="1"/>
    <x v="1"/>
    <x v="10"/>
    <x v="10"/>
    <m/>
    <n v="13173"/>
    <n v="12.564549999999999"/>
    <x v="5"/>
    <s v="2026-07-31"/>
  </r>
  <r>
    <s v="e6af3740-341b-11f1-89b8-d314f31c442e"/>
    <s v="Tonawanda Coke Data Center "/>
    <s v="Tonawanda Coke Data Center _x000a_Company Not Disclosed"/>
    <x v="1"/>
    <x v="1"/>
    <x v="11"/>
    <x v="11"/>
    <m/>
    <n v="500000"/>
    <n v="300"/>
    <x v="22"/>
    <s v="2026-07-31"/>
  </r>
  <r>
    <s v="48855d3e-51cc-48a2-81b7-d8ae236448b8"/>
    <s v="RITC Data Center 2"/>
    <s v=""/>
    <x v="1"/>
    <x v="1"/>
    <x v="11"/>
    <x v="11"/>
    <m/>
    <m/>
    <n v="150"/>
    <x v="9"/>
    <s v="2026-07-31"/>
  </r>
  <r>
    <s v="7330006f-db59-456f-a983-2445961b0b53"/>
    <s v="RITC Data Center 1"/>
    <s v="RITC Data Center 1_x000a_Riverview Innovation &amp; Technology Campus_x000a_Company Not Disclosed"/>
    <x v="1"/>
    <x v="1"/>
    <x v="11"/>
    <x v="11"/>
    <m/>
    <m/>
    <n v="150"/>
    <x v="9"/>
    <s v="2026-07-31"/>
  </r>
  <r>
    <s v="7a18faa0-6beb-11f1-9ffa-a7e95d14dd42"/>
    <s v="Fontaine Research Park"/>
    <s v=""/>
    <x v="1"/>
    <x v="1"/>
    <x v="12"/>
    <x v="12"/>
    <m/>
    <n v="53000"/>
    <n v="4.5"/>
    <x v="3"/>
    <s v="2026-07-31"/>
  </r>
  <r>
    <s v="b5c01980-7f9b-11f1-920a-71d2276972b4"/>
    <s v="Rockland Road Data Center"/>
    <s v=""/>
    <x v="1"/>
    <x v="1"/>
    <x v="12"/>
    <x v="12"/>
    <m/>
    <n v="405000"/>
    <n v="62.02"/>
    <x v="4"/>
    <s v="2026-07-31"/>
  </r>
  <r>
    <s v="0968ec93-d468-4fdc-95b4-13f3c74ed7fc"/>
    <s v="Red Ace Data Center 1"/>
    <s v=""/>
    <x v="1"/>
    <x v="1"/>
    <x v="12"/>
    <x v="12"/>
    <n v="290000"/>
    <n v="290000"/>
    <n v="54.383999999999993"/>
    <x v="12"/>
    <s v="2026-07-31"/>
  </r>
  <r>
    <s v="49df8a73-5887-4513-880d-8e1f2de11aac"/>
    <s v="Red Ace Data Center 2"/>
    <s v=""/>
    <x v="1"/>
    <x v="1"/>
    <x v="12"/>
    <x v="12"/>
    <n v="290000"/>
    <n v="290000"/>
    <n v="54.383999999999993"/>
    <x v="12"/>
    <s v="2026-07-31"/>
  </r>
  <r>
    <s v="05cd2239-1bab-4066-895c-2e9fa2991a56"/>
    <s v="Vint Hill Corners Data Center 2"/>
    <s v=""/>
    <x v="217"/>
    <x v="1"/>
    <x v="12"/>
    <x v="12"/>
    <n v="360000"/>
    <n v="360000"/>
    <n v="54"/>
    <x v="14"/>
    <s v="2026-07-31"/>
  </r>
  <r>
    <s v="f5217ef9-7d63-4ac1-9295-74b99225e8cf"/>
    <s v="Vint Hill Corners Data Center 1"/>
    <s v=""/>
    <x v="217"/>
    <x v="1"/>
    <x v="12"/>
    <x v="12"/>
    <n v="360000"/>
    <n v="360000"/>
    <n v="54"/>
    <x v="14"/>
    <s v="2026-07-31"/>
  </r>
  <r>
    <s v="af423c72-5e40-4bb3-b295-cc59239839e9"/>
    <s v="Convergent Data Center 1"/>
    <s v=""/>
    <x v="218"/>
    <x v="1"/>
    <x v="12"/>
    <x v="12"/>
    <n v="250000"/>
    <n v="250000"/>
    <n v="60"/>
    <x v="12"/>
    <s v="2026-07-31"/>
  </r>
  <r>
    <s v="53f77c03-824e-46e8-9c55-e4d67fa72e3e"/>
    <s v="Convergent Data Center 2"/>
    <s v=""/>
    <x v="218"/>
    <x v="1"/>
    <x v="12"/>
    <x v="12"/>
    <n v="250000"/>
    <n v="250000"/>
    <n v="60"/>
    <x v="12"/>
    <s v="2026-07-31"/>
  </r>
  <r>
    <s v="26feeaf5-8ada-416f-afbc-c044c171de22"/>
    <s v="Convergent Data Center 3"/>
    <s v=""/>
    <x v="218"/>
    <x v="1"/>
    <x v="12"/>
    <x v="12"/>
    <n v="250000"/>
    <n v="250000"/>
    <n v="60"/>
    <x v="12"/>
    <s v="2026-07-31"/>
  </r>
  <r>
    <s v="cb003d56-6756-4023-bf70-a08e057542eb"/>
    <s v="Convergent Data Center 4"/>
    <s v=""/>
    <x v="218"/>
    <x v="1"/>
    <x v="12"/>
    <x v="12"/>
    <n v="250000"/>
    <n v="250000"/>
    <n v="60"/>
    <x v="12"/>
    <s v="2026-07-31"/>
  </r>
  <r>
    <s v="a337d320-4653-11f0-819d-836136e6aa45"/>
    <s v="Topaz Substation Campus"/>
    <s v=""/>
    <x v="1"/>
    <x v="1"/>
    <x v="12"/>
    <x v="12"/>
    <m/>
    <m/>
    <n v="300"/>
    <x v="15"/>
    <s v="2026-07-31"/>
  </r>
  <r>
    <s v="08270ee0-4654-11f0-819d-836136e6aa45"/>
    <s v=" Amethyst Substation Data Center"/>
    <s v=""/>
    <x v="1"/>
    <x v="1"/>
    <x v="12"/>
    <x v="12"/>
    <m/>
    <m/>
    <n v="300"/>
    <x v="15"/>
    <s v="2026-07-31"/>
  </r>
  <r>
    <s v="da0c30e0-4652-11f0-819d-836136e6aa45"/>
    <s v="Garnet Substation Data Center Campus"/>
    <s v=""/>
    <x v="1"/>
    <x v="1"/>
    <x v="12"/>
    <x v="12"/>
    <m/>
    <m/>
    <n v="300"/>
    <x v="15"/>
    <s v="2026-07-31"/>
  </r>
  <r>
    <s v="9e5da1f5-a2b6-454e-8484-ffca2f7aa9a1"/>
    <s v="Data Center 1"/>
    <s v=""/>
    <x v="1"/>
    <x v="1"/>
    <x v="12"/>
    <x v="12"/>
    <n v="500000"/>
    <n v="500000"/>
    <n v="100"/>
    <x v="6"/>
    <s v="2026-07-31"/>
  </r>
  <r>
    <s v="0d678c82-1bac-4602-a0b4-fd17c7ed1f9f"/>
    <s v="Data Center 3"/>
    <s v=""/>
    <x v="1"/>
    <x v="1"/>
    <x v="12"/>
    <x v="12"/>
    <n v="500000"/>
    <n v="500000"/>
    <n v="100"/>
    <x v="6"/>
    <s v="2026-07-31"/>
  </r>
  <r>
    <s v="37fe49ee-264c-42d2-9390-b10e55d02dd2"/>
    <s v="Data Center 2"/>
    <s v=""/>
    <x v="1"/>
    <x v="1"/>
    <x v="12"/>
    <x v="12"/>
    <n v="500000"/>
    <n v="500000"/>
    <n v="100"/>
    <x v="6"/>
    <s v="2026-07-31"/>
  </r>
  <r>
    <s v="c01ff87e-0e8a-480f-ba06-ea03709007d8"/>
    <s v="Hunter Trust Data Center 2"/>
    <s v=""/>
    <x v="1"/>
    <x v="1"/>
    <x v="12"/>
    <x v="12"/>
    <m/>
    <n v="365015"/>
    <n v="111.3"/>
    <x v="19"/>
    <s v="2026-07-31"/>
  </r>
  <r>
    <s v="34fcb350-b4f0-4d14-b369-9d24d0641d10"/>
    <s v="Hunter Trust Data Center 9"/>
    <s v=""/>
    <x v="1"/>
    <x v="1"/>
    <x v="12"/>
    <x v="12"/>
    <m/>
    <n v="365015"/>
    <n v="111.3"/>
    <x v="19"/>
    <s v="2026-07-31"/>
  </r>
  <r>
    <s v="fbe64699-d867-4f92-aaeb-5114d78d62d9"/>
    <s v="Hunter Trust Data Center 1"/>
    <s v=""/>
    <x v="1"/>
    <x v="1"/>
    <x v="12"/>
    <x v="12"/>
    <m/>
    <n v="365015"/>
    <n v="111.3"/>
    <x v="19"/>
    <s v="2026-07-31"/>
  </r>
  <r>
    <s v="df5fc084-97d4-4f6a-a483-bfb4f06c798c"/>
    <s v="Hunter Trust Data Center 10"/>
    <s v=""/>
    <x v="1"/>
    <x v="1"/>
    <x v="12"/>
    <x v="12"/>
    <m/>
    <n v="365015"/>
    <n v="111.3"/>
    <x v="19"/>
    <s v="2026-07-31"/>
  </r>
  <r>
    <s v="ea8a253c-4481-4d4a-983b-7f524e0b5cde"/>
    <s v="Hunter Trust Data Center 7"/>
    <s v=""/>
    <x v="1"/>
    <x v="1"/>
    <x v="12"/>
    <x v="12"/>
    <m/>
    <n v="365015"/>
    <n v="111.3"/>
    <x v="19"/>
    <s v="2026-07-31"/>
  </r>
  <r>
    <s v="371276fa-aaf6-4a8a-b564-e564240de158"/>
    <s v="Hunter Trust Data Center 5"/>
    <s v=""/>
    <x v="1"/>
    <x v="1"/>
    <x v="12"/>
    <x v="12"/>
    <m/>
    <n v="365015"/>
    <n v="111.3"/>
    <x v="19"/>
    <s v="2026-07-31"/>
  </r>
  <r>
    <s v="56cb3322-f190-4c43-9b9d-0a047bfb45dc"/>
    <s v="Hunter Trust Data Center 8"/>
    <s v=""/>
    <x v="1"/>
    <x v="1"/>
    <x v="12"/>
    <x v="12"/>
    <m/>
    <n v="365015"/>
    <n v="111.3"/>
    <x v="19"/>
    <s v="2026-07-31"/>
  </r>
  <r>
    <s v="bec4e84a-618f-46e1-a7e4-6e7dc1cb66b8"/>
    <s v="Hunter Trust Data Center 4"/>
    <s v=""/>
    <x v="1"/>
    <x v="1"/>
    <x v="12"/>
    <x v="12"/>
    <m/>
    <n v="365015"/>
    <n v="111.3"/>
    <x v="19"/>
    <s v="2026-07-31"/>
  </r>
  <r>
    <s v="1d3f46c0-7eb7-4bb1-9e4b-18b9f9a9325a"/>
    <s v="Hunter Trust Data Center 6"/>
    <s v=""/>
    <x v="1"/>
    <x v="1"/>
    <x v="12"/>
    <x v="12"/>
    <m/>
    <n v="365015"/>
    <n v="111.3"/>
    <x v="19"/>
    <s v="2026-07-31"/>
  </r>
  <r>
    <s v="3ce483a7-33e8-491a-a039-7af7e6fc9925"/>
    <s v="Hunter Trust Data Center 3"/>
    <s v=""/>
    <x v="1"/>
    <x v="1"/>
    <x v="12"/>
    <x v="12"/>
    <m/>
    <n v="365015"/>
    <n v="111.3"/>
    <x v="19"/>
    <s v="2026-07-31"/>
  </r>
  <r>
    <s v="ea17d1e3-22d3-4a1b-b584-5fd41a3c01d7"/>
    <s v="Gulick Mill Road DC 2"/>
    <s v=""/>
    <x v="1"/>
    <x v="1"/>
    <x v="12"/>
    <x v="12"/>
    <m/>
    <m/>
    <m/>
    <x v="22"/>
    <s v="2026-07-31"/>
  </r>
  <r>
    <s v="67c73a19-6b86-4a1c-b0ce-4a3314c3ccd5"/>
    <s v="Gulick Mill Road DC 1"/>
    <s v=""/>
    <x v="1"/>
    <x v="1"/>
    <x v="12"/>
    <x v="12"/>
    <m/>
    <m/>
    <m/>
    <x v="22"/>
    <s v="2026-07-31"/>
  </r>
  <r>
    <s v="5a8328fe-d854-4d7d-832b-1ddb189404e9"/>
    <s v="Data Center 1"/>
    <s v=""/>
    <x v="1"/>
    <x v="1"/>
    <x v="12"/>
    <x v="12"/>
    <n v="466667"/>
    <n v="466667"/>
    <n v="100"/>
    <x v="15"/>
    <s v="2026-07-31"/>
  </r>
  <r>
    <s v="292c1723-0cd7-41d5-9176-e9f2b31bbbea"/>
    <s v="Data Center 2"/>
    <s v=""/>
    <x v="1"/>
    <x v="1"/>
    <x v="12"/>
    <x v="12"/>
    <n v="466667"/>
    <n v="466667"/>
    <n v="100"/>
    <x v="15"/>
    <s v="2026-07-31"/>
  </r>
  <r>
    <s v="5aaf6fc9-ed4e-48ce-a22d-6c5286e53288"/>
    <s v="Data Center 3"/>
    <s v=""/>
    <x v="1"/>
    <x v="1"/>
    <x v="12"/>
    <x v="12"/>
    <n v="466667"/>
    <n v="466667"/>
    <n v="100"/>
    <x v="15"/>
    <s v="2026-07-31"/>
  </r>
  <r>
    <s v="30e59460-6cc3-11f0-ab1e-35bdc8055894"/>
    <s v="Cross Mill Center"/>
    <s v=""/>
    <x v="1"/>
    <x v="1"/>
    <x v="12"/>
    <x v="12"/>
    <n v="416000"/>
    <n v="416000"/>
    <n v="61.84"/>
    <x v="21"/>
    <s v="2026-07-31"/>
  </r>
  <r>
    <s v="bdd2714a-8585-409b-8f49-8033d957bc07"/>
    <s v="Leesburg Gateway DC 3"/>
    <s v=""/>
    <x v="1"/>
    <x v="1"/>
    <x v="12"/>
    <x v="12"/>
    <m/>
    <n v="303000"/>
    <n v="57.667999999999992"/>
    <x v="22"/>
    <s v="2026-07-31"/>
  </r>
  <r>
    <s v="3cd08a14-b4a0-4d5d-992a-2d99645340b9"/>
    <s v="Leesburg Gateway DC 1"/>
    <s v=""/>
    <x v="1"/>
    <x v="1"/>
    <x v="12"/>
    <x v="12"/>
    <m/>
    <n v="303000"/>
    <n v="57.667999999999992"/>
    <x v="22"/>
    <s v="2026-07-31"/>
  </r>
  <r>
    <s v="7eee0721-cc58-4fed-823f-612a69c3a0bb"/>
    <s v="Leesburg Gateway DC 2"/>
    <s v=""/>
    <x v="1"/>
    <x v="1"/>
    <x v="12"/>
    <x v="12"/>
    <m/>
    <n v="303000"/>
    <n v="57.667999999999992"/>
    <x v="22"/>
    <s v="2026-07-31"/>
  </r>
  <r>
    <s v="c9dd1801-c8ae-4542-98c2-d8177a61d37a"/>
    <s v="Building A"/>
    <s v=""/>
    <x v="1"/>
    <x v="1"/>
    <x v="12"/>
    <x v="12"/>
    <n v="504000"/>
    <n v="504000"/>
    <n v="71.459000000000003"/>
    <x v="1"/>
    <s v="2026-07-31"/>
  </r>
  <r>
    <s v="dd5fe17f-257b-4d7a-b675-c2574721932d"/>
    <s v="Building B"/>
    <s v=""/>
    <x v="1"/>
    <x v="1"/>
    <x v="12"/>
    <x v="12"/>
    <n v="504000"/>
    <n v="504000"/>
    <n v="71.459000000000003"/>
    <x v="1"/>
    <s v="2026-07-31"/>
  </r>
  <r>
    <s v="e9b44f28-eec5-45f8-9e0c-88c2d17c052d"/>
    <s v="Blaisdell Data Center 3"/>
    <s v=""/>
    <x v="1"/>
    <x v="1"/>
    <x v="12"/>
    <x v="12"/>
    <n v="500000"/>
    <n v="493500"/>
    <n v="71.125"/>
    <x v="1"/>
    <s v="2026-07-31"/>
  </r>
  <r>
    <s v="e5841306-afa8-42d8-8e69-2739010521b4"/>
    <s v="Blaisdell Data Center 1"/>
    <s v=""/>
    <x v="1"/>
    <x v="1"/>
    <x v="12"/>
    <x v="12"/>
    <n v="500000"/>
    <n v="493500"/>
    <n v="71.125"/>
    <x v="1"/>
    <s v="2026-07-31"/>
  </r>
  <r>
    <s v="2a130f21-58e3-4119-a0c6-770e6edec371"/>
    <s v="Blaisdell Data Center 2"/>
    <s v=""/>
    <x v="1"/>
    <x v="1"/>
    <x v="12"/>
    <x v="12"/>
    <n v="500000"/>
    <n v="493500"/>
    <n v="71.125"/>
    <x v="1"/>
    <s v="2026-07-31"/>
  </r>
  <r>
    <s v="b7dbb343-5ef4-493c-a93f-ab067591aa1a"/>
    <s v="Regency Data Center Building 4"/>
    <s v=""/>
    <x v="1"/>
    <x v="1"/>
    <x v="12"/>
    <x v="12"/>
    <m/>
    <m/>
    <n v="72"/>
    <x v="9"/>
    <s v="2026-07-31"/>
  </r>
  <r>
    <s v="437a2843-fefb-482f-8696-43292f516aa3"/>
    <s v="Regency Data Center Building 5"/>
    <s v=""/>
    <x v="1"/>
    <x v="1"/>
    <x v="12"/>
    <x v="12"/>
    <m/>
    <m/>
    <n v="72"/>
    <x v="9"/>
    <s v="2026-07-31"/>
  </r>
  <r>
    <s v="6ae2e2c7-dcd4-44f6-8ebd-60289bf80473"/>
    <s v="Regency Data Center Building 7"/>
    <s v=""/>
    <x v="1"/>
    <x v="1"/>
    <x v="12"/>
    <x v="12"/>
    <m/>
    <m/>
    <n v="72"/>
    <x v="9"/>
    <s v="2026-07-31"/>
  </r>
  <r>
    <s v="6016c547-d5b0-471d-b54b-33665640bae0"/>
    <s v="Regency Data Center Building 3"/>
    <s v=""/>
    <x v="1"/>
    <x v="1"/>
    <x v="12"/>
    <x v="12"/>
    <m/>
    <m/>
    <n v="72"/>
    <x v="9"/>
    <s v="2026-07-31"/>
  </r>
  <r>
    <s v="7267e996-ab01-470a-819a-05a404cfa53b"/>
    <s v="Regency Data Center Building 2"/>
    <s v=""/>
    <x v="1"/>
    <x v="1"/>
    <x v="12"/>
    <x v="12"/>
    <m/>
    <m/>
    <n v="72"/>
    <x v="9"/>
    <s v="2026-07-31"/>
  </r>
  <r>
    <s v="03cfc233-724b-4a0a-b02b-04160e47abb0"/>
    <s v="Regency Data Center Building 1"/>
    <s v=""/>
    <x v="1"/>
    <x v="1"/>
    <x v="12"/>
    <x v="12"/>
    <m/>
    <m/>
    <n v="72"/>
    <x v="9"/>
    <s v="2026-07-31"/>
  </r>
  <r>
    <s v="f3b64e92-eb10-4ea0-b6fc-9beead9d59be"/>
    <s v="Regency Data Center Building 6"/>
    <s v=""/>
    <x v="1"/>
    <x v="1"/>
    <x v="12"/>
    <x v="12"/>
    <m/>
    <m/>
    <n v="72"/>
    <x v="9"/>
    <s v="2026-07-31"/>
  </r>
  <r>
    <s v="79cd4320-795d-11f0-9ead-3f44586f176b"/>
    <s v="Telos Data Center "/>
    <s v=""/>
    <x v="1"/>
    <x v="1"/>
    <x v="12"/>
    <x v="12"/>
    <n v="360000"/>
    <n v="360000"/>
    <n v="62.655999999999992"/>
    <x v="1"/>
    <s v="2026-07-31"/>
  </r>
  <r>
    <s v="e12664ce-fde5-48c2-8be8-d14bfb4ca751"/>
    <s v="Enon Technology Data Center 4"/>
    <s v=""/>
    <x v="1"/>
    <x v="1"/>
    <x v="12"/>
    <x v="12"/>
    <m/>
    <n v="333333"/>
    <n v="63.978999999999999"/>
    <x v="21"/>
    <s v="2026-07-31"/>
  </r>
  <r>
    <s v="b6b126c5-6aa6-435b-ab35-9ca0a92ca5f5"/>
    <s v="Enon Technology Data Center 3"/>
    <s v=""/>
    <x v="1"/>
    <x v="1"/>
    <x v="12"/>
    <x v="12"/>
    <m/>
    <n v="333333"/>
    <n v="63.978999999999999"/>
    <x v="21"/>
    <s v="2026-07-31"/>
  </r>
  <r>
    <s v="1746c5b4-63a0-4451-8333-ff5377a37e72"/>
    <s v="Enon Technology Data Center 1"/>
    <s v=""/>
    <x v="1"/>
    <x v="1"/>
    <x v="12"/>
    <x v="12"/>
    <m/>
    <n v="333333"/>
    <n v="63.978999999999999"/>
    <x v="21"/>
    <s v="2026-07-31"/>
  </r>
  <r>
    <s v="dfbe42a1-db87-40e8-89a9-35ed831278ae"/>
    <s v="Enon Technology Data Center 2"/>
    <s v=""/>
    <x v="1"/>
    <x v="1"/>
    <x v="12"/>
    <x v="12"/>
    <m/>
    <n v="333333"/>
    <n v="63.978999999999999"/>
    <x v="21"/>
    <s v="2026-07-31"/>
  </r>
  <r>
    <s v="24867932-c4f9-47ac-99c5-e83497ab7e5f"/>
    <s v="Enon Technology Data Center 6"/>
    <s v=""/>
    <x v="1"/>
    <x v="1"/>
    <x v="12"/>
    <x v="12"/>
    <m/>
    <n v="333333"/>
    <n v="63.978999999999999"/>
    <x v="21"/>
    <s v="2026-07-31"/>
  </r>
  <r>
    <s v="cdf4fb4a-84c8-4e8e-9d80-cfc34112cc00"/>
    <s v="Enon Technology Data Center 5"/>
    <s v=""/>
    <x v="1"/>
    <x v="1"/>
    <x v="12"/>
    <x v="12"/>
    <m/>
    <n v="333333"/>
    <n v="63.978999999999999"/>
    <x v="21"/>
    <s v="2026-07-31"/>
  </r>
  <r>
    <s v="ed23e2e5-2bb6-4c7f-a0ae-24b4ba145bf3"/>
    <s v="Ashbrook Tech Center Building 3"/>
    <s v=""/>
    <x v="1"/>
    <x v="1"/>
    <x v="12"/>
    <x v="12"/>
    <n v="178548"/>
    <n v="178548"/>
    <n v="32.47"/>
    <x v="1"/>
    <s v="2026-07-31"/>
  </r>
  <r>
    <s v="86f7736b-9c1e-48af-8546-c240ea65156f"/>
    <s v="Ashbrook Tech Center Building 1"/>
    <s v=""/>
    <x v="1"/>
    <x v="1"/>
    <x v="12"/>
    <x v="12"/>
    <n v="178548"/>
    <n v="178548"/>
    <n v="32.47"/>
    <x v="1"/>
    <s v="2026-07-31"/>
  </r>
  <r>
    <s v="ab74a75e-8bfb-4001-93ce-c0aeeb5210da"/>
    <s v="Ashbrook Tech Center Building 2"/>
    <s v=""/>
    <x v="1"/>
    <x v="1"/>
    <x v="12"/>
    <x v="12"/>
    <n v="178548"/>
    <n v="178548"/>
    <n v="32.47"/>
    <x v="1"/>
    <s v="2026-07-31"/>
  </r>
  <r>
    <s v="58828de3-3972-46c0-a874-6f43cabe23ab"/>
    <s v="Building 15"/>
    <s v=""/>
    <x v="1"/>
    <x v="1"/>
    <x v="12"/>
    <x v="12"/>
    <m/>
    <n v="300000"/>
    <n v="72.400000000000006"/>
    <x v="4"/>
    <s v="2026-07-31"/>
  </r>
  <r>
    <s v="c06503f7-94e4-43a5-93ea-0ea4ba1c2746"/>
    <s v="Building 14"/>
    <s v=""/>
    <x v="1"/>
    <x v="1"/>
    <x v="12"/>
    <x v="12"/>
    <m/>
    <n v="300000"/>
    <n v="72.400000000000006"/>
    <x v="4"/>
    <s v="2026-07-31"/>
  </r>
  <r>
    <s v="6ad1a0de-2903-443c-a1f8-1b814de17bd2"/>
    <s v="Building 13"/>
    <s v=""/>
    <x v="1"/>
    <x v="1"/>
    <x v="12"/>
    <x v="12"/>
    <m/>
    <n v="300000"/>
    <n v="72.400000000000006"/>
    <x v="4"/>
    <s v="2026-07-31"/>
  </r>
  <r>
    <s v="e07cce51-488a-49a0-847f-8f2fe375494f"/>
    <s v="Building 3"/>
    <s v=""/>
    <x v="1"/>
    <x v="1"/>
    <x v="12"/>
    <x v="12"/>
    <m/>
    <n v="300000"/>
    <n v="72.400000000000006"/>
    <x v="4"/>
    <s v="2026-07-31"/>
  </r>
  <r>
    <s v="99848cf8-bd5d-4f1b-ac5e-8d6bcd33052c"/>
    <s v="Building 8"/>
    <s v=""/>
    <x v="1"/>
    <x v="1"/>
    <x v="12"/>
    <x v="12"/>
    <m/>
    <n v="300000"/>
    <n v="72.400000000000006"/>
    <x v="4"/>
    <s v="2026-07-31"/>
  </r>
  <r>
    <s v="c5198f2d-bb47-49ad-80b9-8f747eb9ad76"/>
    <s v="Building 11"/>
    <s v=""/>
    <x v="1"/>
    <x v="1"/>
    <x v="12"/>
    <x v="12"/>
    <m/>
    <n v="300000"/>
    <n v="72.400000000000006"/>
    <x v="4"/>
    <s v="2026-07-31"/>
  </r>
  <r>
    <s v="29937869-9880-4691-ab7e-3b9d4c0e7b87"/>
    <s v="Building 16"/>
    <s v=""/>
    <x v="1"/>
    <x v="1"/>
    <x v="12"/>
    <x v="12"/>
    <m/>
    <n v="300000"/>
    <n v="72.400000000000006"/>
    <x v="4"/>
    <s v="2026-07-31"/>
  </r>
  <r>
    <s v="a33ec356-140d-440e-8823-d68bd603fdd0"/>
    <s v="Building 5"/>
    <s v=""/>
    <x v="1"/>
    <x v="1"/>
    <x v="12"/>
    <x v="12"/>
    <m/>
    <n v="300000"/>
    <n v="72.400000000000006"/>
    <x v="4"/>
    <s v="2026-07-31"/>
  </r>
  <r>
    <s v="fd3aa252-3e3b-48b2-9caf-949bbd71ad26"/>
    <s v="Building 4"/>
    <s v=""/>
    <x v="1"/>
    <x v="1"/>
    <x v="12"/>
    <x v="12"/>
    <m/>
    <n v="300000"/>
    <n v="72.400000000000006"/>
    <x v="4"/>
    <s v="2026-07-31"/>
  </r>
  <r>
    <s v="36a7311e-f779-470c-b8b2-32e5b27b688e"/>
    <s v="Building 19"/>
    <s v=""/>
    <x v="1"/>
    <x v="1"/>
    <x v="12"/>
    <x v="12"/>
    <m/>
    <n v="300000"/>
    <n v="72.400000000000006"/>
    <x v="4"/>
    <s v="2026-07-31"/>
  </r>
  <r>
    <s v="14b36191-9b27-4971-817e-88f07ea5fd7b"/>
    <s v="Building 9"/>
    <s v=""/>
    <x v="1"/>
    <x v="1"/>
    <x v="12"/>
    <x v="12"/>
    <m/>
    <n v="300000"/>
    <n v="72.400000000000006"/>
    <x v="4"/>
    <s v="2026-07-31"/>
  </r>
  <r>
    <s v="4edc8e62-b632-4d63-8bca-7fc6495b3099"/>
    <s v="Building 18"/>
    <s v=""/>
    <x v="1"/>
    <x v="1"/>
    <x v="12"/>
    <x v="12"/>
    <m/>
    <n v="300000"/>
    <n v="72.400000000000006"/>
    <x v="4"/>
    <s v="2026-07-31"/>
  </r>
  <r>
    <s v="42ea0f28-4f17-46bd-8620-cd3c02706fc5"/>
    <s v="Building 7"/>
    <s v=""/>
    <x v="1"/>
    <x v="1"/>
    <x v="12"/>
    <x v="12"/>
    <m/>
    <n v="300000"/>
    <n v="72.400000000000006"/>
    <x v="4"/>
    <s v="2026-07-31"/>
  </r>
  <r>
    <s v="13b62d33-ca6c-4316-b1a4-f8ae6adf9275"/>
    <s v="Building 20"/>
    <s v=""/>
    <x v="1"/>
    <x v="1"/>
    <x v="12"/>
    <x v="12"/>
    <m/>
    <n v="300000"/>
    <n v="72.400000000000006"/>
    <x v="4"/>
    <s v="2026-07-31"/>
  </r>
  <r>
    <s v="b75ba095-0402-426b-9fe4-9dae7b2abb1b"/>
    <s v="Building 17"/>
    <s v=""/>
    <x v="1"/>
    <x v="1"/>
    <x v="12"/>
    <x v="12"/>
    <m/>
    <n v="300000"/>
    <n v="72.400000000000006"/>
    <x v="4"/>
    <s v="2026-07-31"/>
  </r>
  <r>
    <s v="0a104a75-384d-41c2-a661-f1b4d5ff7c43"/>
    <s v="Building 12"/>
    <s v=""/>
    <x v="1"/>
    <x v="1"/>
    <x v="12"/>
    <x v="12"/>
    <m/>
    <n v="300000"/>
    <n v="72.400000000000006"/>
    <x v="4"/>
    <s v="2026-07-31"/>
  </r>
  <r>
    <s v="02b6078d-b89e-4670-9ce4-0da9cd62972e"/>
    <s v="Building 10"/>
    <s v=""/>
    <x v="1"/>
    <x v="1"/>
    <x v="12"/>
    <x v="12"/>
    <m/>
    <n v="300000"/>
    <n v="72.400000000000006"/>
    <x v="4"/>
    <s v="2026-07-31"/>
  </r>
  <r>
    <s v="2e5a1b7a-733c-46a7-bb41-af4e89a79f06"/>
    <s v="Building 2"/>
    <s v=""/>
    <x v="1"/>
    <x v="1"/>
    <x v="12"/>
    <x v="12"/>
    <m/>
    <n v="300000"/>
    <n v="72.400000000000006"/>
    <x v="4"/>
    <s v="2026-07-31"/>
  </r>
  <r>
    <s v="a520f588-4477-4bcb-a86a-18245a6af2a8"/>
    <s v="Building 6"/>
    <s v=""/>
    <x v="1"/>
    <x v="1"/>
    <x v="12"/>
    <x v="12"/>
    <m/>
    <n v="300000"/>
    <n v="72.400000000000006"/>
    <x v="4"/>
    <s v="2026-07-31"/>
  </r>
  <r>
    <s v="bf9a9b6a-7875-4cf3-be1c-06eb477486ab"/>
    <s v="Building 1"/>
    <s v=""/>
    <x v="1"/>
    <x v="1"/>
    <x v="12"/>
    <x v="12"/>
    <m/>
    <n v="300000"/>
    <n v="72.400000000000006"/>
    <x v="4"/>
    <s v="2026-07-31"/>
  </r>
  <r>
    <s v="59e66ce0-0dae-11f1-9219-dd8c801275da"/>
    <s v="Stonecroft Data Center"/>
    <s v=""/>
    <x v="1"/>
    <x v="1"/>
    <x v="12"/>
    <x v="12"/>
    <m/>
    <m/>
    <m/>
    <x v="23"/>
    <s v="2026-07-31"/>
  </r>
  <r>
    <s v="5345f479-e156-4f62-87ee-8901c1b8b029"/>
    <s v="Cranes Corner Data Center 2"/>
    <s v=""/>
    <x v="1"/>
    <x v="1"/>
    <x v="12"/>
    <x v="12"/>
    <n v="300000"/>
    <n v="300000"/>
    <n v="59.35"/>
    <x v="21"/>
    <s v="2026-07-31"/>
  </r>
  <r>
    <s v="bcd2d22f-dc01-4228-bc39-08f2f132b862"/>
    <s v="Cranes Corner Data Center 1"/>
    <s v=""/>
    <x v="1"/>
    <x v="1"/>
    <x v="12"/>
    <x v="12"/>
    <n v="300000"/>
    <n v="300000"/>
    <n v="59.35"/>
    <x v="21"/>
    <s v="2026-07-31"/>
  </r>
  <r>
    <s v="ad33e636-052d-416d-b0ce-e0ab6bf00317"/>
    <s v="Cranes Corner Data Center 3"/>
    <s v=""/>
    <x v="1"/>
    <x v="1"/>
    <x v="12"/>
    <x v="12"/>
    <n v="300000"/>
    <n v="300000"/>
    <n v="59.35"/>
    <x v="21"/>
    <s v="2026-07-31"/>
  </r>
  <r>
    <s v="36b2d355-8626-45c1-8d4f-2e273d342010"/>
    <s v="GWV Data Center 15"/>
    <s v=""/>
    <x v="1"/>
    <x v="1"/>
    <x v="12"/>
    <x v="12"/>
    <m/>
    <n v="412737"/>
    <n v="61.99"/>
    <x v="1"/>
    <s v="2026-07-31"/>
  </r>
  <r>
    <s v="0cf3cee7-6bc0-48d9-a6b5-d5c155d71e0f"/>
    <s v="GWV Data Center 4"/>
    <s v=""/>
    <x v="1"/>
    <x v="1"/>
    <x v="12"/>
    <x v="12"/>
    <m/>
    <n v="412737"/>
    <n v="61.99"/>
    <x v="1"/>
    <s v="2026-07-31"/>
  </r>
  <r>
    <s v="490d06df-18d7-4fea-89aa-238a17074264"/>
    <s v="GWV Data Center 10"/>
    <s v=""/>
    <x v="1"/>
    <x v="1"/>
    <x v="12"/>
    <x v="12"/>
    <m/>
    <n v="412737"/>
    <n v="61.99"/>
    <x v="1"/>
    <s v="2026-07-31"/>
  </r>
  <r>
    <s v="22162d1d-3e4a-46b2-8f28-bab8f50dfaf6"/>
    <s v="GWV Data Center 6"/>
    <s v=""/>
    <x v="1"/>
    <x v="1"/>
    <x v="12"/>
    <x v="12"/>
    <m/>
    <n v="412737"/>
    <n v="61.99"/>
    <x v="1"/>
    <s v="2026-07-31"/>
  </r>
  <r>
    <s v="4af26627-7301-465b-ae9a-0d8bd2e8a85c"/>
    <s v="GWV Data Center 8"/>
    <s v=""/>
    <x v="1"/>
    <x v="1"/>
    <x v="12"/>
    <x v="12"/>
    <m/>
    <n v="412737"/>
    <n v="61.99"/>
    <x v="1"/>
    <s v="2026-07-31"/>
  </r>
  <r>
    <s v="91f48f6a-5d7f-4726-83d3-3abffbe57ae2"/>
    <s v="GWV Data Center 7"/>
    <s v=""/>
    <x v="1"/>
    <x v="1"/>
    <x v="12"/>
    <x v="12"/>
    <m/>
    <n v="412737"/>
    <n v="61.99"/>
    <x v="1"/>
    <s v="2026-07-31"/>
  </r>
  <r>
    <s v="f6a95465-067f-4ee5-9a73-8a449ffcf127"/>
    <s v="GWV Data Center 9"/>
    <s v=""/>
    <x v="1"/>
    <x v="1"/>
    <x v="12"/>
    <x v="12"/>
    <m/>
    <n v="412737"/>
    <n v="61.99"/>
    <x v="1"/>
    <s v="2026-07-31"/>
  </r>
  <r>
    <s v="bfdfa771-f144-4786-a845-d5c1d8d2312a"/>
    <s v="GWV Data Center 19"/>
    <s v=""/>
    <x v="1"/>
    <x v="1"/>
    <x v="12"/>
    <x v="12"/>
    <m/>
    <n v="412737"/>
    <n v="61.99"/>
    <x v="1"/>
    <s v="2026-07-31"/>
  </r>
  <r>
    <s v="90632fcb-aa83-43ec-ba3c-a780373dcb98"/>
    <s v="GWV Data Center 3"/>
    <s v=""/>
    <x v="1"/>
    <x v="1"/>
    <x v="12"/>
    <x v="12"/>
    <m/>
    <n v="412737"/>
    <n v="61.99"/>
    <x v="1"/>
    <s v="2026-07-31"/>
  </r>
  <r>
    <s v="9caa398e-5745-417e-a03b-ee3e6d27d912"/>
    <s v="GWV Data Center 1"/>
    <s v=""/>
    <x v="1"/>
    <x v="1"/>
    <x v="12"/>
    <x v="12"/>
    <m/>
    <n v="412737"/>
    <n v="61.99"/>
    <x v="1"/>
    <s v="2026-07-31"/>
  </r>
  <r>
    <s v="4d7a7010-347e-4b3b-89d8-617a34386ea3"/>
    <s v="GWV Data Center 17"/>
    <s v=""/>
    <x v="1"/>
    <x v="1"/>
    <x v="12"/>
    <x v="12"/>
    <m/>
    <n v="412737"/>
    <n v="61.99"/>
    <x v="1"/>
    <s v="2026-07-31"/>
  </r>
  <r>
    <s v="fb44699d-0b92-49f3-85b8-11bdcb5dd94c"/>
    <s v="GWV Data Center 11"/>
    <s v=""/>
    <x v="1"/>
    <x v="1"/>
    <x v="12"/>
    <x v="12"/>
    <m/>
    <n v="412737"/>
    <n v="61.99"/>
    <x v="1"/>
    <s v="2026-07-31"/>
  </r>
  <r>
    <s v="3ae6c390-6871-4088-bc83-2f5c23e4b755"/>
    <s v="GWV Data Center 18"/>
    <s v=""/>
    <x v="1"/>
    <x v="1"/>
    <x v="12"/>
    <x v="12"/>
    <m/>
    <n v="412737"/>
    <n v="61.99"/>
    <x v="1"/>
    <s v="2026-07-31"/>
  </r>
  <r>
    <s v="577e7548-443d-4a7d-b319-cedf8c83da96"/>
    <s v="GWV Data Center 14"/>
    <s v=""/>
    <x v="1"/>
    <x v="1"/>
    <x v="12"/>
    <x v="12"/>
    <m/>
    <n v="412737"/>
    <n v="61.99"/>
    <x v="1"/>
    <s v="2026-07-31"/>
  </r>
  <r>
    <s v="46a69277-9bd3-42d7-adf2-bef6d4254820"/>
    <s v="GWV Data Center 12"/>
    <s v=""/>
    <x v="1"/>
    <x v="1"/>
    <x v="12"/>
    <x v="12"/>
    <m/>
    <n v="412737"/>
    <n v="61.99"/>
    <x v="1"/>
    <s v="2026-07-31"/>
  </r>
  <r>
    <s v="5a7bc13d-3cd5-4a07-beb4-2b6dd7c68b9f"/>
    <s v="GWV Data Center 5"/>
    <s v=""/>
    <x v="1"/>
    <x v="1"/>
    <x v="12"/>
    <x v="12"/>
    <m/>
    <n v="412737"/>
    <n v="61.99"/>
    <x v="1"/>
    <s v="2026-07-31"/>
  </r>
  <r>
    <s v="68338920-b2bf-46aa-9ffe-46cf449eb2a1"/>
    <s v="GWV Data Center 13"/>
    <s v=""/>
    <x v="1"/>
    <x v="1"/>
    <x v="12"/>
    <x v="12"/>
    <m/>
    <n v="412737"/>
    <n v="61.99"/>
    <x v="1"/>
    <s v="2026-07-31"/>
  </r>
  <r>
    <s v="83a383b7-30d5-47d1-96df-70c6372b4ec1"/>
    <s v="GWV Data Center 2"/>
    <s v=""/>
    <x v="1"/>
    <x v="1"/>
    <x v="12"/>
    <x v="12"/>
    <m/>
    <n v="412737"/>
    <n v="61.99"/>
    <x v="1"/>
    <s v="2026-07-31"/>
  </r>
  <r>
    <s v="ea563890-9e0c-4afd-ab61-d9fefc326aac"/>
    <s v="GWV Data Center 16"/>
    <s v=""/>
    <x v="1"/>
    <x v="1"/>
    <x v="12"/>
    <x v="12"/>
    <m/>
    <n v="412737"/>
    <n v="61.99"/>
    <x v="1"/>
    <s v="2026-07-31"/>
  </r>
  <r>
    <s v="08906b10-6c28-11f1-89ae-cb591f3ea48d"/>
    <s v="Iron Horse Data Center "/>
    <s v=""/>
    <x v="1"/>
    <x v="1"/>
    <x v="12"/>
    <x v="12"/>
    <m/>
    <m/>
    <m/>
    <x v="3"/>
    <s v="2026-07-31"/>
  </r>
  <r>
    <s v="023c8c6c-d04b-415f-85ba-d33df56abaed"/>
    <s v="Building A"/>
    <s v=""/>
    <x v="1"/>
    <x v="1"/>
    <x v="12"/>
    <x v="12"/>
    <n v="157000"/>
    <n v="471000"/>
    <n v="69.468999999999994"/>
    <x v="19"/>
    <s v="2026-07-31"/>
  </r>
  <r>
    <s v="16122a61-af9c-49e5-9c75-5137fbd79602"/>
    <s v="Building B"/>
    <s v=""/>
    <x v="1"/>
    <x v="1"/>
    <x v="12"/>
    <x v="12"/>
    <n v="157000"/>
    <n v="405000"/>
    <n v="62.07"/>
    <x v="19"/>
    <s v="2026-07-31"/>
  </r>
  <r>
    <s v="4010e07d-d7e3-4adf-906c-2a107d221420"/>
    <s v="Building C"/>
    <s v=""/>
    <x v="1"/>
    <x v="1"/>
    <x v="12"/>
    <x v="12"/>
    <n v="157000"/>
    <n v="300000"/>
    <n v="59.12"/>
    <x v="19"/>
    <s v="2026-07-31"/>
  </r>
  <r>
    <s v="9f6373c0-689b-11f0-aae3-d379d460a466"/>
    <s v="Loundon Data Center"/>
    <s v=""/>
    <x v="1"/>
    <x v="1"/>
    <x v="12"/>
    <x v="12"/>
    <n v="449800"/>
    <m/>
    <m/>
    <x v="21"/>
    <s v="2026-07-31"/>
  </r>
  <r>
    <s v="8eb3de51-236a-4ec3-a6c2-45c44ceb1b53"/>
    <s v="Building 4"/>
    <s v="Building 4_x000a_Pairmont Data Center Campus_x000a_Company Not Disclosed"/>
    <x v="1"/>
    <x v="1"/>
    <x v="12"/>
    <x v="12"/>
    <n v="206000"/>
    <n v="309000"/>
    <n v="148.5"/>
    <x v="4"/>
    <s v="2026-07-31"/>
  </r>
  <r>
    <s v="2aaa7724-82da-4e09-90ec-71b6f37c5193"/>
    <s v="Building 2"/>
    <s v=""/>
    <x v="1"/>
    <x v="1"/>
    <x v="12"/>
    <x v="12"/>
    <n v="206000"/>
    <n v="206000"/>
    <n v="100"/>
    <x v="4"/>
    <s v="2026-07-31"/>
  </r>
  <r>
    <s v="09e7bedd-b585-4cd9-8939-0c15cf5b281c"/>
    <s v="Building 3"/>
    <s v=""/>
    <x v="1"/>
    <x v="1"/>
    <x v="12"/>
    <x v="12"/>
    <n v="206000"/>
    <n v="206000"/>
    <n v="100"/>
    <x v="4"/>
    <s v="2026-07-31"/>
  </r>
  <r>
    <s v="648f8cca-4293-4335-8e01-e1282461dc79"/>
    <s v="Building 1"/>
    <s v=""/>
    <x v="1"/>
    <x v="1"/>
    <x v="12"/>
    <x v="12"/>
    <n v="206000"/>
    <n v="206000"/>
    <n v="100"/>
    <x v="4"/>
    <s v="2026-07-31"/>
  </r>
  <r>
    <s v="c6360cf6-f347-4976-a0f3-0697b913ee14"/>
    <s v="Data Center 2"/>
    <s v=""/>
    <x v="1"/>
    <x v="1"/>
    <x v="12"/>
    <x v="12"/>
    <m/>
    <n v="814516"/>
    <n v="89.32"/>
    <x v="2"/>
    <s v="2026-07-31"/>
  </r>
  <r>
    <s v="8ca603a6-a16e-4ab1-b0b8-d26070a4c0df"/>
    <s v="Data Center 1"/>
    <s v=""/>
    <x v="1"/>
    <x v="1"/>
    <x v="12"/>
    <x v="12"/>
    <m/>
    <n v="1184297"/>
    <n v="90.86"/>
    <x v="2"/>
    <s v="2026-07-31"/>
  </r>
  <r>
    <s v="8ed68f4e-513e-4e6f-93ea-869b9141a636"/>
    <s v="Potomac Creek Data Center 3"/>
    <s v=""/>
    <x v="1"/>
    <x v="1"/>
    <x v="12"/>
    <x v="12"/>
    <m/>
    <n v="325000"/>
    <n v="64.772000000000006"/>
    <x v="1"/>
    <s v="2026-07-31"/>
  </r>
  <r>
    <s v="280072c8-9ac7-4ebb-984a-f978c6845713"/>
    <s v="Potomac Creek Data Center 2"/>
    <s v=""/>
    <x v="1"/>
    <x v="1"/>
    <x v="12"/>
    <x v="12"/>
    <m/>
    <n v="325000"/>
    <n v="64.772000000000006"/>
    <x v="1"/>
    <s v="2026-07-31"/>
  </r>
  <r>
    <s v="75cf0580-1a41-4d7a-ac00-845ad00f6cfb"/>
    <s v="Potomac Creek Data Center 1"/>
    <s v=""/>
    <x v="1"/>
    <x v="1"/>
    <x v="12"/>
    <x v="12"/>
    <m/>
    <n v="325000"/>
    <n v="64.772000000000006"/>
    <x v="1"/>
    <s v="2026-07-31"/>
  </r>
  <r>
    <s v="e799bf53-da94-4914-87e4-acb38e59a3b0"/>
    <s v="Accokeek Data Center 1"/>
    <s v=""/>
    <x v="1"/>
    <x v="1"/>
    <x v="12"/>
    <x v="12"/>
    <m/>
    <n v="230000"/>
    <n v="46.28"/>
    <x v="1"/>
    <s v="2026-07-31"/>
  </r>
  <r>
    <s v="b3c444c0-7f7b-47d2-8344-a06edcd8358d"/>
    <s v="Accokeek Data Center 2"/>
    <s v=""/>
    <x v="1"/>
    <x v="1"/>
    <x v="12"/>
    <x v="12"/>
    <m/>
    <n v="230000"/>
    <n v="46.28"/>
    <x v="1"/>
    <s v="2026-07-31"/>
  </r>
  <r>
    <s v="ff375283-984f-4ea8-9de2-efb3e6f02b44"/>
    <s v="Accokeek Data Center 3"/>
    <s v=""/>
    <x v="1"/>
    <x v="1"/>
    <x v="12"/>
    <x v="12"/>
    <m/>
    <n v="230000"/>
    <n v="46.28"/>
    <x v="1"/>
    <s v="2026-07-31"/>
  </r>
  <r>
    <s v="24fcf290-aea1-11f0-bdf0-0f6ea129f5ac"/>
    <s v=" DULLES DESIGN DATA CENTER"/>
    <s v=""/>
    <x v="1"/>
    <x v="1"/>
    <x v="12"/>
    <x v="12"/>
    <m/>
    <n v="244400"/>
    <n v="47.844999999999999"/>
    <x v="19"/>
    <s v="2026-07-31"/>
  </r>
  <r>
    <s v="847f71d3-d728-4054-9b25-1d8ff99e454d"/>
    <s v="Building B"/>
    <s v=""/>
    <x v="1"/>
    <x v="1"/>
    <x v="12"/>
    <x v="12"/>
    <m/>
    <n v="329488"/>
    <n v="64.907000000000011"/>
    <x v="2"/>
    <s v="2026-07-31"/>
  </r>
  <r>
    <s v="d82da5bf-bf80-4a90-a3b7-0ea8ad03f093"/>
    <s v="Building C"/>
    <s v=""/>
    <x v="1"/>
    <x v="1"/>
    <x v="12"/>
    <x v="12"/>
    <m/>
    <n v="329488"/>
    <n v="64.907000000000011"/>
    <x v="2"/>
    <s v="2026-07-31"/>
  </r>
  <r>
    <s v="0297df22-ebd9-4fcd-ae0a-e737c09a2f87"/>
    <s v="Building A"/>
    <s v=""/>
    <x v="1"/>
    <x v="1"/>
    <x v="12"/>
    <x v="12"/>
    <m/>
    <n v="329488"/>
    <n v="64.907000000000011"/>
    <x v="2"/>
    <s v="2026-07-31"/>
  </r>
  <r>
    <s v="990992cd-2fd4-47c5-b71b-702700129872"/>
    <s v="Silverbrook Data Center 1"/>
    <s v=""/>
    <x v="1"/>
    <x v="1"/>
    <x v="12"/>
    <x v="12"/>
    <n v="35000"/>
    <n v="35000"/>
    <n v="12.557600000000001"/>
    <x v="8"/>
    <s v="2026-07-31"/>
  </r>
  <r>
    <s v="5bb57738-fb32-41e3-8d6b-5ad42e697ad5"/>
    <s v="Silverbrook Data Center 2"/>
    <s v=""/>
    <x v="1"/>
    <x v="1"/>
    <x v="12"/>
    <x v="12"/>
    <n v="35000"/>
    <n v="35000"/>
    <n v="12.557600000000001"/>
    <x v="8"/>
    <s v="2026-07-31"/>
  </r>
  <r>
    <s v="70d0b560-6b5e-11f1-b937-b33f70f17760"/>
    <s v="New Chesterfield Data Center"/>
    <s v=""/>
    <x v="1"/>
    <x v="1"/>
    <x v="12"/>
    <x v="12"/>
    <m/>
    <m/>
    <m/>
    <x v="3"/>
    <s v="2026-07-31"/>
  </r>
  <r>
    <s v="a2dfc0b0-8147-11f1-b3ba-1d97a65e13cd"/>
    <s v="Green Plains Data Center"/>
    <s v=""/>
    <x v="1"/>
    <x v="1"/>
    <x v="12"/>
    <x v="12"/>
    <m/>
    <n v="70000"/>
    <n v="20"/>
    <x v="4"/>
    <s v="2026-07-31"/>
  </r>
  <r>
    <s v="c1f92a14-01ac-4b63-bebe-a048b46d1e9d"/>
    <s v=" Watts Township Data Center 10"/>
    <s v=""/>
    <x v="1"/>
    <x v="1"/>
    <x v="13"/>
    <x v="13"/>
    <n v="68747"/>
    <n v="137495"/>
    <n v="31.73"/>
    <x v="5"/>
    <s v="2026-07-31"/>
  </r>
  <r>
    <s v="c8879f64-0b22-47ea-8ec3-63d34feb04d4"/>
    <s v=" Watts Township Data Center 8"/>
    <s v=""/>
    <x v="1"/>
    <x v="1"/>
    <x v="13"/>
    <x v="13"/>
    <n v="68747"/>
    <n v="137495"/>
    <n v="31.73"/>
    <x v="5"/>
    <s v="2026-07-31"/>
  </r>
  <r>
    <s v="559436c1-2451-4597-b65f-ecce7ed6c3be"/>
    <s v=" Watts Township Data Center 3"/>
    <s v=""/>
    <x v="1"/>
    <x v="1"/>
    <x v="13"/>
    <x v="13"/>
    <n v="77863"/>
    <n v="155727"/>
    <n v="31.78"/>
    <x v="5"/>
    <s v="2026-07-31"/>
  </r>
  <r>
    <s v="d259ea6d-8995-4cc3-adc8-7c1e3eee3bcd"/>
    <s v=" Watts Township Data Center 2"/>
    <s v=""/>
    <x v="1"/>
    <x v="1"/>
    <x v="13"/>
    <x v="13"/>
    <n v="77863"/>
    <n v="155727"/>
    <n v="31.78"/>
    <x v="5"/>
    <s v="2026-07-31"/>
  </r>
  <r>
    <s v="0ea769e2-cb37-4fcc-b4eb-47a664718a91"/>
    <s v=" Watts Township Data Center 1"/>
    <s v=""/>
    <x v="1"/>
    <x v="1"/>
    <x v="13"/>
    <x v="13"/>
    <n v="77863"/>
    <n v="155727"/>
    <n v="31.78"/>
    <x v="5"/>
    <s v="2026-07-31"/>
  </r>
  <r>
    <s v="293331a9-04da-4313-80dc-05bbaca3d2be"/>
    <s v=" Watts Township Data Center 4"/>
    <s v=""/>
    <x v="1"/>
    <x v="1"/>
    <x v="13"/>
    <x v="13"/>
    <n v="77863"/>
    <n v="155727"/>
    <n v="31.78"/>
    <x v="5"/>
    <s v="2026-07-31"/>
  </r>
  <r>
    <s v="030376a2-8fe9-41a4-894c-d7ea270d97c5"/>
    <s v=" Watts Township Data Center 9"/>
    <s v=""/>
    <x v="1"/>
    <x v="1"/>
    <x v="13"/>
    <x v="13"/>
    <n v="68747"/>
    <n v="137495"/>
    <n v="31.73"/>
    <x v="5"/>
    <s v="2026-07-31"/>
  </r>
  <r>
    <s v="197f2df6-77a9-4cd3-9707-11361013f0c1"/>
    <s v=" Watts Township Data Center 7"/>
    <s v=""/>
    <x v="1"/>
    <x v="1"/>
    <x v="13"/>
    <x v="13"/>
    <n v="77863"/>
    <n v="155727"/>
    <n v="31.78"/>
    <x v="5"/>
    <s v="2026-07-31"/>
  </r>
  <r>
    <s v="4126e1e8-f358-451a-8bab-ab7c1aeb9b45"/>
    <s v=" Watts Township Data Center 5"/>
    <s v=""/>
    <x v="1"/>
    <x v="1"/>
    <x v="13"/>
    <x v="13"/>
    <n v="68747"/>
    <n v="137495"/>
    <n v="31.73"/>
    <x v="5"/>
    <s v="2026-07-31"/>
  </r>
  <r>
    <s v="db160a84-2f63-4101-bf4c-d15de52fc42d"/>
    <s v=" Watts Township Data Center 6"/>
    <s v=""/>
    <x v="1"/>
    <x v="1"/>
    <x v="13"/>
    <x v="13"/>
    <n v="77863"/>
    <n v="155727"/>
    <n v="31.78"/>
    <x v="5"/>
    <s v="2026-07-31"/>
  </r>
  <r>
    <s v="1993b840-7c73-11f0-8ce6-ed4d1304071c"/>
    <s v="Lewisberry Data Center"/>
    <s v=""/>
    <x v="1"/>
    <x v="1"/>
    <x v="13"/>
    <x v="13"/>
    <n v="750000"/>
    <n v="750000"/>
    <n v="87.93"/>
    <x v="1"/>
    <s v="2026-07-31"/>
  </r>
  <r>
    <s v="83bcc272-4555-4125-a516-13a6fd00d26b"/>
    <s v="Muncy Data Center 3"/>
    <s v=""/>
    <x v="1"/>
    <x v="1"/>
    <x v="13"/>
    <x v="13"/>
    <m/>
    <m/>
    <m/>
    <x v="3"/>
    <s v="2026-07-31"/>
  </r>
  <r>
    <s v="4ffcbf86-338e-4b41-9609-e11c7d17a292"/>
    <s v="Muncy Data Center 1"/>
    <s v=""/>
    <x v="1"/>
    <x v="1"/>
    <x v="13"/>
    <x v="13"/>
    <m/>
    <m/>
    <m/>
    <x v="3"/>
    <s v="2026-07-31"/>
  </r>
  <r>
    <s v="497144a9-0243-4d2c-a1f5-da9a117cb1a0"/>
    <s v="Muncy Data Center 2"/>
    <s v=""/>
    <x v="1"/>
    <x v="1"/>
    <x v="13"/>
    <x v="13"/>
    <m/>
    <m/>
    <m/>
    <x v="3"/>
    <s v="2026-07-31"/>
  </r>
  <r>
    <s v="543e0250-7f95-11f0-9090-59cff52046a6"/>
    <s v="Dauphin golf Data Center"/>
    <s v=""/>
    <x v="1"/>
    <x v="1"/>
    <x v="13"/>
    <x v="13"/>
    <m/>
    <m/>
    <m/>
    <x v="1"/>
    <s v="2026-07-31"/>
  </r>
  <r>
    <s v="290b6cc0-d5ef-11f0-ae56-598653b07460"/>
    <s v="Woodlawn Data Center"/>
    <s v="Woodlawn Data Center_x000a_Company Not Disclosed"/>
    <x v="1"/>
    <x v="1"/>
    <x v="27"/>
    <x v="27"/>
    <m/>
    <m/>
    <n v="150"/>
    <x v="20"/>
    <s v="2026-07-31"/>
  </r>
  <r>
    <s v="2d3c6d20-ab7a-11f0-bdfa-afdcdd8cfa67"/>
    <s v="East Manchester Data Center"/>
    <s v=""/>
    <x v="1"/>
    <x v="1"/>
    <x v="13"/>
    <x v="13"/>
    <m/>
    <m/>
    <m/>
    <x v="19"/>
    <s v="2026-07-31"/>
  </r>
  <r>
    <s v="23c4a484-8081-4da2-be66-cbfb8e00658f"/>
    <s v="Hummelstown Quarry Data Center 2"/>
    <s v=""/>
    <x v="1"/>
    <x v="1"/>
    <x v="13"/>
    <x v="13"/>
    <m/>
    <n v="195000"/>
    <n v="31.89"/>
    <x v="3"/>
    <s v="2026-07-31"/>
  </r>
  <r>
    <s v="7608fd3a-e2db-4940-8e65-f598cc29b65d"/>
    <s v="Hummelstown Quarry Data Center 1"/>
    <s v=""/>
    <x v="1"/>
    <x v="1"/>
    <x v="13"/>
    <x v="13"/>
    <m/>
    <n v="401800"/>
    <n v="61.134999999999998"/>
    <x v="3"/>
    <s v="2026-07-31"/>
  </r>
  <r>
    <s v="4b5bd5a0-4a1e-11f1-8e30-adfaf2cd728b"/>
    <s v="Johns Hopkins University DC"/>
    <s v=""/>
    <x v="1"/>
    <x v="1"/>
    <x v="27"/>
    <x v="27"/>
    <m/>
    <n v="25000"/>
    <n v="12.402499999999996"/>
    <x v="5"/>
    <s v="2026-07-31"/>
  </r>
  <r>
    <s v="d7437a40-6c16-11f1-ae70-6df4ab104f2d"/>
    <s v="Jefferson Lab Data Center "/>
    <s v=""/>
    <x v="1"/>
    <x v="1"/>
    <x v="12"/>
    <x v="12"/>
    <m/>
    <n v="30000"/>
    <n v="13.057999999999998"/>
    <x v="3"/>
    <s v="2026-07-31"/>
  </r>
  <r>
    <s v="8682d1b4-c3fc-4801-a75e-dc0c37b12a39"/>
    <s v="Ranalli SuperDC Data Center 2"/>
    <s v="Ranalli SuperDC Data Center 2_x000a_Ranalli SuperDC Campus_x000a_Company Not Disclosed"/>
    <x v="1"/>
    <x v="1"/>
    <x v="11"/>
    <x v="11"/>
    <m/>
    <m/>
    <n v="150"/>
    <x v="9"/>
    <s v="2026-07-31"/>
  </r>
  <r>
    <s v="80054a12-6219-40ac-8a3d-5287243198ae"/>
    <s v="Ranalli SuperDC Data Center 1"/>
    <s v=""/>
    <x v="1"/>
    <x v="1"/>
    <x v="11"/>
    <x v="11"/>
    <m/>
    <m/>
    <n v="150"/>
    <x v="9"/>
    <s v="2026-07-31"/>
  </r>
  <r>
    <s v="9250bad8-c5a3-49ff-a79a-2685c2d977c3"/>
    <s v="York 2 Energy Center Data Center"/>
    <s v=""/>
    <x v="1"/>
    <x v="1"/>
    <x v="13"/>
    <x v="13"/>
    <m/>
    <m/>
    <m/>
    <x v="1"/>
    <s v="2026-07-31"/>
  </r>
  <r>
    <s v="ba041c4e-bd32-4f86-ab64-9456992b2952"/>
    <s v="Broome Tech Park DC Building 1"/>
    <s v=""/>
    <x v="1"/>
    <x v="1"/>
    <x v="11"/>
    <x v="11"/>
    <m/>
    <m/>
    <n v="50"/>
    <x v="9"/>
    <s v="2026-07-31"/>
  </r>
  <r>
    <s v="6f2be475-2230-4e54-8b12-e4aa61927741"/>
    <s v="Broome Tech Park DC Building 4"/>
    <s v=""/>
    <x v="1"/>
    <x v="1"/>
    <x v="11"/>
    <x v="11"/>
    <m/>
    <m/>
    <n v="50"/>
    <x v="9"/>
    <s v="2026-07-31"/>
  </r>
  <r>
    <s v="b28d6d0e-821d-4869-89f9-b0caf8238607"/>
    <s v="Broome Tech Park DC Building 3"/>
    <s v=""/>
    <x v="1"/>
    <x v="1"/>
    <x v="11"/>
    <x v="11"/>
    <m/>
    <m/>
    <n v="50"/>
    <x v="9"/>
    <s v="2026-07-31"/>
  </r>
  <r>
    <s v="98c01c2d-476f-4d60-b343-5fc9f54ada5d"/>
    <s v="Broome Tech Park DC Building 5"/>
    <s v=""/>
    <x v="1"/>
    <x v="1"/>
    <x v="11"/>
    <x v="11"/>
    <m/>
    <m/>
    <n v="50"/>
    <x v="9"/>
    <s v="2026-07-31"/>
  </r>
  <r>
    <s v="868cb28c-8b10-4c28-8b68-d1fbfe594e0f"/>
    <s v="Broome Tech Park DC Building 2"/>
    <s v=""/>
    <x v="1"/>
    <x v="1"/>
    <x v="11"/>
    <x v="11"/>
    <m/>
    <m/>
    <n v="50"/>
    <x v="9"/>
    <s v="2026-07-31"/>
  </r>
  <r>
    <s v="e9e1fa1e-9280-4898-8fe3-30da1c0cf6c0"/>
    <s v="Verdantas Newark Data Center 1"/>
    <s v=""/>
    <x v="1"/>
    <x v="1"/>
    <x v="45"/>
    <x v="45"/>
    <n v="341040"/>
    <n v="341040"/>
    <n v="62.001999999999995"/>
    <x v="20"/>
    <s v="2026-07-31"/>
  </r>
  <r>
    <s v="973ed18e-4f77-49cc-b903-e96fe2a13ef3"/>
    <s v="Verdantas Newark Data Center 2"/>
    <s v=""/>
    <x v="1"/>
    <x v="1"/>
    <x v="45"/>
    <x v="45"/>
    <n v="341040"/>
    <n v="341040"/>
    <n v="62.001999999999995"/>
    <x v="20"/>
    <s v="2026-07-31"/>
  </r>
  <r>
    <s v="c09556cf-9216-4e0c-8dab-7304e5a3d476"/>
    <s v="Verdantas Newark Data Center 3"/>
    <s v=""/>
    <x v="1"/>
    <x v="1"/>
    <x v="45"/>
    <x v="45"/>
    <n v="165870"/>
    <n v="165870"/>
    <n v="31.94"/>
    <x v="20"/>
    <s v="2026-07-31"/>
  </r>
  <r>
    <s v="b277d11d-168e-4eb4-b276-6662babb6641"/>
    <s v="Popca Data Center 2"/>
    <s v=""/>
    <x v="1"/>
    <x v="1"/>
    <x v="13"/>
    <x v="13"/>
    <m/>
    <n v="145200"/>
    <n v="31.78"/>
    <x v="22"/>
    <s v="2026-07-31"/>
  </r>
  <r>
    <s v="662e067c-08d2-4a49-a716-b9126c0f8a54"/>
    <s v="Popca Data Center 1"/>
    <s v=""/>
    <x v="1"/>
    <x v="1"/>
    <x v="13"/>
    <x v="13"/>
    <m/>
    <n v="145200"/>
    <n v="31.78"/>
    <x v="22"/>
    <s v="2026-07-31"/>
  </r>
  <r>
    <s v="105a8bd5-b5e9-460d-b706-fed69ffad9d5"/>
    <s v="Cetronia Rd Data Center 2"/>
    <s v=""/>
    <x v="1"/>
    <x v="1"/>
    <x v="13"/>
    <x v="13"/>
    <n v="435600"/>
    <n v="435600"/>
    <n v="67.683000000000007"/>
    <x v="2"/>
    <s v="2026-07-31"/>
  </r>
  <r>
    <s v="24aed7e1-b6f0-49b6-8dd6-38e337140774"/>
    <s v="Cetronia Rd Data Center 3"/>
    <s v=""/>
    <x v="1"/>
    <x v="1"/>
    <x v="13"/>
    <x v="13"/>
    <n v="926250"/>
    <n v="926250"/>
    <n v="90.33"/>
    <x v="2"/>
    <s v="2026-07-31"/>
  </r>
  <r>
    <s v="d2d9c46b-56fd-47fd-ba3f-1362e92d4c48"/>
    <s v="Cetronia Rd Data Center 1"/>
    <s v=""/>
    <x v="1"/>
    <x v="1"/>
    <x v="13"/>
    <x v="13"/>
    <n v="1238250"/>
    <n v="1238250"/>
    <n v="90.33"/>
    <x v="2"/>
    <s v="2026-07-31"/>
  </r>
  <r>
    <s v="82dd4292-4750-4699-9d42-35bb99052a93"/>
    <s v="Wildcat Ridge AI Data Center 7"/>
    <s v=""/>
    <x v="1"/>
    <x v="1"/>
    <x v="13"/>
    <x v="13"/>
    <n v="126500"/>
    <n v="379500"/>
    <n v="62.392999999999994"/>
    <x v="13"/>
    <s v="2026-07-31"/>
  </r>
  <r>
    <s v="d4e88851-9c7c-455f-846a-d83b57d8c271"/>
    <s v="Wildcat Ridge AI Data Center 6"/>
    <s v=""/>
    <x v="1"/>
    <x v="1"/>
    <x v="13"/>
    <x v="13"/>
    <n v="126500"/>
    <n v="379500"/>
    <n v="62.392999999999994"/>
    <x v="13"/>
    <s v="2026-07-31"/>
  </r>
  <r>
    <s v="c75573e0-ea09-4875-bddc-e428a5de9ca7"/>
    <s v="Wildcat Ridge AI Data Center 13"/>
    <s v=""/>
    <x v="1"/>
    <x v="1"/>
    <x v="13"/>
    <x v="13"/>
    <n v="126500"/>
    <n v="379500"/>
    <n v="62.392999999999994"/>
    <x v="13"/>
    <s v="2026-07-31"/>
  </r>
  <r>
    <s v="3d53e4dd-9b0a-4b7a-8de7-aee3fff2b8b7"/>
    <s v="Wildcat Ridge AI Data Center 9"/>
    <s v=""/>
    <x v="1"/>
    <x v="1"/>
    <x v="13"/>
    <x v="13"/>
    <n v="126500"/>
    <n v="379500"/>
    <n v="62.392999999999994"/>
    <x v="13"/>
    <s v="2026-07-31"/>
  </r>
  <r>
    <s v="1fed7668-4119-4391-86ea-12b3ba98987a"/>
    <s v="Wildcat Ridge AI Data Center 5"/>
    <s v=""/>
    <x v="1"/>
    <x v="1"/>
    <x v="13"/>
    <x v="13"/>
    <n v="126500"/>
    <n v="379500"/>
    <n v="62.392999999999994"/>
    <x v="13"/>
    <s v="2026-07-31"/>
  </r>
  <r>
    <s v="1358204e-0d6b-4956-9461-7f2dc1096701"/>
    <s v="Wildcat Ridge AI Data Center 12"/>
    <s v=""/>
    <x v="1"/>
    <x v="1"/>
    <x v="13"/>
    <x v="13"/>
    <n v="126500"/>
    <n v="379500"/>
    <n v="62.392999999999994"/>
    <x v="13"/>
    <s v="2026-07-31"/>
  </r>
  <r>
    <s v="d36de02d-02de-495c-9468-e01ef8b00331"/>
    <s v="Wildcat Ridge AI Data Center 2"/>
    <s v=""/>
    <x v="1"/>
    <x v="1"/>
    <x v="13"/>
    <x v="13"/>
    <n v="126500"/>
    <n v="379500"/>
    <n v="62.392999999999994"/>
    <x v="13"/>
    <s v="2026-07-31"/>
  </r>
  <r>
    <s v="0d1f972e-d5f7-484e-97af-102b5192c3df"/>
    <s v="Wildcat Ridge AI Data Center 4"/>
    <s v=""/>
    <x v="1"/>
    <x v="1"/>
    <x v="13"/>
    <x v="13"/>
    <n v="126500"/>
    <n v="379500"/>
    <n v="62.392999999999994"/>
    <x v="13"/>
    <s v="2026-07-31"/>
  </r>
  <r>
    <s v="462e1679-4acb-4e74-9f95-50cde112569b"/>
    <s v="Wildcat Ridge AI Data Center 10"/>
    <s v=""/>
    <x v="1"/>
    <x v="1"/>
    <x v="13"/>
    <x v="13"/>
    <n v="126500"/>
    <n v="379500"/>
    <n v="62.392999999999994"/>
    <x v="13"/>
    <s v="2026-07-31"/>
  </r>
  <r>
    <s v="148c53ac-4fe8-43f4-bee1-9d7918ef4cef"/>
    <s v="Wildcat Ridge AI Data Center 11"/>
    <s v=""/>
    <x v="1"/>
    <x v="1"/>
    <x v="13"/>
    <x v="13"/>
    <n v="126500"/>
    <n v="379500"/>
    <n v="62.392999999999994"/>
    <x v="13"/>
    <s v="2026-07-31"/>
  </r>
  <r>
    <s v="43cc4b08-e6c6-4383-974f-583027834fd7"/>
    <s v="Wildcat Ridge AI Data Center 8"/>
    <s v=""/>
    <x v="1"/>
    <x v="1"/>
    <x v="13"/>
    <x v="13"/>
    <n v="126500"/>
    <n v="379500"/>
    <n v="62.392999999999994"/>
    <x v="13"/>
    <s v="2026-07-31"/>
  </r>
  <r>
    <s v="da637226-7e17-49fc-a886-876718593be9"/>
    <s v="Wildcat Ridge AI Data Center 14"/>
    <s v=""/>
    <x v="1"/>
    <x v="1"/>
    <x v="13"/>
    <x v="13"/>
    <n v="126500"/>
    <n v="379500"/>
    <n v="62.392999999999994"/>
    <x v="13"/>
    <s v="2026-07-31"/>
  </r>
  <r>
    <s v="8e38646b-c6db-457c-bfa3-a3d7bac2bcae"/>
    <s v="Wildcat Ridge AI Data Center 3"/>
    <s v=""/>
    <x v="1"/>
    <x v="1"/>
    <x v="13"/>
    <x v="13"/>
    <n v="126500"/>
    <n v="379500"/>
    <n v="62.392999999999994"/>
    <x v="13"/>
    <s v="2026-07-31"/>
  </r>
  <r>
    <s v="d29e8078-e84e-45ce-99bc-1a4177ae7052"/>
    <s v="Wildcat Ridge AI Data Center 1"/>
    <s v=""/>
    <x v="1"/>
    <x v="1"/>
    <x v="13"/>
    <x v="13"/>
    <n v="126500"/>
    <n v="379500"/>
    <n v="62.392999999999994"/>
    <x v="13"/>
    <s v="2026-07-31"/>
  </r>
  <r>
    <s v="261c2319-05f8-4dc2-84e4-2b14b98e443d"/>
    <s v="Project Laurel Data Center 1"/>
    <s v=""/>
    <x v="1"/>
    <x v="1"/>
    <x v="13"/>
    <x v="13"/>
    <n v="292000"/>
    <n v="292000"/>
    <n v="53.945"/>
    <x v="17"/>
    <s v="2026-07-31"/>
  </r>
  <r>
    <s v="d72d3d5c-329c-43f8-b2db-a4cff9ad5920"/>
    <s v="Project Laurel Data Center 2"/>
    <s v=""/>
    <x v="1"/>
    <x v="1"/>
    <x v="13"/>
    <x v="13"/>
    <n v="292000"/>
    <n v="292000"/>
    <n v="53.945"/>
    <x v="17"/>
    <s v="2026-07-31"/>
  </r>
  <r>
    <s v="f8415e53-5e3a-4c17-b0e3-66abda848592"/>
    <s v="Project Laurel Data Center 3"/>
    <s v=""/>
    <x v="1"/>
    <x v="1"/>
    <x v="13"/>
    <x v="13"/>
    <n v="292000"/>
    <n v="292000"/>
    <n v="53.945"/>
    <x v="17"/>
    <s v="2026-07-31"/>
  </r>
  <r>
    <s v="0a22a286-2311-45ca-9ed8-71cd15edd254"/>
    <s v="Project Laurel Data Center 4"/>
    <s v=""/>
    <x v="1"/>
    <x v="1"/>
    <x v="13"/>
    <x v="13"/>
    <n v="292000"/>
    <n v="292000"/>
    <n v="53.945"/>
    <x v="17"/>
    <s v="2026-07-31"/>
  </r>
  <r>
    <s v="4ac7a33e-fa35-42e6-b02c-ecd1c7fa7df3"/>
    <s v="Project Laurel Data Center 5"/>
    <s v=""/>
    <x v="1"/>
    <x v="1"/>
    <x v="13"/>
    <x v="13"/>
    <n v="381462"/>
    <n v="381462"/>
    <n v="59.087999999999994"/>
    <x v="17"/>
    <s v="2026-07-31"/>
  </r>
  <r>
    <s v="b04aa224-5108-421a-8b32-69b8317a169c"/>
    <s v="Project Laurel Data Center 6"/>
    <s v=""/>
    <x v="1"/>
    <x v="1"/>
    <x v="13"/>
    <x v="13"/>
    <n v="381462"/>
    <n v="381462"/>
    <n v="59.087999999999994"/>
    <x v="17"/>
    <s v="2026-07-31"/>
  </r>
  <r>
    <s v="6be28bca-a861-494a-b33e-47dbc0324522"/>
    <s v="Project Laurel Data Center 7"/>
    <s v=""/>
    <x v="1"/>
    <x v="1"/>
    <x v="13"/>
    <x v="13"/>
    <n v="292000"/>
    <n v="292000"/>
    <n v="53.945"/>
    <x v="17"/>
    <s v="2026-07-31"/>
  </r>
  <r>
    <s v="0e220fe3-8dee-4624-b1c3-700f6fb21674"/>
    <s v="Project Laurel Data Center 8"/>
    <s v=""/>
    <x v="1"/>
    <x v="1"/>
    <x v="13"/>
    <x v="13"/>
    <n v="381462"/>
    <n v="381462"/>
    <n v="59.087999999999994"/>
    <x v="17"/>
    <s v="2026-07-31"/>
  </r>
  <r>
    <s v="8aae2a4b-ef6d-40b3-962a-30f40694248e"/>
    <s v="Pennhurst Data Center 4"/>
    <s v=""/>
    <x v="1"/>
    <x v="1"/>
    <x v="13"/>
    <x v="13"/>
    <n v="276080"/>
    <n v="276080"/>
    <n v="49.805"/>
    <x v="19"/>
    <s v="2026-07-31"/>
  </r>
  <r>
    <s v="0325025a-d322-4a3f-9030-c05b48c7b739"/>
    <s v="Project Gravity - Building B"/>
    <s v=""/>
    <x v="1"/>
    <x v="1"/>
    <x v="13"/>
    <x v="13"/>
    <n v="270000"/>
    <n v="270000"/>
    <n v="53.54"/>
    <x v="18"/>
    <s v="2026-07-31"/>
  </r>
  <r>
    <s v="8048fee2-fd17-4f4b-b792-2a6468be6788"/>
    <s v="Project Gravity - Building A"/>
    <s v=""/>
    <x v="1"/>
    <x v="1"/>
    <x v="13"/>
    <x v="13"/>
    <n v="270000"/>
    <n v="270000"/>
    <n v="53.54"/>
    <x v="18"/>
    <s v="2026-07-31"/>
  </r>
  <r>
    <s v="8bcd6676-cde2-462f-82c3-fb557f1f8a96"/>
    <s v="Project Gravity - Building E"/>
    <s v=""/>
    <x v="1"/>
    <x v="1"/>
    <x v="13"/>
    <x v="13"/>
    <n v="270000"/>
    <n v="270000"/>
    <n v="53.54"/>
    <x v="18"/>
    <s v="2026-07-31"/>
  </r>
  <r>
    <s v="e1057e44-53d8-41d4-b04e-a2bc53799203"/>
    <s v="Project Gravity - Building F"/>
    <s v=""/>
    <x v="1"/>
    <x v="1"/>
    <x v="13"/>
    <x v="13"/>
    <n v="270000"/>
    <n v="270000"/>
    <n v="53.54"/>
    <x v="18"/>
    <s v="2026-07-31"/>
  </r>
  <r>
    <s v="97f7f9c4-4de1-4739-8ded-7a53413c26c1"/>
    <s v="Project Gravity - Building D"/>
    <s v=""/>
    <x v="1"/>
    <x v="1"/>
    <x v="13"/>
    <x v="13"/>
    <n v="270000"/>
    <n v="270000"/>
    <n v="53.54"/>
    <x v="18"/>
    <s v="2026-07-31"/>
  </r>
  <r>
    <s v="914fa802-784d-4586-b1e4-57297b4b703d"/>
    <s v="Project Gravity - Building C"/>
    <s v=""/>
    <x v="1"/>
    <x v="1"/>
    <x v="13"/>
    <x v="13"/>
    <n v="270000"/>
    <n v="270000"/>
    <n v="53.54"/>
    <x v="18"/>
    <s v="2026-07-31"/>
  </r>
  <r>
    <s v="c1cc967f-bc1b-4e55-8ea6-9273ca196c0d"/>
    <s v="Pennhurst Data Center 2"/>
    <s v=""/>
    <x v="1"/>
    <x v="1"/>
    <x v="13"/>
    <x v="13"/>
    <n v="247180"/>
    <n v="247180"/>
    <n v="49.064999999999998"/>
    <x v="19"/>
    <s v="2026-07-31"/>
  </r>
  <r>
    <s v="28a97cd2-5419-4300-9fde-357a7849e73e"/>
    <s v="Pennhurst Data Center 1"/>
    <s v=""/>
    <x v="1"/>
    <x v="1"/>
    <x v="13"/>
    <x v="13"/>
    <n v="310608"/>
    <n v="310608"/>
    <n v="58.021000000000001"/>
    <x v="19"/>
    <s v="2026-07-31"/>
  </r>
  <r>
    <s v="d8ee2978-2d2b-4ed3-8a2e-6d2cb1b38429"/>
    <s v="Pennhurst Data Center 3"/>
    <s v=""/>
    <x v="1"/>
    <x v="1"/>
    <x v="13"/>
    <x v="13"/>
    <n v="247180"/>
    <n v="247180"/>
    <n v="49.064999999999998"/>
    <x v="19"/>
    <s v="2026-07-31"/>
  </r>
  <r>
    <s v="38f1fe31-cec9-49f5-8b47-de3d1aa1569e"/>
    <s v="Pennhurst Data Center 5"/>
    <s v=""/>
    <x v="1"/>
    <x v="1"/>
    <x v="13"/>
    <x v="13"/>
    <n v="247320"/>
    <n v="247320"/>
    <n v="49.064999999999998"/>
    <x v="19"/>
    <s v="2026-07-31"/>
  </r>
  <r>
    <s v="3581950c-e089-4e0c-861e-75ca747ccd88"/>
    <s v="Project Boson"/>
    <s v=""/>
    <x v="1"/>
    <x v="1"/>
    <x v="13"/>
    <x v="13"/>
    <n v="620000"/>
    <m/>
    <m/>
    <x v="1"/>
    <s v="2026-07-31"/>
  </r>
  <r>
    <s v="c1165e9c-bbc7-4320-a495-d2189a7ca1c6"/>
    <s v="Archbald Jermyn Data Center 4"/>
    <s v=""/>
    <x v="1"/>
    <x v="1"/>
    <x v="13"/>
    <x v="13"/>
    <n v="150000"/>
    <n v="150000"/>
    <n v="31.78"/>
    <x v="2"/>
    <s v="2026-07-31"/>
  </r>
  <r>
    <s v="6f1ab664-1497-476a-b4e4-b63cd5216139"/>
    <s v="Archbald Jermyn Data Center 2"/>
    <s v=""/>
    <x v="1"/>
    <x v="1"/>
    <x v="13"/>
    <x v="13"/>
    <n v="150000"/>
    <n v="150000"/>
    <n v="31.78"/>
    <x v="2"/>
    <s v="2026-07-31"/>
  </r>
  <r>
    <s v="6a39efb0-4eaa-41ee-a949-ad5ede874dc0"/>
    <s v="Archbald Jermyn Data Center 3"/>
    <s v=""/>
    <x v="1"/>
    <x v="1"/>
    <x v="13"/>
    <x v="13"/>
    <n v="150000"/>
    <n v="150000"/>
    <n v="31.78"/>
    <x v="2"/>
    <s v="2026-07-31"/>
  </r>
  <r>
    <s v="82639820-a311-451d-ad2a-d4c3f7d76b4b"/>
    <s v="Archbald Jermyn Data Center 1"/>
    <s v=""/>
    <x v="1"/>
    <x v="1"/>
    <x v="13"/>
    <x v="13"/>
    <n v="150000"/>
    <n v="150000"/>
    <n v="31.78"/>
    <x v="2"/>
    <s v="2026-07-31"/>
  </r>
  <r>
    <s v="21bb562d-3126-4f7f-941a-2879ba64821e"/>
    <s v="Breaker Data Center 5"/>
    <s v=""/>
    <x v="1"/>
    <x v="1"/>
    <x v="13"/>
    <x v="13"/>
    <m/>
    <n v="178333"/>
    <n v="100"/>
    <x v="1"/>
    <s v="2026-07-31"/>
  </r>
  <r>
    <s v="7a929037-f7f8-417b-b8ab-b795a4a3c776"/>
    <s v="Breaker Data Center 2"/>
    <s v=""/>
    <x v="1"/>
    <x v="1"/>
    <x v="13"/>
    <x v="13"/>
    <m/>
    <n v="178333"/>
    <n v="100"/>
    <x v="1"/>
    <s v="2026-07-31"/>
  </r>
  <r>
    <s v="bb933b1f-542b-4339-a676-d22c23810ce9"/>
    <s v="Breaker Data Center 4"/>
    <s v=""/>
    <x v="1"/>
    <x v="1"/>
    <x v="13"/>
    <x v="13"/>
    <m/>
    <n v="178333"/>
    <n v="100"/>
    <x v="1"/>
    <s v="2026-07-31"/>
  </r>
  <r>
    <s v="5ce2ae9c-05f7-4821-bdec-63aee440a37d"/>
    <s v="Breaker Data Center 6"/>
    <s v=""/>
    <x v="1"/>
    <x v="1"/>
    <x v="13"/>
    <x v="13"/>
    <m/>
    <n v="178333"/>
    <n v="100"/>
    <x v="1"/>
    <s v="2026-07-31"/>
  </r>
  <r>
    <s v="140a3e99-a079-44f4-8779-efd512b1d255"/>
    <s v="Breaker Data Center 3"/>
    <s v=""/>
    <x v="1"/>
    <x v="1"/>
    <x v="13"/>
    <x v="13"/>
    <m/>
    <n v="178333"/>
    <n v="100"/>
    <x v="1"/>
    <s v="2026-07-31"/>
  </r>
  <r>
    <s v="b6404557-1d88-457b-9576-1516081a3daf"/>
    <s v="Breaker Data Center 1"/>
    <s v=""/>
    <x v="1"/>
    <x v="1"/>
    <x v="13"/>
    <x v="13"/>
    <m/>
    <n v="178333"/>
    <n v="100"/>
    <x v="1"/>
    <s v="2026-07-31"/>
  </r>
  <r>
    <s v="f46ed375-01f5-4043-bd16-2bfeddb19d1c"/>
    <s v="Gouldsboro Data Center 3"/>
    <s v=""/>
    <x v="1"/>
    <x v="1"/>
    <x v="13"/>
    <x v="13"/>
    <n v="180000"/>
    <n v="320000"/>
    <n v="53.4"/>
    <x v="21"/>
    <s v="2026-07-31"/>
  </r>
  <r>
    <s v="e6b6268a-50d9-4b2c-b80a-9d2eb9258af1"/>
    <s v="Gouldsboro Data Center 11"/>
    <s v=""/>
    <x v="1"/>
    <x v="1"/>
    <x v="13"/>
    <x v="13"/>
    <m/>
    <m/>
    <n v="136.38"/>
    <x v="21"/>
    <s v="2026-07-31"/>
  </r>
  <r>
    <s v="7be1292e-d485-4388-a4ab-4ca3c957bfb5"/>
    <s v="Gouldsboro Data Center 1"/>
    <s v=""/>
    <x v="1"/>
    <x v="1"/>
    <x v="13"/>
    <x v="13"/>
    <n v="460250"/>
    <n v="920500"/>
    <n v="153.5"/>
    <x v="21"/>
    <s v="2026-07-31"/>
  </r>
  <r>
    <s v="671a262e-f12a-4bdb-98d5-93cc7f30b775"/>
    <s v="Gouldsboro Data Center 5"/>
    <s v=""/>
    <x v="1"/>
    <x v="1"/>
    <x v="13"/>
    <x v="13"/>
    <n v="684610"/>
    <n v="1369220"/>
    <n v="228.3"/>
    <x v="21"/>
    <s v="2026-07-31"/>
  </r>
  <r>
    <s v="6d7d09db-0787-473a-9e65-7676c48fe23d"/>
    <s v="Gouldsboro Data Center 7"/>
    <s v=""/>
    <x v="1"/>
    <x v="1"/>
    <x v="13"/>
    <x v="13"/>
    <m/>
    <m/>
    <n v="136.38"/>
    <x v="21"/>
    <s v="2026-07-31"/>
  </r>
  <r>
    <s v="a45bf723-c102-4283-8b48-0bfb8cf9e563"/>
    <s v="Gouldsboro Data Center 9"/>
    <s v=""/>
    <x v="1"/>
    <x v="1"/>
    <x v="13"/>
    <x v="13"/>
    <m/>
    <m/>
    <n v="136.38"/>
    <x v="21"/>
    <s v="2026-07-31"/>
  </r>
  <r>
    <s v="5a81020f-616a-4cc5-a779-c009feb2cffa"/>
    <s v="Gouldsboro Data Center 2"/>
    <s v=""/>
    <x v="1"/>
    <x v="1"/>
    <x v="13"/>
    <x v="13"/>
    <n v="459650"/>
    <n v="919300"/>
    <n v="153.30000000000001"/>
    <x v="21"/>
    <s v="2026-07-31"/>
  </r>
  <r>
    <s v="4d5180a6-577c-437b-8428-1861e042d04a"/>
    <s v="Gouldsboro Data Center 10"/>
    <s v=""/>
    <x v="1"/>
    <x v="1"/>
    <x v="13"/>
    <x v="13"/>
    <m/>
    <m/>
    <n v="136.38"/>
    <x v="21"/>
    <s v="2026-07-31"/>
  </r>
  <r>
    <s v="2827fc87-da47-470c-a3a6-6679bb4af5d3"/>
    <s v="Gouldsboro Data Center 8"/>
    <s v=""/>
    <x v="1"/>
    <x v="1"/>
    <x v="13"/>
    <x v="13"/>
    <m/>
    <m/>
    <n v="136.38"/>
    <x v="21"/>
    <s v="2026-07-31"/>
  </r>
  <r>
    <s v="71dca4c7-f583-4109-a50c-831ce1ee109f"/>
    <s v="Gouldsboro Data Center 6"/>
    <s v=""/>
    <x v="1"/>
    <x v="1"/>
    <x v="13"/>
    <x v="13"/>
    <m/>
    <m/>
    <n v="136.38"/>
    <x v="21"/>
    <s v="2026-07-31"/>
  </r>
  <r>
    <s v="9c65c0bf-53dc-4991-ba07-9d30439bd9ce"/>
    <s v="Gouldsboro Data Center 4"/>
    <s v=""/>
    <x v="1"/>
    <x v="1"/>
    <x v="13"/>
    <x v="13"/>
    <n v="279450"/>
    <n v="558900"/>
    <n v="93.2"/>
    <x v="21"/>
    <s v="2026-07-31"/>
  </r>
  <r>
    <s v="aa384851-b533-45c8-8084-430af6954e07"/>
    <s v="Green Mountain Data Center 6"/>
    <s v=""/>
    <x v="1"/>
    <x v="1"/>
    <x v="13"/>
    <x v="13"/>
    <m/>
    <n v="138000"/>
    <n v="75"/>
    <x v="22"/>
    <s v="2026-07-31"/>
  </r>
  <r>
    <s v="16f4487c-44ac-44c3-bf43-c4d72f2af8a7"/>
    <s v="Green Mountain Data Center 5"/>
    <s v=""/>
    <x v="1"/>
    <x v="1"/>
    <x v="13"/>
    <x v="13"/>
    <m/>
    <n v="138000"/>
    <n v="75"/>
    <x v="22"/>
    <s v="2026-07-31"/>
  </r>
  <r>
    <s v="cf6ee686-b3f9-45df-a841-0f85d46b2b4a"/>
    <s v="Green Mountain Data Center 3"/>
    <s v=""/>
    <x v="1"/>
    <x v="1"/>
    <x v="13"/>
    <x v="13"/>
    <m/>
    <n v="138000"/>
    <n v="75"/>
    <x v="22"/>
    <s v="2026-07-31"/>
  </r>
  <r>
    <s v="4dbe13fc-487a-4e2a-9f15-dab22605e459"/>
    <s v="Green Mountain Data Center 2"/>
    <s v=""/>
    <x v="1"/>
    <x v="1"/>
    <x v="13"/>
    <x v="13"/>
    <m/>
    <n v="138000"/>
    <n v="75"/>
    <x v="22"/>
    <s v="2026-07-31"/>
  </r>
  <r>
    <s v="bd43ce2a-2317-4ee6-8ffc-7bb7cc299128"/>
    <s v="Green Mountain Data Center 4"/>
    <s v=""/>
    <x v="1"/>
    <x v="1"/>
    <x v="13"/>
    <x v="13"/>
    <m/>
    <n v="138000"/>
    <n v="75"/>
    <x v="22"/>
    <s v="2026-07-31"/>
  </r>
  <r>
    <s v="84ecaaac-55c2-47a6-9e81-c19822452c02"/>
    <s v="Green Mountain Data Center 7"/>
    <s v=""/>
    <x v="1"/>
    <x v="1"/>
    <x v="13"/>
    <x v="13"/>
    <m/>
    <n v="138000"/>
    <n v="75"/>
    <x v="22"/>
    <s v="2026-07-31"/>
  </r>
  <r>
    <s v="cc61eeb1-7da9-4984-9093-1cb5b65cf685"/>
    <s v="Green Mountain Data Center 1"/>
    <s v=""/>
    <x v="1"/>
    <x v="1"/>
    <x v="13"/>
    <x v="13"/>
    <m/>
    <n v="138000"/>
    <n v="75"/>
    <x v="22"/>
    <s v="2026-07-31"/>
  </r>
  <r>
    <s v="a6261b10-6127-11f1-afb8-11c25d571d80"/>
    <s v="Emaus Ave Data Center"/>
    <s v=""/>
    <x v="1"/>
    <x v="1"/>
    <x v="13"/>
    <x v="13"/>
    <m/>
    <n v="247342"/>
    <n v="49.185000000000002"/>
    <x v="3"/>
    <s v="2026-07-31"/>
  </r>
  <r>
    <s v="a375b4ad-2e9b-4164-a55b-ae88c73246b6"/>
    <s v="Clinton Township Data Center 15"/>
    <s v=""/>
    <x v="1"/>
    <x v="1"/>
    <x v="13"/>
    <x v="13"/>
    <m/>
    <n v="118000"/>
    <n v="25.184999999999999"/>
    <x v="3"/>
    <s v="2026-07-31"/>
  </r>
  <r>
    <s v="293f2132-aadf-4647-8add-0c0c24f8bc93"/>
    <s v="Clinton Township Data Center 4"/>
    <s v=""/>
    <x v="1"/>
    <x v="1"/>
    <x v="13"/>
    <x v="13"/>
    <m/>
    <n v="118000"/>
    <n v="25.184999999999999"/>
    <x v="3"/>
    <s v="2026-07-31"/>
  </r>
  <r>
    <s v="53301f81-2b1f-4ab0-8d9f-4b2f285dd307"/>
    <s v="Clinton Township Data Center 10"/>
    <s v=""/>
    <x v="1"/>
    <x v="1"/>
    <x v="13"/>
    <x v="13"/>
    <m/>
    <n v="118000"/>
    <n v="25.184999999999999"/>
    <x v="3"/>
    <s v="2026-07-31"/>
  </r>
  <r>
    <s v="93966cb4-fb6e-4229-9073-5dfe8add7ba6"/>
    <s v="Clinton Township Data Center 20"/>
    <s v=""/>
    <x v="1"/>
    <x v="1"/>
    <x v="13"/>
    <x v="13"/>
    <m/>
    <n v="118000"/>
    <n v="25.184999999999999"/>
    <x v="3"/>
    <s v="2026-07-31"/>
  </r>
  <r>
    <s v="b26e4576-1b4b-4794-9475-497be283f91e"/>
    <s v="Clinton Township Data Center 16"/>
    <s v=""/>
    <x v="1"/>
    <x v="1"/>
    <x v="13"/>
    <x v="13"/>
    <m/>
    <n v="118000"/>
    <n v="25.184999999999999"/>
    <x v="3"/>
    <s v="2026-07-31"/>
  </r>
  <r>
    <s v="8f90c578-cd34-4ed1-b0fc-ca60171d35b4"/>
    <s v="Clinton Township Data Center 6"/>
    <s v=""/>
    <x v="1"/>
    <x v="1"/>
    <x v="13"/>
    <x v="13"/>
    <m/>
    <n v="118000"/>
    <n v="25.184999999999999"/>
    <x v="3"/>
    <s v="2026-07-31"/>
  </r>
  <r>
    <s v="afc71b0e-d31b-4568-a20d-cb64250db7aa"/>
    <s v="Clinton Township Data Center 13"/>
    <s v=""/>
    <x v="1"/>
    <x v="1"/>
    <x v="13"/>
    <x v="13"/>
    <m/>
    <n v="118000"/>
    <n v="25.184999999999999"/>
    <x v="3"/>
    <s v="2026-07-31"/>
  </r>
  <r>
    <s v="d971a6e5-3a54-44f2-809a-d846c5754d5b"/>
    <s v="Clinton Township Data Center 1"/>
    <s v=""/>
    <x v="1"/>
    <x v="1"/>
    <x v="13"/>
    <x v="13"/>
    <m/>
    <n v="118000"/>
    <n v="25.184999999999999"/>
    <x v="3"/>
    <s v="2026-07-31"/>
  </r>
  <r>
    <s v="0db159e7-af37-485f-a804-471d2085b748"/>
    <s v="Clinton Township Data Center 7"/>
    <s v=""/>
    <x v="1"/>
    <x v="1"/>
    <x v="13"/>
    <x v="13"/>
    <m/>
    <n v="118000"/>
    <n v="25.184999999999999"/>
    <x v="3"/>
    <s v="2026-07-31"/>
  </r>
  <r>
    <s v="a349c6ce-2cdd-49a0-89cb-58c09ddae43c"/>
    <s v="Clinton Township Data Center 14"/>
    <s v=""/>
    <x v="1"/>
    <x v="1"/>
    <x v="13"/>
    <x v="13"/>
    <m/>
    <n v="118000"/>
    <n v="25.184999999999999"/>
    <x v="3"/>
    <s v="2026-07-31"/>
  </r>
  <r>
    <s v="5a5ac955-5919-4965-a2af-5fcb1c2f16d9"/>
    <s v="Clinton Township Data Center 9"/>
    <s v=""/>
    <x v="1"/>
    <x v="1"/>
    <x v="13"/>
    <x v="13"/>
    <m/>
    <n v="118000"/>
    <n v="25.184999999999999"/>
    <x v="3"/>
    <s v="2026-07-31"/>
  </r>
  <r>
    <s v="528cd28d-bdcd-4ec6-8e0c-4779c5a46e1f"/>
    <s v="Clinton Township Data Center 8"/>
    <s v=""/>
    <x v="1"/>
    <x v="1"/>
    <x v="13"/>
    <x v="13"/>
    <m/>
    <n v="118000"/>
    <n v="25.184999999999999"/>
    <x v="3"/>
    <s v="2026-07-31"/>
  </r>
  <r>
    <s v="bb131f54-a6c4-4952-9a4c-be40ff30e01a"/>
    <s v="Clinton Township Data Center 19"/>
    <s v=""/>
    <x v="1"/>
    <x v="1"/>
    <x v="13"/>
    <x v="13"/>
    <m/>
    <n v="118000"/>
    <n v="25.184999999999999"/>
    <x v="3"/>
    <s v="2026-07-31"/>
  </r>
  <r>
    <s v="1be34960-37bb-404d-a247-15b21c480f81"/>
    <s v="Clinton Township Data Center 18"/>
    <s v=""/>
    <x v="1"/>
    <x v="1"/>
    <x v="13"/>
    <x v="13"/>
    <m/>
    <n v="118000"/>
    <n v="25.184999999999999"/>
    <x v="3"/>
    <s v="2026-07-31"/>
  </r>
  <r>
    <s v="4f289705-3ece-4cdd-a0eb-5b8dd09fa584"/>
    <s v="Clinton Township Data Center 2"/>
    <s v=""/>
    <x v="1"/>
    <x v="1"/>
    <x v="13"/>
    <x v="13"/>
    <m/>
    <n v="118000"/>
    <n v="25.184999999999999"/>
    <x v="3"/>
    <s v="2026-07-31"/>
  </r>
  <r>
    <s v="b48b492e-b4a7-48e3-be8b-abb4e67ca02f"/>
    <s v="Clinton Township Data Center 17"/>
    <s v=""/>
    <x v="1"/>
    <x v="1"/>
    <x v="13"/>
    <x v="13"/>
    <m/>
    <n v="118000"/>
    <n v="25.184999999999999"/>
    <x v="3"/>
    <s v="2026-07-31"/>
  </r>
  <r>
    <s v="0740c3d8-0f4e-4739-8743-113f3c2c19d4"/>
    <s v="Clinton Township Data Center 11"/>
    <s v=""/>
    <x v="1"/>
    <x v="1"/>
    <x v="13"/>
    <x v="13"/>
    <m/>
    <n v="118000"/>
    <n v="25.184999999999999"/>
    <x v="3"/>
    <s v="2026-07-31"/>
  </r>
  <r>
    <s v="a7c485db-1dca-45d7-9167-91f67717641b"/>
    <s v="Clinton Township Data Center 12"/>
    <s v=""/>
    <x v="1"/>
    <x v="1"/>
    <x v="13"/>
    <x v="13"/>
    <m/>
    <n v="118000"/>
    <n v="25.184999999999999"/>
    <x v="3"/>
    <s v="2026-07-31"/>
  </r>
  <r>
    <s v="1d12e756-e5e7-4dd2-bc79-d30c029c443e"/>
    <s v="Clinton Township Data Center 3"/>
    <s v=""/>
    <x v="1"/>
    <x v="1"/>
    <x v="13"/>
    <x v="13"/>
    <m/>
    <n v="118000"/>
    <n v="25.184999999999999"/>
    <x v="3"/>
    <s v="2026-07-31"/>
  </r>
  <r>
    <s v="afad5589-cf73-406f-8220-02f37cbc75b6"/>
    <s v="Clinton Township Data Center 5"/>
    <s v=""/>
    <x v="1"/>
    <x v="1"/>
    <x v="13"/>
    <x v="13"/>
    <m/>
    <n v="118000"/>
    <n v="25.184999999999999"/>
    <x v="3"/>
    <s v="2026-07-31"/>
  </r>
  <r>
    <s v="b9bc54c2-9273-4d7e-8ba5-6835f359a7d8"/>
    <s v="Project Smithfield Gateway 2"/>
    <s v=""/>
    <x v="1"/>
    <x v="1"/>
    <x v="13"/>
    <x v="13"/>
    <n v="125000"/>
    <n v="250000"/>
    <n v="50.805"/>
    <x v="9"/>
    <s v="2026-07-31"/>
  </r>
  <r>
    <s v="43a2096f-14bb-444e-a54b-54d6e00b1dd6"/>
    <s v="Project Smithfield Gateway 1"/>
    <s v=""/>
    <x v="1"/>
    <x v="1"/>
    <x v="13"/>
    <x v="13"/>
    <n v="125000"/>
    <n v="250000"/>
    <n v="50.805"/>
    <x v="9"/>
    <s v="2026-07-31"/>
  </r>
  <r>
    <s v="4b63aac6-e444-452c-85b6-94750e6b78fe"/>
    <s v="Lower Mount Bethel Data Center 1"/>
    <s v=""/>
    <x v="1"/>
    <x v="1"/>
    <x v="13"/>
    <x v="13"/>
    <m/>
    <m/>
    <n v="200"/>
    <x v="5"/>
    <s v="2026-07-31"/>
  </r>
  <r>
    <s v="f3a26b05-3098-4e70-bf97-ffa7eb1244e2"/>
    <s v="Lower Mount Bethel Data Center 2"/>
    <s v=""/>
    <x v="1"/>
    <x v="1"/>
    <x v="13"/>
    <x v="13"/>
    <m/>
    <m/>
    <n v="200"/>
    <x v="5"/>
    <s v="2026-07-31"/>
  </r>
  <r>
    <s v="e78c7fb1-0189-4293-97d0-71b89de15440"/>
    <s v="Lower Mount Bethel Data Center 6"/>
    <s v=""/>
    <x v="1"/>
    <x v="1"/>
    <x v="13"/>
    <x v="13"/>
    <m/>
    <m/>
    <n v="200"/>
    <x v="5"/>
    <s v="2026-07-31"/>
  </r>
  <r>
    <s v="e4882ed4-eecb-494b-9d43-33d14262411b"/>
    <s v="Lower Mount Bethel Data Center 5"/>
    <s v=""/>
    <x v="1"/>
    <x v="1"/>
    <x v="13"/>
    <x v="13"/>
    <m/>
    <m/>
    <n v="200"/>
    <x v="5"/>
    <s v="2026-07-31"/>
  </r>
  <r>
    <s v="7a60b475-02e0-4722-9863-c262779966ac"/>
    <s v="Lower Mount Bethel Data Center 3"/>
    <s v="Lower Mount Bethel Data Center 3_x000a_Lower Mount Bethel Campus_x000a_Company Not Disclosed"/>
    <x v="1"/>
    <x v="1"/>
    <x v="13"/>
    <x v="13"/>
    <m/>
    <m/>
    <n v="200"/>
    <x v="5"/>
    <s v="2026-07-31"/>
  </r>
  <r>
    <s v="330c4b9a-2f15-482b-88bd-bf76031c1b66"/>
    <s v="Lower Mount Bethel Data Center 4"/>
    <s v=""/>
    <x v="1"/>
    <x v="1"/>
    <x v="13"/>
    <x v="13"/>
    <m/>
    <m/>
    <n v="200"/>
    <x v="5"/>
    <s v="2026-07-31"/>
  </r>
  <r>
    <s v="28609935-80a4-4385-ab27-c588d4053784"/>
    <s v="Data Center 20"/>
    <s v=""/>
    <x v="1"/>
    <x v="1"/>
    <x v="13"/>
    <x v="13"/>
    <m/>
    <n v="201500"/>
    <n v="20"/>
    <x v="4"/>
    <s v="2026-07-31"/>
  </r>
  <r>
    <s v="d804890b-df54-46c9-8446-fbc8809646de"/>
    <s v="Data Center 16"/>
    <s v=""/>
    <x v="1"/>
    <x v="1"/>
    <x v="13"/>
    <x v="13"/>
    <m/>
    <n v="201500"/>
    <n v="20"/>
    <x v="4"/>
    <s v="2026-07-31"/>
  </r>
  <r>
    <s v="a35358d1-98af-4d9d-946b-9e42f7501cf8"/>
    <s v="Data Center 11"/>
    <s v=""/>
    <x v="1"/>
    <x v="1"/>
    <x v="13"/>
    <x v="13"/>
    <m/>
    <n v="201500"/>
    <n v="20"/>
    <x v="4"/>
    <s v="2026-07-31"/>
  </r>
  <r>
    <s v="dd11c08a-7b5d-42c2-994e-7ea7700504ab"/>
    <s v="Data Center 15"/>
    <s v=""/>
    <x v="1"/>
    <x v="1"/>
    <x v="13"/>
    <x v="13"/>
    <m/>
    <n v="201500"/>
    <n v="20"/>
    <x v="4"/>
    <s v="2026-07-31"/>
  </r>
  <r>
    <s v="fd00657d-6cab-47c2-820b-ff317b2371ae"/>
    <s v="Data Center 17"/>
    <s v=""/>
    <x v="1"/>
    <x v="1"/>
    <x v="13"/>
    <x v="13"/>
    <m/>
    <n v="201500"/>
    <n v="20"/>
    <x v="4"/>
    <s v="2026-07-31"/>
  </r>
  <r>
    <s v="2778c372-df14-458a-aa44-30f0f20eec48"/>
    <s v="Data Center 2"/>
    <s v=""/>
    <x v="1"/>
    <x v="1"/>
    <x v="13"/>
    <x v="13"/>
    <m/>
    <n v="201500"/>
    <n v="20"/>
    <x v="4"/>
    <s v="2026-07-31"/>
  </r>
  <r>
    <s v="b6294958-ab03-4d5b-8d8d-523510a08c23"/>
    <s v="Data Center 3"/>
    <s v=""/>
    <x v="1"/>
    <x v="1"/>
    <x v="13"/>
    <x v="13"/>
    <m/>
    <n v="201500"/>
    <n v="20"/>
    <x v="4"/>
    <s v="2026-07-31"/>
  </r>
  <r>
    <s v="549118cb-5a65-4061-8181-cd2af8525b02"/>
    <s v="Data Center 14"/>
    <s v=""/>
    <x v="1"/>
    <x v="1"/>
    <x v="13"/>
    <x v="13"/>
    <m/>
    <n v="201500"/>
    <n v="20"/>
    <x v="4"/>
    <s v="2026-07-31"/>
  </r>
  <r>
    <s v="20d5b333-75d7-4306-8ffc-811399f003f9"/>
    <s v="Data Center 23"/>
    <s v=""/>
    <x v="1"/>
    <x v="1"/>
    <x v="13"/>
    <x v="13"/>
    <m/>
    <n v="201500"/>
    <n v="20"/>
    <x v="4"/>
    <s v="2026-07-31"/>
  </r>
  <r>
    <s v="ebae9c5d-74f2-431d-9a9e-e4fcec506f8d"/>
    <s v="Data Center 19"/>
    <s v=""/>
    <x v="1"/>
    <x v="1"/>
    <x v="13"/>
    <x v="13"/>
    <m/>
    <n v="201500"/>
    <n v="20"/>
    <x v="4"/>
    <s v="2026-07-31"/>
  </r>
  <r>
    <s v="dfb1785c-f640-490e-b92d-d58bf6fe9633"/>
    <s v="Data Center 13"/>
    <s v=""/>
    <x v="1"/>
    <x v="1"/>
    <x v="13"/>
    <x v="13"/>
    <m/>
    <n v="201500"/>
    <n v="20"/>
    <x v="4"/>
    <s v="2026-07-31"/>
  </r>
  <r>
    <s v="7d0d8a67-ab60-4b12-9be2-ae9948882778"/>
    <s v="Data Center 6"/>
    <s v=""/>
    <x v="1"/>
    <x v="1"/>
    <x v="13"/>
    <x v="13"/>
    <m/>
    <n v="201500"/>
    <n v="20"/>
    <x v="4"/>
    <s v="2026-07-31"/>
  </r>
  <r>
    <s v="0628f71a-c193-484c-95bc-0ff6c630e668"/>
    <s v="Data Center 4"/>
    <s v=""/>
    <x v="1"/>
    <x v="1"/>
    <x v="13"/>
    <x v="13"/>
    <m/>
    <n v="201500"/>
    <n v="20"/>
    <x v="4"/>
    <s v="2026-07-31"/>
  </r>
  <r>
    <s v="18999257-b28c-4539-a3eb-dc034fa345af"/>
    <s v="Data Center 21"/>
    <s v=""/>
    <x v="1"/>
    <x v="1"/>
    <x v="13"/>
    <x v="13"/>
    <m/>
    <n v="201500"/>
    <n v="20"/>
    <x v="4"/>
    <s v="2026-07-31"/>
  </r>
  <r>
    <s v="08c89230-323a-4d7f-ac80-d7b03af22e2e"/>
    <s v="Data Center 18"/>
    <s v=""/>
    <x v="1"/>
    <x v="1"/>
    <x v="13"/>
    <x v="13"/>
    <m/>
    <n v="201500"/>
    <n v="20"/>
    <x v="4"/>
    <s v="2026-07-31"/>
  </r>
  <r>
    <s v="52c2d865-dee7-4c58-a308-465651b6ee78"/>
    <s v="Data Center 9"/>
    <s v=""/>
    <x v="1"/>
    <x v="1"/>
    <x v="13"/>
    <x v="13"/>
    <m/>
    <n v="201500"/>
    <n v="20"/>
    <x v="4"/>
    <s v="2026-07-31"/>
  </r>
  <r>
    <s v="bfe57d30-e47f-4df9-a3a2-4730b1bd7677"/>
    <s v="Data Center 1"/>
    <s v=""/>
    <x v="1"/>
    <x v="1"/>
    <x v="13"/>
    <x v="13"/>
    <m/>
    <n v="201500"/>
    <n v="20"/>
    <x v="4"/>
    <s v="2026-07-31"/>
  </r>
  <r>
    <s v="9c43c333-9a61-453e-be74-500e87a445d0"/>
    <s v="Data Center 10"/>
    <s v=""/>
    <x v="1"/>
    <x v="1"/>
    <x v="13"/>
    <x v="13"/>
    <m/>
    <n v="201500"/>
    <n v="20"/>
    <x v="4"/>
    <s v="2026-07-31"/>
  </r>
  <r>
    <s v="4f706433-db45-4404-b34c-97a551d9fa4c"/>
    <s v="Data Center 22"/>
    <s v=""/>
    <x v="1"/>
    <x v="1"/>
    <x v="13"/>
    <x v="13"/>
    <m/>
    <n v="201500"/>
    <n v="20"/>
    <x v="4"/>
    <s v="2026-07-31"/>
  </r>
  <r>
    <s v="253f4328-8c87-4c85-bd39-5a01feeea3f7"/>
    <s v="Data Center 8"/>
    <s v=""/>
    <x v="1"/>
    <x v="1"/>
    <x v="13"/>
    <x v="13"/>
    <m/>
    <n v="201500"/>
    <n v="20"/>
    <x v="4"/>
    <s v="2026-07-31"/>
  </r>
  <r>
    <s v="e8877f73-d9a6-4913-9e86-51fa1c90d6a3"/>
    <s v="Data Center 12"/>
    <s v=""/>
    <x v="1"/>
    <x v="1"/>
    <x v="13"/>
    <x v="13"/>
    <m/>
    <n v="201500"/>
    <n v="20"/>
    <x v="4"/>
    <s v="2026-07-31"/>
  </r>
  <r>
    <s v="554c28f6-1d00-4ecf-8dda-9cd084520f7e"/>
    <s v="Data Center 7"/>
    <s v=""/>
    <x v="1"/>
    <x v="1"/>
    <x v="13"/>
    <x v="13"/>
    <m/>
    <n v="201500"/>
    <n v="20"/>
    <x v="4"/>
    <s v="2026-07-31"/>
  </r>
  <r>
    <s v="8e62a666-3677-4409-bd69-645c82ee2398"/>
    <s v="Data Center 5"/>
    <s v=""/>
    <x v="1"/>
    <x v="1"/>
    <x v="13"/>
    <x v="13"/>
    <m/>
    <n v="201500"/>
    <n v="20"/>
    <x v="4"/>
    <s v="2026-07-31"/>
  </r>
  <r>
    <s v="0e1e228b-901b-4c30-b86d-76cbaac7ad8c"/>
    <s v="Building A"/>
    <s v=""/>
    <x v="1"/>
    <x v="1"/>
    <x v="11"/>
    <x v="11"/>
    <m/>
    <m/>
    <n v="100"/>
    <x v="9"/>
    <s v="2026-07-31"/>
  </r>
  <r>
    <s v="4fadbe0a-c4fb-466f-a52a-37fb26a3c57d"/>
    <s v="Building B"/>
    <s v="Building B_x000a_Remington Factory Data Center_x000a_Company Not Disclosed"/>
    <x v="1"/>
    <x v="1"/>
    <x v="11"/>
    <x v="11"/>
    <m/>
    <m/>
    <n v="400"/>
    <x v="9"/>
    <s v="2026-07-31"/>
  </r>
  <r>
    <s v="55e8a790-76ee-11f0-aeaf-4153bf94a671"/>
    <s v="Comcast New Jersey Data Center"/>
    <s v=""/>
    <x v="1"/>
    <x v="1"/>
    <x v="17"/>
    <x v="17"/>
    <n v="5200"/>
    <m/>
    <m/>
    <x v="1"/>
    <s v="2026-07-31"/>
  </r>
  <r>
    <s v="5be66ad8-a30b-4be0-9465-cf72e7642793"/>
    <s v="St. Lawrence Infrastructure Building 13 (Phase 2)"/>
    <s v=""/>
    <x v="1"/>
    <x v="1"/>
    <x v="11"/>
    <x v="11"/>
    <m/>
    <m/>
    <n v="215"/>
    <x v="9"/>
    <s v="2026-07-31"/>
  </r>
  <r>
    <s v="36f08f26-9f66-400a-be3a-581ae760e8ab"/>
    <s v="St. Lawrence Infrastructure Building 5"/>
    <s v=""/>
    <x v="1"/>
    <x v="1"/>
    <x v="11"/>
    <x v="11"/>
    <m/>
    <m/>
    <n v="172"/>
    <x v="9"/>
    <s v="2026-07-31"/>
  </r>
  <r>
    <s v="4b95f563-08aa-4776-90f7-00a261241698"/>
    <s v="St. Lawrence Infrastructure Building 8 (Phase 2)"/>
    <s v=""/>
    <x v="1"/>
    <x v="1"/>
    <x v="11"/>
    <x v="11"/>
    <m/>
    <m/>
    <n v="215"/>
    <x v="9"/>
    <s v="2026-07-31"/>
  </r>
  <r>
    <s v="671fe03a-843e-4c77-b7f4-7baa82861c34"/>
    <s v="St. Lawrence Infrastructure Building 4"/>
    <s v=""/>
    <x v="1"/>
    <x v="1"/>
    <x v="11"/>
    <x v="11"/>
    <m/>
    <m/>
    <n v="172"/>
    <x v="9"/>
    <s v="2026-07-31"/>
  </r>
  <r>
    <s v="d3b3a787-19bd-4ba0-a7f4-46081296e2bd"/>
    <s v="St. Lawrence Infrastructure Building 2"/>
    <s v=""/>
    <x v="1"/>
    <x v="1"/>
    <x v="11"/>
    <x v="11"/>
    <m/>
    <m/>
    <n v="172"/>
    <x v="9"/>
    <s v="2026-07-31"/>
  </r>
  <r>
    <s v="85eb5746-8a0c-433d-a6fa-1fbf76c772ea"/>
    <s v="St. Lawrence Infrastructure Building 1"/>
    <s v=""/>
    <x v="1"/>
    <x v="1"/>
    <x v="11"/>
    <x v="11"/>
    <m/>
    <m/>
    <n v="172"/>
    <x v="9"/>
    <s v="2026-07-31"/>
  </r>
  <r>
    <s v="eca93db9-969d-44b7-bb62-741a5e263a30"/>
    <s v="St. Lawrence Infrastructure Building 14 (Phase 2)"/>
    <s v="St. Lawrence Infrastructure Building 14 (Phase 2)_x000a_St. Lawrence Infrastructure Campus_x000a_Company Not Disclosed"/>
    <x v="1"/>
    <x v="1"/>
    <x v="11"/>
    <x v="11"/>
    <m/>
    <m/>
    <n v="215"/>
    <x v="9"/>
    <s v="2026-07-31"/>
  </r>
  <r>
    <s v="361de28d-85e7-4242-915c-41f6d5a5c73a"/>
    <s v="St. Lawrence Infrastructure Building 7 (Phase 2)"/>
    <s v=""/>
    <x v="1"/>
    <x v="1"/>
    <x v="11"/>
    <x v="11"/>
    <m/>
    <m/>
    <n v="215"/>
    <x v="9"/>
    <s v="2026-07-31"/>
  </r>
  <r>
    <s v="5da8324d-f9a0-42b7-a1c9-806abe02a5bf"/>
    <s v="St. Lawrence Infrastructure Building 12 (Phase 2)"/>
    <s v=""/>
    <x v="1"/>
    <x v="1"/>
    <x v="11"/>
    <x v="11"/>
    <m/>
    <m/>
    <n v="215"/>
    <x v="9"/>
    <s v="2026-07-31"/>
  </r>
  <r>
    <s v="7b8bc2c3-03ac-4828-99bd-ccc1ea66ed78"/>
    <s v="St. Lawrence Infrastructure Building 10 (Phase 2)"/>
    <s v=""/>
    <x v="1"/>
    <x v="1"/>
    <x v="11"/>
    <x v="11"/>
    <m/>
    <m/>
    <n v="215"/>
    <x v="9"/>
    <s v="2026-07-31"/>
  </r>
  <r>
    <s v="eed9582f-be89-4087-bd75-8bb43a13dc18"/>
    <s v="St. Lawrence Infrastructure Building 11 (Phase 2)"/>
    <s v=""/>
    <x v="1"/>
    <x v="1"/>
    <x v="11"/>
    <x v="11"/>
    <m/>
    <m/>
    <n v="215"/>
    <x v="9"/>
    <s v="2026-07-31"/>
  </r>
  <r>
    <s v="d2c599c4-8897-428e-b141-beb3f737d17c"/>
    <s v="St. Lawrence Infrastructure Building 9 (Phase 2)"/>
    <s v=""/>
    <x v="1"/>
    <x v="1"/>
    <x v="11"/>
    <x v="11"/>
    <m/>
    <m/>
    <n v="215"/>
    <x v="9"/>
    <s v="2026-07-31"/>
  </r>
  <r>
    <s v="438b9973-52c4-41a4-b06e-ad20301acb0f"/>
    <s v="St. Lawrence Infrastructure Building 3"/>
    <s v=""/>
    <x v="1"/>
    <x v="1"/>
    <x v="11"/>
    <x v="11"/>
    <m/>
    <m/>
    <n v="172"/>
    <x v="9"/>
    <s v="2026-07-31"/>
  </r>
  <r>
    <s v="fd88da59-9d64-40ec-bf9a-5f34f6c2ae97"/>
    <s v="St. Lawrence Infrastructure Building 6 (Phase 2)"/>
    <s v=""/>
    <x v="1"/>
    <x v="1"/>
    <x v="11"/>
    <x v="11"/>
    <m/>
    <m/>
    <n v="215"/>
    <x v="9"/>
    <s v="2026-07-31"/>
  </r>
  <r>
    <s v="6459d0fa-c9d2-41f9-9cce-5e0ed4b77ada"/>
    <s v="Princeton Nurseries Data Center"/>
    <s v=""/>
    <x v="1"/>
    <x v="1"/>
    <x v="17"/>
    <x v="17"/>
    <n v="340985"/>
    <n v="340985"/>
    <n v="62.351999999999997"/>
    <x v="13"/>
    <s v="2026-07-31"/>
  </r>
  <r>
    <s v="c58a498f-a38d-4944-9f6a-1d5c8f38b577"/>
    <s v="ON3 Data Center 1"/>
    <s v=""/>
    <x v="1"/>
    <x v="1"/>
    <x v="17"/>
    <x v="17"/>
    <m/>
    <m/>
    <m/>
    <x v="21"/>
    <s v="2026-07-31"/>
  </r>
  <r>
    <s v="3267c7e5-1533-49c4-b40e-96aa696c715b"/>
    <s v="ON3 Data Center 2"/>
    <s v=""/>
    <x v="1"/>
    <x v="1"/>
    <x v="17"/>
    <x v="17"/>
    <m/>
    <m/>
    <m/>
    <x v="21"/>
    <s v="2026-07-31"/>
  </r>
  <r>
    <s v="34f01516-bc71-496f-9047-d03248b1008d"/>
    <s v="ON3 Data Center 3"/>
    <s v=""/>
    <x v="1"/>
    <x v="1"/>
    <x v="17"/>
    <x v="17"/>
    <m/>
    <m/>
    <m/>
    <x v="21"/>
    <s v="2026-07-31"/>
  </r>
  <r>
    <s v="5602a080-18c6-11f1-a2e2-9741790e3455"/>
    <s v="Hudson Valley Data Center"/>
    <s v=""/>
    <x v="1"/>
    <x v="1"/>
    <x v="11"/>
    <x v="11"/>
    <m/>
    <n v="623200"/>
    <n v="50"/>
    <x v="9"/>
    <s v="2026-07-31"/>
  </r>
  <r>
    <s v="425a0499-f7ea-41f5-ae56-09ab4845784b"/>
    <s v="East Fishkill Data Center 2"/>
    <s v=""/>
    <x v="1"/>
    <x v="1"/>
    <x v="11"/>
    <x v="11"/>
    <m/>
    <m/>
    <n v="250"/>
    <x v="9"/>
    <s v="2026-07-31"/>
  </r>
  <r>
    <s v="41fefc36-c5e5-46b3-9f03-8f6c7a8bb5f7"/>
    <s v="East Fishkill Data Center 3"/>
    <s v=""/>
    <x v="1"/>
    <x v="1"/>
    <x v="11"/>
    <x v="11"/>
    <m/>
    <m/>
    <n v="250"/>
    <x v="9"/>
    <s v="2026-07-31"/>
  </r>
  <r>
    <s v="fb2ada90-ee71-45fb-a72f-14ad89f871ee"/>
    <s v="East Fishkill Data Center 4"/>
    <s v="East Fishkill Data Center 4_x000a_1 Gig Data Center East Fishkill_x000a_Company Not Disclosed"/>
    <x v="1"/>
    <x v="1"/>
    <x v="11"/>
    <x v="11"/>
    <m/>
    <m/>
    <n v="250"/>
    <x v="9"/>
    <s v="2026-07-31"/>
  </r>
  <r>
    <s v="5a96d5b7-8480-4966-8959-a661843ba51a"/>
    <s v="East Fishkill Data Center 1"/>
    <s v=""/>
    <x v="1"/>
    <x v="1"/>
    <x v="11"/>
    <x v="11"/>
    <m/>
    <m/>
    <n v="250"/>
    <x v="9"/>
    <s v="2026-07-31"/>
  </r>
  <r>
    <s v="f296ec9b-169e-4c42-ad14-279b142a3094"/>
    <s v="Kenwood Tech Center Building 1"/>
    <s v=""/>
    <x v="1"/>
    <x v="1"/>
    <x v="11"/>
    <x v="11"/>
    <m/>
    <m/>
    <n v="60"/>
    <x v="9"/>
    <s v="2026-07-31"/>
  </r>
  <r>
    <s v="9c4d136a-8fe5-4d49-83c4-aa92134d80b9"/>
    <s v="Kenwood Tech Center Building 2"/>
    <s v=""/>
    <x v="1"/>
    <x v="1"/>
    <x v="11"/>
    <x v="11"/>
    <m/>
    <m/>
    <n v="60"/>
    <x v="9"/>
    <s v="2026-07-31"/>
  </r>
  <r>
    <s v="d912b4a2-9001-47cd-a70b-eea66dd2d299"/>
    <s v="Kenwood Tech Center Building 3"/>
    <s v=""/>
    <x v="1"/>
    <x v="1"/>
    <x v="11"/>
    <x v="11"/>
    <m/>
    <m/>
    <n v="60"/>
    <x v="9"/>
    <s v="2026-07-31"/>
  </r>
  <r>
    <s v="aa123020-6280-11f0-954a-ddab5469f3f9"/>
    <s v="Bloomfield Data Center "/>
    <s v=""/>
    <x v="1"/>
    <x v="1"/>
    <x v="21"/>
    <x v="21"/>
    <n v="900000"/>
    <m/>
    <m/>
    <x v="21"/>
    <s v="2026-07-31"/>
  </r>
  <r>
    <s v="e0788e6c-3a42-4c55-a931-39fcea58edaa"/>
    <s v="Sanford Woods Data Center 3"/>
    <s v=""/>
    <x v="1"/>
    <x v="1"/>
    <x v="41"/>
    <x v="41"/>
    <m/>
    <m/>
    <n v="100"/>
    <x v="23"/>
    <s v="2026-07-31"/>
  </r>
  <r>
    <s v="e5b85556-14c0-4e4f-aff5-29ea9b75ab78"/>
    <s v="Sanford Woods Data Center 1"/>
    <s v=""/>
    <x v="1"/>
    <x v="1"/>
    <x v="41"/>
    <x v="41"/>
    <m/>
    <m/>
    <n v="100"/>
    <x v="23"/>
    <s v="2026-07-31"/>
  </r>
  <r>
    <s v="f8180eae-b00c-453e-bad9-27708e77e791"/>
    <s v="Sanford Woods Data Center 2"/>
    <s v=""/>
    <x v="1"/>
    <x v="1"/>
    <x v="41"/>
    <x v="41"/>
    <m/>
    <m/>
    <n v="100"/>
    <x v="23"/>
    <s v="2026-07-31"/>
  </r>
  <r>
    <s v="cec93ed0-2158-11f1-a86c-4d507a81260e"/>
    <s v="Androscoggin Mill Data Center"/>
    <s v="Androscoggin Mill Data Center_x000a_Company Not Disclosed"/>
    <x v="1"/>
    <x v="1"/>
    <x v="41"/>
    <x v="41"/>
    <n v="500000"/>
    <n v="1000000"/>
    <n v="89.33"/>
    <x v="9"/>
    <s v="2026-07-31"/>
  </r>
  <r>
    <s v="e2068140-9ee2-11f0-9806-e77960ad5e7f"/>
    <s v="Wiscasset Data Center"/>
    <s v=""/>
    <x v="1"/>
    <x v="1"/>
    <x v="41"/>
    <x v="41"/>
    <m/>
    <m/>
    <m/>
    <x v="19"/>
    <s v="2026-07-31"/>
  </r>
  <r>
    <s v="ab4113c0-ae9e-11f0-a7c8-1501e02021a6"/>
    <s v="Loring Air Force Base AI Data Center"/>
    <s v=""/>
    <x v="1"/>
    <x v="1"/>
    <x v="41"/>
    <x v="41"/>
    <n v="115000"/>
    <n v="115000"/>
    <n v="5"/>
    <x v="19"/>
    <s v="2026-07-31"/>
  </r>
  <r>
    <s v="aa261d20-1f08-11f1-9a13-fbd4381bad86"/>
    <s v="DeepGreen Western Passage Tidal Energy Project"/>
    <s v=""/>
    <x v="1"/>
    <x v="1"/>
    <x v="41"/>
    <x v="41"/>
    <m/>
    <m/>
    <n v="51"/>
    <x v="9"/>
    <s v="2026-07-31"/>
  </r>
  <r>
    <s v="ed935643-4842-4cdf-974c-dda8962b72d1"/>
    <s v="LightHouse Data Centers South Carolina Campus Bldg 1"/>
    <s v=""/>
    <x v="219"/>
    <x v="1"/>
    <x v="43"/>
    <x v="43"/>
    <m/>
    <m/>
    <n v="60"/>
    <x v="17"/>
    <s v="2026-07-31"/>
  </r>
  <r>
    <s v="613ab43a-9d97-45e6-8c32-490a12be3b2e"/>
    <s v="SVTP Data Center 5"/>
    <s v=""/>
    <x v="220"/>
    <x v="1"/>
    <x v="12"/>
    <x v="12"/>
    <n v="261764"/>
    <n v="261764"/>
    <n v="71.5"/>
    <x v="16"/>
    <s v="2026-07-31"/>
  </r>
  <r>
    <s v="686bbf1a-3ab7-4bb2-bf2a-82cca3115539"/>
    <s v="SVTP Data Center 6"/>
    <s v=""/>
    <x v="220"/>
    <x v="1"/>
    <x v="12"/>
    <x v="12"/>
    <n v="264575"/>
    <n v="264575"/>
    <n v="71.5"/>
    <x v="16"/>
    <s v="2026-07-31"/>
  </r>
  <r>
    <s v="a6f0c947-3b0a-496e-bbd8-f700759f4366"/>
    <s v="SVTP Data Center 7"/>
    <s v=""/>
    <x v="220"/>
    <x v="1"/>
    <x v="12"/>
    <x v="12"/>
    <n v="264575"/>
    <n v="264575"/>
    <n v="71.5"/>
    <x v="16"/>
    <s v="2026-07-31"/>
  </r>
  <r>
    <s v="e65fa003-2ccf-4826-ab78-6bbb4d0421b1"/>
    <s v="SVTP Data Center 11"/>
    <s v=""/>
    <x v="220"/>
    <x v="1"/>
    <x v="12"/>
    <x v="12"/>
    <n v="264575"/>
    <n v="264575"/>
    <n v="71.5"/>
    <x v="16"/>
    <s v="2026-07-31"/>
  </r>
  <r>
    <s v="334f0347-2c25-40be-adb0-62c04be14a98"/>
    <s v="SVTP Data Center 9"/>
    <s v=""/>
    <x v="220"/>
    <x v="1"/>
    <x v="12"/>
    <x v="12"/>
    <n v="264464"/>
    <n v="264464"/>
    <n v="71.5"/>
    <x v="16"/>
    <s v="2026-07-31"/>
  </r>
  <r>
    <s v="7ad704ce-2967-43b8-8e43-2ec825b9c47e"/>
    <s v="SVTP Data Center 12"/>
    <s v=""/>
    <x v="220"/>
    <x v="1"/>
    <x v="12"/>
    <x v="12"/>
    <n v="261764"/>
    <n v="261764"/>
    <n v="71.5"/>
    <x v="16"/>
    <s v="2026-07-31"/>
  </r>
  <r>
    <s v="9372323a-d16a-46c6-8520-6062798c5a47"/>
    <s v="SVTP Data Center 8"/>
    <s v=""/>
    <x v="220"/>
    <x v="1"/>
    <x v="12"/>
    <x v="12"/>
    <n v="261764"/>
    <n v="261764"/>
    <n v="71.5"/>
    <x v="16"/>
    <s v="2026-07-31"/>
  </r>
  <r>
    <s v="851c0fe9-5e7f-4155-99e5-bf6d6fa55383"/>
    <s v="SVTP Data Center 3"/>
    <s v=""/>
    <x v="220"/>
    <x v="1"/>
    <x v="12"/>
    <x v="12"/>
    <n v="270979"/>
    <n v="270979"/>
    <n v="71.5"/>
    <x v="16"/>
    <s v="2026-07-31"/>
  </r>
  <r>
    <s v="156ea316-09ca-428c-81ce-fec9cd7e6362"/>
    <s v="SVTP Data Center 4"/>
    <s v=""/>
    <x v="220"/>
    <x v="1"/>
    <x v="12"/>
    <x v="12"/>
    <n v="261764"/>
    <n v="261764"/>
    <n v="71.5"/>
    <x v="16"/>
    <s v="2026-07-31"/>
  </r>
  <r>
    <s v="b3b5a29d-f0b1-4713-b747-e1b92da2b510"/>
    <s v="SVTP Data Center 2"/>
    <s v=""/>
    <x v="220"/>
    <x v="1"/>
    <x v="12"/>
    <x v="12"/>
    <n v="268654"/>
    <n v="268654"/>
    <n v="71.5"/>
    <x v="16"/>
    <s v="2026-07-31"/>
  </r>
  <r>
    <s v="26845139-20aa-4c2c-a967-d2b62fffec38"/>
    <s v="SVTP Data Center 1"/>
    <s v=""/>
    <x v="220"/>
    <x v="1"/>
    <x v="12"/>
    <x v="12"/>
    <n v="268654"/>
    <n v="268654"/>
    <n v="71.5"/>
    <x v="16"/>
    <s v="2026-07-31"/>
  </r>
  <r>
    <s v="a7dd73e3-75fe-4113-ab5a-e2721bcfc408"/>
    <s v="SVTP Data Center 10"/>
    <s v=""/>
    <x v="220"/>
    <x v="1"/>
    <x v="12"/>
    <x v="12"/>
    <n v="264575"/>
    <n v="264575"/>
    <n v="71.5"/>
    <x v="16"/>
    <s v="2026-07-31"/>
  </r>
  <r>
    <s v="550c1764-d853-4ccc-97de-a735f003eba4"/>
    <s v="Upper Macungie Data Center 3"/>
    <s v=""/>
    <x v="221"/>
    <x v="1"/>
    <x v="13"/>
    <x v="13"/>
    <m/>
    <n v="926250"/>
    <n v="90.33"/>
    <x v="3"/>
    <s v="2026-07-31"/>
  </r>
  <r>
    <s v="7c87d8ab-2666-49dd-9347-f6ccabbaf918"/>
    <s v="Upper Macungie Data Center 1"/>
    <s v=""/>
    <x v="221"/>
    <x v="1"/>
    <x v="13"/>
    <x v="13"/>
    <m/>
    <n v="1238250"/>
    <n v="90.33"/>
    <x v="3"/>
    <s v="2026-07-31"/>
  </r>
  <r>
    <s v="558ecfe6-f7fb-4238-a44e-719c47106dc4"/>
    <s v="Upper Macungie Data Center 2"/>
    <s v=""/>
    <x v="221"/>
    <x v="1"/>
    <x v="13"/>
    <x v="13"/>
    <m/>
    <n v="435600"/>
    <n v="67.683000000000007"/>
    <x v="3"/>
    <s v="2026-07-31"/>
  </r>
  <r>
    <s v="afaec2a7-1a89-4900-828f-0147b9aeb6f5"/>
    <s v="Project Catalyst DC 7"/>
    <s v=""/>
    <x v="222"/>
    <x v="1"/>
    <x v="31"/>
    <x v="31"/>
    <m/>
    <n v="472000"/>
    <n v="70"/>
    <x v="3"/>
    <s v="2026-07-31"/>
  </r>
  <r>
    <s v="fcca0dc1-6823-49f5-b833-ecf4dff57f89"/>
    <s v="Project Catalyst DC 3"/>
    <s v=""/>
    <x v="222"/>
    <x v="1"/>
    <x v="31"/>
    <x v="31"/>
    <m/>
    <n v="472000"/>
    <n v="70"/>
    <x v="3"/>
    <s v="2026-07-31"/>
  </r>
  <r>
    <s v="b2263466-8fd6-4b16-9449-fa32d8315b8e"/>
    <s v="Project Catalyst DC 6"/>
    <s v=""/>
    <x v="222"/>
    <x v="1"/>
    <x v="31"/>
    <x v="31"/>
    <m/>
    <n v="472000"/>
    <n v="70"/>
    <x v="3"/>
    <s v="2026-07-31"/>
  </r>
  <r>
    <s v="19189907-a0a0-439d-a589-196f79caf7cc"/>
    <s v="Project Catalyst DC 5"/>
    <s v=""/>
    <x v="222"/>
    <x v="1"/>
    <x v="31"/>
    <x v="31"/>
    <m/>
    <n v="472000"/>
    <n v="70"/>
    <x v="3"/>
    <s v="2026-07-31"/>
  </r>
  <r>
    <s v="23a1a764-5103-4528-85b3-612ff1be1611"/>
    <s v="Project Catalyst DC 1"/>
    <s v=""/>
    <x v="222"/>
    <x v="1"/>
    <x v="31"/>
    <x v="31"/>
    <m/>
    <n v="472000"/>
    <n v="70"/>
    <x v="3"/>
    <s v="2026-07-31"/>
  </r>
  <r>
    <s v="1062f4b5-89b0-42ef-977c-8aee0f837c9b"/>
    <s v="Project Catalyst DC 4"/>
    <s v=""/>
    <x v="222"/>
    <x v="1"/>
    <x v="31"/>
    <x v="31"/>
    <m/>
    <n v="472000"/>
    <n v="70"/>
    <x v="3"/>
    <s v="2026-07-31"/>
  </r>
  <r>
    <s v="5da4e159-b9e6-40af-9302-913056ea2e50"/>
    <s v="Project Catalyst DC 2"/>
    <s v=""/>
    <x v="222"/>
    <x v="1"/>
    <x v="31"/>
    <x v="31"/>
    <m/>
    <n v="472000"/>
    <n v="70"/>
    <x v="3"/>
    <s v="2026-07-31"/>
  </r>
  <r>
    <s v="b1fbed51-7249-4411-bd61-7ce5819e681b"/>
    <s v="Project Lufkin Building 7"/>
    <s v=""/>
    <x v="223"/>
    <x v="1"/>
    <x v="16"/>
    <x v="16"/>
    <m/>
    <m/>
    <n v="210"/>
    <x v="4"/>
    <s v="2026-07-31"/>
  </r>
  <r>
    <s v="107ebeaf-4492-49cb-8c8b-05b4978e8a1d"/>
    <s v="Project Lufkin Building 4"/>
    <s v=""/>
    <x v="223"/>
    <x v="1"/>
    <x v="16"/>
    <x v="16"/>
    <m/>
    <m/>
    <n v="210"/>
    <x v="4"/>
    <s v="2026-07-31"/>
  </r>
  <r>
    <s v="3fb58b33-aab3-49ca-9323-d7d058f52b25"/>
    <s v="Project Lufkin Building 2"/>
    <s v=""/>
    <x v="223"/>
    <x v="1"/>
    <x v="16"/>
    <x v="16"/>
    <m/>
    <m/>
    <n v="210"/>
    <x v="4"/>
    <s v="2026-07-31"/>
  </r>
  <r>
    <s v="7a15ccbb-e62d-4f44-a30e-5c1d3040bfdb"/>
    <s v="Project Lufkin Building 10"/>
    <s v=""/>
    <x v="223"/>
    <x v="1"/>
    <x v="16"/>
    <x v="16"/>
    <m/>
    <m/>
    <n v="210"/>
    <x v="4"/>
    <s v="2026-07-31"/>
  </r>
  <r>
    <s v="9b43e3ac-6940-4c8c-be08-7934d212f92f"/>
    <s v="Project Lufkin Building 8"/>
    <s v=""/>
    <x v="223"/>
    <x v="1"/>
    <x v="16"/>
    <x v="16"/>
    <m/>
    <m/>
    <n v="210"/>
    <x v="4"/>
    <s v="2026-07-31"/>
  </r>
  <r>
    <s v="ac1cef54-3227-4eae-a590-3b7d7ff203fb"/>
    <s v="Project Lufkin Building 9"/>
    <s v="Project Lufkin Building 9_x000a_Project Lufkin_x000a_Amp Z"/>
    <x v="223"/>
    <x v="1"/>
    <x v="16"/>
    <x v="16"/>
    <m/>
    <m/>
    <n v="210"/>
    <x v="4"/>
    <s v="2026-07-31"/>
  </r>
  <r>
    <s v="88b0cf7b-0a65-440e-8a85-339afa157626"/>
    <s v="Project Lufkin Building 3"/>
    <s v=""/>
    <x v="223"/>
    <x v="1"/>
    <x v="16"/>
    <x v="16"/>
    <m/>
    <m/>
    <n v="210"/>
    <x v="4"/>
    <s v="2026-07-31"/>
  </r>
  <r>
    <s v="ed4859ed-74e2-4547-871b-c9be3ddb0a90"/>
    <s v="Project Lufkin Building 6"/>
    <s v=""/>
    <x v="223"/>
    <x v="1"/>
    <x v="16"/>
    <x v="16"/>
    <m/>
    <m/>
    <n v="210"/>
    <x v="4"/>
    <s v="2026-07-31"/>
  </r>
  <r>
    <s v="942de043-9305-4104-8b51-a13764eb2814"/>
    <s v="Project Lufkin Building 1"/>
    <s v=""/>
    <x v="223"/>
    <x v="1"/>
    <x v="16"/>
    <x v="16"/>
    <m/>
    <m/>
    <n v="210"/>
    <x v="23"/>
    <s v="2026-07-31"/>
  </r>
  <r>
    <s v="fc3d2017-82c0-4af3-b762-ebc443f65faa"/>
    <s v="Project Lufkin Building 5"/>
    <s v=""/>
    <x v="223"/>
    <x v="1"/>
    <x v="16"/>
    <x v="16"/>
    <m/>
    <m/>
    <n v="210"/>
    <x v="4"/>
    <s v="2026-07-31"/>
  </r>
  <r>
    <s v="588df885-18a4-4565-a2d4-9ca21d9e2b1d"/>
    <s v="Arsenal Data Center 2"/>
    <s v=""/>
    <x v="224"/>
    <x v="1"/>
    <x v="11"/>
    <x v="11"/>
    <m/>
    <m/>
    <n v="116"/>
    <x v="9"/>
    <s v="2026-07-31"/>
  </r>
  <r>
    <s v="14856ac7-212e-4ebd-b2a6-1a549c097ede"/>
    <s v="Arsenal Data Center 5"/>
    <s v=""/>
    <x v="224"/>
    <x v="1"/>
    <x v="11"/>
    <x v="11"/>
    <m/>
    <m/>
    <n v="116"/>
    <x v="9"/>
    <s v="2026-07-31"/>
  </r>
  <r>
    <s v="36effcbf-ca59-4648-9a76-0d3ed70b8027"/>
    <s v="Arsenal Data Center 1"/>
    <s v=""/>
    <x v="224"/>
    <x v="1"/>
    <x v="11"/>
    <x v="11"/>
    <m/>
    <m/>
    <n v="116"/>
    <x v="9"/>
    <s v="2026-07-31"/>
  </r>
  <r>
    <s v="90d72d20-d108-47e4-beab-c7c1ba203b7e"/>
    <s v="Arsenal Data Center 8"/>
    <s v=""/>
    <x v="224"/>
    <x v="1"/>
    <x v="11"/>
    <x v="11"/>
    <m/>
    <m/>
    <n v="122"/>
    <x v="9"/>
    <s v="2026-07-31"/>
  </r>
  <r>
    <s v="5e97b5a4-1744-48ed-b2d7-d27f1a977263"/>
    <s v="Arsenal Data Center 3"/>
    <s v=""/>
    <x v="224"/>
    <x v="1"/>
    <x v="11"/>
    <x v="11"/>
    <m/>
    <m/>
    <n v="116"/>
    <x v="9"/>
    <s v="2026-07-31"/>
  </r>
  <r>
    <s v="0165631e-4a92-4990-8c47-47dca87b79c3"/>
    <s v="Arsenal Data Center 4"/>
    <s v=""/>
    <x v="224"/>
    <x v="1"/>
    <x v="11"/>
    <x v="11"/>
    <m/>
    <m/>
    <n v="116"/>
    <x v="9"/>
    <s v="2026-07-31"/>
  </r>
  <r>
    <s v="b1add68e-c29a-4535-84b0-3cd831804695"/>
    <s v="Arsenal Data Center 7"/>
    <s v=""/>
    <x v="224"/>
    <x v="1"/>
    <x v="11"/>
    <x v="11"/>
    <m/>
    <m/>
    <n v="116"/>
    <x v="9"/>
    <s v="2026-07-31"/>
  </r>
  <r>
    <s v="3fb34407-db1f-45b5-bec2-6f30c3a0680a"/>
    <s v="Arsenal Data Center 6"/>
    <s v=""/>
    <x v="224"/>
    <x v="1"/>
    <x v="11"/>
    <x v="11"/>
    <m/>
    <m/>
    <n v="116"/>
    <x v="9"/>
    <s v="2026-07-31"/>
  </r>
  <r>
    <s v="743f1daa-df74-4950-abbb-9f3058a8906a"/>
    <s v="Barupon Liberty Data Center 1"/>
    <s v="Barupon Liberty Data Center 1_x000a_Barupon Liberty Data Center Campus_x000a_BaRupOn LLC"/>
    <x v="225"/>
    <x v="1"/>
    <x v="16"/>
    <x v="16"/>
    <m/>
    <m/>
    <n v="170"/>
    <x v="5"/>
    <s v="2026-07-31"/>
  </r>
  <r>
    <s v="7878b8b6-105f-4192-a69e-7dccb06cc575"/>
    <s v="Barupon Liberty Data Center 3"/>
    <s v=""/>
    <x v="225"/>
    <x v="1"/>
    <x v="16"/>
    <x v="16"/>
    <m/>
    <m/>
    <n v="170"/>
    <x v="5"/>
    <s v="2026-07-31"/>
  </r>
  <r>
    <s v="c8eea8b2-4d84-4ff4-9400-8a39101fa5d9"/>
    <s v="Barupon Liberty Data Center 2"/>
    <s v=""/>
    <x v="225"/>
    <x v="1"/>
    <x v="16"/>
    <x v="16"/>
    <m/>
    <m/>
    <n v="170"/>
    <x v="5"/>
    <s v="2026-07-31"/>
  </r>
  <r>
    <s v="59f1ef43-4cc3-4a85-9718-e7d2bd72c30b"/>
    <s v="Data Center 1"/>
    <s v="Data Center 1_x000a_Golden Valley Technology Hub_x000a_Beacon Data Centers"/>
    <x v="226"/>
    <x v="1"/>
    <x v="25"/>
    <x v="25"/>
    <m/>
    <n v="400000"/>
    <n v="275"/>
    <x v="3"/>
    <s v="2026-07-31"/>
  </r>
  <r>
    <s v="80a6235c-f3fb-4294-a452-2c8973f39a0d"/>
    <s v="Data center 1"/>
    <s v=""/>
    <x v="226"/>
    <x v="1"/>
    <x v="44"/>
    <x v="44"/>
    <m/>
    <m/>
    <m/>
    <x v="4"/>
    <s v="2026-07-31"/>
  </r>
  <r>
    <s v="1eca5533-403f-45e5-8c89-d50d9bd8939c"/>
    <s v="Data center 2 "/>
    <s v=""/>
    <x v="226"/>
    <x v="1"/>
    <x v="44"/>
    <x v="44"/>
    <m/>
    <m/>
    <m/>
    <x v="4"/>
    <s v="2026-07-31"/>
  </r>
  <r>
    <s v="ae65f6e9-7956-4e70-8d5f-1be4da76c7b4"/>
    <s v="Luckett Data Center 3"/>
    <s v=""/>
    <x v="227"/>
    <x v="1"/>
    <x v="3"/>
    <x v="3"/>
    <m/>
    <m/>
    <n v="150"/>
    <x v="3"/>
    <s v="2026-07-31"/>
  </r>
  <r>
    <s v="4cde0777-3814-440f-8fe6-c6c27ede7d45"/>
    <s v="Luckett Data Center 6"/>
    <s v="Luckett Data Center 6_x000a_Luckett Data Center Campus_x000a_Beale Infrastructure"/>
    <x v="227"/>
    <x v="1"/>
    <x v="3"/>
    <x v="3"/>
    <m/>
    <m/>
    <n v="150"/>
    <x v="3"/>
    <s v="2026-07-31"/>
  </r>
  <r>
    <s v="04ff374c-64a9-42f2-bfcc-0ff75c76ff73"/>
    <s v="Luckett Data Center 2"/>
    <s v=""/>
    <x v="227"/>
    <x v="1"/>
    <x v="3"/>
    <x v="3"/>
    <m/>
    <m/>
    <n v="150"/>
    <x v="3"/>
    <s v="2026-07-31"/>
  </r>
  <r>
    <s v="484d9bee-b06f-4011-bd7b-88effee96afb"/>
    <s v="Luckett Data Center 8"/>
    <s v=""/>
    <x v="227"/>
    <x v="1"/>
    <x v="3"/>
    <x v="3"/>
    <m/>
    <m/>
    <n v="150"/>
    <x v="3"/>
    <s v="2026-07-31"/>
  </r>
  <r>
    <s v="8183167e-4cb3-4f11-bdf3-ec6bd1e56145"/>
    <s v="Luckett Data Center 10"/>
    <s v=""/>
    <x v="227"/>
    <x v="1"/>
    <x v="3"/>
    <x v="3"/>
    <m/>
    <m/>
    <n v="150"/>
    <x v="3"/>
    <s v="2026-07-31"/>
  </r>
  <r>
    <s v="0440a0ba-97eb-4fe4-b8b3-c94d53f73aa7"/>
    <s v="Luckett Data Center 5"/>
    <s v=""/>
    <x v="227"/>
    <x v="1"/>
    <x v="3"/>
    <x v="3"/>
    <m/>
    <m/>
    <n v="150"/>
    <x v="3"/>
    <s v="2026-07-31"/>
  </r>
  <r>
    <s v="4decc013-9620-47a5-8d8f-d3994e5a8897"/>
    <s v="Luckett Data Center 4"/>
    <s v=""/>
    <x v="227"/>
    <x v="1"/>
    <x v="3"/>
    <x v="3"/>
    <m/>
    <m/>
    <n v="150"/>
    <x v="3"/>
    <s v="2026-07-31"/>
  </r>
  <r>
    <s v="a2192470-59bb-4476-89f3-0b20b58517c7"/>
    <s v="Luckett Data Center 1"/>
    <s v=""/>
    <x v="227"/>
    <x v="1"/>
    <x v="3"/>
    <x v="3"/>
    <m/>
    <m/>
    <n v="150"/>
    <x v="3"/>
    <s v="2026-07-31"/>
  </r>
  <r>
    <s v="be34f000-52ad-491f-8641-6e34e574b309"/>
    <s v="Luckett Data Center 9"/>
    <s v=""/>
    <x v="227"/>
    <x v="1"/>
    <x v="3"/>
    <x v="3"/>
    <m/>
    <m/>
    <n v="150"/>
    <x v="3"/>
    <s v="2026-07-31"/>
  </r>
  <r>
    <s v="2c0773bd-84a7-48e7-9184-c027bc97b219"/>
    <s v="Luckett Data Center 7"/>
    <s v=""/>
    <x v="227"/>
    <x v="1"/>
    <x v="3"/>
    <x v="3"/>
    <m/>
    <m/>
    <n v="150"/>
    <x v="3"/>
    <s v="2026-07-31"/>
  </r>
  <r>
    <s v="1fc5ab74-279e-4c84-b06b-735d1deb00b7"/>
    <s v="Project Blue Data Center 1"/>
    <s v=""/>
    <x v="227"/>
    <x v="1"/>
    <x v="3"/>
    <x v="3"/>
    <n v="250000"/>
    <n v="250000"/>
    <n v="41.042999999999999"/>
    <x v="15"/>
    <s v="2026-07-31"/>
  </r>
  <r>
    <s v="7afd7ec9-7b49-4863-b67f-b1a1ea5f092b"/>
    <s v="Project Blue Data Center 8"/>
    <s v=""/>
    <x v="227"/>
    <x v="1"/>
    <x v="3"/>
    <x v="3"/>
    <n v="250000"/>
    <n v="250000"/>
    <n v="41.042999999999999"/>
    <x v="21"/>
    <s v="2026-07-31"/>
  </r>
  <r>
    <s v="971d609d-3f32-4d96-8674-162c2d49b3e3"/>
    <s v="Project Blue Data Center 2"/>
    <s v=""/>
    <x v="227"/>
    <x v="1"/>
    <x v="3"/>
    <x v="3"/>
    <n v="250000"/>
    <n v="250000"/>
    <n v="41.042999999999999"/>
    <x v="21"/>
    <s v="2026-07-31"/>
  </r>
  <r>
    <s v="67703b92-8754-4e58-a162-ce2608fb4b63"/>
    <s v="Project Blue Data Center 3"/>
    <s v=""/>
    <x v="227"/>
    <x v="1"/>
    <x v="3"/>
    <x v="3"/>
    <n v="250000"/>
    <n v="250000"/>
    <n v="41.042999999999999"/>
    <x v="21"/>
    <s v="2026-07-31"/>
  </r>
  <r>
    <s v="1298f8ea-b679-4735-9b32-acca99780ac2"/>
    <s v="Project Blue Data Center 4"/>
    <s v=""/>
    <x v="227"/>
    <x v="1"/>
    <x v="3"/>
    <x v="3"/>
    <n v="250000"/>
    <n v="250000"/>
    <n v="41.042999999999999"/>
    <x v="21"/>
    <s v="2026-07-31"/>
  </r>
  <r>
    <s v="b4d0067d-95ce-4fe7-bd8f-5629997288b5"/>
    <s v="Project Blue Data Center 7"/>
    <s v=""/>
    <x v="227"/>
    <x v="1"/>
    <x v="3"/>
    <x v="3"/>
    <n v="250000"/>
    <n v="250000"/>
    <n v="41.042999999999999"/>
    <x v="21"/>
    <s v="2026-07-31"/>
  </r>
  <r>
    <s v="5aa4dde4-84dc-4c18-8a67-435cf9bf6fa0"/>
    <s v="Project Blue Data Center 5"/>
    <s v=""/>
    <x v="227"/>
    <x v="1"/>
    <x v="3"/>
    <x v="3"/>
    <n v="250000"/>
    <n v="250000"/>
    <n v="41.042999999999999"/>
    <x v="21"/>
    <s v="2026-07-31"/>
  </r>
  <r>
    <s v="699bda12-0edf-4148-92da-ab7cba1a66f0"/>
    <s v="Project Blue Data Center 10"/>
    <s v=""/>
    <x v="227"/>
    <x v="1"/>
    <x v="3"/>
    <x v="3"/>
    <n v="250000"/>
    <n v="250000"/>
    <n v="41.042999999999999"/>
    <x v="21"/>
    <s v="2026-07-31"/>
  </r>
  <r>
    <s v="5fa97314-48af-4db0-b284-61a7f22eb502"/>
    <s v="Project Blue Data Center 9"/>
    <s v=""/>
    <x v="227"/>
    <x v="1"/>
    <x v="3"/>
    <x v="3"/>
    <n v="250000"/>
    <n v="250000"/>
    <n v="41.042999999999999"/>
    <x v="21"/>
    <s v="2026-07-31"/>
  </r>
  <r>
    <s v="3a2472a6-dd73-4880-86ba-299fbb540196"/>
    <s v="Project Blue Data Center 6"/>
    <s v=""/>
    <x v="227"/>
    <x v="1"/>
    <x v="3"/>
    <x v="3"/>
    <n v="250000"/>
    <n v="250000"/>
    <n v="41.042999999999999"/>
    <x v="21"/>
    <s v="2026-07-31"/>
  </r>
  <r>
    <s v="d9b74a20-9ee6-11f0-a439-b3e270205a9a"/>
    <s v="Project Clydesdale Data Center 4"/>
    <s v=""/>
    <x v="227"/>
    <x v="1"/>
    <x v="15"/>
    <x v="15"/>
    <n v="380000"/>
    <n v="380000"/>
    <n v="93.5"/>
    <x v="19"/>
    <s v="2026-07-31"/>
  </r>
  <r>
    <s v="6dd3a920-9ee6-11f0-a439-b3e270205a9a"/>
    <s v="Project Clydesdale Data Center 3"/>
    <s v=""/>
    <x v="227"/>
    <x v="1"/>
    <x v="15"/>
    <x v="15"/>
    <n v="380000"/>
    <n v="380000"/>
    <n v="93.5"/>
    <x v="19"/>
    <s v="2026-07-31"/>
  </r>
  <r>
    <s v="18228420-9ee5-11f0-a439-b3e270205a9a"/>
    <s v="Project Clydesdale Data Center 2"/>
    <s v=""/>
    <x v="227"/>
    <x v="1"/>
    <x v="15"/>
    <x v="15"/>
    <n v="380000"/>
    <n v="380000"/>
    <n v="93.5"/>
    <x v="19"/>
    <s v="2026-07-31"/>
  </r>
  <r>
    <s v="3fc745a4-baff-46b0-b8bf-1f99d6cce11a"/>
    <s v="Project Mustang Data Center"/>
    <s v=""/>
    <x v="227"/>
    <x v="1"/>
    <x v="15"/>
    <x v="15"/>
    <m/>
    <m/>
    <m/>
    <x v="17"/>
    <s v="2026-07-31"/>
  </r>
  <r>
    <s v="82c8dbe0-ca07-4fd5-ae3d-061a56806dc3"/>
    <s v="De Soto Campus Building 3"/>
    <s v=""/>
    <x v="227"/>
    <x v="1"/>
    <x v="31"/>
    <x v="31"/>
    <n v="864000"/>
    <n v="864000"/>
    <n v="179.25"/>
    <x v="1"/>
    <s v="2026-07-31"/>
  </r>
  <r>
    <s v="2161294f-2262-472b-b5eb-39fd42a489aa"/>
    <s v="De Soto Campus Building 4"/>
    <s v=""/>
    <x v="227"/>
    <x v="1"/>
    <x v="31"/>
    <x v="31"/>
    <n v="864000"/>
    <n v="864000"/>
    <n v="179.25"/>
    <x v="1"/>
    <s v="2026-07-31"/>
  </r>
  <r>
    <s v="90b7b1b3-8f91-4f08-bd11-d40b86489d92"/>
    <s v="Meramec Valley Technology Park DC 1"/>
    <s v=""/>
    <x v="228"/>
    <x v="1"/>
    <x v="5"/>
    <x v="5"/>
    <m/>
    <m/>
    <n v="75"/>
    <x v="9"/>
    <s v="2026-07-31"/>
  </r>
  <r>
    <s v="e37d60a6-dead-42ec-a991-2d6f3837be92"/>
    <s v="Meramec Valley Technology Park DC 16"/>
    <s v=""/>
    <x v="228"/>
    <x v="1"/>
    <x v="5"/>
    <x v="5"/>
    <m/>
    <m/>
    <n v="75"/>
    <x v="9"/>
    <s v="2026-07-31"/>
  </r>
  <r>
    <s v="4292b21e-690a-41ff-ace0-0256a3aafb4c"/>
    <s v="Meramec Valley Technology Park DC 8"/>
    <s v=""/>
    <x v="228"/>
    <x v="1"/>
    <x v="5"/>
    <x v="5"/>
    <m/>
    <m/>
    <n v="75"/>
    <x v="9"/>
    <s v="2026-07-31"/>
  </r>
  <r>
    <s v="8c115579-7a68-4f55-9d38-a8b519ce69c2"/>
    <s v="Meramec Valley Technology Park DC 11"/>
    <s v=""/>
    <x v="228"/>
    <x v="1"/>
    <x v="5"/>
    <x v="5"/>
    <m/>
    <m/>
    <n v="75"/>
    <x v="9"/>
    <s v="2026-07-31"/>
  </r>
  <r>
    <s v="60094522-10e0-4ce2-899b-aca53a04b67d"/>
    <s v="Meramec Valley Technology Park DC 12"/>
    <s v=""/>
    <x v="228"/>
    <x v="1"/>
    <x v="5"/>
    <x v="5"/>
    <m/>
    <m/>
    <n v="75"/>
    <x v="9"/>
    <s v="2026-07-31"/>
  </r>
  <r>
    <s v="504a6588-4ec0-4094-9097-8d31faf1e51d"/>
    <s v="Meramec Valley Technology Park DC 13"/>
    <s v=""/>
    <x v="228"/>
    <x v="1"/>
    <x v="5"/>
    <x v="5"/>
    <m/>
    <m/>
    <n v="75"/>
    <x v="9"/>
    <s v="2026-07-31"/>
  </r>
  <r>
    <s v="cde42944-ac69-42c3-ac14-77a8c1d1202c"/>
    <s v="Meramec Valley Technology Park DC 2"/>
    <s v=""/>
    <x v="228"/>
    <x v="1"/>
    <x v="5"/>
    <x v="5"/>
    <m/>
    <m/>
    <n v="75"/>
    <x v="9"/>
    <s v="2026-07-31"/>
  </r>
  <r>
    <s v="4aab683c-a4d8-4e01-a8c3-48a7051b8198"/>
    <s v="Meramec Valley Technology Park DC 5"/>
    <s v=""/>
    <x v="228"/>
    <x v="1"/>
    <x v="5"/>
    <x v="5"/>
    <m/>
    <m/>
    <n v="75"/>
    <x v="9"/>
    <s v="2026-07-31"/>
  </r>
  <r>
    <s v="5425b152-81c7-48b4-95b2-f06f2d408654"/>
    <s v="Meramec Valley Technology Park DC 6"/>
    <s v=""/>
    <x v="228"/>
    <x v="1"/>
    <x v="5"/>
    <x v="5"/>
    <m/>
    <m/>
    <n v="75"/>
    <x v="9"/>
    <s v="2026-07-31"/>
  </r>
  <r>
    <s v="027fc856-98c6-4e99-a826-7b2f9aa6478d"/>
    <s v="Meramec Valley Technology Park DC 7"/>
    <s v=""/>
    <x v="228"/>
    <x v="1"/>
    <x v="5"/>
    <x v="5"/>
    <m/>
    <m/>
    <n v="75"/>
    <x v="9"/>
    <s v="2026-07-31"/>
  </r>
  <r>
    <s v="5e71fd7d-7c38-4006-af4b-f863b555f149"/>
    <s v="Meramec Valley Technology Park DC 9"/>
    <s v=""/>
    <x v="228"/>
    <x v="1"/>
    <x v="5"/>
    <x v="5"/>
    <m/>
    <m/>
    <n v="75"/>
    <x v="9"/>
    <s v="2026-07-31"/>
  </r>
  <r>
    <s v="5b334638-3bf7-426b-8049-2d0fb112541f"/>
    <s v="Meramec Valley Technology Park DC 3"/>
    <s v=""/>
    <x v="228"/>
    <x v="1"/>
    <x v="5"/>
    <x v="5"/>
    <m/>
    <m/>
    <n v="75"/>
    <x v="9"/>
    <s v="2026-07-31"/>
  </r>
  <r>
    <s v="c54de189-25d7-4f8e-9268-dbf2d3e1ee6d"/>
    <s v="Meramec Valley Technology Park DC 4"/>
    <s v=""/>
    <x v="228"/>
    <x v="1"/>
    <x v="5"/>
    <x v="5"/>
    <m/>
    <m/>
    <n v="75"/>
    <x v="9"/>
    <s v="2026-07-31"/>
  </r>
  <r>
    <s v="607a8760-3d00-4c5e-98a9-971a8b2f21c8"/>
    <s v="Meramec Valley Technology Park DC 10"/>
    <s v=""/>
    <x v="228"/>
    <x v="1"/>
    <x v="5"/>
    <x v="5"/>
    <m/>
    <m/>
    <n v="75"/>
    <x v="9"/>
    <s v="2026-07-31"/>
  </r>
  <r>
    <s v="9c79fe8d-11e8-4abd-8508-22acfc07cddd"/>
    <s v="Meramec Valley Technology Park DC 15"/>
    <s v=""/>
    <x v="228"/>
    <x v="1"/>
    <x v="5"/>
    <x v="5"/>
    <m/>
    <m/>
    <n v="75"/>
    <x v="9"/>
    <s v="2026-07-31"/>
  </r>
  <r>
    <s v="4998c68a-24c7-426d-a8ab-b493dc338d67"/>
    <s v="Meramec Valley Technology Park DC 14"/>
    <s v=""/>
    <x v="228"/>
    <x v="1"/>
    <x v="5"/>
    <x v="5"/>
    <m/>
    <m/>
    <n v="75"/>
    <x v="9"/>
    <s v="2026-07-31"/>
  </r>
  <r>
    <s v="8b3f5f96-15e7-410b-843c-92b8bace627b"/>
    <s v="Data Center 1"/>
    <s v=""/>
    <x v="229"/>
    <x v="1"/>
    <x v="16"/>
    <x v="16"/>
    <m/>
    <m/>
    <n v="48"/>
    <x v="4"/>
    <s v="2026-07-31"/>
  </r>
  <r>
    <s v="0c4b9baf-8c44-4a47-9e0b-089ecdca5521"/>
    <s v="Data Center 2"/>
    <s v="Data Center 2_x000a_Bentaus Project_x000a_Bentaus"/>
    <x v="229"/>
    <x v="1"/>
    <x v="16"/>
    <x v="16"/>
    <m/>
    <m/>
    <n v="152"/>
    <x v="4"/>
    <s v="2026-07-31"/>
  </r>
  <r>
    <s v="321bd59b-95fd-437e-baaa-0d835efeea40"/>
    <s v="Wilsonville Data Center 12"/>
    <s v=""/>
    <x v="7"/>
    <x v="1"/>
    <x v="44"/>
    <x v="44"/>
    <m/>
    <n v="219000"/>
    <n v="44.59"/>
    <x v="16"/>
    <s v="2026-07-31"/>
  </r>
  <r>
    <s v="2f389398-46a2-4b27-acbb-b690be9d718f"/>
    <s v="Wilsonville Data Center 8"/>
    <s v=""/>
    <x v="7"/>
    <x v="1"/>
    <x v="44"/>
    <x v="44"/>
    <m/>
    <n v="219000"/>
    <n v="44.59"/>
    <x v="16"/>
    <s v="2026-07-31"/>
  </r>
  <r>
    <s v="e9ad19eb-a4cc-4fe5-8b8c-a01d557d38a5"/>
    <s v="Wilsonville Data Center 1"/>
    <s v=""/>
    <x v="7"/>
    <x v="1"/>
    <x v="44"/>
    <x v="44"/>
    <m/>
    <n v="219000"/>
    <n v="44.59"/>
    <x v="16"/>
    <s v="2026-07-31"/>
  </r>
  <r>
    <s v="c0b91179-420b-466f-af4d-e3807aafeaeb"/>
    <s v="Wilsonville Data Center 9"/>
    <s v=""/>
    <x v="7"/>
    <x v="1"/>
    <x v="44"/>
    <x v="44"/>
    <m/>
    <n v="219000"/>
    <n v="44.59"/>
    <x v="16"/>
    <s v="2026-07-31"/>
  </r>
  <r>
    <s v="394a4b91-c47b-49af-9cf8-bb805ede2d74"/>
    <s v="Wilsonville Data Center 7"/>
    <s v=""/>
    <x v="7"/>
    <x v="1"/>
    <x v="44"/>
    <x v="44"/>
    <m/>
    <n v="219000"/>
    <n v="44.59"/>
    <x v="16"/>
    <s v="2026-07-31"/>
  </r>
  <r>
    <s v="bae59d1a-f464-4415-adad-cd91d310016e"/>
    <s v="Wilsonville Data Center 13"/>
    <s v=""/>
    <x v="7"/>
    <x v="1"/>
    <x v="44"/>
    <x v="44"/>
    <m/>
    <n v="219000"/>
    <n v="44.59"/>
    <x v="16"/>
    <s v="2026-07-31"/>
  </r>
  <r>
    <s v="378a10de-678b-48f4-8998-190db343ca4e"/>
    <s v="Wilsonville Data Center 10"/>
    <s v=""/>
    <x v="7"/>
    <x v="1"/>
    <x v="44"/>
    <x v="44"/>
    <m/>
    <n v="219000"/>
    <n v="44.59"/>
    <x v="16"/>
    <s v="2026-07-31"/>
  </r>
  <r>
    <s v="e0edfe07-8f94-4545-9c22-9a3d59257338"/>
    <s v="Wilsonville Data Center 3"/>
    <s v=""/>
    <x v="7"/>
    <x v="1"/>
    <x v="44"/>
    <x v="44"/>
    <m/>
    <n v="219000"/>
    <n v="44.59"/>
    <x v="16"/>
    <s v="2026-07-31"/>
  </r>
  <r>
    <s v="f58faee0-8fa2-4576-a45f-b755cea54b50"/>
    <s v="Wilsonville Data Center 4"/>
    <s v=""/>
    <x v="7"/>
    <x v="1"/>
    <x v="44"/>
    <x v="44"/>
    <m/>
    <n v="219000"/>
    <n v="44.59"/>
    <x v="16"/>
    <s v="2026-07-31"/>
  </r>
  <r>
    <s v="7af4f097-33fd-41b2-8885-99edbf1b56ef"/>
    <s v="Wilsonville Data Center 5"/>
    <s v=""/>
    <x v="7"/>
    <x v="1"/>
    <x v="44"/>
    <x v="44"/>
    <m/>
    <n v="219000"/>
    <n v="44.59"/>
    <x v="16"/>
    <s v="2026-07-31"/>
  </r>
  <r>
    <s v="e7f31699-a5ba-4bc8-8e33-e6280c05af5f"/>
    <s v="Wilsonville Data Center 2"/>
    <s v=""/>
    <x v="7"/>
    <x v="1"/>
    <x v="44"/>
    <x v="44"/>
    <m/>
    <n v="219000"/>
    <n v="44.59"/>
    <x v="16"/>
    <s v="2026-07-31"/>
  </r>
  <r>
    <s v="00d2468b-921c-4a5a-852a-44229909487e"/>
    <s v="Wilsonville Data Center 11"/>
    <s v=""/>
    <x v="7"/>
    <x v="1"/>
    <x v="44"/>
    <x v="44"/>
    <m/>
    <n v="219000"/>
    <n v="44.59"/>
    <x v="16"/>
    <s v="2026-07-31"/>
  </r>
  <r>
    <s v="ac883329-fdf4-47cc-926d-08590243f671"/>
    <s v="Wilsonville Data Center 6"/>
    <s v=""/>
    <x v="7"/>
    <x v="1"/>
    <x v="44"/>
    <x v="44"/>
    <m/>
    <n v="219000"/>
    <n v="44.59"/>
    <x v="16"/>
    <s v="2026-07-31"/>
  </r>
  <r>
    <s v="a7ab9afa-c7e0-4d63-8f6b-c2c4a3f0b741"/>
    <s v="Wilsonville Data Center 14"/>
    <s v=""/>
    <x v="7"/>
    <x v="1"/>
    <x v="44"/>
    <x v="44"/>
    <m/>
    <n v="219000"/>
    <n v="44.59"/>
    <x v="16"/>
    <s v="2026-07-31"/>
  </r>
  <r>
    <s v="bfcd1a49-759f-4227-9134-a9dd6875f690"/>
    <s v="Austin Ridge Data Center 4"/>
    <s v=""/>
    <x v="7"/>
    <x v="1"/>
    <x v="12"/>
    <x v="12"/>
    <m/>
    <n v="290000"/>
    <n v="55.603999999999999"/>
    <x v="1"/>
    <s v="2026-07-31"/>
  </r>
  <r>
    <s v="f286227f-369b-4cfe-b868-74a76c074320"/>
    <s v="Austin Ridge Data Center 2"/>
    <s v=""/>
    <x v="7"/>
    <x v="1"/>
    <x v="12"/>
    <x v="12"/>
    <m/>
    <n v="346000"/>
    <n v="61.631"/>
    <x v="1"/>
    <s v="2026-07-31"/>
  </r>
  <r>
    <s v="b5692f45-c325-47b9-9bd8-4d0c30493b79"/>
    <s v="Austin Ridge Data Center 3"/>
    <s v=""/>
    <x v="7"/>
    <x v="1"/>
    <x v="12"/>
    <x v="12"/>
    <m/>
    <n v="346000"/>
    <n v="61.631"/>
    <x v="1"/>
    <s v="2026-07-31"/>
  </r>
  <r>
    <s v="86135f0a-f106-4377-bd78-c8c81b8bab1f"/>
    <s v="Austin Ridge Data Center 1"/>
    <s v=""/>
    <x v="7"/>
    <x v="1"/>
    <x v="12"/>
    <x v="12"/>
    <m/>
    <n v="600000"/>
    <n v="74.765000000000001"/>
    <x v="1"/>
    <s v="2026-07-31"/>
  </r>
  <r>
    <s v="445e4989-16c7-4f49-bf85-2e476518b182"/>
    <s v="Keystone TC Data Center 9"/>
    <s v=""/>
    <x v="7"/>
    <x v="1"/>
    <x v="13"/>
    <x v="13"/>
    <m/>
    <n v="217000"/>
    <n v="72.400000000000006"/>
    <x v="18"/>
    <s v="2026-07-31"/>
  </r>
  <r>
    <s v="86642808-a103-43c4-9d3a-fd1d1527a903"/>
    <s v="Keystone TC Data Center 10"/>
    <s v=""/>
    <x v="7"/>
    <x v="1"/>
    <x v="13"/>
    <x v="13"/>
    <m/>
    <n v="217000"/>
    <n v="72.400000000000006"/>
    <x v="18"/>
    <s v="2026-07-31"/>
  </r>
  <r>
    <s v="e3d4dbd0-81f3-11f1-bfb6-7b1dc50bcbac"/>
    <s v="Keystone TC Data Center 11"/>
    <s v=""/>
    <x v="7"/>
    <x v="1"/>
    <x v="13"/>
    <x v="13"/>
    <m/>
    <n v="217000"/>
    <n v="72.400000000000006"/>
    <x v="4"/>
    <s v="2026-07-31"/>
  </r>
  <r>
    <s v="174cab25-9373-4d0a-ac84-be38bac75b3e"/>
    <s v="Project Patriot 4"/>
    <s v=""/>
    <x v="230"/>
    <x v="1"/>
    <x v="16"/>
    <x v="16"/>
    <m/>
    <n v="286556"/>
    <n v="186.4"/>
    <x v="22"/>
    <s v="2026-07-31"/>
  </r>
  <r>
    <s v="e799ea20-8514-11f1-a46a-99df9c4d12c1"/>
    <s v="Project Patriot 5"/>
    <s v=""/>
    <x v="230"/>
    <x v="1"/>
    <x v="16"/>
    <x v="16"/>
    <m/>
    <n v="286556"/>
    <n v="186.4"/>
    <x v="4"/>
    <s v="2026-07-31"/>
  </r>
  <r>
    <s v="09434d45-8e1d-4c8a-ade5-a3473d9ccee3"/>
    <s v="Project Patriot 3"/>
    <s v="Project Patriot 3_x000a_Project Patriot_x000a_Bilateral Energy"/>
    <x v="230"/>
    <x v="1"/>
    <x v="16"/>
    <x v="16"/>
    <m/>
    <n v="286556"/>
    <n v="186.4"/>
    <x v="22"/>
    <s v="2026-07-31"/>
  </r>
  <r>
    <s v="792cd590-d30b-4341-b4e6-8c67b306a7ed"/>
    <s v="Project Patriot 2"/>
    <s v=""/>
    <x v="230"/>
    <x v="1"/>
    <x v="16"/>
    <x v="16"/>
    <m/>
    <n v="286556"/>
    <n v="186.4"/>
    <x v="22"/>
    <s v="2026-07-31"/>
  </r>
  <r>
    <s v="164a5daf-6332-484b-a2e6-02ec32c37ee4"/>
    <s v="Project Patriot 1"/>
    <s v=""/>
    <x v="230"/>
    <x v="1"/>
    <x v="16"/>
    <x v="16"/>
    <m/>
    <n v="286556"/>
    <n v="186.4"/>
    <x v="9"/>
    <s v="2026-07-31"/>
  </r>
  <r>
    <s v="8e474676-b20d-4027-8f5b-4189cc5c9a05"/>
    <s v="Technology Information Center 6"/>
    <s v=""/>
    <x v="8"/>
    <x v="1"/>
    <x v="7"/>
    <x v="7"/>
    <m/>
    <n v="48000"/>
    <n v="53"/>
    <x v="3"/>
    <s v="2026-07-31"/>
  </r>
  <r>
    <s v="6192949b-5ea2-472f-9dd3-87c3dd7f69f9"/>
    <s v="Technology Information Center 1"/>
    <s v=""/>
    <x v="8"/>
    <x v="1"/>
    <x v="7"/>
    <x v="7"/>
    <m/>
    <n v="48000"/>
    <n v="53"/>
    <x v="5"/>
    <s v="2026-07-31"/>
  </r>
  <r>
    <s v="78b86fb0-69bb-11f1-9801-2385a8412fe6"/>
    <s v="Technology Information Center 13"/>
    <s v=""/>
    <x v="8"/>
    <x v="1"/>
    <x v="7"/>
    <x v="7"/>
    <m/>
    <n v="48000"/>
    <n v="53"/>
    <x v="3"/>
    <s v="2026-07-31"/>
  </r>
  <r>
    <s v="c3f8f670-69bb-11f1-9825-a5ba6ad0e509"/>
    <s v="Technology Information Center 14"/>
    <s v=""/>
    <x v="8"/>
    <x v="1"/>
    <x v="7"/>
    <x v="7"/>
    <m/>
    <n v="48000"/>
    <n v="53"/>
    <x v="3"/>
    <s v="2026-07-31"/>
  </r>
  <r>
    <s v="faa84724-6093-4eca-bc23-9082f9ca839c"/>
    <s v="Technology Information Center 12"/>
    <s v=""/>
    <x v="8"/>
    <x v="1"/>
    <x v="7"/>
    <x v="7"/>
    <m/>
    <n v="48000"/>
    <n v="53"/>
    <x v="3"/>
    <s v="2026-07-31"/>
  </r>
  <r>
    <s v="8d804315-0711-45e2-a608-893ed4a85690"/>
    <s v="Technology Information Center 11"/>
    <s v=""/>
    <x v="8"/>
    <x v="1"/>
    <x v="7"/>
    <x v="7"/>
    <m/>
    <n v="48000"/>
    <n v="53"/>
    <x v="3"/>
    <s v="2026-07-31"/>
  </r>
  <r>
    <s v="ce120244-7796-4d36-8f79-ee32137b434c"/>
    <s v="Technology Information Center 2"/>
    <s v=""/>
    <x v="8"/>
    <x v="1"/>
    <x v="7"/>
    <x v="7"/>
    <m/>
    <n v="48000"/>
    <n v="53"/>
    <x v="5"/>
    <s v="2026-07-31"/>
  </r>
  <r>
    <s v="06a5a14d-72a4-4d4b-8838-ccde28b8388c"/>
    <s v="Technology Information Center 3"/>
    <s v=""/>
    <x v="8"/>
    <x v="1"/>
    <x v="7"/>
    <x v="7"/>
    <m/>
    <n v="48000"/>
    <n v="53"/>
    <x v="3"/>
    <s v="2026-07-31"/>
  </r>
  <r>
    <s v="9fe28981-c584-4a73-8b06-5fac77238971"/>
    <s v="Technology Information Center 8"/>
    <s v=""/>
    <x v="8"/>
    <x v="1"/>
    <x v="7"/>
    <x v="7"/>
    <m/>
    <n v="48000"/>
    <n v="53"/>
    <x v="3"/>
    <s v="2026-07-31"/>
  </r>
  <r>
    <s v="34f14dd1-961c-452c-90a2-0b5a985d9786"/>
    <s v="Technology Information Center 5"/>
    <s v=""/>
    <x v="8"/>
    <x v="1"/>
    <x v="7"/>
    <x v="7"/>
    <m/>
    <n v="48000"/>
    <n v="53"/>
    <x v="3"/>
    <s v="2026-07-31"/>
  </r>
  <r>
    <s v="7ee3b7a2-3845-4bd2-9cf0-4782ef2e7ec0"/>
    <s v="Technology Information Center 4"/>
    <s v=""/>
    <x v="8"/>
    <x v="1"/>
    <x v="7"/>
    <x v="7"/>
    <m/>
    <n v="48000"/>
    <n v="53"/>
    <x v="3"/>
    <s v="2026-07-31"/>
  </r>
  <r>
    <s v="753b8a15-d62a-407b-ae42-ef2c697e09d1"/>
    <s v="Technology Information Center 7"/>
    <s v=""/>
    <x v="8"/>
    <x v="1"/>
    <x v="7"/>
    <x v="7"/>
    <m/>
    <n v="48000"/>
    <n v="53"/>
    <x v="3"/>
    <s v="2026-07-31"/>
  </r>
  <r>
    <s v="1616a6fc-2f74-47fe-9594-73f8f1d25498"/>
    <s v="Technology Information Center 9"/>
    <s v=""/>
    <x v="8"/>
    <x v="1"/>
    <x v="7"/>
    <x v="7"/>
    <m/>
    <n v="48000"/>
    <n v="53"/>
    <x v="3"/>
    <s v="2026-07-31"/>
  </r>
  <r>
    <s v="b628026c-144f-4077-af70-26b5c8c57372"/>
    <s v="Technology Information Center 10"/>
    <s v=""/>
    <x v="8"/>
    <x v="1"/>
    <x v="7"/>
    <x v="7"/>
    <m/>
    <n v="48000"/>
    <n v="53"/>
    <x v="3"/>
    <s v="2026-07-31"/>
  </r>
  <r>
    <s v="00e4a1bb-db7c-4cbd-aba9-1897a0097c1d"/>
    <s v="Project Wolcott - Data Center 1 "/>
    <s v=""/>
    <x v="231"/>
    <x v="1"/>
    <x v="24"/>
    <x v="24"/>
    <m/>
    <n v="327612"/>
    <n v="11.553500000000001"/>
    <x v="4"/>
    <s v="2026-07-31"/>
  </r>
  <r>
    <s v="1037e8da-eac8-4881-a8cf-e2d82369170e"/>
    <s v="Project Wolcott - Data Center 2"/>
    <s v=""/>
    <x v="231"/>
    <x v="1"/>
    <x v="24"/>
    <x v="24"/>
    <m/>
    <n v="327612"/>
    <n v="11.553500000000001"/>
    <x v="4"/>
    <s v="2026-07-31"/>
  </r>
  <r>
    <s v="38b91edd-048f-4142-87c3-55047e42d1b8"/>
    <s v="Project Wolcott - Data Center 4"/>
    <s v=""/>
    <x v="231"/>
    <x v="1"/>
    <x v="24"/>
    <x v="24"/>
    <m/>
    <n v="327612"/>
    <n v="11.553500000000001"/>
    <x v="4"/>
    <s v="2026-07-31"/>
  </r>
  <r>
    <s v="8599ea90-5780-4dd9-8c41-5deb9f40be8a"/>
    <s v="Project Wolcott - Data Center 3"/>
    <s v=""/>
    <x v="231"/>
    <x v="1"/>
    <x v="24"/>
    <x v="24"/>
    <m/>
    <n v="327612"/>
    <n v="11.553500000000001"/>
    <x v="4"/>
    <s v="2026-07-31"/>
  </r>
  <r>
    <s v="78571ef9-23ad-4e5c-b7eb-08892beb106f"/>
    <s v="Paducah AI Data Center 3"/>
    <s v=""/>
    <x v="232"/>
    <x v="1"/>
    <x v="20"/>
    <x v="20"/>
    <m/>
    <m/>
    <n v="180"/>
    <x v="4"/>
    <s v="2026-07-31"/>
  </r>
  <r>
    <s v="c92bccd9-62e7-44a8-b417-b9e550539259"/>
    <s v="Paducah AI Data Center 9"/>
    <s v=""/>
    <x v="232"/>
    <x v="1"/>
    <x v="20"/>
    <x v="20"/>
    <m/>
    <m/>
    <n v="180"/>
    <x v="4"/>
    <s v="2026-07-31"/>
  </r>
  <r>
    <s v="77d413d7-7f22-43d9-89b5-53541526428a"/>
    <s v="Paducah AI Data Center 5"/>
    <s v=""/>
    <x v="232"/>
    <x v="1"/>
    <x v="20"/>
    <x v="20"/>
    <m/>
    <m/>
    <n v="180"/>
    <x v="4"/>
    <s v="2026-07-31"/>
  </r>
  <r>
    <s v="8818b0a8-e2da-4cb5-8772-20d67acaf4ea"/>
    <s v="Paducah AI Data Center 6"/>
    <s v=""/>
    <x v="232"/>
    <x v="1"/>
    <x v="20"/>
    <x v="20"/>
    <m/>
    <m/>
    <n v="180"/>
    <x v="4"/>
    <s v="2026-07-31"/>
  </r>
  <r>
    <s v="fbe75ce2-0200-4e45-be7a-1e02abf5b0fd"/>
    <s v="Paducah AI Data Center 2"/>
    <s v=""/>
    <x v="232"/>
    <x v="1"/>
    <x v="20"/>
    <x v="20"/>
    <m/>
    <m/>
    <n v="180"/>
    <x v="4"/>
    <s v="2026-07-31"/>
  </r>
  <r>
    <s v="ed61b136-5567-4f6e-9c18-6546e12b812a"/>
    <s v="Paducah AI Data Center 1"/>
    <s v=""/>
    <x v="232"/>
    <x v="1"/>
    <x v="20"/>
    <x v="20"/>
    <m/>
    <m/>
    <n v="180"/>
    <x v="4"/>
    <s v="2026-07-31"/>
  </r>
  <r>
    <s v="3d78b53d-1ac0-4b31-9a09-055a8aee50d0"/>
    <s v="Paducah AI Data Center 7"/>
    <s v="Paducah AI Data Center 7_x000a_Paducah AI Data Center Campus_x000a_Brookfield"/>
    <x v="232"/>
    <x v="1"/>
    <x v="20"/>
    <x v="20"/>
    <m/>
    <m/>
    <n v="180"/>
    <x v="4"/>
    <s v="2026-07-31"/>
  </r>
  <r>
    <s v="fc36b157-cd3d-47a4-99c3-88357994e5dc"/>
    <s v="Paducah AI Data Center 8"/>
    <s v=""/>
    <x v="232"/>
    <x v="1"/>
    <x v="20"/>
    <x v="20"/>
    <m/>
    <m/>
    <n v="180"/>
    <x v="4"/>
    <s v="2026-07-31"/>
  </r>
  <r>
    <s v="d5a6a375-983d-4fe9-a330-eacfa4d290d2"/>
    <s v="Paducah AI Data Center 4"/>
    <s v=""/>
    <x v="232"/>
    <x v="1"/>
    <x v="20"/>
    <x v="20"/>
    <m/>
    <m/>
    <n v="180"/>
    <x v="4"/>
    <s v="2026-07-31"/>
  </r>
  <r>
    <s v="d65b40a2-c5f2-44cf-a1bb-596771e95ccd"/>
    <s v="Paducah AI Data Center 10"/>
    <s v=""/>
    <x v="232"/>
    <x v="1"/>
    <x v="20"/>
    <x v="20"/>
    <m/>
    <m/>
    <n v="180"/>
    <x v="4"/>
    <s v="2026-07-31"/>
  </r>
  <r>
    <s v="7be2a3c8-ae87-40c4-9028-bbe0dbecb6bd"/>
    <s v="Fort Bliss Data Center 4"/>
    <s v=""/>
    <x v="233"/>
    <x v="1"/>
    <x v="16"/>
    <x v="16"/>
    <m/>
    <m/>
    <n v="250"/>
    <x v="5"/>
    <s v="2026-07-31"/>
  </r>
  <r>
    <s v="b5d76ef9-ffd3-4924-a625-54374604912f"/>
    <s v="Fort Bliss Data Center 8"/>
    <s v=""/>
    <x v="233"/>
    <x v="1"/>
    <x v="16"/>
    <x v="16"/>
    <m/>
    <m/>
    <n v="250"/>
    <x v="5"/>
    <s v="2026-07-31"/>
  </r>
  <r>
    <s v="aa2956f2-1723-49f7-bee3-fdbc53f2abc1"/>
    <s v="Fort Bliss Data Center 7"/>
    <s v=""/>
    <x v="233"/>
    <x v="1"/>
    <x v="16"/>
    <x v="16"/>
    <m/>
    <m/>
    <n v="250"/>
    <x v="5"/>
    <s v="2026-07-31"/>
  </r>
  <r>
    <s v="c06dbc83-3b59-4389-9d18-567c2af87074"/>
    <s v="Fort Bliss Data Center 5"/>
    <s v=""/>
    <x v="233"/>
    <x v="1"/>
    <x v="16"/>
    <x v="16"/>
    <m/>
    <m/>
    <n v="250"/>
    <x v="5"/>
    <s v="2026-07-31"/>
  </r>
  <r>
    <s v="43950052-04d7-4a07-8a9c-e96d0ca3eba9"/>
    <s v="Fort Bliss Data Center 9"/>
    <s v=""/>
    <x v="233"/>
    <x v="1"/>
    <x v="16"/>
    <x v="16"/>
    <m/>
    <m/>
    <n v="250"/>
    <x v="5"/>
    <s v="2026-07-31"/>
  </r>
  <r>
    <s v="ac9917dd-0b81-4f91-adb4-693da472ad42"/>
    <s v="Fort Bliss Data Center 10"/>
    <s v=""/>
    <x v="233"/>
    <x v="1"/>
    <x v="16"/>
    <x v="16"/>
    <m/>
    <m/>
    <n v="250"/>
    <x v="5"/>
    <s v="2026-07-31"/>
  </r>
  <r>
    <s v="7c5c0e10-2956-11f1-8b8b-3574a1566ebc"/>
    <s v="Fort Bliss Data Center 1"/>
    <s v=""/>
    <x v="233"/>
    <x v="1"/>
    <x v="16"/>
    <x v="16"/>
    <m/>
    <m/>
    <m/>
    <x v="9"/>
    <s v="2026-07-31"/>
  </r>
  <r>
    <s v="2187d8d8-a27c-4c3f-84d6-7f0443420584"/>
    <s v="Fort Bliss Data Center 3"/>
    <s v=""/>
    <x v="233"/>
    <x v="1"/>
    <x v="16"/>
    <x v="16"/>
    <m/>
    <m/>
    <n v="250"/>
    <x v="5"/>
    <s v="2026-07-31"/>
  </r>
  <r>
    <s v="26676c73-b590-4b93-817d-93e9709fed8d"/>
    <s v="Fort Bliss Data Center 12"/>
    <s v=""/>
    <x v="233"/>
    <x v="1"/>
    <x v="16"/>
    <x v="16"/>
    <m/>
    <m/>
    <n v="250"/>
    <x v="5"/>
    <s v="2026-07-31"/>
  </r>
  <r>
    <s v="c7170a87-f5e9-4856-8365-5fa65f0d4535"/>
    <s v="Fort Bliss Data Center 6"/>
    <s v=""/>
    <x v="233"/>
    <x v="1"/>
    <x v="16"/>
    <x v="16"/>
    <m/>
    <m/>
    <n v="250"/>
    <x v="5"/>
    <s v="2026-07-31"/>
  </r>
  <r>
    <s v="be61ab9a-261f-4de8-a844-e9723759a207"/>
    <s v="Fort Bliss Data Center 11"/>
    <s v=""/>
    <x v="233"/>
    <x v="1"/>
    <x v="16"/>
    <x v="16"/>
    <m/>
    <m/>
    <n v="250"/>
    <x v="5"/>
    <s v="2026-07-31"/>
  </r>
  <r>
    <s v="546fe714-62e2-485e-8ee9-d8c88aa91cba"/>
    <s v="Fort Bliss Data Center 2"/>
    <s v=""/>
    <x v="233"/>
    <x v="1"/>
    <x v="16"/>
    <x v="16"/>
    <m/>
    <m/>
    <n v="250"/>
    <x v="5"/>
    <s v="2026-07-31"/>
  </r>
  <r>
    <s v="856555bc-4f6d-48f3-9d02-542298f1c469"/>
    <s v="Reeves County Data Center 20"/>
    <s v=""/>
    <x v="234"/>
    <x v="1"/>
    <x v="16"/>
    <x v="16"/>
    <m/>
    <m/>
    <n v="125"/>
    <x v="20"/>
    <s v="2026-07-31"/>
  </r>
  <r>
    <s v="1bc7c782-5814-41a0-8a2a-9b9cf967bdd9"/>
    <s v="Reeves County Data Center 17"/>
    <s v=""/>
    <x v="234"/>
    <x v="1"/>
    <x v="16"/>
    <x v="16"/>
    <m/>
    <m/>
    <n v="125"/>
    <x v="20"/>
    <s v="2026-07-31"/>
  </r>
  <r>
    <s v="f829fc27-087d-4f66-9f04-796f9b1aa9d1"/>
    <s v="Reeves County Data Center 2"/>
    <s v=""/>
    <x v="234"/>
    <x v="1"/>
    <x v="16"/>
    <x v="16"/>
    <m/>
    <m/>
    <n v="125"/>
    <x v="20"/>
    <s v="2026-07-31"/>
  </r>
  <r>
    <s v="f73f96b6-d07e-4fff-a5dc-575a6bf2f488"/>
    <s v="Reeves County Data Center 10"/>
    <s v=""/>
    <x v="234"/>
    <x v="1"/>
    <x v="16"/>
    <x v="16"/>
    <m/>
    <m/>
    <n v="125"/>
    <x v="20"/>
    <s v="2026-07-31"/>
  </r>
  <r>
    <s v="718b2d81-ec93-4a75-80c1-70ce082a6ac5"/>
    <s v="Reeves County Data Center 7"/>
    <s v=""/>
    <x v="234"/>
    <x v="1"/>
    <x v="16"/>
    <x v="16"/>
    <m/>
    <m/>
    <n v="125"/>
    <x v="20"/>
    <s v="2026-07-31"/>
  </r>
  <r>
    <s v="7f995d1c-4b35-4693-9f86-21f5e0a8d457"/>
    <s v="Reeves County Data Center 11"/>
    <s v=""/>
    <x v="234"/>
    <x v="1"/>
    <x v="16"/>
    <x v="16"/>
    <m/>
    <m/>
    <n v="125"/>
    <x v="20"/>
    <s v="2026-07-31"/>
  </r>
  <r>
    <s v="c7c575a8-3ef0-4372-8871-fa33d950b875"/>
    <s v="Reeves County Data Center 9"/>
    <s v=""/>
    <x v="234"/>
    <x v="1"/>
    <x v="16"/>
    <x v="16"/>
    <m/>
    <m/>
    <n v="125"/>
    <x v="20"/>
    <s v="2026-07-31"/>
  </r>
  <r>
    <s v="3e6d0f86-8b5d-48cc-88c1-3cc462486c75"/>
    <s v="Reeves County Data Center 19"/>
    <s v=""/>
    <x v="234"/>
    <x v="1"/>
    <x v="16"/>
    <x v="16"/>
    <m/>
    <m/>
    <n v="125"/>
    <x v="20"/>
    <s v="2026-07-31"/>
  </r>
  <r>
    <s v="131ba573-2649-4dd5-a372-dbf9ba86bd23"/>
    <s v="Reeves County Data Center 15"/>
    <s v=""/>
    <x v="234"/>
    <x v="1"/>
    <x v="16"/>
    <x v="16"/>
    <m/>
    <m/>
    <n v="125"/>
    <x v="20"/>
    <s v="2026-07-31"/>
  </r>
  <r>
    <s v="4dfe74a6-9364-468b-a115-c075ab49cc9b"/>
    <s v="Reeves County Data Center 16"/>
    <s v=""/>
    <x v="234"/>
    <x v="1"/>
    <x v="16"/>
    <x v="16"/>
    <m/>
    <m/>
    <n v="125"/>
    <x v="20"/>
    <s v="2026-07-31"/>
  </r>
  <r>
    <s v="2e649369-e4a0-4a9f-a5ce-81bd7da853e2"/>
    <s v="Reeves County Data Center 3"/>
    <s v=""/>
    <x v="234"/>
    <x v="1"/>
    <x v="16"/>
    <x v="16"/>
    <m/>
    <m/>
    <n v="125"/>
    <x v="20"/>
    <s v="2026-07-31"/>
  </r>
  <r>
    <s v="f25716f3-d316-4574-8f58-c483eb295bb6"/>
    <s v="Reeves County Data Center 12"/>
    <s v=""/>
    <x v="234"/>
    <x v="1"/>
    <x v="16"/>
    <x v="16"/>
    <m/>
    <m/>
    <n v="125"/>
    <x v="20"/>
    <s v="2026-07-31"/>
  </r>
  <r>
    <s v="6c82147f-b67b-4322-b59b-0c5100495256"/>
    <s v="Reeves County Data Center 4"/>
    <s v=""/>
    <x v="234"/>
    <x v="1"/>
    <x v="16"/>
    <x v="16"/>
    <m/>
    <m/>
    <n v="125"/>
    <x v="20"/>
    <s v="2026-07-31"/>
  </r>
  <r>
    <s v="d32fa5ef-9edc-419d-ab8d-098e39f6e27c"/>
    <s v="Reeves County Data Center 18"/>
    <s v=""/>
    <x v="234"/>
    <x v="1"/>
    <x v="16"/>
    <x v="16"/>
    <m/>
    <m/>
    <n v="125"/>
    <x v="20"/>
    <s v="2026-07-31"/>
  </r>
  <r>
    <s v="71d8bd7d-45ce-49c9-b840-0dd03a6d4e37"/>
    <s v="Reeves County Data Center 13"/>
    <s v=""/>
    <x v="234"/>
    <x v="1"/>
    <x v="16"/>
    <x v="16"/>
    <m/>
    <m/>
    <n v="125"/>
    <x v="20"/>
    <s v="2026-07-31"/>
  </r>
  <r>
    <s v="bf5e31b1-7f3f-4426-afb0-efbd1f305c60"/>
    <s v="Reeves County Data Center 5"/>
    <s v=""/>
    <x v="234"/>
    <x v="1"/>
    <x v="16"/>
    <x v="16"/>
    <m/>
    <m/>
    <n v="125"/>
    <x v="20"/>
    <s v="2026-07-31"/>
  </r>
  <r>
    <s v="deb17537-92c8-49e8-a54e-986687888b41"/>
    <s v="Reeves County Data Center 14"/>
    <s v=""/>
    <x v="234"/>
    <x v="1"/>
    <x v="16"/>
    <x v="16"/>
    <m/>
    <m/>
    <n v="125"/>
    <x v="20"/>
    <s v="2026-07-31"/>
  </r>
  <r>
    <s v="f58bc2b6-0cbf-4870-a650-ea12d6bdb187"/>
    <s v="Reeves County Data Center 6"/>
    <s v=""/>
    <x v="234"/>
    <x v="1"/>
    <x v="16"/>
    <x v="16"/>
    <m/>
    <m/>
    <n v="125"/>
    <x v="20"/>
    <s v="2026-07-31"/>
  </r>
  <r>
    <s v="4049bf67-75db-4a58-9f0b-f3a3ddcf50f4"/>
    <s v="Reeves County Data Center 1"/>
    <s v=""/>
    <x v="234"/>
    <x v="1"/>
    <x v="16"/>
    <x v="16"/>
    <m/>
    <m/>
    <n v="125"/>
    <x v="20"/>
    <s v="2026-07-31"/>
  </r>
  <r>
    <s v="ef25f4a8-ee44-4901-a2ca-030b109e0553"/>
    <s v="Reeves County Data Center 8"/>
    <s v=""/>
    <x v="234"/>
    <x v="1"/>
    <x v="16"/>
    <x v="16"/>
    <m/>
    <m/>
    <n v="125"/>
    <x v="20"/>
    <s v="2026-07-31"/>
  </r>
  <r>
    <s v="f4687ba8-606a-4bcf-904a-185f7b6f6d2d"/>
    <s v="Data Center 2"/>
    <s v=""/>
    <x v="235"/>
    <x v="1"/>
    <x v="16"/>
    <x v="16"/>
    <m/>
    <m/>
    <n v="137.5"/>
    <x v="4"/>
    <s v="2026-07-31"/>
  </r>
  <r>
    <s v="f6c1cc02-6af6-4059-a8b5-97c6436e1c9c"/>
    <s v="Data Center 7"/>
    <s v=""/>
    <x v="235"/>
    <x v="1"/>
    <x v="16"/>
    <x v="16"/>
    <m/>
    <m/>
    <n v="137.5"/>
    <x v="4"/>
    <s v="2026-07-31"/>
  </r>
  <r>
    <s v="dcd7e2c4-c21b-44c6-8ba7-55f07af9226a"/>
    <s v="Data Center 1"/>
    <s v=""/>
    <x v="235"/>
    <x v="1"/>
    <x v="16"/>
    <x v="16"/>
    <m/>
    <m/>
    <n v="137.5"/>
    <x v="4"/>
    <s v="2026-07-31"/>
  </r>
  <r>
    <s v="0ecf2518-881f-439f-b232-7fa2e4e1ab82"/>
    <s v="Data Center 3"/>
    <s v=""/>
    <x v="235"/>
    <x v="1"/>
    <x v="16"/>
    <x v="16"/>
    <m/>
    <m/>
    <n v="137.5"/>
    <x v="4"/>
    <s v="2026-07-31"/>
  </r>
  <r>
    <s v="c6878f12-35b4-41ed-abde-9b1fb741dd30"/>
    <s v="Data Center 8"/>
    <s v=""/>
    <x v="235"/>
    <x v="1"/>
    <x v="16"/>
    <x v="16"/>
    <m/>
    <m/>
    <n v="137.5"/>
    <x v="4"/>
    <s v="2026-07-31"/>
  </r>
  <r>
    <s v="b051ac1f-d670-41ed-a688-fc0127222d02"/>
    <s v="Data Center 6"/>
    <s v=""/>
    <x v="235"/>
    <x v="1"/>
    <x v="16"/>
    <x v="16"/>
    <m/>
    <m/>
    <n v="137.5"/>
    <x v="4"/>
    <s v="2026-07-31"/>
  </r>
  <r>
    <s v="33ebb9a1-ee2f-4777-a571-d219e298d37c"/>
    <s v="Data Center 5"/>
    <s v=""/>
    <x v="235"/>
    <x v="1"/>
    <x v="16"/>
    <x v="16"/>
    <m/>
    <m/>
    <n v="137.5"/>
    <x v="4"/>
    <s v="2026-07-31"/>
  </r>
  <r>
    <s v="1ec04c53-599c-4954-81e7-6fe5ad6a230a"/>
    <s v="Data Center 4"/>
    <s v=""/>
    <x v="235"/>
    <x v="1"/>
    <x v="16"/>
    <x v="16"/>
    <m/>
    <m/>
    <n v="137.5"/>
    <x v="4"/>
    <s v="2026-07-31"/>
  </r>
  <r>
    <s v="29b09d72-fa76-4d0f-bd85-c5f3c6867529"/>
    <s v="Data Center 3"/>
    <s v=""/>
    <x v="236"/>
    <x v="1"/>
    <x v="32"/>
    <x v="32"/>
    <m/>
    <m/>
    <n v="200"/>
    <x v="3"/>
    <s v="2026-07-31"/>
  </r>
  <r>
    <s v="9f474ef7-aa69-49b0-91a9-dc4ac3d83b4c"/>
    <s v="Data Center 2"/>
    <s v=""/>
    <x v="236"/>
    <x v="1"/>
    <x v="32"/>
    <x v="32"/>
    <m/>
    <m/>
    <n v="200"/>
    <x v="3"/>
    <s v="2026-07-31"/>
  </r>
  <r>
    <s v="98403a25-9186-4c6e-a21d-926f769e1d28"/>
    <s v="Data Center 4"/>
    <s v="Data Center 4_x000a_Sheridan Data Center Campus_x000a_Clean Cloud Energy"/>
    <x v="236"/>
    <x v="1"/>
    <x v="32"/>
    <x v="32"/>
    <m/>
    <m/>
    <n v="200"/>
    <x v="3"/>
    <s v="2026-07-31"/>
  </r>
  <r>
    <s v="8bcc1889-36a9-4b01-a3fa-7971ca73b130"/>
    <s v="Data Center 1"/>
    <s v=""/>
    <x v="236"/>
    <x v="1"/>
    <x v="32"/>
    <x v="32"/>
    <m/>
    <m/>
    <n v="200"/>
    <x v="3"/>
    <s v="2026-07-31"/>
  </r>
  <r>
    <s v="f6ecb54f-8bcd-484d-ab77-f427d6adb646"/>
    <s v="CleanSpark Houston Data Center 3"/>
    <s v=""/>
    <x v="237"/>
    <x v="1"/>
    <x v="16"/>
    <x v="16"/>
    <m/>
    <m/>
    <m/>
    <x v="19"/>
    <s v="2026-07-31"/>
  </r>
  <r>
    <s v="b5f407af-298c-480f-8c87-ead66f002f35"/>
    <s v="CleanSpark Houston Data Center 1"/>
    <s v=""/>
    <x v="237"/>
    <x v="1"/>
    <x v="16"/>
    <x v="16"/>
    <m/>
    <m/>
    <m/>
    <x v="19"/>
    <s v="2026-07-31"/>
  </r>
  <r>
    <s v="93b1afec-f6b6-4416-8ee6-a12de13ce2ec"/>
    <s v="CleanSpark Houston Data Center 2"/>
    <s v=""/>
    <x v="237"/>
    <x v="1"/>
    <x v="16"/>
    <x v="16"/>
    <m/>
    <m/>
    <m/>
    <x v="19"/>
    <s v="2026-07-31"/>
  </r>
  <r>
    <s v="04be08c7-7e45-4152-9b1c-934c1da2f75a"/>
    <s v="CleanSpark Brazoria Data Center"/>
    <s v=""/>
    <x v="237"/>
    <x v="1"/>
    <x v="16"/>
    <x v="16"/>
    <m/>
    <m/>
    <m/>
    <x v="17"/>
    <s v="2026-07-31"/>
  </r>
  <r>
    <s v="3329e1e2-d3b4-483d-b1e6-b9679efc5557"/>
    <s v="Heartland Industrial Park DC 7"/>
    <s v=""/>
    <x v="238"/>
    <x v="1"/>
    <x v="24"/>
    <x v="24"/>
    <m/>
    <m/>
    <m/>
    <x v="9"/>
    <s v="2026-07-31"/>
  </r>
  <r>
    <s v="9d4eeebd-9ec8-439b-b5b5-5b54e1a496f2"/>
    <s v="Heartland Industrial Park DC 4"/>
    <s v=""/>
    <x v="238"/>
    <x v="1"/>
    <x v="24"/>
    <x v="24"/>
    <m/>
    <m/>
    <m/>
    <x v="9"/>
    <s v="2026-07-31"/>
  </r>
  <r>
    <s v="4263886f-4667-48f6-9593-be097c2d998e"/>
    <s v="Heartland Industrial Park DC 3"/>
    <s v=""/>
    <x v="238"/>
    <x v="1"/>
    <x v="24"/>
    <x v="24"/>
    <m/>
    <m/>
    <m/>
    <x v="9"/>
    <s v="2026-07-31"/>
  </r>
  <r>
    <s v="6ee3783f-2163-478b-8d74-043a05082b95"/>
    <s v="Heartland Industrial Park DC 6"/>
    <s v=""/>
    <x v="238"/>
    <x v="1"/>
    <x v="24"/>
    <x v="24"/>
    <m/>
    <m/>
    <m/>
    <x v="9"/>
    <s v="2026-07-31"/>
  </r>
  <r>
    <s v="353b21f8-c8d8-4f0e-abdd-6257662e73bc"/>
    <s v="Heartland Industrial Park DC 5"/>
    <s v=""/>
    <x v="238"/>
    <x v="1"/>
    <x v="24"/>
    <x v="24"/>
    <m/>
    <m/>
    <m/>
    <x v="9"/>
    <s v="2026-07-31"/>
  </r>
  <r>
    <s v="433932b5-50a3-4ca2-aea5-fb018a2ac4a4"/>
    <s v="Heartland Industrial Park DC 1"/>
    <s v=""/>
    <x v="238"/>
    <x v="1"/>
    <x v="24"/>
    <x v="24"/>
    <m/>
    <m/>
    <n v="245"/>
    <x v="9"/>
    <s v="2026-07-31"/>
  </r>
  <r>
    <s v="b5a9c1fc-4d45-4114-8d76-f52a1fb934a7"/>
    <s v="Heartland Industrial Park DC 2"/>
    <s v=""/>
    <x v="238"/>
    <x v="1"/>
    <x v="24"/>
    <x v="24"/>
    <m/>
    <m/>
    <n v="185"/>
    <x v="9"/>
    <s v="2026-07-31"/>
  </r>
  <r>
    <s v="21c90430-6fe2-11f1-b078-a7e76c95da13"/>
    <s v="2401 Utah Ave Data Center"/>
    <s v=""/>
    <x v="239"/>
    <x v="1"/>
    <x v="14"/>
    <x v="14"/>
    <m/>
    <n v="20000"/>
    <n v="20"/>
    <x v="3"/>
    <s v="2026-07-31"/>
  </r>
  <r>
    <s v="5b6655d1-8b94-11f1-845c-87c802d10c9f"/>
    <s v="3350 Marquis LP"/>
    <s v=""/>
    <x v="240"/>
    <x v="1"/>
    <x v="16"/>
    <x v="16"/>
    <m/>
    <n v="296238"/>
    <m/>
    <x v="4"/>
    <s v="2026-07-31"/>
  </r>
  <r>
    <s v="5dc856b9-ce13-4805-af15-38d17e867067"/>
    <s v="CleanArc Dallas Data Center 3"/>
    <s v=""/>
    <x v="241"/>
    <x v="1"/>
    <x v="16"/>
    <x v="16"/>
    <m/>
    <m/>
    <n v="87.5"/>
    <x v="17"/>
    <s v="2026-07-31"/>
  </r>
  <r>
    <s v="e17ca052-1d70-41a6-9ce8-6141622ec744"/>
    <s v="CleanArc Dallas Data Center 2"/>
    <s v=""/>
    <x v="241"/>
    <x v="1"/>
    <x v="16"/>
    <x v="16"/>
    <m/>
    <m/>
    <n v="87.5"/>
    <x v="17"/>
    <s v="2026-07-31"/>
  </r>
  <r>
    <s v="3b9c6e1f-c46d-4885-9f78-39121dfd270a"/>
    <s v="CleanArc Dallas Data Center 1"/>
    <s v=""/>
    <x v="241"/>
    <x v="1"/>
    <x v="16"/>
    <x v="16"/>
    <m/>
    <m/>
    <n v="70"/>
    <x v="17"/>
    <s v="2026-07-31"/>
  </r>
  <r>
    <s v="e9efaa7e-8b8a-433f-b42d-6dc040319308"/>
    <s v="DCIP De Soto Data Center 22"/>
    <s v=""/>
    <x v="242"/>
    <x v="1"/>
    <x v="9"/>
    <x v="9"/>
    <m/>
    <n v="360869"/>
    <n v="173"/>
    <x v="3"/>
    <s v="2026-07-31"/>
  </r>
  <r>
    <s v="f994bb8b-99e4-470e-a9b1-cd131cf1c24e"/>
    <s v="DCIP De Soto Data Center 17"/>
    <s v="DCIP De Soto Data Center 17_x000a_DCIP De Soto Data Center Campus_x000a_DCIP Group"/>
    <x v="242"/>
    <x v="1"/>
    <x v="9"/>
    <x v="9"/>
    <m/>
    <n v="360869"/>
    <n v="173"/>
    <x v="3"/>
    <s v="2026-07-31"/>
  </r>
  <r>
    <s v="77b10995-5eef-4d41-b393-d01db4f671aa"/>
    <s v="DCIP De Soto Data Center 20"/>
    <s v=""/>
    <x v="242"/>
    <x v="1"/>
    <x v="9"/>
    <x v="9"/>
    <m/>
    <n v="360869"/>
    <n v="173"/>
    <x v="3"/>
    <s v="2026-07-31"/>
  </r>
  <r>
    <s v="1eedb70c-3edf-4c1d-9a58-d2c803f3f6ad"/>
    <s v="DCIP De Soto Data Center 13"/>
    <s v=""/>
    <x v="242"/>
    <x v="1"/>
    <x v="9"/>
    <x v="9"/>
    <m/>
    <n v="360869"/>
    <n v="173"/>
    <x v="3"/>
    <s v="2026-07-31"/>
  </r>
  <r>
    <s v="7e53a77d-5d57-4360-a593-c4e8ccffbd87"/>
    <s v="DCIP De Soto Data Center 4"/>
    <s v=""/>
    <x v="242"/>
    <x v="1"/>
    <x v="9"/>
    <x v="9"/>
    <m/>
    <n v="360869"/>
    <n v="173"/>
    <x v="3"/>
    <s v="2026-07-31"/>
  </r>
  <r>
    <s v="e1de2685-211a-41ba-9d26-971e8b33406d"/>
    <s v="DCIP De Soto Data Center 12"/>
    <s v=""/>
    <x v="242"/>
    <x v="1"/>
    <x v="9"/>
    <x v="9"/>
    <m/>
    <n v="360869"/>
    <n v="173"/>
    <x v="3"/>
    <s v="2026-07-31"/>
  </r>
  <r>
    <s v="c97bae4c-b3d8-4a70-9505-4fe84690e7d6"/>
    <s v="DCIP De Soto Data Center 21"/>
    <s v=""/>
    <x v="242"/>
    <x v="1"/>
    <x v="9"/>
    <x v="9"/>
    <m/>
    <n v="360869"/>
    <n v="173"/>
    <x v="3"/>
    <s v="2026-07-31"/>
  </r>
  <r>
    <s v="8b85828c-f5e6-486a-bd59-5a5904100c64"/>
    <s v="DCIP De Soto Data Center 2"/>
    <s v=""/>
    <x v="242"/>
    <x v="1"/>
    <x v="9"/>
    <x v="9"/>
    <m/>
    <n v="360869"/>
    <n v="173"/>
    <x v="3"/>
    <s v="2026-07-31"/>
  </r>
  <r>
    <s v="f340d6ca-9c08-499b-975a-9d91b9a7cef3"/>
    <s v="DCIP De Soto Data Center 5"/>
    <s v=""/>
    <x v="242"/>
    <x v="1"/>
    <x v="9"/>
    <x v="9"/>
    <m/>
    <n v="360869"/>
    <n v="173"/>
    <x v="3"/>
    <s v="2026-07-31"/>
  </r>
  <r>
    <s v="55392131-f344-4b3f-b4fc-b419363a6dd4"/>
    <s v="DCIP De Soto Data Center 16"/>
    <s v=""/>
    <x v="242"/>
    <x v="1"/>
    <x v="9"/>
    <x v="9"/>
    <m/>
    <n v="360869"/>
    <n v="173"/>
    <x v="3"/>
    <s v="2026-07-31"/>
  </r>
  <r>
    <s v="7e177d70-13eb-4c9f-b2c4-8a1b06e35c33"/>
    <s v="DCIP De Soto Data Center 19"/>
    <s v=""/>
    <x v="242"/>
    <x v="1"/>
    <x v="9"/>
    <x v="9"/>
    <m/>
    <n v="360869"/>
    <n v="173"/>
    <x v="3"/>
    <s v="2026-07-31"/>
  </r>
  <r>
    <s v="8a4c3aeb-c4ec-472a-9980-e8940656e37a"/>
    <s v="DCIP De Soto Data Center 11"/>
    <s v=""/>
    <x v="242"/>
    <x v="1"/>
    <x v="9"/>
    <x v="9"/>
    <m/>
    <n v="360869"/>
    <n v="173"/>
    <x v="3"/>
    <s v="2026-07-31"/>
  </r>
  <r>
    <s v="a7bb6e90-b62e-46ee-9d42-7b0e9ce772d6"/>
    <s v="DCIP De Soto Data Center 14"/>
    <s v=""/>
    <x v="242"/>
    <x v="1"/>
    <x v="9"/>
    <x v="9"/>
    <m/>
    <n v="360869"/>
    <n v="173"/>
    <x v="3"/>
    <s v="2026-07-31"/>
  </r>
  <r>
    <s v="1dff1f9a-805a-4dc4-883e-540874812ffc"/>
    <s v="DCIP De Soto Data Center 7"/>
    <s v=""/>
    <x v="242"/>
    <x v="1"/>
    <x v="9"/>
    <x v="9"/>
    <m/>
    <n v="360869"/>
    <n v="173"/>
    <x v="3"/>
    <s v="2026-07-31"/>
  </r>
  <r>
    <s v="ba4abb89-05ca-402f-ae35-f8ccd8e99ad2"/>
    <s v="DCIP De Soto Data Center 23"/>
    <s v=""/>
    <x v="242"/>
    <x v="1"/>
    <x v="9"/>
    <x v="9"/>
    <m/>
    <n v="360869"/>
    <n v="173"/>
    <x v="3"/>
    <s v="2026-07-31"/>
  </r>
  <r>
    <s v="3325c700-e65f-45ac-be70-b0642a1030bb"/>
    <s v="DCIP De Soto Data Center 10"/>
    <s v=""/>
    <x v="242"/>
    <x v="1"/>
    <x v="9"/>
    <x v="9"/>
    <m/>
    <n v="360869"/>
    <n v="173"/>
    <x v="3"/>
    <s v="2026-07-31"/>
  </r>
  <r>
    <s v="5e9415e5-372c-477f-9a3a-62e35a4287b6"/>
    <s v="DCIP De Soto Data Center 18"/>
    <s v=""/>
    <x v="242"/>
    <x v="1"/>
    <x v="9"/>
    <x v="9"/>
    <m/>
    <n v="360869"/>
    <n v="173"/>
    <x v="3"/>
    <s v="2026-07-31"/>
  </r>
  <r>
    <s v="ecd569a0-35bb-49a6-8701-b9d12465acd0"/>
    <s v="DCIP De Soto Data Center 9"/>
    <s v=""/>
    <x v="242"/>
    <x v="1"/>
    <x v="9"/>
    <x v="9"/>
    <m/>
    <n v="360869"/>
    <n v="173"/>
    <x v="3"/>
    <s v="2026-07-31"/>
  </r>
  <r>
    <s v="05b3c762-826b-48cc-8066-4a629defdfe5"/>
    <s v="DCIP De Soto Data Center 3"/>
    <s v=""/>
    <x v="242"/>
    <x v="1"/>
    <x v="9"/>
    <x v="9"/>
    <m/>
    <n v="360869"/>
    <n v="173"/>
    <x v="3"/>
    <s v="2026-07-31"/>
  </r>
  <r>
    <s v="229d9126-7f6c-439b-baa2-065b39128c17"/>
    <s v="DCIP De Soto Data Center 15"/>
    <s v=""/>
    <x v="242"/>
    <x v="1"/>
    <x v="9"/>
    <x v="9"/>
    <m/>
    <n v="360869"/>
    <n v="173"/>
    <x v="3"/>
    <s v="2026-07-31"/>
  </r>
  <r>
    <s v="e0aba146-9e67-4e35-ab2c-08e8735953d3"/>
    <s v="DCIP De Soto Data Center 1"/>
    <s v=""/>
    <x v="242"/>
    <x v="1"/>
    <x v="9"/>
    <x v="9"/>
    <m/>
    <n v="360869"/>
    <n v="173"/>
    <x v="3"/>
    <s v="2026-07-31"/>
  </r>
  <r>
    <s v="6c11dfbd-1736-42aa-be4e-dce417393a30"/>
    <s v="DCIP De Soto Data Center 6"/>
    <s v=""/>
    <x v="242"/>
    <x v="1"/>
    <x v="9"/>
    <x v="9"/>
    <m/>
    <n v="360869"/>
    <n v="173"/>
    <x v="3"/>
    <s v="2026-07-31"/>
  </r>
  <r>
    <s v="291c97f9-2289-4d7e-aad2-3980d2b0ec7b"/>
    <s v="DCIP De Soto Data Center 8"/>
    <s v=""/>
    <x v="242"/>
    <x v="1"/>
    <x v="9"/>
    <x v="9"/>
    <m/>
    <n v="360869"/>
    <n v="173"/>
    <x v="3"/>
    <s v="2026-07-31"/>
  </r>
  <r>
    <s v="38658dc0-fe00-11f0-bf9e-5bd119b7a434"/>
    <s v="Summit Ridge Data Center"/>
    <s v=""/>
    <x v="243"/>
    <x v="1"/>
    <x v="38"/>
    <x v="38"/>
    <m/>
    <m/>
    <n v="20"/>
    <x v="17"/>
    <s v="2026-07-31"/>
  </r>
  <r>
    <s v="f31fcb20-3e57-11f1-9ef9-5b09b08152ce"/>
    <s v="Hydrogen Data Center "/>
    <s v=""/>
    <x v="244"/>
    <x v="1"/>
    <x v="25"/>
    <x v="25"/>
    <m/>
    <m/>
    <n v="35"/>
    <x v="22"/>
    <s v="2026-07-31"/>
  </r>
  <r>
    <s v="7e312510-084d-11f1-8112-9583db0b4bd1"/>
    <s v="Crusoe Spark Modular Data Center Snyder"/>
    <s v=""/>
    <x v="245"/>
    <x v="1"/>
    <x v="16"/>
    <x v="16"/>
    <m/>
    <m/>
    <n v="25"/>
    <x v="23"/>
    <s v="2026-07-31"/>
  </r>
  <r>
    <s v="693f2f68-4ab7-42cc-8474-54cc44425d1e"/>
    <s v="Abernathy Data Center 2"/>
    <s v=""/>
    <x v="246"/>
    <x v="1"/>
    <x v="16"/>
    <x v="16"/>
    <m/>
    <m/>
    <n v="240"/>
    <x v="5"/>
    <s v="2026-07-31"/>
  </r>
  <r>
    <s v="d10c2730-05ff-11f1-a797-0d4f4f774b37"/>
    <s v="GlobalAI Colorado Data Center"/>
    <s v=""/>
    <x v="247"/>
    <x v="1"/>
    <x v="28"/>
    <x v="28"/>
    <m/>
    <m/>
    <m/>
    <x v="23"/>
    <s v="2026-07-31"/>
  </r>
  <r>
    <s v="647e0539-0134-4c57-97e9-4b04b1f98bd4"/>
    <s v="Greenidge Building 3"/>
    <s v=""/>
    <x v="10"/>
    <x v="1"/>
    <x v="11"/>
    <x v="11"/>
    <m/>
    <m/>
    <n v="60"/>
    <x v="9"/>
    <s v="2026-07-31"/>
  </r>
  <r>
    <s v="d1c6cef1-e7b3-4ed9-b9ba-3b88cfb8e600"/>
    <s v="Greenidge Building 1"/>
    <s v=""/>
    <x v="10"/>
    <x v="1"/>
    <x v="11"/>
    <x v="11"/>
    <m/>
    <m/>
    <n v="70"/>
    <x v="9"/>
    <s v="2026-07-31"/>
  </r>
  <r>
    <s v="2860364e-944a-4f72-a710-a954e5ab96a1"/>
    <s v="Greenidge Building 2"/>
    <s v=""/>
    <x v="10"/>
    <x v="1"/>
    <x v="11"/>
    <x v="11"/>
    <m/>
    <m/>
    <n v="70"/>
    <x v="9"/>
    <s v="2026-07-31"/>
  </r>
  <r>
    <s v="ddad858b-c511-4f42-82bf-ddd7306964c7"/>
    <s v="Ports Technology Campus DC 2"/>
    <s v=""/>
    <x v="248"/>
    <x v="1"/>
    <x v="7"/>
    <x v="7"/>
    <m/>
    <m/>
    <n v="333"/>
    <x v="9"/>
    <s v="2026-07-31"/>
  </r>
  <r>
    <s v="7fb3ddca-211b-48ce-abc3-455c5cafa225"/>
    <s v="Ports Technology Campus DC 18"/>
    <s v=""/>
    <x v="248"/>
    <x v="1"/>
    <x v="7"/>
    <x v="7"/>
    <m/>
    <m/>
    <n v="333"/>
    <x v="9"/>
    <s v="2026-07-31"/>
  </r>
  <r>
    <s v="89d9edac-3453-4e21-bede-97a02fce9dfb"/>
    <s v="Ports Technology Campus DC 17"/>
    <s v=""/>
    <x v="248"/>
    <x v="1"/>
    <x v="7"/>
    <x v="7"/>
    <m/>
    <m/>
    <n v="333"/>
    <x v="9"/>
    <s v="2026-07-31"/>
  </r>
  <r>
    <s v="fe6e20a3-1ecb-430b-8c31-c2550ed3fbd7"/>
    <s v="Ports Technology Campus DC 30"/>
    <s v=""/>
    <x v="248"/>
    <x v="1"/>
    <x v="7"/>
    <x v="7"/>
    <m/>
    <m/>
    <n v="333"/>
    <x v="9"/>
    <s v="2026-07-31"/>
  </r>
  <r>
    <s v="9f7f188e-db44-4504-819b-7786bc6c46a3"/>
    <s v="Ports Technology Campus DC 5"/>
    <s v=""/>
    <x v="248"/>
    <x v="1"/>
    <x v="7"/>
    <x v="7"/>
    <m/>
    <m/>
    <n v="333"/>
    <x v="9"/>
    <s v="2026-07-31"/>
  </r>
  <r>
    <s v="a53e89af-3109-4f3d-b1b6-519ca795e4d5"/>
    <s v="Ports Technology Campus DC 3"/>
    <s v=""/>
    <x v="248"/>
    <x v="1"/>
    <x v="7"/>
    <x v="7"/>
    <m/>
    <m/>
    <n v="333"/>
    <x v="9"/>
    <s v="2026-07-31"/>
  </r>
  <r>
    <s v="82a15c71-5ade-4133-80ad-b2820326dceb"/>
    <s v="Ports Technology Campus DC 1"/>
    <s v=""/>
    <x v="248"/>
    <x v="1"/>
    <x v="7"/>
    <x v="7"/>
    <m/>
    <m/>
    <n v="333"/>
    <x v="9"/>
    <s v="2026-07-31"/>
  </r>
  <r>
    <s v="267ec07f-69f9-4352-b98a-1e3ede7962fa"/>
    <s v="Ports Technology Campus DC 20"/>
    <s v=""/>
    <x v="248"/>
    <x v="1"/>
    <x v="7"/>
    <x v="7"/>
    <m/>
    <m/>
    <n v="333"/>
    <x v="9"/>
    <s v="2026-07-31"/>
  </r>
  <r>
    <s v="5b54cda8-91cc-4d78-b7d7-8b41d070fa1d"/>
    <s v="Ports Technology Campus DC 29"/>
    <s v=""/>
    <x v="248"/>
    <x v="1"/>
    <x v="7"/>
    <x v="7"/>
    <m/>
    <m/>
    <n v="333"/>
    <x v="9"/>
    <s v="2026-07-31"/>
  </r>
  <r>
    <s v="a3102548-e8ee-42a7-82c3-deca732d5649"/>
    <s v="Ports Technology Campus DC 12"/>
    <s v=""/>
    <x v="248"/>
    <x v="1"/>
    <x v="7"/>
    <x v="7"/>
    <m/>
    <m/>
    <n v="333"/>
    <x v="9"/>
    <s v="2026-07-31"/>
  </r>
  <r>
    <s v="38c5fb6b-dbaf-4ba8-a3a3-0c18b47d4830"/>
    <s v="Ports Technology Campus DC 14"/>
    <s v=""/>
    <x v="248"/>
    <x v="1"/>
    <x v="7"/>
    <x v="7"/>
    <m/>
    <m/>
    <n v="333"/>
    <x v="9"/>
    <s v="2026-07-31"/>
  </r>
  <r>
    <s v="ddbfde69-27ea-4909-b636-c403c056394b"/>
    <s v="Ports Technology Campus DC 13"/>
    <s v="Ports Technology Campus DC 13_x000a_Ports Technology Campus_x000a_SoftBank Group"/>
    <x v="248"/>
    <x v="1"/>
    <x v="7"/>
    <x v="7"/>
    <m/>
    <m/>
    <n v="333"/>
    <x v="9"/>
    <s v="2026-07-31"/>
  </r>
  <r>
    <s v="76edfa42-79aa-4eea-aafa-8e760636eb72"/>
    <s v="Ports Technology Campus DC 15"/>
    <s v=""/>
    <x v="248"/>
    <x v="1"/>
    <x v="7"/>
    <x v="7"/>
    <m/>
    <m/>
    <n v="333"/>
    <x v="9"/>
    <s v="2026-07-31"/>
  </r>
  <r>
    <s v="81c5bea8-b756-49c9-bf55-23530e7b9632"/>
    <s v="Ports Technology Campus DC 28"/>
    <s v=""/>
    <x v="248"/>
    <x v="1"/>
    <x v="7"/>
    <x v="7"/>
    <m/>
    <m/>
    <n v="333"/>
    <x v="9"/>
    <s v="2026-07-31"/>
  </r>
  <r>
    <s v="f89ff750-7f6d-42a1-8d29-426d4e3c4ca4"/>
    <s v="Ports Technology Campus DC 10"/>
    <s v=""/>
    <x v="248"/>
    <x v="1"/>
    <x v="7"/>
    <x v="7"/>
    <m/>
    <m/>
    <n v="333"/>
    <x v="9"/>
    <s v="2026-07-31"/>
  </r>
  <r>
    <s v="ffa7c4eb-9c95-4616-afe2-85979d5d4d27"/>
    <s v="Ports Technology Campus DC 22"/>
    <s v=""/>
    <x v="248"/>
    <x v="1"/>
    <x v="7"/>
    <x v="7"/>
    <m/>
    <m/>
    <n v="333"/>
    <x v="9"/>
    <s v="2026-07-31"/>
  </r>
  <r>
    <s v="afc0439e-5928-4e9b-b0ab-d039f0bae794"/>
    <s v="Ports Technology Campus DC 27"/>
    <s v=""/>
    <x v="248"/>
    <x v="1"/>
    <x v="7"/>
    <x v="7"/>
    <m/>
    <m/>
    <n v="333"/>
    <x v="9"/>
    <s v="2026-07-31"/>
  </r>
  <r>
    <s v="6659c93c-4a94-4412-9573-ec608b5fe80d"/>
    <s v="Ports Technology Campus DC 7"/>
    <s v=""/>
    <x v="248"/>
    <x v="1"/>
    <x v="7"/>
    <x v="7"/>
    <m/>
    <m/>
    <n v="333"/>
    <x v="9"/>
    <s v="2026-07-31"/>
  </r>
  <r>
    <s v="ae0557e8-cc99-403f-b68d-a00519ffba25"/>
    <s v="Ports Technology Campus DC 9"/>
    <s v=""/>
    <x v="248"/>
    <x v="1"/>
    <x v="7"/>
    <x v="7"/>
    <m/>
    <m/>
    <n v="333"/>
    <x v="9"/>
    <s v="2026-07-31"/>
  </r>
  <r>
    <s v="e3a5f675-1f52-4f69-a138-8f4c1f1f1a51"/>
    <s v="Ports Technology Campus DC 24"/>
    <s v=""/>
    <x v="248"/>
    <x v="1"/>
    <x v="7"/>
    <x v="7"/>
    <m/>
    <m/>
    <n v="333"/>
    <x v="9"/>
    <s v="2026-07-31"/>
  </r>
  <r>
    <s v="6610357b-5418-40ad-8d29-ca4bccf46af7"/>
    <s v="Ports Technology Campus DC 21"/>
    <s v=""/>
    <x v="248"/>
    <x v="1"/>
    <x v="7"/>
    <x v="7"/>
    <m/>
    <m/>
    <n v="333"/>
    <x v="9"/>
    <s v="2026-07-31"/>
  </r>
  <r>
    <s v="8192d2ef-ef55-4938-babf-e60e98ad9f7c"/>
    <s v="Ports Technology Campus DC 8"/>
    <s v=""/>
    <x v="248"/>
    <x v="1"/>
    <x v="7"/>
    <x v="7"/>
    <m/>
    <m/>
    <n v="333"/>
    <x v="9"/>
    <s v="2026-07-31"/>
  </r>
  <r>
    <s v="cae36f91-92b7-46ad-a0d9-2dc7e5700e59"/>
    <s v="Ports Technology Campus DC 26"/>
    <s v=""/>
    <x v="248"/>
    <x v="1"/>
    <x v="7"/>
    <x v="7"/>
    <m/>
    <m/>
    <n v="333"/>
    <x v="9"/>
    <s v="2026-07-31"/>
  </r>
  <r>
    <s v="25b94a18-ba20-4a20-aaa5-90de02b27f4e"/>
    <s v="Ports Technology Campus DC 25"/>
    <s v=""/>
    <x v="248"/>
    <x v="1"/>
    <x v="7"/>
    <x v="7"/>
    <m/>
    <m/>
    <n v="333"/>
    <x v="9"/>
    <s v="2026-07-31"/>
  </r>
  <r>
    <s v="08730c8d-84b3-4459-9d1c-4b05ac0fe55a"/>
    <s v="Ports Technology Campus DC 11"/>
    <s v=""/>
    <x v="248"/>
    <x v="1"/>
    <x v="7"/>
    <x v="7"/>
    <m/>
    <m/>
    <n v="333"/>
    <x v="9"/>
    <s v="2026-07-31"/>
  </r>
  <r>
    <s v="339a7569-3aa3-48a2-b25f-e48578e864fe"/>
    <s v="Ports Technology Campus DC 19"/>
    <s v=""/>
    <x v="248"/>
    <x v="1"/>
    <x v="7"/>
    <x v="7"/>
    <m/>
    <m/>
    <n v="333"/>
    <x v="9"/>
    <s v="2026-07-31"/>
  </r>
  <r>
    <s v="c33d99c2-46f9-415d-9a5b-b821ca17c15f"/>
    <s v="Ports Technology Campus DC 4"/>
    <s v=""/>
    <x v="248"/>
    <x v="1"/>
    <x v="7"/>
    <x v="7"/>
    <m/>
    <m/>
    <n v="333"/>
    <x v="9"/>
    <s v="2026-07-31"/>
  </r>
  <r>
    <s v="ba0518e0-456a-4388-9801-3ad26651c675"/>
    <s v="Ports Technology Campus DC 6"/>
    <s v=""/>
    <x v="248"/>
    <x v="1"/>
    <x v="7"/>
    <x v="7"/>
    <m/>
    <m/>
    <n v="333"/>
    <x v="9"/>
    <s v="2026-07-31"/>
  </r>
  <r>
    <s v="69a8c684-6aa3-4cbd-ac3b-114782918b28"/>
    <s v="Ports Technology Campus DC 16"/>
    <s v=""/>
    <x v="248"/>
    <x v="1"/>
    <x v="7"/>
    <x v="7"/>
    <m/>
    <m/>
    <n v="333"/>
    <x v="9"/>
    <s v="2026-07-31"/>
  </r>
  <r>
    <s v="0f2ae855-b772-41cc-9802-7914b7f3a230"/>
    <s v="Ports Technology Campus DC 23"/>
    <s v=""/>
    <x v="248"/>
    <x v="1"/>
    <x v="7"/>
    <x v="7"/>
    <m/>
    <m/>
    <n v="333"/>
    <x v="9"/>
    <s v="2026-07-31"/>
  </r>
  <r>
    <s v="918d144c-060b-4e87-96fb-d17dd81889d8"/>
    <s v="Hicks Field DFW 12"/>
    <s v=""/>
    <x v="249"/>
    <x v="1"/>
    <x v="16"/>
    <x v="16"/>
    <n v="141637"/>
    <n v="283274"/>
    <n v="49.192"/>
    <x v="9"/>
    <s v="2026-07-31"/>
  </r>
  <r>
    <s v="07ab4391-b09c-451e-8536-33bbf7aee71e"/>
    <s v="Hicks Field DFW 15"/>
    <s v=""/>
    <x v="249"/>
    <x v="1"/>
    <x v="16"/>
    <x v="16"/>
    <m/>
    <m/>
    <m/>
    <x v="9"/>
    <s v="2026-07-31"/>
  </r>
  <r>
    <s v="ce29d425-9e44-4f2d-9ac6-1a4b5680db79"/>
    <s v="Hicks Field DFW 14"/>
    <s v=""/>
    <x v="249"/>
    <x v="1"/>
    <x v="16"/>
    <x v="16"/>
    <m/>
    <m/>
    <m/>
    <x v="9"/>
    <s v="2026-07-31"/>
  </r>
  <r>
    <s v="9edf7add-61af-49ed-88d3-bc67999260ed"/>
    <s v="Hicks Field DFW 13"/>
    <s v=""/>
    <x v="249"/>
    <x v="1"/>
    <x v="16"/>
    <x v="16"/>
    <m/>
    <m/>
    <m/>
    <x v="9"/>
    <s v="2026-07-31"/>
  </r>
  <r>
    <s v="d4c606c6-e753-4787-80bd-88a4ecac4af5"/>
    <s v="Data Center 1"/>
    <s v="Data Center 1_x000a_Hedgehog Rice Power and Data Campus_x000a_Hedgehog"/>
    <x v="250"/>
    <x v="1"/>
    <x v="16"/>
    <x v="16"/>
    <m/>
    <m/>
    <n v="600"/>
    <x v="4"/>
    <s v="2026-07-31"/>
  </r>
  <r>
    <s v="7847b98d-b1b1-4fbf-b7c6-723983810780"/>
    <s v="Data Center 2"/>
    <s v=""/>
    <x v="250"/>
    <x v="1"/>
    <x v="16"/>
    <x v="16"/>
    <m/>
    <m/>
    <n v="900"/>
    <x v="4"/>
    <s v="2026-07-31"/>
  </r>
  <r>
    <s v="0ebf1a30-0b36-11f0-becd-952af36a1549"/>
    <s v="2538 S Wabash Ave Data Center"/>
    <s v=""/>
    <x v="251"/>
    <x v="1"/>
    <x v="6"/>
    <x v="6"/>
    <n v="76000"/>
    <n v="76000"/>
    <n v="20"/>
    <x v="13"/>
    <s v="2026-07-31"/>
  </r>
  <r>
    <s v="ed8d73cd-c15b-4e98-a3c4-ea9dc7f54bdc"/>
    <s v="Ignis Rock County DC 1"/>
    <s v=""/>
    <x v="252"/>
    <x v="1"/>
    <x v="33"/>
    <x v="33"/>
    <m/>
    <m/>
    <m/>
    <x v="5"/>
    <s v="2026-07-31"/>
  </r>
  <r>
    <s v="a0678a5c-f0c6-4805-9683-ee3db049c72f"/>
    <s v="Cedarvale AI DC 4"/>
    <s v=""/>
    <x v="253"/>
    <x v="1"/>
    <x v="16"/>
    <x v="16"/>
    <n v="61000"/>
    <n v="61000"/>
    <n v="60"/>
    <x v="22"/>
    <s v="2026-07-31"/>
  </r>
  <r>
    <s v="46983320-23df-4d46-8d12-9c5aff8428a3"/>
    <s v="Cedarvale AI DC 3"/>
    <s v=""/>
    <x v="253"/>
    <x v="1"/>
    <x v="16"/>
    <x v="16"/>
    <n v="61000"/>
    <n v="61000"/>
    <n v="60"/>
    <x v="22"/>
    <s v="2026-07-31"/>
  </r>
  <r>
    <s v="fa548450-4e27-11f1-a042-0b949fa33a43"/>
    <s v="Youngwoo Atlanta DC"/>
    <s v=""/>
    <x v="254"/>
    <x v="1"/>
    <x v="8"/>
    <x v="8"/>
    <m/>
    <n v="400000"/>
    <n v="62.53"/>
    <x v="5"/>
    <s v="2026-07-31"/>
  </r>
  <r>
    <s v="67634ab2-61ca-4e81-b97c-a07a959805d6"/>
    <s v="Project Comal Data Center 4"/>
    <s v=""/>
    <x v="255"/>
    <x v="1"/>
    <x v="16"/>
    <x v="16"/>
    <m/>
    <m/>
    <n v="60"/>
    <x v="2"/>
    <s v="2026-07-31"/>
  </r>
  <r>
    <s v="3b18e728-927a-45d6-a844-0bd94ac20c07"/>
    <s v="Project Comal Data Center 5"/>
    <s v=""/>
    <x v="255"/>
    <x v="1"/>
    <x v="16"/>
    <x v="16"/>
    <m/>
    <m/>
    <n v="60"/>
    <x v="22"/>
    <s v="2026-07-31"/>
  </r>
  <r>
    <s v="626f6a3e-e056-437b-9a38-95768f79e295"/>
    <s v="Project Comal Data Center 2"/>
    <s v=""/>
    <x v="255"/>
    <x v="1"/>
    <x v="16"/>
    <x v="16"/>
    <m/>
    <m/>
    <n v="60"/>
    <x v="2"/>
    <s v="2026-07-31"/>
  </r>
  <r>
    <s v="8514cd88-6a18-4b0f-992d-bde1fef0f2c7"/>
    <s v="Project Comal Data Center 1"/>
    <s v=""/>
    <x v="255"/>
    <x v="1"/>
    <x v="16"/>
    <x v="16"/>
    <m/>
    <m/>
    <n v="60"/>
    <x v="2"/>
    <s v="2026-07-31"/>
  </r>
  <r>
    <s v="5cfa438a-4e4d-4dcf-8458-d073d4f357f5"/>
    <s v="Project Comal Data Center 6"/>
    <s v=""/>
    <x v="255"/>
    <x v="1"/>
    <x v="16"/>
    <x v="16"/>
    <m/>
    <m/>
    <n v="60"/>
    <x v="22"/>
    <s v="2026-07-31"/>
  </r>
  <r>
    <s v="90f2ffa3-f182-48cb-b1ca-2c365f939401"/>
    <s v="Project Comal Data Center 3"/>
    <s v=""/>
    <x v="255"/>
    <x v="1"/>
    <x v="16"/>
    <x v="16"/>
    <m/>
    <m/>
    <n v="60"/>
    <x v="2"/>
    <s v="2026-07-31"/>
  </r>
  <r>
    <s v="8a2dadd0-c58f-11f0-b140-a78730de6223"/>
    <s v="Bitfarms Washington Data Center"/>
    <s v=""/>
    <x v="256"/>
    <x v="1"/>
    <x v="14"/>
    <x v="14"/>
    <n v="64000"/>
    <n v="64000"/>
    <n v="18"/>
    <x v="2"/>
    <s v="2026-07-31"/>
  </r>
  <r>
    <s v="502790d6-3710-4b4d-a4a9-fbd4f7cb8b1b"/>
    <s v="Sharon Data Center 1"/>
    <s v=""/>
    <x v="256"/>
    <x v="1"/>
    <x v="13"/>
    <x v="13"/>
    <m/>
    <m/>
    <n v="70"/>
    <x v="22"/>
    <s v="2026-07-31"/>
  </r>
  <r>
    <s v="194c03af-bd63-4862-942c-364806d71039"/>
    <s v="Sharon Data Center 2"/>
    <s v=""/>
    <x v="256"/>
    <x v="1"/>
    <x v="13"/>
    <x v="13"/>
    <m/>
    <m/>
    <n v="40"/>
    <x v="22"/>
    <s v="2026-07-31"/>
  </r>
  <r>
    <s v="8b29441b-844b-4963-840a-a5b0db2c3433"/>
    <s v="AI Data Center 6- Panther Creek"/>
    <s v=""/>
    <x v="256"/>
    <x v="1"/>
    <x v="13"/>
    <x v="13"/>
    <m/>
    <m/>
    <n v="87.5"/>
    <x v="2"/>
    <s v="2026-07-31"/>
  </r>
  <r>
    <s v="bc83e76b-f44a-455d-9617-db85b2048827"/>
    <s v="AI Data Center 9- Panther Creek"/>
    <s v=""/>
    <x v="256"/>
    <x v="1"/>
    <x v="13"/>
    <x v="13"/>
    <m/>
    <m/>
    <n v="87.5"/>
    <x v="2"/>
    <s v="2026-07-31"/>
  </r>
  <r>
    <s v="d8dcec52-3ea8-42b4-bc05-076d0242f878"/>
    <s v="AI Data Center 7- Panther Creek"/>
    <s v=""/>
    <x v="256"/>
    <x v="1"/>
    <x v="13"/>
    <x v="13"/>
    <m/>
    <m/>
    <n v="87.5"/>
    <x v="2"/>
    <s v="2026-07-31"/>
  </r>
  <r>
    <s v="7159d2be-4782-4d09-9b43-2ec9e0192d6b"/>
    <s v="AI Data Center 8- Panther Creek"/>
    <s v=""/>
    <x v="256"/>
    <x v="1"/>
    <x v="13"/>
    <x v="13"/>
    <m/>
    <m/>
    <n v="87.5"/>
    <x v="2"/>
    <s v="2026-07-31"/>
  </r>
  <r>
    <s v="915e1480-2851-11f1-bc13-f347eea55375"/>
    <s v="Krambu AI Data Center "/>
    <s v=""/>
    <x v="257"/>
    <x v="1"/>
    <x v="2"/>
    <x v="2"/>
    <m/>
    <n v="240000"/>
    <n v="3"/>
    <x v="9"/>
    <s v="2026-07-31"/>
  </r>
  <r>
    <s v="ceb5d9f0-5dc9-11f1-ae54-91610b272b5e"/>
    <s v="Project Spotlight"/>
    <s v=""/>
    <x v="258"/>
    <x v="1"/>
    <x v="16"/>
    <x v="16"/>
    <m/>
    <n v="100000"/>
    <n v="50"/>
    <x v="3"/>
    <s v="2026-07-31"/>
  </r>
  <r>
    <s v="dca4bca8-2f3b-4e2d-9286-3b930f6d4e7d"/>
    <s v="Proyect Yellow Data Center 1"/>
    <s v=""/>
    <x v="259"/>
    <x v="1"/>
    <x v="16"/>
    <x v="16"/>
    <n v="240000"/>
    <n v="240000"/>
    <n v="40.32"/>
    <x v="23"/>
    <s v="2026-07-31"/>
  </r>
  <r>
    <s v="b1311a5b-bcef-4226-8776-7893b3ed7125"/>
    <s v="Proyect Yellow Data Center 4"/>
    <s v=""/>
    <x v="259"/>
    <x v="1"/>
    <x v="16"/>
    <x v="16"/>
    <n v="240000"/>
    <n v="240000"/>
    <n v="40.32"/>
    <x v="23"/>
    <s v="2026-07-31"/>
  </r>
  <r>
    <s v="79184303-82bd-40dd-afc4-b455b5e45088"/>
    <s v="Proyect Yellow Data Center 3"/>
    <s v=""/>
    <x v="259"/>
    <x v="1"/>
    <x v="16"/>
    <x v="16"/>
    <n v="240000"/>
    <n v="240000"/>
    <n v="40.32"/>
    <x v="23"/>
    <s v="2026-07-31"/>
  </r>
  <r>
    <s v="904b1437-c1b6-42ab-8962-7b6697942267"/>
    <s v="Proyect Yellow Data Center 2"/>
    <s v=""/>
    <x v="259"/>
    <x v="1"/>
    <x v="16"/>
    <x v="16"/>
    <n v="240000"/>
    <n v="240000"/>
    <n v="40.32"/>
    <x v="23"/>
    <s v="2026-07-31"/>
  </r>
  <r>
    <s v="986c3b85-3fbe-44e4-a5a6-295e8e5cd1c6"/>
    <s v="Proyect Yellow Data Center 7"/>
    <s v=""/>
    <x v="259"/>
    <x v="1"/>
    <x v="16"/>
    <x v="16"/>
    <n v="240000"/>
    <n v="240000"/>
    <n v="40.32"/>
    <x v="23"/>
    <s v="2026-07-31"/>
  </r>
  <r>
    <s v="f6081230-5ebd-11f1-b7b7-635d5677f3c5"/>
    <s v="Proyect Yellow Data Center 8"/>
    <s v=""/>
    <x v="259"/>
    <x v="1"/>
    <x v="16"/>
    <x v="16"/>
    <n v="240000"/>
    <n v="240000"/>
    <n v="40.32"/>
    <x v="3"/>
    <s v="2026-07-31"/>
  </r>
  <r>
    <s v="5d0b66fa-605e-4717-960b-4c970b62cb0e"/>
    <s v="Proyect Yellow Data Center 5"/>
    <s v=""/>
    <x v="259"/>
    <x v="1"/>
    <x v="16"/>
    <x v="16"/>
    <n v="240000"/>
    <n v="240000"/>
    <n v="40.32"/>
    <x v="23"/>
    <s v="2026-07-31"/>
  </r>
  <r>
    <s v="c56806c0-dbd8-4811-aa1a-735cae31dde2"/>
    <s v="Proyect Yellow Data Center 6"/>
    <s v=""/>
    <x v="259"/>
    <x v="1"/>
    <x v="16"/>
    <x v="16"/>
    <n v="240000"/>
    <n v="240000"/>
    <n v="40.32"/>
    <x v="23"/>
    <s v="2026-07-31"/>
  </r>
  <r>
    <s v="fd002986-aa1a-4939-8997-96f3faa4bc94"/>
    <s v="Project Red Data Center 3"/>
    <s v=""/>
    <x v="259"/>
    <x v="1"/>
    <x v="16"/>
    <x v="16"/>
    <n v="240000"/>
    <n v="240000"/>
    <n v="40.32"/>
    <x v="23"/>
    <s v="2026-07-31"/>
  </r>
  <r>
    <s v="5bbfe3a1-4036-43dc-960c-56898783608f"/>
    <s v="Project Red Data Center 2"/>
    <s v=""/>
    <x v="259"/>
    <x v="1"/>
    <x v="16"/>
    <x v="16"/>
    <n v="240000"/>
    <n v="240000"/>
    <n v="40.32"/>
    <x v="23"/>
    <s v="2026-07-31"/>
  </r>
  <r>
    <s v="8e32b35a-9654-4d19-be36-7b0907fa9b7a"/>
    <s v="Project Red Data Center 1"/>
    <s v=""/>
    <x v="259"/>
    <x v="1"/>
    <x v="16"/>
    <x v="16"/>
    <n v="240000"/>
    <n v="240000"/>
    <n v="40.32"/>
    <x v="23"/>
    <s v="2026-07-31"/>
  </r>
  <r>
    <s v="8448a590-b198-49b4-b62a-fd7f581262b2"/>
    <s v="Matagorda County Data Center 5"/>
    <s v=""/>
    <x v="259"/>
    <x v="1"/>
    <x v="16"/>
    <x v="16"/>
    <m/>
    <m/>
    <n v="250"/>
    <x v="4"/>
    <s v="2026-07-31"/>
  </r>
  <r>
    <s v="8f735174-0c3e-4904-9f06-436ae85df52a"/>
    <s v="Matagorda County Data Center 8"/>
    <s v=""/>
    <x v="259"/>
    <x v="1"/>
    <x v="16"/>
    <x v="16"/>
    <m/>
    <m/>
    <n v="250"/>
    <x v="4"/>
    <s v="2026-07-31"/>
  </r>
  <r>
    <s v="a5a68948-bda8-4c1c-86e1-5c4c8cbfdc1a"/>
    <s v="Matagorda County Data Center 1"/>
    <s v=""/>
    <x v="259"/>
    <x v="1"/>
    <x v="16"/>
    <x v="16"/>
    <m/>
    <m/>
    <n v="250"/>
    <x v="4"/>
    <s v="2026-07-31"/>
  </r>
  <r>
    <s v="2ffcd286-2d91-411f-a675-d81547ffd2b4"/>
    <s v="Matagorda County Data Center 3"/>
    <s v=""/>
    <x v="259"/>
    <x v="1"/>
    <x v="16"/>
    <x v="16"/>
    <m/>
    <m/>
    <n v="250"/>
    <x v="4"/>
    <s v="2026-07-31"/>
  </r>
  <r>
    <s v="cf059673-cda8-49e3-b7ff-8e4e001aaac4"/>
    <s v="Matagorda County Data Center 2"/>
    <s v="Matagorda County Data Center 2_x000a_MARA, Matagorda County Campus_x000a_MARA"/>
    <x v="259"/>
    <x v="1"/>
    <x v="16"/>
    <x v="16"/>
    <m/>
    <m/>
    <n v="250"/>
    <x v="4"/>
    <s v="2026-07-31"/>
  </r>
  <r>
    <s v="b9963e66-2158-47ed-97fd-459853c36fca"/>
    <s v="Matagorda County Data Center 4"/>
    <s v=""/>
    <x v="259"/>
    <x v="1"/>
    <x v="16"/>
    <x v="16"/>
    <m/>
    <m/>
    <n v="250"/>
    <x v="4"/>
    <s v="2026-07-31"/>
  </r>
  <r>
    <s v="3051764c-1608-4fcc-b069-a884a5521dc0"/>
    <s v="Matagorda County Data Center 6"/>
    <s v=""/>
    <x v="259"/>
    <x v="1"/>
    <x v="16"/>
    <x v="16"/>
    <m/>
    <m/>
    <n v="250"/>
    <x v="4"/>
    <s v="2026-07-31"/>
  </r>
  <r>
    <s v="d5e5c3c6-63c2-4133-a4f2-6d9513202fcd"/>
    <s v="Matagorda County Data Center 7"/>
    <s v=""/>
    <x v="259"/>
    <x v="1"/>
    <x v="16"/>
    <x v="16"/>
    <m/>
    <m/>
    <n v="250"/>
    <x v="4"/>
    <s v="2026-07-31"/>
  </r>
  <r>
    <s v="821ea6fc-ed73-4f79-a28c-af66ae574c69"/>
    <s v="Olive Creek Campus Data Center 1 "/>
    <s v=""/>
    <x v="260"/>
    <x v="1"/>
    <x v="30"/>
    <x v="30"/>
    <m/>
    <m/>
    <m/>
    <x v="4"/>
    <s v="2026-07-31"/>
  </r>
  <r>
    <s v="e6a14756-fd8b-41dd-9699-65068f7f38dd"/>
    <s v="Nexus Data Center 5"/>
    <s v=""/>
    <x v="261"/>
    <x v="1"/>
    <x v="16"/>
    <x v="16"/>
    <n v="520093"/>
    <n v="520093"/>
    <n v="175"/>
    <x v="20"/>
    <s v="2026-07-31"/>
  </r>
  <r>
    <s v="4c32d003-9976-4c9e-a0d4-89a0ab628ac0"/>
    <s v="Nexus Data Center 6"/>
    <s v=""/>
    <x v="261"/>
    <x v="1"/>
    <x v="16"/>
    <x v="16"/>
    <n v="520093"/>
    <n v="520093"/>
    <n v="175"/>
    <x v="20"/>
    <s v="2026-07-31"/>
  </r>
  <r>
    <s v="94b4ec6e-b163-4c46-8c34-8b6ef7422d77"/>
    <s v="Nexus Data Center 4"/>
    <s v=""/>
    <x v="261"/>
    <x v="1"/>
    <x v="16"/>
    <x v="16"/>
    <n v="520093"/>
    <n v="520093"/>
    <n v="175"/>
    <x v="20"/>
    <s v="2026-07-31"/>
  </r>
  <r>
    <s v="2169e00f-19fc-4d09-8d84-d3a9a9fa21d6"/>
    <s v="Nexus Data Center 23"/>
    <s v=""/>
    <x v="261"/>
    <x v="1"/>
    <x v="16"/>
    <x v="16"/>
    <n v="520093"/>
    <n v="520093"/>
    <n v="175"/>
    <x v="9"/>
    <s v="2026-07-31"/>
  </r>
  <r>
    <s v="dbca217a-d352-4483-b4d2-2db5b6616de0"/>
    <s v="Nexus Data Center 14"/>
    <s v=""/>
    <x v="261"/>
    <x v="1"/>
    <x v="16"/>
    <x v="16"/>
    <n v="520093"/>
    <n v="520093"/>
    <n v="175"/>
    <x v="9"/>
    <s v="2026-07-31"/>
  </r>
  <r>
    <s v="c9350445-a42e-455b-997c-cb4ec98227c8"/>
    <s v="Nexus Data Center 22"/>
    <s v=""/>
    <x v="261"/>
    <x v="1"/>
    <x v="16"/>
    <x v="16"/>
    <n v="520093"/>
    <n v="520093"/>
    <n v="175"/>
    <x v="9"/>
    <s v="2026-07-31"/>
  </r>
  <r>
    <s v="b3e0383f-696f-4538-8dad-885a56935394"/>
    <s v="Nexus Data Center 13"/>
    <s v=""/>
    <x v="261"/>
    <x v="1"/>
    <x v="16"/>
    <x v="16"/>
    <n v="520093"/>
    <n v="520093"/>
    <n v="175"/>
    <x v="9"/>
    <s v="2026-07-31"/>
  </r>
  <r>
    <s v="1dba03dd-7c83-4038-a6d0-60ac6eb21305"/>
    <s v="Nexus Data Center 18"/>
    <s v=""/>
    <x v="261"/>
    <x v="1"/>
    <x v="16"/>
    <x v="16"/>
    <n v="520093"/>
    <n v="520093"/>
    <n v="175"/>
    <x v="9"/>
    <s v="2026-07-31"/>
  </r>
  <r>
    <s v="f94fee09-e497-43e2-962a-cf8fc5940319"/>
    <s v="Nexus Data Center 10"/>
    <s v=""/>
    <x v="261"/>
    <x v="1"/>
    <x v="16"/>
    <x v="16"/>
    <n v="520093"/>
    <n v="520093"/>
    <n v="175"/>
    <x v="9"/>
    <s v="2026-07-31"/>
  </r>
  <r>
    <s v="837c0ac9-2222-4f97-9312-5e1a12231ccb"/>
    <s v="Nexus Data Center 20"/>
    <s v=""/>
    <x v="261"/>
    <x v="1"/>
    <x v="16"/>
    <x v="16"/>
    <n v="520093"/>
    <n v="520093"/>
    <n v="175"/>
    <x v="9"/>
    <s v="2026-07-31"/>
  </r>
  <r>
    <s v="97d369eb-d6e8-4902-a74a-c0e2d7e29008"/>
    <s v="Nexus Data Center 19"/>
    <s v=""/>
    <x v="261"/>
    <x v="1"/>
    <x v="16"/>
    <x v="16"/>
    <n v="520093"/>
    <n v="520093"/>
    <n v="175"/>
    <x v="9"/>
    <s v="2026-07-31"/>
  </r>
  <r>
    <s v="2cd37973-5cbf-4868-8128-702124dac212"/>
    <s v="Nexus Data Center 21"/>
    <s v=""/>
    <x v="261"/>
    <x v="1"/>
    <x v="16"/>
    <x v="16"/>
    <n v="520093"/>
    <n v="520093"/>
    <n v="175"/>
    <x v="9"/>
    <s v="2026-07-31"/>
  </r>
  <r>
    <s v="5b5f90c9-21dd-478a-8864-4204620d96ea"/>
    <s v="Nexus Data Center 17"/>
    <s v=""/>
    <x v="261"/>
    <x v="1"/>
    <x v="16"/>
    <x v="16"/>
    <n v="520093"/>
    <n v="520093"/>
    <n v="175"/>
    <x v="9"/>
    <s v="2026-07-31"/>
  </r>
  <r>
    <s v="892e6c97-b36b-4169-ab4b-ebdfe5fc5629"/>
    <s v="Nexus Data Center 16"/>
    <s v=""/>
    <x v="261"/>
    <x v="1"/>
    <x v="16"/>
    <x v="16"/>
    <n v="520093"/>
    <n v="520093"/>
    <n v="175"/>
    <x v="9"/>
    <s v="2026-07-31"/>
  </r>
  <r>
    <s v="999c0570-2a2d-11f1-8281-3ddef82edba1"/>
    <s v="Nexus Data Center 7"/>
    <s v=""/>
    <x v="261"/>
    <x v="1"/>
    <x v="16"/>
    <x v="16"/>
    <n v="520093"/>
    <n v="520093"/>
    <n v="175"/>
    <x v="9"/>
    <s v="2026-07-31"/>
  </r>
  <r>
    <s v="1652e444-30a9-4ed1-8484-01a5501d1339"/>
    <s v="Nexus Data Center 8"/>
    <s v=""/>
    <x v="261"/>
    <x v="1"/>
    <x v="16"/>
    <x v="16"/>
    <n v="520093"/>
    <n v="520093"/>
    <n v="175"/>
    <x v="9"/>
    <s v="2026-07-31"/>
  </r>
  <r>
    <s v="8da10392-92af-4e9d-99e6-8f2b3169a267"/>
    <s v="Nexus Data Center 11"/>
    <s v=""/>
    <x v="261"/>
    <x v="1"/>
    <x v="16"/>
    <x v="16"/>
    <n v="520093"/>
    <n v="520093"/>
    <n v="175"/>
    <x v="9"/>
    <s v="2026-07-31"/>
  </r>
  <r>
    <s v="0b303fbd-e6ea-4ca0-99ce-fb9c56a54119"/>
    <s v="Nexus Data Center 12"/>
    <s v=""/>
    <x v="261"/>
    <x v="1"/>
    <x v="16"/>
    <x v="16"/>
    <n v="520093"/>
    <n v="520093"/>
    <n v="175"/>
    <x v="9"/>
    <s v="2026-07-31"/>
  </r>
  <r>
    <s v="2d6df0c0-f987-4549-85b3-cb02f6e37907"/>
    <s v="Nexus Data Center 15"/>
    <s v=""/>
    <x v="261"/>
    <x v="1"/>
    <x v="16"/>
    <x v="16"/>
    <n v="520093"/>
    <n v="520093"/>
    <n v="175"/>
    <x v="9"/>
    <s v="2026-07-31"/>
  </r>
  <r>
    <s v="457470db-5da3-4691-ba2e-f75341935f03"/>
    <s v="Nexus Data Center 9"/>
    <s v=""/>
    <x v="261"/>
    <x v="1"/>
    <x v="16"/>
    <x v="16"/>
    <n v="520093"/>
    <n v="520093"/>
    <n v="175"/>
    <x v="9"/>
    <s v="2026-07-31"/>
  </r>
  <r>
    <s v="a564520b-a19a-432e-8b13-0f2584b09ea6"/>
    <s v="MCC Data Center 12"/>
    <s v=""/>
    <x v="262"/>
    <x v="1"/>
    <x v="34"/>
    <x v="34"/>
    <m/>
    <m/>
    <n v="246"/>
    <x v="17"/>
    <s v="2026-07-31"/>
  </r>
  <r>
    <s v="a2b8a93f-d1ab-4573-ba82-b877650c30ab"/>
    <s v="MCC Data Center 8"/>
    <s v=""/>
    <x v="262"/>
    <x v="1"/>
    <x v="34"/>
    <x v="34"/>
    <m/>
    <m/>
    <n v="246"/>
    <x v="17"/>
    <s v="2026-07-31"/>
  </r>
  <r>
    <s v="c578901f-4a7e-4ddc-9a02-63de9ca285eb"/>
    <s v="MCC Data Center 24"/>
    <s v=""/>
    <x v="262"/>
    <x v="1"/>
    <x v="34"/>
    <x v="34"/>
    <m/>
    <m/>
    <n v="246"/>
    <x v="17"/>
    <s v="2026-07-31"/>
  </r>
  <r>
    <s v="7c649e77-4b2b-46e9-b6cd-17e274607479"/>
    <s v="MCC Data Center 25"/>
    <s v=""/>
    <x v="262"/>
    <x v="1"/>
    <x v="34"/>
    <x v="34"/>
    <m/>
    <m/>
    <n v="246"/>
    <x v="17"/>
    <s v="2026-07-31"/>
  </r>
  <r>
    <s v="e78bdcd5-954f-40f8-ab12-2fc7bcfa9253"/>
    <s v="MCC Data Center 16"/>
    <s v=""/>
    <x v="262"/>
    <x v="1"/>
    <x v="34"/>
    <x v="34"/>
    <m/>
    <m/>
    <n v="246"/>
    <x v="17"/>
    <s v="2026-07-31"/>
  </r>
  <r>
    <s v="15b6c6d6-f643-48e9-bfb7-09f1ebfc8243"/>
    <s v="MCC Data Center 17"/>
    <s v=""/>
    <x v="262"/>
    <x v="1"/>
    <x v="34"/>
    <x v="34"/>
    <m/>
    <m/>
    <n v="246"/>
    <x v="17"/>
    <s v="2026-07-31"/>
  </r>
  <r>
    <s v="91955868-80a7-44e5-92c8-f1dd5d7177f7"/>
    <s v="MCC Data Center 21"/>
    <s v=""/>
    <x v="262"/>
    <x v="1"/>
    <x v="34"/>
    <x v="34"/>
    <m/>
    <m/>
    <n v="246"/>
    <x v="17"/>
    <s v="2026-07-31"/>
  </r>
  <r>
    <s v="aa38635c-9ad3-4124-969d-d168369d4034"/>
    <s v="MCC Data Center 19"/>
    <s v=""/>
    <x v="262"/>
    <x v="1"/>
    <x v="34"/>
    <x v="34"/>
    <m/>
    <m/>
    <n v="246"/>
    <x v="17"/>
    <s v="2026-07-31"/>
  </r>
  <r>
    <s v="173ec7e5-077d-445e-a835-bfd7deb5cb4d"/>
    <s v="MCC Data Center 20"/>
    <s v=""/>
    <x v="262"/>
    <x v="1"/>
    <x v="34"/>
    <x v="34"/>
    <m/>
    <m/>
    <n v="246"/>
    <x v="17"/>
    <s v="2026-07-31"/>
  </r>
  <r>
    <s v="44786985-ade5-4ec6-889b-560a32da86ff"/>
    <s v="MCC Data Center 3"/>
    <s v=""/>
    <x v="262"/>
    <x v="1"/>
    <x v="34"/>
    <x v="34"/>
    <m/>
    <m/>
    <n v="270"/>
    <x v="17"/>
    <s v="2026-07-31"/>
  </r>
  <r>
    <s v="d0fcdc18-38fb-4d17-b620-553812a618a9"/>
    <s v="MCC Data Center 6"/>
    <s v="MCC Data Center 6_x000a_Monarch Compute Campus_x000a_Nscale"/>
    <x v="262"/>
    <x v="1"/>
    <x v="34"/>
    <x v="34"/>
    <m/>
    <m/>
    <n v="246"/>
    <x v="17"/>
    <s v="2026-07-31"/>
  </r>
  <r>
    <s v="89efc290-d922-42ae-b5f9-3526e4de8f16"/>
    <s v="MCC Data Center 13"/>
    <s v=""/>
    <x v="262"/>
    <x v="1"/>
    <x v="34"/>
    <x v="34"/>
    <m/>
    <m/>
    <n v="246"/>
    <x v="17"/>
    <s v="2026-07-31"/>
  </r>
  <r>
    <s v="906c78ea-f7f8-42c6-847e-5cbebc489c03"/>
    <s v="MCC Data Center 32"/>
    <s v=""/>
    <x v="262"/>
    <x v="1"/>
    <x v="34"/>
    <x v="34"/>
    <m/>
    <m/>
    <n v="249"/>
    <x v="17"/>
    <s v="2026-07-31"/>
  </r>
  <r>
    <s v="aed72065-a421-4e27-b703-b0383a73bf2e"/>
    <s v="MCC Data Center 9"/>
    <s v=""/>
    <x v="262"/>
    <x v="1"/>
    <x v="34"/>
    <x v="34"/>
    <m/>
    <m/>
    <n v="246"/>
    <x v="17"/>
    <s v="2026-07-31"/>
  </r>
  <r>
    <s v="944d335c-2cea-4293-83aa-a000302330e4"/>
    <s v="MCC Data Center 18"/>
    <s v=""/>
    <x v="262"/>
    <x v="1"/>
    <x v="34"/>
    <x v="34"/>
    <m/>
    <m/>
    <n v="246"/>
    <x v="17"/>
    <s v="2026-07-31"/>
  </r>
  <r>
    <s v="3f5e8ad0-6798-4a8a-b437-249d53ee28a8"/>
    <s v="MCC Data Center 1"/>
    <s v=""/>
    <x v="262"/>
    <x v="1"/>
    <x v="34"/>
    <x v="34"/>
    <m/>
    <m/>
    <n v="270"/>
    <x v="17"/>
    <s v="2026-07-31"/>
  </r>
  <r>
    <s v="9a4c4499-c9a1-4354-9cc3-e67da31adb67"/>
    <s v="MCC Data Center 10"/>
    <s v=""/>
    <x v="262"/>
    <x v="1"/>
    <x v="34"/>
    <x v="34"/>
    <m/>
    <m/>
    <n v="246"/>
    <x v="17"/>
    <s v="2026-07-31"/>
  </r>
  <r>
    <s v="d971cfb0-62f3-40f5-96c6-822887bd943d"/>
    <s v="MCC Data Center 15"/>
    <s v=""/>
    <x v="262"/>
    <x v="1"/>
    <x v="34"/>
    <x v="34"/>
    <m/>
    <m/>
    <n v="246"/>
    <x v="17"/>
    <s v="2026-07-31"/>
  </r>
  <r>
    <s v="f51b725f-ffe0-4a20-8eed-be7cce5d27b7"/>
    <s v="MCC Data Center 23"/>
    <s v=""/>
    <x v="262"/>
    <x v="1"/>
    <x v="34"/>
    <x v="34"/>
    <m/>
    <m/>
    <n v="246"/>
    <x v="17"/>
    <s v="2026-07-31"/>
  </r>
  <r>
    <s v="5386229c-45f0-4655-b557-707d8820f7f9"/>
    <s v="MCC Data Center 11"/>
    <s v=""/>
    <x v="262"/>
    <x v="1"/>
    <x v="34"/>
    <x v="34"/>
    <m/>
    <m/>
    <n v="246"/>
    <x v="17"/>
    <s v="2026-07-31"/>
  </r>
  <r>
    <s v="07963039-081d-4cda-867b-b321aa9b3ff7"/>
    <s v="MCC Data Center 26"/>
    <s v=""/>
    <x v="262"/>
    <x v="1"/>
    <x v="34"/>
    <x v="34"/>
    <m/>
    <m/>
    <n v="246"/>
    <x v="17"/>
    <s v="2026-07-31"/>
  </r>
  <r>
    <s v="5f215950-e61c-4957-9434-6394e37f7754"/>
    <s v="MCC Data Center 5"/>
    <s v=""/>
    <x v="262"/>
    <x v="1"/>
    <x v="34"/>
    <x v="34"/>
    <m/>
    <m/>
    <n v="270"/>
    <x v="17"/>
    <s v="2026-07-31"/>
  </r>
  <r>
    <s v="41a46bf6-115c-4eb2-9ae4-e0ce64e363d2"/>
    <s v="MCC Data Center 28"/>
    <s v=""/>
    <x v="262"/>
    <x v="1"/>
    <x v="34"/>
    <x v="34"/>
    <m/>
    <m/>
    <n v="246"/>
    <x v="17"/>
    <s v="2026-07-31"/>
  </r>
  <r>
    <s v="4abb4281-7a64-49d8-9655-09e05c71342e"/>
    <s v="MCC Data Center 30"/>
    <s v=""/>
    <x v="262"/>
    <x v="1"/>
    <x v="34"/>
    <x v="34"/>
    <m/>
    <m/>
    <n v="246"/>
    <x v="17"/>
    <s v="2026-07-31"/>
  </r>
  <r>
    <s v="04de946b-6bff-47b4-aed4-900eb713c597"/>
    <s v="MCC Data Center 2"/>
    <s v=""/>
    <x v="262"/>
    <x v="1"/>
    <x v="34"/>
    <x v="34"/>
    <m/>
    <m/>
    <n v="270"/>
    <x v="17"/>
    <s v="2026-07-31"/>
  </r>
  <r>
    <s v="2d44eed7-f727-40fe-a785-14cc913a30c4"/>
    <s v="MCC Data Center 4"/>
    <s v=""/>
    <x v="262"/>
    <x v="1"/>
    <x v="34"/>
    <x v="34"/>
    <m/>
    <m/>
    <n v="270"/>
    <x v="17"/>
    <s v="2026-07-31"/>
  </r>
  <r>
    <s v="5aeca8de-6f0a-4300-9bf4-6caf196ec353"/>
    <s v="MCC Data Center 22"/>
    <s v=""/>
    <x v="262"/>
    <x v="1"/>
    <x v="34"/>
    <x v="34"/>
    <m/>
    <m/>
    <n v="246"/>
    <x v="17"/>
    <s v="2026-07-31"/>
  </r>
  <r>
    <s v="51e4e2c2-b167-4bbc-baba-a6a75b8947ff"/>
    <s v="MCC Data Center 29"/>
    <s v=""/>
    <x v="262"/>
    <x v="1"/>
    <x v="34"/>
    <x v="34"/>
    <m/>
    <m/>
    <n v="246"/>
    <x v="17"/>
    <s v="2026-07-31"/>
  </r>
  <r>
    <s v="635e21af-616c-47bf-b1ce-1af27b2072bb"/>
    <s v="MCC Data Center 27"/>
    <s v=""/>
    <x v="262"/>
    <x v="1"/>
    <x v="34"/>
    <x v="34"/>
    <m/>
    <m/>
    <n v="246"/>
    <x v="17"/>
    <s v="2026-07-31"/>
  </r>
  <r>
    <s v="0d71e1c9-1912-4d06-8a1c-4d88f1c1667d"/>
    <s v="MCC Data Center 31"/>
    <s v=""/>
    <x v="262"/>
    <x v="1"/>
    <x v="34"/>
    <x v="34"/>
    <m/>
    <m/>
    <n v="246"/>
    <x v="17"/>
    <s v="2026-07-31"/>
  </r>
  <r>
    <s v="c7d1ccbe-bf3d-42ee-9b46-bf753392c374"/>
    <s v="MCC Data Center 7"/>
    <s v=""/>
    <x v="262"/>
    <x v="1"/>
    <x v="34"/>
    <x v="34"/>
    <m/>
    <m/>
    <n v="246"/>
    <x v="17"/>
    <s v="2026-07-31"/>
  </r>
  <r>
    <s v="4925081a-c866-4057-a716-36fd1dc5d0af"/>
    <s v="MCC Data Center 14"/>
    <s v=""/>
    <x v="262"/>
    <x v="1"/>
    <x v="34"/>
    <x v="34"/>
    <m/>
    <m/>
    <n v="246"/>
    <x v="17"/>
    <s v="2026-07-31"/>
  </r>
  <r>
    <s v="6727f073-f84a-4c98-8379-1296bf855cff"/>
    <s v="Wonder Valley Utah Building 23"/>
    <s v=""/>
    <x v="263"/>
    <x v="1"/>
    <x v="38"/>
    <x v="38"/>
    <m/>
    <m/>
    <n v="125"/>
    <x v="5"/>
    <s v="2026-07-31"/>
  </r>
  <r>
    <s v="a428cc8d-684a-47b7-8d13-cc29936487a7"/>
    <s v="Wonder Valley Utah Building 21"/>
    <s v=""/>
    <x v="263"/>
    <x v="1"/>
    <x v="38"/>
    <x v="38"/>
    <m/>
    <m/>
    <n v="125"/>
    <x v="5"/>
    <s v="2026-07-31"/>
  </r>
  <r>
    <s v="69d5f8c8-ecd0-46c2-92f7-3f2c2abdb098"/>
    <s v="Wonder Valley Utah Building 10"/>
    <s v=""/>
    <x v="263"/>
    <x v="1"/>
    <x v="38"/>
    <x v="38"/>
    <m/>
    <m/>
    <n v="125"/>
    <x v="23"/>
    <s v="2026-07-31"/>
  </r>
  <r>
    <s v="42558387-7b86-4b69-a690-57008f290002"/>
    <s v="Wonder Valley Utah Building 49"/>
    <s v=""/>
    <x v="263"/>
    <x v="1"/>
    <x v="38"/>
    <x v="38"/>
    <m/>
    <m/>
    <n v="125"/>
    <x v="5"/>
    <s v="2026-07-31"/>
  </r>
  <r>
    <s v="b4b8b838-a757-4750-944e-216e374e22f9"/>
    <s v="Wonder Valley Utah Building 29"/>
    <s v=""/>
    <x v="263"/>
    <x v="1"/>
    <x v="38"/>
    <x v="38"/>
    <m/>
    <m/>
    <n v="125"/>
    <x v="5"/>
    <s v="2026-07-31"/>
  </r>
  <r>
    <s v="b76e62de-77d0-4a6e-a15c-cb1beffb9348"/>
    <s v="Wonder Valley Utah Building 6"/>
    <s v=""/>
    <x v="263"/>
    <x v="1"/>
    <x v="38"/>
    <x v="38"/>
    <m/>
    <m/>
    <n v="125"/>
    <x v="23"/>
    <s v="2026-07-31"/>
  </r>
  <r>
    <s v="1c9ea282-15ce-421c-8c2f-3bec5b60e48a"/>
    <s v="Wonder Valley Utah Building 5"/>
    <s v=""/>
    <x v="263"/>
    <x v="1"/>
    <x v="38"/>
    <x v="38"/>
    <m/>
    <m/>
    <n v="125"/>
    <x v="23"/>
    <s v="2026-07-31"/>
  </r>
  <r>
    <s v="6d2d2a7d-bf2a-417e-abf4-250a5e19d9d0"/>
    <s v="Wonder Valley Utah Building 28"/>
    <s v=""/>
    <x v="263"/>
    <x v="1"/>
    <x v="38"/>
    <x v="38"/>
    <m/>
    <m/>
    <n v="125"/>
    <x v="5"/>
    <s v="2026-07-31"/>
  </r>
  <r>
    <s v="31206ae5-3a0e-4ce9-b27c-d187347e2bf7"/>
    <s v="Wonder Valley Utah Building 44"/>
    <s v=""/>
    <x v="263"/>
    <x v="1"/>
    <x v="38"/>
    <x v="38"/>
    <m/>
    <m/>
    <n v="125"/>
    <x v="5"/>
    <s v="2026-07-31"/>
  </r>
  <r>
    <s v="119a9085-9445-44a1-abc8-21d915e095f2"/>
    <s v="Wonder Valley Utah Building 50"/>
    <s v=""/>
    <x v="263"/>
    <x v="1"/>
    <x v="38"/>
    <x v="38"/>
    <m/>
    <m/>
    <n v="125"/>
    <x v="5"/>
    <s v="2026-07-31"/>
  </r>
  <r>
    <s v="e0ea77a8-9906-4d07-a6ea-868197190e41"/>
    <s v="Wonder Valley Utah Building 31"/>
    <s v=""/>
    <x v="263"/>
    <x v="1"/>
    <x v="38"/>
    <x v="38"/>
    <m/>
    <m/>
    <n v="125"/>
    <x v="5"/>
    <s v="2026-07-31"/>
  </r>
  <r>
    <s v="d77ed3e4-078f-467c-a2e4-c6912c03112d"/>
    <s v="Wonder Valley Utah Building 46"/>
    <s v=""/>
    <x v="263"/>
    <x v="1"/>
    <x v="38"/>
    <x v="38"/>
    <m/>
    <m/>
    <n v="125"/>
    <x v="5"/>
    <s v="2026-07-31"/>
  </r>
  <r>
    <s v="4e832bf5-9b68-4eaa-8896-39449563eb05"/>
    <s v="Wonder Valley Utah Building 16"/>
    <s v=""/>
    <x v="263"/>
    <x v="1"/>
    <x v="38"/>
    <x v="38"/>
    <m/>
    <m/>
    <n v="125"/>
    <x v="5"/>
    <s v="2026-07-31"/>
  </r>
  <r>
    <s v="f27da436-d6d3-41aa-9453-c3ed6b7e5788"/>
    <s v="Wonder Valley Utah Building 41"/>
    <s v=""/>
    <x v="263"/>
    <x v="1"/>
    <x v="38"/>
    <x v="38"/>
    <m/>
    <m/>
    <n v="125"/>
    <x v="5"/>
    <s v="2026-07-31"/>
  </r>
  <r>
    <s v="c7f3467d-0c7f-421b-b333-04f512878ccc"/>
    <s v="Wonder Valley Utah Building 38"/>
    <s v=""/>
    <x v="263"/>
    <x v="1"/>
    <x v="38"/>
    <x v="38"/>
    <m/>
    <m/>
    <n v="125"/>
    <x v="5"/>
    <s v="2026-07-31"/>
  </r>
  <r>
    <s v="6dbecdfc-8118-47c6-b767-ea3581776cc4"/>
    <s v="Wonder Valley Utah Building 48"/>
    <s v=""/>
    <x v="263"/>
    <x v="1"/>
    <x v="38"/>
    <x v="38"/>
    <m/>
    <m/>
    <n v="125"/>
    <x v="5"/>
    <s v="2026-07-31"/>
  </r>
  <r>
    <s v="1fa2b895-a113-4a7f-8d46-3ebc434756c5"/>
    <s v="Wonder Valley Utah Building 53"/>
    <s v=""/>
    <x v="263"/>
    <x v="1"/>
    <x v="38"/>
    <x v="38"/>
    <m/>
    <m/>
    <n v="125"/>
    <x v="5"/>
    <s v="2026-07-31"/>
  </r>
  <r>
    <s v="c765f15c-2d04-48c6-84df-6bc932b7b967"/>
    <s v="Wonder Valley Utah Building 3"/>
    <s v=""/>
    <x v="263"/>
    <x v="1"/>
    <x v="38"/>
    <x v="38"/>
    <m/>
    <m/>
    <n v="125"/>
    <x v="23"/>
    <s v="2026-07-31"/>
  </r>
  <r>
    <s v="158424ce-1846-492f-847e-d5fa800abea5"/>
    <s v="Wonder Valley Utah Building 59"/>
    <s v=""/>
    <x v="263"/>
    <x v="1"/>
    <x v="38"/>
    <x v="38"/>
    <m/>
    <m/>
    <n v="125"/>
    <x v="5"/>
    <s v="2026-07-31"/>
  </r>
  <r>
    <s v="422081dd-ca0c-4a84-a771-35fa4b484787"/>
    <s v="Wonder Valley Utah Building 8"/>
    <s v=""/>
    <x v="263"/>
    <x v="1"/>
    <x v="38"/>
    <x v="38"/>
    <m/>
    <m/>
    <n v="125"/>
    <x v="23"/>
    <s v="2026-07-31"/>
  </r>
  <r>
    <s v="0db41b4c-94a5-4283-ba45-26cb6a7bbb05"/>
    <s v="Wonder Valley Utah Building 22"/>
    <s v=""/>
    <x v="263"/>
    <x v="1"/>
    <x v="38"/>
    <x v="38"/>
    <m/>
    <m/>
    <n v="125"/>
    <x v="5"/>
    <s v="2026-07-31"/>
  </r>
  <r>
    <s v="2d7f16c1-6bc1-4b72-9957-d32c0b6440bd"/>
    <s v="Wonder Valley Utah Building 2"/>
    <s v=""/>
    <x v="263"/>
    <x v="1"/>
    <x v="38"/>
    <x v="38"/>
    <m/>
    <m/>
    <n v="125"/>
    <x v="23"/>
    <s v="2026-07-31"/>
  </r>
  <r>
    <s v="25bdb0d1-8875-4e13-b632-737e5131d968"/>
    <s v="Wonder Valley Utah Building 36"/>
    <s v=""/>
    <x v="263"/>
    <x v="1"/>
    <x v="38"/>
    <x v="38"/>
    <m/>
    <m/>
    <n v="125"/>
    <x v="5"/>
    <s v="2026-07-31"/>
  </r>
  <r>
    <s v="d4118716-a936-4b78-8192-4e3c8c081805"/>
    <s v="Wonder Valley Utah Building 7"/>
    <s v=""/>
    <x v="263"/>
    <x v="1"/>
    <x v="38"/>
    <x v="38"/>
    <m/>
    <m/>
    <n v="125"/>
    <x v="23"/>
    <s v="2026-07-31"/>
  </r>
  <r>
    <s v="43673b5a-bf13-49cd-bf34-a3dfd175eaea"/>
    <s v="Wonder Valley Utah Building 55"/>
    <s v=""/>
    <x v="263"/>
    <x v="1"/>
    <x v="38"/>
    <x v="38"/>
    <m/>
    <m/>
    <n v="125"/>
    <x v="5"/>
    <s v="2026-07-31"/>
  </r>
  <r>
    <s v="802a31b0-c507-462d-b9ae-fcb9e466edf0"/>
    <s v="Wonder Valley Utah Building 26"/>
    <s v=""/>
    <x v="263"/>
    <x v="1"/>
    <x v="38"/>
    <x v="38"/>
    <m/>
    <m/>
    <n v="125"/>
    <x v="5"/>
    <s v="2026-07-31"/>
  </r>
  <r>
    <s v="7d93d7a2-1088-4ace-b304-cc9c439da661"/>
    <s v="Wonder Valley Utah Building 45"/>
    <s v=""/>
    <x v="263"/>
    <x v="1"/>
    <x v="38"/>
    <x v="38"/>
    <m/>
    <m/>
    <n v="125"/>
    <x v="5"/>
    <s v="2026-07-31"/>
  </r>
  <r>
    <s v="37408a78-5205-46f2-a96f-b69d85b043d6"/>
    <s v="Wonder Valley Utah Building 30"/>
    <s v=""/>
    <x v="263"/>
    <x v="1"/>
    <x v="38"/>
    <x v="38"/>
    <m/>
    <m/>
    <n v="125"/>
    <x v="5"/>
    <s v="2026-07-31"/>
  </r>
  <r>
    <s v="e1a498f3-3a3d-438d-9507-dd2c3cede22f"/>
    <s v="Wonder Valley Utah Building 18"/>
    <s v=""/>
    <x v="263"/>
    <x v="1"/>
    <x v="38"/>
    <x v="38"/>
    <m/>
    <m/>
    <n v="125"/>
    <x v="5"/>
    <s v="2026-07-31"/>
  </r>
  <r>
    <s v="e6cfffca-4966-432d-a667-0f740c1b8c88"/>
    <s v="Wonder Valley Utah Building 33"/>
    <s v=""/>
    <x v="263"/>
    <x v="1"/>
    <x v="38"/>
    <x v="38"/>
    <m/>
    <m/>
    <n v="125"/>
    <x v="5"/>
    <s v="2026-07-31"/>
  </r>
  <r>
    <s v="b69f2301-6322-4c28-ae6c-a45c3781f5b2"/>
    <s v="Wonder Valley Utah Building 54"/>
    <s v=""/>
    <x v="263"/>
    <x v="1"/>
    <x v="38"/>
    <x v="38"/>
    <m/>
    <m/>
    <n v="125"/>
    <x v="5"/>
    <s v="2026-07-31"/>
  </r>
  <r>
    <s v="bfb28f94-c1ee-4f58-a0a8-8ab27f2d7079"/>
    <s v="Wonder Valley Utah Building 17"/>
    <s v=""/>
    <x v="263"/>
    <x v="1"/>
    <x v="38"/>
    <x v="38"/>
    <m/>
    <m/>
    <n v="125"/>
    <x v="5"/>
    <s v="2026-07-31"/>
  </r>
  <r>
    <s v="b12b9fb1-9776-483d-a081-a63575fac136"/>
    <s v="Wonder Valley Utah Building 25"/>
    <s v=""/>
    <x v="263"/>
    <x v="1"/>
    <x v="38"/>
    <x v="38"/>
    <m/>
    <m/>
    <n v="125"/>
    <x v="5"/>
    <s v="2026-07-31"/>
  </r>
  <r>
    <s v="3c4628c0-3c4a-46cd-b26f-130f88b6cd3f"/>
    <s v="Wonder Valley Utah Building 58"/>
    <s v=""/>
    <x v="263"/>
    <x v="1"/>
    <x v="38"/>
    <x v="38"/>
    <m/>
    <m/>
    <n v="125"/>
    <x v="5"/>
    <s v="2026-07-31"/>
  </r>
  <r>
    <s v="26e7b37f-2bac-4e01-886d-9a17fc9bf5f3"/>
    <s v="Wonder Valley Utah Building 14"/>
    <s v=""/>
    <x v="263"/>
    <x v="1"/>
    <x v="38"/>
    <x v="38"/>
    <m/>
    <m/>
    <n v="125"/>
    <x v="5"/>
    <s v="2026-07-31"/>
  </r>
  <r>
    <s v="7d185a77-e8a0-4ac8-aa28-e9b21c9eb1f3"/>
    <s v="Wonder Valley Utah Building 37"/>
    <s v=""/>
    <x v="263"/>
    <x v="1"/>
    <x v="38"/>
    <x v="38"/>
    <m/>
    <m/>
    <n v="125"/>
    <x v="5"/>
    <s v="2026-07-31"/>
  </r>
  <r>
    <s v="9e9b0985-8a6e-41a0-b847-a5c3c4b2c082"/>
    <s v="Wonder Valley Utah Building 13"/>
    <s v=""/>
    <x v="263"/>
    <x v="1"/>
    <x v="38"/>
    <x v="38"/>
    <m/>
    <m/>
    <n v="125"/>
    <x v="5"/>
    <s v="2026-07-31"/>
  </r>
  <r>
    <s v="8c20cd46-a1ba-4087-9470-6151f8826698"/>
    <s v="Wonder Valley Utah Building 27"/>
    <s v=""/>
    <x v="263"/>
    <x v="1"/>
    <x v="38"/>
    <x v="38"/>
    <m/>
    <m/>
    <n v="125"/>
    <x v="5"/>
    <s v="2026-07-31"/>
  </r>
  <r>
    <s v="389db57c-eec3-43cc-b774-ff3721b13f77"/>
    <s v="Wonder Valley Utah Building 57"/>
    <s v=""/>
    <x v="263"/>
    <x v="1"/>
    <x v="38"/>
    <x v="38"/>
    <m/>
    <m/>
    <n v="125"/>
    <x v="5"/>
    <s v="2026-07-31"/>
  </r>
  <r>
    <s v="6657e44e-4f49-4449-a8c1-d16804c34e88"/>
    <s v="Wonder Valley Utah Building 56"/>
    <s v=""/>
    <x v="263"/>
    <x v="1"/>
    <x v="38"/>
    <x v="38"/>
    <m/>
    <m/>
    <n v="125"/>
    <x v="5"/>
    <s v="2026-07-31"/>
  </r>
  <r>
    <s v="3b958c61-fbe9-40da-ba90-1078878744d2"/>
    <s v="Wonder Valley Utah Building 12"/>
    <s v=""/>
    <x v="263"/>
    <x v="1"/>
    <x v="38"/>
    <x v="38"/>
    <m/>
    <m/>
    <n v="125"/>
    <x v="5"/>
    <s v="2026-07-31"/>
  </r>
  <r>
    <s v="4a39e8f3-5d95-4b1a-95a9-335dd035930a"/>
    <s v="Wonder Valley Utah Building 42"/>
    <s v=""/>
    <x v="263"/>
    <x v="1"/>
    <x v="38"/>
    <x v="38"/>
    <m/>
    <m/>
    <n v="125"/>
    <x v="5"/>
    <s v="2026-07-31"/>
  </r>
  <r>
    <s v="e02a9bd1-05dc-45c1-825d-ef36f4c1d5d8"/>
    <s v="Wonder Valley Utah Building 20"/>
    <s v=""/>
    <x v="263"/>
    <x v="1"/>
    <x v="38"/>
    <x v="38"/>
    <m/>
    <m/>
    <n v="125"/>
    <x v="5"/>
    <s v="2026-07-31"/>
  </r>
  <r>
    <s v="3c12d575-e6fc-4c32-9b41-562203b9cd1f"/>
    <s v="Wonder Valley Utah Building 34"/>
    <s v=""/>
    <x v="263"/>
    <x v="1"/>
    <x v="38"/>
    <x v="38"/>
    <m/>
    <m/>
    <n v="125"/>
    <x v="5"/>
    <s v="2026-07-31"/>
  </r>
  <r>
    <s v="e02922a1-640b-4e7c-9b7f-11c90a951c29"/>
    <s v="Wonder Valley Utah Building 11"/>
    <s v=""/>
    <x v="263"/>
    <x v="1"/>
    <x v="38"/>
    <x v="38"/>
    <m/>
    <m/>
    <n v="125"/>
    <x v="23"/>
    <s v="2026-07-31"/>
  </r>
  <r>
    <s v="0a3bd8c0-e82b-4ec8-81cd-7b55a03384b0"/>
    <s v="Wonder Valley Utah Building 15"/>
    <s v=""/>
    <x v="263"/>
    <x v="1"/>
    <x v="38"/>
    <x v="38"/>
    <m/>
    <m/>
    <n v="125"/>
    <x v="5"/>
    <s v="2026-07-31"/>
  </r>
  <r>
    <s v="93c9275a-d11d-48ad-b010-f793d657da39"/>
    <s v="Wonder Valley Utah Building 39"/>
    <s v=""/>
    <x v="263"/>
    <x v="1"/>
    <x v="38"/>
    <x v="38"/>
    <m/>
    <m/>
    <n v="125"/>
    <x v="5"/>
    <s v="2026-07-31"/>
  </r>
  <r>
    <s v="d9f9489d-5e56-4c61-9a7b-615c2f5eddc5"/>
    <s v="Wonder Valley Utah Building 1"/>
    <s v=""/>
    <x v="263"/>
    <x v="1"/>
    <x v="38"/>
    <x v="38"/>
    <m/>
    <m/>
    <n v="125"/>
    <x v="23"/>
    <s v="2026-07-31"/>
  </r>
  <r>
    <s v="a069f7a3-b6a7-44ac-8764-eb5851342684"/>
    <s v="Wonder Valley Utah Building 4"/>
    <s v=""/>
    <x v="263"/>
    <x v="1"/>
    <x v="38"/>
    <x v="38"/>
    <m/>
    <m/>
    <n v="125"/>
    <x v="23"/>
    <s v="2026-07-31"/>
  </r>
  <r>
    <s v="ec4b3b46-2ff7-4d1a-9918-b6cd4f178854"/>
    <s v="Wonder Valley Utah Building 52"/>
    <s v=""/>
    <x v="263"/>
    <x v="1"/>
    <x v="38"/>
    <x v="38"/>
    <m/>
    <m/>
    <n v="125"/>
    <x v="5"/>
    <s v="2026-07-31"/>
  </r>
  <r>
    <s v="2d1cd5ed-80ec-4d32-98f0-080b33ed2f4b"/>
    <s v="Wonder Valley Utah Building 9"/>
    <s v=""/>
    <x v="263"/>
    <x v="1"/>
    <x v="38"/>
    <x v="38"/>
    <m/>
    <m/>
    <n v="125"/>
    <x v="23"/>
    <s v="2026-07-31"/>
  </r>
  <r>
    <s v="a6f41774-236c-4a47-a1c0-0e4b97408832"/>
    <s v="Wonder Valley Utah Building 43"/>
    <s v=""/>
    <x v="263"/>
    <x v="1"/>
    <x v="38"/>
    <x v="38"/>
    <m/>
    <m/>
    <n v="125"/>
    <x v="5"/>
    <s v="2026-07-31"/>
  </r>
  <r>
    <s v="d1f3423c-8cd1-423e-99eb-b6621466f15c"/>
    <s v="Wonder Valley Utah Building 47"/>
    <s v=""/>
    <x v="263"/>
    <x v="1"/>
    <x v="38"/>
    <x v="38"/>
    <m/>
    <m/>
    <n v="125"/>
    <x v="5"/>
    <s v="2026-07-31"/>
  </r>
  <r>
    <s v="25a5c4e9-3389-4804-a0d0-47bba8fb55ca"/>
    <s v="Wonder Valley Utah Building 24"/>
    <s v=""/>
    <x v="263"/>
    <x v="1"/>
    <x v="38"/>
    <x v="38"/>
    <m/>
    <m/>
    <n v="125"/>
    <x v="5"/>
    <s v="2026-07-31"/>
  </r>
  <r>
    <s v="3e714751-d343-4413-928f-d81419afb293"/>
    <s v="Wonder Valley Utah Building 19"/>
    <s v=""/>
    <x v="263"/>
    <x v="1"/>
    <x v="38"/>
    <x v="38"/>
    <m/>
    <m/>
    <n v="125"/>
    <x v="5"/>
    <s v="2026-07-31"/>
  </r>
  <r>
    <s v="daba3a29-2bdc-4693-9c5f-21effafd550a"/>
    <s v="Wonder Valley Utah Building 60"/>
    <s v=""/>
    <x v="263"/>
    <x v="1"/>
    <x v="38"/>
    <x v="38"/>
    <m/>
    <m/>
    <n v="125"/>
    <x v="5"/>
    <s v="2026-07-31"/>
  </r>
  <r>
    <s v="50c7a804-624d-4acc-a9a7-b264138a51f6"/>
    <s v="Wonder Valley Utah Building 32"/>
    <s v=""/>
    <x v="263"/>
    <x v="1"/>
    <x v="38"/>
    <x v="38"/>
    <m/>
    <m/>
    <n v="125"/>
    <x v="5"/>
    <s v="2026-07-31"/>
  </r>
  <r>
    <s v="d77c729c-5263-4fa3-a865-6492c32d3f01"/>
    <s v="Wonder Valley Utah Building 40"/>
    <s v=""/>
    <x v="263"/>
    <x v="1"/>
    <x v="38"/>
    <x v="38"/>
    <m/>
    <m/>
    <n v="125"/>
    <x v="5"/>
    <s v="2026-07-31"/>
  </r>
  <r>
    <s v="31fc1c01-aa8d-46bc-a5aa-30c578126dcb"/>
    <s v="Wonder Valley Utah Building 51"/>
    <s v=""/>
    <x v="263"/>
    <x v="1"/>
    <x v="38"/>
    <x v="38"/>
    <m/>
    <m/>
    <n v="125"/>
    <x v="5"/>
    <s v="2026-07-31"/>
  </r>
  <r>
    <s v="0f4eb55e-2ae8-4bc6-8c1a-61690d4fdfd6"/>
    <s v="Wonder Valley Utah Building 35"/>
    <s v=""/>
    <x v="263"/>
    <x v="1"/>
    <x v="38"/>
    <x v="38"/>
    <m/>
    <m/>
    <n v="125"/>
    <x v="5"/>
    <s v="2026-07-31"/>
  </r>
  <r>
    <s v="15eeb610-48cc-11f1-8af6-573814b26b49"/>
    <s v="Killeen Data Center"/>
    <s v=""/>
    <x v="264"/>
    <x v="1"/>
    <x v="16"/>
    <x v="16"/>
    <m/>
    <m/>
    <m/>
    <x v="5"/>
    <s v="2026-07-31"/>
  </r>
  <r>
    <s v="36b31692-3274-48fe-ae54-096ecc000789"/>
    <s v="Project Camellia - DC2"/>
    <s v="Project Camellia - DC2_x000a_Project Camellia_x000a_OpenAI"/>
    <x v="265"/>
    <x v="1"/>
    <x v="8"/>
    <x v="8"/>
    <n v="1100000"/>
    <n v="1100000"/>
    <n v="800"/>
    <x v="4"/>
    <s v="2026-07-31"/>
  </r>
  <r>
    <s v="030880b8-d5fe-4b93-ae81-816d29615ed2"/>
    <s v="Project Camellia - DC4"/>
    <s v=""/>
    <x v="265"/>
    <x v="1"/>
    <x v="8"/>
    <x v="8"/>
    <n v="1100000"/>
    <n v="1100000"/>
    <n v="800"/>
    <x v="4"/>
    <s v="2026-07-31"/>
  </r>
  <r>
    <s v="55111478-417a-47cf-8d13-984d0a20d4b0"/>
    <s v="Project Camellia - DC1"/>
    <s v=""/>
    <x v="265"/>
    <x v="1"/>
    <x v="8"/>
    <x v="8"/>
    <n v="1100000"/>
    <n v="1100000"/>
    <n v="800"/>
    <x v="4"/>
    <s v="2026-07-31"/>
  </r>
  <r>
    <s v="73b61eed-cf99-44aa-8b4b-e3eddf1803d1"/>
    <s v="Project Camellia - DC3"/>
    <s v=""/>
    <x v="265"/>
    <x v="1"/>
    <x v="8"/>
    <x v="8"/>
    <n v="1100000"/>
    <n v="1100000"/>
    <n v="800"/>
    <x v="4"/>
    <s v="2026-07-31"/>
  </r>
  <r>
    <s v="d46b706e-3e01-4d48-99f9-4e84be531011"/>
    <s v="Townsite Solar 2 DC 2"/>
    <s v=""/>
    <x v="266"/>
    <x v="1"/>
    <x v="1"/>
    <x v="1"/>
    <m/>
    <m/>
    <n v="85"/>
    <x v="9"/>
    <s v="2026-07-31"/>
  </r>
  <r>
    <s v="46beaf23-3ef0-4db7-acda-780c249ae5d0"/>
    <s v="Townsite Solar 2 DC 1"/>
    <s v=""/>
    <x v="266"/>
    <x v="1"/>
    <x v="1"/>
    <x v="1"/>
    <m/>
    <m/>
    <n v="85"/>
    <x v="9"/>
    <s v="2026-07-31"/>
  </r>
  <r>
    <s v="1110f539-32f6-4318-8fd3-02a97d576626"/>
    <s v="GW Ranch Data Center 20"/>
    <s v=""/>
    <x v="267"/>
    <x v="1"/>
    <x v="16"/>
    <x v="16"/>
    <m/>
    <m/>
    <n v="200"/>
    <x v="16"/>
    <s v="2026-07-31"/>
  </r>
  <r>
    <s v="2c327a10-f801-4964-bf57-185ab687f0cb"/>
    <s v="GW Ranch Data Center 15"/>
    <s v=""/>
    <x v="267"/>
    <x v="1"/>
    <x v="16"/>
    <x v="16"/>
    <m/>
    <m/>
    <n v="200"/>
    <x v="16"/>
    <s v="2026-07-31"/>
  </r>
  <r>
    <s v="8674c3e2-65f1-4fcc-89ae-64a55554eed8"/>
    <s v="GW Ranch Data Center 18"/>
    <s v=""/>
    <x v="267"/>
    <x v="1"/>
    <x v="16"/>
    <x v="16"/>
    <m/>
    <m/>
    <n v="200"/>
    <x v="16"/>
    <s v="2026-07-31"/>
  </r>
  <r>
    <s v="a9b6ffa4-6c6b-46a9-9dcc-4aa0a5acb619"/>
    <s v="GW Ranch Data Center 7"/>
    <s v=""/>
    <x v="267"/>
    <x v="1"/>
    <x v="16"/>
    <x v="16"/>
    <m/>
    <m/>
    <n v="200"/>
    <x v="16"/>
    <s v="2026-07-31"/>
  </r>
  <r>
    <s v="da56380a-6053-4672-9c63-86f18917d1d9"/>
    <s v="GW Ranch Data Center 9"/>
    <s v=""/>
    <x v="267"/>
    <x v="1"/>
    <x v="16"/>
    <x v="16"/>
    <m/>
    <m/>
    <n v="200"/>
    <x v="16"/>
    <s v="2026-07-31"/>
  </r>
  <r>
    <s v="8745950e-5dfd-457a-8d7f-c3fd669552d6"/>
    <s v="GW Ranch Data Center 2"/>
    <s v=""/>
    <x v="267"/>
    <x v="1"/>
    <x v="16"/>
    <x v="16"/>
    <m/>
    <m/>
    <n v="200"/>
    <x v="16"/>
    <s v="2026-07-31"/>
  </r>
  <r>
    <s v="cb62f68a-1cf6-41fd-a1e0-980f2d5c8539"/>
    <s v="GW Ranch Data Center 14"/>
    <s v=""/>
    <x v="267"/>
    <x v="1"/>
    <x v="16"/>
    <x v="16"/>
    <m/>
    <m/>
    <n v="200"/>
    <x v="16"/>
    <s v="2026-07-31"/>
  </r>
  <r>
    <s v="f525c1de-9bb3-41c6-b3a3-769a32397392"/>
    <s v="GW Ranch Data Center 6"/>
    <s v=""/>
    <x v="267"/>
    <x v="1"/>
    <x v="16"/>
    <x v="16"/>
    <m/>
    <m/>
    <n v="200"/>
    <x v="16"/>
    <s v="2026-07-31"/>
  </r>
  <r>
    <s v="a47de121-410a-47c1-99b9-ec0799c65ade"/>
    <s v="GW Ranch Data Center 5"/>
    <s v=""/>
    <x v="267"/>
    <x v="1"/>
    <x v="16"/>
    <x v="16"/>
    <m/>
    <m/>
    <n v="200"/>
    <x v="16"/>
    <s v="2026-07-31"/>
  </r>
  <r>
    <s v="6917e967-f2a9-4a35-be50-91a814b2d8c7"/>
    <s v="GW Ranch Data Center 11"/>
    <s v=""/>
    <x v="267"/>
    <x v="1"/>
    <x v="16"/>
    <x v="16"/>
    <m/>
    <m/>
    <n v="200"/>
    <x v="16"/>
    <s v="2026-07-31"/>
  </r>
  <r>
    <s v="b168b54e-b4dc-4536-bca2-b3a6e9c6278c"/>
    <s v="GW Ranch Data Center 17"/>
    <s v=""/>
    <x v="267"/>
    <x v="1"/>
    <x v="16"/>
    <x v="16"/>
    <m/>
    <m/>
    <n v="200"/>
    <x v="16"/>
    <s v="2026-07-31"/>
  </r>
  <r>
    <s v="78a6163f-01b6-4ac5-9a6a-0bb6be5f4c09"/>
    <s v="GW Ranch Data Center 16"/>
    <s v=""/>
    <x v="267"/>
    <x v="1"/>
    <x v="16"/>
    <x v="16"/>
    <m/>
    <m/>
    <n v="200"/>
    <x v="16"/>
    <s v="2026-07-31"/>
  </r>
  <r>
    <s v="8d2f6dbf-7f81-4621-9624-e476cdac9cb2"/>
    <s v="GW Ranch Data Center 3"/>
    <s v=""/>
    <x v="267"/>
    <x v="1"/>
    <x v="16"/>
    <x v="16"/>
    <m/>
    <m/>
    <n v="200"/>
    <x v="16"/>
    <s v="2026-07-31"/>
  </r>
  <r>
    <s v="23558ca4-0019-4731-a3bf-a5da3588fed5"/>
    <s v="GW Ranch Data Center 4"/>
    <s v=""/>
    <x v="267"/>
    <x v="1"/>
    <x v="16"/>
    <x v="16"/>
    <m/>
    <m/>
    <n v="200"/>
    <x v="16"/>
    <s v="2026-07-31"/>
  </r>
  <r>
    <s v="8038f512-a79e-430e-9c91-6269fb65e16b"/>
    <s v="GW Ranch Data Center 22"/>
    <s v=""/>
    <x v="267"/>
    <x v="1"/>
    <x v="16"/>
    <x v="16"/>
    <m/>
    <m/>
    <n v="200"/>
    <x v="16"/>
    <s v="2026-07-31"/>
  </r>
  <r>
    <s v="4ae487db-a257-4b67-87f8-b513968c8616"/>
    <s v="GW Ranch Data Center 23"/>
    <s v=""/>
    <x v="267"/>
    <x v="1"/>
    <x v="16"/>
    <x v="16"/>
    <m/>
    <m/>
    <n v="200"/>
    <x v="16"/>
    <s v="2026-07-31"/>
  </r>
  <r>
    <s v="844fb848-3633-4118-bc75-0a0a8d727b40"/>
    <s v="GW Ranch Data Center 10"/>
    <s v=""/>
    <x v="267"/>
    <x v="1"/>
    <x v="16"/>
    <x v="16"/>
    <m/>
    <m/>
    <n v="200"/>
    <x v="16"/>
    <s v="2026-07-31"/>
  </r>
  <r>
    <s v="280959dc-2bd4-4fb0-a4a5-6c7aade43d60"/>
    <s v="GW Ranch Data Center 21"/>
    <s v=""/>
    <x v="267"/>
    <x v="1"/>
    <x v="16"/>
    <x v="16"/>
    <m/>
    <m/>
    <n v="200"/>
    <x v="16"/>
    <s v="2026-07-31"/>
  </r>
  <r>
    <s v="bf77d9fa-9cc9-41f0-a424-c5b91186dd94"/>
    <s v="GW Ranch Data Center 12"/>
    <s v=""/>
    <x v="267"/>
    <x v="1"/>
    <x v="16"/>
    <x v="16"/>
    <m/>
    <m/>
    <n v="200"/>
    <x v="16"/>
    <s v="2026-07-31"/>
  </r>
  <r>
    <s v="1fd3239a-1129-4199-92b8-e4b9a23613c6"/>
    <s v="GW Ranch Data Center 8"/>
    <s v=""/>
    <x v="267"/>
    <x v="1"/>
    <x v="16"/>
    <x v="16"/>
    <m/>
    <m/>
    <n v="200"/>
    <x v="16"/>
    <s v="2026-07-31"/>
  </r>
  <r>
    <s v="d2ca7158-2c72-4b91-ad24-63dc1f9548da"/>
    <s v="GW Ranch Data Center 19"/>
    <s v=""/>
    <x v="267"/>
    <x v="1"/>
    <x v="16"/>
    <x v="16"/>
    <m/>
    <m/>
    <n v="200"/>
    <x v="16"/>
    <s v="2026-07-31"/>
  </r>
  <r>
    <s v="e7628c72-676d-4068-8f7b-2f0648032581"/>
    <s v="GW Ranch Data Center 24"/>
    <s v="GW Ranch Data Center 24_x000a_GW Ranch Project_x000a_Pacifico Energy"/>
    <x v="267"/>
    <x v="1"/>
    <x v="16"/>
    <x v="16"/>
    <m/>
    <m/>
    <n v="200"/>
    <x v="16"/>
    <s v="2026-07-31"/>
  </r>
  <r>
    <s v="b252ed4d-7042-4c62-a2e9-65661613830f"/>
    <s v="GW Ranch Data Center 13"/>
    <s v=""/>
    <x v="267"/>
    <x v="1"/>
    <x v="16"/>
    <x v="16"/>
    <m/>
    <m/>
    <n v="200"/>
    <x v="16"/>
    <s v="2026-07-31"/>
  </r>
  <r>
    <s v="41ce92f6-ca57-4364-87e5-c67e446e7124"/>
    <s v="GW Ranch Data Center 25"/>
    <s v=""/>
    <x v="267"/>
    <x v="1"/>
    <x v="16"/>
    <x v="16"/>
    <m/>
    <m/>
    <n v="200"/>
    <x v="16"/>
    <s v="2026-07-31"/>
  </r>
  <r>
    <s v="8b58ddfc-a9d7-4166-a208-0f335617320a"/>
    <s v="Fort Spunky Data Center 3"/>
    <s v=""/>
    <x v="267"/>
    <x v="1"/>
    <x v="16"/>
    <x v="16"/>
    <m/>
    <m/>
    <n v="114"/>
    <x v="23"/>
    <s v="2026-07-31"/>
  </r>
  <r>
    <s v="5fd31813-0786-4a2b-82b9-3f692eb62fcd"/>
    <s v="Fort Spunky Data Center 4"/>
    <s v=""/>
    <x v="267"/>
    <x v="1"/>
    <x v="16"/>
    <x v="16"/>
    <m/>
    <m/>
    <n v="114"/>
    <x v="23"/>
    <s v="2026-07-31"/>
  </r>
  <r>
    <s v="3a3d99e3-803c-4818-9574-576cade3649f"/>
    <s v="Fort Spunky Data Center 1"/>
    <s v=""/>
    <x v="267"/>
    <x v="1"/>
    <x v="16"/>
    <x v="16"/>
    <m/>
    <m/>
    <n v="114"/>
    <x v="23"/>
    <s v="2026-07-31"/>
  </r>
  <r>
    <s v="451c269b-ea5c-46fd-8fc8-e64c3b7f4eff"/>
    <s v="Fort Spunky Data Center 2"/>
    <s v=""/>
    <x v="267"/>
    <x v="1"/>
    <x v="16"/>
    <x v="16"/>
    <m/>
    <m/>
    <n v="114"/>
    <x v="23"/>
    <s v="2026-07-31"/>
  </r>
  <r>
    <s v="19e6df2e-78d7-444e-85b4-e031b0bf688a"/>
    <s v=" Project Cornmaze Data Center 1"/>
    <s v=""/>
    <x v="268"/>
    <x v="1"/>
    <x v="33"/>
    <x v="33"/>
    <m/>
    <m/>
    <m/>
    <x v="9"/>
    <s v="2026-07-31"/>
  </r>
  <r>
    <s v="ec94935c-f33f-4ad6-ae28-6634e29f86d9"/>
    <s v="Project Cannoli 1"/>
    <s v="Project Cannoli 1_x000a_Project Cannoli_x000a_Panattoni Development Company"/>
    <x v="268"/>
    <x v="1"/>
    <x v="26"/>
    <x v="26"/>
    <m/>
    <m/>
    <n v="333"/>
    <x v="20"/>
    <s v="2026-07-31"/>
  </r>
  <r>
    <s v="4c3cfcaa-36a5-4b08-914b-740498a1ae40"/>
    <s v="Project Cannoli 3"/>
    <s v=""/>
    <x v="268"/>
    <x v="1"/>
    <x v="26"/>
    <x v="26"/>
    <m/>
    <m/>
    <n v="333"/>
    <x v="20"/>
    <s v="2026-07-31"/>
  </r>
  <r>
    <s v="8874618f-a069-483b-afa1-2818c47de59a"/>
    <s v="Project Cannoli 2"/>
    <s v=""/>
    <x v="268"/>
    <x v="1"/>
    <x v="26"/>
    <x v="26"/>
    <m/>
    <m/>
    <n v="333"/>
    <x v="20"/>
    <s v="2026-07-31"/>
  </r>
  <r>
    <s v="2011ff20-13fd-11f1-b23d-ffd2826dc0c4"/>
    <s v="PNNL IA Data Center "/>
    <s v=""/>
    <x v="269"/>
    <x v="1"/>
    <x v="14"/>
    <x v="14"/>
    <m/>
    <m/>
    <n v="2"/>
    <x v="23"/>
    <s v="2026-07-31"/>
  </r>
  <r>
    <s v="86e6dce9-873b-4f32-b10d-a7fc9bb2f72f"/>
    <s v="Project Horizon AI Data Center 4"/>
    <s v=""/>
    <x v="270"/>
    <x v="1"/>
    <x v="16"/>
    <x v="16"/>
    <m/>
    <m/>
    <n v="125"/>
    <x v="19"/>
    <s v="2026-07-31"/>
  </r>
  <r>
    <s v="a8903f5e-df9b-47ca-8c8f-cd5038a3a225"/>
    <s v="Project Horizon AI Data Center 5"/>
    <s v=""/>
    <x v="270"/>
    <x v="1"/>
    <x v="16"/>
    <x v="16"/>
    <m/>
    <m/>
    <n v="125"/>
    <x v="19"/>
    <s v="2026-07-31"/>
  </r>
  <r>
    <s v="c852dc6f-751a-491f-a99b-09bc52445492"/>
    <s v="Project Horizon AI Data Center 15"/>
    <s v=""/>
    <x v="270"/>
    <x v="1"/>
    <x v="16"/>
    <x v="16"/>
    <m/>
    <m/>
    <n v="125"/>
    <x v="19"/>
    <s v="2026-07-31"/>
  </r>
  <r>
    <s v="edd3cc5d-0bb2-42b1-90a3-3764052d6d91"/>
    <s v="Project Horizon AI Data Center 14"/>
    <s v=""/>
    <x v="270"/>
    <x v="1"/>
    <x v="16"/>
    <x v="16"/>
    <m/>
    <m/>
    <n v="125"/>
    <x v="19"/>
    <s v="2026-07-31"/>
  </r>
  <r>
    <s v="33d3fcd6-3f16-4d57-8cea-0b4abc1e357c"/>
    <s v="Project Horizon AI Data Center 8"/>
    <s v=""/>
    <x v="270"/>
    <x v="1"/>
    <x v="16"/>
    <x v="16"/>
    <m/>
    <m/>
    <n v="125"/>
    <x v="19"/>
    <s v="2026-07-31"/>
  </r>
  <r>
    <s v="22b1008b-8bec-4ba3-832f-773986513f56"/>
    <s v="Project Horizon AI Data Center 9"/>
    <s v=""/>
    <x v="270"/>
    <x v="1"/>
    <x v="16"/>
    <x v="16"/>
    <m/>
    <m/>
    <n v="125"/>
    <x v="19"/>
    <s v="2026-07-31"/>
  </r>
  <r>
    <s v="745c942e-5c74-4678-b51c-5867ae5f7c3f"/>
    <s v="Project Horizon AI Data Center 3"/>
    <s v=""/>
    <x v="270"/>
    <x v="1"/>
    <x v="16"/>
    <x v="16"/>
    <m/>
    <m/>
    <n v="125"/>
    <x v="19"/>
    <s v="2026-07-31"/>
  </r>
  <r>
    <s v="0a42dbd2-1dc0-4fbe-9dc6-d1e5ae8a0b90"/>
    <s v="Project Horizon AI Data Center 6"/>
    <s v=""/>
    <x v="270"/>
    <x v="1"/>
    <x v="16"/>
    <x v="16"/>
    <m/>
    <m/>
    <n v="125"/>
    <x v="19"/>
    <s v="2026-07-31"/>
  </r>
  <r>
    <s v="e1efc6cf-691f-497e-9732-600b4e8202cf"/>
    <s v="Project Horizon AI Data Center 12"/>
    <s v=""/>
    <x v="270"/>
    <x v="1"/>
    <x v="16"/>
    <x v="16"/>
    <m/>
    <m/>
    <n v="125"/>
    <x v="19"/>
    <s v="2026-07-31"/>
  </r>
  <r>
    <s v="ea19be79-172e-474f-8404-59686ec9e9b0"/>
    <s v="Project Horizon AI Data Center 11"/>
    <s v=""/>
    <x v="270"/>
    <x v="1"/>
    <x v="16"/>
    <x v="16"/>
    <m/>
    <m/>
    <n v="125"/>
    <x v="19"/>
    <s v="2026-07-31"/>
  </r>
  <r>
    <s v="fdd5a12e-232d-4b18-ae5e-f53382fdc2dd"/>
    <s v="Project Horizon AI Data Center 7"/>
    <s v=""/>
    <x v="270"/>
    <x v="1"/>
    <x v="16"/>
    <x v="16"/>
    <m/>
    <m/>
    <n v="125"/>
    <x v="19"/>
    <s v="2026-07-31"/>
  </r>
  <r>
    <s v="abbb75f8-3964-418d-b5e9-d673f235df53"/>
    <s v="Project Horizon AI Data Center 13"/>
    <s v=""/>
    <x v="270"/>
    <x v="1"/>
    <x v="16"/>
    <x v="16"/>
    <m/>
    <m/>
    <n v="125"/>
    <x v="19"/>
    <s v="2026-07-31"/>
  </r>
  <r>
    <s v="7a6233fd-913c-40b6-9fde-8619e4c6b018"/>
    <s v="Project Horizon AI Data Center 10"/>
    <s v=""/>
    <x v="270"/>
    <x v="1"/>
    <x v="16"/>
    <x v="16"/>
    <m/>
    <m/>
    <n v="125"/>
    <x v="19"/>
    <s v="2026-07-31"/>
  </r>
  <r>
    <s v="7680b927-2ff7-4cde-b8e5-40e70ab04764"/>
    <s v="Project Horizon AI Data Center 16"/>
    <s v=""/>
    <x v="270"/>
    <x v="1"/>
    <x v="16"/>
    <x v="16"/>
    <m/>
    <m/>
    <n v="125"/>
    <x v="19"/>
    <s v="2026-07-31"/>
  </r>
  <r>
    <s v="67bf8aa5-d46d-4de9-bcdc-58ef1643f64c"/>
    <s v="Data Center 13"/>
    <s v=""/>
    <x v="271"/>
    <x v="1"/>
    <x v="16"/>
    <x v="16"/>
    <m/>
    <m/>
    <n v="71.5"/>
    <x v="4"/>
    <s v="2026-07-31"/>
  </r>
  <r>
    <s v="39a8c254-9ae2-48f2-ae95-0813d9393754"/>
    <s v="Data Center 5"/>
    <s v=""/>
    <x v="271"/>
    <x v="1"/>
    <x v="16"/>
    <x v="16"/>
    <m/>
    <m/>
    <n v="71.5"/>
    <x v="22"/>
    <s v="2026-07-31"/>
  </r>
  <r>
    <s v="3dceb509-b3ec-429b-a690-9379ac25fc14"/>
    <s v="Data Center 11"/>
    <s v=""/>
    <x v="271"/>
    <x v="1"/>
    <x v="16"/>
    <x v="16"/>
    <m/>
    <m/>
    <n v="71.5"/>
    <x v="4"/>
    <s v="2026-07-31"/>
  </r>
  <r>
    <s v="960a41ab-b853-4b57-b37a-41b4b59645cc"/>
    <s v="Data Center 22"/>
    <s v=""/>
    <x v="271"/>
    <x v="1"/>
    <x v="16"/>
    <x v="16"/>
    <m/>
    <m/>
    <n v="71.5"/>
    <x v="4"/>
    <s v="2026-07-31"/>
  </r>
  <r>
    <s v="bf128637-c464-4591-90e1-499f85d224a2"/>
    <s v="Data Center 3"/>
    <s v=""/>
    <x v="271"/>
    <x v="1"/>
    <x v="16"/>
    <x v="16"/>
    <m/>
    <m/>
    <n v="71.5"/>
    <x v="22"/>
    <s v="2026-07-31"/>
  </r>
  <r>
    <s v="127defcb-b949-44e4-bed7-93981c62f67c"/>
    <s v="Data Center 2"/>
    <s v=""/>
    <x v="271"/>
    <x v="1"/>
    <x v="16"/>
    <x v="16"/>
    <m/>
    <m/>
    <n v="71.5"/>
    <x v="22"/>
    <s v="2026-07-31"/>
  </r>
  <r>
    <s v="490afa97-83f2-4420-8580-d6b527318e0a"/>
    <s v="Data Center 24"/>
    <s v=""/>
    <x v="271"/>
    <x v="1"/>
    <x v="16"/>
    <x v="16"/>
    <m/>
    <m/>
    <n v="71.5"/>
    <x v="4"/>
    <s v="2026-07-31"/>
  </r>
  <r>
    <s v="385f6d4c-93b8-4975-a585-d7d694c9f934"/>
    <s v="Data Center 21"/>
    <s v=""/>
    <x v="271"/>
    <x v="1"/>
    <x v="16"/>
    <x v="16"/>
    <m/>
    <m/>
    <n v="71.5"/>
    <x v="4"/>
    <s v="2026-07-31"/>
  </r>
  <r>
    <s v="aadafa18-69b6-4ce1-b59c-37038ac2342d"/>
    <s v="Data Center 8"/>
    <s v=""/>
    <x v="271"/>
    <x v="1"/>
    <x v="16"/>
    <x v="16"/>
    <m/>
    <m/>
    <n v="71.5"/>
    <x v="22"/>
    <s v="2026-07-31"/>
  </r>
  <r>
    <s v="bbf4e422-2f26-4f64-a2ef-3ad12d8e9d70"/>
    <s v="Data Center 10"/>
    <s v=""/>
    <x v="271"/>
    <x v="1"/>
    <x v="16"/>
    <x v="16"/>
    <m/>
    <m/>
    <n v="71.5"/>
    <x v="22"/>
    <s v="2026-07-31"/>
  </r>
  <r>
    <s v="cfa90d9a-5640-42f3-814d-9c9a1083bb19"/>
    <s v="Data Center 17"/>
    <s v=""/>
    <x v="271"/>
    <x v="1"/>
    <x v="16"/>
    <x v="16"/>
    <m/>
    <m/>
    <n v="71.5"/>
    <x v="4"/>
    <s v="2026-07-31"/>
  </r>
  <r>
    <s v="cb941b1f-241a-4c7d-9fa9-b087d98a9c7f"/>
    <s v="Data Center 20"/>
    <s v=""/>
    <x v="271"/>
    <x v="1"/>
    <x v="16"/>
    <x v="16"/>
    <m/>
    <m/>
    <n v="71.5"/>
    <x v="4"/>
    <s v="2026-07-31"/>
  </r>
  <r>
    <s v="a331047f-efee-42c6-b292-580fd7c81c31"/>
    <s v="Data Center 1"/>
    <s v=""/>
    <x v="271"/>
    <x v="1"/>
    <x v="16"/>
    <x v="16"/>
    <m/>
    <m/>
    <n v="71.5"/>
    <x v="22"/>
    <s v="2026-07-31"/>
  </r>
  <r>
    <s v="657c137f-b43e-4b29-bdec-8957d37ab421"/>
    <s v="Data Center 25"/>
    <s v=""/>
    <x v="271"/>
    <x v="1"/>
    <x v="16"/>
    <x v="16"/>
    <m/>
    <m/>
    <n v="71.5"/>
    <x v="4"/>
    <s v="2026-07-31"/>
  </r>
  <r>
    <s v="9e7fa9d6-62f2-4b6f-9011-1d8ed3d94c46"/>
    <s v="Data Center 14"/>
    <s v=""/>
    <x v="271"/>
    <x v="1"/>
    <x v="16"/>
    <x v="16"/>
    <m/>
    <m/>
    <n v="71.5"/>
    <x v="4"/>
    <s v="2026-07-31"/>
  </r>
  <r>
    <s v="17ea6fad-3c0f-4efa-ba42-6d0f2d4ac741"/>
    <s v="Data Center 12"/>
    <s v=""/>
    <x v="271"/>
    <x v="1"/>
    <x v="16"/>
    <x v="16"/>
    <m/>
    <m/>
    <n v="71.5"/>
    <x v="4"/>
    <s v="2026-07-31"/>
  </r>
  <r>
    <s v="8ad6d915-489a-40c3-9781-683ca7dd699d"/>
    <s v="Data Center 7"/>
    <s v=""/>
    <x v="271"/>
    <x v="1"/>
    <x v="16"/>
    <x v="16"/>
    <m/>
    <m/>
    <n v="71.5"/>
    <x v="22"/>
    <s v="2026-07-31"/>
  </r>
  <r>
    <s v="16d677ff-afba-4ef3-b351-d2c576982285"/>
    <s v="Data Center 15"/>
    <s v=""/>
    <x v="271"/>
    <x v="1"/>
    <x v="16"/>
    <x v="16"/>
    <m/>
    <m/>
    <n v="71.5"/>
    <x v="4"/>
    <s v="2026-07-31"/>
  </r>
  <r>
    <s v="6cf81902-29b5-4d04-af5f-79c2671acfdf"/>
    <s v="Data Center 6"/>
    <s v=""/>
    <x v="271"/>
    <x v="1"/>
    <x v="16"/>
    <x v="16"/>
    <m/>
    <m/>
    <n v="71.5"/>
    <x v="22"/>
    <s v="2026-07-31"/>
  </r>
  <r>
    <s v="41409a7e-94eb-4fc6-b039-80d531e11ef1"/>
    <s v="Data Center 19"/>
    <s v=""/>
    <x v="271"/>
    <x v="1"/>
    <x v="16"/>
    <x v="16"/>
    <m/>
    <m/>
    <n v="71.5"/>
    <x v="4"/>
    <s v="2026-07-31"/>
  </r>
  <r>
    <s v="63a7a5ca-ebc6-44c9-a030-81d3a0fc1e96"/>
    <s v="Data Center 23"/>
    <s v=""/>
    <x v="271"/>
    <x v="1"/>
    <x v="16"/>
    <x v="16"/>
    <m/>
    <m/>
    <n v="71.5"/>
    <x v="4"/>
    <s v="2026-07-31"/>
  </r>
  <r>
    <s v="4c8eb8fb-5229-4f5f-9852-f5c1a948c70d"/>
    <s v="Data Center 18"/>
    <s v=""/>
    <x v="271"/>
    <x v="1"/>
    <x v="16"/>
    <x v="16"/>
    <m/>
    <m/>
    <n v="71.5"/>
    <x v="4"/>
    <s v="2026-07-31"/>
  </r>
  <r>
    <s v="04e39887-3022-42d6-84e8-f4314d08c6ff"/>
    <s v="Data Center 16"/>
    <s v=""/>
    <x v="271"/>
    <x v="1"/>
    <x v="16"/>
    <x v="16"/>
    <m/>
    <m/>
    <n v="71.5"/>
    <x v="4"/>
    <s v="2026-07-31"/>
  </r>
  <r>
    <s v="ee0835c3-3257-4572-b887-3149fd975358"/>
    <s v="Data Center 4"/>
    <s v=""/>
    <x v="271"/>
    <x v="1"/>
    <x v="16"/>
    <x v="16"/>
    <m/>
    <m/>
    <n v="71.5"/>
    <x v="22"/>
    <s v="2026-07-31"/>
  </r>
  <r>
    <s v="1768d4ad-341b-437a-870f-332342534338"/>
    <s v="Data Center 9"/>
    <s v=""/>
    <x v="271"/>
    <x v="1"/>
    <x v="16"/>
    <x v="16"/>
    <m/>
    <m/>
    <n v="71.5"/>
    <x v="22"/>
    <s v="2026-07-31"/>
  </r>
  <r>
    <s v="c6334d83-0872-4c5a-8da4-ab2d38ad1e09"/>
    <s v="Data Center 26"/>
    <s v=""/>
    <x v="271"/>
    <x v="1"/>
    <x v="16"/>
    <x v="16"/>
    <m/>
    <m/>
    <n v="71.5"/>
    <x v="4"/>
    <s v="2026-07-31"/>
  </r>
  <r>
    <s v="b91aa389-b9e5-47e9-89cf-ffc9a088e3ab"/>
    <s v="STEM Data Center 4"/>
    <s v=""/>
    <x v="272"/>
    <x v="1"/>
    <x v="25"/>
    <x v="25"/>
    <n v="425000"/>
    <n v="425000"/>
    <n v="99"/>
    <x v="2"/>
    <s v="2026-07-31"/>
  </r>
  <r>
    <s v="8df591d6-80ef-4e84-8b66-4bb19b37e3dd"/>
    <s v="STEM Data Center 3"/>
    <s v=""/>
    <x v="272"/>
    <x v="1"/>
    <x v="25"/>
    <x v="25"/>
    <n v="425000"/>
    <n v="425000"/>
    <n v="99"/>
    <x v="2"/>
    <s v="2026-07-31"/>
  </r>
  <r>
    <s v="6e846f9b-9a8a-470e-8591-e7471a234f6d"/>
    <s v="STEM Data Center 2"/>
    <s v=""/>
    <x v="272"/>
    <x v="1"/>
    <x v="25"/>
    <x v="25"/>
    <n v="425000"/>
    <n v="425000"/>
    <n v="99"/>
    <x v="2"/>
    <s v="2026-07-31"/>
  </r>
  <r>
    <s v="4ebd6a3c-e125-45a6-9f8a-4d82824c301d"/>
    <s v="STEM Data Center 1"/>
    <s v=""/>
    <x v="272"/>
    <x v="1"/>
    <x v="25"/>
    <x v="25"/>
    <n v="425000"/>
    <n v="425000"/>
    <n v="99"/>
    <x v="2"/>
    <s v="2026-07-31"/>
  </r>
  <r>
    <s v="665a4ab0-7fa9-11f1-9c05-114c53ce97e4"/>
    <s v="Silver Creek Valley Data Center"/>
    <s v=""/>
    <x v="272"/>
    <x v="1"/>
    <x v="25"/>
    <x v="25"/>
    <n v="516000"/>
    <m/>
    <n v="99"/>
    <x v="4"/>
    <s v="2026-07-31"/>
  </r>
  <r>
    <s v="1f3f8ca0-4410-11f1-ad02-abbc37f231ac"/>
    <s v="Prologis South San Jose 1"/>
    <s v=""/>
    <x v="272"/>
    <x v="1"/>
    <x v="25"/>
    <x v="25"/>
    <m/>
    <n v="302772"/>
    <n v="99"/>
    <x v="22"/>
    <s v="2026-07-31"/>
  </r>
  <r>
    <s v="c80bc360-44cb-11f1-b37f-fdebacc4c090"/>
    <s v="Prologis North San Jose 48 "/>
    <s v=""/>
    <x v="272"/>
    <x v="1"/>
    <x v="25"/>
    <x v="25"/>
    <m/>
    <n v="111707"/>
    <n v="99"/>
    <x v="22"/>
    <s v="2026-07-31"/>
  </r>
  <r>
    <s v="1f0aee63-c252-4c2a-9a7a-3b3e693c8788"/>
    <s v="Project Steel Data Center 2"/>
    <s v=""/>
    <x v="272"/>
    <x v="1"/>
    <x v="6"/>
    <x v="6"/>
    <n v="400000"/>
    <n v="400000"/>
    <n v="125"/>
    <x v="13"/>
    <s v="2026-07-31"/>
  </r>
  <r>
    <s v="d27bb687-1794-42b2-9fcc-6dba52748585"/>
    <s v="Project Steel Data Center 21"/>
    <s v=""/>
    <x v="272"/>
    <x v="1"/>
    <x v="6"/>
    <x v="6"/>
    <n v="400000"/>
    <n v="400000"/>
    <n v="125"/>
    <x v="13"/>
    <s v="2026-07-31"/>
  </r>
  <r>
    <s v="8eba65c1-b896-4613-a2f1-a35da9bd091f"/>
    <s v="Project Steel Data Center 12"/>
    <s v=""/>
    <x v="272"/>
    <x v="1"/>
    <x v="6"/>
    <x v="6"/>
    <n v="400000"/>
    <n v="400000"/>
    <n v="125"/>
    <x v="13"/>
    <s v="2026-07-31"/>
  </r>
  <r>
    <s v="d20b9761-bba6-4aae-8342-72b45ca773f5"/>
    <s v="Project Steel Data Center 20"/>
    <s v=""/>
    <x v="272"/>
    <x v="1"/>
    <x v="6"/>
    <x v="6"/>
    <n v="400000"/>
    <n v="400000"/>
    <n v="125"/>
    <x v="13"/>
    <s v="2026-07-31"/>
  </r>
  <r>
    <s v="3a224f19-152c-4877-a77b-902f1655d101"/>
    <s v="Project Steel Data Center 6"/>
    <s v=""/>
    <x v="272"/>
    <x v="1"/>
    <x v="6"/>
    <x v="6"/>
    <n v="400000"/>
    <n v="400000"/>
    <n v="125"/>
    <x v="13"/>
    <s v="2026-07-31"/>
  </r>
  <r>
    <s v="5ad5ecb0-ded9-4154-9463-866f39624a81"/>
    <s v="Project Steel Data Center 9"/>
    <s v=""/>
    <x v="272"/>
    <x v="1"/>
    <x v="6"/>
    <x v="6"/>
    <n v="400000"/>
    <n v="400000"/>
    <n v="125"/>
    <x v="13"/>
    <s v="2026-07-31"/>
  </r>
  <r>
    <s v="452dc53d-4a18-4247-8b9f-5d211ae0fc98"/>
    <s v="Project Steel Data Center 8"/>
    <s v=""/>
    <x v="272"/>
    <x v="1"/>
    <x v="6"/>
    <x v="6"/>
    <n v="400000"/>
    <n v="400000"/>
    <n v="125"/>
    <x v="13"/>
    <s v="2026-07-31"/>
  </r>
  <r>
    <s v="aad91020-1288-48d8-9753-7a383fc73aac"/>
    <s v="Project Steel Data Center 15"/>
    <s v=""/>
    <x v="272"/>
    <x v="1"/>
    <x v="6"/>
    <x v="6"/>
    <n v="400000"/>
    <n v="400000"/>
    <n v="125"/>
    <x v="13"/>
    <s v="2026-07-31"/>
  </r>
  <r>
    <s v="a5965ea7-4942-4ed6-87e7-1aad82912f18"/>
    <s v="Project Steel Data Center 14"/>
    <s v=""/>
    <x v="272"/>
    <x v="1"/>
    <x v="6"/>
    <x v="6"/>
    <n v="400000"/>
    <n v="400000"/>
    <n v="125"/>
    <x v="13"/>
    <s v="2026-07-31"/>
  </r>
  <r>
    <s v="35ae07e0-3663-4a5c-b551-26d3c30a78ab"/>
    <s v="Project Steel Data Center 5"/>
    <s v=""/>
    <x v="272"/>
    <x v="1"/>
    <x v="6"/>
    <x v="6"/>
    <n v="400000"/>
    <n v="400000"/>
    <n v="125"/>
    <x v="13"/>
    <s v="2026-07-31"/>
  </r>
  <r>
    <s v="3d8149a8-f5b3-4a76-8e37-5f6e007a7dcf"/>
    <s v="Project Steel Data Center 7"/>
    <s v=""/>
    <x v="272"/>
    <x v="1"/>
    <x v="6"/>
    <x v="6"/>
    <n v="400000"/>
    <n v="400000"/>
    <n v="125"/>
    <x v="13"/>
    <s v="2026-07-31"/>
  </r>
  <r>
    <s v="b954db7d-3d35-4a4c-976a-48871383567b"/>
    <s v="Project Steel Data Center 18"/>
    <s v=""/>
    <x v="272"/>
    <x v="1"/>
    <x v="6"/>
    <x v="6"/>
    <n v="400000"/>
    <n v="400000"/>
    <n v="125"/>
    <x v="13"/>
    <s v="2026-07-31"/>
  </r>
  <r>
    <s v="b5fcb72d-cb2c-443d-bd08-af1c773a510f"/>
    <s v="Project Steel Data Center 16"/>
    <s v=""/>
    <x v="272"/>
    <x v="1"/>
    <x v="6"/>
    <x v="6"/>
    <n v="400000"/>
    <n v="400000"/>
    <n v="125"/>
    <x v="13"/>
    <s v="2026-07-31"/>
  </r>
  <r>
    <s v="039137d2-a0bf-485c-8f62-b9274b22c7be"/>
    <s v="Project Steel Data Center 1"/>
    <s v=""/>
    <x v="272"/>
    <x v="1"/>
    <x v="6"/>
    <x v="6"/>
    <n v="400000"/>
    <n v="400000"/>
    <n v="125"/>
    <x v="13"/>
    <s v="2026-07-31"/>
  </r>
  <r>
    <s v="fad09c51-e89a-4a0c-bbeb-7783ea25e0b1"/>
    <s v="Project Steel Data Center 24"/>
    <s v=""/>
    <x v="272"/>
    <x v="1"/>
    <x v="6"/>
    <x v="6"/>
    <n v="400000"/>
    <n v="400000"/>
    <n v="125"/>
    <x v="13"/>
    <s v="2026-07-31"/>
  </r>
  <r>
    <s v="3504a8f0-cbb7-47ba-8a25-1b4c7bfc650f"/>
    <s v="Project Steel Data Center 4"/>
    <s v=""/>
    <x v="272"/>
    <x v="1"/>
    <x v="6"/>
    <x v="6"/>
    <n v="400000"/>
    <n v="400000"/>
    <n v="125"/>
    <x v="13"/>
    <s v="2026-07-31"/>
  </r>
  <r>
    <s v="f44a5a3b-21fc-433a-96d6-c802f3497e43"/>
    <s v="Project Steel Data Center 23"/>
    <s v=""/>
    <x v="272"/>
    <x v="1"/>
    <x v="6"/>
    <x v="6"/>
    <n v="400000"/>
    <n v="400000"/>
    <n v="125"/>
    <x v="13"/>
    <s v="2026-07-31"/>
  </r>
  <r>
    <s v="2e8fb27d-bcc1-470b-acfb-afa41f767cba"/>
    <s v="Project Steel Data Center 3"/>
    <s v=""/>
    <x v="272"/>
    <x v="1"/>
    <x v="6"/>
    <x v="6"/>
    <n v="400000"/>
    <n v="400000"/>
    <n v="125"/>
    <x v="13"/>
    <s v="2026-07-31"/>
  </r>
  <r>
    <s v="606f8de7-29d3-4425-8ccb-e07ca0d7b8ce"/>
    <s v="Project Steel Data Center 10"/>
    <s v=""/>
    <x v="272"/>
    <x v="1"/>
    <x v="6"/>
    <x v="6"/>
    <n v="400000"/>
    <n v="400000"/>
    <n v="125"/>
    <x v="13"/>
    <s v="2026-07-31"/>
  </r>
  <r>
    <s v="c1278730-cbc5-41fd-8f01-dba99846f6d2"/>
    <s v="Project Steel Data Center 19"/>
    <s v=""/>
    <x v="272"/>
    <x v="1"/>
    <x v="6"/>
    <x v="6"/>
    <n v="400000"/>
    <n v="400000"/>
    <n v="125"/>
    <x v="13"/>
    <s v="2026-07-31"/>
  </r>
  <r>
    <s v="86cb43a2-a78a-4054-b4cd-4ac3f1517344"/>
    <s v="Project Steel Data Center 11"/>
    <s v=""/>
    <x v="272"/>
    <x v="1"/>
    <x v="6"/>
    <x v="6"/>
    <n v="400000"/>
    <n v="400000"/>
    <n v="125"/>
    <x v="13"/>
    <s v="2026-07-31"/>
  </r>
  <r>
    <s v="b6f95ddf-bb8f-4dfd-9d6b-e0673e86891b"/>
    <s v="Project Steel Data Center 17"/>
    <s v=""/>
    <x v="272"/>
    <x v="1"/>
    <x v="6"/>
    <x v="6"/>
    <n v="400000"/>
    <n v="400000"/>
    <n v="125"/>
    <x v="13"/>
    <s v="2026-07-31"/>
  </r>
  <r>
    <s v="9ce128d5-6de9-4237-9b40-cc014f7aa7d0"/>
    <s v="Project Steel Data Center 13"/>
    <s v=""/>
    <x v="272"/>
    <x v="1"/>
    <x v="6"/>
    <x v="6"/>
    <n v="400000"/>
    <n v="400000"/>
    <n v="125"/>
    <x v="13"/>
    <s v="2026-07-31"/>
  </r>
  <r>
    <s v="ddf7b142-1099-4d86-a93b-3eb3508a1e76"/>
    <s v="Project Steel Data Center 22"/>
    <s v=""/>
    <x v="272"/>
    <x v="1"/>
    <x v="6"/>
    <x v="6"/>
    <n v="400000"/>
    <n v="400000"/>
    <n v="125"/>
    <x v="13"/>
    <s v="2026-07-31"/>
  </r>
  <r>
    <s v="349de6cb-1d3d-48a4-a41c-5b049188f24b"/>
    <s v="Shelbyville Data Center 8"/>
    <s v=""/>
    <x v="272"/>
    <x v="1"/>
    <x v="24"/>
    <x v="24"/>
    <m/>
    <m/>
    <n v="47"/>
    <x v="17"/>
    <s v="2026-07-31"/>
  </r>
  <r>
    <s v="76c63f8a-d722-4920-9b23-29f745aa73f2"/>
    <s v="Shelbyville Data Center 10"/>
    <s v=""/>
    <x v="272"/>
    <x v="1"/>
    <x v="24"/>
    <x v="24"/>
    <m/>
    <m/>
    <n v="47"/>
    <x v="17"/>
    <s v="2026-07-31"/>
  </r>
  <r>
    <s v="2c0b29d6-2f39-4c36-833f-e5edc6bf2503"/>
    <s v="Shelbyville Data Center 6"/>
    <s v=""/>
    <x v="272"/>
    <x v="1"/>
    <x v="24"/>
    <x v="24"/>
    <m/>
    <m/>
    <n v="47"/>
    <x v="17"/>
    <s v="2026-07-31"/>
  </r>
  <r>
    <s v="09388d17-b146-4446-b2b5-d5e5ba030479"/>
    <s v="Shelbyville Data Center 11"/>
    <s v=""/>
    <x v="272"/>
    <x v="1"/>
    <x v="24"/>
    <x v="24"/>
    <m/>
    <m/>
    <n v="45"/>
    <x v="17"/>
    <s v="2026-07-31"/>
  </r>
  <r>
    <s v="239f933d-a2cf-451c-ae01-25886c7d792f"/>
    <s v="Shelbyville Data Center 7"/>
    <s v=""/>
    <x v="272"/>
    <x v="1"/>
    <x v="24"/>
    <x v="24"/>
    <m/>
    <m/>
    <n v="47"/>
    <x v="17"/>
    <s v="2026-07-31"/>
  </r>
  <r>
    <s v="479aecc4-8c3f-4daa-8f18-988d9efa0aa8"/>
    <s v="Shelbyville Data Center 4"/>
    <s v=""/>
    <x v="272"/>
    <x v="1"/>
    <x v="24"/>
    <x v="24"/>
    <m/>
    <m/>
    <n v="47"/>
    <x v="17"/>
    <s v="2026-07-31"/>
  </r>
  <r>
    <s v="0ccbb00e-489d-4f9d-8ced-917be6da5d2e"/>
    <s v="Shelbyville Data Center 3"/>
    <s v=""/>
    <x v="272"/>
    <x v="1"/>
    <x v="24"/>
    <x v="24"/>
    <m/>
    <m/>
    <n v="47"/>
    <x v="17"/>
    <s v="2026-07-31"/>
  </r>
  <r>
    <s v="28edda3e-7cea-48a7-afe4-b598b64407c4"/>
    <s v="Shelbyville Data Center 1"/>
    <s v=""/>
    <x v="272"/>
    <x v="1"/>
    <x v="24"/>
    <x v="24"/>
    <m/>
    <m/>
    <n v="47"/>
    <x v="17"/>
    <s v="2026-07-31"/>
  </r>
  <r>
    <s v="af6881fe-4c7c-46de-b554-31c151494b0f"/>
    <s v="Shelbyville Data Center 5"/>
    <s v=""/>
    <x v="272"/>
    <x v="1"/>
    <x v="24"/>
    <x v="24"/>
    <m/>
    <m/>
    <n v="47"/>
    <x v="17"/>
    <s v="2026-07-31"/>
  </r>
  <r>
    <s v="92862c70-d23a-4319-99e8-8b4ea8b15459"/>
    <s v="Shelbyville Data Center 2"/>
    <s v=""/>
    <x v="272"/>
    <x v="1"/>
    <x v="24"/>
    <x v="24"/>
    <m/>
    <m/>
    <n v="47"/>
    <x v="17"/>
    <s v="2026-07-31"/>
  </r>
  <r>
    <s v="9ce57e9d-1c8a-4387-8e23-4798d4e5ae7b"/>
    <s v="Shelbyville Data Center 9"/>
    <s v=""/>
    <x v="272"/>
    <x v="1"/>
    <x v="24"/>
    <x v="24"/>
    <m/>
    <m/>
    <n v="47"/>
    <x v="17"/>
    <s v="2026-07-31"/>
  </r>
  <r>
    <s v="9f5ef7c5-ae59-4803-8c1d-cd8ccc6740cd"/>
    <s v="Project Sail Building 6"/>
    <s v=""/>
    <x v="272"/>
    <x v="1"/>
    <x v="8"/>
    <x v="8"/>
    <m/>
    <n v="414000"/>
    <n v="72"/>
    <x v="8"/>
    <s v="2026-07-31"/>
  </r>
  <r>
    <s v="7de21477-79e7-486e-9e15-ca4438e3885b"/>
    <s v="Project Sail Building 8"/>
    <s v=""/>
    <x v="272"/>
    <x v="1"/>
    <x v="8"/>
    <x v="8"/>
    <m/>
    <n v="414000"/>
    <n v="72"/>
    <x v="8"/>
    <s v="2026-07-31"/>
  </r>
  <r>
    <s v="1a2e5fe5-0cde-4c58-a7c9-e2abed339b0e"/>
    <s v="Project Sail Building 7"/>
    <s v=""/>
    <x v="272"/>
    <x v="1"/>
    <x v="8"/>
    <x v="8"/>
    <m/>
    <n v="414000"/>
    <n v="72"/>
    <x v="8"/>
    <s v="2026-07-31"/>
  </r>
  <r>
    <s v="de468440-faaa-44b7-b34d-fbe2d47360da"/>
    <s v="Project Sail Building 9"/>
    <s v=""/>
    <x v="272"/>
    <x v="1"/>
    <x v="8"/>
    <x v="8"/>
    <m/>
    <n v="252000"/>
    <n v="48"/>
    <x v="8"/>
    <s v="2026-07-31"/>
  </r>
  <r>
    <s v="83bdd054-743c-4b01-851d-55508b3f19f4"/>
    <s v="Project Sail Building 5"/>
    <s v=""/>
    <x v="272"/>
    <x v="1"/>
    <x v="8"/>
    <x v="8"/>
    <m/>
    <n v="414000"/>
    <n v="72"/>
    <x v="8"/>
    <s v="2026-07-31"/>
  </r>
  <r>
    <s v="c4ef9e9c-42af-400b-9e9c-e442480f8619"/>
    <s v="Project Sail Building 1"/>
    <s v=""/>
    <x v="272"/>
    <x v="1"/>
    <x v="8"/>
    <x v="8"/>
    <m/>
    <n v="414000"/>
    <n v="72"/>
    <x v="8"/>
    <s v="2026-07-31"/>
  </r>
  <r>
    <s v="a25beb19-8e4e-4b1e-bcb8-b5b3d25ba842"/>
    <s v="Project Sail Building 3"/>
    <s v=""/>
    <x v="272"/>
    <x v="1"/>
    <x v="8"/>
    <x v="8"/>
    <m/>
    <n v="252000"/>
    <n v="48"/>
    <x v="8"/>
    <s v="2026-07-31"/>
  </r>
  <r>
    <s v="32eead83-e607-4a51-8ad0-0f8ae294373e"/>
    <s v="Project Sail Building 2"/>
    <s v=""/>
    <x v="272"/>
    <x v="1"/>
    <x v="8"/>
    <x v="8"/>
    <m/>
    <n v="414000"/>
    <n v="72"/>
    <x v="8"/>
    <s v="2026-07-31"/>
  </r>
  <r>
    <s v="bfa95a41-2e59-4fc5-86ef-5390cef46f7f"/>
    <s v="Project Sail Building 4"/>
    <s v=""/>
    <x v="272"/>
    <x v="1"/>
    <x v="8"/>
    <x v="8"/>
    <m/>
    <n v="414000"/>
    <n v="72"/>
    <x v="8"/>
    <s v="2026-07-31"/>
  </r>
  <r>
    <s v="37d66db9-31dc-4c1c-b87c-00c6aa1ba49f"/>
    <s v="Prologis Trenton Data Center 2"/>
    <s v=""/>
    <x v="272"/>
    <x v="1"/>
    <x v="7"/>
    <x v="7"/>
    <n v="220353"/>
    <n v="220353"/>
    <n v="42.43"/>
    <x v="19"/>
    <s v="2026-07-31"/>
  </r>
  <r>
    <s v="2d6ed879-2d9b-4673-84af-867169643dc0"/>
    <s v="Prologis Trenton Data Center 3"/>
    <s v=""/>
    <x v="272"/>
    <x v="1"/>
    <x v="7"/>
    <x v="7"/>
    <n v="220353"/>
    <n v="220353"/>
    <n v="42.43"/>
    <x v="19"/>
    <s v="2026-07-31"/>
  </r>
  <r>
    <s v="dd6fc20c-2eab-403d-800a-1f2570448737"/>
    <s v="Prologis Trenton Data Center 4"/>
    <s v=""/>
    <x v="272"/>
    <x v="1"/>
    <x v="7"/>
    <x v="7"/>
    <n v="220353"/>
    <n v="220353"/>
    <n v="42.43"/>
    <x v="19"/>
    <s v="2026-07-31"/>
  </r>
  <r>
    <s v="564ecd34-e83b-4e3b-a2d2-a0d0918c32ac"/>
    <s v="BUILDING A"/>
    <s v=""/>
    <x v="272"/>
    <x v="1"/>
    <x v="12"/>
    <x v="12"/>
    <m/>
    <n v="589044"/>
    <n v="73.984999999999999"/>
    <x v="2"/>
    <s v="2026-07-31"/>
  </r>
  <r>
    <s v="1647b21a-8eeb-4d02-b728-691ddc6f0471"/>
    <s v="BUILDING B"/>
    <s v=""/>
    <x v="272"/>
    <x v="1"/>
    <x v="12"/>
    <x v="12"/>
    <m/>
    <n v="500000"/>
    <n v="74.168999999999997"/>
    <x v="2"/>
    <s v="2026-07-31"/>
  </r>
  <r>
    <s v="acded74b-717c-4d7a-b721-83a87a846ca2"/>
    <s v="Building C"/>
    <s v=""/>
    <x v="272"/>
    <x v="1"/>
    <x v="12"/>
    <x v="12"/>
    <m/>
    <n v="627880"/>
    <n v="74.525000000000006"/>
    <x v="19"/>
    <s v="2026-07-31"/>
  </r>
  <r>
    <s v="edf59e4f-ee85-41d1-945f-1bf99b4a231f"/>
    <s v="Building A"/>
    <s v=""/>
    <x v="272"/>
    <x v="1"/>
    <x v="12"/>
    <x v="12"/>
    <m/>
    <n v="627880"/>
    <n v="74.525000000000006"/>
    <x v="19"/>
    <s v="2026-07-31"/>
  </r>
  <r>
    <s v="a7d06720-2f0d-4542-a0d4-fdd9a1a46236"/>
    <s v="Building B"/>
    <s v=""/>
    <x v="272"/>
    <x v="1"/>
    <x v="12"/>
    <x v="12"/>
    <m/>
    <n v="627880"/>
    <n v="74.525000000000006"/>
    <x v="19"/>
    <s v="2026-07-31"/>
  </r>
  <r>
    <s v="fd5837f0-2947-11f1-ae7d-1b49c7b9b80d"/>
    <s v="Prologis Lehigh Valley East 16"/>
    <s v="Prologis Lehigh Valley East 16_x000a_Prologis"/>
    <x v="272"/>
    <x v="1"/>
    <x v="13"/>
    <x v="13"/>
    <m/>
    <n v="1000000"/>
    <n v="89.33"/>
    <x v="9"/>
    <s v="2026-07-31"/>
  </r>
  <r>
    <s v="18521510-f247-4fc9-9693-2b02144d01e1"/>
    <s v="Penzance Data Center 5"/>
    <s v=""/>
    <x v="273"/>
    <x v="1"/>
    <x v="34"/>
    <x v="34"/>
    <n v="316667"/>
    <m/>
    <n v="100"/>
    <x v="9"/>
    <s v="2026-07-31"/>
  </r>
  <r>
    <s v="e2ca3345-2ee1-426e-b43e-8f857972a21d"/>
    <s v="Penzance Data Center 4"/>
    <s v=""/>
    <x v="273"/>
    <x v="1"/>
    <x v="34"/>
    <x v="34"/>
    <n v="316667"/>
    <m/>
    <n v="100"/>
    <x v="9"/>
    <s v="2026-07-31"/>
  </r>
  <r>
    <s v="a681a585-ab0c-48cb-bd4a-913da378dfaa"/>
    <s v="Penzance Data Center 3"/>
    <s v=""/>
    <x v="273"/>
    <x v="1"/>
    <x v="34"/>
    <x v="34"/>
    <n v="316667"/>
    <m/>
    <n v="100"/>
    <x v="9"/>
    <s v="2026-07-31"/>
  </r>
  <r>
    <s v="246aa5d2-ad52-4f6c-97c1-397cb050dd47"/>
    <s v="Penzance Data Center 1"/>
    <s v=""/>
    <x v="273"/>
    <x v="1"/>
    <x v="34"/>
    <x v="34"/>
    <n v="316667"/>
    <m/>
    <n v="100"/>
    <x v="9"/>
    <s v="2026-07-31"/>
  </r>
  <r>
    <s v="10652d51-54c6-407f-8625-4ba3306708aa"/>
    <s v="Penzance Data Center 6"/>
    <s v=""/>
    <x v="273"/>
    <x v="1"/>
    <x v="34"/>
    <x v="34"/>
    <n v="316667"/>
    <m/>
    <n v="100"/>
    <x v="9"/>
    <s v="2026-07-31"/>
  </r>
  <r>
    <s v="b22fd850-ebff-4b4a-a94a-62499ff57308"/>
    <s v="Penzance Data Center 2"/>
    <s v=""/>
    <x v="273"/>
    <x v="1"/>
    <x v="34"/>
    <x v="34"/>
    <n v="316667"/>
    <m/>
    <n v="100"/>
    <x v="9"/>
    <s v="2026-07-31"/>
  </r>
  <r>
    <s v="6b36a850-0158-11f1-ac0b-9590b3dd8a1c"/>
    <s v="QumulusAI Denton Data Center"/>
    <s v=""/>
    <x v="274"/>
    <x v="1"/>
    <x v="16"/>
    <x v="16"/>
    <m/>
    <m/>
    <n v="20"/>
    <x v="23"/>
    <s v="2026-07-31"/>
  </r>
  <r>
    <s v="3981f490-3295-11f1-ada3-e72d3ad2a736"/>
    <s v="Project Taurus"/>
    <s v=""/>
    <x v="275"/>
    <x v="1"/>
    <x v="28"/>
    <x v="28"/>
    <m/>
    <m/>
    <n v="50"/>
    <x v="22"/>
    <s v="2026-07-31"/>
  </r>
  <r>
    <s v="8c1359f0-2788-11f1-9730-79ffd38f4e35"/>
    <s v="Western Newspaper Union Data Center"/>
    <s v=""/>
    <x v="276"/>
    <x v="1"/>
    <x v="5"/>
    <x v="5"/>
    <n v="142085"/>
    <n v="142085"/>
    <n v="30"/>
    <x v="9"/>
    <s v="2026-07-31"/>
  </r>
  <r>
    <s v="6058ca61-5d05-4adf-afce-0feeb4b322d8"/>
    <s v="Riot Rockdale DC 6"/>
    <s v=""/>
    <x v="12"/>
    <x v="1"/>
    <x v="16"/>
    <x v="16"/>
    <m/>
    <m/>
    <n v="100"/>
    <x v="5"/>
    <s v="2026-07-31"/>
  </r>
  <r>
    <s v="21e75202-478c-4266-9e12-e4d0af675f55"/>
    <s v="Riot Rockdale DC 5"/>
    <s v=""/>
    <x v="12"/>
    <x v="1"/>
    <x v="16"/>
    <x v="16"/>
    <m/>
    <m/>
    <n v="100"/>
    <x v="5"/>
    <s v="2026-07-31"/>
  </r>
  <r>
    <s v="7c693ead-aa05-401a-bb13-4f5e4c19a6f4"/>
    <s v="Riot Rockdale DC 2"/>
    <s v=""/>
    <x v="12"/>
    <x v="1"/>
    <x v="16"/>
    <x v="16"/>
    <m/>
    <m/>
    <n v="100"/>
    <x v="5"/>
    <s v="2026-07-31"/>
  </r>
  <r>
    <s v="4b6e9da0-67b6-43fd-8d1f-25d10c293cbe"/>
    <s v="Riot Rockdale DC 7"/>
    <s v=""/>
    <x v="12"/>
    <x v="1"/>
    <x v="16"/>
    <x v="16"/>
    <m/>
    <m/>
    <n v="100"/>
    <x v="5"/>
    <s v="2026-07-31"/>
  </r>
  <r>
    <s v="27ff9f32-f8b1-4d71-8f31-5c063842b87e"/>
    <s v="Riot Rockdale DC 4"/>
    <s v=""/>
    <x v="12"/>
    <x v="1"/>
    <x v="16"/>
    <x v="16"/>
    <m/>
    <m/>
    <n v="100"/>
    <x v="5"/>
    <s v="2026-07-31"/>
  </r>
  <r>
    <s v="5ea807e8-7ba3-4f0c-8b57-127f14ab5888"/>
    <s v="Riot Rockdale DC 3"/>
    <s v=""/>
    <x v="12"/>
    <x v="1"/>
    <x v="16"/>
    <x v="16"/>
    <m/>
    <m/>
    <n v="100"/>
    <x v="5"/>
    <s v="2026-07-31"/>
  </r>
  <r>
    <s v="b4374641-11c4-4878-b8af-c9be5c689342"/>
    <s v="Riot Corsicana DC 1"/>
    <s v=""/>
    <x v="12"/>
    <x v="1"/>
    <x v="16"/>
    <x v="16"/>
    <n v="167714"/>
    <n v="335428"/>
    <n v="168"/>
    <x v="5"/>
    <s v="2026-07-31"/>
  </r>
  <r>
    <s v="c0b8c389-38db-45e3-8fe7-c8d03f9bea00"/>
    <s v="Riot Corsicana DC 2"/>
    <s v=""/>
    <x v="12"/>
    <x v="1"/>
    <x v="16"/>
    <x v="16"/>
    <m/>
    <m/>
    <n v="168"/>
    <x v="5"/>
    <s v="2026-07-31"/>
  </r>
  <r>
    <s v="246e8350-43eb-45c8-b024-0c39b2498523"/>
    <s v="Riot Corsicana DC 4"/>
    <s v="Riot Corsicana DC 4_x000a_Riot Corsicana Data Center Campus_x000a_Riot Platforms, Inc."/>
    <x v="12"/>
    <x v="1"/>
    <x v="16"/>
    <x v="16"/>
    <m/>
    <m/>
    <n v="168"/>
    <x v="5"/>
    <s v="2026-07-31"/>
  </r>
  <r>
    <s v="0a0e85bf-a401-499d-b272-f0ba031d852f"/>
    <s v="Riot Corsicana DC 4.5"/>
    <s v=""/>
    <x v="12"/>
    <x v="1"/>
    <x v="16"/>
    <x v="16"/>
    <m/>
    <m/>
    <n v="84"/>
    <x v="5"/>
    <s v="2026-07-31"/>
  </r>
  <r>
    <s v="87dee90b-4605-4bdf-99f7-0e43db90fc91"/>
    <s v="Riot Corsicana DC 3"/>
    <s v=""/>
    <x v="12"/>
    <x v="1"/>
    <x v="16"/>
    <x v="16"/>
    <m/>
    <m/>
    <n v="168"/>
    <x v="5"/>
    <s v="2026-07-31"/>
  </r>
  <r>
    <s v="106a2a20-3f2c-11f1-bb38-877798458aae"/>
    <s v="Urbana Technology Hub"/>
    <s v=""/>
    <x v="277"/>
    <x v="1"/>
    <x v="7"/>
    <x v="7"/>
    <n v="460000"/>
    <n v="460000"/>
    <n v="65.367000000000004"/>
    <x v="22"/>
    <s v="2026-07-31"/>
  </r>
  <r>
    <s v="da903b6b-0b67-4dd7-9da3-037d3b37de0c"/>
    <s v="Borden County Data Center 2"/>
    <s v=""/>
    <x v="278"/>
    <x v="1"/>
    <x v="16"/>
    <x v="16"/>
    <m/>
    <m/>
    <n v="250"/>
    <x v="22"/>
    <s v="2026-07-31"/>
  </r>
  <r>
    <s v="6f1b85c4-0d09-4b0c-bb6b-997810bb866c"/>
    <s v="Borden County Data Center 5"/>
    <s v=""/>
    <x v="278"/>
    <x v="1"/>
    <x v="16"/>
    <x v="16"/>
    <m/>
    <m/>
    <n v="250"/>
    <x v="22"/>
    <s v="2026-07-31"/>
  </r>
  <r>
    <s v="47cafb6a-a312-4481-93e4-a4983b63e522"/>
    <s v="Borden County Data Center 1"/>
    <s v="Borden County Data Center 1_x000a_Borden County Campus_x000a_SB Energy"/>
    <x v="278"/>
    <x v="1"/>
    <x v="16"/>
    <x v="16"/>
    <m/>
    <m/>
    <n v="250"/>
    <x v="22"/>
    <s v="2026-07-31"/>
  </r>
  <r>
    <s v="fff9d333-4f9c-4ec4-beb6-f1323d8f51ca"/>
    <s v="Borden County Data Center 4"/>
    <s v=""/>
    <x v="278"/>
    <x v="1"/>
    <x v="16"/>
    <x v="16"/>
    <m/>
    <m/>
    <n v="250"/>
    <x v="22"/>
    <s v="2026-07-31"/>
  </r>
  <r>
    <s v="7eb07117-0f9f-41c5-abb3-0abea7a897aa"/>
    <s v="Borden County Data Center 3"/>
    <s v=""/>
    <x v="278"/>
    <x v="1"/>
    <x v="16"/>
    <x v="16"/>
    <m/>
    <m/>
    <n v="250"/>
    <x v="22"/>
    <s v="2026-07-31"/>
  </r>
  <r>
    <s v="06de2630-44a0-4f21-ad3c-de21d1af1163"/>
    <s v="Data Center Building 3"/>
    <s v=""/>
    <x v="278"/>
    <x v="1"/>
    <x v="16"/>
    <x v="16"/>
    <n v="548950"/>
    <n v="548950"/>
    <n v="300"/>
    <x v="6"/>
    <s v="2026-07-31"/>
  </r>
  <r>
    <s v="1dce3720-f002-11f0-8748-233daed2aceb"/>
    <s v="Allen Park Data Center"/>
    <s v=""/>
    <x v="279"/>
    <x v="1"/>
    <x v="26"/>
    <x v="26"/>
    <n v="52898"/>
    <n v="52898"/>
    <n v="26"/>
    <x v="17"/>
    <s v="2026-07-31"/>
  </r>
  <r>
    <s v="784edd00-1e4f-11f1-9ebc-914c491c51d4"/>
    <s v="US Space Command Data Center"/>
    <s v=""/>
    <x v="280"/>
    <x v="1"/>
    <x v="44"/>
    <x v="44"/>
    <m/>
    <m/>
    <m/>
    <x v="9"/>
    <s v="2026-07-31"/>
  </r>
  <r>
    <s v="4f117ce5-c5ed-4b03-87dc-75e5491baea0"/>
    <s v="Stak Alaska Data Center 1"/>
    <s v=""/>
    <x v="281"/>
    <x v="1"/>
    <x v="50"/>
    <x v="50"/>
    <m/>
    <m/>
    <m/>
    <x v="5"/>
    <s v="2026-07-31"/>
  </r>
  <r>
    <s v="442c720e-8057-4c7a-b94d-64ee3e0d354c"/>
    <s v="Word of Grace Data Center 2"/>
    <s v=""/>
    <x v="282"/>
    <x v="1"/>
    <x v="12"/>
    <x v="12"/>
    <m/>
    <m/>
    <n v="32"/>
    <x v="20"/>
    <s v="2026-07-31"/>
  </r>
  <r>
    <s v="ebcf7b73-e29d-4ca3-8498-2c35b3a99963"/>
    <s v="Starwood Capital Data Center 2"/>
    <s v=""/>
    <x v="282"/>
    <x v="1"/>
    <x v="12"/>
    <x v="12"/>
    <m/>
    <m/>
    <m/>
    <x v="4"/>
    <s v="2026-07-31"/>
  </r>
  <r>
    <s v="80038aeb-99cd-4f6b-ab3e-e87402f5e10f"/>
    <s v="Starwood Capital Data Center 1"/>
    <s v=""/>
    <x v="282"/>
    <x v="1"/>
    <x v="12"/>
    <x v="12"/>
    <m/>
    <n v="226469"/>
    <n v="176"/>
    <x v="8"/>
    <s v="2026-07-31"/>
  </r>
  <r>
    <s v="78498620-6fee-11f1-9784-734adb03527e"/>
    <s v="Brownfield Industrial Data Center"/>
    <s v=""/>
    <x v="283"/>
    <x v="1"/>
    <x v="34"/>
    <x v="34"/>
    <m/>
    <n v="60000"/>
    <n v="100"/>
    <x v="3"/>
    <s v="2026-07-31"/>
  </r>
  <r>
    <s v="1705c1e8-9c3e-4da3-8b7e-e0a53bb96c18"/>
    <s v="Project Baccara 1"/>
    <s v="Project Baccara 1_x000a_Project Baccara_x000a_Takanock"/>
    <x v="284"/>
    <x v="1"/>
    <x v="3"/>
    <x v="3"/>
    <m/>
    <n v="1000000"/>
    <n v="350"/>
    <x v="17"/>
    <s v="2026-07-31"/>
  </r>
  <r>
    <s v="70ac5874-1232-482e-948c-8e19fe553b65"/>
    <s v="Project Baccara 2"/>
    <s v=""/>
    <x v="284"/>
    <x v="1"/>
    <x v="3"/>
    <x v="3"/>
    <m/>
    <n v="1000000"/>
    <n v="350"/>
    <x v="17"/>
    <s v="2026-07-31"/>
  </r>
  <r>
    <s v="193ededf-7ed1-4af5-9837-35b8745522d2"/>
    <s v="Project Beckham 5"/>
    <s v=""/>
    <x v="284"/>
    <x v="1"/>
    <x v="24"/>
    <x v="24"/>
    <m/>
    <m/>
    <n v="135"/>
    <x v="22"/>
    <s v="2026-07-31"/>
  </r>
  <r>
    <s v="e846717d-dd5b-4268-bec8-d8e01531a1b7"/>
    <s v="Project Beckham 3"/>
    <s v=""/>
    <x v="284"/>
    <x v="1"/>
    <x v="24"/>
    <x v="24"/>
    <m/>
    <m/>
    <n v="135"/>
    <x v="22"/>
    <s v="2026-07-31"/>
  </r>
  <r>
    <s v="983ea098-323a-4dac-a94c-44075028b853"/>
    <s v="Project Beckham 9"/>
    <s v=""/>
    <x v="284"/>
    <x v="1"/>
    <x v="24"/>
    <x v="24"/>
    <m/>
    <m/>
    <n v="135"/>
    <x v="22"/>
    <s v="2026-07-31"/>
  </r>
  <r>
    <s v="e0c50a83-7ee6-4c8b-beb9-d904e5c9886f"/>
    <s v="Project Beckham 4"/>
    <s v=""/>
    <x v="284"/>
    <x v="1"/>
    <x v="24"/>
    <x v="24"/>
    <m/>
    <m/>
    <n v="135"/>
    <x v="22"/>
    <s v="2026-07-31"/>
  </r>
  <r>
    <s v="b17bedbf-9cd3-4d28-bc06-161dfc6c32fd"/>
    <s v="Project Beckham 8"/>
    <s v=""/>
    <x v="284"/>
    <x v="1"/>
    <x v="24"/>
    <x v="24"/>
    <m/>
    <m/>
    <n v="135"/>
    <x v="22"/>
    <s v="2026-07-31"/>
  </r>
  <r>
    <s v="8b1b0bec-329d-4e95-aeea-596473924501"/>
    <s v="Project Beckham 2"/>
    <s v=""/>
    <x v="284"/>
    <x v="1"/>
    <x v="24"/>
    <x v="24"/>
    <m/>
    <m/>
    <n v="135"/>
    <x v="22"/>
    <s v="2026-07-31"/>
  </r>
  <r>
    <s v="e67ece11-9534-49b3-8f51-cee1828e97ec"/>
    <s v="Project Beckham 7"/>
    <s v=""/>
    <x v="284"/>
    <x v="1"/>
    <x v="24"/>
    <x v="24"/>
    <m/>
    <m/>
    <n v="135"/>
    <x v="22"/>
    <s v="2026-07-31"/>
  </r>
  <r>
    <s v="91974c0b-7177-436e-9bbd-e8ba5348b571"/>
    <s v="Project Beckham 1"/>
    <s v=""/>
    <x v="284"/>
    <x v="1"/>
    <x v="24"/>
    <x v="24"/>
    <m/>
    <m/>
    <n v="135"/>
    <x v="22"/>
    <s v="2026-07-31"/>
  </r>
  <r>
    <s v="a016523a-b7f2-470d-ac13-d403c32c6909"/>
    <s v="Project Beckham 6"/>
    <s v=""/>
    <x v="284"/>
    <x v="1"/>
    <x v="24"/>
    <x v="24"/>
    <m/>
    <m/>
    <n v="135"/>
    <x v="22"/>
    <s v="2026-07-31"/>
  </r>
  <r>
    <s v="0135b492-442e-45cf-8d0c-e817d420926a"/>
    <s v="Project Beckham 10"/>
    <s v=""/>
    <x v="284"/>
    <x v="1"/>
    <x v="24"/>
    <x v="24"/>
    <m/>
    <m/>
    <n v="135"/>
    <x v="22"/>
    <s v="2026-07-31"/>
  </r>
  <r>
    <s v="bef79fe6-8acc-4de1-aef1-e7a9584b0410"/>
    <s v="Project Tallmadge Data Center 1"/>
    <s v=""/>
    <x v="284"/>
    <x v="1"/>
    <x v="12"/>
    <x v="12"/>
    <m/>
    <m/>
    <m/>
    <x v="15"/>
    <s v="2026-07-31"/>
  </r>
  <r>
    <s v="ee5f9a39-455a-4c28-b5cb-afb59a7863cc"/>
    <s v="Project Tallmadge Data Center 2"/>
    <s v=""/>
    <x v="284"/>
    <x v="1"/>
    <x v="12"/>
    <x v="12"/>
    <m/>
    <m/>
    <m/>
    <x v="15"/>
    <s v="2026-07-31"/>
  </r>
  <r>
    <s v="9790f1f3-4a21-4119-9cfc-c84bd734640a"/>
    <s v="La Osa Data Center 3"/>
    <s v=""/>
    <x v="285"/>
    <x v="1"/>
    <x v="3"/>
    <x v="3"/>
    <m/>
    <m/>
    <n v="200"/>
    <x v="1"/>
    <s v="2026-07-31"/>
  </r>
  <r>
    <s v="f5891295-7980-4c76-b468-010389738f9c"/>
    <s v="La Osa Data Center 4"/>
    <s v=""/>
    <x v="285"/>
    <x v="1"/>
    <x v="3"/>
    <x v="3"/>
    <m/>
    <m/>
    <n v="200"/>
    <x v="1"/>
    <s v="2026-07-31"/>
  </r>
  <r>
    <s v="19a9aeda-a35f-4892-8cc9-a1aae6da0203"/>
    <s v="La Osa Data Center 6 "/>
    <s v="La Osa Data Center 6 _x000a_La Osa Project_x000a_Vermaland"/>
    <x v="285"/>
    <x v="1"/>
    <x v="3"/>
    <x v="3"/>
    <m/>
    <m/>
    <n v="200"/>
    <x v="1"/>
    <s v="2026-07-31"/>
  </r>
  <r>
    <s v="a2ff1ed7-4ca8-4532-abd6-023fa3c6b63f"/>
    <s v="La Osa Data Center 1"/>
    <s v=""/>
    <x v="285"/>
    <x v="1"/>
    <x v="3"/>
    <x v="3"/>
    <m/>
    <m/>
    <n v="200"/>
    <x v="1"/>
    <s v="2026-07-31"/>
  </r>
  <r>
    <s v="13c1c1f5-89fc-4dd0-a558-0cbdc3060c33"/>
    <s v="La Osa Data Center 7"/>
    <s v=""/>
    <x v="285"/>
    <x v="1"/>
    <x v="3"/>
    <x v="3"/>
    <m/>
    <m/>
    <n v="200"/>
    <x v="1"/>
    <s v="2026-07-31"/>
  </r>
  <r>
    <s v="ce95aa24-b5c5-434e-a60c-a2f757ca44ac"/>
    <s v="La Osa Data Center 11"/>
    <s v=""/>
    <x v="285"/>
    <x v="1"/>
    <x v="3"/>
    <x v="3"/>
    <m/>
    <m/>
    <n v="200"/>
    <x v="1"/>
    <s v="2026-07-31"/>
  </r>
  <r>
    <s v="f38e1da9-1aa8-4a5d-8af0-1981b0cef2ca"/>
    <s v="La Osa Data Center 10 "/>
    <s v=""/>
    <x v="285"/>
    <x v="1"/>
    <x v="3"/>
    <x v="3"/>
    <m/>
    <m/>
    <n v="200"/>
    <x v="1"/>
    <s v="2026-07-31"/>
  </r>
  <r>
    <s v="7d542ea1-c161-4232-aa14-093f6389eecf"/>
    <s v="La Osa Data Center 2"/>
    <s v=""/>
    <x v="285"/>
    <x v="1"/>
    <x v="3"/>
    <x v="3"/>
    <m/>
    <m/>
    <n v="200"/>
    <x v="1"/>
    <s v="2026-07-31"/>
  </r>
  <r>
    <s v="3c1aa03e-464a-4e50-8907-fbf57d8d87d2"/>
    <s v="La Osa Data Center 8"/>
    <s v=""/>
    <x v="285"/>
    <x v="1"/>
    <x v="3"/>
    <x v="3"/>
    <m/>
    <m/>
    <n v="200"/>
    <x v="1"/>
    <s v="2026-07-31"/>
  </r>
  <r>
    <s v="fc7be971-0b0c-4379-8064-f75250dad4dd"/>
    <s v="La Osa Data Center 9"/>
    <s v=""/>
    <x v="285"/>
    <x v="1"/>
    <x v="3"/>
    <x v="3"/>
    <m/>
    <m/>
    <n v="200"/>
    <x v="1"/>
    <s v="2026-07-31"/>
  </r>
  <r>
    <s v="fa9d6194-c899-446b-8188-474b8dd79cbd"/>
    <s v="La Osa Data Center 5"/>
    <s v=""/>
    <x v="285"/>
    <x v="1"/>
    <x v="3"/>
    <x v="3"/>
    <m/>
    <m/>
    <n v="200"/>
    <x v="1"/>
    <s v="2026-07-31"/>
  </r>
  <r>
    <s v="aa4f197f-611d-46fa-bf02-e7397658fcd3"/>
    <s v="Project Flex Data Center 5"/>
    <s v=""/>
    <x v="286"/>
    <x v="1"/>
    <x v="26"/>
    <x v="26"/>
    <n v="306600"/>
    <n v="306600"/>
    <n v="87.5"/>
    <x v="17"/>
    <s v="2026-07-31"/>
  </r>
  <r>
    <s v="ca98d0f7-fb64-42ec-a99e-a4abf5aa572f"/>
    <s v="Project Flex Data Center 6"/>
    <s v=""/>
    <x v="286"/>
    <x v="1"/>
    <x v="26"/>
    <x v="26"/>
    <n v="306600"/>
    <n v="306600"/>
    <n v="87.5"/>
    <x v="17"/>
    <s v="2026-07-31"/>
  </r>
  <r>
    <s v="eee9ca2c-2519-44e4-b2a4-e1de3f6e3791"/>
    <s v="Project Flex Data Center 4"/>
    <s v=""/>
    <x v="286"/>
    <x v="1"/>
    <x v="26"/>
    <x v="26"/>
    <n v="306600"/>
    <n v="306600"/>
    <n v="87.5"/>
    <x v="17"/>
    <s v="2026-07-31"/>
  </r>
  <r>
    <s v="28afe503-cd20-4e0b-b17a-d7538f17d422"/>
    <s v="Project Flex Data Center 3"/>
    <s v=""/>
    <x v="286"/>
    <x v="1"/>
    <x v="26"/>
    <x v="26"/>
    <n v="306600"/>
    <n v="306600"/>
    <n v="87.5"/>
    <x v="17"/>
    <s v="2026-07-31"/>
  </r>
  <r>
    <s v="9e56fc61-34cc-49f1-9b89-7b18f9581f4d"/>
    <s v="Project Flex Data Center 2"/>
    <s v=""/>
    <x v="286"/>
    <x v="1"/>
    <x v="26"/>
    <x v="26"/>
    <n v="306600"/>
    <n v="306600"/>
    <n v="87.5"/>
    <x v="17"/>
    <s v="2026-07-31"/>
  </r>
  <r>
    <s v="15d60a15-36ee-4232-a1e4-4d7be54e1547"/>
    <s v="Project Flex Data Center 1"/>
    <s v=""/>
    <x v="286"/>
    <x v="1"/>
    <x v="26"/>
    <x v="26"/>
    <n v="306600"/>
    <n v="306600"/>
    <n v="87.5"/>
    <x v="17"/>
    <s v="2026-07-31"/>
  </r>
  <r>
    <s v="074481ff-3f21-4d9a-8efb-d5d4a58e002b"/>
    <s v="Sugar Hill Data Center"/>
    <s v=""/>
    <x v="287"/>
    <x v="1"/>
    <x v="11"/>
    <x v="11"/>
    <m/>
    <m/>
    <m/>
    <x v="22"/>
    <s v="2026-07-31"/>
  </r>
  <r>
    <s v="9b375abe-bfac-4195-939d-ee857ddef7ac"/>
    <s v="Data Center 1"/>
    <s v=""/>
    <x v="288"/>
    <x v="1"/>
    <x v="12"/>
    <x v="12"/>
    <m/>
    <m/>
    <m/>
    <x v="20"/>
    <s v="2026-07-31"/>
  </r>
  <r>
    <s v="30bd7bf9-9ae1-4852-a66e-1fafb0377d67"/>
    <s v="Data Center 2"/>
    <s v=""/>
    <x v="288"/>
    <x v="1"/>
    <x v="12"/>
    <x v="12"/>
    <m/>
    <m/>
    <m/>
    <x v="20"/>
    <s v="2026-07-31"/>
  </r>
  <r>
    <s v="36726843-f5f3-415c-aadc-b4628328d96e"/>
    <s v="Crypto Data Center 3"/>
    <s v=""/>
    <x v="14"/>
    <x v="1"/>
    <x v="16"/>
    <x v="16"/>
    <m/>
    <n v="37813"/>
    <n v="35"/>
    <x v="5"/>
    <s v="2026-07-31"/>
  </r>
  <r>
    <s v="921ca4a7-eead-4396-8722-d858362a1571"/>
    <s v="Perseus Phase III"/>
    <s v=""/>
    <x v="289"/>
    <x v="1"/>
    <x v="25"/>
    <x v="25"/>
    <m/>
    <m/>
    <m/>
    <x v="20"/>
    <s v="2026-07-31"/>
  </r>
  <r>
    <s v="a2f77012-ec95-4995-949c-51432f65493c"/>
    <s v="Perseus Phase II"/>
    <s v=""/>
    <x v="289"/>
    <x v="1"/>
    <x v="25"/>
    <x v="25"/>
    <m/>
    <m/>
    <m/>
    <x v="20"/>
    <s v="2026-07-31"/>
  </r>
  <r>
    <s v="5f8b34d4-0ae0-40c3-b9c0-03ad25db79c9"/>
    <s v="Perseus Phase I"/>
    <s v=""/>
    <x v="289"/>
    <x v="1"/>
    <x v="25"/>
    <x v="25"/>
    <n v="745771"/>
    <n v="745771"/>
    <n v="99"/>
    <x v="12"/>
    <s v="2026-07-31"/>
  </r>
  <r>
    <s v="82db41da-26c7-49d9-a778-c2650ee21828"/>
    <s v="AVAIO Digital Leo Data Center 4"/>
    <s v=""/>
    <x v="289"/>
    <x v="1"/>
    <x v="32"/>
    <x v="32"/>
    <m/>
    <m/>
    <n v="153"/>
    <x v="22"/>
    <s v="2026-07-31"/>
  </r>
  <r>
    <s v="f9314303-ee57-483c-88d6-068e2346b1d1"/>
    <s v="AVAIO Digital Leo Data Center 3"/>
    <s v="AVAIO Digital Leo Data Center 3_x000a_AVAIO Digital Leo_x000a_AVAIO Digital"/>
    <x v="289"/>
    <x v="1"/>
    <x v="32"/>
    <x v="32"/>
    <m/>
    <m/>
    <n v="153"/>
    <x v="22"/>
    <s v="2026-07-31"/>
  </r>
  <r>
    <s v="18e5398a-f7d0-40a9-b527-6449da13e4d8"/>
    <s v="AVAIO Digital Leo Data Center 2"/>
    <s v=""/>
    <x v="289"/>
    <x v="1"/>
    <x v="32"/>
    <x v="32"/>
    <m/>
    <m/>
    <n v="96"/>
    <x v="22"/>
    <s v="2026-07-31"/>
  </r>
  <r>
    <s v="ac0ed7c9-860d-4182-bdfb-dd0cf6907443"/>
    <s v="AVAIO Digital Leo Data Center 5"/>
    <s v=""/>
    <x v="289"/>
    <x v="1"/>
    <x v="32"/>
    <x v="32"/>
    <m/>
    <m/>
    <n v="153"/>
    <x v="22"/>
    <s v="2026-07-31"/>
  </r>
  <r>
    <s v="ce260884-4327-48a7-a919-298af895c740"/>
    <s v="AVAIO Digital Leo Data Center 6"/>
    <s v=""/>
    <x v="289"/>
    <x v="1"/>
    <x v="32"/>
    <x v="32"/>
    <m/>
    <m/>
    <n v="153"/>
    <x v="22"/>
    <s v="2026-07-31"/>
  </r>
  <r>
    <s v="f15ef100-957a-49b0-8cf9-2c8c2788fd0e"/>
    <s v="AVAIO Digital Leo Data Center 1"/>
    <s v=""/>
    <x v="289"/>
    <x v="1"/>
    <x v="32"/>
    <x v="32"/>
    <m/>
    <m/>
    <n v="96"/>
    <x v="17"/>
    <s v="2026-07-31"/>
  </r>
  <r>
    <s v="64f3285c-14d8-49e2-b29b-fc28a837b99c"/>
    <s v="AVAIO Digital Leo Data Center 7"/>
    <s v=""/>
    <x v="289"/>
    <x v="1"/>
    <x v="32"/>
    <x v="32"/>
    <m/>
    <m/>
    <n v="153"/>
    <x v="22"/>
    <s v="2026-07-31"/>
  </r>
  <r>
    <s v="9cb7b342-71f5-4b05-a5e4-42d8797baf2c"/>
    <s v="AVAIO Digital Taurus Building 7"/>
    <s v=""/>
    <x v="289"/>
    <x v="1"/>
    <x v="40"/>
    <x v="40"/>
    <m/>
    <m/>
    <n v="148"/>
    <x v="5"/>
    <s v="2026-07-31"/>
  </r>
  <r>
    <s v="62a7f22f-3fa4-4065-a050-0d7b23c28d3c"/>
    <s v="AVAIO Digital Taurus Building 3"/>
    <s v=""/>
    <x v="289"/>
    <x v="1"/>
    <x v="40"/>
    <x v="40"/>
    <m/>
    <m/>
    <n v="148"/>
    <x v="5"/>
    <s v="2026-07-31"/>
  </r>
  <r>
    <s v="3770f3e7-4fa6-4bd8-a44c-c237739aef5c"/>
    <s v="AVAIO Digital Taurus Building 4"/>
    <s v=""/>
    <x v="289"/>
    <x v="1"/>
    <x v="40"/>
    <x v="40"/>
    <m/>
    <m/>
    <n v="148"/>
    <x v="5"/>
    <s v="2026-07-31"/>
  </r>
  <r>
    <s v="efc8b8f2-a62e-474a-b600-417650541093"/>
    <s v="AVAIO Digital Taurus Building 5"/>
    <s v="AVAIO Digital Taurus Building 5_x000a_AVAIO Digital Taurus_x000a_AVAIO Digital"/>
    <x v="289"/>
    <x v="1"/>
    <x v="40"/>
    <x v="40"/>
    <m/>
    <m/>
    <n v="148"/>
    <x v="5"/>
    <s v="2026-07-31"/>
  </r>
  <r>
    <s v="a58d45a9-1772-4f22-951c-32ac1d284054"/>
    <s v="AVAIO Digital Taurus Building 6"/>
    <s v=""/>
    <x v="289"/>
    <x v="1"/>
    <x v="40"/>
    <x v="40"/>
    <m/>
    <m/>
    <n v="148"/>
    <x v="5"/>
    <s v="2026-07-31"/>
  </r>
  <r>
    <s v="07ce2b99-a5a4-4963-95be-d765fce7ff34"/>
    <s v="AVAIO Appomattox Data Center"/>
    <s v=""/>
    <x v="289"/>
    <x v="1"/>
    <x v="12"/>
    <x v="12"/>
    <m/>
    <m/>
    <m/>
    <x v="12"/>
    <s v="2026-07-31"/>
  </r>
  <r>
    <s v="fd90c73b-ab9a-40e4-859b-157541861b7b"/>
    <s v="AVAIO Ladysmith Rd Data Center 2"/>
    <s v=""/>
    <x v="289"/>
    <x v="1"/>
    <x v="12"/>
    <x v="12"/>
    <m/>
    <m/>
    <m/>
    <x v="12"/>
    <s v="2026-07-31"/>
  </r>
  <r>
    <s v="c57b6252-ccae-410c-995c-eed7adfec7d8"/>
    <s v="AVAIO Ladysmith Rd Data Center 1"/>
    <s v=""/>
    <x v="289"/>
    <x v="1"/>
    <x v="12"/>
    <x v="12"/>
    <m/>
    <m/>
    <m/>
    <x v="12"/>
    <s v="2026-07-31"/>
  </r>
  <r>
    <s v="f13a1300-4fa1-11f1-8485-fd362d8b3301"/>
    <s v="Azio Modular Data Center"/>
    <s v=""/>
    <x v="290"/>
    <x v="1"/>
    <x v="16"/>
    <x v="16"/>
    <m/>
    <m/>
    <n v="5"/>
    <x v="5"/>
    <s v="2026-07-31"/>
  </r>
  <r>
    <s v="7fd14a61-ae5f-43c4-98ff-d07f74f78ddf"/>
    <s v="Data Center Building 2"/>
    <s v=""/>
    <x v="15"/>
    <x v="1"/>
    <x v="12"/>
    <x v="12"/>
    <n v="321500"/>
    <n v="321500"/>
    <n v="40"/>
    <x v="8"/>
    <s v="2026-07-31"/>
  </r>
  <r>
    <s v="631d2181-ccc0-4bb3-84fd-b1519f59930d"/>
    <s v="Data Center Building 1"/>
    <s v=""/>
    <x v="15"/>
    <x v="1"/>
    <x v="12"/>
    <x v="12"/>
    <n v="321500"/>
    <n v="321500"/>
    <n v="40"/>
    <x v="8"/>
    <s v="2026-07-31"/>
  </r>
  <r>
    <s v="c7b1d8b4-2c51-48d0-9e7f-0dd241678b56"/>
    <s v="Project Well Data Center 1"/>
    <s v=""/>
    <x v="15"/>
    <x v="1"/>
    <x v="12"/>
    <x v="12"/>
    <n v="220000"/>
    <n v="220000"/>
    <n v="43.024999999999999"/>
    <x v="16"/>
    <s v="2026-07-31"/>
  </r>
  <r>
    <s v="26e3b4f8-fb0d-47b2-940a-0a8509e21a37"/>
    <s v="Project Well Data Center 3"/>
    <s v=""/>
    <x v="15"/>
    <x v="1"/>
    <x v="12"/>
    <x v="12"/>
    <m/>
    <n v="220000"/>
    <n v="43.024999999999999"/>
    <x v="16"/>
    <s v="2026-07-31"/>
  </r>
  <r>
    <s v="791c374e-b397-45bd-8911-afce9fb67690"/>
    <s v="Project Well Data Center 2"/>
    <s v=""/>
    <x v="15"/>
    <x v="1"/>
    <x v="12"/>
    <x v="12"/>
    <n v="220000"/>
    <n v="220000"/>
    <n v="43.024999999999999"/>
    <x v="16"/>
    <s v="2026-07-31"/>
  </r>
  <r>
    <s v="a6f3232c-d9ed-4b7b-bc96-0fd07dfddbb8"/>
    <s v="Tuscarora Landbay 3 Data Center 3"/>
    <s v=""/>
    <x v="15"/>
    <x v="1"/>
    <x v="12"/>
    <x v="12"/>
    <n v="184458"/>
    <n v="184458"/>
    <n v="44"/>
    <x v="1"/>
    <s v="2026-07-31"/>
  </r>
  <r>
    <s v="1bbc74fd-2732-47a4-a45e-f2beb1de76ae"/>
    <s v="Tuscarora Landbay 3 Data Center 2"/>
    <s v=""/>
    <x v="15"/>
    <x v="1"/>
    <x v="12"/>
    <x v="12"/>
    <n v="220516"/>
    <n v="220516"/>
    <n v="55"/>
    <x v="1"/>
    <s v="2026-07-31"/>
  </r>
  <r>
    <s v="4bf65ac1-e905-445a-a275-060e6351777a"/>
    <s v="Tuscarora LB 7 Data Center 2"/>
    <s v=""/>
    <x v="15"/>
    <x v="1"/>
    <x v="12"/>
    <x v="12"/>
    <m/>
    <n v="260475"/>
    <n v="49.13"/>
    <x v="1"/>
    <s v="2026-07-31"/>
  </r>
  <r>
    <s v="1aab5456-0aad-4715-a254-077900e051a4"/>
    <s v="Tuscarora LB 7 Data Center 1"/>
    <s v=""/>
    <x v="15"/>
    <x v="1"/>
    <x v="12"/>
    <x v="12"/>
    <m/>
    <n v="260475"/>
    <n v="49.13"/>
    <x v="1"/>
    <s v="2026-07-31"/>
  </r>
  <r>
    <s v="7165af70-ae0e-11f0-80bc-892c90d36165"/>
    <s v="PARAGON PARK TECHNOLOGY PARK"/>
    <s v=""/>
    <x v="15"/>
    <x v="1"/>
    <x v="12"/>
    <x v="12"/>
    <n v="405611"/>
    <n v="768297"/>
    <n v="88.51"/>
    <x v="19"/>
    <s v="2026-07-31"/>
  </r>
  <r>
    <s v="32f79aa6-c7b0-4fee-b90e-00ca2aeef60a"/>
    <s v="Weatherford Black Mountain Data Center 1"/>
    <s v=""/>
    <x v="291"/>
    <x v="1"/>
    <x v="16"/>
    <x v="16"/>
    <m/>
    <m/>
    <m/>
    <x v="5"/>
    <s v="2026-07-31"/>
  </r>
  <r>
    <s v="420220f2-19a6-42ac-8c90-5c6a5af5f2db"/>
    <s v="Black Mountain Data Center 1"/>
    <s v=""/>
    <x v="291"/>
    <x v="1"/>
    <x v="16"/>
    <x v="16"/>
    <n v="137500"/>
    <n v="275000"/>
    <n v="43.376000000000005"/>
    <x v="8"/>
    <s v="2026-07-31"/>
  </r>
  <r>
    <s v="f93d4e61-bd02-4a37-8d71-f4712effb09d"/>
    <s v="Black Mountain Data Center 4"/>
    <s v=""/>
    <x v="291"/>
    <x v="1"/>
    <x v="16"/>
    <x v="16"/>
    <n v="137500"/>
    <n v="275000"/>
    <n v="43.376000000000005"/>
    <x v="22"/>
    <s v="2026-07-31"/>
  </r>
  <r>
    <s v="80114634-afea-4d0e-8aa3-3d23908225c9"/>
    <s v="Black Mountain Data Center 2"/>
    <s v=""/>
    <x v="291"/>
    <x v="1"/>
    <x v="16"/>
    <x v="16"/>
    <n v="137500"/>
    <n v="275000"/>
    <n v="43.376000000000005"/>
    <x v="22"/>
    <s v="2026-07-31"/>
  </r>
  <r>
    <s v="3ec07274-640e-40d3-a14e-bf56e164e30e"/>
    <s v="Black Mountain Data Center 3"/>
    <s v=""/>
    <x v="291"/>
    <x v="1"/>
    <x v="16"/>
    <x v="16"/>
    <n v="137500"/>
    <n v="275000"/>
    <n v="43.376000000000005"/>
    <x v="22"/>
    <s v="2026-07-31"/>
  </r>
  <r>
    <s v="297e9476-69dd-474c-aea0-8e5729d17c29"/>
    <s v="SkyMod Module Group 1"/>
    <s v=""/>
    <x v="292"/>
    <x v="1"/>
    <x v="38"/>
    <x v="38"/>
    <m/>
    <m/>
    <n v="5"/>
    <x v="17"/>
    <s v="2026-07-31"/>
  </r>
  <r>
    <s v="7aa869c0-6e4d-11f0-a665-f93c8d44f6e2"/>
    <s v="SkyMod Module Group 2"/>
    <s v=""/>
    <x v="292"/>
    <x v="1"/>
    <x v="38"/>
    <x v="38"/>
    <m/>
    <m/>
    <n v="5"/>
    <x v="21"/>
    <s v="2026-07-31"/>
  </r>
  <r>
    <s v="cec73ade-e497-4ae8-8053-0198620d8200"/>
    <s v="SkyMod Module Group 1"/>
    <s v=""/>
    <x v="292"/>
    <x v="1"/>
    <x v="38"/>
    <x v="38"/>
    <m/>
    <m/>
    <n v="5"/>
    <x v="17"/>
    <s v="2026-07-31"/>
  </r>
  <r>
    <s v="7c649e9e-bfce-402f-afe3-940ffb5837cb"/>
    <s v="SkyMod Module Group 6"/>
    <s v=""/>
    <x v="292"/>
    <x v="1"/>
    <x v="38"/>
    <x v="38"/>
    <m/>
    <m/>
    <n v="5"/>
    <x v="17"/>
    <s v="2026-07-31"/>
  </r>
  <r>
    <s v="8abfe655-b1c9-4abd-a04e-0ddd54537cd4"/>
    <s v="SkyMod Module Group 5"/>
    <s v=""/>
    <x v="292"/>
    <x v="1"/>
    <x v="38"/>
    <x v="38"/>
    <m/>
    <m/>
    <n v="5"/>
    <x v="17"/>
    <s v="2026-07-31"/>
  </r>
  <r>
    <s v="2ce721ed-20a6-46c9-931a-7a2844f2bfd7"/>
    <s v="SkyMod Module Group 2"/>
    <s v=""/>
    <x v="292"/>
    <x v="1"/>
    <x v="38"/>
    <x v="38"/>
    <m/>
    <m/>
    <n v="5"/>
    <x v="17"/>
    <s v="2026-07-31"/>
  </r>
  <r>
    <s v="9cff619f-e2da-41ec-b401-51bb8d7b115e"/>
    <s v="SkyMod Module Group 8"/>
    <s v=""/>
    <x v="292"/>
    <x v="1"/>
    <x v="38"/>
    <x v="38"/>
    <m/>
    <m/>
    <n v="5"/>
    <x v="17"/>
    <s v="2026-07-31"/>
  </r>
  <r>
    <s v="ba604b2d-2382-4503-80ab-1b8ae86becfa"/>
    <s v="SkyMod Module Group 9"/>
    <s v=""/>
    <x v="292"/>
    <x v="1"/>
    <x v="38"/>
    <x v="38"/>
    <m/>
    <m/>
    <n v="5"/>
    <x v="17"/>
    <s v="2026-07-31"/>
  </r>
  <r>
    <s v="bb254a90-94c3-48d2-86c3-66f4ff4617fe"/>
    <s v="SkyMod Module Group 4"/>
    <s v=""/>
    <x v="292"/>
    <x v="1"/>
    <x v="38"/>
    <x v="38"/>
    <m/>
    <m/>
    <n v="5"/>
    <x v="17"/>
    <s v="2026-07-31"/>
  </r>
  <r>
    <s v="5f74f28f-74ab-4c3e-9a75-8e2d68a5b395"/>
    <s v="SkyMod Module Group 7"/>
    <s v=""/>
    <x v="292"/>
    <x v="1"/>
    <x v="38"/>
    <x v="38"/>
    <m/>
    <m/>
    <n v="5"/>
    <x v="17"/>
    <s v="2026-07-31"/>
  </r>
  <r>
    <s v="f25e9c10-6e24-11f0-a665-f93c8d44f6e2"/>
    <s v="SkyMod Module Group 10"/>
    <s v=""/>
    <x v="292"/>
    <x v="1"/>
    <x v="38"/>
    <x v="38"/>
    <m/>
    <m/>
    <n v="5"/>
    <x v="21"/>
    <s v="2026-07-31"/>
  </r>
  <r>
    <s v="687a80c5-333d-42af-b25f-4ba5f9d4d7ed"/>
    <s v="SkyMod Module Group 3"/>
    <s v=""/>
    <x v="292"/>
    <x v="1"/>
    <x v="38"/>
    <x v="38"/>
    <m/>
    <m/>
    <n v="5"/>
    <x v="17"/>
    <s v="2026-07-31"/>
  </r>
  <r>
    <s v="a2edf010-bc0b-11f0-9f5f-bb141d600ba9"/>
    <s v="BluSky Mulhall Data Center"/>
    <s v=""/>
    <x v="292"/>
    <x v="1"/>
    <x v="15"/>
    <x v="15"/>
    <m/>
    <m/>
    <m/>
    <x v="2"/>
    <s v="2026-07-31"/>
  </r>
  <r>
    <s v="59af0b0d-9df3-47a7-9838-527fc2ce1867"/>
    <s v="Cal Ethos Data Center Building 2"/>
    <s v=""/>
    <x v="293"/>
    <x v="1"/>
    <x v="25"/>
    <x v="25"/>
    <n v="200000"/>
    <n v="200000"/>
    <n v="84"/>
    <x v="14"/>
    <s v="2026-07-31"/>
  </r>
  <r>
    <s v="4c59b933-6a86-4a8b-ac38-e21a4ba0e17e"/>
    <s v="Cal Ethos Data Center Building 1"/>
    <s v=""/>
    <x v="293"/>
    <x v="1"/>
    <x v="25"/>
    <x v="25"/>
    <n v="200000"/>
    <n v="200000"/>
    <n v="84"/>
    <x v="14"/>
    <s v="2026-07-31"/>
  </r>
  <r>
    <s v="56b8d270-042c-41ef-b635-f5925f97d787"/>
    <s v="Cal Ethos Data Center Building 3"/>
    <s v=""/>
    <x v="293"/>
    <x v="1"/>
    <x v="25"/>
    <x v="25"/>
    <n v="200000"/>
    <n v="200000"/>
    <n v="84"/>
    <x v="14"/>
    <s v="2026-07-31"/>
  </r>
  <r>
    <s v="143147cf-294e-4eb2-bc6e-6325de7336c7"/>
    <s v="Cal Ethos Data Center Building 5"/>
    <s v=""/>
    <x v="293"/>
    <x v="1"/>
    <x v="25"/>
    <x v="25"/>
    <n v="200000"/>
    <n v="200000"/>
    <n v="84"/>
    <x v="14"/>
    <s v="2026-07-31"/>
  </r>
  <r>
    <s v="56eb064c-294e-4def-9d00-e08f30eff828"/>
    <s v="Cal Ethos Data Center Building 4"/>
    <s v=""/>
    <x v="293"/>
    <x v="1"/>
    <x v="25"/>
    <x v="25"/>
    <n v="200000"/>
    <n v="200000"/>
    <n v="84"/>
    <x v="14"/>
    <s v="2026-07-31"/>
  </r>
  <r>
    <s v="7ee089ee-0860-4214-bd48-7120e67b6e14"/>
    <s v="Power House &amp; Chirisa Building 3"/>
    <s v=""/>
    <x v="18"/>
    <x v="1"/>
    <x v="12"/>
    <x v="12"/>
    <n v="190000"/>
    <n v="190000"/>
    <n v="100"/>
    <x v="11"/>
    <s v="2026-07-31"/>
  </r>
  <r>
    <s v="f0db9db4-5bfc-4c15-9ebd-a3b76c37d624"/>
    <s v="Power House &amp; Chirisa Building 2"/>
    <s v=""/>
    <x v="18"/>
    <x v="1"/>
    <x v="12"/>
    <x v="12"/>
    <n v="190000"/>
    <n v="190000"/>
    <n v="100"/>
    <x v="11"/>
    <s v="2026-07-31"/>
  </r>
  <r>
    <s v="4b0c790d-ebfc-488b-83a5-cd2588107623"/>
    <s v="CTP-04  Richmond"/>
    <s v=""/>
    <x v="18"/>
    <x v="1"/>
    <x v="12"/>
    <x v="12"/>
    <n v="150000"/>
    <n v="150000"/>
    <n v="66.5"/>
    <x v="14"/>
    <s v="2026-07-31"/>
  </r>
  <r>
    <s v="1b5f7790-1d95-11f1-865c-5d0616c7b4a1"/>
    <s v="CTP-05  Richmond"/>
    <s v=""/>
    <x v="18"/>
    <x v="1"/>
    <x v="12"/>
    <x v="12"/>
    <n v="150000"/>
    <n v="150000"/>
    <n v="66.5"/>
    <x v="9"/>
    <s v="2026-07-31"/>
  </r>
  <r>
    <s v="4a890670-1d96-11f1-865c-5d0616c7b4a1"/>
    <s v="CTP-06  Richmond"/>
    <s v=""/>
    <x v="18"/>
    <x v="1"/>
    <x v="12"/>
    <x v="12"/>
    <n v="150000"/>
    <n v="150000"/>
    <n v="66.5"/>
    <x v="9"/>
    <s v="2026-07-31"/>
  </r>
  <r>
    <s v="2b662390-6199-11f0-8672-bb4f677b5cde"/>
    <s v="LPW-02 Data Center"/>
    <s v="LPW-02 Data Center_x000a_Lancaster, CoreWeave Campus_x000a_Chirisa Technology Parks"/>
    <x v="18"/>
    <x v="1"/>
    <x v="13"/>
    <x v="13"/>
    <n v="750000"/>
    <n v="750000"/>
    <n v="220"/>
    <x v="21"/>
    <s v="2026-07-31"/>
  </r>
  <r>
    <s v="d04d487a-8292-4b48-aa12-f2c130729096"/>
    <s v="LPW-01 Data Center"/>
    <s v=""/>
    <x v="18"/>
    <x v="1"/>
    <x v="13"/>
    <x v="13"/>
    <n v="450000"/>
    <n v="450000"/>
    <n v="130"/>
    <x v="7"/>
    <s v="2026-07-31"/>
  </r>
  <r>
    <s v="7b5662ab-4f9b-4177-b1a8-956d46fd093f"/>
    <s v="PNJ-02 Data Center"/>
    <s v=""/>
    <x v="18"/>
    <x v="1"/>
    <x v="17"/>
    <x v="17"/>
    <m/>
    <m/>
    <n v="65"/>
    <x v="9"/>
    <s v="2026-07-31"/>
  </r>
  <r>
    <s v="9d755455-8ab5-45dd-85c5-e33481e76826"/>
    <s v="Haines City Rail Center DC3"/>
    <s v=""/>
    <x v="294"/>
    <x v="1"/>
    <x v="9"/>
    <x v="9"/>
    <m/>
    <m/>
    <n v="75"/>
    <x v="4"/>
    <s v="2026-07-31"/>
  </r>
  <r>
    <s v="fd7b0d9e-0969-43f8-8f02-88e39f1e5fc0"/>
    <s v="Haines City Rail Center DC1"/>
    <s v=""/>
    <x v="294"/>
    <x v="1"/>
    <x v="9"/>
    <x v="9"/>
    <m/>
    <m/>
    <n v="75"/>
    <x v="4"/>
    <s v="2026-07-31"/>
  </r>
  <r>
    <s v="2fe9fdf2-8b03-41d1-9282-cfe66ff82920"/>
    <s v="Haines City Rail Center DC2"/>
    <s v=""/>
    <x v="294"/>
    <x v="1"/>
    <x v="9"/>
    <x v="9"/>
    <m/>
    <m/>
    <n v="75"/>
    <x v="4"/>
    <s v="2026-07-31"/>
  </r>
  <r>
    <s v="5235bfaa-2ddb-42f1-a043-62c470783f0d"/>
    <s v="Haines City Rail Center DC4"/>
    <s v=""/>
    <x v="294"/>
    <x v="1"/>
    <x v="9"/>
    <x v="9"/>
    <m/>
    <m/>
    <n v="75"/>
    <x v="4"/>
    <s v="2026-07-31"/>
  </r>
  <r>
    <s v="e5477020-7043-11f1-85ae-85f5abbda495"/>
    <s v="Cielo Haines City Data Center"/>
    <s v="Cielo Haines City Data Center_x000a_Cielo Digital Infrastructure"/>
    <x v="294"/>
    <x v="1"/>
    <x v="9"/>
    <x v="9"/>
    <m/>
    <m/>
    <n v="300"/>
    <x v="3"/>
    <s v="2026-07-31"/>
  </r>
  <r>
    <s v="ad58a7dc-ffac-48fe-8a69-7c5f40b392b6"/>
    <s v="Cherokee Data Center 2"/>
    <s v=""/>
    <x v="294"/>
    <x v="1"/>
    <x v="43"/>
    <x v="43"/>
    <n v="400000"/>
    <n v="400000"/>
    <n v="75"/>
    <x v="15"/>
    <s v="2026-07-31"/>
  </r>
  <r>
    <s v="e38dcb2d-2acd-45c3-a0b6-933d643ab8ed"/>
    <s v="Cherokee Data Center 1"/>
    <s v=""/>
    <x v="294"/>
    <x v="1"/>
    <x v="43"/>
    <x v="43"/>
    <n v="400000"/>
    <n v="400000"/>
    <n v="75"/>
    <x v="15"/>
    <s v="2026-07-31"/>
  </r>
  <r>
    <s v="75d4de82-0722-4d68-ad03-029f9264ad7c"/>
    <s v="Cherokee Data Center 3"/>
    <s v=""/>
    <x v="294"/>
    <x v="1"/>
    <x v="43"/>
    <x v="43"/>
    <n v="400000"/>
    <n v="400000"/>
    <n v="75"/>
    <x v="15"/>
    <s v="2026-07-31"/>
  </r>
  <r>
    <s v="64e6c904-8a0c-463d-8a0b-be7887eb2e6f"/>
    <s v="Cherokee Data Center 4"/>
    <s v=""/>
    <x v="294"/>
    <x v="1"/>
    <x v="43"/>
    <x v="43"/>
    <n v="400000"/>
    <n v="400000"/>
    <n v="75"/>
    <x v="15"/>
    <s v="2026-07-31"/>
  </r>
  <r>
    <s v="19ee195d-34ed-47b9-b979-9c10829edc7f"/>
    <s v="Data Center 4"/>
    <s v=""/>
    <x v="295"/>
    <x v="1"/>
    <x v="16"/>
    <x v="16"/>
    <n v="250000"/>
    <n v="250000"/>
    <n v="100"/>
    <x v="2"/>
    <s v="2026-07-31"/>
  </r>
  <r>
    <s v="eff4d35a-2404-4095-a6c9-13c68d8b71f7"/>
    <s v="Data Center 8"/>
    <s v=""/>
    <x v="295"/>
    <x v="1"/>
    <x v="16"/>
    <x v="16"/>
    <n v="250000"/>
    <n v="250000"/>
    <n v="100"/>
    <x v="2"/>
    <s v="2026-07-31"/>
  </r>
  <r>
    <s v="a62ef88f-55d2-42d4-9598-4f74f47379b5"/>
    <s v="Data Center 2"/>
    <s v=""/>
    <x v="295"/>
    <x v="1"/>
    <x v="16"/>
    <x v="16"/>
    <n v="250000"/>
    <n v="250000"/>
    <n v="100"/>
    <x v="2"/>
    <s v="2026-07-31"/>
  </r>
  <r>
    <s v="39e8e169-2f32-4b4a-a1d1-4e0f06bb9955"/>
    <s v="Data Center 6"/>
    <s v=""/>
    <x v="295"/>
    <x v="1"/>
    <x v="16"/>
    <x v="16"/>
    <n v="250000"/>
    <n v="250000"/>
    <n v="100"/>
    <x v="2"/>
    <s v="2026-07-31"/>
  </r>
  <r>
    <s v="00983fce-3880-4ba5-82dc-ea4ec71d631f"/>
    <s v="Data Center 5"/>
    <s v=""/>
    <x v="295"/>
    <x v="1"/>
    <x v="16"/>
    <x v="16"/>
    <n v="250000"/>
    <n v="250000"/>
    <n v="100"/>
    <x v="2"/>
    <s v="2026-07-31"/>
  </r>
  <r>
    <s v="27767ef7-d7cc-4ac2-8c26-0a5852327799"/>
    <s v="Data Center 3"/>
    <s v=""/>
    <x v="295"/>
    <x v="1"/>
    <x v="16"/>
    <x v="16"/>
    <n v="250000"/>
    <n v="250000"/>
    <n v="100"/>
    <x v="2"/>
    <s v="2026-07-31"/>
  </r>
  <r>
    <s v="fb38e24e-e7ec-44d9-9b7d-d4b594b50279"/>
    <s v="Data Center 7"/>
    <s v=""/>
    <x v="295"/>
    <x v="1"/>
    <x v="16"/>
    <x v="16"/>
    <n v="250000"/>
    <n v="250000"/>
    <n v="100"/>
    <x v="2"/>
    <s v="2026-07-31"/>
  </r>
  <r>
    <s v="e1c61b00-3e92-11f1-9214-d74a3a83dc26"/>
    <s v="Data Center 10"/>
    <s v=""/>
    <x v="295"/>
    <x v="1"/>
    <x v="16"/>
    <x v="16"/>
    <n v="250000"/>
    <n v="250000"/>
    <n v="100"/>
    <x v="22"/>
    <s v="2026-07-31"/>
  </r>
  <r>
    <s v="ff0d1490-716c-11f1-b92c-0737b37baf75"/>
    <s v="Data Center 11"/>
    <s v=""/>
    <x v="295"/>
    <x v="1"/>
    <x v="16"/>
    <x v="16"/>
    <n v="250000"/>
    <n v="250000"/>
    <n v="100"/>
    <x v="3"/>
    <s v="2026-07-31"/>
  </r>
  <r>
    <s v="977b9a30-716d-11f1-9585-050607867e70"/>
    <s v="Data Center 12"/>
    <s v=""/>
    <x v="295"/>
    <x v="1"/>
    <x v="16"/>
    <x v="16"/>
    <n v="250000"/>
    <n v="250000"/>
    <n v="100"/>
    <x v="3"/>
    <s v="2026-07-31"/>
  </r>
  <r>
    <s v="d8a6e680-3e92-11f1-9805-79a27085cde5"/>
    <s v="Data Center 9"/>
    <s v=""/>
    <x v="295"/>
    <x v="1"/>
    <x v="16"/>
    <x v="16"/>
    <n v="250000"/>
    <n v="250000"/>
    <n v="100"/>
    <x v="22"/>
    <s v="2026-07-31"/>
  </r>
  <r>
    <s v="d06c3fb7-aaec-468c-8e3d-5eb9f4c2d73b"/>
    <s v="CloudBurst Oklahoma City DC 3"/>
    <s v=""/>
    <x v="295"/>
    <x v="1"/>
    <x v="15"/>
    <x v="15"/>
    <m/>
    <m/>
    <n v="66"/>
    <x v="22"/>
    <s v="2026-07-31"/>
  </r>
  <r>
    <s v="23f14bc5-7262-41d4-b18b-4df088309e72"/>
    <s v="CloudBurst Oklahoma City DC 1"/>
    <s v=""/>
    <x v="295"/>
    <x v="1"/>
    <x v="15"/>
    <x v="15"/>
    <m/>
    <m/>
    <n v="66"/>
    <x v="22"/>
    <s v="2026-07-31"/>
  </r>
  <r>
    <s v="5e30ac40-8892-4d40-9adb-bca9f390b2b2"/>
    <s v="CloudBurst Oklahoma City DC 2"/>
    <s v=""/>
    <x v="295"/>
    <x v="1"/>
    <x v="15"/>
    <x v="15"/>
    <m/>
    <m/>
    <n v="66"/>
    <x v="22"/>
    <s v="2026-07-31"/>
  </r>
  <r>
    <s v="9754830d-2e24-43cf-9b47-2482e1c7415f"/>
    <s v="SJC1  Northern California"/>
    <s v=""/>
    <x v="19"/>
    <x v="1"/>
    <x v="25"/>
    <x v="25"/>
    <n v="300000"/>
    <n v="300000"/>
    <n v="42"/>
    <x v="14"/>
    <s v="2026-07-31"/>
  </r>
  <r>
    <s v="44ac1eac-097e-4764-a993-17818cc6fe5b"/>
    <s v="SAT-5  San Antonio"/>
    <s v=""/>
    <x v="19"/>
    <x v="1"/>
    <x v="16"/>
    <x v="16"/>
    <n v="600000"/>
    <n v="600000"/>
    <n v="84"/>
    <x v="14"/>
    <s v="2026-07-31"/>
  </r>
  <r>
    <s v="93b7c0aa-4a5f-4d5e-a22e-1fcad3ed9ec5"/>
    <s v="SAT-2  San Antonio"/>
    <s v=""/>
    <x v="19"/>
    <x v="1"/>
    <x v="16"/>
    <x v="16"/>
    <n v="600000"/>
    <n v="600000"/>
    <n v="84"/>
    <x v="14"/>
    <s v="2026-07-31"/>
  </r>
  <r>
    <s v="49036a2a-0bdf-4bbb-ad22-bec8062d2ae2"/>
    <s v="SAT-3  San Antonio"/>
    <s v=""/>
    <x v="19"/>
    <x v="1"/>
    <x v="16"/>
    <x v="16"/>
    <n v="600000"/>
    <n v="600000"/>
    <n v="84"/>
    <x v="14"/>
    <s v="2026-07-31"/>
  </r>
  <r>
    <s v="53ca41fd-b7b1-4bd2-be78-3ccb83fdf3ad"/>
    <s v="SAT-4  San Antonio"/>
    <s v=""/>
    <x v="19"/>
    <x v="1"/>
    <x v="16"/>
    <x v="16"/>
    <n v="600000"/>
    <n v="600000"/>
    <n v="84"/>
    <x v="14"/>
    <s v="2026-07-31"/>
  </r>
  <r>
    <s v="a1df678d-6e3d-4b86-a268-9ce6dd6716f5"/>
    <s v="SAT-1  San Antonio"/>
    <s v=""/>
    <x v="19"/>
    <x v="1"/>
    <x v="16"/>
    <x v="16"/>
    <n v="600000"/>
    <n v="600000"/>
    <n v="84"/>
    <x v="14"/>
    <s v="2026-07-31"/>
  </r>
  <r>
    <s v="25ad0e36-894b-40d8-a999-2de57b4708ff"/>
    <s v="MSP-1 Minneapolis"/>
    <s v="MSP-1 Minneapolis_x000a_MSP (Chaska) Cloud HQ Campus_x000a_CloudHQ"/>
    <x v="19"/>
    <x v="1"/>
    <x v="23"/>
    <x v="23"/>
    <n v="1100000"/>
    <n v="1100000"/>
    <n v="180"/>
    <x v="14"/>
    <s v="2026-07-31"/>
  </r>
  <r>
    <s v="4225f9ad-fa83-42e2-8243-92af210a9513"/>
    <s v="CLP 1 Northern Virginia"/>
    <s v=""/>
    <x v="19"/>
    <x v="1"/>
    <x v="12"/>
    <x v="12"/>
    <n v="395000"/>
    <n v="395000"/>
    <n v="50"/>
    <x v="14"/>
    <s v="2026-07-31"/>
  </r>
  <r>
    <s v="213279e8-d8c0-44ed-ba31-d82bd8bbfdd9"/>
    <s v="CLP 2 Northern Virginia"/>
    <s v=""/>
    <x v="19"/>
    <x v="1"/>
    <x v="12"/>
    <x v="12"/>
    <n v="395000"/>
    <n v="395000"/>
    <n v="50"/>
    <x v="14"/>
    <s v="2026-07-31"/>
  </r>
  <r>
    <s v="2b80a91e-2d3c-45ed-a9de-22f00db57ecf"/>
    <s v="CLP 3 Northern Virginia"/>
    <s v=""/>
    <x v="19"/>
    <x v="1"/>
    <x v="12"/>
    <x v="12"/>
    <n v="160000"/>
    <n v="160000"/>
    <n v="42"/>
    <x v="14"/>
    <s v="2026-07-31"/>
  </r>
  <r>
    <s v="afe86be6-8fae-406f-a962-dcbbeb4cc00d"/>
    <s v="MCC7 Northern Virginia"/>
    <s v=""/>
    <x v="19"/>
    <x v="1"/>
    <x v="12"/>
    <x v="12"/>
    <n v="125000"/>
    <n v="125000"/>
    <n v="36"/>
    <x v="0"/>
    <s v="2026-07-31"/>
  </r>
  <r>
    <s v="ac43d794-2234-4d3e-a77a-c40b28f4efdc"/>
    <s v="MCC3 Northern Virginia"/>
    <s v=""/>
    <x v="19"/>
    <x v="1"/>
    <x v="12"/>
    <x v="12"/>
    <n v="300000"/>
    <n v="300000"/>
    <n v="60"/>
    <x v="0"/>
    <s v="2026-07-31"/>
  </r>
  <r>
    <s v="b13db899-1a7c-443c-809d-ec0fa3c7bf99"/>
    <s v="MCC6Z Northern Virginia"/>
    <s v=""/>
    <x v="19"/>
    <x v="1"/>
    <x v="12"/>
    <x v="12"/>
    <n v="200000"/>
    <n v="200000"/>
    <n v="40"/>
    <x v="0"/>
    <s v="2026-07-31"/>
  </r>
  <r>
    <s v="67b70be7-a08f-4e34-ad00-6e802bce3a67"/>
    <s v="MCC4 Northern Virginia"/>
    <s v=""/>
    <x v="19"/>
    <x v="1"/>
    <x v="12"/>
    <x v="12"/>
    <n v="350000"/>
    <n v="350000"/>
    <n v="60"/>
    <x v="0"/>
    <s v="2026-07-31"/>
  </r>
  <r>
    <s v="443dfa52-dff1-4aa5-8a81-1a44454dfc8e"/>
    <s v="MCC5 Northern Virginia"/>
    <s v=""/>
    <x v="19"/>
    <x v="1"/>
    <x v="12"/>
    <x v="12"/>
    <n v="300000"/>
    <n v="300000"/>
    <n v="60"/>
    <x v="0"/>
    <s v="2026-07-31"/>
  </r>
  <r>
    <s v="a4c22ae1-eeba-4bc9-a8ee-20ce22631284"/>
    <s v="LC12 Northern Virginia"/>
    <s v=""/>
    <x v="19"/>
    <x v="1"/>
    <x v="12"/>
    <x v="12"/>
    <n v="835849"/>
    <n v="835849"/>
    <n v="108"/>
    <x v="0"/>
    <s v="2026-07-31"/>
  </r>
  <r>
    <s v="f44288bc-b87f-4bc3-8fe4-d7f9dc8fade1"/>
    <s v="LC5 Northern Virginia"/>
    <s v=""/>
    <x v="19"/>
    <x v="1"/>
    <x v="12"/>
    <x v="12"/>
    <n v="193904"/>
    <n v="193904"/>
    <n v="36.5"/>
    <x v="0"/>
    <s v="2026-07-31"/>
  </r>
  <r>
    <s v="a21d597f-50d2-42ce-9f7f-f2a3f4348ea5"/>
    <s v="LC13 Northern Virginia"/>
    <s v=""/>
    <x v="19"/>
    <x v="1"/>
    <x v="12"/>
    <x v="12"/>
    <n v="835849"/>
    <n v="835849"/>
    <n v="108"/>
    <x v="0"/>
    <s v="2026-07-31"/>
  </r>
  <r>
    <s v="a016c747-4221-4702-bfe9-1a17e2514cf4"/>
    <s v="LC14 Northern Virginia"/>
    <s v=""/>
    <x v="19"/>
    <x v="1"/>
    <x v="12"/>
    <x v="12"/>
    <n v="835849"/>
    <n v="835849"/>
    <n v="108"/>
    <x v="0"/>
    <s v="2026-07-31"/>
  </r>
  <r>
    <s v="66da78c4-13cb-4fb2-a9e5-9ab171afc66f"/>
    <s v="LC10 Northern Virginia"/>
    <s v=""/>
    <x v="19"/>
    <x v="1"/>
    <x v="12"/>
    <x v="12"/>
    <n v="835849"/>
    <n v="835849"/>
    <n v="108"/>
    <x v="0"/>
    <s v="2026-07-31"/>
  </r>
  <r>
    <s v="df39f1ef-84d8-4bd6-a157-f64876e255f4"/>
    <s v="LC9 Northern Virginia"/>
    <s v=""/>
    <x v="19"/>
    <x v="1"/>
    <x v="12"/>
    <x v="12"/>
    <n v="835849"/>
    <n v="835849"/>
    <n v="108"/>
    <x v="0"/>
    <s v="2026-07-31"/>
  </r>
  <r>
    <s v="253fa702-dda3-4e5b-9384-0c29f7621bc4"/>
    <s v="Project Open Sky DC 5"/>
    <s v=""/>
    <x v="296"/>
    <x v="1"/>
    <x v="15"/>
    <x v="15"/>
    <m/>
    <n v="352800"/>
    <n v="57.288000000000004"/>
    <x v="5"/>
    <s v="2026-07-31"/>
  </r>
  <r>
    <s v="985f0660-cb68-47e5-bb32-15e78a11eb96"/>
    <s v="Project Open Sky DC 1"/>
    <s v=""/>
    <x v="296"/>
    <x v="1"/>
    <x v="15"/>
    <x v="15"/>
    <m/>
    <n v="352800"/>
    <n v="57.288000000000004"/>
    <x v="5"/>
    <s v="2026-07-31"/>
  </r>
  <r>
    <s v="7cd64d9f-4590-4565-9954-3ece1577af23"/>
    <s v="Project Open Sky DC 3"/>
    <s v=""/>
    <x v="296"/>
    <x v="1"/>
    <x v="15"/>
    <x v="15"/>
    <m/>
    <n v="352800"/>
    <n v="57.288000000000004"/>
    <x v="5"/>
    <s v="2026-07-31"/>
  </r>
  <r>
    <s v="65a385f2-0769-42ef-8720-afff90e837dd"/>
    <s v="Project Open Sky DC 4"/>
    <s v=""/>
    <x v="296"/>
    <x v="1"/>
    <x v="15"/>
    <x v="15"/>
    <m/>
    <n v="352800"/>
    <n v="57.288000000000004"/>
    <x v="5"/>
    <s v="2026-07-31"/>
  </r>
  <r>
    <s v="d4bcb065-4458-4d2d-9f18-295e9cb8a974"/>
    <s v="Project Open Sky DC 2"/>
    <s v=""/>
    <x v="296"/>
    <x v="1"/>
    <x v="15"/>
    <x v="15"/>
    <m/>
    <n v="352800"/>
    <n v="57.288000000000004"/>
    <x v="5"/>
    <s v="2026-07-31"/>
  </r>
  <r>
    <s v="390f174a-2cb8-4b58-a1df-5e0b51f21e34"/>
    <s v="Project Open Sky DC 6"/>
    <s v=""/>
    <x v="296"/>
    <x v="1"/>
    <x v="15"/>
    <x v="15"/>
    <m/>
    <n v="352800"/>
    <n v="57.288000000000004"/>
    <x v="5"/>
    <s v="2026-07-31"/>
  </r>
  <r>
    <s v="e20b9f70-9b15-4106-ab67-755a15cdd3ee"/>
    <s v="Cloverleaf Troy Data Center 2"/>
    <s v=""/>
    <x v="296"/>
    <x v="1"/>
    <x v="6"/>
    <x v="6"/>
    <n v="264000"/>
    <n v="264000"/>
    <n v="50.975000000000001"/>
    <x v="17"/>
    <s v="2026-07-31"/>
  </r>
  <r>
    <s v="02548472-520a-4f33-9598-55acf833c52c"/>
    <s v="Cloverleaf Troy Data Center 5"/>
    <s v=""/>
    <x v="296"/>
    <x v="1"/>
    <x v="6"/>
    <x v="6"/>
    <n v="264000"/>
    <n v="264000"/>
    <n v="50.975000000000001"/>
    <x v="17"/>
    <s v="2026-07-31"/>
  </r>
  <r>
    <s v="1a803929-52ed-43ca-929d-cdaf05302a6b"/>
    <s v="Cloverleaf Troy Data Center 4"/>
    <s v=""/>
    <x v="296"/>
    <x v="1"/>
    <x v="6"/>
    <x v="6"/>
    <n v="264000"/>
    <n v="264000"/>
    <n v="50.975000000000001"/>
    <x v="17"/>
    <s v="2026-07-31"/>
  </r>
  <r>
    <s v="b5a662a5-9933-4f8d-9e26-0aaf0044047c"/>
    <s v="Cloverleaf Troy Data Center 6"/>
    <s v=""/>
    <x v="296"/>
    <x v="1"/>
    <x v="6"/>
    <x v="6"/>
    <n v="264000"/>
    <n v="264000"/>
    <n v="50.975000000000001"/>
    <x v="17"/>
    <s v="2026-07-31"/>
  </r>
  <r>
    <s v="fa85780c-8c17-4c66-b7e8-3d674ea8cfa0"/>
    <s v="Cloverleaf Troy Data Center 1"/>
    <s v=""/>
    <x v="296"/>
    <x v="1"/>
    <x v="6"/>
    <x v="6"/>
    <n v="264000"/>
    <n v="264000"/>
    <n v="50.975000000000001"/>
    <x v="17"/>
    <s v="2026-07-31"/>
  </r>
  <r>
    <s v="d6e0550c-9413-4d58-9272-ca5e0197b044"/>
    <s v="Cloverleaf Troy Data Center 3"/>
    <s v=""/>
    <x v="296"/>
    <x v="1"/>
    <x v="6"/>
    <x v="6"/>
    <n v="264000"/>
    <n v="264000"/>
    <n v="50.975000000000001"/>
    <x v="17"/>
    <s v="2026-07-31"/>
  </r>
  <r>
    <s v="7612f45f-33ad-49b1-a4be-439d40c78400"/>
    <s v="Data Center 1"/>
    <s v=""/>
    <x v="296"/>
    <x v="1"/>
    <x v="44"/>
    <x v="44"/>
    <m/>
    <n v="720000"/>
    <n v="79.027999999999992"/>
    <x v="3"/>
    <s v="2026-07-31"/>
  </r>
  <r>
    <s v="4394ff5d-eba2-4631-8ea7-a43883f62548"/>
    <s v="Data Center 4"/>
    <s v=""/>
    <x v="296"/>
    <x v="1"/>
    <x v="44"/>
    <x v="44"/>
    <m/>
    <n v="720000"/>
    <n v="79.027999999999992"/>
    <x v="3"/>
    <s v="2026-07-31"/>
  </r>
  <r>
    <s v="2e122532-84a9-49ab-bf43-c8a5127b4c37"/>
    <s v="Data Center 3"/>
    <s v=""/>
    <x v="296"/>
    <x v="1"/>
    <x v="44"/>
    <x v="44"/>
    <m/>
    <n v="720000"/>
    <n v="79.027999999999992"/>
    <x v="3"/>
    <s v="2026-07-31"/>
  </r>
  <r>
    <s v="eb62fe05-72b4-48b9-bd0d-2b26151531d4"/>
    <s v="Data Center 2"/>
    <s v=""/>
    <x v="296"/>
    <x v="1"/>
    <x v="44"/>
    <x v="44"/>
    <m/>
    <n v="720000"/>
    <n v="79.027999999999992"/>
    <x v="3"/>
    <s v="2026-07-31"/>
  </r>
  <r>
    <s v="8075db13-5654-4382-a329-42a3de474e6e"/>
    <s v="Frenchtown Township Data Center 4"/>
    <s v=""/>
    <x v="296"/>
    <x v="1"/>
    <x v="26"/>
    <x v="26"/>
    <n v="340640"/>
    <n v="340640"/>
    <n v="65.096000000000004"/>
    <x v="2"/>
    <s v="2026-07-31"/>
  </r>
  <r>
    <s v="2e5cc9dd-fe23-4c4a-9706-1e6b166391c1"/>
    <s v="Frenchtown Township Data Center 3"/>
    <s v=""/>
    <x v="296"/>
    <x v="1"/>
    <x v="26"/>
    <x v="26"/>
    <n v="340640"/>
    <n v="340640"/>
    <n v="65.096000000000004"/>
    <x v="2"/>
    <s v="2026-07-31"/>
  </r>
  <r>
    <s v="e05b5767-4ce4-4060-bb39-f5548a184a8b"/>
    <s v="Frenchtown Township Data Center 2"/>
    <s v=""/>
    <x v="296"/>
    <x v="1"/>
    <x v="26"/>
    <x v="26"/>
    <n v="340640"/>
    <n v="340640"/>
    <n v="65.096000000000004"/>
    <x v="2"/>
    <s v="2026-07-31"/>
  </r>
  <r>
    <s v="086a8652-5104-417c-b066-f830b5666d8a"/>
    <s v="Frenchtown Township Data Center 1"/>
    <s v=""/>
    <x v="296"/>
    <x v="1"/>
    <x v="26"/>
    <x v="26"/>
    <n v="340640"/>
    <n v="340640"/>
    <n v="65.096000000000004"/>
    <x v="2"/>
    <s v="2026-07-31"/>
  </r>
  <r>
    <s v="896e7363-9117-404d-933b-a3e1d88fb007"/>
    <s v="Core Scientific Pecos Data Center 4"/>
    <s v=""/>
    <x v="20"/>
    <x v="1"/>
    <x v="16"/>
    <x v="16"/>
    <m/>
    <m/>
    <n v="100"/>
    <x v="5"/>
    <s v="2026-07-31"/>
  </r>
  <r>
    <s v="a918c1df-de22-4239-bc6d-45881b42a6e0"/>
    <s v="Core Scientific Pecos Data Center 5"/>
    <s v=""/>
    <x v="20"/>
    <x v="1"/>
    <x v="16"/>
    <x v="16"/>
    <m/>
    <m/>
    <n v="100"/>
    <x v="5"/>
    <s v="2026-07-31"/>
  </r>
  <r>
    <s v="392a9ab3-ee4a-40bb-80af-b53a20a4be3c"/>
    <s v="Core Scientific Pecos Data Center 6"/>
    <s v=""/>
    <x v="20"/>
    <x v="1"/>
    <x v="16"/>
    <x v="16"/>
    <m/>
    <m/>
    <n v="100"/>
    <x v="5"/>
    <s v="2026-07-31"/>
  </r>
  <r>
    <s v="d17b86a2-1e60-40e6-a995-96861118ddd4"/>
    <s v="Core Scientific Pecos Data Center 10"/>
    <s v=""/>
    <x v="20"/>
    <x v="1"/>
    <x v="16"/>
    <x v="16"/>
    <m/>
    <m/>
    <n v="185"/>
    <x v="5"/>
    <s v="2026-07-31"/>
  </r>
  <r>
    <s v="60078f22-dd90-43f6-abc8-894b61607b6c"/>
    <s v="Core Scientific Pecos Data Center 11"/>
    <s v=""/>
    <x v="20"/>
    <x v="1"/>
    <x v="16"/>
    <x v="16"/>
    <m/>
    <m/>
    <n v="160"/>
    <x v="5"/>
    <s v="2026-07-31"/>
  </r>
  <r>
    <s v="caf1e4a5-9859-4ace-b779-85b2aa6f730b"/>
    <s v="Core Scientific Pecos Data Center 9"/>
    <s v=""/>
    <x v="20"/>
    <x v="1"/>
    <x v="16"/>
    <x v="16"/>
    <m/>
    <m/>
    <n v="185"/>
    <x v="5"/>
    <s v="2026-07-31"/>
  </r>
  <r>
    <s v="5abc483f-b7ef-4699-8f2c-e92671d8234d"/>
    <s v="Core Scientific Pecos Data Center 8"/>
    <s v=""/>
    <x v="20"/>
    <x v="1"/>
    <x v="16"/>
    <x v="16"/>
    <m/>
    <m/>
    <n v="185"/>
    <x v="5"/>
    <s v="2026-07-31"/>
  </r>
  <r>
    <s v="82cfef37-9a36-4be5-8c5e-717bdce0828d"/>
    <s v="Core Scientific Hunt County 2"/>
    <s v=""/>
    <x v="20"/>
    <x v="1"/>
    <x v="16"/>
    <x v="16"/>
    <m/>
    <m/>
    <n v="273"/>
    <x v="9"/>
    <s v="2026-07-31"/>
  </r>
  <r>
    <s v="f7e63a96-0350-48a1-876b-3bb55670b3cc"/>
    <s v="Core Scientific Hunt County 1"/>
    <s v="Core Scientific Hunt County 1_x000a_Core Scientific Hunt County Campus_x000a_Core Scientific"/>
    <x v="20"/>
    <x v="1"/>
    <x v="16"/>
    <x v="16"/>
    <m/>
    <m/>
    <n v="157"/>
    <x v="9"/>
    <s v="2026-07-31"/>
  </r>
  <r>
    <s v="fff0a102-2ade-46fc-a2ac-a1b85ec0a3c1"/>
    <s v="Muskogee - Data Center 4"/>
    <s v=""/>
    <x v="20"/>
    <x v="1"/>
    <x v="15"/>
    <x v="15"/>
    <m/>
    <m/>
    <n v="165"/>
    <x v="5"/>
    <s v="2026-07-31"/>
  </r>
  <r>
    <s v="4205ed3e-ec47-417d-939f-d4a4f4c56da3"/>
    <s v="Muskogee - Data Center 5"/>
    <s v=""/>
    <x v="20"/>
    <x v="1"/>
    <x v="15"/>
    <x v="15"/>
    <m/>
    <m/>
    <n v="165"/>
    <x v="5"/>
    <s v="2026-07-31"/>
  </r>
  <r>
    <s v="6cf57a28-9b9a-4d96-bbe7-0e3a8d38317c"/>
    <s v="Muskogee - Data Center 6"/>
    <s v=""/>
    <x v="20"/>
    <x v="1"/>
    <x v="15"/>
    <x v="15"/>
    <m/>
    <m/>
    <n v="165"/>
    <x v="5"/>
    <s v="2026-07-31"/>
  </r>
  <r>
    <s v="2f090fbc-6b94-42f5-b562-bbee42c1f6d3"/>
    <s v="Muskogee - Data Center 3"/>
    <s v=""/>
    <x v="20"/>
    <x v="1"/>
    <x v="15"/>
    <x v="15"/>
    <m/>
    <m/>
    <n v="165"/>
    <x v="5"/>
    <s v="2026-07-31"/>
  </r>
  <r>
    <s v="042eec5f-2576-4cdb-b72e-4ed22f23117c"/>
    <s v="Muskogee - Data Center 9"/>
    <s v=""/>
    <x v="20"/>
    <x v="1"/>
    <x v="15"/>
    <x v="15"/>
    <m/>
    <m/>
    <n v="165"/>
    <x v="5"/>
    <s v="2026-07-31"/>
  </r>
  <r>
    <s v="4bce970f-10cb-4532-ab25-781e6807f28f"/>
    <s v="Muskogee - Data Center 7"/>
    <s v=""/>
    <x v="20"/>
    <x v="1"/>
    <x v="15"/>
    <x v="15"/>
    <m/>
    <m/>
    <n v="165"/>
    <x v="5"/>
    <s v="2026-07-31"/>
  </r>
  <r>
    <s v="5c0da0dc-fd65-4641-84c7-68aee982ea8c"/>
    <s v="Muskogee - Data Center 10"/>
    <s v=""/>
    <x v="20"/>
    <x v="1"/>
    <x v="15"/>
    <x v="15"/>
    <m/>
    <m/>
    <n v="162.5"/>
    <x v="5"/>
    <s v="2026-07-31"/>
  </r>
  <r>
    <s v="6939abd1-48be-4dbd-8206-8822b9521652"/>
    <s v="Muskogee - Data Center 8"/>
    <s v=""/>
    <x v="20"/>
    <x v="1"/>
    <x v="15"/>
    <x v="15"/>
    <m/>
    <m/>
    <n v="165"/>
    <x v="5"/>
    <s v="2026-07-31"/>
  </r>
  <r>
    <s v="d7fe4a2c-3958-4fbe-84c9-8b7b73ad144c"/>
    <s v="Dalton 3 - HPC Data Center "/>
    <s v=""/>
    <x v="20"/>
    <x v="1"/>
    <x v="8"/>
    <x v="8"/>
    <n v="250000"/>
    <n v="250000"/>
    <n v="120"/>
    <x v="13"/>
    <s v="2026-07-31"/>
  </r>
  <r>
    <s v="6e819526-9e02-4921-8fc1-c4b6737120e9"/>
    <s v="Kincora Data Center"/>
    <s v=""/>
    <x v="21"/>
    <x v="1"/>
    <x v="12"/>
    <x v="12"/>
    <m/>
    <n v="500000"/>
    <n v="80"/>
    <x v="14"/>
    <s v="2026-07-31"/>
  </r>
  <r>
    <s v="9586370e-f0b3-40c7-86c3-2097a6d36619"/>
    <s v="Project Kent Data Center 1"/>
    <s v="Project Kent Data Center 1_x000a_Project Kent_x000a_Crusoe"/>
    <x v="22"/>
    <x v="1"/>
    <x v="16"/>
    <x v="16"/>
    <n v="805000"/>
    <n v="805000"/>
    <n v="295"/>
    <x v="22"/>
    <s v="2026-07-31"/>
  </r>
  <r>
    <s v="e7361a80-58c2-471f-8eb8-1a4cc8b67628"/>
    <s v="Project Kent Data Center 2"/>
    <s v=""/>
    <x v="22"/>
    <x v="1"/>
    <x v="16"/>
    <x v="16"/>
    <n v="805000"/>
    <n v="805000"/>
    <n v="295"/>
    <x v="22"/>
    <s v="2026-07-31"/>
  </r>
  <r>
    <s v="9feaebc8-9d19-4c17-9c45-7852464258e9"/>
    <s v="Nolan County Data Center 1"/>
    <s v="Nolan County Data Center 1_x000a_Nolan County, Crusoe_x000a_Crusoe"/>
    <x v="22"/>
    <x v="1"/>
    <x v="16"/>
    <x v="16"/>
    <m/>
    <m/>
    <n v="200"/>
    <x v="22"/>
    <s v="2026-07-31"/>
  </r>
  <r>
    <s v="d0c734ba-c2f2-4e74-b969-712f570825a7"/>
    <s v="Childress Clean Data Center 2"/>
    <s v=""/>
    <x v="22"/>
    <x v="1"/>
    <x v="16"/>
    <x v="16"/>
    <m/>
    <m/>
    <n v="100"/>
    <x v="13"/>
    <s v="2026-07-31"/>
  </r>
  <r>
    <s v="a875f0c2-8f8d-40e1-823d-c9112dddf45a"/>
    <s v="Childress Clean Data Center 3"/>
    <s v=""/>
    <x v="22"/>
    <x v="1"/>
    <x v="16"/>
    <x v="16"/>
    <m/>
    <m/>
    <n v="100"/>
    <x v="13"/>
    <s v="2026-07-31"/>
  </r>
  <r>
    <s v="dd3f072e-7657-47cf-8183-a97d43c0c160"/>
    <s v="Childress Clean Data Center 7"/>
    <s v=""/>
    <x v="22"/>
    <x v="1"/>
    <x v="16"/>
    <x v="16"/>
    <m/>
    <m/>
    <n v="100"/>
    <x v="13"/>
    <s v="2026-07-31"/>
  </r>
  <r>
    <s v="f1106adc-d8e3-4d63-9601-4a606988455e"/>
    <s v="Childress Clean Data Center 8"/>
    <s v=""/>
    <x v="22"/>
    <x v="1"/>
    <x v="16"/>
    <x v="16"/>
    <m/>
    <m/>
    <n v="100"/>
    <x v="13"/>
    <s v="2026-07-31"/>
  </r>
  <r>
    <s v="b164de08-3273-4deb-a155-5d1bdfbecdb2"/>
    <s v="Childress Clean Data Center 10"/>
    <s v=""/>
    <x v="22"/>
    <x v="1"/>
    <x v="16"/>
    <x v="16"/>
    <m/>
    <m/>
    <n v="100"/>
    <x v="13"/>
    <s v="2026-07-31"/>
  </r>
  <r>
    <s v="76839531-5160-4a15-8369-c48c5a84eb14"/>
    <s v="Childress Clean Data Center 9"/>
    <s v=""/>
    <x v="22"/>
    <x v="1"/>
    <x v="16"/>
    <x v="16"/>
    <m/>
    <m/>
    <n v="100"/>
    <x v="13"/>
    <s v="2026-07-31"/>
  </r>
  <r>
    <s v="9d59abd9-fca5-4a5a-8083-942d09bdbe9e"/>
    <s v="Childress Clean Data Center 1"/>
    <s v=""/>
    <x v="22"/>
    <x v="1"/>
    <x v="16"/>
    <x v="16"/>
    <m/>
    <m/>
    <n v="100"/>
    <x v="13"/>
    <s v="2026-07-31"/>
  </r>
  <r>
    <s v="3d37378c-72cb-4107-a364-e7d9a8eb7e01"/>
    <s v="Childress Clean Data Center 5"/>
    <s v=""/>
    <x v="22"/>
    <x v="1"/>
    <x v="16"/>
    <x v="16"/>
    <m/>
    <m/>
    <n v="100"/>
    <x v="13"/>
    <s v="2026-07-31"/>
  </r>
  <r>
    <s v="c3426250-dc71-4d47-830d-0f19c6c02cc9"/>
    <s v="Childress Clean Data Center 6"/>
    <s v=""/>
    <x v="22"/>
    <x v="1"/>
    <x v="16"/>
    <x v="16"/>
    <m/>
    <m/>
    <n v="100"/>
    <x v="13"/>
    <s v="2026-07-31"/>
  </r>
  <r>
    <s v="a7f49aa1-a9d8-43c3-a306-2d03c24c8dca"/>
    <s v="Childress Clean Data Center 4"/>
    <s v=""/>
    <x v="22"/>
    <x v="1"/>
    <x v="16"/>
    <x v="16"/>
    <m/>
    <m/>
    <n v="100"/>
    <x v="13"/>
    <s v="2026-07-31"/>
  </r>
  <r>
    <s v="09998e25-8849-458c-99a8-1b030c431749"/>
    <s v="Stonewall Data Center 1"/>
    <s v=""/>
    <x v="22"/>
    <x v="1"/>
    <x v="16"/>
    <x v="16"/>
    <m/>
    <m/>
    <m/>
    <x v="22"/>
    <s v="2026-07-31"/>
  </r>
  <r>
    <s v="aa5b349c-140a-49db-82d5-8f4eb74ff565"/>
    <s v="Stonewall Data Center 4"/>
    <s v=""/>
    <x v="22"/>
    <x v="1"/>
    <x v="16"/>
    <x v="16"/>
    <m/>
    <m/>
    <m/>
    <x v="22"/>
    <s v="2026-07-31"/>
  </r>
  <r>
    <s v="592bfd3e-5e41-4ae8-a0f0-4c3b74617d9d"/>
    <s v="Stonewall Data Center 3"/>
    <s v=""/>
    <x v="22"/>
    <x v="1"/>
    <x v="16"/>
    <x v="16"/>
    <m/>
    <m/>
    <m/>
    <x v="22"/>
    <s v="2026-07-31"/>
  </r>
  <r>
    <s v="f144c871-2aa3-489b-b61f-d6df2c9c7743"/>
    <s v="Stonewall Data Center 2"/>
    <s v=""/>
    <x v="22"/>
    <x v="1"/>
    <x v="16"/>
    <x v="16"/>
    <m/>
    <m/>
    <m/>
    <x v="22"/>
    <s v="2026-07-31"/>
  </r>
  <r>
    <s v="b2064fa7-0a6e-4479-bc3a-b28aebe73082"/>
    <s v="Port of Victoria Data Center 7"/>
    <s v=""/>
    <x v="22"/>
    <x v="1"/>
    <x v="16"/>
    <x v="16"/>
    <m/>
    <m/>
    <n v="250"/>
    <x v="19"/>
    <s v="2026-07-31"/>
  </r>
  <r>
    <s v="d94df40c-14d6-47d6-b52a-d64e343bdf9a"/>
    <s v="Port of Victoria Data Center 4"/>
    <s v=""/>
    <x v="22"/>
    <x v="1"/>
    <x v="16"/>
    <x v="16"/>
    <m/>
    <m/>
    <n v="250"/>
    <x v="19"/>
    <s v="2026-07-31"/>
  </r>
  <r>
    <s v="577b1088-c03b-4689-b6fa-76dd6cf0c4a1"/>
    <s v="Port of Victoria Data Center 6"/>
    <s v=""/>
    <x v="22"/>
    <x v="1"/>
    <x v="16"/>
    <x v="16"/>
    <m/>
    <m/>
    <n v="250"/>
    <x v="19"/>
    <s v="2026-07-31"/>
  </r>
  <r>
    <s v="2a04a580-0e7e-4fb8-ba41-1d2ed58f24cf"/>
    <s v="Port of Victoria Data Center 5"/>
    <s v=""/>
    <x v="22"/>
    <x v="1"/>
    <x v="16"/>
    <x v="16"/>
    <m/>
    <m/>
    <n v="250"/>
    <x v="19"/>
    <s v="2026-07-31"/>
  </r>
  <r>
    <s v="37a273e9-173f-4361-8ab7-0bde1e42e242"/>
    <s v="Port of Victoria Data Center 10"/>
    <s v=""/>
    <x v="22"/>
    <x v="1"/>
    <x v="16"/>
    <x v="16"/>
    <m/>
    <m/>
    <n v="250"/>
    <x v="19"/>
    <s v="2026-07-31"/>
  </r>
  <r>
    <s v="c88ba5d0-8723-45de-8fe7-1c6d332da08c"/>
    <s v="Port of Victoria Data Center 1"/>
    <s v="Port of Victoria Data Center 1_x000a_Port of Victoria Campus_x000a_Crusoe"/>
    <x v="22"/>
    <x v="1"/>
    <x v="16"/>
    <x v="16"/>
    <m/>
    <m/>
    <n v="250"/>
    <x v="19"/>
    <s v="2026-07-31"/>
  </r>
  <r>
    <s v="0fc9c532-3a9f-4312-b68c-bac7e1f5afee"/>
    <s v="Port of Victoria Data Center 3"/>
    <s v=""/>
    <x v="22"/>
    <x v="1"/>
    <x v="16"/>
    <x v="16"/>
    <m/>
    <m/>
    <n v="250"/>
    <x v="19"/>
    <s v="2026-07-31"/>
  </r>
  <r>
    <s v="271a0cf3-4d2e-49a8-82fd-9694da045d5b"/>
    <s v="Port of Victoria Data Center 8"/>
    <s v=""/>
    <x v="22"/>
    <x v="1"/>
    <x v="16"/>
    <x v="16"/>
    <m/>
    <m/>
    <n v="250"/>
    <x v="19"/>
    <s v="2026-07-31"/>
  </r>
  <r>
    <s v="5725fe36-f968-445b-9180-84f00ba70776"/>
    <s v="Port of Victoria Data Center 9"/>
    <s v=""/>
    <x v="22"/>
    <x v="1"/>
    <x v="16"/>
    <x v="16"/>
    <m/>
    <m/>
    <n v="250"/>
    <x v="19"/>
    <s v="2026-07-31"/>
  </r>
  <r>
    <s v="b77fc631-f60d-4fc6-995e-101abf961541"/>
    <s v="Port of Victoria Data Center 2"/>
    <s v=""/>
    <x v="22"/>
    <x v="1"/>
    <x v="16"/>
    <x v="16"/>
    <m/>
    <m/>
    <n v="250"/>
    <x v="19"/>
    <s v="2026-07-31"/>
  </r>
  <r>
    <s v="a4f9edf0-6b29-11f1-8b29-5f55bd37ea10"/>
    <s v="Callaway Data Center "/>
    <s v=""/>
    <x v="22"/>
    <x v="1"/>
    <x v="5"/>
    <x v="5"/>
    <m/>
    <n v="800000"/>
    <n v="84.918999999999997"/>
    <x v="3"/>
    <s v="2026-07-31"/>
  </r>
  <r>
    <s v="36d14ea2-2e68-4f5d-8600-30bde3a7d896"/>
    <s v="Warrenton Data Center 2"/>
    <s v=""/>
    <x v="22"/>
    <x v="1"/>
    <x v="5"/>
    <x v="5"/>
    <m/>
    <n v="805000"/>
    <n v="300"/>
    <x v="23"/>
    <s v="2026-07-31"/>
  </r>
  <r>
    <s v="56696209-7dc0-4c6b-8e99-3f5811328117"/>
    <s v="Data Center 1"/>
    <s v=""/>
    <x v="22"/>
    <x v="1"/>
    <x v="12"/>
    <x v="12"/>
    <m/>
    <m/>
    <n v="100"/>
    <x v="4"/>
    <s v="2026-07-31"/>
  </r>
  <r>
    <s v="e246d95e-ea9f-479e-9b4f-29acdf996610"/>
    <s v="Pioneer Park II Data Center"/>
    <s v="Pioneer Park II Data Center_x000a_DFW, DataNovaX Campus_x000a_DataNovaX"/>
    <x v="25"/>
    <x v="1"/>
    <x v="16"/>
    <x v="16"/>
    <n v="550000"/>
    <n v="550000"/>
    <n v="150"/>
    <x v="14"/>
    <s v="2026-07-31"/>
  </r>
  <r>
    <s v="c6a39e45-abc0-4fc3-8cb2-de189373d0d0"/>
    <s v="Data Center 1"/>
    <s v=""/>
    <x v="27"/>
    <x v="1"/>
    <x v="16"/>
    <x v="16"/>
    <m/>
    <m/>
    <n v="45"/>
    <x v="3"/>
    <s v="2026-07-31"/>
  </r>
  <r>
    <s v="eb68e936-8bfc-4dbe-bb2a-d2c58ee190f2"/>
    <s v="Data Center 2"/>
    <s v=""/>
    <x v="27"/>
    <x v="1"/>
    <x v="16"/>
    <x v="16"/>
    <m/>
    <m/>
    <n v="47"/>
    <x v="3"/>
    <s v="2026-07-31"/>
  </r>
  <r>
    <s v="68fd4fe1-c822-4484-9280-3a5849d19c1a"/>
    <s v="SV02 Silicon Valley Data Center"/>
    <s v=""/>
    <x v="31"/>
    <x v="1"/>
    <x v="25"/>
    <x v="25"/>
    <n v="284722"/>
    <n v="284722"/>
    <n v="36"/>
    <x v="10"/>
    <s v="2026-07-31"/>
  </r>
  <r>
    <s v="3d658217-5009-4a64-adf4-e0dd91e4f0d4"/>
    <s v="RN02 Reno Edgecore Datacenter"/>
    <s v=""/>
    <x v="31"/>
    <x v="1"/>
    <x v="1"/>
    <x v="1"/>
    <n v="289000"/>
    <n v="289000"/>
    <n v="72"/>
    <x v="10"/>
    <s v="2026-07-31"/>
  </r>
  <r>
    <s v="e1007ab0-2891-11f1-a2ff-a360d2bcbc1f"/>
    <s v="PH04 Phoenix Edgecore Datacenter"/>
    <s v=""/>
    <x v="31"/>
    <x v="1"/>
    <x v="3"/>
    <x v="3"/>
    <n v="206160"/>
    <n v="618480"/>
    <n v="69.94"/>
    <x v="9"/>
    <s v="2026-07-31"/>
  </r>
  <r>
    <s v="5224a480-2894-11f1-a2ff-a360d2bcbc1f"/>
    <s v="PH05 Phoenix Edgecore Datacenter"/>
    <s v=""/>
    <x v="31"/>
    <x v="1"/>
    <x v="3"/>
    <x v="3"/>
    <n v="206160"/>
    <n v="618480"/>
    <n v="69.94"/>
    <x v="9"/>
    <s v="2026-07-31"/>
  </r>
  <r>
    <s v="d0ff6572-004e-4cc6-9113-0a5ab62d04c6"/>
    <s v="Florence Data Center 9"/>
    <s v=""/>
    <x v="31"/>
    <x v="1"/>
    <x v="3"/>
    <x v="3"/>
    <m/>
    <n v="332100"/>
    <n v="72"/>
    <x v="16"/>
    <s v="2026-07-31"/>
  </r>
  <r>
    <s v="dd77c42c-7a88-46cb-9d60-3df7fa74fbec"/>
    <s v="Florence Data Center 2"/>
    <s v=""/>
    <x v="31"/>
    <x v="1"/>
    <x v="3"/>
    <x v="3"/>
    <m/>
    <n v="332100"/>
    <n v="72"/>
    <x v="16"/>
    <s v="2026-07-31"/>
  </r>
  <r>
    <s v="753a720a-878c-4df6-85a6-84e3f2441eac"/>
    <s v="Florence Data Center 7"/>
    <s v=""/>
    <x v="31"/>
    <x v="1"/>
    <x v="3"/>
    <x v="3"/>
    <m/>
    <n v="332100"/>
    <n v="72"/>
    <x v="16"/>
    <s v="2026-07-31"/>
  </r>
  <r>
    <s v="d2fa3c3a-8165-4d61-8d2e-10044996b194"/>
    <s v="Florence Data Center 5"/>
    <s v=""/>
    <x v="31"/>
    <x v="1"/>
    <x v="3"/>
    <x v="3"/>
    <m/>
    <n v="332100"/>
    <n v="72"/>
    <x v="16"/>
    <s v="2026-07-31"/>
  </r>
  <r>
    <s v="261c7c37-a3d8-4079-a487-8c1b853a751a"/>
    <s v="Florence Data Center 1"/>
    <s v=""/>
    <x v="31"/>
    <x v="1"/>
    <x v="3"/>
    <x v="3"/>
    <m/>
    <n v="332100"/>
    <n v="72"/>
    <x v="16"/>
    <s v="2026-07-31"/>
  </r>
  <r>
    <s v="e4b9ac8b-6b53-4070-bcf1-0de44f8ca2cd"/>
    <s v="Florence Data Center 10"/>
    <s v=""/>
    <x v="31"/>
    <x v="1"/>
    <x v="3"/>
    <x v="3"/>
    <m/>
    <n v="332100"/>
    <n v="72"/>
    <x v="16"/>
    <s v="2026-07-31"/>
  </r>
  <r>
    <s v="90c53eb4-ef40-4f5a-baca-7d544dceeba0"/>
    <s v="Florence Data Center 3"/>
    <s v=""/>
    <x v="31"/>
    <x v="1"/>
    <x v="3"/>
    <x v="3"/>
    <m/>
    <n v="332100"/>
    <n v="72"/>
    <x v="16"/>
    <s v="2026-07-31"/>
  </r>
  <r>
    <s v="5e468032-ac18-44ea-86e1-e2cdc1281757"/>
    <s v="Florence Data Center 8"/>
    <s v=""/>
    <x v="31"/>
    <x v="1"/>
    <x v="3"/>
    <x v="3"/>
    <m/>
    <n v="332100"/>
    <n v="72"/>
    <x v="16"/>
    <s v="2026-07-31"/>
  </r>
  <r>
    <s v="6d8d66e2-a36e-4091-bf26-1aba90d88977"/>
    <s v="Florence Data Center 4"/>
    <s v=""/>
    <x v="31"/>
    <x v="1"/>
    <x v="3"/>
    <x v="3"/>
    <m/>
    <n v="332100"/>
    <n v="72"/>
    <x v="16"/>
    <s v="2026-07-31"/>
  </r>
  <r>
    <s v="dbbbac7d-cdcb-4913-954c-eb3bd30dbad0"/>
    <s v="Florence Data Center 6"/>
    <s v=""/>
    <x v="31"/>
    <x v="1"/>
    <x v="3"/>
    <x v="3"/>
    <m/>
    <n v="332100"/>
    <n v="72"/>
    <x v="16"/>
    <s v="2026-07-31"/>
  </r>
  <r>
    <s v="595f4b92-eb06-41f9-be02-010d44f32355"/>
    <s v="Louisa County Data Center 8"/>
    <s v=""/>
    <x v="31"/>
    <x v="1"/>
    <x v="12"/>
    <x v="12"/>
    <m/>
    <n v="300000"/>
    <n v="85"/>
    <x v="15"/>
    <s v="2026-07-31"/>
  </r>
  <r>
    <s v="9ce87625-e285-4672-945d-c1bec277e045"/>
    <s v="Louisa County Data Center 12"/>
    <s v=""/>
    <x v="31"/>
    <x v="1"/>
    <x v="12"/>
    <x v="12"/>
    <m/>
    <n v="300000"/>
    <n v="85"/>
    <x v="15"/>
    <s v="2026-07-31"/>
  </r>
  <r>
    <s v="05645376-b5b1-44c6-9dff-d6765a715ae3"/>
    <s v="Louisa County Data Center 1"/>
    <s v=""/>
    <x v="31"/>
    <x v="1"/>
    <x v="12"/>
    <x v="12"/>
    <m/>
    <n v="300000"/>
    <n v="85"/>
    <x v="15"/>
    <s v="2026-07-31"/>
  </r>
  <r>
    <s v="9be5f7dd-fd0e-4093-a24a-721cf324df0d"/>
    <s v="Louisa County Data Center 11"/>
    <s v=""/>
    <x v="31"/>
    <x v="1"/>
    <x v="12"/>
    <x v="12"/>
    <m/>
    <n v="300000"/>
    <n v="85"/>
    <x v="15"/>
    <s v="2026-07-31"/>
  </r>
  <r>
    <s v="d3a9ecc1-c2c5-49b0-8ad3-e11b8e4af237"/>
    <s v="Louisa County Data Center 4"/>
    <s v=""/>
    <x v="31"/>
    <x v="1"/>
    <x v="12"/>
    <x v="12"/>
    <m/>
    <n v="300000"/>
    <n v="85"/>
    <x v="15"/>
    <s v="2026-07-31"/>
  </r>
  <r>
    <s v="3f2dfcb9-1664-48b3-be69-e562d210bc11"/>
    <s v="Louisa County Data Center 7"/>
    <s v=""/>
    <x v="31"/>
    <x v="1"/>
    <x v="12"/>
    <x v="12"/>
    <m/>
    <n v="300000"/>
    <n v="85"/>
    <x v="15"/>
    <s v="2026-07-31"/>
  </r>
  <r>
    <s v="a0643c75-5689-4552-8839-ab5a87fa6a3b"/>
    <s v="Louisa County Data Center 6"/>
    <s v=""/>
    <x v="31"/>
    <x v="1"/>
    <x v="12"/>
    <x v="12"/>
    <m/>
    <n v="300000"/>
    <n v="85"/>
    <x v="15"/>
    <s v="2026-07-31"/>
  </r>
  <r>
    <s v="24f35994-b404-4b06-bd77-31de026d7324"/>
    <s v="Louisa County Data Center 5"/>
    <s v=""/>
    <x v="31"/>
    <x v="1"/>
    <x v="12"/>
    <x v="12"/>
    <m/>
    <n v="300000"/>
    <n v="85"/>
    <x v="15"/>
    <s v="2026-07-31"/>
  </r>
  <r>
    <s v="59a880fa-5a46-4c48-8995-9b2d46cda065"/>
    <s v="Louisa County Data Center 13"/>
    <s v=""/>
    <x v="31"/>
    <x v="1"/>
    <x v="12"/>
    <x v="12"/>
    <m/>
    <n v="300000"/>
    <n v="85"/>
    <x v="15"/>
    <s v="2026-07-31"/>
  </r>
  <r>
    <s v="2fb01178-7121-401a-92ce-51a247118093"/>
    <s v="Louisa County Data Center 3"/>
    <s v=""/>
    <x v="31"/>
    <x v="1"/>
    <x v="12"/>
    <x v="12"/>
    <m/>
    <n v="300000"/>
    <n v="85"/>
    <x v="15"/>
    <s v="2026-07-31"/>
  </r>
  <r>
    <s v="620726fd-c929-4fa1-b68c-978bf7301fde"/>
    <s v="Louisa County Data Center 9"/>
    <s v=""/>
    <x v="31"/>
    <x v="1"/>
    <x v="12"/>
    <x v="12"/>
    <m/>
    <n v="300000"/>
    <n v="85"/>
    <x v="15"/>
    <s v="2026-07-31"/>
  </r>
  <r>
    <s v="d5f15611-1837-4a3a-8e3b-641baacdee66"/>
    <s v="Louisa County Data Center 2"/>
    <s v=""/>
    <x v="31"/>
    <x v="1"/>
    <x v="12"/>
    <x v="12"/>
    <m/>
    <n v="300000"/>
    <n v="85"/>
    <x v="15"/>
    <s v="2026-07-31"/>
  </r>
  <r>
    <s v="818120be-3d39-4ed9-8e46-e770ace0d6de"/>
    <s v="Louisa County Data Center 10"/>
    <s v=""/>
    <x v="31"/>
    <x v="1"/>
    <x v="12"/>
    <x v="12"/>
    <m/>
    <n v="300000"/>
    <n v="85"/>
    <x v="15"/>
    <s v="2026-07-31"/>
  </r>
  <r>
    <s v="275f28c9-0259-4d49-99d4-b86f37483eeb"/>
    <s v="CP02 EdgeCore Datacenter"/>
    <s v=""/>
    <x v="31"/>
    <x v="1"/>
    <x v="12"/>
    <x v="12"/>
    <n v="470000"/>
    <n v="550000"/>
    <n v="72"/>
    <x v="10"/>
    <s v="2026-07-31"/>
  </r>
  <r>
    <s v="47d07d1c-4fe5-4684-b67c-ff1e70b357c9"/>
    <s v="CP03 EdgeCore Datacenter"/>
    <s v=""/>
    <x v="31"/>
    <x v="1"/>
    <x v="12"/>
    <x v="12"/>
    <n v="470000"/>
    <n v="300000"/>
    <n v="72"/>
    <x v="10"/>
    <s v="2026-07-31"/>
  </r>
  <r>
    <s v="0ca45035-350a-400b-83cf-22cbdb616624"/>
    <s v="Loudoun County Edgecore Data Center 1"/>
    <s v=""/>
    <x v="31"/>
    <x v="1"/>
    <x v="12"/>
    <x v="12"/>
    <m/>
    <m/>
    <m/>
    <x v="7"/>
    <s v="2026-07-31"/>
  </r>
  <r>
    <s v="6e5a6fb0-ea71-11f0-92b5-d71e194ac472"/>
    <s v="Loudoun County Edgecore Data Center 2"/>
    <s v=""/>
    <x v="31"/>
    <x v="1"/>
    <x v="12"/>
    <x v="12"/>
    <m/>
    <m/>
    <m/>
    <x v="17"/>
    <s v="2026-07-31"/>
  </r>
  <r>
    <s v="bda30ce7-b825-4265-994d-37446a4ea8da"/>
    <s v="Fibernet Data Center 7"/>
    <s v=""/>
    <x v="297"/>
    <x v="1"/>
    <x v="38"/>
    <x v="38"/>
    <m/>
    <n v="500000"/>
    <n v="100"/>
    <x v="21"/>
    <s v="2026-07-31"/>
  </r>
  <r>
    <s v="e502a1c5-d6cc-4c64-bb21-91a648bc0acc"/>
    <s v="Fibernet Data Center 23"/>
    <s v=""/>
    <x v="297"/>
    <x v="1"/>
    <x v="38"/>
    <x v="38"/>
    <m/>
    <n v="500000"/>
    <n v="100"/>
    <x v="21"/>
    <s v="2026-07-31"/>
  </r>
  <r>
    <s v="389b4a27-8b04-4a0f-8a46-2e4170bdd7cf"/>
    <s v="Fibernet Data Center 5"/>
    <s v=""/>
    <x v="297"/>
    <x v="1"/>
    <x v="38"/>
    <x v="38"/>
    <m/>
    <n v="500000"/>
    <n v="100"/>
    <x v="21"/>
    <s v="2026-07-31"/>
  </r>
  <r>
    <s v="434f3ceb-b99d-40d9-afed-a41b8ae81f26"/>
    <s v="Fibernet Data Center 6"/>
    <s v=""/>
    <x v="297"/>
    <x v="1"/>
    <x v="38"/>
    <x v="38"/>
    <m/>
    <n v="500000"/>
    <n v="100"/>
    <x v="21"/>
    <s v="2026-07-31"/>
  </r>
  <r>
    <s v="8547a7f3-45ea-47b9-8d53-82f8fed5c665"/>
    <s v="Fibernet Data Center 10"/>
    <s v=""/>
    <x v="297"/>
    <x v="1"/>
    <x v="38"/>
    <x v="38"/>
    <m/>
    <n v="500000"/>
    <n v="100"/>
    <x v="21"/>
    <s v="2026-07-31"/>
  </r>
  <r>
    <s v="ad920f45-8a03-474f-81ec-d5d45b21eae8"/>
    <s v="Fibernet Data Center 22"/>
    <s v=""/>
    <x v="297"/>
    <x v="1"/>
    <x v="38"/>
    <x v="38"/>
    <m/>
    <n v="500000"/>
    <n v="100"/>
    <x v="21"/>
    <s v="2026-07-31"/>
  </r>
  <r>
    <s v="f7dd7109-c9e9-492f-bea3-8406f04bfd35"/>
    <s v="Fibernet Data Center 18"/>
    <s v=""/>
    <x v="297"/>
    <x v="1"/>
    <x v="38"/>
    <x v="38"/>
    <m/>
    <n v="500000"/>
    <n v="100"/>
    <x v="21"/>
    <s v="2026-07-31"/>
  </r>
  <r>
    <s v="dbc8339b-d432-4838-95f3-eb5ff67565e4"/>
    <s v="Fibernet Data Center 19"/>
    <s v=""/>
    <x v="297"/>
    <x v="1"/>
    <x v="38"/>
    <x v="38"/>
    <m/>
    <n v="500000"/>
    <n v="100"/>
    <x v="21"/>
    <s v="2026-07-31"/>
  </r>
  <r>
    <s v="2bf01a34-6475-4762-84dd-d8ac5a32f6ab"/>
    <s v="Fibernet Data Center 8"/>
    <s v=""/>
    <x v="297"/>
    <x v="1"/>
    <x v="38"/>
    <x v="38"/>
    <m/>
    <n v="500000"/>
    <n v="100"/>
    <x v="21"/>
    <s v="2026-07-31"/>
  </r>
  <r>
    <s v="50135268-224e-4009-9850-57b930e77976"/>
    <s v="Fibernet Data Center 20"/>
    <s v=""/>
    <x v="297"/>
    <x v="1"/>
    <x v="38"/>
    <x v="38"/>
    <m/>
    <n v="500000"/>
    <n v="100"/>
    <x v="21"/>
    <s v="2026-07-31"/>
  </r>
  <r>
    <s v="f154cba1-0864-4a2d-8d71-7f704c6f2cf1"/>
    <s v="Fibernet Data Center 2"/>
    <s v=""/>
    <x v="297"/>
    <x v="1"/>
    <x v="38"/>
    <x v="38"/>
    <m/>
    <n v="500000"/>
    <n v="100"/>
    <x v="21"/>
    <s v="2026-07-31"/>
  </r>
  <r>
    <s v="bd3b5c24-538e-4535-ba1f-12bb1495e23f"/>
    <s v="Fibernet Data Center 9"/>
    <s v=""/>
    <x v="297"/>
    <x v="1"/>
    <x v="38"/>
    <x v="38"/>
    <m/>
    <n v="500000"/>
    <n v="100"/>
    <x v="21"/>
    <s v="2026-07-31"/>
  </r>
  <r>
    <s v="594e2890-9245-4261-bc0c-f8f9a4cc837a"/>
    <s v="Fibernet Data Center 25"/>
    <s v=""/>
    <x v="297"/>
    <x v="1"/>
    <x v="38"/>
    <x v="38"/>
    <m/>
    <n v="500000"/>
    <n v="100"/>
    <x v="21"/>
    <s v="2026-07-31"/>
  </r>
  <r>
    <s v="48d74de3-0128-486e-8220-f5a23b3f406e"/>
    <s v="Fibernet Data Center 12"/>
    <s v=""/>
    <x v="297"/>
    <x v="1"/>
    <x v="38"/>
    <x v="38"/>
    <m/>
    <n v="500000"/>
    <n v="100"/>
    <x v="21"/>
    <s v="2026-07-31"/>
  </r>
  <r>
    <s v="d4e1302a-7bcb-4169-9a48-9b681b99569d"/>
    <s v="Fibernet Data Center 21"/>
    <s v=""/>
    <x v="297"/>
    <x v="1"/>
    <x v="38"/>
    <x v="38"/>
    <m/>
    <n v="500000"/>
    <n v="100"/>
    <x v="21"/>
    <s v="2026-07-31"/>
  </r>
  <r>
    <s v="f0fa46e8-f2aa-4973-a778-188b68ac1b4e"/>
    <s v="Fibernet Data Center 4"/>
    <s v=""/>
    <x v="297"/>
    <x v="1"/>
    <x v="38"/>
    <x v="38"/>
    <m/>
    <n v="500000"/>
    <n v="100"/>
    <x v="21"/>
    <s v="2026-07-31"/>
  </r>
  <r>
    <s v="5be5662e-b2f5-44be-82f2-2be8cb398eff"/>
    <s v="Fibernet Data Center 13"/>
    <s v=""/>
    <x v="297"/>
    <x v="1"/>
    <x v="38"/>
    <x v="38"/>
    <m/>
    <n v="500000"/>
    <n v="100"/>
    <x v="21"/>
    <s v="2026-07-31"/>
  </r>
  <r>
    <s v="fc6e292e-4875-4afc-9935-992d99fead75"/>
    <s v="Fibernet Data Center 17"/>
    <s v=""/>
    <x v="297"/>
    <x v="1"/>
    <x v="38"/>
    <x v="38"/>
    <m/>
    <n v="500000"/>
    <n v="100"/>
    <x v="21"/>
    <s v="2026-07-31"/>
  </r>
  <r>
    <s v="41765280-91dc-42f3-a069-d2a40ce33f93"/>
    <s v="Fibernet Data Center 16"/>
    <s v=""/>
    <x v="297"/>
    <x v="1"/>
    <x v="38"/>
    <x v="38"/>
    <m/>
    <n v="500000"/>
    <n v="100"/>
    <x v="21"/>
    <s v="2026-07-31"/>
  </r>
  <r>
    <s v="73df94e7-7577-42d9-a4f7-8fbdad9e7e87"/>
    <s v="Fibernet Data Center 11"/>
    <s v=""/>
    <x v="297"/>
    <x v="1"/>
    <x v="38"/>
    <x v="38"/>
    <m/>
    <n v="500000"/>
    <n v="100"/>
    <x v="21"/>
    <s v="2026-07-31"/>
  </r>
  <r>
    <s v="2ca302c6-ece3-4d8f-9e99-ad1955f9df39"/>
    <s v="Fibernet Data Center 14"/>
    <s v=""/>
    <x v="297"/>
    <x v="1"/>
    <x v="38"/>
    <x v="38"/>
    <m/>
    <n v="500000"/>
    <n v="100"/>
    <x v="21"/>
    <s v="2026-07-31"/>
  </r>
  <r>
    <s v="eaab1895-cab8-4058-8ec7-dba4940f350f"/>
    <s v="Fibernet Data Center 24"/>
    <s v=""/>
    <x v="297"/>
    <x v="1"/>
    <x v="38"/>
    <x v="38"/>
    <m/>
    <n v="500000"/>
    <n v="100"/>
    <x v="21"/>
    <s v="2026-07-31"/>
  </r>
  <r>
    <s v="ab609f79-bb49-499a-8d90-5ab2c0daa304"/>
    <s v="Fibernet Data Center 15"/>
    <s v=""/>
    <x v="297"/>
    <x v="1"/>
    <x v="38"/>
    <x v="38"/>
    <m/>
    <n v="500000"/>
    <n v="100"/>
    <x v="21"/>
    <s v="2026-07-31"/>
  </r>
  <r>
    <s v="f5f3ad5e-ea74-405d-89ae-eb13d5980ff6"/>
    <s v="Fibernet Data Center 1"/>
    <s v=""/>
    <x v="297"/>
    <x v="1"/>
    <x v="38"/>
    <x v="38"/>
    <n v="500000"/>
    <n v="500000"/>
    <n v="100"/>
    <x v="15"/>
    <s v="2026-07-31"/>
  </r>
  <r>
    <s v="63d78e13-d3ae-447c-b8ea-35116c96848e"/>
    <s v="Fibernet Data Center 3"/>
    <s v=""/>
    <x v="297"/>
    <x v="1"/>
    <x v="38"/>
    <x v="38"/>
    <m/>
    <n v="500000"/>
    <n v="100"/>
    <x v="21"/>
    <s v="2026-07-31"/>
  </r>
  <r>
    <s v="85d531aa-6549-47c3-ad45-6a9794471570"/>
    <s v="Fibernet Data Center 26"/>
    <s v=""/>
    <x v="297"/>
    <x v="1"/>
    <x v="38"/>
    <x v="38"/>
    <m/>
    <n v="500000"/>
    <n v="100"/>
    <x v="21"/>
    <s v="2026-07-31"/>
  </r>
  <r>
    <s v="78a6fa50-76e6-11f0-aeaf-4153bf94a671"/>
    <s v="Ridgeline Facility data center"/>
    <s v=""/>
    <x v="298"/>
    <x v="1"/>
    <x v="34"/>
    <x v="34"/>
    <m/>
    <m/>
    <m/>
    <x v="1"/>
    <s v="2026-07-31"/>
  </r>
  <r>
    <s v="ce782a80-1745-11f1-be0e-cf89d59e80c6"/>
    <s v="Holtec Indian Point Data Center"/>
    <s v="Holtec Indian Point Data Center_x000a_Hi-Cloud"/>
    <x v="299"/>
    <x v="1"/>
    <x v="11"/>
    <x v="11"/>
    <m/>
    <m/>
    <n v="200"/>
    <x v="9"/>
    <s v="2026-07-31"/>
  </r>
  <r>
    <s v="23317ad0-6a71-11f1-92b5-3ff7b6589ec9"/>
    <s v="Beacon Point DC Phase 2"/>
    <s v=""/>
    <x v="34"/>
    <x v="1"/>
    <x v="16"/>
    <x v="16"/>
    <m/>
    <m/>
    <n v="500"/>
    <x v="3"/>
    <s v="2026-07-31"/>
  </r>
  <r>
    <s v="babeaeb2-0c72-4482-97b9-5eaadcb56952"/>
    <s v="Beacon Point DC Phase 1"/>
    <s v="Beacon Point DC Phase 1_x000a_Beacon Point_x000a_Hut8"/>
    <x v="34"/>
    <x v="1"/>
    <x v="16"/>
    <x v="16"/>
    <m/>
    <m/>
    <n v="500"/>
    <x v="5"/>
    <s v="2026-07-31"/>
  </r>
  <r>
    <s v="a16b772f-8e5f-4a71-be8b-1f1e45e88529"/>
    <s v="Logan Prairie DC 1"/>
    <s v="Logan Prairie DC 1_x000a_Logan Prairie Data Center_x000a_Hut8"/>
    <x v="34"/>
    <x v="1"/>
    <x v="6"/>
    <x v="6"/>
    <m/>
    <m/>
    <n v="166"/>
    <x v="22"/>
    <s v="2026-07-31"/>
  </r>
  <r>
    <s v="0715e735-dc99-435f-825d-3cb63c40198c"/>
    <s v="Logan Prairie DC 2"/>
    <s v=""/>
    <x v="34"/>
    <x v="1"/>
    <x v="6"/>
    <x v="6"/>
    <m/>
    <m/>
    <n v="166"/>
    <x v="22"/>
    <s v="2026-07-31"/>
  </r>
  <r>
    <s v="60e911cd-be31-4437-9b3d-c0587ea9997c"/>
    <s v="Logan Prairie DC 3"/>
    <s v=""/>
    <x v="34"/>
    <x v="1"/>
    <x v="6"/>
    <x v="6"/>
    <m/>
    <m/>
    <n v="166"/>
    <x v="22"/>
    <s v="2026-07-31"/>
  </r>
  <r>
    <s v="a877b100-6a8f-11f1-929b-231c33d193af"/>
    <s v="Batavia Data Center"/>
    <s v=""/>
    <x v="34"/>
    <x v="1"/>
    <x v="6"/>
    <x v="6"/>
    <n v="120000"/>
    <n v="120000"/>
    <n v="50"/>
    <x v="3"/>
    <s v="2026-07-31"/>
  </r>
  <r>
    <s v="965eaa70-7c8f-11f1-ac32-35d66f15ad57"/>
    <s v=" Flynn Dr Data Center "/>
    <s v=""/>
    <x v="300"/>
    <x v="1"/>
    <x v="31"/>
    <x v="31"/>
    <m/>
    <m/>
    <n v="20"/>
    <x v="4"/>
    <s v="2026-07-31"/>
  </r>
  <r>
    <s v="01709ed0-0910-11f0-b08c-3d645c76de84"/>
    <s v="Hyperscale Data - Michigan Data Center (Phase 3)"/>
    <s v="Hyperscale Data - Michigan Data Center (Phase 3)_x000a_HyperScale Data"/>
    <x v="35"/>
    <x v="1"/>
    <x v="26"/>
    <x v="26"/>
    <m/>
    <m/>
    <n v="270"/>
    <x v="13"/>
    <s v="2026-07-31"/>
  </r>
  <r>
    <s v="e9ed2a00-fdfe-11f0-a71a-0b49746f75e9"/>
    <s v="Hyperscale Data - Michigan Data Center (Phase 2)"/>
    <s v=""/>
    <x v="35"/>
    <x v="1"/>
    <x v="26"/>
    <x v="26"/>
    <n v="617000"/>
    <n v="100000"/>
    <n v="40"/>
    <x v="17"/>
    <s v="2026-07-31"/>
  </r>
  <r>
    <s v="49b7f7e2-28ba-4629-87ea-3677f1bf4932"/>
    <s v="Quantum Data Center 2"/>
    <s v=""/>
    <x v="36"/>
    <x v="1"/>
    <x v="27"/>
    <x v="27"/>
    <n v="100000"/>
    <m/>
    <m/>
    <x v="8"/>
    <s v="2026-07-31"/>
  </r>
  <r>
    <s v="22420b10-7590-11f1-b49a-09ac97ae938f"/>
    <s v="El Dorado AI Data Center"/>
    <s v=""/>
    <x v="301"/>
    <x v="1"/>
    <x v="32"/>
    <x v="32"/>
    <m/>
    <m/>
    <n v="8"/>
    <x v="4"/>
    <s v="2026-07-31"/>
  </r>
  <r>
    <s v="c02497e6-6b42-4b71-b5e9-60bcd3da24ab"/>
    <s v="Sweetwater 1 Data Center 5"/>
    <s v=""/>
    <x v="302"/>
    <x v="1"/>
    <x v="16"/>
    <x v="16"/>
    <m/>
    <m/>
    <n v="200"/>
    <x v="2"/>
    <s v="2026-07-31"/>
  </r>
  <r>
    <s v="e305cfe6-b448-4bf2-b5ee-2d0574e18061"/>
    <s v="Sweetwater 1 Data Center 4"/>
    <s v=""/>
    <x v="302"/>
    <x v="1"/>
    <x v="16"/>
    <x v="16"/>
    <m/>
    <m/>
    <n v="300"/>
    <x v="2"/>
    <s v="2026-07-31"/>
  </r>
  <r>
    <s v="74dbe370-0756-4358-a534-ab22bbb33155"/>
    <s v="Sweetwater 1 Data Center 3"/>
    <s v=""/>
    <x v="302"/>
    <x v="1"/>
    <x v="16"/>
    <x v="16"/>
    <m/>
    <m/>
    <n v="300"/>
    <x v="2"/>
    <s v="2026-07-31"/>
  </r>
  <r>
    <s v="36a5566f-6607-46af-be6c-721719f2f408"/>
    <s v="Sweetwater 2 Data Center 3"/>
    <s v=""/>
    <x v="302"/>
    <x v="1"/>
    <x v="16"/>
    <x v="16"/>
    <m/>
    <m/>
    <n v="100"/>
    <x v="2"/>
    <s v="2026-07-31"/>
  </r>
  <r>
    <s v="3eefe708-0d3b-4a78-b2ec-35c751f9be06"/>
    <s v="Sweetwater 2 Data Center 5"/>
    <s v=""/>
    <x v="302"/>
    <x v="1"/>
    <x v="16"/>
    <x v="16"/>
    <m/>
    <m/>
    <n v="100"/>
    <x v="2"/>
    <s v="2026-07-31"/>
  </r>
  <r>
    <s v="2f049b80-dfd2-4f28-8707-3846885d6f09"/>
    <s v="Sweetwater 2 Data Center 6"/>
    <s v=""/>
    <x v="302"/>
    <x v="1"/>
    <x v="16"/>
    <x v="16"/>
    <m/>
    <m/>
    <n v="100"/>
    <x v="2"/>
    <s v="2026-07-31"/>
  </r>
  <r>
    <s v="15ce6223-daef-43c3-b18e-255dfc8e79f8"/>
    <s v="Sweetwater 2 Data Center 4"/>
    <s v=""/>
    <x v="302"/>
    <x v="1"/>
    <x v="16"/>
    <x v="16"/>
    <m/>
    <m/>
    <n v="100"/>
    <x v="2"/>
    <s v="2026-07-31"/>
  </r>
  <r>
    <s v="00b36489-7fff-430d-a582-fe5638622628"/>
    <s v="Sweetwater 2 Data Center 2"/>
    <s v=""/>
    <x v="302"/>
    <x v="1"/>
    <x v="16"/>
    <x v="16"/>
    <m/>
    <m/>
    <n v="100"/>
    <x v="2"/>
    <s v="2026-07-31"/>
  </r>
  <r>
    <s v="7994eefe-2878-488c-8d69-0bb915182ada"/>
    <s v="Horizon 7"/>
    <s v=""/>
    <x v="302"/>
    <x v="1"/>
    <x v="16"/>
    <x v="16"/>
    <m/>
    <m/>
    <n v="75"/>
    <x v="2"/>
    <s v="2026-07-31"/>
  </r>
  <r>
    <s v="6d5fb778-7c0f-4a8f-b6a3-3238cec2d75f"/>
    <s v="Horizon 8"/>
    <s v=""/>
    <x v="302"/>
    <x v="1"/>
    <x v="16"/>
    <x v="16"/>
    <m/>
    <m/>
    <n v="75"/>
    <x v="2"/>
    <s v="2026-07-31"/>
  </r>
  <r>
    <s v="257f928d-fbd2-45ba-94e3-cbcf25e4144d"/>
    <s v="Horizon 9"/>
    <s v=""/>
    <x v="302"/>
    <x v="1"/>
    <x v="16"/>
    <x v="16"/>
    <m/>
    <m/>
    <n v="75"/>
    <x v="2"/>
    <s v="2026-07-31"/>
  </r>
  <r>
    <s v="ef34e252-100c-494f-a8ca-f0b2b91e6cc1"/>
    <s v="Horizon 10"/>
    <s v=""/>
    <x v="302"/>
    <x v="1"/>
    <x v="16"/>
    <x v="16"/>
    <m/>
    <m/>
    <n v="75"/>
    <x v="2"/>
    <s v="2026-07-31"/>
  </r>
  <r>
    <s v="f1661889-a135-42bf-9a9c-2b0fc5e50094"/>
    <s v="IREN Oklahoma Data Center 5"/>
    <s v=""/>
    <x v="302"/>
    <x v="1"/>
    <x v="15"/>
    <x v="15"/>
    <m/>
    <m/>
    <n v="100"/>
    <x v="23"/>
    <s v="2026-07-31"/>
  </r>
  <r>
    <s v="bf705161-4c7f-4891-9dff-64e6d38b1564"/>
    <s v="IREN Oklahoma Data Center 3"/>
    <s v=""/>
    <x v="302"/>
    <x v="1"/>
    <x v="15"/>
    <x v="15"/>
    <m/>
    <m/>
    <n v="100"/>
    <x v="23"/>
    <s v="2026-07-31"/>
  </r>
  <r>
    <s v="d89b2a93-8cda-4195-a648-321a786e3e7f"/>
    <s v="IREN Oklahoma Data Center 1"/>
    <s v=""/>
    <x v="302"/>
    <x v="1"/>
    <x v="15"/>
    <x v="15"/>
    <m/>
    <m/>
    <n v="100"/>
    <x v="20"/>
    <s v="2026-07-31"/>
  </r>
  <r>
    <s v="b2db6a8a-c309-40e8-9166-b7cf8587e8df"/>
    <s v="IREN Oklahoma Data Center 4"/>
    <s v=""/>
    <x v="302"/>
    <x v="1"/>
    <x v="15"/>
    <x v="15"/>
    <m/>
    <m/>
    <n v="100"/>
    <x v="23"/>
    <s v="2026-07-31"/>
  </r>
  <r>
    <s v="0a2d7ee3-92ce-411e-9845-4778d88cb5c9"/>
    <s v="IREN Oklahoma Data Center 10"/>
    <s v=""/>
    <x v="302"/>
    <x v="1"/>
    <x v="15"/>
    <x v="15"/>
    <m/>
    <m/>
    <n v="100"/>
    <x v="23"/>
    <s v="2026-07-31"/>
  </r>
  <r>
    <s v="54252241-8b8f-4bd1-9b08-954bcf5460cc"/>
    <s v="IREN Oklahoma Data Center 15"/>
    <s v=""/>
    <x v="302"/>
    <x v="1"/>
    <x v="15"/>
    <x v="15"/>
    <m/>
    <m/>
    <n v="100"/>
    <x v="23"/>
    <s v="2026-07-31"/>
  </r>
  <r>
    <s v="be327e21-1742-4519-b84d-ae8ed6f5b7be"/>
    <s v="IREN Oklahoma Data Center 16"/>
    <s v=""/>
    <x v="302"/>
    <x v="1"/>
    <x v="15"/>
    <x v="15"/>
    <m/>
    <m/>
    <n v="100"/>
    <x v="23"/>
    <s v="2026-07-31"/>
  </r>
  <r>
    <s v="2fee09fc-2f83-431d-9fae-85d475e99088"/>
    <s v="IREN Oklahoma Data Center 14"/>
    <s v=""/>
    <x v="302"/>
    <x v="1"/>
    <x v="15"/>
    <x v="15"/>
    <m/>
    <m/>
    <n v="100"/>
    <x v="23"/>
    <s v="2026-07-31"/>
  </r>
  <r>
    <s v="ff27aeb4-a3ce-4b35-b90e-081b309524ea"/>
    <s v="IREN Oklahoma Data Center 13"/>
    <s v=""/>
    <x v="302"/>
    <x v="1"/>
    <x v="15"/>
    <x v="15"/>
    <m/>
    <m/>
    <n v="100"/>
    <x v="23"/>
    <s v="2026-07-31"/>
  </r>
  <r>
    <s v="491651cf-aab7-48a7-b353-a6d885f5b3d1"/>
    <s v="IREN Oklahoma Data Center 2"/>
    <s v=""/>
    <x v="302"/>
    <x v="1"/>
    <x v="15"/>
    <x v="15"/>
    <m/>
    <m/>
    <n v="100"/>
    <x v="23"/>
    <s v="2026-07-31"/>
  </r>
  <r>
    <s v="82c9c67b-d36e-4cfc-be55-6c2a33a06264"/>
    <s v="IREN Oklahoma Data Center 8"/>
    <s v=""/>
    <x v="302"/>
    <x v="1"/>
    <x v="15"/>
    <x v="15"/>
    <m/>
    <m/>
    <n v="100"/>
    <x v="23"/>
    <s v="2026-07-31"/>
  </r>
  <r>
    <s v="390c0e16-056a-401f-8995-8cfa6e08fea4"/>
    <s v="IREN Oklahoma Data Center 11"/>
    <s v=""/>
    <x v="302"/>
    <x v="1"/>
    <x v="15"/>
    <x v="15"/>
    <m/>
    <m/>
    <n v="100"/>
    <x v="23"/>
    <s v="2026-07-31"/>
  </r>
  <r>
    <s v="2c064673-36de-4950-9858-2beef6fd03c0"/>
    <s v="IREN Oklahoma Data Center 6"/>
    <s v=""/>
    <x v="302"/>
    <x v="1"/>
    <x v="15"/>
    <x v="15"/>
    <m/>
    <m/>
    <n v="100"/>
    <x v="23"/>
    <s v="2026-07-31"/>
  </r>
  <r>
    <s v="67718c39-76c0-4434-9e11-d1ca29854004"/>
    <s v="IREN Oklahoma Data Center 12"/>
    <s v=""/>
    <x v="302"/>
    <x v="1"/>
    <x v="15"/>
    <x v="15"/>
    <m/>
    <m/>
    <n v="100"/>
    <x v="23"/>
    <s v="2026-07-31"/>
  </r>
  <r>
    <s v="97672dfa-27e6-4e18-9df4-ebe997e06a39"/>
    <s v="IREN Oklahoma Data Center 9"/>
    <s v=""/>
    <x v="302"/>
    <x v="1"/>
    <x v="15"/>
    <x v="15"/>
    <m/>
    <m/>
    <n v="100"/>
    <x v="23"/>
    <s v="2026-07-31"/>
  </r>
  <r>
    <s v="aaf0596e-8b34-4f34-a4e3-8d7493ea97b9"/>
    <s v="IREN Oklahoma Data Center 7"/>
    <s v=""/>
    <x v="302"/>
    <x v="1"/>
    <x v="15"/>
    <x v="15"/>
    <m/>
    <m/>
    <n v="100"/>
    <x v="23"/>
    <s v="2026-07-31"/>
  </r>
  <r>
    <s v="5d838741-ebf3-ab80-db39-68c7b53702ea"/>
    <s v="Joule Data Center 46"/>
    <s v=""/>
    <x v="303"/>
    <x v="1"/>
    <x v="38"/>
    <x v="38"/>
    <m/>
    <m/>
    <n v="233"/>
    <x v="2"/>
    <s v="2026-07-31"/>
  </r>
  <r>
    <s v="4daccbeb-a93f-dee7-16d4-40ba2be5d9a0"/>
    <s v="Joule Data Center 31"/>
    <s v=""/>
    <x v="303"/>
    <x v="1"/>
    <x v="38"/>
    <x v="38"/>
    <m/>
    <m/>
    <n v="233"/>
    <x v="2"/>
    <s v="2026-07-31"/>
  </r>
  <r>
    <s v="21f3087b-6b65-f414-e824-82e41d29e629"/>
    <s v="Joule Data Center 47"/>
    <s v=""/>
    <x v="303"/>
    <x v="1"/>
    <x v="38"/>
    <x v="38"/>
    <m/>
    <m/>
    <n v="233"/>
    <x v="2"/>
    <s v="2026-07-31"/>
  </r>
  <r>
    <s v="ad1e348d-e138-4490-a9a9-31dd3a45b707"/>
    <s v="Joule Data Center 10"/>
    <s v=""/>
    <x v="303"/>
    <x v="1"/>
    <x v="38"/>
    <x v="38"/>
    <m/>
    <m/>
    <n v="233"/>
    <x v="1"/>
    <s v="2026-07-31"/>
  </r>
  <r>
    <s v="b93c8bfb-88a1-4dcb-9229-3a8e57ba2b81"/>
    <s v="Joule Data Center 18"/>
    <s v=""/>
    <x v="303"/>
    <x v="1"/>
    <x v="38"/>
    <x v="38"/>
    <m/>
    <m/>
    <n v="233"/>
    <x v="1"/>
    <s v="2026-07-31"/>
  </r>
  <r>
    <s v="df8771c0-722d-b772-c0f7-31ddb038d8df"/>
    <s v="Joule Data Center 32"/>
    <s v=""/>
    <x v="303"/>
    <x v="1"/>
    <x v="38"/>
    <x v="38"/>
    <m/>
    <m/>
    <n v="233"/>
    <x v="2"/>
    <s v="2026-07-31"/>
  </r>
  <r>
    <s v="cdfb7335-358c-aa43-8945-2c918ba66629"/>
    <s v="Joule Data Center 42"/>
    <s v=""/>
    <x v="303"/>
    <x v="1"/>
    <x v="38"/>
    <x v="38"/>
    <m/>
    <m/>
    <n v="233"/>
    <x v="2"/>
    <s v="2026-07-31"/>
  </r>
  <r>
    <s v="74c01a02-7052-4d37-06aa-d44098dc3c89"/>
    <s v="Joule Data Center 41"/>
    <s v=""/>
    <x v="303"/>
    <x v="1"/>
    <x v="38"/>
    <x v="38"/>
    <m/>
    <m/>
    <n v="233"/>
    <x v="2"/>
    <s v="2026-07-31"/>
  </r>
  <r>
    <s v="8b27e9a4-f9f2-42ab-bedd-11ee92ca3273"/>
    <s v="Joule Data Center 19"/>
    <s v=""/>
    <x v="303"/>
    <x v="1"/>
    <x v="38"/>
    <x v="38"/>
    <m/>
    <m/>
    <n v="233"/>
    <x v="1"/>
    <s v="2026-07-31"/>
  </r>
  <r>
    <s v="a1d18059-f467-eddf-9431-1aa08ab9bf46"/>
    <s v="Joule Data Center 27"/>
    <s v="Joule Data Center 27_x000a_JOULE Campus_x000a_Joule Capital Partners "/>
    <x v="303"/>
    <x v="1"/>
    <x v="38"/>
    <x v="38"/>
    <m/>
    <m/>
    <n v="233"/>
    <x v="2"/>
    <s v="2026-07-31"/>
  </r>
  <r>
    <s v="f41b27f9-4b24-df9b-1f4f-d0bcd67caa57"/>
    <s v="Joule Data Center 33"/>
    <s v=""/>
    <x v="303"/>
    <x v="1"/>
    <x v="38"/>
    <x v="38"/>
    <m/>
    <m/>
    <n v="233"/>
    <x v="2"/>
    <s v="2026-07-31"/>
  </r>
  <r>
    <s v="88508a6c-0bc8-40c4-bd16-fe6b95d6286f"/>
    <s v="Joule Data Center 14"/>
    <s v=""/>
    <x v="303"/>
    <x v="1"/>
    <x v="38"/>
    <x v="38"/>
    <m/>
    <m/>
    <n v="233"/>
    <x v="1"/>
    <s v="2026-07-31"/>
  </r>
  <r>
    <s v="3b8920ed-69d7-4081-8aae-03de897d9589"/>
    <s v="Joule Data Center 11"/>
    <s v=""/>
    <x v="303"/>
    <x v="1"/>
    <x v="38"/>
    <x v="38"/>
    <m/>
    <m/>
    <n v="233"/>
    <x v="1"/>
    <s v="2026-07-31"/>
  </r>
  <r>
    <s v="4627f7cd-bdd0-4292-8e68-9c9fde49b24b"/>
    <s v="Joule Data Center 24"/>
    <s v=""/>
    <x v="303"/>
    <x v="1"/>
    <x v="38"/>
    <x v="38"/>
    <m/>
    <m/>
    <n v="233"/>
    <x v="1"/>
    <s v="2026-07-31"/>
  </r>
  <r>
    <s v="3d84e1be-5d08-6c70-1b2b-28aad4fc7f87"/>
    <s v="Joule Data Center 36"/>
    <s v=""/>
    <x v="303"/>
    <x v="1"/>
    <x v="38"/>
    <x v="38"/>
    <m/>
    <m/>
    <n v="233"/>
    <x v="2"/>
    <s v="2026-07-31"/>
  </r>
  <r>
    <s v="67a06ae9-80f1-a796-5252-52de487460c4"/>
    <s v="Joule Data Center 43"/>
    <s v=""/>
    <x v="303"/>
    <x v="1"/>
    <x v="38"/>
    <x v="38"/>
    <m/>
    <m/>
    <n v="233"/>
    <x v="2"/>
    <s v="2026-07-31"/>
  </r>
  <r>
    <s v="15b62450-48c3-4bce-bcbe-22f6137c2cb4"/>
    <s v="Joule Data Center 22"/>
    <s v=""/>
    <x v="303"/>
    <x v="1"/>
    <x v="38"/>
    <x v="38"/>
    <m/>
    <m/>
    <n v="233"/>
    <x v="1"/>
    <s v="2026-07-31"/>
  </r>
  <r>
    <s v="64b4e7a1-0c70-4fcd-9db4-b369e4675469"/>
    <s v="Joule Data Center 15"/>
    <s v=""/>
    <x v="303"/>
    <x v="1"/>
    <x v="38"/>
    <x v="38"/>
    <m/>
    <m/>
    <n v="233"/>
    <x v="1"/>
    <s v="2026-07-31"/>
  </r>
  <r>
    <s v="d7e39e34-e981-391f-b971-eb5de5223464"/>
    <s v="Joule Data Center 34"/>
    <s v=""/>
    <x v="303"/>
    <x v="1"/>
    <x v="38"/>
    <x v="38"/>
    <m/>
    <m/>
    <n v="233"/>
    <x v="2"/>
    <s v="2026-07-31"/>
  </r>
  <r>
    <s v="cd4de58b-5d8d-41a7-b5db-2904cbe22dde"/>
    <s v="Joule Data Center 23"/>
    <s v=""/>
    <x v="303"/>
    <x v="1"/>
    <x v="38"/>
    <x v="38"/>
    <m/>
    <m/>
    <n v="233"/>
    <x v="1"/>
    <s v="2026-07-31"/>
  </r>
  <r>
    <s v="78543230-f76b-e08a-7439-6c7f35553e8c"/>
    <s v="Joule Data Center 45"/>
    <s v=""/>
    <x v="303"/>
    <x v="1"/>
    <x v="38"/>
    <x v="38"/>
    <m/>
    <m/>
    <n v="233"/>
    <x v="2"/>
    <s v="2026-07-31"/>
  </r>
  <r>
    <s v="2722e576-dca4-d411-674c-e0d7c2e256a4"/>
    <s v="Joule Data Center 28"/>
    <s v=""/>
    <x v="303"/>
    <x v="1"/>
    <x v="38"/>
    <x v="38"/>
    <m/>
    <m/>
    <n v="233"/>
    <x v="2"/>
    <s v="2026-07-31"/>
  </r>
  <r>
    <s v="b4fcfd70-8075-e133-f7ea-b3800840b339"/>
    <s v="Joule Data Center 49"/>
    <s v=""/>
    <x v="303"/>
    <x v="1"/>
    <x v="38"/>
    <x v="38"/>
    <m/>
    <m/>
    <n v="233"/>
    <x v="2"/>
    <s v="2026-07-31"/>
  </r>
  <r>
    <s v="ebb35a27-43f9-3234-4f68-8bc88157a7cb"/>
    <s v="Joule Data Center 35"/>
    <s v=""/>
    <x v="303"/>
    <x v="1"/>
    <x v="38"/>
    <x v="38"/>
    <m/>
    <m/>
    <n v="233"/>
    <x v="2"/>
    <s v="2026-07-31"/>
  </r>
  <r>
    <s v="b7177798-e43e-4623-9b96-f6ae2d298cc9"/>
    <s v="Joule Data Center 16"/>
    <s v=""/>
    <x v="303"/>
    <x v="1"/>
    <x v="38"/>
    <x v="38"/>
    <m/>
    <m/>
    <n v="233"/>
    <x v="1"/>
    <s v="2026-07-31"/>
  </r>
  <r>
    <s v="cced2d76-8888-4430-994b-b3c89f030012"/>
    <s v="Joule Data Center 13"/>
    <s v=""/>
    <x v="303"/>
    <x v="1"/>
    <x v="38"/>
    <x v="38"/>
    <m/>
    <m/>
    <n v="233"/>
    <x v="1"/>
    <s v="2026-07-31"/>
  </r>
  <r>
    <s v="091f8107-629d-4306-b40c-132a6e3f9a26"/>
    <s v="Joule Data Center 17"/>
    <s v=""/>
    <x v="303"/>
    <x v="1"/>
    <x v="38"/>
    <x v="38"/>
    <m/>
    <m/>
    <n v="233"/>
    <x v="1"/>
    <s v="2026-07-31"/>
  </r>
  <r>
    <s v="7aac64dc-a807-6df7-01dd-fb67c4439004"/>
    <s v="Joule Data Center 44"/>
    <s v=""/>
    <x v="303"/>
    <x v="1"/>
    <x v="38"/>
    <x v="38"/>
    <m/>
    <m/>
    <n v="233"/>
    <x v="2"/>
    <s v="2026-07-31"/>
  </r>
  <r>
    <s v="62ea5c33-346d-426d-9cd5-b48ac9d3ce57"/>
    <s v="Joule Data Center 20"/>
    <s v=""/>
    <x v="303"/>
    <x v="1"/>
    <x v="38"/>
    <x v="38"/>
    <m/>
    <m/>
    <n v="233"/>
    <x v="1"/>
    <s v="2026-07-31"/>
  </r>
  <r>
    <s v="fb6622fa-5ef0-27be-a655-73e11668c435"/>
    <s v="Joule Data Center 30"/>
    <s v=""/>
    <x v="303"/>
    <x v="1"/>
    <x v="38"/>
    <x v="38"/>
    <m/>
    <m/>
    <n v="233"/>
    <x v="2"/>
    <s v="2026-07-31"/>
  </r>
  <r>
    <s v="8a1f3b22-2a77-8545-78bb-9689cb8903a3"/>
    <s v="Joule Data Center 37"/>
    <s v=""/>
    <x v="303"/>
    <x v="1"/>
    <x v="38"/>
    <x v="38"/>
    <m/>
    <m/>
    <n v="233"/>
    <x v="2"/>
    <s v="2026-07-31"/>
  </r>
  <r>
    <s v="5fff4de6-c1a9-cd86-583c-5af6058d80f6"/>
    <s v="Joule Data Center 29"/>
    <s v=""/>
    <x v="303"/>
    <x v="1"/>
    <x v="38"/>
    <x v="38"/>
    <m/>
    <m/>
    <n v="233"/>
    <x v="2"/>
    <s v="2026-07-31"/>
  </r>
  <r>
    <s v="29f1caa4-d336-4a86-94f0-ad72e1fd0cee"/>
    <s v="Joule Data Center 25"/>
    <s v=""/>
    <x v="303"/>
    <x v="1"/>
    <x v="38"/>
    <x v="38"/>
    <m/>
    <m/>
    <n v="233"/>
    <x v="1"/>
    <s v="2026-07-31"/>
  </r>
  <r>
    <s v="6f8e66b2-8619-4b10-9ac1-87b20e2c6cf9"/>
    <s v="Joule Data Center 21"/>
    <s v=""/>
    <x v="303"/>
    <x v="1"/>
    <x v="38"/>
    <x v="38"/>
    <m/>
    <m/>
    <n v="233"/>
    <x v="1"/>
    <s v="2026-07-31"/>
  </r>
  <r>
    <s v="f9399a0e-4dee-3130-c21c-9e082033af8f"/>
    <s v="Joule Data Center 26"/>
    <s v=""/>
    <x v="303"/>
    <x v="1"/>
    <x v="38"/>
    <x v="38"/>
    <m/>
    <m/>
    <n v="233"/>
    <x v="2"/>
    <s v="2026-07-31"/>
  </r>
  <r>
    <s v="0771df4f-73fe-40a4-b092-828d0575056e"/>
    <s v="Joule Data Center 8"/>
    <s v=""/>
    <x v="303"/>
    <x v="1"/>
    <x v="38"/>
    <x v="38"/>
    <m/>
    <m/>
    <n v="233"/>
    <x v="1"/>
    <s v="2026-07-31"/>
  </r>
  <r>
    <s v="0a596aee-fad6-49ab-8118-4ac78016f481"/>
    <s v="Joule Data Center 12"/>
    <s v=""/>
    <x v="303"/>
    <x v="1"/>
    <x v="38"/>
    <x v="38"/>
    <m/>
    <m/>
    <n v="233"/>
    <x v="1"/>
    <s v="2026-07-31"/>
  </r>
  <r>
    <s v="40d68af5-1af3-1da5-0769-772d1bacdade"/>
    <s v="Joule Data Center 40"/>
    <s v=""/>
    <x v="303"/>
    <x v="1"/>
    <x v="38"/>
    <x v="38"/>
    <m/>
    <m/>
    <n v="233"/>
    <x v="2"/>
    <s v="2026-07-31"/>
  </r>
  <r>
    <s v="4c695c72-ee90-4de5-4cb6-56626f3d8d96"/>
    <s v="Joule Data Center 48"/>
    <s v=""/>
    <x v="303"/>
    <x v="1"/>
    <x v="38"/>
    <x v="38"/>
    <m/>
    <m/>
    <n v="233"/>
    <x v="2"/>
    <s v="2026-07-31"/>
  </r>
  <r>
    <s v="c867a331-799f-64d2-0601-394e3b5fdde4"/>
    <s v="Joule Data Center 50"/>
    <s v=""/>
    <x v="303"/>
    <x v="1"/>
    <x v="38"/>
    <x v="38"/>
    <m/>
    <m/>
    <n v="233"/>
    <x v="2"/>
    <s v="2026-07-31"/>
  </r>
  <r>
    <s v="0559e6ca-f160-1358-2ecb-45e459671152"/>
    <s v="Joule Data Center 38"/>
    <s v=""/>
    <x v="303"/>
    <x v="1"/>
    <x v="38"/>
    <x v="38"/>
    <m/>
    <m/>
    <n v="233"/>
    <x v="2"/>
    <s v="2026-07-31"/>
  </r>
  <r>
    <s v="0f7dde11-023a-49e3-9c2b-9a5b852bf961"/>
    <s v="Joule Data Center 9"/>
    <s v=""/>
    <x v="303"/>
    <x v="1"/>
    <x v="38"/>
    <x v="38"/>
    <m/>
    <m/>
    <n v="233"/>
    <x v="1"/>
    <s v="2026-07-31"/>
  </r>
  <r>
    <s v="7984b87f-4e2f-449d-b535-2b2bd757bbbd"/>
    <s v="Joule Data Center 39"/>
    <s v=""/>
    <x v="303"/>
    <x v="1"/>
    <x v="38"/>
    <x v="38"/>
    <m/>
    <m/>
    <n v="233"/>
    <x v="2"/>
    <s v="2026-07-31"/>
  </r>
  <r>
    <s v="62505f73-c7f8-4269-94cc-249bf8f912ef"/>
    <s v="Data Center 2"/>
    <s v=""/>
    <x v="304"/>
    <x v="1"/>
    <x v="6"/>
    <x v="6"/>
    <m/>
    <m/>
    <n v="60"/>
    <x v="3"/>
    <s v="2026-07-31"/>
  </r>
  <r>
    <s v="187ce513-0b1c-472f-acd5-863f1a5823d0"/>
    <s v="Data Center 4"/>
    <s v=""/>
    <x v="304"/>
    <x v="1"/>
    <x v="6"/>
    <x v="6"/>
    <m/>
    <m/>
    <n v="60"/>
    <x v="3"/>
    <s v="2026-07-31"/>
  </r>
  <r>
    <s v="57700a99-af6c-46fc-92d1-82ff795e1107"/>
    <s v="Data Center 3"/>
    <s v=""/>
    <x v="304"/>
    <x v="1"/>
    <x v="6"/>
    <x v="6"/>
    <m/>
    <m/>
    <n v="60"/>
    <x v="3"/>
    <s v="2026-07-31"/>
  </r>
  <r>
    <s v="463bedd9-5e70-4111-beb3-dd0d469a348f"/>
    <s v="Data Center 5"/>
    <s v=""/>
    <x v="304"/>
    <x v="1"/>
    <x v="6"/>
    <x v="6"/>
    <m/>
    <m/>
    <n v="60"/>
    <x v="3"/>
    <s v="2026-07-31"/>
  </r>
  <r>
    <s v="bc997448-6889-4a41-92dc-d21af4fb613d"/>
    <s v="Data Center 1"/>
    <s v=""/>
    <x v="304"/>
    <x v="1"/>
    <x v="6"/>
    <x v="6"/>
    <m/>
    <m/>
    <n v="60"/>
    <x v="3"/>
    <s v="2026-07-31"/>
  </r>
  <r>
    <s v="d0cae932-6ece-4116-b9d6-bdd2c02737fd"/>
    <s v="Karis Critical - Merrillville Data Center"/>
    <s v=""/>
    <x v="304"/>
    <x v="1"/>
    <x v="24"/>
    <x v="24"/>
    <m/>
    <m/>
    <m/>
    <x v="1"/>
    <s v="2026-07-31"/>
  </r>
  <r>
    <s v="85ab55a0-3830-11f1-a780-6974fde22d38"/>
    <s v="Karis Critical Big Darby DC"/>
    <s v=""/>
    <x v="304"/>
    <x v="1"/>
    <x v="7"/>
    <x v="7"/>
    <m/>
    <m/>
    <m/>
    <x v="22"/>
    <s v="2026-07-31"/>
  </r>
  <r>
    <s v="853c3c20-68d7-11f0-aae3-d379d460a466"/>
    <s v="MD-SV1 (Sunnyvale)"/>
    <s v=""/>
    <x v="305"/>
    <x v="1"/>
    <x v="25"/>
    <x v="25"/>
    <n v="244214"/>
    <m/>
    <n v="49"/>
    <x v="21"/>
    <s v="2026-07-31"/>
  </r>
  <r>
    <s v="dc9800b0-6663-11f0-9d28-db8caa660d7a"/>
    <s v="San José Data Center"/>
    <s v=""/>
    <x v="305"/>
    <x v="1"/>
    <x v="25"/>
    <x v="25"/>
    <n v="100326"/>
    <m/>
    <n v="8.5"/>
    <x v="21"/>
    <s v="2026-07-31"/>
  </r>
  <r>
    <s v="fbea0684-e9a3-4408-bb99-9536fcb4185f"/>
    <s v="MD-PX1 Data Center 5"/>
    <s v=""/>
    <x v="305"/>
    <x v="1"/>
    <x v="3"/>
    <x v="3"/>
    <m/>
    <n v="204480"/>
    <n v="51.4"/>
    <x v="21"/>
    <s v="2026-07-31"/>
  </r>
  <r>
    <s v="b5c7a21b-71b7-4817-a149-571e4d41342f"/>
    <s v="MD-PX1 Data Center 3"/>
    <s v=""/>
    <x v="305"/>
    <x v="1"/>
    <x v="3"/>
    <x v="3"/>
    <m/>
    <n v="204480"/>
    <n v="51.4"/>
    <x v="21"/>
    <s v="2026-07-31"/>
  </r>
  <r>
    <s v="882b8fe8-4d92-41c1-9872-18ca2bdfc3a9"/>
    <s v="MD-PX1 Data Center 4"/>
    <s v=""/>
    <x v="305"/>
    <x v="1"/>
    <x v="3"/>
    <x v="3"/>
    <m/>
    <n v="204480"/>
    <n v="51.4"/>
    <x v="21"/>
    <s v="2026-07-31"/>
  </r>
  <r>
    <s v="eeea51d0-680e-11f0-9e7e-f5ce325ef402"/>
    <s v="MD-DC2 (Sterling)"/>
    <s v="MD-DC2 (Sterling)_x000a_Menlo Digital"/>
    <x v="305"/>
    <x v="1"/>
    <x v="12"/>
    <x v="12"/>
    <n v="600742"/>
    <m/>
    <n v="144"/>
    <x v="21"/>
    <s v="2026-07-31"/>
  </r>
  <r>
    <s v="a73e7e81-ca9d-4354-ba3d-8979a6e51a82"/>
    <s v="MD-DC3 Data Center 2"/>
    <s v=""/>
    <x v="305"/>
    <x v="1"/>
    <x v="12"/>
    <x v="12"/>
    <n v="287000"/>
    <m/>
    <n v="70"/>
    <x v="21"/>
    <s v="2026-07-31"/>
  </r>
  <r>
    <s v="542a8edf-1d8e-406b-9d6a-67c5dfb77d35"/>
    <s v="MD-DC3 Data Center 3"/>
    <s v=""/>
    <x v="305"/>
    <x v="1"/>
    <x v="12"/>
    <x v="12"/>
    <n v="287000"/>
    <m/>
    <n v="70"/>
    <x v="21"/>
    <s v="2026-07-31"/>
  </r>
  <r>
    <s v="8cf59ce0-68c8-11f0-aae3-d379d460a466"/>
    <s v="MD-DC3 Data Center 1"/>
    <s v=""/>
    <x v="305"/>
    <x v="1"/>
    <x v="12"/>
    <x v="12"/>
    <n v="318392"/>
    <m/>
    <n v="90"/>
    <x v="21"/>
    <s v="2026-07-31"/>
  </r>
  <r>
    <s v="128814fc-18a3-4bdb-ba6f-bc3142b672f9"/>
    <s v="MD-DC3 Data Center 4"/>
    <s v=""/>
    <x v="305"/>
    <x v="1"/>
    <x v="12"/>
    <x v="12"/>
    <n v="287000"/>
    <m/>
    <n v="70"/>
    <x v="21"/>
    <s v="2026-07-31"/>
  </r>
  <r>
    <s v="d6eef99e-82e2-440a-bbaa-3aed6946246a"/>
    <s v="Nebius Oklahoma Data Center"/>
    <s v=""/>
    <x v="306"/>
    <x v="1"/>
    <x v="15"/>
    <x v="15"/>
    <m/>
    <m/>
    <m/>
    <x v="23"/>
    <s v="2026-07-31"/>
  </r>
  <r>
    <s v="069c7bb4-6624-4fa5-932a-3de98cd31a4d"/>
    <s v="Nebius Independence Data Center 2"/>
    <s v=""/>
    <x v="306"/>
    <x v="1"/>
    <x v="5"/>
    <x v="5"/>
    <m/>
    <m/>
    <n v="200"/>
    <x v="17"/>
    <s v="2026-07-31"/>
  </r>
  <r>
    <s v="018dfba5-44ca-4679-8a26-f56d48951dc7"/>
    <s v="Nebius Independence Data Center 4"/>
    <s v="Nebius Independence Data Center 4_x000a_Nebius Independence Campus_x000a_Nebius"/>
    <x v="306"/>
    <x v="1"/>
    <x v="5"/>
    <x v="5"/>
    <m/>
    <m/>
    <n v="200"/>
    <x v="17"/>
    <s v="2026-07-31"/>
  </r>
  <r>
    <s v="044fd1d6-5194-48af-8d0c-696588ee5a2e"/>
    <s v="Nebius Independence Data Center 3"/>
    <s v=""/>
    <x v="306"/>
    <x v="1"/>
    <x v="5"/>
    <x v="5"/>
    <m/>
    <m/>
    <n v="200"/>
    <x v="17"/>
    <s v="2026-07-31"/>
  </r>
  <r>
    <s v="602e023b-ead7-455f-8b8b-ef7c8c58a033"/>
    <s v="Nebius Minnesota Data Center"/>
    <s v=""/>
    <x v="306"/>
    <x v="1"/>
    <x v="23"/>
    <x v="23"/>
    <m/>
    <m/>
    <m/>
    <x v="23"/>
    <s v="2026-07-31"/>
  </r>
  <r>
    <s v="81084210-0cfc-11f1-9c78-b96b7a7625e3"/>
    <s v="Nebius Birmingham Data Center 2"/>
    <s v=""/>
    <x v="306"/>
    <x v="1"/>
    <x v="44"/>
    <x v="44"/>
    <m/>
    <m/>
    <n v="150"/>
    <x v="23"/>
    <s v="2026-07-31"/>
  </r>
  <r>
    <s v="788ffff1-2ac0-4737-a92c-5999ba201e9f"/>
    <s v="Nebius Pennsylvania Data Center 6"/>
    <s v="Nebius Pennsylvania Data Center 6_x000a_Nebius Pennsylvania Campus_x000a_Nebius"/>
    <x v="306"/>
    <x v="1"/>
    <x v="13"/>
    <x v="13"/>
    <m/>
    <m/>
    <n v="200"/>
    <x v="4"/>
    <s v="2026-07-31"/>
  </r>
  <r>
    <s v="c3fd5dda-015e-45e7-aed2-fec43bae46b6"/>
    <s v="Nebius Pennsylvania Data Center 4"/>
    <s v=""/>
    <x v="306"/>
    <x v="1"/>
    <x v="13"/>
    <x v="13"/>
    <m/>
    <m/>
    <n v="200"/>
    <x v="4"/>
    <s v="2026-07-31"/>
  </r>
  <r>
    <s v="043733f9-16fa-4c29-9248-9776c35ccdb6"/>
    <s v="Nebius Pennsylvania Data Center 5"/>
    <s v=""/>
    <x v="306"/>
    <x v="1"/>
    <x v="13"/>
    <x v="13"/>
    <m/>
    <m/>
    <n v="200"/>
    <x v="4"/>
    <s v="2026-07-31"/>
  </r>
  <r>
    <s v="2af90191-47ed-4240-bfa7-b54cf13e6a08"/>
    <s v="Nebius Pennsylvania Data Center 3"/>
    <s v=""/>
    <x v="306"/>
    <x v="1"/>
    <x v="13"/>
    <x v="13"/>
    <m/>
    <m/>
    <n v="200"/>
    <x v="4"/>
    <s v="2026-07-31"/>
  </r>
  <r>
    <s v="776cef29-1111-4a9c-a97c-0acba10e0c93"/>
    <s v="Nebius Pennsylvania Data Center 2"/>
    <s v=""/>
    <x v="306"/>
    <x v="1"/>
    <x v="13"/>
    <x v="13"/>
    <m/>
    <m/>
    <n v="200"/>
    <x v="4"/>
    <s v="2026-07-31"/>
  </r>
  <r>
    <s v="f25b907c-b74a-4f61-aee7-7da4ea75f33d"/>
    <s v="Dahlgren West Bldg 8"/>
    <s v=""/>
    <x v="307"/>
    <x v="1"/>
    <x v="12"/>
    <x v="12"/>
    <m/>
    <n v="680000"/>
    <n v="75.861999999999995"/>
    <x v="1"/>
    <s v="2026-07-31"/>
  </r>
  <r>
    <s v="a2b6589d-d1a0-4feb-a5c4-b0461322929d"/>
    <s v="Dahlgren West Bldg 10"/>
    <s v=""/>
    <x v="307"/>
    <x v="1"/>
    <x v="12"/>
    <x v="12"/>
    <m/>
    <n v="680000"/>
    <n v="75.861999999999995"/>
    <x v="1"/>
    <s v="2026-07-31"/>
  </r>
  <r>
    <s v="c42e4203-8458-4aa7-a897-8fb08c85a260"/>
    <s v="Dahlgren West Bldg 2"/>
    <s v=""/>
    <x v="307"/>
    <x v="1"/>
    <x v="12"/>
    <x v="12"/>
    <m/>
    <n v="680000"/>
    <n v="75.861999999999995"/>
    <x v="1"/>
    <s v="2026-07-31"/>
  </r>
  <r>
    <s v="35a6ac30-262d-4994-b133-5191b9ef36be"/>
    <s v="Dahlgren West Bldg 5"/>
    <s v=""/>
    <x v="307"/>
    <x v="1"/>
    <x v="12"/>
    <x v="12"/>
    <m/>
    <n v="680000"/>
    <n v="75.861999999999995"/>
    <x v="1"/>
    <s v="2026-07-31"/>
  </r>
  <r>
    <s v="a2fbf223-b540-4608-83b9-05ecc66cd1cc"/>
    <s v="Dahlgren West Bldg 7"/>
    <s v=""/>
    <x v="307"/>
    <x v="1"/>
    <x v="12"/>
    <x v="12"/>
    <m/>
    <n v="680000"/>
    <n v="75.861999999999995"/>
    <x v="1"/>
    <s v="2026-07-31"/>
  </r>
  <r>
    <s v="b5bd05e1-f11e-48f2-9861-b4e69bd8124c"/>
    <s v="Dahlgren West Bldg 4"/>
    <s v=""/>
    <x v="307"/>
    <x v="1"/>
    <x v="12"/>
    <x v="12"/>
    <m/>
    <n v="680000"/>
    <n v="75.861999999999995"/>
    <x v="1"/>
    <s v="2026-07-31"/>
  </r>
  <r>
    <s v="566ea68e-5947-4b44-bb76-11fb88d5dbec"/>
    <s v="Dahlgren West Bldg 1"/>
    <s v=""/>
    <x v="307"/>
    <x v="1"/>
    <x v="12"/>
    <x v="12"/>
    <m/>
    <n v="680000"/>
    <n v="75.861999999999995"/>
    <x v="1"/>
    <s v="2026-07-31"/>
  </r>
  <r>
    <s v="d1d24351-b555-40ad-af2e-ca32f9958c58"/>
    <s v="Dahlgren West Bldg 6"/>
    <s v=""/>
    <x v="307"/>
    <x v="1"/>
    <x v="12"/>
    <x v="12"/>
    <m/>
    <n v="680000"/>
    <n v="75.861999999999995"/>
    <x v="1"/>
    <s v="2026-07-31"/>
  </r>
  <r>
    <s v="6160efaf-68eb-49ba-891a-b8c15268275f"/>
    <s v="Dahlgren West Bldg 9"/>
    <s v=""/>
    <x v="307"/>
    <x v="1"/>
    <x v="12"/>
    <x v="12"/>
    <m/>
    <n v="680000"/>
    <n v="75.861999999999995"/>
    <x v="1"/>
    <s v="2026-07-31"/>
  </r>
  <r>
    <s v="b2aa5019-83a7-4fa6-82d2-6a891f0a2727"/>
    <s v="Dahlgren West Bldg 3"/>
    <s v=""/>
    <x v="307"/>
    <x v="1"/>
    <x v="12"/>
    <x v="12"/>
    <m/>
    <n v="680000"/>
    <n v="75.861999999999995"/>
    <x v="1"/>
    <s v="2026-07-31"/>
  </r>
  <r>
    <s v="38a8e7fe-9b88-4de5-b579-a564650a5c04"/>
    <s v="Amazon AWS SFO - 2305 Mission Building 2"/>
    <s v=""/>
    <x v="39"/>
    <x v="1"/>
    <x v="25"/>
    <x v="25"/>
    <n v="210160"/>
    <n v="210160"/>
    <n v="31.17"/>
    <x v="14"/>
    <s v="2026-07-31"/>
  </r>
  <r>
    <s v="b3cdf880-dcef-11f0-a387-29ea4a967460"/>
    <s v="Prineville, Connect Data Centers"/>
    <s v=""/>
    <x v="39"/>
    <x v="1"/>
    <x v="0"/>
    <x v="0"/>
    <m/>
    <m/>
    <m/>
    <x v="20"/>
    <s v="2026-07-31"/>
  </r>
  <r>
    <s v="e5939b40-006c-11f1-931f-6303db993d5e"/>
    <s v="Oppidan Beaver Dam Data Center"/>
    <s v=""/>
    <x v="39"/>
    <x v="1"/>
    <x v="33"/>
    <x v="33"/>
    <n v="90000"/>
    <n v="90000"/>
    <n v="16.700499999999998"/>
    <x v="23"/>
    <s v="2026-07-31"/>
  </r>
  <r>
    <s v="c16a79ff-20db-4b78-a899-73a6e2fa1b01"/>
    <s v="BUILDING B"/>
    <s v=""/>
    <x v="39"/>
    <x v="1"/>
    <x v="12"/>
    <x v="12"/>
    <m/>
    <n v="15970"/>
    <n v="12.263700000000002"/>
    <x v="2"/>
    <s v="2026-07-31"/>
  </r>
  <r>
    <s v="9d69c9ec-c0ac-4fb4-9f42-ca2b9ca14109"/>
    <s v="BUILDING A"/>
    <s v=""/>
    <x v="39"/>
    <x v="1"/>
    <x v="12"/>
    <x v="12"/>
    <m/>
    <n v="377958"/>
    <n v="60.86699999999999"/>
    <x v="2"/>
    <s v="2026-07-31"/>
  </r>
  <r>
    <s v="b99f5180-75c1-11f1-a460-8d8611e3e1a3"/>
    <s v="Little Blue Data Center"/>
    <s v=""/>
    <x v="40"/>
    <x v="1"/>
    <x v="5"/>
    <x v="5"/>
    <m/>
    <m/>
    <m/>
    <x v="4"/>
    <s v="2026-07-31"/>
  </r>
  <r>
    <s v="e67d3464-42b7-48bc-988e-30e1e30be868"/>
    <s v="Remington Technology Park Building 5"/>
    <s v=""/>
    <x v="308"/>
    <x v="1"/>
    <x v="12"/>
    <x v="12"/>
    <n v="300000"/>
    <n v="300000"/>
    <n v="50.66"/>
    <x v="12"/>
    <s v="2026-07-31"/>
  </r>
  <r>
    <s v="59b0a97e-2a97-42d8-837b-f1ff25c644ec"/>
    <s v="Remington Technology Park Building 4"/>
    <s v=""/>
    <x v="308"/>
    <x v="1"/>
    <x v="12"/>
    <x v="12"/>
    <n v="300000"/>
    <n v="300000"/>
    <n v="50.66"/>
    <x v="12"/>
    <s v="2026-07-31"/>
  </r>
  <r>
    <s v="b2e2f410-6cd4-11f0-985b-f507bf78363a"/>
    <s v="Remington Technology Park Building 6"/>
    <s v=""/>
    <x v="308"/>
    <x v="1"/>
    <x v="12"/>
    <x v="12"/>
    <n v="300000"/>
    <n v="300000"/>
    <n v="50.66"/>
    <x v="21"/>
    <s v="2026-07-31"/>
  </r>
  <r>
    <s v="8584779c-e64e-448d-abb2-f8712c1f09aa"/>
    <s v="Point One Richmond DC 2"/>
    <s v=""/>
    <x v="308"/>
    <x v="1"/>
    <x v="12"/>
    <x v="12"/>
    <m/>
    <m/>
    <n v="100"/>
    <x v="22"/>
    <s v="2026-07-31"/>
  </r>
  <r>
    <s v="28182ebd-388f-4ee9-80db-74c16111d62b"/>
    <s v="Point One Richmond DC 3"/>
    <s v=""/>
    <x v="308"/>
    <x v="1"/>
    <x v="12"/>
    <x v="12"/>
    <m/>
    <m/>
    <n v="100"/>
    <x v="22"/>
    <s v="2026-07-31"/>
  </r>
  <r>
    <s v="bb5e6253-6527-4c76-934e-437fa8ecfdfa"/>
    <s v="Point One Richmond DC 4"/>
    <s v=""/>
    <x v="308"/>
    <x v="1"/>
    <x v="12"/>
    <x v="12"/>
    <m/>
    <m/>
    <n v="100"/>
    <x v="22"/>
    <s v="2026-07-31"/>
  </r>
  <r>
    <s v="96b02bc2-cf3d-4629-b9c5-f73638b00f3a"/>
    <s v="Point One Richmond DC 5"/>
    <s v=""/>
    <x v="308"/>
    <x v="1"/>
    <x v="12"/>
    <x v="12"/>
    <m/>
    <m/>
    <n v="100"/>
    <x v="22"/>
    <s v="2026-07-31"/>
  </r>
  <r>
    <s v="2d05f3e2-9400-4a4b-a4b7-4b8d7a220669"/>
    <s v="Point One Richmond DC 6"/>
    <s v=""/>
    <x v="308"/>
    <x v="1"/>
    <x v="12"/>
    <x v="12"/>
    <m/>
    <m/>
    <n v="100"/>
    <x v="22"/>
    <s v="2026-07-31"/>
  </r>
  <r>
    <s v="f520b311-4595-42c5-ad30-e927af4f9a27"/>
    <s v="Point One Richmond DC 1"/>
    <s v=""/>
    <x v="308"/>
    <x v="1"/>
    <x v="12"/>
    <x v="12"/>
    <m/>
    <m/>
    <n v="100"/>
    <x v="22"/>
    <s v="2026-07-31"/>
  </r>
  <r>
    <s v="b067f065-6032-4a95-85e5-158706799066"/>
    <s v="Big Sky Data Center 7"/>
    <s v=""/>
    <x v="309"/>
    <x v="1"/>
    <x v="2"/>
    <x v="2"/>
    <m/>
    <m/>
    <n v="62.5"/>
    <x v="1"/>
    <s v="2026-07-31"/>
  </r>
  <r>
    <s v="1b476e71-c221-4659-8860-c79fda5c7b33"/>
    <s v="Big Sky Data Center 6"/>
    <s v=""/>
    <x v="309"/>
    <x v="1"/>
    <x v="2"/>
    <x v="2"/>
    <m/>
    <m/>
    <n v="62.5"/>
    <x v="1"/>
    <s v="2026-07-31"/>
  </r>
  <r>
    <s v="854ad158-2d5f-48a2-9793-faf39dbb71f7"/>
    <s v="Big Sky Data Center 8"/>
    <s v=""/>
    <x v="309"/>
    <x v="1"/>
    <x v="2"/>
    <x v="2"/>
    <m/>
    <m/>
    <n v="62.5"/>
    <x v="1"/>
    <s v="2026-07-31"/>
  </r>
  <r>
    <s v="b2de7d28-991e-4c41-86f6-fa3da3da2392"/>
    <s v="Big Sky Data Center 4"/>
    <s v=""/>
    <x v="309"/>
    <x v="1"/>
    <x v="2"/>
    <x v="2"/>
    <m/>
    <m/>
    <n v="62.5"/>
    <x v="1"/>
    <s v="2026-07-31"/>
  </r>
  <r>
    <s v="58d739ed-5b25-46d5-91ce-e6f8d01b651e"/>
    <s v="Big Sky Data Center 3"/>
    <s v=""/>
    <x v="309"/>
    <x v="1"/>
    <x v="2"/>
    <x v="2"/>
    <m/>
    <m/>
    <n v="62.5"/>
    <x v="1"/>
    <s v="2026-07-31"/>
  </r>
  <r>
    <s v="c90e3f6b-8105-47a5-8c93-4ced0f5d8f8a"/>
    <s v="Big Sky Data Center 5"/>
    <s v=""/>
    <x v="309"/>
    <x v="1"/>
    <x v="2"/>
    <x v="2"/>
    <m/>
    <m/>
    <n v="62.5"/>
    <x v="1"/>
    <s v="2026-07-31"/>
  </r>
  <r>
    <s v="13433fe5-2d0d-4eb2-a724-c40e032dd1de"/>
    <s v="Big Sky Data Center 1"/>
    <s v=""/>
    <x v="309"/>
    <x v="1"/>
    <x v="2"/>
    <x v="2"/>
    <m/>
    <m/>
    <n v="62.5"/>
    <x v="1"/>
    <s v="2026-07-31"/>
  </r>
  <r>
    <s v="eda85a57-b3ff-4ee3-9572-c44c75ad6c4a"/>
    <s v="Big Sky Data Center 2"/>
    <s v=""/>
    <x v="309"/>
    <x v="1"/>
    <x v="2"/>
    <x v="2"/>
    <m/>
    <m/>
    <n v="62.5"/>
    <x v="1"/>
    <s v="2026-07-31"/>
  </r>
  <r>
    <s v="cc8e0549-c649-47b8-ab05-c90265438e25"/>
    <s v="BOARDMAN Data Center 1"/>
    <s v=""/>
    <x v="310"/>
    <x v="1"/>
    <x v="0"/>
    <x v="0"/>
    <n v="281250"/>
    <n v="281250"/>
    <n v="75"/>
    <x v="15"/>
    <s v="2026-07-31"/>
  </r>
  <r>
    <s v="8fccf83b-fb39-4546-9cfe-87b15ef54788"/>
    <s v="BOARDMAN Data Center 3"/>
    <s v=""/>
    <x v="310"/>
    <x v="1"/>
    <x v="0"/>
    <x v="0"/>
    <n v="281250"/>
    <n v="281250"/>
    <n v="75"/>
    <x v="15"/>
    <s v="2026-07-31"/>
  </r>
  <r>
    <s v="51e74205-627d-4151-b373-7b413a1352d7"/>
    <s v="BOARDMAN Data Center 2"/>
    <s v=""/>
    <x v="310"/>
    <x v="1"/>
    <x v="0"/>
    <x v="0"/>
    <n v="281250"/>
    <n v="281250"/>
    <n v="75"/>
    <x v="15"/>
    <s v="2026-07-31"/>
  </r>
  <r>
    <s v="74df3882-f50b-470b-99ef-af7ffa0248f0"/>
    <s v="BOARDMAN Data Center 4"/>
    <s v=""/>
    <x v="310"/>
    <x v="1"/>
    <x v="0"/>
    <x v="0"/>
    <n v="281250"/>
    <n v="281250"/>
    <n v="75"/>
    <x v="15"/>
    <s v="2026-07-31"/>
  </r>
  <r>
    <s v="aae992a3-82a2-4854-aaf2-3d153ce80820"/>
    <s v="Data Center 2"/>
    <s v=""/>
    <x v="310"/>
    <x v="1"/>
    <x v="16"/>
    <x v="16"/>
    <m/>
    <n v="500000"/>
    <n v="200"/>
    <x v="4"/>
    <s v="2026-07-31"/>
  </r>
  <r>
    <s v="632b54be-380d-483d-95cb-d79062782460"/>
    <s v="Data Center 1"/>
    <s v="Data Center 1_x000a_Project Stampede_x000a_Rowan Digital Infrastructure"/>
    <x v="310"/>
    <x v="1"/>
    <x v="16"/>
    <x v="16"/>
    <m/>
    <n v="500000"/>
    <n v="200"/>
    <x v="4"/>
    <s v="2026-07-31"/>
  </r>
  <r>
    <s v="9a905c5e-564e-4614-889a-84a86e95bc00"/>
    <s v="Project Ranger DC 1"/>
    <s v=""/>
    <x v="310"/>
    <x v="1"/>
    <x v="16"/>
    <x v="16"/>
    <m/>
    <m/>
    <m/>
    <x v="22"/>
    <s v="2026-07-31"/>
  </r>
  <r>
    <s v="bf91717e-12ed-4c96-9b8f-83e1b1854f1e"/>
    <s v="Temple Data Center 2"/>
    <s v=""/>
    <x v="310"/>
    <x v="1"/>
    <x v="16"/>
    <x v="16"/>
    <n v="500000"/>
    <n v="500000"/>
    <n v="150"/>
    <x v="16"/>
    <s v="2026-07-31"/>
  </r>
  <r>
    <s v="1e079d71-7e0b-42b2-bab8-c36828e06ebe"/>
    <s v="SAMX Remignton Data Center 3"/>
    <s v=""/>
    <x v="311"/>
    <x v="1"/>
    <x v="12"/>
    <x v="12"/>
    <n v="335000"/>
    <n v="335000"/>
    <n v="75"/>
    <x v="14"/>
    <s v="2026-07-31"/>
  </r>
  <r>
    <s v="d7c2e2b5-8d97-4e35-a9e6-e9d4ee0f6d25"/>
    <s v="SAMX Remignton Data Center 2"/>
    <s v=""/>
    <x v="311"/>
    <x v="1"/>
    <x v="12"/>
    <x v="12"/>
    <n v="335000"/>
    <n v="335000"/>
    <n v="75"/>
    <x v="14"/>
    <s v="2026-07-31"/>
  </r>
  <r>
    <s v="ab01faa2-74d8-4d7e-a51a-a15dd7acc795"/>
    <s v="SAMX Remignton Data Center 1"/>
    <s v=""/>
    <x v="311"/>
    <x v="1"/>
    <x v="12"/>
    <x v="12"/>
    <n v="335000"/>
    <n v="335000"/>
    <n v="75"/>
    <x v="14"/>
    <s v="2026-07-31"/>
  </r>
  <r>
    <s v="404bfed5-a665-4a6f-a554-70f586cbfe8f"/>
    <s v="PPTP Data Center 1"/>
    <s v=""/>
    <x v="42"/>
    <x v="1"/>
    <x v="3"/>
    <x v="3"/>
    <m/>
    <n v="240000"/>
    <n v="52"/>
    <x v="18"/>
    <s v="2026-07-31"/>
  </r>
  <r>
    <s v="1f4b1126-3e40-4344-81b3-507e9696f878"/>
    <s v="PPTP Data Center 4"/>
    <s v=""/>
    <x v="42"/>
    <x v="1"/>
    <x v="3"/>
    <x v="3"/>
    <m/>
    <n v="240000"/>
    <n v="52"/>
    <x v="18"/>
    <s v="2026-07-31"/>
  </r>
  <r>
    <s v="de29a617-6321-48be-aec9-fa551a284e4f"/>
    <s v="PPTP Data Center 2"/>
    <s v=""/>
    <x v="42"/>
    <x v="1"/>
    <x v="3"/>
    <x v="3"/>
    <m/>
    <n v="240000"/>
    <n v="52"/>
    <x v="18"/>
    <s v="2026-07-31"/>
  </r>
  <r>
    <s v="be84550c-5a66-4cda-ae25-2a88023406ed"/>
    <s v="PPTP Data Center 5"/>
    <s v=""/>
    <x v="42"/>
    <x v="1"/>
    <x v="3"/>
    <x v="3"/>
    <m/>
    <n v="240000"/>
    <n v="52"/>
    <x v="18"/>
    <s v="2026-07-31"/>
  </r>
  <r>
    <s v="2bc22002-63ca-4d75-a761-f0598a7c2825"/>
    <s v="PPTP Data Center 7"/>
    <s v=""/>
    <x v="42"/>
    <x v="1"/>
    <x v="3"/>
    <x v="3"/>
    <m/>
    <n v="240000"/>
    <n v="52"/>
    <x v="18"/>
    <s v="2026-07-31"/>
  </r>
  <r>
    <s v="e5065f63-39cc-4c07-95ac-c5ec1632d2be"/>
    <s v="PPTP Data Center 6"/>
    <s v=""/>
    <x v="42"/>
    <x v="1"/>
    <x v="3"/>
    <x v="3"/>
    <m/>
    <n v="240000"/>
    <n v="52"/>
    <x v="18"/>
    <s v="2026-07-31"/>
  </r>
  <r>
    <s v="9e6a86cb-a463-4ef8-a122-262a6b453a88"/>
    <s v="PPTP Data Center 3"/>
    <s v=""/>
    <x v="42"/>
    <x v="1"/>
    <x v="3"/>
    <x v="3"/>
    <m/>
    <n v="240000"/>
    <n v="52"/>
    <x v="18"/>
    <s v="2026-07-31"/>
  </r>
  <r>
    <s v="e5af9820-f57e-11f0-962c-2f97181d5631"/>
    <s v="PH6-7 Phoenix Data Center"/>
    <s v=""/>
    <x v="42"/>
    <x v="1"/>
    <x v="3"/>
    <x v="3"/>
    <n v="195408"/>
    <m/>
    <m/>
    <x v="17"/>
    <s v="2026-07-31"/>
  </r>
  <r>
    <s v="1d48be9d-3d38-4201-b964-95919c2de6b0"/>
    <s v="Project Orange Building 4"/>
    <s v=""/>
    <x v="42"/>
    <x v="1"/>
    <x v="16"/>
    <x v="16"/>
    <n v="226628"/>
    <n v="226628"/>
    <n v="36"/>
    <x v="1"/>
    <s v="2026-07-31"/>
  </r>
  <r>
    <s v="2e209c05-78cc-459c-bc69-50b10951116a"/>
    <s v="Project Orange Building 2"/>
    <s v=""/>
    <x v="42"/>
    <x v="1"/>
    <x v="16"/>
    <x v="16"/>
    <n v="226628"/>
    <n v="226628"/>
    <n v="36"/>
    <x v="1"/>
    <s v="2026-07-31"/>
  </r>
  <r>
    <s v="dddd980b-416c-47f8-90a9-fe3071408433"/>
    <s v="Project Orange Building 6"/>
    <s v=""/>
    <x v="42"/>
    <x v="1"/>
    <x v="16"/>
    <x v="16"/>
    <n v="226628"/>
    <n v="226628"/>
    <n v="36"/>
    <x v="1"/>
    <s v="2026-07-31"/>
  </r>
  <r>
    <s v="19aad581-88fe-4831-948b-ab7d161718cf"/>
    <s v="Project Orange Building 1"/>
    <s v=""/>
    <x v="42"/>
    <x v="1"/>
    <x v="16"/>
    <x v="16"/>
    <n v="226628"/>
    <n v="226628"/>
    <n v="36"/>
    <x v="1"/>
    <s v="2026-07-31"/>
  </r>
  <r>
    <s v="ebc75a8b-4915-4406-98ee-c61a02f9b6ab"/>
    <s v="Project Orange Building 7"/>
    <s v=""/>
    <x v="42"/>
    <x v="1"/>
    <x v="16"/>
    <x v="16"/>
    <n v="226628"/>
    <n v="226628"/>
    <n v="36"/>
    <x v="1"/>
    <s v="2026-07-31"/>
  </r>
  <r>
    <s v="77665d40-2dad-4f0d-8240-60db400ef801"/>
    <s v="Project Orange Building 5"/>
    <s v=""/>
    <x v="42"/>
    <x v="1"/>
    <x v="16"/>
    <x v="16"/>
    <n v="226628"/>
    <n v="226628"/>
    <n v="36"/>
    <x v="1"/>
    <s v="2026-07-31"/>
  </r>
  <r>
    <s v="9f01192f-6e3b-4ccb-ad3c-ca3f6452f8be"/>
    <s v="Project Orange Building 3"/>
    <s v=""/>
    <x v="42"/>
    <x v="1"/>
    <x v="16"/>
    <x v="16"/>
    <n v="226628"/>
    <n v="226628"/>
    <n v="36"/>
    <x v="1"/>
    <s v="2026-07-31"/>
  </r>
  <r>
    <s v="3caf4e9e-8d10-4c7f-b4b3-a16273ae6b05"/>
    <s v="Nakota Data Center 1A"/>
    <s v=""/>
    <x v="312"/>
    <x v="1"/>
    <x v="22"/>
    <x v="22"/>
    <m/>
    <m/>
    <n v="100"/>
    <x v="4"/>
    <s v="2026-07-31"/>
  </r>
  <r>
    <s v="0672c62c-c9bf-4ee4-935f-eab378a54d4d"/>
    <s v="Nakota Data Center 2"/>
    <s v="Nakota Data Center 2_x000a_Nakota Data Campus_x000a_Tachyon9 Corporation"/>
    <x v="312"/>
    <x v="1"/>
    <x v="22"/>
    <x v="22"/>
    <m/>
    <m/>
    <n v="200"/>
    <x v="4"/>
    <s v="2026-07-31"/>
  </r>
  <r>
    <s v="61bc12b5-6f10-4b5e-a554-736eb74b5230"/>
    <s v="Nakota Data Center 4"/>
    <s v=""/>
    <x v="312"/>
    <x v="1"/>
    <x v="22"/>
    <x v="22"/>
    <m/>
    <m/>
    <n v="200"/>
    <x v="4"/>
    <s v="2026-07-31"/>
  </r>
  <r>
    <s v="11984a30-7ad2-11f1-aa68-951cd3cac2c7"/>
    <s v="Nakota Data Center 1B"/>
    <s v=""/>
    <x v="312"/>
    <x v="1"/>
    <x v="22"/>
    <x v="22"/>
    <m/>
    <m/>
    <n v="100"/>
    <x v="4"/>
    <s v="2026-07-31"/>
  </r>
  <r>
    <s v="0eb6ac0a-50b4-4135-b3f5-171b28756b61"/>
    <s v="Nakota Data Center 3"/>
    <s v=""/>
    <x v="312"/>
    <x v="1"/>
    <x v="22"/>
    <x v="22"/>
    <m/>
    <m/>
    <n v="200"/>
    <x v="4"/>
    <s v="2026-07-31"/>
  </r>
  <r>
    <s v="72ce2567-2260-48dd-a11d-7a70bbbffd03"/>
    <s v="Nakota Data Center 5"/>
    <s v=""/>
    <x v="312"/>
    <x v="1"/>
    <x v="22"/>
    <x v="22"/>
    <m/>
    <m/>
    <n v="200"/>
    <x v="4"/>
    <s v="2026-07-31"/>
  </r>
  <r>
    <s v="bddf38b5-1b77-4f73-ba1e-b98debbbfb6d"/>
    <s v="New Kensington - AI Data Center"/>
    <s v=""/>
    <x v="43"/>
    <x v="1"/>
    <x v="13"/>
    <x v="13"/>
    <n v="500000"/>
    <n v="500000"/>
    <n v="12"/>
    <x v="8"/>
    <s v="2026-07-31"/>
  </r>
  <r>
    <s v="f05b3d78-692f-45f7-af93-158d7290dd2e"/>
    <s v="Clarksville - AI Data Center 2"/>
    <s v="Clarksville - AI Data Center 2_x000a_Clarksville, TECfusions Campus_x000a_TECfusions"/>
    <x v="43"/>
    <x v="1"/>
    <x v="12"/>
    <x v="12"/>
    <m/>
    <m/>
    <n v="220"/>
    <x v="7"/>
    <s v="2026-07-31"/>
  </r>
  <r>
    <s v="ecdd8e90-31c4-11f1-9bdc-7949a511bc28"/>
    <s v="Terra Hosting Vermillion Rise"/>
    <s v=""/>
    <x v="313"/>
    <x v="1"/>
    <x v="24"/>
    <x v="24"/>
    <m/>
    <m/>
    <m/>
    <x v="22"/>
    <s v="2026-07-31"/>
  </r>
  <r>
    <s v="0c0053a7-5446-4594-9015-75db519ef74a"/>
    <s v="TPA Group Data Center 7"/>
    <s v=""/>
    <x v="314"/>
    <x v="1"/>
    <x v="8"/>
    <x v="8"/>
    <n v="285000"/>
    <n v="285000"/>
    <n v="54.951999999999998"/>
    <x v="8"/>
    <s v="2026-07-31"/>
  </r>
  <r>
    <s v="6615b7b4-de1b-491a-a5ce-84815c2e6f10"/>
    <s v="TPA Group Data Center 5"/>
    <s v=""/>
    <x v="314"/>
    <x v="1"/>
    <x v="8"/>
    <x v="8"/>
    <n v="285000"/>
    <n v="285000"/>
    <n v="54.951999999999998"/>
    <x v="8"/>
    <s v="2026-07-31"/>
  </r>
  <r>
    <s v="e51c2a4f-15a1-4858-9fbb-43a18d6421aa"/>
    <s v="TPA Group Data Center 2"/>
    <s v=""/>
    <x v="314"/>
    <x v="1"/>
    <x v="8"/>
    <x v="8"/>
    <n v="285000"/>
    <n v="285000"/>
    <n v="54.951999999999998"/>
    <x v="8"/>
    <s v="2026-07-31"/>
  </r>
  <r>
    <s v="2e2ff75e-c628-4b33-8926-2a21f67eeddb"/>
    <s v="TPA Group Data Center 3"/>
    <s v=""/>
    <x v="314"/>
    <x v="1"/>
    <x v="8"/>
    <x v="8"/>
    <n v="285000"/>
    <n v="285000"/>
    <n v="54.951999999999998"/>
    <x v="8"/>
    <s v="2026-07-31"/>
  </r>
  <r>
    <s v="538b4623-c610-4f81-b8ef-8e3e3233c970"/>
    <s v="TPA Group Data Center 9"/>
    <s v=""/>
    <x v="314"/>
    <x v="1"/>
    <x v="8"/>
    <x v="8"/>
    <n v="285000"/>
    <n v="285000"/>
    <n v="54.951999999999998"/>
    <x v="8"/>
    <s v="2026-07-31"/>
  </r>
  <r>
    <s v="d880cce1-8e18-4f90-bca6-b90e6c05014c"/>
    <s v="TPA Group Data Center 8"/>
    <s v=""/>
    <x v="314"/>
    <x v="1"/>
    <x v="8"/>
    <x v="8"/>
    <n v="285000"/>
    <n v="285000"/>
    <n v="54.951999999999998"/>
    <x v="8"/>
    <s v="2026-07-31"/>
  </r>
  <r>
    <s v="15cbfa99-6b21-4e4f-91b8-33ced91e1d55"/>
    <s v="TPA Group Data Center 4"/>
    <s v=""/>
    <x v="314"/>
    <x v="1"/>
    <x v="8"/>
    <x v="8"/>
    <n v="285000"/>
    <n v="285000"/>
    <n v="54.951999999999998"/>
    <x v="8"/>
    <s v="2026-07-31"/>
  </r>
  <r>
    <s v="7fb64028-d355-453b-9116-bcc614cd4ecb"/>
    <s v="TPA Group Data Center 1"/>
    <s v=""/>
    <x v="314"/>
    <x v="1"/>
    <x v="8"/>
    <x v="8"/>
    <n v="285000"/>
    <n v="285000"/>
    <n v="54.951999999999998"/>
    <x v="8"/>
    <s v="2026-07-31"/>
  </r>
  <r>
    <s v="a455a2cd-9efa-4744-a9de-6cce6ae33889"/>
    <s v="TPA Group Data Center 6"/>
    <s v=""/>
    <x v="314"/>
    <x v="1"/>
    <x v="8"/>
    <x v="8"/>
    <n v="285000"/>
    <n v="285000"/>
    <n v="54.951999999999998"/>
    <x v="8"/>
    <s v="2026-07-31"/>
  </r>
  <r>
    <s v="9bf24870-1cae-11f1-a186-d1d5b2ca4e6e"/>
    <s v="ORNY1 Orangeburg Data Center (Phase 2)"/>
    <s v=""/>
    <x v="46"/>
    <x v="1"/>
    <x v="11"/>
    <x v="11"/>
    <n v="230000"/>
    <n v="230000"/>
    <n v="30"/>
    <x v="9"/>
    <s v="2026-07-31"/>
  </r>
  <r>
    <s v="7375d2a7-9d63-4615-99d2-0a74dffdf394"/>
    <s v="PHX01 Data Center"/>
    <s v=""/>
    <x v="315"/>
    <x v="1"/>
    <x v="3"/>
    <x v="3"/>
    <n v="140000"/>
    <n v="140000"/>
    <n v="20"/>
    <x v="14"/>
    <s v="2026-07-31"/>
  </r>
  <r>
    <s v="40793750-2c5a-11f0-bf7f-f7ea79cd93a0"/>
    <s v="MEM01 Data Center"/>
    <s v=""/>
    <x v="315"/>
    <x v="1"/>
    <x v="19"/>
    <x v="19"/>
    <n v="950972"/>
    <n v="950972"/>
    <n v="20"/>
    <x v="6"/>
    <s v="2026-07-31"/>
  </r>
  <r>
    <s v="460b05f2-1793-4e3d-8330-2a904546d0e4"/>
    <s v="PDX-02 Hillsboro Data Center"/>
    <s v=""/>
    <x v="51"/>
    <x v="1"/>
    <x v="0"/>
    <x v="0"/>
    <n v="300000"/>
    <n v="245000"/>
    <n v="36"/>
    <x v="14"/>
    <s v="2026-07-31"/>
  </r>
  <r>
    <s v="1459dff1-63ea-43c8-a17e-d1adb2754e99"/>
    <s v="PHX - 14 Phoenix Data Center"/>
    <s v=""/>
    <x v="51"/>
    <x v="1"/>
    <x v="3"/>
    <x v="3"/>
    <n v="238180"/>
    <n v="238180"/>
    <n v="72"/>
    <x v="10"/>
    <s v="2026-07-31"/>
  </r>
  <r>
    <s v="ed97e2f7-c53e-47bd-90f4-72e4d0b9019b"/>
    <s v="Aligned Peoria Data Center 2"/>
    <s v=""/>
    <x v="51"/>
    <x v="1"/>
    <x v="3"/>
    <x v="3"/>
    <m/>
    <n v="458000"/>
    <n v="62.475000000000001"/>
    <x v="5"/>
    <s v="2026-07-31"/>
  </r>
  <r>
    <s v="eaa4dd57-cca2-43cd-bcc4-eeed90701782"/>
    <s v="Aligned Peoria Data Center 1"/>
    <s v=""/>
    <x v="51"/>
    <x v="1"/>
    <x v="3"/>
    <x v="3"/>
    <m/>
    <n v="458000"/>
    <n v="62.475000000000001"/>
    <x v="14"/>
    <s v="2026-07-31"/>
  </r>
  <r>
    <s v="2f00fe1f-faa4-4869-be01-a60900c68ff2"/>
    <s v="PHX - 08 Phoenix Data Center"/>
    <s v=""/>
    <x v="51"/>
    <x v="1"/>
    <x v="3"/>
    <x v="3"/>
    <n v="120000"/>
    <n v="120000"/>
    <n v="36"/>
    <x v="0"/>
    <s v="2026-07-31"/>
  </r>
  <r>
    <s v="44909c10-4e1e-423b-ad01-fe036e34e432"/>
    <s v="PHX - 09 Phoenix Data Center"/>
    <s v=""/>
    <x v="51"/>
    <x v="1"/>
    <x v="3"/>
    <x v="3"/>
    <n v="120000"/>
    <n v="120000"/>
    <n v="36"/>
    <x v="0"/>
    <s v="2026-07-31"/>
  </r>
  <r>
    <s v="f55996f0-ecf4-11f0-bb9a-63f0dea27f80"/>
    <s v="Aligned Data Centers - West Jordan Campus - SLC08"/>
    <s v=""/>
    <x v="51"/>
    <x v="1"/>
    <x v="38"/>
    <x v="38"/>
    <m/>
    <m/>
    <n v="48"/>
    <x v="17"/>
    <s v="2026-07-31"/>
  </r>
  <r>
    <s v="9fd9ecc0-ecf4-11f0-a8ba-55f553d00f6a"/>
    <s v="Aligned Data Centers - West Jordan Campus - SLC07"/>
    <s v=""/>
    <x v="51"/>
    <x v="1"/>
    <x v="38"/>
    <x v="38"/>
    <m/>
    <m/>
    <n v="72"/>
    <x v="17"/>
    <s v="2026-07-31"/>
  </r>
  <r>
    <s v="71536e2c-5f87-4272-b265-9604709d51f0"/>
    <s v="Aligned Data Centers - West Jordan Campus - SLC06"/>
    <s v=""/>
    <x v="51"/>
    <x v="1"/>
    <x v="38"/>
    <x v="38"/>
    <m/>
    <m/>
    <n v="48"/>
    <x v="17"/>
    <s v="2026-07-31"/>
  </r>
  <r>
    <s v="f6fe4640-ecf4-11f0-b68f-2d80d5616415"/>
    <s v="Aligned Data Centers - West Jordan Campus - SLC09"/>
    <s v=""/>
    <x v="51"/>
    <x v="1"/>
    <x v="38"/>
    <x v="38"/>
    <m/>
    <m/>
    <n v="72"/>
    <x v="17"/>
    <s v="2026-07-31"/>
  </r>
  <r>
    <s v="0da49db7-873e-4ef2-b8cb-708a7c6d2211"/>
    <s v="LBB-04 Abernathy Data Center"/>
    <s v=""/>
    <x v="51"/>
    <x v="1"/>
    <x v="16"/>
    <x v="16"/>
    <n v="275000"/>
    <n v="275000"/>
    <n v="90"/>
    <x v="22"/>
    <s v="2026-07-31"/>
  </r>
  <r>
    <s v="aa25f976-dbb3-4b01-ab58-cc4702e3b932"/>
    <s v="LBB-06 Abernathy Data Center"/>
    <s v=""/>
    <x v="51"/>
    <x v="1"/>
    <x v="16"/>
    <x v="16"/>
    <n v="275000"/>
    <n v="275000"/>
    <n v="90"/>
    <x v="22"/>
    <s v="2026-07-31"/>
  </r>
  <r>
    <s v="e54d02ef-a5cc-4593-be2b-7e2f4030a95a"/>
    <s v="LBB-05 Abernathy Data Center"/>
    <s v=""/>
    <x v="51"/>
    <x v="1"/>
    <x v="16"/>
    <x v="16"/>
    <n v="275000"/>
    <n v="275000"/>
    <n v="90"/>
    <x v="22"/>
    <s v="2026-07-31"/>
  </r>
  <r>
    <s v="182e4750-6bc9-11f0-a5a2-e3980a67d91a"/>
    <s v="AI Data Center 3"/>
    <s v=""/>
    <x v="51"/>
    <x v="1"/>
    <x v="7"/>
    <x v="7"/>
    <m/>
    <m/>
    <n v="96"/>
    <x v="21"/>
    <s v="2026-07-31"/>
  </r>
  <r>
    <s v="b60a4a70-6bd1-11f0-a5a2-e3980a67d91a"/>
    <s v="AI Data Center 4"/>
    <s v=""/>
    <x v="51"/>
    <x v="1"/>
    <x v="7"/>
    <x v="7"/>
    <m/>
    <m/>
    <n v="96"/>
    <x v="21"/>
    <s v="2026-07-31"/>
  </r>
  <r>
    <s v="8528b3b3-686c-43f4-854c-8e337b3c1cf6"/>
    <s v="Project Phoenix Data Center 2"/>
    <s v=""/>
    <x v="51"/>
    <x v="1"/>
    <x v="13"/>
    <x v="13"/>
    <m/>
    <n v="638000"/>
    <m/>
    <x v="23"/>
    <s v="2026-07-31"/>
  </r>
  <r>
    <s v="e89c61b1-8b85-11f1-9569-e3aaf9bf426a"/>
    <s v="Project Phoenix Data Center 3"/>
    <s v=""/>
    <x v="51"/>
    <x v="1"/>
    <x v="13"/>
    <x v="13"/>
    <m/>
    <n v="638000"/>
    <m/>
    <x v="4"/>
    <s v="2026-07-31"/>
  </r>
  <r>
    <s v="15807957-38ad-4689-9f4b-5ebc15789f0c"/>
    <s v="Project Phoenix Data Center 1"/>
    <s v=""/>
    <x v="51"/>
    <x v="1"/>
    <x v="13"/>
    <x v="13"/>
    <m/>
    <n v="672924"/>
    <m/>
    <x v="23"/>
    <s v="2026-07-31"/>
  </r>
  <r>
    <s v="3e10d7f0-27d3-11f1-af48-3f8a47f676eb"/>
    <s v="IAD-05 Data Center"/>
    <s v=""/>
    <x v="51"/>
    <x v="1"/>
    <x v="12"/>
    <x v="12"/>
    <m/>
    <m/>
    <m/>
    <x v="9"/>
    <s v="2026-07-31"/>
  </r>
  <r>
    <s v="498dae50-1676-11f1-8134-537d5abd31d7"/>
    <s v="Edge Data Center Oklahoma City"/>
    <s v=""/>
    <x v="53"/>
    <x v="1"/>
    <x v="15"/>
    <x v="15"/>
    <m/>
    <m/>
    <n v="4"/>
    <x v="9"/>
    <s v="2026-07-31"/>
  </r>
  <r>
    <s v="2e0370a0-1678-11f1-8134-537d5abd31d7"/>
    <s v="Edge Data Center Tampa Bay"/>
    <s v=""/>
    <x v="53"/>
    <x v="1"/>
    <x v="9"/>
    <x v="9"/>
    <m/>
    <m/>
    <n v="4"/>
    <x v="9"/>
    <s v="2026-07-31"/>
  </r>
  <r>
    <s v="fbecf6a4-078f-4660-be33-3ef142c3d7ce"/>
    <s v="PF3 - Data Center 2"/>
    <s v="PF3 - Data Center 2_x000a_Polaris Forge 3_x000a_Applied Digital"/>
    <x v="54"/>
    <x v="1"/>
    <x v="22"/>
    <x v="22"/>
    <m/>
    <m/>
    <n v="215"/>
    <x v="3"/>
    <s v="2026-07-31"/>
  </r>
  <r>
    <s v="4e593f4d-2762-407f-9102-c0e1c5b022b0"/>
    <s v="PF3 - Data Center 1"/>
    <s v=""/>
    <x v="54"/>
    <x v="1"/>
    <x v="22"/>
    <x v="22"/>
    <m/>
    <m/>
    <n v="215"/>
    <x v="3"/>
    <s v="2026-07-31"/>
  </r>
  <r>
    <s v="0e5bdb64-02cc-48dd-be11-cda026e64210"/>
    <s v="DF2 - Data Center 1"/>
    <s v="DF2 - Data Center 1_x000a_Delta Forge 2_x000a_Applied Digital"/>
    <x v="54"/>
    <x v="1"/>
    <x v="16"/>
    <x v="16"/>
    <m/>
    <m/>
    <n v="210"/>
    <x v="3"/>
    <s v="2026-07-31"/>
  </r>
  <r>
    <s v="0f677a75-f6c5-4b01-88ad-dc8f56205ac7"/>
    <s v="AWS Gilroy Data Center 2"/>
    <s v=""/>
    <x v="60"/>
    <x v="1"/>
    <x v="25"/>
    <x v="25"/>
    <n v="220500"/>
    <n v="220500"/>
    <n v="50"/>
    <x v="12"/>
    <s v="2026-07-31"/>
  </r>
  <r>
    <s v="dd69e392-f992-4889-949e-7c056be70bb0"/>
    <s v="Threemille Data Center 7"/>
    <s v=""/>
    <x v="60"/>
    <x v="1"/>
    <x v="0"/>
    <x v="0"/>
    <n v="250000"/>
    <n v="250000"/>
    <n v="62.5"/>
    <x v="19"/>
    <s v="2026-07-31"/>
  </r>
  <r>
    <s v="577e5ebd-3e8a-4f88-8735-f5881dcddc1f"/>
    <s v="Threemille Data Center 8"/>
    <s v=""/>
    <x v="60"/>
    <x v="1"/>
    <x v="0"/>
    <x v="0"/>
    <n v="250000"/>
    <n v="250000"/>
    <n v="62.5"/>
    <x v="19"/>
    <s v="2026-07-31"/>
  </r>
  <r>
    <s v="c01bc24b-3eff-42a1-92ec-da7e0c776e5e"/>
    <s v="Threemille Data Center 11"/>
    <s v=""/>
    <x v="60"/>
    <x v="1"/>
    <x v="0"/>
    <x v="0"/>
    <n v="250000"/>
    <n v="250000"/>
    <n v="62.5"/>
    <x v="19"/>
    <s v="2026-07-31"/>
  </r>
  <r>
    <s v="e7788f56-8151-4eba-9caa-5246130d36a7"/>
    <s v="Threemille Data Center 5"/>
    <s v=""/>
    <x v="60"/>
    <x v="1"/>
    <x v="0"/>
    <x v="0"/>
    <n v="250000"/>
    <n v="250000"/>
    <n v="62.5"/>
    <x v="19"/>
    <s v="2026-07-31"/>
  </r>
  <r>
    <s v="a803170a-49b6-4191-835a-d7963c30d8b0"/>
    <s v="Threemille Data Center 6"/>
    <s v=""/>
    <x v="60"/>
    <x v="1"/>
    <x v="0"/>
    <x v="0"/>
    <n v="250000"/>
    <n v="250000"/>
    <n v="62.5"/>
    <x v="19"/>
    <s v="2026-07-31"/>
  </r>
  <r>
    <s v="cee8f47d-e17c-4072-bc22-6f53801f6057"/>
    <s v="Threemille Data Center 12"/>
    <s v=""/>
    <x v="60"/>
    <x v="1"/>
    <x v="0"/>
    <x v="0"/>
    <n v="250000"/>
    <n v="250000"/>
    <n v="62.5"/>
    <x v="19"/>
    <s v="2026-07-31"/>
  </r>
  <r>
    <s v="9966c108-46da-4297-b633-c5d59093d652"/>
    <s v="Threemille Data Center 10"/>
    <s v=""/>
    <x v="60"/>
    <x v="1"/>
    <x v="0"/>
    <x v="0"/>
    <n v="250000"/>
    <n v="250000"/>
    <n v="62.5"/>
    <x v="19"/>
    <s v="2026-07-31"/>
  </r>
  <r>
    <s v="b9e2da46-76ef-4f31-aa90-657873fad669"/>
    <s v="Threemille Data Center 9"/>
    <s v=""/>
    <x v="60"/>
    <x v="1"/>
    <x v="0"/>
    <x v="0"/>
    <n v="250000"/>
    <n v="250000"/>
    <n v="62.5"/>
    <x v="19"/>
    <s v="2026-07-31"/>
  </r>
  <r>
    <s v="e68ede21-033e-428b-b86a-3831958645cc"/>
    <s v="Threemille Data Center 15"/>
    <s v=""/>
    <x v="60"/>
    <x v="1"/>
    <x v="0"/>
    <x v="0"/>
    <n v="250000"/>
    <n v="250000"/>
    <n v="62.5"/>
    <x v="19"/>
    <s v="2026-07-31"/>
  </r>
  <r>
    <s v="63ca7a22-7669-46ca-8aca-2643b3984482"/>
    <s v="Threemille Data Center 16"/>
    <s v=""/>
    <x v="60"/>
    <x v="1"/>
    <x v="0"/>
    <x v="0"/>
    <n v="250000"/>
    <n v="250000"/>
    <n v="62.5"/>
    <x v="19"/>
    <s v="2026-07-31"/>
  </r>
  <r>
    <s v="a1067315-d8f5-42f7-8b52-10ca5580d630"/>
    <s v="Threemille Data Center 14"/>
    <s v=""/>
    <x v="60"/>
    <x v="1"/>
    <x v="0"/>
    <x v="0"/>
    <n v="250000"/>
    <n v="250000"/>
    <n v="62.5"/>
    <x v="19"/>
    <s v="2026-07-31"/>
  </r>
  <r>
    <s v="6c067f35-613b-4f81-832f-e57b5238a0be"/>
    <s v="Threemille Data Center 13"/>
    <s v=""/>
    <x v="60"/>
    <x v="1"/>
    <x v="0"/>
    <x v="0"/>
    <n v="250000"/>
    <n v="250000"/>
    <n v="62.5"/>
    <x v="19"/>
    <s v="2026-07-31"/>
  </r>
  <r>
    <s v="8d749879-b657-41ff-a808-7c109e5e4665"/>
    <s v="Threemille Data Center 2"/>
    <s v=""/>
    <x v="60"/>
    <x v="1"/>
    <x v="0"/>
    <x v="0"/>
    <n v="250000"/>
    <n v="250000"/>
    <n v="62.5"/>
    <x v="9"/>
    <s v="2026-07-31"/>
  </r>
  <r>
    <s v="aeef2daf-047e-4851-9d68-488695d28980"/>
    <s v="Threemille Data Center 1"/>
    <s v=""/>
    <x v="60"/>
    <x v="1"/>
    <x v="0"/>
    <x v="0"/>
    <n v="250000"/>
    <n v="250000"/>
    <n v="62.5"/>
    <x v="9"/>
    <s v="2026-07-31"/>
  </r>
  <r>
    <s v="370ba562-7305-41a1-bfa4-45ab604c2b77"/>
    <s v="Threemille Data Center 3"/>
    <s v=""/>
    <x v="60"/>
    <x v="1"/>
    <x v="0"/>
    <x v="0"/>
    <n v="250000"/>
    <n v="250000"/>
    <n v="62.5"/>
    <x v="9"/>
    <s v="2026-07-31"/>
  </r>
  <r>
    <s v="59a3556b-d181-4833-9213-676c4b23f8f4"/>
    <s v="Threemille Data Center 4"/>
    <s v=""/>
    <x v="60"/>
    <x v="1"/>
    <x v="0"/>
    <x v="0"/>
    <n v="250000"/>
    <n v="250000"/>
    <n v="62.5"/>
    <x v="9"/>
    <s v="2026-07-31"/>
  </r>
  <r>
    <s v="7c98cc24-4503-4e45-ad27-6b090b7f48f1"/>
    <s v="Boardman Airport South Data Center 1"/>
    <s v=""/>
    <x v="60"/>
    <x v="1"/>
    <x v="0"/>
    <x v="0"/>
    <m/>
    <n v="190000"/>
    <n v="66"/>
    <x v="9"/>
    <s v="2026-07-31"/>
  </r>
  <r>
    <s v="be041f45-1e66-4ab5-a786-459cb8429cf2"/>
    <s v="Boardman Airport South Data Center 2"/>
    <s v=""/>
    <x v="60"/>
    <x v="1"/>
    <x v="0"/>
    <x v="0"/>
    <m/>
    <n v="190000"/>
    <n v="66"/>
    <x v="9"/>
    <s v="2026-07-31"/>
  </r>
  <r>
    <s v="22803406-6f5a-4d3b-9662-0976b9476c36"/>
    <s v="Boardman Airport South Data Center 4"/>
    <s v=""/>
    <x v="60"/>
    <x v="1"/>
    <x v="0"/>
    <x v="0"/>
    <m/>
    <n v="218000"/>
    <n v="78"/>
    <x v="9"/>
    <s v="2026-07-31"/>
  </r>
  <r>
    <s v="4d6be763-92e9-4405-876a-bfe017055531"/>
    <s v="Boardman Airport South Data Center 3"/>
    <s v=""/>
    <x v="60"/>
    <x v="1"/>
    <x v="0"/>
    <x v="0"/>
    <m/>
    <n v="218000"/>
    <n v="78"/>
    <x v="9"/>
    <s v="2026-07-31"/>
  </r>
  <r>
    <s v="5b259317-2d60-4395-b94d-275d4400e0a5"/>
    <s v="AWS Sparks Data Center 9"/>
    <s v=""/>
    <x v="60"/>
    <x v="1"/>
    <x v="1"/>
    <x v="1"/>
    <n v="133500"/>
    <n v="400000"/>
    <n v="119"/>
    <x v="23"/>
    <s v="2026-07-31"/>
  </r>
  <r>
    <s v="c213462e-9ddc-4605-8cb1-4d550dc20b25"/>
    <s v="AWS Sparks Data Center 6"/>
    <s v=""/>
    <x v="60"/>
    <x v="1"/>
    <x v="1"/>
    <x v="1"/>
    <n v="133500"/>
    <n v="400000"/>
    <n v="119"/>
    <x v="23"/>
    <s v="2026-07-31"/>
  </r>
  <r>
    <s v="c476748d-30a1-4fab-ac4f-dfa9646dded1"/>
    <s v="AWS Sparks Data Center 7"/>
    <s v=""/>
    <x v="60"/>
    <x v="1"/>
    <x v="1"/>
    <x v="1"/>
    <n v="133500"/>
    <n v="400000"/>
    <n v="119"/>
    <x v="23"/>
    <s v="2026-07-31"/>
  </r>
  <r>
    <s v="c85e428d-1cac-4973-9c65-f56ed8a12696"/>
    <s v="AWS Sparks Data Center 8"/>
    <s v=""/>
    <x v="60"/>
    <x v="1"/>
    <x v="1"/>
    <x v="1"/>
    <n v="133500"/>
    <n v="400000"/>
    <n v="119"/>
    <x v="23"/>
    <s v="2026-07-31"/>
  </r>
  <r>
    <s v="32b14043-cb68-40f9-9beb-4aa43198389b"/>
    <s v="Project Tree 10"/>
    <s v=""/>
    <x v="60"/>
    <x v="1"/>
    <x v="14"/>
    <x v="14"/>
    <n v="215000"/>
    <n v="215000"/>
    <n v="65.017968142968144"/>
    <x v="23"/>
    <s v="2026-07-31"/>
  </r>
  <r>
    <s v="5d106c08-4530-44e1-9f3a-995a1985f5c1"/>
    <s v="Project Tree 3"/>
    <s v=""/>
    <x v="60"/>
    <x v="1"/>
    <x v="14"/>
    <x v="14"/>
    <n v="220354"/>
    <n v="220354"/>
    <n v="72"/>
    <x v="23"/>
    <s v="2026-07-31"/>
  </r>
  <r>
    <s v="8a7d2162-d5a7-44dc-b2d7-c27b68841162"/>
    <s v="Project Tree 9"/>
    <s v=""/>
    <x v="60"/>
    <x v="1"/>
    <x v="14"/>
    <x v="14"/>
    <n v="215000"/>
    <n v="215000"/>
    <n v="65.017968142968144"/>
    <x v="23"/>
    <s v="2026-07-31"/>
  </r>
  <r>
    <s v="9200809a-d112-4981-8ff1-1dd592755013"/>
    <s v="Project Tree 4"/>
    <s v=""/>
    <x v="60"/>
    <x v="1"/>
    <x v="14"/>
    <x v="14"/>
    <n v="215000"/>
    <n v="215000"/>
    <n v="65.017968142968144"/>
    <x v="23"/>
    <s v="2026-07-31"/>
  </r>
  <r>
    <s v="8940a8f9-d344-455d-b777-f5277fc17a73"/>
    <s v="Project Tree 5"/>
    <s v=""/>
    <x v="60"/>
    <x v="1"/>
    <x v="14"/>
    <x v="14"/>
    <n v="215000"/>
    <n v="215000"/>
    <n v="65.017968142968144"/>
    <x v="23"/>
    <s v="2026-07-31"/>
  </r>
  <r>
    <s v="5b657f9c-36b8-47f8-8cb4-678e8a95e9b2"/>
    <s v="Project Tree 11"/>
    <s v=""/>
    <x v="60"/>
    <x v="1"/>
    <x v="14"/>
    <x v="14"/>
    <n v="215000"/>
    <n v="215000"/>
    <n v="65.017968142968144"/>
    <x v="23"/>
    <s v="2026-07-31"/>
  </r>
  <r>
    <s v="3e9c7268-66b9-4a39-9eb7-ea915eddfd6e"/>
    <s v="Project Tree 15"/>
    <s v=""/>
    <x v="60"/>
    <x v="1"/>
    <x v="14"/>
    <x v="14"/>
    <n v="215000"/>
    <n v="215000"/>
    <n v="65.017968142968144"/>
    <x v="23"/>
    <s v="2026-07-31"/>
  </r>
  <r>
    <s v="af7e8570-6ce6-4066-9028-57f12c108d58"/>
    <s v="Project Tree 14"/>
    <s v=""/>
    <x v="60"/>
    <x v="1"/>
    <x v="14"/>
    <x v="14"/>
    <n v="215000"/>
    <n v="215000"/>
    <n v="65.017968142968144"/>
    <x v="23"/>
    <s v="2026-07-31"/>
  </r>
  <r>
    <s v="d2d78ec6-719e-41db-8586-08cd6ef25502"/>
    <s v="Project Tree 16"/>
    <s v=""/>
    <x v="60"/>
    <x v="1"/>
    <x v="14"/>
    <x v="14"/>
    <n v="215000"/>
    <n v="215000"/>
    <n v="65.017968142968144"/>
    <x v="23"/>
    <s v="2026-07-31"/>
  </r>
  <r>
    <s v="63bcffbb-744f-44b2-9d6e-3d2130d6dfa7"/>
    <s v="Project Tree 13"/>
    <s v=""/>
    <x v="60"/>
    <x v="1"/>
    <x v="14"/>
    <x v="14"/>
    <n v="215000"/>
    <n v="215000"/>
    <n v="65.017968142968144"/>
    <x v="23"/>
    <s v="2026-07-31"/>
  </r>
  <r>
    <s v="fa3623d1-387b-42c1-a1c8-aa2a31fc394f"/>
    <s v="Project Tree 6"/>
    <s v=""/>
    <x v="60"/>
    <x v="1"/>
    <x v="14"/>
    <x v="14"/>
    <n v="215000"/>
    <n v="215000"/>
    <n v="65.017968142968144"/>
    <x v="23"/>
    <s v="2026-07-31"/>
  </r>
  <r>
    <s v="2211f651-3d85-41bd-956f-ce96f54f7ad6"/>
    <s v="Project Tree 2"/>
    <s v=""/>
    <x v="60"/>
    <x v="1"/>
    <x v="14"/>
    <x v="14"/>
    <n v="220354"/>
    <n v="220354"/>
    <n v="72"/>
    <x v="23"/>
    <s v="2026-07-31"/>
  </r>
  <r>
    <s v="2f93f9bb-92d1-4361-be9c-d02fbec1d8e1"/>
    <s v="Project Tree 12"/>
    <s v=""/>
    <x v="60"/>
    <x v="1"/>
    <x v="14"/>
    <x v="14"/>
    <n v="215000"/>
    <n v="215000"/>
    <n v="65.017968142968144"/>
    <x v="23"/>
    <s v="2026-07-31"/>
  </r>
  <r>
    <s v="8bfa20d6-4fb4-409b-879a-31c00f22446f"/>
    <s v="Project Tree 7"/>
    <s v=""/>
    <x v="60"/>
    <x v="1"/>
    <x v="14"/>
    <x v="14"/>
    <n v="215000"/>
    <n v="215000"/>
    <n v="65.017968142968144"/>
    <x v="23"/>
    <s v="2026-07-31"/>
  </r>
  <r>
    <s v="97cbe7ba-3717-43d4-bebd-51dce542aa85"/>
    <s v="Project Tree 8"/>
    <s v=""/>
    <x v="60"/>
    <x v="1"/>
    <x v="14"/>
    <x v="14"/>
    <n v="215000"/>
    <n v="215000"/>
    <n v="65.017968142968144"/>
    <x v="23"/>
    <s v="2026-07-31"/>
  </r>
  <r>
    <s v="f36b59b4-d2a0-4e22-8983-1c9748a827e2"/>
    <s v="AWS Mesa 2 Data Center Building 1"/>
    <s v=""/>
    <x v="60"/>
    <x v="1"/>
    <x v="3"/>
    <x v="3"/>
    <n v="227000"/>
    <n v="227000"/>
    <n v="62.872466699966701"/>
    <x v="12"/>
    <s v="2026-07-31"/>
  </r>
  <r>
    <s v="afb4b1a1-1540-4045-8d56-90801e1fc55d"/>
    <s v="AWS Mesa 2 Data Center Building 2"/>
    <s v=""/>
    <x v="60"/>
    <x v="1"/>
    <x v="3"/>
    <x v="3"/>
    <n v="227000"/>
    <n v="227000"/>
    <n v="62.872466699966701"/>
    <x v="12"/>
    <s v="2026-07-31"/>
  </r>
  <r>
    <s v="eb69c260-850a-11f1-9e9f-9db0c0d748b2"/>
    <s v="Floyd Amazon Data Center"/>
    <s v=""/>
    <x v="60"/>
    <x v="1"/>
    <x v="16"/>
    <x v="16"/>
    <m/>
    <n v="189060"/>
    <m/>
    <x v="4"/>
    <s v="2026-07-31"/>
  </r>
  <r>
    <s v="f359ccc3-aa19-49f0-bac7-f0b1fb2ce313"/>
    <s v="Lavender Hill Data Center"/>
    <s v=""/>
    <x v="60"/>
    <x v="1"/>
    <x v="16"/>
    <x v="16"/>
    <n v="93145"/>
    <n v="93145"/>
    <n v="18.204999999999998"/>
    <x v="9"/>
    <s v="2026-07-31"/>
  </r>
  <r>
    <s v="729c3680-2234-11f1-9702-d948b8e758a3"/>
    <s v="Bitter Blue - Building B"/>
    <s v=""/>
    <x v="60"/>
    <x v="1"/>
    <x v="16"/>
    <x v="16"/>
    <n v="59703"/>
    <n v="119407"/>
    <n v="31.44"/>
    <x v="9"/>
    <s v="2026-07-31"/>
  </r>
  <r>
    <s v="6d89048f-8355-43bc-8c24-9a3579d1a523"/>
    <s v="Phase 2 Spectrum DC 12"/>
    <s v=""/>
    <x v="60"/>
    <x v="1"/>
    <x v="16"/>
    <x v="16"/>
    <n v="217973"/>
    <n v="217973"/>
    <n v="72"/>
    <x v="23"/>
    <s v="2026-07-31"/>
  </r>
  <r>
    <s v="6710f956-daa5-4674-a764-6f90d690b2c2"/>
    <s v="Phase 1 Spectrum DC 5"/>
    <s v=""/>
    <x v="60"/>
    <x v="1"/>
    <x v="16"/>
    <x v="16"/>
    <n v="217973"/>
    <n v="217973"/>
    <n v="72"/>
    <x v="23"/>
    <s v="2026-07-31"/>
  </r>
  <r>
    <s v="c3de94e3-34e4-4dbc-a44a-fb70e5578bfe"/>
    <s v="Phase 2 Spectrum DC 7"/>
    <s v=""/>
    <x v="60"/>
    <x v="1"/>
    <x v="16"/>
    <x v="16"/>
    <n v="217973"/>
    <n v="217973"/>
    <n v="72"/>
    <x v="23"/>
    <s v="2026-07-31"/>
  </r>
  <r>
    <s v="b17fcdf3-ab5d-4c28-a660-b3c68154c8ea"/>
    <s v="Phase 2 Spectrum DC 17"/>
    <s v=""/>
    <x v="60"/>
    <x v="1"/>
    <x v="16"/>
    <x v="16"/>
    <n v="217973"/>
    <n v="217973"/>
    <n v="72"/>
    <x v="23"/>
    <s v="2026-07-31"/>
  </r>
  <r>
    <s v="1b8536d6-7f75-46a1-8710-210750676e40"/>
    <s v="Phase 2 Spectrum DC 8"/>
    <s v=""/>
    <x v="60"/>
    <x v="1"/>
    <x v="16"/>
    <x v="16"/>
    <n v="217973"/>
    <n v="217973"/>
    <n v="72"/>
    <x v="23"/>
    <s v="2026-07-31"/>
  </r>
  <r>
    <s v="a17bd493-ff1e-4251-88db-80b2f27240e1"/>
    <s v="Phase 2 Spectrum DC 10"/>
    <s v=""/>
    <x v="60"/>
    <x v="1"/>
    <x v="16"/>
    <x v="16"/>
    <n v="217973"/>
    <n v="217973"/>
    <n v="72"/>
    <x v="23"/>
    <s v="2026-07-31"/>
  </r>
  <r>
    <s v="ffcdb8cf-60f9-4a85-a0c2-9db001018b61"/>
    <s v="Phase 1 Spectrum DC 3"/>
    <s v=""/>
    <x v="60"/>
    <x v="1"/>
    <x v="16"/>
    <x v="16"/>
    <n v="217973"/>
    <n v="217973"/>
    <n v="72"/>
    <x v="23"/>
    <s v="2026-07-31"/>
  </r>
  <r>
    <s v="91f30c44-6744-489d-ab6f-2609149165ed"/>
    <s v="Phase 1 Spectrum DC 4"/>
    <s v=""/>
    <x v="60"/>
    <x v="1"/>
    <x v="16"/>
    <x v="16"/>
    <n v="217973"/>
    <n v="217973"/>
    <n v="72"/>
    <x v="23"/>
    <s v="2026-07-31"/>
  </r>
  <r>
    <s v="1acce77a-58f8-4140-a4d4-5742a5074662"/>
    <s v="Phase 2 Spectrum DC 16"/>
    <s v=""/>
    <x v="60"/>
    <x v="1"/>
    <x v="16"/>
    <x v="16"/>
    <n v="217973"/>
    <n v="217973"/>
    <n v="72"/>
    <x v="23"/>
    <s v="2026-07-31"/>
  </r>
  <r>
    <s v="82d0e27f-3fd0-4819-a513-eb9cb85badbd"/>
    <s v="Phase 2 Spectrum DC 9"/>
    <s v=""/>
    <x v="60"/>
    <x v="1"/>
    <x v="16"/>
    <x v="16"/>
    <n v="217973"/>
    <n v="217973"/>
    <n v="72"/>
    <x v="23"/>
    <s v="2026-07-31"/>
  </r>
  <r>
    <s v="54eabb9f-6cbb-4143-beed-a110e832b7b6"/>
    <s v="Phase 2 Spectrum DC 18"/>
    <s v=""/>
    <x v="60"/>
    <x v="1"/>
    <x v="16"/>
    <x v="16"/>
    <n v="217973"/>
    <n v="217973"/>
    <n v="72"/>
    <x v="23"/>
    <s v="2026-07-31"/>
  </r>
  <r>
    <s v="6edbcba0-26c9-42e5-af89-c941d6b28dc0"/>
    <s v="Phase 1 Spectrum DC 2"/>
    <s v=""/>
    <x v="60"/>
    <x v="1"/>
    <x v="16"/>
    <x v="16"/>
    <n v="217973"/>
    <n v="217973"/>
    <n v="72"/>
    <x v="23"/>
    <s v="2026-07-31"/>
  </r>
  <r>
    <s v="30c67e8f-ce47-4ff6-8b4d-6d4f1051677b"/>
    <s v="Phase 1 Spectrum DC 6"/>
    <s v=""/>
    <x v="60"/>
    <x v="1"/>
    <x v="16"/>
    <x v="16"/>
    <n v="217973"/>
    <n v="217973"/>
    <n v="72"/>
    <x v="23"/>
    <s v="2026-07-31"/>
  </r>
  <r>
    <s v="81f7a61c-655a-4d0f-803b-cfad5c771757"/>
    <s v="Phase 1 Spectrum DC 1"/>
    <s v=""/>
    <x v="60"/>
    <x v="1"/>
    <x v="16"/>
    <x v="16"/>
    <n v="217973"/>
    <n v="217973"/>
    <n v="72"/>
    <x v="23"/>
    <s v="2026-07-31"/>
  </r>
  <r>
    <s v="69523563-8f0c-4f73-b4b2-ecd63af08bd6"/>
    <s v="Phase 2 Spectrum DC 15"/>
    <s v=""/>
    <x v="60"/>
    <x v="1"/>
    <x v="16"/>
    <x v="16"/>
    <n v="217973"/>
    <n v="217973"/>
    <n v="72"/>
    <x v="23"/>
    <s v="2026-07-31"/>
  </r>
  <r>
    <s v="444aefac-fb5d-4f21-9977-5fc32fee1041"/>
    <s v="Phase 2 Spectrum DC 19"/>
    <s v=""/>
    <x v="60"/>
    <x v="1"/>
    <x v="16"/>
    <x v="16"/>
    <n v="217973"/>
    <n v="217973"/>
    <n v="72"/>
    <x v="23"/>
    <s v="2026-07-31"/>
  </r>
  <r>
    <s v="a11e7ba7-70b3-42cd-9e10-fa6e27b2d3bc"/>
    <s v="Phase 2 Spectrum DC 14"/>
    <s v=""/>
    <x v="60"/>
    <x v="1"/>
    <x v="16"/>
    <x v="16"/>
    <n v="217973"/>
    <n v="217973"/>
    <n v="72"/>
    <x v="23"/>
    <s v="2026-07-31"/>
  </r>
  <r>
    <s v="a62441ca-3e26-45c3-8bdd-e779f1f03f91"/>
    <s v="Phase 2 Spectrum DC 20"/>
    <s v=""/>
    <x v="60"/>
    <x v="1"/>
    <x v="16"/>
    <x v="16"/>
    <n v="217973"/>
    <n v="217973"/>
    <n v="72"/>
    <x v="23"/>
    <s v="2026-07-31"/>
  </r>
  <r>
    <s v="01b5cba8-c7da-461c-8454-569e3903562a"/>
    <s v="Phase 2 Spectrum DC 13"/>
    <s v=""/>
    <x v="60"/>
    <x v="1"/>
    <x v="16"/>
    <x v="16"/>
    <n v="217973"/>
    <n v="217973"/>
    <n v="72"/>
    <x v="23"/>
    <s v="2026-07-31"/>
  </r>
  <r>
    <s v="2192e1d1-ea25-44b1-aff6-e42a19f375ac"/>
    <s v="Phase 2 Spectrum DC 11"/>
    <s v=""/>
    <x v="60"/>
    <x v="1"/>
    <x v="16"/>
    <x v="16"/>
    <n v="217973"/>
    <n v="217973"/>
    <n v="72"/>
    <x v="23"/>
    <s v="2026-07-31"/>
  </r>
  <r>
    <s v="b30b4b6a-7888-4a9a-a9e0-8426d6195a0b"/>
    <s v="Phase 2 Spectrum DC 21"/>
    <s v=""/>
    <x v="60"/>
    <x v="1"/>
    <x v="16"/>
    <x v="16"/>
    <n v="217973"/>
    <n v="217973"/>
    <n v="72"/>
    <x v="23"/>
    <s v="2026-07-31"/>
  </r>
  <r>
    <s v="54194e28-d3c5-4a3e-81c0-4b016b9ba28d"/>
    <s v="Somervell Data Center 4"/>
    <s v=""/>
    <x v="60"/>
    <x v="1"/>
    <x v="16"/>
    <x v="16"/>
    <m/>
    <m/>
    <n v="72"/>
    <x v="23"/>
    <s v="2026-07-31"/>
  </r>
  <r>
    <s v="5b593722-ae5f-4f4a-b7d5-94f8276b453e"/>
    <s v="Somervell Data Center 12"/>
    <s v=""/>
    <x v="60"/>
    <x v="1"/>
    <x v="16"/>
    <x v="16"/>
    <m/>
    <m/>
    <n v="72"/>
    <x v="23"/>
    <s v="2026-07-31"/>
  </r>
  <r>
    <s v="0cbb92b0-97e9-46f6-843c-39c0b9fdfc76"/>
    <s v="Somervell Data Center 10"/>
    <s v=""/>
    <x v="60"/>
    <x v="1"/>
    <x v="16"/>
    <x v="16"/>
    <m/>
    <m/>
    <n v="72"/>
    <x v="23"/>
    <s v="2026-07-31"/>
  </r>
  <r>
    <s v="87c3047a-5285-4024-bc65-f46811b52e67"/>
    <s v="Somervell Data Center 17"/>
    <s v=""/>
    <x v="60"/>
    <x v="1"/>
    <x v="16"/>
    <x v="16"/>
    <m/>
    <m/>
    <n v="72"/>
    <x v="23"/>
    <s v="2026-07-31"/>
  </r>
  <r>
    <s v="5ece63c4-d1be-452b-a65d-c3635dfec4c9"/>
    <s v="Somervell Data Center 6"/>
    <s v=""/>
    <x v="60"/>
    <x v="1"/>
    <x v="16"/>
    <x v="16"/>
    <m/>
    <m/>
    <n v="72"/>
    <x v="23"/>
    <s v="2026-07-31"/>
  </r>
  <r>
    <s v="5d837359-47ca-4e1e-a97a-55065a150b11"/>
    <s v="Somervell Data Center 13"/>
    <s v=""/>
    <x v="60"/>
    <x v="1"/>
    <x v="16"/>
    <x v="16"/>
    <m/>
    <m/>
    <n v="72"/>
    <x v="23"/>
    <s v="2026-07-31"/>
  </r>
  <r>
    <s v="fc229d1c-fa50-4dae-8465-8a739337e309"/>
    <s v="Somervell Data Center 15"/>
    <s v=""/>
    <x v="60"/>
    <x v="1"/>
    <x v="16"/>
    <x v="16"/>
    <m/>
    <m/>
    <n v="72"/>
    <x v="23"/>
    <s v="2026-07-31"/>
  </r>
  <r>
    <s v="64e0c256-bdae-430d-b552-865f2bd51da7"/>
    <s v="Somervell Data Center 11"/>
    <s v=""/>
    <x v="60"/>
    <x v="1"/>
    <x v="16"/>
    <x v="16"/>
    <m/>
    <m/>
    <n v="72"/>
    <x v="23"/>
    <s v="2026-07-31"/>
  </r>
  <r>
    <s v="adc22e96-a2ae-4972-bc51-ead27de52411"/>
    <s v="Somervell Data Center 18"/>
    <s v=""/>
    <x v="60"/>
    <x v="1"/>
    <x v="16"/>
    <x v="16"/>
    <m/>
    <m/>
    <n v="72"/>
    <x v="23"/>
    <s v="2026-07-31"/>
  </r>
  <r>
    <s v="2bc14b09-652c-4116-91d9-3cc02a735f0a"/>
    <s v="Somervell Data Center 8"/>
    <s v=""/>
    <x v="60"/>
    <x v="1"/>
    <x v="16"/>
    <x v="16"/>
    <m/>
    <m/>
    <n v="72"/>
    <x v="23"/>
    <s v="2026-07-31"/>
  </r>
  <r>
    <s v="a0145f60-4e64-48e1-b55f-a08e7d8cb33d"/>
    <s v="Somervell Data Center 16"/>
    <s v=""/>
    <x v="60"/>
    <x v="1"/>
    <x v="16"/>
    <x v="16"/>
    <m/>
    <m/>
    <n v="72"/>
    <x v="23"/>
    <s v="2026-07-31"/>
  </r>
  <r>
    <s v="cb131e66-0f10-45e6-9070-c573831b753f"/>
    <s v="Somervell Data Center 9"/>
    <s v=""/>
    <x v="60"/>
    <x v="1"/>
    <x v="16"/>
    <x v="16"/>
    <m/>
    <m/>
    <n v="72"/>
    <x v="23"/>
    <s v="2026-07-31"/>
  </r>
  <r>
    <s v="cc59af6b-d21a-4043-8236-f8593ac7ae21"/>
    <s v="Somervell Data Center 14"/>
    <s v=""/>
    <x v="60"/>
    <x v="1"/>
    <x v="16"/>
    <x v="16"/>
    <m/>
    <m/>
    <n v="72"/>
    <x v="23"/>
    <s v="2026-07-31"/>
  </r>
  <r>
    <s v="d10c3bb6-36ec-4749-b78c-d0932bb39ae7"/>
    <s v="Somervell Data Center 7"/>
    <s v=""/>
    <x v="60"/>
    <x v="1"/>
    <x v="16"/>
    <x v="16"/>
    <m/>
    <m/>
    <n v="72"/>
    <x v="23"/>
    <s v="2026-07-31"/>
  </r>
  <r>
    <s v="05946151-345f-4555-8bca-a29f5fcdde77"/>
    <s v="Somervell Data Center 3"/>
    <s v=""/>
    <x v="60"/>
    <x v="1"/>
    <x v="16"/>
    <x v="16"/>
    <m/>
    <m/>
    <n v="72"/>
    <x v="23"/>
    <s v="2026-07-31"/>
  </r>
  <r>
    <s v="8465a933-b8f6-4fbe-89bb-2ff8e56d19dc"/>
    <s v="Somervell Data Center 1"/>
    <s v=""/>
    <x v="60"/>
    <x v="1"/>
    <x v="16"/>
    <x v="16"/>
    <m/>
    <m/>
    <n v="72"/>
    <x v="23"/>
    <s v="2026-07-31"/>
  </r>
  <r>
    <s v="c45fb417-6d83-4283-89a2-9365a27bf061"/>
    <s v="Somervell Data Center 5"/>
    <s v=""/>
    <x v="60"/>
    <x v="1"/>
    <x v="16"/>
    <x v="16"/>
    <m/>
    <m/>
    <n v="72"/>
    <x v="23"/>
    <s v="2026-07-31"/>
  </r>
  <r>
    <s v="f74abce3-ed3a-4c05-80a9-94d091c74848"/>
    <s v="Somervell Data Center 2"/>
    <s v=""/>
    <x v="60"/>
    <x v="1"/>
    <x v="16"/>
    <x v="16"/>
    <m/>
    <m/>
    <n v="72"/>
    <x v="23"/>
    <s v="2026-07-31"/>
  </r>
  <r>
    <s v="021d0de3-b085-4404-ab9d-7f05fd05e7bc"/>
    <s v="Amazon AWS - Round Rock"/>
    <s v=""/>
    <x v="60"/>
    <x v="1"/>
    <x v="16"/>
    <x v="16"/>
    <n v="109600"/>
    <n v="109600"/>
    <n v="31.44"/>
    <x v="12"/>
    <s v="2026-07-31"/>
  </r>
  <r>
    <s v="3542a6db-986b-4d40-93ac-862194e99e28"/>
    <s v="AWS Ezell Drive Data Center "/>
    <s v=""/>
    <x v="60"/>
    <x v="1"/>
    <x v="16"/>
    <x v="16"/>
    <n v="30000"/>
    <n v="30000"/>
    <n v="7.1"/>
    <x v="12"/>
    <s v="2026-07-31"/>
  </r>
  <r>
    <s v="8c9a852a-3eef-416c-a338-3b49d7d60dfc"/>
    <s v="Data Center B"/>
    <s v=""/>
    <x v="60"/>
    <x v="1"/>
    <x v="16"/>
    <x v="16"/>
    <m/>
    <n v="189060"/>
    <n v="36.800777777777782"/>
    <x v="3"/>
    <s v="2026-07-31"/>
  </r>
  <r>
    <s v="4b118d34-ee48-46a9-beef-ec11a51530af"/>
    <s v="Data Center C"/>
    <s v=""/>
    <x v="60"/>
    <x v="1"/>
    <x v="16"/>
    <x v="16"/>
    <m/>
    <n v="189060"/>
    <n v="36.800777777777782"/>
    <x v="3"/>
    <s v="2026-07-31"/>
  </r>
  <r>
    <s v="61de14be-da38-43f0-9c26-6deff7aebf34"/>
    <s v="Data Center D"/>
    <s v=""/>
    <x v="60"/>
    <x v="1"/>
    <x v="16"/>
    <x v="16"/>
    <m/>
    <n v="189060"/>
    <n v="36.800777777777782"/>
    <x v="3"/>
    <s v="2026-07-31"/>
  </r>
  <r>
    <s v="7a46094a-efc2-40dd-a3cb-cf04e598405c"/>
    <s v="New Florence Data Center 13"/>
    <s v=""/>
    <x v="60"/>
    <x v="1"/>
    <x v="5"/>
    <x v="5"/>
    <n v="285000"/>
    <n v="285000"/>
    <n v="71"/>
    <x v="17"/>
    <s v="2026-07-31"/>
  </r>
  <r>
    <s v="577c9e94-5bc7-44b0-a8c8-e321b9069020"/>
    <s v="New Florence Data Center 3"/>
    <s v=""/>
    <x v="60"/>
    <x v="1"/>
    <x v="5"/>
    <x v="5"/>
    <n v="285000"/>
    <n v="285000"/>
    <n v="71"/>
    <x v="17"/>
    <s v="2026-07-31"/>
  </r>
  <r>
    <s v="a02d3f58-c948-408d-9957-dd8a8e15823d"/>
    <s v="New Florence Data Center 4"/>
    <s v=""/>
    <x v="60"/>
    <x v="1"/>
    <x v="5"/>
    <x v="5"/>
    <n v="285000"/>
    <n v="285000"/>
    <n v="71"/>
    <x v="17"/>
    <s v="2026-07-31"/>
  </r>
  <r>
    <s v="eeb088e6-3808-4116-9348-de7129088ab1"/>
    <s v="New Florence Data Center 14"/>
    <s v=""/>
    <x v="60"/>
    <x v="1"/>
    <x v="5"/>
    <x v="5"/>
    <n v="285000"/>
    <n v="285000"/>
    <n v="71"/>
    <x v="17"/>
    <s v="2026-07-31"/>
  </r>
  <r>
    <s v="643020ba-11e0-4f51-bcc7-f6f9ba08e66e"/>
    <s v="New Florence Data Center 5"/>
    <s v=""/>
    <x v="60"/>
    <x v="1"/>
    <x v="5"/>
    <x v="5"/>
    <n v="285000"/>
    <n v="285000"/>
    <n v="71"/>
    <x v="17"/>
    <s v="2026-07-31"/>
  </r>
  <r>
    <s v="2ac7e0e8-e965-4289-885b-e8c8d6c77ea1"/>
    <s v="New Florence Data Center 11"/>
    <s v=""/>
    <x v="60"/>
    <x v="1"/>
    <x v="5"/>
    <x v="5"/>
    <n v="285000"/>
    <n v="285000"/>
    <n v="71"/>
    <x v="17"/>
    <s v="2026-07-31"/>
  </r>
  <r>
    <s v="e85b52af-f758-4702-a4ae-f8ef84138a12"/>
    <s v="New Florence Data Center 6"/>
    <s v=""/>
    <x v="60"/>
    <x v="1"/>
    <x v="5"/>
    <x v="5"/>
    <n v="285000"/>
    <n v="285000"/>
    <n v="71"/>
    <x v="17"/>
    <s v="2026-07-31"/>
  </r>
  <r>
    <s v="c72dbcfc-e118-4bec-97e9-89d95e66e0fc"/>
    <s v="New Florence Data Center 10"/>
    <s v=""/>
    <x v="60"/>
    <x v="1"/>
    <x v="5"/>
    <x v="5"/>
    <n v="285000"/>
    <n v="285000"/>
    <n v="71"/>
    <x v="17"/>
    <s v="2026-07-31"/>
  </r>
  <r>
    <s v="b04f8728-76d1-41c7-82e0-8b4e35592c51"/>
    <s v="New Florence Data Center 8"/>
    <s v=""/>
    <x v="60"/>
    <x v="1"/>
    <x v="5"/>
    <x v="5"/>
    <n v="285000"/>
    <n v="285000"/>
    <n v="71"/>
    <x v="17"/>
    <s v="2026-07-31"/>
  </r>
  <r>
    <s v="e7d13981-53d8-4af7-897b-ff546add5730"/>
    <s v="New Florence Data Center 16"/>
    <s v=""/>
    <x v="60"/>
    <x v="1"/>
    <x v="5"/>
    <x v="5"/>
    <n v="285000"/>
    <n v="285000"/>
    <n v="71"/>
    <x v="17"/>
    <s v="2026-07-31"/>
  </r>
  <r>
    <s v="88dd5011-d95b-4131-9f6b-dda90e95b94c"/>
    <s v="New Florence Data Center 17"/>
    <s v=""/>
    <x v="60"/>
    <x v="1"/>
    <x v="5"/>
    <x v="5"/>
    <n v="285000"/>
    <n v="285000"/>
    <n v="71"/>
    <x v="17"/>
    <s v="2026-07-31"/>
  </r>
  <r>
    <s v="36371f6b-a4f0-461e-aacd-a3cab011d906"/>
    <s v="New Florence Data Center 15"/>
    <s v=""/>
    <x v="60"/>
    <x v="1"/>
    <x v="5"/>
    <x v="5"/>
    <n v="285000"/>
    <n v="285000"/>
    <n v="71"/>
    <x v="17"/>
    <s v="2026-07-31"/>
  </r>
  <r>
    <s v="de060996-aae4-4707-bc5b-97f7313110c9"/>
    <s v="New Florence Data Center 9"/>
    <s v=""/>
    <x v="60"/>
    <x v="1"/>
    <x v="5"/>
    <x v="5"/>
    <n v="285000"/>
    <n v="285000"/>
    <n v="71"/>
    <x v="17"/>
    <s v="2026-07-31"/>
  </r>
  <r>
    <s v="7a97277a-d8ee-4c70-80a9-a9226e99e12e"/>
    <s v="New Florence Data Center 7"/>
    <s v=""/>
    <x v="60"/>
    <x v="1"/>
    <x v="5"/>
    <x v="5"/>
    <n v="285000"/>
    <n v="285000"/>
    <n v="71"/>
    <x v="17"/>
    <s v="2026-07-31"/>
  </r>
  <r>
    <s v="d7bb6216-8916-40cd-9ce2-090780901f5c"/>
    <s v="New Florence Data Center 12"/>
    <s v=""/>
    <x v="60"/>
    <x v="1"/>
    <x v="5"/>
    <x v="5"/>
    <n v="285000"/>
    <n v="285000"/>
    <n v="71"/>
    <x v="17"/>
    <s v="2026-07-31"/>
  </r>
  <r>
    <s v="365fa6dd-ff47-4b2e-8990-912f78235924"/>
    <s v="Vicksburg Data Center 1"/>
    <s v=""/>
    <x v="60"/>
    <x v="1"/>
    <x v="40"/>
    <x v="40"/>
    <m/>
    <m/>
    <n v="39.808611111111112"/>
    <x v="2"/>
    <s v="2026-07-31"/>
  </r>
  <r>
    <s v="aabfa564-d2c8-4982-b6f0-f0bd959b42f4"/>
    <s v="Vicksburg Data Center 2"/>
    <s v=""/>
    <x v="60"/>
    <x v="1"/>
    <x v="40"/>
    <x v="40"/>
    <m/>
    <m/>
    <n v="39.808611111111112"/>
    <x v="2"/>
    <s v="2026-07-31"/>
  </r>
  <r>
    <s v="0f6c7560-9fee-4088-ba9d-918264840381"/>
    <s v="AWS Clinton Data Center 1"/>
    <s v=""/>
    <x v="60"/>
    <x v="1"/>
    <x v="40"/>
    <x v="40"/>
    <m/>
    <n v="730000"/>
    <n v="44.811250000000001"/>
    <x v="9"/>
    <s v="2026-07-31"/>
  </r>
  <r>
    <s v="bb8f5ac1-8efa-421c-a910-dc16a3387058"/>
    <s v="Ridgeland Data center Building 9"/>
    <s v=""/>
    <x v="60"/>
    <x v="1"/>
    <x v="40"/>
    <x v="40"/>
    <n v="250000"/>
    <n v="250000"/>
    <n v="71.5"/>
    <x v="14"/>
    <s v="2026-07-31"/>
  </r>
  <r>
    <s v="e4c58926-a3f3-44c8-abf7-f5b468951056"/>
    <s v="Ridgeland Data center Building 8"/>
    <s v=""/>
    <x v="60"/>
    <x v="1"/>
    <x v="40"/>
    <x v="40"/>
    <n v="250000"/>
    <n v="250000"/>
    <n v="71.5"/>
    <x v="14"/>
    <s v="2026-07-31"/>
  </r>
  <r>
    <s v="6fd33caa-609d-48d1-acd2-b139361b33c3"/>
    <s v="Ridgeland Data center Building 10"/>
    <s v=""/>
    <x v="60"/>
    <x v="1"/>
    <x v="40"/>
    <x v="40"/>
    <n v="250000"/>
    <n v="250000"/>
    <n v="71.5"/>
    <x v="14"/>
    <s v="2026-07-31"/>
  </r>
  <r>
    <s v="6c7d18b0-eeab-48bb-b1d6-dd764d8a9589"/>
    <s v="Ridgeland Data center Building 7"/>
    <s v=""/>
    <x v="60"/>
    <x v="1"/>
    <x v="40"/>
    <x v="40"/>
    <n v="250000"/>
    <n v="250000"/>
    <n v="71.5"/>
    <x v="14"/>
    <s v="2026-07-31"/>
  </r>
  <r>
    <s v="02aecef3-74ea-42e8-9172-b3a937d8d70b"/>
    <s v="Ridgeland Data center Building 13"/>
    <s v=""/>
    <x v="60"/>
    <x v="1"/>
    <x v="40"/>
    <x v="40"/>
    <n v="250000"/>
    <n v="250000"/>
    <n v="71.5"/>
    <x v="14"/>
    <s v="2026-07-31"/>
  </r>
  <r>
    <s v="fbd23f5b-9a11-4c63-9ab1-5b48b1bf14a5"/>
    <s v="Ridgeland Data center Building 6"/>
    <s v=""/>
    <x v="60"/>
    <x v="1"/>
    <x v="40"/>
    <x v="40"/>
    <n v="250000"/>
    <n v="250000"/>
    <n v="71.5"/>
    <x v="14"/>
    <s v="2026-07-31"/>
  </r>
  <r>
    <s v="0671d670-af9f-11f0-a0d6-b73eb4fc302f"/>
    <s v="Ridgeland Data center Building 14"/>
    <s v=""/>
    <x v="60"/>
    <x v="1"/>
    <x v="40"/>
    <x v="40"/>
    <n v="250000"/>
    <n v="250000"/>
    <n v="71.5"/>
    <x v="19"/>
    <s v="2026-07-31"/>
  </r>
  <r>
    <s v="16fc0c1d-b40f-4d85-8920-6689fc0a1519"/>
    <s v="Ridgeland Data center Building 12"/>
    <s v=""/>
    <x v="60"/>
    <x v="1"/>
    <x v="40"/>
    <x v="40"/>
    <n v="250000"/>
    <n v="250000"/>
    <n v="71.5"/>
    <x v="14"/>
    <s v="2026-07-31"/>
  </r>
  <r>
    <s v="556795fe-3f10-4378-bda6-bccb3edda4f6"/>
    <s v="Ridgeland Data center Building 11"/>
    <s v=""/>
    <x v="60"/>
    <x v="1"/>
    <x v="40"/>
    <x v="40"/>
    <n v="250000"/>
    <n v="250000"/>
    <n v="71.5"/>
    <x v="14"/>
    <s v="2026-07-31"/>
  </r>
  <r>
    <s v="1d88e78f-c15d-42c5-82b7-7f9268be748a"/>
    <s v="AWS Canton Data Center Building 16"/>
    <s v=""/>
    <x v="60"/>
    <x v="1"/>
    <x v="40"/>
    <x v="40"/>
    <n v="250000"/>
    <n v="250000"/>
    <n v="71.5"/>
    <x v="10"/>
    <s v="2026-07-31"/>
  </r>
  <r>
    <s v="c7ee54d0-854c-11f1-887e-4fb231f746e9"/>
    <s v="AWS Canton Data Center Building 17"/>
    <s v=""/>
    <x v="60"/>
    <x v="1"/>
    <x v="40"/>
    <x v="40"/>
    <n v="250000"/>
    <n v="250000"/>
    <n v="71.5"/>
    <x v="4"/>
    <s v="2026-07-31"/>
  </r>
  <r>
    <s v="fe8c42ec-aec2-4eb9-9d86-63f3927c4893"/>
    <s v="AWS Canton Data Center Building 15"/>
    <s v=""/>
    <x v="60"/>
    <x v="1"/>
    <x v="40"/>
    <x v="40"/>
    <n v="250000"/>
    <n v="250000"/>
    <n v="71.5"/>
    <x v="10"/>
    <s v="2026-07-31"/>
  </r>
  <r>
    <s v="8568cfdb-ab7c-474f-8fa8-efb6dfead7ca"/>
    <s v="AWS Canton Data Center Building 14"/>
    <s v=""/>
    <x v="60"/>
    <x v="1"/>
    <x v="40"/>
    <x v="40"/>
    <n v="250000"/>
    <n v="250000"/>
    <n v="71.5"/>
    <x v="10"/>
    <s v="2026-07-31"/>
  </r>
  <r>
    <s v="6e8a4bf0-5848-4551-aa79-dd0c35164c9a"/>
    <s v="AWS Canton Data Center Building 13"/>
    <s v=""/>
    <x v="60"/>
    <x v="1"/>
    <x v="40"/>
    <x v="40"/>
    <n v="250000"/>
    <n v="250000"/>
    <n v="71.5"/>
    <x v="10"/>
    <s v="2026-07-31"/>
  </r>
  <r>
    <s v="0342a576-bb33-4e9e-b99e-6ae0915811b6"/>
    <s v="SBN524"/>
    <s v=""/>
    <x v="60"/>
    <x v="1"/>
    <x v="24"/>
    <x v="24"/>
    <m/>
    <m/>
    <n v="71.5"/>
    <x v="13"/>
    <s v="2026-07-31"/>
  </r>
  <r>
    <s v="f69a079a-026e-42e6-a81e-d8e4a5980b97"/>
    <s v="SBN525"/>
    <s v=""/>
    <x v="60"/>
    <x v="1"/>
    <x v="24"/>
    <x v="24"/>
    <m/>
    <m/>
    <n v="71.5"/>
    <x v="13"/>
    <s v="2026-07-31"/>
  </r>
  <r>
    <s v="0f7c7fc2-6d9b-448d-8171-00bbc7e3f094"/>
    <s v="SBN523"/>
    <s v=""/>
    <x v="60"/>
    <x v="1"/>
    <x v="24"/>
    <x v="24"/>
    <m/>
    <m/>
    <n v="71.5"/>
    <x v="13"/>
    <s v="2026-07-31"/>
  </r>
  <r>
    <s v="529122b8-7697-41b5-ac80-0031c5d8cc10"/>
    <s v="SBN751"/>
    <s v=""/>
    <x v="60"/>
    <x v="1"/>
    <x v="24"/>
    <x v="24"/>
    <m/>
    <m/>
    <n v="71.5"/>
    <x v="4"/>
    <s v="2026-07-31"/>
  </r>
  <r>
    <s v="8d95fbb2-3413-4be6-b53c-ed108adc1285"/>
    <s v="SBN760"/>
    <s v=""/>
    <x v="60"/>
    <x v="1"/>
    <x v="24"/>
    <x v="24"/>
    <m/>
    <m/>
    <n v="99"/>
    <x v="4"/>
    <s v="2026-07-31"/>
  </r>
  <r>
    <s v="e169fc04-7ff6-4654-9624-e1171cec240e"/>
    <s v="SBN757"/>
    <s v=""/>
    <x v="60"/>
    <x v="1"/>
    <x v="24"/>
    <x v="24"/>
    <m/>
    <m/>
    <n v="71.5"/>
    <x v="4"/>
    <s v="2026-07-31"/>
  </r>
  <r>
    <s v="b4f21c4e-88bc-47ab-b6d7-c9ec678b0ed0"/>
    <s v="SBN763"/>
    <s v=""/>
    <x v="60"/>
    <x v="1"/>
    <x v="24"/>
    <x v="24"/>
    <m/>
    <m/>
    <n v="71.5"/>
    <x v="4"/>
    <s v="2026-07-31"/>
  </r>
  <r>
    <s v="913da962-56da-4918-a52d-6a2d0f93c960"/>
    <s v="SBN766"/>
    <s v=""/>
    <x v="60"/>
    <x v="1"/>
    <x v="24"/>
    <x v="24"/>
    <m/>
    <m/>
    <n v="82.5"/>
    <x v="4"/>
    <s v="2026-07-31"/>
  </r>
  <r>
    <s v="52dac61d-87e7-4566-b0c5-b8a6fbcb47f9"/>
    <s v="SBN753"/>
    <s v=""/>
    <x v="60"/>
    <x v="1"/>
    <x v="24"/>
    <x v="24"/>
    <m/>
    <m/>
    <n v="71.5"/>
    <x v="4"/>
    <s v="2026-07-31"/>
  </r>
  <r>
    <s v="6823a94d-f281-4b6a-9878-b30082408864"/>
    <s v="SBN759"/>
    <s v=""/>
    <x v="60"/>
    <x v="1"/>
    <x v="24"/>
    <x v="24"/>
    <m/>
    <m/>
    <n v="99"/>
    <x v="4"/>
    <s v="2026-07-31"/>
  </r>
  <r>
    <s v="85392038-9c6e-48d9-9c65-dbb17a717c27"/>
    <s v="SBN750"/>
    <s v=""/>
    <x v="60"/>
    <x v="1"/>
    <x v="24"/>
    <x v="24"/>
    <m/>
    <m/>
    <n v="71.5"/>
    <x v="4"/>
    <s v="2026-07-31"/>
  </r>
  <r>
    <s v="ab8d168b-23b5-4e8b-a28d-9044f6970e63"/>
    <s v="SBN755"/>
    <s v=""/>
    <x v="60"/>
    <x v="1"/>
    <x v="24"/>
    <x v="24"/>
    <m/>
    <m/>
    <n v="71.5"/>
    <x v="4"/>
    <s v="2026-07-31"/>
  </r>
  <r>
    <s v="412bb002-09e9-4ac5-8a3d-39b2254fe946"/>
    <s v="SBN758"/>
    <s v=""/>
    <x v="60"/>
    <x v="1"/>
    <x v="24"/>
    <x v="24"/>
    <m/>
    <m/>
    <n v="71.5"/>
    <x v="4"/>
    <s v="2026-07-31"/>
  </r>
  <r>
    <s v="622b5722-ad4e-4b35-8e3a-ac75fe0d4dce"/>
    <s v="SBN756"/>
    <s v=""/>
    <x v="60"/>
    <x v="1"/>
    <x v="24"/>
    <x v="24"/>
    <m/>
    <m/>
    <n v="71.5"/>
    <x v="4"/>
    <s v="2026-07-31"/>
  </r>
  <r>
    <s v="c6376272-1fb8-4e57-aa12-a7875ebc3469"/>
    <s v="SBN761"/>
    <s v=""/>
    <x v="60"/>
    <x v="1"/>
    <x v="24"/>
    <x v="24"/>
    <m/>
    <m/>
    <n v="82.5"/>
    <x v="4"/>
    <s v="2026-07-31"/>
  </r>
  <r>
    <s v="70c3a9ce-8081-4c39-8f26-3d305819e203"/>
    <s v="SBN765"/>
    <s v=""/>
    <x v="60"/>
    <x v="1"/>
    <x v="24"/>
    <x v="24"/>
    <m/>
    <m/>
    <n v="99"/>
    <x v="4"/>
    <s v="2026-07-31"/>
  </r>
  <r>
    <s v="4247f773-bb0e-41fc-94a6-92423ec3ad68"/>
    <s v="SBN764"/>
    <s v=""/>
    <x v="60"/>
    <x v="1"/>
    <x v="24"/>
    <x v="24"/>
    <m/>
    <m/>
    <n v="99"/>
    <x v="4"/>
    <s v="2026-07-31"/>
  </r>
  <r>
    <s v="dcc9d516-1add-4403-a11b-d7cc9ccb7759"/>
    <s v="SBN754"/>
    <s v=""/>
    <x v="60"/>
    <x v="1"/>
    <x v="24"/>
    <x v="24"/>
    <m/>
    <m/>
    <n v="71.5"/>
    <x v="4"/>
    <s v="2026-07-31"/>
  </r>
  <r>
    <s v="df06a6ee-a22b-485a-80f6-4b3836034188"/>
    <s v="SBN762"/>
    <s v=""/>
    <x v="60"/>
    <x v="1"/>
    <x v="24"/>
    <x v="24"/>
    <m/>
    <m/>
    <n v="82.5"/>
    <x v="4"/>
    <s v="2026-07-31"/>
  </r>
  <r>
    <s v="2e53753e-39c3-49ea-9c95-dbc1661f02c6"/>
    <s v="SBN752"/>
    <s v=""/>
    <x v="60"/>
    <x v="1"/>
    <x v="24"/>
    <x v="24"/>
    <m/>
    <m/>
    <n v="71.5"/>
    <x v="4"/>
    <s v="2026-07-31"/>
  </r>
  <r>
    <s v="6a05af37-37ff-41c9-ae11-9c87c45a6cdb"/>
    <s v="SBN767"/>
    <s v=""/>
    <x v="60"/>
    <x v="1"/>
    <x v="24"/>
    <x v="24"/>
    <m/>
    <m/>
    <n v="71.5"/>
    <x v="4"/>
    <s v="2026-07-31"/>
  </r>
  <r>
    <s v="4438690a-24a8-4d78-9f87-7f51b7035a53"/>
    <s v="SBN769"/>
    <s v=""/>
    <x v="60"/>
    <x v="1"/>
    <x v="24"/>
    <x v="24"/>
    <m/>
    <m/>
    <n v="71.5"/>
    <x v="4"/>
    <s v="2026-07-31"/>
  </r>
  <r>
    <s v="cfed6fc8-65aa-49ea-9866-e78e9b2f6752"/>
    <s v="SBN768"/>
    <s v=""/>
    <x v="60"/>
    <x v="1"/>
    <x v="24"/>
    <x v="24"/>
    <m/>
    <m/>
    <n v="71.5"/>
    <x v="4"/>
    <s v="2026-07-31"/>
  </r>
  <r>
    <s v="517c8c41-9ba1-437d-8e0f-3b890201269a"/>
    <s v="SBN522"/>
    <s v=""/>
    <x v="60"/>
    <x v="1"/>
    <x v="24"/>
    <x v="24"/>
    <m/>
    <m/>
    <n v="71.5"/>
    <x v="13"/>
    <s v="2026-07-31"/>
  </r>
  <r>
    <s v="81226298-06b5-4ba6-afaf-b6e5b21e78a7"/>
    <s v="AWS - Portage Building 2"/>
    <s v=""/>
    <x v="60"/>
    <x v="1"/>
    <x v="24"/>
    <x v="24"/>
    <n v="100000"/>
    <n v="100000"/>
    <n v="31.44"/>
    <x v="14"/>
    <s v="2026-07-31"/>
  </r>
  <r>
    <s v="d4d122e2-8da8-46fb-8931-33b5a75edbac"/>
    <s v="Data Center 7"/>
    <s v=""/>
    <x v="60"/>
    <x v="1"/>
    <x v="24"/>
    <x v="24"/>
    <m/>
    <m/>
    <n v="75"/>
    <x v="3"/>
    <s v="2026-07-31"/>
  </r>
  <r>
    <s v="4c94fcbb-e16a-4a7a-a575-7952d3014381"/>
    <s v="Data Center 10"/>
    <s v=""/>
    <x v="60"/>
    <x v="1"/>
    <x v="24"/>
    <x v="24"/>
    <m/>
    <m/>
    <n v="75"/>
    <x v="3"/>
    <s v="2026-07-31"/>
  </r>
  <r>
    <s v="c371fde4-05e4-47f0-bc18-4441bb705333"/>
    <s v="Data Center 5"/>
    <s v=""/>
    <x v="60"/>
    <x v="1"/>
    <x v="24"/>
    <x v="24"/>
    <m/>
    <m/>
    <n v="75"/>
    <x v="3"/>
    <s v="2026-07-31"/>
  </r>
  <r>
    <s v="e0be549b-c158-453c-8559-7169d83ab1fc"/>
    <s v="Data Center 9"/>
    <s v=""/>
    <x v="60"/>
    <x v="1"/>
    <x v="24"/>
    <x v="24"/>
    <m/>
    <m/>
    <n v="75"/>
    <x v="3"/>
    <s v="2026-07-31"/>
  </r>
  <r>
    <s v="bea4d02e-ef44-4c08-9c79-272ea53713cf"/>
    <s v="Data Center 8"/>
    <s v=""/>
    <x v="60"/>
    <x v="1"/>
    <x v="24"/>
    <x v="24"/>
    <m/>
    <m/>
    <n v="75"/>
    <x v="3"/>
    <s v="2026-07-31"/>
  </r>
  <r>
    <s v="34c8ec2b-300f-4f23-beb4-8b67e7536d47"/>
    <s v="Data Center 14"/>
    <s v=""/>
    <x v="60"/>
    <x v="1"/>
    <x v="24"/>
    <x v="24"/>
    <m/>
    <m/>
    <n v="75"/>
    <x v="3"/>
    <s v="2026-07-31"/>
  </r>
  <r>
    <s v="0180b8ab-c8aa-4eb5-95b0-6fc5f5c26b21"/>
    <s v="Data Center 3"/>
    <s v=""/>
    <x v="60"/>
    <x v="1"/>
    <x v="24"/>
    <x v="24"/>
    <m/>
    <m/>
    <n v="75"/>
    <x v="3"/>
    <s v="2026-07-31"/>
  </r>
  <r>
    <s v="fcf655d0-e734-431a-9b20-64f31f923efa"/>
    <s v="Data Center 13"/>
    <s v=""/>
    <x v="60"/>
    <x v="1"/>
    <x v="24"/>
    <x v="24"/>
    <m/>
    <m/>
    <n v="75"/>
    <x v="3"/>
    <s v="2026-07-31"/>
  </r>
  <r>
    <s v="3b7c3747-7e4e-474b-acd1-f7d5f77b79d0"/>
    <s v="Data Center 6"/>
    <s v=""/>
    <x v="60"/>
    <x v="1"/>
    <x v="24"/>
    <x v="24"/>
    <m/>
    <m/>
    <n v="75"/>
    <x v="3"/>
    <s v="2026-07-31"/>
  </r>
  <r>
    <s v="a1a0ce37-8514-49d1-84eb-05c644270f46"/>
    <s v="Data Center 12"/>
    <s v=""/>
    <x v="60"/>
    <x v="1"/>
    <x v="24"/>
    <x v="24"/>
    <m/>
    <m/>
    <n v="75"/>
    <x v="3"/>
    <s v="2026-07-31"/>
  </r>
  <r>
    <s v="b96ae7cc-edaa-4816-9209-8978b69faea6"/>
    <s v="Data Center 11"/>
    <s v=""/>
    <x v="60"/>
    <x v="1"/>
    <x v="24"/>
    <x v="24"/>
    <m/>
    <m/>
    <n v="75"/>
    <x v="3"/>
    <s v="2026-07-31"/>
  </r>
  <r>
    <s v="cd4b25f6-116f-4641-b6d3-c6e3408808b6"/>
    <s v="Data Center 2"/>
    <s v=""/>
    <x v="60"/>
    <x v="1"/>
    <x v="24"/>
    <x v="24"/>
    <m/>
    <m/>
    <n v="75"/>
    <x v="3"/>
    <s v="2026-07-31"/>
  </r>
  <r>
    <s v="f2fb885f-fb4f-4c3b-8900-9b52fa73d0ae"/>
    <s v="Data Center 1"/>
    <s v=""/>
    <x v="60"/>
    <x v="1"/>
    <x v="24"/>
    <x v="24"/>
    <m/>
    <m/>
    <n v="75"/>
    <x v="3"/>
    <s v="2026-07-31"/>
  </r>
  <r>
    <s v="106512d5-d0f9-4bad-86c2-75322ddb9d4e"/>
    <s v="Data Center 4"/>
    <s v=""/>
    <x v="60"/>
    <x v="1"/>
    <x v="24"/>
    <x v="24"/>
    <m/>
    <m/>
    <n v="75"/>
    <x v="3"/>
    <s v="2026-07-31"/>
  </r>
  <r>
    <s v="92459f23-6dec-48e0-a5d6-236f48a666d4"/>
    <s v="AWS - St. Olive Township Building 24"/>
    <s v=""/>
    <x v="60"/>
    <x v="1"/>
    <x v="24"/>
    <x v="24"/>
    <n v="200000"/>
    <n v="200000"/>
    <n v="65"/>
    <x v="19"/>
    <s v="2026-07-31"/>
  </r>
  <r>
    <s v="c7c6cb5d-dd05-4307-90c5-4522bbc0bacc"/>
    <s v="AWS - St. Olive Township Building 23"/>
    <s v=""/>
    <x v="60"/>
    <x v="1"/>
    <x v="24"/>
    <x v="24"/>
    <n v="200000"/>
    <n v="200000"/>
    <n v="65"/>
    <x v="19"/>
    <s v="2026-07-31"/>
  </r>
  <r>
    <s v="073db30d-cccf-4a3d-8011-399193120689"/>
    <s v="AWS - St. Olive Township Building 29"/>
    <s v=""/>
    <x v="60"/>
    <x v="1"/>
    <x v="24"/>
    <x v="24"/>
    <n v="200000"/>
    <n v="200000"/>
    <n v="65"/>
    <x v="19"/>
    <s v="2026-07-31"/>
  </r>
  <r>
    <s v="c97dd85d-9e89-48bf-83af-344333115061"/>
    <s v="AWS - St. Olive Township Building 25"/>
    <s v=""/>
    <x v="60"/>
    <x v="1"/>
    <x v="24"/>
    <x v="24"/>
    <n v="200000"/>
    <n v="200000"/>
    <n v="65"/>
    <x v="19"/>
    <s v="2026-07-31"/>
  </r>
  <r>
    <s v="beb49d04-e8f9-4097-916e-2043768125a1"/>
    <s v="AWS - St. Olive Township Building 28"/>
    <s v=""/>
    <x v="60"/>
    <x v="1"/>
    <x v="24"/>
    <x v="24"/>
    <n v="200000"/>
    <n v="200000"/>
    <n v="65"/>
    <x v="19"/>
    <s v="2026-07-31"/>
  </r>
  <r>
    <s v="b645b5b4-17d3-4c78-80f5-d482acfa9b61"/>
    <s v="AWS - St. Olive Township Building 26"/>
    <s v=""/>
    <x v="60"/>
    <x v="1"/>
    <x v="24"/>
    <x v="24"/>
    <n v="200000"/>
    <n v="200000"/>
    <n v="65"/>
    <x v="19"/>
    <s v="2026-07-31"/>
  </r>
  <r>
    <s v="19132215-1bf2-4a72-968c-96f623d3b2d3"/>
    <s v="AWS - St. Olive Township Building 27"/>
    <s v=""/>
    <x v="60"/>
    <x v="1"/>
    <x v="24"/>
    <x v="24"/>
    <n v="200000"/>
    <n v="200000"/>
    <n v="65"/>
    <x v="19"/>
    <s v="2026-07-31"/>
  </r>
  <r>
    <s v="c87e48d8-610b-4361-aa5e-a0fbe6dddc4f"/>
    <s v="AWS - St. Olive Township Building 30"/>
    <s v=""/>
    <x v="60"/>
    <x v="1"/>
    <x v="24"/>
    <x v="24"/>
    <n v="200000"/>
    <n v="200000"/>
    <n v="65"/>
    <x v="19"/>
    <s v="2026-07-31"/>
  </r>
  <r>
    <s v="fee9a900-2929-11f1-a2ff-a360d2bcbc1f"/>
    <s v="Data Center 5"/>
    <s v=""/>
    <x v="60"/>
    <x v="1"/>
    <x v="8"/>
    <x v="8"/>
    <n v="166000"/>
    <n v="499000"/>
    <n v="59.725000000000001"/>
    <x v="9"/>
    <s v="2026-07-31"/>
  </r>
  <r>
    <s v="1a881d0d-bd09-4190-97b2-8051d26b5fd1"/>
    <s v="Project Galaxy Data Center 3"/>
    <s v=""/>
    <x v="60"/>
    <x v="1"/>
    <x v="7"/>
    <x v="7"/>
    <m/>
    <m/>
    <n v="39.808611111111112"/>
    <x v="19"/>
    <s v="2026-07-31"/>
  </r>
  <r>
    <s v="d201cc4b-32f1-403a-b627-e4230243108c"/>
    <s v="Project Galaxy Data Center 1"/>
    <s v=""/>
    <x v="60"/>
    <x v="1"/>
    <x v="7"/>
    <x v="7"/>
    <m/>
    <m/>
    <n v="39.808611111111112"/>
    <x v="19"/>
    <s v="2026-07-31"/>
  </r>
  <r>
    <s v="bb166e37-8a65-4c7a-9ef9-b366b92e1f89"/>
    <s v="Project Galaxy Data Center 2"/>
    <s v=""/>
    <x v="60"/>
    <x v="1"/>
    <x v="7"/>
    <x v="7"/>
    <m/>
    <m/>
    <n v="39.808611111111112"/>
    <x v="19"/>
    <s v="2026-07-31"/>
  </r>
  <r>
    <s v="aaff9271-db8f-4a1e-9d82-c2f1c5cc4d43"/>
    <s v="New Boyd Road Data Center 1"/>
    <s v=""/>
    <x v="60"/>
    <x v="1"/>
    <x v="8"/>
    <x v="8"/>
    <m/>
    <m/>
    <n v="39.808611111111112"/>
    <x v="2"/>
    <s v="2026-07-31"/>
  </r>
  <r>
    <s v="4623ee2f-e036-4ac2-a767-d8a82e45b672"/>
    <s v="Wilmington Data Center 2"/>
    <s v=""/>
    <x v="60"/>
    <x v="1"/>
    <x v="7"/>
    <x v="7"/>
    <m/>
    <n v="219689"/>
    <n v="71.5"/>
    <x v="2"/>
    <s v="2026-07-31"/>
  </r>
  <r>
    <s v="045ee87f-34f9-4b14-92c4-c154df893253"/>
    <s v="Wilmington Data Center 5"/>
    <s v=""/>
    <x v="60"/>
    <x v="1"/>
    <x v="7"/>
    <x v="7"/>
    <m/>
    <n v="219689"/>
    <n v="71.5"/>
    <x v="4"/>
    <s v="2026-07-31"/>
  </r>
  <r>
    <s v="fce54df9-304e-42dc-b775-1026bb45aed7"/>
    <s v="Wilmington Data Center 8"/>
    <s v=""/>
    <x v="60"/>
    <x v="1"/>
    <x v="7"/>
    <x v="7"/>
    <m/>
    <n v="219689"/>
    <n v="71.5"/>
    <x v="4"/>
    <s v="2026-07-31"/>
  </r>
  <r>
    <s v="d1c9a7d2-b16f-42c8-a303-cdcf6fc7c85b"/>
    <s v="Wilmington Data Center 3"/>
    <s v=""/>
    <x v="60"/>
    <x v="1"/>
    <x v="7"/>
    <x v="7"/>
    <m/>
    <n v="219689"/>
    <n v="71.5"/>
    <x v="2"/>
    <s v="2026-07-31"/>
  </r>
  <r>
    <s v="56991ac6-9949-4684-b067-d300843e3e9a"/>
    <s v="Wilmington Data Center 1"/>
    <s v=""/>
    <x v="60"/>
    <x v="1"/>
    <x v="7"/>
    <x v="7"/>
    <m/>
    <n v="162787"/>
    <n v="49.5"/>
    <x v="2"/>
    <s v="2026-07-31"/>
  </r>
  <r>
    <s v="53b366f3-1b1c-4b3d-a692-8d36f0606df3"/>
    <s v="Wilmington Data Center 7"/>
    <s v=""/>
    <x v="60"/>
    <x v="1"/>
    <x v="7"/>
    <x v="7"/>
    <m/>
    <n v="219689"/>
    <n v="71.5"/>
    <x v="4"/>
    <s v="2026-07-31"/>
  </r>
  <r>
    <s v="0a48aedd-8429-422c-a2be-a9e64c6db094"/>
    <s v="Wilmington Data Center 9"/>
    <s v=""/>
    <x v="60"/>
    <x v="1"/>
    <x v="7"/>
    <x v="7"/>
    <m/>
    <n v="219689"/>
    <n v="71.5"/>
    <x v="4"/>
    <s v="2026-07-31"/>
  </r>
  <r>
    <s v="7fec0681-c4e4-458a-bbb6-1fa464843b31"/>
    <s v="Wilmington Data Center 4"/>
    <s v=""/>
    <x v="60"/>
    <x v="1"/>
    <x v="7"/>
    <x v="7"/>
    <m/>
    <n v="219689"/>
    <n v="71.5"/>
    <x v="2"/>
    <s v="2026-07-31"/>
  </r>
  <r>
    <s v="11a8f88d-b56c-4176-b54b-838450d2bfe1"/>
    <s v="Wilmington Data Center 6"/>
    <s v=""/>
    <x v="60"/>
    <x v="1"/>
    <x v="7"/>
    <x v="7"/>
    <m/>
    <n v="219689"/>
    <n v="71.5"/>
    <x v="4"/>
    <s v="2026-07-31"/>
  </r>
  <r>
    <s v="0ec0855a-1bf6-4665-977b-6e00d3c7b618"/>
    <s v="Innovation Park AWS Building 2"/>
    <s v=""/>
    <x v="60"/>
    <x v="1"/>
    <x v="7"/>
    <x v="7"/>
    <n v="215000"/>
    <n v="215000"/>
    <n v="66"/>
    <x v="7"/>
    <s v="2026-07-31"/>
  </r>
  <r>
    <s v="e1098710-3914-4ab8-a68b-13f25ad74de3"/>
    <s v="Amazon AWS - Vans Valley Building 4"/>
    <s v=""/>
    <x v="60"/>
    <x v="1"/>
    <x v="7"/>
    <x v="7"/>
    <n v="250000"/>
    <n v="250000"/>
    <n v="69.750984015984002"/>
    <x v="12"/>
    <s v="2026-07-31"/>
  </r>
  <r>
    <s v="c4cfcb8e-922f-4e70-a746-f8369348302d"/>
    <s v="Amazon AWS - Vans Valley Building 1"/>
    <s v=""/>
    <x v="60"/>
    <x v="1"/>
    <x v="7"/>
    <x v="7"/>
    <n v="450000"/>
    <n v="450000"/>
    <n v="52.38"/>
    <x v="12"/>
    <s v="2026-07-31"/>
  </r>
  <r>
    <s v="e25e93b4-f92a-4e97-b1de-8f63fa85aab3"/>
    <s v="Amazon AWS - Vans Valley Building 2"/>
    <s v=""/>
    <x v="60"/>
    <x v="1"/>
    <x v="7"/>
    <x v="7"/>
    <n v="250000"/>
    <n v="250000"/>
    <n v="69.750984015984002"/>
    <x v="12"/>
    <s v="2026-07-31"/>
  </r>
  <r>
    <s v="c0846e86-212e-42b5-81f0-4445682d9662"/>
    <s v="Amazon AWS - Vans Valley Building 3"/>
    <s v=""/>
    <x v="60"/>
    <x v="1"/>
    <x v="7"/>
    <x v="7"/>
    <n v="250000"/>
    <n v="250000"/>
    <n v="69.750984015984002"/>
    <x v="12"/>
    <s v="2026-07-31"/>
  </r>
  <r>
    <s v="1b16a57c-a787-4f63-ada9-38bb69369148"/>
    <s v="North Beech Corridor West Building 13"/>
    <s v=""/>
    <x v="60"/>
    <x v="1"/>
    <x v="7"/>
    <x v="7"/>
    <n v="414724"/>
    <n v="414724"/>
    <n v="78"/>
    <x v="22"/>
    <s v="2026-07-31"/>
  </r>
  <r>
    <s v="9dcce396-7e0b-4cde-b353-1fa0e33006e5"/>
    <s v="North Beech Corridor West Building 12"/>
    <s v=""/>
    <x v="60"/>
    <x v="1"/>
    <x v="7"/>
    <x v="7"/>
    <n v="414724"/>
    <n v="414724"/>
    <n v="78"/>
    <x v="22"/>
    <s v="2026-07-31"/>
  </r>
  <r>
    <s v="1940e48d-908e-43a9-8c5c-9399d31df1a2"/>
    <s v="North Beech Corridor West Building 8"/>
    <s v=""/>
    <x v="60"/>
    <x v="1"/>
    <x v="7"/>
    <x v="7"/>
    <n v="414724"/>
    <n v="414724"/>
    <n v="78"/>
    <x v="22"/>
    <s v="2026-07-31"/>
  </r>
  <r>
    <s v="fef56ad0-a2fa-4c95-a26e-6b9b56666463"/>
    <s v="North Beech Corridor West Building 9"/>
    <s v=""/>
    <x v="60"/>
    <x v="1"/>
    <x v="7"/>
    <x v="7"/>
    <n v="414724"/>
    <n v="414724"/>
    <n v="78"/>
    <x v="22"/>
    <s v="2026-07-31"/>
  </r>
  <r>
    <s v="131470f5-45f6-4023-91a4-33e86d768e45"/>
    <s v="North Beech Corridor West Building 7"/>
    <s v=""/>
    <x v="60"/>
    <x v="1"/>
    <x v="7"/>
    <x v="7"/>
    <n v="414724"/>
    <n v="414724"/>
    <n v="78"/>
    <x v="22"/>
    <s v="2026-07-31"/>
  </r>
  <r>
    <s v="b1337c2f-1c07-4af5-9500-52510b3dba55"/>
    <s v="North Beech Corridor West Building 15"/>
    <s v=""/>
    <x v="60"/>
    <x v="1"/>
    <x v="7"/>
    <x v="7"/>
    <n v="414724"/>
    <n v="414724"/>
    <n v="78"/>
    <x v="22"/>
    <s v="2026-07-31"/>
  </r>
  <r>
    <s v="769b3fcb-9166-4a0e-b83f-22cc581a1a70"/>
    <s v="North Beech Corridor West Building 6"/>
    <s v=""/>
    <x v="60"/>
    <x v="1"/>
    <x v="7"/>
    <x v="7"/>
    <n v="414724"/>
    <n v="414724"/>
    <n v="78"/>
    <x v="22"/>
    <s v="2026-07-31"/>
  </r>
  <r>
    <s v="93ccbae1-92a0-47a1-a6a7-3f802953cbcd"/>
    <s v="North Beech Corridor West Building 11"/>
    <s v=""/>
    <x v="60"/>
    <x v="1"/>
    <x v="7"/>
    <x v="7"/>
    <n v="414724"/>
    <n v="414724"/>
    <n v="78"/>
    <x v="22"/>
    <s v="2026-07-31"/>
  </r>
  <r>
    <s v="d6839157-d713-4963-b791-5233fba83cb5"/>
    <s v="North Beech Corridor West Building 14"/>
    <s v=""/>
    <x v="60"/>
    <x v="1"/>
    <x v="7"/>
    <x v="7"/>
    <n v="414724"/>
    <n v="414724"/>
    <n v="78"/>
    <x v="22"/>
    <s v="2026-07-31"/>
  </r>
  <r>
    <s v="6a2c0df5-2686-4ba6-b31e-f8e02f9539e0"/>
    <s v="North Beech Corridor West Building 17"/>
    <s v=""/>
    <x v="60"/>
    <x v="1"/>
    <x v="7"/>
    <x v="7"/>
    <n v="414724"/>
    <n v="414724"/>
    <n v="78"/>
    <x v="22"/>
    <s v="2026-07-31"/>
  </r>
  <r>
    <s v="eba7ca4d-d5db-4173-897c-b04fe3119013"/>
    <s v="North Beech Corridor West Building 5"/>
    <s v=""/>
    <x v="60"/>
    <x v="1"/>
    <x v="7"/>
    <x v="7"/>
    <n v="414724"/>
    <n v="414724"/>
    <n v="78"/>
    <x v="22"/>
    <s v="2026-07-31"/>
  </r>
  <r>
    <s v="61c3e629-fc07-4daa-a1b7-7fe2624b1881"/>
    <s v="North Beech Corridor West Building 4"/>
    <s v=""/>
    <x v="60"/>
    <x v="1"/>
    <x v="7"/>
    <x v="7"/>
    <n v="414724"/>
    <n v="414724"/>
    <n v="78"/>
    <x v="22"/>
    <s v="2026-07-31"/>
  </r>
  <r>
    <s v="19f51165-4d88-43d8-b588-be0095b1e92b"/>
    <s v="North Beech Corridor West Building 10"/>
    <s v=""/>
    <x v="60"/>
    <x v="1"/>
    <x v="7"/>
    <x v="7"/>
    <n v="414724"/>
    <n v="414724"/>
    <n v="78"/>
    <x v="22"/>
    <s v="2026-07-31"/>
  </r>
  <r>
    <s v="d400e65d-4c78-44bb-9f56-507b2ce9ef12"/>
    <s v="North Beech Corridor West Building 16"/>
    <s v=""/>
    <x v="60"/>
    <x v="1"/>
    <x v="7"/>
    <x v="7"/>
    <n v="414724"/>
    <n v="414724"/>
    <n v="78"/>
    <x v="22"/>
    <s v="2026-07-31"/>
  </r>
  <r>
    <s v="a3ff8571-1759-435d-9fda-64b139c319ea"/>
    <s v="North Beech Corridor West Building 18"/>
    <s v=""/>
    <x v="60"/>
    <x v="1"/>
    <x v="7"/>
    <x v="7"/>
    <n v="414724"/>
    <n v="414724"/>
    <n v="78"/>
    <x v="22"/>
    <s v="2026-07-31"/>
  </r>
  <r>
    <s v="6a16dfae-92ab-404a-8006-426317eef5b2"/>
    <s v="Amazon AWS  - Beech Building 11"/>
    <s v=""/>
    <x v="60"/>
    <x v="1"/>
    <x v="7"/>
    <x v="7"/>
    <n v="414725"/>
    <n v="414725"/>
    <n v="52.38"/>
    <x v="14"/>
    <s v="2026-07-31"/>
  </r>
  <r>
    <s v="f79688c0-707a-4946-b844-2b70242cef13"/>
    <s v="Amazon AWS  - Beech Building 7"/>
    <s v=""/>
    <x v="60"/>
    <x v="1"/>
    <x v="7"/>
    <x v="7"/>
    <n v="414725"/>
    <n v="414725"/>
    <n v="52.38"/>
    <x v="14"/>
    <s v="2026-07-31"/>
  </r>
  <r>
    <s v="6d0e3916-3196-4a35-9d1f-6c57a0cc1076"/>
    <s v="Amazon AWS  - Beech Building 9"/>
    <s v=""/>
    <x v="60"/>
    <x v="1"/>
    <x v="7"/>
    <x v="7"/>
    <n v="414725"/>
    <n v="414725"/>
    <n v="52.38"/>
    <x v="14"/>
    <s v="2026-07-31"/>
  </r>
  <r>
    <s v="23eead51-7b2b-40b8-9f9b-3308d1947d06"/>
    <s v="Amazon AWS  - Beech Building 10"/>
    <s v=""/>
    <x v="60"/>
    <x v="1"/>
    <x v="7"/>
    <x v="7"/>
    <n v="414725"/>
    <n v="414725"/>
    <n v="52.38"/>
    <x v="14"/>
    <s v="2026-07-31"/>
  </r>
  <r>
    <s v="d90e9f9c-8dad-4a62-a577-4fa5798253f5"/>
    <s v="Amazon AWS  - Beech Building 8"/>
    <s v=""/>
    <x v="60"/>
    <x v="1"/>
    <x v="7"/>
    <x v="7"/>
    <n v="414725"/>
    <n v="414725"/>
    <n v="52.38"/>
    <x v="14"/>
    <s v="2026-07-31"/>
  </r>
  <r>
    <s v="f28c3601-3d84-4841-8a52-f81f3c6fee50"/>
    <s v="Amazon AWS  - Beech Building 6"/>
    <s v=""/>
    <x v="60"/>
    <x v="1"/>
    <x v="7"/>
    <x v="7"/>
    <n v="414725"/>
    <n v="414725"/>
    <n v="52.38"/>
    <x v="14"/>
    <s v="2026-07-31"/>
  </r>
  <r>
    <s v="4424d3b9-d6f1-43ec-b2bd-46095659cd89"/>
    <s v="AWS Energy Way Data Center 15"/>
    <s v=""/>
    <x v="60"/>
    <x v="1"/>
    <x v="10"/>
    <x v="10"/>
    <n v="225000"/>
    <n v="225000"/>
    <n v="72"/>
    <x v="19"/>
    <s v="2026-07-31"/>
  </r>
  <r>
    <s v="5d00b357-2e14-41e1-a166-7928494d2857"/>
    <s v="AWS Energy Way Data Center 19"/>
    <s v=""/>
    <x v="60"/>
    <x v="1"/>
    <x v="10"/>
    <x v="10"/>
    <n v="225000"/>
    <n v="225000"/>
    <n v="72"/>
    <x v="19"/>
    <s v="2026-07-31"/>
  </r>
  <r>
    <s v="7d615054-a790-48a2-ad21-e8ddd31e255c"/>
    <s v="AWS Energy Way Data Center 18"/>
    <s v=""/>
    <x v="60"/>
    <x v="1"/>
    <x v="10"/>
    <x v="10"/>
    <n v="225000"/>
    <n v="225000"/>
    <n v="72"/>
    <x v="19"/>
    <s v="2026-07-31"/>
  </r>
  <r>
    <s v="c261cedd-3c6f-493d-91c1-d14369eb8326"/>
    <s v="AWS Energy Way Data Center 13"/>
    <s v=""/>
    <x v="60"/>
    <x v="1"/>
    <x v="10"/>
    <x v="10"/>
    <n v="225000"/>
    <n v="225000"/>
    <n v="72"/>
    <x v="19"/>
    <s v="2026-07-31"/>
  </r>
  <r>
    <s v="9724e62f-f689-41a2-ace9-0e01d793a6fc"/>
    <s v="AWS Energy Way Data Center 17"/>
    <s v=""/>
    <x v="60"/>
    <x v="1"/>
    <x v="10"/>
    <x v="10"/>
    <n v="225000"/>
    <n v="225000"/>
    <n v="72"/>
    <x v="19"/>
    <s v="2026-07-31"/>
  </r>
  <r>
    <s v="3915e8ba-8d8d-4c8f-95bb-d3f020b351a9"/>
    <s v="AWS Energy Way Data Center 10"/>
    <s v=""/>
    <x v="60"/>
    <x v="1"/>
    <x v="10"/>
    <x v="10"/>
    <n v="225000"/>
    <n v="225000"/>
    <n v="72"/>
    <x v="19"/>
    <s v="2026-07-31"/>
  </r>
  <r>
    <s v="e93c2679-b211-4465-a7c4-b80ed95fcd6f"/>
    <s v="AWS Energy Way Data Center 14"/>
    <s v=""/>
    <x v="60"/>
    <x v="1"/>
    <x v="10"/>
    <x v="10"/>
    <n v="225000"/>
    <n v="225000"/>
    <n v="72"/>
    <x v="19"/>
    <s v="2026-07-31"/>
  </r>
  <r>
    <s v="f21eb796-3de2-40d3-8f91-c12be27fcf8d"/>
    <s v="AWS Energy Way Data Center 11"/>
    <s v=""/>
    <x v="60"/>
    <x v="1"/>
    <x v="10"/>
    <x v="10"/>
    <n v="225000"/>
    <n v="225000"/>
    <n v="72"/>
    <x v="19"/>
    <s v="2026-07-31"/>
  </r>
  <r>
    <s v="b7098264-e0ad-43bb-adb1-8fd73a90864a"/>
    <s v="AWS Energy Way Data Center 6"/>
    <s v=""/>
    <x v="60"/>
    <x v="1"/>
    <x v="10"/>
    <x v="10"/>
    <n v="225000"/>
    <n v="225000"/>
    <n v="72"/>
    <x v="19"/>
    <s v="2026-07-31"/>
  </r>
  <r>
    <s v="89aa6bbf-7a6f-4078-8fbd-dc7a86eaf09e"/>
    <s v="AWS Energy Way Data Center 16"/>
    <s v=""/>
    <x v="60"/>
    <x v="1"/>
    <x v="10"/>
    <x v="10"/>
    <n v="225000"/>
    <n v="225000"/>
    <n v="72"/>
    <x v="19"/>
    <s v="2026-07-31"/>
  </r>
  <r>
    <s v="44506a07-a291-4cca-a753-cadec8d744ad"/>
    <s v="AWS Energy Way Data Center 9"/>
    <s v=""/>
    <x v="60"/>
    <x v="1"/>
    <x v="10"/>
    <x v="10"/>
    <n v="225000"/>
    <n v="225000"/>
    <n v="72"/>
    <x v="19"/>
    <s v="2026-07-31"/>
  </r>
  <r>
    <s v="00b6bb60-87b2-11f1-984e-19c85115edee"/>
    <s v="AWS Energy Way Data Center 21"/>
    <s v=""/>
    <x v="60"/>
    <x v="1"/>
    <x v="10"/>
    <x v="10"/>
    <n v="225000"/>
    <n v="225000"/>
    <n v="72"/>
    <x v="4"/>
    <s v="2026-07-31"/>
  </r>
  <r>
    <s v="2f08efaf-8015-4262-aae0-ae6cecd3abc0"/>
    <s v="AWS Energy Way Data Center 8"/>
    <s v=""/>
    <x v="60"/>
    <x v="1"/>
    <x v="10"/>
    <x v="10"/>
    <n v="225000"/>
    <n v="225000"/>
    <n v="72"/>
    <x v="19"/>
    <s v="2026-07-31"/>
  </r>
  <r>
    <s v="a1439049-cce4-49df-a0a1-a1b9d7e750b9"/>
    <s v="AWS Energy Way Data Center 20"/>
    <s v=""/>
    <x v="60"/>
    <x v="1"/>
    <x v="10"/>
    <x v="10"/>
    <n v="225000"/>
    <n v="225000"/>
    <n v="72"/>
    <x v="19"/>
    <s v="2026-07-31"/>
  </r>
  <r>
    <s v="360ed51f-3ba3-484b-8336-484f6d0bf157"/>
    <s v="AWS Energy Way Data Center 7"/>
    <s v=""/>
    <x v="60"/>
    <x v="1"/>
    <x v="10"/>
    <x v="10"/>
    <n v="225000"/>
    <n v="225000"/>
    <n v="72"/>
    <x v="19"/>
    <s v="2026-07-31"/>
  </r>
  <r>
    <s v="85f85814-af23-4bc0-bb43-3919a2ef0b9d"/>
    <s v="AWS Energy Way Data Center 5"/>
    <s v=""/>
    <x v="60"/>
    <x v="1"/>
    <x v="10"/>
    <x v="10"/>
    <n v="225000"/>
    <n v="225000"/>
    <n v="72"/>
    <x v="19"/>
    <s v="2026-07-31"/>
  </r>
  <r>
    <s v="d37c4f87-3583-402d-b046-f51d5b871a63"/>
    <s v="AWS Energy Way Data Center 12"/>
    <s v=""/>
    <x v="60"/>
    <x v="1"/>
    <x v="10"/>
    <x v="10"/>
    <n v="225000"/>
    <n v="225000"/>
    <n v="72"/>
    <x v="19"/>
    <s v="2026-07-31"/>
  </r>
  <r>
    <s v="a9b15006-0a5d-496d-bcf6-69ee6501905e"/>
    <s v="AWS DCTC Building 4"/>
    <s v=""/>
    <x v="60"/>
    <x v="1"/>
    <x v="12"/>
    <x v="12"/>
    <m/>
    <m/>
    <n v="66"/>
    <x v="16"/>
    <s v="2026-07-31"/>
  </r>
  <r>
    <s v="1b429fbf-d4fb-4748-922e-777e1b83d526"/>
    <s v="AWS DCTC Building 3"/>
    <s v=""/>
    <x v="60"/>
    <x v="1"/>
    <x v="12"/>
    <x v="12"/>
    <m/>
    <m/>
    <n v="66"/>
    <x v="16"/>
    <s v="2026-07-31"/>
  </r>
  <r>
    <s v="c2556066-acd5-4828-83e8-e8bb9bff04b6"/>
    <s v="AWS DCTC Building 6"/>
    <s v=""/>
    <x v="60"/>
    <x v="1"/>
    <x v="12"/>
    <x v="12"/>
    <m/>
    <m/>
    <n v="66"/>
    <x v="16"/>
    <s v="2026-07-31"/>
  </r>
  <r>
    <s v="a1eeb6a4-1d78-4e43-b831-73104701479e"/>
    <s v="AWS DCTC Building 7"/>
    <s v=""/>
    <x v="60"/>
    <x v="1"/>
    <x v="12"/>
    <x v="12"/>
    <m/>
    <m/>
    <n v="66"/>
    <x v="16"/>
    <s v="2026-07-31"/>
  </r>
  <r>
    <s v="fc4b4837-53d0-43a4-8946-606b419c0c25"/>
    <s v="AWS DCTC Building 1"/>
    <s v=""/>
    <x v="60"/>
    <x v="1"/>
    <x v="12"/>
    <x v="12"/>
    <m/>
    <m/>
    <n v="66"/>
    <x v="16"/>
    <s v="2026-07-31"/>
  </r>
  <r>
    <s v="69c7c8a9-98ba-4bea-a312-72d6fd3c2f48"/>
    <s v="AWS DCTC Building 5"/>
    <s v=""/>
    <x v="60"/>
    <x v="1"/>
    <x v="12"/>
    <x v="12"/>
    <m/>
    <m/>
    <n v="66"/>
    <x v="16"/>
    <s v="2026-07-31"/>
  </r>
  <r>
    <s v="d35b632a-b334-4992-9939-49040f3497d4"/>
    <s v="AWS DCTC Building 8"/>
    <s v=""/>
    <x v="60"/>
    <x v="1"/>
    <x v="12"/>
    <x v="12"/>
    <m/>
    <m/>
    <n v="66"/>
    <x v="16"/>
    <s v="2026-07-31"/>
  </r>
  <r>
    <s v="5bd7a56c-dd31-4ebb-bb58-944940e60e2b"/>
    <s v="AWS DCTC Building 2"/>
    <s v=""/>
    <x v="60"/>
    <x v="1"/>
    <x v="12"/>
    <x v="12"/>
    <m/>
    <m/>
    <n v="66"/>
    <x v="16"/>
    <s v="2026-07-31"/>
  </r>
  <r>
    <s v="16e405e8-3e41-4c93-86c0-767c466a36c9"/>
    <s v=" AWS NCTC Building 9"/>
    <s v=""/>
    <x v="60"/>
    <x v="1"/>
    <x v="12"/>
    <x v="12"/>
    <n v="382000"/>
    <n v="382000"/>
    <n v="70"/>
    <x v="12"/>
    <s v="2026-07-31"/>
  </r>
  <r>
    <s v="d9c4ac53-9583-4ffe-a9c7-4cbdb0e1023a"/>
    <s v=" AWS NCTC Building 7"/>
    <s v=""/>
    <x v="60"/>
    <x v="1"/>
    <x v="12"/>
    <x v="12"/>
    <n v="382000"/>
    <n v="382000"/>
    <n v="70"/>
    <x v="12"/>
    <s v="2026-07-31"/>
  </r>
  <r>
    <s v="df9f8f0f-b3be-411d-9943-32f02973fe3e"/>
    <s v=" AWS NCTC Building 8"/>
    <s v=""/>
    <x v="60"/>
    <x v="1"/>
    <x v="12"/>
    <x v="12"/>
    <n v="382000"/>
    <n v="382000"/>
    <n v="70"/>
    <x v="12"/>
    <s v="2026-07-31"/>
  </r>
  <r>
    <s v="daa1b54a-efe9-40f0-b92c-d972df786040"/>
    <s v=" AWS NCTC Building 6"/>
    <s v=""/>
    <x v="60"/>
    <x v="1"/>
    <x v="12"/>
    <x v="12"/>
    <n v="382000"/>
    <n v="382000"/>
    <n v="70"/>
    <x v="12"/>
    <s v="2026-07-31"/>
  </r>
  <r>
    <s v="1acd336b-8b27-4352-ba56-5196595ce278"/>
    <s v=" AWS NCTC Building 10"/>
    <s v=""/>
    <x v="60"/>
    <x v="1"/>
    <x v="12"/>
    <x v="12"/>
    <n v="382000"/>
    <n v="382000"/>
    <n v="70"/>
    <x v="12"/>
    <s v="2026-07-31"/>
  </r>
  <r>
    <s v="23905551-54db-4d0b-bab5-401aab73148d"/>
    <s v=" AWS NCTC Building 5"/>
    <s v=""/>
    <x v="60"/>
    <x v="1"/>
    <x v="12"/>
    <x v="12"/>
    <n v="382000"/>
    <n v="382000"/>
    <n v="70"/>
    <x v="12"/>
    <s v="2026-07-31"/>
  </r>
  <r>
    <s v="8f49e076-bf9d-4a04-901e-0677831098a5"/>
    <s v=" AWS Culpeper Data Center 2"/>
    <s v=""/>
    <x v="60"/>
    <x v="1"/>
    <x v="12"/>
    <x v="12"/>
    <n v="215000"/>
    <n v="215000"/>
    <n v="66.997343367846454"/>
    <x v="12"/>
    <s v="2026-07-31"/>
  </r>
  <r>
    <s v="21c79fa1-92b9-4ee9-8c54-7f0c93e9aff9"/>
    <s v="AWS Lake Anna Data Center - Building 7"/>
    <s v=""/>
    <x v="60"/>
    <x v="1"/>
    <x v="12"/>
    <x v="12"/>
    <n v="185864"/>
    <n v="185864"/>
    <n v="44"/>
    <x v="12"/>
    <s v="2026-07-31"/>
  </r>
  <r>
    <s v="ec430f58-a1b6-438b-b4cf-c07a15785f3d"/>
    <s v="AWS Lake Anna Data Center - Building 6"/>
    <s v=""/>
    <x v="60"/>
    <x v="1"/>
    <x v="12"/>
    <x v="12"/>
    <n v="256284"/>
    <n v="256284"/>
    <n v="66"/>
    <x v="12"/>
    <s v="2026-07-31"/>
  </r>
  <r>
    <s v="d1c906bf-c67b-448c-9727-7ef9b8f5a791"/>
    <s v="AWS Lake Anna Data Center - Building 5"/>
    <s v=""/>
    <x v="60"/>
    <x v="1"/>
    <x v="12"/>
    <x v="12"/>
    <n v="256284"/>
    <n v="256284"/>
    <n v="66"/>
    <x v="12"/>
    <s v="2026-07-31"/>
  </r>
  <r>
    <s v="143b3f9f-9a30-46c8-bafe-6aae138dd804"/>
    <s v="Amazon AWS - Warrenton Data Center "/>
    <s v=""/>
    <x v="60"/>
    <x v="1"/>
    <x v="12"/>
    <x v="12"/>
    <n v="220000"/>
    <n v="220000"/>
    <n v="50"/>
    <x v="14"/>
    <s v="2026-07-31"/>
  </r>
  <r>
    <s v="c7b656e1-6afd-4885-93ae-7abba5b84f4e"/>
    <s v="Amazon AWS IAD - Wellington Building 6"/>
    <s v=""/>
    <x v="60"/>
    <x v="1"/>
    <x v="12"/>
    <x v="12"/>
    <n v="146475"/>
    <n v="439425"/>
    <n v="52.852083333333333"/>
    <x v="0"/>
    <s v="2026-07-31"/>
  </r>
  <r>
    <s v="abfbc026-c2e5-440a-a5ce-4f685eae2e89"/>
    <s v="Amazon AWS IAD - Wellington Building 5"/>
    <s v=""/>
    <x v="60"/>
    <x v="1"/>
    <x v="12"/>
    <x v="12"/>
    <n v="146475"/>
    <n v="439425"/>
    <n v="52.852083333333333"/>
    <x v="0"/>
    <s v="2026-07-31"/>
  </r>
  <r>
    <s v="42ba39aa-6854-4d77-a5d2-bc9a07652959"/>
    <s v="Amazon AWS IAD - Wellington Building 4"/>
    <s v=""/>
    <x v="60"/>
    <x v="1"/>
    <x v="12"/>
    <x v="12"/>
    <n v="375000"/>
    <n v="375000"/>
    <n v="39.19777777777778"/>
    <x v="0"/>
    <s v="2026-07-31"/>
  </r>
  <r>
    <s v="bca5ecb2-991c-47d4-a8da-50fe0a60585f"/>
    <s v="Amazon AWS IAD - Century Park Building 1"/>
    <s v=""/>
    <x v="60"/>
    <x v="1"/>
    <x v="12"/>
    <x v="12"/>
    <m/>
    <m/>
    <n v="39.19777777777778"/>
    <x v="12"/>
    <s v="2026-07-31"/>
  </r>
  <r>
    <s v="5e0ba6f2-1ee5-47b5-a239-3775f786d368"/>
    <s v="Amazon AWS IAD - Century Park Building 2"/>
    <s v=""/>
    <x v="60"/>
    <x v="1"/>
    <x v="12"/>
    <x v="12"/>
    <m/>
    <m/>
    <n v="39.19777777777778"/>
    <x v="12"/>
    <s v="2026-07-31"/>
  </r>
  <r>
    <s v="a1d20e9b-18cf-4b67-b27d-076c51bc6077"/>
    <s v="Amazon AWS IAD - Mason Building 4"/>
    <s v=""/>
    <x v="60"/>
    <x v="1"/>
    <x v="12"/>
    <x v="12"/>
    <m/>
    <m/>
    <n v="39.19777777777778"/>
    <x v="14"/>
    <s v="2026-07-31"/>
  </r>
  <r>
    <s v="32b41e51-2501-48c7-bd4c-1f263e3fe957"/>
    <s v="Data Center 3"/>
    <s v=""/>
    <x v="60"/>
    <x v="1"/>
    <x v="12"/>
    <x v="12"/>
    <m/>
    <n v="250000"/>
    <n v="66.997343367846454"/>
    <x v="6"/>
    <s v="2026-07-31"/>
  </r>
  <r>
    <s v="7b2006db-6316-4e57-b1b3-ae085e2855ae"/>
    <s v="Data Center 1"/>
    <s v=""/>
    <x v="60"/>
    <x v="1"/>
    <x v="12"/>
    <x v="12"/>
    <m/>
    <n v="250000"/>
    <n v="66.997343367846454"/>
    <x v="6"/>
    <s v="2026-07-31"/>
  </r>
  <r>
    <s v="4856bbea-43dc-407d-8e5a-6dcdd7d9c43c"/>
    <s v="Data Center 4"/>
    <s v=""/>
    <x v="60"/>
    <x v="1"/>
    <x v="12"/>
    <x v="12"/>
    <m/>
    <n v="250000"/>
    <n v="66.997343367846454"/>
    <x v="6"/>
    <s v="2026-07-31"/>
  </r>
  <r>
    <s v="ca389ca8-349a-47c5-8a37-be794cc42ed3"/>
    <s v="Data Center 2"/>
    <s v=""/>
    <x v="60"/>
    <x v="1"/>
    <x v="12"/>
    <x v="12"/>
    <m/>
    <n v="250000"/>
    <n v="66.997343367846454"/>
    <x v="6"/>
    <s v="2026-07-31"/>
  </r>
  <r>
    <s v="07e62e36-33dd-404d-a50d-edff8843dc7a"/>
    <s v="Building C"/>
    <s v=""/>
    <x v="60"/>
    <x v="1"/>
    <x v="12"/>
    <x v="12"/>
    <m/>
    <n v="263340"/>
    <n v="66.997343367846454"/>
    <x v="19"/>
    <s v="2026-07-31"/>
  </r>
  <r>
    <s v="4b12bf76-2dd6-4205-9df5-5d88f6b120a9"/>
    <s v="AWS Orrock Building 10"/>
    <s v=""/>
    <x v="60"/>
    <x v="1"/>
    <x v="12"/>
    <x v="12"/>
    <n v="280000"/>
    <n v="280000"/>
    <n v="70"/>
    <x v="12"/>
    <s v="2026-07-31"/>
  </r>
  <r>
    <s v="7c8b13de-e0ce-4abf-976c-8b5ba4ccaa81"/>
    <s v="AWS Orrock Building 9"/>
    <s v=""/>
    <x v="60"/>
    <x v="1"/>
    <x v="12"/>
    <x v="12"/>
    <n v="280000"/>
    <n v="280000"/>
    <n v="70"/>
    <x v="12"/>
    <s v="2026-07-31"/>
  </r>
  <r>
    <s v="50910a04-4ff8-45bc-ad37-fb5e0fd78e78"/>
    <s v="AWS Orrock Building 3"/>
    <s v=""/>
    <x v="60"/>
    <x v="1"/>
    <x v="12"/>
    <x v="12"/>
    <n v="150000"/>
    <n v="150000"/>
    <n v="70"/>
    <x v="12"/>
    <s v="2026-07-31"/>
  </r>
  <r>
    <s v="4cc0445c-e4bf-4044-a149-dcc9e4be95ee"/>
    <s v="AWS Orrock Building 8"/>
    <s v=""/>
    <x v="60"/>
    <x v="1"/>
    <x v="12"/>
    <x v="12"/>
    <n v="280000"/>
    <n v="280000"/>
    <n v="70"/>
    <x v="12"/>
    <s v="2026-07-31"/>
  </r>
  <r>
    <s v="c8e2655b-81a9-4970-acbf-8bc3d11bb119"/>
    <s v="AWS Orrock Building 6"/>
    <s v=""/>
    <x v="60"/>
    <x v="1"/>
    <x v="12"/>
    <x v="12"/>
    <n v="270000"/>
    <n v="280000"/>
    <n v="70"/>
    <x v="12"/>
    <s v="2026-07-31"/>
  </r>
  <r>
    <s v="b1c500e2-580f-4fce-ad1b-c09d1663e87e"/>
    <s v="AWS Orrock Building 7"/>
    <s v=""/>
    <x v="60"/>
    <x v="1"/>
    <x v="12"/>
    <x v="12"/>
    <n v="280000"/>
    <n v="280000"/>
    <n v="70"/>
    <x v="12"/>
    <s v="2026-07-31"/>
  </r>
  <r>
    <s v="d8671abf-636e-4bd1-b6f0-ff385cfa5bee"/>
    <s v="AWS Orrock Building 4"/>
    <s v=""/>
    <x v="60"/>
    <x v="1"/>
    <x v="12"/>
    <x v="12"/>
    <n v="150000"/>
    <n v="150000"/>
    <n v="70"/>
    <x v="12"/>
    <s v="2026-07-31"/>
  </r>
  <r>
    <s v="6f2604fe-357c-4111-ac6d-5984bcc78517"/>
    <s v="AWS Orrock Building 11"/>
    <s v=""/>
    <x v="60"/>
    <x v="1"/>
    <x v="12"/>
    <x v="12"/>
    <n v="280000"/>
    <n v="280000"/>
    <n v="70"/>
    <x v="12"/>
    <s v="2026-07-31"/>
  </r>
  <r>
    <s v="1b2722c1-82df-4193-8749-17fc41ef5344"/>
    <s v="AWS Orrock Building 5"/>
    <s v=""/>
    <x v="60"/>
    <x v="1"/>
    <x v="12"/>
    <x v="12"/>
    <n v="270000"/>
    <n v="280000"/>
    <n v="70"/>
    <x v="12"/>
    <s v="2026-07-31"/>
  </r>
  <r>
    <s v="293907c0-0ac8-424a-8e63-19817f4798cc"/>
    <s v="Building D"/>
    <s v=""/>
    <x v="60"/>
    <x v="1"/>
    <x v="12"/>
    <x v="12"/>
    <m/>
    <n v="263340"/>
    <n v="66.997343367846454"/>
    <x v="19"/>
    <s v="2026-07-31"/>
  </r>
  <r>
    <s v="ed0da5a8-9d7d-4384-a5f9-04d8b710b6e3"/>
    <s v="AWS Cosner Building 6"/>
    <s v=""/>
    <x v="60"/>
    <x v="1"/>
    <x v="12"/>
    <x v="12"/>
    <n v="300000"/>
    <n v="300000"/>
    <n v="66"/>
    <x v="12"/>
    <s v="2026-07-31"/>
  </r>
  <r>
    <s v="bebf5129-48ca-4b56-a027-39138c3fc3f1"/>
    <s v="Pemberton Tech Center Building 2"/>
    <s v=""/>
    <x v="60"/>
    <x v="1"/>
    <x v="12"/>
    <x v="12"/>
    <m/>
    <n v="243000"/>
    <n v="66"/>
    <x v="21"/>
    <s v="2026-07-31"/>
  </r>
  <r>
    <s v="5574a73d-4646-486f-955e-1e130837d625"/>
    <s v="Pemberton Tech Center Building 3"/>
    <s v=""/>
    <x v="60"/>
    <x v="1"/>
    <x v="12"/>
    <x v="12"/>
    <m/>
    <n v="243000"/>
    <n v="66"/>
    <x v="21"/>
    <s v="2026-07-31"/>
  </r>
  <r>
    <s v="493edefc-da6a-4e64-9e1e-5451ee2de8d5"/>
    <s v="Pemberton Tech Center Building 1"/>
    <s v=""/>
    <x v="60"/>
    <x v="1"/>
    <x v="12"/>
    <x v="12"/>
    <m/>
    <n v="243000"/>
    <n v="66"/>
    <x v="21"/>
    <s v="2026-07-31"/>
  </r>
  <r>
    <s v="77ac6a16-efd6-49b8-bbfc-7a1e32626833"/>
    <s v="Amazon AWS IAD - 44150 Wade Dr"/>
    <s v=""/>
    <x v="60"/>
    <x v="1"/>
    <x v="12"/>
    <x v="12"/>
    <n v="350000"/>
    <n v="423575"/>
    <n v="56.284999999999997"/>
    <x v="0"/>
    <s v="2026-07-31"/>
  </r>
  <r>
    <s v="c7b87d8c-b24a-402a-99e1-c97e4f51dbcb"/>
    <s v="AWS Carters Building 5"/>
    <s v=""/>
    <x v="60"/>
    <x v="1"/>
    <x v="12"/>
    <x v="12"/>
    <n v="350000"/>
    <n v="350000"/>
    <n v="66"/>
    <x v="12"/>
    <s v="2026-07-31"/>
  </r>
  <r>
    <s v="cb21c3b7-6fd4-422b-af44-feb4efef4389"/>
    <s v="AWS Carters Building 8"/>
    <s v=""/>
    <x v="60"/>
    <x v="1"/>
    <x v="12"/>
    <x v="12"/>
    <n v="350000"/>
    <n v="350000"/>
    <n v="66"/>
    <x v="12"/>
    <s v="2026-07-31"/>
  </r>
  <r>
    <s v="c4c80a31-f98d-455b-9a6c-07b030b092b4"/>
    <s v="AWS Carters Building 3"/>
    <s v=""/>
    <x v="60"/>
    <x v="1"/>
    <x v="12"/>
    <x v="12"/>
    <n v="300000"/>
    <n v="300000"/>
    <n v="66"/>
    <x v="12"/>
    <s v="2026-07-31"/>
  </r>
  <r>
    <s v="b8b6535f-dded-4231-8b52-c3d56c4702d1"/>
    <s v="AWS Carters Building 7"/>
    <s v=""/>
    <x v="60"/>
    <x v="1"/>
    <x v="12"/>
    <x v="12"/>
    <n v="350000"/>
    <n v="350000"/>
    <n v="66"/>
    <x v="12"/>
    <s v="2026-07-31"/>
  </r>
  <r>
    <s v="9468f64b-5b9b-47a1-a5af-6b0ac4d7621b"/>
    <s v="AWS Carters Building 1"/>
    <s v=""/>
    <x v="60"/>
    <x v="1"/>
    <x v="12"/>
    <x v="12"/>
    <n v="300000"/>
    <n v="300000"/>
    <n v="66"/>
    <x v="12"/>
    <s v="2026-07-31"/>
  </r>
  <r>
    <s v="60d5c632-a744-498e-93d3-ff0f7dfc80c2"/>
    <s v="AWS Carters Building 6"/>
    <s v=""/>
    <x v="60"/>
    <x v="1"/>
    <x v="12"/>
    <x v="12"/>
    <n v="350000"/>
    <n v="350000"/>
    <n v="66"/>
    <x v="12"/>
    <s v="2026-07-31"/>
  </r>
  <r>
    <s v="40e49f95-5900-41f4-9637-ae6a0030adb3"/>
    <s v="AWS Carters Building 2"/>
    <s v=""/>
    <x v="60"/>
    <x v="1"/>
    <x v="12"/>
    <x v="12"/>
    <n v="300000"/>
    <n v="300000"/>
    <n v="66"/>
    <x v="12"/>
    <s v="2026-07-31"/>
  </r>
  <r>
    <s v="1ea898eb-6d2b-4ce6-8561-7d3fb9cb1ce3"/>
    <s v="AWS Carters Building 4"/>
    <s v=""/>
    <x v="60"/>
    <x v="1"/>
    <x v="12"/>
    <x v="12"/>
    <n v="300000"/>
    <n v="300000"/>
    <n v="66"/>
    <x v="12"/>
    <s v="2026-07-31"/>
  </r>
  <r>
    <s v="7d29f800-1724-11f1-addc-9559bff19271"/>
    <s v="AWS Ashburn GWU Building 1"/>
    <s v=""/>
    <x v="60"/>
    <x v="1"/>
    <x v="12"/>
    <x v="12"/>
    <m/>
    <m/>
    <n v="39.19777777777778"/>
    <x v="9"/>
    <s v="2026-07-31"/>
  </r>
  <r>
    <s v="ccd567e0-f5d7-402f-8726-39048198ee30"/>
    <s v="AWS Summit Crossing Building 6"/>
    <s v=""/>
    <x v="60"/>
    <x v="1"/>
    <x v="12"/>
    <x v="12"/>
    <n v="300000"/>
    <n v="300000"/>
    <n v="66"/>
    <x v="12"/>
    <s v="2026-07-31"/>
  </r>
  <r>
    <s v="946185f6-364b-446d-adc8-54377bbd3355"/>
    <s v="AWS Summit Crossing Building 3"/>
    <s v=""/>
    <x v="60"/>
    <x v="1"/>
    <x v="12"/>
    <x v="12"/>
    <n v="300000"/>
    <n v="300000"/>
    <n v="66"/>
    <x v="12"/>
    <s v="2026-07-31"/>
  </r>
  <r>
    <s v="6bf122df-639a-4353-8fa1-d52a19b9e89b"/>
    <s v="AWS Summit Crossing Building 4"/>
    <s v=""/>
    <x v="60"/>
    <x v="1"/>
    <x v="12"/>
    <x v="12"/>
    <n v="300000"/>
    <n v="300000"/>
    <n v="66"/>
    <x v="12"/>
    <s v="2026-07-31"/>
  </r>
  <r>
    <s v="28690c30-c26e-4001-affd-b8941ee4b424"/>
    <s v="AWS Summit Crossing Building 5"/>
    <s v=""/>
    <x v="60"/>
    <x v="1"/>
    <x v="12"/>
    <x v="12"/>
    <n v="300000"/>
    <n v="300000"/>
    <n v="66"/>
    <x v="12"/>
    <s v="2026-07-31"/>
  </r>
  <r>
    <s v="31ae3e00-2694-4d14-9cb6-6c71ee9f354b"/>
    <s v="AWS Summit Crossing Building 7"/>
    <s v=""/>
    <x v="60"/>
    <x v="1"/>
    <x v="12"/>
    <x v="12"/>
    <n v="300000"/>
    <n v="300000"/>
    <n v="66"/>
    <x v="12"/>
    <s v="2026-07-31"/>
  </r>
  <r>
    <s v="21356727-827e-4d88-8a15-772459ff323c"/>
    <s v="AWS Summit Crossing Building 1"/>
    <s v=""/>
    <x v="60"/>
    <x v="1"/>
    <x v="12"/>
    <x v="12"/>
    <n v="300000"/>
    <n v="300000"/>
    <n v="66"/>
    <x v="12"/>
    <s v="2026-07-31"/>
  </r>
  <r>
    <s v="85b27bcf-206b-4dc6-9d9f-75b310ef12d6"/>
    <s v="AWS Summit Crossing Building 2"/>
    <s v=""/>
    <x v="60"/>
    <x v="1"/>
    <x v="12"/>
    <x v="12"/>
    <n v="300000"/>
    <n v="300000"/>
    <n v="66"/>
    <x v="12"/>
    <s v="2026-07-31"/>
  </r>
  <r>
    <s v="b99737d5-0449-44e9-a285-512e95d453b6"/>
    <s v="Amazon AWS IAD503 -  EDS Building 4"/>
    <s v=""/>
    <x v="60"/>
    <x v="1"/>
    <x v="12"/>
    <x v="12"/>
    <n v="430000"/>
    <n v="430000"/>
    <n v="99"/>
    <x v="14"/>
    <s v="2026-07-31"/>
  </r>
  <r>
    <s v="68dda394-9669-405e-b3c8-901abb7652e8"/>
    <s v="Amazon AWS Nokes Blvd - Building 1"/>
    <s v=""/>
    <x v="60"/>
    <x v="1"/>
    <x v="12"/>
    <x v="12"/>
    <n v="312000"/>
    <n v="312000"/>
    <n v="39.19777777777778"/>
    <x v="12"/>
    <s v="2026-07-31"/>
  </r>
  <r>
    <s v="eb397dfa-33d4-4fd5-8a4f-4a4e29d1484f"/>
    <s v="Amazon AWS Nokes Blvd - Building 3"/>
    <s v=""/>
    <x v="60"/>
    <x v="1"/>
    <x v="12"/>
    <x v="12"/>
    <n v="254140"/>
    <n v="254140"/>
    <n v="66.997343367846454"/>
    <x v="12"/>
    <s v="2026-07-31"/>
  </r>
  <r>
    <s v="360ed123-3d19-4181-b70a-4c1b32f8f0cc"/>
    <s v="Amazon AWS Nokes Blvd - Building 4"/>
    <s v=""/>
    <x v="60"/>
    <x v="1"/>
    <x v="12"/>
    <x v="12"/>
    <n v="254140"/>
    <n v="254140"/>
    <n v="66.997343367846454"/>
    <x v="12"/>
    <s v="2026-07-31"/>
  </r>
  <r>
    <s v="2c7c177b-7044-4a09-86b3-fbc58e908d9e"/>
    <s v="Amazon AWS Nokes Blvd - Building 2"/>
    <s v=""/>
    <x v="60"/>
    <x v="1"/>
    <x v="12"/>
    <x v="12"/>
    <n v="313000"/>
    <n v="313000"/>
    <n v="39.19777777777778"/>
    <x v="12"/>
    <s v="2026-07-31"/>
  </r>
  <r>
    <s v="76b6dd00-6cc8-11f0-ab1e-35bdc8055894"/>
    <s v="Forest Lane Data Center 20"/>
    <s v=""/>
    <x v="60"/>
    <x v="1"/>
    <x v="12"/>
    <x v="12"/>
    <n v="355000"/>
    <n v="355000"/>
    <n v="72.400000000000006"/>
    <x v="21"/>
    <s v="2026-07-31"/>
  </r>
  <r>
    <s v="71155e46-de9c-409f-bc85-55911e72584d"/>
    <s v="Sisson North Data Center 2"/>
    <s v=""/>
    <x v="60"/>
    <x v="1"/>
    <x v="12"/>
    <x v="12"/>
    <n v="264000"/>
    <n v="264000"/>
    <n v="72.400000000000006"/>
    <x v="1"/>
    <s v="2026-07-31"/>
  </r>
  <r>
    <s v="6275525e-8aa1-4940-be34-5e6004521264"/>
    <s v="Sisson North Data Center 1"/>
    <s v=""/>
    <x v="60"/>
    <x v="1"/>
    <x v="12"/>
    <x v="12"/>
    <n v="264000"/>
    <n v="264000"/>
    <n v="72.400000000000006"/>
    <x v="1"/>
    <s v="2026-07-31"/>
  </r>
  <r>
    <s v="6188afbf-dfa5-40ba-99d3-f697364cdabd"/>
    <s v="Sisson North Data Center 4"/>
    <s v=""/>
    <x v="60"/>
    <x v="1"/>
    <x v="12"/>
    <x v="12"/>
    <n v="264000"/>
    <n v="264000"/>
    <n v="72.400000000000006"/>
    <x v="1"/>
    <s v="2026-07-31"/>
  </r>
  <r>
    <s v="79366143-d6e0-4b5e-9c03-f2765b9abe87"/>
    <s v="Sisson North Data Center 5"/>
    <s v=""/>
    <x v="60"/>
    <x v="1"/>
    <x v="12"/>
    <x v="12"/>
    <n v="264000"/>
    <n v="264000"/>
    <n v="72.400000000000006"/>
    <x v="1"/>
    <s v="2026-07-31"/>
  </r>
  <r>
    <s v="ff0ff397-14d8-4088-aa18-17e12a31efe5"/>
    <s v="Sisson North Data Center 3"/>
    <s v=""/>
    <x v="60"/>
    <x v="1"/>
    <x v="12"/>
    <x v="12"/>
    <n v="264000"/>
    <n v="264000"/>
    <n v="72.400000000000006"/>
    <x v="1"/>
    <s v="2026-07-31"/>
  </r>
  <r>
    <s v="ca22c0bd-bf1a-4704-9695-eb0dc219c412"/>
    <s v="Sisson North Data Center 6"/>
    <s v=""/>
    <x v="60"/>
    <x v="1"/>
    <x v="12"/>
    <x v="12"/>
    <n v="264000"/>
    <n v="264000"/>
    <n v="72.400000000000006"/>
    <x v="4"/>
    <s v="2026-07-31"/>
  </r>
  <r>
    <s v="4f1df362-c1a9-4380-a4c9-22b4b7316d65"/>
    <s v="Sisson North Data Center 7"/>
    <s v=""/>
    <x v="60"/>
    <x v="1"/>
    <x v="12"/>
    <x v="12"/>
    <n v="264000"/>
    <n v="264000"/>
    <n v="72.400000000000006"/>
    <x v="4"/>
    <s v="2026-07-31"/>
  </r>
  <r>
    <s v="66ef8500-4f41-4eaa-a2a6-5341e999f027"/>
    <s v="Forest Lane Data Center 3"/>
    <s v=""/>
    <x v="60"/>
    <x v="1"/>
    <x v="12"/>
    <x v="12"/>
    <n v="355000"/>
    <n v="355000"/>
    <n v="72.400000000000006"/>
    <x v="21"/>
    <s v="2026-07-31"/>
  </r>
  <r>
    <s v="59dc298f-4b18-458a-a084-c9ce5ccdf3c7"/>
    <s v="Forest Lane Data Center 18"/>
    <s v=""/>
    <x v="60"/>
    <x v="1"/>
    <x v="12"/>
    <x v="12"/>
    <n v="355000"/>
    <n v="355000"/>
    <n v="72.400000000000006"/>
    <x v="21"/>
    <s v="2026-07-31"/>
  </r>
  <r>
    <s v="02ee9e31-897b-44a1-b854-7d5abc85a61d"/>
    <s v="Forest Lane Data Center 2"/>
    <s v=""/>
    <x v="60"/>
    <x v="1"/>
    <x v="12"/>
    <x v="12"/>
    <n v="355000"/>
    <n v="355000"/>
    <n v="72.400000000000006"/>
    <x v="21"/>
    <s v="2026-07-31"/>
  </r>
  <r>
    <s v="0c3980b5-a830-42ba-a93f-1f3e0e57b20c"/>
    <s v="Forest Lane Data Center 4"/>
    <s v=""/>
    <x v="60"/>
    <x v="1"/>
    <x v="12"/>
    <x v="12"/>
    <n v="355000"/>
    <n v="355000"/>
    <n v="72.400000000000006"/>
    <x v="21"/>
    <s v="2026-07-31"/>
  </r>
  <r>
    <s v="085f861f-515f-4eed-b4e1-dae0cdb1362d"/>
    <s v="Forest Lane Data Center 13"/>
    <s v=""/>
    <x v="60"/>
    <x v="1"/>
    <x v="12"/>
    <x v="12"/>
    <n v="355000"/>
    <n v="355000"/>
    <n v="72.400000000000006"/>
    <x v="21"/>
    <s v="2026-07-31"/>
  </r>
  <r>
    <s v="4c20a8b2-ad1c-459b-a2bb-2ff738fdc7b3"/>
    <s v="Forest Lane Data Center 1"/>
    <s v=""/>
    <x v="60"/>
    <x v="1"/>
    <x v="12"/>
    <x v="12"/>
    <n v="355000"/>
    <n v="355000"/>
    <n v="72.400000000000006"/>
    <x v="21"/>
    <s v="2026-07-31"/>
  </r>
  <r>
    <s v="1f19343a-da60-4f35-ad0d-0e6cc72717d9"/>
    <s v="Forest Lane Data Center 14"/>
    <s v=""/>
    <x v="60"/>
    <x v="1"/>
    <x v="12"/>
    <x v="12"/>
    <n v="355000"/>
    <n v="355000"/>
    <n v="72.400000000000006"/>
    <x v="21"/>
    <s v="2026-07-31"/>
  </r>
  <r>
    <s v="9acd8f49-e653-4e46-ab41-aabf678ab107"/>
    <s v="Forest Lane Data Center 19"/>
    <s v=""/>
    <x v="60"/>
    <x v="1"/>
    <x v="12"/>
    <x v="12"/>
    <n v="355000"/>
    <n v="355000"/>
    <n v="72.400000000000006"/>
    <x v="21"/>
    <s v="2026-07-31"/>
  </r>
  <r>
    <s v="e5d7ea5a-4616-4d8a-aeeb-2877b98b3b0b"/>
    <s v="Forest Lane Data Center 8"/>
    <s v=""/>
    <x v="60"/>
    <x v="1"/>
    <x v="12"/>
    <x v="12"/>
    <n v="355000"/>
    <n v="355000"/>
    <n v="72.400000000000006"/>
    <x v="21"/>
    <s v="2026-07-31"/>
  </r>
  <r>
    <s v="1ca557c5-e2aa-4ba4-ad59-11e6b591aac9"/>
    <s v="Forest Lane Data Center 17"/>
    <s v=""/>
    <x v="60"/>
    <x v="1"/>
    <x v="12"/>
    <x v="12"/>
    <n v="355000"/>
    <n v="355000"/>
    <n v="72.400000000000006"/>
    <x v="21"/>
    <s v="2026-07-31"/>
  </r>
  <r>
    <s v="b176fa83-168c-4ff8-8594-fc5c6ccb2401"/>
    <s v="Forest Lane Data Center 15"/>
    <s v=""/>
    <x v="60"/>
    <x v="1"/>
    <x v="12"/>
    <x v="12"/>
    <n v="355000"/>
    <n v="355000"/>
    <n v="72.400000000000006"/>
    <x v="21"/>
    <s v="2026-07-31"/>
  </r>
  <r>
    <s v="77a7a354-73b9-4a48-89ac-1f2cd935c020"/>
    <s v="Forest Lane Data Center 5"/>
    <s v=""/>
    <x v="60"/>
    <x v="1"/>
    <x v="12"/>
    <x v="12"/>
    <n v="355000"/>
    <n v="355000"/>
    <n v="72.400000000000006"/>
    <x v="21"/>
    <s v="2026-07-31"/>
  </r>
  <r>
    <s v="f7448cf4-f765-4887-bce0-d3997fc8c84d"/>
    <s v="Forest Lane Data Center 6"/>
    <s v=""/>
    <x v="60"/>
    <x v="1"/>
    <x v="12"/>
    <x v="12"/>
    <n v="355000"/>
    <n v="355000"/>
    <n v="72.400000000000006"/>
    <x v="21"/>
    <s v="2026-07-31"/>
  </r>
  <r>
    <s v="c28c4776-d877-4595-aa70-e09d9351f8bc"/>
    <s v="Forest Lane Data Center 11"/>
    <s v=""/>
    <x v="60"/>
    <x v="1"/>
    <x v="12"/>
    <x v="12"/>
    <n v="355000"/>
    <n v="355000"/>
    <n v="72.400000000000006"/>
    <x v="21"/>
    <s v="2026-07-31"/>
  </r>
  <r>
    <s v="50fee0bc-f9e4-41a4-b91b-6ebc8d181527"/>
    <s v="Forest Lane Data Center 7"/>
    <s v=""/>
    <x v="60"/>
    <x v="1"/>
    <x v="12"/>
    <x v="12"/>
    <n v="355000"/>
    <n v="355000"/>
    <n v="72.400000000000006"/>
    <x v="21"/>
    <s v="2026-07-31"/>
  </r>
  <r>
    <s v="bce2a4b0-9c86-430b-8d2c-ba8e827ba006"/>
    <s v="Forest Lane Data Center 10"/>
    <s v=""/>
    <x v="60"/>
    <x v="1"/>
    <x v="12"/>
    <x v="12"/>
    <n v="355000"/>
    <n v="355000"/>
    <n v="72.400000000000006"/>
    <x v="21"/>
    <s v="2026-07-31"/>
  </r>
  <r>
    <s v="4fad4b19-23c1-45dd-a835-07a6c753869d"/>
    <s v="Forest Lane Data Center 16"/>
    <s v=""/>
    <x v="60"/>
    <x v="1"/>
    <x v="12"/>
    <x v="12"/>
    <n v="355000"/>
    <n v="355000"/>
    <n v="72.400000000000006"/>
    <x v="21"/>
    <s v="2026-07-31"/>
  </r>
  <r>
    <s v="53bd1ae8-d5c0-4ba1-ad58-4007bb492f01"/>
    <s v="Forest Lane Data Center 9"/>
    <s v=""/>
    <x v="60"/>
    <x v="1"/>
    <x v="12"/>
    <x v="12"/>
    <n v="355000"/>
    <n v="355000"/>
    <n v="72.400000000000006"/>
    <x v="21"/>
    <s v="2026-07-31"/>
  </r>
  <r>
    <s v="47ceba6f-3f2a-4f48-96c9-e51de14ff204"/>
    <s v="Forest Lane Data Center 12"/>
    <s v=""/>
    <x v="60"/>
    <x v="1"/>
    <x v="12"/>
    <x v="12"/>
    <n v="355000"/>
    <n v="355000"/>
    <n v="72.400000000000006"/>
    <x v="21"/>
    <s v="2026-07-31"/>
  </r>
  <r>
    <s v="a41a93b9-4768-462d-9983-bd86293a48e3"/>
    <s v="Sisson South Data Center 11"/>
    <s v=""/>
    <x v="60"/>
    <x v="1"/>
    <x v="12"/>
    <x v="12"/>
    <n v="264000"/>
    <n v="264000"/>
    <n v="72.400000000000006"/>
    <x v="1"/>
    <s v="2026-07-31"/>
  </r>
  <r>
    <s v="66a18434-18f1-474a-98c5-d2afa407b63b"/>
    <s v="Sisson South Data Center 7"/>
    <s v=""/>
    <x v="60"/>
    <x v="1"/>
    <x v="12"/>
    <x v="12"/>
    <n v="264000"/>
    <n v="264000"/>
    <n v="72.400000000000006"/>
    <x v="1"/>
    <s v="2026-07-31"/>
  </r>
  <r>
    <s v="b92e2aed-15ac-4805-a26d-591233354d0b"/>
    <s v="Sisson South Data Center 2"/>
    <s v=""/>
    <x v="60"/>
    <x v="1"/>
    <x v="12"/>
    <x v="12"/>
    <n v="264000"/>
    <n v="264000"/>
    <n v="72.400000000000006"/>
    <x v="1"/>
    <s v="2026-07-31"/>
  </r>
  <r>
    <s v="411e6671-cad6-42fa-85e8-3def83b4db6e"/>
    <s v="Sisson South Data Center 1"/>
    <s v=""/>
    <x v="60"/>
    <x v="1"/>
    <x v="12"/>
    <x v="12"/>
    <n v="264000"/>
    <n v="264000"/>
    <n v="72.400000000000006"/>
    <x v="1"/>
    <s v="2026-07-31"/>
  </r>
  <r>
    <s v="6c13bc70-74c8-11f1-9d5a-93d7b4724e08"/>
    <s v="Sisson South Data Center 13"/>
    <s v=""/>
    <x v="60"/>
    <x v="1"/>
    <x v="12"/>
    <x v="12"/>
    <n v="264000"/>
    <n v="264000"/>
    <n v="72.400000000000006"/>
    <x v="3"/>
    <s v="2026-07-31"/>
  </r>
  <r>
    <s v="ab8ce5f0-57ed-47db-a67a-7b467de62ed1"/>
    <s v="Sisson South Data Center 5"/>
    <s v=""/>
    <x v="60"/>
    <x v="1"/>
    <x v="12"/>
    <x v="12"/>
    <n v="264000"/>
    <n v="264000"/>
    <n v="72.400000000000006"/>
    <x v="1"/>
    <s v="2026-07-31"/>
  </r>
  <r>
    <s v="3889fbab-5090-4aa1-8e90-f3d090aa33f8"/>
    <s v="Sisson South Data Center 3"/>
    <s v=""/>
    <x v="60"/>
    <x v="1"/>
    <x v="12"/>
    <x v="12"/>
    <n v="264000"/>
    <n v="264000"/>
    <n v="72.400000000000006"/>
    <x v="1"/>
    <s v="2026-07-31"/>
  </r>
  <r>
    <s v="abdca048-113f-4776-a69f-75f96533547f"/>
    <s v="Sisson South Data Center 6"/>
    <s v=""/>
    <x v="60"/>
    <x v="1"/>
    <x v="12"/>
    <x v="12"/>
    <n v="264000"/>
    <n v="264000"/>
    <n v="72.400000000000006"/>
    <x v="1"/>
    <s v="2026-07-31"/>
  </r>
  <r>
    <s v="27f740da-e0ab-464a-9beb-8ed7416e5e56"/>
    <s v="Sisson South Data Center 4"/>
    <s v=""/>
    <x v="60"/>
    <x v="1"/>
    <x v="12"/>
    <x v="12"/>
    <n v="264000"/>
    <n v="264000"/>
    <n v="72.400000000000006"/>
    <x v="1"/>
    <s v="2026-07-31"/>
  </r>
  <r>
    <s v="e5c8a04f-f5f0-481d-831b-9dd6a7a58a32"/>
    <s v="Sisson South Data Center 10"/>
    <s v=""/>
    <x v="60"/>
    <x v="1"/>
    <x v="12"/>
    <x v="12"/>
    <n v="264000"/>
    <n v="264000"/>
    <n v="72.400000000000006"/>
    <x v="1"/>
    <s v="2026-07-31"/>
  </r>
  <r>
    <s v="591fd82d-e124-4bc7-a22c-48d52bb61dda"/>
    <s v="Sisson South Data Center 9"/>
    <s v=""/>
    <x v="60"/>
    <x v="1"/>
    <x v="12"/>
    <x v="12"/>
    <n v="264000"/>
    <n v="264000"/>
    <n v="72.400000000000006"/>
    <x v="1"/>
    <s v="2026-07-31"/>
  </r>
  <r>
    <s v="30907114-84d0-405e-baf7-1b817f8e311c"/>
    <s v="Sisson South Data Center 12"/>
    <s v=""/>
    <x v="60"/>
    <x v="1"/>
    <x v="12"/>
    <x v="12"/>
    <n v="264000"/>
    <n v="264000"/>
    <n v="72.400000000000006"/>
    <x v="1"/>
    <s v="2026-07-31"/>
  </r>
  <r>
    <s v="6d5bd63a-909f-4548-85ce-f6fec2d7fede"/>
    <s v="Sisson South Data Center 8"/>
    <s v=""/>
    <x v="60"/>
    <x v="1"/>
    <x v="12"/>
    <x v="12"/>
    <n v="264000"/>
    <n v="264000"/>
    <n v="72.400000000000006"/>
    <x v="1"/>
    <s v="2026-07-31"/>
  </r>
  <r>
    <s v="60cd4ad3-365e-4d26-a937-bd4fe699d6f6"/>
    <s v="Simms Farm Data Center 3"/>
    <s v=""/>
    <x v="60"/>
    <x v="1"/>
    <x v="12"/>
    <x v="12"/>
    <n v="264000"/>
    <n v="264000"/>
    <n v="72.400000000000006"/>
    <x v="1"/>
    <s v="2026-07-31"/>
  </r>
  <r>
    <s v="d9d6f20c-fe28-4695-bddf-f0686b11d5fb"/>
    <s v="Simms Farm Data Center 1"/>
    <s v=""/>
    <x v="60"/>
    <x v="1"/>
    <x v="12"/>
    <x v="12"/>
    <n v="264000"/>
    <n v="264000"/>
    <n v="72.400000000000006"/>
    <x v="1"/>
    <s v="2026-07-31"/>
  </r>
  <r>
    <s v="a7c92786-09ef-45d9-ba0d-2a91f3a78d5b"/>
    <s v="Simms Farm Data Center 4"/>
    <s v=""/>
    <x v="60"/>
    <x v="1"/>
    <x v="12"/>
    <x v="12"/>
    <n v="264000"/>
    <n v="264000"/>
    <n v="72.400000000000006"/>
    <x v="1"/>
    <s v="2026-07-31"/>
  </r>
  <r>
    <s v="cea98f9c-8269-4b47-820f-eebd816128b4"/>
    <s v="Simms Farm Data Center 2"/>
    <s v=""/>
    <x v="60"/>
    <x v="1"/>
    <x v="12"/>
    <x v="12"/>
    <n v="264000"/>
    <n v="264000"/>
    <n v="72.400000000000006"/>
    <x v="1"/>
    <s v="2026-07-31"/>
  </r>
  <r>
    <s v="a6b020cb-8f13-4659-9cc9-7c88b5b8d804"/>
    <s v="AWS Calvert Cliffs DC 1"/>
    <s v=""/>
    <x v="60"/>
    <x v="1"/>
    <x v="27"/>
    <x v="27"/>
    <m/>
    <m/>
    <n v="72"/>
    <x v="22"/>
    <s v="2026-07-31"/>
  </r>
  <r>
    <s v="8686ad2a-fd92-4ca1-8f43-ff89fb90fc5f"/>
    <s v="AWS Calvert Cliffs DC 7"/>
    <s v=""/>
    <x v="60"/>
    <x v="1"/>
    <x v="27"/>
    <x v="27"/>
    <m/>
    <m/>
    <n v="72"/>
    <x v="22"/>
    <s v="2026-07-31"/>
  </r>
  <r>
    <s v="4d326f4e-7b53-44f5-a229-610b60ff3db1"/>
    <s v="AWS Calvert Cliffs DC 2"/>
    <s v=""/>
    <x v="60"/>
    <x v="1"/>
    <x v="27"/>
    <x v="27"/>
    <m/>
    <m/>
    <n v="72"/>
    <x v="22"/>
    <s v="2026-07-31"/>
  </r>
  <r>
    <s v="66ce6f90-259b-4f92-9f4d-6d3425a92fab"/>
    <s v="AWS Calvert Cliffs DC 8"/>
    <s v=""/>
    <x v="60"/>
    <x v="1"/>
    <x v="27"/>
    <x v="27"/>
    <m/>
    <m/>
    <n v="72"/>
    <x v="22"/>
    <s v="2026-07-31"/>
  </r>
  <r>
    <s v="3c4d3e6b-f471-488f-be5f-d6dc37164ac3"/>
    <s v="AWS Calvert Cliffs DC 4"/>
    <s v=""/>
    <x v="60"/>
    <x v="1"/>
    <x v="27"/>
    <x v="27"/>
    <m/>
    <m/>
    <n v="72"/>
    <x v="22"/>
    <s v="2026-07-31"/>
  </r>
  <r>
    <s v="9a5d354b-49b5-4564-b767-4b495641b853"/>
    <s v="AWS Calvert Cliffs DC 5"/>
    <s v=""/>
    <x v="60"/>
    <x v="1"/>
    <x v="27"/>
    <x v="27"/>
    <m/>
    <m/>
    <n v="72"/>
    <x v="22"/>
    <s v="2026-07-31"/>
  </r>
  <r>
    <s v="81b431b8-8ba3-42ec-8f7c-de9ca8ec4324"/>
    <s v="AWS Calvert Cliffs DC 6"/>
    <s v=""/>
    <x v="60"/>
    <x v="1"/>
    <x v="27"/>
    <x v="27"/>
    <m/>
    <m/>
    <n v="72"/>
    <x v="22"/>
    <s v="2026-07-31"/>
  </r>
  <r>
    <s v="dd6b05a3-ef8c-4e1f-a194-fcfed9db27cd"/>
    <s v="AWS Calvert Cliffs DC 3"/>
    <s v=""/>
    <x v="60"/>
    <x v="1"/>
    <x v="27"/>
    <x v="27"/>
    <m/>
    <m/>
    <n v="72"/>
    <x v="22"/>
    <s v="2026-07-31"/>
  </r>
  <r>
    <s v="c8eeedf9-d768-4682-9762-7ff04f531da7"/>
    <s v="AWS Luzern Data Center Building 14"/>
    <s v=""/>
    <x v="60"/>
    <x v="1"/>
    <x v="13"/>
    <x v="13"/>
    <n v="300000"/>
    <n v="300000"/>
    <n v="67.5"/>
    <x v="0"/>
    <s v="2026-07-31"/>
  </r>
  <r>
    <s v="186c8c82-5f9a-43ea-8b98-698a7e81cab1"/>
    <s v="AWS Luzern Data Center Building 12"/>
    <s v=""/>
    <x v="60"/>
    <x v="1"/>
    <x v="13"/>
    <x v="13"/>
    <n v="300000"/>
    <n v="300000"/>
    <n v="67.5"/>
    <x v="0"/>
    <s v="2026-07-31"/>
  </r>
  <r>
    <s v="a09cc39a-0b12-4a7f-aa16-d9e14cd43edc"/>
    <s v="AWS Luzern Data Center Building 10"/>
    <s v=""/>
    <x v="60"/>
    <x v="1"/>
    <x v="13"/>
    <x v="13"/>
    <n v="300000"/>
    <n v="300000"/>
    <n v="67.5"/>
    <x v="0"/>
    <s v="2026-07-31"/>
  </r>
  <r>
    <s v="d9012659-da4c-4a86-8150-bc0898e90a11"/>
    <s v="AWS Luzern Data Center Building 11"/>
    <s v=""/>
    <x v="60"/>
    <x v="1"/>
    <x v="13"/>
    <x v="13"/>
    <n v="300000"/>
    <n v="300000"/>
    <n v="67.5"/>
    <x v="0"/>
    <s v="2026-07-31"/>
  </r>
  <r>
    <s v="017b1fe3-dd00-41e6-821d-7eeadff66f83"/>
    <s v="AWS Luzern Data Center Building 13"/>
    <s v=""/>
    <x v="60"/>
    <x v="1"/>
    <x v="13"/>
    <x v="13"/>
    <n v="300000"/>
    <n v="300000"/>
    <n v="67.5"/>
    <x v="0"/>
    <s v="2026-07-31"/>
  </r>
  <r>
    <s v="77024cc7-6803-4ba7-a00d-04dba6c212cb"/>
    <s v="AWS Luzern Data Center Building 9"/>
    <s v=""/>
    <x v="60"/>
    <x v="1"/>
    <x v="13"/>
    <x v="13"/>
    <n v="300000"/>
    <n v="300000"/>
    <n v="67.5"/>
    <x v="0"/>
    <s v="2026-07-31"/>
  </r>
  <r>
    <s v="f220f66e-a196-4ec7-8d30-3902160e6f19"/>
    <s v="AWS Luzern Data Center Building 15"/>
    <s v=""/>
    <x v="60"/>
    <x v="1"/>
    <x v="13"/>
    <x v="13"/>
    <n v="300000"/>
    <n v="300000"/>
    <n v="67.5"/>
    <x v="0"/>
    <s v="2026-07-31"/>
  </r>
  <r>
    <s v="38b58568-14f2-46aa-8f0c-dec8ea1a867e"/>
    <s v="Kline Township Data Center 8"/>
    <s v=""/>
    <x v="60"/>
    <x v="1"/>
    <x v="13"/>
    <x v="13"/>
    <m/>
    <n v="357142"/>
    <n v="72"/>
    <x v="17"/>
    <s v="2026-07-31"/>
  </r>
  <r>
    <s v="785a6009-0e04-4081-a689-e27201c92842"/>
    <s v="Kline Township Data Center 6"/>
    <s v=""/>
    <x v="60"/>
    <x v="1"/>
    <x v="13"/>
    <x v="13"/>
    <m/>
    <n v="357142"/>
    <n v="72"/>
    <x v="17"/>
    <s v="2026-07-31"/>
  </r>
  <r>
    <s v="5f219d03-37c7-4d78-a647-bff2f555c7c0"/>
    <s v="Kline Township Data Center 7"/>
    <s v=""/>
    <x v="60"/>
    <x v="1"/>
    <x v="13"/>
    <x v="13"/>
    <m/>
    <n v="357142"/>
    <n v="72"/>
    <x v="17"/>
    <s v="2026-07-31"/>
  </r>
  <r>
    <s v="c424546f-5bfb-4f08-bac9-8b41610fe5f9"/>
    <s v="Kline Township Data Center 1"/>
    <s v=""/>
    <x v="60"/>
    <x v="1"/>
    <x v="13"/>
    <x v="13"/>
    <m/>
    <n v="357142"/>
    <n v="72"/>
    <x v="17"/>
    <s v="2026-07-31"/>
  </r>
  <r>
    <s v="1c4cb8e8-d658-4b47-bea6-9791fffc778e"/>
    <s v="Kline Township Data Center 3"/>
    <s v=""/>
    <x v="60"/>
    <x v="1"/>
    <x v="13"/>
    <x v="13"/>
    <m/>
    <n v="357142"/>
    <n v="72"/>
    <x v="17"/>
    <s v="2026-07-31"/>
  </r>
  <r>
    <s v="ee7a734e-ecb6-4177-9866-947cfa790e56"/>
    <s v="Kline Township Data Center 2"/>
    <s v=""/>
    <x v="60"/>
    <x v="1"/>
    <x v="13"/>
    <x v="13"/>
    <m/>
    <n v="357142"/>
    <n v="72"/>
    <x v="17"/>
    <s v="2026-07-31"/>
  </r>
  <r>
    <s v="fafe47b7-1f21-4f5b-b496-a78bd4466711"/>
    <s v="Kline Township Data Center 4"/>
    <s v=""/>
    <x v="60"/>
    <x v="1"/>
    <x v="13"/>
    <x v="13"/>
    <m/>
    <n v="357142"/>
    <n v="72"/>
    <x v="17"/>
    <s v="2026-07-31"/>
  </r>
  <r>
    <s v="4ee8d8ed-6d07-4366-a29a-06033018cac3"/>
    <s v="Kline Township Data Center 5"/>
    <s v=""/>
    <x v="60"/>
    <x v="1"/>
    <x v="13"/>
    <x v="13"/>
    <m/>
    <n v="357142"/>
    <n v="72"/>
    <x v="17"/>
    <s v="2026-07-31"/>
  </r>
  <r>
    <s v="a8828e44-5f4a-4ee7-9b68-6ec0bc44d7ae"/>
    <s v="Kline Township Data Center 9"/>
    <s v=""/>
    <x v="60"/>
    <x v="1"/>
    <x v="13"/>
    <x v="13"/>
    <m/>
    <n v="357142"/>
    <n v="72"/>
    <x v="17"/>
    <s v="2026-07-31"/>
  </r>
  <r>
    <s v="c6ea4972-8988-4f14-9798-1070e3b545a9"/>
    <s v="Microsoft Orchard Pkwy Center Building 2"/>
    <s v=""/>
    <x v="61"/>
    <x v="1"/>
    <x v="25"/>
    <x v="25"/>
    <n v="315500"/>
    <n v="315500"/>
    <n v="48"/>
    <x v="11"/>
    <s v="2026-07-31"/>
  </r>
  <r>
    <s v="18398b8a-fbb7-4449-a800-3ea264226d0f"/>
    <s v="Microsoft Orchard Pkwy Center Building 1"/>
    <s v=""/>
    <x v="61"/>
    <x v="1"/>
    <x v="25"/>
    <x v="25"/>
    <n v="315500"/>
    <n v="315500"/>
    <n v="48"/>
    <x v="11"/>
    <s v="2026-07-31"/>
  </r>
  <r>
    <s v="8c781e09-892c-4b64-aef5-d829f45882b9"/>
    <s v="Microsoft San Jose Data Center Building 2"/>
    <s v=""/>
    <x v="61"/>
    <x v="1"/>
    <x v="25"/>
    <x v="25"/>
    <n v="152238"/>
    <n v="152238"/>
    <n v="36"/>
    <x v="10"/>
    <s v="2026-07-31"/>
  </r>
  <r>
    <s v="b2df0aef-0060-482a-9b84-723418c983b9"/>
    <s v="Microsoft East Wenatchee Building 6"/>
    <s v=""/>
    <x v="61"/>
    <x v="1"/>
    <x v="14"/>
    <x v="14"/>
    <n v="125265"/>
    <n v="125265"/>
    <n v="32.712499999999999"/>
    <x v="10"/>
    <s v="2026-07-31"/>
  </r>
  <r>
    <s v="ffa40be5-f746-4580-a482-0a5b5cc9420a"/>
    <s v="Microsoft East Wenatchee Building 5"/>
    <s v=""/>
    <x v="61"/>
    <x v="1"/>
    <x v="14"/>
    <x v="14"/>
    <n v="125265"/>
    <n v="125265"/>
    <n v="32.712499999999999"/>
    <x v="10"/>
    <s v="2026-07-31"/>
  </r>
  <r>
    <s v="19c25aa8-712d-4f90-abac-583afa4b7dab"/>
    <s v="Microsoft Malaga Data Center Building 3"/>
    <s v=""/>
    <x v="61"/>
    <x v="1"/>
    <x v="14"/>
    <x v="14"/>
    <n v="250000"/>
    <n v="250000"/>
    <n v="64.036914048317271"/>
    <x v="0"/>
    <s v="2026-07-31"/>
  </r>
  <r>
    <s v="f6a33dd1-976e-4814-a6e3-b5e6e36cd685"/>
    <s v="Microsoft Cheyenne Business Park Building 6"/>
    <s v=""/>
    <x v="61"/>
    <x v="1"/>
    <x v="37"/>
    <x v="37"/>
    <m/>
    <m/>
    <n v="102"/>
    <x v="4"/>
    <s v="2026-07-31"/>
  </r>
  <r>
    <s v="14512c7e-66b6-4f02-80b3-fb31e414be84"/>
    <s v="Microsoft Cheyenne Business Park Building 5"/>
    <s v=""/>
    <x v="61"/>
    <x v="1"/>
    <x v="37"/>
    <x v="37"/>
    <m/>
    <m/>
    <n v="102"/>
    <x v="4"/>
    <s v="2026-07-31"/>
  </r>
  <r>
    <s v="73437430-3847-11f1-a2f3-79b0f2b9d8d9"/>
    <s v="Microsoft Cheyenne Landbank"/>
    <s v=""/>
    <x v="61"/>
    <x v="1"/>
    <x v="37"/>
    <x v="37"/>
    <m/>
    <m/>
    <n v="42.477499999999999"/>
    <x v="22"/>
    <s v="2026-07-31"/>
  </r>
  <r>
    <s v="905dfbf2-a176-49f7-b4c8-8d8343b86c9f"/>
    <s v="HR Ranch Rd Data Center 3"/>
    <s v=""/>
    <x v="61"/>
    <x v="1"/>
    <x v="37"/>
    <x v="37"/>
    <m/>
    <m/>
    <n v="102"/>
    <x v="9"/>
    <s v="2026-07-31"/>
  </r>
  <r>
    <s v="788355bd-88ad-4606-8722-874c853686b1"/>
    <s v="HR Ranch Rd Data Center 4"/>
    <s v=""/>
    <x v="61"/>
    <x v="1"/>
    <x v="37"/>
    <x v="37"/>
    <m/>
    <m/>
    <n v="102"/>
    <x v="9"/>
    <s v="2026-07-31"/>
  </r>
  <r>
    <s v="8a062beb-d6db-4c7c-af29-e770dd4cd5c0"/>
    <s v="Wiseman &amp; Loop Data Center 2"/>
    <s v=""/>
    <x v="61"/>
    <x v="1"/>
    <x v="16"/>
    <x v="16"/>
    <m/>
    <n v="195000"/>
    <n v="41.555833333333332"/>
    <x v="16"/>
    <s v="2026-07-31"/>
  </r>
  <r>
    <s v="ab05a35c-ffca-4e22-871e-cb337e69a24a"/>
    <s v="Wiseman &amp; Loop Data Center 1"/>
    <s v=""/>
    <x v="61"/>
    <x v="1"/>
    <x v="16"/>
    <x v="16"/>
    <m/>
    <n v="195000"/>
    <n v="41.555833333333332"/>
    <x v="16"/>
    <s v="2026-07-31"/>
  </r>
  <r>
    <s v="055c8370-8546-11f1-9340-f19a3c454c99"/>
    <s v="Microsoft Wiseman Boulevard (SAT15) Building 3"/>
    <s v=""/>
    <x v="61"/>
    <x v="1"/>
    <x v="16"/>
    <x v="16"/>
    <n v="245000"/>
    <n v="245000"/>
    <n v="84"/>
    <x v="4"/>
    <s v="2026-07-31"/>
  </r>
  <r>
    <s v="a109cab1-5890-4b9b-967e-6894e691c478"/>
    <s v="Microsoft Irving Building 2"/>
    <s v=""/>
    <x v="61"/>
    <x v="1"/>
    <x v="16"/>
    <x v="16"/>
    <n v="250000"/>
    <n v="250000"/>
    <n v="93.686541066723123"/>
    <x v="8"/>
    <s v="2026-07-31"/>
  </r>
  <r>
    <s v="84d9588d-b21a-4e94-8e1a-e8cac1abaefa"/>
    <s v="Microsoft Irving Building 3"/>
    <s v=""/>
    <x v="61"/>
    <x v="1"/>
    <x v="16"/>
    <x v="16"/>
    <n v="250000"/>
    <n v="250000"/>
    <n v="93.686541066723123"/>
    <x v="8"/>
    <s v="2026-07-31"/>
  </r>
  <r>
    <s v="58058ea4-2835-4de1-934d-6e2ff2c417dc"/>
    <s v="Microsoft Irving Building 4"/>
    <s v=""/>
    <x v="61"/>
    <x v="1"/>
    <x v="16"/>
    <x v="16"/>
    <n v="250000"/>
    <n v="250000"/>
    <n v="93.686541066723123"/>
    <x v="8"/>
    <s v="2026-07-31"/>
  </r>
  <r>
    <s v="10da9a82-56db-47e4-904c-ac75698eed21"/>
    <s v="Microsoft Irving Building 1"/>
    <s v=""/>
    <x v="61"/>
    <x v="1"/>
    <x v="16"/>
    <x v="16"/>
    <n v="250000"/>
    <n v="250000"/>
    <n v="93.686541066723123"/>
    <x v="8"/>
    <s v="2026-07-31"/>
  </r>
  <r>
    <s v="00dbb6d7-dea2-411b-8f80-32ef069f36af"/>
    <s v="Microsoft Van Meter Data Center  "/>
    <s v=""/>
    <x v="61"/>
    <x v="1"/>
    <x v="4"/>
    <x v="4"/>
    <m/>
    <m/>
    <n v="42.895000000000003"/>
    <x v="10"/>
    <s v="2026-07-31"/>
  </r>
  <r>
    <s v="6ca9b051-fa36-4968-804f-ad6b9e0a7915"/>
    <s v="Microsoft Project Ruthenium"/>
    <s v=""/>
    <x v="61"/>
    <x v="1"/>
    <x v="4"/>
    <x v="4"/>
    <n v="245000"/>
    <n v="245000"/>
    <n v="51.802152143555368"/>
    <x v="10"/>
    <s v="2026-07-31"/>
  </r>
  <r>
    <s v="0fca478f-f047-464a-bb4a-6dcdd9f17068"/>
    <s v="Cherry Valley Data Center Building 4"/>
    <s v=""/>
    <x v="61"/>
    <x v="1"/>
    <x v="6"/>
    <x v="6"/>
    <n v="250000"/>
    <n v="250000"/>
    <n v="54"/>
    <x v="11"/>
    <s v="2026-07-31"/>
  </r>
  <r>
    <s v="5b0c08b3-e9b2-42c3-9721-139b10f1dc7e"/>
    <s v="Cherry Valley Data Center Building 1"/>
    <s v=""/>
    <x v="61"/>
    <x v="1"/>
    <x v="6"/>
    <x v="6"/>
    <n v="250000"/>
    <n v="250000"/>
    <n v="54"/>
    <x v="11"/>
    <s v="2026-07-31"/>
  </r>
  <r>
    <s v="e21a0230-3392-44c5-855d-468ccf3a6462"/>
    <s v="Cherry Valley Data Center Building 3"/>
    <s v=""/>
    <x v="61"/>
    <x v="1"/>
    <x v="6"/>
    <x v="6"/>
    <n v="250000"/>
    <n v="250000"/>
    <n v="54"/>
    <x v="11"/>
    <s v="2026-07-31"/>
  </r>
  <r>
    <s v="257a8419-ff1e-45c1-ab79-bf249fab326b"/>
    <s v="Cherry Valley Data Center Building 5"/>
    <s v=""/>
    <x v="61"/>
    <x v="1"/>
    <x v="6"/>
    <x v="6"/>
    <n v="250000"/>
    <n v="250000"/>
    <n v="54"/>
    <x v="11"/>
    <s v="2026-07-31"/>
  </r>
  <r>
    <s v="0f79d0df-061d-438b-8bc3-ba87a0a70c1b"/>
    <s v="Cherry Valley Data Center Building 6"/>
    <s v=""/>
    <x v="61"/>
    <x v="1"/>
    <x v="6"/>
    <x v="6"/>
    <n v="250000"/>
    <n v="250000"/>
    <n v="54"/>
    <x v="11"/>
    <s v="2026-07-31"/>
  </r>
  <r>
    <s v="c2eea434-b5c9-4e81-91ac-75b804c02a77"/>
    <s v="Cherry Valley Data Center Building 2"/>
    <s v=""/>
    <x v="61"/>
    <x v="1"/>
    <x v="6"/>
    <x v="6"/>
    <n v="250000"/>
    <n v="250000"/>
    <n v="54"/>
    <x v="11"/>
    <s v="2026-07-31"/>
  </r>
  <r>
    <s v="416b0a2e-1ef2-441a-87bb-f3056a14a1dc"/>
    <s v="Microsoft Plano (IL)"/>
    <s v=""/>
    <x v="61"/>
    <x v="1"/>
    <x v="6"/>
    <x v="6"/>
    <m/>
    <m/>
    <n v="42.477499999999999"/>
    <x v="14"/>
    <s v="2026-07-31"/>
  </r>
  <r>
    <s v="055989d9-6b3b-4a77-8b25-14f2020800e8"/>
    <s v="Hoffman Estates Data Center Building 3"/>
    <s v=""/>
    <x v="61"/>
    <x v="1"/>
    <x v="6"/>
    <x v="6"/>
    <n v="207000"/>
    <n v="207000"/>
    <n v="54"/>
    <x v="14"/>
    <s v="2026-07-31"/>
  </r>
  <r>
    <s v="0e831706-94ae-4dad-905f-481c005ab2b0"/>
    <s v="Elk Grove Technology Park Building 3"/>
    <s v=""/>
    <x v="61"/>
    <x v="1"/>
    <x v="6"/>
    <x v="6"/>
    <n v="144500"/>
    <n v="144500"/>
    <n v="32.712499999999999"/>
    <x v="10"/>
    <s v="2026-07-31"/>
  </r>
  <r>
    <s v="53a55966-5a3b-47e2-912f-d9a090a8f818"/>
    <s v="Microsoft Kenosha Data Center 1"/>
    <s v=""/>
    <x v="61"/>
    <x v="1"/>
    <x v="33"/>
    <x v="33"/>
    <n v="250000"/>
    <n v="250000"/>
    <n v="54"/>
    <x v="8"/>
    <s v="2026-07-31"/>
  </r>
  <r>
    <s v="4d5d920d-f0b8-4d40-8b16-300a1b5fe685"/>
    <s v="Microsoft Kenosha Data Center 3"/>
    <s v=""/>
    <x v="61"/>
    <x v="1"/>
    <x v="33"/>
    <x v="33"/>
    <n v="250000"/>
    <n v="250000"/>
    <n v="54"/>
    <x v="20"/>
    <s v="2026-07-31"/>
  </r>
  <r>
    <s v="e57fbd10-c156-4dc8-b30b-4cd32450fdf3"/>
    <s v="Microsoft Kenosha Data Center 4"/>
    <s v=""/>
    <x v="61"/>
    <x v="1"/>
    <x v="33"/>
    <x v="33"/>
    <n v="250000"/>
    <n v="250000"/>
    <n v="54"/>
    <x v="20"/>
    <s v="2026-07-31"/>
  </r>
  <r>
    <s v="5e0d5a46-935d-42fb-a1b2-2f1c290e4183"/>
    <s v="Microsoft Kenosha Data Center 2"/>
    <s v=""/>
    <x v="61"/>
    <x v="1"/>
    <x v="33"/>
    <x v="33"/>
    <n v="250000"/>
    <n v="250000"/>
    <n v="54"/>
    <x v="20"/>
    <s v="2026-07-31"/>
  </r>
  <r>
    <s v="e650ce1b-3ac6-47a5-8845-7eaf990c578d"/>
    <s v="Microsoft Wisconsin 4 Building 1"/>
    <s v=""/>
    <x v="61"/>
    <x v="1"/>
    <x v="33"/>
    <x v="33"/>
    <n v="568103"/>
    <n v="568103"/>
    <n v="49.228749999999998"/>
    <x v="10"/>
    <s v="2026-07-31"/>
  </r>
  <r>
    <s v="b3cca3a0-1c67-403e-b335-d8b78542c308"/>
    <s v="Microsoft Wisconsin 4 Building 5"/>
    <s v=""/>
    <x v="61"/>
    <x v="1"/>
    <x v="33"/>
    <x v="33"/>
    <n v="568103"/>
    <n v="568103"/>
    <n v="49.228749999999998"/>
    <x v="17"/>
    <s v="2026-07-31"/>
  </r>
  <r>
    <s v="e4b3e233-f624-422f-b111-3f38f09630ac"/>
    <s v="Microsoft Wisconsin 4 Building 2"/>
    <s v=""/>
    <x v="61"/>
    <x v="1"/>
    <x v="33"/>
    <x v="33"/>
    <n v="568103"/>
    <n v="568103"/>
    <n v="49.228749999999998"/>
    <x v="17"/>
    <s v="2026-07-31"/>
  </r>
  <r>
    <s v="1d29945a-9a3b-4c10-bf72-8bc4ccad9b76"/>
    <s v="Microsoft Wisconsin 4 Building 3"/>
    <s v=""/>
    <x v="61"/>
    <x v="1"/>
    <x v="33"/>
    <x v="33"/>
    <n v="568103"/>
    <n v="568103"/>
    <n v="49.228749999999998"/>
    <x v="17"/>
    <s v="2026-07-31"/>
  </r>
  <r>
    <s v="6afb6ebb-a163-4baa-a076-b873a697de95"/>
    <s v="Microsoft Wisconsin 4 Building 6"/>
    <s v=""/>
    <x v="61"/>
    <x v="1"/>
    <x v="33"/>
    <x v="33"/>
    <n v="568103"/>
    <n v="568103"/>
    <n v="49.228749999999998"/>
    <x v="17"/>
    <s v="2026-07-31"/>
  </r>
  <r>
    <s v="cc611b83-fed6-4354-bce4-c4c824b495d5"/>
    <s v="Microsoft Wisconsin 4 Building 4"/>
    <s v=""/>
    <x v="61"/>
    <x v="1"/>
    <x v="33"/>
    <x v="33"/>
    <n v="568103"/>
    <n v="568103"/>
    <n v="49.228749999999998"/>
    <x v="17"/>
    <s v="2026-07-31"/>
  </r>
  <r>
    <s v="63adb3cc-2d33-4602-b055-d36790d28a68"/>
    <s v="Microsoft Mount Pleasant Building 9"/>
    <s v=""/>
    <x v="61"/>
    <x v="1"/>
    <x v="33"/>
    <x v="33"/>
    <n v="579796"/>
    <n v="579796"/>
    <n v="49.228749999999998"/>
    <x v="17"/>
    <s v="2026-07-31"/>
  </r>
  <r>
    <s v="689da33c-8882-4158-87b6-34441b4e40d0"/>
    <s v="Microsoft Mount Pleasant Building 8"/>
    <s v=""/>
    <x v="61"/>
    <x v="1"/>
    <x v="33"/>
    <x v="33"/>
    <n v="579796"/>
    <n v="579796"/>
    <n v="49.228749999999998"/>
    <x v="17"/>
    <s v="2026-07-31"/>
  </r>
  <r>
    <s v="6996538d-1dd4-43b8-a78c-56fb13f11dad"/>
    <s v="Microsoft Mount Pleasant Building 6"/>
    <s v=""/>
    <x v="61"/>
    <x v="1"/>
    <x v="33"/>
    <x v="33"/>
    <n v="579796"/>
    <n v="579796"/>
    <n v="49.228749999999998"/>
    <x v="10"/>
    <s v="2026-07-31"/>
  </r>
  <r>
    <s v="1a54c7c7-51fd-47f0-a229-372f9815152a"/>
    <s v="Microsoft Mount Pleasant Building 7"/>
    <s v=""/>
    <x v="61"/>
    <x v="1"/>
    <x v="33"/>
    <x v="33"/>
    <n v="579796"/>
    <n v="579796"/>
    <n v="49.228749999999998"/>
    <x v="17"/>
    <s v="2026-07-31"/>
  </r>
  <r>
    <s v="68c680ac-61d1-48c5-9447-777351faa347"/>
    <s v="La Porte Data Center 13"/>
    <s v=""/>
    <x v="61"/>
    <x v="1"/>
    <x v="24"/>
    <x v="24"/>
    <m/>
    <m/>
    <n v="42.477499999999999"/>
    <x v="22"/>
    <s v="2026-07-31"/>
  </r>
  <r>
    <s v="a60cc646-118b-8d92-24fa-6deb07c9285a"/>
    <s v="La Porte Data Center 4"/>
    <s v=""/>
    <x v="61"/>
    <x v="1"/>
    <x v="24"/>
    <x v="24"/>
    <m/>
    <m/>
    <n v="90"/>
    <x v="1"/>
    <s v="2026-07-31"/>
  </r>
  <r>
    <s v="a7d92803-f037-459c-a7b8-43ec5eebcaa8"/>
    <s v="La Porte Data Center 7"/>
    <s v=""/>
    <x v="61"/>
    <x v="1"/>
    <x v="24"/>
    <x v="24"/>
    <m/>
    <m/>
    <n v="42.477499999999999"/>
    <x v="22"/>
    <s v="2026-07-31"/>
  </r>
  <r>
    <s v="17f2a221-dc32-4eb1-9c29-eda4e2696bca"/>
    <s v="La Porte Data Center 10"/>
    <s v=""/>
    <x v="61"/>
    <x v="1"/>
    <x v="24"/>
    <x v="24"/>
    <m/>
    <m/>
    <n v="42.477499999999999"/>
    <x v="22"/>
    <s v="2026-07-31"/>
  </r>
  <r>
    <s v="5fbb7e66-3f06-48b9-873a-2ce8c778bdc3"/>
    <s v="La Porte Data Center 16"/>
    <s v=""/>
    <x v="61"/>
    <x v="1"/>
    <x v="24"/>
    <x v="24"/>
    <m/>
    <m/>
    <n v="42.477499999999999"/>
    <x v="22"/>
    <s v="2026-07-31"/>
  </r>
  <r>
    <s v="7e05643e-32b6-4bdc-8305-40691904ee75"/>
    <s v="La Porte Data Center 8"/>
    <s v=""/>
    <x v="61"/>
    <x v="1"/>
    <x v="24"/>
    <x v="24"/>
    <m/>
    <m/>
    <n v="42.477499999999999"/>
    <x v="22"/>
    <s v="2026-07-31"/>
  </r>
  <r>
    <s v="8e9df4cc-1ada-480b-a5b8-2bad8340c874"/>
    <s v="La Porte Data Center 11"/>
    <s v=""/>
    <x v="61"/>
    <x v="1"/>
    <x v="24"/>
    <x v="24"/>
    <m/>
    <m/>
    <n v="42.477499999999999"/>
    <x v="22"/>
    <s v="2026-07-31"/>
  </r>
  <r>
    <s v="2cdc470e-d2e4-4040-acd4-b35208624e07"/>
    <s v="La Porte Data Center 17"/>
    <s v=""/>
    <x v="61"/>
    <x v="1"/>
    <x v="24"/>
    <x v="24"/>
    <m/>
    <m/>
    <n v="42.477499999999999"/>
    <x v="22"/>
    <s v="2026-07-31"/>
  </r>
  <r>
    <s v="eec1c83b-4f71-24e6-d493-badb23da556e"/>
    <s v="La Porte Data Center 6"/>
    <s v=""/>
    <x v="61"/>
    <x v="1"/>
    <x v="24"/>
    <x v="24"/>
    <m/>
    <m/>
    <n v="90"/>
    <x v="1"/>
    <s v="2026-07-31"/>
  </r>
  <r>
    <s v="c2d4100f-8005-414b-87af-e9178587b97d"/>
    <s v="La Porte Data Center 9"/>
    <s v=""/>
    <x v="61"/>
    <x v="1"/>
    <x v="24"/>
    <x v="24"/>
    <m/>
    <m/>
    <n v="42.477499999999999"/>
    <x v="22"/>
    <s v="2026-07-31"/>
  </r>
  <r>
    <s v="dfd53eea-3856-48f9-8a80-67e74a635672"/>
    <s v="La Porte Data Center 14"/>
    <s v=""/>
    <x v="61"/>
    <x v="1"/>
    <x v="24"/>
    <x v="24"/>
    <m/>
    <m/>
    <n v="42.477499999999999"/>
    <x v="22"/>
    <s v="2026-07-31"/>
  </r>
  <r>
    <s v="29efce96-de9f-40d0-afc1-0e1776029d8f"/>
    <s v="La Porte Data Center 15"/>
    <s v=""/>
    <x v="61"/>
    <x v="1"/>
    <x v="24"/>
    <x v="24"/>
    <m/>
    <m/>
    <n v="42.477499999999999"/>
    <x v="22"/>
    <s v="2026-07-31"/>
  </r>
  <r>
    <s v="a60ce9f4-9f4f-a47f-2f50-7bdd4f3eaa76"/>
    <s v="La Porte Data Center 5"/>
    <s v=""/>
    <x v="61"/>
    <x v="1"/>
    <x v="24"/>
    <x v="24"/>
    <m/>
    <m/>
    <n v="90"/>
    <x v="1"/>
    <s v="2026-07-31"/>
  </r>
  <r>
    <s v="fbafea9c-49bd-4aac-aa02-f8649b91c00f"/>
    <s v="La Porte Data Center 12"/>
    <s v=""/>
    <x v="61"/>
    <x v="1"/>
    <x v="24"/>
    <x v="24"/>
    <m/>
    <m/>
    <n v="42.477499999999999"/>
    <x v="22"/>
    <s v="2026-07-31"/>
  </r>
  <r>
    <s v="ec374ce4-317e-4052-adf0-0df2095f608f"/>
    <s v="Microsoft Mishawaka"/>
    <s v=""/>
    <x v="61"/>
    <x v="1"/>
    <x v="24"/>
    <x v="24"/>
    <m/>
    <m/>
    <n v="42.477499999999999"/>
    <x v="10"/>
    <s v="2026-07-31"/>
  </r>
  <r>
    <s v="0af0b63a-0847-46c0-ab93-125e4037d0e2"/>
    <s v="Dorr, Allegan County - Land bank"/>
    <s v=""/>
    <x v="61"/>
    <x v="1"/>
    <x v="26"/>
    <x v="26"/>
    <m/>
    <m/>
    <n v="42.477499999999999"/>
    <x v="14"/>
    <s v="2026-07-31"/>
  </r>
  <r>
    <s v="bff96d00-4b64-47e3-bd70-cd27419e03a8"/>
    <s v="Grand Rapids Data Center"/>
    <s v=""/>
    <x v="61"/>
    <x v="1"/>
    <x v="26"/>
    <x v="26"/>
    <m/>
    <m/>
    <n v="42.477499999999999"/>
    <x v="11"/>
    <s v="2026-07-31"/>
  </r>
  <r>
    <s v="912f5301-5de5-453e-a620-dd53a55a180d"/>
    <s v="Rome GA Data Center Building 2"/>
    <s v=""/>
    <x v="61"/>
    <x v="1"/>
    <x v="8"/>
    <x v="8"/>
    <n v="250000"/>
    <n v="250000"/>
    <n v="63.614175953079176"/>
    <x v="10"/>
    <s v="2026-07-31"/>
  </r>
  <r>
    <s v="bb9997c7-2b76-4a57-804a-aa76f2c5d5bb"/>
    <s v="Rome GA Data Center Building 3"/>
    <s v=""/>
    <x v="61"/>
    <x v="1"/>
    <x v="8"/>
    <x v="8"/>
    <n v="250000"/>
    <n v="250000"/>
    <n v="63.614175953079176"/>
    <x v="10"/>
    <s v="2026-07-31"/>
  </r>
  <r>
    <s v="ded78c0c-6992-4c62-81c0-5df6793aef96"/>
    <s v="Rome GA Data Center Building 1"/>
    <s v=""/>
    <x v="61"/>
    <x v="1"/>
    <x v="8"/>
    <x v="8"/>
    <n v="250000"/>
    <n v="250000"/>
    <n v="63.614175953079176"/>
    <x v="10"/>
    <s v="2026-07-31"/>
  </r>
  <r>
    <s v="b9bfdcce-3637-405f-b16a-754bd399b9bb"/>
    <s v="Project Rita DC 1"/>
    <s v=""/>
    <x v="61"/>
    <x v="1"/>
    <x v="8"/>
    <x v="8"/>
    <m/>
    <n v="245000"/>
    <n v="48"/>
    <x v="22"/>
    <s v="2026-07-31"/>
  </r>
  <r>
    <s v="97146b9a-417e-4ea8-9478-cf5d71aec3e1"/>
    <s v="Project Rita DC 2"/>
    <s v=""/>
    <x v="61"/>
    <x v="1"/>
    <x v="8"/>
    <x v="8"/>
    <m/>
    <n v="245000"/>
    <n v="48"/>
    <x v="22"/>
    <s v="2026-07-31"/>
  </r>
  <r>
    <s v="74a38c0b-4065-4ec5-993b-86990ac555c8"/>
    <s v="Beech Rd Data Center Building 3"/>
    <s v=""/>
    <x v="61"/>
    <x v="1"/>
    <x v="7"/>
    <x v="7"/>
    <n v="245000"/>
    <n v="245000"/>
    <n v="48"/>
    <x v="4"/>
    <s v="2026-07-31"/>
  </r>
  <r>
    <s v="c72a4a42-4e2e-4269-9898-0619cb017f41"/>
    <s v="Beech Rd Data Center Building 2"/>
    <s v=""/>
    <x v="61"/>
    <x v="1"/>
    <x v="7"/>
    <x v="7"/>
    <n v="245000"/>
    <n v="245000"/>
    <n v="48"/>
    <x v="4"/>
    <s v="2026-07-31"/>
  </r>
  <r>
    <s v="9d62726b-8f41-40bb-80b6-8e69c7e3fe7d"/>
    <s v="Beech Rd Data Center Building 4"/>
    <s v=""/>
    <x v="61"/>
    <x v="1"/>
    <x v="7"/>
    <x v="7"/>
    <n v="245000"/>
    <n v="245000"/>
    <n v="48"/>
    <x v="4"/>
    <s v="2026-07-31"/>
  </r>
  <r>
    <s v="154a8cad-1ff0-48ee-bd16-9246bbde4685"/>
    <s v="Beech Rd Data Center Building 6"/>
    <s v=""/>
    <x v="61"/>
    <x v="1"/>
    <x v="7"/>
    <x v="7"/>
    <n v="245000"/>
    <n v="245000"/>
    <n v="48"/>
    <x v="4"/>
    <s v="2026-07-31"/>
  </r>
  <r>
    <s v="2d5f0f2e-1793-40da-b856-0fe0464ec2b1"/>
    <s v="Beech Rd Data Center Building 5"/>
    <s v=""/>
    <x v="61"/>
    <x v="1"/>
    <x v="7"/>
    <x v="7"/>
    <n v="245000"/>
    <n v="245000"/>
    <n v="48"/>
    <x v="4"/>
    <s v="2026-07-31"/>
  </r>
  <r>
    <s v="3b677e2e-4e4a-400b-a2ca-da8b3c54d552"/>
    <s v="Pataskala Data Center Building 1"/>
    <s v=""/>
    <x v="61"/>
    <x v="1"/>
    <x v="7"/>
    <x v="7"/>
    <m/>
    <m/>
    <n v="42.477499999999999"/>
    <x v="14"/>
    <s v="2026-07-31"/>
  </r>
  <r>
    <s v="eb49ea6c-c213-4e62-8332-272c470643e1"/>
    <s v="Licking County OH Data Center Building 4"/>
    <s v=""/>
    <x v="61"/>
    <x v="1"/>
    <x v="7"/>
    <x v="7"/>
    <n v="245000"/>
    <n v="245000"/>
    <n v="77.177069892473114"/>
    <x v="10"/>
    <s v="2026-07-31"/>
  </r>
  <r>
    <s v="6048a807-76ec-4217-a3cf-1cf59ef54b9f"/>
    <s v="Licking County OH Data Center Building 3"/>
    <s v=""/>
    <x v="61"/>
    <x v="1"/>
    <x v="7"/>
    <x v="7"/>
    <n v="245000"/>
    <n v="245000"/>
    <n v="77.177069892473114"/>
    <x v="10"/>
    <s v="2026-07-31"/>
  </r>
  <r>
    <s v="c682053b-d45a-49af-aceb-ecc2f2aa3ca2"/>
    <s v="Licking County OH Data Center Building 2"/>
    <s v=""/>
    <x v="61"/>
    <x v="1"/>
    <x v="7"/>
    <x v="7"/>
    <n v="245000"/>
    <n v="245000"/>
    <n v="77.177069892473114"/>
    <x v="10"/>
    <s v="2026-07-31"/>
  </r>
  <r>
    <s v="5913bb2a-c989-49c0-9ba4-d40bf05abfe7"/>
    <s v="Licking County OH Data Center Building 6"/>
    <s v=""/>
    <x v="61"/>
    <x v="1"/>
    <x v="7"/>
    <x v="7"/>
    <n v="245000"/>
    <n v="245000"/>
    <n v="77.177069892473114"/>
    <x v="10"/>
    <s v="2026-07-31"/>
  </r>
  <r>
    <s v="5cb8bc36-e6a2-4a7f-94cb-ca9b9e7d184f"/>
    <s v="Licking County OH Data Center Building 5"/>
    <s v=""/>
    <x v="61"/>
    <x v="1"/>
    <x v="7"/>
    <x v="7"/>
    <n v="245000"/>
    <n v="245000"/>
    <n v="77.177069892473114"/>
    <x v="10"/>
    <s v="2026-07-31"/>
  </r>
  <r>
    <s v="f30fe7c0-d722-47a5-9209-2ea98ae10f8c"/>
    <s v="Heath OH Data Center Building 3"/>
    <s v=""/>
    <x v="61"/>
    <x v="1"/>
    <x v="7"/>
    <x v="7"/>
    <n v="245000"/>
    <n v="245000"/>
    <n v="77.177069892473114"/>
    <x v="11"/>
    <s v="2026-07-31"/>
  </r>
  <r>
    <s v="40e51105-8ce0-4d12-90be-c6ab1d0ee664"/>
    <s v="Heath OH Data Center Building 2"/>
    <s v=""/>
    <x v="61"/>
    <x v="1"/>
    <x v="7"/>
    <x v="7"/>
    <n v="245000"/>
    <n v="245000"/>
    <n v="77.177069892473114"/>
    <x v="11"/>
    <s v="2026-07-31"/>
  </r>
  <r>
    <s v="00ebeeb2-1497-4342-8b94-6cef7d599dd6"/>
    <s v="Heath OH Data Center Building 5"/>
    <s v=""/>
    <x v="61"/>
    <x v="1"/>
    <x v="7"/>
    <x v="7"/>
    <n v="245000"/>
    <n v="245000"/>
    <n v="77.177069892473114"/>
    <x v="11"/>
    <s v="2026-07-31"/>
  </r>
  <r>
    <s v="c5edb745-b5ed-4eec-a3d4-bd6d4201a984"/>
    <s v="Heath OH Data Center Building 4"/>
    <s v=""/>
    <x v="61"/>
    <x v="1"/>
    <x v="7"/>
    <x v="7"/>
    <n v="245000"/>
    <n v="245000"/>
    <n v="77.177069892473114"/>
    <x v="11"/>
    <s v="2026-07-31"/>
  </r>
  <r>
    <s v="4248573e-e128-40ca-a9a6-b1aad9f7788d"/>
    <s v="Microsoft Hickory 2 Data Center Building 1"/>
    <s v=""/>
    <x v="61"/>
    <x v="1"/>
    <x v="10"/>
    <x v="10"/>
    <n v="200000"/>
    <n v="200000"/>
    <n v="64.036914048317271"/>
    <x v="10"/>
    <s v="2026-07-31"/>
  </r>
  <r>
    <s v="bb3ca2ae-9381-409f-92ce-0ec64e61e673"/>
    <s v="Microsoft Person County Data Center 3"/>
    <s v=""/>
    <x v="61"/>
    <x v="1"/>
    <x v="10"/>
    <x v="10"/>
    <m/>
    <m/>
    <n v="43.16"/>
    <x v="14"/>
    <s v="2026-07-31"/>
  </r>
  <r>
    <s v="376509aa-c9b7-4847-8a0b-a8cdc056ef4d"/>
    <s v="Microsoft Person County Data Center 1"/>
    <s v=""/>
    <x v="61"/>
    <x v="1"/>
    <x v="10"/>
    <x v="10"/>
    <m/>
    <m/>
    <n v="43.16"/>
    <x v="14"/>
    <s v="2026-07-31"/>
  </r>
  <r>
    <s v="ff4f35f7-1b3d-4dd2-828c-0035d374d1ed"/>
    <s v="Microsoft Person County Data Center 2"/>
    <s v=""/>
    <x v="61"/>
    <x v="1"/>
    <x v="10"/>
    <x v="10"/>
    <m/>
    <m/>
    <n v="43.16"/>
    <x v="14"/>
    <s v="2026-07-31"/>
  </r>
  <r>
    <s v="7084df5a-8f1b-4f46-b917-544357502a2a"/>
    <s v="Microsoft Clarksville Data Center Building 4"/>
    <s v=""/>
    <x v="61"/>
    <x v="1"/>
    <x v="12"/>
    <x v="12"/>
    <n v="250000"/>
    <n v="250000"/>
    <n v="54"/>
    <x v="10"/>
    <s v="2026-07-31"/>
  </r>
  <r>
    <s v="b22df996-1784-4d80-a31f-3c835ffbab99"/>
    <s v="Microsoft Clarksville Data Center Building 5"/>
    <s v=""/>
    <x v="61"/>
    <x v="1"/>
    <x v="12"/>
    <x v="12"/>
    <n v="250000"/>
    <n v="250000"/>
    <n v="54"/>
    <x v="10"/>
    <s v="2026-07-31"/>
  </r>
  <r>
    <s v="76e1c21b-61e3-4134-96f1-28842ad4fc57"/>
    <s v="Data Center 2"/>
    <s v=""/>
    <x v="61"/>
    <x v="1"/>
    <x v="12"/>
    <x v="12"/>
    <m/>
    <m/>
    <n v="42.022500000000001"/>
    <x v="3"/>
    <s v="2026-07-31"/>
  </r>
  <r>
    <s v="5fd356d7-11e3-456a-8b0b-bed97352930b"/>
    <s v="Data Center 3"/>
    <s v=""/>
    <x v="61"/>
    <x v="1"/>
    <x v="12"/>
    <x v="12"/>
    <m/>
    <m/>
    <n v="42.022500000000001"/>
    <x v="3"/>
    <s v="2026-07-31"/>
  </r>
  <r>
    <s v="af26c3d2-2dfb-4d9a-8f0a-88527520976b"/>
    <s v="Data Center 1"/>
    <s v=""/>
    <x v="61"/>
    <x v="1"/>
    <x v="12"/>
    <x v="12"/>
    <m/>
    <m/>
    <n v="42.022500000000001"/>
    <x v="3"/>
    <s v="2026-07-31"/>
  </r>
  <r>
    <s v="d9441e17-5b4b-46fc-9a13-ade46098a108"/>
    <s v="LYH06"/>
    <s v=""/>
    <x v="61"/>
    <x v="1"/>
    <x v="12"/>
    <x v="12"/>
    <m/>
    <m/>
    <n v="54"/>
    <x v="3"/>
    <s v="2026-07-31"/>
  </r>
  <r>
    <s v="1418287e-c89f-425c-afe1-4e4f0380f633"/>
    <s v="LYH08"/>
    <s v=""/>
    <x v="61"/>
    <x v="1"/>
    <x v="12"/>
    <x v="12"/>
    <m/>
    <m/>
    <n v="54"/>
    <x v="3"/>
    <s v="2026-07-31"/>
  </r>
  <r>
    <s v="72443ce6-4287-4d11-a449-ffd77b9f5230"/>
    <s v="LYH07"/>
    <s v=""/>
    <x v="61"/>
    <x v="1"/>
    <x v="12"/>
    <x v="12"/>
    <m/>
    <m/>
    <n v="54"/>
    <x v="3"/>
    <s v="2026-07-31"/>
  </r>
  <r>
    <s v="ea683324-fb9a-4006-9e5a-ad9dc4c78936"/>
    <s v="Microsoft AVC13 Data Center"/>
    <s v=""/>
    <x v="61"/>
    <x v="1"/>
    <x v="12"/>
    <x v="12"/>
    <m/>
    <m/>
    <n v="84"/>
    <x v="4"/>
    <s v="2026-07-31"/>
  </r>
  <r>
    <s v="407998ab-e821-4b76-8d85-b67cd03045f9"/>
    <s v="Microsoft AVC12 Data Center"/>
    <s v=""/>
    <x v="61"/>
    <x v="1"/>
    <x v="12"/>
    <x v="12"/>
    <m/>
    <m/>
    <n v="84"/>
    <x v="4"/>
    <s v="2026-07-31"/>
  </r>
  <r>
    <s v="48048859-98dc-4c64-b32b-f00a1c80af91"/>
    <s v="Microsoft AVC11 Data Center"/>
    <s v=""/>
    <x v="61"/>
    <x v="1"/>
    <x v="12"/>
    <x v="12"/>
    <m/>
    <m/>
    <n v="54"/>
    <x v="4"/>
    <s v="2026-07-31"/>
  </r>
  <r>
    <s v="500a0a27-c834-45e7-90a2-50990af053b4"/>
    <s v="Microsoft - MNZ Building 4"/>
    <s v=""/>
    <x v="61"/>
    <x v="1"/>
    <x v="12"/>
    <x v="12"/>
    <n v="200000"/>
    <n v="200000"/>
    <n v="60.844231046731046"/>
    <x v="11"/>
    <s v="2026-07-31"/>
  </r>
  <r>
    <s v="6d749df7-b24c-4026-986b-6d1d5b183478"/>
    <s v="Microsoft - MNZ Building 3"/>
    <s v=""/>
    <x v="61"/>
    <x v="1"/>
    <x v="12"/>
    <x v="12"/>
    <n v="250000"/>
    <n v="250000"/>
    <n v="60.844231046731046"/>
    <x v="11"/>
    <s v="2026-07-31"/>
  </r>
  <r>
    <s v="b4a54a3d-4619-4637-8a80-82cad461a409"/>
    <s v="Microsoft - MNZ Building 2"/>
    <s v=""/>
    <x v="61"/>
    <x v="1"/>
    <x v="12"/>
    <x v="12"/>
    <n v="250000"/>
    <n v="250000"/>
    <n v="60.844231046731046"/>
    <x v="11"/>
    <s v="2026-07-31"/>
  </r>
  <r>
    <s v="6ccdd63c-59c1-425c-9033-bcf2574d93c7"/>
    <s v="Microsoft - MNZ03 Building 1"/>
    <s v=""/>
    <x v="61"/>
    <x v="1"/>
    <x v="12"/>
    <x v="12"/>
    <n v="250000"/>
    <n v="250000"/>
    <n v="60.844231046731046"/>
    <x v="11"/>
    <s v="2026-07-31"/>
  </r>
  <r>
    <s v="170d85db-a555-46cc-bf64-ccae8231f713"/>
    <s v="Data Center 2 "/>
    <s v=""/>
    <x v="316"/>
    <x v="1"/>
    <x v="16"/>
    <x v="16"/>
    <m/>
    <m/>
    <n v="98"/>
    <x v="4"/>
    <s v="2026-07-31"/>
  </r>
  <r>
    <s v="c7257756-38ff-404a-819e-f2bbfd0b5630"/>
    <s v="Data Center 1 "/>
    <s v=""/>
    <x v="316"/>
    <x v="1"/>
    <x v="16"/>
    <x v="16"/>
    <m/>
    <n v="30000"/>
    <n v="17"/>
    <x v="4"/>
    <s v="2026-07-31"/>
  </r>
  <r>
    <s v="64488e8b-3a21-48cb-b710-223a9dae29cc"/>
    <s v="Data center 3"/>
    <s v=""/>
    <x v="316"/>
    <x v="1"/>
    <x v="16"/>
    <x v="16"/>
    <m/>
    <m/>
    <n v="98"/>
    <x v="4"/>
    <s v="2026-07-31"/>
  </r>
  <r>
    <s v="30203c8c-ff71-4f4f-a7a3-db0676496987"/>
    <s v="Data center 4"/>
    <s v=""/>
    <x v="316"/>
    <x v="1"/>
    <x v="16"/>
    <x v="16"/>
    <m/>
    <m/>
    <n v="98"/>
    <x v="4"/>
    <s v="2026-07-31"/>
  </r>
  <r>
    <s v="08ba49a0-a982-43dc-8cab-c535f55c34c3"/>
    <s v="Cipher Mining HPC Data Center Phase 2"/>
    <s v="Cipher Mining HPC Data Center Phase 2_x000a_Cipher Barber Lake Campus_x000a_Cipher Mining"/>
    <x v="317"/>
    <x v="1"/>
    <x v="16"/>
    <x v="16"/>
    <m/>
    <m/>
    <n v="500"/>
    <x v="2"/>
    <s v="2026-07-31"/>
  </r>
  <r>
    <s v="85a9adab-cf81-4955-8cf1-af9a8f6ce6eb"/>
    <s v="Colchis Data Center 8"/>
    <s v=""/>
    <x v="317"/>
    <x v="1"/>
    <x v="16"/>
    <x v="16"/>
    <m/>
    <m/>
    <n v="100"/>
    <x v="20"/>
    <s v="2026-07-31"/>
  </r>
  <r>
    <s v="1ee2b679-88c4-43f0-b19d-761ff88b8990"/>
    <s v="Colchis Data Center 10"/>
    <s v=""/>
    <x v="317"/>
    <x v="1"/>
    <x v="16"/>
    <x v="16"/>
    <m/>
    <m/>
    <n v="100"/>
    <x v="20"/>
    <s v="2026-07-31"/>
  </r>
  <r>
    <s v="887020ed-c451-4ca7-b9aa-48649ea08dff"/>
    <s v="Colchis Data Center 4"/>
    <s v=""/>
    <x v="317"/>
    <x v="1"/>
    <x v="16"/>
    <x v="16"/>
    <m/>
    <m/>
    <n v="100"/>
    <x v="20"/>
    <s v="2026-07-31"/>
  </r>
  <r>
    <s v="412d0f67-023a-4ffa-8e17-6900aae41783"/>
    <s v="Colchis Data Center 5"/>
    <s v=""/>
    <x v="317"/>
    <x v="1"/>
    <x v="16"/>
    <x v="16"/>
    <m/>
    <m/>
    <n v="100"/>
    <x v="20"/>
    <s v="2026-07-31"/>
  </r>
  <r>
    <s v="fb718345-83b3-4297-a89d-ba7bb40a40e3"/>
    <s v="Colchis Data Center 1"/>
    <s v=""/>
    <x v="317"/>
    <x v="1"/>
    <x v="16"/>
    <x v="16"/>
    <m/>
    <m/>
    <n v="100"/>
    <x v="20"/>
    <s v="2026-07-31"/>
  </r>
  <r>
    <s v="c0efc4da-b887-48d5-96fd-10e8acf89849"/>
    <s v="Colchis Data Center 9"/>
    <s v=""/>
    <x v="317"/>
    <x v="1"/>
    <x v="16"/>
    <x v="16"/>
    <m/>
    <m/>
    <n v="100"/>
    <x v="20"/>
    <s v="2026-07-31"/>
  </r>
  <r>
    <s v="5d4b9ecf-947e-4fc9-bcd9-7fe0716b080d"/>
    <s v="Colchis Data Center 2"/>
    <s v=""/>
    <x v="317"/>
    <x v="1"/>
    <x v="16"/>
    <x v="16"/>
    <m/>
    <m/>
    <n v="100"/>
    <x v="20"/>
    <s v="2026-07-31"/>
  </r>
  <r>
    <s v="5e07ed10-af7d-4002-8018-fa5aff2a1d9d"/>
    <s v="Colchis Data Center 3"/>
    <s v=""/>
    <x v="317"/>
    <x v="1"/>
    <x v="16"/>
    <x v="16"/>
    <m/>
    <m/>
    <n v="100"/>
    <x v="20"/>
    <s v="2026-07-31"/>
  </r>
  <r>
    <s v="b1907e8e-0f19-42e0-9aba-f1dc7e15cdf0"/>
    <s v="Colchis Data Center 6"/>
    <s v=""/>
    <x v="317"/>
    <x v="1"/>
    <x v="16"/>
    <x v="16"/>
    <m/>
    <m/>
    <n v="100"/>
    <x v="20"/>
    <s v="2026-07-31"/>
  </r>
  <r>
    <s v="f1e26b80-9e9a-4ca4-abd2-cd3cd9da467c"/>
    <s v="Colchis Data Center 7"/>
    <s v=""/>
    <x v="317"/>
    <x v="1"/>
    <x v="16"/>
    <x v="16"/>
    <m/>
    <m/>
    <n v="100"/>
    <x v="20"/>
    <s v="2026-07-31"/>
  </r>
  <r>
    <s v="ee273140-ed78-4c4b-8a92-d1a4017a126b"/>
    <s v="Mikeska Data Center 5"/>
    <s v=""/>
    <x v="317"/>
    <x v="1"/>
    <x v="16"/>
    <x v="16"/>
    <m/>
    <m/>
    <n v="100"/>
    <x v="20"/>
    <s v="2026-07-31"/>
  </r>
  <r>
    <s v="24566cda-6c19-401e-80f6-d725d3f1d541"/>
    <s v="Mikeska Data Center 1"/>
    <s v=""/>
    <x v="317"/>
    <x v="1"/>
    <x v="16"/>
    <x v="16"/>
    <m/>
    <m/>
    <n v="100"/>
    <x v="20"/>
    <s v="2026-07-31"/>
  </r>
  <r>
    <s v="cb210d27-825c-4619-a0cf-11a4c165ab48"/>
    <s v="Mikeska Data Center 2"/>
    <s v=""/>
    <x v="317"/>
    <x v="1"/>
    <x v="16"/>
    <x v="16"/>
    <m/>
    <m/>
    <n v="100"/>
    <x v="20"/>
    <s v="2026-07-31"/>
  </r>
  <r>
    <s v="081caa96-2fe8-4e31-b50e-eba6e2c77c9b"/>
    <s v="Mikeska Data Center 4"/>
    <s v=""/>
    <x v="317"/>
    <x v="1"/>
    <x v="16"/>
    <x v="16"/>
    <m/>
    <m/>
    <n v="100"/>
    <x v="20"/>
    <s v="2026-07-31"/>
  </r>
  <r>
    <s v="e79c56c8-a98e-49cd-a149-38b648738797"/>
    <s v="Mikeska Data Center 3"/>
    <s v=""/>
    <x v="317"/>
    <x v="1"/>
    <x v="16"/>
    <x v="16"/>
    <m/>
    <m/>
    <n v="100"/>
    <x v="20"/>
    <s v="2026-07-31"/>
  </r>
  <r>
    <s v="76b94db8-55aa-4ea0-ba45-1af9041298fc"/>
    <s v="Reveille Data Center"/>
    <s v=""/>
    <x v="317"/>
    <x v="1"/>
    <x v="16"/>
    <x v="16"/>
    <m/>
    <m/>
    <n v="70"/>
    <x v="20"/>
    <s v="2026-07-31"/>
  </r>
  <r>
    <s v="0dde7470-f50a-4aca-a619-140d772f212d"/>
    <s v="McLennan Data Center 1"/>
    <s v=""/>
    <x v="317"/>
    <x v="1"/>
    <x v="16"/>
    <x v="16"/>
    <m/>
    <m/>
    <n v="100"/>
    <x v="20"/>
    <s v="2026-07-31"/>
  </r>
  <r>
    <s v="1aeae272-2fbd-461a-a5b0-58d7f3d51217"/>
    <s v="McLennan Data Center 3"/>
    <s v=""/>
    <x v="317"/>
    <x v="1"/>
    <x v="16"/>
    <x v="16"/>
    <m/>
    <m/>
    <n v="100"/>
    <x v="20"/>
    <s v="2026-07-31"/>
  </r>
  <r>
    <s v="ff03f195-09fd-4c45-916e-bac297fd8d94"/>
    <s v="McLennan Data Center 5"/>
    <s v=""/>
    <x v="317"/>
    <x v="1"/>
    <x v="16"/>
    <x v="16"/>
    <m/>
    <m/>
    <n v="100"/>
    <x v="20"/>
    <s v="2026-07-31"/>
  </r>
  <r>
    <s v="6189646c-99c4-4d7c-a3cc-de56a2caf352"/>
    <s v="McLennan Data Center 2"/>
    <s v=""/>
    <x v="317"/>
    <x v="1"/>
    <x v="16"/>
    <x v="16"/>
    <m/>
    <m/>
    <n v="100"/>
    <x v="20"/>
    <s v="2026-07-31"/>
  </r>
  <r>
    <s v="3ec4ec46-66b4-4b13-a23e-a07d7fa93669"/>
    <s v="McLennan Data Center 4"/>
    <s v=""/>
    <x v="317"/>
    <x v="1"/>
    <x v="16"/>
    <x v="16"/>
    <m/>
    <m/>
    <n v="100"/>
    <x v="20"/>
    <s v="2026-07-31"/>
  </r>
  <r>
    <s v="68838289-33d8-454a-880b-f2d1a84456b1"/>
    <s v="Milsing Data Center 4"/>
    <s v=""/>
    <x v="317"/>
    <x v="1"/>
    <x v="16"/>
    <x v="16"/>
    <m/>
    <m/>
    <n v="100"/>
    <x v="20"/>
    <s v="2026-07-31"/>
  </r>
  <r>
    <s v="29c69c26-644e-4728-bf15-08cd7287c867"/>
    <s v="Milsing Data Center 3"/>
    <s v=""/>
    <x v="317"/>
    <x v="1"/>
    <x v="16"/>
    <x v="16"/>
    <m/>
    <m/>
    <n v="100"/>
    <x v="20"/>
    <s v="2026-07-31"/>
  </r>
  <r>
    <s v="caca5456-2fa4-4c61-a8f5-d0d5b03f94c3"/>
    <s v="Milsing Data Center 1"/>
    <s v=""/>
    <x v="317"/>
    <x v="1"/>
    <x v="16"/>
    <x v="16"/>
    <m/>
    <m/>
    <n v="100"/>
    <x v="20"/>
    <s v="2026-07-31"/>
  </r>
  <r>
    <s v="1b020eab-926b-4e62-afe5-1cdb5701b327"/>
    <s v="Milsing Data Center 2"/>
    <s v=""/>
    <x v="317"/>
    <x v="1"/>
    <x v="16"/>
    <x v="16"/>
    <m/>
    <m/>
    <n v="100"/>
    <x v="20"/>
    <s v="2026-07-31"/>
  </r>
  <r>
    <s v="b1f0eda5-bf91-42a5-a758-592bf44ac314"/>
    <s v="Milsing Data Center 5"/>
    <s v=""/>
    <x v="317"/>
    <x v="1"/>
    <x v="16"/>
    <x v="16"/>
    <m/>
    <m/>
    <n v="100"/>
    <x v="20"/>
    <s v="2026-07-31"/>
  </r>
  <r>
    <s v="91cb87e5-6808-4162-b4b7-866e35a97fee"/>
    <s v="Ulysses Data Center"/>
    <s v="Ulysses Data Center_x000a_Cipher Mining, Ulysses_x000a_Cipher Mining"/>
    <x v="317"/>
    <x v="1"/>
    <x v="7"/>
    <x v="7"/>
    <m/>
    <m/>
    <n v="200"/>
    <x v="17"/>
    <s v="2026-07-31"/>
  </r>
  <r>
    <s v="3caee210-a46d-11f0-b293-41c7a1811c61"/>
    <s v="VA1 Data Center Building 8"/>
    <s v=""/>
    <x v="318"/>
    <x v="1"/>
    <x v="12"/>
    <x v="12"/>
    <n v="250000"/>
    <n v="250000"/>
    <n v="100"/>
    <x v="19"/>
    <s v="2026-07-31"/>
  </r>
  <r>
    <s v="325ec627-e4e2-4e16-9c47-7f981d9af111"/>
    <s v="VA1 Data Center Building 6"/>
    <s v=""/>
    <x v="318"/>
    <x v="1"/>
    <x v="12"/>
    <x v="12"/>
    <n v="250000"/>
    <n v="250000"/>
    <n v="100"/>
    <x v="14"/>
    <s v="2026-07-31"/>
  </r>
  <r>
    <s v="fe13c5d0-a46b-11f0-b293-41c7a1811c61"/>
    <s v="VA1 Data Center Building 7"/>
    <s v=""/>
    <x v="318"/>
    <x v="1"/>
    <x v="12"/>
    <x v="12"/>
    <n v="250000"/>
    <n v="250000"/>
    <n v="100"/>
    <x v="19"/>
    <s v="2026-07-31"/>
  </r>
  <r>
    <s v="c246c18a-1d0e-412e-a300-7ddcc57cadad"/>
    <s v="VA1 Data Center Building 5"/>
    <s v=""/>
    <x v="318"/>
    <x v="1"/>
    <x v="12"/>
    <x v="12"/>
    <n v="250000"/>
    <n v="250000"/>
    <n v="100"/>
    <x v="14"/>
    <s v="2026-07-31"/>
  </r>
  <r>
    <s v="758c9167-9f6a-4cea-a73f-431cb73b733d"/>
    <s v="VA1 Data Center Building 4"/>
    <s v=""/>
    <x v="318"/>
    <x v="1"/>
    <x v="12"/>
    <x v="12"/>
    <n v="250000"/>
    <n v="250000"/>
    <n v="100"/>
    <x v="14"/>
    <s v="2026-07-31"/>
  </r>
  <r>
    <s v="17792ae0-a46e-11f0-b293-41c7a1811c61"/>
    <s v="VA1 Data Center Building 9"/>
    <s v=""/>
    <x v="318"/>
    <x v="1"/>
    <x v="12"/>
    <x v="12"/>
    <n v="250000"/>
    <n v="250000"/>
    <n v="100"/>
    <x v="19"/>
    <s v="2026-07-31"/>
  </r>
  <r>
    <s v="c7ce3f0b-e601-4a3f-8c3d-947e9025d471"/>
    <s v="AI Data Center Building 6"/>
    <s v=""/>
    <x v="78"/>
    <x v="1"/>
    <x v="7"/>
    <x v="7"/>
    <n v="200000"/>
    <n v="200000"/>
    <n v="100"/>
    <x v="14"/>
    <s v="2026-07-31"/>
  </r>
  <r>
    <s v="09e838cd-e88a-4c5f-bad0-91ff39c84126"/>
    <s v="AI Data Center Building 3"/>
    <s v=""/>
    <x v="78"/>
    <x v="1"/>
    <x v="7"/>
    <x v="7"/>
    <n v="200000"/>
    <n v="200000"/>
    <n v="100"/>
    <x v="14"/>
    <s v="2026-07-31"/>
  </r>
  <r>
    <s v="426b6cc0-846a-4b55-80f5-53bf06663866"/>
    <s v="AI Data Center Building 8"/>
    <s v=""/>
    <x v="78"/>
    <x v="1"/>
    <x v="7"/>
    <x v="7"/>
    <n v="200000"/>
    <n v="200000"/>
    <n v="100"/>
    <x v="14"/>
    <s v="2026-07-31"/>
  </r>
  <r>
    <s v="bffc706d-f283-46a7-bb18-e845834e3d7c"/>
    <s v="AI Data Center Building 4"/>
    <s v=""/>
    <x v="78"/>
    <x v="1"/>
    <x v="7"/>
    <x v="7"/>
    <n v="200000"/>
    <n v="200000"/>
    <n v="100"/>
    <x v="14"/>
    <s v="2026-07-31"/>
  </r>
  <r>
    <s v="66c9e9e6-ffaf-4ba4-a597-b8c4f3249479"/>
    <s v="AI Data Center Building 7"/>
    <s v=""/>
    <x v="78"/>
    <x v="1"/>
    <x v="7"/>
    <x v="7"/>
    <n v="200000"/>
    <n v="200000"/>
    <n v="100"/>
    <x v="14"/>
    <s v="2026-07-31"/>
  </r>
  <r>
    <s v="20573817-6cac-46dc-b5da-57b5daeeaeb3"/>
    <s v="AI Data Center Building 5"/>
    <s v=""/>
    <x v="78"/>
    <x v="1"/>
    <x v="7"/>
    <x v="7"/>
    <n v="200000"/>
    <n v="200000"/>
    <n v="100"/>
    <x v="14"/>
    <s v="2026-07-31"/>
  </r>
  <r>
    <s v="fedc9710-0381-11f1-91cd-0781187991dd"/>
    <s v="ASH2 Ashburn Data Center"/>
    <s v=""/>
    <x v="78"/>
    <x v="1"/>
    <x v="12"/>
    <x v="12"/>
    <m/>
    <m/>
    <n v="85"/>
    <x v="23"/>
    <s v="2026-07-31"/>
  </r>
  <r>
    <s v="58820c98-0153-4ab3-9629-c448fa2213f2"/>
    <s v="ORD01 - Chicago, IL"/>
    <s v=""/>
    <x v="79"/>
    <x v="1"/>
    <x v="6"/>
    <x v="6"/>
    <n v="100000"/>
    <n v="100000"/>
    <n v="20"/>
    <x v="14"/>
    <s v="2026-07-31"/>
  </r>
  <r>
    <s v="2c735ba0-4ae1-11f0-8bc2-0f75deb4e12e"/>
    <s v="Blueprint Projects Data Center 1"/>
    <s v=""/>
    <x v="81"/>
    <x v="1"/>
    <x v="16"/>
    <x v="16"/>
    <m/>
    <n v="45000"/>
    <n v="10"/>
    <x v="15"/>
    <s v="2026-07-31"/>
  </r>
  <r>
    <s v="c76dc886-b64d-4748-b257-f264a088413d"/>
    <s v="Blueprint Projects Data Center 2"/>
    <s v=""/>
    <x v="81"/>
    <x v="1"/>
    <x v="16"/>
    <x v="16"/>
    <m/>
    <n v="45000"/>
    <n v="10"/>
    <x v="3"/>
    <s v="2026-07-31"/>
  </r>
  <r>
    <s v="d6af6f08-0a20-4f60-ad7b-607b898c41d9"/>
    <s v="Blueprint Projects Data Center 3"/>
    <s v=""/>
    <x v="81"/>
    <x v="1"/>
    <x v="16"/>
    <x v="16"/>
    <m/>
    <n v="45000"/>
    <n v="10"/>
    <x v="3"/>
    <s v="2026-07-31"/>
  </r>
  <r>
    <s v="613e25fd-2f85-4b79-92f9-fb7be8d9268f"/>
    <s v="Compass Red Oak Data Center 2"/>
    <s v=""/>
    <x v="81"/>
    <x v="1"/>
    <x v="16"/>
    <x v="16"/>
    <m/>
    <m/>
    <m/>
    <x v="5"/>
    <s v="2026-07-31"/>
  </r>
  <r>
    <s v="349e297f-eb8a-4597-a60b-c7a2e5cf7467"/>
    <s v="Compass Red Oak Data Center 7"/>
    <s v=""/>
    <x v="81"/>
    <x v="1"/>
    <x v="16"/>
    <x v="16"/>
    <m/>
    <m/>
    <m/>
    <x v="5"/>
    <s v="2026-07-31"/>
  </r>
  <r>
    <s v="322c0c1e-3d64-4ebf-be16-8da7d9f764d8"/>
    <s v="Compass Red Oak Data Center 6"/>
    <s v=""/>
    <x v="81"/>
    <x v="1"/>
    <x v="16"/>
    <x v="16"/>
    <m/>
    <m/>
    <m/>
    <x v="5"/>
    <s v="2026-07-31"/>
  </r>
  <r>
    <s v="6bdf089e-7851-4b1a-9a66-1a0a9199d711"/>
    <s v="Compass Red Oak Data Center 4"/>
    <s v=""/>
    <x v="81"/>
    <x v="1"/>
    <x v="16"/>
    <x v="16"/>
    <m/>
    <m/>
    <m/>
    <x v="5"/>
    <s v="2026-07-31"/>
  </r>
  <r>
    <s v="9a1ec97a-940f-4589-854a-a167eae0e863"/>
    <s v="Compass Red Oak Data Center 1"/>
    <s v=""/>
    <x v="81"/>
    <x v="1"/>
    <x v="16"/>
    <x v="16"/>
    <m/>
    <m/>
    <m/>
    <x v="5"/>
    <s v="2026-07-31"/>
  </r>
  <r>
    <s v="92590837-01ea-43d3-ae2f-b2ef4c470d72"/>
    <s v="Compass Red Oak Data Center 3"/>
    <s v=""/>
    <x v="81"/>
    <x v="1"/>
    <x v="16"/>
    <x v="16"/>
    <m/>
    <m/>
    <m/>
    <x v="5"/>
    <s v="2026-07-31"/>
  </r>
  <r>
    <s v="4a7ad5ee-0dd5-4eb4-9712-63bf4866af5d"/>
    <s v="Compass Red Oak Data Center 9"/>
    <s v=""/>
    <x v="81"/>
    <x v="1"/>
    <x v="16"/>
    <x v="16"/>
    <m/>
    <m/>
    <m/>
    <x v="5"/>
    <s v="2026-07-31"/>
  </r>
  <r>
    <s v="3a59fd4c-cbfb-4250-9e72-1b6ee9bb5423"/>
    <s v="Compass Red Oak Data Center 10"/>
    <s v=""/>
    <x v="81"/>
    <x v="1"/>
    <x v="16"/>
    <x v="16"/>
    <m/>
    <m/>
    <m/>
    <x v="5"/>
    <s v="2026-07-31"/>
  </r>
  <r>
    <s v="26d30362-4c69-4bcc-a8f0-eebb34003e0f"/>
    <s v="Compass Red Oak Data Center 8"/>
    <s v=""/>
    <x v="81"/>
    <x v="1"/>
    <x v="16"/>
    <x v="16"/>
    <m/>
    <m/>
    <m/>
    <x v="5"/>
    <s v="2026-07-31"/>
  </r>
  <r>
    <s v="d51f2163-9154-41f5-9bed-d9dcb116fbd2"/>
    <s v="Compass Red Oak Data Center 5"/>
    <s v=""/>
    <x v="81"/>
    <x v="1"/>
    <x v="16"/>
    <x v="16"/>
    <m/>
    <m/>
    <m/>
    <x v="5"/>
    <s v="2026-07-31"/>
  </r>
  <r>
    <s v="2f860f56-50f7-4968-a5a4-ce535f8ce3b8"/>
    <s v="Statesville Data Center 2"/>
    <s v=""/>
    <x v="81"/>
    <x v="1"/>
    <x v="10"/>
    <x v="10"/>
    <m/>
    <n v="268000"/>
    <n v="95"/>
    <x v="1"/>
    <s v="2026-07-31"/>
  </r>
  <r>
    <s v="02325a9f-e19c-4656-af5a-19e579b6d9bb"/>
    <s v="Statesville Data Center 4"/>
    <s v=""/>
    <x v="81"/>
    <x v="1"/>
    <x v="10"/>
    <x v="10"/>
    <m/>
    <n v="268000"/>
    <n v="95"/>
    <x v="1"/>
    <s v="2026-07-31"/>
  </r>
  <r>
    <s v="f17ff860-93c6-4c6d-95d3-43edee5ac491"/>
    <s v="Statesville Data Center 5"/>
    <s v=""/>
    <x v="81"/>
    <x v="1"/>
    <x v="10"/>
    <x v="10"/>
    <m/>
    <n v="268000"/>
    <n v="95"/>
    <x v="1"/>
    <s v="2026-07-31"/>
  </r>
  <r>
    <s v="f4833a1d-6c85-49b6-bd87-bdf095935c05"/>
    <s v="Statesville Data Center 1"/>
    <s v=""/>
    <x v="81"/>
    <x v="1"/>
    <x v="10"/>
    <x v="10"/>
    <m/>
    <n v="268000"/>
    <n v="95"/>
    <x v="1"/>
    <s v="2026-07-31"/>
  </r>
  <r>
    <s v="3ee13ee3-0f78-4d83-80a6-fba3183b9e47"/>
    <s v="Statesville Data Center 3"/>
    <s v=""/>
    <x v="81"/>
    <x v="1"/>
    <x v="10"/>
    <x v="10"/>
    <m/>
    <n v="268000"/>
    <n v="95"/>
    <x v="1"/>
    <s v="2026-07-31"/>
  </r>
  <r>
    <s v="fc5d7b10-2232-11f1-9702-d948b8e758a3"/>
    <s v="COPT Potranco - Building B"/>
    <s v=""/>
    <x v="82"/>
    <x v="1"/>
    <x v="16"/>
    <x v="16"/>
    <n v="70989"/>
    <n v="141979"/>
    <n v="28.35"/>
    <x v="9"/>
    <s v="2026-07-31"/>
  </r>
  <r>
    <s v="33d039a7-2b7a-4fb2-a1f1-681402e1501f"/>
    <s v="Data Center Building 6"/>
    <s v=""/>
    <x v="82"/>
    <x v="1"/>
    <x v="4"/>
    <x v="4"/>
    <n v="220000"/>
    <n v="220000"/>
    <n v="66"/>
    <x v="7"/>
    <s v="2026-07-31"/>
  </r>
  <r>
    <s v="8e530fca-1f8a-4f31-b3bf-747899421b3b"/>
    <s v="Data Center Building 12"/>
    <s v=""/>
    <x v="82"/>
    <x v="1"/>
    <x v="4"/>
    <x v="4"/>
    <n v="220000"/>
    <n v="220000"/>
    <n v="66"/>
    <x v="7"/>
    <s v="2026-07-31"/>
  </r>
  <r>
    <s v="be830d0c-1184-4538-80e3-2b137a5a6a28"/>
    <s v="Data Center Building 8"/>
    <s v=""/>
    <x v="82"/>
    <x v="1"/>
    <x v="4"/>
    <x v="4"/>
    <n v="220000"/>
    <n v="220000"/>
    <n v="66"/>
    <x v="7"/>
    <s v="2026-07-31"/>
  </r>
  <r>
    <s v="953185d2-1d1b-40b8-9217-2bba0c89a811"/>
    <s v="Data Center Building 1"/>
    <s v=""/>
    <x v="82"/>
    <x v="1"/>
    <x v="4"/>
    <x v="4"/>
    <n v="220000"/>
    <n v="220000"/>
    <n v="66"/>
    <x v="7"/>
    <s v="2026-07-31"/>
  </r>
  <r>
    <s v="7b615399-aaa1-4b15-917d-c66743d807dc"/>
    <s v="Data Center Building 4"/>
    <s v=""/>
    <x v="82"/>
    <x v="1"/>
    <x v="4"/>
    <x v="4"/>
    <n v="220000"/>
    <n v="220000"/>
    <n v="66"/>
    <x v="7"/>
    <s v="2026-07-31"/>
  </r>
  <r>
    <s v="b8f5511a-f940-4e8e-90d3-eb222443e0eb"/>
    <s v="Data Center Building 13"/>
    <s v=""/>
    <x v="82"/>
    <x v="1"/>
    <x v="4"/>
    <x v="4"/>
    <n v="220000"/>
    <n v="220000"/>
    <n v="66"/>
    <x v="7"/>
    <s v="2026-07-31"/>
  </r>
  <r>
    <s v="e6429c78-e875-4b7f-b7b2-5e5ed930a2a1"/>
    <s v="Data Center Building 7"/>
    <s v=""/>
    <x v="82"/>
    <x v="1"/>
    <x v="4"/>
    <x v="4"/>
    <n v="220000"/>
    <n v="220000"/>
    <n v="66"/>
    <x v="7"/>
    <s v="2026-07-31"/>
  </r>
  <r>
    <s v="cce24f76-14f7-4ae7-bed0-ccb7fd8a6b48"/>
    <s v="Data Center Building 3"/>
    <s v=""/>
    <x v="82"/>
    <x v="1"/>
    <x v="4"/>
    <x v="4"/>
    <n v="220000"/>
    <n v="220000"/>
    <n v="66"/>
    <x v="7"/>
    <s v="2026-07-31"/>
  </r>
  <r>
    <s v="6cece3fd-2272-4211-a52a-032b42290060"/>
    <s v="Data Center Building 10"/>
    <s v=""/>
    <x v="82"/>
    <x v="1"/>
    <x v="4"/>
    <x v="4"/>
    <n v="220000"/>
    <n v="220000"/>
    <n v="66"/>
    <x v="7"/>
    <s v="2026-07-31"/>
  </r>
  <r>
    <s v="bf65eec8-3994-4f65-9665-4cc4e514cf5e"/>
    <s v="Data Center Building 14"/>
    <s v=""/>
    <x v="82"/>
    <x v="1"/>
    <x v="4"/>
    <x v="4"/>
    <n v="220000"/>
    <n v="220000"/>
    <n v="66"/>
    <x v="7"/>
    <s v="2026-07-31"/>
  </r>
  <r>
    <s v="986b660b-82c0-4e19-9832-a6710da66b16"/>
    <s v="Data Center Building 15"/>
    <s v=""/>
    <x v="82"/>
    <x v="1"/>
    <x v="4"/>
    <x v="4"/>
    <n v="220000"/>
    <n v="220000"/>
    <n v="66"/>
    <x v="7"/>
    <s v="2026-07-31"/>
  </r>
  <r>
    <s v="788057db-9e3d-456b-9e43-99c578cf7725"/>
    <s v="Data Center Building 2"/>
    <s v=""/>
    <x v="82"/>
    <x v="1"/>
    <x v="4"/>
    <x v="4"/>
    <n v="220000"/>
    <n v="220000"/>
    <n v="66"/>
    <x v="7"/>
    <s v="2026-07-31"/>
  </r>
  <r>
    <s v="0896f994-d5a2-4c27-9830-e3cc9b9d87d2"/>
    <s v="Data Center Building 9"/>
    <s v=""/>
    <x v="82"/>
    <x v="1"/>
    <x v="4"/>
    <x v="4"/>
    <n v="220000"/>
    <n v="220000"/>
    <n v="66"/>
    <x v="7"/>
    <s v="2026-07-31"/>
  </r>
  <r>
    <s v="b77bc7d1-8ded-4c04-8820-9624af7098df"/>
    <s v="Data Center Building 11"/>
    <s v=""/>
    <x v="82"/>
    <x v="1"/>
    <x v="4"/>
    <x v="4"/>
    <n v="220000"/>
    <n v="220000"/>
    <n v="66"/>
    <x v="7"/>
    <s v="2026-07-31"/>
  </r>
  <r>
    <s v="5714c685-93ad-4729-8c92-847b9461b8ae"/>
    <s v="Data Center Building 5"/>
    <s v=""/>
    <x v="82"/>
    <x v="1"/>
    <x v="4"/>
    <x v="4"/>
    <n v="220000"/>
    <n v="220000"/>
    <n v="66"/>
    <x v="7"/>
    <s v="2026-07-31"/>
  </r>
  <r>
    <s v="3fbc6770-084a-11f1-8d40-2fe60dd8ad43"/>
    <s v="CoreSite 2855 Bowers Avenue Data Center"/>
    <s v=""/>
    <x v="83"/>
    <x v="1"/>
    <x v="25"/>
    <x v="25"/>
    <m/>
    <m/>
    <m/>
    <x v="23"/>
    <s v="2026-07-31"/>
  </r>
  <r>
    <s v="e91067b0-0848-11f1-8112-9583db0b4bd1"/>
    <s v="CoreSite 2805 Bowers Avenue Data Center"/>
    <s v=""/>
    <x v="83"/>
    <x v="1"/>
    <x v="25"/>
    <x v="25"/>
    <m/>
    <n v="244608"/>
    <n v="31.73"/>
    <x v="23"/>
    <s v="2026-07-31"/>
  </r>
  <r>
    <s v="a9f62900-084a-11f1-8112-9583db0b4bd1"/>
    <s v="CoreSite 2710 Walsh Avenue Data Center"/>
    <s v=""/>
    <x v="83"/>
    <x v="1"/>
    <x v="25"/>
    <x v="25"/>
    <m/>
    <m/>
    <m/>
    <x v="23"/>
    <s v="2026-07-31"/>
  </r>
  <r>
    <s v="10d5c18a-af45-40e9-8216-03b01736d628"/>
    <s v="DE3 Denver Data Center Building 3"/>
    <s v=""/>
    <x v="83"/>
    <x v="1"/>
    <x v="28"/>
    <x v="28"/>
    <n v="112000"/>
    <n v="112000"/>
    <n v="21"/>
    <x v="14"/>
    <s v="2026-07-31"/>
  </r>
  <r>
    <s v="d65e1040-48b3-11f0-acb2-03596e304807"/>
    <s v="Coreweave Digital Crossroads"/>
    <s v=""/>
    <x v="84"/>
    <x v="1"/>
    <x v="24"/>
    <x v="24"/>
    <n v="450000"/>
    <n v="450000"/>
    <n v="180"/>
    <x v="15"/>
    <s v="2026-07-31"/>
  </r>
  <r>
    <s v="32bc62f3-04a6-46cd-a370-507d3c69bc80"/>
    <s v="The Northeast Science &amp; Technology Center Data Center 2"/>
    <s v=""/>
    <x v="84"/>
    <x v="1"/>
    <x v="17"/>
    <x v="17"/>
    <n v="108100"/>
    <n v="108100"/>
    <n v="175"/>
    <x v="9"/>
    <s v="2026-07-31"/>
  </r>
  <r>
    <s v="86948bf2-9f10-490d-a6ea-c3e1fd578eb8"/>
    <s v="SCV1 Silicon Valley Data Center"/>
    <s v=""/>
    <x v="86"/>
    <x v="1"/>
    <x v="25"/>
    <x v="25"/>
    <n v="703450"/>
    <n v="703450"/>
    <n v="67"/>
    <x v="10"/>
    <s v="2026-07-31"/>
  </r>
  <r>
    <s v="0ccac050-8e74-11f0-9a84-5f56ed9a2c0c"/>
    <s v="Naval Air Station Lemoore Data Center"/>
    <s v=""/>
    <x v="86"/>
    <x v="1"/>
    <x v="25"/>
    <x v="25"/>
    <m/>
    <m/>
    <n v="100"/>
    <x v="16"/>
    <s v="2026-07-31"/>
  </r>
  <r>
    <s v="70efbfd0-2957-11f1-8b8b-3574a1566ebc"/>
    <s v="Dugway Proving Ground Data Center "/>
    <s v=""/>
    <x v="86"/>
    <x v="1"/>
    <x v="38"/>
    <x v="38"/>
    <m/>
    <n v="1201"/>
    <n v="12.257300000000003"/>
    <x v="9"/>
    <s v="2026-07-31"/>
  </r>
  <r>
    <s v="b11101b1-7c35-48eb-acb0-8feb6aeb7a66"/>
    <s v="PHX9 - Phoenix Data Center"/>
    <s v=""/>
    <x v="86"/>
    <x v="1"/>
    <x v="3"/>
    <x v="3"/>
    <m/>
    <m/>
    <n v="36"/>
    <x v="14"/>
    <s v="2026-07-31"/>
  </r>
  <r>
    <s v="1dfc182e-4457-41c3-b3ae-3b49c011ae3c"/>
    <s v="PHX10 - Phoenix Data Center"/>
    <s v=""/>
    <x v="86"/>
    <x v="1"/>
    <x v="3"/>
    <x v="3"/>
    <n v="269736"/>
    <n v="269736"/>
    <n v="18"/>
    <x v="14"/>
    <s v="2026-07-31"/>
  </r>
  <r>
    <s v="ca23df10-989d-47e9-bf00-77a3f989a534"/>
    <s v="Mesa Data Center Building 4"/>
    <s v=""/>
    <x v="86"/>
    <x v="1"/>
    <x v="3"/>
    <x v="3"/>
    <n v="286530"/>
    <n v="286530"/>
    <n v="50"/>
    <x v="14"/>
    <s v="2026-07-31"/>
  </r>
  <r>
    <s v="806bf8f1-99ad-4cc4-949c-d40f21e85031"/>
    <s v="Mesa Data Center Building 2"/>
    <s v=""/>
    <x v="86"/>
    <x v="1"/>
    <x v="3"/>
    <x v="3"/>
    <n v="286530"/>
    <n v="286530"/>
    <n v="50"/>
    <x v="14"/>
    <s v="2026-07-31"/>
  </r>
  <r>
    <s v="50b3cc0f-cb04-48c3-84bd-f60f413459bc"/>
    <s v="Mesa Data Center Building 5"/>
    <s v=""/>
    <x v="86"/>
    <x v="1"/>
    <x v="3"/>
    <x v="3"/>
    <n v="286530"/>
    <n v="286530"/>
    <n v="50"/>
    <x v="14"/>
    <s v="2026-07-31"/>
  </r>
  <r>
    <s v="9ec7725a-a369-4b54-975f-ee4d624ca536"/>
    <s v="Mesa Data Center Building 3"/>
    <s v=""/>
    <x v="86"/>
    <x v="1"/>
    <x v="3"/>
    <x v="3"/>
    <n v="286530"/>
    <n v="286530"/>
    <n v="50"/>
    <x v="14"/>
    <s v="2026-07-31"/>
  </r>
  <r>
    <s v="02e6d980-821a-11f1-a167-6d23d879d3db"/>
    <s v="SAT 14A"/>
    <s v=""/>
    <x v="86"/>
    <x v="1"/>
    <x v="16"/>
    <x v="16"/>
    <m/>
    <n v="460000"/>
    <m/>
    <x v="4"/>
    <s v="2026-07-31"/>
  </r>
  <r>
    <s v="cb468ae0-45ae-11f1-a64e-47258dd1c65a"/>
    <s v="DFW5 CyrusOne "/>
    <s v=""/>
    <x v="86"/>
    <x v="1"/>
    <x v="16"/>
    <x v="16"/>
    <m/>
    <m/>
    <m/>
    <x v="5"/>
    <s v="2026-07-31"/>
  </r>
  <r>
    <s v="5087476e-cb06-4414-94cb-68027c8f8b1a"/>
    <s v="Freestone Energy Center Campus Building 4"/>
    <s v=""/>
    <x v="86"/>
    <x v="1"/>
    <x v="16"/>
    <x v="16"/>
    <m/>
    <m/>
    <n v="95"/>
    <x v="23"/>
    <s v="2026-07-31"/>
  </r>
  <r>
    <s v="e04f8aca-9529-41e4-9ccf-4466d51d9c65"/>
    <s v="Freestone Energy Center Campus Building 3"/>
    <s v=""/>
    <x v="86"/>
    <x v="1"/>
    <x v="16"/>
    <x v="16"/>
    <m/>
    <n v="306216"/>
    <n v="95"/>
    <x v="23"/>
    <s v="2026-07-31"/>
  </r>
  <r>
    <s v="7e9ee1e0-3bd6-430a-9d8e-89b814b6d945"/>
    <s v="Freestone Energy Center Campus Building 2"/>
    <s v=""/>
    <x v="86"/>
    <x v="1"/>
    <x v="16"/>
    <x v="16"/>
    <m/>
    <n v="306216"/>
    <n v="95"/>
    <x v="23"/>
    <s v="2026-07-31"/>
  </r>
  <r>
    <s v="26812ab0-6160-11f1-9731-d5ea4f7fcca8"/>
    <s v="Freestone Energy Center Campus Phase 2"/>
    <s v="Freestone Energy Center Campus Phase 2_x000a_Freestone Energy Center Campus_x000a_CyrusOne"/>
    <x v="86"/>
    <x v="1"/>
    <x v="16"/>
    <x v="16"/>
    <m/>
    <m/>
    <n v="380"/>
    <x v="3"/>
    <s v="2026-07-31"/>
  </r>
  <r>
    <s v="32243d77-81df-4fb5-8aca-8339a81d26a2"/>
    <s v="Talkington Data Center 4"/>
    <s v="Talkington Data Center 4_x000a_Talkington Campus_x000a_CyrusOne"/>
    <x v="86"/>
    <x v="1"/>
    <x v="6"/>
    <x v="6"/>
    <n v="250000"/>
    <n v="250000"/>
    <n v="158"/>
    <x v="19"/>
    <s v="2026-07-31"/>
  </r>
  <r>
    <s v="762ea3f0-91ca-431f-8f97-aee81066c146"/>
    <s v="Talkington Data Center 1"/>
    <s v=""/>
    <x v="86"/>
    <x v="1"/>
    <x v="6"/>
    <x v="6"/>
    <n v="250000"/>
    <n v="250000"/>
    <n v="158"/>
    <x v="19"/>
    <s v="2026-07-31"/>
  </r>
  <r>
    <s v="b1e42455-8995-46b6-9762-1b3b0398cfa8"/>
    <s v="Talkington Data Center 2"/>
    <s v=""/>
    <x v="86"/>
    <x v="1"/>
    <x v="6"/>
    <x v="6"/>
    <n v="250000"/>
    <n v="250000"/>
    <n v="158"/>
    <x v="19"/>
    <s v="2026-07-31"/>
  </r>
  <r>
    <s v="a527749c-93fb-4e16-96e2-175cc25e8e20"/>
    <s v="Talkington Data Center 3"/>
    <s v=""/>
    <x v="86"/>
    <x v="1"/>
    <x v="6"/>
    <x v="6"/>
    <n v="250000"/>
    <n v="250000"/>
    <n v="158"/>
    <x v="19"/>
    <s v="2026-07-31"/>
  </r>
  <r>
    <s v="3551fbab-32da-47fe-895a-83bd60fd85e0"/>
    <s v="C1 Yorkville Data Center Building 5"/>
    <s v=""/>
    <x v="86"/>
    <x v="1"/>
    <x v="6"/>
    <x v="6"/>
    <n v="150000"/>
    <n v="150000"/>
    <n v="31.01"/>
    <x v="14"/>
    <s v="2026-07-31"/>
  </r>
  <r>
    <s v="8b8448d3-e3a6-4274-aa76-415fee0e899c"/>
    <s v="C1 Yorkville Data Center Building 2"/>
    <s v=""/>
    <x v="86"/>
    <x v="1"/>
    <x v="6"/>
    <x v="6"/>
    <n v="150000"/>
    <n v="150000"/>
    <n v="31.01"/>
    <x v="14"/>
    <s v="2026-07-31"/>
  </r>
  <r>
    <s v="2ab5f852-92ec-4cc5-9bd5-7a14159abb4f"/>
    <s v="C1 Yorkville Data Center Building 6"/>
    <s v=""/>
    <x v="86"/>
    <x v="1"/>
    <x v="6"/>
    <x v="6"/>
    <n v="150000"/>
    <n v="150000"/>
    <n v="31.01"/>
    <x v="14"/>
    <s v="2026-07-31"/>
  </r>
  <r>
    <s v="47924841-1171-4836-aaa1-835c9460841c"/>
    <s v="C1 Yorkville Data Center Building 8"/>
    <s v=""/>
    <x v="86"/>
    <x v="1"/>
    <x v="6"/>
    <x v="6"/>
    <n v="150000"/>
    <n v="150000"/>
    <n v="31.01"/>
    <x v="14"/>
    <s v="2026-07-31"/>
  </r>
  <r>
    <s v="25f6aa22-1c66-4110-a916-2e92605796c5"/>
    <s v="C1 Yorkville Data Center Building 7"/>
    <s v=""/>
    <x v="86"/>
    <x v="1"/>
    <x v="6"/>
    <x v="6"/>
    <n v="150000"/>
    <n v="150000"/>
    <n v="31.01"/>
    <x v="14"/>
    <s v="2026-07-31"/>
  </r>
  <r>
    <s v="eb362bac-a233-480e-bae5-320744d2762e"/>
    <s v="C1 Yorkville Data Center Building 9"/>
    <s v=""/>
    <x v="86"/>
    <x v="1"/>
    <x v="6"/>
    <x v="6"/>
    <n v="150000"/>
    <n v="150000"/>
    <n v="31.01"/>
    <x v="14"/>
    <s v="2026-07-31"/>
  </r>
  <r>
    <s v="9f231940-ee08-4fd5-875d-88b550ad713d"/>
    <s v="C1 Yorkville Data Center Building 3"/>
    <s v=""/>
    <x v="86"/>
    <x v="1"/>
    <x v="6"/>
    <x v="6"/>
    <n v="150000"/>
    <n v="150000"/>
    <n v="31.01"/>
    <x v="14"/>
    <s v="2026-07-31"/>
  </r>
  <r>
    <s v="725c2012-d451-4ce8-bd23-dd56b8612a70"/>
    <s v="C1 Yorkville Data Center Building 4"/>
    <s v=""/>
    <x v="86"/>
    <x v="1"/>
    <x v="6"/>
    <x v="6"/>
    <n v="150000"/>
    <n v="150000"/>
    <n v="31.01"/>
    <x v="14"/>
    <s v="2026-07-31"/>
  </r>
  <r>
    <s v="db6b462c-0d9b-4107-8ae9-e394da8e87af"/>
    <s v="C1 Yorkville Data Center Building 3 Phase 2"/>
    <s v=""/>
    <x v="86"/>
    <x v="1"/>
    <x v="6"/>
    <x v="6"/>
    <n v="246666"/>
    <n v="246666"/>
    <n v="50.096000000000004"/>
    <x v="23"/>
    <s v="2026-07-31"/>
  </r>
  <r>
    <s v="5f812c4c-99f3-4c33-a2e3-45cbb1365ad4"/>
    <s v="C1 Yorkville Data Center Building 2 Phase 2"/>
    <s v=""/>
    <x v="86"/>
    <x v="1"/>
    <x v="6"/>
    <x v="6"/>
    <n v="246666"/>
    <n v="246666"/>
    <n v="50.096000000000004"/>
    <x v="23"/>
    <s v="2026-07-31"/>
  </r>
  <r>
    <s v="fc94263b-00f9-46d6-ae42-4cfed07de7d1"/>
    <s v="C1 Yorkville Data Center Building 1 Phase 2"/>
    <s v=""/>
    <x v="86"/>
    <x v="1"/>
    <x v="6"/>
    <x v="6"/>
    <n v="246666"/>
    <n v="246666"/>
    <n v="50.096000000000004"/>
    <x v="23"/>
    <s v="2026-07-31"/>
  </r>
  <r>
    <s v="3b957197-8306-44e2-b298-0af4d9f806bf"/>
    <s v="CHI4 Chicago Aurora Data Center 2"/>
    <s v=""/>
    <x v="86"/>
    <x v="1"/>
    <x v="6"/>
    <x v="6"/>
    <n v="153000"/>
    <n v="153000"/>
    <n v="31.01"/>
    <x v="14"/>
    <s v="2026-07-31"/>
  </r>
  <r>
    <s v="2cfe7284-fcaa-4064-ac23-b5ce35035ccf"/>
    <s v="Data Center 4"/>
    <s v=""/>
    <x v="86"/>
    <x v="1"/>
    <x v="8"/>
    <x v="8"/>
    <n v="262500"/>
    <n v="262500"/>
    <n v="50.805"/>
    <x v="15"/>
    <s v="2026-07-31"/>
  </r>
  <r>
    <s v="1fb3cb79-edf8-48ea-ab42-e4cac30c3954"/>
    <s v="Data Center 2"/>
    <s v=""/>
    <x v="86"/>
    <x v="1"/>
    <x v="8"/>
    <x v="8"/>
    <n v="262500"/>
    <n v="262500"/>
    <n v="50.805"/>
    <x v="15"/>
    <s v="2026-07-31"/>
  </r>
  <r>
    <s v="e279ea62-7c8d-41ce-8d85-4a4fd823031f"/>
    <s v="Data Center 1"/>
    <s v=""/>
    <x v="86"/>
    <x v="1"/>
    <x v="8"/>
    <x v="8"/>
    <n v="262500"/>
    <n v="262500"/>
    <n v="50.805"/>
    <x v="15"/>
    <s v="2026-07-31"/>
  </r>
  <r>
    <s v="ee04dbda-ddef-4e8e-8670-9d518e29da75"/>
    <s v="Data Center 7"/>
    <s v=""/>
    <x v="86"/>
    <x v="1"/>
    <x v="8"/>
    <x v="8"/>
    <n v="262500"/>
    <n v="262500"/>
    <n v="50.805"/>
    <x v="15"/>
    <s v="2026-07-31"/>
  </r>
  <r>
    <s v="fa5b7a99-15ce-4f52-84eb-8f8af562c64d"/>
    <s v="Data Center 6"/>
    <s v=""/>
    <x v="86"/>
    <x v="1"/>
    <x v="8"/>
    <x v="8"/>
    <n v="262500"/>
    <n v="262500"/>
    <n v="50.805"/>
    <x v="15"/>
    <s v="2026-07-31"/>
  </r>
  <r>
    <s v="884909bd-2b37-4614-b491-17744e83a63c"/>
    <s v="Data Center 3"/>
    <s v=""/>
    <x v="86"/>
    <x v="1"/>
    <x v="8"/>
    <x v="8"/>
    <n v="262500"/>
    <n v="262500"/>
    <n v="50.805"/>
    <x v="15"/>
    <s v="2026-07-31"/>
  </r>
  <r>
    <s v="48648e4d-1096-4cec-b812-73459cee08d4"/>
    <s v="Data Center 8"/>
    <s v=""/>
    <x v="86"/>
    <x v="1"/>
    <x v="8"/>
    <x v="8"/>
    <n v="262500"/>
    <n v="262500"/>
    <n v="50.805"/>
    <x v="15"/>
    <s v="2026-07-31"/>
  </r>
  <r>
    <s v="62c7a745-40de-44e3-8438-6600f4798352"/>
    <s v="Data Center 5"/>
    <s v=""/>
    <x v="86"/>
    <x v="1"/>
    <x v="8"/>
    <x v="8"/>
    <n v="262500"/>
    <n v="262500"/>
    <n v="50.805"/>
    <x v="15"/>
    <s v="2026-07-31"/>
  </r>
  <r>
    <s v="41d3251a-8ab6-4608-be75-4a51e6aaf481"/>
    <s v="Fauquier's Data Center Building 2"/>
    <s v=""/>
    <x v="86"/>
    <x v="1"/>
    <x v="12"/>
    <x v="12"/>
    <n v="158000"/>
    <n v="158000"/>
    <n v="27"/>
    <x v="12"/>
    <s v="2026-07-31"/>
  </r>
  <r>
    <s v="f466b6e8-185e-4976-a9b1-918767e72912"/>
    <s v="Fauquier's Data Center Building 4"/>
    <s v=""/>
    <x v="86"/>
    <x v="1"/>
    <x v="12"/>
    <x v="12"/>
    <n v="277000"/>
    <n v="277000"/>
    <n v="40"/>
    <x v="12"/>
    <s v="2026-07-31"/>
  </r>
  <r>
    <s v="6d6d4ffc-2ef8-4309-b688-6b706b039953"/>
    <s v="Fauquier's Data Center Building 3"/>
    <s v=""/>
    <x v="86"/>
    <x v="1"/>
    <x v="12"/>
    <x v="12"/>
    <n v="277000"/>
    <n v="277000"/>
    <n v="40"/>
    <x v="12"/>
    <s v="2026-07-31"/>
  </r>
  <r>
    <s v="7b1008b7-4e8b-4fe5-80fc-c0903b678a01"/>
    <s v="Fauquier's Data Center Building 1"/>
    <s v=""/>
    <x v="86"/>
    <x v="1"/>
    <x v="12"/>
    <x v="12"/>
    <n v="158000"/>
    <n v="158000"/>
    <n v="27"/>
    <x v="12"/>
    <s v="2026-07-31"/>
  </r>
  <r>
    <s v="bc656a87-3b2f-427f-8066-7f587a0d5a46"/>
    <s v="BUILDING 1A"/>
    <s v=""/>
    <x v="86"/>
    <x v="1"/>
    <x v="12"/>
    <x v="12"/>
    <m/>
    <n v="276543"/>
    <n v="49.417999999999992"/>
    <x v="1"/>
    <s v="2026-07-31"/>
  </r>
  <r>
    <s v="41be2f69-cafc-4664-a765-cdaaf6abe55e"/>
    <s v="BUILDING 2"/>
    <s v=""/>
    <x v="86"/>
    <x v="1"/>
    <x v="12"/>
    <x v="12"/>
    <m/>
    <n v="276543"/>
    <n v="49.417999999999992"/>
    <x v="1"/>
    <s v="2026-07-31"/>
  </r>
  <r>
    <s v="936398f2-1f2e-4aa1-b94b-20bac63f2bd9"/>
    <s v="BUILDING 1B"/>
    <s v=""/>
    <x v="86"/>
    <x v="1"/>
    <x v="12"/>
    <x v="12"/>
    <m/>
    <n v="254739"/>
    <n v="48.005000000000003"/>
    <x v="1"/>
    <s v="2026-07-31"/>
  </r>
  <r>
    <s v="bb3bac16-134b-4029-a5d2-9bfc985f6af7"/>
    <s v="DFW-RedOak DFW15"/>
    <s v=""/>
    <x v="90"/>
    <x v="1"/>
    <x v="16"/>
    <x v="16"/>
    <n v="200000"/>
    <n v="200000"/>
    <n v="60"/>
    <x v="14"/>
    <s v="2026-07-31"/>
  </r>
  <r>
    <s v="ad8eba3e-91b2-4ec6-92a9-378f5fc07803"/>
    <s v="DFW-RedOak DFW14"/>
    <s v=""/>
    <x v="90"/>
    <x v="1"/>
    <x v="16"/>
    <x v="16"/>
    <n v="200000"/>
    <n v="200000"/>
    <n v="60"/>
    <x v="14"/>
    <s v="2026-07-31"/>
  </r>
  <r>
    <s v="770b2f41-6880-4cd4-814c-fc865ff4bbde"/>
    <s v="DFW-RedOak DFW16"/>
    <s v=""/>
    <x v="90"/>
    <x v="1"/>
    <x v="16"/>
    <x v="16"/>
    <n v="200000"/>
    <n v="200000"/>
    <n v="60"/>
    <x v="14"/>
    <s v="2026-07-31"/>
  </r>
  <r>
    <s v="48fac9d7-53c0-4e71-bad2-66f2acccf357"/>
    <s v="Data Center 2"/>
    <s v=""/>
    <x v="90"/>
    <x v="1"/>
    <x v="8"/>
    <x v="8"/>
    <m/>
    <n v="275000"/>
    <n v="50"/>
    <x v="3"/>
    <s v="2026-07-31"/>
  </r>
  <r>
    <s v="1c25aa64-bdfa-471b-87f8-ed838b7d6212"/>
    <s v="Data Center 3"/>
    <s v=""/>
    <x v="90"/>
    <x v="1"/>
    <x v="8"/>
    <x v="8"/>
    <m/>
    <n v="275000"/>
    <n v="50"/>
    <x v="3"/>
    <s v="2026-07-31"/>
  </r>
  <r>
    <s v="40dfa8e3-cfce-46f4-a67a-403a228ddd05"/>
    <s v="Data Center 4"/>
    <s v=""/>
    <x v="90"/>
    <x v="1"/>
    <x v="8"/>
    <x v="8"/>
    <m/>
    <n v="275000"/>
    <n v="50"/>
    <x v="3"/>
    <s v="2026-07-31"/>
  </r>
  <r>
    <s v="946f3f46-ba6d-40ac-9857-feb2a704aa12"/>
    <s v="Data Center 1"/>
    <s v=""/>
    <x v="90"/>
    <x v="1"/>
    <x v="8"/>
    <x v="8"/>
    <m/>
    <n v="275000"/>
    <n v="50"/>
    <x v="3"/>
    <s v="2026-07-31"/>
  </r>
  <r>
    <s v="98466150-6e59-11f1-9f0f-bd016d4be1d1"/>
    <s v="Eagle Mountain Utah Data Center Building 11"/>
    <s v=""/>
    <x v="94"/>
    <x v="1"/>
    <x v="38"/>
    <x v="38"/>
    <m/>
    <m/>
    <n v="47"/>
    <x v="3"/>
    <s v="2026-07-31"/>
  </r>
  <r>
    <s v="2a128ec0-6e59-11f1-87d1-d76df775a1c6"/>
    <s v="Eagle Mountain Utah Data Center Building 12"/>
    <s v=""/>
    <x v="94"/>
    <x v="1"/>
    <x v="38"/>
    <x v="38"/>
    <m/>
    <m/>
    <n v="47"/>
    <x v="3"/>
    <s v="2026-07-31"/>
  </r>
  <r>
    <s v="30437cf0-6e59-11f1-b7a5-012370d3a3ab"/>
    <s v="Eagle Mountain Utah Data Center Building 13"/>
    <s v=""/>
    <x v="94"/>
    <x v="1"/>
    <x v="38"/>
    <x v="38"/>
    <m/>
    <m/>
    <n v="47"/>
    <x v="3"/>
    <s v="2026-07-31"/>
  </r>
  <r>
    <s v="6c1194d0-3757-11f1-9cd5-b5f6eff07f76"/>
    <s v="Eagle Mountain Utah Data Center Building 10"/>
    <s v=""/>
    <x v="94"/>
    <x v="1"/>
    <x v="38"/>
    <x v="38"/>
    <m/>
    <m/>
    <n v="110"/>
    <x v="22"/>
    <s v="2026-07-31"/>
  </r>
  <r>
    <s v="18a793f2-016d-4385-af89-8713e2829e9d"/>
    <s v="El Paso AI Data Center 8"/>
    <s v=""/>
    <x v="94"/>
    <x v="1"/>
    <x v="16"/>
    <x v="16"/>
    <m/>
    <m/>
    <n v="90.9"/>
    <x v="9"/>
    <s v="2026-07-31"/>
  </r>
  <r>
    <s v="cc166b16-331b-409f-b059-451a5babd9d7"/>
    <s v="El Paso AI Data Center 11"/>
    <s v=""/>
    <x v="94"/>
    <x v="1"/>
    <x v="16"/>
    <x v="16"/>
    <m/>
    <m/>
    <n v="90.9"/>
    <x v="9"/>
    <s v="2026-07-31"/>
  </r>
  <r>
    <s v="21468172-f057-4885-a574-c6e70c30646e"/>
    <s v="El Paso AI Data Center 7"/>
    <s v=""/>
    <x v="94"/>
    <x v="1"/>
    <x v="16"/>
    <x v="16"/>
    <m/>
    <m/>
    <n v="90.9"/>
    <x v="9"/>
    <s v="2026-07-31"/>
  </r>
  <r>
    <s v="e395d16e-8ab2-4e64-b22b-131ecec2760e"/>
    <s v="El Paso AI Data Center 10"/>
    <s v=""/>
    <x v="94"/>
    <x v="1"/>
    <x v="16"/>
    <x v="16"/>
    <m/>
    <m/>
    <n v="90.9"/>
    <x v="9"/>
    <s v="2026-07-31"/>
  </r>
  <r>
    <s v="7fdd1d3d-419e-4761-8ba2-2ffc27ddff7a"/>
    <s v="El Paso AI Data Center 9"/>
    <s v=""/>
    <x v="94"/>
    <x v="1"/>
    <x v="16"/>
    <x v="16"/>
    <m/>
    <m/>
    <n v="90.9"/>
    <x v="9"/>
    <s v="2026-07-31"/>
  </r>
  <r>
    <s v="57582c90-0e8d-11f1-b74b-1d47ce8c46e0"/>
    <s v="AI Data Center (Rayville) Building 15"/>
    <s v=""/>
    <x v="94"/>
    <x v="1"/>
    <x v="42"/>
    <x v="42"/>
    <m/>
    <m/>
    <n v="428.6"/>
    <x v="23"/>
    <s v="2026-07-31"/>
  </r>
  <r>
    <s v="417c0df0-0e8e-11f1-b74b-1d47ce8c46e0"/>
    <s v="AI Data Center (Rayville) Building 16"/>
    <s v="AI Data Center (Rayville) Building 16_x000a_Hyperion, Meta Campus_x000a_Facebook"/>
    <x v="94"/>
    <x v="1"/>
    <x v="42"/>
    <x v="42"/>
    <m/>
    <m/>
    <n v="428.6"/>
    <x v="23"/>
    <s v="2026-07-31"/>
  </r>
  <r>
    <s v="4ac7bc90-0e81-11f1-95d0-6333ebeb2b4a"/>
    <s v="AI Data Center (Rayville) Building 12"/>
    <s v=""/>
    <x v="94"/>
    <x v="1"/>
    <x v="42"/>
    <x v="42"/>
    <m/>
    <m/>
    <n v="428.6"/>
    <x v="23"/>
    <s v="2026-07-31"/>
  </r>
  <r>
    <s v="072ce8b0-0e8c-11f1-b74b-1d47ce8c46e0"/>
    <s v="AI Data Center (Rayville) Building 14"/>
    <s v=""/>
    <x v="94"/>
    <x v="1"/>
    <x v="42"/>
    <x v="42"/>
    <m/>
    <m/>
    <n v="428.6"/>
    <x v="23"/>
    <s v="2026-07-31"/>
  </r>
  <r>
    <s v="c608e330-0e80-11f1-855b-bf6f5bef3913"/>
    <s v="AI Data Center (Rayville) Building 11"/>
    <s v=""/>
    <x v="94"/>
    <x v="1"/>
    <x v="42"/>
    <x v="42"/>
    <m/>
    <m/>
    <n v="428.6"/>
    <x v="23"/>
    <s v="2026-07-31"/>
  </r>
  <r>
    <s v="b60cf350-0e84-11f1-95d0-6333ebeb2b4a"/>
    <s v="AI Data Center (Rayville) Building 13"/>
    <s v=""/>
    <x v="94"/>
    <x v="1"/>
    <x v="42"/>
    <x v="42"/>
    <m/>
    <m/>
    <n v="428.6"/>
    <x v="23"/>
    <s v="2026-07-31"/>
  </r>
  <r>
    <s v="482a4f00-0e79-11f1-95d0-6333ebeb2b4a"/>
    <s v="AI Data Center (Rayville) Building 10 "/>
    <s v=""/>
    <x v="94"/>
    <x v="1"/>
    <x v="42"/>
    <x v="42"/>
    <m/>
    <m/>
    <n v="428.6"/>
    <x v="23"/>
    <s v="2026-07-31"/>
  </r>
  <r>
    <s v="0cb94ce4-994c-4415-9add-f87637fac8d1"/>
    <s v="Davenport IA Project"/>
    <s v=""/>
    <x v="94"/>
    <x v="1"/>
    <x v="4"/>
    <x v="4"/>
    <n v="715000"/>
    <n v="715000"/>
    <n v="53.576250000000002"/>
    <x v="14"/>
    <s v="2026-07-31"/>
  </r>
  <r>
    <s v="04f55816-aa7e-4b09-95e9-0d489efd1e1a"/>
    <s v="R2-DATACENTER BUILDING 2"/>
    <s v=""/>
    <x v="94"/>
    <x v="1"/>
    <x v="24"/>
    <x v="24"/>
    <n v="361119"/>
    <n v="361119"/>
    <n v="110"/>
    <x v="1"/>
    <s v="2026-07-31"/>
  </r>
  <r>
    <s v="a3f05cce-ed04-4156-a673-83e70cc9d9f4"/>
    <s v="R1-DATACENTER BUILDING 1"/>
    <s v=""/>
    <x v="94"/>
    <x v="1"/>
    <x v="24"/>
    <x v="24"/>
    <n v="361119"/>
    <n v="361119"/>
    <n v="110"/>
    <x v="14"/>
    <s v="2026-07-31"/>
  </r>
  <r>
    <s v="afd5ee35-9650-4d6a-9c3f-2585156231b4"/>
    <s v="R4-DATACENTER BUILDING 1"/>
    <s v=""/>
    <x v="94"/>
    <x v="1"/>
    <x v="24"/>
    <x v="24"/>
    <n v="361119"/>
    <n v="361119"/>
    <n v="110"/>
    <x v="1"/>
    <s v="2026-07-31"/>
  </r>
  <r>
    <s v="ebb93781-99e1-437b-af2d-5de77dd520e7"/>
    <s v="R5-DATACENTER BUILDING 1"/>
    <s v=""/>
    <x v="94"/>
    <x v="1"/>
    <x v="24"/>
    <x v="24"/>
    <n v="361119"/>
    <n v="361119"/>
    <n v="110"/>
    <x v="1"/>
    <s v="2026-07-31"/>
  </r>
  <r>
    <s v="3faeede2-4f05-4733-ad81-f851382b26af"/>
    <s v="AI-NETWORK BUILDING"/>
    <s v=""/>
    <x v="94"/>
    <x v="1"/>
    <x v="24"/>
    <x v="24"/>
    <n v="336409"/>
    <n v="336409"/>
    <n v="100"/>
    <x v="1"/>
    <s v="2026-07-31"/>
  </r>
  <r>
    <s v="fe4f3d7a-1e00-4212-8edd-643fc23b12f1"/>
    <s v="R5-DATACENTER BUILDING 2"/>
    <s v=""/>
    <x v="94"/>
    <x v="1"/>
    <x v="24"/>
    <x v="24"/>
    <n v="361119"/>
    <n v="361119"/>
    <n v="110"/>
    <x v="1"/>
    <s v="2026-07-31"/>
  </r>
  <r>
    <s v="d349469c-804b-4bc7-b773-ea917020d839"/>
    <s v="R1-DATACENTER BUILDING 2"/>
    <s v=""/>
    <x v="94"/>
    <x v="1"/>
    <x v="24"/>
    <x v="24"/>
    <n v="361119"/>
    <n v="361119"/>
    <n v="110"/>
    <x v="1"/>
    <s v="2026-07-31"/>
  </r>
  <r>
    <s v="6f925022-f274-4383-bcff-3f5b41ea8a20"/>
    <s v="R2-DATACENTER BUILDING 1"/>
    <s v=""/>
    <x v="94"/>
    <x v="1"/>
    <x v="24"/>
    <x v="24"/>
    <n v="361119"/>
    <n v="361119"/>
    <n v="110"/>
    <x v="1"/>
    <s v="2026-07-31"/>
  </r>
  <r>
    <s v="093a88c9-9bbe-4d2c-9c2f-b12236f80984"/>
    <s v="R4-DATACENTER BUILDING 2"/>
    <s v=""/>
    <x v="94"/>
    <x v="1"/>
    <x v="24"/>
    <x v="24"/>
    <n v="361119"/>
    <n v="361119"/>
    <n v="110"/>
    <x v="1"/>
    <s v="2026-07-31"/>
  </r>
  <r>
    <s v="163e19e0-7ca6-11f1-8c42-3ba35edd2eb9"/>
    <s v="Piqua Data Center 4"/>
    <s v=""/>
    <x v="94"/>
    <x v="1"/>
    <x v="7"/>
    <x v="7"/>
    <n v="355000"/>
    <n v="355000"/>
    <n v="400"/>
    <x v="4"/>
    <s v="2026-07-31"/>
  </r>
  <r>
    <s v="1b74a280-7ca6-11f1-a1ab-4fe2dacf40c1"/>
    <s v="Piqua Data Center 3"/>
    <s v="Piqua Data Center 3_x000a_Piqua Campus_x000a_Facebook"/>
    <x v="94"/>
    <x v="1"/>
    <x v="7"/>
    <x v="7"/>
    <n v="295000"/>
    <n v="295000"/>
    <n v="300"/>
    <x v="4"/>
    <s v="2026-07-31"/>
  </r>
  <r>
    <s v="36f1e2a7-c01d-4fde-a69b-6cbf6b03ad9b"/>
    <s v="Piqua Data Center 2"/>
    <s v=""/>
    <x v="94"/>
    <x v="1"/>
    <x v="7"/>
    <x v="7"/>
    <n v="355000"/>
    <n v="355000"/>
    <n v="400"/>
    <x v="2"/>
    <s v="2026-07-31"/>
  </r>
  <r>
    <s v="60216720-223c-11f1-84ad-2dccbe778959"/>
    <s v="CDS Wellington Kansas"/>
    <s v=""/>
    <x v="319"/>
    <x v="1"/>
    <x v="31"/>
    <x v="31"/>
    <m/>
    <n v="31000"/>
    <n v="14"/>
    <x v="9"/>
    <s v="2026-07-31"/>
  </r>
  <r>
    <s v="07bffee0-f6fc-11f0-8489-b33cbe8a1f2d"/>
    <s v="Birmingham BHM1-B Data Center"/>
    <s v=""/>
    <x v="98"/>
    <x v="1"/>
    <x v="44"/>
    <x v="44"/>
    <n v="263000"/>
    <m/>
    <n v="60"/>
    <x v="17"/>
    <s v="2026-07-31"/>
  </r>
  <r>
    <s v="b3d19f10-1e09-473b-9115-adf06731f4db"/>
    <s v="Grassmere Park Data Center 2"/>
    <s v=""/>
    <x v="98"/>
    <x v="1"/>
    <x v="19"/>
    <x v="19"/>
    <m/>
    <m/>
    <n v="10"/>
    <x v="3"/>
    <s v="2026-07-31"/>
  </r>
  <r>
    <s v="de83deaa-1fda-4872-bf6d-3a05123e73bc"/>
    <s v="Grassmere Park Data Center 1"/>
    <s v=""/>
    <x v="98"/>
    <x v="1"/>
    <x v="19"/>
    <x v="19"/>
    <m/>
    <m/>
    <n v="40"/>
    <x v="3"/>
    <s v="2026-07-31"/>
  </r>
  <r>
    <s v="545554b5-7e3a-492c-9d1b-a3c61b8aa6a6"/>
    <s v="DC Blox Thunderbird DC 1"/>
    <s v=""/>
    <x v="98"/>
    <x v="1"/>
    <x v="24"/>
    <x v="24"/>
    <m/>
    <n v="70000"/>
    <n v="9.6999999999999993"/>
    <x v="22"/>
    <s v="2026-07-31"/>
  </r>
  <r>
    <s v="aa8b1a14-25d5-463c-86ae-627782f2ae72"/>
    <s v="DC Blox Thunderbird DC 2"/>
    <s v=""/>
    <x v="98"/>
    <x v="1"/>
    <x v="24"/>
    <x v="24"/>
    <n v="123742"/>
    <n v="250000"/>
    <n v="40.299999999999997"/>
    <x v="22"/>
    <s v="2026-07-31"/>
  </r>
  <r>
    <s v="0588275b-b6d4-4248-8c3b-1e626cc06797"/>
    <s v="Lowndes County Data Center 1"/>
    <s v=""/>
    <x v="98"/>
    <x v="1"/>
    <x v="8"/>
    <x v="8"/>
    <m/>
    <m/>
    <m/>
    <x v="22"/>
    <s v="2026-07-31"/>
  </r>
  <r>
    <s v="3c2f8d40-5e62-4edf-b172-4b01d4250855"/>
    <s v="Charleston Data Center Building 2"/>
    <s v=""/>
    <x v="98"/>
    <x v="1"/>
    <x v="43"/>
    <x v="43"/>
    <n v="400000"/>
    <n v="400000"/>
    <n v="60"/>
    <x v="10"/>
    <s v="2026-07-31"/>
  </r>
  <r>
    <s v="90e9d4fb-fcf9-4a39-87b6-65d54df61e65"/>
    <s v="Charleston Data Center Building 1"/>
    <s v=""/>
    <x v="98"/>
    <x v="1"/>
    <x v="43"/>
    <x v="43"/>
    <n v="500000"/>
    <n v="500000"/>
    <n v="80"/>
    <x v="10"/>
    <s v="2026-07-31"/>
  </r>
  <r>
    <s v="40ee35ef-4a4d-4d42-8eb2-9a2ca975e86d"/>
    <s v="Charleston Data Center Building 3"/>
    <s v=""/>
    <x v="98"/>
    <x v="1"/>
    <x v="43"/>
    <x v="43"/>
    <n v="300000"/>
    <n v="300000"/>
    <n v="40"/>
    <x v="10"/>
    <s v="2026-07-31"/>
  </r>
  <r>
    <s v="9fac5542-6747-4395-a4e8-c131773fec74"/>
    <s v="High Point Data Center"/>
    <s v=""/>
    <x v="98"/>
    <x v="1"/>
    <x v="10"/>
    <x v="10"/>
    <n v="54000"/>
    <n v="54000"/>
    <n v="10"/>
    <x v="10"/>
    <s v="2026-07-31"/>
  </r>
  <r>
    <s v="440f1f5c-c73b-4dd9-b967-e602d8e61b88"/>
    <s v="AI Data Center"/>
    <s v=""/>
    <x v="320"/>
    <x v="1"/>
    <x v="44"/>
    <x v="44"/>
    <m/>
    <m/>
    <n v="55"/>
    <x v="7"/>
    <s v="2026-07-31"/>
  </r>
  <r>
    <s v="0a744fb0-6b4b-11f1-9c7f-b16890eda400"/>
    <s v="Tonawanda Data Center"/>
    <s v=""/>
    <x v="320"/>
    <x v="1"/>
    <x v="11"/>
    <x v="11"/>
    <m/>
    <n v="80000"/>
    <n v="60"/>
    <x v="3"/>
    <s v="2026-07-31"/>
  </r>
  <r>
    <s v="679d7000-6113-11f1-81db-a1def755c438"/>
    <s v="1930 3rd Ave Data Center "/>
    <s v=""/>
    <x v="103"/>
    <x v="1"/>
    <x v="14"/>
    <x v="14"/>
    <m/>
    <n v="380000"/>
    <n v="52.113"/>
    <x v="3"/>
    <s v="2026-07-31"/>
  </r>
  <r>
    <s v="0e4b55bb-f624-4b82-95a2-8f84703eae42"/>
    <s v="Data Center Building A"/>
    <s v=""/>
    <x v="103"/>
    <x v="1"/>
    <x v="16"/>
    <x v="16"/>
    <n v="832000"/>
    <n v="832000"/>
    <n v="84.175999999999988"/>
    <x v="2"/>
    <s v="2026-07-31"/>
  </r>
  <r>
    <s v="8fc7c0f4-b564-438c-9574-5a46188a6455"/>
    <s v="Data Center Building B"/>
    <s v=""/>
    <x v="103"/>
    <x v="1"/>
    <x v="16"/>
    <x v="16"/>
    <n v="810000"/>
    <n v="810000"/>
    <n v="84.175999999999988"/>
    <x v="2"/>
    <s v="2026-07-31"/>
  </r>
  <r>
    <s v="31906082-24e0-4a58-980d-b90ebdcc7a24"/>
    <s v="Data Center Building C"/>
    <s v=""/>
    <x v="103"/>
    <x v="1"/>
    <x v="16"/>
    <x v="16"/>
    <n v="810000"/>
    <n v="810000"/>
    <n v="84.175999999999988"/>
    <x v="2"/>
    <s v="2026-07-31"/>
  </r>
  <r>
    <s v="83b910a9-9fe0-44d1-8c71-4b9c87c29663"/>
    <s v="Data Center Building D"/>
    <s v=""/>
    <x v="103"/>
    <x v="1"/>
    <x v="16"/>
    <x v="16"/>
    <n v="810000"/>
    <n v="810000"/>
    <n v="84.175999999999988"/>
    <x v="2"/>
    <s v="2026-07-31"/>
  </r>
  <r>
    <s v="40e9b3e2-b49d-49df-845f-5c4d83a5aae4"/>
    <s v="Data Center D"/>
    <s v=""/>
    <x v="103"/>
    <x v="1"/>
    <x v="31"/>
    <x v="31"/>
    <m/>
    <n v="390000"/>
    <n v="100"/>
    <x v="3"/>
    <s v="2026-07-31"/>
  </r>
  <r>
    <s v="e5eb94d4-7cee-4f73-ad20-4b0e26ebfab6"/>
    <s v="Data Center F"/>
    <s v=""/>
    <x v="103"/>
    <x v="1"/>
    <x v="31"/>
    <x v="31"/>
    <m/>
    <n v="390000"/>
    <n v="100"/>
    <x v="3"/>
    <s v="2026-07-31"/>
  </r>
  <r>
    <s v="a8de8e58-5591-4f8e-974b-cf5f840ef8b8"/>
    <s v="Data Center B"/>
    <s v=""/>
    <x v="103"/>
    <x v="1"/>
    <x v="31"/>
    <x v="31"/>
    <m/>
    <n v="190000"/>
    <n v="55.5"/>
    <x v="3"/>
    <s v="2026-07-31"/>
  </r>
  <r>
    <s v="789dfa47-3308-4596-8920-defc93e03c90"/>
    <s v="Data Center E"/>
    <s v=""/>
    <x v="103"/>
    <x v="1"/>
    <x v="31"/>
    <x v="31"/>
    <m/>
    <n v="390000"/>
    <n v="100"/>
    <x v="3"/>
    <s v="2026-07-31"/>
  </r>
  <r>
    <s v="9edef7a7-fb46-4756-adc6-f831fb57a4e5"/>
    <s v="Data Center I"/>
    <s v=""/>
    <x v="103"/>
    <x v="1"/>
    <x v="31"/>
    <x v="31"/>
    <m/>
    <n v="172000"/>
    <n v="45"/>
    <x v="3"/>
    <s v="2026-07-31"/>
  </r>
  <r>
    <s v="c7245151-a45e-41cc-bfe7-c453567f53c0"/>
    <s v="Data Center H"/>
    <s v=""/>
    <x v="103"/>
    <x v="1"/>
    <x v="31"/>
    <x v="31"/>
    <m/>
    <n v="390000"/>
    <n v="100"/>
    <x v="3"/>
    <s v="2026-07-31"/>
  </r>
  <r>
    <s v="309fc80d-1f6a-4156-aec4-bbd1cf178355"/>
    <s v="Data Center A"/>
    <s v=""/>
    <x v="103"/>
    <x v="1"/>
    <x v="31"/>
    <x v="31"/>
    <m/>
    <n v="190000"/>
    <n v="55.5"/>
    <x v="3"/>
    <s v="2026-07-31"/>
  </r>
  <r>
    <s v="d3c12f42-0dde-4813-9ff7-4a0c5bb4ff77"/>
    <s v="Data Center G"/>
    <s v=""/>
    <x v="103"/>
    <x v="1"/>
    <x v="31"/>
    <x v="31"/>
    <m/>
    <n v="390000"/>
    <n v="100"/>
    <x v="3"/>
    <s v="2026-07-31"/>
  </r>
  <r>
    <s v="b86f248e-c2f6-4978-bcbc-4069ab140455"/>
    <s v="Data Center C"/>
    <s v=""/>
    <x v="103"/>
    <x v="1"/>
    <x v="31"/>
    <x v="31"/>
    <m/>
    <n v="390000"/>
    <n v="100"/>
    <x v="3"/>
    <s v="2026-07-31"/>
  </r>
  <r>
    <s v="9ffa2f5d-ea18-4060-b4f7-52cc49867bed"/>
    <s v="E Cermak Rd Chicago Data Center "/>
    <s v=""/>
    <x v="103"/>
    <x v="1"/>
    <x v="6"/>
    <x v="6"/>
    <n v="698000"/>
    <n v="698000"/>
    <n v="54"/>
    <x v="10"/>
    <s v="2026-07-31"/>
  </r>
  <r>
    <s v="4cad1d7b-3ee5-45e5-baf2-e174eb476b0b"/>
    <s v="Project Bunkhouse Data Center 6"/>
    <s v=""/>
    <x v="103"/>
    <x v="1"/>
    <x v="8"/>
    <x v="8"/>
    <m/>
    <n v="716666"/>
    <n v="152.5"/>
    <x v="18"/>
    <s v="2026-07-31"/>
  </r>
  <r>
    <s v="9c7a13b6-616c-42ae-af02-9fc7313ae824"/>
    <s v="Project Bunkhouse Data Center 9"/>
    <s v=""/>
    <x v="103"/>
    <x v="1"/>
    <x v="8"/>
    <x v="8"/>
    <m/>
    <n v="716666"/>
    <n v="152.5"/>
    <x v="18"/>
    <s v="2026-07-31"/>
  </r>
  <r>
    <s v="d899b2ef-e7c1-48f4-ba92-d89e82a727ea"/>
    <s v="Project Bunkhouse Data Center 4"/>
    <s v=""/>
    <x v="103"/>
    <x v="1"/>
    <x v="8"/>
    <x v="8"/>
    <m/>
    <n v="716666"/>
    <n v="152.5"/>
    <x v="18"/>
    <s v="2026-07-31"/>
  </r>
  <r>
    <s v="03492dda-1c43-4b3e-a4cf-e75f4ffd0b87"/>
    <s v="Project Bunkhouse Data Center 7"/>
    <s v=""/>
    <x v="103"/>
    <x v="1"/>
    <x v="8"/>
    <x v="8"/>
    <m/>
    <n v="716666"/>
    <n v="152.5"/>
    <x v="18"/>
    <s v="2026-07-31"/>
  </r>
  <r>
    <s v="b82922ba-0eb8-4a13-b029-fd191af382fa"/>
    <s v="Project Bunkhouse Data Center 8"/>
    <s v=""/>
    <x v="103"/>
    <x v="1"/>
    <x v="8"/>
    <x v="8"/>
    <m/>
    <n v="716666"/>
    <n v="152.5"/>
    <x v="18"/>
    <s v="2026-07-31"/>
  </r>
  <r>
    <s v="e389e70e-50d9-43f4-9215-74a568cb9e54"/>
    <s v="Project Bunkhouse Data Center 3"/>
    <s v=""/>
    <x v="103"/>
    <x v="1"/>
    <x v="8"/>
    <x v="8"/>
    <m/>
    <n v="716666"/>
    <n v="152.5"/>
    <x v="18"/>
    <s v="2026-07-31"/>
  </r>
  <r>
    <s v="34e19b55-e956-487c-8228-1c6fd1334ccf"/>
    <s v="Project Bunkhouse Data Center 1"/>
    <s v=""/>
    <x v="103"/>
    <x v="1"/>
    <x v="8"/>
    <x v="8"/>
    <m/>
    <n v="716666"/>
    <n v="152.5"/>
    <x v="18"/>
    <s v="2026-07-31"/>
  </r>
  <r>
    <s v="33ee7059-493e-46ba-826f-cbe7931516fd"/>
    <s v="Project Bunkhouse Data Center 12"/>
    <s v=""/>
    <x v="103"/>
    <x v="1"/>
    <x v="8"/>
    <x v="8"/>
    <m/>
    <n v="716666"/>
    <n v="152.5"/>
    <x v="18"/>
    <s v="2026-07-31"/>
  </r>
  <r>
    <s v="797e4fd2-425f-4ffb-b95a-d75ed500ed12"/>
    <s v="Project Bunkhouse Data Center 11"/>
    <s v="Project Bunkhouse Data Center 11_x000a_Project Bunkhouse Data Center Campus _x000a_Digital Realty"/>
    <x v="103"/>
    <x v="1"/>
    <x v="8"/>
    <x v="8"/>
    <m/>
    <n v="716666"/>
    <n v="152.5"/>
    <x v="18"/>
    <s v="2026-07-31"/>
  </r>
  <r>
    <s v="127f9f33-48f2-48e7-9f19-c5c353dc691a"/>
    <s v="Project Bunkhouse Data Center 5"/>
    <s v=""/>
    <x v="103"/>
    <x v="1"/>
    <x v="8"/>
    <x v="8"/>
    <m/>
    <n v="716666"/>
    <n v="152.5"/>
    <x v="18"/>
    <s v="2026-07-31"/>
  </r>
  <r>
    <s v="bc428789-8561-4118-be33-3fb96db29add"/>
    <s v="Project Bunkhouse Data Center 10"/>
    <s v=""/>
    <x v="103"/>
    <x v="1"/>
    <x v="8"/>
    <x v="8"/>
    <m/>
    <n v="716666"/>
    <n v="152.5"/>
    <x v="18"/>
    <s v="2026-07-31"/>
  </r>
  <r>
    <s v="e9035f33-2df4-4e0b-b09d-91d2664e32cd"/>
    <s v="Project Bunkhouse Data Center 2"/>
    <s v=""/>
    <x v="103"/>
    <x v="1"/>
    <x v="8"/>
    <x v="8"/>
    <m/>
    <n v="716666"/>
    <n v="152.5"/>
    <x v="18"/>
    <s v="2026-07-31"/>
  </r>
  <r>
    <s v="8f18b400-47f0-11f1-b465-4df4f917513e"/>
    <s v="Digital Realty Atlanta DC"/>
    <s v=""/>
    <x v="103"/>
    <x v="1"/>
    <x v="8"/>
    <x v="8"/>
    <n v="141000"/>
    <n v="282000"/>
    <n v="55.094000000000008"/>
    <x v="5"/>
    <s v="2026-07-31"/>
  </r>
  <r>
    <s v="c6a2e051-39bb-48a2-bebc-e3b31b58cef3"/>
    <s v="ATL 15 Data Center"/>
    <s v=""/>
    <x v="103"/>
    <x v="1"/>
    <x v="8"/>
    <x v="8"/>
    <m/>
    <n v="951327"/>
    <n v="100"/>
    <x v="6"/>
    <s v="2026-07-31"/>
  </r>
  <r>
    <s v="0572ad78-1a28-4592-a60d-cb71af0ec03a"/>
    <s v="ATL 16 Data Center"/>
    <s v=""/>
    <x v="103"/>
    <x v="1"/>
    <x v="8"/>
    <x v="8"/>
    <m/>
    <n v="951327"/>
    <n v="100"/>
    <x v="6"/>
    <s v="2026-07-31"/>
  </r>
  <r>
    <s v="684b3b70-a482-11f0-8a83-cd19d7b3e592"/>
    <s v="Digital Realty Charlotte Data Center"/>
    <s v=""/>
    <x v="103"/>
    <x v="1"/>
    <x v="10"/>
    <x v="10"/>
    <m/>
    <m/>
    <n v="12"/>
    <x v="19"/>
    <s v="2026-07-31"/>
  </r>
  <r>
    <s v="05bfdf8e-12f1-430b-89e6-709f245cc029"/>
    <s v="Data Center 1"/>
    <s v=""/>
    <x v="103"/>
    <x v="1"/>
    <x v="12"/>
    <x v="12"/>
    <m/>
    <n v="645000"/>
    <n v="80"/>
    <x v="6"/>
    <s v="2026-07-31"/>
  </r>
  <r>
    <s v="af51a583-7482-4097-9886-717f8ce52329"/>
    <s v="Data Center 2"/>
    <s v=""/>
    <x v="103"/>
    <x v="1"/>
    <x v="12"/>
    <x v="12"/>
    <m/>
    <n v="524000"/>
    <n v="64"/>
    <x v="6"/>
    <s v="2026-07-31"/>
  </r>
  <r>
    <s v="d5f5a203-3db7-4d9b-9354-a16232ad106e"/>
    <s v="Data Center 10"/>
    <s v=""/>
    <x v="103"/>
    <x v="1"/>
    <x v="12"/>
    <x v="12"/>
    <m/>
    <n v="766000"/>
    <n v="96"/>
    <x v="6"/>
    <s v="2026-07-31"/>
  </r>
  <r>
    <s v="f33e3c5d-63bb-4b0a-ae4c-c5e0142c834c"/>
    <s v="Data Center 11"/>
    <s v=""/>
    <x v="103"/>
    <x v="1"/>
    <x v="12"/>
    <x v="12"/>
    <m/>
    <n v="766000"/>
    <n v="96"/>
    <x v="6"/>
    <s v="2026-07-31"/>
  </r>
  <r>
    <s v="4c09fd9f-c0cc-4931-8ee0-c8235fe0c2d2"/>
    <s v="Data Center 3"/>
    <s v=""/>
    <x v="103"/>
    <x v="1"/>
    <x v="12"/>
    <x v="12"/>
    <m/>
    <n v="645000"/>
    <n v="80"/>
    <x v="6"/>
    <s v="2026-07-31"/>
  </r>
  <r>
    <s v="d1224eae-2874-44f3-b1c5-7b06355a1250"/>
    <s v="Data Center 4"/>
    <s v=""/>
    <x v="103"/>
    <x v="1"/>
    <x v="12"/>
    <x v="12"/>
    <n v="258700"/>
    <n v="645000"/>
    <n v="96"/>
    <x v="6"/>
    <s v="2026-07-31"/>
  </r>
  <r>
    <s v="bfa73aa0-ade1-11f0-9281-df7d7cc49535"/>
    <s v="Digital Waxpool Road – ACC11"/>
    <s v=""/>
    <x v="103"/>
    <x v="1"/>
    <x v="12"/>
    <x v="12"/>
    <m/>
    <n v="312943"/>
    <n v="59.515000000000001"/>
    <x v="19"/>
    <s v="2026-07-31"/>
  </r>
  <r>
    <s v="16ec9ef8-7050-411f-9bdb-ea66e8fe3a7a"/>
    <s v="GTP Data Center 4"/>
    <s v=""/>
    <x v="321"/>
    <x v="1"/>
    <x v="39"/>
    <x v="39"/>
    <m/>
    <m/>
    <m/>
    <x v="7"/>
    <s v="2026-07-31"/>
  </r>
  <r>
    <s v="e8010257-a75d-418b-b9e4-f22b09a449cd"/>
    <s v="GTP Data Center 5"/>
    <s v=""/>
    <x v="321"/>
    <x v="1"/>
    <x v="39"/>
    <x v="39"/>
    <m/>
    <m/>
    <m/>
    <x v="7"/>
    <s v="2026-07-31"/>
  </r>
  <r>
    <s v="d3c41067-bdd5-4ced-93c8-11a82d8d0fa6"/>
    <s v="GTP Data Center 1"/>
    <s v=""/>
    <x v="321"/>
    <x v="1"/>
    <x v="39"/>
    <x v="39"/>
    <m/>
    <m/>
    <m/>
    <x v="7"/>
    <s v="2026-07-31"/>
  </r>
  <r>
    <s v="4868448d-69b7-4b98-b9db-02a33a451740"/>
    <s v="GTP Data Center 2"/>
    <s v=""/>
    <x v="321"/>
    <x v="1"/>
    <x v="39"/>
    <x v="39"/>
    <m/>
    <m/>
    <m/>
    <x v="7"/>
    <s v="2026-07-31"/>
  </r>
  <r>
    <s v="f1479e0c-d651-40a1-83ea-db3ef6a810a5"/>
    <s v="GTP Data Center 3"/>
    <s v=""/>
    <x v="321"/>
    <x v="1"/>
    <x v="39"/>
    <x v="39"/>
    <m/>
    <m/>
    <m/>
    <x v="7"/>
    <s v="2026-07-31"/>
  </r>
  <r>
    <s v="cde5315e-24cb-4e4c-91ab-d7da59620316"/>
    <s v="EdgeConnex AUS010"/>
    <s v=""/>
    <x v="108"/>
    <x v="1"/>
    <x v="16"/>
    <x v="16"/>
    <m/>
    <n v="520000"/>
    <n v="71.527999999999992"/>
    <x v="3"/>
    <s v="2026-07-31"/>
  </r>
  <r>
    <s v="8cdfc7dd-1004-4706-a658-8c3125bd878a"/>
    <s v="EdgeConnex AUS09"/>
    <s v=""/>
    <x v="108"/>
    <x v="1"/>
    <x v="16"/>
    <x v="16"/>
    <m/>
    <n v="520000"/>
    <n v="71.527999999999992"/>
    <x v="3"/>
    <s v="2026-07-31"/>
  </r>
  <r>
    <s v="81482065-e9fe-4b55-893c-4cc1b3d877b6"/>
    <s v="EdgeConnex AUS08"/>
    <s v=""/>
    <x v="108"/>
    <x v="1"/>
    <x v="16"/>
    <x v="16"/>
    <m/>
    <n v="520000"/>
    <n v="71.527999999999992"/>
    <x v="3"/>
    <s v="2026-07-31"/>
  </r>
  <r>
    <s v="ce168187-62a4-4c3f-9674-2ead00fbd7a1"/>
    <s v="EdgeConnex AUS07"/>
    <s v=""/>
    <x v="108"/>
    <x v="1"/>
    <x v="16"/>
    <x v="16"/>
    <m/>
    <n v="520000"/>
    <n v="71.527999999999992"/>
    <x v="3"/>
    <s v="2026-07-31"/>
  </r>
  <r>
    <s v="a97a45cc-7816-4037-844f-731c44a0c4fe"/>
    <s v="EdgeConnex AUS05"/>
    <s v=""/>
    <x v="108"/>
    <x v="1"/>
    <x v="16"/>
    <x v="16"/>
    <m/>
    <n v="520000"/>
    <n v="71.527999999999992"/>
    <x v="3"/>
    <s v="2026-07-31"/>
  </r>
  <r>
    <s v="740684b7-9e62-45e7-b5be-dd1df9bae65c"/>
    <s v="EdgeConnex AUS06"/>
    <s v=""/>
    <x v="108"/>
    <x v="1"/>
    <x v="16"/>
    <x v="16"/>
    <m/>
    <n v="520000"/>
    <n v="71.527999999999992"/>
    <x v="3"/>
    <s v="2026-07-31"/>
  </r>
  <r>
    <s v="c751ceef-1048-45dc-8ac2-345a23112725"/>
    <s v="EdgeConnex DC 2"/>
    <s v=""/>
    <x v="108"/>
    <x v="1"/>
    <x v="16"/>
    <x v="16"/>
    <m/>
    <n v="575000"/>
    <n v="71.533999999999992"/>
    <x v="3"/>
    <s v="2026-07-31"/>
  </r>
  <r>
    <s v="023a5581-ab7f-4d55-9355-5f7b9166c6cc"/>
    <s v="EdgeConnex DC 8"/>
    <s v=""/>
    <x v="108"/>
    <x v="1"/>
    <x v="16"/>
    <x v="16"/>
    <m/>
    <n v="575000"/>
    <n v="71.533999999999992"/>
    <x v="3"/>
    <s v="2026-07-31"/>
  </r>
  <r>
    <s v="6f4e9d2b-754d-4a0c-b7b1-456d0751c5f5"/>
    <s v="EdgeConnex DC 7"/>
    <s v=""/>
    <x v="108"/>
    <x v="1"/>
    <x v="16"/>
    <x v="16"/>
    <m/>
    <n v="575000"/>
    <n v="71.533999999999992"/>
    <x v="3"/>
    <s v="2026-07-31"/>
  </r>
  <r>
    <s v="586c9f27-1145-4791-8274-b5e3f8717993"/>
    <s v="EdgeConnex DC 9"/>
    <s v=""/>
    <x v="108"/>
    <x v="1"/>
    <x v="16"/>
    <x v="16"/>
    <m/>
    <n v="575000"/>
    <n v="71.533999999999992"/>
    <x v="3"/>
    <s v="2026-07-31"/>
  </r>
  <r>
    <s v="2da9a097-2c36-477e-9c2a-fe71b6c8f132"/>
    <s v="EdgeConnex DC 5"/>
    <s v=""/>
    <x v="108"/>
    <x v="1"/>
    <x v="16"/>
    <x v="16"/>
    <m/>
    <n v="575000"/>
    <n v="71.533999999999992"/>
    <x v="3"/>
    <s v="2026-07-31"/>
  </r>
  <r>
    <s v="b3634eda-9733-4c3e-ba50-7591843870b9"/>
    <s v="EdgeConnex DC 6"/>
    <s v=""/>
    <x v="108"/>
    <x v="1"/>
    <x v="16"/>
    <x v="16"/>
    <m/>
    <n v="575000"/>
    <n v="71.533999999999992"/>
    <x v="3"/>
    <s v="2026-07-31"/>
  </r>
  <r>
    <s v="c2d670d6-f3a5-42cc-a602-c561ca5c6082"/>
    <s v="EdgeConnex DC 1"/>
    <s v=""/>
    <x v="108"/>
    <x v="1"/>
    <x v="16"/>
    <x v="16"/>
    <m/>
    <n v="575000"/>
    <n v="71.533999999999992"/>
    <x v="3"/>
    <s v="2026-07-31"/>
  </r>
  <r>
    <s v="8a715294-c928-421a-a4b6-384346345815"/>
    <s v="EdgeConnex DC 3"/>
    <s v=""/>
    <x v="108"/>
    <x v="1"/>
    <x v="16"/>
    <x v="16"/>
    <m/>
    <n v="575000"/>
    <n v="71.533999999999992"/>
    <x v="3"/>
    <s v="2026-07-31"/>
  </r>
  <r>
    <s v="e4705812-dc92-4304-9a8d-90016cdaa281"/>
    <s v="EdgeConnex DC 4"/>
    <s v=""/>
    <x v="108"/>
    <x v="1"/>
    <x v="16"/>
    <x v="16"/>
    <m/>
    <n v="575000"/>
    <n v="71.533999999999992"/>
    <x v="3"/>
    <s v="2026-07-31"/>
  </r>
  <r>
    <s v="801bbaed-f21e-4fc2-9089-f654e4d74acf"/>
    <s v="Data Center 7"/>
    <s v=""/>
    <x v="108"/>
    <x v="1"/>
    <x v="7"/>
    <x v="7"/>
    <m/>
    <m/>
    <m/>
    <x v="2"/>
    <s v="2026-07-31"/>
  </r>
  <r>
    <s v="ed8ead2d-5ec7-4725-a617-5b496cbdbb40"/>
    <s v="Data Center 3"/>
    <s v=""/>
    <x v="108"/>
    <x v="1"/>
    <x v="7"/>
    <x v="7"/>
    <m/>
    <m/>
    <m/>
    <x v="2"/>
    <s v="2026-07-31"/>
  </r>
  <r>
    <s v="a388fde6-30ac-46dd-900f-43f781a18669"/>
    <s v="Data Center 2"/>
    <s v=""/>
    <x v="108"/>
    <x v="1"/>
    <x v="7"/>
    <x v="7"/>
    <m/>
    <m/>
    <m/>
    <x v="2"/>
    <s v="2026-07-31"/>
  </r>
  <r>
    <s v="abec1822-cc9a-4108-9707-62d20cfc5dd4"/>
    <s v="Data Center 5"/>
    <s v=""/>
    <x v="108"/>
    <x v="1"/>
    <x v="7"/>
    <x v="7"/>
    <m/>
    <m/>
    <m/>
    <x v="2"/>
    <s v="2026-07-31"/>
  </r>
  <r>
    <s v="49996a5e-051e-40a5-a34f-279b6a810180"/>
    <s v="Data Center 1"/>
    <s v=""/>
    <x v="108"/>
    <x v="1"/>
    <x v="7"/>
    <x v="7"/>
    <m/>
    <m/>
    <m/>
    <x v="2"/>
    <s v="2026-07-31"/>
  </r>
  <r>
    <s v="2ca534ff-118b-4ca7-b40e-c474f8df00bb"/>
    <s v="Data Center 6"/>
    <s v=""/>
    <x v="108"/>
    <x v="1"/>
    <x v="7"/>
    <x v="7"/>
    <m/>
    <m/>
    <m/>
    <x v="2"/>
    <s v="2026-07-31"/>
  </r>
  <r>
    <s v="a38fd968-b925-4cbf-a2da-68a9d9f4d6de"/>
    <s v="Data Center 4"/>
    <s v=""/>
    <x v="108"/>
    <x v="1"/>
    <x v="7"/>
    <x v="7"/>
    <m/>
    <m/>
    <m/>
    <x v="2"/>
    <s v="2026-07-31"/>
  </r>
  <r>
    <s v="91ceb5b3-a215-4fb7-bca7-f41330f56bd0"/>
    <s v="Data Center 8"/>
    <s v=""/>
    <x v="108"/>
    <x v="1"/>
    <x v="7"/>
    <x v="7"/>
    <m/>
    <m/>
    <m/>
    <x v="2"/>
    <s v="2026-07-31"/>
  </r>
  <r>
    <s v="a29508d8-94af-4f53-a0fa-9b9b7d6c23a0"/>
    <s v="EdgeConnex New Albany Data Center 6"/>
    <s v=""/>
    <x v="108"/>
    <x v="1"/>
    <x v="7"/>
    <x v="7"/>
    <n v="208037"/>
    <n v="208037"/>
    <n v="52.2"/>
    <x v="4"/>
    <s v="2026-07-31"/>
  </r>
  <r>
    <s v="078ec9f1-3a27-4c2e-94c3-528fc583cc13"/>
    <s v="EdgeConnex New Albany Data Center 5"/>
    <s v=""/>
    <x v="108"/>
    <x v="1"/>
    <x v="7"/>
    <x v="7"/>
    <n v="339115"/>
    <n v="339115"/>
    <n v="220.4"/>
    <x v="4"/>
    <s v="2026-07-31"/>
  </r>
  <r>
    <s v="1b2cf4b0-6448-11f1-9b36-c3937bdbe88c"/>
    <s v="EdgeConnex New Albany Data Center 4"/>
    <s v=""/>
    <x v="108"/>
    <x v="1"/>
    <x v="7"/>
    <x v="7"/>
    <n v="360087"/>
    <n v="360087"/>
    <n v="104.4"/>
    <x v="3"/>
    <s v="2026-07-31"/>
  </r>
  <r>
    <s v="41a772d0-6445-11f1-8069-4700fdfc4824"/>
    <s v="EdgeConnex New Albany Data Center 3"/>
    <s v=""/>
    <x v="108"/>
    <x v="1"/>
    <x v="7"/>
    <x v="7"/>
    <n v="290706"/>
    <n v="290706"/>
    <n v="63.8"/>
    <x v="3"/>
    <s v="2026-07-31"/>
  </r>
  <r>
    <s v="8e061062-d16e-42f8-8bf5-5c4c26c2f1e2"/>
    <s v="Turner Crest DC 2"/>
    <s v=""/>
    <x v="109"/>
    <x v="1"/>
    <x v="16"/>
    <x v="16"/>
    <m/>
    <n v="1000000"/>
    <n v="83.785999999999987"/>
    <x v="5"/>
    <s v="2026-07-31"/>
  </r>
  <r>
    <s v="357237a1-1337-4148-ab0d-da4c40c3a906"/>
    <s v="Turner Crest DC 1"/>
    <s v="Turner Crest DC 1_x000a_Turner Crest Project_x000a_Edged Energy"/>
    <x v="109"/>
    <x v="1"/>
    <x v="16"/>
    <x v="16"/>
    <m/>
    <n v="1000000"/>
    <n v="83.785999999999987"/>
    <x v="5"/>
    <s v="2026-07-31"/>
  </r>
  <r>
    <s v="eac92b74-8b2d-46fd-8a21-0f5ebcece92a"/>
    <s v="Edged Dallas 2 Data Center"/>
    <s v=""/>
    <x v="109"/>
    <x v="1"/>
    <x v="16"/>
    <x v="16"/>
    <n v="150000"/>
    <n v="150000"/>
    <n v="24"/>
    <x v="17"/>
    <s v="2026-07-31"/>
  </r>
  <r>
    <s v="45db8af3-be41-423a-aef9-db6a75908207"/>
    <s v="Project Vector Building 3"/>
    <s v=""/>
    <x v="109"/>
    <x v="1"/>
    <x v="6"/>
    <x v="6"/>
    <m/>
    <n v="980000"/>
    <n v="250"/>
    <x v="4"/>
    <s v="2026-07-31"/>
  </r>
  <r>
    <s v="17ef66a2-33f8-45aa-a7e0-8a607bcd2bc3"/>
    <s v="Project Vector Building 2"/>
    <s v=""/>
    <x v="109"/>
    <x v="1"/>
    <x v="6"/>
    <x v="6"/>
    <m/>
    <n v="515000"/>
    <n v="130"/>
    <x v="4"/>
    <s v="2026-07-31"/>
  </r>
  <r>
    <s v="a6cb694d-591c-4726-b5ff-51fc7bfa7ee7"/>
    <s v="Project Vector Building 1"/>
    <s v=""/>
    <x v="109"/>
    <x v="1"/>
    <x v="6"/>
    <x v="6"/>
    <m/>
    <n v="980000"/>
    <n v="250"/>
    <x v="4"/>
    <s v="2026-07-31"/>
  </r>
  <r>
    <s v="f50a35d5-e132-4e59-96ea-3f549dd3b67a"/>
    <s v="Project Vector Building 4"/>
    <s v=""/>
    <x v="109"/>
    <x v="1"/>
    <x v="6"/>
    <x v="6"/>
    <m/>
    <n v="490000"/>
    <n v="120"/>
    <x v="4"/>
    <s v="2026-07-31"/>
  </r>
  <r>
    <s v="be51e002-e27b-4f49-89bf-5f410a9522d5"/>
    <s v="Project Atlas  Data Center 1 "/>
    <s v=""/>
    <x v="109"/>
    <x v="1"/>
    <x v="13"/>
    <x v="13"/>
    <m/>
    <n v="492285"/>
    <n v="241"/>
    <x v="4"/>
    <s v="2026-07-31"/>
  </r>
  <r>
    <s v="62c566f2-4868-4880-a20e-4eaf843190e4"/>
    <s v="Project Atlas  Data Center 3"/>
    <s v=""/>
    <x v="109"/>
    <x v="1"/>
    <x v="13"/>
    <x v="13"/>
    <m/>
    <n v="492285"/>
    <n v="241"/>
    <x v="4"/>
    <s v="2026-07-31"/>
  </r>
  <r>
    <s v="14a532a5-35aa-455b-9771-2fed89203dff"/>
    <s v="Project Atlas  Data Center 2 "/>
    <s v="Project Atlas  Data Center 2 _x000a_Project Atlas_x000a_Edged Energy"/>
    <x v="109"/>
    <x v="1"/>
    <x v="13"/>
    <x v="13"/>
    <m/>
    <n v="492285"/>
    <n v="241"/>
    <x v="4"/>
    <s v="2026-07-31"/>
  </r>
  <r>
    <s v="cc41c22f-850e-4a54-bf77-49ac21baa24f"/>
    <s v="Equinix Minooka Data Center 3"/>
    <s v=""/>
    <x v="112"/>
    <x v="1"/>
    <x v="6"/>
    <x v="6"/>
    <m/>
    <n v="157142"/>
    <n v="100"/>
    <x v="23"/>
    <s v="2026-07-31"/>
  </r>
  <r>
    <s v="b88b1ea7-b862-4412-abc1-e30f498a583c"/>
    <s v="Equinix Minooka Data Center 1"/>
    <s v=""/>
    <x v="112"/>
    <x v="1"/>
    <x v="6"/>
    <x v="6"/>
    <m/>
    <n v="157142"/>
    <n v="100"/>
    <x v="23"/>
    <s v="2026-07-31"/>
  </r>
  <r>
    <s v="702d3c60-aac2-4c76-adea-7a2a42a45acd"/>
    <s v="Equinix Minooka Data Center 6"/>
    <s v=""/>
    <x v="112"/>
    <x v="1"/>
    <x v="6"/>
    <x v="6"/>
    <m/>
    <n v="157142"/>
    <n v="100"/>
    <x v="23"/>
    <s v="2026-07-31"/>
  </r>
  <r>
    <s v="23e93262-a7df-401e-81b1-b647390b467c"/>
    <s v="Equinix Minooka Data Center 7"/>
    <s v=""/>
    <x v="112"/>
    <x v="1"/>
    <x v="6"/>
    <x v="6"/>
    <m/>
    <n v="157142"/>
    <n v="100"/>
    <x v="23"/>
    <s v="2026-07-31"/>
  </r>
  <r>
    <s v="5d008b4a-2205-4966-9d08-ab5eb3cbe563"/>
    <s v="Equinix Minooka Data Center 2"/>
    <s v=""/>
    <x v="112"/>
    <x v="1"/>
    <x v="6"/>
    <x v="6"/>
    <m/>
    <n v="157142"/>
    <n v="100"/>
    <x v="23"/>
    <s v="2026-07-31"/>
  </r>
  <r>
    <s v="319b97cc-2608-40d0-b3bd-d583c2a1d981"/>
    <s v="Equinix Minooka Data Center 4"/>
    <s v=""/>
    <x v="112"/>
    <x v="1"/>
    <x v="6"/>
    <x v="6"/>
    <m/>
    <n v="157142"/>
    <n v="100"/>
    <x v="23"/>
    <s v="2026-07-31"/>
  </r>
  <r>
    <s v="7f8abd74-2a1a-45c0-867e-e04678391207"/>
    <s v="Equinix Minooka Data Center 5"/>
    <s v=""/>
    <x v="112"/>
    <x v="1"/>
    <x v="6"/>
    <x v="6"/>
    <m/>
    <n v="157142"/>
    <n v="100"/>
    <x v="23"/>
    <s v="2026-07-31"/>
  </r>
  <r>
    <s v="81a8d58d-e8e3-460c-951d-efadc3ffe8ac"/>
    <s v="AT13x Data Center"/>
    <s v=""/>
    <x v="112"/>
    <x v="1"/>
    <x v="8"/>
    <x v="8"/>
    <m/>
    <m/>
    <n v="63"/>
    <x v="4"/>
    <s v="2026-07-31"/>
  </r>
  <r>
    <s v="1ab94df0-8a94-11f0-a387-015ec48b8d75"/>
    <s v="Portland - Hillsboro 6 Data Center"/>
    <s v=""/>
    <x v="118"/>
    <x v="1"/>
    <x v="0"/>
    <x v="0"/>
    <n v="350000"/>
    <n v="350000"/>
    <n v="27"/>
    <x v="16"/>
    <s v="2026-07-31"/>
  </r>
  <r>
    <s v="e188d199-5fce-4c5a-800b-7baab6c36cc5"/>
    <s v="Data Center 1"/>
    <s v=""/>
    <x v="118"/>
    <x v="1"/>
    <x v="16"/>
    <x v="16"/>
    <m/>
    <n v="375000"/>
    <n v="36"/>
    <x v="4"/>
    <s v="2026-07-31"/>
  </r>
  <r>
    <s v="ae1f4668-a2bd-4a7e-a770-af2381f81231"/>
    <s v="Data Center 3"/>
    <s v=""/>
    <x v="118"/>
    <x v="1"/>
    <x v="16"/>
    <x v="16"/>
    <m/>
    <m/>
    <n v="36"/>
    <x v="4"/>
    <s v="2026-07-31"/>
  </r>
  <r>
    <s v="9bb6fd9c-ece6-4ca7-8cee-17af5ddd589a"/>
    <s v="Data Center 2"/>
    <s v=""/>
    <x v="118"/>
    <x v="1"/>
    <x v="16"/>
    <x v="16"/>
    <m/>
    <m/>
    <n v="36"/>
    <x v="4"/>
    <s v="2026-07-31"/>
  </r>
  <r>
    <s v="dfdb49d0-3822-11f1-bd71-c5ebfc4d214b"/>
    <s v="Atlanta - Norcross Data Center 2"/>
    <s v=""/>
    <x v="118"/>
    <x v="1"/>
    <x v="8"/>
    <x v="8"/>
    <n v="48000"/>
    <n v="48000"/>
    <n v="4.5"/>
    <x v="22"/>
    <s v="2026-07-31"/>
  </r>
  <r>
    <s v="c9b192f0-d624-11f0-9f74-67ee8d11be16"/>
    <s v="Helios Phase 3"/>
    <s v="Helios Phase 3_x000a_Galaxy Helios Campus_x000a_Galaxy"/>
    <x v="322"/>
    <x v="1"/>
    <x v="16"/>
    <x v="16"/>
    <m/>
    <m/>
    <n v="200"/>
    <x v="20"/>
    <s v="2026-07-31"/>
  </r>
  <r>
    <s v="009164b0-0c1d-47cd-9d65-06f0bd813ddc"/>
    <s v="Helios Phase 7"/>
    <s v=""/>
    <x v="322"/>
    <x v="1"/>
    <x v="16"/>
    <x v="16"/>
    <m/>
    <m/>
    <n v="209"/>
    <x v="17"/>
    <s v="2026-07-31"/>
  </r>
  <r>
    <s v="4bb627f7-601c-449d-b226-02dd4139d213"/>
    <s v="Helios Phase 5"/>
    <s v=""/>
    <x v="322"/>
    <x v="1"/>
    <x v="16"/>
    <x v="16"/>
    <m/>
    <m/>
    <n v="207"/>
    <x v="17"/>
    <s v="2026-07-31"/>
  </r>
  <r>
    <s v="6bf0051f-4c19-40b0-8820-4107786e3025"/>
    <s v="Helios Phase 4"/>
    <s v=""/>
    <x v="322"/>
    <x v="1"/>
    <x v="16"/>
    <x v="16"/>
    <m/>
    <m/>
    <n v="207"/>
    <x v="17"/>
    <s v="2026-07-31"/>
  </r>
  <r>
    <s v="7d77b7a8-e98e-47c5-947f-e2b1ea1a8e71"/>
    <s v="Helios Phase 6"/>
    <s v=""/>
    <x v="322"/>
    <x v="1"/>
    <x v="16"/>
    <x v="16"/>
    <m/>
    <m/>
    <n v="207"/>
    <x v="17"/>
    <s v="2026-07-31"/>
  </r>
  <r>
    <s v="0653d33e-d519-48b0-896f-1305aa3d2935"/>
    <s v="Project Merlin Data Center 1"/>
    <s v=""/>
    <x v="322"/>
    <x v="1"/>
    <x v="16"/>
    <x v="16"/>
    <m/>
    <m/>
    <n v="74"/>
    <x v="3"/>
    <s v="2026-07-31"/>
  </r>
  <r>
    <s v="26f396b6-3518-4e67-9b17-81b814576218"/>
    <s v="Storey County, NV Data Center Building 5"/>
    <s v=""/>
    <x v="124"/>
    <x v="1"/>
    <x v="1"/>
    <x v="1"/>
    <m/>
    <m/>
    <n v="41.922499999999999"/>
    <x v="0"/>
    <s v="2026-07-31"/>
  </r>
  <r>
    <s v="06eb9a7e-528d-41fc-b1a5-638b69b61f62"/>
    <s v="Wyoming Crusoe DC-4"/>
    <s v=""/>
    <x v="124"/>
    <x v="1"/>
    <x v="37"/>
    <x v="37"/>
    <n v="770000"/>
    <n v="770000"/>
    <n v="450"/>
    <x v="21"/>
    <s v="2026-07-31"/>
  </r>
  <r>
    <s v="2bc3de86-0e49-4604-8e58-2ccf29447413"/>
    <s v="Wyoming Crusoe DC-3"/>
    <s v=""/>
    <x v="124"/>
    <x v="1"/>
    <x v="37"/>
    <x v="37"/>
    <n v="770000"/>
    <n v="770000"/>
    <n v="450"/>
    <x v="21"/>
    <s v="2026-07-31"/>
  </r>
  <r>
    <s v="da42fcc8-33c4-4885-ad6f-d0c9c6cd1ee4"/>
    <s v="Wyoming Crusoe DC-2"/>
    <s v=""/>
    <x v="124"/>
    <x v="1"/>
    <x v="37"/>
    <x v="37"/>
    <n v="770000"/>
    <n v="770000"/>
    <n v="450"/>
    <x v="21"/>
    <s v="2026-07-31"/>
  </r>
  <r>
    <s v="2f3f0323-b154-46ac-8fe5-a19daff20578"/>
    <s v="Data Center 3"/>
    <s v=""/>
    <x v="124"/>
    <x v="1"/>
    <x v="16"/>
    <x v="16"/>
    <m/>
    <m/>
    <n v="295"/>
    <x v="4"/>
    <s v="2026-07-31"/>
  </r>
  <r>
    <s v="e44ea90e-2e46-4b2a-b644-12e0f348f6ec"/>
    <s v="Data Center 2"/>
    <s v=""/>
    <x v="124"/>
    <x v="1"/>
    <x v="16"/>
    <x v="16"/>
    <m/>
    <m/>
    <n v="295"/>
    <x v="4"/>
    <s v="2026-07-31"/>
  </r>
  <r>
    <s v="e0701ab5-596f-4585-924d-6b8fd6de5859"/>
    <s v="Data Center 4"/>
    <s v="Data Center 4_x000a_Roman III_x000a_Google"/>
    <x v="124"/>
    <x v="1"/>
    <x v="16"/>
    <x v="16"/>
    <m/>
    <m/>
    <n v="295"/>
    <x v="4"/>
    <s v="2026-07-31"/>
  </r>
  <r>
    <s v="09cb3ba6-ca00-4831-8c11-68e74bac15bd"/>
    <s v="Data Center 5"/>
    <s v=""/>
    <x v="124"/>
    <x v="1"/>
    <x v="16"/>
    <x v="16"/>
    <m/>
    <m/>
    <n v="295"/>
    <x v="4"/>
    <s v="2026-07-31"/>
  </r>
  <r>
    <s v="7db50a01-3865-4135-af10-17f8992b2138"/>
    <s v="Data Center 1"/>
    <s v=""/>
    <x v="124"/>
    <x v="1"/>
    <x v="16"/>
    <x v="16"/>
    <m/>
    <m/>
    <n v="295"/>
    <x v="4"/>
    <s v="2026-07-31"/>
  </r>
  <r>
    <s v="86256c54-a15f-4033-b38f-534118326121"/>
    <s v="South Haskell County Data Center 3"/>
    <s v=""/>
    <x v="124"/>
    <x v="1"/>
    <x v="16"/>
    <x v="16"/>
    <n v="280000"/>
    <n v="280000"/>
    <n v="96"/>
    <x v="2"/>
    <s v="2026-07-31"/>
  </r>
  <r>
    <s v="63629c5d-fdef-473b-8e47-527970e1a8ef"/>
    <s v="North Haskell County Data Center 3"/>
    <s v=""/>
    <x v="124"/>
    <x v="1"/>
    <x v="16"/>
    <x v="16"/>
    <m/>
    <m/>
    <n v="93.5"/>
    <x v="3"/>
    <s v="2026-07-31"/>
  </r>
  <r>
    <s v="dc297b39-8b62-42fc-99ed-ec2f67f714bd"/>
    <s v="North Haskell County Data Center 4"/>
    <s v=""/>
    <x v="124"/>
    <x v="1"/>
    <x v="16"/>
    <x v="16"/>
    <m/>
    <m/>
    <n v="93.5"/>
    <x v="3"/>
    <s v="2026-07-31"/>
  </r>
  <r>
    <s v="7fd77c2f-cf3d-48f5-8958-be4657210664"/>
    <s v="South Haskell County Data Center 5"/>
    <s v=""/>
    <x v="124"/>
    <x v="1"/>
    <x v="16"/>
    <x v="16"/>
    <n v="280000"/>
    <n v="280000"/>
    <n v="96"/>
    <x v="2"/>
    <s v="2026-07-31"/>
  </r>
  <r>
    <s v="6ace405a-d8c8-4cbc-9aaa-1d9e81856c4b"/>
    <s v="Archer County Project Raptor DC 1"/>
    <s v=""/>
    <x v="124"/>
    <x v="1"/>
    <x v="16"/>
    <x v="16"/>
    <m/>
    <m/>
    <n v="41.814999999999998"/>
    <x v="22"/>
    <s v="2026-07-31"/>
  </r>
  <r>
    <s v="8405f240-d7b5-11f0-a068-b7cd13c2e437"/>
    <s v="Midlothian, TX Data Center Building 5"/>
    <s v=""/>
    <x v="124"/>
    <x v="1"/>
    <x v="16"/>
    <x v="16"/>
    <n v="288000"/>
    <n v="288000"/>
    <n v="100"/>
    <x v="20"/>
    <s v="2026-07-31"/>
  </r>
  <r>
    <s v="9f854424-a157-4ed3-b469-ebbcb14316a6"/>
    <s v="Lincoln NE Data Center Building 6"/>
    <s v=""/>
    <x v="124"/>
    <x v="1"/>
    <x v="30"/>
    <x v="30"/>
    <n v="285000"/>
    <n v="285000"/>
    <n v="96"/>
    <x v="10"/>
    <s v="2026-07-31"/>
  </r>
  <r>
    <s v="393ef170-3206-48c7-9b4a-e6cb06a3b76a"/>
    <s v="Lincoln NE Data Center Building 7"/>
    <s v=""/>
    <x v="124"/>
    <x v="1"/>
    <x v="30"/>
    <x v="30"/>
    <n v="285000"/>
    <n v="285000"/>
    <n v="96"/>
    <x v="10"/>
    <s v="2026-07-31"/>
  </r>
  <r>
    <s v="f0214269-623b-46fc-98c8-77be9dba1bf9"/>
    <s v="Lincoln NE Data Center Building 5"/>
    <s v=""/>
    <x v="124"/>
    <x v="1"/>
    <x v="30"/>
    <x v="30"/>
    <n v="285000"/>
    <n v="285000"/>
    <n v="96"/>
    <x v="10"/>
    <s v="2026-07-31"/>
  </r>
  <r>
    <s v="29fcb8e9-6360-4567-abfa-3384446dc9e3"/>
    <s v="Project Spring Data Center 1"/>
    <s v=""/>
    <x v="124"/>
    <x v="1"/>
    <x v="15"/>
    <x v="15"/>
    <m/>
    <m/>
    <n v="41.962499999999999"/>
    <x v="2"/>
    <s v="2026-07-31"/>
  </r>
  <r>
    <s v="9799a100-02b5-11f1-9020-7161f74f6f5f"/>
    <s v="Project Spring Data Center 2"/>
    <s v=""/>
    <x v="124"/>
    <x v="1"/>
    <x v="15"/>
    <x v="15"/>
    <m/>
    <m/>
    <n v="41.962499999999999"/>
    <x v="23"/>
    <s v="2026-07-31"/>
  </r>
  <r>
    <s v="982206b0-02bc-11f1-b08c-27754f0bf4f4"/>
    <s v="Project Spring Data Center 3"/>
    <s v=""/>
    <x v="124"/>
    <x v="1"/>
    <x v="15"/>
    <x v="15"/>
    <m/>
    <m/>
    <n v="41.962499999999999"/>
    <x v="23"/>
    <s v="2026-07-31"/>
  </r>
  <r>
    <s v="8cedcc84-bf52-4754-9756-655cfc00bc1f"/>
    <s v="Omaha NE Data Center Building 5"/>
    <s v=""/>
    <x v="124"/>
    <x v="1"/>
    <x v="30"/>
    <x v="30"/>
    <n v="289500"/>
    <n v="289500"/>
    <n v="96"/>
    <x v="0"/>
    <s v="2026-07-31"/>
  </r>
  <r>
    <s v="1d5ffb31-cb17-4f15-91cc-444168517e2f"/>
    <s v="Omaha NE Data Center Building 6"/>
    <s v=""/>
    <x v="124"/>
    <x v="1"/>
    <x v="30"/>
    <x v="30"/>
    <n v="289500"/>
    <n v="289500"/>
    <n v="96"/>
    <x v="0"/>
    <s v="2026-07-31"/>
  </r>
  <r>
    <s v="9f53b7cb-f486-40c3-af21-ed79a82f643b"/>
    <s v="Omaha NE Data Center Building 8"/>
    <s v=""/>
    <x v="124"/>
    <x v="1"/>
    <x v="30"/>
    <x v="30"/>
    <n v="289500"/>
    <n v="289500"/>
    <n v="96"/>
    <x v="0"/>
    <s v="2026-07-31"/>
  </r>
  <r>
    <s v="06fec776-565b-403e-977e-97cc5da0e244"/>
    <s v="Omaha NE Data Center Building 7"/>
    <s v=""/>
    <x v="124"/>
    <x v="1"/>
    <x v="30"/>
    <x v="30"/>
    <n v="289500"/>
    <n v="289500"/>
    <n v="96"/>
    <x v="0"/>
    <s v="2026-07-31"/>
  </r>
  <r>
    <s v="2e962718-952e-4445-bacb-d297e14356ce"/>
    <s v="Council Hill Data Center 3"/>
    <s v=""/>
    <x v="124"/>
    <x v="1"/>
    <x v="15"/>
    <x v="15"/>
    <n v="300000"/>
    <n v="300000"/>
    <n v="96"/>
    <x v="3"/>
    <s v="2026-07-31"/>
  </r>
  <r>
    <s v="3276e52c-f684-4c42-a5d8-33c0bd47e8fd"/>
    <s v="Council Hill Data Center 2"/>
    <s v=""/>
    <x v="124"/>
    <x v="1"/>
    <x v="15"/>
    <x v="15"/>
    <n v="300000"/>
    <n v="300000"/>
    <n v="96"/>
    <x v="3"/>
    <s v="2026-07-31"/>
  </r>
  <r>
    <s v="04783444-8db8-4bcb-9e22-c53d63ddb397"/>
    <s v="Council Hill Data Center 4"/>
    <s v=""/>
    <x v="124"/>
    <x v="1"/>
    <x v="15"/>
    <x v="15"/>
    <n v="300000"/>
    <n v="300000"/>
    <n v="96"/>
    <x v="3"/>
    <s v="2026-07-31"/>
  </r>
  <r>
    <s v="9f4306ad-31f8-44e4-a3ba-b0bc96beae7e"/>
    <s v="Summit Data Center 2"/>
    <s v=""/>
    <x v="124"/>
    <x v="1"/>
    <x v="15"/>
    <x v="15"/>
    <n v="300000"/>
    <n v="300000"/>
    <n v="96"/>
    <x v="2"/>
    <s v="2026-07-31"/>
  </r>
  <r>
    <s v="320b65a6-9fdc-4a7f-b80d-1735232575c5"/>
    <s v="Summit Data Center 4"/>
    <s v=""/>
    <x v="124"/>
    <x v="1"/>
    <x v="15"/>
    <x v="15"/>
    <n v="300000"/>
    <n v="300000"/>
    <n v="96"/>
    <x v="2"/>
    <s v="2026-07-31"/>
  </r>
  <r>
    <s v="9f603bcc-4016-441c-8f9e-617aa2429826"/>
    <s v="Summit Data Center 3"/>
    <s v=""/>
    <x v="124"/>
    <x v="1"/>
    <x v="15"/>
    <x v="15"/>
    <n v="300000"/>
    <n v="300000"/>
    <n v="96"/>
    <x v="2"/>
    <s v="2026-07-31"/>
  </r>
  <r>
    <s v="260a7157-2bd9-49d9-9418-39bdb0c4586a"/>
    <s v="Project Kestrel Building 3"/>
    <s v=""/>
    <x v="124"/>
    <x v="1"/>
    <x v="5"/>
    <x v="5"/>
    <n v="500000"/>
    <n v="500000"/>
    <n v="96"/>
    <x v="1"/>
    <s v="2026-07-31"/>
  </r>
  <r>
    <s v="90d009a3-d78f-4ec1-b77e-cd354bce924e"/>
    <s v="Project Kestrel Building 1"/>
    <s v=""/>
    <x v="124"/>
    <x v="1"/>
    <x v="5"/>
    <x v="5"/>
    <n v="500000"/>
    <n v="500000"/>
    <n v="96"/>
    <x v="1"/>
    <s v="2026-07-31"/>
  </r>
  <r>
    <s v="5a83b389-cb41-4d7d-b60a-946a5761248e"/>
    <s v="Project Kestrel Building 4"/>
    <s v=""/>
    <x v="124"/>
    <x v="1"/>
    <x v="5"/>
    <x v="5"/>
    <n v="500000"/>
    <n v="500000"/>
    <n v="96"/>
    <x v="1"/>
    <s v="2026-07-31"/>
  </r>
  <r>
    <s v="6b15fb3e-27d1-4ab5-9cc3-0467fa117a19"/>
    <s v="Project Kestrel Building 5"/>
    <s v=""/>
    <x v="124"/>
    <x v="1"/>
    <x v="5"/>
    <x v="5"/>
    <n v="500000"/>
    <n v="500000"/>
    <n v="96"/>
    <x v="1"/>
    <s v="2026-07-31"/>
  </r>
  <r>
    <s v="335d1060-8d81-46b4-a85a-0d4b364d19a2"/>
    <s v="Project Kestrel Building 2"/>
    <s v=""/>
    <x v="124"/>
    <x v="1"/>
    <x v="5"/>
    <x v="5"/>
    <n v="500000"/>
    <n v="500000"/>
    <n v="96"/>
    <x v="1"/>
    <s v="2026-07-31"/>
  </r>
  <r>
    <s v="d944094d-6a2c-4883-97e3-a63042c6087f"/>
    <s v="Project Mica Building 4"/>
    <s v=""/>
    <x v="124"/>
    <x v="1"/>
    <x v="5"/>
    <x v="5"/>
    <n v="287500"/>
    <n v="287500"/>
    <n v="96"/>
    <x v="10"/>
    <s v="2026-07-31"/>
  </r>
  <r>
    <s v="d1e969ef-d38c-4e1d-a53b-6d1a537e749e"/>
    <s v="Project Mica Building 3"/>
    <s v=""/>
    <x v="124"/>
    <x v="1"/>
    <x v="5"/>
    <x v="5"/>
    <n v="287500"/>
    <n v="287500"/>
    <n v="96"/>
    <x v="10"/>
    <s v="2026-07-31"/>
  </r>
  <r>
    <s v="bfc4e141-34a7-4989-b833-8022fa9aff37"/>
    <s v="Project Mica Building 5"/>
    <s v=""/>
    <x v="124"/>
    <x v="1"/>
    <x v="5"/>
    <x v="5"/>
    <n v="287500"/>
    <n v="287500"/>
    <n v="96"/>
    <x v="10"/>
    <s v="2026-07-31"/>
  </r>
  <r>
    <s v="aa9322c2-4f3d-4275-9c93-671a44f40da2"/>
    <s v="Project Skyway Data Center 3"/>
    <s v=""/>
    <x v="124"/>
    <x v="1"/>
    <x v="23"/>
    <x v="23"/>
    <m/>
    <m/>
    <n v="42.115000000000002"/>
    <x v="19"/>
    <s v="2026-07-31"/>
  </r>
  <r>
    <s v="af0cb644-eb76-4c8e-9cb5-34a0a23002a7"/>
    <s v="Project Skyway Data Center 1"/>
    <s v=""/>
    <x v="124"/>
    <x v="1"/>
    <x v="23"/>
    <x v="23"/>
    <m/>
    <m/>
    <n v="42.115000000000002"/>
    <x v="19"/>
    <s v="2026-07-31"/>
  </r>
  <r>
    <s v="ea7fc653-10e0-4b70-a083-96e82838052e"/>
    <s v="Project Skyway Data Center 2"/>
    <s v=""/>
    <x v="124"/>
    <x v="1"/>
    <x v="23"/>
    <x v="23"/>
    <m/>
    <m/>
    <n v="42.115000000000002"/>
    <x v="19"/>
    <s v="2026-07-31"/>
  </r>
  <r>
    <s v="3152e34e-73e8-4d7e-876d-397106f24909"/>
    <s v="Hermantown Data Center 2"/>
    <s v=""/>
    <x v="124"/>
    <x v="1"/>
    <x v="23"/>
    <x v="23"/>
    <n v="450000"/>
    <n v="450000"/>
    <n v="58.98"/>
    <x v="19"/>
    <s v="2026-07-31"/>
  </r>
  <r>
    <s v="aae6d4d1-11a9-4458-b07d-98d02a82ce35"/>
    <s v="Hermantown Data Center 4"/>
    <s v=""/>
    <x v="124"/>
    <x v="1"/>
    <x v="23"/>
    <x v="23"/>
    <n v="450000"/>
    <n v="450000"/>
    <n v="58.98"/>
    <x v="19"/>
    <s v="2026-07-31"/>
  </r>
  <r>
    <s v="0003e747-0b2c-4ebe-a9c3-539fc419d68f"/>
    <s v="Hermantown Data Center 1"/>
    <s v=""/>
    <x v="124"/>
    <x v="1"/>
    <x v="23"/>
    <x v="23"/>
    <n v="450000"/>
    <n v="450000"/>
    <n v="58.98"/>
    <x v="19"/>
    <s v="2026-07-31"/>
  </r>
  <r>
    <s v="813737f5-16ec-4c9e-8d38-2da05a39218f"/>
    <s v="Hermantown Data Center 3"/>
    <s v=""/>
    <x v="124"/>
    <x v="1"/>
    <x v="23"/>
    <x v="23"/>
    <n v="450000"/>
    <n v="450000"/>
    <n v="58.98"/>
    <x v="19"/>
    <s v="2026-07-31"/>
  </r>
  <r>
    <s v="53dccfa6-55d0-4e28-94ab-a052fddb5b0e"/>
    <s v="Google Linn County Data Center 1"/>
    <s v=""/>
    <x v="124"/>
    <x v="1"/>
    <x v="4"/>
    <x v="4"/>
    <m/>
    <m/>
    <n v="96"/>
    <x v="19"/>
    <s v="2026-07-31"/>
  </r>
  <r>
    <s v="507cb138-780a-4f35-8660-9ba443c2cb42"/>
    <s v="Google Linn County Data Center 4"/>
    <s v=""/>
    <x v="124"/>
    <x v="1"/>
    <x v="4"/>
    <x v="4"/>
    <m/>
    <m/>
    <n v="96"/>
    <x v="19"/>
    <s v="2026-07-31"/>
  </r>
  <r>
    <s v="60d0fdbc-daab-4f1e-8d34-130849925fbf"/>
    <s v="Google Linn County Data Center 5"/>
    <s v=""/>
    <x v="124"/>
    <x v="1"/>
    <x v="4"/>
    <x v="4"/>
    <m/>
    <m/>
    <n v="96"/>
    <x v="19"/>
    <s v="2026-07-31"/>
  </r>
  <r>
    <s v="59f2b291-3db6-44b9-9575-9bc4469cb7d4"/>
    <s v="Google Linn County Data Center 6"/>
    <s v=""/>
    <x v="124"/>
    <x v="1"/>
    <x v="4"/>
    <x v="4"/>
    <m/>
    <m/>
    <n v="96"/>
    <x v="19"/>
    <s v="2026-07-31"/>
  </r>
  <r>
    <s v="b37972af-7120-42a9-a58a-9ef7640b8650"/>
    <s v="Google Linn County Data Center 3"/>
    <s v=""/>
    <x v="124"/>
    <x v="1"/>
    <x v="4"/>
    <x v="4"/>
    <m/>
    <m/>
    <n v="96"/>
    <x v="19"/>
    <s v="2026-07-31"/>
  </r>
  <r>
    <s v="e50b609c-e8f0-4410-b90e-11eff92d67d1"/>
    <s v="Google Linn County Data Center 2"/>
    <s v=""/>
    <x v="124"/>
    <x v="1"/>
    <x v="4"/>
    <x v="4"/>
    <m/>
    <m/>
    <n v="96"/>
    <x v="19"/>
    <s v="2026-07-31"/>
  </r>
  <r>
    <s v="45ac11ab-2e76-41cf-859a-6dc99e1ca6c7"/>
    <s v="Data Center 5"/>
    <s v=""/>
    <x v="124"/>
    <x v="1"/>
    <x v="32"/>
    <x v="32"/>
    <n v="285000"/>
    <n v="285000"/>
    <n v="96"/>
    <x v="15"/>
    <s v="2026-07-31"/>
  </r>
  <r>
    <s v="bf61e705-6ffa-4bd0-bd52-92c0d29b80d9"/>
    <s v="Data Center 4"/>
    <s v=""/>
    <x v="124"/>
    <x v="1"/>
    <x v="32"/>
    <x v="32"/>
    <n v="285000"/>
    <n v="285000"/>
    <n v="96"/>
    <x v="15"/>
    <s v="2026-07-31"/>
  </r>
  <r>
    <s v="b0aaf3b8-94cd-48d9-99b8-b9388cd8607d"/>
    <s v="Data Center 3"/>
    <s v=""/>
    <x v="124"/>
    <x v="1"/>
    <x v="32"/>
    <x v="32"/>
    <n v="285000"/>
    <n v="285000"/>
    <n v="96"/>
    <x v="15"/>
    <s v="2026-07-31"/>
  </r>
  <r>
    <s v="00610ebf-ba9c-49a0-961e-7a67695cffdd"/>
    <s v="Project Maize DC 2"/>
    <s v="Project Maize DC 2_x000a_Project Maize_x000a_Google"/>
    <x v="124"/>
    <x v="1"/>
    <x v="24"/>
    <x v="24"/>
    <m/>
    <n v="247763"/>
    <n v="198"/>
    <x v="4"/>
    <s v="2026-07-31"/>
  </r>
  <r>
    <s v="c563c920-1b1b-4d50-b110-cb7ffc194238"/>
    <s v="Morgan County Data Center Building 4"/>
    <s v=""/>
    <x v="124"/>
    <x v="1"/>
    <x v="24"/>
    <x v="24"/>
    <m/>
    <n v="280000"/>
    <n v="96"/>
    <x v="7"/>
    <s v="2026-07-31"/>
  </r>
  <r>
    <s v="dcf52073-18bc-4961-8170-7f29f1905482"/>
    <s v="Morgan County Data Center Building 3"/>
    <s v=""/>
    <x v="124"/>
    <x v="1"/>
    <x v="24"/>
    <x v="24"/>
    <m/>
    <n v="280000"/>
    <n v="96"/>
    <x v="7"/>
    <s v="2026-07-31"/>
  </r>
  <r>
    <s v="a9fbdffe-8515-44d7-af22-5b73a0541c52"/>
    <s v="Project Zodiac Fort Wayne Data Center Building 8"/>
    <s v=""/>
    <x v="124"/>
    <x v="1"/>
    <x v="24"/>
    <x v="24"/>
    <n v="285000"/>
    <n v="285000"/>
    <n v="96"/>
    <x v="11"/>
    <s v="2026-07-31"/>
  </r>
  <r>
    <s v="f943145f-f718-42b1-96ef-00ec058d6439"/>
    <s v="Project Zodiac Fort Wayne Data Center Building 9"/>
    <s v=""/>
    <x v="124"/>
    <x v="1"/>
    <x v="24"/>
    <x v="24"/>
    <n v="285000"/>
    <n v="285000"/>
    <n v="96"/>
    <x v="11"/>
    <s v="2026-07-31"/>
  </r>
  <r>
    <s v="e437f0ae-7313-4163-bce1-e9dcfcf96b85"/>
    <s v="Rumble TC Data Center 8"/>
    <s v=""/>
    <x v="124"/>
    <x v="1"/>
    <x v="8"/>
    <x v="8"/>
    <n v="300000"/>
    <n v="300000"/>
    <n v="80"/>
    <x v="18"/>
    <s v="2026-07-31"/>
  </r>
  <r>
    <s v="cd7c57fa-7558-4737-acaa-2f23ab82934c"/>
    <s v="Rumble TC Data Center 7"/>
    <s v=""/>
    <x v="124"/>
    <x v="1"/>
    <x v="8"/>
    <x v="8"/>
    <n v="300000"/>
    <n v="300000"/>
    <n v="80"/>
    <x v="18"/>
    <s v="2026-07-31"/>
  </r>
  <r>
    <s v="215d5523-e0ef-4dc1-9d66-50167cc376e8"/>
    <s v="Rumble TC Data Center 4"/>
    <s v=""/>
    <x v="124"/>
    <x v="1"/>
    <x v="8"/>
    <x v="8"/>
    <n v="300000"/>
    <n v="300000"/>
    <n v="80"/>
    <x v="18"/>
    <s v="2026-07-31"/>
  </r>
  <r>
    <s v="b7fc51c0-a825-41b6-b410-777089a2521d"/>
    <s v="Rumble TC Data Center 3"/>
    <s v=""/>
    <x v="124"/>
    <x v="1"/>
    <x v="8"/>
    <x v="8"/>
    <n v="300000"/>
    <n v="300000"/>
    <n v="80"/>
    <x v="18"/>
    <s v="2026-07-31"/>
  </r>
  <r>
    <s v="d14f4d2d-5459-4a49-8c21-42827b94fba1"/>
    <s v="Rumble TC Data Center 10"/>
    <s v=""/>
    <x v="124"/>
    <x v="1"/>
    <x v="8"/>
    <x v="8"/>
    <n v="300000"/>
    <n v="300000"/>
    <n v="80"/>
    <x v="18"/>
    <s v="2026-07-31"/>
  </r>
  <r>
    <s v="5f5a7b54-7a75-4ece-856a-bd61384fe311"/>
    <s v="Rumble TC Data Center 5"/>
    <s v=""/>
    <x v="124"/>
    <x v="1"/>
    <x v="8"/>
    <x v="8"/>
    <n v="300000"/>
    <n v="300000"/>
    <n v="80"/>
    <x v="18"/>
    <s v="2026-07-31"/>
  </r>
  <r>
    <s v="a3bd37f9-2a57-49fa-9ac4-403a8f13e8a0"/>
    <s v="Rumble TC Data Center 9"/>
    <s v=""/>
    <x v="124"/>
    <x v="1"/>
    <x v="8"/>
    <x v="8"/>
    <n v="300000"/>
    <n v="300000"/>
    <n v="80"/>
    <x v="18"/>
    <s v="2026-07-31"/>
  </r>
  <r>
    <s v="b00c2489-30fc-4264-9d2f-d144554b810b"/>
    <s v="Rumble TC Data Center 1"/>
    <s v=""/>
    <x v="124"/>
    <x v="1"/>
    <x v="8"/>
    <x v="8"/>
    <n v="300000"/>
    <n v="300000"/>
    <n v="80"/>
    <x v="18"/>
    <s v="2026-07-31"/>
  </r>
  <r>
    <s v="fea56a1b-f471-4358-91e5-e0b85486bf01"/>
    <s v="Rumble TC Data Center 2"/>
    <s v=""/>
    <x v="124"/>
    <x v="1"/>
    <x v="8"/>
    <x v="8"/>
    <n v="300000"/>
    <n v="300000"/>
    <n v="80"/>
    <x v="18"/>
    <s v="2026-07-31"/>
  </r>
  <r>
    <s v="ecc51587-10bb-445e-827a-ed2a4ee90947"/>
    <s v="Rumble TC Data Center 6"/>
    <s v=""/>
    <x v="124"/>
    <x v="1"/>
    <x v="8"/>
    <x v="8"/>
    <n v="300000"/>
    <n v="300000"/>
    <n v="80"/>
    <x v="18"/>
    <s v="2026-07-31"/>
  </r>
  <r>
    <s v="1635ce55-f3de-4579-9b4f-21f9ff560e6a"/>
    <s v="Rumble TC Data Center 12"/>
    <s v=""/>
    <x v="124"/>
    <x v="1"/>
    <x v="8"/>
    <x v="8"/>
    <n v="600000"/>
    <n v="600000"/>
    <n v="160"/>
    <x v="18"/>
    <s v="2026-07-31"/>
  </r>
  <r>
    <s v="f614fde5-3506-4e74-82bf-cb479a8230fc"/>
    <s v="Rumble TC Data Center 11"/>
    <s v=""/>
    <x v="124"/>
    <x v="1"/>
    <x v="8"/>
    <x v="8"/>
    <n v="600000"/>
    <n v="600000"/>
    <n v="160"/>
    <x v="18"/>
    <s v="2026-07-31"/>
  </r>
  <r>
    <s v="1624c6fa-cd2b-4866-ab82-9f248ab124b2"/>
    <s v="Tilted Gate Franklin Furnace 1"/>
    <s v=""/>
    <x v="124"/>
    <x v="1"/>
    <x v="7"/>
    <x v="7"/>
    <n v="500000"/>
    <m/>
    <n v="42.115000000000002"/>
    <x v="17"/>
    <s v="2026-07-31"/>
  </r>
  <r>
    <s v="400e72ae-1f7d-4ae4-820d-0792cfb67266"/>
    <s v="WOTP Data Center 17"/>
    <s v=""/>
    <x v="124"/>
    <x v="1"/>
    <x v="8"/>
    <x v="8"/>
    <n v="276000"/>
    <n v="276000"/>
    <n v="61.73"/>
    <x v="18"/>
    <s v="2026-07-31"/>
  </r>
  <r>
    <s v="cf5469f1-b021-4801-ae21-c8e7ac40948c"/>
    <s v="WOTP Data Center 4"/>
    <s v=""/>
    <x v="124"/>
    <x v="1"/>
    <x v="8"/>
    <x v="8"/>
    <n v="276000"/>
    <n v="276000"/>
    <n v="61.73"/>
    <x v="18"/>
    <s v="2026-07-31"/>
  </r>
  <r>
    <s v="1b229774-e774-43ed-b967-0dbf36a72d05"/>
    <s v="WOTP Data Center 11"/>
    <s v=""/>
    <x v="124"/>
    <x v="1"/>
    <x v="8"/>
    <x v="8"/>
    <n v="276000"/>
    <n v="276000"/>
    <n v="61.73"/>
    <x v="18"/>
    <s v="2026-07-31"/>
  </r>
  <r>
    <s v="17f189d8-ab01-4e8d-81a5-49a4a72aac73"/>
    <s v=" WOTP Data Center 24"/>
    <s v=""/>
    <x v="124"/>
    <x v="1"/>
    <x v="8"/>
    <x v="8"/>
    <n v="276000"/>
    <n v="276000"/>
    <m/>
    <x v="4"/>
    <s v="2026-07-31"/>
  </r>
  <r>
    <s v="15ec5d58-572e-4f52-ad6c-21a7f68c3ed0"/>
    <s v=" WOTP Data Center 26"/>
    <s v=""/>
    <x v="124"/>
    <x v="1"/>
    <x v="8"/>
    <x v="8"/>
    <n v="276000"/>
    <n v="276000"/>
    <m/>
    <x v="4"/>
    <s v="2026-07-31"/>
  </r>
  <r>
    <s v="c59df4ca-2245-445a-85a6-c6d0a510c5a7"/>
    <s v="WOTP Data Center 10"/>
    <s v=""/>
    <x v="124"/>
    <x v="1"/>
    <x v="8"/>
    <x v="8"/>
    <n v="276000"/>
    <n v="276000"/>
    <n v="61.73"/>
    <x v="18"/>
    <s v="2026-07-31"/>
  </r>
  <r>
    <s v="11d06907-d919-4aa6-8d35-f861e6e4be2d"/>
    <s v="WOTP Data Center 2"/>
    <s v=""/>
    <x v="124"/>
    <x v="1"/>
    <x v="8"/>
    <x v="8"/>
    <n v="276000"/>
    <n v="276000"/>
    <n v="61.73"/>
    <x v="18"/>
    <s v="2026-07-31"/>
  </r>
  <r>
    <s v="0ffcad09-c494-447a-86ef-fc35fbe0429c"/>
    <s v="WOTP Data Center 3"/>
    <s v=""/>
    <x v="124"/>
    <x v="1"/>
    <x v="8"/>
    <x v="8"/>
    <n v="276000"/>
    <n v="276000"/>
    <n v="61.73"/>
    <x v="18"/>
    <s v="2026-07-31"/>
  </r>
  <r>
    <s v="d29953cd-23fd-4f36-a4f2-728991d78a04"/>
    <s v="WOTP Data Center 14"/>
    <s v=""/>
    <x v="124"/>
    <x v="1"/>
    <x v="8"/>
    <x v="8"/>
    <n v="276000"/>
    <n v="276000"/>
    <n v="61.73"/>
    <x v="18"/>
    <s v="2026-07-31"/>
  </r>
  <r>
    <s v="72722eb8-ec17-4d35-af67-a94ebc10f3cc"/>
    <s v="WOTP Data Center 18"/>
    <s v=""/>
    <x v="124"/>
    <x v="1"/>
    <x v="8"/>
    <x v="8"/>
    <n v="276000"/>
    <n v="276000"/>
    <n v="61.73"/>
    <x v="18"/>
    <s v="2026-07-31"/>
  </r>
  <r>
    <s v="12aeddd5-db84-42bf-aeaf-419c17689cc3"/>
    <s v="WOTP Data Center 9"/>
    <s v=""/>
    <x v="124"/>
    <x v="1"/>
    <x v="8"/>
    <x v="8"/>
    <n v="276000"/>
    <n v="276000"/>
    <n v="61.73"/>
    <x v="18"/>
    <s v="2026-07-31"/>
  </r>
  <r>
    <s v="3e8d8fd7-f12e-47ea-8beb-c245ccd798c9"/>
    <s v="WOTP Data Center 20"/>
    <s v=""/>
    <x v="124"/>
    <x v="1"/>
    <x v="8"/>
    <x v="8"/>
    <n v="276000"/>
    <n v="276000"/>
    <n v="61.73"/>
    <x v="18"/>
    <s v="2026-07-31"/>
  </r>
  <r>
    <s v="20c34e2b-6fd1-4f9a-86b7-6a49d8b7b860"/>
    <s v=" WOTP Data Center 21"/>
    <s v=""/>
    <x v="124"/>
    <x v="1"/>
    <x v="8"/>
    <x v="8"/>
    <n v="276000"/>
    <n v="276000"/>
    <m/>
    <x v="4"/>
    <s v="2026-07-31"/>
  </r>
  <r>
    <s v="1b68e255-baa0-4146-b1df-47311e5c8232"/>
    <s v="WOTP Data Center 5"/>
    <s v=""/>
    <x v="124"/>
    <x v="1"/>
    <x v="8"/>
    <x v="8"/>
    <n v="276000"/>
    <n v="276000"/>
    <n v="61.73"/>
    <x v="18"/>
    <s v="2026-07-31"/>
  </r>
  <r>
    <s v="9da9fcc7-c304-49f6-83c7-1ad8b7de12da"/>
    <s v="WOTP Data Center 1"/>
    <s v=""/>
    <x v="124"/>
    <x v="1"/>
    <x v="8"/>
    <x v="8"/>
    <n v="276000"/>
    <n v="276000"/>
    <n v="61.73"/>
    <x v="18"/>
    <s v="2026-07-31"/>
  </r>
  <r>
    <s v="b29e8cf1-e789-4571-91d2-e2f98aadf1ea"/>
    <s v="WOTP Data Center 13"/>
    <s v=""/>
    <x v="124"/>
    <x v="1"/>
    <x v="8"/>
    <x v="8"/>
    <n v="276000"/>
    <n v="276000"/>
    <n v="61.73"/>
    <x v="18"/>
    <s v="2026-07-31"/>
  </r>
  <r>
    <s v="dae7e465-662f-45a0-9e86-418533c2e3f8"/>
    <s v=" WOTP Data Center 25"/>
    <s v=""/>
    <x v="124"/>
    <x v="1"/>
    <x v="8"/>
    <x v="8"/>
    <n v="276000"/>
    <n v="276000"/>
    <m/>
    <x v="4"/>
    <s v="2026-07-31"/>
  </r>
  <r>
    <s v="9941fc4c-1c96-4296-b844-353bfe9167f9"/>
    <s v=" WOTP Data Center 22"/>
    <s v=""/>
    <x v="124"/>
    <x v="1"/>
    <x v="8"/>
    <x v="8"/>
    <n v="276000"/>
    <n v="276000"/>
    <m/>
    <x v="4"/>
    <s v="2026-07-31"/>
  </r>
  <r>
    <s v="e546c638-fee9-4744-85d5-deae57d892fe"/>
    <s v="WOTP Data Center 15"/>
    <s v=""/>
    <x v="124"/>
    <x v="1"/>
    <x v="8"/>
    <x v="8"/>
    <n v="276000"/>
    <n v="276000"/>
    <n v="61.73"/>
    <x v="18"/>
    <s v="2026-07-31"/>
  </r>
  <r>
    <s v="c6490675-cf2b-4d59-93a0-d9fe6e7695e4"/>
    <s v="WOTP Data Center 16"/>
    <s v=""/>
    <x v="124"/>
    <x v="1"/>
    <x v="8"/>
    <x v="8"/>
    <n v="276000"/>
    <n v="276000"/>
    <n v="61.73"/>
    <x v="18"/>
    <s v="2026-07-31"/>
  </r>
  <r>
    <s v="c048aeb6-1ea7-4539-9c27-181770d9117b"/>
    <s v=" WOTP Data Center 27"/>
    <s v=""/>
    <x v="124"/>
    <x v="1"/>
    <x v="8"/>
    <x v="8"/>
    <n v="276000"/>
    <n v="276000"/>
    <m/>
    <x v="4"/>
    <s v="2026-07-31"/>
  </r>
  <r>
    <s v="3544bf02-b4f6-4ad0-96a1-20a3b841b687"/>
    <s v="WOTP Data Center 19"/>
    <s v=""/>
    <x v="124"/>
    <x v="1"/>
    <x v="8"/>
    <x v="8"/>
    <n v="276000"/>
    <n v="276000"/>
    <n v="61.73"/>
    <x v="18"/>
    <s v="2026-07-31"/>
  </r>
  <r>
    <s v="63d95f77-d69c-43ba-ae34-28514ee0876c"/>
    <s v=" WOTP Data Center 29"/>
    <s v=""/>
    <x v="124"/>
    <x v="1"/>
    <x v="8"/>
    <x v="8"/>
    <n v="276000"/>
    <n v="276000"/>
    <m/>
    <x v="4"/>
    <s v="2026-07-31"/>
  </r>
  <r>
    <s v="7d01a0c7-315c-4045-8933-5e723629bbec"/>
    <s v="WOTP Data Center 12"/>
    <s v=""/>
    <x v="124"/>
    <x v="1"/>
    <x v="8"/>
    <x v="8"/>
    <n v="276000"/>
    <n v="276000"/>
    <n v="61.73"/>
    <x v="18"/>
    <s v="2026-07-31"/>
  </r>
  <r>
    <s v="be706309-133f-4df6-90eb-5aeb52d73c7a"/>
    <s v="WOTP Data Center 6"/>
    <s v=""/>
    <x v="124"/>
    <x v="1"/>
    <x v="8"/>
    <x v="8"/>
    <n v="276000"/>
    <n v="276000"/>
    <n v="61.73"/>
    <x v="18"/>
    <s v="2026-07-31"/>
  </r>
  <r>
    <s v="95941dfa-1a75-488f-a9f4-d7c0d2de6469"/>
    <s v=" WOTP Data Center 28"/>
    <s v=""/>
    <x v="124"/>
    <x v="1"/>
    <x v="8"/>
    <x v="8"/>
    <n v="276000"/>
    <n v="276000"/>
    <m/>
    <x v="4"/>
    <s v="2026-07-31"/>
  </r>
  <r>
    <s v="5339a788-9060-4da6-87ea-345b718896e7"/>
    <s v="WOTP Data Center 7"/>
    <s v=""/>
    <x v="124"/>
    <x v="1"/>
    <x v="8"/>
    <x v="8"/>
    <n v="276000"/>
    <n v="276000"/>
    <n v="61.73"/>
    <x v="18"/>
    <s v="2026-07-31"/>
  </r>
  <r>
    <s v="3e1fbabd-db74-47fc-b7a2-6c19d7f6df88"/>
    <s v=" WOTP Data Center 23"/>
    <s v=""/>
    <x v="124"/>
    <x v="1"/>
    <x v="8"/>
    <x v="8"/>
    <n v="276000"/>
    <n v="276000"/>
    <m/>
    <x v="4"/>
    <s v="2026-07-31"/>
  </r>
  <r>
    <s v="06ed9305-f4e6-44da-8f16-96e8648b206f"/>
    <s v="WOTP Data Center 8"/>
    <s v=""/>
    <x v="124"/>
    <x v="1"/>
    <x v="8"/>
    <x v="8"/>
    <n v="276000"/>
    <n v="276000"/>
    <n v="61.73"/>
    <x v="18"/>
    <s v="2026-07-31"/>
  </r>
  <r>
    <s v="cf95c729-4670-4b23-b892-3e051234856b"/>
    <s v="Data Center 2"/>
    <s v=""/>
    <x v="124"/>
    <x v="1"/>
    <x v="12"/>
    <x v="12"/>
    <m/>
    <n v="300000"/>
    <n v="96"/>
    <x v="9"/>
    <s v="2026-07-31"/>
  </r>
  <r>
    <s v="baf31370-5202-11f0-89b4-c3651046316f"/>
    <s v="Data Center 1"/>
    <s v=""/>
    <x v="124"/>
    <x v="1"/>
    <x v="12"/>
    <x v="12"/>
    <m/>
    <n v="300000"/>
    <n v="96"/>
    <x v="15"/>
    <s v="2026-07-31"/>
  </r>
  <r>
    <s v="dd3f53db-cce6-4ec2-b7cb-31d94b2eac61"/>
    <s v="Data Center 3"/>
    <s v=""/>
    <x v="124"/>
    <x v="1"/>
    <x v="12"/>
    <x v="12"/>
    <m/>
    <n v="300000"/>
    <n v="96"/>
    <x v="9"/>
    <s v="2026-07-31"/>
  </r>
  <r>
    <s v="b1193375-6afc-487f-b4e4-3e952c284cea"/>
    <s v="Skye Data Center 4"/>
    <s v=""/>
    <x v="124"/>
    <x v="1"/>
    <x v="12"/>
    <x v="12"/>
    <m/>
    <m/>
    <n v="41.731666666666662"/>
    <x v="4"/>
    <s v="2026-07-31"/>
  </r>
  <r>
    <s v="b9bdba12-c7a1-4b37-a294-b18846419adc"/>
    <s v="Skye Data Center 2"/>
    <s v=""/>
    <x v="124"/>
    <x v="1"/>
    <x v="12"/>
    <x v="12"/>
    <m/>
    <m/>
    <n v="41.731666666666662"/>
    <x v="21"/>
    <s v="2026-07-31"/>
  </r>
  <r>
    <s v="c57de1ac-52b0-4d3c-8be3-7410e07efbd9"/>
    <s v="Skye Data Center 3"/>
    <s v=""/>
    <x v="124"/>
    <x v="1"/>
    <x v="12"/>
    <x v="12"/>
    <m/>
    <m/>
    <n v="41.731666666666662"/>
    <x v="4"/>
    <s v="2026-07-31"/>
  </r>
  <r>
    <s v="f4cf86e4-e0d6-4a47-a918-411a12b9a8ef"/>
    <s v="Skye Data Center 1"/>
    <s v=""/>
    <x v="124"/>
    <x v="1"/>
    <x v="12"/>
    <x v="12"/>
    <m/>
    <m/>
    <n v="41.731666666666662"/>
    <x v="21"/>
    <s v="2026-07-31"/>
  </r>
  <r>
    <s v="48199cc0-973a-4b3d-969c-ef7c81e28798"/>
    <s v="Data Center 1"/>
    <s v=""/>
    <x v="124"/>
    <x v="1"/>
    <x v="12"/>
    <x v="12"/>
    <m/>
    <m/>
    <n v="41.731666666666662"/>
    <x v="15"/>
    <s v="2026-07-31"/>
  </r>
  <r>
    <s v="b38563e0-38f8-4139-b196-6ee99f70f570"/>
    <s v="Data Center 3"/>
    <s v=""/>
    <x v="124"/>
    <x v="1"/>
    <x v="12"/>
    <x v="12"/>
    <m/>
    <m/>
    <n v="41.731666666666662"/>
    <x v="5"/>
    <s v="2026-07-31"/>
  </r>
  <r>
    <s v="4a433cd0-cab6-40f4-9c0a-771e73573c0e"/>
    <s v="Data Center 2"/>
    <s v=""/>
    <x v="124"/>
    <x v="1"/>
    <x v="12"/>
    <x v="12"/>
    <m/>
    <m/>
    <n v="41.731666666666662"/>
    <x v="5"/>
    <s v="2026-07-31"/>
  </r>
  <r>
    <s v="f9c533df-5e47-4bb9-8b76-dfb419b966d6"/>
    <s v="Infrakey Waco Data Center 9"/>
    <s v=""/>
    <x v="323"/>
    <x v="1"/>
    <x v="16"/>
    <x v="16"/>
    <n v="105750"/>
    <n v="105750"/>
    <n v="48"/>
    <x v="20"/>
    <s v="2026-07-31"/>
  </r>
  <r>
    <s v="56e1ab7c-089c-4dca-bcd6-5fb5aad5b4bb"/>
    <s v="Infrakey Waco Data Center 17"/>
    <s v=""/>
    <x v="323"/>
    <x v="1"/>
    <x v="16"/>
    <x v="16"/>
    <n v="105750"/>
    <n v="105750"/>
    <n v="48"/>
    <x v="20"/>
    <s v="2026-07-31"/>
  </r>
  <r>
    <s v="c66799e5-9a68-4ac8-864f-582b1fbd7e96"/>
    <s v="Infrakey Waco Data Center 6"/>
    <s v=""/>
    <x v="323"/>
    <x v="1"/>
    <x v="16"/>
    <x v="16"/>
    <n v="105750"/>
    <n v="110060"/>
    <n v="40"/>
    <x v="20"/>
    <s v="2026-07-31"/>
  </r>
  <r>
    <s v="1e56b253-ef09-47f5-90cb-1e4bd2bb9b8b"/>
    <s v="Infrakey Waco Data Center 8"/>
    <s v=""/>
    <x v="323"/>
    <x v="1"/>
    <x v="16"/>
    <x v="16"/>
    <n v="105750"/>
    <n v="105750"/>
    <n v="48"/>
    <x v="20"/>
    <s v="2026-07-31"/>
  </r>
  <r>
    <s v="1163e73f-2900-4273-a245-d69ed17f2291"/>
    <s v="Infrakey Waco Data Center 18"/>
    <s v=""/>
    <x v="323"/>
    <x v="1"/>
    <x v="16"/>
    <x v="16"/>
    <n v="105750"/>
    <n v="105750"/>
    <n v="48"/>
    <x v="20"/>
    <s v="2026-07-31"/>
  </r>
  <r>
    <s v="188a6c25-d5f8-404d-afe8-d023b5aec815"/>
    <s v="Infrakey Waco Data Center 4"/>
    <s v=""/>
    <x v="323"/>
    <x v="1"/>
    <x v="16"/>
    <x v="16"/>
    <n v="105750"/>
    <n v="105750"/>
    <n v="48"/>
    <x v="20"/>
    <s v="2026-07-31"/>
  </r>
  <r>
    <s v="50ed136e-54db-4629-b925-f3a96d4d4012"/>
    <s v="Infrakey Waco Data Center 1"/>
    <s v=""/>
    <x v="323"/>
    <x v="1"/>
    <x v="16"/>
    <x v="16"/>
    <n v="105750"/>
    <n v="105750"/>
    <n v="48"/>
    <x v="20"/>
    <s v="2026-07-31"/>
  </r>
  <r>
    <s v="3475b763-2a29-42fb-9424-0d8776d8f8ac"/>
    <s v="Infrakey Waco Data Center 5"/>
    <s v=""/>
    <x v="323"/>
    <x v="1"/>
    <x v="16"/>
    <x v="16"/>
    <n v="105750"/>
    <n v="105750"/>
    <n v="48"/>
    <x v="20"/>
    <s v="2026-07-31"/>
  </r>
  <r>
    <s v="e23b20a8-b267-465a-80a5-f974edde2dd0"/>
    <s v="Infrakey Waco Data Center 7"/>
    <s v=""/>
    <x v="323"/>
    <x v="1"/>
    <x v="16"/>
    <x v="16"/>
    <n v="105750"/>
    <n v="105750"/>
    <n v="48"/>
    <x v="20"/>
    <s v="2026-07-31"/>
  </r>
  <r>
    <s v="b3aa69b9-9bf5-4b84-83ee-c86fe5f31026"/>
    <s v="Infrakey Waco Data Center 14"/>
    <s v=""/>
    <x v="323"/>
    <x v="1"/>
    <x v="16"/>
    <x v="16"/>
    <n v="105750"/>
    <n v="105750"/>
    <n v="48"/>
    <x v="20"/>
    <s v="2026-07-31"/>
  </r>
  <r>
    <s v="3c53e5fa-da4b-4adf-858c-20e17db04500"/>
    <s v="Infrakey Waco Data Center 21"/>
    <s v=""/>
    <x v="323"/>
    <x v="1"/>
    <x v="16"/>
    <x v="16"/>
    <n v="105750"/>
    <n v="105750"/>
    <n v="48"/>
    <x v="20"/>
    <s v="2026-07-31"/>
  </r>
  <r>
    <s v="e10d673e-7964-4a2d-bc91-e2732d09e994"/>
    <s v="Infrakey Waco Data Center 13"/>
    <s v=""/>
    <x v="323"/>
    <x v="1"/>
    <x v="16"/>
    <x v="16"/>
    <n v="105750"/>
    <n v="105750"/>
    <n v="48"/>
    <x v="20"/>
    <s v="2026-07-31"/>
  </r>
  <r>
    <s v="236a2877-ba47-4d20-a7fd-a439b0498c50"/>
    <s v="Infrakey Waco Data Center 2"/>
    <s v=""/>
    <x v="323"/>
    <x v="1"/>
    <x v="16"/>
    <x v="16"/>
    <n v="105750"/>
    <n v="105750"/>
    <n v="48"/>
    <x v="20"/>
    <s v="2026-07-31"/>
  </r>
  <r>
    <s v="1b7d551e-5437-4209-a05e-ff950518c009"/>
    <s v="Infrakey Waco Data Center 12"/>
    <s v=""/>
    <x v="323"/>
    <x v="1"/>
    <x v="16"/>
    <x v="16"/>
    <n v="105750"/>
    <n v="105750"/>
    <n v="48"/>
    <x v="20"/>
    <s v="2026-07-31"/>
  </r>
  <r>
    <s v="21602656-01d9-4d22-a554-74485467ee77"/>
    <s v="Infrakey Waco Data Center 20"/>
    <s v=""/>
    <x v="323"/>
    <x v="1"/>
    <x v="16"/>
    <x v="16"/>
    <n v="105750"/>
    <n v="105750"/>
    <n v="48"/>
    <x v="20"/>
    <s v="2026-07-31"/>
  </r>
  <r>
    <s v="bbc709b4-ac03-4b88-8897-b96dab968c5b"/>
    <s v="Infrakey Waco Data Center 3"/>
    <s v=""/>
    <x v="323"/>
    <x v="1"/>
    <x v="16"/>
    <x v="16"/>
    <n v="105750"/>
    <n v="105750"/>
    <n v="48"/>
    <x v="20"/>
    <s v="2026-07-31"/>
  </r>
  <r>
    <s v="2b38dcbb-a144-49ff-bdd6-df499678572f"/>
    <s v="Infrakey Waco Data Center 15"/>
    <s v=""/>
    <x v="323"/>
    <x v="1"/>
    <x v="16"/>
    <x v="16"/>
    <n v="105750"/>
    <n v="105750"/>
    <n v="48"/>
    <x v="20"/>
    <s v="2026-07-31"/>
  </r>
  <r>
    <s v="51d7f0df-9d0f-499c-a5b5-ea3accdbab3f"/>
    <s v="Infrakey Waco Data Center 10"/>
    <s v=""/>
    <x v="323"/>
    <x v="1"/>
    <x v="16"/>
    <x v="16"/>
    <n v="105750"/>
    <n v="105750"/>
    <n v="48"/>
    <x v="20"/>
    <s v="2026-07-31"/>
  </r>
  <r>
    <s v="4dad47ba-2358-45c1-9819-5e6ad78a348c"/>
    <s v="Infrakey Waco Data Center 11"/>
    <s v=""/>
    <x v="323"/>
    <x v="1"/>
    <x v="16"/>
    <x v="16"/>
    <n v="105750"/>
    <n v="105750"/>
    <n v="48"/>
    <x v="20"/>
    <s v="2026-07-31"/>
  </r>
  <r>
    <s v="13c0bb7a-59e7-45fd-bcef-cd1eac5fb5f7"/>
    <s v="Infrakey Waco Data Center 16"/>
    <s v=""/>
    <x v="323"/>
    <x v="1"/>
    <x v="16"/>
    <x v="16"/>
    <n v="105750"/>
    <n v="105750"/>
    <n v="48"/>
    <x v="20"/>
    <s v="2026-07-31"/>
  </r>
  <r>
    <s v="e80986dc-023f-4c72-afa2-7d4ef29f4260"/>
    <s v="Infrakey Waco Data Center 19"/>
    <s v=""/>
    <x v="323"/>
    <x v="1"/>
    <x v="16"/>
    <x v="16"/>
    <n v="105750"/>
    <n v="105750"/>
    <n v="48"/>
    <x v="20"/>
    <s v="2026-07-31"/>
  </r>
  <r>
    <s v="7b74a709-2f21-41d1-88b9-76f3f9b9d6bc"/>
    <s v="Taylor Meadows Data Center 1"/>
    <s v=""/>
    <x v="133"/>
    <x v="1"/>
    <x v="16"/>
    <x v="16"/>
    <m/>
    <m/>
    <m/>
    <x v="9"/>
    <s v="2026-07-31"/>
  </r>
  <r>
    <s v="fc885a4d-3db3-41df-a10b-4bca7ab9c504"/>
    <s v="Taylor Meadows Data Center 2"/>
    <s v=""/>
    <x v="133"/>
    <x v="1"/>
    <x v="16"/>
    <x v="16"/>
    <m/>
    <m/>
    <m/>
    <x v="9"/>
    <s v="2026-07-31"/>
  </r>
  <r>
    <s v="fc258823-6474-4102-9f15-a61d3a9a5683"/>
    <s v="Taylor Meadows Data Center 6"/>
    <s v=""/>
    <x v="133"/>
    <x v="1"/>
    <x v="16"/>
    <x v="16"/>
    <m/>
    <m/>
    <m/>
    <x v="9"/>
    <s v="2026-07-31"/>
  </r>
  <r>
    <s v="ceb58725-7cf0-473d-bd41-d245d16d74ee"/>
    <s v="Taylor Meadows Data Center 3"/>
    <s v=""/>
    <x v="133"/>
    <x v="1"/>
    <x v="16"/>
    <x v="16"/>
    <m/>
    <m/>
    <m/>
    <x v="9"/>
    <s v="2026-07-31"/>
  </r>
  <r>
    <s v="a0865997-cddf-42b3-b05f-1996c2ad97ee"/>
    <s v="Taylor Meadows Data Center 4"/>
    <s v=""/>
    <x v="133"/>
    <x v="1"/>
    <x v="16"/>
    <x v="16"/>
    <m/>
    <m/>
    <m/>
    <x v="9"/>
    <s v="2026-07-31"/>
  </r>
  <r>
    <s v="f90cbedf-9f51-476f-84db-92d0bce41c4c"/>
    <s v="Taylor Meadows Data Center 7"/>
    <s v=""/>
    <x v="133"/>
    <x v="1"/>
    <x v="16"/>
    <x v="16"/>
    <m/>
    <m/>
    <m/>
    <x v="9"/>
    <s v="2026-07-31"/>
  </r>
  <r>
    <s v="7c88fb82-73cc-4c14-bcc9-e530f4f5dc81"/>
    <s v="Taylor Meadows Data Center 5"/>
    <s v=""/>
    <x v="133"/>
    <x v="1"/>
    <x v="16"/>
    <x v="16"/>
    <m/>
    <m/>
    <m/>
    <x v="9"/>
    <s v="2026-07-31"/>
  </r>
  <r>
    <s v="039f6e7a-f0dc-43a7-b6f1-b4eff10b6f56"/>
    <s v="Bethlehem Rd, Data Center 2"/>
    <s v=""/>
    <x v="133"/>
    <x v="1"/>
    <x v="12"/>
    <x v="12"/>
    <n v="320000"/>
    <n v="320000"/>
    <n v="61.914999999999999"/>
    <x v="14"/>
    <s v="2026-07-31"/>
  </r>
  <r>
    <s v="4bb6e632-958d-4198-a631-3febe4092c80"/>
    <s v="Bethlehem Rd, Data Center 1"/>
    <s v=""/>
    <x v="133"/>
    <x v="1"/>
    <x v="12"/>
    <x v="12"/>
    <n v="445000"/>
    <n v="445000"/>
    <n v="66.018999999999991"/>
    <x v="14"/>
    <s v="2026-07-31"/>
  </r>
  <r>
    <s v="e33a2c20-7c45-4c68-8ea5-9771cd969406"/>
    <s v="Bethlehem Rd, Data Center 3"/>
    <s v=""/>
    <x v="133"/>
    <x v="1"/>
    <x v="12"/>
    <x v="12"/>
    <n v="320000"/>
    <n v="320000"/>
    <n v="61.914999999999999"/>
    <x v="14"/>
    <s v="2026-07-31"/>
  </r>
  <r>
    <s v="02a7a9d7-8138-4e2c-a6b3-7d42c4b1b849"/>
    <s v="White Oak Technology Park Data Center 3"/>
    <s v=""/>
    <x v="133"/>
    <x v="1"/>
    <x v="12"/>
    <x v="12"/>
    <m/>
    <n v="382815"/>
    <n v="60"/>
    <x v="14"/>
    <s v="2026-07-31"/>
  </r>
  <r>
    <s v="ae8996ed-9761-48ee-9b36-7978e6863984"/>
    <s v="White Oak Technology Park Data Center 2"/>
    <s v=""/>
    <x v="133"/>
    <x v="1"/>
    <x v="12"/>
    <x v="12"/>
    <m/>
    <n v="314201"/>
    <n v="48"/>
    <x v="14"/>
    <s v="2026-07-31"/>
  </r>
  <r>
    <s v="195c73c4-7a40-4967-886d-fa5aaac93d51"/>
    <s v="White Oak Technology Park Data Center 4"/>
    <s v=""/>
    <x v="133"/>
    <x v="1"/>
    <x v="12"/>
    <x v="12"/>
    <m/>
    <n v="382815"/>
    <n v="60"/>
    <x v="14"/>
    <s v="2026-07-31"/>
  </r>
  <r>
    <s v="7cef7f80-ab96-11f0-bdfa-afdcdd8cfa67"/>
    <s v="Chandler Frye Road Data Center"/>
    <s v=""/>
    <x v="324"/>
    <x v="1"/>
    <x v="3"/>
    <x v="3"/>
    <n v="243000"/>
    <n v="243000"/>
    <n v="40.023000000000003"/>
    <x v="19"/>
    <s v="2026-07-31"/>
  </r>
  <r>
    <s v="0fe26ed6-0029-4acb-9f81-b80122815021"/>
    <s v="GigaPop Data Center 2"/>
    <s v=""/>
    <x v="324"/>
    <x v="1"/>
    <x v="16"/>
    <x v="16"/>
    <n v="200000"/>
    <n v="200000"/>
    <n v="96"/>
    <x v="8"/>
    <s v="2026-07-31"/>
  </r>
  <r>
    <s v="8053a5c0-352c-43f4-be47-7f042760a36e"/>
    <s v="GigaPop Data Center 3"/>
    <s v=""/>
    <x v="324"/>
    <x v="1"/>
    <x v="16"/>
    <x v="16"/>
    <n v="200000"/>
    <n v="200000"/>
    <n v="96"/>
    <x v="8"/>
    <s v="2026-07-31"/>
  </r>
  <r>
    <s v="07b492bc-ee99-4286-80ef-4306971c7a4a"/>
    <s v="GigaPop Data Center 4"/>
    <s v=""/>
    <x v="324"/>
    <x v="1"/>
    <x v="16"/>
    <x v="16"/>
    <n v="200000"/>
    <n v="200000"/>
    <n v="96"/>
    <x v="8"/>
    <s v="2026-07-31"/>
  </r>
  <r>
    <s v="d7f4f556-2566-48d5-bd59-ea5b4d669ca3"/>
    <s v="GigaPop Data Center 1"/>
    <s v=""/>
    <x v="324"/>
    <x v="1"/>
    <x v="16"/>
    <x v="16"/>
    <n v="200000"/>
    <n v="200000"/>
    <n v="96"/>
    <x v="8"/>
    <s v="2026-07-31"/>
  </r>
  <r>
    <s v="cbb3adf1-f558-4ba5-9d49-d8754294ac9b"/>
    <s v="Luck Stone Leesburg Data Center 8"/>
    <s v=""/>
    <x v="325"/>
    <x v="1"/>
    <x v="12"/>
    <x v="12"/>
    <n v="325000"/>
    <n v="325000"/>
    <n v="63.588999999999999"/>
    <x v="1"/>
    <s v="2026-07-31"/>
  </r>
  <r>
    <s v="1b202e60-ef38-4cdd-8302-c88ebbf74fa0"/>
    <s v="Luck Stone Leesburg Data Center 4"/>
    <s v=""/>
    <x v="325"/>
    <x v="1"/>
    <x v="12"/>
    <x v="12"/>
    <n v="325000"/>
    <n v="325000"/>
    <n v="63.588999999999999"/>
    <x v="1"/>
    <s v="2026-07-31"/>
  </r>
  <r>
    <s v="36db5931-7c46-477b-8869-b7c03523af0c"/>
    <s v="Luck Stone Leesburg Data Center 6"/>
    <s v=""/>
    <x v="325"/>
    <x v="1"/>
    <x v="12"/>
    <x v="12"/>
    <n v="325000"/>
    <n v="325000"/>
    <n v="63.588999999999999"/>
    <x v="1"/>
    <s v="2026-07-31"/>
  </r>
  <r>
    <s v="8a9d6a4d-c441-4c1a-8fee-87cea01ab179"/>
    <s v="Luck Stone Leesburg Data Center 3"/>
    <s v=""/>
    <x v="325"/>
    <x v="1"/>
    <x v="12"/>
    <x v="12"/>
    <n v="325000"/>
    <n v="325000"/>
    <n v="63.588999999999999"/>
    <x v="1"/>
    <s v="2026-07-31"/>
  </r>
  <r>
    <s v="2e07f092-0b5a-433f-994d-fb3973fe3819"/>
    <s v="Luck Stone Leesburg Data Center 2"/>
    <s v=""/>
    <x v="325"/>
    <x v="1"/>
    <x v="12"/>
    <x v="12"/>
    <n v="325000"/>
    <n v="325000"/>
    <n v="63.588999999999999"/>
    <x v="1"/>
    <s v="2026-07-31"/>
  </r>
  <r>
    <s v="5aac82de-2e76-4f22-9be9-42071259a936"/>
    <s v="Luck Stone Leesburg Data Center 1"/>
    <s v=""/>
    <x v="325"/>
    <x v="1"/>
    <x v="12"/>
    <x v="12"/>
    <n v="325000"/>
    <n v="325000"/>
    <n v="63.588999999999999"/>
    <x v="1"/>
    <s v="2026-07-31"/>
  </r>
  <r>
    <s v="27ced056-1701-4f00-a781-27449c85cacf"/>
    <s v="Luck Stone Leesburg Data Center 7"/>
    <s v=""/>
    <x v="325"/>
    <x v="1"/>
    <x v="12"/>
    <x v="12"/>
    <n v="325000"/>
    <n v="325000"/>
    <n v="63.588999999999999"/>
    <x v="1"/>
    <s v="2026-07-31"/>
  </r>
  <r>
    <s v="06e823ac-2dcc-4f73-9234-f0e6533a6a5b"/>
    <s v="Luck Stone Leesburg Data Center 5"/>
    <s v=""/>
    <x v="325"/>
    <x v="1"/>
    <x v="12"/>
    <x v="12"/>
    <n v="325000"/>
    <n v="325000"/>
    <n v="63.588999999999999"/>
    <x v="1"/>
    <s v="2026-07-31"/>
  </r>
  <r>
    <s v="145c16dd-5b7d-495c-a6f0-a16334bd57c5"/>
    <s v="Metrobloks DC3"/>
    <s v=""/>
    <x v="326"/>
    <x v="1"/>
    <x v="5"/>
    <x v="5"/>
    <n v="94666"/>
    <n v="189333"/>
    <n v="31.32"/>
    <x v="9"/>
    <s v="2026-07-31"/>
  </r>
  <r>
    <s v="58cbe3bc-1324-4b37-85f5-63ac95bc03a4"/>
    <s v="Metrobloks DC1"/>
    <s v=""/>
    <x v="326"/>
    <x v="1"/>
    <x v="5"/>
    <x v="5"/>
    <n v="94666"/>
    <n v="189333"/>
    <n v="31.32"/>
    <x v="9"/>
    <s v="2026-07-31"/>
  </r>
  <r>
    <s v="a30f88f9-fa64-44ed-b94c-6cb40ac651d7"/>
    <s v="Metrobloks DC2"/>
    <s v=""/>
    <x v="326"/>
    <x v="1"/>
    <x v="5"/>
    <x v="5"/>
    <n v="94666"/>
    <n v="189333"/>
    <n v="31.32"/>
    <x v="9"/>
    <s v="2026-07-31"/>
  </r>
  <r>
    <s v="837f5f69-1538-45a3-a7cd-1df299261449"/>
    <s v="Martindale Brightwood Data Center 2"/>
    <s v=""/>
    <x v="326"/>
    <x v="1"/>
    <x v="24"/>
    <x v="24"/>
    <n v="77000"/>
    <n v="77000"/>
    <n v="36"/>
    <x v="22"/>
    <s v="2026-07-31"/>
  </r>
  <r>
    <s v="d9e48260-9eeb-11f0-a439-b3e270205a9a"/>
    <s v="Martindale Brightwood Data Center 1"/>
    <s v=""/>
    <x v="326"/>
    <x v="1"/>
    <x v="24"/>
    <x v="24"/>
    <n v="77000"/>
    <n v="77000"/>
    <n v="36"/>
    <x v="19"/>
    <s v="2026-07-31"/>
  </r>
  <r>
    <s v="ec593040-1407-11f0-a336-3bc2a814925d"/>
    <s v="AI Data Center - MIA MB01"/>
    <s v=""/>
    <x v="326"/>
    <x v="1"/>
    <x v="9"/>
    <x v="9"/>
    <n v="110000"/>
    <n v="110000"/>
    <n v="15.2"/>
    <x v="18"/>
    <s v="2026-07-31"/>
  </r>
  <r>
    <s v="f0edeb07-896e-4c5b-8352-3576156661e1"/>
    <s v="San Francisco Data Center"/>
    <s v=""/>
    <x v="155"/>
    <x v="1"/>
    <x v="25"/>
    <x v="25"/>
    <n v="182000"/>
    <n v="182000"/>
    <n v="39"/>
    <x v="10"/>
    <s v="2026-07-31"/>
  </r>
  <r>
    <s v="91775912-d314-4c69-86c4-8d0e4fafc364"/>
    <s v="Arizona Data Center Building 5"/>
    <s v=""/>
    <x v="155"/>
    <x v="1"/>
    <x v="3"/>
    <x v="3"/>
    <n v="255000"/>
    <n v="255000"/>
    <n v="60"/>
    <x v="10"/>
    <s v="2026-07-31"/>
  </r>
  <r>
    <s v="c302ab4a-1666-46bf-913a-047acb2b3148"/>
    <s v="Arizona Data Center Building 2"/>
    <s v=""/>
    <x v="155"/>
    <x v="1"/>
    <x v="3"/>
    <x v="3"/>
    <n v="255000"/>
    <n v="255000"/>
    <n v="60"/>
    <x v="10"/>
    <s v="2026-07-31"/>
  </r>
  <r>
    <s v="2302d5d5-c5e5-4e17-a65c-d8317d5d919e"/>
    <s v="Arizona Data Center Building 3"/>
    <s v=""/>
    <x v="155"/>
    <x v="1"/>
    <x v="3"/>
    <x v="3"/>
    <n v="255000"/>
    <n v="255000"/>
    <n v="60"/>
    <x v="10"/>
    <s v="2026-07-31"/>
  </r>
  <r>
    <s v="8d223c46-9f47-4d8e-b9ea-e506127313db"/>
    <s v="Arizona Data Center Building 4"/>
    <s v=""/>
    <x v="155"/>
    <x v="1"/>
    <x v="3"/>
    <x v="3"/>
    <n v="255000"/>
    <n v="255000"/>
    <n v="60"/>
    <x v="10"/>
    <s v="2026-07-31"/>
  </r>
  <r>
    <s v="63495260-b08a-4c00-ac29-bb59cd7ae7f9"/>
    <s v="Arizona Data Center Building 1"/>
    <s v=""/>
    <x v="155"/>
    <x v="1"/>
    <x v="3"/>
    <x v="3"/>
    <n v="255000"/>
    <n v="255000"/>
    <n v="60"/>
    <x v="10"/>
    <s v="2026-07-31"/>
  </r>
  <r>
    <s v="9ae67962-1ad3-4689-894f-70fcb2ee2938"/>
    <s v="Piano Man Data Center 1"/>
    <s v=""/>
    <x v="327"/>
    <x v="1"/>
    <x v="2"/>
    <x v="2"/>
    <m/>
    <m/>
    <m/>
    <x v="16"/>
    <s v="2026-07-31"/>
  </r>
  <r>
    <s v="e597d814-88f8-4118-a959-70893f5ddd08"/>
    <s v="Altuve Pad Data Center 1"/>
    <s v=""/>
    <x v="327"/>
    <x v="1"/>
    <x v="2"/>
    <x v="2"/>
    <m/>
    <m/>
    <m/>
    <x v="16"/>
    <s v="2026-07-31"/>
  </r>
  <r>
    <s v="4ea7afa0-4022-40fc-b556-9d8c74029eb0"/>
    <s v="Pontoon Bridge Road Building 2"/>
    <s v=""/>
    <x v="327"/>
    <x v="1"/>
    <x v="11"/>
    <x v="11"/>
    <m/>
    <n v="515000"/>
    <n v="317.5"/>
    <x v="9"/>
    <s v="2026-07-31"/>
  </r>
  <r>
    <s v="1fa4adca-79f4-42c8-9752-7e44f9e597ef"/>
    <s v="Pontoon Bridge Road  Building 1"/>
    <s v="Pontoon Bridge Road  Building 1_x000a_Pontoon Bridge Road Data Center Campus_x000a_NYDIG"/>
    <x v="327"/>
    <x v="1"/>
    <x v="11"/>
    <x v="11"/>
    <m/>
    <n v="535000"/>
    <n v="317.5"/>
    <x v="9"/>
    <s v="2026-07-31"/>
  </r>
  <r>
    <s v="5d9c56e0-f56e-11f0-b816-05cec7b28a1f"/>
    <s v="Hamilton County Jail Private AI Data Center"/>
    <s v=""/>
    <x v="162"/>
    <x v="1"/>
    <x v="19"/>
    <x v="19"/>
    <n v="142000"/>
    <m/>
    <m/>
    <x v="17"/>
    <s v="2026-07-31"/>
  </r>
  <r>
    <s v="2f7e4a7c-8d39-4a4b-8b7b-2f217c396cee"/>
    <s v="VIN1 Data Center 2"/>
    <s v=""/>
    <x v="164"/>
    <x v="1"/>
    <x v="12"/>
    <x v="12"/>
    <n v="120000"/>
    <n v="120000"/>
    <n v="18"/>
    <x v="14"/>
    <s v="2026-07-31"/>
  </r>
  <r>
    <s v="fafcb30c-161e-4447-885b-06ee3688004b"/>
    <s v="The Lone Star Project DC 1"/>
    <s v=""/>
    <x v="328"/>
    <x v="1"/>
    <x v="16"/>
    <x v="16"/>
    <m/>
    <m/>
    <n v="100"/>
    <x v="22"/>
    <s v="2026-07-31"/>
  </r>
  <r>
    <s v="c80daad2-1d07-4c1b-a7c0-4ea7be2028f8"/>
    <s v="PG&amp;E and Westbank Data center Building 1"/>
    <s v=""/>
    <x v="329"/>
    <x v="1"/>
    <x v="25"/>
    <x v="25"/>
    <m/>
    <m/>
    <n v="99"/>
    <x v="14"/>
    <s v="2026-07-31"/>
  </r>
  <r>
    <s v="e14c2cce-e9ed-4986-bf9d-5529de0e6023"/>
    <s v="PG&amp;E and Westbank Data center Building 3"/>
    <s v=""/>
    <x v="329"/>
    <x v="1"/>
    <x v="25"/>
    <x v="25"/>
    <m/>
    <m/>
    <n v="49"/>
    <x v="14"/>
    <s v="2026-07-31"/>
  </r>
  <r>
    <s v="345d6cd4-34cb-4172-b790-e0786abeb125"/>
    <s v="PG&amp;E and Westbank Data center Building 2"/>
    <s v=""/>
    <x v="329"/>
    <x v="1"/>
    <x v="25"/>
    <x v="25"/>
    <m/>
    <m/>
    <n v="49"/>
    <x v="14"/>
    <s v="2026-07-31"/>
  </r>
  <r>
    <s v="481fd6c0-140a-11f0-9700-2dad1a63d1b3"/>
    <s v="PHX02"/>
    <s v=""/>
    <x v="165"/>
    <x v="1"/>
    <x v="3"/>
    <x v="3"/>
    <n v="530000"/>
    <n v="530000"/>
    <n v="30"/>
    <x v="18"/>
    <s v="2026-07-31"/>
  </r>
  <r>
    <s v="00d0c58d-de34-4ec5-a549-3b4c61e831a5"/>
    <s v="Data Center 1"/>
    <s v=""/>
    <x v="330"/>
    <x v="1"/>
    <x v="16"/>
    <x v="16"/>
    <m/>
    <m/>
    <m/>
    <x v="4"/>
    <s v="2026-07-31"/>
  </r>
  <r>
    <s v="d21aaa04-98d1-45c8-b468-dc2da4f4db53"/>
    <s v="Uhland Power House DC 1"/>
    <s v=""/>
    <x v="331"/>
    <x v="1"/>
    <x v="16"/>
    <x v="16"/>
    <m/>
    <m/>
    <m/>
    <x v="5"/>
    <s v="2026-07-31"/>
  </r>
  <r>
    <s v="a43eae62-41cb-428e-b7a1-31f24f1cef9f"/>
    <s v="PowerHouse &amp; Provident Data Center 21"/>
    <s v=""/>
    <x v="331"/>
    <x v="1"/>
    <x v="16"/>
    <x v="16"/>
    <m/>
    <m/>
    <n v="62"/>
    <x v="7"/>
    <s v="2026-07-31"/>
  </r>
  <r>
    <s v="bf73ae8a-1d6e-46be-9b5c-fd84644d5e3e"/>
    <s v="PowerHouse &amp; Provident Data Center 14"/>
    <s v=""/>
    <x v="331"/>
    <x v="1"/>
    <x v="16"/>
    <x v="16"/>
    <m/>
    <m/>
    <n v="62"/>
    <x v="7"/>
    <s v="2026-07-31"/>
  </r>
  <r>
    <s v="caca5e12-229d-4f0a-9b07-612074750832"/>
    <s v="PowerHouse &amp; Provident Data Center 15"/>
    <s v=""/>
    <x v="331"/>
    <x v="1"/>
    <x v="16"/>
    <x v="16"/>
    <m/>
    <m/>
    <n v="62"/>
    <x v="7"/>
    <s v="2026-07-31"/>
  </r>
  <r>
    <s v="274dde23-d9c7-4621-9086-e05d9e682fed"/>
    <s v="PowerHouse &amp; Provident Data Center 10"/>
    <s v=""/>
    <x v="331"/>
    <x v="1"/>
    <x v="16"/>
    <x v="16"/>
    <m/>
    <m/>
    <n v="62"/>
    <x v="7"/>
    <s v="2026-07-31"/>
  </r>
  <r>
    <s v="4006e6aa-c117-4ffb-bf83-21f313f69139"/>
    <s v="PowerHouse &amp; Provident Data Center 4"/>
    <s v=""/>
    <x v="331"/>
    <x v="1"/>
    <x v="16"/>
    <x v="16"/>
    <m/>
    <m/>
    <n v="62"/>
    <x v="8"/>
    <s v="2026-07-31"/>
  </r>
  <r>
    <s v="eadbd88d-4db4-4b4f-9424-a2ad91a62dc5"/>
    <s v="PowerHouse &amp; Provident Data Center 22"/>
    <s v=""/>
    <x v="331"/>
    <x v="1"/>
    <x v="16"/>
    <x v="16"/>
    <m/>
    <m/>
    <n v="62"/>
    <x v="7"/>
    <s v="2026-07-31"/>
  </r>
  <r>
    <s v="292d53f1-79fb-46e0-b4af-c408428cd34d"/>
    <s v="PowerHouse &amp; Provident Data Center 16"/>
    <s v=""/>
    <x v="331"/>
    <x v="1"/>
    <x v="16"/>
    <x v="16"/>
    <m/>
    <m/>
    <n v="62"/>
    <x v="7"/>
    <s v="2026-07-31"/>
  </r>
  <r>
    <s v="b2c4e7ac-8385-493e-a99b-591e5e599d45"/>
    <s v="PowerHouse &amp; Provident Data Center 17"/>
    <s v=""/>
    <x v="331"/>
    <x v="1"/>
    <x v="16"/>
    <x v="16"/>
    <m/>
    <m/>
    <n v="62"/>
    <x v="7"/>
    <s v="2026-07-31"/>
  </r>
  <r>
    <s v="a7a15c3e-6307-4082-8b64-5652d0102fce"/>
    <s v="PowerHouse &amp; Provident Data Center 19"/>
    <s v=""/>
    <x v="331"/>
    <x v="1"/>
    <x v="16"/>
    <x v="16"/>
    <m/>
    <m/>
    <n v="62"/>
    <x v="7"/>
    <s v="2026-07-31"/>
  </r>
  <r>
    <s v="029afbcf-5ea2-457e-b413-eadb5035c91d"/>
    <s v="PowerHouse &amp; Provident Data Center 5"/>
    <s v=""/>
    <x v="331"/>
    <x v="1"/>
    <x v="16"/>
    <x v="16"/>
    <m/>
    <m/>
    <n v="62"/>
    <x v="8"/>
    <s v="2026-07-31"/>
  </r>
  <r>
    <s v="0dc6219b-e6e0-4b5a-9086-a38712002e1f"/>
    <s v="PowerHouse &amp; Provident Data Center 12"/>
    <s v=""/>
    <x v="331"/>
    <x v="1"/>
    <x v="16"/>
    <x v="16"/>
    <m/>
    <m/>
    <n v="62"/>
    <x v="7"/>
    <s v="2026-07-31"/>
  </r>
  <r>
    <s v="781f4634-7f0a-4988-936f-8da057e9b07b"/>
    <s v="PowerHouse &amp; Provident Data Center 6"/>
    <s v=""/>
    <x v="331"/>
    <x v="1"/>
    <x v="16"/>
    <x v="16"/>
    <m/>
    <m/>
    <n v="62"/>
    <x v="8"/>
    <s v="2026-07-31"/>
  </r>
  <r>
    <s v="6e3a51f6-9559-40d1-8acd-b8cf6a03fed5"/>
    <s v="PowerHouse &amp; Provident Data Center 24"/>
    <s v=""/>
    <x v="331"/>
    <x v="1"/>
    <x v="16"/>
    <x v="16"/>
    <m/>
    <m/>
    <n v="62"/>
    <x v="7"/>
    <s v="2026-07-31"/>
  </r>
  <r>
    <s v="10c39487-4b4d-46cf-890d-844d48295bd0"/>
    <s v="PowerHouse &amp; Provident Data Center 13"/>
    <s v=""/>
    <x v="331"/>
    <x v="1"/>
    <x v="16"/>
    <x v="16"/>
    <m/>
    <m/>
    <n v="62"/>
    <x v="7"/>
    <s v="2026-07-31"/>
  </r>
  <r>
    <s v="346f7542-8f42-4e0e-80e3-444d1006901e"/>
    <s v="PowerHouse &amp; Provident Data Center 23"/>
    <s v=""/>
    <x v="331"/>
    <x v="1"/>
    <x v="16"/>
    <x v="16"/>
    <m/>
    <m/>
    <n v="62"/>
    <x v="7"/>
    <s v="2026-07-31"/>
  </r>
  <r>
    <s v="3600c12c-4455-4b9a-aa62-c67062d86e5b"/>
    <s v="PowerHouse &amp; Provident Data Center 11"/>
    <s v=""/>
    <x v="331"/>
    <x v="1"/>
    <x v="16"/>
    <x v="16"/>
    <m/>
    <m/>
    <n v="62"/>
    <x v="7"/>
    <s v="2026-07-31"/>
  </r>
  <r>
    <s v="24d559b8-2bfc-409e-99f3-9086252a8fac"/>
    <s v="PowerHouse &amp; Provident Data Center 20"/>
    <s v=""/>
    <x v="331"/>
    <x v="1"/>
    <x v="16"/>
    <x v="16"/>
    <m/>
    <m/>
    <n v="62"/>
    <x v="7"/>
    <s v="2026-07-31"/>
  </r>
  <r>
    <s v="da8e576d-b1dc-4ca6-9297-188de857cc7f"/>
    <s v="PowerHouse &amp; Provident Data Center 7"/>
    <s v=""/>
    <x v="331"/>
    <x v="1"/>
    <x v="16"/>
    <x v="16"/>
    <m/>
    <m/>
    <n v="62"/>
    <x v="8"/>
    <s v="2026-07-31"/>
  </r>
  <r>
    <s v="d1257f6a-dc1b-427a-8346-d8c34605601d"/>
    <s v="PowerHouse &amp; Provident Data Center 8"/>
    <s v=""/>
    <x v="331"/>
    <x v="1"/>
    <x v="16"/>
    <x v="16"/>
    <m/>
    <m/>
    <n v="62"/>
    <x v="8"/>
    <s v="2026-07-31"/>
  </r>
  <r>
    <s v="80fd4320-f9bf-4212-86aa-24afc1890eca"/>
    <s v="PowerHouse &amp; Provident Data Center 18"/>
    <s v=""/>
    <x v="331"/>
    <x v="1"/>
    <x v="16"/>
    <x v="16"/>
    <m/>
    <m/>
    <n v="62"/>
    <x v="7"/>
    <s v="2026-07-31"/>
  </r>
  <r>
    <s v="51e81bef-c07b-4294-8f1d-f95394655b30"/>
    <s v="PowerHouse &amp; Provident Data Center 9"/>
    <s v=""/>
    <x v="331"/>
    <x v="1"/>
    <x v="16"/>
    <x v="16"/>
    <m/>
    <m/>
    <n v="62"/>
    <x v="7"/>
    <s v="2026-07-31"/>
  </r>
  <r>
    <s v="36c7d229-186d-45da-93c0-4db149f7043c"/>
    <s v="PowerHouse &amp; Provident Data Center 26"/>
    <s v=""/>
    <x v="331"/>
    <x v="1"/>
    <x v="16"/>
    <x v="16"/>
    <m/>
    <m/>
    <m/>
    <x v="22"/>
    <s v="2026-07-31"/>
  </r>
  <r>
    <s v="f5ea5f4d-0d27-49f5-a7a5-50d045c136d5"/>
    <s v="PowerHouse &amp; Provident Data Center 29"/>
    <s v=""/>
    <x v="331"/>
    <x v="1"/>
    <x v="16"/>
    <x v="16"/>
    <m/>
    <m/>
    <m/>
    <x v="22"/>
    <s v="2026-07-31"/>
  </r>
  <r>
    <s v="2134573f-9d1c-4ae9-bdca-7c8168d24176"/>
    <s v="PowerHouse &amp; Provident Data Center 25"/>
    <s v=""/>
    <x v="331"/>
    <x v="1"/>
    <x v="16"/>
    <x v="16"/>
    <m/>
    <m/>
    <m/>
    <x v="22"/>
    <s v="2026-07-31"/>
  </r>
  <r>
    <s v="9239f711-53ec-4525-b46f-d54a4b9f0320"/>
    <s v="PowerHouse &amp; Provident Data Center 28"/>
    <s v=""/>
    <x v="331"/>
    <x v="1"/>
    <x v="16"/>
    <x v="16"/>
    <m/>
    <m/>
    <m/>
    <x v="22"/>
    <s v="2026-07-31"/>
  </r>
  <r>
    <s v="40ea5f23-4a68-4857-86a4-abc20c4ee28d"/>
    <s v="PowerHouse &amp; Provident Data Center 27"/>
    <s v=""/>
    <x v="331"/>
    <x v="1"/>
    <x v="16"/>
    <x v="16"/>
    <m/>
    <m/>
    <m/>
    <x v="22"/>
    <s v="2026-07-31"/>
  </r>
  <r>
    <s v="6806e42a-8c96-4561-bdab-02afee852268"/>
    <s v="Joliet Data Center 21"/>
    <s v=""/>
    <x v="331"/>
    <x v="1"/>
    <x v="6"/>
    <x v="6"/>
    <n v="144500"/>
    <n v="289000"/>
    <n v="75"/>
    <x v="19"/>
    <s v="2026-07-31"/>
  </r>
  <r>
    <s v="90348ecf-f599-4b6e-b481-af0e6bc5773d"/>
    <s v="Joliet Data Center 3"/>
    <s v=""/>
    <x v="331"/>
    <x v="1"/>
    <x v="6"/>
    <x v="6"/>
    <n v="144500"/>
    <n v="289000"/>
    <n v="75"/>
    <x v="19"/>
    <s v="2026-07-31"/>
  </r>
  <r>
    <s v="6b668f21-0621-4e24-b560-fd50910b02d9"/>
    <s v="Joliet Data Center 13"/>
    <s v=""/>
    <x v="331"/>
    <x v="1"/>
    <x v="6"/>
    <x v="6"/>
    <n v="144500"/>
    <n v="289000"/>
    <n v="75"/>
    <x v="19"/>
    <s v="2026-07-31"/>
  </r>
  <r>
    <s v="b4e5206d-e454-4591-979f-a849ce178609"/>
    <s v="Joliet Data Center 15"/>
    <s v=""/>
    <x v="331"/>
    <x v="1"/>
    <x v="6"/>
    <x v="6"/>
    <n v="144500"/>
    <n v="289000"/>
    <n v="75"/>
    <x v="19"/>
    <s v="2026-07-31"/>
  </r>
  <r>
    <s v="d232be47-9519-4ac2-b3c6-cc4a9e6b7381"/>
    <s v="Joliet Data Center 12"/>
    <s v=""/>
    <x v="331"/>
    <x v="1"/>
    <x v="6"/>
    <x v="6"/>
    <n v="144500"/>
    <n v="289000"/>
    <n v="75"/>
    <x v="19"/>
    <s v="2026-07-31"/>
  </r>
  <r>
    <s v="e9475c25-ecb5-446c-84b8-4504c398f702"/>
    <s v="Joliet Data Center 2"/>
    <s v=""/>
    <x v="331"/>
    <x v="1"/>
    <x v="6"/>
    <x v="6"/>
    <n v="144500"/>
    <n v="289000"/>
    <n v="75"/>
    <x v="19"/>
    <s v="2026-07-31"/>
  </r>
  <r>
    <s v="23aed036-58fc-445e-abd9-ed1d469dfede"/>
    <s v="Joliet Data Center 6"/>
    <s v=""/>
    <x v="331"/>
    <x v="1"/>
    <x v="6"/>
    <x v="6"/>
    <n v="144500"/>
    <n v="289000"/>
    <n v="75"/>
    <x v="19"/>
    <s v="2026-07-31"/>
  </r>
  <r>
    <s v="4559d296-6fc6-4617-ba62-ac43a35ead51"/>
    <s v="Joliet Data Center 1"/>
    <s v=""/>
    <x v="331"/>
    <x v="1"/>
    <x v="6"/>
    <x v="6"/>
    <n v="144500"/>
    <n v="289000"/>
    <n v="75"/>
    <x v="19"/>
    <s v="2026-07-31"/>
  </r>
  <r>
    <s v="4ec53e3a-696f-4604-b72a-283a4c7e093d"/>
    <s v="Joliet Data Center 16"/>
    <s v=""/>
    <x v="331"/>
    <x v="1"/>
    <x v="6"/>
    <x v="6"/>
    <n v="144500"/>
    <n v="289000"/>
    <n v="75"/>
    <x v="19"/>
    <s v="2026-07-31"/>
  </r>
  <r>
    <s v="49326f5f-638b-4f69-ac95-81fd422bc0a4"/>
    <s v="Joliet Data Center 7"/>
    <s v=""/>
    <x v="331"/>
    <x v="1"/>
    <x v="6"/>
    <x v="6"/>
    <n v="144500"/>
    <n v="289000"/>
    <n v="75"/>
    <x v="19"/>
    <s v="2026-07-31"/>
  </r>
  <r>
    <s v="45cc4ca8-8841-4e0c-bed8-b4d7289571a8"/>
    <s v="Joliet Data Center 5"/>
    <s v=""/>
    <x v="331"/>
    <x v="1"/>
    <x v="6"/>
    <x v="6"/>
    <n v="144500"/>
    <n v="289000"/>
    <n v="75"/>
    <x v="19"/>
    <s v="2026-07-31"/>
  </r>
  <r>
    <s v="bdf2dd9a-2c05-4b69-bcf9-2a4fa0cd5e99"/>
    <s v="Joliet Data Center 8"/>
    <s v=""/>
    <x v="331"/>
    <x v="1"/>
    <x v="6"/>
    <x v="6"/>
    <n v="144500"/>
    <n v="289000"/>
    <n v="75"/>
    <x v="19"/>
    <s v="2026-07-31"/>
  </r>
  <r>
    <s v="12b8f892-aa95-4a83-a092-65cefbcbf4c7"/>
    <s v="Joliet Data Center 10"/>
    <s v=""/>
    <x v="331"/>
    <x v="1"/>
    <x v="6"/>
    <x v="6"/>
    <n v="144500"/>
    <n v="289000"/>
    <n v="75"/>
    <x v="19"/>
    <s v="2026-07-31"/>
  </r>
  <r>
    <s v="235772f5-f3d6-4e88-8d43-92cf78081181"/>
    <s v="Joliet Data Center 17"/>
    <s v=""/>
    <x v="331"/>
    <x v="1"/>
    <x v="6"/>
    <x v="6"/>
    <n v="144500"/>
    <n v="289000"/>
    <n v="75"/>
    <x v="19"/>
    <s v="2026-07-31"/>
  </r>
  <r>
    <s v="23e96a85-9a92-4b46-9c20-68f6fa2686c9"/>
    <s v="Joliet Data Center 22"/>
    <s v=""/>
    <x v="331"/>
    <x v="1"/>
    <x v="6"/>
    <x v="6"/>
    <n v="144500"/>
    <n v="289000"/>
    <n v="75"/>
    <x v="19"/>
    <s v="2026-07-31"/>
  </r>
  <r>
    <s v="86043fe0-bd11-4e6e-a427-ee2aff901371"/>
    <s v="Joliet Data Center 9"/>
    <s v=""/>
    <x v="331"/>
    <x v="1"/>
    <x v="6"/>
    <x v="6"/>
    <n v="144500"/>
    <n v="289000"/>
    <n v="75"/>
    <x v="19"/>
    <s v="2026-07-31"/>
  </r>
  <r>
    <s v="9e1d3241-94cf-4252-85f5-36a508464b6b"/>
    <s v="Joliet Data Center 19"/>
    <s v=""/>
    <x v="331"/>
    <x v="1"/>
    <x v="6"/>
    <x v="6"/>
    <n v="144500"/>
    <n v="289000"/>
    <n v="75"/>
    <x v="19"/>
    <s v="2026-07-31"/>
  </r>
  <r>
    <s v="89a26be0-a1b8-4c59-b80b-2b463ebf13ae"/>
    <s v="Joliet Data Center 11"/>
    <s v=""/>
    <x v="331"/>
    <x v="1"/>
    <x v="6"/>
    <x v="6"/>
    <n v="144500"/>
    <n v="289000"/>
    <n v="75"/>
    <x v="19"/>
    <s v="2026-07-31"/>
  </r>
  <r>
    <s v="f2e3b218-ca7e-40e6-b158-66933d371ff1"/>
    <s v="Joliet Data Center 23"/>
    <s v=""/>
    <x v="331"/>
    <x v="1"/>
    <x v="6"/>
    <x v="6"/>
    <n v="144500"/>
    <n v="289000"/>
    <n v="75"/>
    <x v="19"/>
    <s v="2026-07-31"/>
  </r>
  <r>
    <s v="9f60581d-365c-4c7b-8d9a-b62cb43805bc"/>
    <s v="Joliet Data Center 20"/>
    <s v=""/>
    <x v="331"/>
    <x v="1"/>
    <x v="6"/>
    <x v="6"/>
    <n v="144500"/>
    <n v="289000"/>
    <n v="75"/>
    <x v="19"/>
    <s v="2026-07-31"/>
  </r>
  <r>
    <s v="d3e45c10-50b5-45d4-a7e9-161a7749e649"/>
    <s v="Joliet Data Center 18"/>
    <s v=""/>
    <x v="331"/>
    <x v="1"/>
    <x v="6"/>
    <x v="6"/>
    <n v="144500"/>
    <n v="289000"/>
    <n v="75"/>
    <x v="19"/>
    <s v="2026-07-31"/>
  </r>
  <r>
    <s v="27b632d8-536d-49d5-a996-ad6a4304f0a2"/>
    <s v="Joliet Data Center 24"/>
    <s v=""/>
    <x v="331"/>
    <x v="1"/>
    <x v="6"/>
    <x v="6"/>
    <n v="144500"/>
    <n v="289000"/>
    <n v="75"/>
    <x v="19"/>
    <s v="2026-07-31"/>
  </r>
  <r>
    <s v="000b1b21-99bf-47d5-ba3f-f7407f4bf720"/>
    <s v="Joliet Data Center 14"/>
    <s v=""/>
    <x v="331"/>
    <x v="1"/>
    <x v="6"/>
    <x v="6"/>
    <n v="144500"/>
    <n v="289000"/>
    <n v="75"/>
    <x v="19"/>
    <s v="2026-07-31"/>
  </r>
  <r>
    <s v="5ebbc657-8361-4b02-9db6-2d045f2f7d72"/>
    <s v="Joliet Data Center 4"/>
    <s v=""/>
    <x v="331"/>
    <x v="1"/>
    <x v="6"/>
    <x v="6"/>
    <n v="144500"/>
    <n v="289000"/>
    <n v="75"/>
    <x v="19"/>
    <s v="2026-07-31"/>
  </r>
  <r>
    <s v="111056e0-781b-4ae6-a10d-b645986a7d24"/>
    <s v="PH Data Center 6"/>
    <s v=""/>
    <x v="331"/>
    <x v="1"/>
    <x v="20"/>
    <x v="20"/>
    <n v="150000"/>
    <n v="300000"/>
    <n v="56"/>
    <x v="8"/>
    <s v="2026-07-31"/>
  </r>
  <r>
    <s v="ba50896d-246b-4d6c-92d1-deff9d632120"/>
    <s v="PH Data Center 4"/>
    <s v=""/>
    <x v="331"/>
    <x v="1"/>
    <x v="20"/>
    <x v="20"/>
    <n v="150000"/>
    <n v="300000"/>
    <n v="56"/>
    <x v="8"/>
    <s v="2026-07-31"/>
  </r>
  <r>
    <s v="fc205d9b-e4ee-4fa3-9907-a786d20b450e"/>
    <s v="PH Data Center 3"/>
    <s v=""/>
    <x v="331"/>
    <x v="1"/>
    <x v="20"/>
    <x v="20"/>
    <n v="150000"/>
    <n v="300000"/>
    <n v="56"/>
    <x v="8"/>
    <s v="2026-07-31"/>
  </r>
  <r>
    <s v="3025b387-f59a-4a33-8014-296ab7e25aa5"/>
    <s v="PH Data Center 5"/>
    <s v=""/>
    <x v="331"/>
    <x v="1"/>
    <x v="20"/>
    <x v="20"/>
    <n v="150000"/>
    <n v="300000"/>
    <n v="56"/>
    <x v="8"/>
    <s v="2026-07-31"/>
  </r>
  <r>
    <s v="0dbc1ef3-fb50-417e-bfad-35df316261ca"/>
    <s v="Data Center 1"/>
    <s v=""/>
    <x v="331"/>
    <x v="1"/>
    <x v="20"/>
    <x v="20"/>
    <m/>
    <m/>
    <m/>
    <x v="4"/>
    <s v="2026-07-31"/>
  </r>
  <r>
    <s v="eb7b3a39-3837-471b-b721-f69b6e1083d7"/>
    <s v="PowerHouse Charlotte Building 4"/>
    <s v=""/>
    <x v="331"/>
    <x v="1"/>
    <x v="10"/>
    <x v="10"/>
    <n v="300000"/>
    <n v="300000"/>
    <n v="60"/>
    <x v="10"/>
    <s v="2026-07-31"/>
  </r>
  <r>
    <s v="eb950679-5059-479a-9ab2-9e2965db7210"/>
    <s v="PowerHouse Charlotte Building 5"/>
    <s v=""/>
    <x v="331"/>
    <x v="1"/>
    <x v="10"/>
    <x v="10"/>
    <n v="300000"/>
    <n v="300000"/>
    <n v="60"/>
    <x v="10"/>
    <s v="2026-07-31"/>
  </r>
  <r>
    <s v="7e1a3ff8-c198-4dca-b0c5-211f67fcb254"/>
    <s v="PowerHouse Charlotte Building 3"/>
    <s v=""/>
    <x v="331"/>
    <x v="1"/>
    <x v="10"/>
    <x v="10"/>
    <n v="300000"/>
    <n v="300000"/>
    <n v="60"/>
    <x v="10"/>
    <s v="2026-07-31"/>
  </r>
  <r>
    <s v="396f9c07-e999-4268-a41f-8ce7f1e1d1de"/>
    <s v="Project Granville Data Center 3"/>
    <s v=""/>
    <x v="331"/>
    <x v="1"/>
    <x v="13"/>
    <x v="13"/>
    <m/>
    <m/>
    <m/>
    <x v="4"/>
    <s v="2026-07-31"/>
  </r>
  <r>
    <s v="9d200603-56bb-4fd0-be77-b7da73dde0ac"/>
    <s v="Project Granville Data Center 2"/>
    <s v=""/>
    <x v="331"/>
    <x v="1"/>
    <x v="13"/>
    <x v="13"/>
    <m/>
    <m/>
    <m/>
    <x v="4"/>
    <s v="2026-07-31"/>
  </r>
  <r>
    <s v="b97e2f0a-b3bb-4617-9511-c43b0c852a23"/>
    <s v="Project Granville Data Center 4"/>
    <s v=""/>
    <x v="331"/>
    <x v="1"/>
    <x v="13"/>
    <x v="13"/>
    <m/>
    <m/>
    <m/>
    <x v="4"/>
    <s v="2026-07-31"/>
  </r>
  <r>
    <s v="11a1f097-2e29-48a6-98e8-840e62112211"/>
    <s v="Project Granville Data Center 5"/>
    <s v=""/>
    <x v="331"/>
    <x v="1"/>
    <x v="13"/>
    <x v="13"/>
    <m/>
    <m/>
    <m/>
    <x v="4"/>
    <s v="2026-07-31"/>
  </r>
  <r>
    <s v="472c94b9-8efe-4c10-a776-c742b73afbd4"/>
    <s v="Project Granville Data Center 1"/>
    <s v=""/>
    <x v="331"/>
    <x v="1"/>
    <x v="13"/>
    <x v="13"/>
    <m/>
    <m/>
    <m/>
    <x v="4"/>
    <s v="2026-07-31"/>
  </r>
  <r>
    <s v="c73e8aa6-b955-4f7d-bb37-6d991b32fe7b"/>
    <s v="Project Granville Data Center 6"/>
    <s v=""/>
    <x v="331"/>
    <x v="1"/>
    <x v="13"/>
    <x v="13"/>
    <m/>
    <m/>
    <m/>
    <x v="4"/>
    <s v="2026-07-31"/>
  </r>
  <r>
    <s v="93410047-2ea4-4836-ac76-f710c0216da3"/>
    <s v="PowerHouse Arcola Building 2"/>
    <s v=""/>
    <x v="331"/>
    <x v="1"/>
    <x v="12"/>
    <x v="12"/>
    <n v="398000"/>
    <n v="398000"/>
    <n v="82"/>
    <x v="10"/>
    <s v="2026-07-31"/>
  </r>
  <r>
    <s v="c588fba8-98f3-4fb5-9baf-380ea5c18893"/>
    <s v="PowerHouse Arcola Building 1"/>
    <s v=""/>
    <x v="331"/>
    <x v="1"/>
    <x v="12"/>
    <x v="12"/>
    <n v="398000"/>
    <n v="398000"/>
    <n v="82"/>
    <x v="10"/>
    <s v="2026-07-31"/>
  </r>
  <r>
    <s v="3d7b5349-26b2-4a73-a94e-261cf13f4a81"/>
    <s v="Overview Dr Data Center 7"/>
    <s v=""/>
    <x v="331"/>
    <x v="1"/>
    <x v="12"/>
    <x v="12"/>
    <n v="113587"/>
    <n v="113587"/>
    <n v="71.5"/>
    <x v="12"/>
    <s v="2026-07-31"/>
  </r>
  <r>
    <s v="1bc2f53e-2127-45da-be27-635babafa931"/>
    <s v="Overview Dr Data Center 6"/>
    <s v=""/>
    <x v="331"/>
    <x v="1"/>
    <x v="12"/>
    <x v="12"/>
    <n v="113587"/>
    <n v="113587"/>
    <n v="71.5"/>
    <x v="12"/>
    <s v="2026-07-31"/>
  </r>
  <r>
    <s v="da7d30d9-5b5b-4699-9eed-95e2a9a0f93e"/>
    <s v="Overview Dr Data Center 5"/>
    <s v=""/>
    <x v="331"/>
    <x v="1"/>
    <x v="12"/>
    <x v="12"/>
    <n v="113587"/>
    <n v="113587"/>
    <n v="71.5"/>
    <x v="12"/>
    <s v="2026-07-31"/>
  </r>
  <r>
    <s v="29944509-8aa2-4cc3-b19f-16648248e45e"/>
    <s v="Middlesex Township Building 6"/>
    <s v=""/>
    <x v="331"/>
    <x v="1"/>
    <x v="13"/>
    <x v="13"/>
    <n v="278000"/>
    <n v="278000"/>
    <n v="75"/>
    <x v="8"/>
    <s v="2026-07-31"/>
  </r>
  <r>
    <s v="9943dcaf-9f76-41ce-a65b-1c070eeb8b3f"/>
    <s v="Middlesex Township Building 14"/>
    <s v=""/>
    <x v="331"/>
    <x v="1"/>
    <x v="13"/>
    <x v="13"/>
    <n v="278000"/>
    <n v="278000"/>
    <n v="75"/>
    <x v="8"/>
    <s v="2026-07-31"/>
  </r>
  <r>
    <s v="46bf8eb0-ec2f-41e8-93b2-3fe4882f2458"/>
    <s v="Middlesex Township Building 4"/>
    <s v=""/>
    <x v="331"/>
    <x v="1"/>
    <x v="13"/>
    <x v="13"/>
    <n v="278000"/>
    <n v="278000"/>
    <n v="75"/>
    <x v="8"/>
    <s v="2026-07-31"/>
  </r>
  <r>
    <s v="af881ca6-4790-484f-9ed9-12c7928c899e"/>
    <s v="Middlesex Township Building 18"/>
    <s v=""/>
    <x v="331"/>
    <x v="1"/>
    <x v="13"/>
    <x v="13"/>
    <n v="278000"/>
    <n v="278000"/>
    <n v="75"/>
    <x v="8"/>
    <s v="2026-07-31"/>
  </r>
  <r>
    <s v="bd93b32d-319b-438e-a7f9-958f8b570cde"/>
    <s v="Middlesex Township Building 9"/>
    <s v=""/>
    <x v="331"/>
    <x v="1"/>
    <x v="13"/>
    <x v="13"/>
    <n v="278000"/>
    <n v="278000"/>
    <n v="75"/>
    <x v="8"/>
    <s v="2026-07-31"/>
  </r>
  <r>
    <s v="6780e7f0-9032-47a4-a8e9-f41d8cf2f190"/>
    <s v="Middlesex Township Building 13"/>
    <s v=""/>
    <x v="331"/>
    <x v="1"/>
    <x v="13"/>
    <x v="13"/>
    <n v="278000"/>
    <n v="278000"/>
    <n v="75"/>
    <x v="8"/>
    <s v="2026-07-31"/>
  </r>
  <r>
    <s v="d2141fc2-3fff-42e1-a31e-048d569b7cbd"/>
    <s v="Middlesex Township Building 10"/>
    <s v=""/>
    <x v="331"/>
    <x v="1"/>
    <x v="13"/>
    <x v="13"/>
    <n v="278000"/>
    <n v="278000"/>
    <n v="75"/>
    <x v="8"/>
    <s v="2026-07-31"/>
  </r>
  <r>
    <s v="7b3be902-ea20-46bc-b4e9-be4af819546d"/>
    <s v="Middlesex Township Building 16"/>
    <s v=""/>
    <x v="331"/>
    <x v="1"/>
    <x v="13"/>
    <x v="13"/>
    <n v="278000"/>
    <n v="278000"/>
    <n v="75"/>
    <x v="8"/>
    <s v="2026-07-31"/>
  </r>
  <r>
    <s v="d91fb24b-0263-4e65-908d-3800ce6f406a"/>
    <s v="Middlesex Township Building 2"/>
    <s v=""/>
    <x v="331"/>
    <x v="1"/>
    <x v="13"/>
    <x v="13"/>
    <n v="278000"/>
    <n v="278000"/>
    <n v="75"/>
    <x v="8"/>
    <s v="2026-07-31"/>
  </r>
  <r>
    <s v="0d8382cd-fc9b-4cf6-a7f9-31e37ab217af"/>
    <s v="Middlesex Township Building 12"/>
    <s v=""/>
    <x v="331"/>
    <x v="1"/>
    <x v="13"/>
    <x v="13"/>
    <n v="278000"/>
    <n v="278000"/>
    <n v="75"/>
    <x v="8"/>
    <s v="2026-07-31"/>
  </r>
  <r>
    <s v="19f18b8c-846f-436f-bbbb-ed91343382fb"/>
    <s v="Middlesex Township Building 5"/>
    <s v=""/>
    <x v="331"/>
    <x v="1"/>
    <x v="13"/>
    <x v="13"/>
    <n v="278000"/>
    <n v="278000"/>
    <n v="75"/>
    <x v="8"/>
    <s v="2026-07-31"/>
  </r>
  <r>
    <s v="6d6b2e5e-2c79-41c2-874f-2b0d5b05db5d"/>
    <s v="Middlesex Township Building 15"/>
    <s v=""/>
    <x v="331"/>
    <x v="1"/>
    <x v="13"/>
    <x v="13"/>
    <n v="278000"/>
    <n v="278000"/>
    <n v="75"/>
    <x v="8"/>
    <s v="2026-07-31"/>
  </r>
  <r>
    <s v="76bd4e81-7f15-4d9b-bb84-54cddacd1eb2"/>
    <s v="Middlesex Township Building 3"/>
    <s v=""/>
    <x v="331"/>
    <x v="1"/>
    <x v="13"/>
    <x v="13"/>
    <n v="278000"/>
    <n v="278000"/>
    <n v="75"/>
    <x v="8"/>
    <s v="2026-07-31"/>
  </r>
  <r>
    <s v="4184a7b5-85e7-421f-9507-30aa39293e21"/>
    <s v="Middlesex Township Building 17"/>
    <s v=""/>
    <x v="331"/>
    <x v="1"/>
    <x v="13"/>
    <x v="13"/>
    <n v="278000"/>
    <n v="278000"/>
    <n v="75"/>
    <x v="8"/>
    <s v="2026-07-31"/>
  </r>
  <r>
    <s v="a0002564-11b2-4bb6-be11-8abf688c67ef"/>
    <s v="Middlesex Township Building 11"/>
    <s v=""/>
    <x v="331"/>
    <x v="1"/>
    <x v="13"/>
    <x v="13"/>
    <n v="278000"/>
    <n v="278000"/>
    <n v="75"/>
    <x v="8"/>
    <s v="2026-07-31"/>
  </r>
  <r>
    <s v="9a19ff0b-2d24-4089-a362-2c60e84ede16"/>
    <s v="Middlesex Township Building 8"/>
    <s v=""/>
    <x v="331"/>
    <x v="1"/>
    <x v="13"/>
    <x v="13"/>
    <n v="278000"/>
    <n v="278000"/>
    <n v="75"/>
    <x v="8"/>
    <s v="2026-07-31"/>
  </r>
  <r>
    <s v="5d74fb6e-228d-43ac-b199-8f64b52f38d8"/>
    <s v="Middlesex Township Building 7"/>
    <s v=""/>
    <x v="331"/>
    <x v="1"/>
    <x v="13"/>
    <x v="13"/>
    <n v="278000"/>
    <n v="278000"/>
    <n v="75"/>
    <x v="8"/>
    <s v="2026-07-31"/>
  </r>
  <r>
    <s v="f5f72e2b-01d4-4297-bce8-8f9aad8c7971"/>
    <s v="Prime Santa Clara - 2215 Martin"/>
    <s v=""/>
    <x v="166"/>
    <x v="1"/>
    <x v="25"/>
    <x v="25"/>
    <n v="79500"/>
    <n v="79500"/>
    <n v="9"/>
    <x v="10"/>
    <s v="2026-07-31"/>
  </r>
  <r>
    <s v="1a4db39e-d7bc-46ff-8706-70f281f8084b"/>
    <s v="Prime Phoenix - Lower Buckeye #4"/>
    <s v=""/>
    <x v="166"/>
    <x v="1"/>
    <x v="3"/>
    <x v="3"/>
    <n v="267000"/>
    <n v="267000"/>
    <n v="48"/>
    <x v="10"/>
    <s v="2026-07-31"/>
  </r>
  <r>
    <s v="d551516e-4f3f-45c7-8d01-ea4d6a68c2c5"/>
    <s v="Prime Phoenix - Lower Buckeye #5"/>
    <s v=""/>
    <x v="166"/>
    <x v="1"/>
    <x v="3"/>
    <x v="3"/>
    <n v="267000"/>
    <n v="267000"/>
    <n v="48"/>
    <x v="10"/>
    <s v="2026-07-31"/>
  </r>
  <r>
    <s v="14c84950-8c83-41a0-bf61-c49a74bc1c8f"/>
    <s v="Austin Project DC 6"/>
    <s v=""/>
    <x v="166"/>
    <x v="1"/>
    <x v="16"/>
    <x v="16"/>
    <m/>
    <m/>
    <n v="64"/>
    <x v="4"/>
    <s v="2026-07-31"/>
  </r>
  <r>
    <s v="1ae37a0b-358f-40d7-a1dd-6df216c15157"/>
    <s v="Austin Project DC 5"/>
    <s v=""/>
    <x v="166"/>
    <x v="1"/>
    <x v="16"/>
    <x v="16"/>
    <m/>
    <m/>
    <n v="64"/>
    <x v="4"/>
    <s v="2026-07-31"/>
  </r>
  <r>
    <s v="9ee42bdb-3977-4c23-bd4c-2299900a54eb"/>
    <s v="Austin Project DC 4"/>
    <s v=""/>
    <x v="166"/>
    <x v="1"/>
    <x v="16"/>
    <x v="16"/>
    <m/>
    <m/>
    <n v="64"/>
    <x v="4"/>
    <s v="2026-07-31"/>
  </r>
  <r>
    <s v="c749eefb-0aa1-49c2-a402-1a8c56e093b0"/>
    <s v="Austin Project DC 3"/>
    <s v=""/>
    <x v="166"/>
    <x v="1"/>
    <x v="16"/>
    <x v="16"/>
    <m/>
    <m/>
    <n v="64"/>
    <x v="4"/>
    <s v="2026-07-31"/>
  </r>
  <r>
    <s v="d5c76ad9-14fc-4634-905c-45b619c23b93"/>
    <s v="Austin Project DC 2"/>
    <s v=""/>
    <x v="166"/>
    <x v="1"/>
    <x v="16"/>
    <x v="16"/>
    <n v="380000"/>
    <n v="380000"/>
    <n v="64"/>
    <x v="5"/>
    <s v="2026-07-31"/>
  </r>
  <r>
    <s v="67f101fb-89e5-443e-86aa-f505da7bb53e"/>
    <s v="Prime Chicago - ORD01-02"/>
    <s v=""/>
    <x v="166"/>
    <x v="1"/>
    <x v="6"/>
    <x v="6"/>
    <n v="354000"/>
    <n v="354000"/>
    <n v="54"/>
    <x v="14"/>
    <s v="2026-07-31"/>
  </r>
  <r>
    <s v="7a70e9f1-b7f3-4d45-9d8b-873665d07656"/>
    <s v="Prime Chicago - ORD01-03"/>
    <s v=""/>
    <x v="166"/>
    <x v="1"/>
    <x v="6"/>
    <x v="6"/>
    <n v="224973"/>
    <n v="224973"/>
    <n v="54"/>
    <x v="14"/>
    <s v="2026-07-31"/>
  </r>
  <r>
    <s v="a29e7f0a-ef70-4bac-be22-2a299cf3d511"/>
    <s v="AI Data Center 3-Prometheus, WY "/>
    <s v=""/>
    <x v="332"/>
    <x v="1"/>
    <x v="37"/>
    <x v="37"/>
    <m/>
    <m/>
    <n v="200"/>
    <x v="16"/>
    <s v="2026-07-31"/>
  </r>
  <r>
    <s v="fcd4a6db-7dc3-4db7-9c49-d686d287bb8b"/>
    <s v="AI Data Center 5-Prometheus, WY "/>
    <s v=""/>
    <x v="332"/>
    <x v="1"/>
    <x v="37"/>
    <x v="37"/>
    <m/>
    <m/>
    <n v="200"/>
    <x v="16"/>
    <s v="2026-07-31"/>
  </r>
  <r>
    <s v="6ce24200-79c1-435c-9a37-396456ab86ec"/>
    <s v="AI Data Center 6-Prometheus, WY "/>
    <s v=""/>
    <x v="332"/>
    <x v="1"/>
    <x v="37"/>
    <x v="37"/>
    <m/>
    <m/>
    <n v="200"/>
    <x v="16"/>
    <s v="2026-07-31"/>
  </r>
  <r>
    <s v="7cf7ff85-41b2-41ee-a99a-07f94142e5c5"/>
    <s v="AI Data Center 2-Prometheus, WY "/>
    <s v=""/>
    <x v="332"/>
    <x v="1"/>
    <x v="37"/>
    <x v="37"/>
    <m/>
    <m/>
    <n v="200"/>
    <x v="16"/>
    <s v="2026-07-31"/>
  </r>
  <r>
    <s v="cf72ce9a-9b35-4655-9454-9bf1bcee14d5"/>
    <s v="AI Data Center 4-Prometheus, WY "/>
    <s v="AI Data Center 4-Prometheus, WY _x000a_ Flagship Project_x000a_Prometheus Hyperscale"/>
    <x v="332"/>
    <x v="1"/>
    <x v="37"/>
    <x v="37"/>
    <m/>
    <m/>
    <n v="200"/>
    <x v="16"/>
    <s v="2026-07-31"/>
  </r>
  <r>
    <s v="84662bec-1375-4913-aabb-ddaaeb9fdb5b"/>
    <s v="AI Data Center 1-Prometheus, WY "/>
    <s v=""/>
    <x v="332"/>
    <x v="1"/>
    <x v="37"/>
    <x v="37"/>
    <m/>
    <m/>
    <n v="200"/>
    <x v="16"/>
    <s v="2026-07-31"/>
  </r>
  <r>
    <s v="4bdfbd48-54ce-40cb-b069-2ac1905824fa"/>
    <s v="Prometheus Casper Data Center 4"/>
    <s v=""/>
    <x v="332"/>
    <x v="1"/>
    <x v="37"/>
    <x v="37"/>
    <m/>
    <m/>
    <n v="150"/>
    <x v="19"/>
    <s v="2026-07-31"/>
  </r>
  <r>
    <s v="630fb95f-f9a5-4063-82c2-7831df8ad0db"/>
    <s v="Prometheus Casper Data Center 7"/>
    <s v="Prometheus Casper Data Center 7_x000a_Prometheus Casper Campus_x000a_Prometheus Hyperscale"/>
    <x v="332"/>
    <x v="1"/>
    <x v="37"/>
    <x v="37"/>
    <m/>
    <m/>
    <n v="150"/>
    <x v="19"/>
    <s v="2026-07-31"/>
  </r>
  <r>
    <s v="f25b3294-f4c4-4b45-92b3-0c0a73c64ce5"/>
    <s v="Prometheus Casper Data Center 1"/>
    <s v=""/>
    <x v="332"/>
    <x v="1"/>
    <x v="37"/>
    <x v="37"/>
    <m/>
    <m/>
    <n v="150"/>
    <x v="19"/>
    <s v="2026-07-31"/>
  </r>
  <r>
    <s v="0ceaf20a-b5d8-4b0d-9789-ee76ead82a23"/>
    <s v="Prometheus Casper Data Center 3"/>
    <s v=""/>
    <x v="332"/>
    <x v="1"/>
    <x v="37"/>
    <x v="37"/>
    <m/>
    <m/>
    <n v="150"/>
    <x v="19"/>
    <s v="2026-07-31"/>
  </r>
  <r>
    <s v="6d47b7aa-8f0a-4a3b-96fc-e79a37848e94"/>
    <s v="Prometheus Casper Data Center 2"/>
    <s v=""/>
    <x v="332"/>
    <x v="1"/>
    <x v="37"/>
    <x v="37"/>
    <m/>
    <m/>
    <n v="150"/>
    <x v="19"/>
    <s v="2026-07-31"/>
  </r>
  <r>
    <s v="25a7d29c-8867-458c-a92d-5670ba7ccebc"/>
    <s v="Prometheus Casper Data Center 8"/>
    <s v=""/>
    <x v="332"/>
    <x v="1"/>
    <x v="37"/>
    <x v="37"/>
    <m/>
    <m/>
    <n v="150"/>
    <x v="19"/>
    <s v="2026-07-31"/>
  </r>
  <r>
    <s v="0bb3c442-bf4a-430f-9824-48db6ed22b92"/>
    <s v="Prometheus Casper Data Center 6"/>
    <s v=""/>
    <x v="332"/>
    <x v="1"/>
    <x v="37"/>
    <x v="37"/>
    <m/>
    <m/>
    <n v="150"/>
    <x v="19"/>
    <s v="2026-07-31"/>
  </r>
  <r>
    <s v="204bf8d4-3ca4-413b-9f05-15f3ef788085"/>
    <s v="Prometheus Casper Data Center 9"/>
    <s v=""/>
    <x v="332"/>
    <x v="1"/>
    <x v="37"/>
    <x v="37"/>
    <m/>
    <m/>
    <n v="150"/>
    <x v="19"/>
    <s v="2026-07-31"/>
  </r>
  <r>
    <s v="d29f1516-207f-4fa6-b49a-f9e9b7fae389"/>
    <s v="Prometheus Casper Data Center 5"/>
    <s v=""/>
    <x v="332"/>
    <x v="1"/>
    <x v="37"/>
    <x v="37"/>
    <m/>
    <m/>
    <n v="150"/>
    <x v="19"/>
    <s v="2026-07-31"/>
  </r>
  <r>
    <s v="676f5ade-40f7-4b5e-93c3-420453d9d198"/>
    <s v="Prometheus Casper Data Center 10"/>
    <s v=""/>
    <x v="332"/>
    <x v="1"/>
    <x v="37"/>
    <x v="37"/>
    <m/>
    <m/>
    <n v="150"/>
    <x v="19"/>
    <s v="2026-07-31"/>
  </r>
  <r>
    <s v="4b5035ec-f565-4993-8429-117ca91b1b84"/>
    <s v="AI Data Center 4- Prometheus, TX"/>
    <s v=""/>
    <x v="332"/>
    <x v="1"/>
    <x v="16"/>
    <x v="16"/>
    <m/>
    <m/>
    <n v="50"/>
    <x v="23"/>
    <s v="2026-07-31"/>
  </r>
  <r>
    <s v="c255caf0-0a52-4400-8413-34121db13225"/>
    <s v="AI Data Center 1- Prometheus, TX"/>
    <s v=""/>
    <x v="332"/>
    <x v="1"/>
    <x v="16"/>
    <x v="16"/>
    <m/>
    <m/>
    <n v="50"/>
    <x v="16"/>
    <s v="2026-07-31"/>
  </r>
  <r>
    <s v="cc6c09cd-d2c3-4d17-a21c-1f5cde68a946"/>
    <s v="AI Data Center 2- Prometheus, TX"/>
    <s v=""/>
    <x v="332"/>
    <x v="1"/>
    <x v="16"/>
    <x v="16"/>
    <m/>
    <m/>
    <n v="50"/>
    <x v="23"/>
    <s v="2026-07-31"/>
  </r>
  <r>
    <s v="50c2a436-e082-46b4-b796-1d3cb598acb5"/>
    <s v="AI Data Center 3- Prometheus, TX"/>
    <s v=""/>
    <x v="332"/>
    <x v="1"/>
    <x v="16"/>
    <x v="16"/>
    <m/>
    <m/>
    <n v="50"/>
    <x v="23"/>
    <s v="2026-07-31"/>
  </r>
  <r>
    <s v="5e18bc90-7493-11f1-8ae2-21c4d2c616ea"/>
    <s v="Provident Rufus Data Center"/>
    <s v=""/>
    <x v="333"/>
    <x v="1"/>
    <x v="16"/>
    <x v="16"/>
    <n v="115000"/>
    <n v="330000"/>
    <n v="58.177000000000007"/>
    <x v="3"/>
    <s v="2026-07-31"/>
  </r>
  <r>
    <s v="f8ab1df3-6838-451b-9053-26c30b9ed0d1"/>
    <s v="Plano Data Center"/>
    <s v=""/>
    <x v="333"/>
    <x v="1"/>
    <x v="16"/>
    <x v="16"/>
    <m/>
    <m/>
    <m/>
    <x v="10"/>
    <s v="2026-07-31"/>
  </r>
  <r>
    <s v="b0881cae-6dcb-4fc3-bc79-cea19892a2a6"/>
    <s v="Gateway Digital DC 9"/>
    <s v=""/>
    <x v="333"/>
    <x v="1"/>
    <x v="5"/>
    <x v="5"/>
    <m/>
    <m/>
    <m/>
    <x v="9"/>
    <s v="2026-07-31"/>
  </r>
  <r>
    <s v="71b9fe55-70ba-40fe-b0b5-ba87901b0c0b"/>
    <s v="Gateway Digital DC 10"/>
    <s v=""/>
    <x v="333"/>
    <x v="1"/>
    <x v="5"/>
    <x v="5"/>
    <m/>
    <m/>
    <m/>
    <x v="9"/>
    <s v="2026-07-31"/>
  </r>
  <r>
    <s v="d53fe8f4-109e-4766-b8f6-487ea3712757"/>
    <s v="Gateway Digital DC 8"/>
    <s v=""/>
    <x v="333"/>
    <x v="1"/>
    <x v="5"/>
    <x v="5"/>
    <m/>
    <m/>
    <m/>
    <x v="9"/>
    <s v="2026-07-31"/>
  </r>
  <r>
    <s v="8159c8cb-7dd0-41ae-a8fd-4e97c29a0b03"/>
    <s v="Gateway Digital DC 12"/>
    <s v=""/>
    <x v="333"/>
    <x v="1"/>
    <x v="5"/>
    <x v="5"/>
    <m/>
    <m/>
    <m/>
    <x v="9"/>
    <s v="2026-07-31"/>
  </r>
  <r>
    <s v="382e3bee-c94b-4644-abf1-197ba85649e4"/>
    <s v="Gateway Digital DC 5"/>
    <s v=""/>
    <x v="333"/>
    <x v="1"/>
    <x v="5"/>
    <x v="5"/>
    <m/>
    <m/>
    <m/>
    <x v="9"/>
    <s v="2026-07-31"/>
  </r>
  <r>
    <s v="da7cac6a-46e0-4e24-ad72-876e4b25cea7"/>
    <s v="Gateway Digital DC 7"/>
    <s v=""/>
    <x v="333"/>
    <x v="1"/>
    <x v="5"/>
    <x v="5"/>
    <m/>
    <m/>
    <m/>
    <x v="9"/>
    <s v="2026-07-31"/>
  </r>
  <r>
    <s v="781ecd19-093e-473f-bc6f-1dc3af40ee5d"/>
    <s v="Gateway Digital DC 3"/>
    <s v=""/>
    <x v="333"/>
    <x v="1"/>
    <x v="5"/>
    <x v="5"/>
    <m/>
    <m/>
    <m/>
    <x v="9"/>
    <s v="2026-07-31"/>
  </r>
  <r>
    <s v="23a9c8d9-e47f-41a8-b49a-81939530b57e"/>
    <s v="Gateway Digital DC 2"/>
    <s v=""/>
    <x v="333"/>
    <x v="1"/>
    <x v="5"/>
    <x v="5"/>
    <m/>
    <m/>
    <m/>
    <x v="9"/>
    <s v="2026-07-31"/>
  </r>
  <r>
    <s v="42adcac5-a7fe-4707-bfbb-579f8bd348e3"/>
    <s v="Gateway Digital DC 4"/>
    <s v=""/>
    <x v="333"/>
    <x v="1"/>
    <x v="5"/>
    <x v="5"/>
    <m/>
    <m/>
    <m/>
    <x v="9"/>
    <s v="2026-07-31"/>
  </r>
  <r>
    <s v="0c275f03-5258-4167-8af7-f84348ee5896"/>
    <s v="Gateway Digital DC 11"/>
    <s v=""/>
    <x v="333"/>
    <x v="1"/>
    <x v="5"/>
    <x v="5"/>
    <m/>
    <m/>
    <m/>
    <x v="9"/>
    <s v="2026-07-31"/>
  </r>
  <r>
    <s v="d41b8201-6de8-4275-aa92-efecdc689fbc"/>
    <s v="Gateway Digital DC 13"/>
    <s v=""/>
    <x v="333"/>
    <x v="1"/>
    <x v="5"/>
    <x v="5"/>
    <m/>
    <m/>
    <m/>
    <x v="9"/>
    <s v="2026-07-31"/>
  </r>
  <r>
    <s v="64d94ad6-7d1d-4d12-a830-62febfa53387"/>
    <s v="Gateway Digital DC 6"/>
    <s v=""/>
    <x v="333"/>
    <x v="1"/>
    <x v="5"/>
    <x v="5"/>
    <m/>
    <m/>
    <m/>
    <x v="9"/>
    <s v="2026-07-31"/>
  </r>
  <r>
    <s v="4bd23cff-20d7-4417-94eb-39a00e3d9f9e"/>
    <s v="Gateway Digital DC 1"/>
    <s v=""/>
    <x v="333"/>
    <x v="1"/>
    <x v="5"/>
    <x v="5"/>
    <m/>
    <m/>
    <m/>
    <x v="9"/>
    <s v="2026-07-31"/>
  </r>
  <r>
    <s v="13111048-ecdf-4d2d-99c6-30f6571aa1ad"/>
    <s v="Glendale Arizona Data Center Building 8"/>
    <s v=""/>
    <x v="169"/>
    <x v="1"/>
    <x v="3"/>
    <x v="3"/>
    <n v="180000"/>
    <n v="180000"/>
    <n v="45"/>
    <x v="10"/>
    <s v="2026-07-31"/>
  </r>
  <r>
    <s v="d2f299d6-33f5-477f-bf44-cc8b95a77be9"/>
    <s v="Glendale Arizona Data Center Building 16"/>
    <s v=""/>
    <x v="169"/>
    <x v="1"/>
    <x v="3"/>
    <x v="3"/>
    <n v="180000"/>
    <n v="180000"/>
    <n v="45"/>
    <x v="10"/>
    <s v="2026-07-31"/>
  </r>
  <r>
    <s v="d814df40-d0b6-43c8-8750-fa43df5ec335"/>
    <s v="Glendale Arizona Data Center Building 9"/>
    <s v=""/>
    <x v="169"/>
    <x v="1"/>
    <x v="3"/>
    <x v="3"/>
    <n v="180000"/>
    <n v="180000"/>
    <n v="45"/>
    <x v="10"/>
    <s v="2026-07-31"/>
  </r>
  <r>
    <s v="f6d4882e-477e-41df-8363-761aea25d8c6"/>
    <s v="Glendale Arizona Data Center Building 13"/>
    <s v=""/>
    <x v="169"/>
    <x v="1"/>
    <x v="3"/>
    <x v="3"/>
    <n v="180000"/>
    <n v="180000"/>
    <n v="45"/>
    <x v="10"/>
    <s v="2026-07-31"/>
  </r>
  <r>
    <s v="5b9aaaaa-0b87-4a7d-adff-0116f8eb96b3"/>
    <s v="Glendale Arizona Data Center Building 12"/>
    <s v=""/>
    <x v="169"/>
    <x v="1"/>
    <x v="3"/>
    <x v="3"/>
    <n v="180000"/>
    <n v="180000"/>
    <n v="45"/>
    <x v="10"/>
    <s v="2026-07-31"/>
  </r>
  <r>
    <s v="ee6a49f7-f8a6-4e90-9fef-9bad50e236c9"/>
    <s v="Glendale Arizona Data Center Building 11"/>
    <s v=""/>
    <x v="169"/>
    <x v="1"/>
    <x v="3"/>
    <x v="3"/>
    <n v="180000"/>
    <n v="180000"/>
    <n v="45"/>
    <x v="10"/>
    <s v="2026-07-31"/>
  </r>
  <r>
    <s v="8f1cfc2d-1014-4eb6-a5a8-55aac5023dfc"/>
    <s v="Glendale Arizona Data Center Building 10"/>
    <s v=""/>
    <x v="169"/>
    <x v="1"/>
    <x v="3"/>
    <x v="3"/>
    <n v="180000"/>
    <n v="180000"/>
    <n v="45"/>
    <x v="10"/>
    <s v="2026-07-31"/>
  </r>
  <r>
    <s v="2db5607f-80b5-4a8f-9e1c-9819eee541e5"/>
    <s v="Glendale Arizona Data Center Building 14"/>
    <s v=""/>
    <x v="169"/>
    <x v="1"/>
    <x v="3"/>
    <x v="3"/>
    <n v="180000"/>
    <n v="180000"/>
    <n v="45"/>
    <x v="10"/>
    <s v="2026-07-31"/>
  </r>
  <r>
    <s v="e6e8a858-feff-4de9-be4b-7741da0fe9d4"/>
    <s v="Glendale Arizona Data Center Building 15"/>
    <s v=""/>
    <x v="169"/>
    <x v="1"/>
    <x v="3"/>
    <x v="3"/>
    <n v="180000"/>
    <n v="180000"/>
    <n v="45"/>
    <x v="10"/>
    <s v="2026-07-31"/>
  </r>
  <r>
    <s v="a8ede3cf-c513-4684-ad5e-bcf85f9d13ba"/>
    <s v="Glendale Arizona Data Center Building 7"/>
    <s v=""/>
    <x v="169"/>
    <x v="1"/>
    <x v="3"/>
    <x v="3"/>
    <n v="180000"/>
    <n v="180000"/>
    <n v="45"/>
    <x v="10"/>
    <s v="2026-07-31"/>
  </r>
  <r>
    <s v="c28b44f4-57a3-4b1a-8b10-11acc05380fb"/>
    <s v="Avondale Data Center"/>
    <s v=""/>
    <x v="169"/>
    <x v="1"/>
    <x v="3"/>
    <x v="3"/>
    <n v="400000"/>
    <n v="400000"/>
    <n v="49.74"/>
    <x v="10"/>
    <s v="2026-07-31"/>
  </r>
  <r>
    <s v="26ed4f96-4e10-4340-81e6-c80fa11b0e69"/>
    <s v="QTS Eagle Mtn - Data Center 5"/>
    <s v="QTS Eagle Mtn - Data Center 5_x000a_QTS - Eagle Mountain Data Center Campus_x000a_QTS Data Centers"/>
    <x v="169"/>
    <x v="1"/>
    <x v="38"/>
    <x v="38"/>
    <m/>
    <m/>
    <n v="170"/>
    <x v="2"/>
    <s v="2026-07-31"/>
  </r>
  <r>
    <s v="5a1517ec-de7e-4a4d-ac56-108e7c414a94"/>
    <s v="QTS Eagle Mtn - Data Center 4"/>
    <s v=""/>
    <x v="169"/>
    <x v="1"/>
    <x v="38"/>
    <x v="38"/>
    <m/>
    <m/>
    <n v="170"/>
    <x v="2"/>
    <s v="2026-07-31"/>
  </r>
  <r>
    <s v="9ffdd017-d3ad-4e2a-b4bc-1eafd039beb6"/>
    <s v="Data Center 4"/>
    <s v=""/>
    <x v="169"/>
    <x v="1"/>
    <x v="16"/>
    <x v="16"/>
    <m/>
    <m/>
    <n v="90"/>
    <x v="4"/>
    <s v="2026-07-31"/>
  </r>
  <r>
    <s v="3dbd476a-5ab5-4476-9324-a6ecba71a831"/>
    <s v="Data Center 11"/>
    <s v=""/>
    <x v="169"/>
    <x v="1"/>
    <x v="16"/>
    <x v="16"/>
    <m/>
    <m/>
    <n v="90"/>
    <x v="4"/>
    <s v="2026-07-31"/>
  </r>
  <r>
    <s v="b665fe16-49a7-442f-8506-3a4f6dc58756"/>
    <s v="Data Center 5"/>
    <s v=""/>
    <x v="169"/>
    <x v="1"/>
    <x v="16"/>
    <x v="16"/>
    <m/>
    <m/>
    <n v="90"/>
    <x v="4"/>
    <s v="2026-07-31"/>
  </r>
  <r>
    <s v="9c7280c3-a398-41b0-9f5d-81930e95d6c7"/>
    <s v="Data Center 10"/>
    <s v=""/>
    <x v="169"/>
    <x v="1"/>
    <x v="16"/>
    <x v="16"/>
    <m/>
    <m/>
    <n v="90"/>
    <x v="4"/>
    <s v="2026-07-31"/>
  </r>
  <r>
    <s v="4f4f5abd-dd86-4039-8ccc-3b013e739dff"/>
    <s v="Data Center 6"/>
    <s v=""/>
    <x v="169"/>
    <x v="1"/>
    <x v="16"/>
    <x v="16"/>
    <m/>
    <m/>
    <n v="90"/>
    <x v="4"/>
    <s v="2026-07-31"/>
  </r>
  <r>
    <s v="b0d7a7d6-3abf-4c56-99da-92ce81495482"/>
    <s v="Data Center 7"/>
    <s v=""/>
    <x v="169"/>
    <x v="1"/>
    <x v="16"/>
    <x v="16"/>
    <m/>
    <m/>
    <n v="90"/>
    <x v="4"/>
    <s v="2026-07-31"/>
  </r>
  <r>
    <s v="b4df15ee-c0aa-43e4-85ba-7ba7af3694df"/>
    <s v="Data Center 3"/>
    <s v=""/>
    <x v="169"/>
    <x v="1"/>
    <x v="16"/>
    <x v="16"/>
    <m/>
    <m/>
    <n v="90"/>
    <x v="4"/>
    <s v="2026-07-31"/>
  </r>
  <r>
    <s v="54373aa2-abf4-438e-86d6-e97c954b9f17"/>
    <s v="Data Center 9"/>
    <s v=""/>
    <x v="169"/>
    <x v="1"/>
    <x v="16"/>
    <x v="16"/>
    <m/>
    <m/>
    <n v="90"/>
    <x v="4"/>
    <s v="2026-07-31"/>
  </r>
  <r>
    <s v="7c80cc1b-f799-466b-bc8b-9d9742e527a3"/>
    <s v="Data Center 8"/>
    <s v=""/>
    <x v="169"/>
    <x v="1"/>
    <x v="16"/>
    <x v="16"/>
    <m/>
    <m/>
    <n v="90"/>
    <x v="4"/>
    <s v="2026-07-31"/>
  </r>
  <r>
    <s v="c9738b58-bf28-4246-8ced-d4382f6ce29a"/>
    <s v="Data Center 2"/>
    <s v=""/>
    <x v="169"/>
    <x v="1"/>
    <x v="16"/>
    <x v="16"/>
    <m/>
    <m/>
    <n v="90"/>
    <x v="4"/>
    <s v="2026-07-31"/>
  </r>
  <r>
    <s v="e1b1ab30-32b6-11f1-8fc1-85e8e6da0ca7"/>
    <s v="QTS DFW2 DC7"/>
    <s v=""/>
    <x v="169"/>
    <x v="1"/>
    <x v="16"/>
    <x v="16"/>
    <n v="182500"/>
    <n v="365000"/>
    <n v="61.83"/>
    <x v="22"/>
    <s v="2026-07-31"/>
  </r>
  <r>
    <s v="a278cb10-1105-11f1-a927-95bd0caf4f9a"/>
    <s v="QTS DFW2 DC5"/>
    <s v=""/>
    <x v="169"/>
    <x v="1"/>
    <x v="16"/>
    <x v="16"/>
    <n v="365500"/>
    <n v="365500"/>
    <n v="60.39"/>
    <x v="23"/>
    <s v="2026-07-31"/>
  </r>
  <r>
    <s v="c8b8f3c0-110c-11f1-a927-95bd0caf4f9a"/>
    <s v="QTS DFW2 DC6"/>
    <s v=""/>
    <x v="169"/>
    <x v="1"/>
    <x v="16"/>
    <x v="16"/>
    <n v="363500"/>
    <n v="363500"/>
    <n v="61.83"/>
    <x v="23"/>
    <s v="2026-07-31"/>
  </r>
  <r>
    <s v="2ebe35b3-2ab6-4c05-a004-fb5b810eff96"/>
    <s v="Chicago Data Center 2"/>
    <s v=""/>
    <x v="169"/>
    <x v="1"/>
    <x v="6"/>
    <x v="6"/>
    <n v="465000"/>
    <n v="465000"/>
    <n v="125"/>
    <x v="10"/>
    <s v="2026-07-31"/>
  </r>
  <r>
    <s v="e09c44d6-bbb7-4795-ba67-4ef287b961d9"/>
    <s v="Bessemer Data Center 15"/>
    <s v=""/>
    <x v="169"/>
    <x v="1"/>
    <x v="44"/>
    <x v="44"/>
    <n v="250000"/>
    <n v="250000"/>
    <n v="65"/>
    <x v="13"/>
    <s v="2026-07-31"/>
  </r>
  <r>
    <s v="831b4085-c427-487f-9368-09646d203783"/>
    <s v="Bessemer Data Center 10"/>
    <s v=""/>
    <x v="169"/>
    <x v="1"/>
    <x v="44"/>
    <x v="44"/>
    <n v="250000"/>
    <n v="250000"/>
    <n v="65"/>
    <x v="13"/>
    <s v="2026-07-31"/>
  </r>
  <r>
    <s v="3be5e62c-998d-41f5-903a-3b15240f60ec"/>
    <s v="Bessemer Data Center 13"/>
    <s v=""/>
    <x v="169"/>
    <x v="1"/>
    <x v="44"/>
    <x v="44"/>
    <n v="250000"/>
    <n v="250000"/>
    <n v="65"/>
    <x v="13"/>
    <s v="2026-07-31"/>
  </r>
  <r>
    <s v="fdb7a848-cba2-44d7-9de4-4af391059711"/>
    <s v="Bessemer Data Center 11"/>
    <s v=""/>
    <x v="169"/>
    <x v="1"/>
    <x v="44"/>
    <x v="44"/>
    <n v="250000"/>
    <n v="250000"/>
    <n v="65"/>
    <x v="13"/>
    <s v="2026-07-31"/>
  </r>
  <r>
    <s v="1c894d84-62f2-4207-9208-54c560dd601d"/>
    <s v="Bessemer Data Center 14"/>
    <s v=""/>
    <x v="169"/>
    <x v="1"/>
    <x v="44"/>
    <x v="44"/>
    <n v="250000"/>
    <n v="250000"/>
    <n v="65"/>
    <x v="13"/>
    <s v="2026-07-31"/>
  </r>
  <r>
    <s v="ff321592-a0a4-492d-9eee-3d02882efb8d"/>
    <s v="Bessemer Data Center 9"/>
    <s v=""/>
    <x v="169"/>
    <x v="1"/>
    <x v="44"/>
    <x v="44"/>
    <n v="250000"/>
    <n v="250000"/>
    <n v="65"/>
    <x v="13"/>
    <s v="2026-07-31"/>
  </r>
  <r>
    <s v="ab110d69-b4c1-4ff9-bace-0d1664e7b4a0"/>
    <s v="Bessemer Data Center 16"/>
    <s v=""/>
    <x v="169"/>
    <x v="1"/>
    <x v="44"/>
    <x v="44"/>
    <n v="250000"/>
    <n v="250000"/>
    <n v="65"/>
    <x v="13"/>
    <s v="2026-07-31"/>
  </r>
  <r>
    <s v="c1198481-6dd7-49b2-8701-2e9ca6232337"/>
    <s v="Bessemer Data Center 12"/>
    <s v=""/>
    <x v="169"/>
    <x v="1"/>
    <x v="44"/>
    <x v="44"/>
    <n v="250000"/>
    <n v="250000"/>
    <n v="65"/>
    <x v="13"/>
    <s v="2026-07-31"/>
  </r>
  <r>
    <s v="896fed48-6e1b-48ca-82c5-dcd875d429fd"/>
    <s v="Bessemer Data Center 18"/>
    <s v=""/>
    <x v="169"/>
    <x v="1"/>
    <x v="44"/>
    <x v="44"/>
    <n v="250000"/>
    <n v="250000"/>
    <n v="65"/>
    <x v="13"/>
    <s v="2026-07-31"/>
  </r>
  <r>
    <s v="f249cae9-b9e0-4364-832e-bb4c24ca5f95"/>
    <s v="Bessemer Data Center 1"/>
    <s v=""/>
    <x v="169"/>
    <x v="1"/>
    <x v="44"/>
    <x v="44"/>
    <n v="250000"/>
    <n v="250000"/>
    <n v="65"/>
    <x v="13"/>
    <s v="2026-07-31"/>
  </r>
  <r>
    <s v="66b29a90-d478-413b-aced-5d27b4d6f439"/>
    <s v="Bessemer Data Center 2"/>
    <s v=""/>
    <x v="169"/>
    <x v="1"/>
    <x v="44"/>
    <x v="44"/>
    <n v="250000"/>
    <n v="250000"/>
    <n v="65"/>
    <x v="13"/>
    <s v="2026-07-31"/>
  </r>
  <r>
    <s v="db20b224-32d8-4417-bb28-a44989743a09"/>
    <s v="Bessemer Data Center 4"/>
    <s v=""/>
    <x v="169"/>
    <x v="1"/>
    <x v="44"/>
    <x v="44"/>
    <n v="250000"/>
    <n v="250000"/>
    <n v="65"/>
    <x v="13"/>
    <s v="2026-07-31"/>
  </r>
  <r>
    <s v="55281120-d033-4189-ae5e-83840c9cf502"/>
    <s v="Bessemer Data Center 7"/>
    <s v=""/>
    <x v="169"/>
    <x v="1"/>
    <x v="44"/>
    <x v="44"/>
    <n v="250000"/>
    <n v="250000"/>
    <n v="65"/>
    <x v="13"/>
    <s v="2026-07-31"/>
  </r>
  <r>
    <s v="0f7b0543-2cb4-4fbe-b7ad-66d8e07e217b"/>
    <s v="Bessemer Data Center 5"/>
    <s v=""/>
    <x v="169"/>
    <x v="1"/>
    <x v="44"/>
    <x v="44"/>
    <n v="250000"/>
    <n v="250000"/>
    <n v="65"/>
    <x v="13"/>
    <s v="2026-07-31"/>
  </r>
  <r>
    <s v="b55b8b76-d5c9-4877-a72a-4934e1cd10e1"/>
    <s v="Bessemer Data Center 8"/>
    <s v=""/>
    <x v="169"/>
    <x v="1"/>
    <x v="44"/>
    <x v="44"/>
    <n v="250000"/>
    <n v="250000"/>
    <n v="65"/>
    <x v="13"/>
    <s v="2026-07-31"/>
  </r>
  <r>
    <s v="499219bb-d3a9-4762-87b4-edea5cf92444"/>
    <s v="Bessemer Data Center 3"/>
    <s v=""/>
    <x v="169"/>
    <x v="1"/>
    <x v="44"/>
    <x v="44"/>
    <n v="250000"/>
    <n v="250000"/>
    <n v="65"/>
    <x v="13"/>
    <s v="2026-07-31"/>
  </r>
  <r>
    <s v="730a0b80-29f3-417e-9b04-31d01d171fb8"/>
    <s v="Bessemer Data Center 17"/>
    <s v=""/>
    <x v="169"/>
    <x v="1"/>
    <x v="44"/>
    <x v="44"/>
    <n v="250000"/>
    <n v="250000"/>
    <n v="65"/>
    <x v="13"/>
    <s v="2026-07-31"/>
  </r>
  <r>
    <s v="5b3e4d32-e5d2-486f-8656-2a0d67015060"/>
    <s v="Bessemer Data Center 6"/>
    <s v=""/>
    <x v="169"/>
    <x v="1"/>
    <x v="44"/>
    <x v="44"/>
    <n v="250000"/>
    <n v="250000"/>
    <n v="65"/>
    <x v="13"/>
    <s v="2026-07-31"/>
  </r>
  <r>
    <s v="60e6e8a1-3fed-46af-b225-5b784d165e90"/>
    <s v="QTS Blakely 11"/>
    <s v=""/>
    <x v="169"/>
    <x v="1"/>
    <x v="8"/>
    <x v="8"/>
    <m/>
    <n v="857000"/>
    <n v="100"/>
    <x v="9"/>
    <s v="2026-07-31"/>
  </r>
  <r>
    <s v="1cd06014-28f0-447c-b8ee-d71d5ece1cc3"/>
    <s v="QTS Blakely 8"/>
    <s v=""/>
    <x v="169"/>
    <x v="1"/>
    <x v="8"/>
    <x v="8"/>
    <m/>
    <n v="857000"/>
    <n v="100"/>
    <x v="9"/>
    <s v="2026-07-31"/>
  </r>
  <r>
    <s v="47a47215-a32c-4b27-ad85-05088aea4477"/>
    <s v="QTS Blakely 1"/>
    <s v=""/>
    <x v="169"/>
    <x v="1"/>
    <x v="8"/>
    <x v="8"/>
    <m/>
    <n v="857000"/>
    <n v="100"/>
    <x v="9"/>
    <s v="2026-07-31"/>
  </r>
  <r>
    <s v="136f50f5-78e1-4fab-bd42-1c1a3e12eb71"/>
    <s v="QTS Blakely 5"/>
    <s v=""/>
    <x v="169"/>
    <x v="1"/>
    <x v="8"/>
    <x v="8"/>
    <m/>
    <n v="857000"/>
    <n v="100"/>
    <x v="9"/>
    <s v="2026-07-31"/>
  </r>
  <r>
    <s v="bede00e2-55cb-4302-94c0-0e0bccb9caee"/>
    <s v="QTS Blakely 10"/>
    <s v=""/>
    <x v="169"/>
    <x v="1"/>
    <x v="8"/>
    <x v="8"/>
    <m/>
    <n v="857000"/>
    <n v="100"/>
    <x v="9"/>
    <s v="2026-07-31"/>
  </r>
  <r>
    <s v="a53cf0a7-49e1-4fba-8dec-934c15fb42c1"/>
    <s v="QTS Blakely 9"/>
    <s v=""/>
    <x v="169"/>
    <x v="1"/>
    <x v="8"/>
    <x v="8"/>
    <m/>
    <n v="857000"/>
    <n v="100"/>
    <x v="9"/>
    <s v="2026-07-31"/>
  </r>
  <r>
    <s v="450f2ef4-73ae-4312-88bc-970fed4f1de7"/>
    <s v="QTS Blakely 13"/>
    <s v=""/>
    <x v="169"/>
    <x v="1"/>
    <x v="8"/>
    <x v="8"/>
    <m/>
    <n v="857000"/>
    <n v="100"/>
    <x v="9"/>
    <s v="2026-07-31"/>
  </r>
  <r>
    <s v="08b49c04-c8cc-4197-8238-517ae63505ac"/>
    <s v="QTS Blakely 12"/>
    <s v=""/>
    <x v="169"/>
    <x v="1"/>
    <x v="8"/>
    <x v="8"/>
    <m/>
    <n v="857000"/>
    <n v="100"/>
    <x v="9"/>
    <s v="2026-07-31"/>
  </r>
  <r>
    <s v="ae2ac6ff-afa1-4e09-81ad-0552d563fec3"/>
    <s v="QTS Blakely 6"/>
    <s v=""/>
    <x v="169"/>
    <x v="1"/>
    <x v="8"/>
    <x v="8"/>
    <m/>
    <n v="857000"/>
    <n v="100"/>
    <x v="9"/>
    <s v="2026-07-31"/>
  </r>
  <r>
    <s v="926de152-f65a-42b2-ad59-341decc0fe66"/>
    <s v="QTS Blakely 4"/>
    <s v=""/>
    <x v="169"/>
    <x v="1"/>
    <x v="8"/>
    <x v="8"/>
    <m/>
    <n v="857000"/>
    <n v="100"/>
    <x v="9"/>
    <s v="2026-07-31"/>
  </r>
  <r>
    <s v="fdbbfb7a-4c00-4982-bab0-42436ffece9a"/>
    <s v="QTS Blakely 7"/>
    <s v=""/>
    <x v="169"/>
    <x v="1"/>
    <x v="8"/>
    <x v="8"/>
    <m/>
    <n v="857000"/>
    <n v="100"/>
    <x v="9"/>
    <s v="2026-07-31"/>
  </r>
  <r>
    <s v="4d07358a-14ce-42aa-8be4-ba4bc5c37dde"/>
    <s v="QTS Blakely 14"/>
    <s v=""/>
    <x v="169"/>
    <x v="1"/>
    <x v="8"/>
    <x v="8"/>
    <m/>
    <n v="857000"/>
    <n v="100"/>
    <x v="9"/>
    <s v="2026-07-31"/>
  </r>
  <r>
    <s v="16ddfd48-5a67-4e88-8a7f-34e3d6cfe157"/>
    <s v="QTS Blakely 3"/>
    <s v=""/>
    <x v="169"/>
    <x v="1"/>
    <x v="8"/>
    <x v="8"/>
    <m/>
    <n v="857000"/>
    <n v="100"/>
    <x v="9"/>
    <s v="2026-07-31"/>
  </r>
  <r>
    <s v="9a219d12-afc4-4cd1-823e-9005906a0a68"/>
    <s v="QTS Blakely 2"/>
    <s v=""/>
    <x v="169"/>
    <x v="1"/>
    <x v="8"/>
    <x v="8"/>
    <m/>
    <n v="857000"/>
    <n v="100"/>
    <x v="9"/>
    <s v="2026-07-31"/>
  </r>
  <r>
    <s v="d333130e-8f8f-43eb-ab01-51dad73dbdab"/>
    <s v="Van Wert Data Center 4"/>
    <s v=""/>
    <x v="169"/>
    <x v="1"/>
    <x v="7"/>
    <x v="7"/>
    <m/>
    <m/>
    <n v="100"/>
    <x v="1"/>
    <s v="2026-07-31"/>
  </r>
  <r>
    <s v="f54e224c-5984-4887-9864-5bf9aae5c2a6"/>
    <s v="Van Wert Data Center 3"/>
    <s v=""/>
    <x v="169"/>
    <x v="1"/>
    <x v="7"/>
    <x v="7"/>
    <m/>
    <m/>
    <n v="100"/>
    <x v="1"/>
    <s v="2026-07-31"/>
  </r>
  <r>
    <s v="7dfd55a6-14b4-4052-8083-3c0484ab57b9"/>
    <s v="Van Wert Data Center 2"/>
    <s v=""/>
    <x v="169"/>
    <x v="1"/>
    <x v="7"/>
    <x v="7"/>
    <m/>
    <m/>
    <n v="100"/>
    <x v="1"/>
    <s v="2026-07-31"/>
  </r>
  <r>
    <s v="4b336147-da46-42c9-b6ac-ff22962b8e4e"/>
    <s v="Van Wert Data Center 1"/>
    <s v=""/>
    <x v="169"/>
    <x v="1"/>
    <x v="7"/>
    <x v="7"/>
    <m/>
    <m/>
    <n v="100"/>
    <x v="8"/>
    <s v="2026-07-31"/>
  </r>
  <r>
    <s v="5bbc3f93-f48b-4972-b8e8-2e2be5448934"/>
    <s v="Atlanta 2 (Fayetteville) - DC 13"/>
    <s v=""/>
    <x v="169"/>
    <x v="1"/>
    <x v="8"/>
    <x v="8"/>
    <n v="278000"/>
    <n v="278000"/>
    <n v="49.301000000000002"/>
    <x v="17"/>
    <s v="2026-07-31"/>
  </r>
  <r>
    <s v="a1fd7d66-e783-4c0a-a736-e452539972d9"/>
    <s v="Atlanta 2 (Fayetteville) - DC 12"/>
    <s v=""/>
    <x v="169"/>
    <x v="1"/>
    <x v="8"/>
    <x v="8"/>
    <n v="750000"/>
    <n v="750000"/>
    <n v="84.172999999999988"/>
    <x v="17"/>
    <s v="2026-07-31"/>
  </r>
  <r>
    <s v="47baa4a5-a4cd-4f6f-ab11-3091eb974724"/>
    <s v="Data Center 5"/>
    <s v=""/>
    <x v="169"/>
    <x v="1"/>
    <x v="8"/>
    <x v="8"/>
    <n v="359300"/>
    <n v="359300"/>
    <n v="61.645000000000003"/>
    <x v="15"/>
    <s v="2026-07-31"/>
  </r>
  <r>
    <s v="9e4e3bde-6b4c-4e82-b44d-161c9335448a"/>
    <s v="Data Center 4"/>
    <s v=""/>
    <x v="169"/>
    <x v="1"/>
    <x v="8"/>
    <x v="8"/>
    <n v="359300"/>
    <n v="359300"/>
    <n v="61.645000000000003"/>
    <x v="15"/>
    <s v="2026-07-31"/>
  </r>
  <r>
    <s v="28386a04-2120-4d03-8641-25eeb7308b8c"/>
    <s v="Data Center 3"/>
    <s v=""/>
    <x v="169"/>
    <x v="1"/>
    <x v="8"/>
    <x v="8"/>
    <n v="359300"/>
    <n v="359300"/>
    <n v="61.645000000000003"/>
    <x v="15"/>
    <s v="2026-07-31"/>
  </r>
  <r>
    <s v="fcf44cbe-a928-4477-b922-8612832319e5"/>
    <s v="Data Center 2"/>
    <s v=""/>
    <x v="169"/>
    <x v="1"/>
    <x v="8"/>
    <x v="8"/>
    <n v="359300"/>
    <n v="359300"/>
    <n v="61.645000000000003"/>
    <x v="15"/>
    <s v="2026-07-31"/>
  </r>
  <r>
    <s v="37a9fcc4-86ae-453a-a9f3-64b67d5f402d"/>
    <s v="Data Center 6"/>
    <s v=""/>
    <x v="169"/>
    <x v="1"/>
    <x v="8"/>
    <x v="8"/>
    <n v="359300"/>
    <n v="359300"/>
    <n v="61.645000000000003"/>
    <x v="15"/>
    <s v="2026-07-31"/>
  </r>
  <r>
    <s v="1f4bd93d-961a-4091-81f3-5ed7dddde3f2"/>
    <s v="York Data Center 8"/>
    <s v=""/>
    <x v="169"/>
    <x v="1"/>
    <x v="43"/>
    <x v="43"/>
    <m/>
    <m/>
    <m/>
    <x v="9"/>
    <s v="2026-07-31"/>
  </r>
  <r>
    <s v="dbdf4d3a-b832-46ea-9136-8819c3a08bec"/>
    <s v="York Data Center 9"/>
    <s v=""/>
    <x v="169"/>
    <x v="1"/>
    <x v="43"/>
    <x v="43"/>
    <m/>
    <m/>
    <m/>
    <x v="9"/>
    <s v="2026-07-31"/>
  </r>
  <r>
    <s v="d23d5661-1661-4efe-b1cd-d9e10badd947"/>
    <s v="York Data Center 5"/>
    <s v=""/>
    <x v="169"/>
    <x v="1"/>
    <x v="43"/>
    <x v="43"/>
    <m/>
    <m/>
    <m/>
    <x v="9"/>
    <s v="2026-07-31"/>
  </r>
  <r>
    <s v="f5ec56a2-b794-4042-a9ce-7aa96d738246"/>
    <s v="York Data Center 6"/>
    <s v=""/>
    <x v="169"/>
    <x v="1"/>
    <x v="43"/>
    <x v="43"/>
    <m/>
    <m/>
    <m/>
    <x v="9"/>
    <s v="2026-07-31"/>
  </r>
  <r>
    <s v="13b8264b-6c30-4592-8c95-6ba43611dcdf"/>
    <s v="York Data Center 7"/>
    <s v=""/>
    <x v="169"/>
    <x v="1"/>
    <x v="43"/>
    <x v="43"/>
    <m/>
    <m/>
    <m/>
    <x v="9"/>
    <s v="2026-07-31"/>
  </r>
  <r>
    <s v="115f8a8d-104d-4eae-99ac-0b848366487c"/>
    <s v="Henrico Data Center Building 4"/>
    <s v=""/>
    <x v="169"/>
    <x v="1"/>
    <x v="12"/>
    <x v="12"/>
    <n v="593010"/>
    <n v="593010"/>
    <n v="74.350999999999999"/>
    <x v="10"/>
    <s v="2026-07-31"/>
  </r>
  <r>
    <s v="75c57bab-7833-4f77-8eca-7d4d09061fec"/>
    <s v="Henrico Data Center Building 5"/>
    <s v=""/>
    <x v="169"/>
    <x v="1"/>
    <x v="12"/>
    <x v="12"/>
    <n v="429511"/>
    <n v="429511"/>
    <n v="68.562999999999988"/>
    <x v="10"/>
    <s v="2026-07-31"/>
  </r>
  <r>
    <s v="3a9a5944-2666-4cd6-a588-bf4022c92421"/>
    <s v="Henrico Data Center Building 6"/>
    <s v=""/>
    <x v="169"/>
    <x v="1"/>
    <x v="12"/>
    <x v="12"/>
    <n v="429510"/>
    <n v="429510"/>
    <n v="68.562999999999988"/>
    <x v="10"/>
    <s v="2026-07-31"/>
  </r>
  <r>
    <s v="43c48d5a-33e4-4698-9fce-b895d31992e2"/>
    <s v="QTS PA Data Center 9"/>
    <s v=""/>
    <x v="169"/>
    <x v="1"/>
    <x v="13"/>
    <x v="13"/>
    <m/>
    <m/>
    <m/>
    <x v="9"/>
    <s v="2026-07-31"/>
  </r>
  <r>
    <s v="6b1b9097-8f60-4ffb-8afb-288260caa2f5"/>
    <s v="QTS PA Data Center 1"/>
    <s v=""/>
    <x v="169"/>
    <x v="1"/>
    <x v="13"/>
    <x v="13"/>
    <m/>
    <m/>
    <m/>
    <x v="21"/>
    <s v="2026-07-31"/>
  </r>
  <r>
    <s v="3a390edf-fbec-49f8-ab04-8fda29334bd3"/>
    <s v="QTS PA Data Center 11"/>
    <s v=""/>
    <x v="169"/>
    <x v="1"/>
    <x v="13"/>
    <x v="13"/>
    <m/>
    <m/>
    <m/>
    <x v="9"/>
    <s v="2026-07-31"/>
  </r>
  <r>
    <s v="daaec125-a382-47ae-a2b8-14504346b36f"/>
    <s v="QTS PA Data Center 7"/>
    <s v=""/>
    <x v="169"/>
    <x v="1"/>
    <x v="13"/>
    <x v="13"/>
    <m/>
    <m/>
    <m/>
    <x v="9"/>
    <s v="2026-07-31"/>
  </r>
  <r>
    <s v="6ea51111-1fb2-4d04-8fd8-d7e01d9e6a22"/>
    <s v="QTS PA Data Center 2"/>
    <s v=""/>
    <x v="169"/>
    <x v="1"/>
    <x v="13"/>
    <x v="13"/>
    <m/>
    <m/>
    <m/>
    <x v="9"/>
    <s v="2026-07-31"/>
  </r>
  <r>
    <s v="eded91d8-33bb-47ba-8a15-00fe646923c5"/>
    <s v="QTS PA Data Center 8"/>
    <s v=""/>
    <x v="169"/>
    <x v="1"/>
    <x v="13"/>
    <x v="13"/>
    <m/>
    <m/>
    <m/>
    <x v="9"/>
    <s v="2026-07-31"/>
  </r>
  <r>
    <s v="98402881-5b43-47f8-a0d5-255c480a1558"/>
    <s v="QTS PA Data Center 10"/>
    <s v=""/>
    <x v="169"/>
    <x v="1"/>
    <x v="13"/>
    <x v="13"/>
    <m/>
    <m/>
    <m/>
    <x v="9"/>
    <s v="2026-07-31"/>
  </r>
  <r>
    <s v="5b89b1ce-3b47-43aa-aa6c-dc74cfa40cc8"/>
    <s v="QTS PA Data Center 6"/>
    <s v=""/>
    <x v="169"/>
    <x v="1"/>
    <x v="13"/>
    <x v="13"/>
    <m/>
    <m/>
    <m/>
    <x v="9"/>
    <s v="2026-07-31"/>
  </r>
  <r>
    <s v="d34d1124-4bbf-4c83-9d2f-e1b0166d7c37"/>
    <s v="QTS PA Data Center 5"/>
    <s v=""/>
    <x v="169"/>
    <x v="1"/>
    <x v="13"/>
    <x v="13"/>
    <m/>
    <m/>
    <m/>
    <x v="9"/>
    <s v="2026-07-31"/>
  </r>
  <r>
    <s v="36866af9-d5c6-48a8-b7c2-7e0c76e40a12"/>
    <s v="QTS PA Data Center 3"/>
    <s v=""/>
    <x v="169"/>
    <x v="1"/>
    <x v="13"/>
    <x v="13"/>
    <m/>
    <m/>
    <m/>
    <x v="9"/>
    <s v="2026-07-31"/>
  </r>
  <r>
    <s v="525dba46-07cb-4bca-baec-11b5c481c4ec"/>
    <s v="QTS PA Data Center 4"/>
    <s v=""/>
    <x v="169"/>
    <x v="1"/>
    <x v="13"/>
    <x v="13"/>
    <m/>
    <m/>
    <m/>
    <x v="9"/>
    <s v="2026-07-31"/>
  </r>
  <r>
    <s v="abdc6057-76be-4260-8148-02258651421f"/>
    <s v="QTS PA Data Center 12"/>
    <s v=""/>
    <x v="169"/>
    <x v="1"/>
    <x v="13"/>
    <x v="13"/>
    <m/>
    <m/>
    <m/>
    <x v="9"/>
    <s v="2026-07-31"/>
  </r>
  <r>
    <s v="d85b4325-324c-4514-a101-2a54f3c746af"/>
    <s v="RadiusDC Indianapolis Data Center 1"/>
    <s v=""/>
    <x v="175"/>
    <x v="1"/>
    <x v="24"/>
    <x v="24"/>
    <n v="100835"/>
    <n v="100835"/>
    <n v="12"/>
    <x v="17"/>
    <s v="2026-07-31"/>
  </r>
  <r>
    <s v="e465d9bc-ca24-4f3e-bc6e-b945590cc175"/>
    <s v="RadiusDC Indianapolis Data Center 2"/>
    <s v=""/>
    <x v="175"/>
    <x v="1"/>
    <x v="24"/>
    <x v="24"/>
    <n v="100835"/>
    <n v="100835"/>
    <n v="12"/>
    <x v="17"/>
    <s v="2026-07-31"/>
  </r>
  <r>
    <s v="bd566e70-18ed-11f1-8e2a-53a269e901ef"/>
    <s v="Related Digital Cheyenne Data Center 4"/>
    <s v=""/>
    <x v="334"/>
    <x v="1"/>
    <x v="37"/>
    <x v="37"/>
    <m/>
    <m/>
    <n v="120"/>
    <x v="9"/>
    <s v="2026-07-31"/>
  </r>
  <r>
    <s v="e654e1f0-f05f-40a2-bb5b-1696b77c5a92"/>
    <s v="Saline Data Center 3 "/>
    <s v=""/>
    <x v="334"/>
    <x v="1"/>
    <x v="26"/>
    <x v="26"/>
    <n v="551955"/>
    <n v="551955"/>
    <n v="466"/>
    <x v="1"/>
    <s v="2026-07-31"/>
  </r>
  <r>
    <s v="9cd42f9e-02d2-4f29-b48a-0fb14a481d27"/>
    <s v="SDC Umatilla Building 2"/>
    <s v=""/>
    <x v="177"/>
    <x v="1"/>
    <x v="0"/>
    <x v="0"/>
    <n v="357270"/>
    <n v="357270"/>
    <n v="75"/>
    <x v="14"/>
    <s v="2026-07-31"/>
  </r>
  <r>
    <s v="036c4458-f059-46f7-a3bd-c90064c05e22"/>
    <s v="Data Center 1"/>
    <s v=""/>
    <x v="177"/>
    <x v="1"/>
    <x v="16"/>
    <x v="16"/>
    <m/>
    <m/>
    <m/>
    <x v="15"/>
    <s v="2026-07-31"/>
  </r>
  <r>
    <s v="06b9224e-f114-475d-8b49-3085feddd897"/>
    <s v="Building B"/>
    <s v=""/>
    <x v="177"/>
    <x v="1"/>
    <x v="24"/>
    <x v="24"/>
    <n v="490000"/>
    <n v="490000"/>
    <n v="100"/>
    <x v="2"/>
    <s v="2026-07-31"/>
  </r>
  <r>
    <s v="d8ae3b73-f8f7-44da-93ca-5d2a1b571f01"/>
    <s v="Building A"/>
    <s v=""/>
    <x v="177"/>
    <x v="1"/>
    <x v="24"/>
    <x v="24"/>
    <n v="572500"/>
    <n v="572500"/>
    <n v="150"/>
    <x v="2"/>
    <s v="2026-07-31"/>
  </r>
  <r>
    <s v="28bdcd20-970e-413e-860d-770fd3f5aedb"/>
    <s v="SDC St. Lawrence Building 2"/>
    <s v=""/>
    <x v="177"/>
    <x v="1"/>
    <x v="11"/>
    <x v="11"/>
    <m/>
    <m/>
    <n v="60"/>
    <x v="9"/>
    <s v="2026-07-31"/>
  </r>
  <r>
    <s v="09c59faa-4f0e-4548-90f8-b4b365fee6d3"/>
    <s v="SDC St. Lawrence Building 1"/>
    <s v=""/>
    <x v="177"/>
    <x v="1"/>
    <x v="11"/>
    <x v="11"/>
    <m/>
    <m/>
    <n v="60"/>
    <x v="9"/>
    <s v="2026-07-31"/>
  </r>
  <r>
    <s v="ed1864f5-fe4c-4e79-a4cd-a0a0c480ea91"/>
    <s v="Remington Innovation Data Center 1"/>
    <s v=""/>
    <x v="335"/>
    <x v="1"/>
    <x v="12"/>
    <x v="12"/>
    <m/>
    <m/>
    <m/>
    <x v="21"/>
    <s v="2026-07-31"/>
  </r>
  <r>
    <s v="febcf679-8389-4b05-8a37-09799371de88"/>
    <s v="Remington Innovation Data Center 3"/>
    <s v=""/>
    <x v="335"/>
    <x v="1"/>
    <x v="12"/>
    <x v="12"/>
    <m/>
    <m/>
    <m/>
    <x v="21"/>
    <s v="2026-07-31"/>
  </r>
  <r>
    <s v="e5cf37c9-bb64-4f37-a233-50c4bca5c956"/>
    <s v="Remington Innovation Data Center 7"/>
    <s v=""/>
    <x v="335"/>
    <x v="1"/>
    <x v="12"/>
    <x v="12"/>
    <m/>
    <m/>
    <m/>
    <x v="21"/>
    <s v="2026-07-31"/>
  </r>
  <r>
    <s v="e2222b6d-f0d0-49d4-b1ed-5dc9d353bf75"/>
    <s v="Remington Innovation Data Center 5"/>
    <s v=""/>
    <x v="335"/>
    <x v="1"/>
    <x v="12"/>
    <x v="12"/>
    <m/>
    <m/>
    <m/>
    <x v="21"/>
    <s v="2026-07-31"/>
  </r>
  <r>
    <s v="002b9751-ae79-450f-bfa9-0ef9226274d5"/>
    <s v="Remington Innovation Data Center 2"/>
    <s v=""/>
    <x v="335"/>
    <x v="1"/>
    <x v="12"/>
    <x v="12"/>
    <m/>
    <m/>
    <m/>
    <x v="21"/>
    <s v="2026-07-31"/>
  </r>
  <r>
    <s v="e5799b30-5bd4-4c8a-840e-16135e9d1d8c"/>
    <s v="Remington Innovation Data Center 4"/>
    <s v=""/>
    <x v="335"/>
    <x v="1"/>
    <x v="12"/>
    <x v="12"/>
    <m/>
    <m/>
    <m/>
    <x v="21"/>
    <s v="2026-07-31"/>
  </r>
  <r>
    <s v="35a543f1-f577-4731-b1d4-11fec4fa0659"/>
    <s v="Remington Innovation Data Center 6"/>
    <s v=""/>
    <x v="335"/>
    <x v="1"/>
    <x v="12"/>
    <x v="12"/>
    <m/>
    <m/>
    <m/>
    <x v="21"/>
    <s v="2026-07-31"/>
  </r>
  <r>
    <s v="59026f65-2fdc-4920-b7de-7766575754c2"/>
    <s v="TCA - Building 2"/>
    <s v=""/>
    <x v="335"/>
    <x v="1"/>
    <x v="12"/>
    <x v="12"/>
    <n v="520712"/>
    <n v="354650"/>
    <n v="62.928000000000004"/>
    <x v="21"/>
    <s v="2026-07-31"/>
  </r>
  <r>
    <s v="c68fb00f-4640-4802-98c4-aba3d37d68f9"/>
    <s v="TCA - Building 5"/>
    <s v=""/>
    <x v="335"/>
    <x v="1"/>
    <x v="12"/>
    <x v="12"/>
    <n v="364077"/>
    <n v="242718"/>
    <n v="46"/>
    <x v="21"/>
    <s v="2026-07-31"/>
  </r>
  <r>
    <s v="1c6befcb-ed91-48c2-af1c-5134ffebf0c0"/>
    <s v="TCA - Building 3"/>
    <s v=""/>
    <x v="335"/>
    <x v="1"/>
    <x v="12"/>
    <x v="12"/>
    <n v="501963"/>
    <n v="341000"/>
    <n v="64.48899999999999"/>
    <x v="21"/>
    <s v="2026-07-31"/>
  </r>
  <r>
    <s v="1e0781c9-3d8f-4e05-8789-6d93c34aa1b4"/>
    <s v="TCA - Building 4"/>
    <s v=""/>
    <x v="335"/>
    <x v="1"/>
    <x v="12"/>
    <x v="12"/>
    <n v="481647"/>
    <n v="321098"/>
    <n v="62.548999999999999"/>
    <x v="21"/>
    <s v="2026-07-31"/>
  </r>
  <r>
    <s v="1e698171-a598-4eca-84a4-38830dbb32b0"/>
    <s v="SDC Data Center 5"/>
    <s v=""/>
    <x v="335"/>
    <x v="1"/>
    <x v="12"/>
    <x v="12"/>
    <n v="260000"/>
    <n v="260000"/>
    <n v="50.93"/>
    <x v="8"/>
    <s v="2026-07-31"/>
  </r>
  <r>
    <s v="9b161802-dba6-40b3-84d2-696915faedb6"/>
    <s v="SDC Data Center 3"/>
    <s v=""/>
    <x v="335"/>
    <x v="1"/>
    <x v="12"/>
    <x v="12"/>
    <n v="250364"/>
    <n v="250364"/>
    <n v="47.71"/>
    <x v="8"/>
    <s v="2026-07-31"/>
  </r>
  <r>
    <s v="e56bb534-f45e-4e61-8519-714e332c893c"/>
    <s v="SDC Data Center 4"/>
    <s v=""/>
    <x v="335"/>
    <x v="1"/>
    <x v="12"/>
    <x v="12"/>
    <n v="250364"/>
    <n v="250364"/>
    <n v="47.71"/>
    <x v="8"/>
    <s v="2026-07-31"/>
  </r>
  <r>
    <s v="67172269-28a7-4798-8055-9ef28e875a53"/>
    <s v="Lowell Data Center 1"/>
    <s v=""/>
    <x v="181"/>
    <x v="1"/>
    <x v="24"/>
    <x v="24"/>
    <m/>
    <m/>
    <m/>
    <x v="22"/>
    <s v="2026-07-31"/>
  </r>
  <r>
    <s v="221b3804-3adb-427c-bbbd-ec76e4e1f56f"/>
    <s v="Project Forge DC 2"/>
    <s v="Project Forge DC 2_x000a_Philadelphia, 1547 Campus_x000a_Sentinel Data Centers"/>
    <x v="181"/>
    <x v="1"/>
    <x v="13"/>
    <x v="13"/>
    <n v="257450"/>
    <n v="772350"/>
    <n v="144"/>
    <x v="14"/>
    <s v="2026-07-31"/>
  </r>
  <r>
    <s v="83b54f12-8ad5-4318-8fbc-0d87e46a07a7"/>
    <s v="Project Forge DC 1"/>
    <s v=""/>
    <x v="181"/>
    <x v="1"/>
    <x v="13"/>
    <x v="13"/>
    <n v="257450"/>
    <n v="772350"/>
    <n v="144"/>
    <x v="14"/>
    <s v="2026-07-31"/>
  </r>
  <r>
    <s v="5c01be10-0b2c-11f0-851f-d95f97dc6c6b"/>
    <s v="HTX2 Data Center"/>
    <s v=""/>
    <x v="182"/>
    <x v="1"/>
    <x v="16"/>
    <x v="16"/>
    <n v="565000"/>
    <n v="565000"/>
    <n v="73.829999999999984"/>
    <x v="13"/>
    <s v="2026-07-31"/>
  </r>
  <r>
    <s v="162d7d13-53b4-46f4-b957-a02019869ae2"/>
    <s v="Clarksville Data Center 4"/>
    <s v=""/>
    <x v="182"/>
    <x v="1"/>
    <x v="32"/>
    <x v="32"/>
    <n v="293246"/>
    <n v="293246"/>
    <n v="72"/>
    <x v="2"/>
    <s v="2026-07-31"/>
  </r>
  <r>
    <s v="094179b9-e841-415c-a927-4aff5e8301b7"/>
    <s v="Clarksville Data Center 3"/>
    <s v=""/>
    <x v="182"/>
    <x v="1"/>
    <x v="32"/>
    <x v="32"/>
    <n v="293246"/>
    <n v="293246"/>
    <n v="72"/>
    <x v="2"/>
    <s v="2026-07-31"/>
  </r>
  <r>
    <s v="ac6387e8-b755-41db-9240-8c6447c2cf6f"/>
    <s v="Clarksville Data Center 2"/>
    <s v=""/>
    <x v="182"/>
    <x v="1"/>
    <x v="32"/>
    <x v="32"/>
    <n v="293246"/>
    <n v="293246"/>
    <n v="72"/>
    <x v="2"/>
    <s v="2026-07-31"/>
  </r>
  <r>
    <s v="973dd853-3d09-4a0d-91a0-efea70620116"/>
    <s v="Serverfarm Vienna Cloud 1"/>
    <s v=""/>
    <x v="182"/>
    <x v="1"/>
    <x v="12"/>
    <x v="12"/>
    <n v="316228"/>
    <m/>
    <m/>
    <x v="23"/>
    <s v="2026-07-31"/>
  </r>
  <r>
    <s v="f6baa627-a0d9-45db-b827-c7912c58fdff"/>
    <s v="Serverfarm Vienna Cloud 2"/>
    <s v=""/>
    <x v="182"/>
    <x v="1"/>
    <x v="12"/>
    <x v="12"/>
    <n v="316228"/>
    <m/>
    <m/>
    <x v="23"/>
    <s v="2026-07-31"/>
  </r>
  <r>
    <s v="f3506df1-81c4-4670-a636-3b9eebcfc2a4"/>
    <s v="Skybox San Angelo Data Center 5"/>
    <s v=""/>
    <x v="185"/>
    <x v="1"/>
    <x v="16"/>
    <x v="16"/>
    <n v="248000"/>
    <n v="248000"/>
    <n v="38.86"/>
    <x v="17"/>
    <s v="2026-07-31"/>
  </r>
  <r>
    <s v="31e9912a-37b9-4e32-a10f-a7b254090b3d"/>
    <s v="Skybox San Angelo Data Center 1"/>
    <s v=""/>
    <x v="185"/>
    <x v="1"/>
    <x v="16"/>
    <x v="16"/>
    <n v="248000"/>
    <n v="248000"/>
    <n v="38.86"/>
    <x v="17"/>
    <s v="2026-07-31"/>
  </r>
  <r>
    <s v="b11e6b6f-d2e6-4844-bfc8-976eb58bfc3e"/>
    <s v="Skybox San Angelo Data Center 6"/>
    <s v=""/>
    <x v="185"/>
    <x v="1"/>
    <x v="16"/>
    <x v="16"/>
    <n v="248000"/>
    <n v="248000"/>
    <n v="38.86"/>
    <x v="17"/>
    <s v="2026-07-31"/>
  </r>
  <r>
    <s v="7f298f9d-9e81-465d-ab39-9b3015217a54"/>
    <s v="Skybox San Angelo Data Center 3"/>
    <s v=""/>
    <x v="185"/>
    <x v="1"/>
    <x v="16"/>
    <x v="16"/>
    <n v="248000"/>
    <n v="248000"/>
    <n v="38.86"/>
    <x v="17"/>
    <s v="2026-07-31"/>
  </r>
  <r>
    <s v="6eb316e6-a1b9-420c-a3bf-2bb9a78d9225"/>
    <s v="Skybox San Angelo Data Center 4"/>
    <s v=""/>
    <x v="185"/>
    <x v="1"/>
    <x v="16"/>
    <x v="16"/>
    <n v="248000"/>
    <n v="248000"/>
    <n v="38.86"/>
    <x v="17"/>
    <s v="2026-07-31"/>
  </r>
  <r>
    <s v="35138d63-08a9-4734-af96-4f461b3f3d01"/>
    <s v="Skybox San Angelo Data Center 2"/>
    <s v=""/>
    <x v="185"/>
    <x v="1"/>
    <x v="16"/>
    <x v="16"/>
    <n v="248000"/>
    <n v="248000"/>
    <n v="38.86"/>
    <x v="17"/>
    <s v="2026-07-31"/>
  </r>
  <r>
    <s v="b68feae3-0db6-48e3-a9fc-0d943a07f7f1"/>
    <s v="PowerCampus Texas Data Center 4"/>
    <s v="PowerCampus Texas Data Center 4_x000a_Wichita Falls PowerCampus Texas_x000a_Skybox Datacenters"/>
    <x v="185"/>
    <x v="1"/>
    <x v="16"/>
    <x v="16"/>
    <m/>
    <n v="257200"/>
    <n v="144"/>
    <x v="23"/>
    <s v="2026-07-31"/>
  </r>
  <r>
    <s v="b91abfbd-7fab-4dc9-9ee5-c0efb705b870"/>
    <s v="PowerCampus Texas Data Center 3"/>
    <s v=""/>
    <x v="185"/>
    <x v="1"/>
    <x v="16"/>
    <x v="16"/>
    <m/>
    <n v="257200"/>
    <n v="144"/>
    <x v="23"/>
    <s v="2026-07-31"/>
  </r>
  <r>
    <s v="2c4aec8c-4f8f-4d05-99f9-2d9c6ab86a79"/>
    <s v="PowerCampus Texas Data Center 7"/>
    <s v=""/>
    <x v="185"/>
    <x v="1"/>
    <x v="16"/>
    <x v="16"/>
    <m/>
    <n v="257200"/>
    <n v="144"/>
    <x v="23"/>
    <s v="2026-07-31"/>
  </r>
  <r>
    <s v="dbe2302d-1441-4d09-b95c-89576e8936b3"/>
    <s v="PowerCampus Texas Data Center 1"/>
    <s v=""/>
    <x v="185"/>
    <x v="1"/>
    <x v="16"/>
    <x v="16"/>
    <m/>
    <n v="257200"/>
    <n v="144"/>
    <x v="23"/>
    <s v="2026-07-31"/>
  </r>
  <r>
    <s v="408e4f90-ecf2-4b1e-8842-db813c5b3e7b"/>
    <s v="PowerCampus Texas Data Center 5"/>
    <s v=""/>
    <x v="185"/>
    <x v="1"/>
    <x v="16"/>
    <x v="16"/>
    <m/>
    <n v="257200"/>
    <n v="144"/>
    <x v="23"/>
    <s v="2026-07-31"/>
  </r>
  <r>
    <s v="e7f9584b-252d-47c6-928e-d91a084ef7e8"/>
    <s v="PowerCampus Texas Data Center 6"/>
    <s v=""/>
    <x v="185"/>
    <x v="1"/>
    <x v="16"/>
    <x v="16"/>
    <m/>
    <n v="257200"/>
    <n v="144"/>
    <x v="23"/>
    <s v="2026-07-31"/>
  </r>
  <r>
    <s v="fd4fd656-37d0-4054-9d0c-98180a272f6d"/>
    <s v="PowerCampus Texas Data Center 8"/>
    <s v=""/>
    <x v="185"/>
    <x v="1"/>
    <x v="16"/>
    <x v="16"/>
    <m/>
    <n v="257200"/>
    <n v="144"/>
    <x v="23"/>
    <s v="2026-07-31"/>
  </r>
  <r>
    <s v="2746fd5d-5870-49f1-8cc7-c56b71b3a586"/>
    <s v="PowerCampus Texas Data Center 9"/>
    <s v=""/>
    <x v="185"/>
    <x v="1"/>
    <x v="16"/>
    <x v="16"/>
    <m/>
    <n v="257200"/>
    <n v="144"/>
    <x v="23"/>
    <s v="2026-07-31"/>
  </r>
  <r>
    <s v="907bc2f7-33e9-4f37-8302-3b69fe8251b9"/>
    <s v="PowerCampus Texas Data Center 2"/>
    <s v=""/>
    <x v="185"/>
    <x v="1"/>
    <x v="16"/>
    <x v="16"/>
    <m/>
    <n v="257200"/>
    <n v="144"/>
    <x v="23"/>
    <s v="2026-07-31"/>
  </r>
  <r>
    <s v="36fe1b5e-3a8d-45e8-a751-74eab4d65b7d"/>
    <s v="Round Rock Data Center 1"/>
    <s v=""/>
    <x v="185"/>
    <x v="1"/>
    <x v="16"/>
    <x v="16"/>
    <m/>
    <n v="250000"/>
    <n v="75"/>
    <x v="23"/>
    <s v="2026-07-31"/>
  </r>
  <r>
    <s v="e3aa9c5a-32d7-4654-9c33-e496c08877d6"/>
    <s v="Power Campus Austin Data Center Building 5"/>
    <s v=""/>
    <x v="185"/>
    <x v="1"/>
    <x v="16"/>
    <x v="16"/>
    <n v="118000"/>
    <n v="705000"/>
    <n v="108"/>
    <x v="10"/>
    <s v="2026-07-31"/>
  </r>
  <r>
    <s v="ce17e889-91f7-44eb-af67-ab0675ad53a0"/>
    <s v="Power Campus Austin Data Center Building 4"/>
    <s v=""/>
    <x v="185"/>
    <x v="1"/>
    <x v="16"/>
    <x v="16"/>
    <n v="235000"/>
    <n v="705000"/>
    <n v="108"/>
    <x v="10"/>
    <s v="2026-07-31"/>
  </r>
  <r>
    <s v="ac515113-11c3-4bea-b561-4413d1269a18"/>
    <s v="Power Campus Austin Data Center Building 6"/>
    <s v=""/>
    <x v="185"/>
    <x v="1"/>
    <x v="16"/>
    <x v="16"/>
    <n v="118000"/>
    <n v="705000"/>
    <n v="108"/>
    <x v="10"/>
    <s v="2026-07-31"/>
  </r>
  <r>
    <s v="4823ade8-7c5b-477b-bb18-3b575299f90a"/>
    <s v="Legacy II Data Center"/>
    <s v=""/>
    <x v="185"/>
    <x v="1"/>
    <x v="16"/>
    <x v="16"/>
    <n v="140000"/>
    <n v="140000"/>
    <n v="20"/>
    <x v="10"/>
    <s v="2026-07-31"/>
  </r>
  <r>
    <s v="4c845692-e864-4224-b90b-157939053235"/>
    <s v="Legacy V Data Center"/>
    <s v=""/>
    <x v="185"/>
    <x v="1"/>
    <x v="16"/>
    <x v="16"/>
    <n v="65000"/>
    <n v="65000"/>
    <n v="20"/>
    <x v="10"/>
    <s v="2026-07-31"/>
  </r>
  <r>
    <s v="2defb758-a1bb-484b-a100-56ada1b4efd5"/>
    <s v="Legacy III Data Center"/>
    <s v=""/>
    <x v="185"/>
    <x v="1"/>
    <x v="16"/>
    <x v="16"/>
    <n v="108000"/>
    <n v="108000"/>
    <n v="20"/>
    <x v="10"/>
    <s v="2026-07-31"/>
  </r>
  <r>
    <s v="ce5ae872-ec8f-4223-83fa-297e516d2799"/>
    <s v="Legacy IV Data Center"/>
    <s v=""/>
    <x v="185"/>
    <x v="1"/>
    <x v="16"/>
    <x v="16"/>
    <n v="108000"/>
    <n v="108000"/>
    <n v="20"/>
    <x v="10"/>
    <s v="2026-07-31"/>
  </r>
  <r>
    <s v="60ef84a3-58b7-4489-98ba-b36d15abbd1a"/>
    <s v="Power Campus Dallas Data Center Building 3"/>
    <s v=""/>
    <x v="185"/>
    <x v="1"/>
    <x v="16"/>
    <x v="16"/>
    <n v="238540"/>
    <n v="238540"/>
    <n v="72"/>
    <x v="10"/>
    <s v="2026-07-31"/>
  </r>
  <r>
    <s v="c041a224-25f3-4166-8a7d-1cc9deeaedc1"/>
    <s v="Power Campus Dallas Data Center Building 2"/>
    <s v=""/>
    <x v="185"/>
    <x v="1"/>
    <x v="16"/>
    <x v="16"/>
    <n v="503520"/>
    <n v="503520"/>
    <n v="108"/>
    <x v="10"/>
    <s v="2026-07-31"/>
  </r>
  <r>
    <s v="2e446aef-9e4e-4f08-85ce-7fa7d59ffbc2"/>
    <s v="Atlantic Station Plano TX Data Center Building 1"/>
    <s v=""/>
    <x v="185"/>
    <x v="1"/>
    <x v="16"/>
    <x v="16"/>
    <m/>
    <m/>
    <n v="40"/>
    <x v="0"/>
    <s v="2026-07-31"/>
  </r>
  <r>
    <s v="801290ae-9a70-4b86-8205-e031fb9e6352"/>
    <s v="Atlantic Station Plano TX Data Center Building 2"/>
    <s v=""/>
    <x v="185"/>
    <x v="1"/>
    <x v="16"/>
    <x v="16"/>
    <m/>
    <m/>
    <n v="20"/>
    <x v="0"/>
    <s v="2026-07-31"/>
  </r>
  <r>
    <s v="33253023-5234-4d4b-a1f3-aa2c6ce6aa2f"/>
    <s v="Atlantic Station Plano TX Data Center Building 3"/>
    <s v=""/>
    <x v="185"/>
    <x v="1"/>
    <x v="16"/>
    <x v="16"/>
    <m/>
    <m/>
    <n v="40"/>
    <x v="0"/>
    <s v="2026-07-31"/>
  </r>
  <r>
    <s v="9190065d-26b2-44c4-b776-d78ea1b541c3"/>
    <s v="Atlantic Station Plano TX Data Center Building 4"/>
    <s v=""/>
    <x v="185"/>
    <x v="1"/>
    <x v="16"/>
    <x v="16"/>
    <m/>
    <m/>
    <n v="20"/>
    <x v="0"/>
    <s v="2026-07-31"/>
  </r>
  <r>
    <s v="918a4cd8-9a96-45e8-900d-0141ba81a7e9"/>
    <s v="DULLES SUMMIT SOUTH"/>
    <s v=""/>
    <x v="185"/>
    <x v="1"/>
    <x v="12"/>
    <x v="12"/>
    <n v="210500"/>
    <n v="637232"/>
    <n v="30"/>
    <x v="0"/>
    <s v="2026-07-31"/>
  </r>
  <r>
    <s v="c0602b72-d148-4f28-8821-46d35abcea61"/>
    <s v="Building A"/>
    <s v=""/>
    <x v="185"/>
    <x v="1"/>
    <x v="12"/>
    <x v="12"/>
    <m/>
    <n v="470960"/>
    <n v="69.528999999999996"/>
    <x v="19"/>
    <s v="2026-07-31"/>
  </r>
  <r>
    <s v="bfc922c6-4820-423a-b245-948a4474cf1f"/>
    <s v="Building C"/>
    <s v=""/>
    <x v="185"/>
    <x v="1"/>
    <x v="12"/>
    <x v="12"/>
    <m/>
    <n v="470960"/>
    <n v="69.528999999999996"/>
    <x v="19"/>
    <s v="2026-07-31"/>
  </r>
  <r>
    <s v="67155b65-e35c-466a-9ce8-d861916e9e88"/>
    <s v="Building B"/>
    <s v=""/>
    <x v="185"/>
    <x v="1"/>
    <x v="12"/>
    <x v="12"/>
    <m/>
    <n v="470960"/>
    <n v="69.528999999999996"/>
    <x v="19"/>
    <s v="2026-07-31"/>
  </r>
  <r>
    <s v="f777d62d-8a19-48a5-98ca-75f6a4785f78"/>
    <s v="Annie Soluna Data Center buiding 1"/>
    <s v=""/>
    <x v="186"/>
    <x v="1"/>
    <x v="16"/>
    <x v="16"/>
    <m/>
    <m/>
    <n v="37.5"/>
    <x v="6"/>
    <s v="2026-07-31"/>
  </r>
  <r>
    <s v="172e166a-fde9-42e9-a2dd-edc6a7a47407"/>
    <s v="Annie Soluna Data Center buiding 2"/>
    <s v=""/>
    <x v="186"/>
    <x v="1"/>
    <x v="16"/>
    <x v="16"/>
    <m/>
    <m/>
    <n v="37.5"/>
    <x v="6"/>
    <s v="2026-07-31"/>
  </r>
  <r>
    <s v="f5dccf60-32be-11f1-8eed-07f960db6947"/>
    <s v="Dorothy 3"/>
    <s v=""/>
    <x v="186"/>
    <x v="1"/>
    <x v="16"/>
    <x v="16"/>
    <m/>
    <m/>
    <n v="300"/>
    <x v="22"/>
    <s v="2026-07-31"/>
  </r>
  <r>
    <s v="d20e22d9-c86e-4553-a157-e4b1f1762c55"/>
    <s v="Rosa Soluna Data Center Campus phase II"/>
    <s v=""/>
    <x v="186"/>
    <x v="1"/>
    <x v="16"/>
    <x v="16"/>
    <m/>
    <m/>
    <n v="93.5"/>
    <x v="6"/>
    <s v="2026-07-31"/>
  </r>
  <r>
    <s v="1e41acf1-cf5e-4adf-9444-499343b3ca86"/>
    <s v="Rosa Soluna Data Center Campus phase I"/>
    <s v=""/>
    <x v="186"/>
    <x v="1"/>
    <x v="16"/>
    <x v="16"/>
    <m/>
    <m/>
    <n v="93.5"/>
    <x v="6"/>
    <s v="2026-07-31"/>
  </r>
  <r>
    <s v="99594da0-8359-11f0-9c98-5b4de06b5a42"/>
    <s v="Fei Data Center"/>
    <s v=""/>
    <x v="186"/>
    <x v="1"/>
    <x v="16"/>
    <x v="16"/>
    <m/>
    <m/>
    <n v="100"/>
    <x v="1"/>
    <s v="2026-07-31"/>
  </r>
  <r>
    <s v="0f3c57b0-835f-11f0-9c98-5b4de06b5a42"/>
    <s v="Gladys Data Center"/>
    <s v="Gladys Data Center_x000a_Soluna Holdings, Inc "/>
    <x v="186"/>
    <x v="1"/>
    <x v="16"/>
    <x v="16"/>
    <m/>
    <m/>
    <n v="150"/>
    <x v="1"/>
    <s v="2026-07-31"/>
  </r>
  <r>
    <s v="cd878c23-c5d2-42ff-8712-0d6c1c0e8900"/>
    <s v="Ellen Soluna Data Center Campus phase I"/>
    <s v=""/>
    <x v="186"/>
    <x v="1"/>
    <x v="16"/>
    <x v="16"/>
    <m/>
    <m/>
    <n v="50"/>
    <x v="6"/>
    <s v="2026-07-31"/>
  </r>
  <r>
    <s v="a85c9290-9b2a-4e2c-b97b-9523b33c3bf6"/>
    <s v="Ellen Soluna Data Center Campus phase II"/>
    <s v=""/>
    <x v="186"/>
    <x v="1"/>
    <x v="16"/>
    <x v="16"/>
    <m/>
    <m/>
    <n v="50"/>
    <x v="6"/>
    <s v="2026-07-31"/>
  </r>
  <r>
    <s v="07196c60-3d75-11f0-8bb3-f3a926b21f98"/>
    <s v="Grace Soluna Data Center"/>
    <s v=""/>
    <x v="186"/>
    <x v="1"/>
    <x v="16"/>
    <x v="16"/>
    <m/>
    <m/>
    <n v="2"/>
    <x v="6"/>
    <s v="2026-07-31"/>
  </r>
  <r>
    <s v="527c9a98-8c9d-409d-8203-bfd4e4c098c7"/>
    <s v="Project Kati 2 Building 2"/>
    <s v=""/>
    <x v="186"/>
    <x v="1"/>
    <x v="16"/>
    <x v="16"/>
    <m/>
    <m/>
    <n v="50"/>
    <x v="23"/>
    <s v="2026-07-31"/>
  </r>
  <r>
    <s v="aad2a12b-7414-4759-83e4-8bd6b254e6df"/>
    <s v="Project Kati 2 Building 1"/>
    <s v=""/>
    <x v="186"/>
    <x v="1"/>
    <x v="16"/>
    <x v="16"/>
    <m/>
    <m/>
    <n v="50"/>
    <x v="23"/>
    <s v="2026-07-31"/>
  </r>
  <r>
    <s v="f4c2e58c-7358-4ee4-8c5f-af64a53afe68"/>
    <s v="Project Kati 2 Building 5"/>
    <s v=""/>
    <x v="186"/>
    <x v="1"/>
    <x v="16"/>
    <x v="16"/>
    <m/>
    <m/>
    <n v="50"/>
    <x v="23"/>
    <s v="2026-07-31"/>
  </r>
  <r>
    <s v="d7a8508e-87a5-4c2a-b91d-d7aeabdb2edf"/>
    <s v="Project Kati 2 Building 4"/>
    <s v=""/>
    <x v="186"/>
    <x v="1"/>
    <x v="16"/>
    <x v="16"/>
    <m/>
    <m/>
    <n v="50"/>
    <x v="23"/>
    <s v="2026-07-31"/>
  </r>
  <r>
    <s v="c96f471e-9d33-4e9e-92dc-b54d8f88e657"/>
    <s v="Project Kati 2 Building 6"/>
    <s v=""/>
    <x v="186"/>
    <x v="1"/>
    <x v="16"/>
    <x v="16"/>
    <m/>
    <m/>
    <n v="50"/>
    <x v="23"/>
    <s v="2026-07-31"/>
  </r>
  <r>
    <s v="7bb39300-3dbb-40b6-903c-363de2290ac5"/>
    <s v="Project Kati 2 Building 3"/>
    <s v=""/>
    <x v="186"/>
    <x v="1"/>
    <x v="16"/>
    <x v="16"/>
    <m/>
    <m/>
    <n v="50"/>
    <x v="23"/>
    <s v="2026-07-31"/>
  </r>
  <r>
    <s v="7334cf2b-c7ca-4af6-ae3c-02a4dc36a840"/>
    <s v="Project Kati 2 Building 7"/>
    <s v=""/>
    <x v="186"/>
    <x v="1"/>
    <x v="16"/>
    <x v="16"/>
    <m/>
    <m/>
    <n v="50"/>
    <x v="23"/>
    <s v="2026-07-31"/>
  </r>
  <r>
    <s v="7c28b116-315e-4f9a-9d70-7bd5b3e2097e"/>
    <s v="Hedy Soluna Data Center phase II"/>
    <s v=""/>
    <x v="186"/>
    <x v="1"/>
    <x v="16"/>
    <x v="16"/>
    <m/>
    <m/>
    <n v="60"/>
    <x v="6"/>
    <s v="2026-07-31"/>
  </r>
  <r>
    <s v="3e6ad327-6680-46df-91b4-2dbb2122b67f"/>
    <s v="Hedy Soluna Data Center phase I"/>
    <s v=""/>
    <x v="186"/>
    <x v="1"/>
    <x v="16"/>
    <x v="16"/>
    <m/>
    <m/>
    <n v="60"/>
    <x v="6"/>
    <s v="2026-07-31"/>
  </r>
  <r>
    <s v="e82e1709-3f7f-47d3-96d4-7ee1adb39fcd"/>
    <s v="Spotsy Technology Data Center 9"/>
    <s v=""/>
    <x v="336"/>
    <x v="1"/>
    <x v="12"/>
    <x v="12"/>
    <n v="187500"/>
    <n v="200000"/>
    <n v="46.865000000000002"/>
    <x v="12"/>
    <s v="2026-07-31"/>
  </r>
  <r>
    <s v="db29f308-a679-496d-8bc1-83f5ca1c191e"/>
    <s v="Spotsy Technology Data Center 4"/>
    <s v=""/>
    <x v="336"/>
    <x v="1"/>
    <x v="12"/>
    <x v="12"/>
    <n v="187500"/>
    <n v="187500"/>
    <n v="32.75"/>
    <x v="12"/>
    <s v="2026-07-31"/>
  </r>
  <r>
    <s v="d8cd994b-a3b9-43c9-b277-036faff0ca2d"/>
    <s v="Spotsy Technology Data Center 8"/>
    <s v=""/>
    <x v="336"/>
    <x v="1"/>
    <x v="12"/>
    <x v="12"/>
    <n v="187500"/>
    <n v="375000"/>
    <n v="61.947999999999993"/>
    <x v="12"/>
    <s v="2026-07-31"/>
  </r>
  <r>
    <s v="b5b1cfda-0f1f-4a5c-8e1f-9a12b4cb360a"/>
    <s v="Spotsy Technology Data Center 2"/>
    <s v=""/>
    <x v="336"/>
    <x v="1"/>
    <x v="12"/>
    <x v="12"/>
    <n v="187500"/>
    <n v="187500"/>
    <n v="32.75"/>
    <x v="12"/>
    <s v="2026-07-31"/>
  </r>
  <r>
    <s v="1259593a-83a2-4ef8-b28f-1a483adc5a52"/>
    <s v="Spotsy Technology Data Center 7"/>
    <s v=""/>
    <x v="336"/>
    <x v="1"/>
    <x v="12"/>
    <x v="12"/>
    <n v="187500"/>
    <n v="200000"/>
    <n v="46.865000000000002"/>
    <x v="12"/>
    <s v="2026-07-31"/>
  </r>
  <r>
    <s v="e8d2fd1c-2653-4e9d-b179-1bd5c6091874"/>
    <s v="Spotsy Technology Data Center 3"/>
    <s v=""/>
    <x v="336"/>
    <x v="1"/>
    <x v="12"/>
    <x v="12"/>
    <n v="187500"/>
    <n v="187500"/>
    <n v="32.75"/>
    <x v="12"/>
    <s v="2026-07-31"/>
  </r>
  <r>
    <s v="89355b78-2a3e-456a-8716-5be8ac7e528d"/>
    <s v="Spotsy Technology Data Center 1"/>
    <s v=""/>
    <x v="336"/>
    <x v="1"/>
    <x v="12"/>
    <x v="12"/>
    <n v="187500"/>
    <n v="187500"/>
    <n v="32.75"/>
    <x v="12"/>
    <s v="2026-07-31"/>
  </r>
  <r>
    <s v="cbdc8a4e-f6c1-4a44-b5ee-ec61fcae2688"/>
    <s v="Spotsy Technology Data Center 5"/>
    <s v=""/>
    <x v="336"/>
    <x v="1"/>
    <x v="12"/>
    <x v="12"/>
    <n v="187500"/>
    <n v="187500"/>
    <n v="32.75"/>
    <x v="12"/>
    <s v="2026-07-31"/>
  </r>
  <r>
    <s v="48c7b64d-2aa6-4e7b-8b3d-c858f9bccc85"/>
    <s v="Spotsy Technology Data Center 6"/>
    <s v=""/>
    <x v="336"/>
    <x v="1"/>
    <x v="12"/>
    <x v="12"/>
    <n v="187500"/>
    <n v="187500"/>
    <n v="32.75"/>
    <x v="12"/>
    <s v="2026-07-31"/>
  </r>
  <r>
    <s v="328ebb6c-5467-445f-8f71-13b5eb02ff45"/>
    <s v="POR03E - Portland Data Center"/>
    <s v=""/>
    <x v="187"/>
    <x v="1"/>
    <x v="0"/>
    <x v="0"/>
    <m/>
    <m/>
    <n v="42"/>
    <x v="20"/>
    <s v="2026-07-31"/>
  </r>
  <r>
    <s v="d3d83f40-069e-11f1-a067-ab2b03e3b11c"/>
    <s v="POR03F - Portland Data Center"/>
    <s v=""/>
    <x v="187"/>
    <x v="1"/>
    <x v="0"/>
    <x v="0"/>
    <m/>
    <m/>
    <n v="54"/>
    <x v="23"/>
    <s v="2026-07-31"/>
  </r>
  <r>
    <s v="86df1920-e2ab-4dc8-a4b3-eb4d1ded33e1"/>
    <s v="POR03D - Portland Data Center"/>
    <s v=""/>
    <x v="187"/>
    <x v="1"/>
    <x v="0"/>
    <x v="0"/>
    <m/>
    <n v="180000"/>
    <n v="24"/>
    <x v="20"/>
    <s v="2026-07-31"/>
  </r>
  <r>
    <s v="b93da27e-4bff-46d1-adbf-804babb021b4"/>
    <s v="PHX02 - Phoenix Data Center Building 5"/>
    <s v=""/>
    <x v="187"/>
    <x v="1"/>
    <x v="3"/>
    <x v="3"/>
    <n v="219512"/>
    <n v="219512"/>
    <n v="30"/>
    <x v="10"/>
    <s v="2026-07-31"/>
  </r>
  <r>
    <s v="6cee64e2-a07a-430c-aab1-32ec21f45a10"/>
    <s v="PHX02 - Phoenix Data Center Building 4"/>
    <s v=""/>
    <x v="187"/>
    <x v="1"/>
    <x v="3"/>
    <x v="3"/>
    <n v="439024"/>
    <n v="439024"/>
    <n v="60"/>
    <x v="10"/>
    <s v="2026-07-31"/>
  </r>
  <r>
    <s v="4de21ed3-53c8-4631-a505-2aa4efa71da8"/>
    <s v="PHX02 - Phoenix Data Center Building 3"/>
    <s v=""/>
    <x v="187"/>
    <x v="1"/>
    <x v="3"/>
    <x v="3"/>
    <n v="439024"/>
    <n v="439024"/>
    <n v="60"/>
    <x v="10"/>
    <s v="2026-07-31"/>
  </r>
  <r>
    <s v="a349e762-2486-48aa-8dcc-27872aa22a6a"/>
    <s v="DFW01C - Dallas Data Center"/>
    <s v=""/>
    <x v="187"/>
    <x v="1"/>
    <x v="16"/>
    <x v="16"/>
    <n v="406000"/>
    <n v="406000"/>
    <n v="48"/>
    <x v="0"/>
    <s v="2026-07-31"/>
  </r>
  <r>
    <s v="3b31339f-389d-4c5b-8b89-7e98cd155f13"/>
    <s v="DFW02D - Dallas Data Center"/>
    <s v=""/>
    <x v="187"/>
    <x v="1"/>
    <x v="16"/>
    <x v="16"/>
    <n v="353786"/>
    <n v="353786"/>
    <n v="83"/>
    <x v="0"/>
    <s v="2026-07-31"/>
  </r>
  <r>
    <s v="3567133c-9c1b-4f36-86b0-3d53196bb88a"/>
    <s v="DFW02F - Dallas Data Center"/>
    <s v=""/>
    <x v="187"/>
    <x v="1"/>
    <x v="16"/>
    <x v="16"/>
    <n v="353786"/>
    <n v="353786"/>
    <n v="83"/>
    <x v="0"/>
    <s v="2026-07-31"/>
  </r>
  <r>
    <s v="a0615c21-320e-465f-a338-c69d383e8a12"/>
    <s v="DFW02C - Dallas Data Center"/>
    <s v=""/>
    <x v="187"/>
    <x v="1"/>
    <x v="16"/>
    <x v="16"/>
    <n v="353786"/>
    <n v="353786"/>
    <n v="83"/>
    <x v="0"/>
    <s v="2026-07-31"/>
  </r>
  <r>
    <s v="6f584750-838e-4402-b29a-b77dc49d2bfc"/>
    <s v="DFW02E - Dallas Data Center"/>
    <s v=""/>
    <x v="187"/>
    <x v="1"/>
    <x v="16"/>
    <x v="16"/>
    <n v="353786"/>
    <n v="353786"/>
    <n v="83"/>
    <x v="0"/>
    <s v="2026-07-31"/>
  </r>
  <r>
    <s v="66b4352b-c9f5-4c13-8838-7ea57100ee3f"/>
    <s v="North Caddo Parish Data Center "/>
    <s v=""/>
    <x v="187"/>
    <x v="1"/>
    <x v="42"/>
    <x v="42"/>
    <m/>
    <m/>
    <m/>
    <x v="23"/>
    <s v="2026-07-31"/>
  </r>
  <r>
    <s v="33ebfc46-3ea4-4bda-a241-63b1202be409"/>
    <s v="Stack Shreveport Data Center 2"/>
    <s v=""/>
    <x v="187"/>
    <x v="1"/>
    <x v="42"/>
    <x v="42"/>
    <n v="400000"/>
    <n v="400000"/>
    <n v="61.79"/>
    <x v="23"/>
    <s v="2026-07-31"/>
  </r>
  <r>
    <s v="793e7440-f56a-11f0-b816-05cec7b28a1f"/>
    <s v="Stack Shreveport Data Center 1"/>
    <s v=""/>
    <x v="187"/>
    <x v="1"/>
    <x v="42"/>
    <x v="42"/>
    <n v="400000"/>
    <n v="400000"/>
    <n v="61.79"/>
    <x v="17"/>
    <s v="2026-07-31"/>
  </r>
  <r>
    <s v="bf99a043-51a2-4f8b-be35-253ab1c01362"/>
    <s v="Stack Shreveport Data Center 6"/>
    <s v=""/>
    <x v="187"/>
    <x v="1"/>
    <x v="42"/>
    <x v="42"/>
    <n v="400000"/>
    <n v="400000"/>
    <n v="61.79"/>
    <x v="23"/>
    <s v="2026-07-31"/>
  </r>
  <r>
    <s v="80cf06ad-0f59-466e-9e07-c7edbe0cfe7a"/>
    <s v="Stack Shreveport Data Center 7"/>
    <s v=""/>
    <x v="187"/>
    <x v="1"/>
    <x v="42"/>
    <x v="42"/>
    <n v="400000"/>
    <n v="400000"/>
    <n v="61.79"/>
    <x v="23"/>
    <s v="2026-07-31"/>
  </r>
  <r>
    <s v="45f6fefc-67e4-4665-b01d-f569b3abd1b7"/>
    <s v="Stack Shreveport Data Center 4"/>
    <s v=""/>
    <x v="187"/>
    <x v="1"/>
    <x v="42"/>
    <x v="42"/>
    <n v="400000"/>
    <n v="400000"/>
    <n v="61.79"/>
    <x v="23"/>
    <s v="2026-07-31"/>
  </r>
  <r>
    <s v="afbee83c-2573-4273-a597-3b62fffe8d73"/>
    <s v="Stack Shreveport Data Center 5"/>
    <s v=""/>
    <x v="187"/>
    <x v="1"/>
    <x v="42"/>
    <x v="42"/>
    <n v="400000"/>
    <n v="400000"/>
    <n v="61.79"/>
    <x v="23"/>
    <s v="2026-07-31"/>
  </r>
  <r>
    <s v="e28a54f7-85e9-4ac0-9193-a4a337c3c968"/>
    <s v="Stack Shreveport Data Center 3"/>
    <s v=""/>
    <x v="187"/>
    <x v="1"/>
    <x v="42"/>
    <x v="42"/>
    <n v="400000"/>
    <n v="400000"/>
    <n v="61.79"/>
    <x v="23"/>
    <s v="2026-07-31"/>
  </r>
  <r>
    <s v="7ce6e201-1cc5-4cff-8ed4-68f7ce8fb1d4"/>
    <s v="North Bossier Parish Data Center 1"/>
    <s v=""/>
    <x v="187"/>
    <x v="1"/>
    <x v="42"/>
    <x v="42"/>
    <m/>
    <m/>
    <m/>
    <x v="23"/>
    <s v="2026-07-31"/>
  </r>
  <r>
    <s v="e1f8f390-0b30-11f0-aba1-4d96a40f0602"/>
    <s v="CHI02 Data Center "/>
    <s v=""/>
    <x v="187"/>
    <x v="1"/>
    <x v="6"/>
    <x v="6"/>
    <n v="263620"/>
    <n v="263620"/>
    <n v="36"/>
    <x v="13"/>
    <s v="2026-07-31"/>
  </r>
  <r>
    <s v="e1ff8ac5-1e9c-45c8-a5b6-15037b3e790c"/>
    <s v="STACK ATL02 Building 4"/>
    <s v=""/>
    <x v="187"/>
    <x v="1"/>
    <x v="8"/>
    <x v="8"/>
    <n v="227260"/>
    <n v="227260"/>
    <n v="36"/>
    <x v="15"/>
    <s v="2026-07-31"/>
  </r>
  <r>
    <s v="ed0756ef-89e8-4652-b310-ea17d28bbcad"/>
    <s v="STACK ATL02 Building 3"/>
    <s v=""/>
    <x v="187"/>
    <x v="1"/>
    <x v="8"/>
    <x v="8"/>
    <n v="196030"/>
    <n v="196030"/>
    <n v="28"/>
    <x v="15"/>
    <s v="2026-07-31"/>
  </r>
  <r>
    <s v="6325a8ff-5909-411e-aeff-5d167fce668c"/>
    <s v="NAL01B New Albany Data Center"/>
    <s v=""/>
    <x v="187"/>
    <x v="1"/>
    <x v="7"/>
    <x v="7"/>
    <n v="354000"/>
    <n v="354000"/>
    <n v="51"/>
    <x v="0"/>
    <s v="2026-07-31"/>
  </r>
  <r>
    <s v="91e8ca11-94a9-4c02-a24a-7b82cfeab61c"/>
    <s v="Berry Hill Megasite Data Center 1"/>
    <s v=""/>
    <x v="187"/>
    <x v="1"/>
    <x v="12"/>
    <x v="12"/>
    <m/>
    <m/>
    <n v="299"/>
    <x v="5"/>
    <s v="2026-07-31"/>
  </r>
  <r>
    <s v="4ce37316-543c-4833-81e5-72ea640680b5"/>
    <s v="Berry Hill Megasite Data Center 2"/>
    <s v=""/>
    <x v="187"/>
    <x v="1"/>
    <x v="12"/>
    <x v="12"/>
    <m/>
    <m/>
    <m/>
    <x v="5"/>
    <s v="2026-07-31"/>
  </r>
  <r>
    <s v="99702fb3-2d69-47d7-a8bd-2e7f391d519a"/>
    <s v="Berry Hill Megasite Data Center 3"/>
    <s v=""/>
    <x v="187"/>
    <x v="1"/>
    <x v="12"/>
    <x v="12"/>
    <m/>
    <m/>
    <m/>
    <x v="5"/>
    <s v="2026-07-31"/>
  </r>
  <r>
    <s v="8e942efd-d7fa-457d-a86f-3196e698058a"/>
    <s v="Copper Ridge Data Center 7"/>
    <s v=""/>
    <x v="187"/>
    <x v="1"/>
    <x v="12"/>
    <x v="12"/>
    <n v="380000"/>
    <n v="380000"/>
    <n v="75"/>
    <x v="8"/>
    <s v="2026-07-31"/>
  </r>
  <r>
    <s v="541f3c79-e18b-4cd6-83cb-b89e4a7e8f0e"/>
    <s v="Copper Ridge Data Center 4"/>
    <s v=""/>
    <x v="187"/>
    <x v="1"/>
    <x v="12"/>
    <x v="12"/>
    <n v="250000"/>
    <n v="250000"/>
    <n v="75"/>
    <x v="8"/>
    <s v="2026-07-31"/>
  </r>
  <r>
    <s v="5d815796-9385-42c0-93ed-4e25e182f198"/>
    <s v="Copper Ridge Data Center 2"/>
    <s v=""/>
    <x v="187"/>
    <x v="1"/>
    <x v="12"/>
    <x v="12"/>
    <n v="250000"/>
    <n v="250000"/>
    <n v="75"/>
    <x v="8"/>
    <s v="2026-07-31"/>
  </r>
  <r>
    <s v="e5c2d485-78e7-4651-ac09-2e3d1ca9781a"/>
    <s v="Copper Ridge Data Center 6"/>
    <s v=""/>
    <x v="187"/>
    <x v="1"/>
    <x v="12"/>
    <x v="12"/>
    <n v="250000"/>
    <n v="250000"/>
    <n v="75"/>
    <x v="8"/>
    <s v="2026-07-31"/>
  </r>
  <r>
    <s v="204a9279-f345-489e-9deb-c8da8f0ec9d5"/>
    <s v="Copper Ridge Data Center 8"/>
    <s v=""/>
    <x v="187"/>
    <x v="1"/>
    <x v="12"/>
    <x v="12"/>
    <n v="480000"/>
    <n v="480000"/>
    <n v="75"/>
    <x v="8"/>
    <s v="2026-07-31"/>
  </r>
  <r>
    <s v="28ddd1dc-2815-4fe1-ac20-ce680d509145"/>
    <s v="Copper Ridge Data Center 3"/>
    <s v=""/>
    <x v="187"/>
    <x v="1"/>
    <x v="12"/>
    <x v="12"/>
    <n v="250000"/>
    <n v="250000"/>
    <n v="75"/>
    <x v="8"/>
    <s v="2026-07-31"/>
  </r>
  <r>
    <s v="cfacc37b-9307-4104-bd2e-09ee74fe88f3"/>
    <s v="Copper Ridge Data Center 5"/>
    <s v=""/>
    <x v="187"/>
    <x v="1"/>
    <x v="12"/>
    <x v="12"/>
    <n v="250000"/>
    <n v="250000"/>
    <n v="75"/>
    <x v="8"/>
    <s v="2026-07-31"/>
  </r>
  <r>
    <s v="b3742eea-a5f3-41e5-a318-fbeb7446627d"/>
    <s v="CTP Data Center 3"/>
    <s v=""/>
    <x v="187"/>
    <x v="1"/>
    <x v="12"/>
    <x v="12"/>
    <n v="256284"/>
    <n v="256284"/>
    <n v="60"/>
    <x v="8"/>
    <s v="2026-07-31"/>
  </r>
  <r>
    <s v="67c670f6-17a8-447d-ab7a-cb45a0252f83"/>
    <s v="CTP Data Center 7"/>
    <s v=""/>
    <x v="187"/>
    <x v="1"/>
    <x v="12"/>
    <x v="12"/>
    <n v="256284"/>
    <n v="256284"/>
    <n v="60"/>
    <x v="8"/>
    <s v="2026-07-31"/>
  </r>
  <r>
    <s v="5a9e4505-853d-4e61-b713-e664300ebde8"/>
    <s v="CTP Data Center 4"/>
    <s v=""/>
    <x v="187"/>
    <x v="1"/>
    <x v="12"/>
    <x v="12"/>
    <n v="256284"/>
    <n v="256284"/>
    <n v="60"/>
    <x v="8"/>
    <s v="2026-07-31"/>
  </r>
  <r>
    <s v="049717df-d18e-4122-b9c5-36131e623e87"/>
    <s v="CTP Data Center 2"/>
    <s v=""/>
    <x v="187"/>
    <x v="1"/>
    <x v="12"/>
    <x v="12"/>
    <n v="256284"/>
    <n v="256284"/>
    <n v="60"/>
    <x v="8"/>
    <s v="2026-07-31"/>
  </r>
  <r>
    <s v="fc11f940-cea6-4474-b6a3-d34f80e45ad9"/>
    <s v="CTP Data Center 6"/>
    <s v=""/>
    <x v="187"/>
    <x v="1"/>
    <x v="12"/>
    <x v="12"/>
    <n v="256284"/>
    <n v="256284"/>
    <n v="60"/>
    <x v="8"/>
    <s v="2026-07-31"/>
  </r>
  <r>
    <s v="29b581ef-9e1b-4173-944d-c0591febceba"/>
    <s v="CTP Data Center 5"/>
    <s v=""/>
    <x v="187"/>
    <x v="1"/>
    <x v="12"/>
    <x v="12"/>
    <n v="256284"/>
    <n v="256284"/>
    <n v="60"/>
    <x v="8"/>
    <s v="2026-07-31"/>
  </r>
  <r>
    <s v="a902cfcc-8ef8-49e0-b102-841d775a773b"/>
    <s v="CTP Data Center 8"/>
    <s v=""/>
    <x v="187"/>
    <x v="1"/>
    <x v="12"/>
    <x v="12"/>
    <n v="198442"/>
    <n v="198442"/>
    <n v="60"/>
    <x v="8"/>
    <s v="2026-07-31"/>
  </r>
  <r>
    <s v="fc7f01ed-2617-4cda-ba7f-7b888d329649"/>
    <s v="Tech Park at Brambleton Data Center 4"/>
    <s v=""/>
    <x v="187"/>
    <x v="1"/>
    <x v="12"/>
    <x v="12"/>
    <m/>
    <n v="425000"/>
    <n v="60.37"/>
    <x v="8"/>
    <s v="2026-07-31"/>
  </r>
  <r>
    <s v="0ba0e9e1-6e07-456c-9a36-6d7b621cf0e6"/>
    <s v="Loudoun County Data Center 2"/>
    <s v=""/>
    <x v="187"/>
    <x v="1"/>
    <x v="12"/>
    <x v="12"/>
    <n v="658500"/>
    <n v="658500"/>
    <n v="72"/>
    <x v="7"/>
    <s v="2026-07-31"/>
  </r>
  <r>
    <s v="d74b7e32-9771-498b-b9bd-33aa8183de28"/>
    <s v="Loudoun County Data Center 1"/>
    <s v=""/>
    <x v="187"/>
    <x v="1"/>
    <x v="12"/>
    <x v="12"/>
    <n v="658500"/>
    <n v="658500"/>
    <n v="72"/>
    <x v="7"/>
    <s v="2026-07-31"/>
  </r>
  <r>
    <s v="da9cd6d8-6ae6-4c99-8e93-fc5c41784bbe"/>
    <s v="Luck Stone Data Center 2"/>
    <s v=""/>
    <x v="187"/>
    <x v="1"/>
    <x v="12"/>
    <x v="12"/>
    <n v="250000"/>
    <n v="260475"/>
    <n v="49.17"/>
    <x v="8"/>
    <s v="2026-07-31"/>
  </r>
  <r>
    <s v="8def2795-7477-4c0b-a700-fc843f4ba621"/>
    <s v="Luck Stone Data Center 1"/>
    <s v=""/>
    <x v="187"/>
    <x v="1"/>
    <x v="12"/>
    <x v="12"/>
    <n v="250000"/>
    <n v="260475"/>
    <n v="51.09"/>
    <x v="8"/>
    <s v="2026-07-31"/>
  </r>
  <r>
    <s v="bd1bbac9-30e5-4741-954d-0302390c2b4b"/>
    <s v="TOD Data Center 4"/>
    <s v=""/>
    <x v="187"/>
    <x v="1"/>
    <x v="12"/>
    <x v="12"/>
    <n v="250000"/>
    <n v="250000"/>
    <n v="47.945"/>
    <x v="13"/>
    <s v="2026-07-31"/>
  </r>
  <r>
    <s v="d032b428-6814-456d-809a-c59c3d61bdac"/>
    <s v="TOD Data Center 5"/>
    <s v=""/>
    <x v="187"/>
    <x v="1"/>
    <x v="12"/>
    <x v="12"/>
    <n v="250000"/>
    <n v="250000"/>
    <n v="47.945"/>
    <x v="13"/>
    <s v="2026-07-31"/>
  </r>
  <r>
    <s v="055b4fad-929a-4caf-93fc-b590b6702aef"/>
    <s v="TOD Data Center 7"/>
    <s v=""/>
    <x v="187"/>
    <x v="1"/>
    <x v="12"/>
    <x v="12"/>
    <n v="250000"/>
    <n v="250000"/>
    <n v="47.945"/>
    <x v="13"/>
    <s v="2026-07-31"/>
  </r>
  <r>
    <s v="97bd3e85-e0f4-48ca-994d-04a68b531c96"/>
    <s v="TOD Data Center 2"/>
    <s v=""/>
    <x v="187"/>
    <x v="1"/>
    <x v="12"/>
    <x v="12"/>
    <n v="250000"/>
    <n v="250000"/>
    <n v="47.945"/>
    <x v="13"/>
    <s v="2026-07-31"/>
  </r>
  <r>
    <s v="ee507395-cb16-4c80-8e60-6445c638dd86"/>
    <s v="TOD Data Center 6"/>
    <s v=""/>
    <x v="187"/>
    <x v="1"/>
    <x v="12"/>
    <x v="12"/>
    <n v="250000"/>
    <n v="250000"/>
    <n v="47.945"/>
    <x v="13"/>
    <s v="2026-07-31"/>
  </r>
  <r>
    <s v="a8531880-61a5-44c4-8e7d-131d8cee527a"/>
    <s v="TOD Data Center 10"/>
    <s v=""/>
    <x v="187"/>
    <x v="1"/>
    <x v="12"/>
    <x v="12"/>
    <n v="250000"/>
    <n v="250000"/>
    <n v="47.945"/>
    <x v="13"/>
    <s v="2026-07-31"/>
  </r>
  <r>
    <s v="82c6312b-dc27-4370-9630-d2bc68657871"/>
    <s v="TOD Data Center 3"/>
    <s v=""/>
    <x v="187"/>
    <x v="1"/>
    <x v="12"/>
    <x v="12"/>
    <n v="250000"/>
    <n v="250000"/>
    <n v="47.945"/>
    <x v="13"/>
    <s v="2026-07-31"/>
  </r>
  <r>
    <s v="2f8115f6-0773-48fa-949f-51f9fb43878b"/>
    <s v="TOD Data Center 8"/>
    <s v=""/>
    <x v="187"/>
    <x v="1"/>
    <x v="12"/>
    <x v="12"/>
    <n v="250000"/>
    <n v="250000"/>
    <n v="47.945"/>
    <x v="13"/>
    <s v="2026-07-31"/>
  </r>
  <r>
    <s v="75a0f0f2-adea-45a5-94d2-59465956ff75"/>
    <s v="TOD Data Center 9"/>
    <s v=""/>
    <x v="187"/>
    <x v="1"/>
    <x v="12"/>
    <x v="12"/>
    <n v="250000"/>
    <n v="250000"/>
    <n v="47.945"/>
    <x v="13"/>
    <s v="2026-07-31"/>
  </r>
  <r>
    <s v="94c3f30c-1c75-4635-a401-f6477a2fbb1e"/>
    <s v="TOD Data Center 1"/>
    <s v=""/>
    <x v="187"/>
    <x v="1"/>
    <x v="12"/>
    <x v="12"/>
    <n v="250000"/>
    <n v="250000"/>
    <n v="47.945"/>
    <x v="13"/>
    <s v="2026-07-31"/>
  </r>
  <r>
    <s v="065322d0-7894-11f0-8932-57c65658486a"/>
    <s v="COCHRAN TECH"/>
    <s v=""/>
    <x v="187"/>
    <x v="1"/>
    <x v="12"/>
    <x v="12"/>
    <n v="355000"/>
    <n v="355000"/>
    <n v="62.725000000000001"/>
    <x v="1"/>
    <s v="2026-07-31"/>
  </r>
  <r>
    <s v="f4b9e959-7bc5-4635-816b-046a1218f203"/>
    <s v="Building 3"/>
    <s v=""/>
    <x v="187"/>
    <x v="1"/>
    <x v="12"/>
    <x v="12"/>
    <m/>
    <n v="561538"/>
    <n v="71.316999999999993"/>
    <x v="19"/>
    <s v="2026-07-31"/>
  </r>
  <r>
    <s v="8ed5986c-0d33-4a0f-a1ae-212df18c5057"/>
    <s v="STC Building 3"/>
    <s v=""/>
    <x v="187"/>
    <x v="1"/>
    <x v="12"/>
    <x v="12"/>
    <n v="305200"/>
    <n v="305200"/>
    <n v="58"/>
    <x v="8"/>
    <s v="2026-07-31"/>
  </r>
  <r>
    <s v="fbef5a3d-6a2e-401f-9b83-eade60a9f361"/>
    <s v="STC Building 4"/>
    <s v=""/>
    <x v="187"/>
    <x v="1"/>
    <x v="12"/>
    <x v="12"/>
    <n v="305200"/>
    <n v="305200"/>
    <n v="58"/>
    <x v="8"/>
    <s v="2026-07-31"/>
  </r>
  <r>
    <s v="e16d236f-20c9-49ea-b8fa-dd9e9604e7f6"/>
    <s v="STC Building 5"/>
    <s v=""/>
    <x v="187"/>
    <x v="1"/>
    <x v="12"/>
    <x v="12"/>
    <n v="305200"/>
    <n v="305200"/>
    <n v="58"/>
    <x v="8"/>
    <s v="2026-07-31"/>
  </r>
  <r>
    <s v="ab1a3671-bcd5-426a-b970-8f3bbcc852a0"/>
    <s v="STC Building 6"/>
    <s v=""/>
    <x v="187"/>
    <x v="1"/>
    <x v="12"/>
    <x v="12"/>
    <n v="305200"/>
    <n v="305200"/>
    <n v="58"/>
    <x v="8"/>
    <s v="2026-07-31"/>
  </r>
  <r>
    <s v="d8dd6144-a694-4645-82ee-cf412360688e"/>
    <s v="STC Building 10"/>
    <s v=""/>
    <x v="187"/>
    <x v="1"/>
    <x v="12"/>
    <x v="12"/>
    <n v="305200"/>
    <n v="305200"/>
    <n v="58"/>
    <x v="8"/>
    <s v="2026-07-31"/>
  </r>
  <r>
    <s v="cc0e8645-bd63-4a27-82a5-1eb583da1e45"/>
    <s v="STC Building 12"/>
    <s v=""/>
    <x v="187"/>
    <x v="1"/>
    <x v="12"/>
    <x v="12"/>
    <n v="305200"/>
    <n v="305200"/>
    <n v="58"/>
    <x v="8"/>
    <s v="2026-07-31"/>
  </r>
  <r>
    <s v="ed5505f4-d51b-42a3-a16f-3068e3aed981"/>
    <s v="STC Building 7"/>
    <s v=""/>
    <x v="187"/>
    <x v="1"/>
    <x v="12"/>
    <x v="12"/>
    <n v="305200"/>
    <n v="305200"/>
    <n v="58"/>
    <x v="8"/>
    <s v="2026-07-31"/>
  </r>
  <r>
    <s v="7baf932e-2252-4a73-9b35-7eaf1c4e7b48"/>
    <s v="STC Building 9"/>
    <s v=""/>
    <x v="187"/>
    <x v="1"/>
    <x v="12"/>
    <x v="12"/>
    <n v="305200"/>
    <n v="305200"/>
    <n v="58"/>
    <x v="8"/>
    <s v="2026-07-31"/>
  </r>
  <r>
    <s v="625996ec-eb9d-4347-86f5-d6c8d162ba05"/>
    <s v="STC Building 8"/>
    <s v=""/>
    <x v="187"/>
    <x v="1"/>
    <x v="12"/>
    <x v="12"/>
    <n v="305200"/>
    <n v="305200"/>
    <n v="58"/>
    <x v="8"/>
    <s v="2026-07-31"/>
  </r>
  <r>
    <s v="0cfc1e05-5983-4365-8804-f0728f9a5032"/>
    <s v="STC Building 11"/>
    <s v=""/>
    <x v="187"/>
    <x v="1"/>
    <x v="12"/>
    <x v="12"/>
    <n v="305200"/>
    <n v="305200"/>
    <n v="58"/>
    <x v="8"/>
    <s v="2026-07-31"/>
  </r>
  <r>
    <s v="b708f7a3-ea57-447d-ab1c-0d07ee5d7a5a"/>
    <s v="STC Building 13"/>
    <s v=""/>
    <x v="187"/>
    <x v="1"/>
    <x v="12"/>
    <x v="12"/>
    <n v="305200"/>
    <n v="305200"/>
    <n v="58"/>
    <x v="8"/>
    <s v="2026-07-31"/>
  </r>
  <r>
    <s v="19b76852-0546-47b4-9be3-6a7d848f9114"/>
    <s v="STC Building 18"/>
    <s v=""/>
    <x v="187"/>
    <x v="1"/>
    <x v="12"/>
    <x v="12"/>
    <n v="305200"/>
    <n v="305200"/>
    <n v="58"/>
    <x v="8"/>
    <s v="2026-07-31"/>
  </r>
  <r>
    <s v="7803f2f7-e906-4aa1-8331-2efca92cf614"/>
    <s v="STC Building 15"/>
    <s v=""/>
    <x v="187"/>
    <x v="1"/>
    <x v="12"/>
    <x v="12"/>
    <n v="305200"/>
    <n v="305200"/>
    <n v="58"/>
    <x v="8"/>
    <s v="2026-07-31"/>
  </r>
  <r>
    <s v="2bfb6895-3e58-4dbb-9bc3-e1975baa89f4"/>
    <s v="STC Building 16"/>
    <s v=""/>
    <x v="187"/>
    <x v="1"/>
    <x v="12"/>
    <x v="12"/>
    <n v="305200"/>
    <n v="305200"/>
    <n v="58"/>
    <x v="8"/>
    <s v="2026-07-31"/>
  </r>
  <r>
    <s v="f28f32f0-8bec-4323-a4da-783751188821"/>
    <s v="STC Building 19"/>
    <s v=""/>
    <x v="187"/>
    <x v="1"/>
    <x v="12"/>
    <x v="12"/>
    <n v="305200"/>
    <n v="305200"/>
    <n v="58"/>
    <x v="8"/>
    <s v="2026-07-31"/>
  </r>
  <r>
    <s v="6b96a921-d18f-42b9-bcad-358f5e5ce187"/>
    <s v="STC Building 14"/>
    <s v=""/>
    <x v="187"/>
    <x v="1"/>
    <x v="12"/>
    <x v="12"/>
    <n v="305200"/>
    <n v="305200"/>
    <n v="58"/>
    <x v="8"/>
    <s v="2026-07-31"/>
  </r>
  <r>
    <s v="079f3687-6312-4a9e-b1f0-25bdb89c08cd"/>
    <s v="STC Building 17"/>
    <s v=""/>
    <x v="187"/>
    <x v="1"/>
    <x v="12"/>
    <x v="12"/>
    <n v="305200"/>
    <n v="305200"/>
    <n v="58"/>
    <x v="8"/>
    <s v="2026-07-31"/>
  </r>
  <r>
    <s v="753ac4db-3021-4c53-ac10-44223794a31a"/>
    <s v="Ironton AI COE 1"/>
    <s v=""/>
    <x v="337"/>
    <x v="1"/>
    <x v="7"/>
    <x v="7"/>
    <m/>
    <m/>
    <m/>
    <x v="17"/>
    <s v="2026-07-31"/>
  </r>
  <r>
    <s v="2cedcfd4-20f4-44db-b8e4-265d297cd8d4"/>
    <s v="Phoenix III Phoenix Data Center"/>
    <s v=""/>
    <x v="188"/>
    <x v="1"/>
    <x v="3"/>
    <x v="3"/>
    <n v="418200"/>
    <n v="418200"/>
    <n v="45"/>
    <x v="0"/>
    <s v="2026-07-31"/>
  </r>
  <r>
    <s v="950fee3a-8ba4-42db-a593-c3a2c103dbd3"/>
    <s v="Phoenix V Phoenix Data Center"/>
    <s v=""/>
    <x v="188"/>
    <x v="1"/>
    <x v="3"/>
    <x v="3"/>
    <n v="418200"/>
    <n v="418200"/>
    <n v="45"/>
    <x v="0"/>
    <s v="2026-07-31"/>
  </r>
  <r>
    <s v="5132fc5a-adae-476d-9d57-1d72bd2e700c"/>
    <s v="Phoenix VI Phoenix Data Center"/>
    <s v=""/>
    <x v="188"/>
    <x v="1"/>
    <x v="3"/>
    <x v="3"/>
    <n v="418200"/>
    <n v="418200"/>
    <n v="45"/>
    <x v="0"/>
    <s v="2026-07-31"/>
  </r>
  <r>
    <s v="3c65501c-91c5-4d2e-86bc-26123d36abad"/>
    <s v="Texas Critical Phase 3"/>
    <s v=""/>
    <x v="188"/>
    <x v="1"/>
    <x v="16"/>
    <x v="16"/>
    <m/>
    <m/>
    <n v="550"/>
    <x v="22"/>
    <s v="2026-07-31"/>
  </r>
  <r>
    <s v="c9621782-d0c3-4572-824b-6825744b063e"/>
    <s v="Texas Critical Phase 2"/>
    <s v="Texas Critical Phase 2_x000a_Texas Critical Data Center Campus_x000a_Stream Data Centers"/>
    <x v="188"/>
    <x v="1"/>
    <x v="16"/>
    <x v="16"/>
    <m/>
    <m/>
    <n v="250"/>
    <x v="22"/>
    <s v="2026-07-31"/>
  </r>
  <r>
    <s v="e2323a47-9d75-4a83-a9b1-06b5984ff8cc"/>
    <s v="Texas Critical Phase 1"/>
    <s v=""/>
    <x v="188"/>
    <x v="1"/>
    <x v="16"/>
    <x v="16"/>
    <m/>
    <m/>
    <n v="200"/>
    <x v="7"/>
    <s v="2026-07-31"/>
  </r>
  <r>
    <s v="4c4d3b79-2ba2-422f-9435-c873510473ae"/>
    <s v="San Antonio VII"/>
    <s v=""/>
    <x v="188"/>
    <x v="1"/>
    <x v="16"/>
    <x v="16"/>
    <n v="150000"/>
    <n v="300000"/>
    <n v="40"/>
    <x v="0"/>
    <s v="2026-07-31"/>
  </r>
  <r>
    <s v="82653ad2-27c5-4d67-9373-6b515aec68b6"/>
    <s v="San Antonio VI"/>
    <s v=""/>
    <x v="188"/>
    <x v="1"/>
    <x v="16"/>
    <x v="16"/>
    <n v="150000"/>
    <n v="300000"/>
    <n v="40"/>
    <x v="0"/>
    <s v="2026-07-31"/>
  </r>
  <r>
    <s v="4f5949f3-73e8-440e-be2f-cf34330f5948"/>
    <s v="Data Center 1"/>
    <s v="Data Center 1_x000a_Stream Graham Data Center Campus_x000a_Stream Data Centers"/>
    <x v="188"/>
    <x v="1"/>
    <x v="16"/>
    <x v="16"/>
    <m/>
    <m/>
    <n v="164"/>
    <x v="4"/>
    <s v="2026-07-31"/>
  </r>
  <r>
    <s v="8486507c-ee06-4ee8-a86f-4a9af20e2a88"/>
    <s v="Project Saltworks DC 9"/>
    <s v=""/>
    <x v="188"/>
    <x v="1"/>
    <x v="16"/>
    <x v="16"/>
    <m/>
    <m/>
    <m/>
    <x v="5"/>
    <s v="2026-07-31"/>
  </r>
  <r>
    <s v="eb0c9a38-0357-4275-bb33-53e9896bcf0d"/>
    <s v="Project Saltworks DC 4"/>
    <s v=""/>
    <x v="188"/>
    <x v="1"/>
    <x v="16"/>
    <x v="16"/>
    <m/>
    <m/>
    <m/>
    <x v="5"/>
    <s v="2026-07-31"/>
  </r>
  <r>
    <s v="93313b2f-b722-4bc4-baf0-bd413d53efab"/>
    <s v="Project Saltworks DC 13"/>
    <s v=""/>
    <x v="188"/>
    <x v="1"/>
    <x v="16"/>
    <x v="16"/>
    <m/>
    <m/>
    <m/>
    <x v="5"/>
    <s v="2026-07-31"/>
  </r>
  <r>
    <s v="774f268f-0516-4fa1-9804-66b7fcf0c6ed"/>
    <s v="Project Saltworks DC 2"/>
    <s v=""/>
    <x v="188"/>
    <x v="1"/>
    <x v="16"/>
    <x v="16"/>
    <m/>
    <m/>
    <m/>
    <x v="5"/>
    <s v="2026-07-31"/>
  </r>
  <r>
    <s v="a98ab81c-da4e-4562-a05c-3cbfa0a38816"/>
    <s v="Project Saltworks DC 7"/>
    <s v=""/>
    <x v="188"/>
    <x v="1"/>
    <x v="16"/>
    <x v="16"/>
    <m/>
    <m/>
    <m/>
    <x v="5"/>
    <s v="2026-07-31"/>
  </r>
  <r>
    <s v="af9a68ad-b7b9-48f1-94ba-a173e24faf98"/>
    <s v="Project Saltworks DC 10"/>
    <s v=""/>
    <x v="188"/>
    <x v="1"/>
    <x v="16"/>
    <x v="16"/>
    <m/>
    <m/>
    <m/>
    <x v="5"/>
    <s v="2026-07-31"/>
  </r>
  <r>
    <s v="2b394d0f-8845-4129-9a6e-9492ae3d9640"/>
    <s v="Project Saltworks DC 3"/>
    <s v=""/>
    <x v="188"/>
    <x v="1"/>
    <x v="16"/>
    <x v="16"/>
    <m/>
    <m/>
    <m/>
    <x v="5"/>
    <s v="2026-07-31"/>
  </r>
  <r>
    <s v="2ba62728-c58c-40e4-801c-2d174e02d440"/>
    <s v="Project Saltworks DC 1"/>
    <s v=""/>
    <x v="188"/>
    <x v="1"/>
    <x v="16"/>
    <x v="16"/>
    <m/>
    <m/>
    <m/>
    <x v="5"/>
    <s v="2026-07-31"/>
  </r>
  <r>
    <s v="45f95aad-e77b-465e-ac61-58bb96d1a70b"/>
    <s v="Project Saltworks DC 15"/>
    <s v=""/>
    <x v="188"/>
    <x v="1"/>
    <x v="16"/>
    <x v="16"/>
    <m/>
    <m/>
    <m/>
    <x v="5"/>
    <s v="2026-07-31"/>
  </r>
  <r>
    <s v="a4f16cfb-8584-4eac-8af8-f36cf7dd20d0"/>
    <s v="Project Saltworks DC 11"/>
    <s v=""/>
    <x v="188"/>
    <x v="1"/>
    <x v="16"/>
    <x v="16"/>
    <m/>
    <m/>
    <m/>
    <x v="5"/>
    <s v="2026-07-31"/>
  </r>
  <r>
    <s v="8098c4e9-e694-4bfd-9ee0-7b979b52d764"/>
    <s v="Project Saltworks DC 8"/>
    <s v=""/>
    <x v="188"/>
    <x v="1"/>
    <x v="16"/>
    <x v="16"/>
    <m/>
    <m/>
    <m/>
    <x v="5"/>
    <s v="2026-07-31"/>
  </r>
  <r>
    <s v="e6b5c2d0-cfbf-44bc-8268-fc14f46d184d"/>
    <s v="Project Saltworks DC 6"/>
    <s v=""/>
    <x v="188"/>
    <x v="1"/>
    <x v="16"/>
    <x v="16"/>
    <m/>
    <m/>
    <m/>
    <x v="5"/>
    <s v="2026-07-31"/>
  </r>
  <r>
    <s v="2dae7591-f529-409b-b7bb-7cf1cde3fe23"/>
    <s v="Project Saltworks DC 12"/>
    <s v=""/>
    <x v="188"/>
    <x v="1"/>
    <x v="16"/>
    <x v="16"/>
    <m/>
    <m/>
    <m/>
    <x v="5"/>
    <s v="2026-07-31"/>
  </r>
  <r>
    <s v="5c31ef5e-6711-4583-9828-c51889610d6f"/>
    <s v="Project Saltworks DC 5"/>
    <s v=""/>
    <x v="188"/>
    <x v="1"/>
    <x v="16"/>
    <x v="16"/>
    <m/>
    <m/>
    <m/>
    <x v="5"/>
    <s v="2026-07-31"/>
  </r>
  <r>
    <s v="f1a1c562-374f-490c-84eb-2b5d1562176f"/>
    <s v="Project Saltworks DC 14"/>
    <s v=""/>
    <x v="188"/>
    <x v="1"/>
    <x v="16"/>
    <x v="16"/>
    <m/>
    <m/>
    <m/>
    <x v="5"/>
    <s v="2026-07-31"/>
  </r>
  <r>
    <s v="4c2e9836-2b2d-4e36-a43e-63a117da2e91"/>
    <s v="DFW02 Data Center 2"/>
    <s v=""/>
    <x v="188"/>
    <x v="1"/>
    <x v="16"/>
    <x v="16"/>
    <m/>
    <m/>
    <n v="40"/>
    <x v="2"/>
    <s v="2026-07-31"/>
  </r>
  <r>
    <s v="ac23ad97-e789-4e9a-bc34-4a3f3b2f4aef"/>
    <s v="DFW02 Data Center 5"/>
    <s v=""/>
    <x v="188"/>
    <x v="1"/>
    <x v="16"/>
    <x v="16"/>
    <m/>
    <m/>
    <n v="40"/>
    <x v="2"/>
    <s v="2026-07-31"/>
  </r>
  <r>
    <s v="bc7b259b-b597-482e-969f-cf6ba6a17fea"/>
    <s v="DFW02 Data Center 8"/>
    <s v=""/>
    <x v="188"/>
    <x v="1"/>
    <x v="16"/>
    <x v="16"/>
    <m/>
    <m/>
    <n v="40"/>
    <x v="2"/>
    <s v="2026-07-31"/>
  </r>
  <r>
    <s v="5392fa96-ebe2-49cf-aa51-d4d7bfa8c83a"/>
    <s v="DFW02 Data Center 1"/>
    <s v=""/>
    <x v="188"/>
    <x v="1"/>
    <x v="16"/>
    <x v="16"/>
    <m/>
    <m/>
    <n v="40"/>
    <x v="2"/>
    <s v="2026-07-31"/>
  </r>
  <r>
    <s v="2ead5944-697e-4cf4-871e-2eaf59914198"/>
    <s v="DFW02 Data Center 4"/>
    <s v=""/>
    <x v="188"/>
    <x v="1"/>
    <x v="16"/>
    <x v="16"/>
    <m/>
    <m/>
    <n v="40"/>
    <x v="2"/>
    <s v="2026-07-31"/>
  </r>
  <r>
    <s v="8799e333-968b-4890-aebd-2c004305b557"/>
    <s v="DFW02 Data Center 3"/>
    <s v=""/>
    <x v="188"/>
    <x v="1"/>
    <x v="16"/>
    <x v="16"/>
    <m/>
    <m/>
    <n v="40"/>
    <x v="2"/>
    <s v="2026-07-31"/>
  </r>
  <r>
    <s v="9ba08563-d106-479d-a6d0-dfb1f21e3680"/>
    <s v="DFW02 Data Center 7"/>
    <s v=""/>
    <x v="188"/>
    <x v="1"/>
    <x v="16"/>
    <x v="16"/>
    <m/>
    <m/>
    <n v="40"/>
    <x v="2"/>
    <s v="2026-07-31"/>
  </r>
  <r>
    <s v="a815a504-aefe-4e73-b2a2-74a2aabc452f"/>
    <s v="DFW02 Data Center 6"/>
    <s v=""/>
    <x v="188"/>
    <x v="1"/>
    <x v="16"/>
    <x v="16"/>
    <m/>
    <m/>
    <n v="40"/>
    <x v="2"/>
    <s v="2026-07-31"/>
  </r>
  <r>
    <s v="d8125101-d98f-46c4-be4d-d0dc3d19d594"/>
    <s v="DFW X"/>
    <s v=""/>
    <x v="188"/>
    <x v="1"/>
    <x v="16"/>
    <x v="16"/>
    <n v="230000"/>
    <n v="230000"/>
    <n v="30"/>
    <x v="0"/>
    <s v="2026-07-31"/>
  </r>
  <r>
    <s v="c46a67c9-43f7-464f-ae2b-562a888d34f0"/>
    <s v="DFW IX"/>
    <s v=""/>
    <x v="188"/>
    <x v="1"/>
    <x v="16"/>
    <x v="16"/>
    <n v="230000"/>
    <n v="230000"/>
    <n v="30"/>
    <x v="0"/>
    <s v="2026-07-31"/>
  </r>
  <r>
    <s v="cabf0b78-999a-42aa-8ec8-733350fd6a8d"/>
    <s v="DFW C - I"/>
    <s v=""/>
    <x v="188"/>
    <x v="1"/>
    <x v="16"/>
    <x v="16"/>
    <n v="360750"/>
    <n v="360750"/>
    <n v="48"/>
    <x v="16"/>
    <s v="2026-07-31"/>
  </r>
  <r>
    <s v="ceef53cf-50b5-42ee-a2bf-6445e02ad85a"/>
    <s v="DFW C - III"/>
    <s v=""/>
    <x v="188"/>
    <x v="1"/>
    <x v="16"/>
    <x v="16"/>
    <m/>
    <m/>
    <n v="96"/>
    <x v="16"/>
    <s v="2026-07-31"/>
  </r>
  <r>
    <s v="c4ab0bc2-a3b7-45d6-b16b-f8cbf52603c2"/>
    <s v="DFW C - II"/>
    <s v=""/>
    <x v="188"/>
    <x v="1"/>
    <x v="16"/>
    <x v="16"/>
    <m/>
    <m/>
    <n v="96"/>
    <x v="16"/>
    <s v="2026-07-31"/>
  </r>
  <r>
    <s v="83fbef33-9c2e-4362-a32a-62c491d19c5b"/>
    <s v="Chicago IV"/>
    <s v=""/>
    <x v="188"/>
    <x v="1"/>
    <x v="6"/>
    <x v="6"/>
    <n v="325000"/>
    <n v="650000"/>
    <n v="40"/>
    <x v="0"/>
    <s v="2026-07-31"/>
  </r>
  <r>
    <s v="02d80242-6049-4f8e-a1bc-e6220772840e"/>
    <s v="Chicago V"/>
    <s v=""/>
    <x v="188"/>
    <x v="1"/>
    <x v="6"/>
    <x v="6"/>
    <n v="325000"/>
    <n v="650000"/>
    <n v="40"/>
    <x v="0"/>
    <s v="2026-07-31"/>
  </r>
  <r>
    <s v="f596dded-2374-436d-ad84-c199b9f4097e"/>
    <s v="Atlanta IX"/>
    <s v=""/>
    <x v="188"/>
    <x v="1"/>
    <x v="8"/>
    <x v="8"/>
    <n v="149300"/>
    <n v="149300"/>
    <n v="48"/>
    <x v="14"/>
    <s v="2026-07-31"/>
  </r>
  <r>
    <s v="a6be2224-cde0-4588-8dfc-46fa83ed33f2"/>
    <s v="Atlanta VI"/>
    <s v=""/>
    <x v="188"/>
    <x v="1"/>
    <x v="8"/>
    <x v="8"/>
    <n v="149300"/>
    <n v="149300"/>
    <n v="48"/>
    <x v="14"/>
    <s v="2026-07-31"/>
  </r>
  <r>
    <s v="4eddb92b-8b4c-4f8e-a119-734359f3353c"/>
    <s v="Atlanta VIII"/>
    <s v=""/>
    <x v="188"/>
    <x v="1"/>
    <x v="8"/>
    <x v="8"/>
    <n v="149300"/>
    <n v="149300"/>
    <n v="48"/>
    <x v="14"/>
    <s v="2026-07-31"/>
  </r>
  <r>
    <s v="e0ad0175-caba-477d-b8bd-66272f167ef0"/>
    <s v="Atlanta VII"/>
    <s v=""/>
    <x v="188"/>
    <x v="1"/>
    <x v="8"/>
    <x v="8"/>
    <n v="149300"/>
    <n v="149300"/>
    <n v="48"/>
    <x v="14"/>
    <s v="2026-07-31"/>
  </r>
  <r>
    <s v="b5f89e3b-a691-49be-86dc-2dc681382191"/>
    <s v="Atlanta III"/>
    <s v=""/>
    <x v="188"/>
    <x v="1"/>
    <x v="8"/>
    <x v="8"/>
    <n v="149300"/>
    <n v="149300"/>
    <n v="48"/>
    <x v="14"/>
    <s v="2026-07-31"/>
  </r>
  <r>
    <s v="a496e8e7-15c3-4150-840d-532a2027e9b9"/>
    <s v="Atlanta V"/>
    <s v=""/>
    <x v="188"/>
    <x v="1"/>
    <x v="8"/>
    <x v="8"/>
    <n v="149300"/>
    <n v="149300"/>
    <n v="48"/>
    <x v="14"/>
    <s v="2026-07-31"/>
  </r>
  <r>
    <s v="1bd9bd1f-ffc8-4a20-a1cd-5a0446f1881d"/>
    <s v="Atlanta IV"/>
    <s v=""/>
    <x v="188"/>
    <x v="1"/>
    <x v="8"/>
    <x v="8"/>
    <n v="149300"/>
    <n v="149300"/>
    <n v="48"/>
    <x v="14"/>
    <s v="2026-07-31"/>
  </r>
  <r>
    <s v="3fdc0130-6c12-11f1-9ac8-59ad6042710a"/>
    <s v="LV1 CORE Campus SuperNAP 6"/>
    <s v=""/>
    <x v="190"/>
    <x v="1"/>
    <x v="1"/>
    <x v="1"/>
    <m/>
    <n v="56788"/>
    <n v="15.6678"/>
    <x v="3"/>
    <s v="2026-07-31"/>
  </r>
  <r>
    <s v="bdf1b812-a8ed-4586-86b0-cf77ec1f65b5"/>
    <s v="Texas 3 Data Center (Ex Data Foundry)"/>
    <s v=""/>
    <x v="190"/>
    <x v="1"/>
    <x v="16"/>
    <x v="16"/>
    <n v="300000"/>
    <n v="300000"/>
    <n v="36"/>
    <x v="0"/>
    <s v="2026-07-31"/>
  </r>
  <r>
    <s v="de574657-63e0-4430-bc8c-29cb1614721b"/>
    <s v="Austin 3 Data Center"/>
    <s v=""/>
    <x v="190"/>
    <x v="1"/>
    <x v="16"/>
    <x v="16"/>
    <n v="250000"/>
    <n v="250000"/>
    <n v="35"/>
    <x v="0"/>
    <s v="2026-07-31"/>
  </r>
  <r>
    <s v="1d512430-bf74-4417-b768-ad15902c50da"/>
    <s v="Austin 4 Data Center"/>
    <s v=""/>
    <x v="190"/>
    <x v="1"/>
    <x v="16"/>
    <x v="16"/>
    <n v="250000"/>
    <n v="250000"/>
    <n v="35"/>
    <x v="0"/>
    <s v="2026-07-31"/>
  </r>
  <r>
    <s v="e90becd9-25e0-468d-b0d4-f2d5ee886b12"/>
    <s v="Austin 5 Data Center"/>
    <s v=""/>
    <x v="190"/>
    <x v="1"/>
    <x v="16"/>
    <x v="16"/>
    <n v="72600"/>
    <n v="72600"/>
    <n v="35"/>
    <x v="0"/>
    <s v="2026-07-31"/>
  </r>
  <r>
    <s v="3fbef4b3-262c-489a-a5b4-a2c93631871f"/>
    <s v=" Big Beaver Data Center 1"/>
    <s v=""/>
    <x v="190"/>
    <x v="1"/>
    <x v="13"/>
    <x v="13"/>
    <m/>
    <m/>
    <m/>
    <x v="5"/>
    <s v="2026-07-31"/>
  </r>
  <r>
    <s v="29d2e240-89ce-11f0-9402-a5aabe4a9dbf"/>
    <s v="Nampa Data Center T5"/>
    <s v=""/>
    <x v="191"/>
    <x v="1"/>
    <x v="39"/>
    <x v="39"/>
    <n v="80000"/>
    <n v="80000"/>
    <n v="8.25"/>
    <x v="16"/>
    <s v="2026-07-31"/>
  </r>
  <r>
    <s v="25322030-506f-11f1-b64e-c975bd61086d"/>
    <s v="T5 Inver Grove Heights Data Center"/>
    <s v=""/>
    <x v="191"/>
    <x v="1"/>
    <x v="23"/>
    <x v="23"/>
    <m/>
    <n v="55000"/>
    <n v="5"/>
    <x v="5"/>
    <s v="2026-07-31"/>
  </r>
  <r>
    <s v="b2b16e30-1dea-436b-93a7-518893a200f1"/>
    <s v="T5 @ Chicago IV Building 19"/>
    <s v=""/>
    <x v="191"/>
    <x v="1"/>
    <x v="6"/>
    <x v="6"/>
    <n v="250000"/>
    <n v="250000"/>
    <n v="60"/>
    <x v="7"/>
    <s v="2026-07-31"/>
  </r>
  <r>
    <s v="b9f63ef1-be48-4b32-add7-12648ab00507"/>
    <s v="T5 @ Chicago IV Building 13"/>
    <s v=""/>
    <x v="191"/>
    <x v="1"/>
    <x v="6"/>
    <x v="6"/>
    <n v="250000"/>
    <n v="250000"/>
    <n v="60"/>
    <x v="7"/>
    <s v="2026-07-31"/>
  </r>
  <r>
    <s v="562ff8b4-5f86-4c7e-9020-6adde82631c9"/>
    <s v="T5 @ Chicago IV Building 6"/>
    <s v=""/>
    <x v="191"/>
    <x v="1"/>
    <x v="6"/>
    <x v="6"/>
    <n v="250000"/>
    <n v="250000"/>
    <n v="60"/>
    <x v="0"/>
    <s v="2026-07-31"/>
  </r>
  <r>
    <s v="e18cb337-bc9e-401d-bcb0-b2da40a0a4d4"/>
    <s v="T5 @ Chicago IV Building 18"/>
    <s v=""/>
    <x v="191"/>
    <x v="1"/>
    <x v="6"/>
    <x v="6"/>
    <n v="250000"/>
    <n v="250000"/>
    <n v="60"/>
    <x v="7"/>
    <s v="2026-07-31"/>
  </r>
  <r>
    <s v="f27d903f-6402-4bf9-bb13-3bf934c2318b"/>
    <s v="T5 @ Chicago IV Building 14"/>
    <s v=""/>
    <x v="191"/>
    <x v="1"/>
    <x v="6"/>
    <x v="6"/>
    <n v="250000"/>
    <n v="250000"/>
    <n v="60"/>
    <x v="7"/>
    <s v="2026-07-31"/>
  </r>
  <r>
    <s v="5be9bd6c-ed7a-42e2-a62a-a62e556fe60a"/>
    <s v="T5 @ Chicago IV Building 9"/>
    <s v=""/>
    <x v="191"/>
    <x v="1"/>
    <x v="6"/>
    <x v="6"/>
    <n v="250000"/>
    <n v="250000"/>
    <n v="60"/>
    <x v="7"/>
    <s v="2026-07-31"/>
  </r>
  <r>
    <s v="13796f02-c898-400f-82cb-26869d831367"/>
    <s v="T5 @ Chicago IV Building 4"/>
    <s v=""/>
    <x v="191"/>
    <x v="1"/>
    <x v="6"/>
    <x v="6"/>
    <n v="250000"/>
    <n v="250000"/>
    <n v="60"/>
    <x v="0"/>
    <s v="2026-07-31"/>
  </r>
  <r>
    <s v="f81a35bd-4c7c-4544-acd5-0f55499e3f89"/>
    <s v="T5 @ Chicago IV Building 15"/>
    <s v=""/>
    <x v="191"/>
    <x v="1"/>
    <x v="6"/>
    <x v="6"/>
    <n v="250000"/>
    <n v="250000"/>
    <n v="60"/>
    <x v="7"/>
    <s v="2026-07-31"/>
  </r>
  <r>
    <s v="a9593953-681c-438f-8ba6-9df49e162217"/>
    <s v="T5 @ Chicago IV Building 17"/>
    <s v=""/>
    <x v="191"/>
    <x v="1"/>
    <x v="6"/>
    <x v="6"/>
    <n v="250000"/>
    <n v="250000"/>
    <n v="60"/>
    <x v="7"/>
    <s v="2026-07-31"/>
  </r>
  <r>
    <s v="b53ef5cb-724c-4b85-8691-2ec69585bdd1"/>
    <s v="T5 @ Chicago IV Building 12"/>
    <s v=""/>
    <x v="191"/>
    <x v="1"/>
    <x v="6"/>
    <x v="6"/>
    <n v="250000"/>
    <n v="250000"/>
    <n v="60"/>
    <x v="7"/>
    <s v="2026-07-31"/>
  </r>
  <r>
    <s v="b81b60c7-6204-49b7-b2c1-e3e0d485a9fd"/>
    <s v="T5 @ Chicago IV Building 11"/>
    <s v=""/>
    <x v="191"/>
    <x v="1"/>
    <x v="6"/>
    <x v="6"/>
    <n v="250000"/>
    <n v="250000"/>
    <n v="60"/>
    <x v="7"/>
    <s v="2026-07-31"/>
  </r>
  <r>
    <s v="84e2ee6f-cdb8-4157-b997-dd8fe8b9a3c7"/>
    <s v="T5 @ Chicago IV Building 16"/>
    <s v=""/>
    <x v="191"/>
    <x v="1"/>
    <x v="6"/>
    <x v="6"/>
    <n v="250000"/>
    <n v="250000"/>
    <n v="60"/>
    <x v="7"/>
    <s v="2026-07-31"/>
  </r>
  <r>
    <s v="052cf9f9-e699-4c7a-93f6-ee894d18ff96"/>
    <s v="T5 @ Chicago IV Building 20"/>
    <s v=""/>
    <x v="191"/>
    <x v="1"/>
    <x v="6"/>
    <x v="6"/>
    <n v="250000"/>
    <n v="250000"/>
    <n v="60"/>
    <x v="7"/>
    <s v="2026-07-31"/>
  </r>
  <r>
    <s v="4b946f40-2fbd-477f-af72-a44a4fca1da1"/>
    <s v="T5 @ Chicago IV Building 10"/>
    <s v=""/>
    <x v="191"/>
    <x v="1"/>
    <x v="6"/>
    <x v="6"/>
    <n v="250000"/>
    <n v="250000"/>
    <n v="60"/>
    <x v="7"/>
    <s v="2026-07-31"/>
  </r>
  <r>
    <s v="c9266fe2-9d30-479a-9d7e-6b797277e8ef"/>
    <s v="T5 @ Chicago IV Building 8"/>
    <s v=""/>
    <x v="191"/>
    <x v="1"/>
    <x v="6"/>
    <x v="6"/>
    <n v="250000"/>
    <n v="250000"/>
    <n v="60"/>
    <x v="0"/>
    <s v="2026-07-31"/>
  </r>
  <r>
    <s v="9baa303d-c6ae-481f-a047-871dcbfc23e4"/>
    <s v="T5 @ Chicago IV Building 7"/>
    <s v=""/>
    <x v="191"/>
    <x v="1"/>
    <x v="6"/>
    <x v="6"/>
    <n v="250000"/>
    <n v="250000"/>
    <n v="60"/>
    <x v="0"/>
    <s v="2026-07-31"/>
  </r>
  <r>
    <s v="5d774f07-0418-4511-ab05-a87d15b833da"/>
    <s v="T5 @ Chicago IV Building 5"/>
    <s v=""/>
    <x v="191"/>
    <x v="1"/>
    <x v="6"/>
    <x v="6"/>
    <n v="250000"/>
    <n v="250000"/>
    <n v="60"/>
    <x v="0"/>
    <s v="2026-07-31"/>
  </r>
  <r>
    <s v="d7e7c120-0b34-11f0-becd-952af36a1549"/>
    <s v="CHI V Data Center"/>
    <s v=""/>
    <x v="191"/>
    <x v="1"/>
    <x v="6"/>
    <x v="6"/>
    <n v="220000"/>
    <n v="220000"/>
    <n v="36"/>
    <x v="13"/>
    <s v="2026-07-31"/>
  </r>
  <r>
    <s v="527b3f2a-a00d-40fc-8141-35428cb07e48"/>
    <s v="T5 @ Atlanta IV Building 3"/>
    <s v=""/>
    <x v="191"/>
    <x v="1"/>
    <x v="8"/>
    <x v="8"/>
    <n v="250000"/>
    <n v="250000"/>
    <n v="75"/>
    <x v="10"/>
    <s v="2026-07-31"/>
  </r>
  <r>
    <s v="754593b0-ad09-426e-8637-dbd514af64a4"/>
    <s v="T5 @ Atlanta IV Building 2"/>
    <s v=""/>
    <x v="191"/>
    <x v="1"/>
    <x v="8"/>
    <x v="8"/>
    <n v="250000"/>
    <n v="250000"/>
    <n v="75"/>
    <x v="10"/>
    <s v="2026-07-31"/>
  </r>
  <r>
    <s v="e363aeb4-2fbb-4a03-9edb-8aa7b353c9d1"/>
    <s v="T5 @ Atlanta IV Building 1"/>
    <s v=""/>
    <x v="191"/>
    <x v="1"/>
    <x v="8"/>
    <x v="8"/>
    <n v="250000"/>
    <n v="250000"/>
    <n v="75"/>
    <x v="10"/>
    <s v="2026-07-31"/>
  </r>
  <r>
    <s v="2e4195d1-c876-4dae-8005-5d4bf382c6c9"/>
    <s v="T5 @ Atlanta IV Building 4"/>
    <s v=""/>
    <x v="191"/>
    <x v="1"/>
    <x v="8"/>
    <x v="8"/>
    <n v="250000"/>
    <n v="250000"/>
    <n v="75"/>
    <x v="10"/>
    <s v="2026-07-31"/>
  </r>
  <r>
    <s v="5f6b555b-f3d9-44d8-bc07-2185255b02aa"/>
    <s v="Data Center 3"/>
    <s v=""/>
    <x v="191"/>
    <x v="1"/>
    <x v="8"/>
    <x v="8"/>
    <m/>
    <n v="440000"/>
    <n v="66.921999999999997"/>
    <x v="6"/>
    <s v="2026-07-31"/>
  </r>
  <r>
    <s v="3873de05-a147-4966-a3fd-05496d22a14d"/>
    <s v="Data Center 2"/>
    <s v=""/>
    <x v="191"/>
    <x v="1"/>
    <x v="8"/>
    <x v="8"/>
    <m/>
    <n v="440000"/>
    <n v="66.921999999999997"/>
    <x v="6"/>
    <s v="2026-07-31"/>
  </r>
  <r>
    <s v="4a4f5dd9-628b-422c-8d5e-fd085692be01"/>
    <s v="Data Center 1"/>
    <s v=""/>
    <x v="191"/>
    <x v="1"/>
    <x v="8"/>
    <x v="8"/>
    <m/>
    <n v="440000"/>
    <n v="66.921999999999997"/>
    <x v="6"/>
    <s v="2026-07-31"/>
  </r>
  <r>
    <s v="cebe81d0-4e39-11f1-b0c6-5d8ebcbc8610"/>
    <s v="T5 Chantilly Data Center"/>
    <s v=""/>
    <x v="191"/>
    <x v="1"/>
    <x v="12"/>
    <x v="12"/>
    <n v="156000"/>
    <n v="312000"/>
    <n v="76"/>
    <x v="5"/>
    <s v="2026-07-31"/>
  </r>
  <r>
    <s v="be39f550-39d6-11f1-b4ed-5b54636cb602"/>
    <s v="TA Realty Chicago Data Center 4"/>
    <s v=""/>
    <x v="338"/>
    <x v="1"/>
    <x v="6"/>
    <x v="6"/>
    <m/>
    <n v="295750"/>
    <n v="62.5"/>
    <x v="22"/>
    <s v="2026-07-31"/>
  </r>
  <r>
    <s v="7ae783d0-39db-11f1-a9a2-f9efeb10b1eb"/>
    <s v="ORD02"/>
    <s v=""/>
    <x v="338"/>
    <x v="1"/>
    <x v="6"/>
    <x v="6"/>
    <m/>
    <n v="235000"/>
    <n v="50"/>
    <x v="22"/>
    <s v="2026-07-31"/>
  </r>
  <r>
    <s v="7655bd54-5b2b-4614-a6f4-8ad6d1e1f45b"/>
    <s v="Data Center 3"/>
    <s v=""/>
    <x v="338"/>
    <x v="1"/>
    <x v="8"/>
    <x v="8"/>
    <m/>
    <n v="250000"/>
    <n v="47.314999999999998"/>
    <x v="15"/>
    <s v="2026-07-31"/>
  </r>
  <r>
    <s v="9a3a0392-dd2a-4e7f-b63e-10f1a4442ace"/>
    <s v="Data Center 1"/>
    <s v=""/>
    <x v="338"/>
    <x v="1"/>
    <x v="8"/>
    <x v="8"/>
    <m/>
    <n v="250000"/>
    <n v="47.314999999999998"/>
    <x v="15"/>
    <s v="2026-07-31"/>
  </r>
  <r>
    <s v="28f2b620-954e-4ade-9bdd-7cc62dde8482"/>
    <s v="Data Center 2"/>
    <s v=""/>
    <x v="338"/>
    <x v="1"/>
    <x v="8"/>
    <x v="8"/>
    <m/>
    <n v="250000"/>
    <n v="47.314999999999998"/>
    <x v="15"/>
    <s v="2026-07-31"/>
  </r>
  <r>
    <s v="23e85946-f1ef-4490-9940-fcbfb0bbcd6d"/>
    <s v="Data Center 4"/>
    <s v=""/>
    <x v="338"/>
    <x v="1"/>
    <x v="8"/>
    <x v="8"/>
    <m/>
    <n v="250000"/>
    <n v="47.314999999999998"/>
    <x v="15"/>
    <s v="2026-07-31"/>
  </r>
  <r>
    <s v="6743e220-c964-11f0-9f2b-31f9e20c665c"/>
    <s v="TA Realty Data Center 6"/>
    <s v=""/>
    <x v="338"/>
    <x v="1"/>
    <x v="12"/>
    <x v="12"/>
    <m/>
    <n v="526896"/>
    <n v="74.179000000000002"/>
    <x v="2"/>
    <s v="2026-07-31"/>
  </r>
  <r>
    <s v="571af328-dbcf-4a4f-be63-3bec2dee0879"/>
    <s v="TA Realty Data Center 5"/>
    <s v=""/>
    <x v="338"/>
    <x v="1"/>
    <x v="12"/>
    <x v="12"/>
    <m/>
    <n v="526896"/>
    <n v="74.179000000000002"/>
    <x v="18"/>
    <s v="2026-07-31"/>
  </r>
  <r>
    <s v="8bff73bb-66fb-4bdf-b920-bc1b35663fac"/>
    <s v="TA Realty Data Center 1"/>
    <s v=""/>
    <x v="338"/>
    <x v="1"/>
    <x v="12"/>
    <x v="12"/>
    <m/>
    <n v="526896"/>
    <n v="74.179000000000002"/>
    <x v="18"/>
    <s v="2026-07-31"/>
  </r>
  <r>
    <s v="ddd2d5ed-36bc-4736-89bd-04d3135ed1e5"/>
    <s v="TA Realty Data Center 4"/>
    <s v=""/>
    <x v="338"/>
    <x v="1"/>
    <x v="12"/>
    <x v="12"/>
    <m/>
    <n v="526896"/>
    <n v="74.179000000000002"/>
    <x v="18"/>
    <s v="2026-07-31"/>
  </r>
  <r>
    <s v="1b78ba6f-d6a4-4e73-899d-c91dbb3f218c"/>
    <s v="TA Realty Data Center 3"/>
    <s v=""/>
    <x v="338"/>
    <x v="1"/>
    <x v="12"/>
    <x v="12"/>
    <m/>
    <n v="526896"/>
    <n v="74.179000000000002"/>
    <x v="18"/>
    <s v="2026-07-31"/>
  </r>
  <r>
    <s v="55f8ab6d-063a-44fe-9e0d-73020f351d38"/>
    <s v="TA Realty Data Center 2"/>
    <s v=""/>
    <x v="338"/>
    <x v="1"/>
    <x v="12"/>
    <x v="12"/>
    <m/>
    <n v="526896"/>
    <n v="74.179000000000002"/>
    <x v="18"/>
    <s v="2026-07-31"/>
  </r>
  <r>
    <s v="3256f730-7fbe-11f1-b913-05e0c7b79c7e"/>
    <s v="Thayer Road Data Center"/>
    <s v=""/>
    <x v="338"/>
    <x v="1"/>
    <x v="12"/>
    <x v="12"/>
    <m/>
    <n v="256550"/>
    <n v="52.034999999999997"/>
    <x v="4"/>
    <s v="2026-07-31"/>
  </r>
  <r>
    <s v="c588af90-aead-11f0-bdf0-0f6ea129f5ac"/>
    <s v="110 TERMINAL DRIVE DATA CENTER"/>
    <s v=""/>
    <x v="338"/>
    <x v="1"/>
    <x v="12"/>
    <x v="12"/>
    <m/>
    <n v="306915"/>
    <n v="59.126000000000005"/>
    <x v="19"/>
    <s v="2026-07-31"/>
  </r>
  <r>
    <s v="7ef81a6a-9671-411a-8666-a2a6d8c56059"/>
    <s v="TeraWulf Hawesville Data Center 1"/>
    <s v="TeraWulf Hawesville Data Center 1_x000a_TeraWulf Hawesville Campus_x000a_TeraWulf "/>
    <x v="195"/>
    <x v="1"/>
    <x v="20"/>
    <x v="20"/>
    <m/>
    <m/>
    <n v="240"/>
    <x v="23"/>
    <s v="2026-07-31"/>
  </r>
  <r>
    <s v="477ad7c8-d3bb-409c-8c58-dc63d8bc99c5"/>
    <s v="TeraWulf Hawesville Data Center 2"/>
    <s v=""/>
    <x v="195"/>
    <x v="1"/>
    <x v="20"/>
    <x v="20"/>
    <m/>
    <m/>
    <n v="240"/>
    <x v="23"/>
    <s v="2026-07-31"/>
  </r>
  <r>
    <s v="eb861ad6-3963-4aa9-9c54-90cef88ad380"/>
    <s v="Muskie Data Center 3"/>
    <s v=""/>
    <x v="195"/>
    <x v="1"/>
    <x v="20"/>
    <x v="20"/>
    <m/>
    <m/>
    <n v="250"/>
    <x v="5"/>
    <s v="2026-07-31"/>
  </r>
  <r>
    <s v="61700461-47a1-4c33-ba33-488b5576dd93"/>
    <s v="Muskie Data Center 2"/>
    <s v="Muskie Data Center 2_x000a_Muskie Data Campus_x000a_TeraWulf "/>
    <x v="195"/>
    <x v="1"/>
    <x v="20"/>
    <x v="20"/>
    <m/>
    <m/>
    <n v="250"/>
    <x v="5"/>
    <s v="2026-07-31"/>
  </r>
  <r>
    <s v="de6d0238-047d-4420-86b6-395aa3bfc68d"/>
    <s v="Muskie Data Center 1"/>
    <s v=""/>
    <x v="195"/>
    <x v="1"/>
    <x v="20"/>
    <x v="20"/>
    <m/>
    <m/>
    <n v="250"/>
    <x v="5"/>
    <s v="2026-07-31"/>
  </r>
  <r>
    <s v="01c3a908-bd43-4f7b-a3e1-da66b32b7072"/>
    <s v="Muskie Data Center 4"/>
    <s v=""/>
    <x v="195"/>
    <x v="1"/>
    <x v="20"/>
    <x v="20"/>
    <m/>
    <m/>
    <n v="250"/>
    <x v="5"/>
    <s v="2026-07-31"/>
  </r>
  <r>
    <s v="5f8e9ce8-29b7-4846-a2e4-a63d4281e0c7"/>
    <s v="CB-6"/>
    <s v="CB-6_x000a_Lake Mariner Campus_x000a_TeraWulf "/>
    <x v="195"/>
    <x v="1"/>
    <x v="11"/>
    <x v="11"/>
    <m/>
    <m/>
    <n v="227.5"/>
    <x v="2"/>
    <s v="2026-07-31"/>
  </r>
  <r>
    <s v="59bcbf93-9b3b-4cce-a437-2617a85eb1e9"/>
    <s v="Terawulf Morgantown Data Center 1"/>
    <s v=""/>
    <x v="195"/>
    <x v="1"/>
    <x v="27"/>
    <x v="27"/>
    <m/>
    <m/>
    <n v="100"/>
    <x v="23"/>
    <s v="2026-07-31"/>
  </r>
  <r>
    <s v="10509c32-3130-4977-972c-1c15e34e6671"/>
    <s v="Terawulf Morgantown Data Center 2"/>
    <s v=""/>
    <x v="195"/>
    <x v="1"/>
    <x v="27"/>
    <x v="27"/>
    <m/>
    <m/>
    <n v="100"/>
    <x v="23"/>
    <s v="2026-07-31"/>
  </r>
  <r>
    <s v="6a5ae0a7-c72b-4eca-9907-a4585d0abfed"/>
    <s v="Terawulf Morgantown Data Center 5"/>
    <s v=""/>
    <x v="195"/>
    <x v="1"/>
    <x v="27"/>
    <x v="27"/>
    <m/>
    <m/>
    <n v="100"/>
    <x v="23"/>
    <s v="2026-07-31"/>
  </r>
  <r>
    <s v="4ba1b916-38aa-4ea2-a0c5-d60344fb17a5"/>
    <s v="Terawulf Morgantown Data Center 3"/>
    <s v=""/>
    <x v="195"/>
    <x v="1"/>
    <x v="27"/>
    <x v="27"/>
    <m/>
    <m/>
    <n v="100"/>
    <x v="23"/>
    <s v="2026-07-31"/>
  </r>
  <r>
    <s v="ed942df8-2375-463d-a5fe-df4174e3c11d"/>
    <s v="Terawulf Morgantown Data Center 4"/>
    <s v=""/>
    <x v="195"/>
    <x v="1"/>
    <x v="27"/>
    <x v="27"/>
    <m/>
    <m/>
    <n v="100"/>
    <x v="23"/>
    <s v="2026-07-31"/>
  </r>
  <r>
    <s v="775b1f9d-1452-44f9-9bb6-037d23c1f7be"/>
    <s v="Cayuga Data Center 3"/>
    <s v=""/>
    <x v="195"/>
    <x v="1"/>
    <x v="11"/>
    <x v="11"/>
    <m/>
    <m/>
    <n v="46"/>
    <x v="17"/>
    <s v="2026-07-31"/>
  </r>
  <r>
    <s v="6747a834-bef4-4437-ae60-623e0305831e"/>
    <s v="Cayuga Data Center 2"/>
    <s v=""/>
    <x v="195"/>
    <x v="1"/>
    <x v="11"/>
    <x v="11"/>
    <m/>
    <m/>
    <n v="46"/>
    <x v="17"/>
    <s v="2026-07-31"/>
  </r>
  <r>
    <s v="369a2752-c087-44bc-aa59-a40913d87aa7"/>
    <s v="Cayuga Data Center 1"/>
    <s v=""/>
    <x v="195"/>
    <x v="1"/>
    <x v="11"/>
    <x v="11"/>
    <m/>
    <m/>
    <n v="46"/>
    <x v="17"/>
    <s v="2026-07-31"/>
  </r>
  <r>
    <s v="ab0050c0-05ff-11f1-a01a-673a996871cf"/>
    <s v="Cayuga Data Center 5 (Phase 3)"/>
    <s v=""/>
    <x v="195"/>
    <x v="1"/>
    <x v="11"/>
    <x v="11"/>
    <m/>
    <m/>
    <n v="100"/>
    <x v="23"/>
    <s v="2026-07-31"/>
  </r>
  <r>
    <s v="db208690-05fe-11f1-b538-5fee1405bcf9"/>
    <s v="Cayuga Data Center 4 (Phase 2)"/>
    <s v=""/>
    <x v="195"/>
    <x v="1"/>
    <x v="11"/>
    <x v="11"/>
    <m/>
    <m/>
    <n v="162"/>
    <x v="23"/>
    <s v="2026-07-31"/>
  </r>
  <r>
    <s v="5ab6414d-a6f0-43f8-b04f-c93bbeba5239"/>
    <s v="Project Trinity"/>
    <s v=""/>
    <x v="339"/>
    <x v="1"/>
    <x v="22"/>
    <x v="22"/>
    <m/>
    <m/>
    <n v="100"/>
    <x v="7"/>
    <s v="2026-07-31"/>
  </r>
  <r>
    <s v="cd96e2b0-b0f1-11f0-8d46-f19d3e81e4e0"/>
    <s v="Allentown - TekPark Data Center Expansion"/>
    <s v=""/>
    <x v="198"/>
    <x v="1"/>
    <x v="13"/>
    <x v="13"/>
    <m/>
    <m/>
    <n v="100"/>
    <x v="19"/>
    <s v="2026-07-31"/>
  </r>
  <r>
    <s v="59878ac7-3541-4b84-882a-646fbc5c0cfa"/>
    <s v="VHT Building 12"/>
    <s v=""/>
    <x v="340"/>
    <x v="1"/>
    <x v="1"/>
    <x v="1"/>
    <m/>
    <m/>
    <n v="125"/>
    <x v="7"/>
    <s v="2026-07-31"/>
  </r>
  <r>
    <s v="fde62976-daad-46eb-8848-2563bff94932"/>
    <s v="VHT Building 8"/>
    <s v=""/>
    <x v="340"/>
    <x v="1"/>
    <x v="1"/>
    <x v="1"/>
    <m/>
    <m/>
    <n v="125"/>
    <x v="7"/>
    <s v="2026-07-31"/>
  </r>
  <r>
    <s v="0612a187-56d6-4d17-b604-e2046d616778"/>
    <s v="VHT Building 13"/>
    <s v=""/>
    <x v="340"/>
    <x v="1"/>
    <x v="1"/>
    <x v="1"/>
    <m/>
    <m/>
    <n v="125"/>
    <x v="7"/>
    <s v="2026-07-31"/>
  </r>
  <r>
    <s v="e5fb7d05-1913-443e-96f1-e81c527da444"/>
    <s v="VHT Building 14"/>
    <s v=""/>
    <x v="340"/>
    <x v="1"/>
    <x v="1"/>
    <x v="1"/>
    <m/>
    <m/>
    <n v="125"/>
    <x v="7"/>
    <s v="2026-07-31"/>
  </r>
  <r>
    <s v="f6411898-45d1-4e9c-8329-7576c186bbb3"/>
    <s v="VHT Building 2"/>
    <s v=""/>
    <x v="340"/>
    <x v="1"/>
    <x v="1"/>
    <x v="1"/>
    <m/>
    <m/>
    <n v="125"/>
    <x v="7"/>
    <s v="2026-07-31"/>
  </r>
  <r>
    <s v="41a705d9-8c03-4ce2-99bf-3455a295976d"/>
    <s v="VHT Building 16"/>
    <s v=""/>
    <x v="340"/>
    <x v="1"/>
    <x v="1"/>
    <x v="1"/>
    <m/>
    <m/>
    <n v="125"/>
    <x v="7"/>
    <s v="2026-07-31"/>
  </r>
  <r>
    <s v="4c44d4f3-bbf3-4850-bd11-c7954c8997b9"/>
    <s v="VHT Building 9"/>
    <s v=""/>
    <x v="340"/>
    <x v="1"/>
    <x v="1"/>
    <x v="1"/>
    <m/>
    <m/>
    <n v="125"/>
    <x v="7"/>
    <s v="2026-07-31"/>
  </r>
  <r>
    <s v="ebb033f3-b56c-4929-a3dc-551f6498a46e"/>
    <s v="VHT Building 7"/>
    <s v=""/>
    <x v="340"/>
    <x v="1"/>
    <x v="1"/>
    <x v="1"/>
    <m/>
    <m/>
    <n v="125"/>
    <x v="7"/>
    <s v="2026-07-31"/>
  </r>
  <r>
    <s v="c246eb41-53bb-4d31-b39a-f47d604a0531"/>
    <s v="VHT Building 20"/>
    <s v=""/>
    <x v="340"/>
    <x v="1"/>
    <x v="1"/>
    <x v="1"/>
    <m/>
    <m/>
    <n v="125"/>
    <x v="7"/>
    <s v="2026-07-31"/>
  </r>
  <r>
    <s v="257c6d2e-5bad-480e-90fc-439a8e29c1d4"/>
    <s v="VHT Building 6"/>
    <s v=""/>
    <x v="340"/>
    <x v="1"/>
    <x v="1"/>
    <x v="1"/>
    <m/>
    <m/>
    <n v="125"/>
    <x v="7"/>
    <s v="2026-07-31"/>
  </r>
  <r>
    <s v="81f6fa5b-6395-4762-9205-44234e347e08"/>
    <s v="VHT Building 10"/>
    <s v=""/>
    <x v="340"/>
    <x v="1"/>
    <x v="1"/>
    <x v="1"/>
    <m/>
    <m/>
    <n v="125"/>
    <x v="7"/>
    <s v="2026-07-31"/>
  </r>
  <r>
    <s v="eccc1fcf-ec81-4f2d-9f1d-f554903d89d1"/>
    <s v="VHT Building 5"/>
    <s v=""/>
    <x v="340"/>
    <x v="1"/>
    <x v="1"/>
    <x v="1"/>
    <m/>
    <m/>
    <n v="125"/>
    <x v="7"/>
    <s v="2026-07-31"/>
  </r>
  <r>
    <s v="b38932db-c07e-49dc-ab21-b94b36d5f71b"/>
    <s v="VHT Building 1"/>
    <s v=""/>
    <x v="340"/>
    <x v="1"/>
    <x v="1"/>
    <x v="1"/>
    <m/>
    <m/>
    <n v="125"/>
    <x v="7"/>
    <s v="2026-07-31"/>
  </r>
  <r>
    <s v="ff402bda-61fa-49c8-9cbb-97912125fc63"/>
    <s v="VHT Building 15"/>
    <s v=""/>
    <x v="340"/>
    <x v="1"/>
    <x v="1"/>
    <x v="1"/>
    <m/>
    <m/>
    <n v="125"/>
    <x v="7"/>
    <s v="2026-07-31"/>
  </r>
  <r>
    <s v="662a405f-b6aa-4e8b-841e-19afe637afe6"/>
    <s v="VHT Building 17"/>
    <s v=""/>
    <x v="340"/>
    <x v="1"/>
    <x v="1"/>
    <x v="1"/>
    <m/>
    <m/>
    <n v="125"/>
    <x v="7"/>
    <s v="2026-07-31"/>
  </r>
  <r>
    <s v="c33ac3b9-25c1-4342-89b7-b806035b123d"/>
    <s v="VHT Building 11"/>
    <s v=""/>
    <x v="340"/>
    <x v="1"/>
    <x v="1"/>
    <x v="1"/>
    <m/>
    <m/>
    <n v="125"/>
    <x v="7"/>
    <s v="2026-07-31"/>
  </r>
  <r>
    <s v="90b7e322-b2d7-462b-8543-66dea297c286"/>
    <s v="VHT Building 3"/>
    <s v=""/>
    <x v="340"/>
    <x v="1"/>
    <x v="1"/>
    <x v="1"/>
    <m/>
    <m/>
    <n v="125"/>
    <x v="7"/>
    <s v="2026-07-31"/>
  </r>
  <r>
    <s v="43325979-8554-4d6f-b74d-480424a20039"/>
    <s v="VHT Building 18"/>
    <s v=""/>
    <x v="340"/>
    <x v="1"/>
    <x v="1"/>
    <x v="1"/>
    <m/>
    <m/>
    <n v="125"/>
    <x v="7"/>
    <s v="2026-07-31"/>
  </r>
  <r>
    <s v="413fd859-cb5c-4f8a-9811-2c8ba57ea460"/>
    <s v="VHT Building 19"/>
    <s v=""/>
    <x v="340"/>
    <x v="1"/>
    <x v="1"/>
    <x v="1"/>
    <m/>
    <m/>
    <n v="125"/>
    <x v="7"/>
    <s v="2026-07-31"/>
  </r>
  <r>
    <s v="ccf30830-78fc-41c2-acdd-f9252bc363e1"/>
    <s v="VHT Building 4"/>
    <s v=""/>
    <x v="340"/>
    <x v="1"/>
    <x v="1"/>
    <x v="1"/>
    <m/>
    <m/>
    <n v="125"/>
    <x v="7"/>
    <s v="2026-07-31"/>
  </r>
  <r>
    <s v="5ea6730b-b483-4585-bcb5-239868c21e35"/>
    <s v="Peru Shelf Technology Park Building 5"/>
    <s v=""/>
    <x v="340"/>
    <x v="1"/>
    <x v="1"/>
    <x v="1"/>
    <m/>
    <m/>
    <n v="62"/>
    <x v="10"/>
    <s v="2026-07-31"/>
  </r>
  <r>
    <s v="0e735fc8-0547-4e72-8f41-8ff619786af6"/>
    <s v="Peru Shelf Technology Park Building 13"/>
    <s v=""/>
    <x v="340"/>
    <x v="1"/>
    <x v="1"/>
    <x v="1"/>
    <m/>
    <m/>
    <n v="62"/>
    <x v="10"/>
    <s v="2026-07-31"/>
  </r>
  <r>
    <s v="0a7c9c04-0761-4e40-b608-5ca07dfbcfdc"/>
    <s v="Peru Shelf Technology Park Building 9"/>
    <s v=""/>
    <x v="340"/>
    <x v="1"/>
    <x v="1"/>
    <x v="1"/>
    <m/>
    <m/>
    <n v="62"/>
    <x v="10"/>
    <s v="2026-07-31"/>
  </r>
  <r>
    <s v="9dd3ce17-2da9-47f4-9173-5e06d4719438"/>
    <s v="Peru Shelf Technology Park Building 6"/>
    <s v=""/>
    <x v="340"/>
    <x v="1"/>
    <x v="1"/>
    <x v="1"/>
    <m/>
    <m/>
    <n v="62"/>
    <x v="10"/>
    <s v="2026-07-31"/>
  </r>
  <r>
    <s v="a54ae3ac-cf5f-487a-bbb6-3066cac7085e"/>
    <s v="Peru Shelf Technology Park Building 4"/>
    <s v=""/>
    <x v="340"/>
    <x v="1"/>
    <x v="1"/>
    <x v="1"/>
    <m/>
    <m/>
    <n v="62"/>
    <x v="10"/>
    <s v="2026-07-31"/>
  </r>
  <r>
    <s v="b147f25c-66eb-4627-accc-736e64743347"/>
    <s v="Peru Shelf Technology Park Building 3"/>
    <s v=""/>
    <x v="340"/>
    <x v="1"/>
    <x v="1"/>
    <x v="1"/>
    <m/>
    <m/>
    <n v="62"/>
    <x v="10"/>
    <s v="2026-07-31"/>
  </r>
  <r>
    <s v="6f61138f-244d-4d2e-b3ec-c0de59e8a2fa"/>
    <s v="Peru Shelf Technology Park Building 8"/>
    <s v=""/>
    <x v="340"/>
    <x v="1"/>
    <x v="1"/>
    <x v="1"/>
    <m/>
    <m/>
    <n v="62"/>
    <x v="10"/>
    <s v="2026-07-31"/>
  </r>
  <r>
    <s v="e994c39e-b0e3-4b24-939e-42cedec92c7f"/>
    <s v="Peru Shelf Technology Park Building 7"/>
    <s v=""/>
    <x v="340"/>
    <x v="1"/>
    <x v="1"/>
    <x v="1"/>
    <m/>
    <m/>
    <n v="62"/>
    <x v="10"/>
    <s v="2026-07-31"/>
  </r>
  <r>
    <s v="a2fdb4d9-d61c-42bd-a6e7-d88540cc3553"/>
    <s v="Peru Shelf Technology Park Building 10"/>
    <s v=""/>
    <x v="340"/>
    <x v="1"/>
    <x v="1"/>
    <x v="1"/>
    <m/>
    <m/>
    <n v="62"/>
    <x v="10"/>
    <s v="2026-07-31"/>
  </r>
  <r>
    <s v="d428b9e1-a56e-48c3-bbaa-bed7d2cb7ac7"/>
    <s v="Peru Shelf Technology Park Building 12"/>
    <s v=""/>
    <x v="340"/>
    <x v="1"/>
    <x v="1"/>
    <x v="1"/>
    <m/>
    <m/>
    <n v="62"/>
    <x v="10"/>
    <s v="2026-07-31"/>
  </r>
  <r>
    <s v="4ff7947d-e8c6-418e-adb2-0a4e2a71a226"/>
    <s v="Peru Shelf Technology Park Building 11"/>
    <s v=""/>
    <x v="340"/>
    <x v="1"/>
    <x v="1"/>
    <x v="1"/>
    <m/>
    <m/>
    <n v="62"/>
    <x v="10"/>
    <s v="2026-07-31"/>
  </r>
  <r>
    <s v="f35b3ff8-3114-4492-b64d-37eb8b9f2fbb"/>
    <s v="Peru Ridge Data Center 3"/>
    <s v=""/>
    <x v="340"/>
    <x v="1"/>
    <x v="1"/>
    <x v="1"/>
    <m/>
    <m/>
    <n v="57.5"/>
    <x v="1"/>
    <s v="2026-07-31"/>
  </r>
  <r>
    <s v="5b91fe97-1024-4e81-b62e-a97212f18930"/>
    <s v="Peru Ridge Data Center 4"/>
    <s v=""/>
    <x v="340"/>
    <x v="1"/>
    <x v="1"/>
    <x v="1"/>
    <m/>
    <m/>
    <n v="57.5"/>
    <x v="1"/>
    <s v="2026-07-31"/>
  </r>
  <r>
    <s v="60d2effa-d069-495a-b993-f5f3d84cb194"/>
    <s v="South Valley Technology Park Building 5"/>
    <s v=""/>
    <x v="340"/>
    <x v="1"/>
    <x v="1"/>
    <x v="1"/>
    <m/>
    <m/>
    <n v="230"/>
    <x v="10"/>
    <s v="2026-07-31"/>
  </r>
  <r>
    <s v="1977e91e-ce65-45e0-a409-781310ee1f45"/>
    <s v="South Valley Technology Park Building 4"/>
    <s v=""/>
    <x v="340"/>
    <x v="1"/>
    <x v="1"/>
    <x v="1"/>
    <m/>
    <m/>
    <n v="230"/>
    <x v="10"/>
    <s v="2026-07-31"/>
  </r>
  <r>
    <s v="c5620729-20d8-48d1-bf0f-f7ff2b1b5e8c"/>
    <s v="South Valley Technology Park Building 3"/>
    <s v=""/>
    <x v="340"/>
    <x v="1"/>
    <x v="1"/>
    <x v="1"/>
    <m/>
    <m/>
    <n v="230"/>
    <x v="10"/>
    <s v="2026-07-31"/>
  </r>
  <r>
    <s v="75b3ab69-4865-45c2-94f6-e05e855277d0"/>
    <s v="South Valley Technology Park Building 2"/>
    <s v=""/>
    <x v="340"/>
    <x v="1"/>
    <x v="1"/>
    <x v="1"/>
    <m/>
    <m/>
    <n v="230"/>
    <x v="10"/>
    <s v="2026-07-31"/>
  </r>
  <r>
    <s v="7cbead0f-64f7-41b3-9ad4-fc8d966a5e63"/>
    <s v="Lyon County Tract Data Center 3"/>
    <s v=""/>
    <x v="340"/>
    <x v="1"/>
    <x v="1"/>
    <x v="1"/>
    <m/>
    <m/>
    <n v="140"/>
    <x v="16"/>
    <s v="2026-07-31"/>
  </r>
  <r>
    <s v="932fd835-a319-49bc-9776-002f64803fa9"/>
    <s v="Lyon County Tract Data Center 7"/>
    <s v=""/>
    <x v="340"/>
    <x v="1"/>
    <x v="1"/>
    <x v="1"/>
    <m/>
    <m/>
    <n v="140"/>
    <x v="16"/>
    <s v="2026-07-31"/>
  </r>
  <r>
    <s v="0f8c309d-364a-46f6-9b3f-efcd849186fd"/>
    <s v="Lyon County Tract Data Center 9"/>
    <s v=""/>
    <x v="340"/>
    <x v="1"/>
    <x v="1"/>
    <x v="1"/>
    <m/>
    <m/>
    <n v="140"/>
    <x v="16"/>
    <s v="2026-07-31"/>
  </r>
  <r>
    <s v="5cdfcff7-2b1f-4a16-9b75-48492bc6d55f"/>
    <s v="Lyon County Tract Data Center 5"/>
    <s v="Lyon County Tract Data Center 5_x000a_Lyon County Tract Campus _x000a_Tract"/>
    <x v="340"/>
    <x v="1"/>
    <x v="1"/>
    <x v="1"/>
    <m/>
    <m/>
    <n v="140"/>
    <x v="16"/>
    <s v="2026-07-31"/>
  </r>
  <r>
    <s v="25b9869d-0188-44a1-9e5d-1db55f4b4ea6"/>
    <s v="Lyon County Tract Data Center 11"/>
    <s v=""/>
    <x v="340"/>
    <x v="1"/>
    <x v="1"/>
    <x v="1"/>
    <m/>
    <m/>
    <n v="140"/>
    <x v="16"/>
    <s v="2026-07-31"/>
  </r>
  <r>
    <s v="94b671d6-6017-4c78-87a4-79f8816d8106"/>
    <s v="Lyon County Tract Data Center 2"/>
    <s v=""/>
    <x v="340"/>
    <x v="1"/>
    <x v="1"/>
    <x v="1"/>
    <m/>
    <m/>
    <n v="140"/>
    <x v="16"/>
    <s v="2026-07-31"/>
  </r>
  <r>
    <s v="1a4418c9-edb7-44fd-b88f-7e7b50b095dd"/>
    <s v="Lyon County Tract Data Center 1"/>
    <s v=""/>
    <x v="340"/>
    <x v="1"/>
    <x v="1"/>
    <x v="1"/>
    <m/>
    <m/>
    <n v="140"/>
    <x v="16"/>
    <s v="2026-07-31"/>
  </r>
  <r>
    <s v="2d074238-6011-4400-bc8a-ad539b066d05"/>
    <s v="Lyon County Tract Data Center 4"/>
    <s v=""/>
    <x v="340"/>
    <x v="1"/>
    <x v="1"/>
    <x v="1"/>
    <m/>
    <m/>
    <n v="140"/>
    <x v="16"/>
    <s v="2026-07-31"/>
  </r>
  <r>
    <s v="cfb04802-f410-4a14-aa6f-13459d90602a"/>
    <s v="Lyon County Tract Data Center 10"/>
    <s v=""/>
    <x v="340"/>
    <x v="1"/>
    <x v="1"/>
    <x v="1"/>
    <m/>
    <m/>
    <n v="140"/>
    <x v="16"/>
    <s v="2026-07-31"/>
  </r>
  <r>
    <s v="a2db8933-2f9a-4b58-aa2b-96837cfb9181"/>
    <s v="Lyon County Tract Data Center 6"/>
    <s v=""/>
    <x v="340"/>
    <x v="1"/>
    <x v="1"/>
    <x v="1"/>
    <m/>
    <m/>
    <n v="140"/>
    <x v="16"/>
    <s v="2026-07-31"/>
  </r>
  <r>
    <s v="4219aa83-46c7-45a1-b12c-89d8eb664858"/>
    <s v="Lyon County Tract Data Center 8"/>
    <s v=""/>
    <x v="340"/>
    <x v="1"/>
    <x v="1"/>
    <x v="1"/>
    <m/>
    <m/>
    <n v="140"/>
    <x v="16"/>
    <s v="2026-07-31"/>
  </r>
  <r>
    <s v="2dddb351-1663-4e72-aaa8-cf678d84d266"/>
    <s v="BTP Building 12"/>
    <s v=""/>
    <x v="340"/>
    <x v="1"/>
    <x v="3"/>
    <x v="3"/>
    <m/>
    <m/>
    <n v="60"/>
    <x v="1"/>
    <s v="2026-07-31"/>
  </r>
  <r>
    <s v="e9fd9747-f78c-4a81-9c37-8a281bac47d8"/>
    <s v="BTP Building 4"/>
    <s v=""/>
    <x v="340"/>
    <x v="1"/>
    <x v="3"/>
    <x v="3"/>
    <m/>
    <m/>
    <n v="60"/>
    <x v="1"/>
    <s v="2026-07-31"/>
  </r>
  <r>
    <s v="48b7b15e-b49e-4379-9910-0e43852a7efb"/>
    <s v="BTP Building 1"/>
    <s v=""/>
    <x v="340"/>
    <x v="1"/>
    <x v="3"/>
    <x v="3"/>
    <m/>
    <m/>
    <n v="60"/>
    <x v="13"/>
    <s v="2026-07-31"/>
  </r>
  <r>
    <s v="c2936883-8202-48c1-8798-7824fb92dba9"/>
    <s v="BTP Building 11"/>
    <s v=""/>
    <x v="340"/>
    <x v="1"/>
    <x v="3"/>
    <x v="3"/>
    <m/>
    <m/>
    <n v="60"/>
    <x v="1"/>
    <s v="2026-07-31"/>
  </r>
  <r>
    <s v="2ffdb817-7bbb-4050-a866-16efc8e7303b"/>
    <s v="BTP Building 13"/>
    <s v=""/>
    <x v="340"/>
    <x v="1"/>
    <x v="3"/>
    <x v="3"/>
    <m/>
    <m/>
    <n v="60"/>
    <x v="1"/>
    <s v="2026-07-31"/>
  </r>
  <r>
    <s v="04676e2b-7232-4d28-b898-96d5919c7661"/>
    <s v="BTP Building 27"/>
    <s v=""/>
    <x v="340"/>
    <x v="1"/>
    <x v="3"/>
    <x v="3"/>
    <m/>
    <m/>
    <n v="60"/>
    <x v="1"/>
    <s v="2026-07-31"/>
  </r>
  <r>
    <s v="1788adae-d2cc-4163-ae06-6de45490180a"/>
    <s v="BTP Building 5"/>
    <s v=""/>
    <x v="340"/>
    <x v="1"/>
    <x v="3"/>
    <x v="3"/>
    <m/>
    <m/>
    <n v="60"/>
    <x v="1"/>
    <s v="2026-07-31"/>
  </r>
  <r>
    <s v="8e146c6f-e195-4371-9123-6158e332f23d"/>
    <s v="BTP Building 24"/>
    <s v=""/>
    <x v="340"/>
    <x v="1"/>
    <x v="3"/>
    <x v="3"/>
    <m/>
    <m/>
    <n v="60"/>
    <x v="1"/>
    <s v="2026-07-31"/>
  </r>
  <r>
    <s v="e74c1cac-efa8-44b1-a5d0-e2eb35ee112c"/>
    <s v="BTP Building 10"/>
    <s v=""/>
    <x v="340"/>
    <x v="1"/>
    <x v="3"/>
    <x v="3"/>
    <m/>
    <m/>
    <n v="60"/>
    <x v="1"/>
    <s v="2026-07-31"/>
  </r>
  <r>
    <s v="a62dd8cf-6f07-4130-9a67-97ef900896ef"/>
    <s v="BTP Building 19"/>
    <s v=""/>
    <x v="340"/>
    <x v="1"/>
    <x v="3"/>
    <x v="3"/>
    <m/>
    <m/>
    <n v="60"/>
    <x v="1"/>
    <s v="2026-07-31"/>
  </r>
  <r>
    <s v="44f8ab8f-7c5d-4d1b-9215-259391395881"/>
    <s v="BTP Building 6"/>
    <s v=""/>
    <x v="340"/>
    <x v="1"/>
    <x v="3"/>
    <x v="3"/>
    <m/>
    <m/>
    <n v="60"/>
    <x v="1"/>
    <s v="2026-07-31"/>
  </r>
  <r>
    <s v="11d17969-8ce0-4b54-8813-7d8b32b64a76"/>
    <s v="BTP Building 15"/>
    <s v=""/>
    <x v="340"/>
    <x v="1"/>
    <x v="3"/>
    <x v="3"/>
    <m/>
    <m/>
    <n v="60"/>
    <x v="1"/>
    <s v="2026-07-31"/>
  </r>
  <r>
    <s v="c224b58f-d1cf-4e07-958a-f0e94c87eb35"/>
    <s v="BTP Building 9"/>
    <s v=""/>
    <x v="340"/>
    <x v="1"/>
    <x v="3"/>
    <x v="3"/>
    <m/>
    <m/>
    <n v="60"/>
    <x v="1"/>
    <s v="2026-07-31"/>
  </r>
  <r>
    <s v="38a6f8ff-6c5a-4bc6-8532-29e7b9aa4cd6"/>
    <s v="BTP Building 7"/>
    <s v=""/>
    <x v="340"/>
    <x v="1"/>
    <x v="3"/>
    <x v="3"/>
    <m/>
    <m/>
    <n v="60"/>
    <x v="1"/>
    <s v="2026-07-31"/>
  </r>
  <r>
    <s v="1b7aeeaa-7221-4527-ab3b-b028ae0e0635"/>
    <s v="BTP Building 29"/>
    <s v=""/>
    <x v="340"/>
    <x v="1"/>
    <x v="3"/>
    <x v="3"/>
    <m/>
    <m/>
    <n v="60"/>
    <x v="1"/>
    <s v="2026-07-31"/>
  </r>
  <r>
    <s v="0cf17838-655c-4b9c-90d9-c9f7d64ff1b9"/>
    <s v="BTP Building 16"/>
    <s v=""/>
    <x v="340"/>
    <x v="1"/>
    <x v="3"/>
    <x v="3"/>
    <m/>
    <m/>
    <n v="60"/>
    <x v="1"/>
    <s v="2026-07-31"/>
  </r>
  <r>
    <s v="9d916a76-9a81-484d-91c8-f29cd384fcb2"/>
    <s v="BTP Building 28"/>
    <s v=""/>
    <x v="340"/>
    <x v="1"/>
    <x v="3"/>
    <x v="3"/>
    <m/>
    <m/>
    <n v="60"/>
    <x v="1"/>
    <s v="2026-07-31"/>
  </r>
  <r>
    <s v="70e92969-c636-4575-87b2-d690407c5e8f"/>
    <s v="BTP Building 21"/>
    <s v=""/>
    <x v="340"/>
    <x v="1"/>
    <x v="3"/>
    <x v="3"/>
    <m/>
    <m/>
    <n v="60"/>
    <x v="1"/>
    <s v="2026-07-31"/>
  </r>
  <r>
    <s v="b0856698-a5da-4ba5-8c99-b2e3c142d442"/>
    <s v="BTP Building 30"/>
    <s v=""/>
    <x v="340"/>
    <x v="1"/>
    <x v="3"/>
    <x v="3"/>
    <m/>
    <m/>
    <n v="60"/>
    <x v="1"/>
    <s v="2026-07-31"/>
  </r>
  <r>
    <s v="171d0d48-2114-4d4e-b67b-4ddf4c8bd182"/>
    <s v="BTP Building 25"/>
    <s v=""/>
    <x v="340"/>
    <x v="1"/>
    <x v="3"/>
    <x v="3"/>
    <m/>
    <m/>
    <n v="60"/>
    <x v="1"/>
    <s v="2026-07-31"/>
  </r>
  <r>
    <s v="ad9d9c91-c6ac-4c6e-ab5b-45b0eced2dbb"/>
    <s v="BTP Building 14"/>
    <s v=""/>
    <x v="340"/>
    <x v="1"/>
    <x v="3"/>
    <x v="3"/>
    <m/>
    <m/>
    <n v="60"/>
    <x v="1"/>
    <s v="2026-07-31"/>
  </r>
  <r>
    <s v="a6aa82d4-07b5-4183-832c-259ec6653dfc"/>
    <s v="BTP Building 20"/>
    <s v=""/>
    <x v="340"/>
    <x v="1"/>
    <x v="3"/>
    <x v="3"/>
    <m/>
    <m/>
    <n v="60"/>
    <x v="1"/>
    <s v="2026-07-31"/>
  </r>
  <r>
    <s v="74b7361f-b7e6-4c1c-8ba4-e786913b89cc"/>
    <s v="BTP Building 8"/>
    <s v=""/>
    <x v="340"/>
    <x v="1"/>
    <x v="3"/>
    <x v="3"/>
    <m/>
    <m/>
    <n v="60"/>
    <x v="1"/>
    <s v="2026-07-31"/>
  </r>
  <r>
    <s v="7717c3d5-35ca-4f21-b24f-3f601a1f8a76"/>
    <s v="BTP Building 22"/>
    <s v=""/>
    <x v="340"/>
    <x v="1"/>
    <x v="3"/>
    <x v="3"/>
    <m/>
    <m/>
    <n v="60"/>
    <x v="1"/>
    <s v="2026-07-31"/>
  </r>
  <r>
    <s v="d73bd021-e1ad-43d5-a99f-c9f6e639bb08"/>
    <s v="BTP Building 2"/>
    <s v=""/>
    <x v="340"/>
    <x v="1"/>
    <x v="3"/>
    <x v="3"/>
    <m/>
    <m/>
    <n v="60"/>
    <x v="1"/>
    <s v="2026-07-31"/>
  </r>
  <r>
    <s v="f7ffe252-1782-4173-a05c-257b8d4d8cf6"/>
    <s v="BTP Building 26"/>
    <s v=""/>
    <x v="340"/>
    <x v="1"/>
    <x v="3"/>
    <x v="3"/>
    <m/>
    <m/>
    <n v="60"/>
    <x v="1"/>
    <s v="2026-07-31"/>
  </r>
  <r>
    <s v="a11f847a-e2d2-4210-91cd-17f256ee15e8"/>
    <s v="BTP Building 17"/>
    <s v=""/>
    <x v="340"/>
    <x v="1"/>
    <x v="3"/>
    <x v="3"/>
    <m/>
    <m/>
    <n v="60"/>
    <x v="1"/>
    <s v="2026-07-31"/>
  </r>
  <r>
    <s v="e77363b5-4b1e-4f22-8dab-1336aea4fb53"/>
    <s v="BTP Building 18"/>
    <s v=""/>
    <x v="340"/>
    <x v="1"/>
    <x v="3"/>
    <x v="3"/>
    <m/>
    <m/>
    <n v="60"/>
    <x v="1"/>
    <s v="2026-07-31"/>
  </r>
  <r>
    <s v="69415cbf-5f92-4ce3-8707-cb4e9ab5a50d"/>
    <s v="BTP Building 23"/>
    <s v=""/>
    <x v="340"/>
    <x v="1"/>
    <x v="3"/>
    <x v="3"/>
    <m/>
    <m/>
    <n v="60"/>
    <x v="1"/>
    <s v="2026-07-31"/>
  </r>
  <r>
    <s v="c7e52e41-d264-4b87-a4b7-8ea3df3e9fbd"/>
    <s v="BTP Building 3"/>
    <s v=""/>
    <x v="340"/>
    <x v="1"/>
    <x v="3"/>
    <x v="3"/>
    <m/>
    <m/>
    <n v="60"/>
    <x v="1"/>
    <s v="2026-07-31"/>
  </r>
  <r>
    <s v="c96e4f57-08ab-4f91-bce8-609087a66f1f"/>
    <s v="PCT Data Center Building 5"/>
    <s v=""/>
    <x v="340"/>
    <x v="1"/>
    <x v="38"/>
    <x v="38"/>
    <m/>
    <m/>
    <n v="170"/>
    <x v="7"/>
    <s v="2026-07-31"/>
  </r>
  <r>
    <s v="b5ed8bdb-62f1-4b3b-9a4c-b53288e4a9fe"/>
    <s v="PCT Data Center Building 10"/>
    <s v=""/>
    <x v="340"/>
    <x v="1"/>
    <x v="38"/>
    <x v="38"/>
    <m/>
    <m/>
    <n v="170"/>
    <x v="7"/>
    <s v="2026-07-31"/>
  </r>
  <r>
    <s v="55662e16-685d-4cab-9210-d4ad855f56fa"/>
    <s v="PCT Data Center Building 3"/>
    <s v="PCT Data Center Building 3_x000a_Pole Canyon Technology Park_x000a_Tract"/>
    <x v="340"/>
    <x v="1"/>
    <x v="38"/>
    <x v="38"/>
    <m/>
    <m/>
    <n v="170"/>
    <x v="0"/>
    <s v="2026-07-31"/>
  </r>
  <r>
    <s v="32819079-e407-49fb-9772-acecc9498bce"/>
    <s v="PCT Data Center Building 6"/>
    <s v=""/>
    <x v="340"/>
    <x v="1"/>
    <x v="38"/>
    <x v="38"/>
    <m/>
    <m/>
    <n v="170"/>
    <x v="7"/>
    <s v="2026-07-31"/>
  </r>
  <r>
    <s v="a223f8a4-b749-4838-9e16-a4b817b3a736"/>
    <s v="PCT Data Center Building 2"/>
    <s v=""/>
    <x v="340"/>
    <x v="1"/>
    <x v="38"/>
    <x v="38"/>
    <m/>
    <m/>
    <n v="170"/>
    <x v="0"/>
    <s v="2026-07-31"/>
  </r>
  <r>
    <s v="fa001c91-3999-4b19-be26-0cd54da67316"/>
    <s v="PCT Data Center Building 7"/>
    <s v=""/>
    <x v="340"/>
    <x v="1"/>
    <x v="38"/>
    <x v="38"/>
    <m/>
    <m/>
    <n v="170"/>
    <x v="7"/>
    <s v="2026-07-31"/>
  </r>
  <r>
    <s v="0078f6cd-944b-45bf-b171-994e61a4e7fd"/>
    <s v="PCT Data Center Building 4"/>
    <s v=""/>
    <x v="340"/>
    <x v="1"/>
    <x v="38"/>
    <x v="38"/>
    <m/>
    <m/>
    <n v="170"/>
    <x v="0"/>
    <s v="2026-07-31"/>
  </r>
  <r>
    <s v="f8b03380-45b4-48b2-87c0-6f5de2b4dd24"/>
    <s v="PCT Data Center Building 9"/>
    <s v=""/>
    <x v="340"/>
    <x v="1"/>
    <x v="38"/>
    <x v="38"/>
    <m/>
    <m/>
    <n v="170"/>
    <x v="7"/>
    <s v="2026-07-31"/>
  </r>
  <r>
    <s v="8c95a0d0-6444-466a-998d-045233f02293"/>
    <s v="PCT Data Center Building 1"/>
    <s v=""/>
    <x v="340"/>
    <x v="1"/>
    <x v="38"/>
    <x v="38"/>
    <m/>
    <m/>
    <n v="170"/>
    <x v="0"/>
    <s v="2026-07-31"/>
  </r>
  <r>
    <s v="d2d0729e-1930-48cf-bec6-849cd7f85be0"/>
    <s v="PCT Data Center Building 8"/>
    <s v=""/>
    <x v="340"/>
    <x v="1"/>
    <x v="38"/>
    <x v="38"/>
    <m/>
    <m/>
    <n v="170"/>
    <x v="7"/>
    <s v="2026-07-31"/>
  </r>
  <r>
    <s v="97d100dc-b094-4cd2-8f1d-23fd36833dd7"/>
    <s v="PET Data Center Building 2"/>
    <s v=""/>
    <x v="340"/>
    <x v="1"/>
    <x v="38"/>
    <x v="38"/>
    <m/>
    <m/>
    <n v="40"/>
    <x v="0"/>
    <s v="2026-07-31"/>
  </r>
  <r>
    <s v="8e02c457-8323-45ca-9015-8e72a6f23fa5"/>
    <s v="PET Data Center Building 1"/>
    <s v=""/>
    <x v="340"/>
    <x v="1"/>
    <x v="38"/>
    <x v="38"/>
    <m/>
    <m/>
    <n v="40"/>
    <x v="0"/>
    <s v="2026-07-31"/>
  </r>
  <r>
    <s v="9a1a28f9-3294-41fd-af3a-533826533b62"/>
    <s v="PET Data Center Building 3"/>
    <s v=""/>
    <x v="340"/>
    <x v="1"/>
    <x v="38"/>
    <x v="38"/>
    <m/>
    <m/>
    <n v="40"/>
    <x v="0"/>
    <s v="2026-07-31"/>
  </r>
  <r>
    <s v="490f83a1-0f14-42d6-bd32-ae5a09adaf8b"/>
    <s v="MTP Data Center 1"/>
    <s v=""/>
    <x v="340"/>
    <x v="1"/>
    <x v="16"/>
    <x v="16"/>
    <m/>
    <m/>
    <n v="100"/>
    <x v="16"/>
    <s v="2026-07-31"/>
  </r>
  <r>
    <s v="b16645e9-910b-495f-a7f5-62b37a19cf30"/>
    <s v="MTP Data Center 5"/>
    <s v=""/>
    <x v="340"/>
    <x v="1"/>
    <x v="16"/>
    <x v="16"/>
    <m/>
    <m/>
    <n v="100"/>
    <x v="16"/>
    <s v="2026-07-31"/>
  </r>
  <r>
    <s v="794397cb-0356-44b2-91a2-b701e57c7e0a"/>
    <s v="MTP Data Center 2"/>
    <s v=""/>
    <x v="340"/>
    <x v="1"/>
    <x v="16"/>
    <x v="16"/>
    <m/>
    <m/>
    <n v="100"/>
    <x v="16"/>
    <s v="2026-07-31"/>
  </r>
  <r>
    <s v="c671b216-1fb9-48bb-b337-65a322a0393a"/>
    <s v="MTP Data Center 3"/>
    <s v=""/>
    <x v="340"/>
    <x v="1"/>
    <x v="16"/>
    <x v="16"/>
    <m/>
    <m/>
    <n v="100"/>
    <x v="16"/>
    <s v="2026-07-31"/>
  </r>
  <r>
    <s v="f14bc353-f0fd-4489-928b-23b44b7ff30a"/>
    <s v="MTP Data Center 4"/>
    <s v=""/>
    <x v="340"/>
    <x v="1"/>
    <x v="16"/>
    <x v="16"/>
    <m/>
    <m/>
    <n v="100"/>
    <x v="16"/>
    <s v="2026-07-31"/>
  </r>
  <r>
    <s v="f943525f-3d8a-44f4-bc6d-84fb9c811912"/>
    <s v="Applewhite Data Center 3"/>
    <s v=""/>
    <x v="340"/>
    <x v="1"/>
    <x v="16"/>
    <x v="16"/>
    <m/>
    <m/>
    <n v="144"/>
    <x v="22"/>
    <s v="2026-07-31"/>
  </r>
  <r>
    <s v="3573691b-aaca-4eb9-9df7-342dfee321bc"/>
    <s v="Applewhite Data Center 2"/>
    <s v=""/>
    <x v="340"/>
    <x v="1"/>
    <x v="16"/>
    <x v="16"/>
    <m/>
    <m/>
    <n v="144"/>
    <x v="22"/>
    <s v="2026-07-31"/>
  </r>
  <r>
    <s v="db3a026d-aba0-41d2-ae53-9378f8acf9df"/>
    <s v="Applewhite Data Center 5"/>
    <s v=""/>
    <x v="340"/>
    <x v="1"/>
    <x v="16"/>
    <x v="16"/>
    <m/>
    <m/>
    <n v="144"/>
    <x v="22"/>
    <s v="2026-07-31"/>
  </r>
  <r>
    <s v="29643c34-379f-4131-8caf-c368f5da6b73"/>
    <s v="Applewhite Data Center 4"/>
    <s v=""/>
    <x v="340"/>
    <x v="1"/>
    <x v="16"/>
    <x v="16"/>
    <m/>
    <m/>
    <n v="144"/>
    <x v="22"/>
    <s v="2026-07-31"/>
  </r>
  <r>
    <s v="071223e4-18fe-40f0-8864-744bc50cc905"/>
    <s v="Applewhite Data Center 1"/>
    <s v="Applewhite Data Center 1_x000a_Applewhite Data Center Campus_x000a_Tract"/>
    <x v="340"/>
    <x v="1"/>
    <x v="16"/>
    <x v="16"/>
    <m/>
    <m/>
    <n v="144"/>
    <x v="22"/>
    <s v="2026-07-31"/>
  </r>
  <r>
    <s v="ced231af-adb7-4a85-a062-132f7a3f046b"/>
    <s v="Data Center 12"/>
    <s v=""/>
    <x v="340"/>
    <x v="1"/>
    <x v="16"/>
    <x v="16"/>
    <m/>
    <m/>
    <n v="102.5"/>
    <x v="6"/>
    <s v="2026-07-31"/>
  </r>
  <r>
    <s v="1ed000d9-ee08-437c-a249-b9fbf1c5f1f7"/>
    <s v="Data Center 20"/>
    <s v=""/>
    <x v="340"/>
    <x v="1"/>
    <x v="16"/>
    <x v="16"/>
    <m/>
    <m/>
    <n v="102.5"/>
    <x v="6"/>
    <s v="2026-07-31"/>
  </r>
  <r>
    <s v="86ba3294-3545-4bfd-8aaa-789ed0d8b5d0"/>
    <s v="Data Center 14"/>
    <s v=""/>
    <x v="340"/>
    <x v="1"/>
    <x v="16"/>
    <x v="16"/>
    <m/>
    <m/>
    <n v="102.5"/>
    <x v="6"/>
    <s v="2026-07-31"/>
  </r>
  <r>
    <s v="e18867bf-0d7b-4d32-b23f-56975d8bf5c5"/>
    <s v="Data Center 4"/>
    <s v=""/>
    <x v="340"/>
    <x v="1"/>
    <x v="16"/>
    <x v="16"/>
    <m/>
    <m/>
    <n v="72"/>
    <x v="6"/>
    <s v="2026-07-31"/>
  </r>
  <r>
    <s v="8e760909-4f33-47ba-b9b7-07e8ac479c22"/>
    <s v="Data Center 13"/>
    <s v=""/>
    <x v="340"/>
    <x v="1"/>
    <x v="16"/>
    <x v="16"/>
    <m/>
    <m/>
    <n v="102.5"/>
    <x v="6"/>
    <s v="2026-07-31"/>
  </r>
  <r>
    <s v="5f7dc3b9-7e05-4b69-ab7a-7f473068ba14"/>
    <s v="Data Center 6"/>
    <s v=""/>
    <x v="340"/>
    <x v="1"/>
    <x v="16"/>
    <x v="16"/>
    <m/>
    <m/>
    <n v="102.5"/>
    <x v="6"/>
    <s v="2026-07-31"/>
  </r>
  <r>
    <s v="6014dcd6-249b-4fdb-bdfb-e174fc388d76"/>
    <s v="Data Center 15"/>
    <s v=""/>
    <x v="340"/>
    <x v="1"/>
    <x v="16"/>
    <x v="16"/>
    <m/>
    <m/>
    <n v="102.5"/>
    <x v="6"/>
    <s v="2026-07-31"/>
  </r>
  <r>
    <s v="1b4d35a0-3ca1-4fb6-a6f6-491a1c7c0b1a"/>
    <s v="Data Center 10"/>
    <s v=""/>
    <x v="340"/>
    <x v="1"/>
    <x v="16"/>
    <x v="16"/>
    <m/>
    <m/>
    <n v="102.5"/>
    <x v="6"/>
    <s v="2026-07-31"/>
  </r>
  <r>
    <s v="b3c2e11f-c841-4fb7-910f-303582b91be9"/>
    <s v="Data Center 21"/>
    <s v=""/>
    <x v="340"/>
    <x v="1"/>
    <x v="16"/>
    <x v="16"/>
    <m/>
    <m/>
    <n v="102.5"/>
    <x v="6"/>
    <s v="2026-07-31"/>
  </r>
  <r>
    <s v="07cb5471-d85f-4448-bd0d-a3415d015d81"/>
    <s v="Data Center 16"/>
    <s v=""/>
    <x v="340"/>
    <x v="1"/>
    <x v="16"/>
    <x v="16"/>
    <m/>
    <m/>
    <n v="102.5"/>
    <x v="6"/>
    <s v="2026-07-31"/>
  </r>
  <r>
    <s v="5f39484a-dcde-44a9-b427-6ed4d26dad17"/>
    <s v="Data Center 3"/>
    <s v=""/>
    <x v="340"/>
    <x v="1"/>
    <x v="16"/>
    <x v="16"/>
    <m/>
    <m/>
    <n v="72"/>
    <x v="6"/>
    <s v="2026-07-31"/>
  </r>
  <r>
    <s v="81b12440-3e0a-4d06-81d5-b1d786144402"/>
    <s v="Data Center 18"/>
    <s v=""/>
    <x v="340"/>
    <x v="1"/>
    <x v="16"/>
    <x v="16"/>
    <m/>
    <m/>
    <n v="102.5"/>
    <x v="6"/>
    <s v="2026-07-31"/>
  </r>
  <r>
    <s v="9baf3362-6e79-46ec-aaeb-8065efa85d95"/>
    <s v="Data Center 1"/>
    <s v=""/>
    <x v="340"/>
    <x v="1"/>
    <x v="16"/>
    <x v="16"/>
    <m/>
    <m/>
    <n v="72"/>
    <x v="6"/>
    <s v="2026-07-31"/>
  </r>
  <r>
    <s v="95773a98-ed94-4f9a-bced-b16a5e89ac41"/>
    <s v="Data Center 11"/>
    <s v=""/>
    <x v="340"/>
    <x v="1"/>
    <x v="16"/>
    <x v="16"/>
    <m/>
    <m/>
    <n v="102.5"/>
    <x v="6"/>
    <s v="2026-07-31"/>
  </r>
  <r>
    <s v="bf0919ba-c34e-49e4-864c-ba10dd46e639"/>
    <s v="Data Center 7"/>
    <s v=""/>
    <x v="340"/>
    <x v="1"/>
    <x v="16"/>
    <x v="16"/>
    <m/>
    <m/>
    <n v="102.5"/>
    <x v="6"/>
    <s v="2026-07-31"/>
  </r>
  <r>
    <s v="16b5fef9-73ce-465f-b898-f6ff045b7115"/>
    <s v="Data Center 2"/>
    <s v=""/>
    <x v="340"/>
    <x v="1"/>
    <x v="16"/>
    <x v="16"/>
    <m/>
    <m/>
    <n v="72"/>
    <x v="6"/>
    <s v="2026-07-31"/>
  </r>
  <r>
    <s v="43884c22-780f-4d33-892d-6aa1b08f65d9"/>
    <s v="Data Center 17"/>
    <s v=""/>
    <x v="340"/>
    <x v="1"/>
    <x v="16"/>
    <x v="16"/>
    <m/>
    <m/>
    <n v="102.5"/>
    <x v="6"/>
    <s v="2026-07-31"/>
  </r>
  <r>
    <s v="0f806f48-6990-40f7-8083-55ebf0dd275c"/>
    <s v="Data Center 5"/>
    <s v=""/>
    <x v="340"/>
    <x v="1"/>
    <x v="16"/>
    <x v="16"/>
    <m/>
    <m/>
    <n v="72"/>
    <x v="6"/>
    <s v="2026-07-31"/>
  </r>
  <r>
    <s v="878bbd1b-bcae-4a9c-9228-4d07e91047ee"/>
    <s v="Data Center 19"/>
    <s v=""/>
    <x v="340"/>
    <x v="1"/>
    <x v="16"/>
    <x v="16"/>
    <m/>
    <m/>
    <n v="102.5"/>
    <x v="6"/>
    <s v="2026-07-31"/>
  </r>
  <r>
    <s v="b1727c7c-eecc-40d6-9536-4fc8104eb618"/>
    <s v="Data Center 9"/>
    <s v=""/>
    <x v="340"/>
    <x v="1"/>
    <x v="16"/>
    <x v="16"/>
    <m/>
    <m/>
    <n v="102.5"/>
    <x v="6"/>
    <s v="2026-07-31"/>
  </r>
  <r>
    <s v="15dbd43c-79c4-4389-9882-07ba3443eac5"/>
    <s v="Data Center 8"/>
    <s v=""/>
    <x v="340"/>
    <x v="1"/>
    <x v="16"/>
    <x v="16"/>
    <m/>
    <m/>
    <n v="102.5"/>
    <x v="6"/>
    <s v="2026-07-31"/>
  </r>
  <r>
    <s v="aadd7349-1871-45c3-b65e-7525254909e3"/>
    <s v="Project West 1"/>
    <s v=""/>
    <x v="340"/>
    <x v="1"/>
    <x v="4"/>
    <x v="4"/>
    <m/>
    <m/>
    <m/>
    <x v="9"/>
    <s v="2026-07-31"/>
  </r>
  <r>
    <s v="34356678-ea9f-4235-9aae-e40d8bbce5b0"/>
    <s v="Altoona Data Center 10"/>
    <s v=""/>
    <x v="340"/>
    <x v="1"/>
    <x v="4"/>
    <x v="4"/>
    <m/>
    <m/>
    <n v="100"/>
    <x v="16"/>
    <s v="2026-07-31"/>
  </r>
  <r>
    <s v="bd3ca4f8-dfd0-44a4-a91d-4f7cad826ccf"/>
    <s v="Altoona Data Center 1"/>
    <s v=""/>
    <x v="340"/>
    <x v="1"/>
    <x v="4"/>
    <x v="4"/>
    <m/>
    <m/>
    <n v="100"/>
    <x v="16"/>
    <s v="2026-07-31"/>
  </r>
  <r>
    <s v="3d33ae05-5c81-4808-ad87-21082b3e0073"/>
    <s v="Altoona Data Center 3"/>
    <s v=""/>
    <x v="340"/>
    <x v="1"/>
    <x v="4"/>
    <x v="4"/>
    <m/>
    <m/>
    <n v="100"/>
    <x v="16"/>
    <s v="2026-07-31"/>
  </r>
  <r>
    <s v="36861ef9-6299-4a31-8e9f-93d4882eb618"/>
    <s v="Altoona Data Center 4"/>
    <s v=""/>
    <x v="340"/>
    <x v="1"/>
    <x v="4"/>
    <x v="4"/>
    <m/>
    <m/>
    <n v="100"/>
    <x v="16"/>
    <s v="2026-07-31"/>
  </r>
  <r>
    <s v="4a360e37-61d3-45a1-89f1-ee85cc7c8f40"/>
    <s v="Altoona Data Center 2"/>
    <s v=""/>
    <x v="340"/>
    <x v="1"/>
    <x v="4"/>
    <x v="4"/>
    <m/>
    <m/>
    <n v="100"/>
    <x v="16"/>
    <s v="2026-07-31"/>
  </r>
  <r>
    <s v="e6813d18-26ca-45f7-89d2-f0955920eebe"/>
    <s v="Altoona Data Center 9"/>
    <s v=""/>
    <x v="340"/>
    <x v="1"/>
    <x v="4"/>
    <x v="4"/>
    <m/>
    <m/>
    <n v="100"/>
    <x v="16"/>
    <s v="2026-07-31"/>
  </r>
  <r>
    <s v="08c1d8cb-22cf-4ffd-9331-41c559986ae6"/>
    <s v="Altoona Data Center 8"/>
    <s v=""/>
    <x v="340"/>
    <x v="1"/>
    <x v="4"/>
    <x v="4"/>
    <m/>
    <m/>
    <n v="100"/>
    <x v="16"/>
    <s v="2026-07-31"/>
  </r>
  <r>
    <s v="984b3fa2-ffc7-437d-9223-679811ff09c2"/>
    <s v="Altoona Data Center 5"/>
    <s v=""/>
    <x v="340"/>
    <x v="1"/>
    <x v="4"/>
    <x v="4"/>
    <m/>
    <m/>
    <n v="100"/>
    <x v="16"/>
    <s v="2026-07-31"/>
  </r>
  <r>
    <s v="5ddbd529-d7f3-4901-b663-eefd781ff384"/>
    <s v="Altoona Data Center 6"/>
    <s v=""/>
    <x v="340"/>
    <x v="1"/>
    <x v="4"/>
    <x v="4"/>
    <m/>
    <m/>
    <n v="100"/>
    <x v="16"/>
    <s v="2026-07-31"/>
  </r>
  <r>
    <s v="29faff5c-97ec-4e8b-bde6-5b148e4ea610"/>
    <s v="Altoona Data Center 7"/>
    <s v=""/>
    <x v="340"/>
    <x v="1"/>
    <x v="4"/>
    <x v="4"/>
    <m/>
    <m/>
    <n v="100"/>
    <x v="16"/>
    <s v="2026-07-31"/>
  </r>
  <r>
    <s v="7ebf8f1d-5bdd-4fe2-8978-4f76a4449e2c"/>
    <s v="Farmington Technology Park Building 3"/>
    <s v=""/>
    <x v="340"/>
    <x v="1"/>
    <x v="23"/>
    <x v="23"/>
    <n v="208400"/>
    <n v="208400"/>
    <n v="45.52"/>
    <x v="8"/>
    <s v="2026-07-31"/>
  </r>
  <r>
    <s v="d75d953f-4d20-4794-99f3-7b529558bd17"/>
    <s v="Farmington Technology Park Building 5"/>
    <s v=""/>
    <x v="340"/>
    <x v="1"/>
    <x v="23"/>
    <x v="23"/>
    <n v="208400"/>
    <n v="208400"/>
    <n v="45.52"/>
    <x v="8"/>
    <s v="2026-07-31"/>
  </r>
  <r>
    <s v="4102ccfe-71f6-43f9-b27e-3a99e2d47e6c"/>
    <s v="Farmington Technology Park Building 1"/>
    <s v=""/>
    <x v="340"/>
    <x v="1"/>
    <x v="23"/>
    <x v="23"/>
    <n v="208400"/>
    <n v="208400"/>
    <n v="45.52"/>
    <x v="8"/>
    <s v="2026-07-31"/>
  </r>
  <r>
    <s v="8f0178f8-1603-48ca-84b4-8604dd0496fa"/>
    <s v="Farmington Technology Park Building 8"/>
    <s v=""/>
    <x v="340"/>
    <x v="1"/>
    <x v="23"/>
    <x v="23"/>
    <n v="208400"/>
    <n v="208400"/>
    <n v="45.52"/>
    <x v="8"/>
    <s v="2026-07-31"/>
  </r>
  <r>
    <s v="728096e5-eae2-4f7e-9148-4f6565491d71"/>
    <s v="Farmington Technology Park Building 10"/>
    <s v=""/>
    <x v="340"/>
    <x v="1"/>
    <x v="23"/>
    <x v="23"/>
    <n v="208400"/>
    <n v="208400"/>
    <n v="45.52"/>
    <x v="8"/>
    <s v="2026-07-31"/>
  </r>
  <r>
    <s v="7285fb93-6578-4684-84f5-5fef17473fe1"/>
    <s v="Farmington Technology Park Building 2"/>
    <s v=""/>
    <x v="340"/>
    <x v="1"/>
    <x v="23"/>
    <x v="23"/>
    <n v="208400"/>
    <n v="208400"/>
    <n v="45.52"/>
    <x v="8"/>
    <s v="2026-07-31"/>
  </r>
  <r>
    <s v="3849705b-3e99-4fa0-8be7-1d8928690e9d"/>
    <s v="Farmington Technology Park Building 4"/>
    <s v=""/>
    <x v="340"/>
    <x v="1"/>
    <x v="23"/>
    <x v="23"/>
    <n v="208400"/>
    <n v="208400"/>
    <n v="45.52"/>
    <x v="8"/>
    <s v="2026-07-31"/>
  </r>
  <r>
    <s v="a73a4163-dbf1-4919-a9e8-dd1796ecf63a"/>
    <s v="Farmington Technology Park Building 11"/>
    <s v=""/>
    <x v="340"/>
    <x v="1"/>
    <x v="23"/>
    <x v="23"/>
    <n v="208400"/>
    <n v="208400"/>
    <n v="45.52"/>
    <x v="8"/>
    <s v="2026-07-31"/>
  </r>
  <r>
    <s v="478688a9-3875-458d-a315-647d5ca27e53"/>
    <s v="Farmington Technology Park Building 12"/>
    <s v=""/>
    <x v="340"/>
    <x v="1"/>
    <x v="23"/>
    <x v="23"/>
    <n v="208400"/>
    <n v="208400"/>
    <n v="45.52"/>
    <x v="8"/>
    <s v="2026-07-31"/>
  </r>
  <r>
    <s v="d603d720-f743-4c78-892a-f9b84b823ec1"/>
    <s v="Farmington Technology Park Building 7"/>
    <s v=""/>
    <x v="340"/>
    <x v="1"/>
    <x v="23"/>
    <x v="23"/>
    <n v="208400"/>
    <n v="208400"/>
    <n v="45.52"/>
    <x v="8"/>
    <s v="2026-07-31"/>
  </r>
  <r>
    <s v="3fe011e2-857c-4c3e-9e18-4675c19389ca"/>
    <s v="Farmington Technology Park Building 6"/>
    <s v=""/>
    <x v="340"/>
    <x v="1"/>
    <x v="23"/>
    <x v="23"/>
    <n v="208400"/>
    <n v="208400"/>
    <n v="45.52"/>
    <x v="8"/>
    <s v="2026-07-31"/>
  </r>
  <r>
    <s v="0cd0ade8-0d2a-48c6-9a5f-8f7feb3984fe"/>
    <s v="Farmington Technology Park Building 9"/>
    <s v=""/>
    <x v="340"/>
    <x v="1"/>
    <x v="23"/>
    <x v="23"/>
    <n v="208400"/>
    <n v="208400"/>
    <n v="45.52"/>
    <x v="8"/>
    <s v="2026-07-31"/>
  </r>
  <r>
    <s v="70cc1afc-0152-4afb-bc26-73b53e019c44"/>
    <s v="Cannon Falls Data Center 2"/>
    <s v=""/>
    <x v="340"/>
    <x v="1"/>
    <x v="23"/>
    <x v="23"/>
    <m/>
    <m/>
    <m/>
    <x v="4"/>
    <s v="2026-07-31"/>
  </r>
  <r>
    <s v="cef89b01-5f7b-4d88-a63d-5bd8723a2158"/>
    <s v="Cannon Falls Data Center 4"/>
    <s v=""/>
    <x v="340"/>
    <x v="1"/>
    <x v="23"/>
    <x v="23"/>
    <m/>
    <m/>
    <m/>
    <x v="4"/>
    <s v="2026-07-31"/>
  </r>
  <r>
    <s v="a2c05a6a-0091-4c9a-9fb1-7ee94a3a73dc"/>
    <s v="Cannon Falls Data Center 6"/>
    <s v=""/>
    <x v="340"/>
    <x v="1"/>
    <x v="23"/>
    <x v="23"/>
    <m/>
    <m/>
    <m/>
    <x v="4"/>
    <s v="2026-07-31"/>
  </r>
  <r>
    <s v="77d88b20-dc82-482d-a262-bde32ee3ce16"/>
    <s v="Cannon Falls Data Center 5"/>
    <s v=""/>
    <x v="340"/>
    <x v="1"/>
    <x v="23"/>
    <x v="23"/>
    <m/>
    <m/>
    <m/>
    <x v="4"/>
    <s v="2026-07-31"/>
  </r>
  <r>
    <s v="7147e0f0-8dd2-11f0-b428-994e1014b04b"/>
    <s v="Cannon Falls Data Center 1"/>
    <s v=""/>
    <x v="340"/>
    <x v="1"/>
    <x v="23"/>
    <x v="23"/>
    <m/>
    <m/>
    <m/>
    <x v="16"/>
    <s v="2026-07-31"/>
  </r>
  <r>
    <s v="99a76569-de6c-4f9a-8300-2829f65103a7"/>
    <s v="Cannon Falls Data Center 3"/>
    <s v=""/>
    <x v="340"/>
    <x v="1"/>
    <x v="23"/>
    <x v="23"/>
    <m/>
    <m/>
    <m/>
    <x v="4"/>
    <s v="2026-07-31"/>
  </r>
  <r>
    <s v="e4db0c90-86a6-11f1-ae03-a94bab1cb461"/>
    <s v="Cannon Falls Data Center 7"/>
    <s v=""/>
    <x v="340"/>
    <x v="1"/>
    <x v="23"/>
    <x v="23"/>
    <m/>
    <m/>
    <m/>
    <x v="4"/>
    <s v="2026-07-31"/>
  </r>
  <r>
    <s v="8669899a-3fbc-49fd-8da8-b78f20958035"/>
    <s v="Morris Technology Park Data Center"/>
    <s v=""/>
    <x v="340"/>
    <x v="1"/>
    <x v="6"/>
    <x v="6"/>
    <m/>
    <m/>
    <m/>
    <x v="17"/>
    <s v="2026-07-31"/>
  </r>
  <r>
    <s v="d384cfad-edae-4dec-8727-194ec3153dd9"/>
    <s v="Data Center 12"/>
    <s v=""/>
    <x v="340"/>
    <x v="1"/>
    <x v="12"/>
    <x v="12"/>
    <m/>
    <m/>
    <n v="75"/>
    <x v="3"/>
    <s v="2026-07-31"/>
  </r>
  <r>
    <s v="43fb4d6f-b77b-4741-af9c-25a53eeb4343"/>
    <s v="Data Center 10"/>
    <s v=""/>
    <x v="340"/>
    <x v="1"/>
    <x v="12"/>
    <x v="12"/>
    <m/>
    <m/>
    <n v="75"/>
    <x v="3"/>
    <s v="2026-07-31"/>
  </r>
  <r>
    <s v="c1471eb5-8f85-4a12-ac41-d7f42c5a9e7e"/>
    <s v="Data Center 7"/>
    <s v=""/>
    <x v="340"/>
    <x v="1"/>
    <x v="12"/>
    <x v="12"/>
    <m/>
    <m/>
    <n v="75"/>
    <x v="3"/>
    <s v="2026-07-31"/>
  </r>
  <r>
    <s v="a8a444ba-140f-4ffa-853e-f0937865e829"/>
    <s v="Data Center 1"/>
    <s v=""/>
    <x v="340"/>
    <x v="1"/>
    <x v="12"/>
    <x v="12"/>
    <m/>
    <m/>
    <n v="75"/>
    <x v="3"/>
    <s v="2026-07-31"/>
  </r>
  <r>
    <s v="dee80b6b-145f-4fc8-971e-ded6964d6b5a"/>
    <s v="Data Center 6"/>
    <s v=""/>
    <x v="340"/>
    <x v="1"/>
    <x v="12"/>
    <x v="12"/>
    <m/>
    <m/>
    <n v="75"/>
    <x v="3"/>
    <s v="2026-07-31"/>
  </r>
  <r>
    <s v="101b35fd-e27b-43a5-b229-4d68a13e028e"/>
    <s v="Data Center 5"/>
    <s v=""/>
    <x v="340"/>
    <x v="1"/>
    <x v="12"/>
    <x v="12"/>
    <m/>
    <m/>
    <n v="75"/>
    <x v="3"/>
    <s v="2026-07-31"/>
  </r>
  <r>
    <s v="3a528438-c616-41f0-81c3-b6d08a308d75"/>
    <s v="Data Center 11"/>
    <s v=""/>
    <x v="340"/>
    <x v="1"/>
    <x v="12"/>
    <x v="12"/>
    <m/>
    <m/>
    <n v="75"/>
    <x v="3"/>
    <s v="2026-07-31"/>
  </r>
  <r>
    <s v="ab8cca58-eb2a-403b-b537-1b0bd14d17d3"/>
    <s v="Data Center 9"/>
    <s v=""/>
    <x v="340"/>
    <x v="1"/>
    <x v="12"/>
    <x v="12"/>
    <m/>
    <m/>
    <n v="75"/>
    <x v="3"/>
    <s v="2026-07-31"/>
  </r>
  <r>
    <s v="81c95476-a8ff-4286-92a2-fd5bffb513dc"/>
    <s v="Data Center 2"/>
    <s v=""/>
    <x v="340"/>
    <x v="1"/>
    <x v="12"/>
    <x v="12"/>
    <m/>
    <m/>
    <n v="75"/>
    <x v="3"/>
    <s v="2026-07-31"/>
  </r>
  <r>
    <s v="ab2f8a30-0c14-4080-b71c-c7974321af07"/>
    <s v="Data Center 4"/>
    <s v=""/>
    <x v="340"/>
    <x v="1"/>
    <x v="12"/>
    <x v="12"/>
    <m/>
    <m/>
    <n v="75"/>
    <x v="3"/>
    <s v="2026-07-31"/>
  </r>
  <r>
    <s v="20ade9fd-609e-4b45-9e5d-c7b7a8ffa2a6"/>
    <s v="Data Center 3"/>
    <s v=""/>
    <x v="340"/>
    <x v="1"/>
    <x v="12"/>
    <x v="12"/>
    <m/>
    <m/>
    <n v="75"/>
    <x v="3"/>
    <s v="2026-07-31"/>
  </r>
  <r>
    <s v="becc2a3e-8364-4f5a-94a8-a6619be3ac87"/>
    <s v="Data Center 8"/>
    <s v=""/>
    <x v="340"/>
    <x v="1"/>
    <x v="12"/>
    <x v="12"/>
    <m/>
    <m/>
    <n v="75"/>
    <x v="3"/>
    <s v="2026-07-31"/>
  </r>
  <r>
    <s v="46a8e3b8-46d4-4540-b5b0-746447c76d06"/>
    <s v="HTP Building 12"/>
    <s v=""/>
    <x v="340"/>
    <x v="1"/>
    <x v="12"/>
    <x v="12"/>
    <m/>
    <m/>
    <n v="150"/>
    <x v="10"/>
    <s v="2026-07-31"/>
  </r>
  <r>
    <s v="f6fd40bd-dd9c-4cef-b435-03b14f01ca0f"/>
    <s v="HTP Building 1"/>
    <s v=""/>
    <x v="340"/>
    <x v="1"/>
    <x v="12"/>
    <x v="12"/>
    <m/>
    <m/>
    <n v="150"/>
    <x v="10"/>
    <s v="2026-07-31"/>
  </r>
  <r>
    <s v="e1e00611-0f53-4485-88cc-fa6eea1f1e47"/>
    <s v="HTP Building 11"/>
    <s v=""/>
    <x v="340"/>
    <x v="1"/>
    <x v="12"/>
    <x v="12"/>
    <m/>
    <m/>
    <n v="150"/>
    <x v="10"/>
    <s v="2026-07-31"/>
  </r>
  <r>
    <s v="77ac81f5-483f-45b5-8cd8-43109ef052be"/>
    <s v="HTP Building 15"/>
    <s v="HTP Building 15_x000a_Hanover Technology Park_x000a_Tract"/>
    <x v="340"/>
    <x v="1"/>
    <x v="12"/>
    <x v="12"/>
    <m/>
    <m/>
    <n v="150"/>
    <x v="10"/>
    <s v="2026-07-31"/>
  </r>
  <r>
    <s v="556792cd-731a-4d6d-bc6a-611119c4d429"/>
    <s v="HTP Building 3"/>
    <s v=""/>
    <x v="340"/>
    <x v="1"/>
    <x v="12"/>
    <x v="12"/>
    <m/>
    <m/>
    <n v="150"/>
    <x v="10"/>
    <s v="2026-07-31"/>
  </r>
  <r>
    <s v="8c96275e-59ee-4678-970b-f2d282813526"/>
    <s v="HTP Building 8"/>
    <s v=""/>
    <x v="340"/>
    <x v="1"/>
    <x v="12"/>
    <x v="12"/>
    <m/>
    <m/>
    <n v="150"/>
    <x v="10"/>
    <s v="2026-07-31"/>
  </r>
  <r>
    <s v="c04dd5b1-7846-4fb4-8b4c-1ef76fd73fba"/>
    <s v="HTP Building 7"/>
    <s v=""/>
    <x v="340"/>
    <x v="1"/>
    <x v="12"/>
    <x v="12"/>
    <m/>
    <m/>
    <n v="150"/>
    <x v="10"/>
    <s v="2026-07-31"/>
  </r>
  <r>
    <s v="21dd8104-233e-4b1c-b90e-937ad427b0b4"/>
    <s v="HTP Building 14"/>
    <s v=""/>
    <x v="340"/>
    <x v="1"/>
    <x v="12"/>
    <x v="12"/>
    <m/>
    <m/>
    <n v="150"/>
    <x v="10"/>
    <s v="2026-07-31"/>
  </r>
  <r>
    <s v="eedb91c7-562a-40f4-b3c4-b869f86b6aec"/>
    <s v="HTP Building 4"/>
    <s v=""/>
    <x v="340"/>
    <x v="1"/>
    <x v="12"/>
    <x v="12"/>
    <m/>
    <m/>
    <n v="150"/>
    <x v="10"/>
    <s v="2026-07-31"/>
  </r>
  <r>
    <s v="929703e0-420c-414d-b9bd-349c66944f72"/>
    <s v="HTP Building 13"/>
    <s v=""/>
    <x v="340"/>
    <x v="1"/>
    <x v="12"/>
    <x v="12"/>
    <m/>
    <m/>
    <n v="150"/>
    <x v="10"/>
    <s v="2026-07-31"/>
  </r>
  <r>
    <s v="10f6f906-2f59-4b6a-b45b-e23b5c218c17"/>
    <s v="HTP Building 5"/>
    <s v=""/>
    <x v="340"/>
    <x v="1"/>
    <x v="12"/>
    <x v="12"/>
    <m/>
    <m/>
    <n v="150"/>
    <x v="10"/>
    <s v="2026-07-31"/>
  </r>
  <r>
    <s v="9a4398c9-3f08-46e6-8c82-c07946d0fb0b"/>
    <s v="HTP Building 2"/>
    <s v=""/>
    <x v="340"/>
    <x v="1"/>
    <x v="12"/>
    <x v="12"/>
    <m/>
    <m/>
    <n v="150"/>
    <x v="10"/>
    <s v="2026-07-31"/>
  </r>
  <r>
    <s v="a0ad30c3-e2bb-4c31-ac31-65af47f081e8"/>
    <s v="HTP Building 10"/>
    <s v=""/>
    <x v="340"/>
    <x v="1"/>
    <x v="12"/>
    <x v="12"/>
    <m/>
    <m/>
    <n v="150"/>
    <x v="10"/>
    <s v="2026-07-31"/>
  </r>
  <r>
    <s v="2d25e468-514a-483a-ba57-356eca418431"/>
    <s v="HTP Building 16"/>
    <s v=""/>
    <x v="340"/>
    <x v="1"/>
    <x v="12"/>
    <x v="12"/>
    <m/>
    <m/>
    <n v="150"/>
    <x v="10"/>
    <s v="2026-07-31"/>
  </r>
  <r>
    <s v="7260b4a5-6009-40e3-97ea-b84d94ada069"/>
    <s v="HTP Building 9"/>
    <s v=""/>
    <x v="340"/>
    <x v="1"/>
    <x v="12"/>
    <x v="12"/>
    <m/>
    <m/>
    <n v="150"/>
    <x v="10"/>
    <s v="2026-07-31"/>
  </r>
  <r>
    <s v="e2203a6d-6d0d-4db2-9143-1ff0c79f4b62"/>
    <s v="HTP Building 6"/>
    <s v=""/>
    <x v="340"/>
    <x v="1"/>
    <x v="12"/>
    <x v="12"/>
    <m/>
    <m/>
    <n v="150"/>
    <x v="10"/>
    <s v="2026-07-31"/>
  </r>
  <r>
    <s v="2165f491-97e2-4ab5-9d39-64423d1079f2"/>
    <s v="Niagara Digital Building 9"/>
    <s v=""/>
    <x v="341"/>
    <x v="1"/>
    <x v="11"/>
    <x v="11"/>
    <n v="1200000"/>
    <n v="141200"/>
    <n v="15.55"/>
    <x v="9"/>
    <s v="2026-07-31"/>
  </r>
  <r>
    <s v="e308337f-ae8d-48b7-ae5b-dde1a9323d96"/>
    <s v="Niagara Digital Building 1"/>
    <s v=""/>
    <x v="341"/>
    <x v="1"/>
    <x v="11"/>
    <x v="11"/>
    <n v="1200000"/>
    <n v="141200"/>
    <n v="15.55"/>
    <x v="9"/>
    <s v="2026-07-31"/>
  </r>
  <r>
    <s v="d1a9a137-855d-4fb7-891c-620eb6354afe"/>
    <s v="Niagara Digital Building 4"/>
    <s v=""/>
    <x v="341"/>
    <x v="1"/>
    <x v="11"/>
    <x v="11"/>
    <n v="1200000"/>
    <n v="130785"/>
    <n v="15.55"/>
    <x v="9"/>
    <s v="2026-07-31"/>
  </r>
  <r>
    <s v="ba91b7af-e0e7-4d24-97df-5b120dd82526"/>
    <s v="Niagara Digital Building 2"/>
    <s v=""/>
    <x v="341"/>
    <x v="1"/>
    <x v="11"/>
    <x v="11"/>
    <n v="1200000"/>
    <n v="141200"/>
    <n v="15.55"/>
    <x v="9"/>
    <s v="2026-07-31"/>
  </r>
  <r>
    <s v="a2caacea-572e-432c-9394-38bb2e52ae06"/>
    <s v="Niagara Digital Building 3"/>
    <s v=""/>
    <x v="341"/>
    <x v="1"/>
    <x v="11"/>
    <x v="11"/>
    <n v="1200000"/>
    <n v="141200"/>
    <n v="15.55"/>
    <x v="9"/>
    <s v="2026-07-31"/>
  </r>
  <r>
    <s v="1e527beb-44dd-4be7-854b-9cfb6abd61d8"/>
    <s v="Niagara Digital Building 6"/>
    <s v=""/>
    <x v="341"/>
    <x v="1"/>
    <x v="11"/>
    <x v="11"/>
    <n v="1200000"/>
    <n v="141200"/>
    <n v="15.55"/>
    <x v="9"/>
    <s v="2026-07-31"/>
  </r>
  <r>
    <s v="1da60f6d-a392-48b2-970e-bcf43f981916"/>
    <s v="Niagara Digital Building 8"/>
    <s v=""/>
    <x v="341"/>
    <x v="1"/>
    <x v="11"/>
    <x v="11"/>
    <n v="1200000"/>
    <n v="117170"/>
    <n v="15.55"/>
    <x v="9"/>
    <s v="2026-07-31"/>
  </r>
  <r>
    <s v="3d998e9c-8d4e-46d2-816b-4e5a7b600e2b"/>
    <s v="Niagara Digital Building 5"/>
    <s v=""/>
    <x v="341"/>
    <x v="1"/>
    <x v="11"/>
    <x v="11"/>
    <n v="1200000"/>
    <n v="141200"/>
    <n v="15.55"/>
    <x v="9"/>
    <s v="2026-07-31"/>
  </r>
  <r>
    <s v="78757696-d826-412d-a5f8-7c25da62c4f5"/>
    <s v="Niagara Digital Building 7"/>
    <s v=""/>
    <x v="341"/>
    <x v="1"/>
    <x v="11"/>
    <x v="11"/>
    <n v="1200000"/>
    <n v="137560"/>
    <n v="15.55"/>
    <x v="9"/>
    <s v="2026-07-31"/>
  </r>
  <r>
    <s v="0c2e786d-08b0-4a59-adcd-fd9d3b328838"/>
    <s v="NV14 Reno Data Center Building 4"/>
    <s v=""/>
    <x v="208"/>
    <x v="1"/>
    <x v="1"/>
    <x v="1"/>
    <n v="275000"/>
    <n v="275000"/>
    <n v="70"/>
    <x v="12"/>
    <s v="2026-07-31"/>
  </r>
  <r>
    <s v="7d72bd71-2643-4cd9-9b9b-3decf1663b45"/>
    <s v="NV13 Reno Data Center Building 3"/>
    <s v=""/>
    <x v="208"/>
    <x v="1"/>
    <x v="1"/>
    <x v="1"/>
    <n v="275000"/>
    <n v="275000"/>
    <n v="70"/>
    <x v="12"/>
    <s v="2026-07-31"/>
  </r>
  <r>
    <s v="abd98c88-e61c-41c6-bc15-176f5a5c92e5"/>
    <s v="Vantage WI Data Center 8"/>
    <s v=""/>
    <x v="208"/>
    <x v="1"/>
    <x v="33"/>
    <x v="33"/>
    <m/>
    <m/>
    <m/>
    <x v="1"/>
    <s v="2026-07-31"/>
  </r>
  <r>
    <s v="15751ffe-f057-4924-968d-155dec07eaaa"/>
    <s v="Vantage WI Data Center 9"/>
    <s v=""/>
    <x v="208"/>
    <x v="1"/>
    <x v="33"/>
    <x v="33"/>
    <m/>
    <m/>
    <m/>
    <x v="1"/>
    <s v="2026-07-31"/>
  </r>
  <r>
    <s v="9a5b0c76-9dc0-4de9-a9a7-997dae58da3b"/>
    <s v="Vantage WI Data Center 7"/>
    <s v=""/>
    <x v="208"/>
    <x v="1"/>
    <x v="33"/>
    <x v="33"/>
    <m/>
    <m/>
    <m/>
    <x v="1"/>
    <s v="2026-07-31"/>
  </r>
  <r>
    <s v="b26a936f-2874-418c-add0-ff0bc77c7dfe"/>
    <s v="Vantage WI Data Center 6"/>
    <s v=""/>
    <x v="208"/>
    <x v="1"/>
    <x v="33"/>
    <x v="33"/>
    <m/>
    <m/>
    <m/>
    <x v="1"/>
    <s v="2026-07-31"/>
  </r>
  <r>
    <s v="4e89d51c-53ba-47a5-b306-0c255927912e"/>
    <s v="Vantage WI Data Center 10"/>
    <s v=""/>
    <x v="208"/>
    <x v="1"/>
    <x v="33"/>
    <x v="33"/>
    <m/>
    <m/>
    <m/>
    <x v="1"/>
    <s v="2026-07-31"/>
  </r>
  <r>
    <s v="ab97f929-b11b-47d3-84cb-b489c78e073d"/>
    <s v="Vantage WI Data Center 5"/>
    <s v=""/>
    <x v="208"/>
    <x v="1"/>
    <x v="33"/>
    <x v="33"/>
    <m/>
    <m/>
    <m/>
    <x v="1"/>
    <s v="2026-07-31"/>
  </r>
  <r>
    <s v="25e320b7-899b-478e-986d-5a707bec988b"/>
    <s v="Vantage WI Data Center 11"/>
    <s v=""/>
    <x v="208"/>
    <x v="1"/>
    <x v="33"/>
    <x v="33"/>
    <m/>
    <m/>
    <m/>
    <x v="8"/>
    <s v="2026-07-31"/>
  </r>
  <r>
    <s v="7dcccf1d-640e-4bb2-9edd-2c09c92ef2db"/>
    <s v="Pittsboro Data Center 3"/>
    <s v=""/>
    <x v="208"/>
    <x v="1"/>
    <x v="24"/>
    <x v="24"/>
    <m/>
    <m/>
    <n v="48"/>
    <x v="7"/>
    <s v="2026-07-31"/>
  </r>
  <r>
    <s v="6dc5dd37-2b50-41e5-859b-b786d47447f7"/>
    <s v="Pittsboro Data Center 1"/>
    <s v=""/>
    <x v="208"/>
    <x v="1"/>
    <x v="24"/>
    <x v="24"/>
    <m/>
    <m/>
    <n v="256"/>
    <x v="7"/>
    <s v="2026-07-31"/>
  </r>
  <r>
    <s v="8227d7b1-ca07-405c-99e0-648faaa06338"/>
    <s v="Pittsboro Data Center 2"/>
    <s v=""/>
    <x v="208"/>
    <x v="1"/>
    <x v="24"/>
    <x v="24"/>
    <m/>
    <m/>
    <n v="128"/>
    <x v="7"/>
    <s v="2026-07-31"/>
  </r>
  <r>
    <s v="65557832-32f4-4497-84a8-2e01db60428a"/>
    <s v="Data Center B"/>
    <s v=""/>
    <x v="208"/>
    <x v="1"/>
    <x v="8"/>
    <x v="8"/>
    <n v="595000"/>
    <n v="595000"/>
    <n v="74.114999999999995"/>
    <x v="2"/>
    <s v="2026-07-31"/>
  </r>
  <r>
    <s v="77aaaab5-eb8f-4b36-8b0e-52a92aecddf4"/>
    <s v="Data Center C"/>
    <s v=""/>
    <x v="208"/>
    <x v="1"/>
    <x v="8"/>
    <x v="8"/>
    <n v="660000"/>
    <n v="660000"/>
    <n v="75.171999999999997"/>
    <x v="2"/>
    <s v="2026-07-31"/>
  </r>
  <r>
    <s v="2e1801d6-9e5e-44cc-bb9b-8644f2cc8373"/>
    <s v="Data Center A"/>
    <s v=""/>
    <x v="208"/>
    <x v="1"/>
    <x v="8"/>
    <x v="8"/>
    <n v="402000"/>
    <n v="402000"/>
    <n v="63.52"/>
    <x v="2"/>
    <s v="2026-07-31"/>
  </r>
  <r>
    <s v="3ba21067-c9bd-4dae-a1b8-52e8f83ac42d"/>
    <s v="AT2 Atlanta Data Center ( Stacks project) "/>
    <s v=""/>
    <x v="208"/>
    <x v="1"/>
    <x v="8"/>
    <x v="8"/>
    <n v="696980"/>
    <n v="696980"/>
    <n v="75.051999999999992"/>
    <x v="10"/>
    <s v="2026-07-31"/>
  </r>
  <r>
    <s v="fb1f3809-4ff9-49f5-b1be-43a118e8b20e"/>
    <s v="Vantage Data Center Millersport Building 3"/>
    <s v=""/>
    <x v="208"/>
    <x v="1"/>
    <x v="7"/>
    <x v="7"/>
    <m/>
    <m/>
    <n v="180"/>
    <x v="15"/>
    <s v="2026-07-31"/>
  </r>
  <r>
    <s v="88d5d5a6-137c-4f2d-a595-750fca4273c1"/>
    <s v="Vantage Data Center Millersport Building 2"/>
    <s v="Vantage Data Center Millersport Building 2_x000a_Vantage Data Center Millersport_x000a_Vantage Data Centers"/>
    <x v="208"/>
    <x v="1"/>
    <x v="7"/>
    <x v="7"/>
    <m/>
    <m/>
    <n v="180"/>
    <x v="15"/>
    <s v="2026-07-31"/>
  </r>
  <r>
    <s v="d3a3d350-c10f-4f9d-aad6-dbe0d6d39943"/>
    <s v="Vantage Data Center Millersport Building 5"/>
    <s v=""/>
    <x v="208"/>
    <x v="1"/>
    <x v="7"/>
    <x v="7"/>
    <m/>
    <m/>
    <n v="130"/>
    <x v="15"/>
    <s v="2026-07-31"/>
  </r>
  <r>
    <s v="6f3ac812-fbf4-4271-a326-478870791026"/>
    <s v="Vantage Data Center Millersport Building 4"/>
    <s v=""/>
    <x v="208"/>
    <x v="1"/>
    <x v="7"/>
    <x v="7"/>
    <m/>
    <m/>
    <n v="130"/>
    <x v="15"/>
    <s v="2026-07-31"/>
  </r>
  <r>
    <s v="f735eb98-e8b8-4b35-8206-09ff0ac74ac7"/>
    <s v="VA3-37 Ashburn Data Center Building 7"/>
    <s v=""/>
    <x v="208"/>
    <x v="1"/>
    <x v="12"/>
    <x v="12"/>
    <n v="150000"/>
    <n v="328500"/>
    <n v="41"/>
    <x v="0"/>
    <s v="2026-07-31"/>
  </r>
  <r>
    <s v="b07b7337-e802-4019-9a04-de818712141f"/>
    <s v="VA3-35 Ashburn Data Center Building 5"/>
    <s v=""/>
    <x v="208"/>
    <x v="1"/>
    <x v="12"/>
    <x v="12"/>
    <n v="150000"/>
    <n v="328500"/>
    <n v="41"/>
    <x v="0"/>
    <s v="2026-07-31"/>
  </r>
  <r>
    <s v="f2dccb54-98db-4647-b44f-ce23da7ddb92"/>
    <s v="VA3-36 Ashburn Data Center Building 6"/>
    <s v=""/>
    <x v="208"/>
    <x v="1"/>
    <x v="12"/>
    <x v="12"/>
    <n v="150000"/>
    <n v="328500"/>
    <n v="41"/>
    <x v="0"/>
    <s v="2026-07-31"/>
  </r>
  <r>
    <s v="958013c3-4708-40d8-bb89-fed1a4599ba0"/>
    <s v="NoVA Gateway Data Center 3"/>
    <s v=""/>
    <x v="208"/>
    <x v="1"/>
    <x v="12"/>
    <x v="12"/>
    <n v="309000"/>
    <n v="309000"/>
    <n v="64"/>
    <x v="7"/>
    <s v="2026-07-31"/>
  </r>
  <r>
    <s v="cbd7bd68-0146-4bfe-9fc6-6b065cf121c0"/>
    <s v="Lancaster Data Center 2"/>
    <s v=""/>
    <x v="214"/>
    <x v="1"/>
    <x v="16"/>
    <x v="16"/>
    <m/>
    <m/>
    <n v="110"/>
    <x v="1"/>
    <s v="2026-07-31"/>
  </r>
  <r>
    <s v="d5a1abe4-5c35-42ac-9ff4-1caf63555165"/>
    <s v="Lancaster Data Center 4"/>
    <s v=""/>
    <x v="214"/>
    <x v="1"/>
    <x v="16"/>
    <x v="16"/>
    <m/>
    <m/>
    <n v="110"/>
    <x v="1"/>
    <s v="2026-07-31"/>
  </r>
  <r>
    <s v="2ae732d7-b56e-4c3c-b2b2-1d29ad9aefbc"/>
    <s v="Lancaster Data Center 3 "/>
    <s v=""/>
    <x v="214"/>
    <x v="1"/>
    <x v="16"/>
    <x v="16"/>
    <m/>
    <m/>
    <n v="110"/>
    <x v="1"/>
    <s v="2026-07-31"/>
  </r>
  <r>
    <s v="c8410988-b83d-4be1-a3dc-72cd710b930c"/>
    <s v="Lancaster Data Center 1"/>
    <s v=""/>
    <x v="214"/>
    <x v="1"/>
    <x v="16"/>
    <x v="16"/>
    <m/>
    <m/>
    <n v="110"/>
    <x v="1"/>
    <s v="2026-07-31"/>
  </r>
  <r>
    <s v="788719a8-cfaa-4cef-b9d2-9462aea97748"/>
    <s v="Lancaster Data Center 5"/>
    <s v=""/>
    <x v="214"/>
    <x v="1"/>
    <x v="16"/>
    <x v="16"/>
    <m/>
    <m/>
    <n v="110"/>
    <x v="1"/>
    <s v="2026-07-31"/>
  </r>
  <r>
    <s v="6024209b-9567-4dfd-9839-b020a36af419"/>
    <s v="Yondr NOV2D"/>
    <s v=""/>
    <x v="214"/>
    <x v="1"/>
    <x v="12"/>
    <x v="12"/>
    <n v="360000"/>
    <n v="360000"/>
    <n v="62.957000000000001"/>
    <x v="20"/>
    <s v="2026-07-31"/>
  </r>
  <r>
    <s v="d4bf374f-d8e0-4b12-9ffb-eefd033214fa"/>
    <s v="Yondr NOV2E"/>
    <s v=""/>
    <x v="214"/>
    <x v="1"/>
    <x v="12"/>
    <x v="12"/>
    <n v="180000"/>
    <n v="180000"/>
    <n v="32.51"/>
    <x v="20"/>
    <s v="2026-07-31"/>
  </r>
  <r>
    <s v="4ac5fff7-ea6f-452f-926c-0e17598198d6"/>
    <s v="Yondr NOV2B"/>
    <s v=""/>
    <x v="214"/>
    <x v="1"/>
    <x v="12"/>
    <x v="12"/>
    <n v="360000"/>
    <n v="360000"/>
    <n v="62.957000000000001"/>
    <x v="20"/>
    <s v="2026-07-31"/>
  </r>
  <r>
    <s v="2177f9f2-4af2-4f32-95c6-32277fc9e19c"/>
    <s v="Yondr NOV2C"/>
    <s v=""/>
    <x v="214"/>
    <x v="1"/>
    <x v="12"/>
    <x v="12"/>
    <n v="360000"/>
    <n v="360000"/>
    <n v="62.957000000000001"/>
    <x v="20"/>
    <s v="2026-07-31"/>
  </r>
  <r>
    <s v="9c649b85-5ad4-4543-b30b-08e36da81988"/>
    <s v="ZeroC Data Center 1"/>
    <s v="ZeroC Data Center 1_x000a_ZeroC St Lawrence Campus_x000a_ZeroC Data Centers"/>
    <x v="342"/>
    <x v="1"/>
    <x v="11"/>
    <x v="11"/>
    <m/>
    <m/>
    <n v="150"/>
    <x v="9"/>
    <s v="2026-07-31"/>
  </r>
  <r>
    <s v="36fa3c05-2157-4e43-8432-6e6fe65a18f9"/>
    <s v="ZeroC Data Center 2"/>
    <s v=""/>
    <x v="342"/>
    <x v="1"/>
    <x v="11"/>
    <x v="11"/>
    <m/>
    <m/>
    <n v="150"/>
    <x v="9"/>
    <s v="2026-07-31"/>
  </r>
  <r>
    <s v="69b0a041-a3f4-4cc3-9df0-1c7270d7b395"/>
    <s v="Data Center 2"/>
    <s v=""/>
    <x v="215"/>
    <x v="1"/>
    <x v="16"/>
    <x v="16"/>
    <m/>
    <m/>
    <n v="500"/>
    <x v="4"/>
    <s v="2026-07-31"/>
  </r>
  <r>
    <s v="2d6f45cf-f73e-4ae7-81ae-3c8f9cae8b32"/>
    <s v="Data Center 1"/>
    <s v="Data Center 1_x000a_XAI Texas Campus_x000a_xAI"/>
    <x v="215"/>
    <x v="1"/>
    <x v="16"/>
    <x v="16"/>
    <m/>
    <m/>
    <n v="500"/>
    <x v="4"/>
    <s v="2026-07-31"/>
  </r>
  <r>
    <s v="47af66c6-725c-44b4-b554-eb26dde18c84"/>
    <s v="Data Center 1"/>
    <s v=""/>
    <x v="343"/>
    <x v="1"/>
    <x v="13"/>
    <x v="13"/>
    <m/>
    <n v="478388"/>
    <n v="100"/>
    <x v="3"/>
    <s v="2026-07-31"/>
  </r>
  <r>
    <s v="679c7a64-bbe0-4f1e-909c-baa0ca5915c2"/>
    <s v="Data Center 2"/>
    <s v=""/>
    <x v="343"/>
    <x v="1"/>
    <x v="13"/>
    <x v="13"/>
    <m/>
    <n v="340000"/>
    <n v="66"/>
    <x v="3"/>
    <s v="2026-07-31"/>
  </r>
  <r>
    <s v="a1d01510-9ee0-418a-b9a7-f33d0a010b1f"/>
    <s v="Data Center 4"/>
    <s v=""/>
    <x v="343"/>
    <x v="1"/>
    <x v="13"/>
    <x v="13"/>
    <m/>
    <n v="340000"/>
    <n v="66"/>
    <x v="3"/>
    <s v="2026-07-31"/>
  </r>
  <r>
    <s v="53595c31-d82e-48b0-92b2-8fba66f05ddc"/>
    <s v="Data Center 3"/>
    <s v=""/>
    <x v="343"/>
    <x v="1"/>
    <x v="13"/>
    <x v="13"/>
    <m/>
    <n v="340000"/>
    <n v="66"/>
    <x v="3"/>
    <s v="2026-07-31"/>
  </r>
  <r>
    <s v="d2c79068-e3ec-47d1-948f-698aad8732d7"/>
    <s v="CLT-1 Data Center"/>
    <s v=""/>
    <x v="344"/>
    <x v="2"/>
    <x v="10"/>
    <x v="10"/>
    <m/>
    <n v="165800"/>
    <n v="33.57"/>
    <x v="0"/>
    <s v="2026-07-31"/>
  </r>
  <r>
    <s v="62def350-18e2-11f1-bbd1-05b0b9f08c5e"/>
    <s v="Vintage Partners Data Center"/>
    <s v=""/>
    <x v="345"/>
    <x v="2"/>
    <x v="3"/>
    <x v="3"/>
    <m/>
    <m/>
    <m/>
    <x v="9"/>
    <s v="2026-07-31"/>
  </r>
  <r>
    <s v="5a4fa093-e35d-4b6c-921a-95c00ac27be9"/>
    <s v="Moriah Data Center 1"/>
    <s v="Moriah Data Center 1_x000a_Moriah Data Center Campus_x000a_Rowan Digital Infrastructure"/>
    <x v="310"/>
    <x v="2"/>
    <x v="16"/>
    <x v="16"/>
    <m/>
    <n v="135000"/>
    <n v="200"/>
    <x v="15"/>
    <s v="2026-07-31"/>
  </r>
  <r>
    <s v="302036dd-074a-45de-92fb-15bc3540a4c7"/>
    <s v="CHIL1 MTC Data Center"/>
    <s v=""/>
    <x v="46"/>
    <x v="2"/>
    <x v="6"/>
    <x v="6"/>
    <n v="230000"/>
    <n v="230000"/>
    <n v="24"/>
    <x v="0"/>
    <s v="2026-07-31"/>
  </r>
  <r>
    <s v="abf9de9e-9ab6-4f5c-8568-bdba6139d899"/>
    <s v="AWS Industrial Blvd Data Center "/>
    <s v=""/>
    <x v="60"/>
    <x v="2"/>
    <x v="23"/>
    <x v="23"/>
    <m/>
    <m/>
    <n v="53.427500000000002"/>
    <x v="12"/>
    <s v="2026-07-31"/>
  </r>
  <r>
    <s v="48a2d132-addf-4725-aabb-7c51d9f272e1"/>
    <s v="AI Data center - DPO"/>
    <s v=""/>
    <x v="346"/>
    <x v="2"/>
    <x v="33"/>
    <x v="33"/>
    <m/>
    <m/>
    <n v="20"/>
    <x v="8"/>
    <s v="2026-07-31"/>
  </r>
  <r>
    <s v="76e36ec0-1ad8-11f0-84b6-ada32c0d7ea4"/>
    <s v="Nautilus Millinocket Data Center"/>
    <s v=""/>
    <x v="150"/>
    <x v="2"/>
    <x v="41"/>
    <x v="41"/>
    <m/>
    <m/>
    <n v="60"/>
    <x v="18"/>
    <s v="2026-07-31"/>
  </r>
  <r>
    <s v="9f732220-1bfb-11f1-bfa3-b161eecbc88a"/>
    <s v="Wuliger Way Data Center"/>
    <s v=""/>
    <x v="1"/>
    <x v="3"/>
    <x v="16"/>
    <x v="16"/>
    <n v="12000"/>
    <n v="12000"/>
    <n v="13.786"/>
    <x v="9"/>
    <s v="2026-07-31"/>
  </r>
  <r>
    <s v="4f4dbd10-52e1-11f1-abf2-692ebd5e1d32"/>
    <s v="Marshfield Computer Research Facility "/>
    <s v=""/>
    <x v="1"/>
    <x v="3"/>
    <x v="5"/>
    <x v="5"/>
    <m/>
    <m/>
    <m/>
    <x v="5"/>
    <s v="2026-07-31"/>
  </r>
  <r>
    <s v="249843f6-3122-49fb-b058-8f4d3975d2ba"/>
    <s v="TenKey Datacenter 1"/>
    <s v=""/>
    <x v="1"/>
    <x v="3"/>
    <x v="20"/>
    <x v="20"/>
    <m/>
    <n v="200000"/>
    <n v="33.268999999999998"/>
    <x v="9"/>
    <s v="2026-07-31"/>
  </r>
  <r>
    <s v="f0c3cba5-61e5-417b-afe3-bc12a6c457ae"/>
    <s v="Hampton Technology Park Building 1"/>
    <s v="Hampton Technology Park Building 1_x000a_Hampton Technology Park_x000a_Company Not Disclosed"/>
    <x v="1"/>
    <x v="3"/>
    <x v="8"/>
    <x v="8"/>
    <m/>
    <m/>
    <n v="300"/>
    <x v="23"/>
    <s v="2026-07-31"/>
  </r>
  <r>
    <s v="cdcc4a87-47bc-4032-9a2d-abd8c2f59226"/>
    <s v="Data Center 2"/>
    <s v=""/>
    <x v="1"/>
    <x v="3"/>
    <x v="8"/>
    <x v="8"/>
    <n v="279166"/>
    <n v="279166"/>
    <n v="48"/>
    <x v="15"/>
    <s v="2026-07-31"/>
  </r>
  <r>
    <s v="7a111a94-72c1-4479-9d5d-851bfd677940"/>
    <s v="Data Center 1"/>
    <s v=""/>
    <x v="1"/>
    <x v="3"/>
    <x v="8"/>
    <x v="8"/>
    <n v="279166"/>
    <n v="279166"/>
    <n v="48"/>
    <x v="15"/>
    <s v="2026-07-31"/>
  </r>
  <r>
    <s v="590d5899-5e45-4aa5-b731-ae62a3e4f012"/>
    <s v="Project Moc-1"/>
    <s v=""/>
    <x v="1"/>
    <x v="3"/>
    <x v="43"/>
    <x v="43"/>
    <n v="500000"/>
    <n v="500000"/>
    <n v="65.2"/>
    <x v="13"/>
    <s v="2026-07-31"/>
  </r>
  <r>
    <s v="3bdebe71-444d-4811-8d3c-d2633ee8ea89"/>
    <s v="The Homer City Energy Campus -Building 7"/>
    <s v=""/>
    <x v="1"/>
    <x v="3"/>
    <x v="13"/>
    <x v="13"/>
    <m/>
    <m/>
    <n v="173"/>
    <x v="18"/>
    <s v="2026-07-31"/>
  </r>
  <r>
    <s v="9109972b-0273-4058-b381-ad83d28390b9"/>
    <s v="The Homer City Energy Campus -Building 6"/>
    <s v=""/>
    <x v="1"/>
    <x v="3"/>
    <x v="13"/>
    <x v="13"/>
    <m/>
    <m/>
    <n v="173"/>
    <x v="18"/>
    <s v="2026-07-31"/>
  </r>
  <r>
    <s v="26580347-9125-4e6a-b02d-6ec717c44420"/>
    <s v="The Homer City Energy Campus -Building 8"/>
    <s v=""/>
    <x v="1"/>
    <x v="3"/>
    <x v="13"/>
    <x v="13"/>
    <m/>
    <m/>
    <n v="173"/>
    <x v="18"/>
    <s v="2026-07-31"/>
  </r>
  <r>
    <s v="857c65f2-4879-45c1-a4c3-f99e53c953c6"/>
    <s v="The Homer City Energy Campus -Building 5"/>
    <s v="The Homer City Energy Campus -Building 5_x000a_The Homer City Energy Campus_x000a_Company Not Disclosed"/>
    <x v="1"/>
    <x v="3"/>
    <x v="13"/>
    <x v="13"/>
    <m/>
    <m/>
    <n v="173"/>
    <x v="18"/>
    <s v="2026-07-31"/>
  </r>
  <r>
    <s v="4b6c9689-4ba0-4e84-ad43-b306d3698e0b"/>
    <s v="The Homer City Energy Campus -Building 4"/>
    <s v=""/>
    <x v="1"/>
    <x v="3"/>
    <x v="13"/>
    <x v="13"/>
    <m/>
    <m/>
    <n v="173"/>
    <x v="18"/>
    <s v="2026-07-31"/>
  </r>
  <r>
    <s v="a84e8866-3a1d-46af-b4a0-7d1f024d337d"/>
    <s v="The Homer City Energy Campus -Building 2"/>
    <s v=""/>
    <x v="1"/>
    <x v="3"/>
    <x v="13"/>
    <x v="13"/>
    <m/>
    <m/>
    <n v="173"/>
    <x v="18"/>
    <s v="2026-07-31"/>
  </r>
  <r>
    <s v="07bc627a-f3c6-410e-98d7-e4f994a7d225"/>
    <s v="The Homer City Energy Campus -Building 1"/>
    <s v=""/>
    <x v="1"/>
    <x v="3"/>
    <x v="13"/>
    <x v="13"/>
    <m/>
    <m/>
    <n v="173"/>
    <x v="18"/>
    <s v="2026-07-31"/>
  </r>
  <r>
    <s v="a88f2933-4c4c-449f-80c0-bed0370156a1"/>
    <s v="The Homer City Energy Campus -Building 3"/>
    <s v=""/>
    <x v="1"/>
    <x v="3"/>
    <x v="13"/>
    <x v="13"/>
    <m/>
    <m/>
    <n v="173"/>
    <x v="18"/>
    <s v="2026-07-31"/>
  </r>
  <r>
    <s v="a58bdc5b-4cc4-4202-9385-9bfa2fcd9f0f"/>
    <s v="Chantilly Premier"/>
    <s v=""/>
    <x v="1"/>
    <x v="3"/>
    <x v="12"/>
    <x v="12"/>
    <n v="241000"/>
    <n v="241000"/>
    <n v="36.832000000000001"/>
    <x v="7"/>
    <s v="2026-07-31"/>
  </r>
  <r>
    <s v="258ecf7e-c068-456d-b6f7-08c3b500377f"/>
    <s v="Project Clydesdale Data Center 1"/>
    <s v=""/>
    <x v="227"/>
    <x v="3"/>
    <x v="15"/>
    <x v="15"/>
    <n v="380000"/>
    <n v="380000"/>
    <n v="93.5"/>
    <x v="15"/>
    <s v="2026-07-31"/>
  </r>
  <r>
    <s v="6c716218-4631-4021-85d8-a939986403a3"/>
    <s v="De Soto Campus Building 1"/>
    <s v="De Soto Campus Building 1_x000a_De Soto Campus_x000a_Beale Infrastructure"/>
    <x v="227"/>
    <x v="3"/>
    <x v="31"/>
    <x v="31"/>
    <n v="863000"/>
    <n v="863000"/>
    <n v="179.25"/>
    <x v="1"/>
    <s v="2026-07-31"/>
  </r>
  <r>
    <s v="fe129650-900f-4179-814a-adff4544b388"/>
    <s v="De Soto Campus Building 2"/>
    <s v=""/>
    <x v="227"/>
    <x v="3"/>
    <x v="31"/>
    <x v="31"/>
    <n v="300000"/>
    <n v="300000"/>
    <n v="62.24"/>
    <x v="1"/>
    <s v="2026-07-31"/>
  </r>
  <r>
    <s v="724d49e2-7b7b-4da7-9b7e-85a378cd09c1"/>
    <s v="Keystone TC Data Center 2"/>
    <s v=""/>
    <x v="7"/>
    <x v="3"/>
    <x v="13"/>
    <x v="13"/>
    <m/>
    <n v="217000"/>
    <n v="72.400000000000006"/>
    <x v="18"/>
    <s v="2026-07-31"/>
  </r>
  <r>
    <s v="39b42e6c-15fd-4c42-843a-377acdb6df42"/>
    <s v="Keystone TC Data Center 1"/>
    <s v=""/>
    <x v="7"/>
    <x v="3"/>
    <x v="13"/>
    <x v="13"/>
    <n v="1000000"/>
    <n v="1000000"/>
    <n v="176"/>
    <x v="18"/>
    <s v="2026-07-31"/>
  </r>
  <r>
    <s v="2b0ac861-64a7-40c9-b1e0-52eeac0a4e36"/>
    <s v="Keystone TC Data Center 3"/>
    <s v=""/>
    <x v="7"/>
    <x v="3"/>
    <x v="13"/>
    <x v="13"/>
    <m/>
    <n v="217000"/>
    <n v="72.400000000000006"/>
    <x v="18"/>
    <s v="2026-07-31"/>
  </r>
  <r>
    <s v="10d81727-a5f3-4229-95fe-a6fd76260f5a"/>
    <s v="Keystone TC Data Center 6"/>
    <s v=""/>
    <x v="7"/>
    <x v="3"/>
    <x v="13"/>
    <x v="13"/>
    <m/>
    <n v="217000"/>
    <n v="72.400000000000006"/>
    <x v="18"/>
    <s v="2026-07-31"/>
  </r>
  <r>
    <s v="8c96bab0-1cfa-4649-80a0-a365e2f600d5"/>
    <s v="Keystone TC Data Center 7"/>
    <s v=""/>
    <x v="7"/>
    <x v="3"/>
    <x v="13"/>
    <x v="13"/>
    <m/>
    <n v="217000"/>
    <n v="72.400000000000006"/>
    <x v="18"/>
    <s v="2026-07-31"/>
  </r>
  <r>
    <s v="1d92902d-417c-4e07-a91d-3fcbc9fe0682"/>
    <s v="Keystone TC Data Center 4"/>
    <s v=""/>
    <x v="7"/>
    <x v="3"/>
    <x v="13"/>
    <x v="13"/>
    <m/>
    <n v="217000"/>
    <n v="72.400000000000006"/>
    <x v="18"/>
    <s v="2026-07-31"/>
  </r>
  <r>
    <s v="530f845c-146a-4061-8aea-62370da3d999"/>
    <s v="Keystone TC Data Center 5"/>
    <s v=""/>
    <x v="7"/>
    <x v="3"/>
    <x v="13"/>
    <x v="13"/>
    <m/>
    <n v="217000"/>
    <n v="72.400000000000006"/>
    <x v="18"/>
    <s v="2026-07-31"/>
  </r>
  <r>
    <s v="f8732dfe-bfa4-474a-8b85-70a18bd140cd"/>
    <s v="Keystone TC Data Center 8"/>
    <s v=""/>
    <x v="7"/>
    <x v="3"/>
    <x v="13"/>
    <x v="13"/>
    <m/>
    <n v="217000"/>
    <n v="72.400000000000006"/>
    <x v="18"/>
    <s v="2026-07-31"/>
  </r>
  <r>
    <s v="d370bd7f-bdf0-4d60-bcba-5b069bc7b367"/>
    <s v="Bitdeer Data Center Phase 2B"/>
    <s v=""/>
    <x v="8"/>
    <x v="3"/>
    <x v="7"/>
    <x v="7"/>
    <m/>
    <m/>
    <n v="74"/>
    <x v="23"/>
    <s v="2026-07-31"/>
  </r>
  <r>
    <s v="d9acbff3-b2be-4b46-80f8-0d31287e926b"/>
    <s v="Bitdeer Data Center Phase 3"/>
    <s v=""/>
    <x v="8"/>
    <x v="3"/>
    <x v="7"/>
    <x v="7"/>
    <m/>
    <m/>
    <n v="26"/>
    <x v="23"/>
    <s v="2026-07-31"/>
  </r>
  <r>
    <s v="c72bc000-0838-11f1-8112-9583db0b4bd1"/>
    <s v="CleanSpark Sandersville Campus"/>
    <s v="CleanSpark Sandersville Campus_x000a_CleanSpark"/>
    <x v="237"/>
    <x v="3"/>
    <x v="8"/>
    <x v="8"/>
    <m/>
    <m/>
    <n v="250"/>
    <x v="23"/>
    <s v="2026-07-31"/>
  </r>
  <r>
    <s v="288ec890-b507-11f0-bdc6-0b79ec2ecb83"/>
    <s v="Abernathy Data Center 1"/>
    <s v="Abernathy Data Center 1_x000a_Abernathy Campus_x000a_Fluidstack"/>
    <x v="246"/>
    <x v="3"/>
    <x v="16"/>
    <x v="16"/>
    <m/>
    <m/>
    <n v="240"/>
    <x v="19"/>
    <s v="2026-07-31"/>
  </r>
  <r>
    <s v="f2f04880-7bd5-11f1-9501-b944ffcda0b2"/>
    <s v="Okmulgee Data Center"/>
    <s v=""/>
    <x v="246"/>
    <x v="3"/>
    <x v="15"/>
    <x v="15"/>
    <m/>
    <m/>
    <m/>
    <x v="4"/>
    <s v="2026-07-31"/>
  </r>
  <r>
    <s v="643853c4-399f-40a6-8c90-58ad3c63bd2a"/>
    <s v="Project Pegasus "/>
    <s v="Project Pegasus _x000a_Project Pegasus_x000a_Form8tion Data Centers"/>
    <x v="347"/>
    <x v="3"/>
    <x v="8"/>
    <x v="8"/>
    <m/>
    <m/>
    <n v="350"/>
    <x v="22"/>
    <s v="2026-07-31"/>
  </r>
  <r>
    <s v="c207c174-eaea-4f11-9b93-b1bba38e5109"/>
    <s v="Hicks Field DFW 11"/>
    <s v=""/>
    <x v="249"/>
    <x v="3"/>
    <x v="16"/>
    <x v="16"/>
    <n v="125651"/>
    <n v="251303"/>
    <n v="35.82"/>
    <x v="10"/>
    <s v="2026-07-31"/>
  </r>
  <r>
    <s v="115d677e-1124-439d-b83f-da4e4b5e5e85"/>
    <s v="Cedarvale AI DC 1"/>
    <s v=""/>
    <x v="253"/>
    <x v="3"/>
    <x v="16"/>
    <x v="16"/>
    <n v="61000"/>
    <n v="61000"/>
    <n v="60"/>
    <x v="22"/>
    <s v="2026-07-31"/>
  </r>
  <r>
    <s v="b3afa61e-9f98-464c-afce-99286474cf72"/>
    <s v="Cedarvale AI DC 2"/>
    <s v=""/>
    <x v="253"/>
    <x v="3"/>
    <x v="16"/>
    <x v="16"/>
    <n v="61000"/>
    <n v="61000"/>
    <n v="60"/>
    <x v="22"/>
    <s v="2026-07-31"/>
  </r>
  <r>
    <s v="5e7e2530-1c9b-11f1-a62f-195ab6965f0e"/>
    <s v="Project Sycamore (Phase 2)"/>
    <s v=""/>
    <x v="11"/>
    <x v="3"/>
    <x v="11"/>
    <x v="11"/>
    <m/>
    <m/>
    <m/>
    <x v="9"/>
    <s v="2026-07-31"/>
  </r>
  <r>
    <s v="6641da7b-6b60-463d-b270-8f5340ac5604"/>
    <s v="Nexus Data Center 3"/>
    <s v="Nexus Data Center 3_x000a_Nexus Hubbard Campus_x000a_Nexus Data Centers"/>
    <x v="261"/>
    <x v="3"/>
    <x v="16"/>
    <x v="16"/>
    <n v="520093"/>
    <n v="520093"/>
    <n v="175"/>
    <x v="20"/>
    <s v="2026-07-31"/>
  </r>
  <r>
    <s v="fe1c8e7f-d98c-4070-b271-d76b69a326ee"/>
    <s v="Nexus Data Center 2"/>
    <s v=""/>
    <x v="261"/>
    <x v="3"/>
    <x v="16"/>
    <x v="16"/>
    <n v="520093"/>
    <n v="520093"/>
    <n v="175"/>
    <x v="20"/>
    <s v="2026-07-31"/>
  </r>
  <r>
    <s v="b7eb4910-0cfe-4921-9945-6a1ed655e383"/>
    <s v="Nexus Data Center 1"/>
    <s v=""/>
    <x v="261"/>
    <x v="3"/>
    <x v="16"/>
    <x v="16"/>
    <n v="520093"/>
    <n v="520093"/>
    <n v="175"/>
    <x v="20"/>
    <s v="2026-07-31"/>
  </r>
  <r>
    <s v="4689028b-c02f-4cc0-8f6b-eccf0f8781e9"/>
    <s v="GW Ranch Data Center 1"/>
    <s v=""/>
    <x v="267"/>
    <x v="3"/>
    <x v="16"/>
    <x v="16"/>
    <m/>
    <m/>
    <n v="200"/>
    <x v="16"/>
    <s v="2026-07-31"/>
  </r>
  <r>
    <s v="09f1e9f4-640b-4d81-a751-2d703e082eab"/>
    <s v="Project Horizon AI Data Center 2"/>
    <s v=""/>
    <x v="270"/>
    <x v="3"/>
    <x v="16"/>
    <x v="16"/>
    <m/>
    <m/>
    <n v="125"/>
    <x v="19"/>
    <s v="2026-07-31"/>
  </r>
  <r>
    <s v="cbf75b38-2d96-41ef-ba44-a5d91d3f8374"/>
    <s v="Project Horizon AI Data Center 1"/>
    <s v=""/>
    <x v="270"/>
    <x v="3"/>
    <x v="16"/>
    <x v="16"/>
    <m/>
    <m/>
    <n v="125"/>
    <x v="19"/>
    <s v="2026-07-31"/>
  </r>
  <r>
    <s v="c48cb359-670a-401e-bd3e-da54a101e170"/>
    <s v="Prologis Trenton Data Center 1"/>
    <s v=""/>
    <x v="272"/>
    <x v="3"/>
    <x v="7"/>
    <x v="7"/>
    <n v="220353"/>
    <n v="220353"/>
    <n v="31.21"/>
    <x v="19"/>
    <s v="2026-07-31"/>
  </r>
  <r>
    <s v="bd56dbc2-a61a-4895-9a3c-c12c258fdeda"/>
    <s v="Data Center Building 2"/>
    <s v="Data Center Building 2_x000a_SB Energy Global Data Center Campus_x000a_SB Energy"/>
    <x v="278"/>
    <x v="3"/>
    <x v="16"/>
    <x v="16"/>
    <n v="548950"/>
    <n v="548950"/>
    <n v="300"/>
    <x v="6"/>
    <s v="2026-07-31"/>
  </r>
  <r>
    <s v="d59b60cf-5745-4abd-8d9e-e274ee4fa46f"/>
    <s v="Data Center Building 1"/>
    <s v=""/>
    <x v="278"/>
    <x v="3"/>
    <x v="16"/>
    <x v="16"/>
    <n v="300000"/>
    <n v="548950"/>
    <n v="300"/>
    <x v="6"/>
    <s v="2026-07-31"/>
  </r>
  <r>
    <s v="f9205497-e553-4c13-ae1e-94aed74d7efd"/>
    <s v="Word of Grace Data Center 1"/>
    <s v=""/>
    <x v="282"/>
    <x v="3"/>
    <x v="12"/>
    <x v="12"/>
    <n v="406200"/>
    <n v="406200"/>
    <n v="60"/>
    <x v="20"/>
    <s v="2026-07-31"/>
  </r>
  <r>
    <s v="5f13024a-363a-4efe-9914-5a8699bcc652"/>
    <s v="AVAIO Digital Taurus Building 1"/>
    <s v=""/>
    <x v="289"/>
    <x v="3"/>
    <x v="40"/>
    <x v="40"/>
    <m/>
    <n v="300000"/>
    <n v="148"/>
    <x v="1"/>
    <s v="2026-07-31"/>
  </r>
  <r>
    <s v="a78d3ea2-c3a6-4ef5-a5cf-774bd7f95aac"/>
    <s v="AVAIO Digital Taurus Building 2"/>
    <s v=""/>
    <x v="289"/>
    <x v="3"/>
    <x v="40"/>
    <x v="40"/>
    <m/>
    <n v="300000"/>
    <n v="148"/>
    <x v="1"/>
    <s v="2026-07-31"/>
  </r>
  <r>
    <s v="04177c8a-97c3-49a3-8f57-9f64115f61cd"/>
    <s v="Bit Digital Data Center Buildng 1"/>
    <s v="Bit Digital Data Center Buildng 1_x000a_Bit Digital Data Center North Carolina_x000a_Bit Digital"/>
    <x v="348"/>
    <x v="3"/>
    <x v="10"/>
    <x v="10"/>
    <n v="1000000"/>
    <n v="1000000"/>
    <n v="99"/>
    <x v="15"/>
    <s v="2026-07-31"/>
  </r>
  <r>
    <s v="a7e27cda-471c-4ad4-901a-c1ae902439d5"/>
    <s v="Amazon AWS IAD - John Marshall 2 Building 2"/>
    <s v=""/>
    <x v="15"/>
    <x v="3"/>
    <x v="12"/>
    <x v="12"/>
    <n v="255000"/>
    <n v="255000"/>
    <n v="60"/>
    <x v="11"/>
    <s v="2026-07-31"/>
  </r>
  <r>
    <s v="316d57d2-bfab-4151-a022-d05b90a40ca5"/>
    <s v="Tuscarora Landbay 3 Data Center 1"/>
    <s v=""/>
    <x v="15"/>
    <x v="3"/>
    <x v="12"/>
    <x v="12"/>
    <n v="220516"/>
    <n v="220516"/>
    <n v="55"/>
    <x v="8"/>
    <s v="2026-07-31"/>
  </r>
  <r>
    <s v="dc5400c8-191d-4340-b2a5-12ba4ee57c6f"/>
    <s v="Power House &amp; Chirisa Building 1"/>
    <s v=""/>
    <x v="18"/>
    <x v="3"/>
    <x v="12"/>
    <x v="12"/>
    <n v="190000"/>
    <n v="190000"/>
    <n v="100"/>
    <x v="11"/>
    <s v="2026-07-31"/>
  </r>
  <r>
    <s v="af166d75-d0ac-43eb-81a6-340b6a01fb59"/>
    <s v="CTP-03  Richmond"/>
    <s v=""/>
    <x v="18"/>
    <x v="3"/>
    <x v="12"/>
    <x v="12"/>
    <n v="142000"/>
    <n v="139000"/>
    <n v="60"/>
    <x v="10"/>
    <s v="2026-07-31"/>
  </r>
  <r>
    <s v="a82e2660-619a-11f0-8672-bb4f677b5cde"/>
    <s v="LPE-02 Data Center"/>
    <s v=""/>
    <x v="18"/>
    <x v="3"/>
    <x v="13"/>
    <x v="13"/>
    <n v="750000"/>
    <n v="750000"/>
    <n v="220"/>
    <x v="21"/>
    <s v="2026-07-31"/>
  </r>
  <r>
    <s v="7191aaef-7b8d-41da-9b7a-b083946b53cd"/>
    <s v="LPE-01 Data Center"/>
    <s v=""/>
    <x v="18"/>
    <x v="3"/>
    <x v="13"/>
    <x v="13"/>
    <n v="450000"/>
    <n v="450000"/>
    <n v="130"/>
    <x v="7"/>
    <s v="2026-07-31"/>
  </r>
  <r>
    <s v="e726fd58-eee1-4ae4-9e4b-1185cdd2487d"/>
    <s v="Data Center 1"/>
    <s v=""/>
    <x v="295"/>
    <x v="3"/>
    <x v="16"/>
    <x v="16"/>
    <n v="250000"/>
    <n v="250000"/>
    <n v="100"/>
    <x v="7"/>
    <s v="2026-07-31"/>
  </r>
  <r>
    <s v="32f61751-b272-4c52-8ebc-800999512e82"/>
    <s v="ORD1  Chicago"/>
    <s v="ORD1  Chicago_x000a_ORD (Mt Prospect) Cloud HQ Campus_x000a_CloudHQ"/>
    <x v="19"/>
    <x v="3"/>
    <x v="6"/>
    <x v="6"/>
    <n v="445000"/>
    <n v="1300000"/>
    <n v="240"/>
    <x v="14"/>
    <s v="2026-07-31"/>
  </r>
  <r>
    <s v="5754932d-bd87-41f4-9d3d-368dd2c7805e"/>
    <s v="ORD2  Chicago"/>
    <s v=""/>
    <x v="19"/>
    <x v="3"/>
    <x v="6"/>
    <x v="6"/>
    <n v="296000"/>
    <n v="872000"/>
    <n v="105"/>
    <x v="14"/>
    <s v="2026-07-31"/>
  </r>
  <r>
    <s v="44f3678f-9655-43a2-9056-4245587b0c66"/>
    <s v="MDC2 Northern Virginia"/>
    <s v=""/>
    <x v="19"/>
    <x v="3"/>
    <x v="12"/>
    <x v="12"/>
    <n v="330000"/>
    <n v="330000"/>
    <n v="84"/>
    <x v="0"/>
    <s v="2026-07-31"/>
  </r>
  <r>
    <s v="5f959993-b080-456d-9c2e-fcf152c55ae0"/>
    <s v="MDC3 Northern Virginia"/>
    <s v=""/>
    <x v="19"/>
    <x v="3"/>
    <x v="12"/>
    <x v="12"/>
    <n v="330000"/>
    <n v="330000"/>
    <n v="84"/>
    <x v="0"/>
    <s v="2026-07-31"/>
  </r>
  <r>
    <s v="d42008f5-eef6-4778-91c0-3579f4a8609b"/>
    <s v="MDC1 Northern Virginia"/>
    <s v=""/>
    <x v="19"/>
    <x v="3"/>
    <x v="12"/>
    <x v="12"/>
    <n v="330000"/>
    <n v="330000"/>
    <n v="84"/>
    <x v="0"/>
    <s v="2026-07-31"/>
  </r>
  <r>
    <s v="81dfa3bf-b01c-438f-92be-79a37ccb955e"/>
    <s v="LC11 Northern Virginia"/>
    <s v=""/>
    <x v="19"/>
    <x v="3"/>
    <x v="12"/>
    <x v="12"/>
    <n v="835849"/>
    <n v="835849"/>
    <n v="108"/>
    <x v="0"/>
    <s v="2026-07-31"/>
  </r>
  <r>
    <s v="7c329dea-64b0-4df0-bfb2-8690b9c252ad"/>
    <s v="LC8 Northern Virginia"/>
    <s v=""/>
    <x v="19"/>
    <x v="3"/>
    <x v="12"/>
    <x v="12"/>
    <n v="835849"/>
    <n v="835849"/>
    <n v="108"/>
    <x v="0"/>
    <s v="2026-07-31"/>
  </r>
  <r>
    <s v="333706be-b28a-48a7-81b8-e3886ea52f85"/>
    <s v="Core Scientific Pecos Data Center 1"/>
    <s v=""/>
    <x v="20"/>
    <x v="3"/>
    <x v="16"/>
    <x v="16"/>
    <m/>
    <m/>
    <n v="100"/>
    <x v="9"/>
    <s v="2026-07-31"/>
  </r>
  <r>
    <s v="9242350a-0d9a-488e-a92f-d309fc0059ba"/>
    <s v="Core Scientific Pecos Data Center 2"/>
    <s v=""/>
    <x v="20"/>
    <x v="3"/>
    <x v="16"/>
    <x v="16"/>
    <m/>
    <m/>
    <n v="100"/>
    <x v="9"/>
    <s v="2026-07-31"/>
  </r>
  <r>
    <s v="7e1a17e0-927e-4429-8b25-6a602a12c559"/>
    <s v="Core Scientific Pecos Data Center 3"/>
    <s v=""/>
    <x v="20"/>
    <x v="3"/>
    <x v="16"/>
    <x v="16"/>
    <m/>
    <m/>
    <n v="100"/>
    <x v="5"/>
    <s v="2026-07-31"/>
  </r>
  <r>
    <s v="f047be1d-5dc6-4cce-a79d-ddf24ee50d95"/>
    <s v="Core Scientific Pecos Data Center 7"/>
    <s v=""/>
    <x v="20"/>
    <x v="3"/>
    <x v="16"/>
    <x v="16"/>
    <n v="431000"/>
    <n v="431000"/>
    <n v="185"/>
    <x v="5"/>
    <s v="2026-07-31"/>
  </r>
  <r>
    <s v="55ec9910-1287-11f1-976a-4db900103065"/>
    <s v="Core Scientific Denton Data Center (phase 3)"/>
    <s v=""/>
    <x v="20"/>
    <x v="3"/>
    <x v="16"/>
    <x v="16"/>
    <n v="28800"/>
    <n v="28800"/>
    <n v="8"/>
    <x v="23"/>
    <s v="2026-07-31"/>
  </r>
  <r>
    <s v="12ab29b8-c0bd-4361-9a1b-bf14e354853e"/>
    <s v="Muskogee - Data Center 1"/>
    <s v=""/>
    <x v="20"/>
    <x v="3"/>
    <x v="15"/>
    <x v="15"/>
    <n v="138000"/>
    <n v="138000"/>
    <n v="70"/>
    <x v="13"/>
    <s v="2026-07-31"/>
  </r>
  <r>
    <s v="74e89f9c-5401-49ae-baeb-3715bb04ca83"/>
    <s v="Muskogee - Data Center 2"/>
    <s v=""/>
    <x v="20"/>
    <x v="3"/>
    <x v="15"/>
    <x v="15"/>
    <m/>
    <m/>
    <n v="82.5"/>
    <x v="5"/>
    <s v="2026-07-31"/>
  </r>
  <r>
    <s v="5abfd57e-a313-467c-ae61-2ece611cd81f"/>
    <s v="AI Data Center - Auburn"/>
    <s v=""/>
    <x v="20"/>
    <x v="3"/>
    <x v="44"/>
    <x v="44"/>
    <n v="40000"/>
    <n v="40000"/>
    <n v="50"/>
    <x v="0"/>
    <s v="2026-07-31"/>
  </r>
  <r>
    <s v="9643ebc3-a6f9-426f-998f-1abc1c934f66"/>
    <s v="Dalton 2 - HPC Data Center "/>
    <s v=""/>
    <x v="20"/>
    <x v="3"/>
    <x v="8"/>
    <x v="8"/>
    <n v="250000"/>
    <n v="250000"/>
    <n v="145"/>
    <x v="13"/>
    <s v="2026-07-31"/>
  </r>
  <r>
    <s v="bad4a4ca-4d12-4fd6-b661-d48782356cdd"/>
    <s v="Gainesville Crossing Building 3"/>
    <s v=""/>
    <x v="21"/>
    <x v="3"/>
    <x v="12"/>
    <x v="12"/>
    <n v="470000"/>
    <n v="470000"/>
    <n v="72"/>
    <x v="0"/>
    <s v="2026-07-31"/>
  </r>
  <r>
    <s v="8e47763c-641e-4291-b7dc-056a594a3499"/>
    <s v="Gainesville Crossing Building 4"/>
    <s v=""/>
    <x v="21"/>
    <x v="3"/>
    <x v="12"/>
    <x v="12"/>
    <n v="470000"/>
    <n v="470000"/>
    <n v="72"/>
    <x v="0"/>
    <s v="2026-07-31"/>
  </r>
  <r>
    <s v="cc71c78c-5563-4f42-83f6-6c9a698881cd"/>
    <s v="Gainesville Crossing Building 5"/>
    <s v=""/>
    <x v="21"/>
    <x v="3"/>
    <x v="12"/>
    <x v="12"/>
    <n v="470000"/>
    <n v="470000"/>
    <n v="72"/>
    <x v="0"/>
    <s v="2026-07-31"/>
  </r>
  <r>
    <s v="e0d4bbd9-7b88-434b-8688-c1a170af7bb7"/>
    <s v="Goodnight Data Center 3"/>
    <s v="Goodnight Data Center 3_x000a_Goodnight Data Center Campus_x000a_Crusoe"/>
    <x v="22"/>
    <x v="3"/>
    <x v="16"/>
    <x v="16"/>
    <n v="805380"/>
    <n v="805380"/>
    <n v="192"/>
    <x v="1"/>
    <s v="2026-07-31"/>
  </r>
  <r>
    <s v="77e83eb1-4be9-47fe-bfb1-b2cf6511b946"/>
    <s v="Goodnight Data Center 1"/>
    <s v=""/>
    <x v="22"/>
    <x v="3"/>
    <x v="16"/>
    <x v="16"/>
    <n v="484954"/>
    <n v="484954"/>
    <n v="132.5"/>
    <x v="1"/>
    <s v="2026-07-31"/>
  </r>
  <r>
    <s v="04dd4b31-6426-447c-85aa-d096c13f1343"/>
    <s v="Goodnight Data Center 6"/>
    <s v=""/>
    <x v="22"/>
    <x v="3"/>
    <x v="16"/>
    <x v="16"/>
    <n v="805380"/>
    <n v="805380"/>
    <n v="192"/>
    <x v="1"/>
    <s v="2026-07-31"/>
  </r>
  <r>
    <s v="87f846e5-c4f6-4425-a22a-7270cc2c71af"/>
    <s v="Goodnight Data Center 5"/>
    <s v=""/>
    <x v="22"/>
    <x v="3"/>
    <x v="16"/>
    <x v="16"/>
    <n v="805380"/>
    <n v="805380"/>
    <n v="192"/>
    <x v="1"/>
    <s v="2026-07-31"/>
  </r>
  <r>
    <s v="2b76e234-57a5-4244-9cb1-dfb807fcb451"/>
    <s v="Goodnight Data Center 2"/>
    <s v=""/>
    <x v="22"/>
    <x v="3"/>
    <x v="16"/>
    <x v="16"/>
    <n v="484954"/>
    <n v="484954"/>
    <n v="132.5"/>
    <x v="1"/>
    <s v="2026-07-31"/>
  </r>
  <r>
    <s v="a9aeac6f-94d3-4e64-a7f9-8cc7bb9264b2"/>
    <s v="Goodnight Data Center 4"/>
    <s v=""/>
    <x v="22"/>
    <x v="3"/>
    <x v="16"/>
    <x v="16"/>
    <n v="805380"/>
    <n v="805380"/>
    <n v="192"/>
    <x v="1"/>
    <s v="2026-07-31"/>
  </r>
  <r>
    <s v="8834f4ca-a007-420a-b12d-72329ffb914d"/>
    <s v="AI Data Center Building 30"/>
    <s v=""/>
    <x v="22"/>
    <x v="3"/>
    <x v="16"/>
    <x v="16"/>
    <n v="125000"/>
    <n v="125000"/>
    <n v="37.5"/>
    <x v="15"/>
    <s v="2026-07-31"/>
  </r>
  <r>
    <s v="fbd20744-8fe9-40cb-98fd-3ea02a2fc1cf"/>
    <s v="AI Data Center Building 31"/>
    <s v=""/>
    <x v="22"/>
    <x v="3"/>
    <x v="16"/>
    <x v="16"/>
    <n v="125000"/>
    <n v="125000"/>
    <n v="37.5"/>
    <x v="15"/>
    <s v="2026-07-31"/>
  </r>
  <r>
    <s v="d18ce3ef-6307-4ce9-af15-1ae734b783b5"/>
    <s v="AI Data Center Building 32"/>
    <s v=""/>
    <x v="22"/>
    <x v="3"/>
    <x v="16"/>
    <x v="16"/>
    <n v="125000"/>
    <n v="125000"/>
    <n v="37.5"/>
    <x v="15"/>
    <s v="2026-07-31"/>
  </r>
  <r>
    <s v="effb2e34-e15b-44a7-8978-b5b711609b82"/>
    <s v="AI Data Center Building 29"/>
    <s v=""/>
    <x v="22"/>
    <x v="3"/>
    <x v="16"/>
    <x v="16"/>
    <n v="125000"/>
    <n v="125000"/>
    <n v="37.5"/>
    <x v="15"/>
    <s v="2026-07-31"/>
  </r>
  <r>
    <s v="96fa8427-5d42-447e-9bbc-19a320b46ace"/>
    <s v="AI Data Center Building 25"/>
    <s v=""/>
    <x v="22"/>
    <x v="3"/>
    <x v="16"/>
    <x v="16"/>
    <n v="125000"/>
    <n v="125000"/>
    <n v="37.5"/>
    <x v="15"/>
    <s v="2026-07-31"/>
  </r>
  <r>
    <s v="9bfc0183-7568-47ae-b10a-e80f367f8b9c"/>
    <s v="AI Data Center Building 26"/>
    <s v=""/>
    <x v="22"/>
    <x v="3"/>
    <x v="16"/>
    <x v="16"/>
    <n v="125000"/>
    <n v="125000"/>
    <n v="37.5"/>
    <x v="15"/>
    <s v="2026-07-31"/>
  </r>
  <r>
    <s v="0d135463-392d-4973-903a-72c8a934f73b"/>
    <s v="AI Data Center Building 27"/>
    <s v=""/>
    <x v="22"/>
    <x v="3"/>
    <x v="16"/>
    <x v="16"/>
    <n v="125000"/>
    <n v="125000"/>
    <n v="37.5"/>
    <x v="15"/>
    <s v="2026-07-31"/>
  </r>
  <r>
    <s v="18cbe272-496f-4229-b6ce-be2665cfdb63"/>
    <s v="AI Data Center Building 28"/>
    <s v=""/>
    <x v="22"/>
    <x v="3"/>
    <x v="16"/>
    <x v="16"/>
    <n v="125000"/>
    <n v="125000"/>
    <n v="37.5"/>
    <x v="15"/>
    <s v="2026-07-31"/>
  </r>
  <r>
    <s v="04d1b99a-60b3-438b-933f-8b8cc51bc1a7"/>
    <s v="AI Data Center Building 24"/>
    <s v=""/>
    <x v="22"/>
    <x v="3"/>
    <x v="16"/>
    <x v="16"/>
    <n v="125000"/>
    <n v="125000"/>
    <n v="37.5"/>
    <x v="15"/>
    <s v="2026-07-31"/>
  </r>
  <r>
    <s v="428b114c-e591-485f-b6fc-eeb7db343028"/>
    <s v="AI Data Center Building 22"/>
    <s v=""/>
    <x v="22"/>
    <x v="3"/>
    <x v="16"/>
    <x v="16"/>
    <n v="125000"/>
    <n v="125000"/>
    <n v="37.5"/>
    <x v="15"/>
    <s v="2026-07-31"/>
  </r>
  <r>
    <s v="e21a011e-81a3-412e-b125-3bcd95a74097"/>
    <s v="AI Data Center Building 23"/>
    <s v=""/>
    <x v="22"/>
    <x v="3"/>
    <x v="16"/>
    <x v="16"/>
    <n v="125000"/>
    <n v="125000"/>
    <n v="37.5"/>
    <x v="15"/>
    <s v="2026-07-31"/>
  </r>
  <r>
    <s v="2d96a94b-d04c-4211-adce-8be1e1b552e2"/>
    <s v="AI Data Center Building 21"/>
    <s v=""/>
    <x v="22"/>
    <x v="3"/>
    <x v="16"/>
    <x v="16"/>
    <n v="125000"/>
    <n v="125000"/>
    <n v="37.5"/>
    <x v="15"/>
    <s v="2026-07-31"/>
  </r>
  <r>
    <s v="3dd9cc20-c65c-11f0-ab9d-19e0d9e888ff"/>
    <s v="AI Data Center Building 34"/>
    <s v=""/>
    <x v="22"/>
    <x v="3"/>
    <x v="16"/>
    <x v="16"/>
    <n v="738382"/>
    <n v="738382"/>
    <n v="336"/>
    <x v="2"/>
    <s v="2026-07-31"/>
  </r>
  <r>
    <s v="7036f9b2-cfff-4f99-a270-fe1ce421a64c"/>
    <s v="AI Data Center Building 19"/>
    <s v=""/>
    <x v="22"/>
    <x v="3"/>
    <x v="16"/>
    <x v="16"/>
    <n v="125000"/>
    <n v="125000"/>
    <n v="37.5"/>
    <x v="15"/>
    <s v="2026-07-31"/>
  </r>
  <r>
    <s v="fa3adcb0-98d9-4502-bd18-4e66b778a43a"/>
    <s v="AI Data Center Building 20"/>
    <s v=""/>
    <x v="22"/>
    <x v="3"/>
    <x v="16"/>
    <x v="16"/>
    <n v="125000"/>
    <n v="125000"/>
    <n v="37.5"/>
    <x v="15"/>
    <s v="2026-07-31"/>
  </r>
  <r>
    <s v="b45f42aa-5207-43d7-8e9a-63093fb2344b"/>
    <s v="AI Data Center Building 17"/>
    <s v=""/>
    <x v="22"/>
    <x v="3"/>
    <x v="16"/>
    <x v="16"/>
    <n v="125000"/>
    <n v="125000"/>
    <n v="37.5"/>
    <x v="15"/>
    <s v="2026-07-31"/>
  </r>
  <r>
    <s v="01e69b3c-228b-4dd7-b3f8-687f192224a1"/>
    <s v="AI Data Center Building 18"/>
    <s v=""/>
    <x v="22"/>
    <x v="3"/>
    <x v="16"/>
    <x v="16"/>
    <n v="125000"/>
    <n v="125000"/>
    <n v="37.5"/>
    <x v="15"/>
    <s v="2026-07-31"/>
  </r>
  <r>
    <s v="a4c1aaf0-c659-11f0-bd0a-0d17e79e06c0"/>
    <s v="AI Data Center Building 33"/>
    <s v=""/>
    <x v="22"/>
    <x v="3"/>
    <x v="16"/>
    <x v="16"/>
    <n v="738382"/>
    <n v="738382"/>
    <n v="336"/>
    <x v="2"/>
    <s v="2026-07-31"/>
  </r>
  <r>
    <s v="6bf1bee9-7006-4d55-b2f1-929c62dd5b85"/>
    <s v="Warrenton Data Center 1"/>
    <s v="Warrenton Data Center 1_x000a_Warrenton Campus_x000a_Crusoe"/>
    <x v="22"/>
    <x v="3"/>
    <x v="5"/>
    <x v="5"/>
    <m/>
    <n v="805000"/>
    <n v="300"/>
    <x v="23"/>
    <s v="2026-07-31"/>
  </r>
  <r>
    <s v="aa79e39b-bedc-447d-ae4d-f9923b0b5bf8"/>
    <s v="NEP Real Estate Data Center 1 Phase 2"/>
    <s v=""/>
    <x v="26"/>
    <x v="3"/>
    <x v="17"/>
    <x v="17"/>
    <n v="630000"/>
    <n v="630000"/>
    <n v="125"/>
    <x v="13"/>
    <s v="2026-07-31"/>
  </r>
  <r>
    <s v="9f18ec88-8837-402a-bcb4-3a65eb3744b4"/>
    <s v="NEP Real Estate Data Center 2"/>
    <s v=""/>
    <x v="26"/>
    <x v="3"/>
    <x v="17"/>
    <x v="17"/>
    <n v="578000"/>
    <n v="578000"/>
    <n v="125"/>
    <x v="13"/>
    <s v="2026-07-31"/>
  </r>
  <r>
    <s v="ba05e192-dd51-438f-ac7c-38a66f59dee6"/>
    <s v="Jug &amp; Harrison DBT Data Center Building 1"/>
    <s v=""/>
    <x v="349"/>
    <x v="3"/>
    <x v="7"/>
    <x v="7"/>
    <m/>
    <m/>
    <m/>
    <x v="10"/>
    <s v="2026-07-31"/>
  </r>
  <r>
    <s v="e97fffa5-41e7-478f-a06a-7e9b8e5561cd"/>
    <s v="Jug &amp; Mink DBT Data Center Building 1"/>
    <s v=""/>
    <x v="349"/>
    <x v="3"/>
    <x v="7"/>
    <x v="7"/>
    <m/>
    <m/>
    <m/>
    <x v="10"/>
    <s v="2026-07-31"/>
  </r>
  <r>
    <s v="ee82ed24-fbaa-4f30-86c8-8949396b54c7"/>
    <s v="RN01 Reno Edgecore Datacenter"/>
    <s v=""/>
    <x v="31"/>
    <x v="3"/>
    <x v="1"/>
    <x v="1"/>
    <n v="289000"/>
    <n v="289000"/>
    <n v="72"/>
    <x v="10"/>
    <s v="2026-07-31"/>
  </r>
  <r>
    <s v="6be9f392-c45b-419e-befc-94cad8e793c6"/>
    <s v="RN03 Reno Edgecore Datacenter"/>
    <s v=""/>
    <x v="31"/>
    <x v="3"/>
    <x v="1"/>
    <x v="1"/>
    <n v="289000"/>
    <n v="289000"/>
    <n v="72"/>
    <x v="13"/>
    <s v="2026-07-31"/>
  </r>
  <r>
    <s v="2fda8e5e-1f76-4635-9d7b-dc8b327b3b90"/>
    <s v="PH03 Phoenix Edgecore Datacenter"/>
    <s v=""/>
    <x v="31"/>
    <x v="3"/>
    <x v="3"/>
    <x v="3"/>
    <n v="606388"/>
    <n v="606388"/>
    <n v="72"/>
    <x v="10"/>
    <s v="2026-07-31"/>
  </r>
  <r>
    <s v="ffd956ec-7968-48c3-8c1a-941133a7d583"/>
    <s v="CP01 EdgeCore Datacenter"/>
    <s v=""/>
    <x v="31"/>
    <x v="3"/>
    <x v="12"/>
    <x v="12"/>
    <n v="470000"/>
    <n v="550000"/>
    <n v="72"/>
    <x v="10"/>
    <s v="2026-07-31"/>
  </r>
  <r>
    <s v="6b489c23-ebe1-4a63-b292-8478bca3b66d"/>
    <s v="AS02 Ashburn Edgecore Datacenter"/>
    <s v=""/>
    <x v="31"/>
    <x v="3"/>
    <x v="12"/>
    <x v="12"/>
    <n v="260000"/>
    <n v="260000"/>
    <n v="42"/>
    <x v="10"/>
    <s v="2026-07-31"/>
  </r>
  <r>
    <s v="2ceb5419-f061-4f54-bcc6-429a77969b44"/>
    <s v="AS01 Ashburn Edgecore Datacenter"/>
    <s v=""/>
    <x v="31"/>
    <x v="3"/>
    <x v="12"/>
    <x v="12"/>
    <n v="348000"/>
    <n v="348000"/>
    <n v="72"/>
    <x v="10"/>
    <s v="2026-07-31"/>
  </r>
  <r>
    <s v="e59ae53e-1a34-48f7-a0e0-5175e5ffad99"/>
    <s v="West Feliciana Data Center 2"/>
    <s v="West Feliciana Data Center 2_x000a_Hut8 St Francisville Campus_x000a_Hut8"/>
    <x v="34"/>
    <x v="3"/>
    <x v="42"/>
    <x v="42"/>
    <n v="450000"/>
    <n v="450000"/>
    <n v="165"/>
    <x v="12"/>
    <s v="2026-07-31"/>
  </r>
  <r>
    <s v="78a03a9d-1c26-4f70-a280-98edc02b7676"/>
    <s v="West Feliciana Data Center 1"/>
    <s v=""/>
    <x v="34"/>
    <x v="3"/>
    <x v="42"/>
    <x v="42"/>
    <n v="450000"/>
    <n v="450000"/>
    <n v="165"/>
    <x v="12"/>
    <s v="2026-07-31"/>
  </r>
  <r>
    <s v="3955f9e0-7fb5-11f1-9c05-114c53ce97e4"/>
    <s v="Hyper Data Grid Data Center"/>
    <s v=""/>
    <x v="300"/>
    <x v="3"/>
    <x v="16"/>
    <x v="16"/>
    <m/>
    <m/>
    <n v="20"/>
    <x v="4"/>
    <s v="2026-07-31"/>
  </r>
  <r>
    <s v="1fd41553-0a41-41e9-bd59-cf8e6245a265"/>
    <s v="Sweetwater 1 Data Center 2"/>
    <s v="Sweetwater 1 Data Center 2_x000a_Iren Sweetwater 1_x000a_Iren Ltd"/>
    <x v="302"/>
    <x v="3"/>
    <x v="16"/>
    <x v="16"/>
    <m/>
    <m/>
    <n v="300"/>
    <x v="2"/>
    <s v="2026-07-31"/>
  </r>
  <r>
    <s v="e2001b80-08eb-11f0-9548-433c80f3235c"/>
    <s v="Sweetwater 1 Data Center 1"/>
    <s v=""/>
    <x v="302"/>
    <x v="3"/>
    <x v="16"/>
    <x v="16"/>
    <m/>
    <m/>
    <n v="300"/>
    <x v="13"/>
    <s v="2026-07-31"/>
  </r>
  <r>
    <s v="4eac18c0-08f0-11f0-9548-433c80f3235c"/>
    <s v="Sweetwater 2 Data Center 1"/>
    <s v=""/>
    <x v="302"/>
    <x v="3"/>
    <x v="16"/>
    <x v="16"/>
    <m/>
    <m/>
    <n v="100"/>
    <x v="13"/>
    <s v="2026-07-31"/>
  </r>
  <r>
    <s v="418fc09a-3c87-4f9a-9a0c-31c506c9be34"/>
    <s v="Horizon 2"/>
    <s v=""/>
    <x v="302"/>
    <x v="3"/>
    <x v="16"/>
    <x v="16"/>
    <m/>
    <m/>
    <n v="75"/>
    <x v="13"/>
    <s v="2026-07-31"/>
  </r>
  <r>
    <s v="f8f7d06f-9f8c-45e7-b753-bc939ba15bc1"/>
    <s v="Horizon 4"/>
    <s v=""/>
    <x v="302"/>
    <x v="3"/>
    <x v="16"/>
    <x v="16"/>
    <m/>
    <m/>
    <n v="75"/>
    <x v="2"/>
    <s v="2026-07-31"/>
  </r>
  <r>
    <s v="e99300c3-1572-4a7e-bbec-c8eab37f0af0"/>
    <s v="Horizon 3"/>
    <s v=""/>
    <x v="302"/>
    <x v="3"/>
    <x v="16"/>
    <x v="16"/>
    <m/>
    <m/>
    <n v="75"/>
    <x v="2"/>
    <s v="2026-07-31"/>
  </r>
  <r>
    <s v="c3c7e254-b0ec-403d-96c6-1dd227c757a2"/>
    <s v="Horizon 1"/>
    <s v=""/>
    <x v="302"/>
    <x v="3"/>
    <x v="16"/>
    <x v="16"/>
    <m/>
    <m/>
    <n v="75"/>
    <x v="13"/>
    <s v="2026-07-31"/>
  </r>
  <r>
    <s v="57dae7c4-0716-4b6c-95a4-d3e8acbaa772"/>
    <s v="Horizon 5"/>
    <s v=""/>
    <x v="302"/>
    <x v="3"/>
    <x v="16"/>
    <x v="16"/>
    <m/>
    <m/>
    <n v="75"/>
    <x v="2"/>
    <s v="2026-07-31"/>
  </r>
  <r>
    <s v="0979cf8a-740b-47d1-9c82-f8c285b0a6b2"/>
    <s v="Horizon 6"/>
    <s v=""/>
    <x v="302"/>
    <x v="3"/>
    <x v="16"/>
    <x v="16"/>
    <m/>
    <m/>
    <n v="75"/>
    <x v="2"/>
    <s v="2026-07-31"/>
  </r>
  <r>
    <s v="0b3f7b53-8f60-4541-8843-f0374e045ed5"/>
    <s v="MD-PX1 Data Center 2"/>
    <s v=""/>
    <x v="305"/>
    <x v="3"/>
    <x v="3"/>
    <x v="3"/>
    <m/>
    <n v="204480"/>
    <n v="51.4"/>
    <x v="21"/>
    <s v="2026-07-31"/>
  </r>
  <r>
    <s v="3322572c-d26f-4731-93f3-bc203ed1c836"/>
    <s v="MD-PX1 Data Center 1"/>
    <s v=""/>
    <x v="305"/>
    <x v="3"/>
    <x v="3"/>
    <x v="3"/>
    <m/>
    <n v="204480"/>
    <n v="51.4"/>
    <x v="21"/>
    <s v="2026-07-31"/>
  </r>
  <r>
    <s v="9b8b9a90-6808-11f0-9e7e-f5ce325ef402"/>
    <s v="MD-DC1 (Herndon)"/>
    <s v=""/>
    <x v="305"/>
    <x v="3"/>
    <x v="12"/>
    <x v="12"/>
    <n v="307428"/>
    <m/>
    <n v="67.2"/>
    <x v="21"/>
    <s v="2026-07-31"/>
  </r>
  <r>
    <s v="7bc9728a-4992-4fc9-87de-25e6c96e48d7"/>
    <s v="Nebius Independence Data Center 1"/>
    <s v=""/>
    <x v="306"/>
    <x v="3"/>
    <x v="5"/>
    <x v="5"/>
    <n v="488000"/>
    <n v="488000"/>
    <n v="200"/>
    <x v="17"/>
    <s v="2026-07-31"/>
  </r>
  <r>
    <s v="61c367e5-4028-421c-8973-3d92fba675c2"/>
    <s v="Nebius Birmingham Data Center 1"/>
    <s v="Nebius Birmingham Data Center 1_x000a_Nebius Birmingham Campus_x000a_Nebius"/>
    <x v="306"/>
    <x v="3"/>
    <x v="44"/>
    <x v="44"/>
    <m/>
    <m/>
    <n v="150"/>
    <x v="23"/>
    <s v="2026-07-31"/>
  </r>
  <r>
    <s v="5b249a3a-370a-4b2f-acc3-533543c42ca4"/>
    <s v="Nebius Pennsylvania Data Center 1"/>
    <s v=""/>
    <x v="306"/>
    <x v="3"/>
    <x v="13"/>
    <x v="13"/>
    <m/>
    <m/>
    <n v="200"/>
    <x v="4"/>
    <s v="2026-07-31"/>
  </r>
  <r>
    <s v="82443880-05d4-11f0-a746-194086300c23"/>
    <s v="Oppidan Reno Data Center"/>
    <s v=""/>
    <x v="39"/>
    <x v="3"/>
    <x v="1"/>
    <x v="1"/>
    <n v="61500"/>
    <n v="61500"/>
    <n v="5"/>
    <x v="13"/>
    <s v="2026-07-31"/>
  </r>
  <r>
    <s v="2d1f7b90-14a6-11f0-a6d2-f74d0c0219e9"/>
    <s v="Temple Data Center"/>
    <s v=""/>
    <x v="39"/>
    <x v="3"/>
    <x v="16"/>
    <x v="16"/>
    <n v="61554"/>
    <n v="61554"/>
    <n v="5"/>
    <x v="18"/>
    <s v="2026-07-31"/>
  </r>
  <r>
    <s v="2034359d-c362-4762-8e96-ccfcec68eab3"/>
    <s v="Oppidan Eagan Data Center"/>
    <s v=""/>
    <x v="39"/>
    <x v="3"/>
    <x v="23"/>
    <x v="23"/>
    <n v="61500"/>
    <n v="61500"/>
    <n v="5"/>
    <x v="8"/>
    <s v="2026-07-31"/>
  </r>
  <r>
    <s v="f5e1989f-c831-4f47-95f6-a07c900f2d89"/>
    <s v="CINCO Data Center 4"/>
    <s v=""/>
    <x v="310"/>
    <x v="3"/>
    <x v="16"/>
    <x v="16"/>
    <n v="280000"/>
    <n v="280000"/>
    <n v="75"/>
    <x v="15"/>
    <s v="2026-07-31"/>
  </r>
  <r>
    <s v="f323e4cf-3f43-40fb-b449-c2de57748875"/>
    <s v="CINCO Data Center 3"/>
    <s v=""/>
    <x v="310"/>
    <x v="3"/>
    <x v="16"/>
    <x v="16"/>
    <n v="280000"/>
    <n v="280000"/>
    <n v="75"/>
    <x v="15"/>
    <s v="2026-07-31"/>
  </r>
  <r>
    <s v="81665087-b01e-4899-8e1a-202fa5a460a8"/>
    <s v="CINCO Data Center 2"/>
    <s v=""/>
    <x v="310"/>
    <x v="3"/>
    <x v="16"/>
    <x v="16"/>
    <n v="280000"/>
    <n v="280000"/>
    <n v="75"/>
    <x v="15"/>
    <s v="2026-07-31"/>
  </r>
  <r>
    <s v="f1c35bb1-413b-4aaf-9a63-12bbf23c450c"/>
    <s v="CINCO Data Center 1"/>
    <s v=""/>
    <x v="310"/>
    <x v="3"/>
    <x v="16"/>
    <x v="16"/>
    <n v="280000"/>
    <n v="280000"/>
    <n v="75"/>
    <x v="15"/>
    <s v="2026-07-31"/>
  </r>
  <r>
    <s v="661cd95d-7b53-4dfb-beb6-7640a0efe33b"/>
    <s v="Temple Data Center 1"/>
    <s v="Temple Data Center 1_x000a_Temple Data Center Campus_x000a_Rowan Digital Infrastructure"/>
    <x v="310"/>
    <x v="3"/>
    <x v="16"/>
    <x v="16"/>
    <m/>
    <m/>
    <n v="150"/>
    <x v="16"/>
    <s v="2026-07-31"/>
  </r>
  <r>
    <s v="1ed8a5da-f6ce-41df-863f-43438328e808"/>
    <s v="Rowan Bauxite I Data Center 2"/>
    <s v=""/>
    <x v="310"/>
    <x v="3"/>
    <x v="27"/>
    <x v="27"/>
    <n v="215724"/>
    <n v="215724"/>
    <n v="66"/>
    <x v="15"/>
    <s v="2026-07-31"/>
  </r>
  <r>
    <s v="89097beb-1301-48af-895e-7f5c5da5050b"/>
    <s v="Rowan Bauxite I Data Center 3"/>
    <s v=""/>
    <x v="310"/>
    <x v="3"/>
    <x v="27"/>
    <x v="27"/>
    <n v="215724"/>
    <n v="215724"/>
    <n v="66"/>
    <x v="15"/>
    <s v="2026-07-31"/>
  </r>
  <r>
    <s v="37605bd0-04c9-44ff-8c2b-27de2c08a769"/>
    <s v="Rowan Bauxite I Data Center 1"/>
    <s v=""/>
    <x v="310"/>
    <x v="3"/>
    <x v="27"/>
    <x v="27"/>
    <n v="215724"/>
    <n v="215724"/>
    <n v="66"/>
    <x v="15"/>
    <s v="2026-07-31"/>
  </r>
  <r>
    <s v="0bb60d50-e052-4c58-9e51-264687e4c1c1"/>
    <s v="Rowan Bauxite I Data Center 4"/>
    <s v=""/>
    <x v="310"/>
    <x v="3"/>
    <x v="27"/>
    <x v="27"/>
    <n v="119910"/>
    <n v="119910"/>
    <n v="33"/>
    <x v="15"/>
    <s v="2026-07-31"/>
  </r>
  <r>
    <s v="6011b5a6-3959-4d3a-8eb9-5f9c0fb3a22b"/>
    <s v="Rowan Bauxite III Data Center 1"/>
    <s v=""/>
    <x v="310"/>
    <x v="3"/>
    <x v="27"/>
    <x v="27"/>
    <n v="156545"/>
    <n v="156545"/>
    <n v="44"/>
    <x v="15"/>
    <s v="2026-07-31"/>
  </r>
  <r>
    <s v="71525e7e-8a24-415a-aee8-c60829fdbd1a"/>
    <s v="Rowan Bauxite III Data Center 2"/>
    <s v=""/>
    <x v="310"/>
    <x v="3"/>
    <x v="27"/>
    <x v="27"/>
    <n v="215724"/>
    <n v="215724"/>
    <n v="66"/>
    <x v="15"/>
    <s v="2026-07-31"/>
  </r>
  <r>
    <s v="c74c4f79-3988-433b-aae2-650af7c5ae2e"/>
    <s v="Rowan Bauxite III Data Center 3"/>
    <s v=""/>
    <x v="310"/>
    <x v="3"/>
    <x v="27"/>
    <x v="27"/>
    <n v="215724"/>
    <n v="215724"/>
    <n v="66"/>
    <x v="15"/>
    <s v="2026-07-31"/>
  </r>
  <r>
    <s v="79218658-c16d-45be-b7f4-f2987d320a67"/>
    <s v="Rowan Bauxite II Data Center 3"/>
    <s v=""/>
    <x v="310"/>
    <x v="3"/>
    <x v="27"/>
    <x v="27"/>
    <n v="186389"/>
    <n v="186389"/>
    <n v="55"/>
    <x v="15"/>
    <s v="2026-07-31"/>
  </r>
  <r>
    <s v="da704690-45ea-432f-91d5-cf352b00f492"/>
    <s v="Rowan Bauxite II Data Center 4"/>
    <s v=""/>
    <x v="310"/>
    <x v="3"/>
    <x v="27"/>
    <x v="27"/>
    <n v="186389"/>
    <n v="186389"/>
    <n v="55"/>
    <x v="15"/>
    <s v="2026-07-31"/>
  </r>
  <r>
    <s v="fad1b505-ac7d-45d9-ac77-f30e3157a600"/>
    <s v="Rowan Bauxite II Data Center 2"/>
    <s v=""/>
    <x v="310"/>
    <x v="3"/>
    <x v="27"/>
    <x v="27"/>
    <n v="186389"/>
    <n v="186389"/>
    <n v="55"/>
    <x v="15"/>
    <s v="2026-07-31"/>
  </r>
  <r>
    <s v="7398d1d3-2a59-4e59-b662-49a3e794d7bb"/>
    <s v="Rowan Bauxite II Data Center 1"/>
    <s v=""/>
    <x v="310"/>
    <x v="3"/>
    <x v="27"/>
    <x v="27"/>
    <n v="215724"/>
    <n v="215724"/>
    <n v="66"/>
    <x v="15"/>
    <s v="2026-07-31"/>
  </r>
  <r>
    <s v="674e3b30-f57e-11f0-962c-2f97181d5631"/>
    <s v="PH5 Phoenix Data Center"/>
    <s v=""/>
    <x v="42"/>
    <x v="3"/>
    <x v="3"/>
    <x v="3"/>
    <n v="127000"/>
    <n v="127000"/>
    <n v="36"/>
    <x v="17"/>
    <s v="2026-07-31"/>
  </r>
  <r>
    <s v="cb359950-f57d-11f0-962c-2f97181d5631"/>
    <s v="PH4 Phoenix Data Center"/>
    <s v=""/>
    <x v="42"/>
    <x v="3"/>
    <x v="3"/>
    <x v="3"/>
    <n v="127000"/>
    <n v="127000"/>
    <n v="36"/>
    <x v="17"/>
    <s v="2026-07-31"/>
  </r>
  <r>
    <s v="219b33be-93fd-4cdf-8c5c-879075dd9410"/>
    <s v="TX4 Dallas Data Center"/>
    <s v=""/>
    <x v="42"/>
    <x v="3"/>
    <x v="16"/>
    <x v="16"/>
    <n v="118200"/>
    <n v="236000"/>
    <n v="35.729999999999997"/>
    <x v="0"/>
    <s v="2026-07-31"/>
  </r>
  <r>
    <s v="d80905a0-f711-11f0-b91b-73d49e07d84c"/>
    <s v="CH3 Chicago Data Center"/>
    <s v=""/>
    <x v="42"/>
    <x v="3"/>
    <x v="6"/>
    <x v="6"/>
    <n v="112000"/>
    <n v="112000"/>
    <n v="40"/>
    <x v="17"/>
    <s v="2026-07-31"/>
  </r>
  <r>
    <s v="33381c9b-6ae5-4084-8932-e08f0253de78"/>
    <s v="VA13 Gainesville Data Center"/>
    <s v=""/>
    <x v="42"/>
    <x v="3"/>
    <x v="12"/>
    <x v="12"/>
    <n v="272000"/>
    <n v="544000"/>
    <n v="125"/>
    <x v="10"/>
    <s v="2026-07-31"/>
  </r>
  <r>
    <s v="9166888f-e691-43f0-b843-1c4a08778cb3"/>
    <s v="VA12 Gainesville Data Center"/>
    <s v=""/>
    <x v="42"/>
    <x v="3"/>
    <x v="12"/>
    <x v="12"/>
    <n v="272000"/>
    <n v="544000"/>
    <n v="125"/>
    <x v="10"/>
    <s v="2026-07-31"/>
  </r>
  <r>
    <s v="ecb0a84f-23ed-4433-939c-85deca0ceedd"/>
    <s v="VA11 Gainesville Data Center"/>
    <s v=""/>
    <x v="42"/>
    <x v="3"/>
    <x v="12"/>
    <x v="12"/>
    <n v="272000"/>
    <n v="544000"/>
    <n v="125"/>
    <x v="10"/>
    <s v="2026-07-31"/>
  </r>
  <r>
    <s v="6df3ccfb-b7c5-4291-8787-4d79b9379657"/>
    <s v="VA9 Ashburn Data Center"/>
    <s v=""/>
    <x v="42"/>
    <x v="3"/>
    <x v="12"/>
    <x v="12"/>
    <n v="196000"/>
    <m/>
    <n v="25"/>
    <x v="14"/>
    <s v="2026-07-31"/>
  </r>
  <r>
    <s v="9439a2bf-4501-44ee-ad09-0334a06ad91d"/>
    <s v="VA7 Ashburn Data Center"/>
    <s v=""/>
    <x v="42"/>
    <x v="3"/>
    <x v="12"/>
    <x v="12"/>
    <n v="270856"/>
    <n v="113000"/>
    <n v="22.175999999999998"/>
    <x v="10"/>
    <s v="2026-07-31"/>
  </r>
  <r>
    <s v="dc213783-9242-4152-a4bf-46764dfc5687"/>
    <s v="CMH01 Columbus OH Data Center Phase 1"/>
    <s v=""/>
    <x v="315"/>
    <x v="3"/>
    <x v="7"/>
    <x v="7"/>
    <n v="320000"/>
    <n v="320000"/>
    <n v="100"/>
    <x v="14"/>
    <s v="2026-07-31"/>
  </r>
  <r>
    <s v="11bc2333-cd66-4def-817f-7cf8043c6bb6"/>
    <s v="CMH01 Columbus OH Data Center Phase 2"/>
    <s v=""/>
    <x v="315"/>
    <x v="3"/>
    <x v="7"/>
    <x v="7"/>
    <m/>
    <m/>
    <n v="100"/>
    <x v="20"/>
    <s v="2026-07-31"/>
  </r>
  <r>
    <s v="8a5c87ec-63a7-4bd0-a938-7e471ab6dfca"/>
    <s v="PHX - 12 Phoenix Data Center"/>
    <s v=""/>
    <x v="51"/>
    <x v="3"/>
    <x v="3"/>
    <x v="3"/>
    <n v="238180"/>
    <n v="238180"/>
    <n v="72"/>
    <x v="10"/>
    <s v="2026-07-31"/>
  </r>
  <r>
    <s v="d0f34ec2-a141-45cc-94c5-7e639b1084e9"/>
    <s v="PHX - 13 Phoenix Data Center"/>
    <s v=""/>
    <x v="51"/>
    <x v="3"/>
    <x v="3"/>
    <x v="3"/>
    <n v="238180"/>
    <n v="238180"/>
    <n v="72"/>
    <x v="10"/>
    <s v="2026-07-31"/>
  </r>
  <r>
    <s v="2f1415f4-d941-4ce6-b10f-748a13e12076"/>
    <s v="PHX - 06 East Phoenix Data Center"/>
    <s v=""/>
    <x v="51"/>
    <x v="3"/>
    <x v="3"/>
    <x v="3"/>
    <m/>
    <m/>
    <n v="36"/>
    <x v="9"/>
    <s v="2026-07-31"/>
  </r>
  <r>
    <s v="efdfd3e4-81f0-4fb4-bfd9-63e0d6806730"/>
    <s v="LBB-02 Abernathy Data Center"/>
    <s v=""/>
    <x v="51"/>
    <x v="3"/>
    <x v="16"/>
    <x v="16"/>
    <n v="275000"/>
    <n v="275000"/>
    <n v="90"/>
    <x v="22"/>
    <s v="2026-07-31"/>
  </r>
  <r>
    <s v="5c651567-e02a-4948-9a12-0970fe6348f4"/>
    <s v="LBB-01 Abernathy Data Center"/>
    <s v=""/>
    <x v="51"/>
    <x v="3"/>
    <x v="16"/>
    <x v="16"/>
    <n v="275000"/>
    <n v="275000"/>
    <n v="90"/>
    <x v="22"/>
    <s v="2026-07-31"/>
  </r>
  <r>
    <s v="1cd8f145-21ac-4311-a516-d58ea02de1fd"/>
    <s v="LBB-03 Abernathy Data Center"/>
    <s v=""/>
    <x v="51"/>
    <x v="3"/>
    <x v="16"/>
    <x v="16"/>
    <n v="275000"/>
    <n v="275000"/>
    <n v="90"/>
    <x v="22"/>
    <s v="2026-07-31"/>
  </r>
  <r>
    <s v="ea7f74bf-e277-4ff9-b89b-12633c2c0e79"/>
    <s v="DFW-03 Dallas Data Center"/>
    <s v=""/>
    <x v="51"/>
    <x v="3"/>
    <x v="16"/>
    <x v="16"/>
    <n v="429603"/>
    <n v="429603"/>
    <n v="72"/>
    <x v="7"/>
    <s v="2026-07-31"/>
  </r>
  <r>
    <s v="ca22a424-5d0c-4d5d-be60-8c672b929c4a"/>
    <s v="DFW-04 Dallas Data Center"/>
    <s v=""/>
    <x v="51"/>
    <x v="3"/>
    <x v="16"/>
    <x v="16"/>
    <n v="425500"/>
    <n v="425500"/>
    <n v="72"/>
    <x v="7"/>
    <s v="2026-07-31"/>
  </r>
  <r>
    <s v="d60c1367-3801-4cf5-b4ba-992714428f47"/>
    <s v="NEO-01 Perkins Township Data Center"/>
    <s v=""/>
    <x v="51"/>
    <x v="3"/>
    <x v="7"/>
    <x v="7"/>
    <n v="200000"/>
    <n v="200000"/>
    <n v="96"/>
    <x v="14"/>
    <s v="2026-07-31"/>
  </r>
  <r>
    <s v="05e83a5a-e05e-46f0-8bb5-87a84d30c283"/>
    <s v="AI Data Center 1"/>
    <s v=""/>
    <x v="51"/>
    <x v="3"/>
    <x v="7"/>
    <x v="7"/>
    <m/>
    <m/>
    <n v="96"/>
    <x v="15"/>
    <s v="2026-07-31"/>
  </r>
  <r>
    <s v="09404310-68ae-11f0-aae3-d379d460a466"/>
    <s v="AI Data Center 2"/>
    <s v=""/>
    <x v="51"/>
    <x v="3"/>
    <x v="7"/>
    <x v="7"/>
    <m/>
    <m/>
    <n v="96"/>
    <x v="21"/>
    <s v="2026-07-31"/>
  </r>
  <r>
    <s v="09bf52db-216c-4c80-aa70-3e408dc65354"/>
    <s v="IAD08- Building 4"/>
    <s v=""/>
    <x v="51"/>
    <x v="3"/>
    <x v="27"/>
    <x v="27"/>
    <n v="297000"/>
    <n v="297000"/>
    <n v="48"/>
    <x v="14"/>
    <s v="2026-07-31"/>
  </r>
  <r>
    <s v="609266c0-b626-4a73-b5be-e2cb69f68bab"/>
    <s v="IAD07- Building 3"/>
    <s v=""/>
    <x v="51"/>
    <x v="3"/>
    <x v="27"/>
    <x v="27"/>
    <n v="426000"/>
    <n v="426000"/>
    <n v="72"/>
    <x v="14"/>
    <s v="2026-07-31"/>
  </r>
  <r>
    <s v="e6e1537e-3d33-4736-b0ee-a857da2cf34b"/>
    <s v="IAD06- Building 2"/>
    <s v=""/>
    <x v="51"/>
    <x v="3"/>
    <x v="27"/>
    <x v="27"/>
    <n v="426000"/>
    <n v="426000"/>
    <n v="72"/>
    <x v="14"/>
    <s v="2026-07-31"/>
  </r>
  <r>
    <s v="1caf3f25-38c7-4d1e-9e29-ac5fc05860d3"/>
    <s v="IAD04- Building 1"/>
    <s v=""/>
    <x v="51"/>
    <x v="3"/>
    <x v="27"/>
    <x v="27"/>
    <n v="450000"/>
    <n v="450000"/>
    <n v="72"/>
    <x v="14"/>
    <s v="2026-07-31"/>
  </r>
  <r>
    <s v="73a9d8c3-94f3-44fe-a76f-5c6845c970d9"/>
    <s v="IAD-03 Data Center Expansion"/>
    <s v=""/>
    <x v="51"/>
    <x v="3"/>
    <x v="12"/>
    <x v="12"/>
    <n v="68634"/>
    <n v="68634"/>
    <n v="24"/>
    <x v="9"/>
    <s v="2026-07-31"/>
  </r>
  <r>
    <s v="d72add2b-ec19-4088-b60a-64d1a5b37259"/>
    <s v="IAD-03 Data Center"/>
    <s v=""/>
    <x v="51"/>
    <x v="3"/>
    <x v="12"/>
    <x v="12"/>
    <n v="304166"/>
    <n v="304166"/>
    <n v="48"/>
    <x v="14"/>
    <s v="2026-07-31"/>
  </r>
  <r>
    <s v="6ad48d95-a019-485a-91ab-c670495498f6"/>
    <s v="PF1 - Data Center 3"/>
    <s v="PF1 - Data Center 3_x000a_Polaris Forge 1_x000a_Applied Digital"/>
    <x v="54"/>
    <x v="3"/>
    <x v="22"/>
    <x v="22"/>
    <n v="900000"/>
    <n v="900000"/>
    <n v="150"/>
    <x v="16"/>
    <s v="2026-07-31"/>
  </r>
  <r>
    <s v="562aa112-4891-4997-9e31-fe46d6ede836"/>
    <s v="PF1 - Data Center 2"/>
    <s v=""/>
    <x v="54"/>
    <x v="3"/>
    <x v="22"/>
    <x v="22"/>
    <n v="900000"/>
    <n v="900000"/>
    <n v="150"/>
    <x v="16"/>
    <s v="2026-07-31"/>
  </r>
  <r>
    <s v="2f537c5a-8bde-4b16-8e20-231069c9b15b"/>
    <s v="PF2 - Data Center 2"/>
    <s v=""/>
    <x v="54"/>
    <x v="3"/>
    <x v="22"/>
    <x v="22"/>
    <m/>
    <m/>
    <n v="100"/>
    <x v="1"/>
    <s v="2026-07-31"/>
  </r>
  <r>
    <s v="6b44a850-89df-11f1-8c49-2bbb25cba204"/>
    <s v="PF2 - Data Center 2 (Oracle Lease)"/>
    <s v=""/>
    <x v="54"/>
    <x v="3"/>
    <x v="22"/>
    <x v="22"/>
    <m/>
    <m/>
    <n v="50"/>
    <x v="4"/>
    <s v="2026-07-31"/>
  </r>
  <r>
    <s v="d28ebdab-4391-468d-81a0-a226866dfa29"/>
    <s v="PF2 - Data Center 1"/>
    <s v=""/>
    <x v="54"/>
    <x v="3"/>
    <x v="22"/>
    <x v="22"/>
    <m/>
    <m/>
    <n v="150"/>
    <x v="1"/>
    <s v="2026-07-31"/>
  </r>
  <r>
    <s v="103eef29-e4af-4856-bcfb-600780e41e83"/>
    <s v="Delta Forge 1 BLDG1"/>
    <s v=""/>
    <x v="54"/>
    <x v="3"/>
    <x v="42"/>
    <x v="42"/>
    <m/>
    <m/>
    <n v="215"/>
    <x v="17"/>
    <s v="2026-07-31"/>
  </r>
  <r>
    <s v="6f86551d-d7b7-41e4-9a03-47ff831d0514"/>
    <s v="Delta Forge 1 BLDG2"/>
    <s v="Delta Forge 1 BLDG2_x000a_Applied Digital Delta Forge 1_x000a_Applied Digital"/>
    <x v="54"/>
    <x v="3"/>
    <x v="42"/>
    <x v="42"/>
    <m/>
    <m/>
    <n v="215"/>
    <x v="17"/>
    <s v="2026-07-31"/>
  </r>
  <r>
    <s v="8b83f425-9f73-4e19-abaf-b898daca6faf"/>
    <s v="AWS Gilroy Data Center 1"/>
    <s v=""/>
    <x v="60"/>
    <x v="3"/>
    <x v="25"/>
    <x v="25"/>
    <n v="218000"/>
    <n v="218000"/>
    <n v="49"/>
    <x v="12"/>
    <s v="2026-07-31"/>
  </r>
  <r>
    <s v="cf9ad1da-5b10-4b03-8c16-af184b2a3150"/>
    <s v="AWS Boardman 4"/>
    <s v=""/>
    <x v="60"/>
    <x v="3"/>
    <x v="0"/>
    <x v="0"/>
    <m/>
    <n v="220000"/>
    <n v="66"/>
    <x v="19"/>
    <s v="2026-07-31"/>
  </r>
  <r>
    <s v="cc95d725-40bd-4b91-b99a-fb9e59fd9073"/>
    <s v="AWS Boardman 3"/>
    <s v=""/>
    <x v="60"/>
    <x v="3"/>
    <x v="0"/>
    <x v="0"/>
    <m/>
    <n v="220000"/>
    <n v="66"/>
    <x v="19"/>
    <s v="2026-07-31"/>
  </r>
  <r>
    <s v="080a4957-875f-4baf-a23f-db5dbc755cb9"/>
    <s v="AWS Boardman 2"/>
    <s v=""/>
    <x v="60"/>
    <x v="3"/>
    <x v="0"/>
    <x v="0"/>
    <m/>
    <n v="220000"/>
    <n v="66"/>
    <x v="19"/>
    <s v="2026-07-31"/>
  </r>
  <r>
    <s v="4a99f0b9-0600-4bf5-aaa0-7d18477fbd40"/>
    <s v="AWS Boardman 1"/>
    <s v=""/>
    <x v="60"/>
    <x v="3"/>
    <x v="0"/>
    <x v="0"/>
    <m/>
    <n v="220000"/>
    <n v="66"/>
    <x v="19"/>
    <s v="2026-07-31"/>
  </r>
  <r>
    <s v="6831544b-45bb-403d-b45a-f52953802df6"/>
    <s v="AWS Sparks Data Center 5"/>
    <s v=""/>
    <x v="60"/>
    <x v="3"/>
    <x v="1"/>
    <x v="1"/>
    <n v="133500"/>
    <n v="400000"/>
    <n v="119"/>
    <x v="23"/>
    <s v="2026-07-31"/>
  </r>
  <r>
    <s v="b7974426-aca7-489f-8b33-d7b17d93fc10"/>
    <s v="AWS Sparks Data Center 3"/>
    <s v=""/>
    <x v="60"/>
    <x v="3"/>
    <x v="1"/>
    <x v="1"/>
    <n v="133500"/>
    <n v="400000"/>
    <n v="119"/>
    <x v="23"/>
    <s v="2026-07-31"/>
  </r>
  <r>
    <s v="2d4abfe2-6e78-46c9-9f20-0f00af58958a"/>
    <s v="AWS Sparks Data Center 4"/>
    <s v=""/>
    <x v="60"/>
    <x v="3"/>
    <x v="1"/>
    <x v="1"/>
    <n v="133500"/>
    <n v="400000"/>
    <n v="119"/>
    <x v="23"/>
    <s v="2026-07-31"/>
  </r>
  <r>
    <s v="dad5ea1e-5254-4450-8c43-5828eb5d9ffa"/>
    <s v="AWS Sparks Data Center 2"/>
    <s v=""/>
    <x v="60"/>
    <x v="3"/>
    <x v="1"/>
    <x v="1"/>
    <n v="133500"/>
    <n v="400000"/>
    <n v="119"/>
    <x v="23"/>
    <s v="2026-07-31"/>
  </r>
  <r>
    <s v="865a5253-a087-4953-bc75-c22671ea1f03"/>
    <s v="AWS Sparks Data Center 1"/>
    <s v=""/>
    <x v="60"/>
    <x v="3"/>
    <x v="1"/>
    <x v="1"/>
    <n v="133500"/>
    <n v="400000"/>
    <n v="119"/>
    <x v="23"/>
    <s v="2026-07-31"/>
  </r>
  <r>
    <s v="3a6c792a-6722-4d59-8dc5-9fb7a48e563f"/>
    <s v="Amazon AWS - Building 4"/>
    <s v=""/>
    <x v="60"/>
    <x v="3"/>
    <x v="0"/>
    <x v="0"/>
    <n v="215000"/>
    <n v="215000"/>
    <n v="66"/>
    <x v="14"/>
    <s v="2026-07-31"/>
  </r>
  <r>
    <s v="cdf87ff0-eb63-11f0-bbfd-bbfb39cd8ae9"/>
    <s v="Amazon AWS - Building 8"/>
    <s v=""/>
    <x v="60"/>
    <x v="3"/>
    <x v="0"/>
    <x v="0"/>
    <n v="215000"/>
    <n v="215000"/>
    <n v="66"/>
    <x v="17"/>
    <s v="2026-07-31"/>
  </r>
  <r>
    <s v="cc1233c0-eb63-11f0-8986-3152c1f8aba0"/>
    <s v="Amazon AWS - Building 7"/>
    <s v=""/>
    <x v="60"/>
    <x v="3"/>
    <x v="0"/>
    <x v="0"/>
    <n v="215000"/>
    <n v="215000"/>
    <n v="66"/>
    <x v="17"/>
    <s v="2026-07-31"/>
  </r>
  <r>
    <s v="31adf8a0-eb63-11f0-9b6f-814d88b1fbfa"/>
    <s v="Amazon AWS - Building 6"/>
    <s v=""/>
    <x v="60"/>
    <x v="3"/>
    <x v="0"/>
    <x v="0"/>
    <n v="215000"/>
    <n v="215000"/>
    <n v="66"/>
    <x v="17"/>
    <s v="2026-07-31"/>
  </r>
  <r>
    <s v="fe0592e0-c91c-4ed2-9ebd-601d7548dc00"/>
    <s v="Project Tree 1"/>
    <s v=""/>
    <x v="60"/>
    <x v="3"/>
    <x v="14"/>
    <x v="14"/>
    <n v="217805"/>
    <n v="217805"/>
    <n v="66"/>
    <x v="23"/>
    <s v="2026-07-31"/>
  </r>
  <r>
    <s v="7c96bd21-daa5-485e-8079-5895aeb789e2"/>
    <s v="AWS Mesa Data Center Building 2"/>
    <s v=""/>
    <x v="60"/>
    <x v="3"/>
    <x v="3"/>
    <x v="3"/>
    <n v="227000"/>
    <n v="227000"/>
    <n v="93.5"/>
    <x v="14"/>
    <s v="2026-07-31"/>
  </r>
  <r>
    <s v="5a7a7d22-3174-4c6a-8494-d7f1645f00c9"/>
    <s v="AWS Mesa Data Center Building 1"/>
    <s v=""/>
    <x v="60"/>
    <x v="3"/>
    <x v="3"/>
    <x v="3"/>
    <n v="227000"/>
    <n v="227000"/>
    <n v="93.5"/>
    <x v="14"/>
    <s v="2026-07-31"/>
  </r>
  <r>
    <s v="f6e20333-cec2-4fb0-af17-4d7ee8d04326"/>
    <s v="Data Center A"/>
    <s v=""/>
    <x v="60"/>
    <x v="3"/>
    <x v="16"/>
    <x v="16"/>
    <m/>
    <n v="189060"/>
    <n v="30.84"/>
    <x v="3"/>
    <s v="2026-07-31"/>
  </r>
  <r>
    <s v="86203f20-fa6a-43eb-aef2-1218b6a0b9d8"/>
    <s v="New Florence Data Center 1"/>
    <s v=""/>
    <x v="60"/>
    <x v="3"/>
    <x v="5"/>
    <x v="5"/>
    <n v="285000"/>
    <n v="285000"/>
    <n v="71"/>
    <x v="17"/>
    <s v="2026-07-31"/>
  </r>
  <r>
    <s v="51e819bb-aa8a-42ce-b65f-afb3c8a28371"/>
    <s v="New Florence Data Center 2"/>
    <s v=""/>
    <x v="60"/>
    <x v="3"/>
    <x v="5"/>
    <x v="5"/>
    <n v="285000"/>
    <n v="285000"/>
    <n v="71"/>
    <x v="17"/>
    <s v="2026-07-31"/>
  </r>
  <r>
    <s v="9bbce456-3fa2-4b0e-af0d-0ae56aca9219"/>
    <s v="Ridgeland Data center Building 2"/>
    <s v=""/>
    <x v="60"/>
    <x v="3"/>
    <x v="40"/>
    <x v="40"/>
    <n v="250000"/>
    <n v="250000"/>
    <n v="66"/>
    <x v="14"/>
    <s v="2026-07-31"/>
  </r>
  <r>
    <s v="e6ac0e70-99f4-49e9-9fa8-48bc758ea083"/>
    <s v="Ridgeland Data center Building 5"/>
    <s v=""/>
    <x v="60"/>
    <x v="3"/>
    <x v="40"/>
    <x v="40"/>
    <n v="250000"/>
    <n v="250000"/>
    <n v="66"/>
    <x v="14"/>
    <s v="2026-07-31"/>
  </r>
  <r>
    <s v="5b2050c6-81a0-4a2e-89b9-6df136b66afe"/>
    <s v="Ridgeland Data center Building 3"/>
    <s v=""/>
    <x v="60"/>
    <x v="3"/>
    <x v="40"/>
    <x v="40"/>
    <n v="250000"/>
    <n v="250000"/>
    <n v="66"/>
    <x v="14"/>
    <s v="2026-07-31"/>
  </r>
  <r>
    <s v="27cb94a7-16b4-4753-a883-c57dd9ad6cac"/>
    <s v="Ridgeland Data center Building 4"/>
    <s v=""/>
    <x v="60"/>
    <x v="3"/>
    <x v="40"/>
    <x v="40"/>
    <n v="250000"/>
    <n v="250000"/>
    <n v="66"/>
    <x v="14"/>
    <s v="2026-07-31"/>
  </r>
  <r>
    <s v="6ca7a4b8-1a92-46dc-8639-d6ebfeb224d3"/>
    <s v="Ridgeland Data center Building 1"/>
    <s v=""/>
    <x v="60"/>
    <x v="3"/>
    <x v="40"/>
    <x v="40"/>
    <n v="250000"/>
    <n v="250000"/>
    <n v="66"/>
    <x v="14"/>
    <s v="2026-07-31"/>
  </r>
  <r>
    <s v="5750a375-da19-4cc9-a7e9-37f3cae467fc"/>
    <s v="AWS Canton Data Center Building 6"/>
    <s v=""/>
    <x v="60"/>
    <x v="3"/>
    <x v="40"/>
    <x v="40"/>
    <n v="250000"/>
    <n v="250000"/>
    <n v="71.5"/>
    <x v="10"/>
    <s v="2026-07-31"/>
  </r>
  <r>
    <s v="0d5e924c-c9ed-409b-869d-d5b8f4473d65"/>
    <s v="AWS Canton Data Center Building 8"/>
    <s v=""/>
    <x v="60"/>
    <x v="3"/>
    <x v="40"/>
    <x v="40"/>
    <n v="250000"/>
    <n v="250000"/>
    <n v="71.5"/>
    <x v="10"/>
    <s v="2026-07-31"/>
  </r>
  <r>
    <s v="9bccd324-16df-42ec-a768-21533e05ce0a"/>
    <s v="AWS Canton Data Center Building 7"/>
    <s v=""/>
    <x v="60"/>
    <x v="3"/>
    <x v="40"/>
    <x v="40"/>
    <n v="250000"/>
    <n v="250000"/>
    <n v="71.5"/>
    <x v="10"/>
    <s v="2026-07-31"/>
  </r>
  <r>
    <s v="f6455a91-65f8-4e9d-93fe-b2d1134efe01"/>
    <s v="AWS Canton Data Center Building 9"/>
    <s v=""/>
    <x v="60"/>
    <x v="3"/>
    <x v="40"/>
    <x v="40"/>
    <n v="250000"/>
    <n v="250000"/>
    <n v="71.5"/>
    <x v="10"/>
    <s v="2026-07-31"/>
  </r>
  <r>
    <s v="14e4f899-f13b-4a4a-b751-8c974fc74af7"/>
    <s v="AWS Canton Data Center Building 10"/>
    <s v=""/>
    <x v="60"/>
    <x v="3"/>
    <x v="40"/>
    <x v="40"/>
    <n v="250000"/>
    <n v="250000"/>
    <n v="71.5"/>
    <x v="10"/>
    <s v="2026-07-31"/>
  </r>
  <r>
    <s v="d361d9b8-1348-488e-a8ad-b5e9486c7116"/>
    <s v="AWS Canton Data Center Building 11"/>
    <s v=""/>
    <x v="60"/>
    <x v="3"/>
    <x v="40"/>
    <x v="40"/>
    <n v="250000"/>
    <n v="250000"/>
    <n v="71.5"/>
    <x v="10"/>
    <s v="2026-07-31"/>
  </r>
  <r>
    <s v="66c8d356-dc86-42a8-afa1-123d01c77fd5"/>
    <s v="AWS Canton Data Center Building 12"/>
    <s v=""/>
    <x v="60"/>
    <x v="3"/>
    <x v="40"/>
    <x v="40"/>
    <n v="250000"/>
    <n v="250000"/>
    <n v="71.5"/>
    <x v="10"/>
    <s v="2026-07-31"/>
  </r>
  <r>
    <s v="5bebc80e-187e-4e31-9c3f-a7db62fac43d"/>
    <s v="SBN521"/>
    <s v=""/>
    <x v="60"/>
    <x v="3"/>
    <x v="24"/>
    <x v="24"/>
    <m/>
    <m/>
    <n v="71.5"/>
    <x v="13"/>
    <s v="2026-07-31"/>
  </r>
  <r>
    <s v="ed34d13c-91e2-47dd-b1bd-14525e866053"/>
    <s v="SBN520"/>
    <s v=""/>
    <x v="60"/>
    <x v="3"/>
    <x v="24"/>
    <x v="24"/>
    <m/>
    <m/>
    <n v="71.5"/>
    <x v="13"/>
    <s v="2026-07-31"/>
  </r>
  <r>
    <s v="d3b85ff9-7945-4ce9-9405-a8ca3259e9cf"/>
    <s v="AWS - St. Olive Township Building 21"/>
    <s v=""/>
    <x v="60"/>
    <x v="3"/>
    <x v="24"/>
    <x v="24"/>
    <n v="200000"/>
    <n v="200000"/>
    <n v="65"/>
    <x v="19"/>
    <s v="2026-07-31"/>
  </r>
  <r>
    <s v="a60d55cf-4c96-4421-8e3b-39e2f67bb270"/>
    <s v="AWS - St. Olive Township Building 22"/>
    <s v=""/>
    <x v="60"/>
    <x v="3"/>
    <x v="24"/>
    <x v="24"/>
    <n v="200000"/>
    <n v="200000"/>
    <n v="65"/>
    <x v="19"/>
    <s v="2026-07-31"/>
  </r>
  <r>
    <s v="ca576213-b270-4915-a5b2-beb365ccb051"/>
    <s v="AWS - St. Olive Township Building 20"/>
    <s v=""/>
    <x v="60"/>
    <x v="3"/>
    <x v="24"/>
    <x v="24"/>
    <n v="200000"/>
    <n v="200000"/>
    <n v="65"/>
    <x v="19"/>
    <s v="2026-07-31"/>
  </r>
  <r>
    <s v="a8455dc6-105c-4703-bebd-e0aff994ee83"/>
    <s v="AWS - St. Olive Township Building 16"/>
    <s v=""/>
    <x v="60"/>
    <x v="3"/>
    <x v="24"/>
    <x v="24"/>
    <n v="200000"/>
    <n v="200000"/>
    <n v="65"/>
    <x v="14"/>
    <s v="2026-07-31"/>
  </r>
  <r>
    <s v="18a0925f-0eaf-4e5a-ad1b-3bafee05fbe2"/>
    <s v="AWS - St. Olive Township Building 15"/>
    <s v=""/>
    <x v="60"/>
    <x v="3"/>
    <x v="24"/>
    <x v="24"/>
    <n v="200000"/>
    <n v="200000"/>
    <n v="65"/>
    <x v="14"/>
    <s v="2026-07-31"/>
  </r>
  <r>
    <s v="e1866720-d610-487a-970b-d98de2f3b0a7"/>
    <s v="AWS - St. Olive Township Building 19"/>
    <s v=""/>
    <x v="60"/>
    <x v="3"/>
    <x v="24"/>
    <x v="24"/>
    <n v="200000"/>
    <n v="200000"/>
    <n v="65"/>
    <x v="19"/>
    <s v="2026-07-31"/>
  </r>
  <r>
    <s v="9bd16f40-9b23-11f0-a7d1-811a1ee6ddb0"/>
    <s v="AWS - St. Olive Township Building 17"/>
    <s v=""/>
    <x v="60"/>
    <x v="3"/>
    <x v="24"/>
    <x v="24"/>
    <n v="120596"/>
    <n v="120596"/>
    <n v="71.5"/>
    <x v="16"/>
    <s v="2026-07-31"/>
  </r>
  <r>
    <s v="aa3a7400-9b28-11f0-a7d1-811a1ee6ddb0"/>
    <s v="AWS - St. Olive Township Building 18"/>
    <s v=""/>
    <x v="60"/>
    <x v="3"/>
    <x v="24"/>
    <x v="24"/>
    <n v="120600"/>
    <n v="120600"/>
    <n v="71.5"/>
    <x v="16"/>
    <s v="2026-07-31"/>
  </r>
  <r>
    <s v="79b96a02-47a8-4029-a21e-4358f6ed9589"/>
    <s v="Data Center 1"/>
    <s v=""/>
    <x v="60"/>
    <x v="3"/>
    <x v="8"/>
    <x v="8"/>
    <n v="380000"/>
    <n v="380000"/>
    <n v="41.25"/>
    <x v="14"/>
    <s v="2026-07-31"/>
  </r>
  <r>
    <s v="f228c0ba-d33d-4829-8c4e-283809004a5b"/>
    <s v="Data Center 3"/>
    <s v=""/>
    <x v="60"/>
    <x v="3"/>
    <x v="8"/>
    <x v="8"/>
    <n v="380000"/>
    <n v="380000"/>
    <n v="41.25"/>
    <x v="2"/>
    <s v="2026-07-31"/>
  </r>
  <r>
    <s v="93cbd6dc-b822-4dd6-a35e-dafb0d7692fc"/>
    <s v="Data Center 2"/>
    <s v=""/>
    <x v="60"/>
    <x v="3"/>
    <x v="8"/>
    <x v="8"/>
    <n v="380000"/>
    <n v="380000"/>
    <n v="41.25"/>
    <x v="2"/>
    <s v="2026-07-31"/>
  </r>
  <r>
    <s v="7a3119c4-49d8-486d-85eb-b14054bdf2f5"/>
    <s v="Data Center 4"/>
    <s v=""/>
    <x v="60"/>
    <x v="3"/>
    <x v="8"/>
    <x v="8"/>
    <n v="310000"/>
    <n v="310000"/>
    <n v="33"/>
    <x v="2"/>
    <s v="2026-07-31"/>
  </r>
  <r>
    <s v="105df55e-3a6f-477e-a306-dc71971bb2b4"/>
    <s v="AWS Newton County Data Center 1"/>
    <s v=""/>
    <x v="60"/>
    <x v="3"/>
    <x v="8"/>
    <x v="8"/>
    <n v="217223"/>
    <n v="217223"/>
    <n v="71.5"/>
    <x v="14"/>
    <s v="2026-07-31"/>
  </r>
  <r>
    <s v="4822723d-4ad6-42bf-a50e-a1e53e60c29b"/>
    <s v="AWS Newton County Data Center 2"/>
    <s v=""/>
    <x v="60"/>
    <x v="3"/>
    <x v="8"/>
    <x v="8"/>
    <n v="217223"/>
    <n v="217223"/>
    <n v="71.5"/>
    <x v="20"/>
    <s v="2026-07-31"/>
  </r>
  <r>
    <s v="f902d668-d949-4493-a5b8-be762633ea48"/>
    <s v="AWS Newton County Data Center 3"/>
    <s v=""/>
    <x v="60"/>
    <x v="3"/>
    <x v="8"/>
    <x v="8"/>
    <n v="217223"/>
    <n v="217223"/>
    <n v="71.5"/>
    <x v="20"/>
    <s v="2026-07-31"/>
  </r>
  <r>
    <s v="23d5c3e0-4e53-11f1-96bd-9796c944135c"/>
    <s v="AWS Newton County Data Center 4"/>
    <s v=""/>
    <x v="60"/>
    <x v="3"/>
    <x v="8"/>
    <x v="8"/>
    <n v="217223"/>
    <n v="217223"/>
    <n v="71.5"/>
    <x v="5"/>
    <s v="2026-07-31"/>
  </r>
  <r>
    <s v="da169e8b-6b74-4447-b7c9-98ea5c126748"/>
    <s v="AWS Fayette County Data Center 7"/>
    <s v=""/>
    <x v="60"/>
    <x v="3"/>
    <x v="7"/>
    <x v="7"/>
    <m/>
    <m/>
    <n v="65"/>
    <x v="22"/>
    <s v="2026-07-31"/>
  </r>
  <r>
    <s v="4d15732d-5002-4c1a-9af5-7a889426eb4a"/>
    <s v="AWS Fayette County Data Center 5"/>
    <s v=""/>
    <x v="60"/>
    <x v="3"/>
    <x v="7"/>
    <x v="7"/>
    <m/>
    <m/>
    <n v="65"/>
    <x v="16"/>
    <s v="2026-07-31"/>
  </r>
  <r>
    <s v="afbd84cb-9cd0-444e-b1ef-dffaec193d9e"/>
    <s v="AWS Fayette County Data Center 6"/>
    <s v=""/>
    <x v="60"/>
    <x v="3"/>
    <x v="7"/>
    <x v="7"/>
    <m/>
    <m/>
    <n v="65"/>
    <x v="16"/>
    <s v="2026-07-31"/>
  </r>
  <r>
    <s v="9c57ff90-8f4a-11f0-a766-a7f138e3970b"/>
    <s v="AWS Fayette County Data Center 2"/>
    <s v=""/>
    <x v="60"/>
    <x v="3"/>
    <x v="7"/>
    <x v="7"/>
    <m/>
    <m/>
    <n v="65"/>
    <x v="16"/>
    <s v="2026-07-31"/>
  </r>
  <r>
    <s v="8137fc38-07a8-4e48-af5c-09c2dcc46b80"/>
    <s v="AWS Fayette County Data Center 1"/>
    <s v=""/>
    <x v="60"/>
    <x v="3"/>
    <x v="7"/>
    <x v="7"/>
    <m/>
    <m/>
    <n v="65"/>
    <x v="8"/>
    <s v="2026-07-31"/>
  </r>
  <r>
    <s v="64b6c615-aa7f-4369-a8cf-59249a56685b"/>
    <s v="AWS Fayette County Data Center 3"/>
    <s v=""/>
    <x v="60"/>
    <x v="3"/>
    <x v="7"/>
    <x v="7"/>
    <m/>
    <m/>
    <n v="65"/>
    <x v="16"/>
    <s v="2026-07-31"/>
  </r>
  <r>
    <s v="5349d06e-e82b-4026-9245-d9aa817f8574"/>
    <s v="AWS Fayette County Data Center 4"/>
    <s v=""/>
    <x v="60"/>
    <x v="3"/>
    <x v="7"/>
    <x v="7"/>
    <m/>
    <m/>
    <n v="65"/>
    <x v="16"/>
    <s v="2026-07-31"/>
  </r>
  <r>
    <s v="b2ecb1c4-cdbd-46d8-a0a2-dac457cfda6d"/>
    <s v="Innovation Park AWS Building 1"/>
    <s v=""/>
    <x v="60"/>
    <x v="3"/>
    <x v="7"/>
    <x v="7"/>
    <n v="223100"/>
    <n v="223100"/>
    <n v="71.5"/>
    <x v="7"/>
    <s v="2026-07-31"/>
  </r>
  <r>
    <s v="b327ae7a-8765-45bd-b6ce-73a7b83c455c"/>
    <s v="Amazon AWS - Industrial Pkwy Building 4"/>
    <s v=""/>
    <x v="60"/>
    <x v="3"/>
    <x v="7"/>
    <x v="7"/>
    <n v="220000"/>
    <n v="220000"/>
    <n v="57.7575"/>
    <x v="14"/>
    <s v="2026-07-31"/>
  </r>
  <r>
    <s v="59e5152c-6167-4ac2-a781-01f2ff888c5f"/>
    <s v="Amazon AWS - Scioto Building 3"/>
    <s v=""/>
    <x v="60"/>
    <x v="3"/>
    <x v="7"/>
    <x v="7"/>
    <n v="216500"/>
    <n v="283000"/>
    <n v="65.320274725274729"/>
    <x v="12"/>
    <s v="2026-07-31"/>
  </r>
  <r>
    <s v="8ea9524e-8814-4bfd-b904-5608e9981243"/>
    <s v="Amazon AWS - Scioto Building 4"/>
    <s v=""/>
    <x v="60"/>
    <x v="3"/>
    <x v="7"/>
    <x v="7"/>
    <n v="216500"/>
    <n v="216500"/>
    <n v="57.7575"/>
    <x v="12"/>
    <s v="2026-07-31"/>
  </r>
  <r>
    <s v="d62dffd7-4cb0-43cb-84fa-905a6668829b"/>
    <s v="Amazon AWS - Scioto Building 5"/>
    <s v=""/>
    <x v="60"/>
    <x v="3"/>
    <x v="7"/>
    <x v="7"/>
    <n v="216500"/>
    <n v="216500"/>
    <n v="57.7575"/>
    <x v="7"/>
    <s v="2026-07-31"/>
  </r>
  <r>
    <s v="7265f80f-76ac-455b-9f25-31449882ffd2"/>
    <s v="North Beech Corridor West Building 3"/>
    <s v=""/>
    <x v="60"/>
    <x v="3"/>
    <x v="7"/>
    <x v="7"/>
    <n v="414724"/>
    <n v="414724"/>
    <n v="78"/>
    <x v="22"/>
    <s v="2026-07-31"/>
  </r>
  <r>
    <s v="3bb3e01f-f051-4988-8f9b-790abcfebc42"/>
    <s v="North Beech Corridor West Building 2"/>
    <s v=""/>
    <x v="60"/>
    <x v="3"/>
    <x v="7"/>
    <x v="7"/>
    <n v="414724"/>
    <n v="414724"/>
    <n v="78"/>
    <x v="22"/>
    <s v="2026-07-31"/>
  </r>
  <r>
    <s v="4589be6e-2759-4f11-b320-c97eeb0d2f03"/>
    <s v="North Beech Corridor West Building 1"/>
    <s v=""/>
    <x v="60"/>
    <x v="3"/>
    <x v="7"/>
    <x v="7"/>
    <n v="414724"/>
    <n v="414724"/>
    <n v="78"/>
    <x v="22"/>
    <s v="2026-07-31"/>
  </r>
  <r>
    <s v="3d11dd07-dc29-463b-b39e-adf8c983b470"/>
    <s v="Amazon AWS  - Beech Building 3"/>
    <s v=""/>
    <x v="60"/>
    <x v="3"/>
    <x v="7"/>
    <x v="7"/>
    <n v="250000"/>
    <n v="250000"/>
    <n v="65.320274725274729"/>
    <x v="0"/>
    <s v="2026-07-31"/>
  </r>
  <r>
    <s v="eb89e99b-f82d-4468-a6df-81139e0e7b42"/>
    <s v="Amazon AWS  - Beech Building 5"/>
    <s v=""/>
    <x v="60"/>
    <x v="3"/>
    <x v="7"/>
    <x v="7"/>
    <n v="414725"/>
    <n v="414725"/>
    <n v="72.254761904761907"/>
    <x v="14"/>
    <s v="2026-07-31"/>
  </r>
  <r>
    <s v="b7ca0217-b11d-4397-8579-4ecfe3f210e9"/>
    <s v="Amazon AWS  - Beech Building 4"/>
    <s v=""/>
    <x v="60"/>
    <x v="3"/>
    <x v="7"/>
    <x v="7"/>
    <n v="414725"/>
    <n v="414725"/>
    <n v="71.722261904761908"/>
    <x v="14"/>
    <s v="2026-07-31"/>
  </r>
  <r>
    <s v="5dceb853-3abc-48c8-9b0b-6b98a082d405"/>
    <s v="Amazon AWS  - Beech Building 3"/>
    <s v=""/>
    <x v="60"/>
    <x v="3"/>
    <x v="7"/>
    <x v="7"/>
    <n v="414725"/>
    <n v="414725"/>
    <n v="71.722261904761908"/>
    <x v="14"/>
    <s v="2026-07-31"/>
  </r>
  <r>
    <s v="4f59334f-5182-4cd1-a748-24d6445d852f"/>
    <s v="Amazon AWS  - Beech Building 1"/>
    <s v=""/>
    <x v="60"/>
    <x v="3"/>
    <x v="7"/>
    <x v="7"/>
    <n v="414725"/>
    <n v="414725"/>
    <n v="68.514761904761912"/>
    <x v="14"/>
    <s v="2026-07-31"/>
  </r>
  <r>
    <s v="efb253e5-3989-4511-a616-18cd85391df2"/>
    <s v="Amazon AWS  - Beech Building 2"/>
    <s v=""/>
    <x v="60"/>
    <x v="3"/>
    <x v="7"/>
    <x v="7"/>
    <n v="414725"/>
    <n v="414725"/>
    <n v="68.514761904761912"/>
    <x v="14"/>
    <s v="2026-07-31"/>
  </r>
  <r>
    <s v="661d5659-889d-4b6b-9a35-f66be9a8e766"/>
    <s v="AWS Energy Way Data Center 1"/>
    <s v=""/>
    <x v="60"/>
    <x v="3"/>
    <x v="10"/>
    <x v="10"/>
    <n v="225000"/>
    <n v="225000"/>
    <n v="72"/>
    <x v="15"/>
    <s v="2026-07-31"/>
  </r>
  <r>
    <s v="9ff32a71-7575-4aad-b5bd-bd1efa854651"/>
    <s v="AWS Energy Way Data Center 2"/>
    <s v=""/>
    <x v="60"/>
    <x v="3"/>
    <x v="10"/>
    <x v="10"/>
    <n v="225000"/>
    <n v="225000"/>
    <n v="72"/>
    <x v="19"/>
    <s v="2026-07-31"/>
  </r>
  <r>
    <s v="ab57b94d-7771-48ab-8270-c012818f94db"/>
    <s v="AWS Energy Way Data Center 3"/>
    <s v=""/>
    <x v="60"/>
    <x v="3"/>
    <x v="10"/>
    <x v="10"/>
    <n v="225000"/>
    <n v="225000"/>
    <n v="72"/>
    <x v="19"/>
    <s v="2026-07-31"/>
  </r>
  <r>
    <s v="50260c6f-7f1a-495e-99c2-4f73aade5ba9"/>
    <s v="AWS Energy Way Data Center 4"/>
    <s v=""/>
    <x v="60"/>
    <x v="3"/>
    <x v="10"/>
    <x v="10"/>
    <n v="225000"/>
    <n v="225000"/>
    <n v="72"/>
    <x v="19"/>
    <s v="2026-07-31"/>
  </r>
  <r>
    <s v="06bd1449-2708-4d9c-87f4-bef5f684c439"/>
    <s v=" AWS NCTC Building 1"/>
    <s v=""/>
    <x v="60"/>
    <x v="3"/>
    <x v="12"/>
    <x v="12"/>
    <n v="382000"/>
    <n v="382000"/>
    <n v="70"/>
    <x v="12"/>
    <s v="2026-07-31"/>
  </r>
  <r>
    <s v="d6a86e1c-8a74-4176-98fd-c6f4ba72aaae"/>
    <s v=" AWS NCTC Building 2"/>
    <s v=""/>
    <x v="60"/>
    <x v="3"/>
    <x v="12"/>
    <x v="12"/>
    <n v="382000"/>
    <n v="382000"/>
    <n v="70"/>
    <x v="12"/>
    <s v="2026-07-31"/>
  </r>
  <r>
    <s v="a9fc47b5-9a3d-4fa0-9852-094852220565"/>
    <s v=" AWS NCTC Building 4"/>
    <s v=""/>
    <x v="60"/>
    <x v="3"/>
    <x v="12"/>
    <x v="12"/>
    <n v="382000"/>
    <n v="382000"/>
    <n v="70"/>
    <x v="12"/>
    <s v="2026-07-31"/>
  </r>
  <r>
    <s v="b4d9d572-e001-44c0-a364-d1a4f5307da8"/>
    <s v=" AWS NCTC Building 3"/>
    <s v=""/>
    <x v="60"/>
    <x v="3"/>
    <x v="12"/>
    <x v="12"/>
    <n v="382000"/>
    <n v="382000"/>
    <n v="70"/>
    <x v="12"/>
    <s v="2026-07-31"/>
  </r>
  <r>
    <s v="b43a400e-73bb-4582-b958-280d82c5a1cb"/>
    <s v="AWS Lake Anna Data Center - Building 1"/>
    <s v=""/>
    <x v="60"/>
    <x v="3"/>
    <x v="12"/>
    <x v="12"/>
    <n v="151895"/>
    <n v="151895"/>
    <n v="44"/>
    <x v="12"/>
    <s v="2026-07-31"/>
  </r>
  <r>
    <s v="e9db307b-be0e-4096-ae21-4f7e48a509a6"/>
    <s v="AWS Lake Anna Data Center - Building 2"/>
    <s v=""/>
    <x v="60"/>
    <x v="3"/>
    <x v="12"/>
    <x v="12"/>
    <n v="256284"/>
    <n v="256284"/>
    <n v="66"/>
    <x v="12"/>
    <s v="2026-07-31"/>
  </r>
  <r>
    <s v="467d75ea-b8bc-4ee2-a5c0-44dfba8f70e6"/>
    <s v="AWS Lake Anna Data Center - Building 4"/>
    <s v=""/>
    <x v="60"/>
    <x v="3"/>
    <x v="12"/>
    <x v="12"/>
    <n v="256284"/>
    <n v="256284"/>
    <n v="66"/>
    <x v="12"/>
    <s v="2026-07-31"/>
  </r>
  <r>
    <s v="b18483af-0ec6-4a5b-a4f8-ff74bc44afd0"/>
    <s v="AWS Lake Anna Data Center - Building 3"/>
    <s v=""/>
    <x v="60"/>
    <x v="3"/>
    <x v="12"/>
    <x v="12"/>
    <n v="256284"/>
    <n v="256284"/>
    <n v="66"/>
    <x v="12"/>
    <s v="2026-07-31"/>
  </r>
  <r>
    <s v="89fb1047-b044-4111-b113-7f85e3d75178"/>
    <s v="Amazon AWS IAD - 42139 Reeds Farm Building 2"/>
    <s v=""/>
    <x v="60"/>
    <x v="3"/>
    <x v="12"/>
    <x v="12"/>
    <n v="245000"/>
    <n v="245000"/>
    <n v="60"/>
    <x v="14"/>
    <s v="2026-07-31"/>
  </r>
  <r>
    <s v="1c773de7-2811-432c-9f47-c8d098d68086"/>
    <s v="Amazon AWS IAD - 42139 Reeds Farm Building 1"/>
    <s v=""/>
    <x v="60"/>
    <x v="3"/>
    <x v="12"/>
    <x v="12"/>
    <n v="245000"/>
    <n v="245000"/>
    <n v="60"/>
    <x v="14"/>
    <s v="2026-07-31"/>
  </r>
  <r>
    <s v="f216e21d-63c8-4ba2-8b03-9778190a6f50"/>
    <s v="Amazon AWS IAD - 42139 Reeds Farm Building 3"/>
    <s v=""/>
    <x v="60"/>
    <x v="3"/>
    <x v="12"/>
    <x v="12"/>
    <n v="245000"/>
    <n v="245000"/>
    <n v="60"/>
    <x v="14"/>
    <s v="2026-07-31"/>
  </r>
  <r>
    <s v="43086a5f-9d6b-464d-bf03-a764a9ccffb7"/>
    <s v="Amazon AWS - Wakeman Drive"/>
    <s v=""/>
    <x v="60"/>
    <x v="3"/>
    <x v="12"/>
    <x v="12"/>
    <m/>
    <m/>
    <n v="53.43"/>
    <x v="12"/>
    <s v="2026-07-31"/>
  </r>
  <r>
    <s v="28032a03-9a8f-4a54-bb8f-6eb4e73f0be3"/>
    <s v="Dean Dr Building 3"/>
    <s v=""/>
    <x v="60"/>
    <x v="3"/>
    <x v="12"/>
    <x v="12"/>
    <n v="250000"/>
    <n v="250000"/>
    <n v="66"/>
    <x v="15"/>
    <s v="2026-07-31"/>
  </r>
  <r>
    <s v="afba1ab1-25e2-474d-bbbd-207651e54882"/>
    <s v="AWS Orrock Building 1"/>
    <s v=""/>
    <x v="60"/>
    <x v="3"/>
    <x v="12"/>
    <x v="12"/>
    <n v="150000"/>
    <n v="150000"/>
    <n v="70"/>
    <x v="12"/>
    <s v="2026-07-31"/>
  </r>
  <r>
    <s v="ac73e4ad-5c5e-401b-a0c3-7e4604acaed3"/>
    <s v="AWS Orrock Building 2"/>
    <s v=""/>
    <x v="60"/>
    <x v="3"/>
    <x v="12"/>
    <x v="12"/>
    <n v="150000"/>
    <n v="150000"/>
    <n v="70"/>
    <x v="12"/>
    <s v="2026-07-31"/>
  </r>
  <r>
    <s v="626542fc-fd55-43c1-bb8c-c2ca17e733b1"/>
    <s v="Dean Dr Building 2"/>
    <s v=""/>
    <x v="60"/>
    <x v="3"/>
    <x v="12"/>
    <x v="12"/>
    <n v="250000"/>
    <n v="250000"/>
    <n v="66"/>
    <x v="15"/>
    <s v="2026-07-31"/>
  </r>
  <r>
    <s v="6c3c6675-eabf-47b1-b8ed-9a635c016352"/>
    <s v="Building A"/>
    <s v=""/>
    <x v="60"/>
    <x v="3"/>
    <x v="12"/>
    <x v="12"/>
    <m/>
    <n v="263340"/>
    <n v="63.968510052039477"/>
    <x v="19"/>
    <s v="2026-07-31"/>
  </r>
  <r>
    <s v="b6f223e1-b226-40e4-ba56-e2f53c0eec39"/>
    <s v="Building B"/>
    <s v=""/>
    <x v="60"/>
    <x v="3"/>
    <x v="12"/>
    <x v="12"/>
    <m/>
    <n v="228410"/>
    <n v="58.882765151515159"/>
    <x v="19"/>
    <s v="2026-07-31"/>
  </r>
  <r>
    <s v="3c891782-ef8d-46ae-a140-f3ff54d1107c"/>
    <s v="Dean Dr Building 1"/>
    <s v=""/>
    <x v="60"/>
    <x v="3"/>
    <x v="12"/>
    <x v="12"/>
    <n v="250000"/>
    <n v="250000"/>
    <n v="50"/>
    <x v="12"/>
    <s v="2026-07-31"/>
  </r>
  <r>
    <s v="84e4e144-0da1-48b3-973e-b673eb505eed"/>
    <s v="Amazon AWS IAD - Willard Building 2"/>
    <s v=""/>
    <x v="60"/>
    <x v="3"/>
    <x v="12"/>
    <x v="12"/>
    <n v="259000"/>
    <n v="259000"/>
    <n v="66"/>
    <x v="0"/>
    <s v="2026-07-31"/>
  </r>
  <r>
    <s v="f1eba37d-1e01-4bd9-bf41-5c4c97f6891c"/>
    <s v="Amazon AWS IAD - Willard Building 3"/>
    <s v=""/>
    <x v="60"/>
    <x v="3"/>
    <x v="12"/>
    <x v="12"/>
    <n v="259000"/>
    <n v="259000"/>
    <n v="66"/>
    <x v="0"/>
    <s v="2026-07-31"/>
  </r>
  <r>
    <s v="b6efdeea-a188-417c-91b2-5bac5461a917"/>
    <s v="Amazon AWS IAD - Willard Building 4"/>
    <s v=""/>
    <x v="60"/>
    <x v="3"/>
    <x v="12"/>
    <x v="12"/>
    <n v="259000"/>
    <n v="259000"/>
    <n v="66"/>
    <x v="0"/>
    <s v="2026-07-31"/>
  </r>
  <r>
    <s v="5fee9280-d478-11f0-ac3f-5fab001b6fe1"/>
    <s v="Amazon AWS IAD - Willard Building 5"/>
    <s v=""/>
    <x v="60"/>
    <x v="3"/>
    <x v="12"/>
    <x v="12"/>
    <n v="259000"/>
    <n v="259000"/>
    <n v="66"/>
    <x v="20"/>
    <s v="2026-07-31"/>
  </r>
  <r>
    <s v="eb1852aa-096d-4049-ac3d-d816fdd56c6e"/>
    <s v="AWS Cosner Building 2"/>
    <s v=""/>
    <x v="60"/>
    <x v="3"/>
    <x v="12"/>
    <x v="12"/>
    <n v="256282"/>
    <n v="256282"/>
    <n v="66"/>
    <x v="12"/>
    <s v="2026-07-31"/>
  </r>
  <r>
    <s v="8cc1a893-9f8d-48e0-b135-eeca3ea04e2b"/>
    <s v="AWS Cosner Building 4"/>
    <s v=""/>
    <x v="60"/>
    <x v="3"/>
    <x v="12"/>
    <x v="12"/>
    <n v="250000"/>
    <n v="250000"/>
    <n v="66"/>
    <x v="12"/>
    <s v="2026-07-31"/>
  </r>
  <r>
    <s v="dc5c09d9-6abe-432b-b053-d5c9eda26ce8"/>
    <s v="AWS Cosner Building 3"/>
    <s v=""/>
    <x v="60"/>
    <x v="3"/>
    <x v="12"/>
    <x v="12"/>
    <n v="250000"/>
    <n v="250000"/>
    <n v="66"/>
    <x v="12"/>
    <s v="2026-07-31"/>
  </r>
  <r>
    <s v="19543f57-b419-4aa6-a1a1-0582b2fb5eb5"/>
    <s v="AWS Cosner Building 5"/>
    <s v=""/>
    <x v="60"/>
    <x v="3"/>
    <x v="12"/>
    <x v="12"/>
    <n v="300000"/>
    <n v="300000"/>
    <n v="72.400000000000006"/>
    <x v="12"/>
    <s v="2026-07-31"/>
  </r>
  <r>
    <s v="d7aed134-9ad5-4125-902c-576629fd3bf5"/>
    <s v="AWS Cosner Building 7"/>
    <s v=""/>
    <x v="60"/>
    <x v="3"/>
    <x v="12"/>
    <x v="12"/>
    <n v="300000"/>
    <n v="300000"/>
    <n v="72.400000000000006"/>
    <x v="12"/>
    <s v="2026-07-31"/>
  </r>
  <r>
    <s v="3fb8a960-8058-11f1-a177-838faee11826"/>
    <s v="Amazon IAD169"/>
    <s v=""/>
    <x v="60"/>
    <x v="3"/>
    <x v="12"/>
    <x v="12"/>
    <n v="190250"/>
    <m/>
    <n v="24.75"/>
    <x v="4"/>
    <s v="2026-07-31"/>
  </r>
  <r>
    <s v="7f02d950-9f18-11f0-8290-f7636551c310"/>
    <s v="Dulles 28 Technology Park 2"/>
    <s v=""/>
    <x v="60"/>
    <x v="3"/>
    <x v="12"/>
    <x v="12"/>
    <n v="256281"/>
    <n v="256281"/>
    <n v="66"/>
    <x v="19"/>
    <s v="2026-07-31"/>
  </r>
  <r>
    <s v="d64384fa-b882-4e43-abd6-86981bb971e4"/>
    <s v="Dulles 28 Technology Park"/>
    <s v=""/>
    <x v="60"/>
    <x v="3"/>
    <x v="12"/>
    <x v="12"/>
    <n v="256281"/>
    <n v="256281"/>
    <n v="66"/>
    <x v="8"/>
    <s v="2026-07-31"/>
  </r>
  <r>
    <s v="52bd0770-7fc9-11f1-b517-2fde86a5a991"/>
    <s v="Amazon IAD214"/>
    <s v=""/>
    <x v="60"/>
    <x v="3"/>
    <x v="12"/>
    <x v="12"/>
    <n v="226456"/>
    <m/>
    <n v="55"/>
    <x v="4"/>
    <s v="2026-07-31"/>
  </r>
  <r>
    <s v="8514a8fa-85f0-47c4-aef9-ee2b71c90b3c"/>
    <s v="Amazon AWS IAD502 -  EDS Building 3"/>
    <s v=""/>
    <x v="60"/>
    <x v="3"/>
    <x v="12"/>
    <x v="12"/>
    <n v="430000"/>
    <n v="430000"/>
    <n v="99"/>
    <x v="14"/>
    <s v="2026-07-31"/>
  </r>
  <r>
    <s v="74f6991e-2991-40ac-94f0-d24a1a8cc72a"/>
    <s v="Amazon AWS IAD501 -  EDS Building 2"/>
    <s v=""/>
    <x v="60"/>
    <x v="3"/>
    <x v="12"/>
    <x v="12"/>
    <n v="430000"/>
    <n v="430000"/>
    <n v="99"/>
    <x v="14"/>
    <s v="2026-07-31"/>
  </r>
  <r>
    <s v="9120c5ea-9c01-4097-8625-c44df403db3d"/>
    <s v="Amazon AWS IAD500 -  EDS Building 1"/>
    <s v=""/>
    <x v="60"/>
    <x v="3"/>
    <x v="12"/>
    <x v="12"/>
    <n v="750000"/>
    <n v="375000"/>
    <n v="82.5"/>
    <x v="14"/>
    <s v="2026-07-31"/>
  </r>
  <r>
    <s v="38d374f0-66b2-11f1-a290-83fd26c8a9a4"/>
    <s v="MARIES TECH PARK II"/>
    <s v=""/>
    <x v="60"/>
    <x v="3"/>
    <x v="12"/>
    <x v="12"/>
    <n v="112300"/>
    <n v="250000"/>
    <n v="55"/>
    <x v="3"/>
    <s v="2026-07-31"/>
  </r>
  <r>
    <s v="c841dc89-be6b-464e-9591-8c61dac08cf0"/>
    <s v="Amazon AWS - Potomac Building 2"/>
    <s v=""/>
    <x v="60"/>
    <x v="3"/>
    <x v="12"/>
    <x v="12"/>
    <n v="255000"/>
    <n v="255000"/>
    <n v="22.695"/>
    <x v="12"/>
    <s v="2026-07-31"/>
  </r>
  <r>
    <s v="74fd7afe-c478-46d5-92ff-158ef37732bb"/>
    <s v="AWS Luzern Data Center Building 3"/>
    <s v=""/>
    <x v="60"/>
    <x v="3"/>
    <x v="13"/>
    <x v="13"/>
    <n v="85000"/>
    <n v="85000"/>
    <n v="22"/>
    <x v="0"/>
    <s v="2026-07-31"/>
  </r>
  <r>
    <s v="73be2f84-1140-41dd-802b-fb92f12cf1c8"/>
    <s v="AWS Luzern Data Center Building 8"/>
    <s v=""/>
    <x v="60"/>
    <x v="3"/>
    <x v="13"/>
    <x v="13"/>
    <n v="300000"/>
    <n v="300000"/>
    <n v="67.5"/>
    <x v="0"/>
    <s v="2026-07-31"/>
  </r>
  <r>
    <s v="f1d52506-ae3c-4c17-ba22-2cacf42d641b"/>
    <s v="AWS Luzern Data Center Building 6"/>
    <s v=""/>
    <x v="60"/>
    <x v="3"/>
    <x v="13"/>
    <x v="13"/>
    <n v="300000"/>
    <n v="300000"/>
    <n v="67.5"/>
    <x v="0"/>
    <s v="2026-07-31"/>
  </r>
  <r>
    <s v="decd874e-1eb8-44ed-8e03-2cb544061b31"/>
    <s v="AWS Luzern Data Center Building 7"/>
    <s v=""/>
    <x v="60"/>
    <x v="3"/>
    <x v="13"/>
    <x v="13"/>
    <n v="300000"/>
    <n v="300000"/>
    <n v="67.5"/>
    <x v="0"/>
    <s v="2026-07-31"/>
  </r>
  <r>
    <s v="072c8830-225b-4d35-99c7-ed017e6cd08c"/>
    <s v="AWS Luzern Data Center Building 4"/>
    <s v=""/>
    <x v="60"/>
    <x v="3"/>
    <x v="13"/>
    <x v="13"/>
    <n v="285000"/>
    <n v="285000"/>
    <n v="67.5"/>
    <x v="0"/>
    <s v="2026-07-31"/>
  </r>
  <r>
    <s v="a3f0664b-97cd-4871-9b0d-c9119a1e8bbb"/>
    <s v="AWS Luzern Data Center Building 5"/>
    <s v=""/>
    <x v="60"/>
    <x v="3"/>
    <x v="13"/>
    <x v="13"/>
    <n v="300000"/>
    <n v="300000"/>
    <n v="67.5"/>
    <x v="0"/>
    <s v="2026-07-31"/>
  </r>
  <r>
    <s v="885cccf7-7b87-405b-b9c5-d9550f997e98"/>
    <s v="Microsoft San Jose Data Center Building 1"/>
    <s v=""/>
    <x v="61"/>
    <x v="3"/>
    <x v="25"/>
    <x v="25"/>
    <n v="244676"/>
    <n v="244676"/>
    <n v="60"/>
    <x v="10"/>
    <s v="2026-07-31"/>
  </r>
  <r>
    <s v="d5454260-8e9d-4133-be7f-8d2420dcb3ae"/>
    <s v="Microsoft East Wenatchee Building 4"/>
    <s v=""/>
    <x v="61"/>
    <x v="3"/>
    <x v="14"/>
    <x v="14"/>
    <n v="240000"/>
    <n v="240000"/>
    <n v="52.971500000000006"/>
    <x v="10"/>
    <s v="2026-07-31"/>
  </r>
  <r>
    <s v="e636e00b-f0ec-4666-8eb1-3e4bed06524f"/>
    <s v="Microsoft Malaga Data Center Building 2"/>
    <s v=""/>
    <x v="61"/>
    <x v="3"/>
    <x v="14"/>
    <x v="14"/>
    <n v="250000"/>
    <n v="250000"/>
    <n v="52.971500000000006"/>
    <x v="0"/>
    <s v="2026-07-31"/>
  </r>
  <r>
    <s v="4f1cc235-0c76-4c8a-af4d-97468e55702f"/>
    <s v="Microsoft Malaga Data Center Building 1"/>
    <s v=""/>
    <x v="61"/>
    <x v="3"/>
    <x v="14"/>
    <x v="14"/>
    <n v="250000"/>
    <n v="250000"/>
    <n v="52.971500000000006"/>
    <x v="0"/>
    <s v="2026-07-31"/>
  </r>
  <r>
    <s v="d0351d60-3da7-11f0-929c-51d087dae903"/>
    <s v="Microsoft Goodyear Building 4"/>
    <s v=""/>
    <x v="61"/>
    <x v="3"/>
    <x v="3"/>
    <x v="3"/>
    <n v="250000"/>
    <n v="250000"/>
    <n v="84"/>
    <x v="6"/>
    <s v="2026-07-31"/>
  </r>
  <r>
    <s v="6d96cb90-6e30-11f0-8e41-75babfd90b9a"/>
    <s v="Microsoft Goodyear Building 5"/>
    <s v=""/>
    <x v="61"/>
    <x v="3"/>
    <x v="3"/>
    <x v="3"/>
    <n v="245000"/>
    <n v="245000"/>
    <n v="84"/>
    <x v="21"/>
    <s v="2026-07-31"/>
  </r>
  <r>
    <s v="2f8aa261-ff80-48e8-9ea6-a540035447d5"/>
    <s v="Microsoft Goodyear (PHX70) Building 3"/>
    <s v=""/>
    <x v="61"/>
    <x v="3"/>
    <x v="3"/>
    <x v="3"/>
    <n v="245000"/>
    <n v="245000"/>
    <n v="54"/>
    <x v="0"/>
    <s v="2026-07-31"/>
  </r>
  <r>
    <s v="0b2ccff0-4599-4488-83e1-3990dc221aad"/>
    <s v="PHX 82 West US 3-Arizona Building 3"/>
    <s v=""/>
    <x v="61"/>
    <x v="3"/>
    <x v="3"/>
    <x v="3"/>
    <n v="245000"/>
    <n v="245000"/>
    <n v="53.646000000000001"/>
    <x v="0"/>
    <s v="2026-07-31"/>
  </r>
  <r>
    <s v="98b7beb8-f2c1-4b01-95c6-59fb0c248ea3"/>
    <s v="PHX 83 West US 3-Arizona Building 4"/>
    <s v=""/>
    <x v="61"/>
    <x v="3"/>
    <x v="3"/>
    <x v="3"/>
    <n v="245000"/>
    <n v="245000"/>
    <n v="53.646000000000001"/>
    <x v="0"/>
    <s v="2026-07-31"/>
  </r>
  <r>
    <s v="8fc57bc0-310f-11f0-8243-25cd327edcf3"/>
    <s v="Microsoft Cheyenne Business Park Building 3"/>
    <s v=""/>
    <x v="61"/>
    <x v="3"/>
    <x v="37"/>
    <x v="37"/>
    <n v="250000"/>
    <n v="250000"/>
    <n v="54"/>
    <x v="6"/>
    <s v="2026-07-31"/>
  </r>
  <r>
    <s v="9bacbf00-3111-11f0-8243-25cd327edcf3"/>
    <s v="Microsoft Cheyenne Business Park Building 4"/>
    <s v=""/>
    <x v="61"/>
    <x v="3"/>
    <x v="37"/>
    <x v="37"/>
    <n v="250000"/>
    <n v="250000"/>
    <n v="54"/>
    <x v="6"/>
    <s v="2026-07-31"/>
  </r>
  <r>
    <s v="f8a160ed-7a4b-4bbd-abbf-e43cc74485ac"/>
    <s v="HR Ranch Rd Data Center 1"/>
    <s v=""/>
    <x v="61"/>
    <x v="3"/>
    <x v="37"/>
    <x v="37"/>
    <m/>
    <m/>
    <n v="54"/>
    <x v="9"/>
    <s v="2026-07-31"/>
  </r>
  <r>
    <s v="fba04ac0-2fdb-46bd-94f1-17528991c5ac"/>
    <s v="HR Ranch Rd Data Center 2"/>
    <s v=""/>
    <x v="61"/>
    <x v="3"/>
    <x v="37"/>
    <x v="37"/>
    <m/>
    <m/>
    <n v="102"/>
    <x v="9"/>
    <s v="2026-07-31"/>
  </r>
  <r>
    <s v="d0224fd8-6df9-4381-aaae-b5aef5cbe32e"/>
    <s v="Microsoft SAT90 Data Center"/>
    <s v=""/>
    <x v="61"/>
    <x v="3"/>
    <x v="16"/>
    <x v="16"/>
    <n v="244700"/>
    <n v="244700"/>
    <n v="84"/>
    <x v="13"/>
    <s v="2026-07-31"/>
  </r>
  <r>
    <s v="e42d775b-ec1b-4a1f-8f9b-74d9a067652d"/>
    <s v="Microsoft SAT89 Data Center"/>
    <s v=""/>
    <x v="61"/>
    <x v="3"/>
    <x v="16"/>
    <x v="16"/>
    <n v="244700"/>
    <n v="244700"/>
    <n v="84"/>
    <x v="13"/>
    <s v="2026-07-31"/>
  </r>
  <r>
    <s v="79ac404d-e68e-4460-bd6b-385eb3bd5d92"/>
    <s v="Microsoft San Antonio (SAT82)"/>
    <s v=""/>
    <x v="61"/>
    <x v="3"/>
    <x v="16"/>
    <x v="16"/>
    <n v="244676"/>
    <n v="244676"/>
    <n v="84"/>
    <x v="14"/>
    <s v="2026-07-31"/>
  </r>
  <r>
    <s v="7daf4c96-6d23-4439-954d-d8d94c0243c2"/>
    <s v="Microsoft San Antonio SAT81"/>
    <s v=""/>
    <x v="61"/>
    <x v="3"/>
    <x v="16"/>
    <x v="16"/>
    <n v="250000"/>
    <n v="250000"/>
    <n v="79"/>
    <x v="14"/>
    <s v="2026-07-31"/>
  </r>
  <r>
    <s v="e6e3959e-6d52-4760-b5e5-e4e1bd35bec0"/>
    <s v="Microsoft San Antonio (SAT14) Building 2"/>
    <s v=""/>
    <x v="61"/>
    <x v="3"/>
    <x v="16"/>
    <x v="16"/>
    <n v="106500"/>
    <n v="106500"/>
    <n v="18.84"/>
    <x v="11"/>
    <s v="2026-07-31"/>
  </r>
  <r>
    <s v="0c243aa0-86cb-11f1-ba94-0527c87c58a2"/>
    <s v="Microsoft Project Ginger West Building 6"/>
    <s v=""/>
    <x v="61"/>
    <x v="3"/>
    <x v="4"/>
    <x v="4"/>
    <n v="195000"/>
    <n v="195000"/>
    <m/>
    <x v="4"/>
    <s v="2026-07-31"/>
  </r>
  <r>
    <s v="a24fee2a-9acb-4aa4-a545-2e07a0edbc28"/>
    <s v="Microsoft Project Ginger West Building 5"/>
    <s v=""/>
    <x v="61"/>
    <x v="3"/>
    <x v="4"/>
    <x v="4"/>
    <n v="248500"/>
    <n v="248500"/>
    <n v="54"/>
    <x v="11"/>
    <s v="2026-07-31"/>
  </r>
  <r>
    <s v="7160fcd5-cceb-459a-91a8-8ed88ec97cd0"/>
    <s v="Microsoft Project Ginger East Building 5"/>
    <s v=""/>
    <x v="61"/>
    <x v="3"/>
    <x v="4"/>
    <x v="4"/>
    <n v="245000"/>
    <n v="245000"/>
    <n v="54"/>
    <x v="11"/>
    <s v="2026-07-31"/>
  </r>
  <r>
    <s v="43972e2f-a8f7-4a74-85dc-bd8130035547"/>
    <s v="Hoffman Estates Data Center Building 2"/>
    <s v=""/>
    <x v="61"/>
    <x v="3"/>
    <x v="6"/>
    <x v="6"/>
    <n v="150000"/>
    <n v="150000"/>
    <n v="30"/>
    <x v="14"/>
    <s v="2026-07-31"/>
  </r>
  <r>
    <s v="1d0f82da-2739-4ee9-8d06-5e3e7e9cf7e6"/>
    <s v="Microsoft Mount Pleasant Building 5"/>
    <s v=""/>
    <x v="61"/>
    <x v="3"/>
    <x v="33"/>
    <x v="33"/>
    <n v="579796"/>
    <n v="579796"/>
    <n v="49.040250000000007"/>
    <x v="10"/>
    <s v="2026-07-31"/>
  </r>
  <r>
    <s v="17188bb9-e349-4f1a-81cf-96c20e2b05b9"/>
    <s v="Microsoft Mount Pleasant Building 4"/>
    <s v=""/>
    <x v="61"/>
    <x v="3"/>
    <x v="33"/>
    <x v="33"/>
    <n v="579796"/>
    <n v="579796"/>
    <n v="49.040250000000007"/>
    <x v="10"/>
    <s v="2026-07-31"/>
  </r>
  <r>
    <s v="6b093563-626e-40b9-bb52-aa693f681a92"/>
    <s v="Microsoft Mount Pleasant Building 3"/>
    <s v=""/>
    <x v="61"/>
    <x v="3"/>
    <x v="33"/>
    <x v="33"/>
    <n v="579796"/>
    <n v="579796"/>
    <n v="49.040250000000007"/>
    <x v="10"/>
    <s v="2026-07-31"/>
  </r>
  <r>
    <s v="e5dbbbb4-8579-42c2-b543-1c1146d8c291"/>
    <s v="Microsoft Mount Pleasant Building 2"/>
    <s v=""/>
    <x v="61"/>
    <x v="3"/>
    <x v="33"/>
    <x v="33"/>
    <n v="579796"/>
    <n v="579796"/>
    <n v="49.040250000000007"/>
    <x v="10"/>
    <s v="2026-07-31"/>
  </r>
  <r>
    <s v="881c9fb6-c286-46e0-836f-da280b9223f2"/>
    <s v="Microsoft Mount Pleasant Building 1 "/>
    <s v=""/>
    <x v="61"/>
    <x v="3"/>
    <x v="33"/>
    <x v="33"/>
    <n v="579796"/>
    <n v="579796"/>
    <n v="49.040250000000007"/>
    <x v="10"/>
    <s v="2026-07-31"/>
  </r>
  <r>
    <s v="b015cbdd-a26a-4c1b-b640-84c4607f07f7"/>
    <s v="AI Data Center - Mount Pleasant Building 6"/>
    <s v=""/>
    <x v="61"/>
    <x v="3"/>
    <x v="33"/>
    <x v="33"/>
    <n v="290600"/>
    <n v="290600"/>
    <n v="54.951500000000003"/>
    <x v="6"/>
    <s v="2026-07-31"/>
  </r>
  <r>
    <s v="ca95ef98-dfa8-4622-a7f5-55242d0f6c68"/>
    <s v="AI Data Center - Mount Pleasant Building 5"/>
    <s v=""/>
    <x v="61"/>
    <x v="3"/>
    <x v="33"/>
    <x v="33"/>
    <n v="370000"/>
    <n v="370000"/>
    <n v="42.477499999999999"/>
    <x v="6"/>
    <s v="2026-07-31"/>
  </r>
  <r>
    <s v="10a5ba1d-1b7a-47b3-a8f7-10daddc3ef8f"/>
    <s v="AI Data Center - Mount Pleasant Building 4"/>
    <s v=""/>
    <x v="61"/>
    <x v="3"/>
    <x v="33"/>
    <x v="33"/>
    <n v="250000"/>
    <n v="250000"/>
    <n v="54.951500000000003"/>
    <x v="6"/>
    <s v="2026-07-31"/>
  </r>
  <r>
    <s v="2b6e1e6c-645c-dcf8-ba04-38f160042943"/>
    <s v="La Porte Data Center 3"/>
    <s v=""/>
    <x v="61"/>
    <x v="3"/>
    <x v="24"/>
    <x v="24"/>
    <m/>
    <m/>
    <n v="90"/>
    <x v="1"/>
    <s v="2026-07-31"/>
  </r>
  <r>
    <s v="8d763368-8e5e-84e1-485f-09ff67f78266"/>
    <s v="La Porte Data Center 2"/>
    <s v=""/>
    <x v="61"/>
    <x v="3"/>
    <x v="24"/>
    <x v="24"/>
    <m/>
    <m/>
    <n v="90"/>
    <x v="1"/>
    <s v="2026-07-31"/>
  </r>
  <r>
    <s v="918382c1-2d01-4756-a68d-d82425fdbabd"/>
    <s v="La Porte Data Center 1"/>
    <s v=""/>
    <x v="61"/>
    <x v="3"/>
    <x v="24"/>
    <x v="24"/>
    <n v="245000"/>
    <n v="245000"/>
    <n v="90"/>
    <x v="1"/>
    <s v="2026-07-31"/>
  </r>
  <r>
    <s v="a987b5c0-b024-11f0-bce2-bbef42c391ae"/>
    <s v="Microsoft Palmetto Building 3"/>
    <s v=""/>
    <x v="61"/>
    <x v="3"/>
    <x v="8"/>
    <x v="8"/>
    <n v="236000"/>
    <n v="236000"/>
    <n v="54"/>
    <x v="19"/>
    <s v="2026-07-31"/>
  </r>
  <r>
    <s v="d985d5e0-b029-11f0-bce2-bbef42c391ae"/>
    <s v="Microsoft Palmetto Building 4"/>
    <s v=""/>
    <x v="61"/>
    <x v="3"/>
    <x v="8"/>
    <x v="8"/>
    <n v="236000"/>
    <n v="236000"/>
    <n v="84"/>
    <x v="19"/>
    <s v="2026-07-31"/>
  </r>
  <r>
    <s v="2cc34bb0-b03f-11f0-b419-7db01a1d7d34"/>
    <s v="Microsoft Palmetto Building 5"/>
    <s v=""/>
    <x v="61"/>
    <x v="3"/>
    <x v="8"/>
    <x v="8"/>
    <n v="236000"/>
    <n v="236000"/>
    <n v="84"/>
    <x v="19"/>
    <s v="2026-07-31"/>
  </r>
  <r>
    <s v="53b3273f-f37a-4327-8a99-2f4220e3d794"/>
    <s v="Microsoft Douglasville Building 3"/>
    <s v=""/>
    <x v="61"/>
    <x v="3"/>
    <x v="8"/>
    <x v="8"/>
    <n v="245000"/>
    <n v="245000"/>
    <n v="54"/>
    <x v="10"/>
    <s v="2026-07-31"/>
  </r>
  <r>
    <s v="a8b20426-2e7a-495e-afb4-490de9f23968"/>
    <s v="Microsoft Douglasville Building 4"/>
    <s v=""/>
    <x v="61"/>
    <x v="3"/>
    <x v="8"/>
    <x v="8"/>
    <n v="245000"/>
    <n v="245000"/>
    <n v="54"/>
    <x v="10"/>
    <s v="2026-07-31"/>
  </r>
  <r>
    <s v="e3174d38-1167-4d73-9589-eb7e1b8874d5"/>
    <s v="Microsoft Union City Building 3"/>
    <s v=""/>
    <x v="61"/>
    <x v="3"/>
    <x v="8"/>
    <x v="8"/>
    <n v="700500"/>
    <n v="612000"/>
    <n v="108"/>
    <x v="11"/>
    <s v="2026-07-31"/>
  </r>
  <r>
    <s v="e6d24cd8-65c4-4b8f-9926-a2da29496978"/>
    <s v="Microsoft Union City Building 2"/>
    <s v=""/>
    <x v="61"/>
    <x v="3"/>
    <x v="8"/>
    <x v="8"/>
    <n v="700500"/>
    <n v="612000"/>
    <n v="108"/>
    <x v="11"/>
    <s v="2026-07-31"/>
  </r>
  <r>
    <s v="65ab536f-43c8-43b5-9aa7-d9ca0ec77acd"/>
    <s v="Microsoft Union City Building 1"/>
    <s v=""/>
    <x v="61"/>
    <x v="3"/>
    <x v="8"/>
    <x v="8"/>
    <n v="700500"/>
    <n v="612000"/>
    <n v="108"/>
    <x v="11"/>
    <s v="2026-07-31"/>
  </r>
  <r>
    <s v="46681406-2c91-4357-8c8e-16d2a9419e9b"/>
    <s v="East Point GA  Data Center  (East US) ATL07"/>
    <s v=""/>
    <x v="61"/>
    <x v="3"/>
    <x v="8"/>
    <x v="8"/>
    <n v="250000"/>
    <n v="250000"/>
    <n v="54"/>
    <x v="10"/>
    <s v="2026-07-31"/>
  </r>
  <r>
    <s v="80d3fddc-a6f0-4d23-a087-358c413b6884"/>
    <s v="Beech Rd Data Center Building 1"/>
    <s v=""/>
    <x v="61"/>
    <x v="3"/>
    <x v="7"/>
    <x v="7"/>
    <n v="245000"/>
    <n v="245000"/>
    <n v="48"/>
    <x v="11"/>
    <s v="2026-07-31"/>
  </r>
  <r>
    <s v="7bd6a140-f355-411f-be3f-cea46c42f91e"/>
    <s v="Licking County OH Data Center Building 1"/>
    <s v=""/>
    <x v="61"/>
    <x v="3"/>
    <x v="7"/>
    <x v="7"/>
    <n v="245000"/>
    <n v="245000"/>
    <n v="52.831500000000005"/>
    <x v="10"/>
    <s v="2026-07-31"/>
  </r>
  <r>
    <s v="e04dec73-fe2b-4cf7-8c2a-600246267369"/>
    <s v="Heath OH Data Center Building 1"/>
    <s v=""/>
    <x v="61"/>
    <x v="3"/>
    <x v="7"/>
    <x v="7"/>
    <n v="245000"/>
    <n v="245000"/>
    <n v="52.831500000000005"/>
    <x v="11"/>
    <s v="2026-07-31"/>
  </r>
  <r>
    <s v="4181eb16-3bfe-40ab-ba7a-2d99aa28894c"/>
    <s v="Microsoft Hickory Data Center Building 1"/>
    <s v=""/>
    <x v="61"/>
    <x v="3"/>
    <x v="10"/>
    <x v="10"/>
    <n v="250000"/>
    <n v="250000"/>
    <n v="54"/>
    <x v="10"/>
    <s v="2026-07-31"/>
  </r>
  <r>
    <s v="b4fec991-01eb-4519-869d-0b5e8b01611f"/>
    <s v="Microsoft Project Yoga Data Center 1"/>
    <s v=""/>
    <x v="61"/>
    <x v="3"/>
    <x v="10"/>
    <x v="10"/>
    <n v="250000"/>
    <n v="250000"/>
    <n v="54"/>
    <x v="0"/>
    <s v="2026-07-31"/>
  </r>
  <r>
    <s v="a01b0002-614c-4f64-9c77-bb23ea214ff4"/>
    <s v="Microsoft Project Agate Building 1"/>
    <s v=""/>
    <x v="61"/>
    <x v="3"/>
    <x v="10"/>
    <x v="10"/>
    <n v="250000"/>
    <n v="250000"/>
    <n v="54"/>
    <x v="10"/>
    <s v="2026-07-31"/>
  </r>
  <r>
    <s v="c995cd9c-950c-4be6-a154-a4e6bfc76fef"/>
    <s v="Microsoft Clarksville Data Center Building 2"/>
    <s v=""/>
    <x v="61"/>
    <x v="3"/>
    <x v="12"/>
    <x v="12"/>
    <n v="250000"/>
    <n v="250000"/>
    <n v="54"/>
    <x v="10"/>
    <s v="2026-07-31"/>
  </r>
  <r>
    <s v="0d228ac8-c946-4e49-b0b2-8f03d157e0ab"/>
    <s v="Microsoft Clarksville Data Center Building 3"/>
    <s v=""/>
    <x v="61"/>
    <x v="3"/>
    <x v="12"/>
    <x v="12"/>
    <n v="250000"/>
    <n v="250000"/>
    <n v="54"/>
    <x v="10"/>
    <s v="2026-07-31"/>
  </r>
  <r>
    <s v="98b1bad2-677b-48cd-8ab7-87834c9fc9c8"/>
    <s v="LYH05"/>
    <s v=""/>
    <x v="61"/>
    <x v="3"/>
    <x v="12"/>
    <x v="12"/>
    <m/>
    <m/>
    <n v="54"/>
    <x v="3"/>
    <s v="2026-07-31"/>
  </r>
  <r>
    <s v="8b18bcda-15cf-462f-912f-51d8d55134f5"/>
    <s v="LYH04"/>
    <s v=""/>
    <x v="61"/>
    <x v="3"/>
    <x v="12"/>
    <x v="12"/>
    <m/>
    <m/>
    <n v="54"/>
    <x v="3"/>
    <s v="2026-07-31"/>
  </r>
  <r>
    <s v="3aa21f20-4601-4995-aef3-6cf128aba561"/>
    <s v="LYH03"/>
    <s v=""/>
    <x v="61"/>
    <x v="3"/>
    <x v="12"/>
    <x v="12"/>
    <m/>
    <m/>
    <n v="54"/>
    <x v="3"/>
    <s v="2026-07-31"/>
  </r>
  <r>
    <s v="4d362b20-df87-11f0-a0ac-83bb854847d8"/>
    <s v="Microsoft Data Center Boydton Building 7"/>
    <s v=""/>
    <x v="61"/>
    <x v="3"/>
    <x v="12"/>
    <x v="12"/>
    <m/>
    <m/>
    <n v="43.273448384948388"/>
    <x v="20"/>
    <s v="2026-07-31"/>
  </r>
  <r>
    <s v="39e6c693-a98a-4b03-b8cc-86419193376f"/>
    <s v="Microsoft Data Center Boydton Building 6"/>
    <s v=""/>
    <x v="61"/>
    <x v="3"/>
    <x v="12"/>
    <x v="12"/>
    <n v="241740"/>
    <n v="241740"/>
    <n v="54"/>
    <x v="10"/>
    <s v="2026-07-31"/>
  </r>
  <r>
    <s v="df5853bc-a5d1-4c8c-860a-6a77e76e064e"/>
    <s v="Microsoft Data Center Boydton Building 5"/>
    <s v=""/>
    <x v="61"/>
    <x v="3"/>
    <x v="12"/>
    <x v="12"/>
    <n v="241740"/>
    <n v="241740"/>
    <n v="54"/>
    <x v="10"/>
    <s v="2026-07-31"/>
  </r>
  <r>
    <s v="9b1501bb-f9e2-4811-a53f-fdea97e0aa23"/>
    <s v="Microsoft AVC44 Data Center"/>
    <s v=""/>
    <x v="61"/>
    <x v="3"/>
    <x v="12"/>
    <x v="12"/>
    <n v="260000"/>
    <n v="260000"/>
    <n v="54"/>
    <x v="4"/>
    <s v="2026-07-31"/>
  </r>
  <r>
    <s v="fc1fc559-0370-41aa-b7c9-f6cf7f5442a3"/>
    <s v="Microsoft Hillcrest Building 2"/>
    <s v=""/>
    <x v="61"/>
    <x v="3"/>
    <x v="12"/>
    <x v="12"/>
    <n v="252000"/>
    <n v="252000"/>
    <n v="54"/>
    <x v="11"/>
    <s v="2026-07-31"/>
  </r>
  <r>
    <s v="d5d60337-4928-49e2-98e4-ed0b73eb8d23"/>
    <s v="Microsoft AVC10 Data Center"/>
    <s v=""/>
    <x v="61"/>
    <x v="3"/>
    <x v="12"/>
    <x v="12"/>
    <m/>
    <m/>
    <n v="66"/>
    <x v="4"/>
    <s v="2026-07-31"/>
  </r>
  <r>
    <s v="42d020e1-b0eb-4a0b-8ce9-ade3d081526e"/>
    <s v="Microsoft - Growth Mindset Ln (IAD12)"/>
    <s v=""/>
    <x v="61"/>
    <x v="3"/>
    <x v="12"/>
    <x v="12"/>
    <n v="148200"/>
    <n v="148200"/>
    <n v="42"/>
    <x v="10"/>
    <s v="2026-07-31"/>
  </r>
  <r>
    <s v="5ec04392-abff-44d0-8ed1-0cee77b382e8"/>
    <s v="Microsoft - Growth Mindset Ln (IAD13)"/>
    <s v=""/>
    <x v="61"/>
    <x v="3"/>
    <x v="12"/>
    <x v="12"/>
    <n v="102000"/>
    <n v="102000"/>
    <n v="54"/>
    <x v="10"/>
    <s v="2026-07-31"/>
  </r>
  <r>
    <s v="923714d8-2bae-430c-931c-c6ff437cbb46"/>
    <s v="Jupiter AI Data Center 1"/>
    <s v="Jupiter AI Data Center 1_x000a_Project Jupiter_x000a_BorderPlex Digital Assets"/>
    <x v="350"/>
    <x v="3"/>
    <x v="29"/>
    <x v="29"/>
    <n v="900000"/>
    <n v="900000"/>
    <n v="225"/>
    <x v="1"/>
    <s v="2026-07-31"/>
  </r>
  <r>
    <s v="2c9bcaa2-8a73-42ca-ae3c-03763f13d607"/>
    <s v="Jupiter AI Data Center 4"/>
    <s v=""/>
    <x v="350"/>
    <x v="3"/>
    <x v="29"/>
    <x v="29"/>
    <n v="900000"/>
    <n v="900000"/>
    <n v="225"/>
    <x v="1"/>
    <s v="2026-07-31"/>
  </r>
  <r>
    <s v="54bec7f5-7369-4442-bb33-18fcce8a383f"/>
    <s v="Jupiter AI Data Center 2"/>
    <s v=""/>
    <x v="350"/>
    <x v="3"/>
    <x v="29"/>
    <x v="29"/>
    <n v="900000"/>
    <n v="900000"/>
    <n v="225"/>
    <x v="1"/>
    <s v="2026-07-31"/>
  </r>
  <r>
    <s v="cd25f60c-1b24-4b53-aec2-8842d55ffb44"/>
    <s v="Jupiter AI Data Center 3"/>
    <s v=""/>
    <x v="350"/>
    <x v="3"/>
    <x v="29"/>
    <x v="29"/>
    <n v="900000"/>
    <n v="900000"/>
    <n v="225"/>
    <x v="1"/>
    <s v="2026-07-31"/>
  </r>
  <r>
    <s v="83249660-7301-11f0-b921-61aadee62d97"/>
    <s v="RNO2"/>
    <s v=""/>
    <x v="67"/>
    <x v="3"/>
    <x v="1"/>
    <x v="1"/>
    <n v="90000"/>
    <n v="90000"/>
    <n v="12"/>
    <x v="1"/>
    <s v="2026-07-31"/>
  </r>
  <r>
    <s v="081e9940-72dc-11f0-9205-5d93da7d2aa7"/>
    <s v="610 OPPERMAN – MSP1"/>
    <s v=""/>
    <x v="67"/>
    <x v="3"/>
    <x v="23"/>
    <x v="23"/>
    <n v="150000"/>
    <n v="150000"/>
    <n v="12"/>
    <x v="1"/>
    <s v="2026-07-31"/>
  </r>
  <r>
    <s v="07e5879f-74c8-4742-b96e-891eb4a8743a"/>
    <s v="Black Pearl Data Center 4"/>
    <s v="Black Pearl Data Center 4_x000a_Black Pearl, Cipher Mining_x000a_Cipher Mining"/>
    <x v="317"/>
    <x v="3"/>
    <x v="16"/>
    <x v="16"/>
    <m/>
    <m/>
    <n v="150"/>
    <x v="23"/>
    <s v="2026-07-31"/>
  </r>
  <r>
    <s v="568842b7-b9d7-4dc5-9ae1-b2992ca2bc36"/>
    <s v="Black Pearl Data Center 3"/>
    <s v=""/>
    <x v="317"/>
    <x v="3"/>
    <x v="16"/>
    <x v="16"/>
    <m/>
    <m/>
    <n v="50"/>
    <x v="23"/>
    <s v="2026-07-31"/>
  </r>
  <r>
    <s v="119c0fc6-773e-4bba-9144-1b73ba7b4737"/>
    <s v="Black Pearl Data Center 2"/>
    <s v=""/>
    <x v="317"/>
    <x v="3"/>
    <x v="16"/>
    <x v="16"/>
    <m/>
    <m/>
    <n v="50"/>
    <x v="23"/>
    <s v="2026-07-31"/>
  </r>
  <r>
    <s v="9e30d280-dad6-41e4-bbbc-cba391594005"/>
    <s v="Black Pearl Data Center 1"/>
    <s v=""/>
    <x v="317"/>
    <x v="3"/>
    <x v="16"/>
    <x v="16"/>
    <m/>
    <m/>
    <n v="50"/>
    <x v="23"/>
    <s v="2026-07-31"/>
  </r>
  <r>
    <s v="be19ffa0-d45c-11f0-828f-330727da9a10"/>
    <s v="Stingray Data Center"/>
    <s v=""/>
    <x v="317"/>
    <x v="3"/>
    <x v="16"/>
    <x v="16"/>
    <m/>
    <m/>
    <n v="100"/>
    <x v="20"/>
    <s v="2026-07-31"/>
  </r>
  <r>
    <s v="3220e72a-5e76-4347-8e09-84caa579e671"/>
    <s v="Cipher Mining HPC Data Center"/>
    <s v=""/>
    <x v="317"/>
    <x v="3"/>
    <x v="16"/>
    <x v="16"/>
    <m/>
    <n v="800000"/>
    <n v="300"/>
    <x v="7"/>
    <s v="2026-07-31"/>
  </r>
  <r>
    <s v="862f1c84-d144-4ab3-a75a-5290567c5f44"/>
    <s v="VA1 Data Center Building 1"/>
    <s v=""/>
    <x v="318"/>
    <x v="3"/>
    <x v="12"/>
    <x v="12"/>
    <n v="250000"/>
    <n v="250000"/>
    <n v="100"/>
    <x v="14"/>
    <s v="2026-07-31"/>
  </r>
  <r>
    <s v="214545ac-a266-4585-b002-1c5669229acb"/>
    <s v="VA1 Data Center Building 3"/>
    <s v=""/>
    <x v="318"/>
    <x v="3"/>
    <x v="12"/>
    <x v="12"/>
    <n v="250000"/>
    <n v="250000"/>
    <n v="100"/>
    <x v="14"/>
    <s v="2026-07-31"/>
  </r>
  <r>
    <s v="47256bd2-bb40-4ffb-b29e-369d76dca822"/>
    <s v="VA1 Data Center Building 2"/>
    <s v=""/>
    <x v="318"/>
    <x v="3"/>
    <x v="12"/>
    <x v="12"/>
    <n v="250000"/>
    <n v="250000"/>
    <n v="100"/>
    <x v="14"/>
    <s v="2026-07-31"/>
  </r>
  <r>
    <s v="fa3b5510-5e90-11f1-9bed-ef5be42081f8"/>
    <s v="Col5 Data Center"/>
    <s v=""/>
    <x v="78"/>
    <x v="3"/>
    <x v="7"/>
    <x v="7"/>
    <m/>
    <n v="60000"/>
    <n v="25"/>
    <x v="3"/>
    <s v="2026-07-31"/>
  </r>
  <r>
    <s v="f22b42f8-ecdb-4781-bb5b-3d436749b0e6"/>
    <s v="AI Data Center Building 1"/>
    <s v=""/>
    <x v="78"/>
    <x v="3"/>
    <x v="7"/>
    <x v="7"/>
    <n v="200000"/>
    <n v="200000"/>
    <n v="100"/>
    <x v="14"/>
    <s v="2026-07-31"/>
  </r>
  <r>
    <s v="7b646833-497d-48da-b92a-aabf913751af"/>
    <s v="AI Data Center Building 2"/>
    <s v=""/>
    <x v="78"/>
    <x v="3"/>
    <x v="7"/>
    <x v="7"/>
    <n v="200000"/>
    <n v="200000"/>
    <n v="100"/>
    <x v="14"/>
    <s v="2026-07-31"/>
  </r>
  <r>
    <s v="24a2e542-e02e-460b-8809-51cc3446eb82"/>
    <s v="AI Data Center RNO1 - Reno,NV"/>
    <s v=""/>
    <x v="79"/>
    <x v="3"/>
    <x v="1"/>
    <x v="1"/>
    <n v="100000"/>
    <n v="100000"/>
    <n v="20"/>
    <x v="14"/>
    <s v="2026-07-31"/>
  </r>
  <r>
    <s v="c8cd5ba0-6cb4-11f0-8ba2-f151de438957"/>
    <s v="Project Raptor"/>
    <s v=""/>
    <x v="79"/>
    <x v="3"/>
    <x v="16"/>
    <x v="16"/>
    <n v="180000"/>
    <n v="180000"/>
    <n v="28.12"/>
    <x v="21"/>
    <s v="2026-07-31"/>
  </r>
  <r>
    <s v="e9369b45-eb7e-421d-9e18-7d6248be5383"/>
    <s v="Lauderdale County Data Center Building 1"/>
    <s v=""/>
    <x v="81"/>
    <x v="3"/>
    <x v="40"/>
    <x v="40"/>
    <n v="250000"/>
    <n v="250000"/>
    <n v="62"/>
    <x v="8"/>
    <s v="2026-07-31"/>
  </r>
  <r>
    <s v="84e8ec0f-c9e1-400a-95f9-9e8b64a951eb"/>
    <s v="Lauderdale County Data Center Building 3"/>
    <s v=""/>
    <x v="81"/>
    <x v="3"/>
    <x v="40"/>
    <x v="40"/>
    <n v="250000"/>
    <n v="250000"/>
    <n v="62"/>
    <x v="8"/>
    <s v="2026-07-31"/>
  </r>
  <r>
    <s v="fe068ed4-2534-42f5-9066-698f0383fe66"/>
    <s v="Lauderdale County Data Center Building 2"/>
    <s v=""/>
    <x v="81"/>
    <x v="3"/>
    <x v="40"/>
    <x v="40"/>
    <n v="250000"/>
    <n v="250000"/>
    <n v="62"/>
    <x v="8"/>
    <s v="2026-07-31"/>
  </r>
  <r>
    <s v="4642ce96-e0bc-4ecd-96d4-19cdd5a7cd76"/>
    <s v="Lauderdale County Data Center Building 4"/>
    <s v=""/>
    <x v="81"/>
    <x v="3"/>
    <x v="40"/>
    <x v="40"/>
    <n v="250000"/>
    <n v="250000"/>
    <n v="62"/>
    <x v="8"/>
    <s v="2026-07-31"/>
  </r>
  <r>
    <s v="51632f3a-775e-4019-ac9f-44feb1cf0655"/>
    <s v="Lauderdale County Data Center Building 5"/>
    <s v=""/>
    <x v="81"/>
    <x v="3"/>
    <x v="40"/>
    <x v="40"/>
    <n v="250000"/>
    <n v="250000"/>
    <n v="62"/>
    <x v="8"/>
    <s v="2026-07-31"/>
  </r>
  <r>
    <s v="e1317f60-a2df-4cba-a1d8-f0b7d67d94f5"/>
    <s v="Lauderdale County Data Center Building 8"/>
    <s v=""/>
    <x v="81"/>
    <x v="3"/>
    <x v="40"/>
    <x v="40"/>
    <n v="250000"/>
    <n v="250000"/>
    <n v="62"/>
    <x v="8"/>
    <s v="2026-07-31"/>
  </r>
  <r>
    <s v="4d7269cd-675c-4870-a330-326f903035ce"/>
    <s v="Lauderdale County Data Center Building 6"/>
    <s v=""/>
    <x v="81"/>
    <x v="3"/>
    <x v="40"/>
    <x v="40"/>
    <n v="250000"/>
    <n v="250000"/>
    <n v="62"/>
    <x v="8"/>
    <s v="2026-07-31"/>
  </r>
  <r>
    <s v="ca7e1136-a894-4fc9-99fe-b9d6c0c4d618"/>
    <s v="Lauderdale County Data Center Building 7"/>
    <s v=""/>
    <x v="81"/>
    <x v="3"/>
    <x v="40"/>
    <x v="40"/>
    <n v="250000"/>
    <n v="250000"/>
    <n v="62"/>
    <x v="8"/>
    <s v="2026-07-31"/>
  </r>
  <r>
    <s v="11596cc5-ec3e-4def-a7fe-f55d2190fba9"/>
    <s v="Chicago, Compass Data Center Building 1"/>
    <s v=""/>
    <x v="81"/>
    <x v="3"/>
    <x v="6"/>
    <x v="6"/>
    <m/>
    <m/>
    <m/>
    <x v="10"/>
    <s v="2026-07-31"/>
  </r>
  <r>
    <s v="7acea41d-a4cf-4efe-a04b-3bb5aeeb726b"/>
    <s v="Chicago, Compass Data Center Building 2"/>
    <s v=""/>
    <x v="81"/>
    <x v="3"/>
    <x v="6"/>
    <x v="6"/>
    <m/>
    <m/>
    <m/>
    <x v="10"/>
    <s v="2026-07-31"/>
  </r>
  <r>
    <s v="85a80315-f982-4ba8-b7b2-51752f43a988"/>
    <s v="Chicago, Compass Data Center Building 3"/>
    <s v=""/>
    <x v="81"/>
    <x v="3"/>
    <x v="6"/>
    <x v="6"/>
    <m/>
    <m/>
    <m/>
    <x v="10"/>
    <s v="2026-07-31"/>
  </r>
  <r>
    <s v="2b7b8b79-6411-41bf-89a8-c29125ccd392"/>
    <s v="Chicago, Compass Data Center Building 4"/>
    <s v=""/>
    <x v="81"/>
    <x v="3"/>
    <x v="6"/>
    <x v="6"/>
    <m/>
    <m/>
    <m/>
    <x v="10"/>
    <s v="2026-07-31"/>
  </r>
  <r>
    <s v="5bed85b8-dd3a-4972-ae78-b970855f23be"/>
    <s v="Chicago, Compass Data Center Building 5"/>
    <s v=""/>
    <x v="81"/>
    <x v="3"/>
    <x v="6"/>
    <x v="6"/>
    <m/>
    <m/>
    <m/>
    <x v="10"/>
    <s v="2026-07-31"/>
  </r>
  <r>
    <s v="632326d2-c32d-44b7-b94a-ad146ec55d16"/>
    <s v="DE3 Denver Data Center Building 2"/>
    <s v=""/>
    <x v="83"/>
    <x v="3"/>
    <x v="28"/>
    <x v="28"/>
    <n v="112000"/>
    <n v="112000"/>
    <n v="21"/>
    <x v="14"/>
    <s v="2026-07-31"/>
  </r>
  <r>
    <s v="764ec1fb-c224-4aba-a67b-5b9fc3472618"/>
    <s v="The Northeast Science &amp; Technology Center Data Center 1"/>
    <s v=""/>
    <x v="84"/>
    <x v="3"/>
    <x v="17"/>
    <x v="17"/>
    <n v="284000"/>
    <n v="284000"/>
    <n v="75"/>
    <x v="13"/>
    <s v="2026-07-31"/>
  </r>
  <r>
    <s v="220d1acb-2c8f-4186-80c4-b146ebb08862"/>
    <s v="Mesa Data Center Building 1"/>
    <s v=""/>
    <x v="86"/>
    <x v="3"/>
    <x v="3"/>
    <x v="3"/>
    <n v="286530"/>
    <n v="286530"/>
    <n v="50"/>
    <x v="14"/>
    <s v="2026-07-31"/>
  </r>
  <r>
    <s v="9c4189ea-eec1-4573-b904-14f4f0ba91c6"/>
    <s v="DFW7 Fort Worth Data Center"/>
    <s v=""/>
    <x v="86"/>
    <x v="3"/>
    <x v="16"/>
    <x v="16"/>
    <n v="190400"/>
    <n v="190400"/>
    <n v="70"/>
    <x v="7"/>
    <s v="2026-07-31"/>
  </r>
  <r>
    <s v="f2298e30-14d3-11f0-831d-5b5c2d4e1b48"/>
    <s v="CyrusOne DFW8"/>
    <s v=""/>
    <x v="86"/>
    <x v="3"/>
    <x v="16"/>
    <x v="16"/>
    <n v="82997"/>
    <n v="82997"/>
    <n v="70"/>
    <x v="18"/>
    <s v="2026-07-31"/>
  </r>
  <r>
    <s v="65f43400-67e5-11f0-900c-fda38f1bf5ba"/>
    <s v="CyrusOne DFW10"/>
    <s v=""/>
    <x v="86"/>
    <x v="3"/>
    <x v="16"/>
    <x v="16"/>
    <n v="250000"/>
    <n v="250000"/>
    <n v="34.64"/>
    <x v="21"/>
    <s v="2026-07-31"/>
  </r>
  <r>
    <s v="81a01020-37e3-11f0-b1ea-193c4904cdee"/>
    <s v="CyrusOne DFW11"/>
    <s v=""/>
    <x v="86"/>
    <x v="3"/>
    <x v="16"/>
    <x v="16"/>
    <n v="88874"/>
    <n v="88874"/>
    <n v="20.164800000000003"/>
    <x v="6"/>
    <s v="2026-07-31"/>
  </r>
  <r>
    <s v="00fba51d-db02-449f-8aed-9841cebb498e"/>
    <s v="CyrusOne DFW17"/>
    <s v=""/>
    <x v="86"/>
    <x v="3"/>
    <x v="16"/>
    <x v="16"/>
    <n v="343319"/>
    <n v="343319"/>
    <n v="44.670000000000009"/>
    <x v="14"/>
    <s v="2026-07-31"/>
  </r>
  <r>
    <s v="c085b620-da07-11f0-9ca3-2f03e4ce42e9"/>
    <s v="CyrusOne DFW18"/>
    <s v=""/>
    <x v="86"/>
    <x v="3"/>
    <x v="16"/>
    <x v="16"/>
    <m/>
    <m/>
    <m/>
    <x v="20"/>
    <s v="2026-07-31"/>
  </r>
  <r>
    <s v="edb35e3f-8ee7-4f50-85aa-b0955f1dc496"/>
    <s v="Freestone Energy Center Campus Building 1"/>
    <s v=""/>
    <x v="86"/>
    <x v="3"/>
    <x v="16"/>
    <x v="16"/>
    <m/>
    <n v="306216"/>
    <n v="95"/>
    <x v="23"/>
    <s v="2026-07-31"/>
  </r>
  <r>
    <s v="15530848-92f9-4cf6-914e-8d21864e602c"/>
    <s v="C1 Yorkville Data Center Building 1"/>
    <s v=""/>
    <x v="86"/>
    <x v="3"/>
    <x v="6"/>
    <x v="6"/>
    <n v="150000"/>
    <n v="150000"/>
    <n v="32.6"/>
    <x v="14"/>
    <s v="2026-07-31"/>
  </r>
  <r>
    <s v="585f07f0-93fc-11f0-8dc8-a5fab6bb338c"/>
    <s v="COL-1 CyrusOne"/>
    <s v=""/>
    <x v="86"/>
    <x v="3"/>
    <x v="7"/>
    <x v="7"/>
    <n v="100000"/>
    <n v="100000"/>
    <n v="17.026499999999999"/>
    <x v="16"/>
    <s v="2026-07-31"/>
  </r>
  <r>
    <s v="a0cb7580-902a-11f0-a751-e125283dcc08"/>
    <s v="(LAX2) Los Angeles Vernon Data Center"/>
    <s v=""/>
    <x v="90"/>
    <x v="3"/>
    <x v="25"/>
    <x v="25"/>
    <n v="46805"/>
    <n v="140417"/>
    <n v="32"/>
    <x v="16"/>
    <s v="2026-07-31"/>
  </r>
  <r>
    <s v="b089feb5-3250-4756-87af-3a44f084e48b"/>
    <s v="DFW8 - Plano II Data Center"/>
    <s v=""/>
    <x v="90"/>
    <x v="3"/>
    <x v="16"/>
    <x v="16"/>
    <n v="144000"/>
    <n v="126000"/>
    <n v="40"/>
    <x v="0"/>
    <s v="2026-07-31"/>
  </r>
  <r>
    <s v="fb80daaa-f9d5-41e7-ba7d-3965ec8bec60"/>
    <s v="DFW-RedOak DFW13"/>
    <s v=""/>
    <x v="90"/>
    <x v="3"/>
    <x v="16"/>
    <x v="16"/>
    <n v="200000"/>
    <n v="200000"/>
    <n v="60"/>
    <x v="14"/>
    <s v="2026-07-31"/>
  </r>
  <r>
    <s v="ddf28830-f86a-454a-abad-514efb2f6189"/>
    <s v="DFW-RedOak DFW12"/>
    <s v=""/>
    <x v="90"/>
    <x v="3"/>
    <x v="16"/>
    <x v="16"/>
    <n v="200000"/>
    <n v="200000"/>
    <n v="60"/>
    <x v="14"/>
    <s v="2026-07-31"/>
  </r>
  <r>
    <s v="3d007235-db67-4cbe-b65c-9eac4316bec4"/>
    <s v="DFW-RedOak DFW11"/>
    <s v=""/>
    <x v="90"/>
    <x v="3"/>
    <x v="16"/>
    <x v="16"/>
    <n v="200000"/>
    <n v="200000"/>
    <n v="60"/>
    <x v="14"/>
    <s v="2026-07-31"/>
  </r>
  <r>
    <s v="671f6c15-8e2f-44f7-9a37-44b9cf035951"/>
    <s v="DFW-RedOak DFW10"/>
    <s v=""/>
    <x v="90"/>
    <x v="3"/>
    <x v="16"/>
    <x v="16"/>
    <n v="200000"/>
    <n v="200000"/>
    <n v="60"/>
    <x v="14"/>
    <s v="2026-07-31"/>
  </r>
  <r>
    <s v="f089eba6-d87c-485b-a16e-e01e8f6d5cd7"/>
    <s v="DFW-RedOak DFW9"/>
    <s v=""/>
    <x v="90"/>
    <x v="3"/>
    <x v="16"/>
    <x v="16"/>
    <n v="200000"/>
    <n v="200000"/>
    <n v="60"/>
    <x v="14"/>
    <s v="2026-07-31"/>
  </r>
  <r>
    <s v="f375e42a-aeb5-4743-a129-fb3e590880c5"/>
    <s v="ATL6 - Lithia Springs Campus"/>
    <s v=""/>
    <x v="90"/>
    <x v="3"/>
    <x v="8"/>
    <x v="8"/>
    <n v="240000"/>
    <n v="240000"/>
    <n v="82"/>
    <x v="14"/>
    <s v="2026-07-31"/>
  </r>
  <r>
    <s v="1d1caabe-669e-409d-b081-0a6e369f5b4f"/>
    <s v="ATL5 - Lithia Springs Campus"/>
    <s v=""/>
    <x v="90"/>
    <x v="3"/>
    <x v="8"/>
    <x v="8"/>
    <n v="160200"/>
    <n v="160200"/>
    <n v="54"/>
    <x v="14"/>
    <s v="2026-07-31"/>
  </r>
  <r>
    <s v="901695cc-03c0-4807-8351-da80b0da8809"/>
    <s v="IAD5 "/>
    <s v=""/>
    <x v="90"/>
    <x v="3"/>
    <x v="12"/>
    <x v="12"/>
    <n v="383220"/>
    <n v="383220"/>
    <n v="120"/>
    <x v="8"/>
    <s v="2026-07-31"/>
  </r>
  <r>
    <s v="ef26b73b-22ed-4402-8f8e-3702d3994f46"/>
    <s v="IAD6"/>
    <s v=""/>
    <x v="90"/>
    <x v="3"/>
    <x v="12"/>
    <x v="12"/>
    <n v="229932"/>
    <n v="229932"/>
    <n v="72"/>
    <x v="14"/>
    <s v="2026-07-31"/>
  </r>
  <r>
    <s v="725487c0-7489-11f1-b4f0-073cf2948eec"/>
    <s v="Kuna Data Center Building 3"/>
    <s v=""/>
    <x v="94"/>
    <x v="3"/>
    <x v="39"/>
    <x v="39"/>
    <n v="135350"/>
    <n v="135350"/>
    <n v="48.18"/>
    <x v="3"/>
    <s v="2026-07-31"/>
  </r>
  <r>
    <s v="a86ea0c0-7489-11f1-8c3e-c1a5194cab72"/>
    <s v="Kuna Data Center Building 4"/>
    <s v=""/>
    <x v="94"/>
    <x v="3"/>
    <x v="39"/>
    <x v="39"/>
    <n v="135350"/>
    <n v="135350"/>
    <n v="48.18"/>
    <x v="3"/>
    <s v="2026-07-31"/>
  </r>
  <r>
    <s v="0a83ac80-3757-11f1-accc-47688edac686"/>
    <s v="Eagle Mountain Utah Data Center Building 8"/>
    <s v=""/>
    <x v="94"/>
    <x v="3"/>
    <x v="38"/>
    <x v="38"/>
    <m/>
    <m/>
    <n v="110"/>
    <x v="22"/>
    <s v="2026-07-31"/>
  </r>
  <r>
    <s v="6c47e710-3757-11f1-bf78-2b6c7cd0e790"/>
    <s v="Eagle Mountain Utah Data Center Building 9"/>
    <s v=""/>
    <x v="94"/>
    <x v="3"/>
    <x v="38"/>
    <x v="38"/>
    <m/>
    <m/>
    <n v="110"/>
    <x v="22"/>
    <s v="2026-07-31"/>
  </r>
  <r>
    <s v="1fe6af40-4af9-11f1-b525-8b61fa57abc7"/>
    <s v="Mesa Data Center Building 6"/>
    <s v=""/>
    <x v="94"/>
    <x v="3"/>
    <x v="3"/>
    <x v="3"/>
    <n v="160000"/>
    <n v="160000"/>
    <n v="50"/>
    <x v="5"/>
    <s v="2026-07-31"/>
  </r>
  <r>
    <s v="a6ad5dc1-3804-4f99-af6f-a9d889377707"/>
    <s v="Los Lunas Data Center Building 11"/>
    <s v=""/>
    <x v="94"/>
    <x v="3"/>
    <x v="29"/>
    <x v="29"/>
    <m/>
    <m/>
    <n v="110"/>
    <x v="17"/>
    <s v="2026-07-31"/>
  </r>
  <r>
    <s v="b21016fc-f17e-4efd-9db4-326088481a14"/>
    <s v="Los Lunas Data Center Building 10"/>
    <s v=""/>
    <x v="94"/>
    <x v="3"/>
    <x v="29"/>
    <x v="29"/>
    <m/>
    <m/>
    <n v="110"/>
    <x v="17"/>
    <s v="2026-07-31"/>
  </r>
  <r>
    <s v="b9dbe131-6f40-448d-bfa2-3f2fa6f664ff"/>
    <s v="Los Lunas Data Center Building 9"/>
    <s v=""/>
    <x v="94"/>
    <x v="3"/>
    <x v="29"/>
    <x v="29"/>
    <n v="375000"/>
    <n v="375000"/>
    <n v="70"/>
    <x v="8"/>
    <s v="2026-07-31"/>
  </r>
  <r>
    <s v="52837e60-b9f7-45db-af33-02dc206424d0"/>
    <s v="El Paso AI Data Center 6"/>
    <s v=""/>
    <x v="94"/>
    <x v="3"/>
    <x v="16"/>
    <x v="16"/>
    <m/>
    <m/>
    <n v="90.9"/>
    <x v="9"/>
    <s v="2026-07-31"/>
  </r>
  <r>
    <s v="91818e89-8112-4dbc-bf2a-34d064cb0db2"/>
    <s v="El Paso AI Data Center 5"/>
    <s v=""/>
    <x v="94"/>
    <x v="3"/>
    <x v="16"/>
    <x v="16"/>
    <m/>
    <m/>
    <n v="90.9"/>
    <x v="9"/>
    <s v="2026-07-31"/>
  </r>
  <r>
    <s v="c3c446d8-26d0-4a07-848e-5caabc897503"/>
    <s v="El Paso AI Data Center 4"/>
    <s v=""/>
    <x v="94"/>
    <x v="3"/>
    <x v="16"/>
    <x v="16"/>
    <m/>
    <m/>
    <n v="90.9"/>
    <x v="9"/>
    <s v="2026-07-31"/>
  </r>
  <r>
    <s v="17571b3a-5b69-4a43-99cf-0064b5dbea05"/>
    <s v="El Paso AI Data Center 1"/>
    <s v=""/>
    <x v="94"/>
    <x v="3"/>
    <x v="16"/>
    <x v="16"/>
    <m/>
    <m/>
    <n v="90.9"/>
    <x v="19"/>
    <s v="2026-07-31"/>
  </r>
  <r>
    <s v="56e988c5-758f-4e02-980d-092c4de9674b"/>
    <s v="El Paso AI Data Center 2"/>
    <s v=""/>
    <x v="94"/>
    <x v="3"/>
    <x v="16"/>
    <x v="16"/>
    <m/>
    <m/>
    <n v="90.9"/>
    <x v="19"/>
    <s v="2026-07-31"/>
  </r>
  <r>
    <s v="985b5ec6-e6d7-45f9-b4f0-239f77c11e39"/>
    <s v="El Paso AI Data Center 3"/>
    <s v=""/>
    <x v="94"/>
    <x v="3"/>
    <x v="16"/>
    <x v="16"/>
    <m/>
    <m/>
    <n v="90.9"/>
    <x v="19"/>
    <s v="2026-07-31"/>
  </r>
  <r>
    <s v="58e7fbb0-37d6-4df6-961c-9218645b7c79"/>
    <s v="AI Data Center (Cheyenne) -  Building 2"/>
    <s v=""/>
    <x v="94"/>
    <x v="3"/>
    <x v="37"/>
    <x v="37"/>
    <n v="357500"/>
    <n v="357500"/>
    <n v="80"/>
    <x v="14"/>
    <s v="2026-07-31"/>
  </r>
  <r>
    <s v="371085e7-41ea-4a18-85a4-79a82cda24b8"/>
    <s v="AI Data Center (Cheyenne) -  Building 1"/>
    <s v=""/>
    <x v="94"/>
    <x v="3"/>
    <x v="37"/>
    <x v="37"/>
    <n v="357500"/>
    <n v="357500"/>
    <n v="90"/>
    <x v="14"/>
    <s v="2026-07-31"/>
  </r>
  <r>
    <s v="47d8c810-506e-11f1-bff4-5fc5e03c0333"/>
    <s v="AI Data Center (Cheyenne) - Building 3"/>
    <s v=""/>
    <x v="94"/>
    <x v="3"/>
    <x v="37"/>
    <x v="37"/>
    <m/>
    <m/>
    <n v="48"/>
    <x v="5"/>
    <s v="2026-07-31"/>
  </r>
  <r>
    <s v="4be5ebe0-506e-11f1-8cba-dd47875fff3e"/>
    <s v="AI Data Center (Cheyenne) - Building 4"/>
    <s v=""/>
    <x v="94"/>
    <x v="3"/>
    <x v="37"/>
    <x v="37"/>
    <m/>
    <m/>
    <n v="48"/>
    <x v="5"/>
    <s v="2026-07-31"/>
  </r>
  <r>
    <s v="8dd08e70-dad5-11f0-8c17-e591bbe3e838"/>
    <s v="Data Center (Temple) Building 3"/>
    <s v=""/>
    <x v="94"/>
    <x v="3"/>
    <x v="16"/>
    <x v="16"/>
    <n v="145000"/>
    <n v="145000"/>
    <n v="48"/>
    <x v="20"/>
    <s v="2026-07-31"/>
  </r>
  <r>
    <s v="851ea0a0-2495-11f1-9ebd-c15b43710517"/>
    <s v="Sarpy Nebraska Data Center Building 10"/>
    <s v=""/>
    <x v="94"/>
    <x v="3"/>
    <x v="30"/>
    <x v="30"/>
    <n v="279700"/>
    <m/>
    <n v="70"/>
    <x v="9"/>
    <s v="2026-07-31"/>
  </r>
  <r>
    <s v="a35f056a-3c09-4054-b4ee-84427cab21e5"/>
    <s v="Data Center 1"/>
    <s v=""/>
    <x v="94"/>
    <x v="3"/>
    <x v="15"/>
    <x v="15"/>
    <m/>
    <n v="348000"/>
    <n v="100"/>
    <x v="15"/>
    <s v="2026-07-31"/>
  </r>
  <r>
    <s v="e8348fa7-7ddb-40bc-a99d-ff02282d2532"/>
    <s v="Data Center 2"/>
    <s v=""/>
    <x v="94"/>
    <x v="3"/>
    <x v="15"/>
    <x v="15"/>
    <m/>
    <n v="297000"/>
    <n v="100"/>
    <x v="15"/>
    <s v="2026-07-31"/>
  </r>
  <r>
    <s v="5b07b3e8-a56c-4b59-9734-ca94791d6719"/>
    <s v="Kansas City Data Center Building 4"/>
    <s v=""/>
    <x v="94"/>
    <x v="3"/>
    <x v="5"/>
    <x v="5"/>
    <n v="250000"/>
    <n v="250000"/>
    <n v="48"/>
    <x v="0"/>
    <s v="2026-07-31"/>
  </r>
  <r>
    <s v="39d91840-4d4f-11f1-82f2-6bed2d1cccb0"/>
    <s v="Kansas City Data Center Building 5"/>
    <s v=""/>
    <x v="94"/>
    <x v="3"/>
    <x v="5"/>
    <x v="5"/>
    <m/>
    <m/>
    <n v="48"/>
    <x v="5"/>
    <s v="2026-07-31"/>
  </r>
  <r>
    <s v="f33d3752-fc8c-4891-96c6-b4121679329f"/>
    <s v="AI Data Center Building 1"/>
    <s v=""/>
    <x v="94"/>
    <x v="3"/>
    <x v="23"/>
    <x v="23"/>
    <n v="357500"/>
    <n v="357500"/>
    <n v="80"/>
    <x v="10"/>
    <s v="2026-07-31"/>
  </r>
  <r>
    <s v="c40f0f94-93c4-4887-96ee-fd1e3c380363"/>
    <s v="AI Data Center (Rayville) Building 5"/>
    <s v=""/>
    <x v="94"/>
    <x v="3"/>
    <x v="42"/>
    <x v="42"/>
    <n v="445000"/>
    <n v="445000"/>
    <n v="390"/>
    <x v="12"/>
    <s v="2026-07-31"/>
  </r>
  <r>
    <s v="9c7e3cff-5317-4ebf-a54c-94bfd5fa8ae6"/>
    <s v="AI Data Center (Rayville) Building 1"/>
    <s v=""/>
    <x v="94"/>
    <x v="3"/>
    <x v="42"/>
    <x v="42"/>
    <n v="445000"/>
    <n v="445000"/>
    <n v="120"/>
    <x v="12"/>
    <s v="2026-07-31"/>
  </r>
  <r>
    <s v="b9afad5a-2616-4d4a-a73b-6ee854a8eaf6"/>
    <s v="AI Data Center (Rayville) Building 3"/>
    <s v=""/>
    <x v="94"/>
    <x v="3"/>
    <x v="42"/>
    <x v="42"/>
    <n v="445000"/>
    <n v="445000"/>
    <n v="390"/>
    <x v="12"/>
    <s v="2026-07-31"/>
  </r>
  <r>
    <s v="61a76cb2-2110-4a4d-bed7-7c4b268246ec"/>
    <s v="AI Data Center (Rayville) Building 4"/>
    <s v=""/>
    <x v="94"/>
    <x v="3"/>
    <x v="42"/>
    <x v="42"/>
    <n v="445000"/>
    <n v="445000"/>
    <n v="390"/>
    <x v="12"/>
    <s v="2026-07-31"/>
  </r>
  <r>
    <s v="3372033f-6091-4056-a3f2-4a6447118d47"/>
    <s v="AI Data Center (Rayville) Building 2"/>
    <s v=""/>
    <x v="94"/>
    <x v="3"/>
    <x v="42"/>
    <x v="42"/>
    <n v="445000"/>
    <n v="445000"/>
    <n v="390"/>
    <x v="12"/>
    <s v="2026-07-31"/>
  </r>
  <r>
    <s v="06aa9abb-5d21-411a-8c43-cd219359741a"/>
    <s v="AI Data Center (Rayville) Building 9"/>
    <s v=""/>
    <x v="94"/>
    <x v="3"/>
    <x v="42"/>
    <x v="42"/>
    <n v="445000"/>
    <n v="445000"/>
    <n v="90"/>
    <x v="12"/>
    <s v="2026-07-31"/>
  </r>
  <r>
    <s v="85afc929-cfb3-4b23-9e60-ff7bfa91412b"/>
    <s v="AI Data Center (Rayville) Building 8"/>
    <s v=""/>
    <x v="94"/>
    <x v="3"/>
    <x v="42"/>
    <x v="42"/>
    <n v="445000"/>
    <n v="445000"/>
    <n v="90"/>
    <x v="12"/>
    <s v="2026-07-31"/>
  </r>
  <r>
    <s v="a558df8d-6096-4681-b994-b92a5539bcc4"/>
    <s v="AI Data Center (Rayville) Building 6"/>
    <s v=""/>
    <x v="94"/>
    <x v="3"/>
    <x v="42"/>
    <x v="42"/>
    <n v="445000"/>
    <n v="445000"/>
    <n v="90"/>
    <x v="12"/>
    <s v="2026-07-31"/>
  </r>
  <r>
    <s v="b743dfce-a275-4208-a451-42d8246455c9"/>
    <s v="AI Data Center (Rayville) Building 7"/>
    <s v=""/>
    <x v="94"/>
    <x v="3"/>
    <x v="42"/>
    <x v="42"/>
    <n v="445000"/>
    <n v="445000"/>
    <n v="90"/>
    <x v="12"/>
    <s v="2026-07-31"/>
  </r>
  <r>
    <s v="21c75548-7de9-4713-a5f9-d8110f388cdd"/>
    <s v="Beaver Dam Data Center 2"/>
    <s v=""/>
    <x v="94"/>
    <x v="3"/>
    <x v="33"/>
    <x v="33"/>
    <n v="350000"/>
    <n v="350000"/>
    <n v="45.557499999999997"/>
    <x v="2"/>
    <s v="2026-07-31"/>
  </r>
  <r>
    <s v="34345c9f-bd9d-42da-a513-c9cd1d0c574f"/>
    <s v="Beaver Dam Data Center 1"/>
    <s v=""/>
    <x v="94"/>
    <x v="3"/>
    <x v="33"/>
    <x v="33"/>
    <n v="350000"/>
    <n v="350000"/>
    <n v="45.557499999999997"/>
    <x v="7"/>
    <s v="2026-07-31"/>
  </r>
  <r>
    <s v="587fd813-e5c9-4887-8624-31ebfe18dbad"/>
    <s v="Huntsville Data Center Building 7"/>
    <s v=""/>
    <x v="94"/>
    <x v="3"/>
    <x v="44"/>
    <x v="44"/>
    <n v="257800"/>
    <n v="485000"/>
    <n v="80"/>
    <x v="8"/>
    <s v="2026-07-31"/>
  </r>
  <r>
    <s v="0380747b-7f2c-447b-8462-a445c5f5f916"/>
    <s v="R3-DATACENTER BUILDING 2"/>
    <s v=""/>
    <x v="94"/>
    <x v="3"/>
    <x v="24"/>
    <x v="24"/>
    <n v="361119"/>
    <n v="361119"/>
    <n v="110"/>
    <x v="1"/>
    <s v="2026-07-31"/>
  </r>
  <r>
    <s v="f8f84f0f-55af-4eb1-880c-1b880667edef"/>
    <s v="R3-DATACENTER BUILDING 1"/>
    <s v=""/>
    <x v="94"/>
    <x v="3"/>
    <x v="24"/>
    <x v="24"/>
    <n v="361119"/>
    <n v="361119"/>
    <n v="110"/>
    <x v="1"/>
    <s v="2026-07-31"/>
  </r>
  <r>
    <s v="b79a0b60-6f0d-11f1-af11-d366e95be7e0"/>
    <s v="Gallatin Data Center Building 4"/>
    <s v=""/>
    <x v="94"/>
    <x v="3"/>
    <x v="19"/>
    <x v="19"/>
    <n v="325000"/>
    <n v="325000"/>
    <n v="100"/>
    <x v="3"/>
    <s v="2026-07-31"/>
  </r>
  <r>
    <s v="d7f184f0-98a9-11f0-9d4c-492c91633fc6"/>
    <s v="Montgomery Data Center Building 4"/>
    <s v=""/>
    <x v="94"/>
    <x v="3"/>
    <x v="44"/>
    <x v="44"/>
    <n v="292500"/>
    <m/>
    <n v="80"/>
    <x v="16"/>
    <s v="2026-07-31"/>
  </r>
  <r>
    <s v="8b7caed0-98a7-11f0-9d4c-492c91633fc6"/>
    <s v="Montgomery Data Center Building 3"/>
    <s v=""/>
    <x v="94"/>
    <x v="3"/>
    <x v="44"/>
    <x v="44"/>
    <n v="292500"/>
    <m/>
    <n v="90"/>
    <x v="16"/>
    <s v="2026-07-31"/>
  </r>
  <r>
    <s v="9efb5e76-b321-4bef-9f17-81c45c2f2718"/>
    <s v="Montgomery Data Center Building 2"/>
    <s v=""/>
    <x v="94"/>
    <x v="3"/>
    <x v="44"/>
    <x v="44"/>
    <n v="357500"/>
    <n v="357500"/>
    <n v="90"/>
    <x v="0"/>
    <s v="2026-07-31"/>
  </r>
  <r>
    <s v="b40b6db0-b52f-41c9-b273-ab44ccac63d3"/>
    <s v="Montgomery Data Center Building 1"/>
    <s v=""/>
    <x v="94"/>
    <x v="3"/>
    <x v="44"/>
    <x v="44"/>
    <n v="357500"/>
    <n v="357500"/>
    <n v="80"/>
    <x v="0"/>
    <s v="2026-07-31"/>
  </r>
  <r>
    <s v="06c64420-81fa-11f1-a873-f12552e0b804"/>
    <s v="Montgomery Data Center Building 6"/>
    <s v=""/>
    <x v="94"/>
    <x v="3"/>
    <x v="44"/>
    <x v="44"/>
    <n v="144000"/>
    <n v="144000"/>
    <n v="48"/>
    <x v="4"/>
    <s v="2026-07-31"/>
  </r>
  <r>
    <s v="00381ac0-81fa-11f1-b287-27ab1674fff2"/>
    <s v="Montgomery Data Center Building 5"/>
    <s v=""/>
    <x v="94"/>
    <x v="3"/>
    <x v="44"/>
    <x v="44"/>
    <n v="144000"/>
    <n v="144000"/>
    <n v="48"/>
    <x v="4"/>
    <s v="2026-07-31"/>
  </r>
  <r>
    <s v="031bb940-8227-11f1-8923-4df5dea56a6a"/>
    <s v="Montgomery Data Center Building 7"/>
    <s v=""/>
    <x v="94"/>
    <x v="3"/>
    <x v="44"/>
    <x v="44"/>
    <m/>
    <m/>
    <n v="100"/>
    <x v="4"/>
    <s v="2026-07-31"/>
  </r>
  <r>
    <s v="07b51780-8227-11f1-a7a4-c768f075dbe5"/>
    <s v="Montgomery Data Center Building 8"/>
    <s v=""/>
    <x v="94"/>
    <x v="3"/>
    <x v="44"/>
    <x v="44"/>
    <m/>
    <m/>
    <n v="150"/>
    <x v="4"/>
    <s v="2026-07-31"/>
  </r>
  <r>
    <s v="d9342d6a-a171-4510-8596-5cbcfb523f2d"/>
    <s v="AI Data Center Building 1"/>
    <s v=""/>
    <x v="94"/>
    <x v="3"/>
    <x v="24"/>
    <x v="24"/>
    <n v="350000"/>
    <n v="350000"/>
    <n v="90"/>
    <x v="11"/>
    <s v="2026-07-31"/>
  </r>
  <r>
    <s v="e0210971-cde7-4afc-81a1-34958684f5f1"/>
    <s v="AI Data Center Building 2"/>
    <s v=""/>
    <x v="94"/>
    <x v="3"/>
    <x v="24"/>
    <x v="24"/>
    <n v="350000"/>
    <n v="350000"/>
    <n v="80"/>
    <x v="11"/>
    <s v="2026-07-31"/>
  </r>
  <r>
    <s v="be11e5f1-7fcd-43b3-a891-be4b5b408b7c"/>
    <s v="Piqua Data Center 1"/>
    <s v=""/>
    <x v="94"/>
    <x v="3"/>
    <x v="7"/>
    <x v="7"/>
    <n v="295000"/>
    <n v="295000"/>
    <n v="300"/>
    <x v="2"/>
    <s v="2026-07-31"/>
  </r>
  <r>
    <s v="4f63d930-1f04-11f1-9258-7117129abfff"/>
    <s v="Stanton Springs Data Center Building 11"/>
    <s v=""/>
    <x v="94"/>
    <x v="3"/>
    <x v="8"/>
    <x v="8"/>
    <m/>
    <m/>
    <n v="50"/>
    <x v="9"/>
    <s v="2026-07-31"/>
  </r>
  <r>
    <s v="7358ccaf-3d6b-4697-800e-fe06e157f6c9"/>
    <s v="Stanton Springs Data Center Building 10"/>
    <s v=""/>
    <x v="94"/>
    <x v="3"/>
    <x v="8"/>
    <x v="8"/>
    <n v="275000"/>
    <n v="485000"/>
    <n v="50"/>
    <x v="0"/>
    <s v="2026-07-31"/>
  </r>
  <r>
    <s v="da090137-f82a-46a1-9855-3e677eaa0bba"/>
    <s v="Stanton Springs Data Center Building 9"/>
    <s v=""/>
    <x v="94"/>
    <x v="3"/>
    <x v="8"/>
    <x v="8"/>
    <n v="275000"/>
    <n v="485000"/>
    <n v="50"/>
    <x v="0"/>
    <s v="2026-07-31"/>
  </r>
  <r>
    <s v="0c6e2aa2-7d98-4f7d-8ae8-65ff69da128e"/>
    <s v="Bowling AI Data Center 2"/>
    <s v=""/>
    <x v="94"/>
    <x v="3"/>
    <x v="7"/>
    <x v="7"/>
    <n v="357500"/>
    <n v="357500"/>
    <n v="45.557499999999997"/>
    <x v="18"/>
    <s v="2026-07-31"/>
  </r>
  <r>
    <s v="078c7bf8-50bb-401c-8b0a-28c1af5d3d86"/>
    <s v="Bowling AI Data Center 1"/>
    <s v=""/>
    <x v="94"/>
    <x v="3"/>
    <x v="7"/>
    <x v="7"/>
    <n v="357500"/>
    <n v="357500"/>
    <n v="45.557499999999997"/>
    <x v="18"/>
    <s v="2026-07-31"/>
  </r>
  <r>
    <s v="c36bd1f0-aecc-11f0-965f-3d71df3dedda"/>
    <s v="Meta's &quot;Tent&quot; OH Data Center 6"/>
    <s v=""/>
    <x v="94"/>
    <x v="3"/>
    <x v="7"/>
    <x v="7"/>
    <n v="135350"/>
    <n v="135350"/>
    <n v="48.18"/>
    <x v="19"/>
    <s v="2026-07-31"/>
  </r>
  <r>
    <s v="a6a751d0-60f6-11f0-9c4c-07ca97312a7e"/>
    <s v="Meta's &quot;Tent&quot; OH Data Center 4"/>
    <s v=""/>
    <x v="94"/>
    <x v="3"/>
    <x v="7"/>
    <x v="7"/>
    <n v="135350"/>
    <n v="135350"/>
    <n v="48.18"/>
    <x v="21"/>
    <s v="2026-07-31"/>
  </r>
  <r>
    <s v="f4c7b51a-f5f2-44b1-9516-c1fac561d9b8"/>
    <s v="Meta's &quot;Tent&quot; OH Data Center 2"/>
    <s v=""/>
    <x v="94"/>
    <x v="3"/>
    <x v="7"/>
    <x v="7"/>
    <n v="110000"/>
    <n v="110000"/>
    <n v="48.18"/>
    <x v="21"/>
    <s v="2026-07-31"/>
  </r>
  <r>
    <s v="38819cf0-2df2-11f1-b21c-7b30dc5bb4ad"/>
    <s v="Meta's &quot;Tent&quot; OH Data Center 14"/>
    <s v=""/>
    <x v="94"/>
    <x v="3"/>
    <x v="7"/>
    <x v="7"/>
    <n v="135350"/>
    <n v="135350"/>
    <n v="48.18"/>
    <x v="22"/>
    <s v="2026-07-31"/>
  </r>
  <r>
    <s v="64e405e0-08ee-11f1-b193-1144ce0c2a9f"/>
    <s v="Meta's &quot;Tent&quot; OH Data Center 9"/>
    <s v=""/>
    <x v="94"/>
    <x v="3"/>
    <x v="7"/>
    <x v="7"/>
    <n v="135350"/>
    <n v="135350"/>
    <n v="48.18"/>
    <x v="23"/>
    <s v="2026-07-31"/>
  </r>
  <r>
    <s v="718a7740-08ec-11f1-b74b-8fda2d577bce"/>
    <s v="Meta's &quot;Tent&quot; OH Data Center 8"/>
    <s v=""/>
    <x v="94"/>
    <x v="3"/>
    <x v="7"/>
    <x v="7"/>
    <n v="135350"/>
    <n v="135350"/>
    <n v="48.18"/>
    <x v="23"/>
    <s v="2026-07-31"/>
  </r>
  <r>
    <s v="892f68a0-08e3-11f1-b193-1144ce0c2a9f"/>
    <s v="Meta's &quot;Tent&quot; OH Data Center 7"/>
    <s v=""/>
    <x v="94"/>
    <x v="3"/>
    <x v="7"/>
    <x v="7"/>
    <n v="135350"/>
    <n v="135350"/>
    <n v="48.18"/>
    <x v="23"/>
    <s v="2026-07-31"/>
  </r>
  <r>
    <s v="4650ea70-08ef-11f1-b74b-8fda2d577bce"/>
    <s v="Meta's &quot;Tent&quot; OH Data Center 10"/>
    <s v=""/>
    <x v="94"/>
    <x v="3"/>
    <x v="7"/>
    <x v="7"/>
    <n v="135350"/>
    <n v="135350"/>
    <n v="48.18"/>
    <x v="23"/>
    <s v="2026-07-31"/>
  </r>
  <r>
    <s v="746cb2d0-08f0-11f1-b193-1144ce0c2a9f"/>
    <s v="Meta's &quot;Tent&quot; OH Data Center 11"/>
    <s v=""/>
    <x v="94"/>
    <x v="3"/>
    <x v="7"/>
    <x v="7"/>
    <n v="135350"/>
    <n v="135350"/>
    <n v="48.18"/>
    <x v="23"/>
    <s v="2026-07-31"/>
  </r>
  <r>
    <s v="bccd9fb0-4a1f-11f1-8e4d-4fcfa03ff3a8"/>
    <s v="Meta's &quot;Tent&quot; OH Data Center 15"/>
    <s v=""/>
    <x v="94"/>
    <x v="3"/>
    <x v="7"/>
    <x v="7"/>
    <n v="135350"/>
    <n v="135350"/>
    <n v="48.18"/>
    <x v="5"/>
    <s v="2026-07-31"/>
  </r>
  <r>
    <s v="27f60980-2df1-11f1-981a-83881cd0b4eb"/>
    <s v="Meta's &quot;Tent&quot; OH Data Center 12"/>
    <s v=""/>
    <x v="94"/>
    <x v="3"/>
    <x v="7"/>
    <x v="7"/>
    <n v="110000"/>
    <n v="110000"/>
    <n v="48.18"/>
    <x v="22"/>
    <s v="2026-07-31"/>
  </r>
  <r>
    <s v="378dbc80-2df1-11f1-bcfc-456bed15d161"/>
    <s v="Meta's &quot;Tent&quot; OH Data Center 13"/>
    <s v=""/>
    <x v="94"/>
    <x v="3"/>
    <x v="7"/>
    <x v="7"/>
    <n v="135350"/>
    <n v="135350"/>
    <n v="48.18"/>
    <x v="22"/>
    <s v="2026-07-31"/>
  </r>
  <r>
    <s v="c6321a90-4a1f-11f1-9616-a185d01ae6b9"/>
    <s v="Meta's &quot;Tent&quot; OH Data Center 16"/>
    <s v=""/>
    <x v="94"/>
    <x v="3"/>
    <x v="7"/>
    <x v="7"/>
    <n v="135350"/>
    <n v="135350"/>
    <n v="48.18"/>
    <x v="5"/>
    <s v="2026-07-31"/>
  </r>
  <r>
    <s v="c80972a0-4a1f-11f1-a7d9-0189205ae722"/>
    <s v="Meta's &quot;Tent&quot; OH Data Center 17"/>
    <s v=""/>
    <x v="94"/>
    <x v="3"/>
    <x v="7"/>
    <x v="7"/>
    <n v="135350"/>
    <n v="135350"/>
    <n v="48.18"/>
    <x v="5"/>
    <s v="2026-07-31"/>
  </r>
  <r>
    <s v="c976e550-4a1f-11f1-9e64-f7484f5d6510"/>
    <s v="Meta's &quot;Tent&quot; OH Data Center 18"/>
    <s v=""/>
    <x v="94"/>
    <x v="3"/>
    <x v="7"/>
    <x v="7"/>
    <n v="135350"/>
    <n v="135350"/>
    <n v="48.18"/>
    <x v="5"/>
    <s v="2026-07-31"/>
  </r>
  <r>
    <s v="cb19e6f0-4a1f-11f1-a493-3d0ad33205db"/>
    <s v="Meta's &quot;Tent&quot; OH Data Center 19"/>
    <s v=""/>
    <x v="94"/>
    <x v="3"/>
    <x v="7"/>
    <x v="7"/>
    <n v="135350"/>
    <n v="135350"/>
    <n v="48.18"/>
    <x v="5"/>
    <s v="2026-07-31"/>
  </r>
  <r>
    <s v="f2e1ec51-b4e6-4628-a2c7-a884151aa273"/>
    <s v="AI Data Center (Aiken) Building 2"/>
    <s v=""/>
    <x v="94"/>
    <x v="3"/>
    <x v="43"/>
    <x v="43"/>
    <n v="357500"/>
    <n v="357500"/>
    <n v="45.557499999999997"/>
    <x v="11"/>
    <s v="2026-07-31"/>
  </r>
  <r>
    <s v="aa7d5792-0b59-4d24-a027-760768503851"/>
    <s v="AI Data Center (Aiken) Building 1"/>
    <s v=""/>
    <x v="94"/>
    <x v="3"/>
    <x v="43"/>
    <x v="43"/>
    <n v="357500"/>
    <n v="357500"/>
    <n v="45.557499999999997"/>
    <x v="11"/>
    <s v="2026-07-31"/>
  </r>
  <r>
    <s v="a13893cf-ae2e-46c1-ae24-eeaa7a48a7df"/>
    <s v="Henrico Data Center Building 6"/>
    <s v=""/>
    <x v="94"/>
    <x v="3"/>
    <x v="12"/>
    <x v="12"/>
    <m/>
    <m/>
    <n v="100"/>
    <x v="8"/>
    <s v="2026-07-31"/>
  </r>
  <r>
    <s v="49ab9d99-3d57-4ce6-8308-e3d36b089406"/>
    <s v="Henrico Data Center Building 7"/>
    <s v=""/>
    <x v="94"/>
    <x v="3"/>
    <x v="12"/>
    <x v="12"/>
    <m/>
    <m/>
    <n v="100"/>
    <x v="8"/>
    <s v="2026-07-31"/>
  </r>
  <r>
    <s v="5c761d70-305b-433c-824a-f75550856d43"/>
    <s v="Atlanta West Data Center Building 3"/>
    <s v=""/>
    <x v="98"/>
    <x v="3"/>
    <x v="8"/>
    <x v="8"/>
    <n v="250000"/>
    <n v="250000"/>
    <n v="40"/>
    <x v="10"/>
    <s v="2026-07-31"/>
  </r>
  <r>
    <s v="3ec3d5ee-054f-4af4-882a-34c13c7149ec"/>
    <s v="Atlanta West Data Center Building 1 "/>
    <s v=""/>
    <x v="98"/>
    <x v="3"/>
    <x v="8"/>
    <x v="8"/>
    <n v="500000"/>
    <n v="500000"/>
    <n v="80"/>
    <x v="10"/>
    <s v="2026-07-31"/>
  </r>
  <r>
    <s v="4e5ed6be-9216-4231-94f2-d1ab7723a359"/>
    <s v="Atlanta West Data Center Building 2"/>
    <s v=""/>
    <x v="98"/>
    <x v="3"/>
    <x v="8"/>
    <x v="8"/>
    <n v="500000"/>
    <n v="500000"/>
    <n v="80"/>
    <x v="10"/>
    <s v="2026-07-31"/>
  </r>
  <r>
    <s v="129cdf35-dfb3-4955-ab34-66bb4ac685a8"/>
    <s v="Atlanta East Data Center Building 2"/>
    <s v=""/>
    <x v="98"/>
    <x v="3"/>
    <x v="8"/>
    <x v="8"/>
    <m/>
    <n v="498300"/>
    <n v="80"/>
    <x v="10"/>
    <s v="2026-07-31"/>
  </r>
  <r>
    <s v="f90bbf6d-42b4-4fa9-a1bc-dc5393d0af14"/>
    <s v="Atlanta East Data Center Building 1 "/>
    <s v=""/>
    <x v="98"/>
    <x v="3"/>
    <x v="8"/>
    <x v="8"/>
    <n v="245000"/>
    <n v="245000"/>
    <n v="30"/>
    <x v="10"/>
    <s v="2026-07-31"/>
  </r>
  <r>
    <s v="5af8ab10-2bb0-11f0-acbe-b9b3ec2d910d"/>
    <s v="DC Blox Richmond Data Center"/>
    <s v=""/>
    <x v="98"/>
    <x v="3"/>
    <x v="12"/>
    <x v="12"/>
    <n v="65000"/>
    <n v="65000"/>
    <n v="15.103600000000004"/>
    <x v="6"/>
    <s v="2026-07-31"/>
  </r>
  <r>
    <s v="f322a113-9933-478f-a697-bfe3e8a82052"/>
    <s v="Garland Data Center Building 3"/>
    <s v=""/>
    <x v="103"/>
    <x v="3"/>
    <x v="16"/>
    <x v="16"/>
    <n v="410000"/>
    <n v="410000"/>
    <n v="48"/>
    <x v="11"/>
    <s v="2026-07-31"/>
  </r>
  <r>
    <s v="21039630-d203-43a7-b931-e2828adebd2b"/>
    <s v="Garland Data Center Building 4"/>
    <s v=""/>
    <x v="103"/>
    <x v="3"/>
    <x v="16"/>
    <x v="16"/>
    <n v="250000"/>
    <n v="250000"/>
    <n v="14"/>
    <x v="11"/>
    <s v="2026-07-31"/>
  </r>
  <r>
    <s v="ec112e05-cad7-47dd-bbd9-ba6d22a7f653"/>
    <s v="Garland Data Center Building 2"/>
    <s v=""/>
    <x v="103"/>
    <x v="3"/>
    <x v="16"/>
    <x v="16"/>
    <n v="280000"/>
    <n v="280000"/>
    <n v="48"/>
    <x v="11"/>
    <s v="2026-07-31"/>
  </r>
  <r>
    <s v="83a2b490-2474-11f0-ad1d-d192baecfac4"/>
    <s v="Data Center Building 2"/>
    <s v="Data Center Building 2_x000a_Charlotte, Digital Realty Campus_x000a_Digital Realty"/>
    <x v="103"/>
    <x v="3"/>
    <x v="10"/>
    <x v="10"/>
    <n v="785480"/>
    <n v="785480"/>
    <n v="220"/>
    <x v="18"/>
    <s v="2026-07-31"/>
  </r>
  <r>
    <s v="8811e7d0-246f-11f0-ad1d-d192baecfac4"/>
    <s v="Data Center Building 1"/>
    <s v=""/>
    <x v="103"/>
    <x v="3"/>
    <x v="10"/>
    <x v="10"/>
    <n v="570880"/>
    <n v="570880"/>
    <n v="180"/>
    <x v="18"/>
    <s v="2026-07-31"/>
  </r>
  <r>
    <s v="fff8a740-5487-11f1-830d-abdb8082f2ad"/>
    <s v="Aurora - Data Center 2"/>
    <s v=""/>
    <x v="103"/>
    <x v="3"/>
    <x v="12"/>
    <x v="12"/>
    <n v="408480"/>
    <n v="816374"/>
    <n v="88.01400000000001"/>
    <x v="5"/>
    <s v="2026-07-31"/>
  </r>
  <r>
    <s v="b6101fdf-b642-4d86-b294-febd3dcb4c13"/>
    <s v="Data Center 9"/>
    <s v=""/>
    <x v="103"/>
    <x v="3"/>
    <x v="12"/>
    <x v="12"/>
    <n v="397100"/>
    <n v="645000"/>
    <n v="96"/>
    <x v="10"/>
    <s v="2026-07-31"/>
  </r>
  <r>
    <s v="724c0849-4df8-4efd-b523-fe683b7f1a58"/>
    <s v="Data Center 6"/>
    <s v=""/>
    <x v="103"/>
    <x v="3"/>
    <x v="12"/>
    <x v="12"/>
    <m/>
    <n v="645000"/>
    <n v="64"/>
    <x v="6"/>
    <s v="2026-07-31"/>
  </r>
  <r>
    <s v="2e92d093-d595-40de-bb32-25cd1c62cf01"/>
    <s v="Data Center 8"/>
    <s v=""/>
    <x v="103"/>
    <x v="3"/>
    <x v="12"/>
    <x v="12"/>
    <n v="258700"/>
    <n v="645000"/>
    <n v="64"/>
    <x v="6"/>
    <s v="2026-07-31"/>
  </r>
  <r>
    <s v="8fd819c0-addc-11f0-9281-df7d7cc49535"/>
    <s v="Digital Realty IAD56 "/>
    <s v=""/>
    <x v="103"/>
    <x v="3"/>
    <x v="12"/>
    <x v="12"/>
    <m/>
    <n v="342003"/>
    <n v="46.12700000000001"/>
    <x v="19"/>
    <s v="2026-07-31"/>
  </r>
  <r>
    <s v="44b34840-27b5-11f1-97a0-7516bcf38517"/>
    <s v="Duos Egde AI DC 2"/>
    <s v=""/>
    <x v="105"/>
    <x v="3"/>
    <x v="16"/>
    <x v="16"/>
    <m/>
    <m/>
    <m/>
    <x v="9"/>
    <s v="2026-07-31"/>
  </r>
  <r>
    <s v="13dc362e-1a11-4f3b-a59b-22af2f78cec8"/>
    <s v="EdgeConnex AUS01"/>
    <s v=""/>
    <x v="108"/>
    <x v="3"/>
    <x v="16"/>
    <x v="16"/>
    <n v="363546"/>
    <n v="363546"/>
    <n v="48"/>
    <x v="17"/>
    <s v="2026-07-31"/>
  </r>
  <r>
    <s v="d3357e80-aed9-11f0-bcfb-618fc38ac479"/>
    <s v="EdgeConnex AUS02"/>
    <s v=""/>
    <x v="108"/>
    <x v="3"/>
    <x v="16"/>
    <x v="16"/>
    <n v="535840"/>
    <n v="535840"/>
    <n v="96"/>
    <x v="19"/>
    <s v="2026-07-31"/>
  </r>
  <r>
    <s v="1a3e7b41-0919-4384-836a-c08a8c705e6f"/>
    <s v="EdgeConnex AUS03"/>
    <s v=""/>
    <x v="108"/>
    <x v="3"/>
    <x v="16"/>
    <x v="16"/>
    <n v="535840"/>
    <n v="535840"/>
    <n v="96"/>
    <x v="17"/>
    <s v="2026-07-31"/>
  </r>
  <r>
    <s v="f9d8815a-d5f6-432f-b3bb-2175618a2250"/>
    <s v="EdgeConnex AUS04"/>
    <s v=""/>
    <x v="108"/>
    <x v="3"/>
    <x v="16"/>
    <x v="16"/>
    <n v="535840"/>
    <n v="535840"/>
    <n v="96"/>
    <x v="17"/>
    <s v="2026-07-31"/>
  </r>
  <r>
    <s v="fc6b18a6-87c4-4368-9673-d4d0e4da0cb2"/>
    <s v="CHI03 Chicago Data Center"/>
    <s v=""/>
    <x v="108"/>
    <x v="3"/>
    <x v="6"/>
    <x v="6"/>
    <n v="167000"/>
    <n v="167000"/>
    <n v="22"/>
    <x v="10"/>
    <s v="2026-07-31"/>
  </r>
  <r>
    <s v="02d98321-d487-4db8-bec3-58650a78c098"/>
    <s v="EdgeConnex New Albany Data Center 1"/>
    <s v=""/>
    <x v="108"/>
    <x v="3"/>
    <x v="7"/>
    <x v="7"/>
    <n v="524525"/>
    <n v="524525"/>
    <n v="120"/>
    <x v="19"/>
    <s v="2026-07-31"/>
  </r>
  <r>
    <s v="004ea342-01cb-416d-ad72-a9a36db7a35b"/>
    <s v="EdgeConnex New Albany Data Center 2"/>
    <s v=""/>
    <x v="108"/>
    <x v="3"/>
    <x v="7"/>
    <x v="7"/>
    <n v="676000"/>
    <n v="676000"/>
    <n v="216"/>
    <x v="19"/>
    <s v="2026-07-31"/>
  </r>
  <r>
    <s v="8ccd7b10-b002-4099-a74d-d51207335982"/>
    <s v="Edged Data Center 1"/>
    <s v=""/>
    <x v="109"/>
    <x v="3"/>
    <x v="16"/>
    <x v="16"/>
    <m/>
    <n v="488770"/>
    <n v="69.435999999999979"/>
    <x v="21"/>
    <s v="2026-07-31"/>
  </r>
  <r>
    <s v="22f1cffc-9f91-4206-a4eb-4d33e562f332"/>
    <s v="Edged Data Center 2"/>
    <s v=""/>
    <x v="109"/>
    <x v="3"/>
    <x v="16"/>
    <x v="16"/>
    <m/>
    <m/>
    <m/>
    <x v="21"/>
    <s v="2026-07-31"/>
  </r>
  <r>
    <s v="2a9fa592-b3cf-4944-aff2-8db62aa0420e"/>
    <s v="ORD01-2 Chicago Campus"/>
    <s v=""/>
    <x v="109"/>
    <x v="3"/>
    <x v="6"/>
    <x v="6"/>
    <n v="410000"/>
    <n v="410000"/>
    <n v="72"/>
    <x v="11"/>
    <s v="2026-07-31"/>
  </r>
  <r>
    <s v="94da3add-9ae3-4153-ae78-c66a13f633d5"/>
    <s v="ATL01-3 Atlanta Data Center"/>
    <s v=""/>
    <x v="109"/>
    <x v="3"/>
    <x v="8"/>
    <x v="8"/>
    <m/>
    <m/>
    <n v="42"/>
    <x v="10"/>
    <s v="2026-07-31"/>
  </r>
  <r>
    <s v="990527a1-dad9-4585-a7e3-6d5e331165bb"/>
    <s v="SV18 Silicon Valley Data Center"/>
    <s v=""/>
    <x v="112"/>
    <x v="3"/>
    <x v="25"/>
    <x v="25"/>
    <n v="158000"/>
    <n v="158000"/>
    <n v="34.630000000000003"/>
    <x v="11"/>
    <s v="2026-07-31"/>
  </r>
  <r>
    <s v="a6d6d9b0-c635-11f0-8416-4dd1bc094c6c"/>
    <s v="DA12 Dallas Data Center"/>
    <s v=""/>
    <x v="112"/>
    <x v="3"/>
    <x v="16"/>
    <x v="16"/>
    <n v="372517"/>
    <n v="372517"/>
    <n v="46.138000000000005"/>
    <x v="2"/>
    <s v="2026-07-31"/>
  </r>
  <r>
    <s v="5ce6f11f-3824-438d-a613-97179d42acb2"/>
    <s v="CH5 Chicago Data Center "/>
    <s v=""/>
    <x v="112"/>
    <x v="3"/>
    <x v="6"/>
    <x v="6"/>
    <n v="96000"/>
    <n v="215000"/>
    <n v="32.875"/>
    <x v="11"/>
    <s v="2026-07-31"/>
  </r>
  <r>
    <s v="1d2f7be0-4f9e-4b53-ac93-e3f2092ee2ee"/>
    <s v="AT11x Data Center"/>
    <s v=""/>
    <x v="112"/>
    <x v="3"/>
    <x v="8"/>
    <x v="8"/>
    <m/>
    <m/>
    <n v="63"/>
    <x v="4"/>
    <s v="2026-07-31"/>
  </r>
  <r>
    <s v="3e088283-77ba-4815-b84a-42d1d1a6a847"/>
    <s v="AT10x Data Center"/>
    <s v=""/>
    <x v="112"/>
    <x v="3"/>
    <x v="8"/>
    <x v="8"/>
    <m/>
    <m/>
    <n v="63"/>
    <x v="4"/>
    <s v="2026-07-31"/>
  </r>
  <r>
    <s v="0524f320-e540-4fce-b518-0ce49442de93"/>
    <s v="AT12x Data Center"/>
    <s v=""/>
    <x v="112"/>
    <x v="3"/>
    <x v="8"/>
    <x v="8"/>
    <m/>
    <m/>
    <n v="63"/>
    <x v="4"/>
    <s v="2026-07-31"/>
  </r>
  <r>
    <s v="83bde01b-958b-4699-b8b9-061ce990753a"/>
    <s v="Portland - Hillsboro 5 Data Center"/>
    <s v=""/>
    <x v="118"/>
    <x v="3"/>
    <x v="0"/>
    <x v="0"/>
    <n v="358000"/>
    <n v="358000"/>
    <n v="36"/>
    <x v="0"/>
    <s v="2026-07-31"/>
  </r>
  <r>
    <s v="0c9b4454-9416-43e0-a6e2-4f26f62c249e"/>
    <s v="Denver - Parker Data Center"/>
    <s v=""/>
    <x v="118"/>
    <x v="3"/>
    <x v="28"/>
    <x v="28"/>
    <n v="249000"/>
    <n v="249000"/>
    <n v="22"/>
    <x v="10"/>
    <s v="2026-07-31"/>
  </r>
  <r>
    <s v="6f612d75-47c6-4286-9f53-ddb21a2b70d4"/>
    <s v="Atlanta - Douglasville 2 Data Center"/>
    <s v=""/>
    <x v="118"/>
    <x v="3"/>
    <x v="8"/>
    <x v="8"/>
    <n v="358000"/>
    <n v="358000"/>
    <n v="36"/>
    <x v="0"/>
    <s v="2026-07-31"/>
  </r>
  <r>
    <s v="9b584c60-d623-11f0-a063-fddc71ee64ea"/>
    <s v="Helios Phase 2 B"/>
    <s v=""/>
    <x v="322"/>
    <x v="3"/>
    <x v="16"/>
    <x v="16"/>
    <m/>
    <n v="100000"/>
    <n v="200"/>
    <x v="20"/>
    <s v="2026-07-31"/>
  </r>
  <r>
    <s v="32979840-08f9-11f0-ad46-07ab39e3c5a8"/>
    <s v="Helios Phase 1"/>
    <s v=""/>
    <x v="322"/>
    <x v="3"/>
    <x v="16"/>
    <x v="16"/>
    <m/>
    <n v="136057"/>
    <n v="200"/>
    <x v="13"/>
    <s v="2026-07-31"/>
  </r>
  <r>
    <s v="69cda795-ea0e-4283-bc75-6e84e8d56879"/>
    <s v="Helios Phase 2 A"/>
    <s v=""/>
    <x v="322"/>
    <x v="3"/>
    <x v="16"/>
    <x v="16"/>
    <m/>
    <n v="100000"/>
    <n v="200"/>
    <x v="20"/>
    <s v="2026-07-31"/>
  </r>
  <r>
    <s v="a7620440-6280-11f0-9ba7-e5f2a69a0e43"/>
    <s v="Globalinx Virginia Data Center 2"/>
    <s v=""/>
    <x v="123"/>
    <x v="3"/>
    <x v="12"/>
    <x v="12"/>
    <m/>
    <m/>
    <m/>
    <x v="21"/>
    <s v="2026-07-31"/>
  </r>
  <r>
    <s v="4cc408db-a23f-43a0-91cb-6e90e55bb782"/>
    <s v="Storey County, NV Data Center Building 3"/>
    <s v=""/>
    <x v="124"/>
    <x v="3"/>
    <x v="1"/>
    <x v="1"/>
    <n v="280000"/>
    <n v="280000"/>
    <n v="96"/>
    <x v="0"/>
    <s v="2026-07-31"/>
  </r>
  <r>
    <s v="3696ced4-1c03-47b5-813b-c101e144715c"/>
    <s v="Storey County, NV Data Center Building 4"/>
    <s v=""/>
    <x v="124"/>
    <x v="3"/>
    <x v="1"/>
    <x v="1"/>
    <m/>
    <m/>
    <n v="48.449166666666649"/>
    <x v="0"/>
    <s v="2026-07-31"/>
  </r>
  <r>
    <s v="9ec94674-cd5b-4ba4-bf7b-14362675c635"/>
    <s v="Google Project Red Hawk Data Center Building 2"/>
    <s v=""/>
    <x v="124"/>
    <x v="3"/>
    <x v="3"/>
    <x v="3"/>
    <n v="288530"/>
    <n v="288530"/>
    <n v="96"/>
    <x v="11"/>
    <s v="2026-07-31"/>
  </r>
  <r>
    <s v="fa080b3b-c69a-4079-bf10-0861c0de8d03"/>
    <s v="Google Project Red Hawk Data Center Building 3"/>
    <s v=""/>
    <x v="124"/>
    <x v="3"/>
    <x v="3"/>
    <x v="3"/>
    <n v="288530"/>
    <n v="288530"/>
    <n v="96"/>
    <x v="11"/>
    <s v="2026-07-31"/>
  </r>
  <r>
    <s v="0f942a14-4c22-454b-ba01-e20d18f71485"/>
    <s v="Wyoming Crusoe DC-1"/>
    <s v="Wyoming Crusoe DC-1_x000a_Wyoming Crusoe Campus - Project Jade_x000a_Google"/>
    <x v="124"/>
    <x v="3"/>
    <x v="37"/>
    <x v="37"/>
    <n v="770000"/>
    <n v="770000"/>
    <n v="450"/>
    <x v="21"/>
    <s v="2026-07-31"/>
  </r>
  <r>
    <s v="20f610a0-06fc-4b5a-87c1-b39ed18630dd"/>
    <s v="Meitner Data Center 3"/>
    <s v=""/>
    <x v="124"/>
    <x v="3"/>
    <x v="16"/>
    <x v="16"/>
    <m/>
    <n v="761000"/>
    <n v="46.994583333333331"/>
    <x v="23"/>
    <s v="2026-07-31"/>
  </r>
  <r>
    <s v="bf4483d5-1a08-47cf-b422-7b6ba23477b9"/>
    <s v="Meitner Data Center 1"/>
    <s v=""/>
    <x v="124"/>
    <x v="3"/>
    <x v="16"/>
    <x v="16"/>
    <m/>
    <n v="761000"/>
    <n v="46.994583333333331"/>
    <x v="23"/>
    <s v="2026-07-31"/>
  </r>
  <r>
    <s v="20fea9b8-41e8-4f83-9fa4-d7c4527ad4a9"/>
    <s v="Meitner Data Center 2"/>
    <s v=""/>
    <x v="124"/>
    <x v="3"/>
    <x v="16"/>
    <x v="16"/>
    <m/>
    <n v="761000"/>
    <n v="46.994583333333331"/>
    <x v="23"/>
    <s v="2026-07-31"/>
  </r>
  <r>
    <s v="84e13460-3ca4-11f0-a760-41e544512ea3"/>
    <s v="South Haskell County Data Center 1 (THM1A)"/>
    <s v=""/>
    <x v="124"/>
    <x v="3"/>
    <x v="16"/>
    <x v="16"/>
    <n v="280000"/>
    <n v="280000"/>
    <n v="96"/>
    <x v="6"/>
    <s v="2026-07-31"/>
  </r>
  <r>
    <s v="3e857ca4-0da1-4c69-a44e-0430fc7ed882"/>
    <s v="South Haskell County Data Center 2"/>
    <s v=""/>
    <x v="124"/>
    <x v="3"/>
    <x v="16"/>
    <x v="16"/>
    <n v="350000"/>
    <n v="350000"/>
    <n v="96"/>
    <x v="2"/>
    <s v="2026-07-31"/>
  </r>
  <r>
    <s v="2de93816-07fe-4622-868b-cf1395163990"/>
    <s v="North Haskell County Data Center 2"/>
    <s v=""/>
    <x v="124"/>
    <x v="3"/>
    <x v="16"/>
    <x v="16"/>
    <m/>
    <m/>
    <n v="93.5"/>
    <x v="3"/>
    <s v="2026-07-31"/>
  </r>
  <r>
    <s v="4362ef64-868f-4718-aede-fec1d48101c5"/>
    <s v="North Haskell County Data Center 1"/>
    <s v=""/>
    <x v="124"/>
    <x v="3"/>
    <x v="16"/>
    <x v="16"/>
    <m/>
    <m/>
    <n v="77"/>
    <x v="2"/>
    <s v="2026-07-31"/>
  </r>
  <r>
    <s v="356ee5e1-587d-4c79-8010-5daf1bf2ac8b"/>
    <s v="South Haskell County Data Center 4"/>
    <s v=""/>
    <x v="124"/>
    <x v="3"/>
    <x v="16"/>
    <x v="16"/>
    <n v="280000"/>
    <n v="280000"/>
    <n v="96"/>
    <x v="2"/>
    <s v="2026-07-31"/>
  </r>
  <r>
    <s v="b2b8948d-6f18-4179-a683-a4a34f983628"/>
    <s v="Google Willbarger Data Center 1"/>
    <s v=""/>
    <x v="124"/>
    <x v="3"/>
    <x v="16"/>
    <x v="16"/>
    <m/>
    <n v="991000"/>
    <n v="46.994583333333331"/>
    <x v="23"/>
    <s v="2026-07-31"/>
  </r>
  <r>
    <s v="d5a0fef0-7fcc-11f1-9ed5-2fe88efed8af"/>
    <s v="Google Willbarger Data Center 2"/>
    <s v=""/>
    <x v="124"/>
    <x v="3"/>
    <x v="16"/>
    <x v="16"/>
    <m/>
    <n v="991000"/>
    <n v="46.994583333333331"/>
    <x v="4"/>
    <s v="2026-07-31"/>
  </r>
  <r>
    <s v="d044a49c-67dc-41c2-ac08-dd2d46642270"/>
    <s v="Midlothian, TX Data Center Building 4"/>
    <s v=""/>
    <x v="124"/>
    <x v="3"/>
    <x v="16"/>
    <x v="16"/>
    <n v="170600"/>
    <n v="170600"/>
    <n v="32.722499999999997"/>
    <x v="10"/>
    <s v="2026-07-31"/>
  </r>
  <r>
    <s v="996c23db-4c35-4c87-8138-be8aed43536c"/>
    <s v="Stillwater Data Center project Building 2"/>
    <s v=""/>
    <x v="124"/>
    <x v="3"/>
    <x v="15"/>
    <x v="15"/>
    <m/>
    <n v="300000"/>
    <n v="96"/>
    <x v="14"/>
    <s v="2026-07-31"/>
  </r>
  <r>
    <s v="955f1776-eb05-488c-bb27-d3b0b648c0f4"/>
    <s v="Stillwater Data Center project Building 1"/>
    <s v=""/>
    <x v="124"/>
    <x v="3"/>
    <x v="15"/>
    <x v="15"/>
    <m/>
    <n v="300000"/>
    <n v="96"/>
    <x v="14"/>
    <s v="2026-07-31"/>
  </r>
  <r>
    <s v="4c47a0b3-dfa6-43ce-a8f8-a6a18d20d3d5"/>
    <s v="Stillwater Data Center project Building 6"/>
    <s v=""/>
    <x v="124"/>
    <x v="3"/>
    <x v="15"/>
    <x v="15"/>
    <m/>
    <n v="300000"/>
    <n v="96"/>
    <x v="14"/>
    <s v="2026-07-31"/>
  </r>
  <r>
    <s v="954684f1-f81b-4e56-b066-01201f1ed68c"/>
    <s v="Stillwater Data Center project Building 3"/>
    <s v=""/>
    <x v="124"/>
    <x v="3"/>
    <x v="15"/>
    <x v="15"/>
    <m/>
    <n v="300000"/>
    <n v="96"/>
    <x v="14"/>
    <s v="2026-07-31"/>
  </r>
  <r>
    <s v="1fd5e89c-bb4f-40c8-8a20-23556778627f"/>
    <s v="Stillwater Data Center project Building 5"/>
    <s v=""/>
    <x v="124"/>
    <x v="3"/>
    <x v="15"/>
    <x v="15"/>
    <m/>
    <n v="300000"/>
    <n v="96"/>
    <x v="14"/>
    <s v="2026-07-31"/>
  </r>
  <r>
    <s v="7b42b9cd-be5c-4e44-992b-7c2688e3c494"/>
    <s v="Stillwater Data Center project Building 4"/>
    <s v=""/>
    <x v="124"/>
    <x v="3"/>
    <x v="15"/>
    <x v="15"/>
    <m/>
    <n v="300000"/>
    <n v="96"/>
    <x v="14"/>
    <s v="2026-07-31"/>
  </r>
  <r>
    <s v="f33c850b-79ea-41e7-a15d-1509c66bfbfb"/>
    <s v="Google Red Oak Data Center Building 2"/>
    <s v=""/>
    <x v="124"/>
    <x v="3"/>
    <x v="16"/>
    <x v="16"/>
    <n v="280000"/>
    <n v="280000"/>
    <n v="96"/>
    <x v="2"/>
    <s v="2026-07-31"/>
  </r>
  <r>
    <s v="50598367-8d19-44e7-987a-b0e7360690d4"/>
    <s v="Google Red Oak Data Center Building 3"/>
    <s v=""/>
    <x v="124"/>
    <x v="3"/>
    <x v="16"/>
    <x v="16"/>
    <m/>
    <m/>
    <n v="47.101666666666659"/>
    <x v="2"/>
    <s v="2026-07-31"/>
  </r>
  <r>
    <s v="80165efd-0c98-4874-8921-280fa4b83c15"/>
    <s v="Lincoln NE Data Center Building 3"/>
    <s v=""/>
    <x v="124"/>
    <x v="3"/>
    <x v="30"/>
    <x v="30"/>
    <n v="285000"/>
    <n v="285000"/>
    <n v="96"/>
    <x v="10"/>
    <s v="2026-07-31"/>
  </r>
  <r>
    <s v="9fcca95d-905a-4cf3-aa47-836b5298d83b"/>
    <s v="Lincoln NE Data Center Building 2"/>
    <s v=""/>
    <x v="124"/>
    <x v="3"/>
    <x v="30"/>
    <x v="30"/>
    <n v="285000"/>
    <n v="285000"/>
    <n v="96"/>
    <x v="10"/>
    <s v="2026-07-31"/>
  </r>
  <r>
    <s v="6a4b0d63-6bd3-4344-8dc7-82208d22722b"/>
    <s v="Lincoln NE Data Center Building 4"/>
    <s v=""/>
    <x v="124"/>
    <x v="3"/>
    <x v="30"/>
    <x v="30"/>
    <n v="285000"/>
    <n v="285000"/>
    <n v="96"/>
    <x v="10"/>
    <s v="2026-07-31"/>
  </r>
  <r>
    <s v="9af12201-1e44-4284-98f8-1b1dfdcc57e1"/>
    <s v="Omaha NE Data Center Building 4"/>
    <s v=""/>
    <x v="124"/>
    <x v="3"/>
    <x v="30"/>
    <x v="30"/>
    <n v="289500"/>
    <n v="289500"/>
    <n v="96"/>
    <x v="0"/>
    <s v="2026-07-31"/>
  </r>
  <r>
    <s v="0cd1ae52-b213-4136-9ab7-7a268f90f588"/>
    <s v="Council Hill Data Center 1"/>
    <s v=""/>
    <x v="124"/>
    <x v="3"/>
    <x v="15"/>
    <x v="15"/>
    <n v="300000"/>
    <n v="300000"/>
    <n v="96"/>
    <x v="2"/>
    <s v="2026-07-31"/>
  </r>
  <r>
    <s v="0e0c7e36-f4aa-4814-8bc0-c30f52db2f39"/>
    <s v="Summit Data Center 1"/>
    <s v=""/>
    <x v="124"/>
    <x v="3"/>
    <x v="15"/>
    <x v="15"/>
    <n v="300000"/>
    <n v="300000"/>
    <n v="96"/>
    <x v="2"/>
    <s v="2026-07-31"/>
  </r>
  <r>
    <s v="91d2c53b-19b5-47ca-8f68-d278ab8e6438"/>
    <s v="Project Mica Building 2"/>
    <s v=""/>
    <x v="124"/>
    <x v="3"/>
    <x v="5"/>
    <x v="5"/>
    <n v="208000"/>
    <n v="208000"/>
    <n v="46.989166666666662"/>
    <x v="10"/>
    <s v="2026-07-31"/>
  </r>
  <r>
    <s v="b44b85bb-9419-4e16-bc4d-4f5c8a3c1df8"/>
    <s v="Project Mica Building 1"/>
    <s v=""/>
    <x v="124"/>
    <x v="3"/>
    <x v="5"/>
    <x v="5"/>
    <n v="287500"/>
    <n v="287500"/>
    <n v="96"/>
    <x v="10"/>
    <s v="2026-07-31"/>
  </r>
  <r>
    <s v="9649a9a3-cd4e-492c-aaf7-ca70abecdf62"/>
    <s v="Kansas City, Data Center Building 4"/>
    <s v=""/>
    <x v="124"/>
    <x v="3"/>
    <x v="5"/>
    <x v="5"/>
    <n v="285000"/>
    <n v="285000"/>
    <n v="96"/>
    <x v="10"/>
    <s v="2026-07-31"/>
  </r>
  <r>
    <s v="295c9951-2151-4dd3-bd59-15cd4ab2b59e"/>
    <s v="Kansas City, Data Center Building 3"/>
    <s v=""/>
    <x v="124"/>
    <x v="3"/>
    <x v="5"/>
    <x v="5"/>
    <n v="285000"/>
    <n v="285000"/>
    <n v="96"/>
    <x v="10"/>
    <s v="2026-07-31"/>
  </r>
  <r>
    <s v="7c188649-0735-4fd5-be2a-c2a5713820bb"/>
    <s v="Kansas City, Data Center Building 2"/>
    <s v=""/>
    <x v="124"/>
    <x v="3"/>
    <x v="5"/>
    <x v="5"/>
    <n v="285000"/>
    <n v="285000"/>
    <n v="96"/>
    <x v="10"/>
    <s v="2026-07-31"/>
  </r>
  <r>
    <s v="53e1ca16-3f68-4a7a-968f-2eaa0a53cea9"/>
    <s v="Cedar Rapid, Data Center Building 1"/>
    <s v=""/>
    <x v="124"/>
    <x v="3"/>
    <x v="4"/>
    <x v="4"/>
    <n v="285000"/>
    <n v="285000"/>
    <n v="96"/>
    <x v="0"/>
    <s v="2026-07-31"/>
  </r>
  <r>
    <s v="b289d2dd-b6e8-4988-b52f-09550f5e9742"/>
    <s v="Cedar Rapid, Data Center Building 4"/>
    <s v=""/>
    <x v="124"/>
    <x v="3"/>
    <x v="4"/>
    <x v="4"/>
    <m/>
    <m/>
    <n v="96"/>
    <x v="7"/>
    <s v="2026-07-31"/>
  </r>
  <r>
    <s v="424c5807-1cbf-4e5e-a475-eb41c021b72f"/>
    <s v="Cedar Rapid, Data Center Building 2"/>
    <s v=""/>
    <x v="124"/>
    <x v="3"/>
    <x v="4"/>
    <x v="4"/>
    <n v="285000"/>
    <n v="285000"/>
    <n v="96"/>
    <x v="0"/>
    <s v="2026-07-31"/>
  </r>
  <r>
    <s v="0f885f60-f56b-4ff3-8be6-dc5ba1432166"/>
    <s v="Cedar Rapid, Data Center Building 3"/>
    <s v=""/>
    <x v="124"/>
    <x v="3"/>
    <x v="4"/>
    <x v="4"/>
    <n v="285000"/>
    <n v="285000"/>
    <n v="96"/>
    <x v="0"/>
    <s v="2026-07-31"/>
  </r>
  <r>
    <s v="4e3f4856-072d-491c-9d6b-f157a30c9a89"/>
    <s v="Data Center 1"/>
    <s v=""/>
    <x v="124"/>
    <x v="3"/>
    <x v="32"/>
    <x v="32"/>
    <n v="285000"/>
    <n v="285000"/>
    <n v="96"/>
    <x v="15"/>
    <s v="2026-07-31"/>
  </r>
  <r>
    <s v="adfca5b1-dd89-4f37-8b27-404ee494aa30"/>
    <s v="Data Center 2"/>
    <s v=""/>
    <x v="124"/>
    <x v="3"/>
    <x v="32"/>
    <x v="32"/>
    <n v="285000"/>
    <n v="285000"/>
    <n v="96"/>
    <x v="15"/>
    <s v="2026-07-31"/>
  </r>
  <r>
    <s v="7515fde0-89ca-11f0-9402-a5aabe4a9dbf"/>
    <s v="Project Maize DC 1"/>
    <s v="Project Maize DC 1_x000a_Project Maize_x000a_Google"/>
    <x v="124"/>
    <x v="3"/>
    <x v="24"/>
    <x v="24"/>
    <n v="350000"/>
    <n v="350000"/>
    <n v="198"/>
    <x v="16"/>
    <s v="2026-07-31"/>
  </r>
  <r>
    <s v="fcca8a90-56b5-4b6f-939c-2bd385c70513"/>
    <s v="Morgan County Data Center Building 1"/>
    <s v=""/>
    <x v="124"/>
    <x v="3"/>
    <x v="24"/>
    <x v="24"/>
    <m/>
    <n v="280000"/>
    <n v="96"/>
    <x v="7"/>
    <s v="2026-07-31"/>
  </r>
  <r>
    <s v="5dbe0b11-3007-47c7-8c2f-8d03d43d9147"/>
    <s v="Morgan County Data Center Building 2"/>
    <s v=""/>
    <x v="124"/>
    <x v="3"/>
    <x v="24"/>
    <x v="24"/>
    <m/>
    <n v="280000"/>
    <n v="96"/>
    <x v="7"/>
    <s v="2026-07-31"/>
  </r>
  <r>
    <s v="d91bdb44-e2fe-4cd1-bbbd-1a526034fdc2"/>
    <s v="Project Zodiac Fort Wayne Data Center Building 6"/>
    <s v=""/>
    <x v="124"/>
    <x v="3"/>
    <x v="24"/>
    <x v="24"/>
    <n v="285000"/>
    <n v="285000"/>
    <n v="96"/>
    <x v="11"/>
    <s v="2026-07-31"/>
  </r>
  <r>
    <s v="fb7a3905-6b2d-4648-8a47-62c981883d84"/>
    <s v="Project Zodiac Fort Wayne Data Center Building 3"/>
    <s v=""/>
    <x v="124"/>
    <x v="3"/>
    <x v="24"/>
    <x v="24"/>
    <n v="285000"/>
    <n v="285000"/>
    <n v="96"/>
    <x v="11"/>
    <s v="2026-07-31"/>
  </r>
  <r>
    <s v="16ba6a89-3bbb-47c3-98ca-c4fc119e3dfa"/>
    <s v="Project Zodiac Fort Wayne Data Center Building 5"/>
    <s v=""/>
    <x v="124"/>
    <x v="3"/>
    <x v="24"/>
    <x v="24"/>
    <n v="285000"/>
    <n v="285000"/>
    <n v="96"/>
    <x v="11"/>
    <s v="2026-07-31"/>
  </r>
  <r>
    <s v="947f4d73-0941-435f-9e42-b4edc48f5a45"/>
    <s v="Project Zodiac Fort Wayne Data Center Building 2"/>
    <s v=""/>
    <x v="124"/>
    <x v="3"/>
    <x v="24"/>
    <x v="24"/>
    <n v="285000"/>
    <n v="285000"/>
    <n v="96"/>
    <x v="11"/>
    <s v="2026-07-31"/>
  </r>
  <r>
    <s v="2f5cbe6d-52c1-4af1-b767-36b2db8e493e"/>
    <s v="Project Zodiac Fort Wayne Data Center Building 4"/>
    <s v=""/>
    <x v="124"/>
    <x v="3"/>
    <x v="24"/>
    <x v="24"/>
    <n v="285000"/>
    <n v="285000"/>
    <n v="96"/>
    <x v="11"/>
    <s v="2026-07-31"/>
  </r>
  <r>
    <s v="c5a60b29-ff80-445d-a84b-94eb6900a5f4"/>
    <s v="Project Zodiac Fort Wayne Data Center Building 7"/>
    <s v=""/>
    <x v="124"/>
    <x v="3"/>
    <x v="24"/>
    <x v="24"/>
    <n v="285000"/>
    <n v="285000"/>
    <n v="96"/>
    <x v="11"/>
    <s v="2026-07-31"/>
  </r>
  <r>
    <s v="2e170d27-0974-445d-8b87-9cdf387e4386"/>
    <s v="Project Bosc 1"/>
    <s v=""/>
    <x v="124"/>
    <x v="3"/>
    <x v="7"/>
    <x v="7"/>
    <m/>
    <m/>
    <n v="46.769166666666663"/>
    <x v="9"/>
    <s v="2026-07-31"/>
  </r>
  <r>
    <s v="f510b120-aeb9-11f0-8875-07123ff0605f"/>
    <s v="Columbus OH Data Center Building 5"/>
    <s v=""/>
    <x v="124"/>
    <x v="3"/>
    <x v="7"/>
    <x v="7"/>
    <n v="288200"/>
    <n v="288200"/>
    <n v="96"/>
    <x v="19"/>
    <s v="2026-07-31"/>
  </r>
  <r>
    <s v="3452a830-60fd-11f0-998c-cfc1939733eb"/>
    <s v="Google New Albany Data Center Building 7"/>
    <s v=""/>
    <x v="124"/>
    <x v="3"/>
    <x v="7"/>
    <x v="7"/>
    <n v="280000"/>
    <n v="280000"/>
    <n v="96"/>
    <x v="21"/>
    <s v="2026-07-31"/>
  </r>
  <r>
    <s v="4a683d17-15c1-485d-a867-28451321e87e"/>
    <s v="Lenoir NC Data Center Building 4"/>
    <s v=""/>
    <x v="124"/>
    <x v="3"/>
    <x v="10"/>
    <x v="10"/>
    <n v="250000"/>
    <n v="285000"/>
    <n v="96"/>
    <x v="12"/>
    <s v="2026-07-31"/>
  </r>
  <r>
    <s v="31120bf2-7a03-4f09-a7d4-6bd82953db75"/>
    <s v="Project Evergreen Data Center Building 1"/>
    <s v=""/>
    <x v="124"/>
    <x v="3"/>
    <x v="43"/>
    <x v="43"/>
    <n v="280000"/>
    <n v="280000"/>
    <n v="96"/>
    <x v="11"/>
    <s v="2026-07-31"/>
  </r>
  <r>
    <s v="4a46d05a-7a44-424d-a928-3bd7c7b722be"/>
    <s v="Project Evergreen Data Center Building 2"/>
    <s v=""/>
    <x v="124"/>
    <x v="3"/>
    <x v="43"/>
    <x v="43"/>
    <n v="280000"/>
    <n v="280000"/>
    <n v="96"/>
    <x v="11"/>
    <s v="2026-07-31"/>
  </r>
  <r>
    <s v="3d4411c3-9b23-4f01-8efb-bf884451b5fe"/>
    <s v="Project Dawson Data Center Building 1"/>
    <s v=""/>
    <x v="124"/>
    <x v="3"/>
    <x v="43"/>
    <x v="43"/>
    <n v="285000"/>
    <n v="285000"/>
    <n v="96"/>
    <x v="10"/>
    <s v="2026-07-31"/>
  </r>
  <r>
    <s v="865e96d2-d387-4d17-9308-1d416afabbcb"/>
    <s v="Project Dawson Data Center Building 2"/>
    <s v=""/>
    <x v="124"/>
    <x v="3"/>
    <x v="43"/>
    <x v="43"/>
    <n v="285000"/>
    <n v="285000"/>
    <n v="96"/>
    <x v="10"/>
    <s v="2026-07-31"/>
  </r>
  <r>
    <s v="f6fd3f8f-575c-4a69-a4db-7f3cf81f2f56"/>
    <s v="Google Loudoun County Data Center 3"/>
    <s v=""/>
    <x v="124"/>
    <x v="3"/>
    <x v="12"/>
    <x v="12"/>
    <n v="284700"/>
    <n v="284700"/>
    <n v="96"/>
    <x v="0"/>
    <s v="2026-07-31"/>
  </r>
  <r>
    <s v="4a5ffec4-77c1-4804-9f32-4bd9b6414628"/>
    <s v="Google Arcola Data Center Building 3"/>
    <s v=""/>
    <x v="124"/>
    <x v="3"/>
    <x v="12"/>
    <x v="12"/>
    <n v="285000"/>
    <n v="285000"/>
    <n v="88"/>
    <x v="0"/>
    <s v="2026-07-31"/>
  </r>
  <r>
    <s v="cadac1c0-c00c-11f0-b065-cdc13b88d9cb"/>
    <s v="Bermuda Data Center 3"/>
    <s v=""/>
    <x v="124"/>
    <x v="3"/>
    <x v="12"/>
    <x v="12"/>
    <n v="285000"/>
    <n v="285000"/>
    <n v="96"/>
    <x v="2"/>
    <s v="2026-07-31"/>
  </r>
  <r>
    <s v="1e092023-217f-4269-b727-0973072843e6"/>
    <s v="Bermuda Data Center 2"/>
    <s v=""/>
    <x v="124"/>
    <x v="3"/>
    <x v="12"/>
    <x v="12"/>
    <n v="285000"/>
    <n v="285000"/>
    <n v="96"/>
    <x v="8"/>
    <s v="2026-07-31"/>
  </r>
  <r>
    <s v="c41bbfd7-9315-4723-b823-03e4364722e7"/>
    <s v="Bermuda Data Center 1"/>
    <s v=""/>
    <x v="124"/>
    <x v="3"/>
    <x v="12"/>
    <x v="12"/>
    <n v="285000"/>
    <n v="285000"/>
    <n v="96"/>
    <x v="8"/>
    <s v="2026-07-31"/>
  </r>
  <r>
    <s v="de9bf662-75bb-42c1-84f3-2d91b6af1001"/>
    <s v="MIA-1 - Miami Data Center"/>
    <s v=""/>
    <x v="133"/>
    <x v="3"/>
    <x v="9"/>
    <x v="9"/>
    <n v="150000"/>
    <n v="150000"/>
    <n v="16"/>
    <x v="10"/>
    <s v="2026-07-31"/>
  </r>
  <r>
    <s v="0465ba30-bac3-4c4c-b158-be9c75dca47c"/>
    <s v="VA-8- Northern Virginia Data Center"/>
    <s v=""/>
    <x v="133"/>
    <x v="3"/>
    <x v="12"/>
    <x v="12"/>
    <n v="165500"/>
    <n v="165500"/>
    <n v="28"/>
    <x v="8"/>
    <s v="2026-07-31"/>
  </r>
  <r>
    <s v="29703300-2d18-11f1-95c1-2d448f6c17e4"/>
    <s v="VA-8- Phase 2 Northern Virginia Data Center"/>
    <s v=""/>
    <x v="133"/>
    <x v="3"/>
    <x v="12"/>
    <x v="12"/>
    <n v="168900"/>
    <m/>
    <n v="28"/>
    <x v="9"/>
    <s v="2026-07-31"/>
  </r>
  <r>
    <s v="8e5103a7-86d9-4795-b7c0-04b84a2144f9"/>
    <s v="White Oak Technology Park Data Center 1"/>
    <s v=""/>
    <x v="133"/>
    <x v="3"/>
    <x v="12"/>
    <x v="12"/>
    <m/>
    <n v="329962"/>
    <n v="48"/>
    <x v="14"/>
    <s v="2026-07-31"/>
  </r>
  <r>
    <s v="8b24da83-6dce-41b8-b7cf-7126f074bfab"/>
    <s v="Tahoe Reno Data Center"/>
    <s v=""/>
    <x v="155"/>
    <x v="3"/>
    <x v="1"/>
    <x v="1"/>
    <n v="300000"/>
    <n v="300000"/>
    <n v="60"/>
    <x v="10"/>
    <s v="2026-07-31"/>
  </r>
  <r>
    <s v="ec05f43f-640d-40e6-9a13-c8d0cb8f484c"/>
    <s v="Utah Data Center Building 3"/>
    <s v=""/>
    <x v="155"/>
    <x v="3"/>
    <x v="38"/>
    <x v="38"/>
    <n v="318000"/>
    <n v="318000"/>
    <n v="72"/>
    <x v="10"/>
    <s v="2026-07-31"/>
  </r>
  <r>
    <s v="b8af83c6-fd7c-45e4-918b-eebac51ea771"/>
    <s v="PowerHouse Reno Building 2"/>
    <s v=""/>
    <x v="331"/>
    <x v="3"/>
    <x v="1"/>
    <x v="1"/>
    <n v="300000"/>
    <n v="300000"/>
    <n v="67"/>
    <x v="10"/>
    <s v="2026-07-31"/>
  </r>
  <r>
    <s v="1e204df0-9ee6-4e1f-9b0c-6ddf6772090d"/>
    <s v="PowerHouse Reno Building 1"/>
    <s v=""/>
    <x v="331"/>
    <x v="3"/>
    <x v="1"/>
    <x v="1"/>
    <n v="300000"/>
    <n v="300000"/>
    <n v="66"/>
    <x v="10"/>
    <s v="2026-07-31"/>
  </r>
  <r>
    <s v="cac8df00-e9fb-4780-b36d-b6e61ea9773d"/>
    <s v="PowerHouse Reno Building 3"/>
    <s v=""/>
    <x v="331"/>
    <x v="3"/>
    <x v="1"/>
    <x v="1"/>
    <n v="300000"/>
    <n v="300000"/>
    <n v="67"/>
    <x v="10"/>
    <s v="2026-07-31"/>
  </r>
  <r>
    <s v="13300065-9e74-4e75-af24-fbf01c88bf6c"/>
    <s v="PowerHouse &amp; Provident Data Center 1"/>
    <s v=""/>
    <x v="331"/>
    <x v="3"/>
    <x v="16"/>
    <x v="16"/>
    <n v="112076"/>
    <n v="224152"/>
    <n v="62"/>
    <x v="8"/>
    <s v="2026-07-31"/>
  </r>
  <r>
    <s v="a2d8566a-a04f-4a09-a41a-1aa0cc741854"/>
    <s v="PowerHouse &amp; Provident Data Center 3"/>
    <s v=""/>
    <x v="331"/>
    <x v="3"/>
    <x v="16"/>
    <x v="16"/>
    <m/>
    <m/>
    <n v="62"/>
    <x v="8"/>
    <s v="2026-07-31"/>
  </r>
  <r>
    <s v="f15b8581-d244-4815-a24b-e627ad38ad54"/>
    <s v="PowerHouse &amp; Provident Data Center 2"/>
    <s v=""/>
    <x v="331"/>
    <x v="3"/>
    <x v="16"/>
    <x v="16"/>
    <m/>
    <m/>
    <n v="62"/>
    <x v="8"/>
    <s v="2026-07-31"/>
  </r>
  <r>
    <s v="a2b22382-95b6-40d0-907a-4dfd58270c54"/>
    <s v="PowerHouse Irving Building 3"/>
    <s v=""/>
    <x v="331"/>
    <x v="3"/>
    <x v="16"/>
    <x v="16"/>
    <n v="315000"/>
    <n v="315000"/>
    <n v="66"/>
    <x v="10"/>
    <s v="2026-07-31"/>
  </r>
  <r>
    <s v="90c65543-e243-4f37-9b05-bc328c0a03d3"/>
    <s v="PowerHouse Irving Building 1"/>
    <s v=""/>
    <x v="331"/>
    <x v="3"/>
    <x v="16"/>
    <x v="16"/>
    <n v="315000"/>
    <n v="315000"/>
    <n v="66"/>
    <x v="10"/>
    <s v="2026-07-31"/>
  </r>
  <r>
    <s v="74cb660c-8411-4cd0-97ad-ce1d10f0a492"/>
    <s v="PowerHouse Irving Building 2"/>
    <s v=""/>
    <x v="331"/>
    <x v="3"/>
    <x v="16"/>
    <x v="16"/>
    <n v="315000"/>
    <n v="315000"/>
    <n v="66"/>
    <x v="10"/>
    <s v="2026-07-31"/>
  </r>
  <r>
    <s v="f1ad9546-738f-40e2-9784-e7c4dce2170a"/>
    <s v="PH Data Center 2"/>
    <s v=""/>
    <x v="331"/>
    <x v="3"/>
    <x v="20"/>
    <x v="20"/>
    <n v="150000"/>
    <n v="300000"/>
    <n v="56"/>
    <x v="8"/>
    <s v="2026-07-31"/>
  </r>
  <r>
    <s v="28b181fe-9a8c-40b0-808b-91ac04034c88"/>
    <s v="PH Data Center 1"/>
    <s v=""/>
    <x v="331"/>
    <x v="3"/>
    <x v="20"/>
    <x v="20"/>
    <n v="150000"/>
    <n v="300000"/>
    <n v="56"/>
    <x v="8"/>
    <s v="2026-07-31"/>
  </r>
  <r>
    <s v="87f95852-d850-473b-b3c0-89ca13dd0da5"/>
    <s v="PowerHouse Charlotte Building 1"/>
    <s v=""/>
    <x v="331"/>
    <x v="3"/>
    <x v="10"/>
    <x v="10"/>
    <n v="300000"/>
    <n v="300000"/>
    <n v="60"/>
    <x v="10"/>
    <s v="2026-07-31"/>
  </r>
  <r>
    <s v="a32235d0-d511-48bc-9945-87a1f4938691"/>
    <s v="PowerHouse Charlotte Building 2"/>
    <s v=""/>
    <x v="331"/>
    <x v="3"/>
    <x v="10"/>
    <x v="10"/>
    <n v="300000"/>
    <n v="300000"/>
    <n v="60"/>
    <x v="10"/>
    <s v="2026-07-31"/>
  </r>
  <r>
    <s v="e2e78311-6cdb-47a2-934f-2b1291660743"/>
    <s v="Overview Dr Data Center 4"/>
    <s v=""/>
    <x v="331"/>
    <x v="3"/>
    <x v="12"/>
    <x v="12"/>
    <n v="223790"/>
    <n v="223790"/>
    <n v="71.5"/>
    <x v="12"/>
    <s v="2026-07-31"/>
  </r>
  <r>
    <s v="b6b83b79-2ce5-4eaf-b829-2ebfca0db3f7"/>
    <s v="Overview Dr Data Center 2"/>
    <s v=""/>
    <x v="331"/>
    <x v="3"/>
    <x v="12"/>
    <x v="12"/>
    <n v="214937"/>
    <n v="214937"/>
    <n v="55"/>
    <x v="12"/>
    <s v="2026-07-31"/>
  </r>
  <r>
    <s v="dde484f0-9da4-4b1f-b74b-55fbe9c66bc2"/>
    <s v="Overview Dr Data Center 3"/>
    <s v=""/>
    <x v="331"/>
    <x v="3"/>
    <x v="12"/>
    <x v="12"/>
    <n v="235793"/>
    <n v="235793"/>
    <n v="71.5"/>
    <x v="12"/>
    <s v="2026-07-31"/>
  </r>
  <r>
    <s v="fa816f84-7681-4208-b178-6a79531a2b40"/>
    <s v="Overview Dr Data Center 1"/>
    <s v=""/>
    <x v="331"/>
    <x v="3"/>
    <x v="12"/>
    <x v="12"/>
    <n v="248594"/>
    <n v="248594"/>
    <n v="66"/>
    <x v="12"/>
    <s v="2026-07-31"/>
  </r>
  <r>
    <s v="e2d809e6-df0a-4fc4-90d9-a1bb4a0e525e"/>
    <s v="PowerHouse Pacific Building 2"/>
    <s v=""/>
    <x v="331"/>
    <x v="3"/>
    <x v="12"/>
    <x v="12"/>
    <n v="124780"/>
    <n v="377000"/>
    <n v="82.5"/>
    <x v="11"/>
    <s v="2026-07-31"/>
  </r>
  <r>
    <s v="bf9d3dd7-ffaa-46ee-a739-c8b8fb7fa86d"/>
    <s v="PowerHouse Pacific Building 3"/>
    <s v=""/>
    <x v="331"/>
    <x v="3"/>
    <x v="12"/>
    <x v="12"/>
    <n v="124780"/>
    <n v="377000"/>
    <n v="82.5"/>
    <x v="11"/>
    <s v="2026-07-31"/>
  </r>
  <r>
    <s v="253abfd4-1caa-40ed-9974-1b21c6d2350f"/>
    <s v="PowerHouse Pacific Building 1"/>
    <s v=""/>
    <x v="331"/>
    <x v="3"/>
    <x v="12"/>
    <x v="12"/>
    <n v="124780"/>
    <n v="377000"/>
    <n v="82.5"/>
    <x v="11"/>
    <s v="2026-07-31"/>
  </r>
  <r>
    <s v="83e429bc-8de2-43b2-9637-0a5a5c41bef7"/>
    <s v="Middlesex Township Building 1"/>
    <s v=""/>
    <x v="331"/>
    <x v="3"/>
    <x v="13"/>
    <x v="13"/>
    <n v="278000"/>
    <n v="278000"/>
    <n v="75"/>
    <x v="8"/>
    <s v="2026-07-31"/>
  </r>
  <r>
    <s v="4af5cca9-dfed-490d-aa6c-12f874e03da5"/>
    <s v="Prime Data Centers - SMF01 - 02"/>
    <s v=""/>
    <x v="166"/>
    <x v="3"/>
    <x v="25"/>
    <x v="25"/>
    <n v="150000"/>
    <n v="150000"/>
    <n v="18"/>
    <x v="8"/>
    <s v="2026-07-31"/>
  </r>
  <r>
    <s v="2ee0badb-809a-465c-9135-e808bcea4f1f"/>
    <s v="Prime Phoenix - Lower Buckeye #2"/>
    <s v=""/>
    <x v="166"/>
    <x v="3"/>
    <x v="3"/>
    <x v="3"/>
    <n v="267000"/>
    <n v="267000"/>
    <n v="48"/>
    <x v="10"/>
    <s v="2026-07-31"/>
  </r>
  <r>
    <s v="7696850a-8e1d-4035-ac43-c0dd380366af"/>
    <s v="Prime Phoenix - Lower Buckeye #1"/>
    <s v=""/>
    <x v="166"/>
    <x v="3"/>
    <x v="3"/>
    <x v="3"/>
    <n v="267000"/>
    <n v="267000"/>
    <n v="48"/>
    <x v="10"/>
    <s v="2026-07-31"/>
  </r>
  <r>
    <s v="9ae4586a-b2f8-475d-91b5-6cdfe0d9af77"/>
    <s v="Prime Phoenix - Lower Buckeye #3"/>
    <s v=""/>
    <x v="166"/>
    <x v="3"/>
    <x v="3"/>
    <x v="3"/>
    <n v="267000"/>
    <n v="267000"/>
    <n v="48"/>
    <x v="10"/>
    <s v="2026-07-31"/>
  </r>
  <r>
    <s v="f239cdba-7e7c-46c3-ab38-320f6240893c"/>
    <s v="Austin Project DC 1"/>
    <s v=""/>
    <x v="166"/>
    <x v="3"/>
    <x v="16"/>
    <x v="16"/>
    <n v="380000"/>
    <n v="380000"/>
    <n v="64"/>
    <x v="0"/>
    <s v="2026-07-31"/>
  </r>
  <r>
    <s v="3f3af080-6512-11f1-9b09-7f5a94d94569"/>
    <s v="Prime Chicago - ORD01-01 Expansion"/>
    <s v=""/>
    <x v="166"/>
    <x v="3"/>
    <x v="6"/>
    <x v="6"/>
    <n v="122087"/>
    <n v="122087"/>
    <n v="35"/>
    <x v="3"/>
    <s v="2026-07-31"/>
  </r>
  <r>
    <s v="68d556ab-5ba8-414c-bfe0-0aa6d363fefd"/>
    <s v="Glendale Arizona Data Center Building 4"/>
    <s v=""/>
    <x v="169"/>
    <x v="3"/>
    <x v="3"/>
    <x v="3"/>
    <n v="180000"/>
    <n v="180000"/>
    <n v="45"/>
    <x v="10"/>
    <s v="2026-07-31"/>
  </r>
  <r>
    <s v="856bf45e-5266-4c12-a706-bedd6011bbad"/>
    <s v="Glendale Arizona Data Center Building 3"/>
    <s v=""/>
    <x v="169"/>
    <x v="3"/>
    <x v="3"/>
    <x v="3"/>
    <n v="180000"/>
    <n v="180000"/>
    <n v="45"/>
    <x v="10"/>
    <s v="2026-07-31"/>
  </r>
  <r>
    <s v="056b416a-df88-4518-a3a5-fc8523b10cbb"/>
    <s v="Glendale Arizona Data Center Building 6"/>
    <s v=""/>
    <x v="169"/>
    <x v="3"/>
    <x v="3"/>
    <x v="3"/>
    <n v="180000"/>
    <n v="180000"/>
    <n v="45"/>
    <x v="10"/>
    <s v="2026-07-31"/>
  </r>
  <r>
    <s v="5b3f8d81-e548-4448-ada0-a59fbd0eea88"/>
    <s v="Glendale Arizona Data Center Building 5"/>
    <s v=""/>
    <x v="169"/>
    <x v="3"/>
    <x v="3"/>
    <x v="3"/>
    <n v="180000"/>
    <n v="180000"/>
    <n v="45"/>
    <x v="10"/>
    <s v="2026-07-31"/>
  </r>
  <r>
    <s v="e1a60d34-ef8e-414b-865b-d51c28ac5951"/>
    <s v="QTS Eagle Mtn - Data Center 3"/>
    <s v=""/>
    <x v="169"/>
    <x v="3"/>
    <x v="38"/>
    <x v="38"/>
    <m/>
    <m/>
    <n v="170"/>
    <x v="2"/>
    <s v="2026-07-31"/>
  </r>
  <r>
    <s v="6f536026-5640-41d2-85b2-1235d3a87fac"/>
    <s v="QTS Eagle Mtn - Data Center 2"/>
    <s v=""/>
    <x v="169"/>
    <x v="3"/>
    <x v="38"/>
    <x v="38"/>
    <m/>
    <m/>
    <n v="170"/>
    <x v="2"/>
    <s v="2026-07-31"/>
  </r>
  <r>
    <s v="5a0cdc68-6d64-46fa-b861-440530a42f3f"/>
    <s v="QTS Eagle Mtn - Data Center 1"/>
    <s v=""/>
    <x v="169"/>
    <x v="3"/>
    <x v="38"/>
    <x v="38"/>
    <m/>
    <m/>
    <n v="203"/>
    <x v="2"/>
    <s v="2026-07-31"/>
  </r>
  <r>
    <s v="f3ff5e51-bd5d-41c1-af57-e5b671e582ff"/>
    <s v="Denver Data Center Building 2"/>
    <s v=""/>
    <x v="169"/>
    <x v="3"/>
    <x v="28"/>
    <x v="28"/>
    <n v="175000"/>
    <n v="175000"/>
    <n v="59"/>
    <x v="10"/>
    <s v="2026-07-31"/>
  </r>
  <r>
    <s v="a78339de-1799-499e-b022-7f4a28644af3"/>
    <s v="Denver Data Center Building 3"/>
    <s v=""/>
    <x v="169"/>
    <x v="3"/>
    <x v="28"/>
    <x v="28"/>
    <n v="175000"/>
    <n v="175000"/>
    <n v="59"/>
    <x v="10"/>
    <s v="2026-07-31"/>
  </r>
  <r>
    <s v="275bd7fc-8a87-47f0-9894-9bbe59df2ddf"/>
    <s v="Data Center 1"/>
    <s v=""/>
    <x v="169"/>
    <x v="3"/>
    <x v="16"/>
    <x v="16"/>
    <m/>
    <m/>
    <n v="90"/>
    <x v="4"/>
    <s v="2026-07-31"/>
  </r>
  <r>
    <s v="7f0c162c-4125-4a16-a517-13300c32d932"/>
    <s v="QTS DFW2 DC1"/>
    <s v=""/>
    <x v="169"/>
    <x v="3"/>
    <x v="16"/>
    <x v="16"/>
    <n v="413726"/>
    <n v="413726"/>
    <n v="48.523999999999994"/>
    <x v="18"/>
    <s v="2026-07-31"/>
  </r>
  <r>
    <s v="9c4c0f04-373f-40fd-9168-b34f0e5aeb7a"/>
    <s v="QTS DFW2 DC2"/>
    <s v=""/>
    <x v="169"/>
    <x v="3"/>
    <x v="16"/>
    <x v="16"/>
    <n v="470000"/>
    <n v="470000"/>
    <n v="66.515999999999977"/>
    <x v="18"/>
    <s v="2026-07-31"/>
  </r>
  <r>
    <s v="4c4f6320-4c93-11f0-b571-030e56d71519"/>
    <s v="QTS DFW2-DC4"/>
    <s v=""/>
    <x v="169"/>
    <x v="3"/>
    <x v="16"/>
    <x v="16"/>
    <n v="413726"/>
    <n v="413726"/>
    <n v="48.523999999999994"/>
    <x v="15"/>
    <s v="2026-07-31"/>
  </r>
  <r>
    <s v="28a04fd7-15d5-41bb-8eb2-0a1d26da18fc"/>
    <s v="QTS DFW2 DC3"/>
    <s v=""/>
    <x v="169"/>
    <x v="3"/>
    <x v="16"/>
    <x v="16"/>
    <n v="560000"/>
    <n v="560000"/>
    <n v="73.267999999999972"/>
    <x v="18"/>
    <s v="2026-07-31"/>
  </r>
  <r>
    <s v="e8496230-0602-11f0-805c-dff253aa0a39"/>
    <s v="New Century Commerce Center (NCCC) - QTS"/>
    <s v=""/>
    <x v="169"/>
    <x v="3"/>
    <x v="31"/>
    <x v="31"/>
    <n v="756000"/>
    <n v="756000"/>
    <n v="83.266999999999996"/>
    <x v="13"/>
    <s v="2026-07-31"/>
  </r>
  <r>
    <s v="beab5415-86f9-49b2-a7ea-0938cc935447"/>
    <s v="Big Cedar Industrial Park - DC1"/>
    <s v="Big Cedar Industrial Park - DC1_x000a_Big Cedar Industrial Park_x000a_QTS Data Centers"/>
    <x v="169"/>
    <x v="3"/>
    <x v="4"/>
    <x v="4"/>
    <n v="1190505"/>
    <n v="1190505"/>
    <n v="180"/>
    <x v="1"/>
    <s v="2026-07-31"/>
  </r>
  <r>
    <s v="40538f7b-73a6-4ba5-bc60-01633252757b"/>
    <s v="Big Cedar Industrial Park - DC2"/>
    <s v=""/>
    <x v="169"/>
    <x v="3"/>
    <x v="4"/>
    <x v="4"/>
    <n v="1190505"/>
    <n v="1190505"/>
    <n v="180"/>
    <x v="1"/>
    <s v="2026-07-31"/>
  </r>
  <r>
    <s v="f95ea6fb-93cc-4b30-bd6f-67a05913f3fa"/>
    <s v="Big Cedar Industrial Park - DC3"/>
    <s v=""/>
    <x v="169"/>
    <x v="3"/>
    <x v="4"/>
    <x v="4"/>
    <n v="407709"/>
    <n v="407709"/>
    <n v="60"/>
    <x v="7"/>
    <s v="2026-07-31"/>
  </r>
  <r>
    <s v="a37d346f-3508-4f80-9abe-fad8bbf64651"/>
    <s v="Big Cedar Industrial Park - DC4"/>
    <s v=""/>
    <x v="169"/>
    <x v="3"/>
    <x v="4"/>
    <x v="4"/>
    <n v="1190000"/>
    <n v="1190000"/>
    <n v="180"/>
    <x v="1"/>
    <s v="2026-07-31"/>
  </r>
  <r>
    <s v="129980f6-3f0c-4e76-8147-4dc0334b2899"/>
    <s v="Big Cedar Industrial Park - DC5"/>
    <s v=""/>
    <x v="169"/>
    <x v="3"/>
    <x v="4"/>
    <x v="4"/>
    <n v="1190000"/>
    <n v="1190000"/>
    <n v="180"/>
    <x v="1"/>
    <s v="2026-07-31"/>
  </r>
  <r>
    <s v="2ac687cf-eaf4-4dc0-bfce-68af4f7e4471"/>
    <s v="Big Cedar Industrial Park - DC6"/>
    <s v=""/>
    <x v="169"/>
    <x v="3"/>
    <x v="4"/>
    <x v="4"/>
    <n v="1190000"/>
    <n v="1190000"/>
    <n v="180"/>
    <x v="1"/>
    <s v="2026-07-31"/>
  </r>
  <r>
    <s v="54b4a2bd-f9dc-4b9c-9661-7bc6048c8822"/>
    <s v="Big Cedar Industrial Park - DC7"/>
    <s v=""/>
    <x v="169"/>
    <x v="3"/>
    <x v="4"/>
    <x v="4"/>
    <n v="595715"/>
    <n v="595715"/>
    <n v="90"/>
    <x v="1"/>
    <s v="2026-07-31"/>
  </r>
  <r>
    <s v="ab05533a-3abc-4e5b-9612-94ab6ec61557"/>
    <s v="Atlanta 2 (Fayetteville) Data Center Building 6"/>
    <s v=""/>
    <x v="169"/>
    <x v="3"/>
    <x v="8"/>
    <x v="8"/>
    <n v="400000"/>
    <n v="400000"/>
    <n v="46.53"/>
    <x v="8"/>
    <s v="2026-07-31"/>
  </r>
  <r>
    <s v="b59a74d3-4bab-4aea-bb16-dead64039f3b"/>
    <s v="Atlanta 2 (Fayetteville) Data Center Building 5"/>
    <s v=""/>
    <x v="169"/>
    <x v="3"/>
    <x v="8"/>
    <x v="8"/>
    <n v="400000"/>
    <n v="400000"/>
    <n v="46.53"/>
    <x v="10"/>
    <s v="2026-07-31"/>
  </r>
  <r>
    <s v="ed694a3f-1f26-4e6f-afee-1db735fc0c66"/>
    <s v="Atlanta 2 (Fayetteville) Data Center Building 8"/>
    <s v=""/>
    <x v="169"/>
    <x v="3"/>
    <x v="8"/>
    <x v="8"/>
    <n v="400000"/>
    <n v="400000"/>
    <n v="46.53"/>
    <x v="8"/>
    <s v="2026-07-31"/>
  </r>
  <r>
    <s v="e8c31556-2a27-408a-ad4e-9d7e00df618e"/>
    <s v="Atlanta 2 (Fayetteville) Data Center Building 9"/>
    <s v=""/>
    <x v="169"/>
    <x v="3"/>
    <x v="8"/>
    <x v="8"/>
    <n v="400000"/>
    <n v="400000"/>
    <n v="46.53"/>
    <x v="8"/>
    <s v="2026-07-31"/>
  </r>
  <r>
    <s v="99649b2e-04e5-4acf-a705-cff31e818ab1"/>
    <s v="Atlanta 2 (Fayetteville) Data Center Building 7"/>
    <s v=""/>
    <x v="169"/>
    <x v="3"/>
    <x v="8"/>
    <x v="8"/>
    <n v="400000"/>
    <n v="400000"/>
    <n v="46.53"/>
    <x v="8"/>
    <s v="2026-07-31"/>
  </r>
  <r>
    <s v="4b550f24-0d90-4f0b-9c7d-7be26f96e3d0"/>
    <s v="Atlanta 2 (Fayetteville) Data Center Building 4"/>
    <s v=""/>
    <x v="169"/>
    <x v="3"/>
    <x v="8"/>
    <x v="8"/>
    <n v="400000"/>
    <n v="400000"/>
    <n v="198"/>
    <x v="10"/>
    <s v="2026-07-31"/>
  </r>
  <r>
    <s v="8d3cd6b3-1991-460b-99a0-7546046b55b1"/>
    <s v="Atlanta 2 (Fayetteville) - DC 14"/>
    <s v=""/>
    <x v="169"/>
    <x v="3"/>
    <x v="8"/>
    <x v="8"/>
    <n v="278000"/>
    <n v="278000"/>
    <n v="39.035000000000004"/>
    <x v="17"/>
    <s v="2026-07-31"/>
  </r>
  <r>
    <s v="d799b6c6-8222-4c16-b56a-98415695634e"/>
    <s v="Atlanta 2 (Fayetteville) - DC 11"/>
    <s v=""/>
    <x v="169"/>
    <x v="3"/>
    <x v="8"/>
    <x v="8"/>
    <n v="630000"/>
    <n v="630000"/>
    <n v="71.575999999999979"/>
    <x v="17"/>
    <s v="2026-07-31"/>
  </r>
  <r>
    <s v="4247eb34-5ef9-4a78-9330-ecea104e848c"/>
    <s v="New Albany 1 Data Center B"/>
    <s v=""/>
    <x v="169"/>
    <x v="3"/>
    <x v="7"/>
    <x v="7"/>
    <n v="225844"/>
    <n v="442300"/>
    <n v="72"/>
    <x v="0"/>
    <s v="2026-07-31"/>
  </r>
  <r>
    <s v="cf085fb7-74d2-44b1-8e51-0cd1e28e2579"/>
    <s v="Data Center 1"/>
    <s v=""/>
    <x v="169"/>
    <x v="3"/>
    <x v="8"/>
    <x v="8"/>
    <n v="359300"/>
    <n v="359300"/>
    <n v="42.787000000000006"/>
    <x v="15"/>
    <s v="2026-07-31"/>
  </r>
  <r>
    <s v="dc0e18bf-c44c-4cb0-a86a-13ba8fbfccf0"/>
    <s v="York Data Center 4"/>
    <s v=""/>
    <x v="169"/>
    <x v="3"/>
    <x v="43"/>
    <x v="43"/>
    <m/>
    <m/>
    <m/>
    <x v="9"/>
    <s v="2026-07-31"/>
  </r>
  <r>
    <s v="600b220a-2fe3-4b7d-aca4-6ef74cf7fd0d"/>
    <s v="York Data Center 3"/>
    <s v=""/>
    <x v="169"/>
    <x v="3"/>
    <x v="43"/>
    <x v="43"/>
    <m/>
    <m/>
    <m/>
    <x v="2"/>
    <s v="2026-07-31"/>
  </r>
  <r>
    <s v="ded1d457-c2b9-404a-9d09-763fd514ad31"/>
    <s v="York Data Center 1"/>
    <s v=""/>
    <x v="169"/>
    <x v="3"/>
    <x v="43"/>
    <x v="43"/>
    <m/>
    <m/>
    <m/>
    <x v="10"/>
    <s v="2026-07-31"/>
  </r>
  <r>
    <s v="1dfb1279-db33-45c9-a93b-d71f5ce5b697"/>
    <s v="York Data Center 2"/>
    <s v=""/>
    <x v="169"/>
    <x v="3"/>
    <x v="43"/>
    <x v="43"/>
    <m/>
    <m/>
    <m/>
    <x v="2"/>
    <s v="2026-07-31"/>
  </r>
  <r>
    <s v="0787da63-489e-422e-9e74-d4a309bd25f8"/>
    <s v="Henrico Data Center Building 3"/>
    <s v=""/>
    <x v="169"/>
    <x v="3"/>
    <x v="12"/>
    <x v="12"/>
    <n v="562626"/>
    <n v="562626"/>
    <n v="74.060999999999993"/>
    <x v="10"/>
    <s v="2026-07-31"/>
  </r>
  <r>
    <s v="99a7c4ea-a024-4fd3-bdd7-a8592e2d9d90"/>
    <s v="Henrico Data Center Building 2"/>
    <s v=""/>
    <x v="169"/>
    <x v="3"/>
    <x v="12"/>
    <x v="12"/>
    <n v="500430"/>
    <n v="500430"/>
    <n v="69.613"/>
    <x v="10"/>
    <s v="2026-07-31"/>
  </r>
  <r>
    <s v="f1a9e1a7-49ae-4d89-92e1-e58025c46a41"/>
    <s v="Henrico Data Center Building 1"/>
    <s v=""/>
    <x v="169"/>
    <x v="3"/>
    <x v="12"/>
    <x v="12"/>
    <n v="408030"/>
    <n v="408030"/>
    <n v="46.963000000000001"/>
    <x v="10"/>
    <s v="2026-07-31"/>
  </r>
  <r>
    <s v="bf92570f-d266-4718-8454-96928ed0e8eb"/>
    <s v="RIC3 DC3"/>
    <s v=""/>
    <x v="169"/>
    <x v="3"/>
    <x v="12"/>
    <x v="12"/>
    <n v="165000"/>
    <n v="165000"/>
    <n v="34.24"/>
    <x v="0"/>
    <s v="2026-07-31"/>
  </r>
  <r>
    <s v="bc6f65d3-b9c5-4cc7-8d7e-f0cbfeb50638"/>
    <s v="RIC3 DC2"/>
    <s v=""/>
    <x v="169"/>
    <x v="3"/>
    <x v="12"/>
    <x v="12"/>
    <n v="165000"/>
    <n v="165000"/>
    <n v="34.24"/>
    <x v="0"/>
    <s v="2026-07-31"/>
  </r>
  <r>
    <s v="e3968827-e94e-4c08-9d60-ea70eae65747"/>
    <s v="RIC3 DC5"/>
    <s v=""/>
    <x v="169"/>
    <x v="3"/>
    <x v="12"/>
    <x v="12"/>
    <n v="165000"/>
    <n v="165000"/>
    <n v="34.24"/>
    <x v="0"/>
    <s v="2026-07-31"/>
  </r>
  <r>
    <s v="b07704b0-c74b-11f0-aff0-f5f05824b4f3"/>
    <s v="RIC3 DC4"/>
    <s v=""/>
    <x v="169"/>
    <x v="3"/>
    <x v="12"/>
    <x v="12"/>
    <n v="165000"/>
    <n v="165000"/>
    <n v="34.24"/>
    <x v="2"/>
    <s v="2026-07-31"/>
  </r>
  <r>
    <s v="9fe5e132-817d-4b34-975f-7047b954326d"/>
    <s v="RIC2 DC6"/>
    <s v=""/>
    <x v="169"/>
    <x v="3"/>
    <x v="12"/>
    <x v="12"/>
    <n v="165000"/>
    <n v="165000"/>
    <n v="34.24"/>
    <x v="0"/>
    <s v="2026-07-31"/>
  </r>
  <r>
    <s v="25e8b0ed-8ef4-4ed6-8231-67ae3f353233"/>
    <s v="RadiusDC Nashville Data Center"/>
    <s v=""/>
    <x v="175"/>
    <x v="3"/>
    <x v="19"/>
    <x v="19"/>
    <n v="102500"/>
    <n v="102500"/>
    <n v="12"/>
    <x v="13"/>
    <s v="2026-07-31"/>
  </r>
  <r>
    <s v="64e8a37f-758b-4847-8296-63003edf2fa3"/>
    <s v="Related Digital Cheyenne Data Center 1"/>
    <s v=""/>
    <x v="334"/>
    <x v="3"/>
    <x v="37"/>
    <x v="37"/>
    <n v="184000"/>
    <n v="184000"/>
    <n v="120"/>
    <x v="19"/>
    <s v="2026-07-31"/>
  </r>
  <r>
    <s v="4745e118-d8d8-44af-b265-c7ce5376b726"/>
    <s v="Related Digital Cheyenne Data Center 2"/>
    <s v=""/>
    <x v="334"/>
    <x v="3"/>
    <x v="37"/>
    <x v="37"/>
    <m/>
    <m/>
    <n v="60"/>
    <x v="19"/>
    <s v="2026-07-31"/>
  </r>
  <r>
    <s v="01a7adfc-89c6-488b-9e3a-450d2992e7c8"/>
    <s v="Related Digital Cheyenne Data Center 3"/>
    <s v=""/>
    <x v="334"/>
    <x v="3"/>
    <x v="37"/>
    <x v="37"/>
    <m/>
    <m/>
    <n v="120"/>
    <x v="19"/>
    <s v="2026-07-31"/>
  </r>
  <r>
    <s v="b10bd701-33aa-40cd-b52e-189857102928"/>
    <s v="Data Center 1"/>
    <s v="Data Center 1_x000a_Project Spade_x000a_Related Digital"/>
    <x v="334"/>
    <x v="3"/>
    <x v="5"/>
    <x v="5"/>
    <n v="725450"/>
    <n v="725450"/>
    <n v="600"/>
    <x v="5"/>
    <s v="2026-07-31"/>
  </r>
  <r>
    <s v="f568c0df-d296-4d10-8056-61f67ffcb680"/>
    <s v="Data Center 2"/>
    <s v=""/>
    <x v="334"/>
    <x v="3"/>
    <x v="5"/>
    <x v="5"/>
    <n v="725450"/>
    <n v="725450"/>
    <n v="600"/>
    <x v="5"/>
    <s v="2026-07-31"/>
  </r>
  <r>
    <s v="ede845b1-ed84-4939-afa0-1906d46bac34"/>
    <s v="Saline Data Center 1"/>
    <s v="Saline Data Center 1_x000a_OpenAI Stargate - Michigan Campus_x000a_Related Digital"/>
    <x v="334"/>
    <x v="3"/>
    <x v="26"/>
    <x v="26"/>
    <n v="551955"/>
    <n v="551955"/>
    <n v="466"/>
    <x v="1"/>
    <s v="2026-07-31"/>
  </r>
  <r>
    <s v="5a2558c0-351b-48dd-9c5c-6e977ae30eca"/>
    <s v="Saline Data Center 2"/>
    <s v=""/>
    <x v="334"/>
    <x v="3"/>
    <x v="26"/>
    <x v="26"/>
    <n v="551955"/>
    <n v="551955"/>
    <n v="466"/>
    <x v="1"/>
    <s v="2026-07-31"/>
  </r>
  <r>
    <s v="32bdfc39-1e7d-4475-85a3-13e01c74bdbf"/>
    <s v="SDC Umatilla Building 1"/>
    <s v=""/>
    <x v="177"/>
    <x v="3"/>
    <x v="0"/>
    <x v="0"/>
    <n v="357270"/>
    <n v="357270"/>
    <n v="75"/>
    <x v="14"/>
    <s v="2026-07-31"/>
  </r>
  <r>
    <s v="985c713f-d68f-4bcd-8615-3abf7c0d322d"/>
    <s v="SDC Austin Data Center Building B"/>
    <s v=""/>
    <x v="177"/>
    <x v="3"/>
    <x v="16"/>
    <x v="16"/>
    <n v="320933"/>
    <n v="320933"/>
    <n v="54"/>
    <x v="0"/>
    <s v="2026-07-31"/>
  </r>
  <r>
    <s v="f61c36f7-51b0-4da6-ae22-9da5f5c6d540"/>
    <s v="SDC Ashburn Data Center Building A"/>
    <s v=""/>
    <x v="177"/>
    <x v="3"/>
    <x v="12"/>
    <x v="12"/>
    <m/>
    <m/>
    <n v="18"/>
    <x v="0"/>
    <s v="2026-07-31"/>
  </r>
  <r>
    <s v="f4bb62b5-1859-40a3-9a9d-42757ec3a866"/>
    <s v="TCA - Building 1"/>
    <s v=""/>
    <x v="335"/>
    <x v="3"/>
    <x v="12"/>
    <x v="12"/>
    <n v="535739"/>
    <n v="363510"/>
    <n v="46.294000000000004"/>
    <x v="21"/>
    <s v="2026-07-31"/>
  </r>
  <r>
    <s v="437ece86-173c-4e75-86d2-2ecd49d40567"/>
    <s v="SDC Data Center 2"/>
    <s v=""/>
    <x v="335"/>
    <x v="3"/>
    <x v="12"/>
    <x v="12"/>
    <n v="260000"/>
    <n v="260000"/>
    <n v="41.023000000000003"/>
    <x v="8"/>
    <s v="2026-07-31"/>
  </r>
  <r>
    <s v="a041b1e5-37f4-42b6-b495-1a7e53f2623a"/>
    <s v="SDC Data Center 1"/>
    <s v=""/>
    <x v="335"/>
    <x v="3"/>
    <x v="12"/>
    <x v="12"/>
    <n v="260000"/>
    <n v="260000"/>
    <n v="41.023000000000003"/>
    <x v="8"/>
    <s v="2026-07-31"/>
  </r>
  <r>
    <s v="5ca5af50-0683-11f0-805c-dff253aa0a39"/>
    <s v="CTX1 Data Center"/>
    <s v=""/>
    <x v="182"/>
    <x v="3"/>
    <x v="16"/>
    <x v="16"/>
    <n v="263811"/>
    <n v="263811"/>
    <n v="32"/>
    <x v="13"/>
    <s v="2026-07-31"/>
  </r>
  <r>
    <s v="d0c73c70-0b2c-11f0-851f-d95f97dc6c6b"/>
    <s v="CTX2 Data Center"/>
    <s v=""/>
    <x v="182"/>
    <x v="3"/>
    <x v="16"/>
    <x v="16"/>
    <n v="438000"/>
    <n v="438000"/>
    <n v="60"/>
    <x v="13"/>
    <s v="2026-07-31"/>
  </r>
  <r>
    <s v="16a78adf-52f0-47d2-bf7e-182652809707"/>
    <s v="Clarksville Data Center 1"/>
    <s v=""/>
    <x v="182"/>
    <x v="3"/>
    <x v="32"/>
    <x v="32"/>
    <n v="293246"/>
    <n v="293246"/>
    <n v="72"/>
    <x v="2"/>
    <s v="2026-07-31"/>
  </r>
  <r>
    <s v="f5182b90-068e-11f0-a8b8-290736a35316"/>
    <s v="Covington - Serverfarm Data Center "/>
    <s v=""/>
    <x v="182"/>
    <x v="3"/>
    <x v="8"/>
    <x v="8"/>
    <n v="498960"/>
    <n v="498960"/>
    <n v="90"/>
    <x v="13"/>
    <s v="2026-07-31"/>
  </r>
  <r>
    <s v="9d653e89-e722-4702-836b-632c7f1364b6"/>
    <s v="Power Campus Austin Data Center Building 1"/>
    <s v=""/>
    <x v="185"/>
    <x v="3"/>
    <x v="16"/>
    <x v="16"/>
    <n v="235730"/>
    <n v="235730"/>
    <n v="36"/>
    <x v="10"/>
    <s v="2026-07-31"/>
  </r>
  <r>
    <s v="df45ffc0-11f9-4391-bf18-bfde132c2fa2"/>
    <s v="Power Campus Austin Data Center Building 2"/>
    <s v=""/>
    <x v="185"/>
    <x v="3"/>
    <x v="16"/>
    <x v="16"/>
    <n v="235000"/>
    <n v="235730"/>
    <n v="36"/>
    <x v="10"/>
    <s v="2026-07-31"/>
  </r>
  <r>
    <s v="17ba9bc8-0376-4118-a8c3-dc2351166510"/>
    <s v="Power Campus Austin Data Center Building 3"/>
    <s v=""/>
    <x v="185"/>
    <x v="3"/>
    <x v="16"/>
    <x v="16"/>
    <n v="235000"/>
    <n v="492350"/>
    <n v="72"/>
    <x v="10"/>
    <s v="2026-07-31"/>
  </r>
  <r>
    <s v="a2a3af37-9ff9-49f0-8e96-a72e33abfd36"/>
    <s v="Power Campus Dallas Data Center Building 1"/>
    <s v=""/>
    <x v="185"/>
    <x v="3"/>
    <x v="16"/>
    <x v="16"/>
    <n v="270900"/>
    <n v="270900"/>
    <n v="72"/>
    <x v="10"/>
    <s v="2026-07-31"/>
  </r>
  <r>
    <s v="dda75e5f-6650-4724-9ae2-e5e93e884f1d"/>
    <s v="Kati Soluna Data Center Campus phase I"/>
    <s v=""/>
    <x v="186"/>
    <x v="3"/>
    <x v="16"/>
    <x v="16"/>
    <m/>
    <m/>
    <n v="83"/>
    <x v="6"/>
    <s v="2026-07-31"/>
  </r>
  <r>
    <s v="1de6e6d0-d5f9-11f0-88bf-b13010aafae5"/>
    <s v="POR03C - Portland Data Center"/>
    <s v=""/>
    <x v="187"/>
    <x v="3"/>
    <x v="0"/>
    <x v="0"/>
    <n v="180000"/>
    <n v="180000"/>
    <n v="24"/>
    <x v="20"/>
    <s v="2026-07-31"/>
  </r>
  <r>
    <s v="17b15c90-4409-11f1-8010-df4a4df67d27"/>
    <s v="Stack SVY03A "/>
    <s v=""/>
    <x v="187"/>
    <x v="3"/>
    <x v="25"/>
    <x v="25"/>
    <n v="103546"/>
    <n v="310640"/>
    <n v="67.2"/>
    <x v="22"/>
    <s v="2026-07-31"/>
  </r>
  <r>
    <s v="50821890-dba7-11f0-9c02-dda3b1f0de5c"/>
    <s v="SVY01C - Silicon Valley Data Center"/>
    <s v=""/>
    <x v="187"/>
    <x v="3"/>
    <x v="25"/>
    <x v="25"/>
    <n v="350000"/>
    <n v="350000"/>
    <n v="36"/>
    <x v="20"/>
    <s v="2026-07-31"/>
  </r>
  <r>
    <s v="e0180840-dbaa-11f0-9254-45200c90d56a"/>
    <s v="SVY01D - Silicon Valley Data Center"/>
    <s v=""/>
    <x v="187"/>
    <x v="3"/>
    <x v="25"/>
    <x v="25"/>
    <n v="300000"/>
    <n v="300000"/>
    <n v="24"/>
    <x v="20"/>
    <s v="2026-07-31"/>
  </r>
  <r>
    <s v="91354b93-2cfd-4b77-866e-813001ab384e"/>
    <s v="PHX01 - Phoenix Data Center Building 1"/>
    <s v=""/>
    <x v="187"/>
    <x v="3"/>
    <x v="3"/>
    <x v="3"/>
    <n v="229195"/>
    <n v="229195"/>
    <n v="93.5"/>
    <x v="10"/>
    <s v="2026-07-31"/>
  </r>
  <r>
    <s v="6dab51ba-9425-44bb-876e-3cf97f9ab88f"/>
    <s v="PHX01 - Phoenix Data Center Building 3"/>
    <s v=""/>
    <x v="187"/>
    <x v="3"/>
    <x v="3"/>
    <x v="3"/>
    <n v="169962"/>
    <n v="169962"/>
    <n v="66"/>
    <x v="10"/>
    <s v="2026-07-31"/>
  </r>
  <r>
    <s v="a3910cff-cf99-4dd9-9857-386cf5a8d07d"/>
    <s v="PHX01 - Phoenix Data Center Building 2"/>
    <s v=""/>
    <x v="187"/>
    <x v="3"/>
    <x v="3"/>
    <x v="3"/>
    <n v="229195"/>
    <n v="229195"/>
    <n v="93.5"/>
    <x v="10"/>
    <s v="2026-07-31"/>
  </r>
  <r>
    <s v="2e67700f-a629-4b60-a010-b4fe297073e1"/>
    <s v="PHX02 - Phoenix Data Center Building 1"/>
    <s v=""/>
    <x v="187"/>
    <x v="3"/>
    <x v="3"/>
    <x v="3"/>
    <n v="351220"/>
    <n v="351220"/>
    <n v="48"/>
    <x v="10"/>
    <s v="2026-07-31"/>
  </r>
  <r>
    <s v="a57ebe8a-c142-41b5-8389-49ac8d2739ca"/>
    <s v="PHX02 - Phoenix Data Center Building 2"/>
    <s v=""/>
    <x v="187"/>
    <x v="3"/>
    <x v="3"/>
    <x v="3"/>
    <n v="351220"/>
    <n v="351220"/>
    <n v="48"/>
    <x v="10"/>
    <s v="2026-07-31"/>
  </r>
  <r>
    <s v="b90e0828-5e67-4afb-9ce9-ce84adb4cb31"/>
    <s v="DFW02A - Dallas Data Center"/>
    <s v=""/>
    <x v="187"/>
    <x v="3"/>
    <x v="16"/>
    <x v="16"/>
    <n v="353786"/>
    <n v="353786"/>
    <n v="83"/>
    <x v="0"/>
    <s v="2026-07-31"/>
  </r>
  <r>
    <s v="ad518ede-e50f-4d7f-8be6-cc958a4b5844"/>
    <s v="DFW02B - Dallas Data Center"/>
    <s v=""/>
    <x v="187"/>
    <x v="3"/>
    <x v="16"/>
    <x v="16"/>
    <n v="353786"/>
    <n v="353786"/>
    <n v="83"/>
    <x v="0"/>
    <s v="2026-07-31"/>
  </r>
  <r>
    <s v="6df1f590-47bd-11f0-8b63-db8017dca738"/>
    <s v="STACK ATL02 Building 2"/>
    <s v=""/>
    <x v="187"/>
    <x v="3"/>
    <x v="8"/>
    <x v="8"/>
    <n v="439443"/>
    <n v="439443"/>
    <n v="48"/>
    <x v="15"/>
    <s v="2026-07-31"/>
  </r>
  <r>
    <s v="39e99c36-4f05-48b2-89d9-518e07328edd"/>
    <s v="STACK ATL02 Building 1"/>
    <s v=""/>
    <x v="187"/>
    <x v="3"/>
    <x v="8"/>
    <x v="8"/>
    <n v="439443"/>
    <n v="439443"/>
    <n v="48"/>
    <x v="0"/>
    <s v="2026-07-31"/>
  </r>
  <r>
    <s v="c42a5c92-7412-43ea-ae81-925b2dc7fd31"/>
    <s v="Copper Ridge Data Center 1"/>
    <s v=""/>
    <x v="187"/>
    <x v="3"/>
    <x v="12"/>
    <x v="12"/>
    <n v="250000"/>
    <n v="250000"/>
    <n v="75"/>
    <x v="8"/>
    <s v="2026-07-31"/>
  </r>
  <r>
    <s v="b0d3f26f-4108-44b9-80fa-b86494fdd5e9"/>
    <s v="CTP Data Center 1"/>
    <s v=""/>
    <x v="187"/>
    <x v="3"/>
    <x v="12"/>
    <x v="12"/>
    <n v="256284"/>
    <n v="256284"/>
    <n v="60"/>
    <x v="8"/>
    <s v="2026-07-31"/>
  </r>
  <r>
    <s v="b1e24b16-318e-4148-a799-2cde84cbe610"/>
    <s v="NVA06 - Northern Virginia Data Center Building 2"/>
    <s v=""/>
    <x v="187"/>
    <x v="3"/>
    <x v="12"/>
    <x v="12"/>
    <n v="206700"/>
    <n v="206700"/>
    <n v="24"/>
    <x v="10"/>
    <s v="2026-07-31"/>
  </r>
  <r>
    <s v="fbc02760-90ae-451b-b9d8-9120fb797d78"/>
    <s v="NVA02I - Northern Virginia Data Center"/>
    <s v=""/>
    <x v="187"/>
    <x v="3"/>
    <x v="12"/>
    <x v="12"/>
    <n v="260000"/>
    <n v="260000"/>
    <n v="52"/>
    <x v="0"/>
    <s v="2026-07-31"/>
  </r>
  <r>
    <s v="8721b9b3-5ad7-4d94-91b3-f85a94d6ce8b"/>
    <s v="NVA02J - Northern Virginia Data Center"/>
    <s v=""/>
    <x v="187"/>
    <x v="3"/>
    <x v="12"/>
    <x v="12"/>
    <n v="260000"/>
    <n v="260000"/>
    <n v="52"/>
    <x v="0"/>
    <s v="2026-07-31"/>
  </r>
  <r>
    <s v="43a06da3-b636-4939-9f6a-7f69be67262a"/>
    <s v="NVA02H - Northern Virginia Data Center"/>
    <s v=""/>
    <x v="187"/>
    <x v="3"/>
    <x v="12"/>
    <x v="12"/>
    <n v="260000"/>
    <n v="260000"/>
    <n v="52"/>
    <x v="0"/>
    <s v="2026-07-31"/>
  </r>
  <r>
    <s v="da887043-9f96-45ac-8f6d-8c35768194d4"/>
    <s v="Tech Park at Brambleton Data Center 2"/>
    <s v=""/>
    <x v="187"/>
    <x v="3"/>
    <x v="12"/>
    <x v="12"/>
    <m/>
    <n v="425000"/>
    <n v="51.097999999999992"/>
    <x v="21"/>
    <s v="2026-07-31"/>
  </r>
  <r>
    <s v="c9d1d1a1-536f-47b4-b79d-b97a95e76d79"/>
    <s v="Tech Park at Brambleton Data Center 3"/>
    <s v=""/>
    <x v="187"/>
    <x v="3"/>
    <x v="12"/>
    <x v="12"/>
    <m/>
    <n v="425000"/>
    <n v="51.097999999999992"/>
    <x v="21"/>
    <s v="2026-07-31"/>
  </r>
  <r>
    <s v="eb70dc7a-1018-41b7-aa74-c54f6553d2b2"/>
    <s v="Tech Park at Brambleton Data Center 1"/>
    <s v=""/>
    <x v="187"/>
    <x v="3"/>
    <x v="12"/>
    <x v="12"/>
    <m/>
    <n v="425000"/>
    <n v="51.097999999999992"/>
    <x v="21"/>
    <s v="2026-07-31"/>
  </r>
  <r>
    <s v="82972761-e9d1-4d28-ab2d-291100d498c7"/>
    <s v="NVA05B - Northern Virginia Data Center 2"/>
    <s v=""/>
    <x v="187"/>
    <x v="3"/>
    <x v="12"/>
    <x v="12"/>
    <n v="340000"/>
    <n v="340000"/>
    <n v="48"/>
    <x v="8"/>
    <s v="2026-07-31"/>
  </r>
  <r>
    <s v="3483da29-5855-49ac-9b66-5dbed7c86b9d"/>
    <s v="Wellington North Data Center"/>
    <s v=""/>
    <x v="187"/>
    <x v="3"/>
    <x v="12"/>
    <x v="12"/>
    <m/>
    <m/>
    <m/>
    <x v="7"/>
    <s v="2026-07-31"/>
  </r>
  <r>
    <s v="2fffcb9f-a006-45e2-81cc-8a28efbcbe60"/>
    <s v="USTA East Data Center"/>
    <s v=""/>
    <x v="187"/>
    <x v="3"/>
    <x v="12"/>
    <x v="12"/>
    <n v="176276"/>
    <n v="176276"/>
    <n v="34.17"/>
    <x v="7"/>
    <s v="2026-07-31"/>
  </r>
  <r>
    <s v="6b6d9283-c9d0-4bac-b614-a317eb8d0041"/>
    <s v="Building 2"/>
    <s v=""/>
    <x v="187"/>
    <x v="3"/>
    <x v="12"/>
    <x v="12"/>
    <m/>
    <n v="561538"/>
    <n v="71.23899999999999"/>
    <x v="19"/>
    <s v="2026-07-31"/>
  </r>
  <r>
    <s v="3c3a3ecb-baa6-4b4b-9700-e33d08fff571"/>
    <s v="NVA04 - Northern Virginia Data Center Bldg 3"/>
    <s v=""/>
    <x v="187"/>
    <x v="3"/>
    <x v="12"/>
    <x v="12"/>
    <n v="140000"/>
    <n v="371941"/>
    <n v="37.5"/>
    <x v="0"/>
    <s v="2026-07-31"/>
  </r>
  <r>
    <s v="ed4c43a7-b108-4311-86ff-ac6107b3d189"/>
    <s v="NVA04 - Northern Virginia Data Center Bldg 2"/>
    <s v=""/>
    <x v="187"/>
    <x v="3"/>
    <x v="12"/>
    <x v="12"/>
    <n v="140000"/>
    <n v="371941"/>
    <n v="37.5"/>
    <x v="0"/>
    <s v="2026-07-31"/>
  </r>
  <r>
    <s v="aa7a6345-7ae4-451f-9588-ce21e26c6948"/>
    <s v="Building 1"/>
    <s v=""/>
    <x v="187"/>
    <x v="3"/>
    <x v="12"/>
    <x v="12"/>
    <m/>
    <n v="561538"/>
    <n v="71.23899999999999"/>
    <x v="19"/>
    <s v="2026-07-31"/>
  </r>
  <r>
    <s v="f5754f39-d2a6-41c8-894d-edf6fd666083"/>
    <s v="STC Building 1"/>
    <s v=""/>
    <x v="187"/>
    <x v="3"/>
    <x v="12"/>
    <x v="12"/>
    <n v="305200"/>
    <n v="305200"/>
    <n v="58"/>
    <x v="8"/>
    <s v="2026-07-31"/>
  </r>
  <r>
    <s v="e9062c39-35d9-4535-a32c-cfc056272532"/>
    <s v="STC Building 2"/>
    <s v=""/>
    <x v="187"/>
    <x v="3"/>
    <x v="12"/>
    <x v="12"/>
    <n v="305200"/>
    <n v="305200"/>
    <n v="58"/>
    <x v="8"/>
    <s v="2026-07-31"/>
  </r>
  <r>
    <s v="410a9523-e645-497f-953d-800eea90cf3a"/>
    <s v="Phoenix IV Phoenix Data Center"/>
    <s v=""/>
    <x v="188"/>
    <x v="3"/>
    <x v="3"/>
    <x v="3"/>
    <n v="418200"/>
    <n v="418200"/>
    <n v="45"/>
    <x v="0"/>
    <s v="2026-07-31"/>
  </r>
  <r>
    <s v="09929a27-b349-4636-86f7-4f6387b3c629"/>
    <s v="Phoenix VII Phoenix Data Center"/>
    <s v=""/>
    <x v="188"/>
    <x v="3"/>
    <x v="3"/>
    <x v="3"/>
    <n v="418200"/>
    <n v="418200"/>
    <n v="45"/>
    <x v="0"/>
    <s v="2026-07-31"/>
  </r>
  <r>
    <s v="a2c9864e-f9c7-4964-bcd3-739b9f160bbd"/>
    <s v="San Antonio V"/>
    <s v=""/>
    <x v="188"/>
    <x v="3"/>
    <x v="16"/>
    <x v="16"/>
    <n v="150000"/>
    <n v="300000"/>
    <n v="40"/>
    <x v="0"/>
    <s v="2026-07-31"/>
  </r>
  <r>
    <s v="c33e3439-cfbf-4d6b-a20d-983784b13ea8"/>
    <s v="San Antonio IV"/>
    <s v=""/>
    <x v="188"/>
    <x v="3"/>
    <x v="16"/>
    <x v="16"/>
    <n v="150000"/>
    <n v="300000"/>
    <n v="40"/>
    <x v="0"/>
    <s v="2026-07-31"/>
  </r>
  <r>
    <s v="35a76314-1fa6-4423-816e-d28e37df549c"/>
    <s v="Chicago III"/>
    <s v=""/>
    <x v="188"/>
    <x v="3"/>
    <x v="6"/>
    <x v="6"/>
    <n v="325000"/>
    <n v="650000"/>
    <n v="40"/>
    <x v="0"/>
    <s v="2026-07-31"/>
  </r>
  <r>
    <s v="3a873439-7467-41d6-a266-eb691b6d7bc8"/>
    <s v="Atlanta I"/>
    <s v=""/>
    <x v="188"/>
    <x v="3"/>
    <x v="8"/>
    <x v="8"/>
    <n v="149300"/>
    <n v="149300"/>
    <n v="48"/>
    <x v="14"/>
    <s v="2026-07-31"/>
  </r>
  <r>
    <s v="24b4f662-66fa-4f79-9c0a-5a8c2f640d17"/>
    <s v="Atlanta II"/>
    <s v=""/>
    <x v="188"/>
    <x v="3"/>
    <x v="8"/>
    <x v="8"/>
    <n v="149300"/>
    <n v="149300"/>
    <n v="48"/>
    <x v="14"/>
    <s v="2026-07-31"/>
  </r>
  <r>
    <s v="42bb987b-19b1-4452-8f3d-a52a92f77d22"/>
    <s v="Switch Data Centers CITADEL 03"/>
    <s v=""/>
    <x v="190"/>
    <x v="3"/>
    <x v="1"/>
    <x v="1"/>
    <n v="405100"/>
    <n v="405100"/>
    <n v="125"/>
    <x v="0"/>
    <s v="2026-07-31"/>
  </r>
  <r>
    <s v="0c45ae34-385a-406d-bee7-6fdde046ac46"/>
    <s v="Switch Data Centers CITADEL 04"/>
    <s v=""/>
    <x v="190"/>
    <x v="3"/>
    <x v="1"/>
    <x v="1"/>
    <n v="484000"/>
    <n v="484000"/>
    <n v="125"/>
    <x v="0"/>
    <s v="2026-07-31"/>
  </r>
  <r>
    <s v="58fd4596-78fe-4eb9-8637-a7284c34520c"/>
    <s v="Switch Data Centers CITADEL 05"/>
    <s v=""/>
    <x v="190"/>
    <x v="3"/>
    <x v="1"/>
    <x v="1"/>
    <n v="484000"/>
    <n v="484000"/>
    <n v="125"/>
    <x v="11"/>
    <s v="2026-07-31"/>
  </r>
  <r>
    <s v="e7c54454-6440-4c89-a56d-cb2d40a3b3d7"/>
    <s v="The Core - AI Factory 2"/>
    <s v=""/>
    <x v="190"/>
    <x v="3"/>
    <x v="1"/>
    <x v="1"/>
    <n v="228000"/>
    <n v="228000"/>
    <n v="32.82"/>
    <x v="21"/>
    <s v="2026-07-31"/>
  </r>
  <r>
    <s v="81d34609-8488-46e5-83a0-cfd6143b7de8"/>
    <s v="The Core - AI Factory 1"/>
    <s v=""/>
    <x v="190"/>
    <x v="3"/>
    <x v="1"/>
    <x v="1"/>
    <n v="199000"/>
    <n v="199000"/>
    <n v="34.048999999999999"/>
    <x v="21"/>
    <s v="2026-07-31"/>
  </r>
  <r>
    <s v="5c7592e2-d56f-40c7-a1f1-9e91d3d328bf"/>
    <s v="KEEP 2.0 Data Center 1"/>
    <s v=""/>
    <x v="190"/>
    <x v="3"/>
    <x v="8"/>
    <x v="8"/>
    <n v="90000"/>
    <n v="90000"/>
    <n v="16.3461"/>
    <x v="15"/>
    <s v="2026-07-31"/>
  </r>
  <r>
    <s v="568887b0-8d00-11f0-81c2-13e336d01528"/>
    <s v="KEEP 2.0 Data Center 2"/>
    <s v=""/>
    <x v="190"/>
    <x v="3"/>
    <x v="8"/>
    <x v="8"/>
    <n v="90000"/>
    <n v="90000"/>
    <n v="16.3461"/>
    <x v="16"/>
    <s v="2026-07-31"/>
  </r>
  <r>
    <s v="c78f1459-8e09-47af-af24-ea0130a7a8a7"/>
    <s v="T5 @ Chicago IV Building 1"/>
    <s v=""/>
    <x v="191"/>
    <x v="3"/>
    <x v="6"/>
    <x v="6"/>
    <n v="250000"/>
    <n v="250000"/>
    <n v="60"/>
    <x v="0"/>
    <s v="2026-07-31"/>
  </r>
  <r>
    <s v="2c6bbbae-8beb-44c4-83d2-ce4e3d5a4d0f"/>
    <s v="T5 @ Chicago IV Building 2"/>
    <s v=""/>
    <x v="191"/>
    <x v="3"/>
    <x v="6"/>
    <x v="6"/>
    <n v="250000"/>
    <n v="250000"/>
    <n v="60"/>
    <x v="0"/>
    <s v="2026-07-31"/>
  </r>
  <r>
    <s v="b559b17c-8c9f-4b78-a6d9-8737b645838d"/>
    <s v="T5 @ Chicago IV Building 3"/>
    <s v=""/>
    <x v="191"/>
    <x v="3"/>
    <x v="6"/>
    <x v="6"/>
    <n v="250000"/>
    <n v="250000"/>
    <n v="60"/>
    <x v="0"/>
    <s v="2026-07-31"/>
  </r>
  <r>
    <s v="0e122666-3cb4-48f9-9f92-a2969cb9c88c"/>
    <s v="T5 @ Chicago III"/>
    <s v=""/>
    <x v="191"/>
    <x v="3"/>
    <x v="6"/>
    <x v="6"/>
    <n v="250000"/>
    <n v="250000"/>
    <n v="36"/>
    <x v="14"/>
    <s v="2026-07-31"/>
  </r>
  <r>
    <s v="347ed284-eb67-49bc-a359-6bebb276b385"/>
    <s v="T5 @ Atlanta III Building 2"/>
    <s v=""/>
    <x v="191"/>
    <x v="3"/>
    <x v="8"/>
    <x v="8"/>
    <m/>
    <n v="250000"/>
    <n v="66"/>
    <x v="10"/>
    <s v="2026-07-31"/>
  </r>
  <r>
    <s v="4d2e9f65-e952-4e48-af28-6056072c15b2"/>
    <s v="T5 @ Atlanta III Building 3"/>
    <s v=""/>
    <x v="191"/>
    <x v="3"/>
    <x v="8"/>
    <x v="8"/>
    <m/>
    <n v="250000"/>
    <n v="66"/>
    <x v="10"/>
    <s v="2026-07-31"/>
  </r>
  <r>
    <s v="384e3701-5231-4c8d-8852-fc14f13db8a5"/>
    <s v="T5 @ Atlanta III Building 4"/>
    <s v=""/>
    <x v="191"/>
    <x v="3"/>
    <x v="8"/>
    <x v="8"/>
    <m/>
    <n v="250000"/>
    <n v="66"/>
    <x v="10"/>
    <s v="2026-07-31"/>
  </r>
  <r>
    <s v="1cfecba5-99b4-4885-94b3-7106ffd18db8"/>
    <s v="T5 @ Atlanta III Building 1"/>
    <s v=""/>
    <x v="191"/>
    <x v="3"/>
    <x v="8"/>
    <x v="8"/>
    <m/>
    <n v="250000"/>
    <n v="66"/>
    <x v="10"/>
    <s v="2026-07-31"/>
  </r>
  <r>
    <s v="e4168d70-6be3-4ab0-9451-aa00cc3a9655"/>
    <s v="TA Realty Chicago Data Center 3"/>
    <s v=""/>
    <x v="338"/>
    <x v="3"/>
    <x v="6"/>
    <x v="6"/>
    <m/>
    <n v="295750"/>
    <n v="62.5"/>
    <x v="2"/>
    <s v="2026-07-31"/>
  </r>
  <r>
    <s v="ad4346d2-e251-4dbe-8822-9eb2a6c660c3"/>
    <s v="TA Realty Chicago Data Center 2"/>
    <s v=""/>
    <x v="338"/>
    <x v="3"/>
    <x v="6"/>
    <x v="6"/>
    <m/>
    <n v="295750"/>
    <n v="62.5"/>
    <x v="2"/>
    <s v="2026-07-31"/>
  </r>
  <r>
    <s v="9e821678-12a4-44ee-ba94-3e235ad9fb5f"/>
    <s v="TA Realty Chicago Data Center 1"/>
    <s v=""/>
    <x v="338"/>
    <x v="3"/>
    <x v="6"/>
    <x v="6"/>
    <m/>
    <n v="295750"/>
    <n v="62.5"/>
    <x v="2"/>
    <s v="2026-07-31"/>
  </r>
  <r>
    <s v="94485c2e-221a-4452-886b-1a28ad5e8d2c"/>
    <s v="TA Realty Data Center 1"/>
    <s v=""/>
    <x v="338"/>
    <x v="3"/>
    <x v="12"/>
    <x v="12"/>
    <n v="380000"/>
    <n v="380000"/>
    <n v="86"/>
    <x v="8"/>
    <s v="2026-07-31"/>
  </r>
  <r>
    <s v="38a43276-10d5-40a2-991b-36f9984ecd9d"/>
    <s v="TA Realty Data Center 2"/>
    <s v=""/>
    <x v="338"/>
    <x v="3"/>
    <x v="12"/>
    <x v="12"/>
    <n v="380000"/>
    <n v="380000"/>
    <n v="86"/>
    <x v="8"/>
    <s v="2026-07-31"/>
  </r>
  <r>
    <s v="c19480b2-0cc6-4b48-b678-30c4e3cc634b"/>
    <s v="TA Realty Data Center 4"/>
    <s v=""/>
    <x v="338"/>
    <x v="3"/>
    <x v="12"/>
    <x v="12"/>
    <n v="353319"/>
    <n v="353319"/>
    <n v="86"/>
    <x v="8"/>
    <s v="2026-07-31"/>
  </r>
  <r>
    <s v="be536e04-bb5b-4ce0-b216-9e7ebf42d24d"/>
    <s v="TA Realty Data Center 3"/>
    <s v=""/>
    <x v="338"/>
    <x v="3"/>
    <x v="12"/>
    <x v="12"/>
    <n v="413099"/>
    <n v="413099"/>
    <n v="86"/>
    <x v="8"/>
    <s v="2026-07-31"/>
  </r>
  <r>
    <s v="e7d09540-560d-412a-a912-6984789d5eae"/>
    <s v="TA Realty Data Center 5"/>
    <s v=""/>
    <x v="338"/>
    <x v="3"/>
    <x v="12"/>
    <x v="12"/>
    <n v="380000"/>
    <n v="380000"/>
    <n v="86"/>
    <x v="8"/>
    <s v="2026-07-31"/>
  </r>
  <r>
    <s v="702bcced-5ef0-450a-a552-d10815304fc0"/>
    <s v="CB-3"/>
    <s v=""/>
    <x v="195"/>
    <x v="3"/>
    <x v="11"/>
    <x v="11"/>
    <n v="184000"/>
    <n v="184000"/>
    <n v="50"/>
    <x v="2"/>
    <s v="2026-07-31"/>
  </r>
  <r>
    <s v="3092c291-cc19-4154-a878-42360275323f"/>
    <s v="CB-4"/>
    <s v=""/>
    <x v="195"/>
    <x v="3"/>
    <x v="11"/>
    <x v="11"/>
    <n v="355000"/>
    <n v="355000"/>
    <n v="200"/>
    <x v="2"/>
    <s v="2026-07-31"/>
  </r>
  <r>
    <s v="0b584197-8c62-427c-8be6-99c0789f3fa4"/>
    <s v="CB-5"/>
    <s v=""/>
    <x v="195"/>
    <x v="3"/>
    <x v="11"/>
    <x v="11"/>
    <n v="355000"/>
    <n v="355000"/>
    <n v="200"/>
    <x v="2"/>
    <s v="2026-07-31"/>
  </r>
  <r>
    <s v="a4b06e00-65e8-11f1-9d03-3586af901cf0"/>
    <s v="Cortex 2.0 Phase 2"/>
    <s v="Cortex 2.0 Phase 2_x000a_Tesla"/>
    <x v="196"/>
    <x v="3"/>
    <x v="16"/>
    <x v="16"/>
    <m/>
    <m/>
    <n v="250"/>
    <x v="3"/>
    <s v="2026-07-31"/>
  </r>
  <r>
    <s v="f37f27fe-97b1-4042-aeba-808787b58309"/>
    <s v="St. Louis - Locust Data Center"/>
    <s v=""/>
    <x v="198"/>
    <x v="3"/>
    <x v="5"/>
    <x v="5"/>
    <n v="135840"/>
    <n v="22640"/>
    <n v="5"/>
    <x v="0"/>
    <s v="2026-07-31"/>
  </r>
  <r>
    <s v="1def6f03-bbdd-4d7c-b492-a52f37686753"/>
    <s v="Peru Shelf Technology Park Building 1"/>
    <s v=""/>
    <x v="340"/>
    <x v="3"/>
    <x v="1"/>
    <x v="1"/>
    <m/>
    <m/>
    <n v="62"/>
    <x v="10"/>
    <s v="2026-07-31"/>
  </r>
  <r>
    <s v="3844357e-f589-494e-88d1-86ad7377d569"/>
    <s v="Peru Shelf Technology Park Building 2"/>
    <s v=""/>
    <x v="340"/>
    <x v="3"/>
    <x v="1"/>
    <x v="1"/>
    <m/>
    <m/>
    <n v="62"/>
    <x v="10"/>
    <s v="2026-07-31"/>
  </r>
  <r>
    <s v="7a682fef-22e9-40d9-a009-c99ef36a65de"/>
    <s v="Peru Ridge Data Center 1"/>
    <s v=""/>
    <x v="340"/>
    <x v="3"/>
    <x v="1"/>
    <x v="1"/>
    <m/>
    <m/>
    <n v="57.5"/>
    <x v="1"/>
    <s v="2026-07-31"/>
  </r>
  <r>
    <s v="165973af-4954-4e5e-919f-32deaf2cc596"/>
    <s v="Peru Ridge Data Center 2"/>
    <s v=""/>
    <x v="340"/>
    <x v="3"/>
    <x v="1"/>
    <x v="1"/>
    <m/>
    <m/>
    <n v="57.5"/>
    <x v="1"/>
    <s v="2026-07-31"/>
  </r>
  <r>
    <s v="6c52a24a-b856-4a6a-84df-18dd88833e34"/>
    <s v="South Valley Technology Park Building 1"/>
    <s v="South Valley Technology Park Building 1_x000a_South Valley Technology Park_x000a_Tract"/>
    <x v="340"/>
    <x v="3"/>
    <x v="1"/>
    <x v="1"/>
    <m/>
    <m/>
    <n v="230"/>
    <x v="10"/>
    <s v="2026-07-31"/>
  </r>
  <r>
    <s v="198c7f88-4f52-49d0-8aa1-e9f0459a2299"/>
    <s v="HOU2 Data Center"/>
    <s v=""/>
    <x v="201"/>
    <x v="3"/>
    <x v="16"/>
    <x v="16"/>
    <n v="110000"/>
    <n v="110000"/>
    <n v="24"/>
    <x v="2"/>
    <s v="2026-07-31"/>
  </r>
  <r>
    <s v="8055ad2c-9f8f-4cb2-a8ae-dc5dffcfa338"/>
    <s v="NV12 Reno Data Center Building 2"/>
    <s v=""/>
    <x v="208"/>
    <x v="3"/>
    <x v="1"/>
    <x v="1"/>
    <n v="275000"/>
    <n v="275000"/>
    <n v="70"/>
    <x v="12"/>
    <s v="2026-07-31"/>
  </r>
  <r>
    <s v="20049ee6-f969-4309-bf4a-2c1540aee94a"/>
    <s v="NV11 Reno Data Center Building 1"/>
    <s v=""/>
    <x v="208"/>
    <x v="3"/>
    <x v="1"/>
    <x v="1"/>
    <n v="275000"/>
    <n v="275000"/>
    <n v="70"/>
    <x v="12"/>
    <s v="2026-07-31"/>
  </r>
  <r>
    <s v="7741b8f5-872a-41ab-9def-aec647e4d328"/>
    <s v="AZ1 Phoenix Data Center Building 5"/>
    <s v=""/>
    <x v="208"/>
    <x v="3"/>
    <x v="3"/>
    <x v="3"/>
    <n v="115000"/>
    <n v="275000"/>
    <n v="50"/>
    <x v="0"/>
    <s v="2026-07-31"/>
  </r>
  <r>
    <s v="0ec23f69-c896-761f-f483-b80c0bdf5c04"/>
    <s v="Shackelford Data Center 5"/>
    <s v=""/>
    <x v="208"/>
    <x v="3"/>
    <x v="16"/>
    <x v="16"/>
    <n v="370000"/>
    <n v="370000"/>
    <n v="128"/>
    <x v="1"/>
    <s v="2026-07-31"/>
  </r>
  <r>
    <s v="9506bac8-cd24-28c2-0d35-47a7b54b94bb"/>
    <s v="Shackelford Data Center 10"/>
    <s v=""/>
    <x v="208"/>
    <x v="3"/>
    <x v="16"/>
    <x v="16"/>
    <n v="370000"/>
    <n v="370000"/>
    <n v="128"/>
    <x v="1"/>
    <s v="2026-07-31"/>
  </r>
  <r>
    <s v="4721ab76-c866-40df-a2c7-39b14d69c3e0"/>
    <s v="Shackelford Data Center 4"/>
    <s v=""/>
    <x v="208"/>
    <x v="3"/>
    <x v="16"/>
    <x v="16"/>
    <n v="370000"/>
    <n v="370000"/>
    <n v="144"/>
    <x v="21"/>
    <s v="2026-07-31"/>
  </r>
  <r>
    <s v="2f64d805-124c-8f34-2565-adfef1134dd9"/>
    <s v="Shackelford Data Center 9"/>
    <s v=""/>
    <x v="208"/>
    <x v="3"/>
    <x v="16"/>
    <x v="16"/>
    <n v="370000"/>
    <n v="370000"/>
    <n v="144"/>
    <x v="1"/>
    <s v="2026-07-31"/>
  </r>
  <r>
    <s v="43a62bb3-d410-430d-9bab-413472b496c8"/>
    <s v="Shackelford Data Center 3"/>
    <s v=""/>
    <x v="208"/>
    <x v="3"/>
    <x v="16"/>
    <x v="16"/>
    <n v="370000"/>
    <n v="370000"/>
    <n v="128"/>
    <x v="21"/>
    <s v="2026-07-31"/>
  </r>
  <r>
    <s v="c1a227bb-7efd-cebc-884c-ded150d6d378"/>
    <s v="Shackelford Data Center 8"/>
    <s v=""/>
    <x v="208"/>
    <x v="3"/>
    <x v="16"/>
    <x v="16"/>
    <n v="370000"/>
    <n v="370000"/>
    <n v="128"/>
    <x v="1"/>
    <s v="2026-07-31"/>
  </r>
  <r>
    <s v="39ba62e8-dfaf-49d1-b2b4-8dc26db8e795"/>
    <s v="Shackelford Data Center 1"/>
    <s v=""/>
    <x v="208"/>
    <x v="3"/>
    <x v="16"/>
    <x v="16"/>
    <n v="370000"/>
    <n v="370000"/>
    <n v="158"/>
    <x v="21"/>
    <s v="2026-07-31"/>
  </r>
  <r>
    <s v="4afa754b-87da-40a2-657a-88cbe4f6fe50"/>
    <s v="Shackelford Data Center 6"/>
    <s v=""/>
    <x v="208"/>
    <x v="3"/>
    <x v="16"/>
    <x v="16"/>
    <n v="370000"/>
    <n v="370000"/>
    <n v="144"/>
    <x v="1"/>
    <s v="2026-07-31"/>
  </r>
  <r>
    <s v="5af19d31-b1dc-4e13-b22b-ec1a803ed92c"/>
    <s v="Shackelford Data Center 2"/>
    <s v=""/>
    <x v="208"/>
    <x v="3"/>
    <x v="16"/>
    <x v="16"/>
    <n v="370000"/>
    <n v="370000"/>
    <n v="128"/>
    <x v="21"/>
    <s v="2026-07-31"/>
  </r>
  <r>
    <s v="7e38ebc1-9b0d-607f-84c9-7131e3e0be6f"/>
    <s v="Shackelford Data Center 7"/>
    <s v=""/>
    <x v="208"/>
    <x v="3"/>
    <x v="16"/>
    <x v="16"/>
    <n v="370000"/>
    <n v="370000"/>
    <n v="128"/>
    <x v="1"/>
    <s v="2026-07-31"/>
  </r>
  <r>
    <s v="d0646650-98a2-11f0-8423-73014a3a0820"/>
    <s v="TX12 San Antonio Data Center"/>
    <s v=""/>
    <x v="208"/>
    <x v="3"/>
    <x v="16"/>
    <x v="16"/>
    <m/>
    <n v="432800"/>
    <n v="150"/>
    <x v="16"/>
    <s v="2026-07-31"/>
  </r>
  <r>
    <s v="c2c439e0-a611-11f0-8eb7-413e1c128a76"/>
    <s v="TX22 Vantage Data Centers"/>
    <s v=""/>
    <x v="208"/>
    <x v="3"/>
    <x v="16"/>
    <x v="16"/>
    <n v="214526"/>
    <n v="214526"/>
    <n v="57"/>
    <x v="19"/>
    <s v="2026-07-31"/>
  </r>
  <r>
    <s v="3077260c-2f2d-40c8-8c0e-5d15aa26119c"/>
    <s v="TX21 Vantage Data Centers "/>
    <s v=""/>
    <x v="208"/>
    <x v="3"/>
    <x v="16"/>
    <x v="16"/>
    <n v="360000"/>
    <n v="360000"/>
    <n v="58"/>
    <x v="19"/>
    <s v="2026-07-31"/>
  </r>
  <r>
    <s v="31478bc1-69f7-412c-a106-0098773485a7"/>
    <s v="Vantage WI Data Center 2"/>
    <s v="Vantage WI Data Center 2_x000a_Port Washington, Vantage Campus_x000a_Vantage Data Centers"/>
    <x v="208"/>
    <x v="3"/>
    <x v="33"/>
    <x v="33"/>
    <n v="560000"/>
    <n v="560000"/>
    <n v="300"/>
    <x v="1"/>
    <s v="2026-07-31"/>
  </r>
  <r>
    <s v="494ae378-4db1-4227-9baa-ca231d8a1b30"/>
    <s v="Vantage WI Data Center 4"/>
    <s v=""/>
    <x v="208"/>
    <x v="3"/>
    <x v="33"/>
    <x v="33"/>
    <n v="719000"/>
    <n v="719000"/>
    <n v="350"/>
    <x v="1"/>
    <s v="2026-07-31"/>
  </r>
  <r>
    <s v="cf54e906-783a-467c-a766-57d83d69678c"/>
    <s v="Vantage WI Data Center 1"/>
    <s v=""/>
    <x v="208"/>
    <x v="3"/>
    <x v="33"/>
    <x v="33"/>
    <n v="560000"/>
    <n v="560000"/>
    <n v="300"/>
    <x v="1"/>
    <s v="2026-07-31"/>
  </r>
  <r>
    <s v="47f168d5-d46e-49f4-9c30-c7dddceab81b"/>
    <s v="Vantage WI Data Center 3"/>
    <s v=""/>
    <x v="208"/>
    <x v="3"/>
    <x v="33"/>
    <x v="33"/>
    <n v="719000"/>
    <n v="719000"/>
    <n v="350"/>
    <x v="1"/>
    <s v="2026-07-31"/>
  </r>
  <r>
    <s v="589ab511-0474-4b59-af99-420bb3804630"/>
    <s v="AT1 Atlanta Data Center ( Westlake project) "/>
    <s v=""/>
    <x v="208"/>
    <x v="3"/>
    <x v="8"/>
    <x v="8"/>
    <n v="754000"/>
    <n v="754000"/>
    <n v="84.995000000000005"/>
    <x v="10"/>
    <s v="2026-07-31"/>
  </r>
  <r>
    <s v="8b45eb38-59f4-49c8-8735-e51e37d39cae"/>
    <s v="(OH1) Data Center Building 3"/>
    <s v=""/>
    <x v="208"/>
    <x v="3"/>
    <x v="7"/>
    <x v="7"/>
    <n v="500000"/>
    <n v="500000"/>
    <n v="64"/>
    <x v="0"/>
    <s v="2026-07-31"/>
  </r>
  <r>
    <s v="493a2496-3688-4659-bc88-693bcac5cc9c"/>
    <s v="(OH1) Data Center Building 2"/>
    <s v=""/>
    <x v="208"/>
    <x v="3"/>
    <x v="7"/>
    <x v="7"/>
    <n v="500000"/>
    <n v="500000"/>
    <n v="64"/>
    <x v="0"/>
    <s v="2026-07-31"/>
  </r>
  <r>
    <s v="5ac785ed-f600-42bb-8f60-5365b014c24e"/>
    <s v="(OH1) Data Center Building 1"/>
    <s v=""/>
    <x v="208"/>
    <x v="3"/>
    <x v="7"/>
    <x v="7"/>
    <n v="500000"/>
    <n v="500000"/>
    <n v="64"/>
    <x v="0"/>
    <s v="2026-07-31"/>
  </r>
  <r>
    <s v="b9a95a1a-1558-4477-b3f8-5bf4d8b6a63e"/>
    <s v="Vantage Data Center Millersport Building 1"/>
    <s v=""/>
    <x v="208"/>
    <x v="3"/>
    <x v="7"/>
    <x v="7"/>
    <m/>
    <m/>
    <n v="180"/>
    <x v="15"/>
    <s v="2026-07-31"/>
  </r>
  <r>
    <s v="c962a6ff-fa17-437d-9415-d7ef24e44ded"/>
    <s v="VA3-32 Ashburn Data Center Building 2"/>
    <s v=""/>
    <x v="208"/>
    <x v="3"/>
    <x v="12"/>
    <x v="12"/>
    <n v="150000"/>
    <n v="328500"/>
    <n v="41"/>
    <x v="0"/>
    <s v="2026-07-31"/>
  </r>
  <r>
    <s v="5d1b8b00-c2a4-41b6-921d-b7098ab012be"/>
    <s v="VA3-34 Ashburn Data Center Building 4"/>
    <s v=""/>
    <x v="208"/>
    <x v="3"/>
    <x v="12"/>
    <x v="12"/>
    <n v="150000"/>
    <n v="328500"/>
    <n v="41"/>
    <x v="0"/>
    <s v="2026-07-31"/>
  </r>
  <r>
    <s v="8e5f8cd9-9fd5-4589-bfcb-fa6113134b41"/>
    <s v="VA3-33 Ashburn Data Center Building 3"/>
    <s v=""/>
    <x v="208"/>
    <x v="3"/>
    <x v="12"/>
    <x v="12"/>
    <n v="150000"/>
    <n v="328500"/>
    <n v="41"/>
    <x v="0"/>
    <s v="2026-07-31"/>
  </r>
  <r>
    <s v="2d1f44b8-6cab-40d7-a4cd-84956d41d74b"/>
    <s v="NoVA Gateway Data Center 1"/>
    <s v=""/>
    <x v="208"/>
    <x v="3"/>
    <x v="12"/>
    <x v="12"/>
    <n v="309000"/>
    <n v="309000"/>
    <n v="64"/>
    <x v="7"/>
    <s v="2026-07-31"/>
  </r>
  <r>
    <s v="94586717-b14b-4b5f-bd83-74f02d6c1854"/>
    <s v="NoVA Gateway Data Center 2"/>
    <s v=""/>
    <x v="208"/>
    <x v="3"/>
    <x v="12"/>
    <x v="12"/>
    <n v="309000"/>
    <n v="309000"/>
    <n v="64"/>
    <x v="7"/>
    <s v="2026-07-31"/>
  </r>
  <r>
    <s v="89cb1762-2e01-4c1c-a257-99f6bc6916dc"/>
    <s v="VA1-16 Ashburn Data Center Building 6"/>
    <s v=""/>
    <x v="208"/>
    <x v="3"/>
    <x v="12"/>
    <x v="12"/>
    <n v="130000"/>
    <n v="130000"/>
    <n v="35"/>
    <x v="0"/>
    <s v="2026-07-31"/>
  </r>
  <r>
    <s v="f1264a40-d7bb-11f0-a068-b7cd13c2e437"/>
    <s v="Viridien US Data Center"/>
    <s v=""/>
    <x v="351"/>
    <x v="3"/>
    <x v="16"/>
    <x v="16"/>
    <n v="40262"/>
    <n v="40262"/>
    <n v="19.440750000000001"/>
    <x v="20"/>
    <s v="2026-07-31"/>
  </r>
  <r>
    <s v="7d7fd119-fc75-4e28-bb41-918ee8351e15"/>
    <s v="Yondr NOV2A"/>
    <s v=""/>
    <x v="214"/>
    <x v="3"/>
    <x v="12"/>
    <x v="12"/>
    <n v="360000"/>
    <n v="360000"/>
    <n v="46.983000000000011"/>
    <x v="20"/>
    <s v="2026-07-31"/>
  </r>
  <r>
    <s v="67f6fc80-48bb-11f1-afe4-396900338806"/>
    <s v="Colossus 2 - Macrohard (Building 2)"/>
    <s v="Colossus 2 - Macrohard (Building 2)_x000a_xAI Colossus 2 Campus_x000a_xAI"/>
    <x v="215"/>
    <x v="3"/>
    <x v="19"/>
    <x v="19"/>
    <m/>
    <m/>
    <n v="200"/>
    <x v="5"/>
    <s v="2026-07-31"/>
  </r>
  <r>
    <s v="db14d860-c574-11f0-b730-d9dbbac9d672"/>
    <s v="Colossus 2 - Macrohard (Phase 2)"/>
    <s v=""/>
    <x v="215"/>
    <x v="3"/>
    <x v="19"/>
    <x v="19"/>
    <m/>
    <m/>
    <n v="220"/>
    <x v="2"/>
    <s v="2026-07-31"/>
  </r>
  <r>
    <s v="4f83a1c0-65c7-11f1-8f4d-8f753214088d"/>
    <s v="Google Lease - Colossus 2"/>
    <s v=""/>
    <x v="215"/>
    <x v="3"/>
    <x v="19"/>
    <x v="19"/>
    <n v="1000000"/>
    <n v="1000000"/>
    <n v="150"/>
    <x v="3"/>
    <s v="2026-07-31"/>
  </r>
  <r>
    <s v="d4533560-c594-11f0-b730-d9dbbac9d672"/>
    <s v="Macroharder "/>
    <s v=""/>
    <x v="215"/>
    <x v="3"/>
    <x v="40"/>
    <x v="40"/>
    <n v="800000"/>
    <n v="800000"/>
    <n v="500"/>
    <x v="2"/>
    <s v="2026-07-31"/>
  </r>
  <r>
    <s v="bc67dd26-a1de-4d08-b8a0-a0796ae2ec06"/>
    <s v="Hypergrid AI Data Center 2"/>
    <s v=""/>
    <x v="1"/>
    <x v="4"/>
    <x v="16"/>
    <x v="16"/>
    <m/>
    <n v="400000"/>
    <n v="250"/>
    <x v="15"/>
    <s v="2026-07-31"/>
  </r>
  <r>
    <s v="12a24c0d-d44d-411d-b44f-e1d37d4f59e6"/>
    <s v="Hypergrid AI Data Center 1"/>
    <s v="Hypergrid AI Data Center 1_x000a_HyperGrid Data Center Campus_x000a_Company Not Disclosed"/>
    <x v="1"/>
    <x v="4"/>
    <x v="16"/>
    <x v="16"/>
    <m/>
    <n v="400000"/>
    <n v="250"/>
    <x v="15"/>
    <s v="2026-07-31"/>
  </r>
  <r>
    <s v="82d1fe33-96e4-4bbd-b030-eb50ed1b6482"/>
    <s v="Matrix Data Center 8"/>
    <s v=""/>
    <x v="1"/>
    <x v="4"/>
    <x v="16"/>
    <x v="16"/>
    <m/>
    <m/>
    <n v="115"/>
    <x v="21"/>
    <s v="2026-07-31"/>
  </r>
  <r>
    <s v="faea0c24-8bd1-4bc9-8c73-a329fc3935f6"/>
    <s v="Matrix Data Center 7"/>
    <s v=""/>
    <x v="1"/>
    <x v="4"/>
    <x v="16"/>
    <x v="16"/>
    <m/>
    <m/>
    <n v="115"/>
    <x v="21"/>
    <s v="2026-07-31"/>
  </r>
  <r>
    <s v="754fa437-e7ad-466a-bb01-36e12e412168"/>
    <s v="Matrix Data Center 6"/>
    <s v=""/>
    <x v="1"/>
    <x v="4"/>
    <x v="16"/>
    <x v="16"/>
    <m/>
    <m/>
    <n v="115"/>
    <x v="21"/>
    <s v="2026-07-31"/>
  </r>
  <r>
    <s v="5e7acfb1-29f1-4724-a4a1-fc2ed4fbc1fe"/>
    <s v="Matrix Data Center 2"/>
    <s v=""/>
    <x v="1"/>
    <x v="4"/>
    <x v="16"/>
    <x v="16"/>
    <m/>
    <m/>
    <n v="115"/>
    <x v="21"/>
    <s v="2026-07-31"/>
  </r>
  <r>
    <s v="28fb0568-25b5-4192-b74a-679408cb37a4"/>
    <s v="Matrix Data Center 4"/>
    <s v=""/>
    <x v="1"/>
    <x v="4"/>
    <x v="16"/>
    <x v="16"/>
    <m/>
    <m/>
    <n v="115"/>
    <x v="21"/>
    <s v="2026-07-31"/>
  </r>
  <r>
    <s v="6b82e88d-30a5-41dd-9334-d3901efc78b6"/>
    <s v="Matrix Data Center 5"/>
    <s v=""/>
    <x v="1"/>
    <x v="4"/>
    <x v="16"/>
    <x v="16"/>
    <m/>
    <m/>
    <n v="115"/>
    <x v="21"/>
    <s v="2026-07-31"/>
  </r>
  <r>
    <s v="2b5ba7d7-bc61-4091-93f9-330741b26473"/>
    <s v="Matrix Data Center 3"/>
    <s v=""/>
    <x v="1"/>
    <x v="4"/>
    <x v="16"/>
    <x v="16"/>
    <m/>
    <m/>
    <n v="115"/>
    <x v="21"/>
    <s v="2026-07-31"/>
  </r>
  <r>
    <s v="12c7a0a2-60ef-4d58-8f73-5d6290a62b43"/>
    <s v="Matrix Data Center 1"/>
    <s v=""/>
    <x v="1"/>
    <x v="4"/>
    <x v="16"/>
    <x v="16"/>
    <m/>
    <m/>
    <n v="115"/>
    <x v="21"/>
    <s v="2026-07-31"/>
  </r>
  <r>
    <s v="e96bc598-0af6-45fa-b33a-09089516bba5"/>
    <s v="Matrix Data Center 16"/>
    <s v=""/>
    <x v="1"/>
    <x v="4"/>
    <x v="16"/>
    <x v="16"/>
    <m/>
    <m/>
    <n v="115"/>
    <x v="21"/>
    <s v="2026-07-31"/>
  </r>
  <r>
    <s v="ef250d68-00de-4a35-a4f2-f46f48a45cf6"/>
    <s v="Matrix Data Center 11"/>
    <s v=""/>
    <x v="1"/>
    <x v="4"/>
    <x v="16"/>
    <x v="16"/>
    <m/>
    <m/>
    <n v="115"/>
    <x v="21"/>
    <s v="2026-07-31"/>
  </r>
  <r>
    <s v="94a7df05-1e9d-48e7-b43f-35967460a36f"/>
    <s v="Matrix Data Center 20"/>
    <s v=""/>
    <x v="1"/>
    <x v="4"/>
    <x v="16"/>
    <x v="16"/>
    <m/>
    <m/>
    <n v="115"/>
    <x v="21"/>
    <s v="2026-07-31"/>
  </r>
  <r>
    <s v="e1139ba9-3004-408a-bcc0-600b5006f30a"/>
    <s v="Matrix Data Center 12"/>
    <s v=""/>
    <x v="1"/>
    <x v="4"/>
    <x v="16"/>
    <x v="16"/>
    <m/>
    <m/>
    <n v="115"/>
    <x v="21"/>
    <s v="2026-07-31"/>
  </r>
  <r>
    <s v="5056878b-77c7-4238-838d-50dd0fef0e1b"/>
    <s v="Matrix Data Center 13"/>
    <s v=""/>
    <x v="1"/>
    <x v="4"/>
    <x v="16"/>
    <x v="16"/>
    <m/>
    <m/>
    <n v="115"/>
    <x v="21"/>
    <s v="2026-07-31"/>
  </r>
  <r>
    <s v="615db22f-5bd8-48c4-ac4f-478a14b9dfef"/>
    <s v="Matrix Data Center 19"/>
    <s v=""/>
    <x v="1"/>
    <x v="4"/>
    <x v="16"/>
    <x v="16"/>
    <m/>
    <m/>
    <n v="115"/>
    <x v="21"/>
    <s v="2026-07-31"/>
  </r>
  <r>
    <s v="777abce1-6801-442e-b9e6-ca9107967859"/>
    <s v="Matrix Data Center 18"/>
    <s v=""/>
    <x v="1"/>
    <x v="4"/>
    <x v="16"/>
    <x v="16"/>
    <m/>
    <m/>
    <n v="115"/>
    <x v="21"/>
    <s v="2026-07-31"/>
  </r>
  <r>
    <s v="8800167c-4505-40ab-96ef-863247393b9f"/>
    <s v="Matrix Data Center 15"/>
    <s v=""/>
    <x v="1"/>
    <x v="4"/>
    <x v="16"/>
    <x v="16"/>
    <m/>
    <m/>
    <n v="115"/>
    <x v="21"/>
    <s v="2026-07-31"/>
  </r>
  <r>
    <s v="56edda8b-783a-4e95-9f54-67e32a5e7083"/>
    <s v="Matrix Data Center 14"/>
    <s v=""/>
    <x v="1"/>
    <x v="4"/>
    <x v="16"/>
    <x v="16"/>
    <m/>
    <m/>
    <n v="115"/>
    <x v="21"/>
    <s v="2026-07-31"/>
  </r>
  <r>
    <s v="bc808f57-7d24-4aff-bccd-516f804211c3"/>
    <s v="Matrix Data Center 17"/>
    <s v=""/>
    <x v="1"/>
    <x v="4"/>
    <x v="16"/>
    <x v="16"/>
    <m/>
    <m/>
    <n v="115"/>
    <x v="21"/>
    <s v="2026-07-31"/>
  </r>
  <r>
    <s v="7ac34920-acba-41c3-a5e4-053d7a9db979"/>
    <s v="Matrix Data Center 10"/>
    <s v=""/>
    <x v="1"/>
    <x v="4"/>
    <x v="16"/>
    <x v="16"/>
    <m/>
    <m/>
    <n v="115"/>
    <x v="21"/>
    <s v="2026-07-31"/>
  </r>
  <r>
    <s v="dc3618c4-179f-4401-afef-7a3843123b79"/>
    <s v="Matrix Data Center 9"/>
    <s v=""/>
    <x v="1"/>
    <x v="4"/>
    <x v="16"/>
    <x v="16"/>
    <m/>
    <m/>
    <n v="115"/>
    <x v="21"/>
    <s v="2026-07-31"/>
  </r>
  <r>
    <s v="617ff153-c347-4576-93dc-ce40fa0cb4e7"/>
    <s v="Matrix Data Center 25"/>
    <s v=""/>
    <x v="1"/>
    <x v="4"/>
    <x v="16"/>
    <x v="16"/>
    <m/>
    <m/>
    <n v="115"/>
    <x v="21"/>
    <s v="2026-07-31"/>
  </r>
  <r>
    <s v="e897926b-f906-4201-abe0-2e7d201d6e2c"/>
    <s v="Matrix Data Center 28"/>
    <s v=""/>
    <x v="1"/>
    <x v="4"/>
    <x v="16"/>
    <x v="16"/>
    <m/>
    <m/>
    <n v="115"/>
    <x v="21"/>
    <s v="2026-07-31"/>
  </r>
  <r>
    <s v="33479727-5482-4309-ac39-d616afbd251f"/>
    <s v="Matrix Data Center 22"/>
    <s v=""/>
    <x v="1"/>
    <x v="4"/>
    <x v="16"/>
    <x v="16"/>
    <m/>
    <m/>
    <n v="115"/>
    <x v="21"/>
    <s v="2026-07-31"/>
  </r>
  <r>
    <s v="46b10bd5-11da-4051-aaa5-222f2ef69d42"/>
    <s v="Matrix Data Center 27"/>
    <s v=""/>
    <x v="1"/>
    <x v="4"/>
    <x v="16"/>
    <x v="16"/>
    <m/>
    <m/>
    <n v="115"/>
    <x v="21"/>
    <s v="2026-07-31"/>
  </r>
  <r>
    <s v="f526ffc5-c75c-4a99-9de1-1ccffbc9990b"/>
    <s v="Matrix Data Center 21"/>
    <s v=""/>
    <x v="1"/>
    <x v="4"/>
    <x v="16"/>
    <x v="16"/>
    <m/>
    <m/>
    <n v="115"/>
    <x v="21"/>
    <s v="2026-07-31"/>
  </r>
  <r>
    <s v="00f2932b-d975-441b-9238-8d8f948302da"/>
    <s v="Matrix Data Center 23"/>
    <s v=""/>
    <x v="1"/>
    <x v="4"/>
    <x v="16"/>
    <x v="16"/>
    <m/>
    <m/>
    <n v="115"/>
    <x v="21"/>
    <s v="2026-07-31"/>
  </r>
  <r>
    <s v="a67a59b9-eee9-4074-835a-c4d4e7adfbca"/>
    <s v="Matrix Data Center 30"/>
    <s v=""/>
    <x v="1"/>
    <x v="4"/>
    <x v="16"/>
    <x v="16"/>
    <m/>
    <m/>
    <n v="115"/>
    <x v="21"/>
    <s v="2026-07-31"/>
  </r>
  <r>
    <s v="0d16c4f7-80a3-4546-a587-f78b5519ab46"/>
    <s v="Matrix Data Center 26"/>
    <s v=""/>
    <x v="1"/>
    <x v="4"/>
    <x v="16"/>
    <x v="16"/>
    <m/>
    <m/>
    <n v="115"/>
    <x v="21"/>
    <s v="2026-07-31"/>
  </r>
  <r>
    <s v="c69b223b-0694-4eb2-abc8-5e2cf8e21d2d"/>
    <s v="Matrix Data Center 24"/>
    <s v=""/>
    <x v="1"/>
    <x v="4"/>
    <x v="16"/>
    <x v="16"/>
    <m/>
    <m/>
    <n v="115"/>
    <x v="21"/>
    <s v="2026-07-31"/>
  </r>
  <r>
    <s v="2d74972b-2b45-471d-963c-42cee3ec6b64"/>
    <s v="Matrix Data Center 29"/>
    <s v=""/>
    <x v="1"/>
    <x v="4"/>
    <x v="16"/>
    <x v="16"/>
    <m/>
    <m/>
    <n v="115"/>
    <x v="21"/>
    <s v="2026-07-31"/>
  </r>
  <r>
    <s v="daafcb42-5f5c-4275-8e7e-89dec2864579"/>
    <s v="Data Center 4"/>
    <s v=""/>
    <x v="1"/>
    <x v="4"/>
    <x v="12"/>
    <x v="12"/>
    <m/>
    <n v="511111"/>
    <n v="65.873999999999995"/>
    <x v="6"/>
    <s v="2026-07-31"/>
  </r>
  <r>
    <s v="31b3c031-1bce-438b-8f04-1c7c2af80e1a"/>
    <s v="Data Center 7"/>
    <s v=""/>
    <x v="1"/>
    <x v="4"/>
    <x v="12"/>
    <x v="12"/>
    <m/>
    <n v="511111"/>
    <n v="65.873999999999995"/>
    <x v="6"/>
    <s v="2026-07-31"/>
  </r>
  <r>
    <s v="66e09ae8-d381-4f2d-9a40-98c2820916a4"/>
    <s v="Data Center 6"/>
    <s v=""/>
    <x v="1"/>
    <x v="4"/>
    <x v="12"/>
    <x v="12"/>
    <m/>
    <n v="511111"/>
    <n v="65.873999999999995"/>
    <x v="6"/>
    <s v="2026-07-31"/>
  </r>
  <r>
    <s v="cb70fe80-ea86-4a0d-aa8e-53d92db93a34"/>
    <s v="Data Center 3"/>
    <s v=""/>
    <x v="1"/>
    <x v="4"/>
    <x v="12"/>
    <x v="12"/>
    <m/>
    <n v="511111"/>
    <n v="65.873999999999995"/>
    <x v="6"/>
    <s v="2026-07-31"/>
  </r>
  <r>
    <s v="0499290e-178f-498e-a250-92ba14a11fd4"/>
    <s v="Data Center 2"/>
    <s v=""/>
    <x v="1"/>
    <x v="4"/>
    <x v="12"/>
    <x v="12"/>
    <m/>
    <n v="511111"/>
    <n v="65.873999999999995"/>
    <x v="6"/>
    <s v="2026-07-31"/>
  </r>
  <r>
    <s v="6d2342b4-c475-486b-84e6-3d15af53df28"/>
    <s v="Data Center 8"/>
    <s v=""/>
    <x v="1"/>
    <x v="4"/>
    <x v="12"/>
    <x v="12"/>
    <m/>
    <n v="511111"/>
    <n v="65.873999999999995"/>
    <x v="6"/>
    <s v="2026-07-31"/>
  </r>
  <r>
    <s v="d200dd17-b9a0-44a4-9976-e8ea91bd0093"/>
    <s v="Data Center 5"/>
    <s v=""/>
    <x v="1"/>
    <x v="4"/>
    <x v="12"/>
    <x v="12"/>
    <m/>
    <n v="511111"/>
    <n v="65.873999999999995"/>
    <x v="6"/>
    <s v="2026-07-31"/>
  </r>
  <r>
    <s v="87255cc1-6700-4475-8cdf-3de1a97be259"/>
    <s v="Data Center 9"/>
    <s v=""/>
    <x v="1"/>
    <x v="4"/>
    <x v="12"/>
    <x v="12"/>
    <m/>
    <n v="511111"/>
    <n v="65.873999999999995"/>
    <x v="6"/>
    <s v="2026-07-31"/>
  </r>
  <r>
    <s v="01f157d8-5a09-470a-9013-06bb6a9ebadf"/>
    <s v="Data Center 1"/>
    <s v=""/>
    <x v="1"/>
    <x v="4"/>
    <x v="12"/>
    <x v="12"/>
    <m/>
    <n v="511111"/>
    <n v="65.873999999999995"/>
    <x v="6"/>
    <s v="2026-07-31"/>
  </r>
  <r>
    <s v="a9824917-aa92-46c2-baa7-352162225b58"/>
    <s v="Stoneview Data Center"/>
    <s v=""/>
    <x v="1"/>
    <x v="4"/>
    <x v="12"/>
    <x v="12"/>
    <n v="364998"/>
    <n v="364998"/>
    <n v="46.370000000000012"/>
    <x v="7"/>
    <s v="2026-07-31"/>
  </r>
  <r>
    <s v="c582a135-2f78-455c-8b2a-212583a3d49b"/>
    <s v="Amazon AWS IAD - John Marshall 2 Building 3"/>
    <s v=""/>
    <x v="15"/>
    <x v="4"/>
    <x v="12"/>
    <x v="12"/>
    <n v="255000"/>
    <n v="255000"/>
    <n v="60"/>
    <x v="11"/>
    <s v="2026-07-31"/>
  </r>
  <r>
    <s v="a11eed04-a5f3-4bdd-8f37-075825956809"/>
    <s v="Amazon AWS IAD - John Marshall 2 Building 4"/>
    <s v=""/>
    <x v="15"/>
    <x v="4"/>
    <x v="12"/>
    <x v="12"/>
    <n v="255000"/>
    <n v="255000"/>
    <n v="60"/>
    <x v="11"/>
    <s v="2026-07-31"/>
  </r>
  <r>
    <s v="06e89d06-7b3e-477b-8c08-b8395b5c62e2"/>
    <s v="Joule Data Center 7"/>
    <s v=""/>
    <x v="303"/>
    <x v="4"/>
    <x v="38"/>
    <x v="38"/>
    <m/>
    <m/>
    <n v="233"/>
    <x v="1"/>
    <s v="2026-07-31"/>
  </r>
  <r>
    <s v="06afc856-98cc-4a50-96ae-cd706e3810fe"/>
    <s v="Joule Data Center 2"/>
    <s v=""/>
    <x v="303"/>
    <x v="4"/>
    <x v="38"/>
    <x v="38"/>
    <m/>
    <m/>
    <n v="233"/>
    <x v="1"/>
    <s v="2026-07-31"/>
  </r>
  <r>
    <s v="cbae94d2-99cb-4cfb-8e15-11f12fa57df4"/>
    <s v="Joule Data Center 6"/>
    <s v=""/>
    <x v="303"/>
    <x v="4"/>
    <x v="38"/>
    <x v="38"/>
    <m/>
    <m/>
    <n v="233"/>
    <x v="1"/>
    <s v="2026-07-31"/>
  </r>
  <r>
    <s v="aaa9573f-54ff-4cb5-a3d1-e7790d948e66"/>
    <s v="Joule Data Center 5"/>
    <s v=""/>
    <x v="303"/>
    <x v="4"/>
    <x v="38"/>
    <x v="38"/>
    <m/>
    <m/>
    <n v="233"/>
    <x v="1"/>
    <s v="2026-07-31"/>
  </r>
  <r>
    <s v="7e34570f-79c9-451b-abce-2c482e036eeb"/>
    <s v="Joule Data Center 4"/>
    <s v=""/>
    <x v="303"/>
    <x v="4"/>
    <x v="38"/>
    <x v="38"/>
    <m/>
    <m/>
    <n v="233"/>
    <x v="1"/>
    <s v="2026-07-31"/>
  </r>
  <r>
    <s v="3ea3d404-a884-419a-89a7-bd74f95fa450"/>
    <s v="Joule Data Center 3"/>
    <s v=""/>
    <x v="303"/>
    <x v="4"/>
    <x v="38"/>
    <x v="38"/>
    <m/>
    <m/>
    <n v="233"/>
    <x v="1"/>
    <s v="2026-07-31"/>
  </r>
  <r>
    <s v="0023fd71-263c-4bfe-8251-a304c995f52a"/>
    <s v="Joule Data Center 1"/>
    <s v=""/>
    <x v="303"/>
    <x v="4"/>
    <x v="38"/>
    <x v="38"/>
    <m/>
    <m/>
    <n v="233"/>
    <x v="1"/>
    <s v="2026-07-31"/>
  </r>
  <r>
    <s v="02e64a0a-25ce-4b62-80f0-a5836c5a06f3"/>
    <s v="Remington Technology Park Building 2"/>
    <s v=""/>
    <x v="308"/>
    <x v="4"/>
    <x v="12"/>
    <x v="12"/>
    <n v="300000"/>
    <n v="300000"/>
    <n v="50.66"/>
    <x v="12"/>
    <s v="2026-07-31"/>
  </r>
  <r>
    <s v="f8faddf7-2d42-4348-8f0d-5485fb95afc2"/>
    <s v="Remington Technology Park Building 1"/>
    <s v=""/>
    <x v="308"/>
    <x v="4"/>
    <x v="12"/>
    <x v="12"/>
    <n v="300000"/>
    <n v="300000"/>
    <n v="50.66"/>
    <x v="12"/>
    <s v="2026-07-31"/>
  </r>
  <r>
    <s v="ff64988e-f829-424a-99f3-cd351121f28b"/>
    <s v="Remington Technology Park Building 3"/>
    <s v=""/>
    <x v="308"/>
    <x v="4"/>
    <x v="12"/>
    <x v="12"/>
    <n v="300000"/>
    <n v="300000"/>
    <n v="50.66"/>
    <x v="12"/>
    <s v="2026-07-31"/>
  </r>
  <r>
    <s v="3a7c4580-a3bb-11f0-96d8-835b16ec286e"/>
    <s v="Aligned Data Centers - West Jordan Campus - SLC05"/>
    <s v=""/>
    <x v="51"/>
    <x v="4"/>
    <x v="38"/>
    <x v="38"/>
    <m/>
    <m/>
    <n v="72"/>
    <x v="19"/>
    <s v="2026-07-31"/>
  </r>
  <r>
    <s v="5dad39b9-04e4-4ab0-81c6-562b269bb5a3"/>
    <s v=" AWS Culpeper Data Center 1"/>
    <s v=""/>
    <x v="60"/>
    <x v="4"/>
    <x v="12"/>
    <x v="12"/>
    <n v="250000"/>
    <n v="250000"/>
    <n v="80"/>
    <x v="12"/>
    <s v="2026-07-31"/>
  </r>
  <r>
    <s v="986c16b7-905c-4fd2-9f63-26560148f480"/>
    <s v="Amazon AWS IAD - Wellington Building 1"/>
    <s v=""/>
    <x v="60"/>
    <x v="4"/>
    <x v="12"/>
    <x v="12"/>
    <n v="453000"/>
    <n v="453000"/>
    <n v="73.600766594516585"/>
    <x v="0"/>
    <s v="2026-07-31"/>
  </r>
  <r>
    <s v="b5d95986-4bee-4fd7-bad5-17089bd76229"/>
    <s v="Amazon AWS IAD - Wellington Building 3"/>
    <s v=""/>
    <x v="60"/>
    <x v="4"/>
    <x v="12"/>
    <x v="12"/>
    <n v="375000"/>
    <n v="375000"/>
    <n v="39.19777777777778"/>
    <x v="0"/>
    <s v="2026-07-31"/>
  </r>
  <r>
    <s v="a8106388-f9e9-45c9-8199-6e13781763fe"/>
    <s v="Amazon AWS IAD - Wellington Building 2"/>
    <s v=""/>
    <x v="60"/>
    <x v="4"/>
    <x v="12"/>
    <x v="12"/>
    <n v="453000"/>
    <n v="453000"/>
    <n v="73.600766594516585"/>
    <x v="0"/>
    <s v="2026-07-31"/>
  </r>
  <r>
    <s v="9a690ee0-3a66-42b2-a9f7-b0e69bb1ad54"/>
    <s v="Amazon AWS IAD - Mallory Building 3"/>
    <s v=""/>
    <x v="60"/>
    <x v="4"/>
    <x v="12"/>
    <x v="12"/>
    <n v="230000"/>
    <n v="230000"/>
    <n v="60"/>
    <x v="14"/>
    <s v="2026-07-31"/>
  </r>
  <r>
    <s v="4176a536-9444-492c-94cb-a26f3f5d96c9"/>
    <s v="Microsoft SAT93 Data Center"/>
    <s v=""/>
    <x v="61"/>
    <x v="4"/>
    <x v="16"/>
    <x v="16"/>
    <n v="245000"/>
    <n v="245000"/>
    <n v="50.124000000000002"/>
    <x v="7"/>
    <s v="2026-07-31"/>
  </r>
  <r>
    <s v="a609789c-93ab-4818-a1d6-773193bbe276"/>
    <s v="Microsoft SAT94 Data Center "/>
    <s v=""/>
    <x v="61"/>
    <x v="4"/>
    <x v="16"/>
    <x v="16"/>
    <n v="245000"/>
    <n v="245000"/>
    <n v="50.124000000000002"/>
    <x v="7"/>
    <s v="2026-07-31"/>
  </r>
  <r>
    <s v="0f18649b-ee73-4c6d-a5a0-7f5fbd996c80"/>
    <s v="Microsoft Wiseman Boulevard (SAT15) Building 2"/>
    <s v=""/>
    <x v="61"/>
    <x v="4"/>
    <x v="16"/>
    <x v="16"/>
    <n v="245000"/>
    <n v="245000"/>
    <n v="84"/>
    <x v="11"/>
    <s v="2026-07-31"/>
  </r>
  <r>
    <s v="f6092776-b42c-4e80-b555-262646b82cf7"/>
    <s v="Microsoft Hickory Data Center Building 3"/>
    <s v=""/>
    <x v="61"/>
    <x v="4"/>
    <x v="10"/>
    <x v="10"/>
    <n v="250000"/>
    <n v="250000"/>
    <n v="54"/>
    <x v="10"/>
    <s v="2026-07-31"/>
  </r>
  <r>
    <s v="496b9497-909f-41c2-9ac6-75e62d0fd34e"/>
    <s v="Microsoft Hickory Data Center Building 4"/>
    <s v=""/>
    <x v="61"/>
    <x v="4"/>
    <x v="10"/>
    <x v="10"/>
    <n v="250000"/>
    <n v="250000"/>
    <n v="54"/>
    <x v="10"/>
    <s v="2026-07-31"/>
  </r>
  <r>
    <s v="7f76e158-dbbe-44d7-8d69-3299fd686802"/>
    <s v="Microsoft Hickory Data Center Building 5"/>
    <s v=""/>
    <x v="61"/>
    <x v="4"/>
    <x v="10"/>
    <x v="10"/>
    <n v="250000"/>
    <n v="250000"/>
    <n v="54"/>
    <x v="10"/>
    <s v="2026-07-31"/>
  </r>
  <r>
    <s v="94675d1b-b7c6-4c0c-8b2e-f1231b3d81b8"/>
    <s v="Microsoft Hickory Data Center Building 2"/>
    <s v=""/>
    <x v="61"/>
    <x v="4"/>
    <x v="10"/>
    <x v="10"/>
    <n v="250000"/>
    <n v="250000"/>
    <n v="54"/>
    <x v="10"/>
    <s v="2026-07-31"/>
  </r>
  <r>
    <s v="337d6ebe-63c3-495a-b007-6d97c81d8943"/>
    <s v="Microsoft Project Yoga Data Center 5"/>
    <s v=""/>
    <x v="61"/>
    <x v="4"/>
    <x v="10"/>
    <x v="10"/>
    <n v="250000"/>
    <n v="250000"/>
    <n v="54"/>
    <x v="6"/>
    <s v="2026-07-31"/>
  </r>
  <r>
    <s v="64db7115-58dc-42de-80ac-4063c7f4d34c"/>
    <s v="Microsoft Project Yoga Data Center 4"/>
    <s v=""/>
    <x v="61"/>
    <x v="4"/>
    <x v="10"/>
    <x v="10"/>
    <n v="250000"/>
    <n v="250000"/>
    <n v="54"/>
    <x v="6"/>
    <s v="2026-07-31"/>
  </r>
  <r>
    <s v="649ed9d6-2801-4b07-9337-ad2251cdb847"/>
    <s v="Microsoft Project Yoga Data Center 3"/>
    <s v=""/>
    <x v="61"/>
    <x v="4"/>
    <x v="10"/>
    <x v="10"/>
    <n v="250000"/>
    <n v="250000"/>
    <n v="54"/>
    <x v="6"/>
    <s v="2026-07-31"/>
  </r>
  <r>
    <s v="86881c6f-fbc4-49cf-9bff-1f2cad3b4bb4"/>
    <s v="Microsoft Project Yoga Data Center 2"/>
    <s v=""/>
    <x v="61"/>
    <x v="4"/>
    <x v="10"/>
    <x v="10"/>
    <n v="250000"/>
    <n v="250000"/>
    <n v="54"/>
    <x v="0"/>
    <s v="2026-07-31"/>
  </r>
  <r>
    <s v="5b59c67a-db24-43f5-b312-f516790e844e"/>
    <s v="Microsoft Project Agate Building 5"/>
    <s v=""/>
    <x v="61"/>
    <x v="4"/>
    <x v="10"/>
    <x v="10"/>
    <n v="250000"/>
    <n v="250000"/>
    <n v="54"/>
    <x v="10"/>
    <s v="2026-07-31"/>
  </r>
  <r>
    <s v="f37a9dab-a349-4373-a02c-ca75de0f68e4"/>
    <s v="Microsoft Project Agate Building 4"/>
    <s v=""/>
    <x v="61"/>
    <x v="4"/>
    <x v="10"/>
    <x v="10"/>
    <n v="250000"/>
    <n v="250000"/>
    <n v="54"/>
    <x v="10"/>
    <s v="2026-07-31"/>
  </r>
  <r>
    <s v="9330ebbf-ce69-4ed3-a9e2-a4b24cf229d7"/>
    <s v="Microsoft Project Agate Building 2"/>
    <s v=""/>
    <x v="61"/>
    <x v="4"/>
    <x v="10"/>
    <x v="10"/>
    <n v="250000"/>
    <n v="250000"/>
    <n v="54"/>
    <x v="10"/>
    <s v="2026-07-31"/>
  </r>
  <r>
    <s v="6caa7f3b-0e4c-46f7-ae3a-d2adf63130a7"/>
    <s v="Microsoft Project Agate Building 3"/>
    <s v=""/>
    <x v="61"/>
    <x v="4"/>
    <x v="10"/>
    <x v="10"/>
    <n v="250000"/>
    <n v="250000"/>
    <n v="54"/>
    <x v="10"/>
    <s v="2026-07-31"/>
  </r>
  <r>
    <s v="d3b34207-0184-4bb7-b841-a00290b9cb6f"/>
    <s v="Microsoft Hillcrest Building 3"/>
    <s v=""/>
    <x v="61"/>
    <x v="4"/>
    <x v="12"/>
    <x v="12"/>
    <n v="252000"/>
    <n v="252000"/>
    <n v="54"/>
    <x v="11"/>
    <s v="2026-07-31"/>
  </r>
  <r>
    <s v="65074b77-bfdc-4f7e-b0f2-4bc6965b9ed2"/>
    <s v="Microsoft - MNZ02"/>
    <s v=""/>
    <x v="61"/>
    <x v="4"/>
    <x v="12"/>
    <x v="12"/>
    <n v="310000"/>
    <n v="310000"/>
    <n v="42.022500000000001"/>
    <x v="0"/>
    <s v="2026-07-31"/>
  </r>
  <r>
    <s v="b8830e19-0333-4ef2-900d-f0d08b935ba4"/>
    <s v="Microsoft - MNZ01"/>
    <s v=""/>
    <x v="61"/>
    <x v="4"/>
    <x v="12"/>
    <x v="12"/>
    <n v="310000"/>
    <n v="310000"/>
    <n v="42.022500000000001"/>
    <x v="0"/>
    <s v="2026-07-31"/>
  </r>
  <r>
    <s v="54c4ddef-14e5-407d-b3fe-7d37c6d6935c"/>
    <s v="Red Oak VII  Dallas/Fort Worth"/>
    <s v=""/>
    <x v="81"/>
    <x v="4"/>
    <x v="16"/>
    <x v="16"/>
    <n v="244000"/>
    <n v="244000"/>
    <n v="35.97"/>
    <x v="10"/>
    <s v="2026-07-31"/>
  </r>
  <r>
    <s v="d5d9d860-24a8-403a-abd7-29ed59f8ea07"/>
    <s v="Red Oak XI  Dallas/Fort Worth"/>
    <s v=""/>
    <x v="81"/>
    <x v="4"/>
    <x v="16"/>
    <x v="16"/>
    <n v="244000"/>
    <n v="244000"/>
    <n v="35.97"/>
    <x v="10"/>
    <s v="2026-07-31"/>
  </r>
  <r>
    <s v="423ba8d9-a064-449b-a98a-4b0f14ec44b6"/>
    <s v="Red Oak X  Dallas/Fort Worth"/>
    <s v=""/>
    <x v="81"/>
    <x v="4"/>
    <x v="16"/>
    <x v="16"/>
    <n v="244000"/>
    <n v="244000"/>
    <n v="35.97"/>
    <x v="10"/>
    <s v="2026-07-31"/>
  </r>
  <r>
    <s v="d68e393b-9fef-4551-ba46-803631251081"/>
    <s v="Silicon Valley SJC37 Data Center"/>
    <s v=""/>
    <x v="103"/>
    <x v="4"/>
    <x v="25"/>
    <x v="25"/>
    <n v="115100"/>
    <n v="430000"/>
    <n v="100"/>
    <x v="0"/>
    <s v="2026-07-31"/>
  </r>
  <r>
    <s v="140c38b2-d68c-4f95-9898-27369ee73c54"/>
    <s v="Data Center 5"/>
    <s v=""/>
    <x v="103"/>
    <x v="4"/>
    <x v="12"/>
    <x v="12"/>
    <n v="380309"/>
    <n v="766000"/>
    <n v="96"/>
    <x v="6"/>
    <s v="2026-07-31"/>
  </r>
  <r>
    <s v="62810ffe-525e-4b11-8283-81669346fc4f"/>
    <s v="New York EWR15 Data Center Building 2"/>
    <s v=""/>
    <x v="103"/>
    <x v="4"/>
    <x v="17"/>
    <x v="17"/>
    <n v="275000"/>
    <n v="275000"/>
    <n v="39.865000000000002"/>
    <x v="14"/>
    <s v="2026-07-31"/>
  </r>
  <r>
    <s v="a5ad936d-4ca3-4cf3-be0e-ca724d5f1841"/>
    <s v="Prime Santa Clara - 1321 Comstock"/>
    <s v=""/>
    <x v="166"/>
    <x v="4"/>
    <x v="25"/>
    <x v="25"/>
    <n v="92000"/>
    <n v="92000"/>
    <n v="9"/>
    <x v="10"/>
    <s v="2026-07-31"/>
  </r>
  <r>
    <s v="cc8d42cc-ed55-4426-9950-60e342b84844"/>
    <s v="SVY02A - Silicon Valley Data Center"/>
    <s v=""/>
    <x v="187"/>
    <x v="4"/>
    <x v="25"/>
    <x v="25"/>
    <n v="560440"/>
    <n v="560440"/>
    <n v="48"/>
    <x v="14"/>
    <s v="2026-07-31"/>
  </r>
  <r>
    <s v="c2c449b8-ffd0-4747-a414-22dab8d7343a"/>
    <s v="NVA02G - Northern Virginia Data Center"/>
    <s v=""/>
    <x v="187"/>
    <x v="4"/>
    <x v="12"/>
    <x v="12"/>
    <n v="260000"/>
    <n v="260000"/>
    <n v="52"/>
    <x v="0"/>
    <s v="2026-07-31"/>
  </r>
  <r>
    <s v="63df1fad-9e9d-447c-983c-e6f20db9f678"/>
    <s v="NVA02F - Northern Virginia Data Center"/>
    <s v=""/>
    <x v="187"/>
    <x v="4"/>
    <x v="12"/>
    <x v="12"/>
    <n v="260000"/>
    <n v="260000"/>
    <n v="52"/>
    <x v="0"/>
    <s v="2026-07-31"/>
  </r>
  <r>
    <s v="aa3a23c3-4219-4cd3-ae2f-fb93521bcbdd"/>
    <s v="(STAMP) - Data Center Building 2"/>
    <s v=""/>
    <x v="188"/>
    <x v="4"/>
    <x v="11"/>
    <x v="11"/>
    <n v="664000"/>
    <n v="664000"/>
    <n v="167"/>
    <x v="13"/>
    <s v="2026-07-31"/>
  </r>
  <r>
    <s v="5ae9284e-4bcf-4069-9408-5f8a8dbca21b"/>
    <s v="(STAMP) - Data Center Building 1"/>
    <s v="(STAMP) - Data Center Building 1_x000a_North Campus Science, Technology &amp; Advanced Manufacturing Park (STAMP)_x000a_Stream Data Centers"/>
    <x v="188"/>
    <x v="4"/>
    <x v="11"/>
    <x v="11"/>
    <n v="664000"/>
    <n v="664000"/>
    <n v="167"/>
    <x v="13"/>
    <s v="2026-07-31"/>
  </r>
  <r>
    <s v="923d0dd3-6e8b-43d8-ac19-5a4ee949db45"/>
    <s v="(STAMP) - Data Center Building 3"/>
    <s v="(STAMP) - Data Center Building 3_x000a_South Campus Science, Technology &amp; Advanced Manufacturing Park (STAMP)_x000a_Stream Data Centers"/>
    <x v="188"/>
    <x v="4"/>
    <x v="11"/>
    <x v="11"/>
    <n v="664000"/>
    <n v="664000"/>
    <n v="167"/>
    <x v="13"/>
    <s v="2026-07-31"/>
  </r>
  <r>
    <s v="e8b427e3-5e37-4a60-8e79-b640e3fa7e9a"/>
    <s v="Austin 1 Data Center"/>
    <s v=""/>
    <x v="190"/>
    <x v="4"/>
    <x v="16"/>
    <x v="16"/>
    <n v="250000"/>
    <n v="250000"/>
    <n v="35"/>
    <x v="0"/>
    <s v="2026-07-31"/>
  </r>
  <r>
    <s v="8a9d9b10-8518-11f1-bc23-ff3ca768a02a"/>
    <s v="El Segundo Data Center"/>
    <s v=""/>
    <x v="1"/>
    <x v="5"/>
    <x v="25"/>
    <x v="25"/>
    <n v="230780"/>
    <m/>
    <n v="50"/>
    <x v="4"/>
    <s v="2026-07-31"/>
  </r>
  <r>
    <s v="45bb0ae0-a9eb-11f0-9be9-0d27cc6e315a"/>
    <s v="Price Road Data Center"/>
    <s v=""/>
    <x v="1"/>
    <x v="5"/>
    <x v="3"/>
    <x v="3"/>
    <n v="422877"/>
    <n v="422877"/>
    <n v="55.98"/>
    <x v="19"/>
    <s v="2026-07-31"/>
  </r>
  <r>
    <s v="c2b29c4f-726c-4033-ad59-b29cdf455c8e"/>
    <s v="Energy Ranch Data Center"/>
    <s v=""/>
    <x v="1"/>
    <x v="5"/>
    <x v="16"/>
    <x v="16"/>
    <m/>
    <m/>
    <m/>
    <x v="17"/>
    <s v="2026-07-31"/>
  </r>
  <r>
    <s v="9f4d02a5-fb84-43e8-910a-06f3b5ee6c85"/>
    <s v="Project Aggie Data Center 2"/>
    <s v="Project Aggie Data Center 2_x000a_Project Aggie_x000a_Company Not Disclosed"/>
    <x v="1"/>
    <x v="5"/>
    <x v="16"/>
    <x v="16"/>
    <m/>
    <m/>
    <n v="300"/>
    <x v="16"/>
    <s v="2026-07-31"/>
  </r>
  <r>
    <s v="41f6766b-a847-4fab-9d82-d444e125909e"/>
    <s v="Project Aggie Data Center 1"/>
    <s v=""/>
    <x v="1"/>
    <x v="5"/>
    <x v="16"/>
    <x v="16"/>
    <m/>
    <m/>
    <n v="300"/>
    <x v="16"/>
    <s v="2026-07-31"/>
  </r>
  <r>
    <s v="f1ddab80-7c8f-11f1-b42a-9d6209ffa905"/>
    <s v="Tyler Bitcoin Mining Data Center"/>
    <s v=""/>
    <x v="1"/>
    <x v="5"/>
    <x v="16"/>
    <x v="16"/>
    <m/>
    <n v="8090"/>
    <n v="12.5"/>
    <x v="4"/>
    <s v="2026-07-31"/>
  </r>
  <r>
    <s v="0083a830-8085-11f1-9613-911f7cda8bb0"/>
    <s v="Elk River Data Center "/>
    <s v=""/>
    <x v="1"/>
    <x v="5"/>
    <x v="23"/>
    <x v="23"/>
    <n v="60000"/>
    <m/>
    <n v="33"/>
    <x v="4"/>
    <s v="2026-07-31"/>
  </r>
  <r>
    <s v="0be8bf8d-850f-4160-a008-d17d8ae2b1b7"/>
    <s v="St Charles Data Center Campus "/>
    <s v=""/>
    <x v="1"/>
    <x v="5"/>
    <x v="5"/>
    <x v="5"/>
    <m/>
    <m/>
    <m/>
    <x v="21"/>
    <s v="2026-07-31"/>
  </r>
  <r>
    <s v="597edd7b-c2c6-4dcf-8cb9-7e3b02596a6b"/>
    <s v="Perkin Data Center"/>
    <s v=""/>
    <x v="1"/>
    <x v="5"/>
    <x v="6"/>
    <x v="6"/>
    <m/>
    <m/>
    <m/>
    <x v="17"/>
    <s v="2026-07-31"/>
  </r>
  <r>
    <s v="a30f44ba-cdaa-4f98-b719-56b19927b352"/>
    <s v="Project Crossroads 1"/>
    <s v=""/>
    <x v="1"/>
    <x v="5"/>
    <x v="6"/>
    <x v="6"/>
    <m/>
    <n v="300000"/>
    <n v="50"/>
    <x v="9"/>
    <s v="2026-07-31"/>
  </r>
  <r>
    <s v="098c94c0-0914-11f1-94f3-e129fbf1ba72"/>
    <s v="Brennan Barrington Hills Data Center"/>
    <s v=""/>
    <x v="1"/>
    <x v="5"/>
    <x v="6"/>
    <x v="6"/>
    <m/>
    <m/>
    <m/>
    <x v="23"/>
    <s v="2026-07-31"/>
  </r>
  <r>
    <s v="fbc736e0-4e16-11f1-baca-09d3aa200f3b"/>
    <s v="Hope Avenue Data Center"/>
    <s v=""/>
    <x v="1"/>
    <x v="5"/>
    <x v="33"/>
    <x v="33"/>
    <m/>
    <n v="108000"/>
    <n v="20.25"/>
    <x v="5"/>
    <s v="2026-07-31"/>
  </r>
  <r>
    <s v="67bb11a2-bcf0-463f-abe0-f3281f0f1335"/>
    <s v="Valparaiso Data Center 1"/>
    <s v=""/>
    <x v="1"/>
    <x v="5"/>
    <x v="24"/>
    <x v="24"/>
    <n v="157000"/>
    <n v="157000"/>
    <n v="31.13"/>
    <x v="13"/>
    <s v="2026-07-31"/>
  </r>
  <r>
    <s v="9f48ce3b-d4ac-435a-99f1-7f37b5c0f258"/>
    <s v="Valparaiso Data Center 2"/>
    <s v=""/>
    <x v="1"/>
    <x v="5"/>
    <x v="24"/>
    <x v="24"/>
    <n v="157000"/>
    <n v="157000"/>
    <n v="31.13"/>
    <x v="13"/>
    <s v="2026-07-31"/>
  </r>
  <r>
    <s v="cd40795b-b7c3-4775-a488-198df9107a83"/>
    <s v="Valparaiso Data Center 4"/>
    <s v=""/>
    <x v="1"/>
    <x v="5"/>
    <x v="24"/>
    <x v="24"/>
    <n v="157000"/>
    <n v="157000"/>
    <n v="31.13"/>
    <x v="13"/>
    <s v="2026-07-31"/>
  </r>
  <r>
    <s v="ecf89856-351c-4c38-ad83-98eafa966d14"/>
    <s v="Valparaiso Data Center 3"/>
    <s v=""/>
    <x v="1"/>
    <x v="5"/>
    <x v="24"/>
    <x v="24"/>
    <n v="157000"/>
    <n v="157000"/>
    <n v="31.13"/>
    <x v="13"/>
    <s v="2026-07-31"/>
  </r>
  <r>
    <s v="9aba5e32-dfd4-4108-9ac5-f9e13f4090f6"/>
    <s v="Data Center 1"/>
    <s v=""/>
    <x v="1"/>
    <x v="5"/>
    <x v="24"/>
    <x v="24"/>
    <m/>
    <m/>
    <m/>
    <x v="6"/>
    <s v="2026-07-31"/>
  </r>
  <r>
    <s v="a115b5c0-adf6-11f0-8627-317efac2fca5"/>
    <s v="Meade County Data Center"/>
    <s v=""/>
    <x v="1"/>
    <x v="5"/>
    <x v="20"/>
    <x v="20"/>
    <m/>
    <m/>
    <m/>
    <x v="19"/>
    <s v="2026-07-31"/>
  </r>
  <r>
    <s v="5d82a670-14a8-11f0-a6d2-f74d0c0219e9"/>
    <s v="Kosciusko County Data Center "/>
    <s v=""/>
    <x v="1"/>
    <x v="5"/>
    <x v="24"/>
    <x v="24"/>
    <m/>
    <m/>
    <m/>
    <x v="18"/>
    <s v="2026-07-31"/>
  </r>
  <r>
    <s v="c28fe6ca-3c99-4c83-879e-b0bbd3f90425"/>
    <s v="Hancock Cty MegaSite Data Center 3"/>
    <s v=""/>
    <x v="1"/>
    <x v="5"/>
    <x v="24"/>
    <x v="24"/>
    <m/>
    <m/>
    <m/>
    <x v="18"/>
    <s v="2026-07-31"/>
  </r>
  <r>
    <s v="54e2a2cf-d6b4-4904-8c34-dd8917943945"/>
    <s v="Hancock Cty MegaSite Data Center 1"/>
    <s v=""/>
    <x v="1"/>
    <x v="5"/>
    <x v="24"/>
    <x v="24"/>
    <m/>
    <m/>
    <m/>
    <x v="18"/>
    <s v="2026-07-31"/>
  </r>
  <r>
    <s v="73138c48-902a-4519-9caa-41efe788dc66"/>
    <s v="Hancock Cty MegaSite Data Center 4"/>
    <s v=""/>
    <x v="1"/>
    <x v="5"/>
    <x v="24"/>
    <x v="24"/>
    <m/>
    <m/>
    <m/>
    <x v="18"/>
    <s v="2026-07-31"/>
  </r>
  <r>
    <s v="1c31dc19-cc88-4518-a01b-05a2f8445d59"/>
    <s v="Hancock Cty MegaSite Data Center 2"/>
    <s v=""/>
    <x v="1"/>
    <x v="5"/>
    <x v="24"/>
    <x v="24"/>
    <m/>
    <m/>
    <m/>
    <x v="18"/>
    <s v="2026-07-31"/>
  </r>
  <r>
    <s v="072d2609-9d83-4d6d-9bce-b96659c46547"/>
    <s v="Hancock Cty MegaSite Data Center 5"/>
    <s v=""/>
    <x v="1"/>
    <x v="5"/>
    <x v="24"/>
    <x v="24"/>
    <m/>
    <m/>
    <m/>
    <x v="18"/>
    <s v="2026-07-31"/>
  </r>
  <r>
    <s v="c9b15566-7092-4096-a8f4-770070cb2eaf"/>
    <s v="Project Lincoln Data Center 5"/>
    <s v=""/>
    <x v="1"/>
    <x v="5"/>
    <x v="20"/>
    <x v="20"/>
    <m/>
    <n v="312500"/>
    <n v="59.013000000000005"/>
    <x v="18"/>
    <s v="2026-07-31"/>
  </r>
  <r>
    <s v="4b5624c7-3bc2-4850-8513-9e5dbe338e32"/>
    <s v="Project Lincoln Data Center 3"/>
    <s v=""/>
    <x v="1"/>
    <x v="5"/>
    <x v="20"/>
    <x v="20"/>
    <m/>
    <n v="312500"/>
    <n v="59.013000000000005"/>
    <x v="18"/>
    <s v="2026-07-31"/>
  </r>
  <r>
    <s v="6440f363-c33e-4939-af45-40623ad5174d"/>
    <s v="Project Lincoln Data Center 6"/>
    <s v=""/>
    <x v="1"/>
    <x v="5"/>
    <x v="20"/>
    <x v="20"/>
    <m/>
    <n v="312500"/>
    <n v="59.013000000000005"/>
    <x v="18"/>
    <s v="2026-07-31"/>
  </r>
  <r>
    <s v="581b113d-12c1-4e5c-8523-dfd7494d7d4c"/>
    <s v="Project Lincoln Data Center 7"/>
    <s v=""/>
    <x v="1"/>
    <x v="5"/>
    <x v="20"/>
    <x v="20"/>
    <m/>
    <n v="312500"/>
    <n v="59.013000000000005"/>
    <x v="18"/>
    <s v="2026-07-31"/>
  </r>
  <r>
    <s v="1d29e3a0-8f10-49c1-b827-a72bb05cb2f3"/>
    <s v="Project Lincoln Data Center 2"/>
    <s v=""/>
    <x v="1"/>
    <x v="5"/>
    <x v="20"/>
    <x v="20"/>
    <m/>
    <n v="312500"/>
    <n v="59.013000000000005"/>
    <x v="18"/>
    <s v="2026-07-31"/>
  </r>
  <r>
    <s v="0c0c0d6e-d639-46d8-8a33-82aa35ff6a2c"/>
    <s v="Project Lincoln Data Center 8"/>
    <s v=""/>
    <x v="1"/>
    <x v="5"/>
    <x v="20"/>
    <x v="20"/>
    <m/>
    <n v="312500"/>
    <n v="59.013000000000005"/>
    <x v="18"/>
    <s v="2026-07-31"/>
  </r>
  <r>
    <s v="cba4f3fb-e31b-48a9-aef1-5062a5956bc8"/>
    <s v="Project Lincoln Data Center 1"/>
    <s v=""/>
    <x v="1"/>
    <x v="5"/>
    <x v="20"/>
    <x v="20"/>
    <m/>
    <n v="312500"/>
    <n v="59.013000000000005"/>
    <x v="18"/>
    <s v="2026-07-31"/>
  </r>
  <r>
    <s v="9533f55f-c82c-4633-9d70-6c7d549bfef5"/>
    <s v="Project Lincoln Data Center 4"/>
    <s v=""/>
    <x v="1"/>
    <x v="5"/>
    <x v="20"/>
    <x v="20"/>
    <m/>
    <n v="312500"/>
    <n v="59.013000000000005"/>
    <x v="18"/>
    <s v="2026-07-31"/>
  </r>
  <r>
    <s v="6238d184-f88a-437f-a36a-05a3bbc30559"/>
    <s v="Kalkaska County Data Center 1"/>
    <s v=""/>
    <x v="1"/>
    <x v="5"/>
    <x v="26"/>
    <x v="26"/>
    <m/>
    <m/>
    <m/>
    <x v="2"/>
    <s v="2026-07-31"/>
  </r>
  <r>
    <s v="7ad8f459-7c44-462d-af4b-20d10b473513"/>
    <s v="Project Springbank Data Center 3"/>
    <s v=""/>
    <x v="1"/>
    <x v="5"/>
    <x v="8"/>
    <x v="8"/>
    <n v="379000"/>
    <n v="379000"/>
    <n v="78"/>
    <x v="7"/>
    <s v="2026-07-31"/>
  </r>
  <r>
    <s v="24289efd-a082-41e5-b39f-a81376eec475"/>
    <s v="Project Springbank Data Center 5"/>
    <s v=""/>
    <x v="1"/>
    <x v="5"/>
    <x v="8"/>
    <x v="8"/>
    <n v="379000"/>
    <n v="379000"/>
    <n v="78"/>
    <x v="7"/>
    <s v="2026-07-31"/>
  </r>
  <r>
    <s v="56f28860-ed00-4c1c-92c9-95d719decc38"/>
    <s v="Project Springbank Data Center 6"/>
    <s v=""/>
    <x v="1"/>
    <x v="5"/>
    <x v="8"/>
    <x v="8"/>
    <n v="379000"/>
    <n v="379000"/>
    <n v="78"/>
    <x v="7"/>
    <s v="2026-07-31"/>
  </r>
  <r>
    <s v="bb81dc7e-fa38-464f-8f42-22f72f4c05aa"/>
    <s v="Project Springbank Data Center 1"/>
    <s v=""/>
    <x v="1"/>
    <x v="5"/>
    <x v="8"/>
    <x v="8"/>
    <n v="379000"/>
    <n v="379000"/>
    <n v="78"/>
    <x v="7"/>
    <s v="2026-07-31"/>
  </r>
  <r>
    <s v="5fe34c11-7792-4313-911a-8ca458c02a3e"/>
    <s v="Project Springbank Data Center 4"/>
    <s v=""/>
    <x v="1"/>
    <x v="5"/>
    <x v="8"/>
    <x v="8"/>
    <n v="379000"/>
    <n v="379000"/>
    <n v="78"/>
    <x v="7"/>
    <s v="2026-07-31"/>
  </r>
  <r>
    <s v="0a331e8b-09fe-487b-bdbd-d4b49c7a704b"/>
    <s v="Project Springbank Data Center 2"/>
    <s v=""/>
    <x v="1"/>
    <x v="5"/>
    <x v="8"/>
    <x v="8"/>
    <n v="379000"/>
    <n v="379000"/>
    <n v="78"/>
    <x v="7"/>
    <s v="2026-07-31"/>
  </r>
  <r>
    <s v="20d37919-8c9e-4c42-9b4f-64ecfd156789"/>
    <s v="Ingram Entities Data Center 5"/>
    <s v=""/>
    <x v="1"/>
    <x v="5"/>
    <x v="8"/>
    <x v="8"/>
    <n v="450000"/>
    <n v="450000"/>
    <n v="100"/>
    <x v="18"/>
    <s v="2026-07-31"/>
  </r>
  <r>
    <s v="6941dac6-8ef1-43a1-8371-945df969d762"/>
    <s v="Ingram Entities Data Center 1"/>
    <s v=""/>
    <x v="1"/>
    <x v="5"/>
    <x v="8"/>
    <x v="8"/>
    <n v="450000"/>
    <n v="450000"/>
    <n v="100"/>
    <x v="18"/>
    <s v="2026-07-31"/>
  </r>
  <r>
    <s v="8784f713-90df-47fc-9631-c896944e7ccb"/>
    <s v="Ingram Entities Data Center 7"/>
    <s v=""/>
    <x v="1"/>
    <x v="5"/>
    <x v="8"/>
    <x v="8"/>
    <n v="900000"/>
    <n v="900000"/>
    <n v="200"/>
    <x v="18"/>
    <s v="2026-07-31"/>
  </r>
  <r>
    <s v="11c44717-ddcf-4ca2-b85b-38bb3ae843d5"/>
    <s v="Ingram Entities Data Center 8"/>
    <s v=""/>
    <x v="1"/>
    <x v="5"/>
    <x v="8"/>
    <x v="8"/>
    <n v="900000"/>
    <n v="900000"/>
    <n v="200"/>
    <x v="18"/>
    <s v="2026-07-31"/>
  </r>
  <r>
    <s v="547fbbf1-290e-4ba9-9b43-b9c74ea8aa3b"/>
    <s v="Ingram Entities Data Center 4"/>
    <s v=""/>
    <x v="1"/>
    <x v="5"/>
    <x v="8"/>
    <x v="8"/>
    <n v="450000"/>
    <n v="450000"/>
    <n v="100"/>
    <x v="18"/>
    <s v="2026-07-31"/>
  </r>
  <r>
    <s v="d72b289a-ed39-40ab-ac92-905be1dccee7"/>
    <s v="Ingram Entities Data Center 6"/>
    <s v=""/>
    <x v="1"/>
    <x v="5"/>
    <x v="8"/>
    <x v="8"/>
    <n v="450000"/>
    <n v="450000"/>
    <n v="100"/>
    <x v="18"/>
    <s v="2026-07-31"/>
  </r>
  <r>
    <s v="fad65ec4-3177-4ae7-9044-c825211746ad"/>
    <s v="Ingram Entities Data Center 2"/>
    <s v=""/>
    <x v="1"/>
    <x v="5"/>
    <x v="8"/>
    <x v="8"/>
    <n v="450000"/>
    <n v="450000"/>
    <n v="100"/>
    <x v="18"/>
    <s v="2026-07-31"/>
  </r>
  <r>
    <s v="695ffd3b-87fc-425d-89a9-d9212d426453"/>
    <s v="Ingram Entities Data Center 3"/>
    <s v=""/>
    <x v="1"/>
    <x v="5"/>
    <x v="8"/>
    <x v="8"/>
    <n v="450000"/>
    <n v="450000"/>
    <n v="100"/>
    <x v="18"/>
    <s v="2026-07-31"/>
  </r>
  <r>
    <s v="f877d896-1a0e-4235-95d5-76b893bdd538"/>
    <s v="Ingram Entities Data Center 9"/>
    <s v="Ingram Entities Data Center 9_x000a_Bolingbroke Technology Center_x000a_Company Not Disclosed"/>
    <x v="1"/>
    <x v="5"/>
    <x v="8"/>
    <x v="8"/>
    <n v="900000"/>
    <n v="900000"/>
    <n v="200"/>
    <x v="18"/>
    <s v="2026-07-31"/>
  </r>
  <r>
    <s v="65830b94-3043-44f2-9fb3-71f1f7d3b4cb"/>
    <s v="Project Ceaseless DC 3"/>
    <s v=""/>
    <x v="1"/>
    <x v="5"/>
    <x v="8"/>
    <x v="8"/>
    <m/>
    <n v="581700"/>
    <n v="73.986999999999995"/>
    <x v="5"/>
    <s v="2026-07-31"/>
  </r>
  <r>
    <s v="fe2d56d0-4ed9-11f1-b7f6-e39099df09ea"/>
    <s v="Project Ceaseless DC 1"/>
    <s v=""/>
    <x v="1"/>
    <x v="5"/>
    <x v="8"/>
    <x v="8"/>
    <m/>
    <n v="587000"/>
    <n v="73.986999999999995"/>
    <x v="5"/>
    <s v="2026-07-31"/>
  </r>
  <r>
    <s v="05ff5cc9-8966-48bb-bab5-ac6219485b3e"/>
    <s v="Project Ceaseless DC 9"/>
    <s v=""/>
    <x v="1"/>
    <x v="5"/>
    <x v="8"/>
    <x v="8"/>
    <m/>
    <n v="581700"/>
    <n v="73.986999999999995"/>
    <x v="5"/>
    <s v="2026-07-31"/>
  </r>
  <r>
    <s v="935b99f1-48b5-4c85-8f33-8bf3a0f0195b"/>
    <s v="Project Ceaseless DC 17"/>
    <s v=""/>
    <x v="1"/>
    <x v="5"/>
    <x v="8"/>
    <x v="8"/>
    <m/>
    <n v="1114601"/>
    <n v="86.628999999999991"/>
    <x v="5"/>
    <s v="2026-07-31"/>
  </r>
  <r>
    <s v="974569db-b4cb-48bb-a087-ea4483286f51"/>
    <s v="Project Ceaseless DC 4"/>
    <s v=""/>
    <x v="1"/>
    <x v="5"/>
    <x v="8"/>
    <x v="8"/>
    <m/>
    <n v="581700"/>
    <n v="73.986999999999995"/>
    <x v="5"/>
    <s v="2026-07-31"/>
  </r>
  <r>
    <s v="4f7332fd-65cf-4b43-b9a8-1d073a9afd56"/>
    <s v="Project Ceaseless DC 12"/>
    <s v=""/>
    <x v="1"/>
    <x v="5"/>
    <x v="8"/>
    <x v="8"/>
    <m/>
    <n v="581700"/>
    <n v="73.986999999999995"/>
    <x v="5"/>
    <s v="2026-07-31"/>
  </r>
  <r>
    <s v="6f1bc599-3c72-4c6c-a6a5-a1f82477f062"/>
    <s v="Project Ceaseless DC 15"/>
    <s v=""/>
    <x v="1"/>
    <x v="5"/>
    <x v="8"/>
    <x v="8"/>
    <m/>
    <n v="714600"/>
    <n v="79.058999999999997"/>
    <x v="5"/>
    <s v="2026-07-31"/>
  </r>
  <r>
    <s v="73086768-cc58-4b28-8587-14f799d07245"/>
    <s v="Project Ceaseless DC 6"/>
    <s v=""/>
    <x v="1"/>
    <x v="5"/>
    <x v="8"/>
    <x v="8"/>
    <m/>
    <n v="581700"/>
    <n v="73.986999999999995"/>
    <x v="5"/>
    <s v="2026-07-31"/>
  </r>
  <r>
    <s v="a8ac61a3-4c7d-4ac4-b309-1c9bb5fd6fc5"/>
    <s v="Project Ceaseless DC 7"/>
    <s v=""/>
    <x v="1"/>
    <x v="5"/>
    <x v="8"/>
    <x v="8"/>
    <m/>
    <n v="600000"/>
    <n v="73.716999999999999"/>
    <x v="5"/>
    <s v="2026-07-31"/>
  </r>
  <r>
    <s v="432992d1-7837-40d7-adde-344aff5d27ef"/>
    <s v="Project Ceaseless DC 14"/>
    <s v=""/>
    <x v="1"/>
    <x v="5"/>
    <x v="8"/>
    <x v="8"/>
    <m/>
    <n v="714600"/>
    <n v="79.058999999999997"/>
    <x v="5"/>
    <s v="2026-07-31"/>
  </r>
  <r>
    <s v="ab67bb6a-5083-417d-8a39-38446bf4fa53"/>
    <s v="Project Ceaseless DC 10"/>
    <s v=""/>
    <x v="1"/>
    <x v="5"/>
    <x v="8"/>
    <x v="8"/>
    <m/>
    <n v="581700"/>
    <n v="73.986999999999995"/>
    <x v="5"/>
    <s v="2026-07-31"/>
  </r>
  <r>
    <s v="2185d9e6-6ebd-46d5-8d2b-4c8f1b8e25cf"/>
    <s v="Project Ceaseless DC 8"/>
    <s v=""/>
    <x v="1"/>
    <x v="5"/>
    <x v="8"/>
    <x v="8"/>
    <m/>
    <n v="600000"/>
    <n v="73.716999999999999"/>
    <x v="5"/>
    <s v="2026-07-31"/>
  </r>
  <r>
    <s v="aeede650-ee1e-4f61-b330-6cb46151ccb5"/>
    <s v="Project Ceaseless DC 13"/>
    <s v=""/>
    <x v="1"/>
    <x v="5"/>
    <x v="8"/>
    <x v="8"/>
    <m/>
    <n v="645000"/>
    <n v="73.716999999999999"/>
    <x v="5"/>
    <s v="2026-07-31"/>
  </r>
  <r>
    <s v="f56f5416-21e4-4c9f-85b3-34c5d7e12b14"/>
    <s v="Project Ceaseless DC 18"/>
    <s v=""/>
    <x v="1"/>
    <x v="5"/>
    <x v="8"/>
    <x v="8"/>
    <m/>
    <n v="126306"/>
    <n v="32.909999999999997"/>
    <x v="5"/>
    <s v="2026-07-31"/>
  </r>
  <r>
    <s v="873dc533-bc12-4021-a795-e66ba125f14f"/>
    <s v="Project Ceaseless DC 16"/>
    <s v=""/>
    <x v="1"/>
    <x v="5"/>
    <x v="8"/>
    <x v="8"/>
    <m/>
    <n v="714600"/>
    <n v="79.058999999999997"/>
    <x v="5"/>
    <s v="2026-07-31"/>
  </r>
  <r>
    <s v="40c2d407-8f88-42aa-ba48-3a9a5d914a6b"/>
    <s v="Project Ceaseless DC 11"/>
    <s v=""/>
    <x v="1"/>
    <x v="5"/>
    <x v="8"/>
    <x v="8"/>
    <m/>
    <n v="581700"/>
    <n v="73.986999999999995"/>
    <x v="5"/>
    <s v="2026-07-31"/>
  </r>
  <r>
    <s v="9f353931-3a13-4022-a6ea-18b2a0e2b11a"/>
    <s v="Project Ceaseless DC 2"/>
    <s v=""/>
    <x v="1"/>
    <x v="5"/>
    <x v="8"/>
    <x v="8"/>
    <m/>
    <n v="472900"/>
    <n v="69.885999999999996"/>
    <x v="5"/>
    <s v="2026-07-31"/>
  </r>
  <r>
    <s v="5af8f2f5-f52e-4bb4-b396-c515906c47e4"/>
    <s v="Project Ceaseless DC 5"/>
    <s v=""/>
    <x v="1"/>
    <x v="5"/>
    <x v="8"/>
    <x v="8"/>
    <m/>
    <n v="581700"/>
    <n v="73.986999999999995"/>
    <x v="5"/>
    <s v="2026-07-31"/>
  </r>
  <r>
    <s v="d908734b-cdb4-47da-aabf-c6c9945ef80d"/>
    <s v="Hawkins Academy Data Center 3"/>
    <s v=""/>
    <x v="1"/>
    <x v="5"/>
    <x v="8"/>
    <x v="8"/>
    <n v="50000"/>
    <n v="50000"/>
    <n v="96"/>
    <x v="19"/>
    <s v="2026-07-31"/>
  </r>
  <r>
    <s v="b2879619-4193-4956-9698-93a407e0013a"/>
    <s v="Hawkins Academy Data Center 2"/>
    <s v=""/>
    <x v="1"/>
    <x v="5"/>
    <x v="8"/>
    <x v="8"/>
    <n v="50000"/>
    <n v="50000"/>
    <n v="96"/>
    <x v="19"/>
    <s v="2026-07-31"/>
  </r>
  <r>
    <s v="e0a58638-76e1-4ee6-a148-044835b7e6f9"/>
    <s v="Hawkins Academy Data Center 1"/>
    <s v=""/>
    <x v="1"/>
    <x v="5"/>
    <x v="8"/>
    <x v="8"/>
    <n v="50000"/>
    <n v="50000"/>
    <n v="96"/>
    <x v="19"/>
    <s v="2026-07-31"/>
  </r>
  <r>
    <s v="c5b14d52-0727-4026-9a4c-a01dfa602086"/>
    <s v="Jones County Data Center 1"/>
    <s v=""/>
    <x v="1"/>
    <x v="5"/>
    <x v="8"/>
    <x v="8"/>
    <m/>
    <m/>
    <n v="100"/>
    <x v="19"/>
    <s v="2026-07-31"/>
  </r>
  <r>
    <s v="4bbc4143-0a55-4b83-883c-bf67664d090d"/>
    <s v="Jones County Data Center 6"/>
    <s v=""/>
    <x v="1"/>
    <x v="5"/>
    <x v="8"/>
    <x v="8"/>
    <m/>
    <m/>
    <n v="100"/>
    <x v="19"/>
    <s v="2026-07-31"/>
  </r>
  <r>
    <s v="3e081a85-2599-4f37-8400-e43f631f0589"/>
    <s v="Jones County Data Center 9"/>
    <s v=""/>
    <x v="1"/>
    <x v="5"/>
    <x v="8"/>
    <x v="8"/>
    <m/>
    <m/>
    <n v="100"/>
    <x v="19"/>
    <s v="2026-07-31"/>
  </r>
  <r>
    <s v="fc9da44c-fedc-4db7-a934-be6329ed9c70"/>
    <s v="Jones County Data Center 5"/>
    <s v=""/>
    <x v="1"/>
    <x v="5"/>
    <x v="8"/>
    <x v="8"/>
    <m/>
    <m/>
    <n v="100"/>
    <x v="19"/>
    <s v="2026-07-31"/>
  </r>
  <r>
    <s v="bf0f4b10-d987-4d63-b3ba-8880ac313d8d"/>
    <s v="Jones County Data Center 3"/>
    <s v=""/>
    <x v="1"/>
    <x v="5"/>
    <x v="8"/>
    <x v="8"/>
    <m/>
    <m/>
    <n v="100"/>
    <x v="19"/>
    <s v="2026-07-31"/>
  </r>
  <r>
    <s v="d876944b-9ac0-42e8-a038-1493e6d9ed41"/>
    <s v="Jones County Data Center 2"/>
    <s v=""/>
    <x v="1"/>
    <x v="5"/>
    <x v="8"/>
    <x v="8"/>
    <m/>
    <m/>
    <n v="100"/>
    <x v="19"/>
    <s v="2026-07-31"/>
  </r>
  <r>
    <s v="82970148-595f-4f0a-9914-3880f338193f"/>
    <s v="Jones County Data Center 8"/>
    <s v=""/>
    <x v="1"/>
    <x v="5"/>
    <x v="8"/>
    <x v="8"/>
    <m/>
    <m/>
    <n v="100"/>
    <x v="19"/>
    <s v="2026-07-31"/>
  </r>
  <r>
    <s v="597dcfcd-c7a9-41ba-bc62-d4470caeb64d"/>
    <s v="Jones County Data Center 7"/>
    <s v=""/>
    <x v="1"/>
    <x v="5"/>
    <x v="8"/>
    <x v="8"/>
    <m/>
    <m/>
    <n v="100"/>
    <x v="19"/>
    <s v="2026-07-31"/>
  </r>
  <r>
    <s v="5ff91efd-c3bb-4526-b9a4-3114be4d9c54"/>
    <s v="Jones County Data Center 4"/>
    <s v=""/>
    <x v="1"/>
    <x v="5"/>
    <x v="8"/>
    <x v="8"/>
    <m/>
    <m/>
    <n v="100"/>
    <x v="19"/>
    <s v="2026-07-31"/>
  </r>
  <r>
    <s v="762e472c-4e37-4182-8ca6-48e1abce4b79"/>
    <s v="Building C"/>
    <s v=""/>
    <x v="1"/>
    <x v="5"/>
    <x v="8"/>
    <x v="8"/>
    <m/>
    <n v="500000"/>
    <n v="72.34899999999999"/>
    <x v="19"/>
    <s v="2026-07-31"/>
  </r>
  <r>
    <s v="a6321098-c6ba-4c76-ad0a-1a7e59f06d55"/>
    <s v="Building B"/>
    <s v=""/>
    <x v="1"/>
    <x v="5"/>
    <x v="8"/>
    <x v="8"/>
    <m/>
    <n v="500000"/>
    <n v="72.34899999999999"/>
    <x v="19"/>
    <s v="2026-07-31"/>
  </r>
  <r>
    <s v="964fa921-aa02-4bb2-872f-138b8145f086"/>
    <s v="Building D"/>
    <s v=""/>
    <x v="1"/>
    <x v="5"/>
    <x v="8"/>
    <x v="8"/>
    <m/>
    <n v="500000"/>
    <n v="72.34899999999999"/>
    <x v="19"/>
    <s v="2026-07-31"/>
  </r>
  <r>
    <s v="299ffec6-93c8-4d6a-8307-e8bede8dcefd"/>
    <s v="Building A"/>
    <s v=""/>
    <x v="1"/>
    <x v="5"/>
    <x v="8"/>
    <x v="8"/>
    <m/>
    <n v="500000"/>
    <n v="72.34899999999999"/>
    <x v="19"/>
    <s v="2026-07-31"/>
  </r>
  <r>
    <s v="41f34740-70da-11f1-9075-ff9f526f0efa"/>
    <s v="Holder Industrial Park"/>
    <s v=""/>
    <x v="1"/>
    <x v="5"/>
    <x v="9"/>
    <x v="9"/>
    <m/>
    <m/>
    <m/>
    <x v="3"/>
    <s v="2026-07-31"/>
  </r>
  <r>
    <s v="d42c9fc7-725e-4c0f-981a-27cd797a42a2"/>
    <s v="Data Center 1"/>
    <s v=""/>
    <x v="1"/>
    <x v="5"/>
    <x v="9"/>
    <x v="9"/>
    <m/>
    <n v="312500"/>
    <n v="59.070000000000007"/>
    <x v="3"/>
    <s v="2026-07-31"/>
  </r>
  <r>
    <s v="691d5f8c-2eee-4327-93cd-734b49b4a997"/>
    <s v="Data Center 2"/>
    <s v=""/>
    <x v="1"/>
    <x v="5"/>
    <x v="9"/>
    <x v="9"/>
    <m/>
    <n v="107180"/>
    <n v="22.531999999999996"/>
    <x v="3"/>
    <s v="2026-07-31"/>
  </r>
  <r>
    <s v="398d76ab-8177-4807-ae7d-5ed49ba98245"/>
    <s v="Data Center 3"/>
    <s v=""/>
    <x v="1"/>
    <x v="5"/>
    <x v="9"/>
    <x v="9"/>
    <m/>
    <n v="130000"/>
    <n v="28.99"/>
    <x v="3"/>
    <s v="2026-07-31"/>
  </r>
  <r>
    <s v="c46c9f47-98b6-4268-ab12-6bf64fea5499"/>
    <s v="Morabito Data Center 3"/>
    <s v=""/>
    <x v="1"/>
    <x v="5"/>
    <x v="7"/>
    <x v="7"/>
    <n v="150000"/>
    <n v="300000"/>
    <n v="50"/>
    <x v="5"/>
    <s v="2026-07-31"/>
  </r>
  <r>
    <s v="87bb65a6-6318-4b51-857f-37544a9fa0b8"/>
    <s v="Morabito Data Center 1"/>
    <s v=""/>
    <x v="1"/>
    <x v="5"/>
    <x v="7"/>
    <x v="7"/>
    <n v="150000"/>
    <n v="300000"/>
    <n v="50"/>
    <x v="5"/>
    <s v="2026-07-31"/>
  </r>
  <r>
    <s v="88cac705-3ae6-447b-a944-17ab691c8dec"/>
    <s v="Morabito Data Center 2"/>
    <s v=""/>
    <x v="1"/>
    <x v="5"/>
    <x v="7"/>
    <x v="7"/>
    <n v="150000"/>
    <n v="300000"/>
    <n v="50"/>
    <x v="5"/>
    <s v="2026-07-31"/>
  </r>
  <r>
    <s v="7307f95a-cf47-477b-8a7b-3f94aff8effd"/>
    <s v="Project Accelerate Data Center 1"/>
    <s v=""/>
    <x v="1"/>
    <x v="5"/>
    <x v="10"/>
    <x v="10"/>
    <m/>
    <m/>
    <m/>
    <x v="16"/>
    <s v="2026-07-31"/>
  </r>
  <r>
    <s v="20494905-1a8f-4c58-b347-e954e198423a"/>
    <s v="SGTP Data Center 1"/>
    <s v=""/>
    <x v="1"/>
    <x v="5"/>
    <x v="9"/>
    <x v="9"/>
    <m/>
    <m/>
    <n v="200"/>
    <x v="19"/>
    <s v="2026-07-31"/>
  </r>
  <r>
    <s v="82491fb1-67d5-43b9-a771-b6112c682dd4"/>
    <s v="SGTP Data Center 5"/>
    <s v=""/>
    <x v="1"/>
    <x v="5"/>
    <x v="9"/>
    <x v="9"/>
    <m/>
    <m/>
    <n v="200"/>
    <x v="19"/>
    <s v="2026-07-31"/>
  </r>
  <r>
    <s v="8cd16faf-4a2a-498d-965d-da476f397a89"/>
    <s v="SGTP Data Center 2"/>
    <s v="SGTP Data Center 2_x000a_Sentinel Grove Technology Park_x000a_Company Not Disclosed"/>
    <x v="1"/>
    <x v="5"/>
    <x v="9"/>
    <x v="9"/>
    <m/>
    <m/>
    <n v="200"/>
    <x v="19"/>
    <s v="2026-07-31"/>
  </r>
  <r>
    <s v="4c9fb52f-a31c-4073-9e50-eb4a40c63cc6"/>
    <s v="SGTP Data Center 3"/>
    <s v=""/>
    <x v="1"/>
    <x v="5"/>
    <x v="9"/>
    <x v="9"/>
    <m/>
    <m/>
    <n v="200"/>
    <x v="19"/>
    <s v="2026-07-31"/>
  </r>
  <r>
    <s v="4ab6a190-0832-4cc2-a144-c7be9a1da09f"/>
    <s v="SGTP Data Center 4"/>
    <s v=""/>
    <x v="1"/>
    <x v="5"/>
    <x v="9"/>
    <x v="9"/>
    <m/>
    <m/>
    <n v="200"/>
    <x v="19"/>
    <s v="2026-07-31"/>
  </r>
  <r>
    <s v="6afaf228-26ea-4b13-b697-363ff3a91c39"/>
    <s v="Balico LLC Data Center 10"/>
    <s v=""/>
    <x v="1"/>
    <x v="5"/>
    <x v="12"/>
    <x v="12"/>
    <n v="396000"/>
    <n v="396000"/>
    <n v="61.613999999999997"/>
    <x v="8"/>
    <s v="2026-07-31"/>
  </r>
  <r>
    <s v="73181429-9fcb-466f-9293-cb1f191c17e9"/>
    <s v="Balico LLC Data Center 5"/>
    <s v=""/>
    <x v="1"/>
    <x v="5"/>
    <x v="12"/>
    <x v="12"/>
    <n v="396000"/>
    <n v="396000"/>
    <n v="61.613999999999997"/>
    <x v="8"/>
    <s v="2026-07-31"/>
  </r>
  <r>
    <s v="8f38f41c-ae4c-4288-b20b-2438af4ba902"/>
    <s v="Balico LLC Data Center 12"/>
    <s v=""/>
    <x v="1"/>
    <x v="5"/>
    <x v="12"/>
    <x v="12"/>
    <n v="396000"/>
    <n v="396000"/>
    <n v="61.613999999999997"/>
    <x v="8"/>
    <s v="2026-07-31"/>
  </r>
  <r>
    <s v="d72b1548-ac66-4808-b157-b448b5d8d7b4"/>
    <s v="Balico LLC Data Center 9"/>
    <s v=""/>
    <x v="1"/>
    <x v="5"/>
    <x v="12"/>
    <x v="12"/>
    <n v="396000"/>
    <n v="396000"/>
    <n v="61.613999999999997"/>
    <x v="8"/>
    <s v="2026-07-31"/>
  </r>
  <r>
    <s v="912a5618-5337-451e-827d-53488b803a4e"/>
    <s v="Balico LLC Data Center 2"/>
    <s v=""/>
    <x v="1"/>
    <x v="5"/>
    <x v="12"/>
    <x v="12"/>
    <n v="396000"/>
    <n v="396000"/>
    <n v="61.613999999999997"/>
    <x v="8"/>
    <s v="2026-07-31"/>
  </r>
  <r>
    <s v="32d5f596-6b1d-4e71-8743-16195bd4ec80"/>
    <s v="Balico LLC Data Center 1"/>
    <s v=""/>
    <x v="1"/>
    <x v="5"/>
    <x v="12"/>
    <x v="12"/>
    <n v="396000"/>
    <n v="396000"/>
    <n v="61.613999999999997"/>
    <x v="8"/>
    <s v="2026-07-31"/>
  </r>
  <r>
    <s v="85bca487-d84b-45a4-ada2-c676aa729647"/>
    <s v="Balico LLC Data Center 8"/>
    <s v=""/>
    <x v="1"/>
    <x v="5"/>
    <x v="12"/>
    <x v="12"/>
    <n v="396000"/>
    <n v="396000"/>
    <n v="61.613999999999997"/>
    <x v="8"/>
    <s v="2026-07-31"/>
  </r>
  <r>
    <s v="8f78448d-8f8f-430c-b65b-37886bc86996"/>
    <s v="Balico LLC Data Center 4"/>
    <s v=""/>
    <x v="1"/>
    <x v="5"/>
    <x v="12"/>
    <x v="12"/>
    <n v="396000"/>
    <n v="396000"/>
    <n v="61.613999999999997"/>
    <x v="8"/>
    <s v="2026-07-31"/>
  </r>
  <r>
    <s v="8a897ca1-c1a5-4ae9-8e68-a00b1e7bcba5"/>
    <s v="Balico LLC Data Center 11"/>
    <s v=""/>
    <x v="1"/>
    <x v="5"/>
    <x v="12"/>
    <x v="12"/>
    <n v="396000"/>
    <n v="396000"/>
    <n v="61.613999999999997"/>
    <x v="8"/>
    <s v="2026-07-31"/>
  </r>
  <r>
    <s v="b8c75c33-ef2c-4ba4-98a8-6ac1fef4bd77"/>
    <s v="Balico LLC Data Center 3"/>
    <s v=""/>
    <x v="1"/>
    <x v="5"/>
    <x v="12"/>
    <x v="12"/>
    <n v="396000"/>
    <n v="396000"/>
    <n v="61.613999999999997"/>
    <x v="8"/>
    <s v="2026-07-31"/>
  </r>
  <r>
    <s v="7de14f76-6b49-4bfd-a39a-94336c7c4e0a"/>
    <s v="Balico LLC Data Center 6"/>
    <s v=""/>
    <x v="1"/>
    <x v="5"/>
    <x v="12"/>
    <x v="12"/>
    <n v="396000"/>
    <n v="396000"/>
    <n v="61.613999999999997"/>
    <x v="8"/>
    <s v="2026-07-31"/>
  </r>
  <r>
    <s v="4c57a997-c295-4a36-a898-4768432e5330"/>
    <s v="Balico LLC Data Center 7"/>
    <s v=""/>
    <x v="1"/>
    <x v="5"/>
    <x v="12"/>
    <x v="12"/>
    <n v="396000"/>
    <n v="396000"/>
    <n v="61.613999999999997"/>
    <x v="8"/>
    <s v="2026-07-31"/>
  </r>
  <r>
    <s v="3e6080a4-73d5-4af4-9560-748e07911f45"/>
    <s v="Campbell County Data Center 1"/>
    <s v=""/>
    <x v="1"/>
    <x v="5"/>
    <x v="12"/>
    <x v="12"/>
    <n v="150000"/>
    <n v="150000"/>
    <n v="33.1"/>
    <x v="19"/>
    <s v="2026-07-31"/>
  </r>
  <r>
    <s v="aeac614a-112c-4c4f-9ade-e58cb9f92b38"/>
    <s v="Campbell County Data Center 2"/>
    <s v=""/>
    <x v="1"/>
    <x v="5"/>
    <x v="12"/>
    <x v="12"/>
    <n v="150000"/>
    <n v="150000"/>
    <n v="33.1"/>
    <x v="19"/>
    <s v="2026-07-31"/>
  </r>
  <r>
    <s v="e6636b44-f6f2-45cf-b547-f25b07dd7728"/>
    <s v="Campbell County Data Center 3"/>
    <s v=""/>
    <x v="1"/>
    <x v="5"/>
    <x v="12"/>
    <x v="12"/>
    <n v="150000"/>
    <n v="150000"/>
    <n v="33.1"/>
    <x v="19"/>
    <s v="2026-07-31"/>
  </r>
  <r>
    <s v="0368f39d-e7cf-4153-b84d-ac6fa5751ffe"/>
    <s v="NHDC - Data Center 3"/>
    <s v=""/>
    <x v="1"/>
    <x v="5"/>
    <x v="10"/>
    <x v="10"/>
    <m/>
    <m/>
    <n v="62.5"/>
    <x v="16"/>
    <s v="2026-07-31"/>
  </r>
  <r>
    <s v="02b9edc1-606f-4990-8452-b0caf512888a"/>
    <s v="NHDC - Data Center 4"/>
    <s v=""/>
    <x v="1"/>
    <x v="5"/>
    <x v="10"/>
    <x v="10"/>
    <m/>
    <m/>
    <n v="62.5"/>
    <x v="16"/>
    <s v="2026-07-31"/>
  </r>
  <r>
    <s v="43cf2d80-b223-44e1-903f-17b8f5619af5"/>
    <s v="NHDC - Data Center 1"/>
    <s v=""/>
    <x v="1"/>
    <x v="5"/>
    <x v="10"/>
    <x v="10"/>
    <m/>
    <m/>
    <n v="62.5"/>
    <x v="16"/>
    <s v="2026-07-31"/>
  </r>
  <r>
    <s v="c512cab4-eff5-474f-8c9e-b14483bec179"/>
    <s v="NHDC - Data Center 2"/>
    <s v=""/>
    <x v="1"/>
    <x v="5"/>
    <x v="10"/>
    <x v="10"/>
    <m/>
    <m/>
    <n v="62.5"/>
    <x v="16"/>
    <s v="2026-07-31"/>
  </r>
  <r>
    <s v="74e16e3d-927c-40c1-8937-da0a05b64203"/>
    <s v="Kingsboro Data Center 4"/>
    <s v=""/>
    <x v="1"/>
    <x v="5"/>
    <x v="10"/>
    <x v="10"/>
    <m/>
    <m/>
    <n v="150"/>
    <x v="2"/>
    <s v="2026-07-31"/>
  </r>
  <r>
    <s v="b09bcba4-2ea6-44d6-b676-13ad74bd6ef6"/>
    <s v="Kingsboro Data Center 3"/>
    <s v=""/>
    <x v="1"/>
    <x v="5"/>
    <x v="10"/>
    <x v="10"/>
    <m/>
    <m/>
    <n v="150"/>
    <x v="2"/>
    <s v="2026-07-31"/>
  </r>
  <r>
    <s v="a1bafb1b-3c6c-492a-aaf9-7e15c42322f4"/>
    <s v="Kingsboro Data Center 2"/>
    <s v=""/>
    <x v="1"/>
    <x v="5"/>
    <x v="10"/>
    <x v="10"/>
    <m/>
    <m/>
    <n v="150"/>
    <x v="2"/>
    <s v="2026-07-31"/>
  </r>
  <r>
    <s v="377e66f8-5e73-478c-aaf3-8cd6ff1884a7"/>
    <s v="Kingsboro Data Center 6"/>
    <s v=""/>
    <x v="1"/>
    <x v="5"/>
    <x v="10"/>
    <x v="10"/>
    <m/>
    <m/>
    <n v="150"/>
    <x v="2"/>
    <s v="2026-07-31"/>
  </r>
  <r>
    <s v="9131febb-06e3-42f4-ba62-0f4776718073"/>
    <s v="Kingsboro Data Center 1"/>
    <s v="Kingsboro Data Center 1_x000a_Kingsboro Campus_x000a_Company Not Disclosed"/>
    <x v="1"/>
    <x v="5"/>
    <x v="10"/>
    <x v="10"/>
    <m/>
    <m/>
    <n v="150"/>
    <x v="2"/>
    <s v="2026-07-31"/>
  </r>
  <r>
    <s v="448b7b40-ec25-4b3f-a560-91e80b622177"/>
    <s v="Kingsboro Data Center 5"/>
    <s v=""/>
    <x v="1"/>
    <x v="5"/>
    <x v="10"/>
    <x v="10"/>
    <m/>
    <m/>
    <n v="150"/>
    <x v="2"/>
    <s v="2026-07-31"/>
  </r>
  <r>
    <s v="519bb900-f510-4526-bf3d-4b2b8b3337a0"/>
    <s v="The Catlett Project Building 3"/>
    <s v=""/>
    <x v="352"/>
    <x v="5"/>
    <x v="12"/>
    <x v="12"/>
    <n v="350000"/>
    <n v="350000"/>
    <n v="52"/>
    <x v="12"/>
    <s v="2026-07-31"/>
  </r>
  <r>
    <s v="e471d70e-83af-404b-b5b0-1054ffce550c"/>
    <s v="The Catlett Project Building 1"/>
    <s v=""/>
    <x v="352"/>
    <x v="5"/>
    <x v="12"/>
    <x v="12"/>
    <n v="350000"/>
    <n v="350000"/>
    <n v="52"/>
    <x v="12"/>
    <s v="2026-07-31"/>
  </r>
  <r>
    <s v="b73475ac-d1a8-4cd7-82ec-e53829ab5cd6"/>
    <s v="The Catlett Project Building 4"/>
    <s v=""/>
    <x v="352"/>
    <x v="5"/>
    <x v="12"/>
    <x v="12"/>
    <n v="350000"/>
    <n v="350000"/>
    <n v="52"/>
    <x v="12"/>
    <s v="2026-07-31"/>
  </r>
  <r>
    <s v="9dd20940-a45c-4a05-923e-9d80703488ec"/>
    <s v="The Catlett Project Building 2"/>
    <s v=""/>
    <x v="352"/>
    <x v="5"/>
    <x v="12"/>
    <x v="12"/>
    <n v="350000"/>
    <n v="350000"/>
    <n v="52"/>
    <x v="12"/>
    <s v="2026-07-31"/>
  </r>
  <r>
    <s v="9284a73f-1137-4fa9-b6b5-38ac0a354a7c"/>
    <s v="HHHunt Data Center 9"/>
    <s v=""/>
    <x v="1"/>
    <x v="5"/>
    <x v="12"/>
    <x v="12"/>
    <m/>
    <n v="390000"/>
    <n v="60.348999999999997"/>
    <x v="16"/>
    <s v="2026-07-31"/>
  </r>
  <r>
    <s v="81f0aed3-5803-40c1-a7ed-992b6c06800c"/>
    <s v="HHHunt Data Center 2"/>
    <s v=""/>
    <x v="1"/>
    <x v="5"/>
    <x v="12"/>
    <x v="12"/>
    <m/>
    <n v="390000"/>
    <n v="60.348999999999997"/>
    <x v="16"/>
    <s v="2026-07-31"/>
  </r>
  <r>
    <s v="3ec3ec8e-c666-418f-a008-d871772cf414"/>
    <s v="HHHunt Data Center 10"/>
    <s v=""/>
    <x v="1"/>
    <x v="5"/>
    <x v="12"/>
    <x v="12"/>
    <m/>
    <n v="390000"/>
    <n v="60.348999999999997"/>
    <x v="16"/>
    <s v="2026-07-31"/>
  </r>
  <r>
    <s v="bb6ada41-c352-4218-8c56-2205dacbe31d"/>
    <s v="HHHunt Data Center 4"/>
    <s v=""/>
    <x v="1"/>
    <x v="5"/>
    <x v="12"/>
    <x v="12"/>
    <m/>
    <n v="390000"/>
    <n v="60.348999999999997"/>
    <x v="16"/>
    <s v="2026-07-31"/>
  </r>
  <r>
    <s v="711a5cc0-76cc-492a-b218-f97bce131153"/>
    <s v="HHHunt Data Center 5"/>
    <s v=""/>
    <x v="1"/>
    <x v="5"/>
    <x v="12"/>
    <x v="12"/>
    <m/>
    <n v="390000"/>
    <n v="60.348999999999997"/>
    <x v="16"/>
    <s v="2026-07-31"/>
  </r>
  <r>
    <s v="1e1e1d7c-a48a-49d5-b365-e9c115bc8a39"/>
    <s v="HHHunt Data Center 1"/>
    <s v=""/>
    <x v="1"/>
    <x v="5"/>
    <x v="12"/>
    <x v="12"/>
    <m/>
    <n v="390000"/>
    <n v="60.348999999999997"/>
    <x v="16"/>
    <s v="2026-07-31"/>
  </r>
  <r>
    <s v="a8e99547-aab8-4882-b13e-bd46f1790fca"/>
    <s v="HHHunt Data Center 3"/>
    <s v=""/>
    <x v="1"/>
    <x v="5"/>
    <x v="12"/>
    <x v="12"/>
    <m/>
    <n v="390000"/>
    <n v="60.348999999999997"/>
    <x v="16"/>
    <s v="2026-07-31"/>
  </r>
  <r>
    <s v="6933f1ec-073a-400a-ba0f-99a0988cdeae"/>
    <s v="HHHunt Data Center 8"/>
    <s v=""/>
    <x v="1"/>
    <x v="5"/>
    <x v="12"/>
    <x v="12"/>
    <m/>
    <n v="390000"/>
    <n v="60.348999999999997"/>
    <x v="16"/>
    <s v="2026-07-31"/>
  </r>
  <r>
    <s v="d3078c7e-12b1-40e3-928f-ee6b0bc2b167"/>
    <s v="HHHunt Data Center 7"/>
    <s v=""/>
    <x v="1"/>
    <x v="5"/>
    <x v="12"/>
    <x v="12"/>
    <m/>
    <n v="390000"/>
    <n v="60.348999999999997"/>
    <x v="16"/>
    <s v="2026-07-31"/>
  </r>
  <r>
    <s v="4a1a7537-1b94-4194-b010-0e036074f3f0"/>
    <s v="HHHunt Data Center 6"/>
    <s v=""/>
    <x v="1"/>
    <x v="5"/>
    <x v="12"/>
    <x v="12"/>
    <m/>
    <n v="390000"/>
    <n v="60.348999999999997"/>
    <x v="16"/>
    <s v="2026-07-31"/>
  </r>
  <r>
    <s v="4283f56f-c984-4f83-b0ac-38310391bf58"/>
    <s v="Tarboro Data Center 2"/>
    <s v=""/>
    <x v="1"/>
    <x v="5"/>
    <x v="10"/>
    <x v="10"/>
    <m/>
    <m/>
    <n v="25"/>
    <x v="1"/>
    <s v="2026-07-31"/>
  </r>
  <r>
    <s v="9cf6c7c2-e0dc-4060-b8b5-34209ca09dac"/>
    <s v="Tarboro Data Center 3"/>
    <s v=""/>
    <x v="1"/>
    <x v="5"/>
    <x v="10"/>
    <x v="10"/>
    <m/>
    <m/>
    <n v="50"/>
    <x v="1"/>
    <s v="2026-07-31"/>
  </r>
  <r>
    <s v="d67a0f84-144e-4b4d-97f3-63387ae0dfab"/>
    <s v="Tarboro Data Center 1"/>
    <s v=""/>
    <x v="1"/>
    <x v="5"/>
    <x v="10"/>
    <x v="10"/>
    <m/>
    <m/>
    <n v="25"/>
    <x v="1"/>
    <s v="2026-07-31"/>
  </r>
  <r>
    <s v="b836ae2e-11ed-4fb4-8fa6-9895cf4ff0d4"/>
    <s v="Dulles South Innovation Center "/>
    <s v=""/>
    <x v="1"/>
    <x v="5"/>
    <x v="12"/>
    <x v="12"/>
    <m/>
    <m/>
    <m/>
    <x v="4"/>
    <s v="2026-07-31"/>
  </r>
  <r>
    <s v="2accab0e-3ccd-40b1-81ca-010bfb0f5619"/>
    <s v="Oaklawn Data Center "/>
    <s v=""/>
    <x v="1"/>
    <x v="5"/>
    <x v="12"/>
    <x v="12"/>
    <n v="450000"/>
    <n v="450000"/>
    <n v="66.263000000000005"/>
    <x v="7"/>
    <s v="2026-07-31"/>
  </r>
  <r>
    <s v="ff55f670-c4af-11f0-9349-15a8e55ff794"/>
    <s v="Hornbaker Rd Data Center"/>
    <s v=""/>
    <x v="1"/>
    <x v="5"/>
    <x v="12"/>
    <x v="12"/>
    <m/>
    <m/>
    <m/>
    <x v="2"/>
    <s v="2026-07-31"/>
  </r>
  <r>
    <s v="5d1a7d89-e194-4932-8725-5a7c1630d251"/>
    <s v="Fredericksburg Data Ceter 4"/>
    <s v=""/>
    <x v="1"/>
    <x v="5"/>
    <x v="12"/>
    <x v="12"/>
    <n v="525000"/>
    <n v="525000"/>
    <n v="71.495000000000005"/>
    <x v="21"/>
    <s v="2026-07-31"/>
  </r>
  <r>
    <s v="e406fdaf-2937-4944-978b-8edbe86c0629"/>
    <s v="Fredericksburg Data Ceter 1 "/>
    <s v=""/>
    <x v="1"/>
    <x v="5"/>
    <x v="12"/>
    <x v="12"/>
    <n v="525000"/>
    <n v="525000"/>
    <n v="71.495000000000005"/>
    <x v="21"/>
    <s v="2026-07-31"/>
  </r>
  <r>
    <s v="4bd042b9-f5bb-4965-aece-b42172c1c1a2"/>
    <s v="Fredericksburg Data Ceter 2"/>
    <s v=""/>
    <x v="1"/>
    <x v="5"/>
    <x v="12"/>
    <x v="12"/>
    <n v="525000"/>
    <n v="525000"/>
    <n v="71.495000000000005"/>
    <x v="21"/>
    <s v="2026-07-31"/>
  </r>
  <r>
    <s v="913ebceb-de22-4734-984d-93dee9c1c8e1"/>
    <s v="Fredericksburg Data Ceter 3"/>
    <s v=""/>
    <x v="1"/>
    <x v="5"/>
    <x v="12"/>
    <x v="12"/>
    <n v="525000"/>
    <n v="525000"/>
    <n v="71.495000000000005"/>
    <x v="21"/>
    <s v="2026-07-31"/>
  </r>
  <r>
    <s v="898dfb09-3b44-4330-8422-63de84980bb8"/>
    <s v="Quantico Ridge DC 4"/>
    <s v=""/>
    <x v="1"/>
    <x v="5"/>
    <x v="12"/>
    <x v="12"/>
    <m/>
    <n v="1000000"/>
    <n v="91"/>
    <x v="5"/>
    <s v="2026-07-31"/>
  </r>
  <r>
    <s v="1fd63e72-c0d9-4a42-9a40-ead57763f28f"/>
    <s v="Quantico Ridge DC 1"/>
    <s v="Quantico Ridge DC 1_x000a_Quantico Ridge_x000a_Company Not Disclosed"/>
    <x v="1"/>
    <x v="5"/>
    <x v="12"/>
    <x v="12"/>
    <m/>
    <n v="1000000"/>
    <n v="91"/>
    <x v="5"/>
    <s v="2026-07-31"/>
  </r>
  <r>
    <s v="e27c22f2-d5cc-48df-90c1-daee1e4f07d8"/>
    <s v="Quantico Ridge DC 3"/>
    <s v=""/>
    <x v="1"/>
    <x v="5"/>
    <x v="12"/>
    <x v="12"/>
    <m/>
    <n v="1000000"/>
    <n v="91"/>
    <x v="5"/>
    <s v="2026-07-31"/>
  </r>
  <r>
    <s v="18a54583-2453-4a27-a1d4-db6d1ed42231"/>
    <s v="Quantico Ridge DC 2"/>
    <s v=""/>
    <x v="1"/>
    <x v="5"/>
    <x v="12"/>
    <x v="12"/>
    <m/>
    <n v="1000000"/>
    <n v="91"/>
    <x v="5"/>
    <s v="2026-07-31"/>
  </r>
  <r>
    <s v="ff136f33-305f-474a-82fd-7d410d78a8f4"/>
    <s v="Darbytown Data Center 7"/>
    <s v=""/>
    <x v="1"/>
    <x v="5"/>
    <x v="12"/>
    <x v="12"/>
    <m/>
    <m/>
    <m/>
    <x v="16"/>
    <s v="2026-07-31"/>
  </r>
  <r>
    <s v="5405cfc7-d77e-4b2a-825f-1160ea741782"/>
    <s v="Darbytown Data Center 3"/>
    <s v=""/>
    <x v="1"/>
    <x v="5"/>
    <x v="12"/>
    <x v="12"/>
    <m/>
    <m/>
    <m/>
    <x v="16"/>
    <s v="2026-07-31"/>
  </r>
  <r>
    <s v="0b7bb8c1-2975-42f2-afb1-ca439f55e9fe"/>
    <s v="Darbytown Data Center 4"/>
    <s v=""/>
    <x v="1"/>
    <x v="5"/>
    <x v="12"/>
    <x v="12"/>
    <m/>
    <m/>
    <m/>
    <x v="16"/>
    <s v="2026-07-31"/>
  </r>
  <r>
    <s v="953c55d5-e658-4c50-90e1-f326d837f92c"/>
    <s v="Darbytown Data Center 8"/>
    <s v=""/>
    <x v="1"/>
    <x v="5"/>
    <x v="12"/>
    <x v="12"/>
    <m/>
    <m/>
    <m/>
    <x v="16"/>
    <s v="2026-07-31"/>
  </r>
  <r>
    <s v="8f0280f1-f2e2-4584-a5d2-43584efaefe8"/>
    <s v="Darbytown Data Center 5"/>
    <s v=""/>
    <x v="1"/>
    <x v="5"/>
    <x v="12"/>
    <x v="12"/>
    <m/>
    <m/>
    <m/>
    <x v="16"/>
    <s v="2026-07-31"/>
  </r>
  <r>
    <s v="fc9be71a-0917-417e-abd5-a26cc4fa2385"/>
    <s v="Darbytown Data Center 1"/>
    <s v=""/>
    <x v="1"/>
    <x v="5"/>
    <x v="12"/>
    <x v="12"/>
    <m/>
    <m/>
    <m/>
    <x v="16"/>
    <s v="2026-07-31"/>
  </r>
  <r>
    <s v="d975c507-ed90-4589-a4ca-670100b08d45"/>
    <s v="Darbytown Data Center 2"/>
    <s v=""/>
    <x v="1"/>
    <x v="5"/>
    <x v="12"/>
    <x v="12"/>
    <m/>
    <m/>
    <m/>
    <x v="16"/>
    <s v="2026-07-31"/>
  </r>
  <r>
    <s v="4be1de7d-71a8-4cb7-aaab-0421cc223abc"/>
    <s v="Darbytown Data Center 6"/>
    <s v=""/>
    <x v="1"/>
    <x v="5"/>
    <x v="12"/>
    <x v="12"/>
    <m/>
    <m/>
    <m/>
    <x v="16"/>
    <s v="2026-07-31"/>
  </r>
  <r>
    <s v="b2dfec65-5a53-4e69-bb0d-b34d7a637583"/>
    <s v="Brightseat Tech Park Data Center 5"/>
    <s v=""/>
    <x v="1"/>
    <x v="5"/>
    <x v="27"/>
    <x v="27"/>
    <m/>
    <m/>
    <n v="164"/>
    <x v="16"/>
    <s v="2026-07-31"/>
  </r>
  <r>
    <s v="e26cc677-d3e3-458b-8834-9f9eb4ba1bc4"/>
    <s v="Brightseat Tech Park Data Center 4"/>
    <s v=""/>
    <x v="1"/>
    <x v="5"/>
    <x v="27"/>
    <x v="27"/>
    <m/>
    <m/>
    <n v="164"/>
    <x v="16"/>
    <s v="2026-07-31"/>
  </r>
  <r>
    <s v="c0fbcac2-46c9-4e1f-a34a-abaef337cd0b"/>
    <s v="Brightseat Tech Park Data Center 1"/>
    <s v="Brightseat Tech Park Data Center 1_x000a_Brightseat Tech Park_x000a_Company Not Disclosed"/>
    <x v="1"/>
    <x v="5"/>
    <x v="27"/>
    <x v="27"/>
    <m/>
    <m/>
    <n v="164"/>
    <x v="16"/>
    <s v="2026-07-31"/>
  </r>
  <r>
    <s v="0349879c-ed05-4653-9b53-aefbca76515d"/>
    <s v="Brightseat Tech Park Data Center 2"/>
    <s v=""/>
    <x v="1"/>
    <x v="5"/>
    <x v="27"/>
    <x v="27"/>
    <m/>
    <m/>
    <n v="164"/>
    <x v="16"/>
    <s v="2026-07-31"/>
  </r>
  <r>
    <s v="bb3ab230-9e3d-4849-bc76-90b65fadbc9a"/>
    <s v="Brightseat Tech Park Data Center 3"/>
    <s v=""/>
    <x v="1"/>
    <x v="5"/>
    <x v="27"/>
    <x v="27"/>
    <m/>
    <m/>
    <n v="164"/>
    <x v="16"/>
    <s v="2026-07-31"/>
  </r>
  <r>
    <s v="8ca43b20-a469-11f0-a2a1-0755b242f3d0"/>
    <s v="Anthony Township Data Center"/>
    <s v=""/>
    <x v="1"/>
    <x v="5"/>
    <x v="13"/>
    <x v="13"/>
    <m/>
    <m/>
    <m/>
    <x v="19"/>
    <s v="2026-07-31"/>
  </r>
  <r>
    <s v="4ff55580-65aa-11f1-863b-5558c5c77b90"/>
    <s v="McGinness Data Center "/>
    <s v=""/>
    <x v="1"/>
    <x v="5"/>
    <x v="13"/>
    <x v="13"/>
    <m/>
    <m/>
    <m/>
    <x v="3"/>
    <s v="2026-07-31"/>
  </r>
  <r>
    <s v="e4ea2e8e-0eaa-4406-95ee-e5b83d622fbf"/>
    <s v="Project Hazlenut Data Center 13"/>
    <s v=""/>
    <x v="1"/>
    <x v="5"/>
    <x v="13"/>
    <x v="13"/>
    <m/>
    <m/>
    <m/>
    <x v="8"/>
    <s v="2026-07-31"/>
  </r>
  <r>
    <s v="5ad2795e-3adf-4d89-9e90-8f73ed086419"/>
    <s v="Project Hazlenut Data Center 9"/>
    <s v=""/>
    <x v="1"/>
    <x v="5"/>
    <x v="13"/>
    <x v="13"/>
    <m/>
    <m/>
    <m/>
    <x v="8"/>
    <s v="2026-07-31"/>
  </r>
  <r>
    <s v="c758e602-3fd5-4970-95fd-22d6ee9d0a22"/>
    <s v="Project Hazlenut Data Center 6"/>
    <s v=""/>
    <x v="1"/>
    <x v="5"/>
    <x v="13"/>
    <x v="13"/>
    <m/>
    <m/>
    <m/>
    <x v="8"/>
    <s v="2026-07-31"/>
  </r>
  <r>
    <s v="ecda3a70-af5c-4415-bd1d-0547572a536c"/>
    <s v="Project Hazlenut Data Center 3"/>
    <s v=""/>
    <x v="1"/>
    <x v="5"/>
    <x v="13"/>
    <x v="13"/>
    <m/>
    <m/>
    <m/>
    <x v="8"/>
    <s v="2026-07-31"/>
  </r>
  <r>
    <s v="0355ebf5-6928-41a5-88a6-15cfb598edad"/>
    <s v="Project Hazlenut Data Center 1"/>
    <s v=""/>
    <x v="1"/>
    <x v="5"/>
    <x v="13"/>
    <x v="13"/>
    <m/>
    <m/>
    <m/>
    <x v="8"/>
    <s v="2026-07-31"/>
  </r>
  <r>
    <s v="ecba94c3-94eb-44bb-ba41-e4ee721f7873"/>
    <s v="Project Hazlenut Data Center 10"/>
    <s v=""/>
    <x v="1"/>
    <x v="5"/>
    <x v="13"/>
    <x v="13"/>
    <m/>
    <m/>
    <m/>
    <x v="8"/>
    <s v="2026-07-31"/>
  </r>
  <r>
    <s v="9165fa2a-a17b-4592-98e4-3d785757c4cd"/>
    <s v="Project Hazlenut Data Center 4"/>
    <s v=""/>
    <x v="1"/>
    <x v="5"/>
    <x v="13"/>
    <x v="13"/>
    <m/>
    <m/>
    <m/>
    <x v="8"/>
    <s v="2026-07-31"/>
  </r>
  <r>
    <s v="54a3722a-7b6e-4b6f-90dd-b51c7038ae8a"/>
    <s v="Project Hazlenut Data Center 8"/>
    <s v=""/>
    <x v="1"/>
    <x v="5"/>
    <x v="13"/>
    <x v="13"/>
    <m/>
    <m/>
    <m/>
    <x v="8"/>
    <s v="2026-07-31"/>
  </r>
  <r>
    <s v="db720c12-3033-42a1-a331-09f5ddccb150"/>
    <s v="Project Hazlenut Data Center 15"/>
    <s v=""/>
    <x v="1"/>
    <x v="5"/>
    <x v="13"/>
    <x v="13"/>
    <m/>
    <m/>
    <m/>
    <x v="8"/>
    <s v="2026-07-31"/>
  </r>
  <r>
    <s v="61c9ac27-a67c-4183-9b7f-ba075a6c438d"/>
    <s v="Project Hazlenut Data Center 12"/>
    <s v=""/>
    <x v="1"/>
    <x v="5"/>
    <x v="13"/>
    <x v="13"/>
    <m/>
    <m/>
    <m/>
    <x v="8"/>
    <s v="2026-07-31"/>
  </r>
  <r>
    <s v="cd67e47f-fe70-4fca-b982-963f0446394f"/>
    <s v="Project Hazlenut Data Center 14"/>
    <s v=""/>
    <x v="1"/>
    <x v="5"/>
    <x v="13"/>
    <x v="13"/>
    <m/>
    <m/>
    <m/>
    <x v="8"/>
    <s v="2026-07-31"/>
  </r>
  <r>
    <s v="9e1ebe43-984e-4eec-a4cf-3aeea3390852"/>
    <s v="Project Hazlenut Data Center 5"/>
    <s v=""/>
    <x v="1"/>
    <x v="5"/>
    <x v="13"/>
    <x v="13"/>
    <m/>
    <m/>
    <m/>
    <x v="8"/>
    <s v="2026-07-31"/>
  </r>
  <r>
    <s v="d9671210-131c-4862-96c2-e09c46b5f1c9"/>
    <s v="Project Hazlenut Data Center 7"/>
    <s v=""/>
    <x v="1"/>
    <x v="5"/>
    <x v="13"/>
    <x v="13"/>
    <m/>
    <m/>
    <m/>
    <x v="8"/>
    <s v="2026-07-31"/>
  </r>
  <r>
    <s v="036a6841-e729-406d-940e-6296f0e65aca"/>
    <s v="Project Hazlenut Data Center 11"/>
    <s v=""/>
    <x v="1"/>
    <x v="5"/>
    <x v="13"/>
    <x v="13"/>
    <m/>
    <m/>
    <m/>
    <x v="8"/>
    <s v="2026-07-31"/>
  </r>
  <r>
    <s v="17ad1302-a4d7-4c79-875f-e6bbaeb4d612"/>
    <s v="Project Hazlenut Data Center 2"/>
    <s v=""/>
    <x v="1"/>
    <x v="5"/>
    <x v="13"/>
    <x v="13"/>
    <m/>
    <m/>
    <m/>
    <x v="8"/>
    <s v="2026-07-31"/>
  </r>
  <r>
    <s v="ba2de1cf-8f05-4a55-bc64-7c4e2a8519dc"/>
    <s v="Dorrance Twp Data Center 4"/>
    <s v=""/>
    <x v="1"/>
    <x v="5"/>
    <x v="13"/>
    <x v="13"/>
    <m/>
    <m/>
    <m/>
    <x v="5"/>
    <s v="2026-07-31"/>
  </r>
  <r>
    <s v="bef78ad7-0bee-49a8-a405-6326bb53265d"/>
    <s v="Dorrance Twp Data Center 1"/>
    <s v=""/>
    <x v="1"/>
    <x v="5"/>
    <x v="13"/>
    <x v="13"/>
    <m/>
    <m/>
    <m/>
    <x v="5"/>
    <s v="2026-07-31"/>
  </r>
  <r>
    <s v="9977f07c-7d1f-461f-a036-1a8779a9a46b"/>
    <s v="Dorrance Twp Data Center 5"/>
    <s v=""/>
    <x v="1"/>
    <x v="5"/>
    <x v="13"/>
    <x v="13"/>
    <m/>
    <m/>
    <m/>
    <x v="5"/>
    <s v="2026-07-31"/>
  </r>
  <r>
    <s v="38bddb9a-9698-4ac3-999e-1818c9887a78"/>
    <s v="Dorrance Twp Data Center 2"/>
    <s v=""/>
    <x v="1"/>
    <x v="5"/>
    <x v="13"/>
    <x v="13"/>
    <m/>
    <m/>
    <m/>
    <x v="5"/>
    <s v="2026-07-31"/>
  </r>
  <r>
    <s v="584b5214-0ea1-4545-80f5-bfbee1b0ef22"/>
    <s v="Dorrance Twp Data Center 3"/>
    <s v=""/>
    <x v="1"/>
    <x v="5"/>
    <x v="13"/>
    <x v="13"/>
    <m/>
    <m/>
    <m/>
    <x v="5"/>
    <s v="2026-07-31"/>
  </r>
  <r>
    <s v="54f98eab-40ca-47ba-ba0b-aad991417255"/>
    <s v="Dorrance Twp Data Center 6"/>
    <s v=""/>
    <x v="1"/>
    <x v="5"/>
    <x v="13"/>
    <x v="13"/>
    <m/>
    <m/>
    <m/>
    <x v="5"/>
    <s v="2026-07-31"/>
  </r>
  <r>
    <s v="e47d4a15-fd07-483e-ab47-5d17ede66cab"/>
    <s v="Scranton Data Center 1"/>
    <s v=""/>
    <x v="1"/>
    <x v="5"/>
    <x v="13"/>
    <x v="13"/>
    <m/>
    <m/>
    <m/>
    <x v="17"/>
    <s v="2026-07-31"/>
  </r>
  <r>
    <s v="1d64293a-1c97-4c1a-be32-55b837bae86f"/>
    <s v="Scranton Data Center 5"/>
    <s v=""/>
    <x v="1"/>
    <x v="5"/>
    <x v="13"/>
    <x v="13"/>
    <m/>
    <m/>
    <m/>
    <x v="17"/>
    <s v="2026-07-31"/>
  </r>
  <r>
    <s v="25785cb6-98fc-43e6-a7e3-9f88002f1e83"/>
    <s v="Scranton Data Center 2"/>
    <s v=""/>
    <x v="1"/>
    <x v="5"/>
    <x v="13"/>
    <x v="13"/>
    <m/>
    <m/>
    <m/>
    <x v="17"/>
    <s v="2026-07-31"/>
  </r>
  <r>
    <s v="30962503-8aa1-4645-9c81-4aa45664e114"/>
    <s v="Scranton Data Center 4"/>
    <s v=""/>
    <x v="1"/>
    <x v="5"/>
    <x v="13"/>
    <x v="13"/>
    <m/>
    <m/>
    <m/>
    <x v="17"/>
    <s v="2026-07-31"/>
  </r>
  <r>
    <s v="7e12ff0d-5c41-4a6c-902d-938a22d3a9c9"/>
    <s v="Scranton Data Center 3"/>
    <s v=""/>
    <x v="1"/>
    <x v="5"/>
    <x v="13"/>
    <x v="13"/>
    <m/>
    <m/>
    <m/>
    <x v="17"/>
    <s v="2026-07-31"/>
  </r>
  <r>
    <s v="f1e98269-126a-4791-80f3-f540a6deed80"/>
    <s v="Scranton Data Center 6"/>
    <s v=""/>
    <x v="1"/>
    <x v="5"/>
    <x v="13"/>
    <x v="13"/>
    <m/>
    <m/>
    <m/>
    <x v="17"/>
    <s v="2026-07-31"/>
  </r>
  <r>
    <s v="8b493403-1ee1-4bef-847b-85cf77897cd1"/>
    <s v="Delaware Data Center 2"/>
    <s v=""/>
    <x v="1"/>
    <x v="5"/>
    <x v="45"/>
    <x v="45"/>
    <n v="500000"/>
    <n v="500000"/>
    <n v="72"/>
    <x v="21"/>
    <s v="2026-07-31"/>
  </r>
  <r>
    <s v="82c17240-8266-4c85-ad58-c98311863505"/>
    <s v="Delaware Data Center 6"/>
    <s v=""/>
    <x v="1"/>
    <x v="5"/>
    <x v="45"/>
    <x v="45"/>
    <n v="500000"/>
    <n v="500000"/>
    <n v="72"/>
    <x v="21"/>
    <s v="2026-07-31"/>
  </r>
  <r>
    <s v="a3a88e71-371d-4f1a-8c21-49dcbb7515ee"/>
    <s v="Delaware Data Center 4"/>
    <s v=""/>
    <x v="1"/>
    <x v="5"/>
    <x v="45"/>
    <x v="45"/>
    <n v="500000"/>
    <n v="500000"/>
    <n v="72"/>
    <x v="21"/>
    <s v="2026-07-31"/>
  </r>
  <r>
    <s v="a6a51951-e3b0-433c-8efe-58f1e74a9485"/>
    <s v="Delaware Data Center 5"/>
    <s v=""/>
    <x v="1"/>
    <x v="5"/>
    <x v="45"/>
    <x v="45"/>
    <n v="500000"/>
    <n v="500000"/>
    <n v="72"/>
    <x v="21"/>
    <s v="2026-07-31"/>
  </r>
  <r>
    <s v="149f0923-6a1f-466a-9d4c-3fbc22e78bcb"/>
    <s v="Delaware Data Center 1"/>
    <s v=""/>
    <x v="1"/>
    <x v="5"/>
    <x v="45"/>
    <x v="45"/>
    <n v="500000"/>
    <n v="500000"/>
    <n v="72"/>
    <x v="21"/>
    <s v="2026-07-31"/>
  </r>
  <r>
    <s v="24884988-7eec-473e-b559-4131aa058dda"/>
    <s v="Delaware Data Center 3"/>
    <s v=""/>
    <x v="1"/>
    <x v="5"/>
    <x v="45"/>
    <x v="45"/>
    <n v="500000"/>
    <n v="500000"/>
    <n v="72"/>
    <x v="21"/>
    <s v="2026-07-31"/>
  </r>
  <r>
    <s v="c8444ef7-1a7b-47c0-af7b-2a55ce2ec363"/>
    <s v="Delaware Data Center 7"/>
    <s v=""/>
    <x v="1"/>
    <x v="5"/>
    <x v="45"/>
    <x v="45"/>
    <n v="500000"/>
    <n v="500000"/>
    <n v="72"/>
    <x v="21"/>
    <s v="2026-07-31"/>
  </r>
  <r>
    <s v="5a617b6f-a080-47f2-b3b3-2b7f2de1d609"/>
    <s v="Delaware Data Center 8"/>
    <s v=""/>
    <x v="1"/>
    <x v="5"/>
    <x v="45"/>
    <x v="45"/>
    <n v="500000"/>
    <n v="500000"/>
    <n v="72"/>
    <x v="21"/>
    <s v="2026-07-31"/>
  </r>
  <r>
    <s v="659c7cee-796e-4985-814c-cd4e9e63fc08"/>
    <s v="Delaware Data Center 10"/>
    <s v=""/>
    <x v="1"/>
    <x v="5"/>
    <x v="45"/>
    <x v="45"/>
    <n v="700000"/>
    <n v="700000"/>
    <n v="144"/>
    <x v="21"/>
    <s v="2026-07-31"/>
  </r>
  <r>
    <s v="861cbc91-b4c5-4f84-a370-76e9a63cdc75"/>
    <s v="Delaware Data Center 9"/>
    <s v=""/>
    <x v="1"/>
    <x v="5"/>
    <x v="45"/>
    <x v="45"/>
    <n v="700000"/>
    <n v="700000"/>
    <n v="144"/>
    <x v="21"/>
    <s v="2026-07-31"/>
  </r>
  <r>
    <s v="0d4ba010-7c60-11f0-8ce6-ed4d1304071c"/>
    <s v="Blakely AI Data Center "/>
    <s v=""/>
    <x v="1"/>
    <x v="5"/>
    <x v="13"/>
    <x v="13"/>
    <n v="300000"/>
    <n v="300000"/>
    <n v="60.466000000000001"/>
    <x v="1"/>
    <s v="2026-07-31"/>
  </r>
  <r>
    <s v="d7821ba8-01ec-4baa-8076-ae9391f6dbb0"/>
    <s v="Plymouth Township Data Center 6"/>
    <s v=""/>
    <x v="1"/>
    <x v="5"/>
    <x v="13"/>
    <x v="13"/>
    <n v="185000"/>
    <m/>
    <m/>
    <x v="19"/>
    <s v="2026-07-31"/>
  </r>
  <r>
    <s v="bafbf8e7-51a3-4444-a57d-fe8667114f9d"/>
    <s v="Plymouth Township Data Center 1"/>
    <s v=""/>
    <x v="1"/>
    <x v="5"/>
    <x v="13"/>
    <x v="13"/>
    <n v="185000"/>
    <m/>
    <m/>
    <x v="19"/>
    <s v="2026-07-31"/>
  </r>
  <r>
    <s v="26f9939f-c32e-4c9d-94e1-7c001410ae84"/>
    <s v="Plymouth Township Data Center 3"/>
    <s v=""/>
    <x v="1"/>
    <x v="5"/>
    <x v="13"/>
    <x v="13"/>
    <n v="185000"/>
    <m/>
    <m/>
    <x v="19"/>
    <s v="2026-07-31"/>
  </r>
  <r>
    <s v="f7515548-6aa4-4725-a75a-7076fef7241d"/>
    <s v="Plymouth Township Data Center 5"/>
    <s v=""/>
    <x v="1"/>
    <x v="5"/>
    <x v="13"/>
    <x v="13"/>
    <n v="185000"/>
    <m/>
    <m/>
    <x v="19"/>
    <s v="2026-07-31"/>
  </r>
  <r>
    <s v="ef3b2d8c-fe84-46eb-95b6-9620d945b312"/>
    <s v="Plymouth Township Data Center 2"/>
    <s v=""/>
    <x v="1"/>
    <x v="5"/>
    <x v="13"/>
    <x v="13"/>
    <n v="185000"/>
    <m/>
    <m/>
    <x v="19"/>
    <s v="2026-07-31"/>
  </r>
  <r>
    <s v="b5c6f610-ceae-411b-bc34-56811674501c"/>
    <s v="Plymouth Township Data Center 9"/>
    <s v=""/>
    <x v="1"/>
    <x v="5"/>
    <x v="13"/>
    <x v="13"/>
    <n v="185000"/>
    <m/>
    <m/>
    <x v="19"/>
    <s v="2026-07-31"/>
  </r>
  <r>
    <s v="de93a735-359f-486b-ad89-018f47bf65cb"/>
    <s v="Plymouth Township Data Center 10"/>
    <s v=""/>
    <x v="1"/>
    <x v="5"/>
    <x v="13"/>
    <x v="13"/>
    <n v="185000"/>
    <m/>
    <m/>
    <x v="19"/>
    <s v="2026-07-31"/>
  </r>
  <r>
    <s v="567d4403-653e-492b-98a7-9998caeb802b"/>
    <s v="Plymouth Township Data Center 4"/>
    <s v=""/>
    <x v="1"/>
    <x v="5"/>
    <x v="13"/>
    <x v="13"/>
    <n v="185000"/>
    <m/>
    <m/>
    <x v="19"/>
    <s v="2026-07-31"/>
  </r>
  <r>
    <s v="9b47d51b-bcd6-420c-bec2-06edc043bc9d"/>
    <s v="Plymouth Township Data Center 7"/>
    <s v=""/>
    <x v="1"/>
    <x v="5"/>
    <x v="13"/>
    <x v="13"/>
    <n v="185000"/>
    <m/>
    <m/>
    <x v="19"/>
    <s v="2026-07-31"/>
  </r>
  <r>
    <s v="88d25a54-2882-4dfa-8f79-43a4c5baafaa"/>
    <s v="Plymouth Township Data Center 8"/>
    <s v=""/>
    <x v="1"/>
    <x v="5"/>
    <x v="13"/>
    <x v="13"/>
    <n v="185000"/>
    <m/>
    <m/>
    <x v="19"/>
    <s v="2026-07-31"/>
  </r>
  <r>
    <s v="9147adf6-7218-4e21-b51c-18c381c5782a"/>
    <s v="Data Center 2"/>
    <s v=""/>
    <x v="1"/>
    <x v="5"/>
    <x v="17"/>
    <x v="17"/>
    <m/>
    <n v="160000"/>
    <n v="16"/>
    <x v="3"/>
    <s v="2026-07-31"/>
  </r>
  <r>
    <s v="e4a042c9-2dcd-47d5-be53-30928d221f8f"/>
    <s v="Data Center 1"/>
    <s v=""/>
    <x v="1"/>
    <x v="5"/>
    <x v="17"/>
    <x v="17"/>
    <m/>
    <n v="320000"/>
    <n v="64"/>
    <x v="3"/>
    <s v="2026-07-31"/>
  </r>
  <r>
    <s v="af987456-4e2d-4b73-acc9-340aa6964b97"/>
    <s v="Data Center 3"/>
    <s v=""/>
    <x v="1"/>
    <x v="5"/>
    <x v="17"/>
    <x v="17"/>
    <m/>
    <n v="160000"/>
    <n v="15"/>
    <x v="3"/>
    <s v="2026-07-31"/>
  </r>
  <r>
    <s v="f54b5470-0e85-11f1-a199-099f482ff755"/>
    <s v="Jersey-Sandford Data Center"/>
    <s v=""/>
    <x v="1"/>
    <x v="5"/>
    <x v="17"/>
    <x v="17"/>
    <n v="27000"/>
    <m/>
    <m/>
    <x v="23"/>
    <s v="2026-07-31"/>
  </r>
  <r>
    <s v="0cc49b70-593b-11f1-995f-bda3a4e6e474"/>
    <s v="Nottingham Data Center"/>
    <s v=""/>
    <x v="1"/>
    <x v="5"/>
    <x v="46"/>
    <x v="46"/>
    <m/>
    <m/>
    <m/>
    <x v="5"/>
    <s v="2026-07-31"/>
  </r>
  <r>
    <s v="795d44a7-aa5e-49f6-8886-1cfbb0659f1e"/>
    <s v="Data Center 3"/>
    <s v=""/>
    <x v="353"/>
    <x v="5"/>
    <x v="5"/>
    <x v="5"/>
    <m/>
    <m/>
    <m/>
    <x v="4"/>
    <s v="2026-07-31"/>
  </r>
  <r>
    <s v="538b4e60-ef1a-4110-824b-e24098f40c42"/>
    <s v="Data Center 4"/>
    <s v=""/>
    <x v="353"/>
    <x v="5"/>
    <x v="5"/>
    <x v="5"/>
    <m/>
    <m/>
    <m/>
    <x v="4"/>
    <s v="2026-07-31"/>
  </r>
  <r>
    <s v="20cfb369-3071-4efe-9936-8fc697df3cf6"/>
    <s v="Data Center 1"/>
    <s v=""/>
    <x v="353"/>
    <x v="5"/>
    <x v="5"/>
    <x v="5"/>
    <m/>
    <m/>
    <m/>
    <x v="4"/>
    <s v="2026-07-31"/>
  </r>
  <r>
    <s v="17946216-397a-4f35-95f2-545693b3b68a"/>
    <s v="Data Center 2"/>
    <s v=""/>
    <x v="353"/>
    <x v="5"/>
    <x v="5"/>
    <x v="5"/>
    <m/>
    <m/>
    <m/>
    <x v="4"/>
    <s v="2026-07-31"/>
  </r>
  <r>
    <s v="0c9b67ef-96a9-48a4-b42d-6d050c04ea54"/>
    <s v="Project Atlas Data Center"/>
    <s v=""/>
    <x v="227"/>
    <x v="5"/>
    <x v="15"/>
    <x v="15"/>
    <m/>
    <m/>
    <m/>
    <x v="17"/>
    <s v="2026-07-31"/>
  </r>
  <r>
    <s v="1ed40f22-9ae1-42db-8d8b-6ae8afaf082e"/>
    <s v="Project Snapshot DC 2"/>
    <s v=""/>
    <x v="227"/>
    <x v="5"/>
    <x v="31"/>
    <x v="31"/>
    <m/>
    <m/>
    <m/>
    <x v="22"/>
    <s v="2026-07-31"/>
  </r>
  <r>
    <s v="49d3622f-f9c5-4167-9ebc-71a39de8e622"/>
    <s v="Project Snapshot DC 3"/>
    <s v=""/>
    <x v="227"/>
    <x v="5"/>
    <x v="31"/>
    <x v="31"/>
    <m/>
    <m/>
    <m/>
    <x v="22"/>
    <s v="2026-07-31"/>
  </r>
  <r>
    <s v="f63919c9-d07f-4cd2-86d6-f0fdc2ee7004"/>
    <s v="Project Snapshot DC 4"/>
    <s v=""/>
    <x v="227"/>
    <x v="5"/>
    <x v="31"/>
    <x v="31"/>
    <m/>
    <m/>
    <m/>
    <x v="22"/>
    <s v="2026-07-31"/>
  </r>
  <r>
    <s v="104bb61b-83bc-4369-a9b1-424427dad431"/>
    <s v="Project Snapshot DC 1"/>
    <s v=""/>
    <x v="227"/>
    <x v="5"/>
    <x v="31"/>
    <x v="31"/>
    <m/>
    <m/>
    <m/>
    <x v="22"/>
    <s v="2026-07-31"/>
  </r>
  <r>
    <s v="3be0a07b-4034-4891-b538-af08e58306bd"/>
    <s v="Spring Hill Data Center 1"/>
    <s v=""/>
    <x v="239"/>
    <x v="5"/>
    <x v="31"/>
    <x v="31"/>
    <m/>
    <m/>
    <m/>
    <x v="9"/>
    <s v="2026-07-31"/>
  </r>
  <r>
    <s v="ddd26e20-2792-11f1-b86d-01e2024af8f9"/>
    <s v="Crow Holdings Data Center"/>
    <s v=""/>
    <x v="241"/>
    <x v="5"/>
    <x v="8"/>
    <x v="8"/>
    <n v="150000"/>
    <n v="300000"/>
    <n v="59.156000000000006"/>
    <x v="9"/>
    <s v="2026-07-31"/>
  </r>
  <r>
    <s v="9bfcc7c0-3f34-11f1-81ad-f1e7edbe5806"/>
    <s v="Ernsberger Rd Data Center"/>
    <s v="Ernsberger Rd Data Center_x000a_EnergiAcres"/>
    <x v="354"/>
    <x v="5"/>
    <x v="7"/>
    <x v="7"/>
    <m/>
    <m/>
    <n v="900"/>
    <x v="22"/>
    <s v="2026-07-31"/>
  </r>
  <r>
    <s v="59a32ee7-aa6f-4ab7-b0e9-dffb31610025"/>
    <s v="Inch &amp; Co Data Center 5"/>
    <s v=""/>
    <x v="355"/>
    <x v="5"/>
    <x v="13"/>
    <x v="13"/>
    <m/>
    <n v="128000"/>
    <n v="32.369999999999997"/>
    <x v="22"/>
    <s v="2026-07-31"/>
  </r>
  <r>
    <s v="c863fc14-7a6f-4b45-814f-f0ba139571bf"/>
    <s v="Inch &amp; Co Data Center 4"/>
    <s v=""/>
    <x v="355"/>
    <x v="5"/>
    <x v="13"/>
    <x v="13"/>
    <m/>
    <n v="128000"/>
    <n v="32.369999999999997"/>
    <x v="22"/>
    <s v="2026-07-31"/>
  </r>
  <r>
    <s v="1c655ce4-7f99-40ce-8e9c-22191ff57afb"/>
    <s v="Inch &amp; Co Data Center 2"/>
    <s v=""/>
    <x v="355"/>
    <x v="5"/>
    <x v="13"/>
    <x v="13"/>
    <m/>
    <n v="128000"/>
    <n v="32.369999999999997"/>
    <x v="22"/>
    <s v="2026-07-31"/>
  </r>
  <r>
    <s v="18b79210-d145-46a1-a556-8f67d3ee556a"/>
    <s v="Inch &amp; Co Data Center 3"/>
    <s v=""/>
    <x v="355"/>
    <x v="5"/>
    <x v="13"/>
    <x v="13"/>
    <m/>
    <n v="128000"/>
    <n v="32.369999999999997"/>
    <x v="22"/>
    <s v="2026-07-31"/>
  </r>
  <r>
    <s v="3ec3db46-5f40-4ce1-9c8d-64ae65503b98"/>
    <s v="Inch &amp; Co Data Center 1"/>
    <s v=""/>
    <x v="355"/>
    <x v="5"/>
    <x v="13"/>
    <x v="13"/>
    <m/>
    <n v="128000"/>
    <n v="32.369999999999997"/>
    <x v="22"/>
    <s v="2026-07-31"/>
  </r>
  <r>
    <s v="134fb48b-ff27-48db-bae4-d433acb2252a"/>
    <s v="LS Power Data Center 1"/>
    <s v=""/>
    <x v="356"/>
    <x v="5"/>
    <x v="12"/>
    <x v="12"/>
    <m/>
    <m/>
    <n v="75"/>
    <x v="9"/>
    <s v="2026-07-31"/>
  </r>
  <r>
    <s v="0c494031-f179-4feb-8fe0-4c527d325e5c"/>
    <s v="LS Power Data Center 4"/>
    <s v=""/>
    <x v="356"/>
    <x v="5"/>
    <x v="12"/>
    <x v="12"/>
    <m/>
    <m/>
    <n v="75"/>
    <x v="9"/>
    <s v="2026-07-31"/>
  </r>
  <r>
    <s v="81117b72-adbe-4fcc-bfa6-071926c09fa3"/>
    <s v="LS Power Data Center 2"/>
    <s v=""/>
    <x v="356"/>
    <x v="5"/>
    <x v="12"/>
    <x v="12"/>
    <m/>
    <m/>
    <n v="75"/>
    <x v="9"/>
    <s v="2026-07-31"/>
  </r>
  <r>
    <s v="b51fcd8d-a987-4a66-bc74-d30aa5ab2494"/>
    <s v="LS Power Data Center 3"/>
    <s v=""/>
    <x v="356"/>
    <x v="5"/>
    <x v="12"/>
    <x v="12"/>
    <m/>
    <m/>
    <n v="75"/>
    <x v="9"/>
    <s v="2026-07-31"/>
  </r>
  <r>
    <s v="54d0ae90-4edc-11f1-a445-b55e2e7fe310"/>
    <s v="Outrigger Data Center "/>
    <s v=""/>
    <x v="357"/>
    <x v="5"/>
    <x v="24"/>
    <x v="24"/>
    <m/>
    <m/>
    <m/>
    <x v="5"/>
    <s v="2026-07-31"/>
  </r>
  <r>
    <s v="3cc399c0-328f-11f1-bd9d-f916dafd008e"/>
    <s v="Zydeco Data Center "/>
    <s v=""/>
    <x v="358"/>
    <x v="5"/>
    <x v="16"/>
    <x v="16"/>
    <m/>
    <n v="950000"/>
    <n v="84.23599999999999"/>
    <x v="22"/>
    <s v="2026-07-31"/>
  </r>
  <r>
    <s v="00bf2948-c3c4-4617-a85b-11db96d01e85"/>
    <s v="Dulles 2000 Redevelopment"/>
    <s v=""/>
    <x v="15"/>
    <x v="5"/>
    <x v="12"/>
    <x v="12"/>
    <m/>
    <m/>
    <m/>
    <x v="8"/>
    <s v="2026-07-31"/>
  </r>
  <r>
    <s v="5bc17d90-0910-11f1-94f3-e129fbf1ba72"/>
    <s v="Cloverleaf Greenleaf Data Center"/>
    <s v=""/>
    <x v="296"/>
    <x v="5"/>
    <x v="33"/>
    <x v="33"/>
    <m/>
    <m/>
    <m/>
    <x v="23"/>
    <s v="2026-07-31"/>
  </r>
  <r>
    <s v="b5905a70-090c-11f1-94f3-e129fbf1ba72"/>
    <s v="Cloverleaf Kewaunee Data Center"/>
    <s v=""/>
    <x v="296"/>
    <x v="5"/>
    <x v="33"/>
    <x v="33"/>
    <m/>
    <m/>
    <m/>
    <x v="23"/>
    <s v="2026-07-31"/>
  </r>
  <r>
    <s v="68e0a2d0-a470-11f0-a2a1-0755b242f3d0"/>
    <s v="Cloverleaf Dundee Data Center"/>
    <s v=""/>
    <x v="296"/>
    <x v="5"/>
    <x v="26"/>
    <x v="26"/>
    <m/>
    <m/>
    <m/>
    <x v="19"/>
    <s v="2026-07-31"/>
  </r>
  <r>
    <s v="a75ecca5-2134-4381-bc47-131d93b2e987"/>
    <s v="Frankfort South Data Center 31"/>
    <s v=""/>
    <x v="26"/>
    <x v="5"/>
    <x v="24"/>
    <x v="24"/>
    <m/>
    <m/>
    <m/>
    <x v="20"/>
    <s v="2026-07-31"/>
  </r>
  <r>
    <s v="424bce04-d9bc-4e3e-a93f-f22496665e90"/>
    <s v="Frankfort South Data Center 16"/>
    <s v=""/>
    <x v="26"/>
    <x v="5"/>
    <x v="24"/>
    <x v="24"/>
    <m/>
    <m/>
    <m/>
    <x v="20"/>
    <s v="2026-07-31"/>
  </r>
  <r>
    <s v="69f8657a-33b5-402b-897a-705e315d8e21"/>
    <s v="Frankfort South Data Center 9"/>
    <s v=""/>
    <x v="26"/>
    <x v="5"/>
    <x v="24"/>
    <x v="24"/>
    <m/>
    <m/>
    <m/>
    <x v="20"/>
    <s v="2026-07-31"/>
  </r>
  <r>
    <s v="55192b5a-85a4-449c-b885-322dbdd4440a"/>
    <s v="Frankfort South Data Center 26"/>
    <s v=""/>
    <x v="26"/>
    <x v="5"/>
    <x v="24"/>
    <x v="24"/>
    <m/>
    <m/>
    <m/>
    <x v="20"/>
    <s v="2026-07-31"/>
  </r>
  <r>
    <s v="4e448416-a603-41dc-8b3a-81a90c550c1f"/>
    <s v="Frankfort South Data Center 24"/>
    <s v=""/>
    <x v="26"/>
    <x v="5"/>
    <x v="24"/>
    <x v="24"/>
    <m/>
    <m/>
    <m/>
    <x v="20"/>
    <s v="2026-07-31"/>
  </r>
  <r>
    <s v="c50b0c68-3d16-4e35-931a-629f1bdbe3a6"/>
    <s v="Frankfort South Data Center 10"/>
    <s v=""/>
    <x v="26"/>
    <x v="5"/>
    <x v="24"/>
    <x v="24"/>
    <m/>
    <m/>
    <m/>
    <x v="20"/>
    <s v="2026-07-31"/>
  </r>
  <r>
    <s v="6a41c5ac-d363-4cbf-9550-7828a056c318"/>
    <s v="Frankfort South Data Center 12"/>
    <s v=""/>
    <x v="26"/>
    <x v="5"/>
    <x v="24"/>
    <x v="24"/>
    <m/>
    <m/>
    <m/>
    <x v="20"/>
    <s v="2026-07-31"/>
  </r>
  <r>
    <s v="9f0bc851-4dd0-4f16-a5f4-d9b0fc3236ed"/>
    <s v="Frankfort South Data Center 25"/>
    <s v=""/>
    <x v="26"/>
    <x v="5"/>
    <x v="24"/>
    <x v="24"/>
    <m/>
    <m/>
    <m/>
    <x v="20"/>
    <s v="2026-07-31"/>
  </r>
  <r>
    <s v="37c55d49-bafc-4474-8e2f-338e96f390b8"/>
    <s v="Frankfort South Data Center 3"/>
    <s v=""/>
    <x v="26"/>
    <x v="5"/>
    <x v="24"/>
    <x v="24"/>
    <m/>
    <m/>
    <m/>
    <x v="2"/>
    <s v="2026-07-31"/>
  </r>
  <r>
    <s v="085be91c-d4b7-428e-aaf8-a81a599e6abf"/>
    <s v="Frankfort South Data Center 14"/>
    <s v=""/>
    <x v="26"/>
    <x v="5"/>
    <x v="24"/>
    <x v="24"/>
    <m/>
    <m/>
    <m/>
    <x v="20"/>
    <s v="2026-07-31"/>
  </r>
  <r>
    <s v="4745c838-8ccb-41c1-8c42-502d975e1d82"/>
    <s v="Frankfort South Data Center 4"/>
    <s v=""/>
    <x v="26"/>
    <x v="5"/>
    <x v="24"/>
    <x v="24"/>
    <m/>
    <m/>
    <m/>
    <x v="2"/>
    <s v="2026-07-31"/>
  </r>
  <r>
    <s v="65039c98-f67f-4454-b023-bbd86201520b"/>
    <s v="Frankfort South Data Center 6"/>
    <s v=""/>
    <x v="26"/>
    <x v="5"/>
    <x v="24"/>
    <x v="24"/>
    <m/>
    <m/>
    <m/>
    <x v="2"/>
    <s v="2026-07-31"/>
  </r>
  <r>
    <s v="106cf721-5d4f-4dd7-a84f-038d5772b5c7"/>
    <s v="Frankfort South Data Center 21"/>
    <s v=""/>
    <x v="26"/>
    <x v="5"/>
    <x v="24"/>
    <x v="24"/>
    <m/>
    <m/>
    <m/>
    <x v="20"/>
    <s v="2026-07-31"/>
  </r>
  <r>
    <s v="47c9333c-7339-42ad-bb59-2a0416eecf20"/>
    <s v="Frankfort South Data Center 29"/>
    <s v=""/>
    <x v="26"/>
    <x v="5"/>
    <x v="24"/>
    <x v="24"/>
    <m/>
    <m/>
    <m/>
    <x v="20"/>
    <s v="2026-07-31"/>
  </r>
  <r>
    <s v="66256948-82e4-4096-9ce6-57bd2f9834c1"/>
    <s v="Frankfort South Data Center 27"/>
    <s v=""/>
    <x v="26"/>
    <x v="5"/>
    <x v="24"/>
    <x v="24"/>
    <m/>
    <m/>
    <m/>
    <x v="20"/>
    <s v="2026-07-31"/>
  </r>
  <r>
    <s v="f87b0304-c87d-42ac-bdf3-70054f70c439"/>
    <s v="Frankfort South Data Center 8"/>
    <s v=""/>
    <x v="26"/>
    <x v="5"/>
    <x v="24"/>
    <x v="24"/>
    <m/>
    <m/>
    <m/>
    <x v="20"/>
    <s v="2026-07-31"/>
  </r>
  <r>
    <s v="de486171-482c-4217-bf49-2af725ab4129"/>
    <s v="Frankfort South Data Center 22"/>
    <s v=""/>
    <x v="26"/>
    <x v="5"/>
    <x v="24"/>
    <x v="24"/>
    <m/>
    <m/>
    <m/>
    <x v="20"/>
    <s v="2026-07-31"/>
  </r>
  <r>
    <s v="3938f333-cf89-4521-9ef7-ab9cbdf37589"/>
    <s v="Frankfort South Data Center 17"/>
    <s v=""/>
    <x v="26"/>
    <x v="5"/>
    <x v="24"/>
    <x v="24"/>
    <m/>
    <m/>
    <m/>
    <x v="20"/>
    <s v="2026-07-31"/>
  </r>
  <r>
    <s v="fdb6d8b2-6941-44a8-bfb2-c23467bce21b"/>
    <s v="Frankfort South Data Center 30"/>
    <s v=""/>
    <x v="26"/>
    <x v="5"/>
    <x v="24"/>
    <x v="24"/>
    <m/>
    <m/>
    <m/>
    <x v="20"/>
    <s v="2026-07-31"/>
  </r>
  <r>
    <s v="ec7b9d65-98a1-4a14-9cd2-5a7e4fc82e75"/>
    <s v="Frankfort South Data Center 20"/>
    <s v=""/>
    <x v="26"/>
    <x v="5"/>
    <x v="24"/>
    <x v="24"/>
    <m/>
    <m/>
    <m/>
    <x v="20"/>
    <s v="2026-07-31"/>
  </r>
  <r>
    <s v="771f0b4c-b23e-4f1b-ad53-a0bc4165f384"/>
    <s v="Frankfort South Data Center 28"/>
    <s v=""/>
    <x v="26"/>
    <x v="5"/>
    <x v="24"/>
    <x v="24"/>
    <m/>
    <m/>
    <m/>
    <x v="20"/>
    <s v="2026-07-31"/>
  </r>
  <r>
    <s v="69c805d4-9458-4011-a660-a568ecb58e6a"/>
    <s v="Frankfort South Data Center 5"/>
    <s v=""/>
    <x v="26"/>
    <x v="5"/>
    <x v="24"/>
    <x v="24"/>
    <m/>
    <m/>
    <m/>
    <x v="2"/>
    <s v="2026-07-31"/>
  </r>
  <r>
    <s v="cbdba4e0-737f-47f5-8bad-47ddd2868395"/>
    <s v="Frankfort South Data Center 13"/>
    <s v=""/>
    <x v="26"/>
    <x v="5"/>
    <x v="24"/>
    <x v="24"/>
    <m/>
    <m/>
    <m/>
    <x v="20"/>
    <s v="2026-07-31"/>
  </r>
  <r>
    <s v="40adcd80-d598-49aa-a00d-c362ebc29f6f"/>
    <s v="Frankfort South Data Center 15"/>
    <s v=""/>
    <x v="26"/>
    <x v="5"/>
    <x v="24"/>
    <x v="24"/>
    <m/>
    <m/>
    <m/>
    <x v="20"/>
    <s v="2026-07-31"/>
  </r>
  <r>
    <s v="6b4bc1d5-0f9a-47b2-a827-e038d5a4b431"/>
    <s v="Frankfort South Data Center 18"/>
    <s v=""/>
    <x v="26"/>
    <x v="5"/>
    <x v="24"/>
    <x v="24"/>
    <m/>
    <m/>
    <m/>
    <x v="20"/>
    <s v="2026-07-31"/>
  </r>
  <r>
    <s v="ec9eb67c-2225-4a35-b550-eb3f81b26fde"/>
    <s v="Frankfort South Data Center 7"/>
    <s v=""/>
    <x v="26"/>
    <x v="5"/>
    <x v="24"/>
    <x v="24"/>
    <m/>
    <m/>
    <m/>
    <x v="2"/>
    <s v="2026-07-31"/>
  </r>
  <r>
    <s v="b09cbe03-328c-4d74-bd98-1dfc8cbdae7d"/>
    <s v="Frankfort South Data Center 2"/>
    <s v=""/>
    <x v="26"/>
    <x v="5"/>
    <x v="24"/>
    <x v="24"/>
    <m/>
    <m/>
    <m/>
    <x v="2"/>
    <s v="2026-07-31"/>
  </r>
  <r>
    <s v="626647f6-72c6-45af-8145-2f5ff069c26f"/>
    <s v="Frankfort South Data Center 1"/>
    <s v=""/>
    <x v="26"/>
    <x v="5"/>
    <x v="24"/>
    <x v="24"/>
    <m/>
    <m/>
    <m/>
    <x v="2"/>
    <s v="2026-07-31"/>
  </r>
  <r>
    <s v="58d837c4-25ea-4b9b-b68a-519a47b14647"/>
    <s v="Frankfort South Data Center 23"/>
    <s v=""/>
    <x v="26"/>
    <x v="5"/>
    <x v="24"/>
    <x v="24"/>
    <m/>
    <m/>
    <m/>
    <x v="20"/>
    <s v="2026-07-31"/>
  </r>
  <r>
    <s v="7f30c026-db52-4717-95e0-a737c955dbb5"/>
    <s v="Frankfort South Data Center 11"/>
    <s v=""/>
    <x v="26"/>
    <x v="5"/>
    <x v="24"/>
    <x v="24"/>
    <m/>
    <m/>
    <m/>
    <x v="20"/>
    <s v="2026-07-31"/>
  </r>
  <r>
    <s v="1a560bc7-9275-4ff4-8b2f-b83839dfbec5"/>
    <s v="Frankfort South Data Center 19"/>
    <s v=""/>
    <x v="26"/>
    <x v="5"/>
    <x v="24"/>
    <x v="24"/>
    <m/>
    <m/>
    <m/>
    <x v="20"/>
    <s v="2026-07-31"/>
  </r>
  <r>
    <s v="c7f64e80-b4df-11f0-8185-15d5bec67b91"/>
    <s v="Karis Naperville Data Center"/>
    <s v=""/>
    <x v="304"/>
    <x v="5"/>
    <x v="6"/>
    <x v="6"/>
    <n v="211000"/>
    <n v="211000"/>
    <n v="36"/>
    <x v="19"/>
    <s v="2026-07-31"/>
  </r>
  <r>
    <s v="ad8d627a-3da7-4380-ae4b-8115d37e5156"/>
    <s v="Lex Developments AI DC3 Data Center 6"/>
    <s v=""/>
    <x v="359"/>
    <x v="5"/>
    <x v="39"/>
    <x v="39"/>
    <m/>
    <n v="100000"/>
    <n v="14.3"/>
    <x v="4"/>
    <s v="2026-07-31"/>
  </r>
  <r>
    <s v="2f3d8ecf-b7ae-441d-8235-8b511fd812b3"/>
    <s v="Lex Developments AI DC3 Data Center 7"/>
    <s v=""/>
    <x v="359"/>
    <x v="5"/>
    <x v="39"/>
    <x v="39"/>
    <m/>
    <n v="100000"/>
    <n v="14.2"/>
    <x v="4"/>
    <s v="2026-07-31"/>
  </r>
  <r>
    <s v="35920d33-c6b8-42cd-a660-1e5a082c6b22"/>
    <s v="Lex Developments AI DC3 Data Center 3"/>
    <s v=""/>
    <x v="359"/>
    <x v="5"/>
    <x v="39"/>
    <x v="39"/>
    <m/>
    <n v="100000"/>
    <n v="14.3"/>
    <x v="4"/>
    <s v="2026-07-31"/>
  </r>
  <r>
    <s v="f07576e8-eab0-4500-8b64-90eab05314db"/>
    <s v="Lex Developments AI DC3 Data Center 2"/>
    <s v=""/>
    <x v="359"/>
    <x v="5"/>
    <x v="39"/>
    <x v="39"/>
    <m/>
    <n v="100000"/>
    <n v="14.3"/>
    <x v="4"/>
    <s v="2026-07-31"/>
  </r>
  <r>
    <s v="9308a46d-bbdf-4a0f-ba38-38c82b1d511a"/>
    <s v="Lex Developments AI DC3 Data Center 5"/>
    <s v=""/>
    <x v="359"/>
    <x v="5"/>
    <x v="39"/>
    <x v="39"/>
    <m/>
    <n v="100000"/>
    <n v="14.3"/>
    <x v="4"/>
    <s v="2026-07-31"/>
  </r>
  <r>
    <s v="da838a69-44c7-4a6a-95b5-1bf3775155bb"/>
    <s v="Lex Developments AI DC3 Data Center 4"/>
    <s v=""/>
    <x v="359"/>
    <x v="5"/>
    <x v="39"/>
    <x v="39"/>
    <m/>
    <n v="100000"/>
    <n v="14.3"/>
    <x v="4"/>
    <s v="2026-07-31"/>
  </r>
  <r>
    <s v="862a1ca3-e01e-4c11-a2a0-4cf8422272bb"/>
    <s v="Lex Developments AI DC3 Data Center 1"/>
    <s v=""/>
    <x v="359"/>
    <x v="5"/>
    <x v="39"/>
    <x v="39"/>
    <m/>
    <n v="100000"/>
    <n v="14.3"/>
    <x v="4"/>
    <s v="2026-07-31"/>
  </r>
  <r>
    <s v="59207c9a-1da9-46cc-af6e-c47e7ed5f81b"/>
    <s v="Apple Valley Data Center Building 4"/>
    <s v=""/>
    <x v="39"/>
    <x v="5"/>
    <x v="23"/>
    <x v="23"/>
    <n v="160000"/>
    <n v="160000"/>
    <n v="30.51"/>
    <x v="7"/>
    <s v="2026-07-31"/>
  </r>
  <r>
    <s v="5538aead-aa44-4589-b394-da0ecc80aff8"/>
    <s v="Apple Valley Data Center Building 1"/>
    <s v=""/>
    <x v="39"/>
    <x v="5"/>
    <x v="23"/>
    <x v="23"/>
    <n v="160000"/>
    <n v="160000"/>
    <n v="30.51"/>
    <x v="7"/>
    <s v="2026-07-31"/>
  </r>
  <r>
    <s v="32e45ad0-481f-4d5a-81ac-ad91ada119bc"/>
    <s v="Apple Valley Data Center Building 2"/>
    <s v=""/>
    <x v="39"/>
    <x v="5"/>
    <x v="23"/>
    <x v="23"/>
    <n v="160000"/>
    <n v="160000"/>
    <n v="30.51"/>
    <x v="7"/>
    <s v="2026-07-31"/>
  </r>
  <r>
    <s v="888cc1a8-10fe-4608-b249-b79e74dbe96c"/>
    <s v="Apple Valley Data Center Building 5"/>
    <s v=""/>
    <x v="39"/>
    <x v="5"/>
    <x v="23"/>
    <x v="23"/>
    <n v="160000"/>
    <n v="160000"/>
    <n v="30.51"/>
    <x v="7"/>
    <s v="2026-07-31"/>
  </r>
  <r>
    <s v="7d19026b-8b4c-4e21-9e6a-cfe3a8af3365"/>
    <s v="Apple Valley Data Center Building 3"/>
    <s v=""/>
    <x v="39"/>
    <x v="5"/>
    <x v="23"/>
    <x v="23"/>
    <n v="160000"/>
    <n v="160000"/>
    <n v="30.51"/>
    <x v="7"/>
    <s v="2026-07-31"/>
  </r>
  <r>
    <s v="c7d29790-fd25-11f0-93aa-3505930638c3"/>
    <s v="Project Spero 9"/>
    <s v=""/>
    <x v="360"/>
    <x v="5"/>
    <x v="43"/>
    <x v="43"/>
    <m/>
    <m/>
    <n v="42.86"/>
    <x v="17"/>
    <s v="2026-07-31"/>
  </r>
  <r>
    <s v="4b85b830-fd24-11f0-baf0-b1f6922d2729"/>
    <s v="Project Spero 4"/>
    <s v=""/>
    <x v="360"/>
    <x v="5"/>
    <x v="43"/>
    <x v="43"/>
    <m/>
    <m/>
    <n v="42.86"/>
    <x v="17"/>
    <s v="2026-07-31"/>
  </r>
  <r>
    <s v="ab769250-fd24-11f0-baf0-b1f6922d2729"/>
    <s v="Project Spero 5"/>
    <s v=""/>
    <x v="360"/>
    <x v="5"/>
    <x v="43"/>
    <x v="43"/>
    <m/>
    <m/>
    <n v="42.86"/>
    <x v="17"/>
    <s v="2026-07-31"/>
  </r>
  <r>
    <s v="09df1ec0-fd25-11f0-baf0-b1f6922d2729"/>
    <s v="Project Spero 6"/>
    <s v=""/>
    <x v="360"/>
    <x v="5"/>
    <x v="43"/>
    <x v="43"/>
    <m/>
    <m/>
    <n v="42.86"/>
    <x v="17"/>
    <s v="2026-07-31"/>
  </r>
  <r>
    <s v="43930050-fd25-11f0-baf0-b1f6922d2729"/>
    <s v="Project Spero 7"/>
    <s v=""/>
    <x v="360"/>
    <x v="5"/>
    <x v="43"/>
    <x v="43"/>
    <m/>
    <m/>
    <n v="42.86"/>
    <x v="17"/>
    <s v="2026-07-31"/>
  </r>
  <r>
    <s v="853a8eb0-fd25-11f0-baf0-b1f6922d2729"/>
    <s v="Project Spero 8"/>
    <s v=""/>
    <x v="360"/>
    <x v="5"/>
    <x v="43"/>
    <x v="43"/>
    <m/>
    <m/>
    <n v="42.86"/>
    <x v="17"/>
    <s v="2026-07-31"/>
  </r>
  <r>
    <s v="bf4ca7c0-fd23-11f0-baf0-b1f6922d2729"/>
    <s v="Project Spero 3"/>
    <s v=""/>
    <x v="360"/>
    <x v="5"/>
    <x v="43"/>
    <x v="43"/>
    <m/>
    <m/>
    <n v="42.86"/>
    <x v="17"/>
    <s v="2026-07-31"/>
  </r>
  <r>
    <s v="ed0b6df0-fd22-11f0-baf0-b1f6922d2729"/>
    <s v="Project Spero 2"/>
    <s v=""/>
    <x v="360"/>
    <x v="5"/>
    <x v="43"/>
    <x v="43"/>
    <m/>
    <m/>
    <n v="50"/>
    <x v="17"/>
    <s v="2026-07-31"/>
  </r>
  <r>
    <s v="00c718c1-6476-4078-8483-1b452a881fe2"/>
    <s v="Project Spero 1"/>
    <s v=""/>
    <x v="360"/>
    <x v="5"/>
    <x v="43"/>
    <x v="43"/>
    <m/>
    <m/>
    <n v="50"/>
    <x v="17"/>
    <s v="2026-07-31"/>
  </r>
  <r>
    <s v="383a3b79-a58d-4861-ba9b-0d98cab6c7d9"/>
    <s v="Data Center 3"/>
    <s v=""/>
    <x v="314"/>
    <x v="5"/>
    <x v="9"/>
    <x v="9"/>
    <m/>
    <n v="140000"/>
    <n v="28.83"/>
    <x v="4"/>
    <s v="2026-07-31"/>
  </r>
  <r>
    <s v="852db18a-52e4-455b-80e6-399876259078"/>
    <s v="Data Center 1"/>
    <s v=""/>
    <x v="314"/>
    <x v="5"/>
    <x v="9"/>
    <x v="9"/>
    <m/>
    <n v="140000"/>
    <n v="28.83"/>
    <x v="20"/>
    <s v="2026-07-31"/>
  </r>
  <r>
    <s v="9cc79bc0-14db-42d1-adf0-16b17a8985d5"/>
    <s v="Data Center 2"/>
    <s v=""/>
    <x v="314"/>
    <x v="5"/>
    <x v="9"/>
    <x v="9"/>
    <m/>
    <n v="140000"/>
    <n v="28.83"/>
    <x v="4"/>
    <s v="2026-07-31"/>
  </r>
  <r>
    <s v="c5ca1eda-a8ee-4f89-bebd-85d4fa93e4b9"/>
    <s v="Data Center 4"/>
    <s v=""/>
    <x v="314"/>
    <x v="5"/>
    <x v="9"/>
    <x v="9"/>
    <m/>
    <n v="306000"/>
    <n v="58.847999999999999"/>
    <x v="4"/>
    <s v="2026-07-31"/>
  </r>
  <r>
    <s v="166998a5-686b-47d8-a746-b4c6ab879797"/>
    <s v="Data Center 5"/>
    <s v=""/>
    <x v="314"/>
    <x v="5"/>
    <x v="9"/>
    <x v="9"/>
    <m/>
    <n v="306000"/>
    <n v="58.847999999999999"/>
    <x v="4"/>
    <s v="2026-07-31"/>
  </r>
  <r>
    <s v="e22011d0-75bc-11f1-b2a1-7f28b778c64b"/>
    <s v="Mount Royal Data Center"/>
    <s v=""/>
    <x v="53"/>
    <x v="5"/>
    <x v="17"/>
    <x v="17"/>
    <m/>
    <n v="16000"/>
    <n v="4"/>
    <x v="4"/>
    <s v="2026-07-31"/>
  </r>
  <r>
    <s v="a3cc9166-6b66-416f-a324-be68dee324f7"/>
    <s v="AI Data center 1"/>
    <s v="AI Data center 1_x000a_AI Data Center Campus_x000a_Applied Digital"/>
    <x v="54"/>
    <x v="5"/>
    <x v="49"/>
    <x v="49"/>
    <m/>
    <n v="907500"/>
    <n v="200"/>
    <x v="6"/>
    <s v="2026-07-31"/>
  </r>
  <r>
    <s v="c7c77b7f-a5f5-4696-8477-dc92aac36df6"/>
    <s v="AI Data Center 1"/>
    <s v=""/>
    <x v="54"/>
    <x v="5"/>
    <x v="49"/>
    <x v="49"/>
    <m/>
    <n v="907500"/>
    <n v="200"/>
    <x v="6"/>
    <s v="2026-07-31"/>
  </r>
  <r>
    <s v="c632f995-b92e-474f-a419-20ca6aca544e"/>
    <s v="Data Center 16"/>
    <s v=""/>
    <x v="60"/>
    <x v="5"/>
    <x v="12"/>
    <x v="12"/>
    <n v="250000"/>
    <n v="250000"/>
    <n v="66.997343367846454"/>
    <x v="15"/>
    <s v="2026-07-31"/>
  </r>
  <r>
    <s v="9b362800-ef2e-427a-8c34-034a7cb33e10"/>
    <s v="Data Center 11"/>
    <s v=""/>
    <x v="60"/>
    <x v="5"/>
    <x v="12"/>
    <x v="12"/>
    <n v="250000"/>
    <n v="250000"/>
    <n v="66.997343367846454"/>
    <x v="15"/>
    <s v="2026-07-31"/>
  </r>
  <r>
    <s v="0f8cbcf5-01bd-4166-9597-592679c792b6"/>
    <s v="Data Center 10"/>
    <s v=""/>
    <x v="60"/>
    <x v="5"/>
    <x v="12"/>
    <x v="12"/>
    <n v="250000"/>
    <n v="250000"/>
    <n v="66.997343367846454"/>
    <x v="15"/>
    <s v="2026-07-31"/>
  </r>
  <r>
    <s v="f6ab3c69-4ebc-4dfe-93e8-ca81f842d460"/>
    <s v="Data Center 12"/>
    <s v=""/>
    <x v="60"/>
    <x v="5"/>
    <x v="12"/>
    <x v="12"/>
    <n v="250000"/>
    <n v="250000"/>
    <n v="66.997343367846454"/>
    <x v="15"/>
    <s v="2026-07-31"/>
  </r>
  <r>
    <s v="d96fe14e-a570-4195-a781-72fb35e19e20"/>
    <s v="Data Center 17"/>
    <s v=""/>
    <x v="60"/>
    <x v="5"/>
    <x v="12"/>
    <x v="12"/>
    <n v="250000"/>
    <n v="250000"/>
    <n v="66.997343367846454"/>
    <x v="15"/>
    <s v="2026-07-31"/>
  </r>
  <r>
    <s v="453b458a-9215-466a-97fb-07a6e75facaa"/>
    <s v="Data Center 23"/>
    <s v=""/>
    <x v="60"/>
    <x v="5"/>
    <x v="12"/>
    <x v="12"/>
    <n v="250000"/>
    <n v="250000"/>
    <n v="66.997343367846454"/>
    <x v="15"/>
    <s v="2026-07-31"/>
  </r>
  <r>
    <s v="c480a1f2-0c79-4553-8726-e20e5874e8b4"/>
    <s v="Data Center 5"/>
    <s v=""/>
    <x v="60"/>
    <x v="5"/>
    <x v="12"/>
    <x v="12"/>
    <n v="250000"/>
    <n v="250000"/>
    <n v="66.997343367846454"/>
    <x v="15"/>
    <s v="2026-07-31"/>
  </r>
  <r>
    <s v="201f8940-a7c8-4350-960c-49b31adb06ab"/>
    <s v="Data Center 25"/>
    <s v=""/>
    <x v="60"/>
    <x v="5"/>
    <x v="12"/>
    <x v="12"/>
    <n v="250000"/>
    <n v="250000"/>
    <n v="66.997343367846454"/>
    <x v="15"/>
    <s v="2026-07-31"/>
  </r>
  <r>
    <s v="9032637c-0e0f-464c-bfc9-1ec498c1790c"/>
    <s v="Data Center 7"/>
    <s v=""/>
    <x v="60"/>
    <x v="5"/>
    <x v="12"/>
    <x v="12"/>
    <n v="250000"/>
    <n v="250000"/>
    <n v="66.997343367846454"/>
    <x v="15"/>
    <s v="2026-07-31"/>
  </r>
  <r>
    <s v="0d439a43-b1c7-4262-a1c8-14c9018cf79f"/>
    <s v="Data Center 3"/>
    <s v=""/>
    <x v="60"/>
    <x v="5"/>
    <x v="12"/>
    <x v="12"/>
    <n v="250000"/>
    <n v="250000"/>
    <n v="66.997343367846454"/>
    <x v="15"/>
    <s v="2026-07-31"/>
  </r>
  <r>
    <s v="9b310dbb-ff2a-49fa-8053-4a6d4c22d87b"/>
    <s v="Data Center 9"/>
    <s v=""/>
    <x v="60"/>
    <x v="5"/>
    <x v="12"/>
    <x v="12"/>
    <n v="250000"/>
    <n v="250000"/>
    <n v="66.997343367846454"/>
    <x v="15"/>
    <s v="2026-07-31"/>
  </r>
  <r>
    <s v="2beeb271-b6f2-4459-96d2-b1a57173d008"/>
    <s v="Data Center 21"/>
    <s v=""/>
    <x v="60"/>
    <x v="5"/>
    <x v="12"/>
    <x v="12"/>
    <n v="250000"/>
    <n v="250000"/>
    <n v="66.997343367846454"/>
    <x v="15"/>
    <s v="2026-07-31"/>
  </r>
  <r>
    <s v="48a36d6b-4d01-4300-8352-597b1d8b213f"/>
    <s v="Data Center 6"/>
    <s v=""/>
    <x v="60"/>
    <x v="5"/>
    <x v="12"/>
    <x v="12"/>
    <n v="250000"/>
    <n v="250000"/>
    <n v="66.997343367846454"/>
    <x v="15"/>
    <s v="2026-07-31"/>
  </r>
  <r>
    <s v="517d190f-4ed9-4630-8660-9690775e0977"/>
    <s v="Data Center 18"/>
    <s v=""/>
    <x v="60"/>
    <x v="5"/>
    <x v="12"/>
    <x v="12"/>
    <n v="250000"/>
    <n v="250000"/>
    <n v="66.997343367846454"/>
    <x v="15"/>
    <s v="2026-07-31"/>
  </r>
  <r>
    <s v="9c3e4dc2-49df-4116-a22d-0ac138e625c5"/>
    <s v="Data Center 4"/>
    <s v=""/>
    <x v="60"/>
    <x v="5"/>
    <x v="12"/>
    <x v="12"/>
    <n v="250000"/>
    <n v="250000"/>
    <n v="66.997343367846454"/>
    <x v="15"/>
    <s v="2026-07-31"/>
  </r>
  <r>
    <s v="ec8ebe1c-0d9f-4671-8b0f-550f1d65f2f0"/>
    <s v="Data Center 26"/>
    <s v=""/>
    <x v="60"/>
    <x v="5"/>
    <x v="12"/>
    <x v="12"/>
    <n v="250000"/>
    <n v="250000"/>
    <n v="66.997343367846454"/>
    <x v="15"/>
    <s v="2026-07-31"/>
  </r>
  <r>
    <s v="92fe47ea-560a-4c3a-8786-96f6710d6df6"/>
    <s v="Data Center 14"/>
    <s v=""/>
    <x v="60"/>
    <x v="5"/>
    <x v="12"/>
    <x v="12"/>
    <n v="250000"/>
    <n v="250000"/>
    <n v="66.997343367846454"/>
    <x v="15"/>
    <s v="2026-07-31"/>
  </r>
  <r>
    <s v="8952cef2-534c-43c2-a0e1-83e2fbb7c6e0"/>
    <s v="Data Center 15"/>
    <s v=""/>
    <x v="60"/>
    <x v="5"/>
    <x v="12"/>
    <x v="12"/>
    <n v="250000"/>
    <n v="250000"/>
    <n v="66.997343367846454"/>
    <x v="15"/>
    <s v="2026-07-31"/>
  </r>
  <r>
    <s v="f117301f-f534-4b47-94e2-1ea10fc89cf5"/>
    <s v="Data Center 22"/>
    <s v=""/>
    <x v="60"/>
    <x v="5"/>
    <x v="12"/>
    <x v="12"/>
    <n v="250000"/>
    <n v="250000"/>
    <n v="66.997343367846454"/>
    <x v="15"/>
    <s v="2026-07-31"/>
  </r>
  <r>
    <s v="eadbea4a-0c6a-4c00-a4ca-3e4054ca5581"/>
    <s v="Data Center 24"/>
    <s v=""/>
    <x v="60"/>
    <x v="5"/>
    <x v="12"/>
    <x v="12"/>
    <n v="250000"/>
    <n v="250000"/>
    <n v="66.997343367846454"/>
    <x v="15"/>
    <s v="2026-07-31"/>
  </r>
  <r>
    <s v="14fdae3c-5741-430c-94e9-68ed6dda847f"/>
    <s v="Data Center 20"/>
    <s v=""/>
    <x v="60"/>
    <x v="5"/>
    <x v="12"/>
    <x v="12"/>
    <n v="250000"/>
    <n v="250000"/>
    <n v="66.997343367846454"/>
    <x v="15"/>
    <s v="2026-07-31"/>
  </r>
  <r>
    <s v="7033dec7-02ba-42a6-a424-1e2a071686fe"/>
    <s v="Data Center 19"/>
    <s v=""/>
    <x v="60"/>
    <x v="5"/>
    <x v="12"/>
    <x v="12"/>
    <n v="250000"/>
    <n v="250000"/>
    <n v="66.997343367846454"/>
    <x v="15"/>
    <s v="2026-07-31"/>
  </r>
  <r>
    <s v="8bf9dae9-f38f-4377-a869-c1ca7fc6ce9e"/>
    <s v="Data Center 2"/>
    <s v=""/>
    <x v="60"/>
    <x v="5"/>
    <x v="12"/>
    <x v="12"/>
    <n v="250000"/>
    <n v="250000"/>
    <n v="66.997343367846454"/>
    <x v="15"/>
    <s v="2026-07-31"/>
  </r>
  <r>
    <s v="df683716-6e9c-44dd-81e5-8f376394b765"/>
    <s v="Data Center 8"/>
    <s v=""/>
    <x v="60"/>
    <x v="5"/>
    <x v="12"/>
    <x v="12"/>
    <n v="250000"/>
    <n v="250000"/>
    <n v="66.997343367846454"/>
    <x v="15"/>
    <s v="2026-07-31"/>
  </r>
  <r>
    <s v="7a35d117-65d4-4039-b12e-775285bb870b"/>
    <s v="Data Center 1"/>
    <s v=""/>
    <x v="60"/>
    <x v="5"/>
    <x v="12"/>
    <x v="12"/>
    <n v="250000"/>
    <n v="250000"/>
    <n v="66.997343367846454"/>
    <x v="15"/>
    <s v="2026-07-31"/>
  </r>
  <r>
    <s v="33b0aa6e-f63a-432c-98b0-5c43595f2975"/>
    <s v="Data Center 13"/>
    <s v=""/>
    <x v="60"/>
    <x v="5"/>
    <x v="12"/>
    <x v="12"/>
    <n v="250000"/>
    <n v="250000"/>
    <n v="66.997343367846454"/>
    <x v="15"/>
    <s v="2026-07-31"/>
  </r>
  <r>
    <s v="cb3fa1b2-3b03-41fd-950f-a5651ad16c66"/>
    <s v="Amazon AWS - 8158 Sudley Rd Building 3"/>
    <s v=""/>
    <x v="60"/>
    <x v="5"/>
    <x v="12"/>
    <x v="12"/>
    <n v="250000"/>
    <n v="250000"/>
    <n v="66.997343367846454"/>
    <x v="14"/>
    <s v="2026-07-31"/>
  </r>
  <r>
    <s v="b1e4c534-08a5-4c8b-bb45-a754dde2889c"/>
    <s v="Amazon AWS - 8158 Sudley Rd Building 2"/>
    <s v=""/>
    <x v="60"/>
    <x v="5"/>
    <x v="12"/>
    <x v="12"/>
    <n v="250000"/>
    <n v="250000"/>
    <n v="66.997343367846454"/>
    <x v="14"/>
    <s v="2026-07-31"/>
  </r>
  <r>
    <s v="1f4eabc4-b58e-44f6-829b-0ac39b67963d"/>
    <s v="Amazon AWS - 8158 Sudley Rd Building 1"/>
    <s v=""/>
    <x v="60"/>
    <x v="5"/>
    <x v="12"/>
    <x v="12"/>
    <n v="250000"/>
    <n v="250000"/>
    <n v="66.997343367846454"/>
    <x v="14"/>
    <s v="2026-07-31"/>
  </r>
  <r>
    <s v="3c73a072-1cf9-45e2-b271-73af2364d9ac"/>
    <s v="Amazon AWS - 8158 Sudley Rd Building 4"/>
    <s v=""/>
    <x v="60"/>
    <x v="5"/>
    <x v="12"/>
    <x v="12"/>
    <n v="250000"/>
    <n v="250000"/>
    <n v="66.997343367846454"/>
    <x v="14"/>
    <s v="2026-07-31"/>
  </r>
  <r>
    <s v="17cd4711-e0a4-4192-af44-687971735350"/>
    <s v="AWS King George Building 6"/>
    <s v=""/>
    <x v="60"/>
    <x v="5"/>
    <x v="12"/>
    <x v="12"/>
    <n v="487500"/>
    <n v="487500"/>
    <n v="52.852083333333333"/>
    <x v="12"/>
    <s v="2026-07-31"/>
  </r>
  <r>
    <s v="ae930ea8-cb71-4891-ae9f-5c26c70907d0"/>
    <s v="AWS King George Building 4"/>
    <s v=""/>
    <x v="60"/>
    <x v="5"/>
    <x v="12"/>
    <x v="12"/>
    <n v="487500"/>
    <n v="487500"/>
    <n v="52.852083333333333"/>
    <x v="12"/>
    <s v="2026-07-31"/>
  </r>
  <r>
    <s v="8d62c3c9-0499-4e84-a435-beea92f510f3"/>
    <s v="AWS King George Building 2"/>
    <s v=""/>
    <x v="60"/>
    <x v="5"/>
    <x v="12"/>
    <x v="12"/>
    <n v="487500"/>
    <n v="487500"/>
    <n v="52.852083333333333"/>
    <x v="12"/>
    <s v="2026-07-31"/>
  </r>
  <r>
    <s v="40e31180-2659-4eca-800b-00495ea238fd"/>
    <s v="AWS King George Building 3"/>
    <s v=""/>
    <x v="60"/>
    <x v="5"/>
    <x v="12"/>
    <x v="12"/>
    <n v="487500"/>
    <n v="487500"/>
    <n v="52.852083333333333"/>
    <x v="12"/>
    <s v="2026-07-31"/>
  </r>
  <r>
    <s v="d2f488d2-644b-401d-8032-b764b909a15e"/>
    <s v="AWS King George Building 8"/>
    <s v=""/>
    <x v="60"/>
    <x v="5"/>
    <x v="12"/>
    <x v="12"/>
    <n v="487500"/>
    <n v="487500"/>
    <n v="52.852083333333333"/>
    <x v="12"/>
    <s v="2026-07-31"/>
  </r>
  <r>
    <s v="308e479e-d2af-45c7-8c65-2081653426c7"/>
    <s v="AWS King George Building 7"/>
    <s v=""/>
    <x v="60"/>
    <x v="5"/>
    <x v="12"/>
    <x v="12"/>
    <n v="487500"/>
    <n v="487500"/>
    <n v="52.852083333333333"/>
    <x v="12"/>
    <s v="2026-07-31"/>
  </r>
  <r>
    <s v="64322c32-cffa-4536-957e-a8f32ae18d71"/>
    <s v="AWS King George Building 5"/>
    <s v=""/>
    <x v="60"/>
    <x v="5"/>
    <x v="12"/>
    <x v="12"/>
    <n v="487500"/>
    <n v="487500"/>
    <n v="52.852083333333333"/>
    <x v="12"/>
    <s v="2026-07-31"/>
  </r>
  <r>
    <s v="d7d793b7-95ac-429d-a442-d38c0ed903ee"/>
    <s v="AWS King George Building 1"/>
    <s v=""/>
    <x v="60"/>
    <x v="5"/>
    <x v="12"/>
    <x v="12"/>
    <n v="487500"/>
    <n v="487500"/>
    <n v="52.852083333333333"/>
    <x v="12"/>
    <s v="2026-07-31"/>
  </r>
  <r>
    <s v="e874252f-0cd2-4b65-8e20-a699caaf355a"/>
    <s v="Nova Building 3"/>
    <s v=""/>
    <x v="61"/>
    <x v="5"/>
    <x v="33"/>
    <x v="33"/>
    <m/>
    <m/>
    <n v="42.477499999999999"/>
    <x v="1"/>
    <s v="2026-07-31"/>
  </r>
  <r>
    <s v="9c31b7f6-2e6f-4e3f-9c06-f8ab07cf3883"/>
    <s v="Nova Building 1"/>
    <s v=""/>
    <x v="61"/>
    <x v="5"/>
    <x v="33"/>
    <x v="33"/>
    <m/>
    <m/>
    <n v="42.477499999999999"/>
    <x v="1"/>
    <s v="2026-07-31"/>
  </r>
  <r>
    <s v="f96182e1-6624-4f02-96cc-1955d50cae31"/>
    <s v="Nova Building 2"/>
    <s v=""/>
    <x v="61"/>
    <x v="5"/>
    <x v="33"/>
    <x v="33"/>
    <m/>
    <m/>
    <n v="42.477499999999999"/>
    <x v="1"/>
    <s v="2026-07-31"/>
  </r>
  <r>
    <s v="9db26f7c-25d7-4814-808b-3e28d51aadbe"/>
    <s v="Lowell Township Data Center"/>
    <s v=""/>
    <x v="61"/>
    <x v="5"/>
    <x v="26"/>
    <x v="26"/>
    <m/>
    <m/>
    <n v="42.477499999999999"/>
    <x v="17"/>
    <s v="2026-07-31"/>
  </r>
  <r>
    <s v="b0da5905-b48f-46eb-83dc-2ee8f40c6f71"/>
    <s v="Compass Data Center 16"/>
    <s v=""/>
    <x v="81"/>
    <x v="5"/>
    <x v="12"/>
    <x v="12"/>
    <m/>
    <n v="502173"/>
    <n v="71.094999999999999"/>
    <x v="6"/>
    <s v="2026-07-31"/>
  </r>
  <r>
    <s v="bde7dba2-1b8f-4cdc-9edd-8f5e2fac7e78"/>
    <s v="Compass Data Center 19"/>
    <s v=""/>
    <x v="81"/>
    <x v="5"/>
    <x v="12"/>
    <x v="12"/>
    <m/>
    <n v="502173"/>
    <n v="71.094999999999999"/>
    <x v="6"/>
    <s v="2026-07-31"/>
  </r>
  <r>
    <s v="4c9df8ef-a2c3-4324-b4b3-1ab5e75fb4a3"/>
    <s v="Compass Data Center 23"/>
    <s v=""/>
    <x v="81"/>
    <x v="5"/>
    <x v="12"/>
    <x v="12"/>
    <m/>
    <n v="502173"/>
    <n v="71.094999999999999"/>
    <x v="6"/>
    <s v="2026-07-31"/>
  </r>
  <r>
    <s v="2bcdf2a4-4063-4488-8728-ea5f8811ce68"/>
    <s v="Compass Data Center 2"/>
    <s v=""/>
    <x v="81"/>
    <x v="5"/>
    <x v="12"/>
    <x v="12"/>
    <m/>
    <n v="502173"/>
    <n v="71.094999999999999"/>
    <x v="6"/>
    <s v="2026-07-31"/>
  </r>
  <r>
    <s v="e1e70cde-5125-4770-b4a6-3e697b38330d"/>
    <s v="Compass Data Center 11"/>
    <s v=""/>
    <x v="81"/>
    <x v="5"/>
    <x v="12"/>
    <x v="12"/>
    <m/>
    <n v="502173"/>
    <n v="71.094999999999999"/>
    <x v="6"/>
    <s v="2026-07-31"/>
  </r>
  <r>
    <s v="e8a7f0e6-fecb-4f04-afa6-9fedc04e196f"/>
    <s v="Compass Data Center 5"/>
    <s v=""/>
    <x v="81"/>
    <x v="5"/>
    <x v="12"/>
    <x v="12"/>
    <m/>
    <n v="502173"/>
    <n v="71.094999999999999"/>
    <x v="6"/>
    <s v="2026-07-31"/>
  </r>
  <r>
    <s v="00629d76-31e8-4cd4-8a19-ee89f93c3d6f"/>
    <s v="Compass Data Center 10"/>
    <s v=""/>
    <x v="81"/>
    <x v="5"/>
    <x v="12"/>
    <x v="12"/>
    <m/>
    <n v="502173"/>
    <n v="71.094999999999999"/>
    <x v="6"/>
    <s v="2026-07-31"/>
  </r>
  <r>
    <s v="d20021e7-a52e-43a6-bb3f-c9a6b5ffb248"/>
    <s v="Compass Data Center 9"/>
    <s v=""/>
    <x v="81"/>
    <x v="5"/>
    <x v="12"/>
    <x v="12"/>
    <m/>
    <n v="502173"/>
    <n v="71.094999999999999"/>
    <x v="6"/>
    <s v="2026-07-31"/>
  </r>
  <r>
    <s v="46c3495e-69f6-4947-a3f8-c99bac16b68c"/>
    <s v="Compass Data Center 22"/>
    <s v=""/>
    <x v="81"/>
    <x v="5"/>
    <x v="12"/>
    <x v="12"/>
    <m/>
    <n v="502173"/>
    <n v="71.094999999999999"/>
    <x v="6"/>
    <s v="2026-07-31"/>
  </r>
  <r>
    <s v="1ebb6084-b1db-46bd-9539-215c7e631f5f"/>
    <s v="Compass Data Center 21"/>
    <s v=""/>
    <x v="81"/>
    <x v="5"/>
    <x v="12"/>
    <x v="12"/>
    <m/>
    <n v="502173"/>
    <n v="71.094999999999999"/>
    <x v="6"/>
    <s v="2026-07-31"/>
  </r>
  <r>
    <s v="ffa0f433-8f23-4e3f-bdc5-fa923542d711"/>
    <s v="Compass Data Center 8"/>
    <s v=""/>
    <x v="81"/>
    <x v="5"/>
    <x v="12"/>
    <x v="12"/>
    <m/>
    <n v="502173"/>
    <n v="71.094999999999999"/>
    <x v="6"/>
    <s v="2026-07-31"/>
  </r>
  <r>
    <s v="13d764e7-2588-444c-9e3e-88cb44ab2408"/>
    <s v="Compass Data Center 1"/>
    <s v=""/>
    <x v="81"/>
    <x v="5"/>
    <x v="12"/>
    <x v="12"/>
    <m/>
    <n v="502173"/>
    <n v="71.094999999999999"/>
    <x v="6"/>
    <s v="2026-07-31"/>
  </r>
  <r>
    <s v="14bd2967-21e0-4ac8-afde-159ec0fc62b2"/>
    <s v="Compass Data Center 14"/>
    <s v=""/>
    <x v="81"/>
    <x v="5"/>
    <x v="12"/>
    <x v="12"/>
    <m/>
    <n v="502173"/>
    <n v="71.094999999999999"/>
    <x v="6"/>
    <s v="2026-07-31"/>
  </r>
  <r>
    <s v="c6fadf9b-2627-4603-ad2b-333a07a6e5d5"/>
    <s v="Compass Data Center 15"/>
    <s v=""/>
    <x v="81"/>
    <x v="5"/>
    <x v="12"/>
    <x v="12"/>
    <m/>
    <n v="502173"/>
    <n v="71.094999999999999"/>
    <x v="6"/>
    <s v="2026-07-31"/>
  </r>
  <r>
    <s v="a0a25c50-6f6f-4678-98be-2327ff606a94"/>
    <s v="Compass Data Center 20"/>
    <s v=""/>
    <x v="81"/>
    <x v="5"/>
    <x v="12"/>
    <x v="12"/>
    <m/>
    <n v="502173"/>
    <n v="71.094999999999999"/>
    <x v="6"/>
    <s v="2026-07-31"/>
  </r>
  <r>
    <s v="2ee60c03-c22c-46de-af26-6b00f94f7479"/>
    <s v="Compass Data Center 3"/>
    <s v=""/>
    <x v="81"/>
    <x v="5"/>
    <x v="12"/>
    <x v="12"/>
    <m/>
    <n v="502173"/>
    <n v="71.094999999999999"/>
    <x v="6"/>
    <s v="2026-07-31"/>
  </r>
  <r>
    <s v="77abd43a-da92-42d4-b619-c22d9bf06906"/>
    <s v="Compass Data Center 12"/>
    <s v=""/>
    <x v="81"/>
    <x v="5"/>
    <x v="12"/>
    <x v="12"/>
    <m/>
    <n v="502173"/>
    <n v="71.094999999999999"/>
    <x v="6"/>
    <s v="2026-07-31"/>
  </r>
  <r>
    <s v="54ed6cd1-caaa-4181-857d-57e1cfcac618"/>
    <s v="Compass Data Center 18"/>
    <s v=""/>
    <x v="81"/>
    <x v="5"/>
    <x v="12"/>
    <x v="12"/>
    <m/>
    <n v="502173"/>
    <n v="71.094999999999999"/>
    <x v="6"/>
    <s v="2026-07-31"/>
  </r>
  <r>
    <s v="dee6786c-4005-42f9-854d-55b78a816ff3"/>
    <s v="Compass Data Center 7"/>
    <s v=""/>
    <x v="81"/>
    <x v="5"/>
    <x v="12"/>
    <x v="12"/>
    <m/>
    <n v="502173"/>
    <n v="71.094999999999999"/>
    <x v="6"/>
    <s v="2026-07-31"/>
  </r>
  <r>
    <s v="ae55d50d-5eec-4827-86c2-87e6660f65f0"/>
    <s v="Compass Data Center 17"/>
    <s v=""/>
    <x v="81"/>
    <x v="5"/>
    <x v="12"/>
    <x v="12"/>
    <m/>
    <n v="502173"/>
    <n v="71.094999999999999"/>
    <x v="6"/>
    <s v="2026-07-31"/>
  </r>
  <r>
    <s v="18c1ac49-9817-4990-8d65-4aea885fe303"/>
    <s v="Compass Data Center 6"/>
    <s v=""/>
    <x v="81"/>
    <x v="5"/>
    <x v="12"/>
    <x v="12"/>
    <m/>
    <n v="502173"/>
    <n v="71.094999999999999"/>
    <x v="6"/>
    <s v="2026-07-31"/>
  </r>
  <r>
    <s v="bc062b1b-62fd-4c28-b194-7443b7e9e3ec"/>
    <s v="Compass Data Center 4"/>
    <s v=""/>
    <x v="81"/>
    <x v="5"/>
    <x v="12"/>
    <x v="12"/>
    <m/>
    <n v="502173"/>
    <n v="71.094999999999999"/>
    <x v="6"/>
    <s v="2026-07-31"/>
  </r>
  <r>
    <s v="6feebad5-633c-4881-b89d-00eb4ab1c577"/>
    <s v="Compass Data Center 13"/>
    <s v=""/>
    <x v="81"/>
    <x v="5"/>
    <x v="12"/>
    <x v="12"/>
    <m/>
    <n v="502173"/>
    <n v="71.094999999999999"/>
    <x v="6"/>
    <s v="2026-07-31"/>
  </r>
  <r>
    <s v="4ff7e182-9d25-481e-871b-ba4dfa8baa6d"/>
    <s v="San Marcos, CyrusOne Bldg 1"/>
    <s v=""/>
    <x v="86"/>
    <x v="5"/>
    <x v="16"/>
    <x v="16"/>
    <m/>
    <m/>
    <n v="76"/>
    <x v="13"/>
    <s v="2026-07-31"/>
  </r>
  <r>
    <s v="91d83653-a8b0-4037-aa7f-c397d7fe317f"/>
    <s v="San Marcos, CyrusOne Bldg 2"/>
    <s v=""/>
    <x v="86"/>
    <x v="5"/>
    <x v="16"/>
    <x v="16"/>
    <m/>
    <m/>
    <n v="76"/>
    <x v="1"/>
    <s v="2026-07-31"/>
  </r>
  <r>
    <s v="f4cc8898-01ba-433b-8555-0a7f94972d6b"/>
    <s v="San Marcos, CyrusOne Bldg 4"/>
    <s v=""/>
    <x v="86"/>
    <x v="5"/>
    <x v="16"/>
    <x v="16"/>
    <m/>
    <m/>
    <n v="76"/>
    <x v="1"/>
    <s v="2026-07-31"/>
  </r>
  <r>
    <s v="d28b4da5-ceed-48fe-b924-775cd3be38d1"/>
    <s v="San Marcos, CyrusOne Bldg 3"/>
    <s v=""/>
    <x v="86"/>
    <x v="5"/>
    <x v="16"/>
    <x v="16"/>
    <m/>
    <m/>
    <n v="76"/>
    <x v="1"/>
    <s v="2026-07-31"/>
  </r>
  <r>
    <s v="4f2c4a8f-dd98-4a1e-887d-e675517e46ea"/>
    <s v="San Marcos, CyrusOne Bldg 5"/>
    <s v=""/>
    <x v="86"/>
    <x v="5"/>
    <x v="16"/>
    <x v="16"/>
    <m/>
    <m/>
    <n v="76"/>
    <x v="1"/>
    <s v="2026-07-31"/>
  </r>
  <r>
    <s v="251de6f0-26f4-410b-b263-dba62042bd0b"/>
    <s v="Howell Township Data Center 10"/>
    <s v=""/>
    <x v="94"/>
    <x v="5"/>
    <x v="26"/>
    <x v="26"/>
    <m/>
    <m/>
    <n v="45.557499999999997"/>
    <x v="19"/>
    <s v="2026-07-31"/>
  </r>
  <r>
    <s v="276cfc37-21e4-4918-a408-f25561ee626a"/>
    <s v="Howell Township Data Center 5"/>
    <s v=""/>
    <x v="94"/>
    <x v="5"/>
    <x v="26"/>
    <x v="26"/>
    <m/>
    <m/>
    <n v="45.557499999999997"/>
    <x v="19"/>
    <s v="2026-07-31"/>
  </r>
  <r>
    <s v="6383f546-568a-4e25-bad6-2ef8c01ad603"/>
    <s v="Howell Township Data Center 9"/>
    <s v=""/>
    <x v="94"/>
    <x v="5"/>
    <x v="26"/>
    <x v="26"/>
    <m/>
    <m/>
    <n v="45.557499999999997"/>
    <x v="19"/>
    <s v="2026-07-31"/>
  </r>
  <r>
    <s v="7eddd462-094d-4176-92c1-16c2be5bb451"/>
    <s v="Howell Township Data Center 3"/>
    <s v=""/>
    <x v="94"/>
    <x v="5"/>
    <x v="26"/>
    <x v="26"/>
    <m/>
    <m/>
    <n v="45.557499999999997"/>
    <x v="19"/>
    <s v="2026-07-31"/>
  </r>
  <r>
    <s v="8e89502b-9f52-43c3-8fba-3be7cbf59470"/>
    <s v="Howell Township Data Center 6"/>
    <s v=""/>
    <x v="94"/>
    <x v="5"/>
    <x v="26"/>
    <x v="26"/>
    <m/>
    <m/>
    <n v="45.557499999999997"/>
    <x v="19"/>
    <s v="2026-07-31"/>
  </r>
  <r>
    <s v="c69afeec-e9da-4cf3-a549-1c305b726f4a"/>
    <s v="Howell Township Data Center 4"/>
    <s v=""/>
    <x v="94"/>
    <x v="5"/>
    <x v="26"/>
    <x v="26"/>
    <m/>
    <m/>
    <n v="45.557499999999997"/>
    <x v="19"/>
    <s v="2026-07-31"/>
  </r>
  <r>
    <s v="0386fcac-4197-46bd-bbc9-41505b18c87c"/>
    <s v="Howell Township Data Center 7"/>
    <s v=""/>
    <x v="94"/>
    <x v="5"/>
    <x v="26"/>
    <x v="26"/>
    <m/>
    <m/>
    <n v="45.557499999999997"/>
    <x v="19"/>
    <s v="2026-07-31"/>
  </r>
  <r>
    <s v="868c1639-1334-4377-a142-71001a508bff"/>
    <s v="Howell Township Data Center 1"/>
    <s v=""/>
    <x v="94"/>
    <x v="5"/>
    <x v="26"/>
    <x v="26"/>
    <m/>
    <m/>
    <n v="45.557499999999997"/>
    <x v="19"/>
    <s v="2026-07-31"/>
  </r>
  <r>
    <s v="985d8d16-344f-4838-a230-9df09f6efba3"/>
    <s v="Howell Township Data Center 2"/>
    <s v=""/>
    <x v="94"/>
    <x v="5"/>
    <x v="26"/>
    <x v="26"/>
    <m/>
    <m/>
    <n v="45.557499999999997"/>
    <x v="19"/>
    <s v="2026-07-31"/>
  </r>
  <r>
    <s v="e3ed7a34-4ff5-48a9-b4fc-6aaffa448174"/>
    <s v="Howell Township Data Center 8"/>
    <s v=""/>
    <x v="94"/>
    <x v="5"/>
    <x v="26"/>
    <x v="26"/>
    <m/>
    <m/>
    <n v="45.557499999999997"/>
    <x v="19"/>
    <s v="2026-07-31"/>
  </r>
  <r>
    <s v="39aea382-c972-4d57-8cf8-953b1185907b"/>
    <s v="LAX2 Data Center"/>
    <s v=""/>
    <x v="101"/>
    <x v="5"/>
    <x v="25"/>
    <x v="25"/>
    <m/>
    <m/>
    <n v="36"/>
    <x v="7"/>
    <s v="2026-07-31"/>
  </r>
  <r>
    <s v="c0695cf7-1431-451b-af0e-2fdc8e177d4a"/>
    <s v="LAX1 Data Center"/>
    <s v=""/>
    <x v="101"/>
    <x v="5"/>
    <x v="25"/>
    <x v="25"/>
    <n v="218400"/>
    <n v="218400"/>
    <n v="52"/>
    <x v="7"/>
    <s v="2026-07-31"/>
  </r>
  <r>
    <s v="ff0cdaba-b635-4925-8221-2face90650f1"/>
    <s v="Diode Data Center "/>
    <s v=""/>
    <x v="321"/>
    <x v="5"/>
    <x v="16"/>
    <x v="16"/>
    <m/>
    <m/>
    <m/>
    <x v="3"/>
    <s v="2026-07-31"/>
  </r>
  <r>
    <s v="5d018dc5-2e11-4fa8-9072-27ae1b7de7a4"/>
    <s v="Data Center 1"/>
    <s v=""/>
    <x v="321"/>
    <x v="5"/>
    <x v="5"/>
    <x v="5"/>
    <m/>
    <n v="300000"/>
    <n v="58.216000000000001"/>
    <x v="6"/>
    <s v="2026-07-31"/>
  </r>
  <r>
    <s v="efaecdfa-42ef-4205-96e8-c6b04f665736"/>
    <s v="Data Center 2"/>
    <s v=""/>
    <x v="321"/>
    <x v="5"/>
    <x v="5"/>
    <x v="5"/>
    <m/>
    <n v="300000"/>
    <n v="58.216000000000001"/>
    <x v="6"/>
    <s v="2026-07-31"/>
  </r>
  <r>
    <s v="5b324661-462e-402e-ba48-9b7dfb23c584"/>
    <s v="Data Center 7"/>
    <s v=""/>
    <x v="321"/>
    <x v="5"/>
    <x v="5"/>
    <x v="5"/>
    <m/>
    <n v="300000"/>
    <n v="58.216000000000001"/>
    <x v="6"/>
    <s v="2026-07-31"/>
  </r>
  <r>
    <s v="be7ef8be-e959-44cb-8be4-a15003f97661"/>
    <s v="Data Center 4"/>
    <s v=""/>
    <x v="321"/>
    <x v="5"/>
    <x v="5"/>
    <x v="5"/>
    <m/>
    <n v="300000"/>
    <n v="58.216000000000001"/>
    <x v="6"/>
    <s v="2026-07-31"/>
  </r>
  <r>
    <s v="f94edc87-0e4d-4d42-a215-e48b59134856"/>
    <s v="Data Center 5"/>
    <s v=""/>
    <x v="321"/>
    <x v="5"/>
    <x v="5"/>
    <x v="5"/>
    <m/>
    <n v="300000"/>
    <n v="58.216000000000001"/>
    <x v="6"/>
    <s v="2026-07-31"/>
  </r>
  <r>
    <s v="6ef926cb-5ecc-4f00-b714-830641739c57"/>
    <s v="Data Center 3"/>
    <s v=""/>
    <x v="321"/>
    <x v="5"/>
    <x v="5"/>
    <x v="5"/>
    <m/>
    <n v="300000"/>
    <n v="58.216000000000001"/>
    <x v="6"/>
    <s v="2026-07-31"/>
  </r>
  <r>
    <s v="1618a35c-2723-4630-8d12-c4bf081a4252"/>
    <s v="Data Center 6"/>
    <s v=""/>
    <x v="321"/>
    <x v="5"/>
    <x v="5"/>
    <x v="5"/>
    <m/>
    <n v="300000"/>
    <n v="58.216000000000001"/>
    <x v="6"/>
    <s v="2026-07-31"/>
  </r>
  <r>
    <s v="1b57dc24-dfed-4c67-b9e2-49c4539326b4"/>
    <s v="Roxbury Technology Park"/>
    <s v=""/>
    <x v="321"/>
    <x v="5"/>
    <x v="12"/>
    <x v="12"/>
    <m/>
    <m/>
    <m/>
    <x v="7"/>
    <s v="2026-07-31"/>
  </r>
  <r>
    <s v="ef367279-8bbf-4d36-bd9a-b8b17831d4d2"/>
    <s v="Pampa Energy Center Building 1"/>
    <s v=""/>
    <x v="105"/>
    <x v="5"/>
    <x v="16"/>
    <x v="16"/>
    <m/>
    <m/>
    <n v="50"/>
    <x v="8"/>
    <s v="2026-07-31"/>
  </r>
  <r>
    <s v="7ac81f31-4627-41d4-b80f-f03f6497f273"/>
    <s v="Pampa Energy Center Building 3"/>
    <s v=""/>
    <x v="105"/>
    <x v="5"/>
    <x v="16"/>
    <x v="16"/>
    <m/>
    <m/>
    <n v="50"/>
    <x v="8"/>
    <s v="2026-07-31"/>
  </r>
  <r>
    <s v="80c3369d-4a38-4ea2-a2c1-5806f71f22b7"/>
    <s v="Pampa Energy Center Building 2"/>
    <s v=""/>
    <x v="105"/>
    <x v="5"/>
    <x v="16"/>
    <x v="16"/>
    <m/>
    <m/>
    <n v="50"/>
    <x v="8"/>
    <s v="2026-07-31"/>
  </r>
  <r>
    <s v="4ddc64c0-aa6b-4ef6-a46f-69a89bbbbbbd"/>
    <s v="Pampa Energy Center Building 4"/>
    <s v=""/>
    <x v="105"/>
    <x v="5"/>
    <x v="16"/>
    <x v="16"/>
    <m/>
    <m/>
    <n v="50"/>
    <x v="8"/>
    <s v="2026-07-31"/>
  </r>
  <r>
    <s v="1f1cbbfd-978d-42c1-9546-c09377920c7c"/>
    <s v="Lancaster Data Center 1"/>
    <s v=""/>
    <x v="108"/>
    <x v="5"/>
    <x v="16"/>
    <x v="16"/>
    <n v="300000"/>
    <n v="600000"/>
    <n v="96"/>
    <x v="21"/>
    <s v="2026-07-31"/>
  </r>
  <r>
    <s v="174edf77-f8af-4749-a7d2-3a23f58d76b7"/>
    <s v="Lancaster Data Center 3"/>
    <s v=""/>
    <x v="108"/>
    <x v="5"/>
    <x v="16"/>
    <x v="16"/>
    <n v="300000"/>
    <n v="600000"/>
    <n v="96"/>
    <x v="21"/>
    <s v="2026-07-31"/>
  </r>
  <r>
    <s v="bfc12c24-5041-480b-a9c8-02604bb7b76c"/>
    <s v="Lancaster Data Center 4"/>
    <s v=""/>
    <x v="108"/>
    <x v="5"/>
    <x v="16"/>
    <x v="16"/>
    <n v="160000"/>
    <n v="320000"/>
    <n v="48"/>
    <x v="21"/>
    <s v="2026-07-31"/>
  </r>
  <r>
    <s v="b569069a-f7e2-46f0-b263-b96eaa40607e"/>
    <s v="Lancaster Data Center 2"/>
    <s v=""/>
    <x v="108"/>
    <x v="5"/>
    <x v="16"/>
    <x v="16"/>
    <n v="300000"/>
    <n v="600000"/>
    <n v="96"/>
    <x v="21"/>
    <s v="2026-07-31"/>
  </r>
  <r>
    <s v="649a95c3-b1dc-45a6-b82f-f5ba72daaa7c"/>
    <s v="Hickman Property Data Center 2"/>
    <s v=""/>
    <x v="108"/>
    <x v="5"/>
    <x v="8"/>
    <x v="8"/>
    <n v="565450"/>
    <n v="565450"/>
    <n v="74.411999999999992"/>
    <x v="13"/>
    <s v="2026-07-31"/>
  </r>
  <r>
    <s v="59197ed4-c986-4d9b-bda6-23eed34d3d09"/>
    <s v="Hickman Property Data Center 3"/>
    <s v=""/>
    <x v="108"/>
    <x v="5"/>
    <x v="8"/>
    <x v="8"/>
    <n v="565450"/>
    <n v="565450"/>
    <n v="74.411999999999992"/>
    <x v="13"/>
    <s v="2026-07-31"/>
  </r>
  <r>
    <s v="2977e7ea-57a3-4ddc-aeed-3d6b2d53dc80"/>
    <s v="Hickman Property Data Center 4"/>
    <s v=""/>
    <x v="108"/>
    <x v="5"/>
    <x v="8"/>
    <x v="8"/>
    <n v="565450"/>
    <n v="565450"/>
    <n v="74.411999999999992"/>
    <x v="13"/>
    <s v="2026-07-31"/>
  </r>
  <r>
    <s v="1b55d5ce-e48f-4fbf-9323-05018b65354d"/>
    <s v="Hickman Property Data Center 5"/>
    <s v=""/>
    <x v="108"/>
    <x v="5"/>
    <x v="8"/>
    <x v="8"/>
    <n v="565450"/>
    <n v="565450"/>
    <n v="74.411999999999992"/>
    <x v="13"/>
    <s v="2026-07-31"/>
  </r>
  <r>
    <s v="8f78d828-057b-4caf-969b-d8840df5e689"/>
    <s v="Hickman Property Data Center 1"/>
    <s v=""/>
    <x v="108"/>
    <x v="5"/>
    <x v="8"/>
    <x v="8"/>
    <n v="565450"/>
    <n v="565450"/>
    <n v="74.411999999999992"/>
    <x v="13"/>
    <s v="2026-07-31"/>
  </r>
  <r>
    <s v="6ead46d0-5846-11f0-80b5-716dccda4b6b"/>
    <s v="Miami-Dade data center project"/>
    <s v=""/>
    <x v="108"/>
    <x v="5"/>
    <x v="9"/>
    <x v="9"/>
    <n v="145700"/>
    <m/>
    <m/>
    <x v="21"/>
    <s v="2026-07-31"/>
  </r>
  <r>
    <s v="d2b70508-a9fa-4262-b4ec-96cd352a0f1c"/>
    <s v="Remington - Building 5"/>
    <s v=""/>
    <x v="361"/>
    <x v="5"/>
    <x v="12"/>
    <x v="12"/>
    <n v="314285"/>
    <n v="314285"/>
    <n v="85"/>
    <x v="12"/>
    <s v="2026-07-31"/>
  </r>
  <r>
    <s v="963762cb-f00a-4ab3-a2f7-d0be942c5b76"/>
    <s v="Remington - Building 4"/>
    <s v=""/>
    <x v="361"/>
    <x v="5"/>
    <x v="12"/>
    <x v="12"/>
    <n v="314285"/>
    <n v="314285"/>
    <n v="85"/>
    <x v="12"/>
    <s v="2026-07-31"/>
  </r>
  <r>
    <s v="4a2d8e65-b022-4dab-b50b-a17b2130f100"/>
    <s v="Remington - Building 2"/>
    <s v=""/>
    <x v="361"/>
    <x v="5"/>
    <x v="12"/>
    <x v="12"/>
    <n v="314285"/>
    <n v="314285"/>
    <n v="85"/>
    <x v="12"/>
    <s v="2026-07-31"/>
  </r>
  <r>
    <s v="1fc05c7f-15fd-48e2-afdf-bbd90a68d012"/>
    <s v="Remington - Building 1"/>
    <s v=""/>
    <x v="361"/>
    <x v="5"/>
    <x v="12"/>
    <x v="12"/>
    <n v="314285"/>
    <n v="314285"/>
    <n v="85"/>
    <x v="12"/>
    <s v="2026-07-31"/>
  </r>
  <r>
    <s v="f543749b-b56e-4ba9-bed1-695d9ab747ba"/>
    <s v="Remington - Building 3"/>
    <s v=""/>
    <x v="361"/>
    <x v="5"/>
    <x v="12"/>
    <x v="12"/>
    <n v="314285"/>
    <n v="314285"/>
    <n v="85"/>
    <x v="12"/>
    <s v="2026-07-31"/>
  </r>
  <r>
    <s v="7449a960-6ccf-11f0-a112-477e0bcb162f"/>
    <s v="Remington - Building 7"/>
    <s v=""/>
    <x v="361"/>
    <x v="5"/>
    <x v="12"/>
    <x v="12"/>
    <n v="314285"/>
    <n v="314285"/>
    <n v="85"/>
    <x v="21"/>
    <s v="2026-07-31"/>
  </r>
  <r>
    <s v="8618fd5b-8128-488d-98b0-9dbb22336449"/>
    <s v="Remington - Building 6"/>
    <s v=""/>
    <x v="361"/>
    <x v="5"/>
    <x v="12"/>
    <x v="12"/>
    <n v="314285"/>
    <n v="314285"/>
    <n v="85"/>
    <x v="12"/>
    <s v="2026-07-31"/>
  </r>
  <r>
    <s v="7b3d07b1-2f7c-44e2-aeb3-d7151e9cac4c"/>
    <s v="Project Flo Data Center 4"/>
    <s v=""/>
    <x v="124"/>
    <x v="5"/>
    <x v="24"/>
    <x v="24"/>
    <m/>
    <m/>
    <n v="42.115000000000002"/>
    <x v="13"/>
    <s v="2026-07-31"/>
  </r>
  <r>
    <s v="75a389d7-0c78-4540-bacc-6dae9907f177"/>
    <s v="Project Flo Data Center 3"/>
    <s v=""/>
    <x v="124"/>
    <x v="5"/>
    <x v="24"/>
    <x v="24"/>
    <m/>
    <m/>
    <n v="42.115000000000002"/>
    <x v="13"/>
    <s v="2026-07-31"/>
  </r>
  <r>
    <s v="ddc83812-80c5-41bf-a447-1377176f5b51"/>
    <s v="Project Flo Data Center 2"/>
    <s v=""/>
    <x v="124"/>
    <x v="5"/>
    <x v="24"/>
    <x v="24"/>
    <m/>
    <m/>
    <n v="42.115000000000002"/>
    <x v="13"/>
    <s v="2026-07-31"/>
  </r>
  <r>
    <s v="b79147d2-76fa-4bbd-9271-2c4f1fc9c1e8"/>
    <s v="Project Flo Data Center 1"/>
    <s v=""/>
    <x v="124"/>
    <x v="5"/>
    <x v="24"/>
    <x v="24"/>
    <m/>
    <m/>
    <n v="42.115000000000002"/>
    <x v="13"/>
    <s v="2026-07-31"/>
  </r>
  <r>
    <s v="12f667b5-1269-482c-a77f-d455e2e57f59"/>
    <s v="Gotspace Wallingford 2 - Building 6"/>
    <s v=""/>
    <x v="362"/>
    <x v="5"/>
    <x v="21"/>
    <x v="21"/>
    <n v="156836"/>
    <n v="156836"/>
    <n v="32"/>
    <x v="11"/>
    <s v="2026-07-31"/>
  </r>
  <r>
    <s v="477cc9e3-a53a-4992-944f-7e9789dc56c6"/>
    <s v="Gotspace Wallingford 2 - Building 2"/>
    <s v=""/>
    <x v="362"/>
    <x v="5"/>
    <x v="21"/>
    <x v="21"/>
    <n v="132351"/>
    <n v="132351"/>
    <n v="32"/>
    <x v="11"/>
    <s v="2026-07-31"/>
  </r>
  <r>
    <s v="4bd1f4c4-2dd5-41fc-a437-e6c448b10477"/>
    <s v="Gotspace Wallingford 2 - Building 1"/>
    <s v=""/>
    <x v="362"/>
    <x v="5"/>
    <x v="21"/>
    <x v="21"/>
    <n v="132351"/>
    <n v="132351"/>
    <n v="32"/>
    <x v="11"/>
    <s v="2026-07-31"/>
  </r>
  <r>
    <s v="d5258837-7380-41b7-9b67-378515bb711d"/>
    <s v="Gotspace Wallingford 2 - Building 3"/>
    <s v=""/>
    <x v="362"/>
    <x v="5"/>
    <x v="21"/>
    <x v="21"/>
    <n v="87170"/>
    <n v="87170"/>
    <n v="16"/>
    <x v="11"/>
    <s v="2026-07-31"/>
  </r>
  <r>
    <s v="2792b901-32fa-4fe1-8671-4632955417cb"/>
    <s v="Gotspace Wallingford 2 - Building 4"/>
    <s v=""/>
    <x v="362"/>
    <x v="5"/>
    <x v="21"/>
    <x v="21"/>
    <n v="156836"/>
    <n v="156836"/>
    <n v="32"/>
    <x v="11"/>
    <s v="2026-07-31"/>
  </r>
  <r>
    <s v="11c6016b-bf3a-4be4-8992-d16fc5d64087"/>
    <s v="Gotspace Wallingford 2 - Building 5"/>
    <s v=""/>
    <x v="362"/>
    <x v="5"/>
    <x v="21"/>
    <x v="21"/>
    <n v="156836"/>
    <n v="156836"/>
    <n v="32"/>
    <x v="11"/>
    <s v="2026-07-31"/>
  </r>
  <r>
    <s v="fe1065b8-0afc-4723-aef8-06bf47e05969"/>
    <s v="Gotspace Wallingford 2 - Building 7"/>
    <s v=""/>
    <x v="362"/>
    <x v="5"/>
    <x v="21"/>
    <x v="21"/>
    <n v="87170"/>
    <n v="87170"/>
    <n v="16"/>
    <x v="11"/>
    <s v="2026-07-31"/>
  </r>
  <r>
    <s v="59c8838d-b5fc-4413-b0cd-3d5c29eff9d4"/>
    <s v="Gotspace Wallingford 1 - Building 3"/>
    <s v=""/>
    <x v="362"/>
    <x v="5"/>
    <x v="21"/>
    <x v="21"/>
    <n v="132351"/>
    <n v="132351"/>
    <n v="32"/>
    <x v="11"/>
    <s v="2026-07-31"/>
  </r>
  <r>
    <s v="cd795aa4-039e-4a66-9d62-5590579c36cb"/>
    <s v="Gotspace Wallingford 1 - Building 1"/>
    <s v=""/>
    <x v="362"/>
    <x v="5"/>
    <x v="21"/>
    <x v="21"/>
    <n v="132351"/>
    <n v="132351"/>
    <n v="32"/>
    <x v="11"/>
    <s v="2026-07-31"/>
  </r>
  <r>
    <s v="064e71e6-8ba7-4656-80c8-3a3bc3a4f159"/>
    <s v="Gotspace Wallingford 1 - Building 2"/>
    <s v=""/>
    <x v="362"/>
    <x v="5"/>
    <x v="21"/>
    <x v="21"/>
    <n v="132351"/>
    <n v="132351"/>
    <n v="32"/>
    <x v="11"/>
    <s v="2026-07-31"/>
  </r>
  <r>
    <s v="5a398469-b069-44d5-915c-2ed3083ff8df"/>
    <s v="Gotspace Bozrah - Building 1"/>
    <s v=""/>
    <x v="362"/>
    <x v="5"/>
    <x v="21"/>
    <x v="21"/>
    <n v="156836"/>
    <n v="156836"/>
    <n v="32"/>
    <x v="11"/>
    <s v="2026-07-31"/>
  </r>
  <r>
    <s v="729cf446-e695-429a-a4aa-78a60e8e4a40"/>
    <s v="Gotspace Bozrah - Building 2"/>
    <s v=""/>
    <x v="362"/>
    <x v="5"/>
    <x v="21"/>
    <x v="21"/>
    <n v="156836"/>
    <n v="156836"/>
    <n v="32"/>
    <x v="11"/>
    <s v="2026-07-31"/>
  </r>
  <r>
    <s v="c5827df2-9c3c-4a3a-8fbb-e6d2bdba1c33"/>
    <s v="Gotspace Bozrah - Building 3"/>
    <s v=""/>
    <x v="362"/>
    <x v="5"/>
    <x v="21"/>
    <x v="21"/>
    <n v="156836"/>
    <n v="156836"/>
    <n v="32"/>
    <x v="11"/>
    <s v="2026-07-31"/>
  </r>
  <r>
    <s v="5d71185b-6176-425e-8fbf-51af4b3e73d3"/>
    <s v="Gotspace Norwich - Building 3"/>
    <s v=""/>
    <x v="362"/>
    <x v="5"/>
    <x v="21"/>
    <x v="21"/>
    <n v="156836"/>
    <n v="156836"/>
    <n v="32"/>
    <x v="11"/>
    <s v="2026-07-31"/>
  </r>
  <r>
    <s v="6bb7794e-3c49-452b-8b52-15e61efa0238"/>
    <s v="Gotspace Norwich - Building 1"/>
    <s v=""/>
    <x v="362"/>
    <x v="5"/>
    <x v="21"/>
    <x v="21"/>
    <n v="156836"/>
    <n v="156836"/>
    <n v="32"/>
    <x v="11"/>
    <s v="2026-07-31"/>
  </r>
  <r>
    <s v="11fa1994-8344-498d-a324-6415efdae0a1"/>
    <s v="Gotspace Norwich - Building 2"/>
    <s v=""/>
    <x v="362"/>
    <x v="5"/>
    <x v="21"/>
    <x v="21"/>
    <n v="156836"/>
    <n v="156836"/>
    <n v="32"/>
    <x v="11"/>
    <s v="2026-07-31"/>
  </r>
  <r>
    <s v="ee7f3121-9a82-4139-991a-e2a922347f37"/>
    <s v="Gotspace Groton North - Building 3"/>
    <s v=""/>
    <x v="362"/>
    <x v="5"/>
    <x v="21"/>
    <x v="21"/>
    <n v="132351"/>
    <n v="132351"/>
    <n v="32"/>
    <x v="11"/>
    <s v="2026-07-31"/>
  </r>
  <r>
    <s v="3a6a0a2d-3970-4bac-a015-a9b13415fc11"/>
    <s v="Gotspace Groton North - Building 2"/>
    <s v=""/>
    <x v="362"/>
    <x v="5"/>
    <x v="21"/>
    <x v="21"/>
    <n v="132351"/>
    <n v="132351"/>
    <n v="32"/>
    <x v="11"/>
    <s v="2026-07-31"/>
  </r>
  <r>
    <s v="2a379853-354f-4ede-87c8-ece54f9747b1"/>
    <s v="Gotspace Groton North - Building 1"/>
    <s v=""/>
    <x v="362"/>
    <x v="5"/>
    <x v="21"/>
    <x v="21"/>
    <n v="156836"/>
    <n v="156836"/>
    <n v="32"/>
    <x v="11"/>
    <s v="2026-07-31"/>
  </r>
  <r>
    <s v="09ea7266-fd72-4369-966f-1845965cb66a"/>
    <s v="Gotspace Groton South - Building 1"/>
    <s v=""/>
    <x v="362"/>
    <x v="5"/>
    <x v="21"/>
    <x v="21"/>
    <n v="132351"/>
    <n v="132351"/>
    <n v="32"/>
    <x v="11"/>
    <s v="2026-07-31"/>
  </r>
  <r>
    <s v="6392419d-dd57-4496-b444-b840d2509b19"/>
    <s v="Gotspace Groton South - Building 2"/>
    <s v=""/>
    <x v="362"/>
    <x v="5"/>
    <x v="21"/>
    <x v="21"/>
    <n v="132351"/>
    <n v="132351"/>
    <n v="32"/>
    <x v="11"/>
    <s v="2026-07-31"/>
  </r>
  <r>
    <s v="0465fe18-395c-4cae-9784-01b10915ae78"/>
    <s v="Gotspace Groton South - Building 3"/>
    <s v=""/>
    <x v="362"/>
    <x v="5"/>
    <x v="21"/>
    <x v="21"/>
    <n v="71065"/>
    <n v="71065"/>
    <n v="16"/>
    <x v="11"/>
    <s v="2026-07-31"/>
  </r>
  <r>
    <s v="a7285a42-ec3a-46c3-8833-011b2a994688"/>
    <s v="Gotspace Griswold 1 - Building 1"/>
    <s v=""/>
    <x v="362"/>
    <x v="5"/>
    <x v="21"/>
    <x v="21"/>
    <n v="157000"/>
    <n v="157000"/>
    <n v="32"/>
    <x v="11"/>
    <s v="2026-07-31"/>
  </r>
  <r>
    <s v="f4d432b9-a0f6-4765-89d7-58c5c352e4e7"/>
    <s v="Gotspace Griswold 1 - Building 2"/>
    <s v=""/>
    <x v="362"/>
    <x v="5"/>
    <x v="21"/>
    <x v="21"/>
    <n v="157000"/>
    <n v="157000"/>
    <n v="32"/>
    <x v="11"/>
    <s v="2026-07-31"/>
  </r>
  <r>
    <s v="351a8846-810c-4434-a441-24c2733ee143"/>
    <s v="Gotspace Griswold 1 - Building 3"/>
    <s v=""/>
    <x v="362"/>
    <x v="5"/>
    <x v="21"/>
    <x v="21"/>
    <n v="80000"/>
    <n v="80000"/>
    <n v="16"/>
    <x v="11"/>
    <s v="2026-07-31"/>
  </r>
  <r>
    <s v="64b35e03-7ef0-449f-af1e-37abebbd925a"/>
    <s v="Gotspace Griswold 2 - Building 3"/>
    <s v=""/>
    <x v="362"/>
    <x v="5"/>
    <x v="21"/>
    <x v="21"/>
    <n v="157000"/>
    <n v="157000"/>
    <n v="32"/>
    <x v="11"/>
    <s v="2026-07-31"/>
  </r>
  <r>
    <s v="b77e11e8-40f1-43d6-a22c-ef916a33d2b2"/>
    <s v="Gotspace Griswold 2 - Building 2"/>
    <s v=""/>
    <x v="362"/>
    <x v="5"/>
    <x v="21"/>
    <x v="21"/>
    <n v="157000"/>
    <n v="157000"/>
    <n v="32"/>
    <x v="11"/>
    <s v="2026-07-31"/>
  </r>
  <r>
    <s v="320f999d-88b0-410f-8435-2e6958da4e7b"/>
    <s v="Gotspace Griswold 2 - Building 4"/>
    <s v=""/>
    <x v="362"/>
    <x v="5"/>
    <x v="21"/>
    <x v="21"/>
    <n v="157000"/>
    <n v="157000"/>
    <n v="32"/>
    <x v="11"/>
    <s v="2026-07-31"/>
  </r>
  <r>
    <s v="dce5e6a2-3f98-4cd8-9c81-be67eebc190c"/>
    <s v="Gotspace Griswold 2 - Building 5"/>
    <s v=""/>
    <x v="362"/>
    <x v="5"/>
    <x v="21"/>
    <x v="21"/>
    <n v="157000"/>
    <n v="157000"/>
    <n v="32"/>
    <x v="11"/>
    <s v="2026-07-31"/>
  </r>
  <r>
    <s v="3c558d59-e4d1-4f45-a6b6-1f2433dbc457"/>
    <s v="Gotspace Griswold 2 - Building 6"/>
    <s v=""/>
    <x v="362"/>
    <x v="5"/>
    <x v="21"/>
    <x v="21"/>
    <n v="157000"/>
    <n v="157000"/>
    <n v="32"/>
    <x v="11"/>
    <s v="2026-07-31"/>
  </r>
  <r>
    <s v="eb44df82-5b68-4559-bdff-51e85f91d527"/>
    <s v="Gotspace Griswold 2 - Building 1"/>
    <s v=""/>
    <x v="362"/>
    <x v="5"/>
    <x v="21"/>
    <x v="21"/>
    <n v="157000"/>
    <n v="157000"/>
    <n v="32"/>
    <x v="11"/>
    <s v="2026-07-31"/>
  </r>
  <r>
    <s v="46659989-2a5e-4cbd-a3ea-d602a38b72bc"/>
    <s v="Gotspace Griswold 2 - Building 7"/>
    <s v=""/>
    <x v="362"/>
    <x v="5"/>
    <x v="21"/>
    <x v="21"/>
    <n v="157000"/>
    <n v="157000"/>
    <n v="32"/>
    <x v="11"/>
    <s v="2026-07-31"/>
  </r>
  <r>
    <s v="ae4dc4b8-2c9d-4355-a99a-5a585775d942"/>
    <s v="Socorro DC 6"/>
    <s v=""/>
    <x v="363"/>
    <x v="5"/>
    <x v="29"/>
    <x v="29"/>
    <m/>
    <m/>
    <n v="200"/>
    <x v="22"/>
    <s v="2026-07-31"/>
  </r>
  <r>
    <s v="a826a920-7b86-4e17-bc28-4cbc04537814"/>
    <s v="Socorro DC 10"/>
    <s v=""/>
    <x v="363"/>
    <x v="5"/>
    <x v="29"/>
    <x v="29"/>
    <m/>
    <m/>
    <n v="200"/>
    <x v="22"/>
    <s v="2026-07-31"/>
  </r>
  <r>
    <s v="34c35355-20eb-4fb0-8c9b-67ee7d9550fe"/>
    <s v="Socorro DC 1"/>
    <s v=""/>
    <x v="363"/>
    <x v="5"/>
    <x v="29"/>
    <x v="29"/>
    <m/>
    <m/>
    <n v="200"/>
    <x v="22"/>
    <s v="2026-07-31"/>
  </r>
  <r>
    <s v="0ce0df3c-7482-4a6b-a199-b20b40599a76"/>
    <s v="Socorro DC 9"/>
    <s v=""/>
    <x v="363"/>
    <x v="5"/>
    <x v="29"/>
    <x v="29"/>
    <m/>
    <m/>
    <n v="200"/>
    <x v="22"/>
    <s v="2026-07-31"/>
  </r>
  <r>
    <s v="195aaa3c-e342-4a03-8086-40700b79ddfc"/>
    <s v="Socorro DC 4"/>
    <s v=""/>
    <x v="363"/>
    <x v="5"/>
    <x v="29"/>
    <x v="29"/>
    <m/>
    <m/>
    <n v="200"/>
    <x v="22"/>
    <s v="2026-07-31"/>
  </r>
  <r>
    <s v="503e02e4-01dd-4c1d-a380-d150e594097e"/>
    <s v="Socorro DC 8"/>
    <s v=""/>
    <x v="363"/>
    <x v="5"/>
    <x v="29"/>
    <x v="29"/>
    <m/>
    <m/>
    <n v="200"/>
    <x v="22"/>
    <s v="2026-07-31"/>
  </r>
  <r>
    <s v="cb1eded3-c1f5-4223-bf6a-0605c27a6489"/>
    <s v="Socorro DC 2"/>
    <s v=""/>
    <x v="363"/>
    <x v="5"/>
    <x v="29"/>
    <x v="29"/>
    <m/>
    <m/>
    <n v="200"/>
    <x v="22"/>
    <s v="2026-07-31"/>
  </r>
  <r>
    <s v="0b56611f-bcb2-4ddd-a955-77c33b3b4d78"/>
    <s v="Socorro DC 7"/>
    <s v=""/>
    <x v="363"/>
    <x v="5"/>
    <x v="29"/>
    <x v="29"/>
    <m/>
    <m/>
    <n v="200"/>
    <x v="22"/>
    <s v="2026-07-31"/>
  </r>
  <r>
    <s v="aa50456c-7583-40f6-b4ff-8993c733c553"/>
    <s v="Socorro DC 5"/>
    <s v="Socorro DC 5_x000a_Socorro Data Center Campus_x000a_Green Data"/>
    <x v="363"/>
    <x v="5"/>
    <x v="29"/>
    <x v="29"/>
    <m/>
    <m/>
    <n v="200"/>
    <x v="22"/>
    <s v="2026-07-31"/>
  </r>
  <r>
    <s v="4dff16e0-1160-4546-a1f0-ccc8a4e140c1"/>
    <s v="Socorro DC 3"/>
    <s v=""/>
    <x v="363"/>
    <x v="5"/>
    <x v="29"/>
    <x v="29"/>
    <m/>
    <m/>
    <n v="200"/>
    <x v="22"/>
    <s v="2026-07-31"/>
  </r>
  <r>
    <s v="a10c1773-843b-4f59-957a-3f82267d9c24"/>
    <s v="Klondike Data Center 4"/>
    <s v=""/>
    <x v="364"/>
    <x v="5"/>
    <x v="13"/>
    <x v="13"/>
    <m/>
    <m/>
    <n v="125"/>
    <x v="2"/>
    <s v="2026-07-31"/>
  </r>
  <r>
    <s v="9b3693c5-eb81-456d-ad1e-0b55437d4627"/>
    <s v="Klondike Data Center 3"/>
    <s v=""/>
    <x v="364"/>
    <x v="5"/>
    <x v="13"/>
    <x v="13"/>
    <m/>
    <m/>
    <n v="125"/>
    <x v="2"/>
    <s v="2026-07-31"/>
  </r>
  <r>
    <s v="c9eb1156-72bc-4d1a-91c0-75249aca335a"/>
    <s v="Klondike Data Center 2"/>
    <s v=""/>
    <x v="364"/>
    <x v="5"/>
    <x v="13"/>
    <x v="13"/>
    <m/>
    <m/>
    <n v="125"/>
    <x v="2"/>
    <s v="2026-07-31"/>
  </r>
  <r>
    <s v="260ab3e8-d660-46e3-a326-b53e90ce2ee9"/>
    <s v="Klondike Data Center 1"/>
    <s v=""/>
    <x v="364"/>
    <x v="5"/>
    <x v="13"/>
    <x v="13"/>
    <m/>
    <m/>
    <n v="125"/>
    <x v="2"/>
    <s v="2026-07-31"/>
  </r>
  <r>
    <s v="51908f59-2d74-41d9-ad55-81044d2f49d1"/>
    <s v="Burns Harbor Data Center Building 2"/>
    <s v=""/>
    <x v="333"/>
    <x v="5"/>
    <x v="24"/>
    <x v="24"/>
    <m/>
    <m/>
    <m/>
    <x v="10"/>
    <s v="2026-07-31"/>
  </r>
  <r>
    <s v="b6bcd4a6-3992-4727-9d1a-75f376f53559"/>
    <s v="Burns Harbor Data Center Building 3"/>
    <s v=""/>
    <x v="333"/>
    <x v="5"/>
    <x v="24"/>
    <x v="24"/>
    <m/>
    <m/>
    <m/>
    <x v="10"/>
    <s v="2026-07-31"/>
  </r>
  <r>
    <s v="3e563898-5716-46d0-b046-cbe618bebdcd"/>
    <s v="Burns Harbor Data Center Building 7"/>
    <s v=""/>
    <x v="333"/>
    <x v="5"/>
    <x v="24"/>
    <x v="24"/>
    <m/>
    <m/>
    <m/>
    <x v="10"/>
    <s v="2026-07-31"/>
  </r>
  <r>
    <s v="18dd230d-8bf5-4775-b5d7-f20a64bf1f35"/>
    <s v="Burns Harbor Data Center Building 6"/>
    <s v=""/>
    <x v="333"/>
    <x v="5"/>
    <x v="24"/>
    <x v="24"/>
    <m/>
    <m/>
    <m/>
    <x v="10"/>
    <s v="2026-07-31"/>
  </r>
  <r>
    <s v="59e218ac-20b8-466c-a798-6c0e24c5cc16"/>
    <s v="Burns Harbor Data Center Building 5"/>
    <s v=""/>
    <x v="333"/>
    <x v="5"/>
    <x v="24"/>
    <x v="24"/>
    <m/>
    <m/>
    <m/>
    <x v="10"/>
    <s v="2026-07-31"/>
  </r>
  <r>
    <s v="29a134c3-65fb-471a-8018-a8afeb0e3564"/>
    <s v="Burns Harbor Data Center Building 4"/>
    <s v=""/>
    <x v="333"/>
    <x v="5"/>
    <x v="24"/>
    <x v="24"/>
    <m/>
    <m/>
    <m/>
    <x v="10"/>
    <s v="2026-07-31"/>
  </r>
  <r>
    <s v="61a3de57-090d-4070-b38d-e9b3cc5e9dfd"/>
    <s v="Burns Harbor Data Center Building 1"/>
    <s v=""/>
    <x v="333"/>
    <x v="5"/>
    <x v="24"/>
    <x v="24"/>
    <m/>
    <m/>
    <m/>
    <x v="10"/>
    <s v="2026-07-31"/>
  </r>
  <r>
    <s v="6f6fe642-849c-4886-931c-c846e1287e39"/>
    <s v="Data Center 6"/>
    <s v=""/>
    <x v="333"/>
    <x v="5"/>
    <x v="24"/>
    <x v="24"/>
    <m/>
    <n v="150000"/>
    <n v="31.03"/>
    <x v="6"/>
    <s v="2026-07-31"/>
  </r>
  <r>
    <s v="b5409716-b9a5-4c92-8504-e2f0a6f30791"/>
    <s v="Data Center 5"/>
    <s v=""/>
    <x v="333"/>
    <x v="5"/>
    <x v="24"/>
    <x v="24"/>
    <m/>
    <n v="150000"/>
    <n v="31.03"/>
    <x v="6"/>
    <s v="2026-07-31"/>
  </r>
  <r>
    <s v="258288e3-186a-4af9-b782-bfec2d2c0d89"/>
    <s v="Data Center 7"/>
    <s v=""/>
    <x v="333"/>
    <x v="5"/>
    <x v="24"/>
    <x v="24"/>
    <m/>
    <n v="150000"/>
    <n v="31.03"/>
    <x v="6"/>
    <s v="2026-07-31"/>
  </r>
  <r>
    <s v="0e12c376-6cae-4be1-b974-62d4ea4c872b"/>
    <s v="Data Center 2"/>
    <s v=""/>
    <x v="333"/>
    <x v="5"/>
    <x v="24"/>
    <x v="24"/>
    <m/>
    <n v="150000"/>
    <n v="31.03"/>
    <x v="6"/>
    <s v="2026-07-31"/>
  </r>
  <r>
    <s v="186fa506-0025-470d-9c49-7783cb5e1f71"/>
    <s v="Data Center 1"/>
    <s v=""/>
    <x v="333"/>
    <x v="5"/>
    <x v="24"/>
    <x v="24"/>
    <m/>
    <n v="150000"/>
    <n v="31.03"/>
    <x v="6"/>
    <s v="2026-07-31"/>
  </r>
  <r>
    <s v="0dfa29b6-0c20-4ad4-9cef-2d312a8881ae"/>
    <s v="Data Center 8"/>
    <s v=""/>
    <x v="333"/>
    <x v="5"/>
    <x v="24"/>
    <x v="24"/>
    <m/>
    <n v="150000"/>
    <n v="31.03"/>
    <x v="6"/>
    <s v="2026-07-31"/>
  </r>
  <r>
    <s v="cbebd90c-82f5-4b34-baf7-3f6aa0fe2a2c"/>
    <s v="Data Center 3"/>
    <s v=""/>
    <x v="333"/>
    <x v="5"/>
    <x v="24"/>
    <x v="24"/>
    <m/>
    <n v="150000"/>
    <n v="31.03"/>
    <x v="6"/>
    <s v="2026-07-31"/>
  </r>
  <r>
    <s v="0d9f210b-d151-4365-abe7-2eb37763da8b"/>
    <s v="Data Center 4"/>
    <s v=""/>
    <x v="333"/>
    <x v="5"/>
    <x v="24"/>
    <x v="24"/>
    <m/>
    <n v="150000"/>
    <n v="31.03"/>
    <x v="6"/>
    <s v="2026-07-31"/>
  </r>
  <r>
    <s v="0e164d46-5fac-4e17-805c-f42567ee4021"/>
    <s v="Archbald Staback Park Data Center 11"/>
    <s v=""/>
    <x v="333"/>
    <x v="5"/>
    <x v="13"/>
    <x v="13"/>
    <n v="150000"/>
    <n v="150000"/>
    <n v="31.78"/>
    <x v="2"/>
    <s v="2026-07-31"/>
  </r>
  <r>
    <s v="52cd5b28-75ec-4151-b602-7e24dc3e25d6"/>
    <s v="Archbald Staback Park Data Center 3"/>
    <s v=""/>
    <x v="333"/>
    <x v="5"/>
    <x v="13"/>
    <x v="13"/>
    <n v="150000"/>
    <n v="150000"/>
    <n v="31.78"/>
    <x v="2"/>
    <s v="2026-07-31"/>
  </r>
  <r>
    <s v="69a5e2bb-24cf-4746-9822-c2af35edd291"/>
    <s v="Archbald Staback Park Data Center 12"/>
    <s v=""/>
    <x v="333"/>
    <x v="5"/>
    <x v="13"/>
    <x v="13"/>
    <n v="150000"/>
    <n v="150000"/>
    <n v="31.78"/>
    <x v="2"/>
    <s v="2026-07-31"/>
  </r>
  <r>
    <s v="d6864518-6d21-42bf-af81-7ce657d316d0"/>
    <s v="Archbald Staback Park Data Center 17"/>
    <s v=""/>
    <x v="333"/>
    <x v="5"/>
    <x v="13"/>
    <x v="13"/>
    <n v="150000"/>
    <n v="150000"/>
    <n v="31.78"/>
    <x v="2"/>
    <s v="2026-07-31"/>
  </r>
  <r>
    <s v="d5b35e90-053a-440e-aa5b-f85bc4c8fb76"/>
    <s v="Archbald Staback Park Data Center 18"/>
    <s v=""/>
    <x v="333"/>
    <x v="5"/>
    <x v="13"/>
    <x v="13"/>
    <n v="150000"/>
    <n v="150000"/>
    <n v="31.78"/>
    <x v="2"/>
    <s v="2026-07-31"/>
  </r>
  <r>
    <s v="bb2c73a5-3ef7-444d-9e61-532f11a9a9bf"/>
    <s v="Archbald Staback Park Data Center 4"/>
    <s v=""/>
    <x v="333"/>
    <x v="5"/>
    <x v="13"/>
    <x v="13"/>
    <n v="150000"/>
    <n v="150000"/>
    <n v="31.78"/>
    <x v="2"/>
    <s v="2026-07-31"/>
  </r>
  <r>
    <s v="ec49f23a-d9f2-4909-a874-b65ce7d4f13a"/>
    <s v="Archbald Staback Park Data Center 5"/>
    <s v=""/>
    <x v="333"/>
    <x v="5"/>
    <x v="13"/>
    <x v="13"/>
    <n v="150000"/>
    <n v="150000"/>
    <n v="31.78"/>
    <x v="2"/>
    <s v="2026-07-31"/>
  </r>
  <r>
    <s v="f076790c-cb6e-4921-b4f4-48358fe0590f"/>
    <s v="Archbald Staback Park Data Center 8"/>
    <s v=""/>
    <x v="333"/>
    <x v="5"/>
    <x v="13"/>
    <x v="13"/>
    <n v="150000"/>
    <n v="150000"/>
    <n v="31.78"/>
    <x v="2"/>
    <s v="2026-07-31"/>
  </r>
  <r>
    <s v="bd62e1f3-a3e5-435f-abd1-b68357eb3151"/>
    <s v="Archbald Staback Park Data Center 10"/>
    <s v=""/>
    <x v="333"/>
    <x v="5"/>
    <x v="13"/>
    <x v="13"/>
    <n v="150000"/>
    <n v="150000"/>
    <n v="31.78"/>
    <x v="2"/>
    <s v="2026-07-31"/>
  </r>
  <r>
    <s v="12329883-cf1c-41b2-b2a2-747d07bebf84"/>
    <s v="Archbald Staback Park Data Center 16"/>
    <s v=""/>
    <x v="333"/>
    <x v="5"/>
    <x v="13"/>
    <x v="13"/>
    <n v="150000"/>
    <n v="150000"/>
    <n v="31.78"/>
    <x v="2"/>
    <s v="2026-07-31"/>
  </r>
  <r>
    <s v="f731016e-931b-46d7-bd53-481f4a552c7b"/>
    <s v="Archbald Staback Park Data Center 6"/>
    <s v=""/>
    <x v="333"/>
    <x v="5"/>
    <x v="13"/>
    <x v="13"/>
    <n v="150000"/>
    <n v="150000"/>
    <n v="31.78"/>
    <x v="2"/>
    <s v="2026-07-31"/>
  </r>
  <r>
    <s v="f24aca2a-8af3-4edb-a87e-285cc0460d91"/>
    <s v="Archbald Staback Park Data Center 13"/>
    <s v=""/>
    <x v="333"/>
    <x v="5"/>
    <x v="13"/>
    <x v="13"/>
    <n v="150000"/>
    <n v="150000"/>
    <n v="31.78"/>
    <x v="2"/>
    <s v="2026-07-31"/>
  </r>
  <r>
    <s v="e30cc729-68ce-44b3-9da8-aaf2042ece03"/>
    <s v="Archbald Staback Park Data Center 9"/>
    <s v=""/>
    <x v="333"/>
    <x v="5"/>
    <x v="13"/>
    <x v="13"/>
    <n v="150000"/>
    <n v="150000"/>
    <n v="31.78"/>
    <x v="2"/>
    <s v="2026-07-31"/>
  </r>
  <r>
    <s v="22fc41d0-59db-4fd0-9e47-973fcbb9124b"/>
    <s v="Archbald Staback Park Data Center 7"/>
    <s v=""/>
    <x v="333"/>
    <x v="5"/>
    <x v="13"/>
    <x v="13"/>
    <n v="150000"/>
    <n v="150000"/>
    <n v="31.78"/>
    <x v="2"/>
    <s v="2026-07-31"/>
  </r>
  <r>
    <s v="8b697c93-3219-4608-abd7-3c4b219660f8"/>
    <s v="Archbald Staback Park Data Center 1"/>
    <s v=""/>
    <x v="333"/>
    <x v="5"/>
    <x v="13"/>
    <x v="13"/>
    <n v="150000"/>
    <n v="150000"/>
    <n v="31.78"/>
    <x v="2"/>
    <s v="2026-07-31"/>
  </r>
  <r>
    <s v="e4b4ce6a-18b1-43a5-b0f7-6b96bbb91f6f"/>
    <s v="Archbald Staback Park Data Center 14"/>
    <s v=""/>
    <x v="333"/>
    <x v="5"/>
    <x v="13"/>
    <x v="13"/>
    <n v="150000"/>
    <n v="150000"/>
    <n v="31.78"/>
    <x v="2"/>
    <s v="2026-07-31"/>
  </r>
  <r>
    <s v="5b6ae568-8a24-437a-a584-3e1809efe5d4"/>
    <s v="Archbald Staback Park Data Center 15"/>
    <s v=""/>
    <x v="333"/>
    <x v="5"/>
    <x v="13"/>
    <x v="13"/>
    <n v="150000"/>
    <n v="150000"/>
    <n v="31.78"/>
    <x v="2"/>
    <s v="2026-07-31"/>
  </r>
  <r>
    <s v="733c6b03-6462-462d-9868-dad9910b5031"/>
    <s v="Archbald Staback Park Data Center 2"/>
    <s v=""/>
    <x v="333"/>
    <x v="5"/>
    <x v="13"/>
    <x v="13"/>
    <n v="150000"/>
    <n v="150000"/>
    <n v="31.78"/>
    <x v="2"/>
    <s v="2026-07-31"/>
  </r>
  <r>
    <s v="83623c66-95f2-4d09-872c-3f45362321bd"/>
    <s v="Wisconsin QTS Data Center 7 "/>
    <s v=""/>
    <x v="169"/>
    <x v="5"/>
    <x v="33"/>
    <x v="33"/>
    <m/>
    <m/>
    <m/>
    <x v="21"/>
    <s v="2026-07-31"/>
  </r>
  <r>
    <s v="8241ef1d-28db-41b3-80a3-af750b8cee0f"/>
    <s v="Wisconsin QTS Data Center 12"/>
    <s v=""/>
    <x v="169"/>
    <x v="5"/>
    <x v="33"/>
    <x v="33"/>
    <m/>
    <m/>
    <m/>
    <x v="21"/>
    <s v="2026-07-31"/>
  </r>
  <r>
    <s v="eb7978e6-e38a-48cf-b8ba-a0507cf984e8"/>
    <s v="Wisconsin QTS Data Center 5"/>
    <s v=""/>
    <x v="169"/>
    <x v="5"/>
    <x v="33"/>
    <x v="33"/>
    <m/>
    <m/>
    <m/>
    <x v="21"/>
    <s v="2026-07-31"/>
  </r>
  <r>
    <s v="84e6a1f4-370b-4c7d-a9d2-e8948aad0326"/>
    <s v="Wisconsin QTS Data Center 2"/>
    <s v=""/>
    <x v="169"/>
    <x v="5"/>
    <x v="33"/>
    <x v="33"/>
    <m/>
    <m/>
    <m/>
    <x v="21"/>
    <s v="2026-07-31"/>
  </r>
  <r>
    <s v="64861324-155f-4275-ad96-92c798ebe70c"/>
    <s v="Wisconsin QTS Data Center 4 "/>
    <s v=""/>
    <x v="169"/>
    <x v="5"/>
    <x v="33"/>
    <x v="33"/>
    <m/>
    <m/>
    <m/>
    <x v="21"/>
    <s v="2026-07-31"/>
  </r>
  <r>
    <s v="0188c2f0-eab5-4d3d-bfae-5783474e93c5"/>
    <s v="Wisconsin QTS Data Center 8 "/>
    <s v=""/>
    <x v="169"/>
    <x v="5"/>
    <x v="33"/>
    <x v="33"/>
    <m/>
    <m/>
    <m/>
    <x v="21"/>
    <s v="2026-07-31"/>
  </r>
  <r>
    <s v="ebd8b7fb-ad56-44d1-b79c-3ec458ef2411"/>
    <s v="Wisconsin QTS Data Center 9"/>
    <s v=""/>
    <x v="169"/>
    <x v="5"/>
    <x v="33"/>
    <x v="33"/>
    <m/>
    <m/>
    <m/>
    <x v="21"/>
    <s v="2026-07-31"/>
  </r>
  <r>
    <s v="15b074c0-7191-4b5c-aebf-29286b5213c5"/>
    <s v="Wisconsin QTS Data Center 11 "/>
    <s v=""/>
    <x v="169"/>
    <x v="5"/>
    <x v="33"/>
    <x v="33"/>
    <m/>
    <m/>
    <m/>
    <x v="21"/>
    <s v="2026-07-31"/>
  </r>
  <r>
    <s v="2a9a25eb-0393-49a4-8955-26b220b8cc15"/>
    <s v="Wisconsin QTS Data Center 10"/>
    <s v=""/>
    <x v="169"/>
    <x v="5"/>
    <x v="33"/>
    <x v="33"/>
    <m/>
    <m/>
    <m/>
    <x v="21"/>
    <s v="2026-07-31"/>
  </r>
  <r>
    <s v="5cef6ac5-4e05-44e1-b2d1-82bedd8dcbe7"/>
    <s v="Wisconsin QTS Data Center 1"/>
    <s v=""/>
    <x v="169"/>
    <x v="5"/>
    <x v="33"/>
    <x v="33"/>
    <m/>
    <m/>
    <m/>
    <x v="21"/>
    <s v="2026-07-31"/>
  </r>
  <r>
    <s v="696163bd-a669-4abc-8b2e-ec0c55b90c1d"/>
    <s v="Wisconsin QTS Data Center 6"/>
    <s v=""/>
    <x v="169"/>
    <x v="5"/>
    <x v="33"/>
    <x v="33"/>
    <m/>
    <m/>
    <m/>
    <x v="21"/>
    <s v="2026-07-31"/>
  </r>
  <r>
    <s v="f5474f6b-6559-4a86-a8f6-a3477520199e"/>
    <s v="Wisconsin QTS Data Center 3"/>
    <s v=""/>
    <x v="169"/>
    <x v="5"/>
    <x v="33"/>
    <x v="33"/>
    <m/>
    <m/>
    <m/>
    <x v="21"/>
    <s v="2026-07-31"/>
  </r>
  <r>
    <s v="f827e440-b4f0-11f0-98cc-41388c0a9874"/>
    <s v="DeForest Data Center"/>
    <s v=""/>
    <x v="169"/>
    <x v="5"/>
    <x v="33"/>
    <x v="33"/>
    <m/>
    <m/>
    <m/>
    <x v="19"/>
    <s v="2026-07-31"/>
  </r>
  <r>
    <s v="b2a34c04-6728-423f-a679-a4c2404551a1"/>
    <s v="Jeremiah A"/>
    <s v=""/>
    <x v="169"/>
    <x v="5"/>
    <x v="24"/>
    <x v="24"/>
    <m/>
    <m/>
    <m/>
    <x v="16"/>
    <s v="2026-07-31"/>
  </r>
  <r>
    <s v="63628cb5-9c45-46fe-8a43-bf27bb77f493"/>
    <s v="Jeremiah B"/>
    <s v=""/>
    <x v="169"/>
    <x v="5"/>
    <x v="24"/>
    <x v="24"/>
    <m/>
    <m/>
    <m/>
    <x v="16"/>
    <s v="2026-07-31"/>
  </r>
  <r>
    <s v="9fa3ca3a-d70a-480c-b827-b7aafaa74e13"/>
    <s v="QTS Data Center 1"/>
    <s v=""/>
    <x v="169"/>
    <x v="5"/>
    <x v="12"/>
    <x v="12"/>
    <m/>
    <n v="491305"/>
    <n v="71.12299999999999"/>
    <x v="6"/>
    <s v="2026-07-31"/>
  </r>
  <r>
    <s v="e71a0198-8b74-440d-a135-bcf89f1b2a7f"/>
    <s v="QTS Data Center 14"/>
    <s v=""/>
    <x v="169"/>
    <x v="5"/>
    <x v="12"/>
    <x v="12"/>
    <m/>
    <n v="491305"/>
    <n v="71.12299999999999"/>
    <x v="6"/>
    <s v="2026-07-31"/>
  </r>
  <r>
    <s v="48c039af-d3f4-47d3-93dd-53cbe28540a6"/>
    <s v="QTS Data Center 23"/>
    <s v=""/>
    <x v="169"/>
    <x v="5"/>
    <x v="12"/>
    <x v="12"/>
    <m/>
    <n v="491305"/>
    <n v="71.12299999999999"/>
    <x v="6"/>
    <s v="2026-07-31"/>
  </r>
  <r>
    <s v="f1056958-de69-4e6b-9c6e-4fc0e896abd3"/>
    <s v="QTS Data Center 8"/>
    <s v=""/>
    <x v="169"/>
    <x v="5"/>
    <x v="12"/>
    <x v="12"/>
    <m/>
    <n v="491305"/>
    <n v="71.12299999999999"/>
    <x v="6"/>
    <s v="2026-07-31"/>
  </r>
  <r>
    <s v="af5b3add-8fbd-40f4-a729-92d79fd8434d"/>
    <s v="QTS Data Center 15"/>
    <s v=""/>
    <x v="169"/>
    <x v="5"/>
    <x v="12"/>
    <x v="12"/>
    <m/>
    <n v="491305"/>
    <n v="71.12299999999999"/>
    <x v="6"/>
    <s v="2026-07-31"/>
  </r>
  <r>
    <s v="427e65b7-4a1d-422a-911b-6d78eabb9e8f"/>
    <s v="QTS Data Center 4"/>
    <s v=""/>
    <x v="169"/>
    <x v="5"/>
    <x v="12"/>
    <x v="12"/>
    <m/>
    <n v="491305"/>
    <n v="71.12299999999999"/>
    <x v="6"/>
    <s v="2026-07-31"/>
  </r>
  <r>
    <s v="18d765dd-58e0-4d01-9ac2-8d042bfd4b59"/>
    <s v="QTS Data Center 7"/>
    <s v=""/>
    <x v="169"/>
    <x v="5"/>
    <x v="12"/>
    <x v="12"/>
    <m/>
    <n v="491305"/>
    <n v="71.12299999999999"/>
    <x v="6"/>
    <s v="2026-07-31"/>
  </r>
  <r>
    <s v="90a7e5d1-f2f0-4843-9018-bd905838bc12"/>
    <s v="QTS Data Center 2"/>
    <s v=""/>
    <x v="169"/>
    <x v="5"/>
    <x v="12"/>
    <x v="12"/>
    <m/>
    <n v="491305"/>
    <n v="71.12299999999999"/>
    <x v="6"/>
    <s v="2026-07-31"/>
  </r>
  <r>
    <s v="11a23389-22fa-4af0-9e1b-c3c85fa0a35f"/>
    <s v="QTS Data Center 17"/>
    <s v=""/>
    <x v="169"/>
    <x v="5"/>
    <x v="12"/>
    <x v="12"/>
    <m/>
    <n v="491305"/>
    <n v="71.12299999999999"/>
    <x v="6"/>
    <s v="2026-07-31"/>
  </r>
  <r>
    <s v="8f1afce7-8476-46b5-8903-e2d54d5139d1"/>
    <s v="QTS Data Center 20"/>
    <s v=""/>
    <x v="169"/>
    <x v="5"/>
    <x v="12"/>
    <x v="12"/>
    <m/>
    <n v="491305"/>
    <n v="71.12299999999999"/>
    <x v="6"/>
    <s v="2026-07-31"/>
  </r>
  <r>
    <s v="599297d6-d758-41f7-9183-21e1644313fc"/>
    <s v="QTS Data Center 22"/>
    <s v=""/>
    <x v="169"/>
    <x v="5"/>
    <x v="12"/>
    <x v="12"/>
    <m/>
    <n v="491305"/>
    <n v="71.12299999999999"/>
    <x v="6"/>
    <s v="2026-07-31"/>
  </r>
  <r>
    <s v="d18a2266-68a8-4728-883c-d07dd26ab03b"/>
    <s v="QTS Data Center 12"/>
    <s v=""/>
    <x v="169"/>
    <x v="5"/>
    <x v="12"/>
    <x v="12"/>
    <m/>
    <n v="491305"/>
    <n v="71.12299999999999"/>
    <x v="6"/>
    <s v="2026-07-31"/>
  </r>
  <r>
    <s v="81d72848-b36f-4a42-9cab-c65cdc6b86d1"/>
    <s v="QTS Data Center 11"/>
    <s v=""/>
    <x v="169"/>
    <x v="5"/>
    <x v="12"/>
    <x v="12"/>
    <m/>
    <n v="491305"/>
    <n v="71.12299999999999"/>
    <x v="6"/>
    <s v="2026-07-31"/>
  </r>
  <r>
    <s v="76c0b16f-4f83-4652-8bdb-9e27b5cd9e4d"/>
    <s v="QTS Data Center 3"/>
    <s v=""/>
    <x v="169"/>
    <x v="5"/>
    <x v="12"/>
    <x v="12"/>
    <m/>
    <n v="491305"/>
    <n v="71.12299999999999"/>
    <x v="6"/>
    <s v="2026-07-31"/>
  </r>
  <r>
    <s v="142b0b6f-03eb-4e15-b99c-9202eeb21e6b"/>
    <s v="QTS Data Center 9"/>
    <s v=""/>
    <x v="169"/>
    <x v="5"/>
    <x v="12"/>
    <x v="12"/>
    <m/>
    <n v="491305"/>
    <n v="71.12299999999999"/>
    <x v="6"/>
    <s v="2026-07-31"/>
  </r>
  <r>
    <s v="0ffa3f23-5cb7-440a-89c0-7b107030bf15"/>
    <s v="QTS Data Center 10"/>
    <s v=""/>
    <x v="169"/>
    <x v="5"/>
    <x v="12"/>
    <x v="12"/>
    <m/>
    <n v="491305"/>
    <n v="71.12299999999999"/>
    <x v="6"/>
    <s v="2026-07-31"/>
  </r>
  <r>
    <s v="6f257e7f-e632-453d-a9be-3eef89d6b43b"/>
    <s v="QTS Data Center 16"/>
    <s v=""/>
    <x v="169"/>
    <x v="5"/>
    <x v="12"/>
    <x v="12"/>
    <m/>
    <n v="491305"/>
    <n v="71.12299999999999"/>
    <x v="6"/>
    <s v="2026-07-31"/>
  </r>
  <r>
    <s v="08d1e561-6a3d-4d12-bc58-47db1e59559b"/>
    <s v="QTS Data Center 18"/>
    <s v=""/>
    <x v="169"/>
    <x v="5"/>
    <x v="12"/>
    <x v="12"/>
    <m/>
    <n v="491305"/>
    <n v="71.12299999999999"/>
    <x v="6"/>
    <s v="2026-07-31"/>
  </r>
  <r>
    <s v="9fb8e344-c886-4a05-8bef-bea99e1b83fc"/>
    <s v="QTS Data Center 5"/>
    <s v=""/>
    <x v="169"/>
    <x v="5"/>
    <x v="12"/>
    <x v="12"/>
    <m/>
    <n v="491305"/>
    <n v="71.12299999999999"/>
    <x v="6"/>
    <s v="2026-07-31"/>
  </r>
  <r>
    <s v="3b7154bb-e030-4699-aeb5-7aa3e5ce4bed"/>
    <s v="QTS Data Center 6"/>
    <s v=""/>
    <x v="169"/>
    <x v="5"/>
    <x v="12"/>
    <x v="12"/>
    <m/>
    <n v="491305"/>
    <n v="71.12299999999999"/>
    <x v="6"/>
    <s v="2026-07-31"/>
  </r>
  <r>
    <s v="e137ebce-a982-405d-be14-605b45442838"/>
    <s v="QTS Data Center 21"/>
    <s v=""/>
    <x v="169"/>
    <x v="5"/>
    <x v="12"/>
    <x v="12"/>
    <m/>
    <n v="491305"/>
    <n v="71.12299999999999"/>
    <x v="6"/>
    <s v="2026-07-31"/>
  </r>
  <r>
    <s v="bbac799d-a63d-476c-8f57-d820452202bf"/>
    <s v="QTS Data Center 13"/>
    <s v=""/>
    <x v="169"/>
    <x v="5"/>
    <x v="12"/>
    <x v="12"/>
    <m/>
    <n v="491305"/>
    <n v="71.12299999999999"/>
    <x v="6"/>
    <s v="2026-07-31"/>
  </r>
  <r>
    <s v="096fa577-f527-4d33-bf30-d12c5765d846"/>
    <s v="QTS Data Center 19"/>
    <s v=""/>
    <x v="169"/>
    <x v="5"/>
    <x v="12"/>
    <x v="12"/>
    <m/>
    <n v="491305"/>
    <n v="71.12299999999999"/>
    <x v="6"/>
    <s v="2026-07-31"/>
  </r>
  <r>
    <s v="16633690-adfc-11f0-9fde-d1bb3b05d943"/>
    <s v="Sabey Butte Data Center"/>
    <s v="Sabey Butte Data Center_x000a_Sabey Data Centers"/>
    <x v="177"/>
    <x v="5"/>
    <x v="2"/>
    <x v="2"/>
    <m/>
    <m/>
    <n v="250"/>
    <x v="19"/>
    <s v="2026-07-31"/>
  </r>
  <r>
    <s v="1fe0834d-6318-4f81-9bd5-3a00c0a73c4a"/>
    <s v="Sentinel West Jefferson Data Center 3"/>
    <s v=""/>
    <x v="181"/>
    <x v="5"/>
    <x v="7"/>
    <x v="7"/>
    <n v="186438"/>
    <n v="186438"/>
    <n v="31.43"/>
    <x v="19"/>
    <s v="2026-07-31"/>
  </r>
  <r>
    <s v="67a77187-5d77-4437-aad9-5c5130bba542"/>
    <s v="Sentinel West Jefferson Data Center 1"/>
    <s v=""/>
    <x v="181"/>
    <x v="5"/>
    <x v="7"/>
    <x v="7"/>
    <n v="186438"/>
    <n v="186438"/>
    <n v="31.43"/>
    <x v="19"/>
    <s v="2026-07-31"/>
  </r>
  <r>
    <s v="e41f7e0c-c8d1-4c5c-ab9a-36b5f3e46023"/>
    <s v="Sentinel West Jefferson Data Center 2"/>
    <s v=""/>
    <x v="181"/>
    <x v="5"/>
    <x v="7"/>
    <x v="7"/>
    <n v="186438"/>
    <n v="186438"/>
    <n v="31.43"/>
    <x v="19"/>
    <s v="2026-07-31"/>
  </r>
  <r>
    <s v="8f831ad0-9976-11f0-b1b7-c93647af99a1"/>
    <s v="NVA02L - Northern Virginia Data Center"/>
    <s v=""/>
    <x v="187"/>
    <x v="5"/>
    <x v="12"/>
    <x v="12"/>
    <n v="270000"/>
    <n v="270000"/>
    <n v="51.8"/>
    <x v="16"/>
    <s v="2026-07-31"/>
  </r>
  <r>
    <s v="69716d70-9975-11f0-b1b7-c93647af99a1"/>
    <s v="NVA02K - Northern Virginia Data Center"/>
    <s v=""/>
    <x v="187"/>
    <x v="5"/>
    <x v="12"/>
    <x v="12"/>
    <n v="270000"/>
    <n v="270000"/>
    <n v="51.8"/>
    <x v="16"/>
    <s v="2026-07-31"/>
  </r>
  <r>
    <s v="3d6a49be-cc79-498a-a0b4-c47cb613bd9e"/>
    <s v="Project Liberty Data Center 6"/>
    <s v=""/>
    <x v="188"/>
    <x v="5"/>
    <x v="43"/>
    <x v="43"/>
    <n v="655770"/>
    <n v="655770"/>
    <n v="65.034999999999997"/>
    <x v="5"/>
    <s v="2026-07-31"/>
  </r>
  <r>
    <s v="4bf7d0ee-c189-4aba-95e0-b1d35c14a8d3"/>
    <s v="Project Liberty Data Center 5"/>
    <s v=""/>
    <x v="188"/>
    <x v="5"/>
    <x v="43"/>
    <x v="43"/>
    <n v="655770"/>
    <n v="655770"/>
    <n v="65.034999999999997"/>
    <x v="5"/>
    <s v="2026-07-31"/>
  </r>
  <r>
    <s v="e836b83d-d72e-431e-b5ce-b555089234d6"/>
    <s v="Project Liberty Data Center 4"/>
    <s v=""/>
    <x v="188"/>
    <x v="5"/>
    <x v="43"/>
    <x v="43"/>
    <n v="655770"/>
    <n v="655770"/>
    <n v="65.034999999999997"/>
    <x v="5"/>
    <s v="2026-07-31"/>
  </r>
  <r>
    <s v="917398f1-8967-4767-b08f-d65ce6729bef"/>
    <s v="Project Liberty Data Center 3"/>
    <s v=""/>
    <x v="188"/>
    <x v="5"/>
    <x v="43"/>
    <x v="43"/>
    <n v="655770"/>
    <n v="655770"/>
    <n v="65.034999999999997"/>
    <x v="5"/>
    <s v="2026-07-31"/>
  </r>
  <r>
    <s v="b2fe77db-0910-4142-a6a2-46199e9fa728"/>
    <s v="Project Liberty Data Center 2"/>
    <s v=""/>
    <x v="188"/>
    <x v="5"/>
    <x v="43"/>
    <x v="43"/>
    <n v="655770"/>
    <n v="655770"/>
    <n v="65.034999999999997"/>
    <x v="5"/>
    <s v="2026-07-31"/>
  </r>
  <r>
    <s v="e71395d2-4b85-4938-8701-8bcc9bce807b"/>
    <s v="Project Liberty Data Center 1"/>
    <s v=""/>
    <x v="188"/>
    <x v="5"/>
    <x v="43"/>
    <x v="43"/>
    <n v="655770"/>
    <n v="655770"/>
    <n v="65.034999999999997"/>
    <x v="5"/>
    <s v="2026-07-31"/>
  </r>
  <r>
    <s v="df563a34-b141-4185-a6f6-cbd96fe4303f"/>
    <s v="Coachella Valley Technology DC 3B"/>
    <s v=""/>
    <x v="365"/>
    <x v="5"/>
    <x v="25"/>
    <x v="25"/>
    <m/>
    <m/>
    <n v="40"/>
    <x v="22"/>
    <s v="2026-07-31"/>
  </r>
  <r>
    <s v="5e68eb3b-955f-4cd0-b7f2-2305c09f364d"/>
    <s v="Coachella Valley Technology DC 1B"/>
    <s v=""/>
    <x v="365"/>
    <x v="5"/>
    <x v="25"/>
    <x v="25"/>
    <m/>
    <m/>
    <n v="40"/>
    <x v="22"/>
    <s v="2026-07-31"/>
  </r>
  <r>
    <s v="803e13bc-0e57-4812-bdf4-a4d9801a102b"/>
    <s v="Coachella Valley Technology DC 6B"/>
    <s v=""/>
    <x v="365"/>
    <x v="5"/>
    <x v="25"/>
    <x v="25"/>
    <m/>
    <m/>
    <n v="40"/>
    <x v="22"/>
    <s v="2026-07-31"/>
  </r>
  <r>
    <s v="0aa6a5ad-4638-43cf-a2ca-997bbe0a74d2"/>
    <s v="Coachella Valley Technology DC 3A"/>
    <s v=""/>
    <x v="365"/>
    <x v="5"/>
    <x v="25"/>
    <x v="25"/>
    <m/>
    <m/>
    <n v="60"/>
    <x v="22"/>
    <s v="2026-07-31"/>
  </r>
  <r>
    <s v="eb0a14d0-6d12-40b3-b044-8d1bdef39fe3"/>
    <s v="Coachella Valley Technology DC 4B"/>
    <s v=""/>
    <x v="365"/>
    <x v="5"/>
    <x v="25"/>
    <x v="25"/>
    <m/>
    <m/>
    <n v="40"/>
    <x v="22"/>
    <s v="2026-07-31"/>
  </r>
  <r>
    <s v="33b5e0ef-3825-413c-b21d-21a7ae1d9966"/>
    <s v="Coachella Valley Technology DC 5B"/>
    <s v=""/>
    <x v="365"/>
    <x v="5"/>
    <x v="25"/>
    <x v="25"/>
    <m/>
    <m/>
    <n v="40"/>
    <x v="22"/>
    <s v="2026-07-31"/>
  </r>
  <r>
    <s v="027959eb-d883-43e3-a3e5-d0f3a66bd4cd"/>
    <s v="Coachella Valley Technology DC 2A"/>
    <s v=""/>
    <x v="365"/>
    <x v="5"/>
    <x v="25"/>
    <x v="25"/>
    <m/>
    <m/>
    <n v="60"/>
    <x v="22"/>
    <s v="2026-07-31"/>
  </r>
  <r>
    <s v="a3356607-d531-48cf-b8bb-ccbbbc42e43d"/>
    <s v="Coachella Valley Technology DC 1A"/>
    <s v=""/>
    <x v="365"/>
    <x v="5"/>
    <x v="25"/>
    <x v="25"/>
    <m/>
    <m/>
    <n v="60"/>
    <x v="22"/>
    <s v="2026-07-31"/>
  </r>
  <r>
    <s v="1745f79e-2144-4209-a3b8-9f92414d0679"/>
    <s v="Coachella Valley Technology DC 5A"/>
    <s v=""/>
    <x v="365"/>
    <x v="5"/>
    <x v="25"/>
    <x v="25"/>
    <m/>
    <m/>
    <n v="60"/>
    <x v="22"/>
    <s v="2026-07-31"/>
  </r>
  <r>
    <s v="d5a29aac-ab33-4ab6-9e8f-a7110a40ba11"/>
    <s v="Coachella Valley Technology DC 2B"/>
    <s v=""/>
    <x v="365"/>
    <x v="5"/>
    <x v="25"/>
    <x v="25"/>
    <m/>
    <m/>
    <n v="40"/>
    <x v="22"/>
    <s v="2026-07-31"/>
  </r>
  <r>
    <s v="b7cf7450-0ffb-4416-8d63-1e9f3a115be9"/>
    <s v="Coachella Valley Technology DC 4A"/>
    <s v=""/>
    <x v="365"/>
    <x v="5"/>
    <x v="25"/>
    <x v="25"/>
    <m/>
    <m/>
    <n v="60"/>
    <x v="22"/>
    <s v="2026-07-31"/>
  </r>
  <r>
    <s v="1cb4f258-2825-4776-bb4b-93b9ba77a599"/>
    <s v="Coachella Valley Technology DC 6A"/>
    <s v=""/>
    <x v="365"/>
    <x v="5"/>
    <x v="25"/>
    <x v="25"/>
    <m/>
    <m/>
    <n v="60"/>
    <x v="22"/>
    <s v="2026-07-31"/>
  </r>
  <r>
    <s v="4e95bcd1-a0ac-4d7f-a595-c1b9661f4857"/>
    <s v="Great Falls Data Center 4"/>
    <s v=""/>
    <x v="366"/>
    <x v="5"/>
    <x v="2"/>
    <x v="2"/>
    <m/>
    <n v="200000"/>
    <n v="60"/>
    <x v="15"/>
    <s v="2026-07-31"/>
  </r>
  <r>
    <s v="cbe807ea-5b65-4131-bde1-e086ebdefede"/>
    <s v="Great Falls Data Center 6"/>
    <s v=""/>
    <x v="366"/>
    <x v="5"/>
    <x v="2"/>
    <x v="2"/>
    <m/>
    <n v="200000"/>
    <n v="60"/>
    <x v="15"/>
    <s v="2026-07-31"/>
  </r>
  <r>
    <s v="1f5ae43d-3d00-4499-b3cf-df8eda4389e3"/>
    <s v="Great Falls Data Center 3"/>
    <s v=""/>
    <x v="366"/>
    <x v="5"/>
    <x v="2"/>
    <x v="2"/>
    <m/>
    <n v="200000"/>
    <n v="60"/>
    <x v="15"/>
    <s v="2026-07-31"/>
  </r>
  <r>
    <s v="41776ae6-d25e-46f9-95ec-2cfc7abd50f7"/>
    <s v="Great Falls Data Center 7"/>
    <s v=""/>
    <x v="366"/>
    <x v="5"/>
    <x v="2"/>
    <x v="2"/>
    <m/>
    <n v="200000"/>
    <n v="60"/>
    <x v="15"/>
    <s v="2026-07-31"/>
  </r>
  <r>
    <s v="bb53b06a-6d61-4743-99eb-81f8fb23b8a1"/>
    <s v="Great Falls Data Center 1"/>
    <s v=""/>
    <x v="366"/>
    <x v="5"/>
    <x v="2"/>
    <x v="2"/>
    <m/>
    <n v="200000"/>
    <n v="60"/>
    <x v="15"/>
    <s v="2026-07-31"/>
  </r>
  <r>
    <s v="a60331a2-809d-40d3-82e1-96c207bd48fa"/>
    <s v="Great Falls Data Center 8"/>
    <s v=""/>
    <x v="366"/>
    <x v="5"/>
    <x v="2"/>
    <x v="2"/>
    <m/>
    <n v="200000"/>
    <n v="60"/>
    <x v="15"/>
    <s v="2026-07-31"/>
  </r>
  <r>
    <s v="62070434-5ba5-45ec-84d6-013567c5666b"/>
    <s v="Great Falls Data Center 10"/>
    <s v=""/>
    <x v="366"/>
    <x v="5"/>
    <x v="2"/>
    <x v="2"/>
    <m/>
    <n v="200000"/>
    <n v="60"/>
    <x v="15"/>
    <s v="2026-07-31"/>
  </r>
  <r>
    <s v="43a63352-1666-483c-b535-f97e6c0617b3"/>
    <s v="Great Falls Data Center 5"/>
    <s v=""/>
    <x v="366"/>
    <x v="5"/>
    <x v="2"/>
    <x v="2"/>
    <m/>
    <n v="200000"/>
    <n v="60"/>
    <x v="15"/>
    <s v="2026-07-31"/>
  </r>
  <r>
    <s v="d4b7a7d2-b480-4169-9822-a3a6ff8cc211"/>
    <s v="Great Falls Data Center 2"/>
    <s v=""/>
    <x v="366"/>
    <x v="5"/>
    <x v="2"/>
    <x v="2"/>
    <m/>
    <n v="200000"/>
    <n v="60"/>
    <x v="15"/>
    <s v="2026-07-31"/>
  </r>
  <r>
    <s v="43c3facd-80da-4329-a1fa-25444e733e56"/>
    <s v="Great Falls Data Center 9"/>
    <s v=""/>
    <x v="366"/>
    <x v="5"/>
    <x v="2"/>
    <x v="2"/>
    <m/>
    <n v="200000"/>
    <n v="60"/>
    <x v="15"/>
    <s v="2026-07-31"/>
  </r>
  <r>
    <s v="950fc10d-6cf1-4ba6-a840-a93713b80af5"/>
    <s v="Buckeye, Arizona Building 4"/>
    <s v=""/>
    <x v="340"/>
    <x v="5"/>
    <x v="3"/>
    <x v="3"/>
    <n v="186000"/>
    <n v="186000"/>
    <n v="60"/>
    <x v="10"/>
    <s v="2026-07-31"/>
  </r>
  <r>
    <s v="c0831efa-c8e8-4f57-9131-9d22b4eb5e12"/>
    <s v="Buckeye, Arizona Building 30"/>
    <s v=""/>
    <x v="340"/>
    <x v="5"/>
    <x v="3"/>
    <x v="3"/>
    <n v="186000"/>
    <n v="186000"/>
    <n v="60"/>
    <x v="10"/>
    <s v="2026-07-31"/>
  </r>
  <r>
    <s v="32d7c38a-9bed-4398-917e-9e5c0bfaa0ee"/>
    <s v="Buckeye, Arizona Building 25"/>
    <s v=""/>
    <x v="340"/>
    <x v="5"/>
    <x v="3"/>
    <x v="3"/>
    <n v="186000"/>
    <n v="186000"/>
    <n v="60"/>
    <x v="10"/>
    <s v="2026-07-31"/>
  </r>
  <r>
    <s v="a7202f43-b212-42f9-a85b-cf7f3ed81205"/>
    <s v="Buckeye, Arizona Building 22"/>
    <s v=""/>
    <x v="340"/>
    <x v="5"/>
    <x v="3"/>
    <x v="3"/>
    <n v="186000"/>
    <n v="186000"/>
    <n v="60"/>
    <x v="10"/>
    <s v="2026-07-31"/>
  </r>
  <r>
    <s v="f27e4c60-b84b-489f-bbf6-dfc0b78e023d"/>
    <s v="Buckeye, Arizona Building 14"/>
    <s v=""/>
    <x v="340"/>
    <x v="5"/>
    <x v="3"/>
    <x v="3"/>
    <n v="186000"/>
    <n v="186000"/>
    <n v="60"/>
    <x v="10"/>
    <s v="2026-07-31"/>
  </r>
  <r>
    <s v="717e947f-b26e-4c69-bdc8-e26b2cc7015a"/>
    <s v="Buckeye, Arizona Building 3"/>
    <s v=""/>
    <x v="340"/>
    <x v="5"/>
    <x v="3"/>
    <x v="3"/>
    <n v="186000"/>
    <n v="186000"/>
    <n v="60"/>
    <x v="10"/>
    <s v="2026-07-31"/>
  </r>
  <r>
    <s v="fde575ba-5bdb-4c4b-a002-0f760053e52b"/>
    <s v="Buckeye, Arizona Building 7"/>
    <s v=""/>
    <x v="340"/>
    <x v="5"/>
    <x v="3"/>
    <x v="3"/>
    <n v="186000"/>
    <n v="186000"/>
    <n v="60"/>
    <x v="10"/>
    <s v="2026-07-31"/>
  </r>
  <r>
    <s v="ec27023d-b3db-4aad-9d0e-9b5058645e5f"/>
    <s v="Buckeye, Arizona Building 13"/>
    <s v=""/>
    <x v="340"/>
    <x v="5"/>
    <x v="3"/>
    <x v="3"/>
    <n v="186000"/>
    <n v="186000"/>
    <n v="60"/>
    <x v="10"/>
    <s v="2026-07-31"/>
  </r>
  <r>
    <s v="9e3816bb-06c4-4bb0-a3b9-3745d73bccbf"/>
    <s v="Buckeye, Arizona Building 24"/>
    <s v=""/>
    <x v="340"/>
    <x v="5"/>
    <x v="3"/>
    <x v="3"/>
    <n v="186000"/>
    <n v="186000"/>
    <n v="60"/>
    <x v="10"/>
    <s v="2026-07-31"/>
  </r>
  <r>
    <s v="51ffb0d4-16d6-42b8-b66d-cfdf1bae39c4"/>
    <s v="Buckeye, Arizona Building 18"/>
    <s v=""/>
    <x v="340"/>
    <x v="5"/>
    <x v="3"/>
    <x v="3"/>
    <n v="186000"/>
    <n v="186000"/>
    <n v="60"/>
    <x v="10"/>
    <s v="2026-07-31"/>
  </r>
  <r>
    <s v="52cd80d9-8818-4ad2-a78a-398ef30dc1e5"/>
    <s v="Buckeye, Arizona Building 21"/>
    <s v=""/>
    <x v="340"/>
    <x v="5"/>
    <x v="3"/>
    <x v="3"/>
    <n v="186000"/>
    <n v="186000"/>
    <n v="60"/>
    <x v="10"/>
    <s v="2026-07-31"/>
  </r>
  <r>
    <s v="f2aded4e-086f-4c51-9088-53545372da58"/>
    <s v="Buckeye, Arizona Building 28"/>
    <s v=""/>
    <x v="340"/>
    <x v="5"/>
    <x v="3"/>
    <x v="3"/>
    <n v="186000"/>
    <n v="186000"/>
    <n v="60"/>
    <x v="10"/>
    <s v="2026-07-31"/>
  </r>
  <r>
    <s v="f7116550-aa3e-4f17-a0f9-419bbbd8b98d"/>
    <s v="Buckeye, Arizona Building 29"/>
    <s v=""/>
    <x v="340"/>
    <x v="5"/>
    <x v="3"/>
    <x v="3"/>
    <n v="186000"/>
    <n v="186000"/>
    <n v="60"/>
    <x v="10"/>
    <s v="2026-07-31"/>
  </r>
  <r>
    <s v="ee82250e-bf40-4037-bbc4-845b5a55e04f"/>
    <s v="Buckeye, Arizona Building 23"/>
    <s v=""/>
    <x v="340"/>
    <x v="5"/>
    <x v="3"/>
    <x v="3"/>
    <n v="186000"/>
    <n v="186000"/>
    <n v="60"/>
    <x v="10"/>
    <s v="2026-07-31"/>
  </r>
  <r>
    <s v="34662a78-b2b4-47c6-9e65-9515e31bc46d"/>
    <s v="Buckeye, Arizona Building 17"/>
    <s v=""/>
    <x v="340"/>
    <x v="5"/>
    <x v="3"/>
    <x v="3"/>
    <n v="186000"/>
    <n v="186000"/>
    <n v="60"/>
    <x v="10"/>
    <s v="2026-07-31"/>
  </r>
  <r>
    <s v="f5b61a83-1e13-4bf2-ad7f-a72130bd0e6c"/>
    <s v="Buckeye, Arizona Building 16"/>
    <s v=""/>
    <x v="340"/>
    <x v="5"/>
    <x v="3"/>
    <x v="3"/>
    <n v="186000"/>
    <n v="186000"/>
    <n v="60"/>
    <x v="10"/>
    <s v="2026-07-31"/>
  </r>
  <r>
    <s v="36519ee2-7f47-4c79-9c76-ad3e2a3e6754"/>
    <s v="Buckeye, Arizona Building 20"/>
    <s v=""/>
    <x v="340"/>
    <x v="5"/>
    <x v="3"/>
    <x v="3"/>
    <n v="186000"/>
    <n v="186000"/>
    <n v="60"/>
    <x v="10"/>
    <s v="2026-07-31"/>
  </r>
  <r>
    <s v="dd56a5ab-ac13-4991-8a18-3b2ee18258ed"/>
    <s v="Buckeye, Arizona Building 19"/>
    <s v=""/>
    <x v="340"/>
    <x v="5"/>
    <x v="3"/>
    <x v="3"/>
    <n v="186000"/>
    <n v="186000"/>
    <n v="60"/>
    <x v="10"/>
    <s v="2026-07-31"/>
  </r>
  <r>
    <s v="e21fa08b-abc9-47d1-9edc-a991f4655432"/>
    <s v="Buckeye, Arizona Building 6"/>
    <s v=""/>
    <x v="340"/>
    <x v="5"/>
    <x v="3"/>
    <x v="3"/>
    <n v="186000"/>
    <n v="186000"/>
    <n v="60"/>
    <x v="10"/>
    <s v="2026-07-31"/>
  </r>
  <r>
    <s v="f5aa2fc8-50e0-4fec-bc72-65544f340153"/>
    <s v="Buckeye, Arizona Building 27"/>
    <s v=""/>
    <x v="340"/>
    <x v="5"/>
    <x v="3"/>
    <x v="3"/>
    <n v="186000"/>
    <n v="186000"/>
    <n v="60"/>
    <x v="10"/>
    <s v="2026-07-31"/>
  </r>
  <r>
    <s v="d85c3d6c-fde2-48d0-9a04-c052f4887975"/>
    <s v="Buckeye, Arizona Building 26"/>
    <s v=""/>
    <x v="340"/>
    <x v="5"/>
    <x v="3"/>
    <x v="3"/>
    <n v="186000"/>
    <n v="186000"/>
    <n v="60"/>
    <x v="10"/>
    <s v="2026-07-31"/>
  </r>
  <r>
    <s v="e0581ef7-5625-4bed-b892-e991b8f068c6"/>
    <s v="Buckeye, Arizona Building 2"/>
    <s v=""/>
    <x v="340"/>
    <x v="5"/>
    <x v="3"/>
    <x v="3"/>
    <n v="186000"/>
    <n v="186000"/>
    <n v="60"/>
    <x v="10"/>
    <s v="2026-07-31"/>
  </r>
  <r>
    <s v="3f4fcd8a-8703-4809-83e3-6dc9c758a902"/>
    <s v="Buckeye, Arizona Building 8"/>
    <s v=""/>
    <x v="340"/>
    <x v="5"/>
    <x v="3"/>
    <x v="3"/>
    <n v="186000"/>
    <n v="186000"/>
    <n v="60"/>
    <x v="10"/>
    <s v="2026-07-31"/>
  </r>
  <r>
    <s v="597d078a-569b-4f58-ba9c-bab4bce2a790"/>
    <s v="Buckeye, Arizona Building 1"/>
    <s v=""/>
    <x v="340"/>
    <x v="5"/>
    <x v="3"/>
    <x v="3"/>
    <n v="186000"/>
    <n v="186000"/>
    <n v="60"/>
    <x v="10"/>
    <s v="2026-07-31"/>
  </r>
  <r>
    <s v="6a47e78f-35de-4ed2-805f-9d51f46b5d1d"/>
    <s v="Buckeye, Arizona Building 10"/>
    <s v=""/>
    <x v="340"/>
    <x v="5"/>
    <x v="3"/>
    <x v="3"/>
    <n v="186000"/>
    <n v="186000"/>
    <n v="60"/>
    <x v="10"/>
    <s v="2026-07-31"/>
  </r>
  <r>
    <s v="60767331-dc8b-4597-8327-85c89717ba31"/>
    <s v="Buckeye, Arizona Building 15"/>
    <s v=""/>
    <x v="340"/>
    <x v="5"/>
    <x v="3"/>
    <x v="3"/>
    <n v="186000"/>
    <n v="186000"/>
    <n v="60"/>
    <x v="10"/>
    <s v="2026-07-31"/>
  </r>
  <r>
    <s v="695d83e8-228b-493e-9616-7791377ea953"/>
    <s v="Buckeye, Arizona Building 9"/>
    <s v=""/>
    <x v="340"/>
    <x v="5"/>
    <x v="3"/>
    <x v="3"/>
    <n v="186000"/>
    <n v="186000"/>
    <n v="60"/>
    <x v="10"/>
    <s v="2026-07-31"/>
  </r>
  <r>
    <s v="6d0bed91-f801-4d53-b467-c68cdb602ae2"/>
    <s v="Buckeye, Arizona Building 5"/>
    <s v=""/>
    <x v="340"/>
    <x v="5"/>
    <x v="3"/>
    <x v="3"/>
    <n v="186000"/>
    <n v="186000"/>
    <n v="60"/>
    <x v="10"/>
    <s v="2026-07-31"/>
  </r>
  <r>
    <s v="875ba9cd-e63d-45f9-8982-715fb6409074"/>
    <s v="Buckeye, Arizona Building 12"/>
    <s v=""/>
    <x v="340"/>
    <x v="5"/>
    <x v="3"/>
    <x v="3"/>
    <n v="186000"/>
    <n v="186000"/>
    <n v="60"/>
    <x v="10"/>
    <s v="2026-07-31"/>
  </r>
  <r>
    <s v="1bc3444d-9a05-417b-9dff-2af75b9565f7"/>
    <s v="Buckeye, Arizona Building 11"/>
    <s v=""/>
    <x v="340"/>
    <x v="5"/>
    <x v="3"/>
    <x v="3"/>
    <n v="186000"/>
    <n v="186000"/>
    <n v="60"/>
    <x v="10"/>
    <s v="2026-07-31"/>
  </r>
  <r>
    <s v="828dea47-6518-4536-9791-08078572fb1e"/>
    <s v="Rosemount Data Center Building 7"/>
    <s v=""/>
    <x v="340"/>
    <x v="5"/>
    <x v="23"/>
    <x v="23"/>
    <n v="287500"/>
    <n v="287500"/>
    <n v="55.924000000000007"/>
    <x v="8"/>
    <s v="2026-07-31"/>
  </r>
  <r>
    <s v="3a51bbf5-53de-433e-b617-bccbd4537114"/>
    <s v="Rosemount Data Center Building 3"/>
    <s v=""/>
    <x v="340"/>
    <x v="5"/>
    <x v="23"/>
    <x v="23"/>
    <n v="287500"/>
    <n v="287500"/>
    <n v="55.924000000000007"/>
    <x v="8"/>
    <s v="2026-07-31"/>
  </r>
  <r>
    <s v="a9f5589b-3b50-4e7d-adc4-b4ffe3acc499"/>
    <s v="Rosemount Data Center Building 8"/>
    <s v=""/>
    <x v="340"/>
    <x v="5"/>
    <x v="23"/>
    <x v="23"/>
    <n v="287500"/>
    <n v="287500"/>
    <n v="55.924000000000007"/>
    <x v="8"/>
    <s v="2026-07-31"/>
  </r>
  <r>
    <s v="cbabac35-88b6-476a-b338-fcb720fe9bb4"/>
    <s v="Rosemount Data Center Building 6"/>
    <s v=""/>
    <x v="340"/>
    <x v="5"/>
    <x v="23"/>
    <x v="23"/>
    <n v="287500"/>
    <n v="287500"/>
    <n v="55.924000000000007"/>
    <x v="8"/>
    <s v="2026-07-31"/>
  </r>
  <r>
    <s v="07a855b4-8f0c-4098-901a-dab03a66665a"/>
    <s v="Rosemount Data Center Building 1"/>
    <s v=""/>
    <x v="340"/>
    <x v="5"/>
    <x v="23"/>
    <x v="23"/>
    <n v="287500"/>
    <n v="287500"/>
    <n v="55.924000000000007"/>
    <x v="8"/>
    <s v="2026-07-31"/>
  </r>
  <r>
    <s v="191f4822-a093-40e6-9690-28a321e644a2"/>
    <s v="Rosemount Data Center Building 5"/>
    <s v=""/>
    <x v="340"/>
    <x v="5"/>
    <x v="23"/>
    <x v="23"/>
    <n v="287500"/>
    <n v="287500"/>
    <n v="55.924000000000007"/>
    <x v="8"/>
    <s v="2026-07-31"/>
  </r>
  <r>
    <s v="0984ae9c-a023-45b5-91bf-35ff83ca2ab8"/>
    <s v="Rosemount Data Center Building 2"/>
    <s v=""/>
    <x v="340"/>
    <x v="5"/>
    <x v="23"/>
    <x v="23"/>
    <n v="287500"/>
    <n v="287500"/>
    <n v="55.924000000000007"/>
    <x v="8"/>
    <s v="2026-07-31"/>
  </r>
  <r>
    <s v="6df3bce1-ff48-4fa0-b2e2-c4fd460b9f13"/>
    <s v="Rosemount Data Center Building 4"/>
    <s v=""/>
    <x v="340"/>
    <x v="5"/>
    <x v="23"/>
    <x v="23"/>
    <n v="287500"/>
    <n v="287500"/>
    <n v="55.924000000000007"/>
    <x v="8"/>
    <s v="2026-07-31"/>
  </r>
  <r>
    <s v="f9287b01-1c4a-460e-85a1-5c58c39cd79a"/>
    <s v="MTP - Building 4"/>
    <s v=""/>
    <x v="340"/>
    <x v="5"/>
    <x v="10"/>
    <x v="10"/>
    <m/>
    <n v="300000"/>
    <n v="59.216000000000001"/>
    <x v="1"/>
    <s v="2026-07-31"/>
  </r>
  <r>
    <s v="0ba5b7c5-a6df-48f4-99c3-7a52d13cee86"/>
    <s v="MTP - Building 2"/>
    <s v=""/>
    <x v="340"/>
    <x v="5"/>
    <x v="10"/>
    <x v="10"/>
    <m/>
    <n v="300000"/>
    <n v="59.216000000000001"/>
    <x v="1"/>
    <s v="2026-07-31"/>
  </r>
  <r>
    <s v="357b662f-67de-4e0d-a2d4-d8b66dee2cff"/>
    <s v="MTP - Building 5"/>
    <s v=""/>
    <x v="340"/>
    <x v="5"/>
    <x v="10"/>
    <x v="10"/>
    <m/>
    <n v="300000"/>
    <n v="59.216000000000001"/>
    <x v="1"/>
    <s v="2026-07-31"/>
  </r>
  <r>
    <s v="11e2abb1-2079-4ecc-9a5b-7100631a8bbe"/>
    <s v="MTP - Building 1"/>
    <s v=""/>
    <x v="340"/>
    <x v="5"/>
    <x v="10"/>
    <x v="10"/>
    <m/>
    <n v="300000"/>
    <n v="59.216000000000001"/>
    <x v="1"/>
    <s v="2026-07-31"/>
  </r>
  <r>
    <s v="0059e5e2-cb52-4c51-a2a4-2ba4d3838968"/>
    <s v="MTP - Building 3"/>
    <s v=""/>
    <x v="340"/>
    <x v="5"/>
    <x v="10"/>
    <x v="10"/>
    <m/>
    <n v="300000"/>
    <n v="59.216000000000001"/>
    <x v="1"/>
    <s v="2026-07-31"/>
  </r>
  <r>
    <s v="da2b7571-df67-40d6-ba35-0f317d0f8c42"/>
    <s v="MRTP Data Center 1"/>
    <s v=""/>
    <x v="340"/>
    <x v="5"/>
    <x v="12"/>
    <x v="12"/>
    <m/>
    <m/>
    <m/>
    <x v="19"/>
    <s v="2026-07-31"/>
  </r>
  <r>
    <s v="5e21c069-f4c7-4021-ac86-dd1fddaa24ca"/>
    <s v="MRTP Data Center 3"/>
    <s v=""/>
    <x v="340"/>
    <x v="5"/>
    <x v="12"/>
    <x v="12"/>
    <m/>
    <m/>
    <m/>
    <x v="19"/>
    <s v="2026-07-31"/>
  </r>
  <r>
    <s v="36fc4b78-45e6-4d7a-b0d8-9a716d7c47ca"/>
    <s v="MRTP Data Center 5"/>
    <s v=""/>
    <x v="340"/>
    <x v="5"/>
    <x v="12"/>
    <x v="12"/>
    <m/>
    <m/>
    <m/>
    <x v="19"/>
    <s v="2026-07-31"/>
  </r>
  <r>
    <s v="cbc35d4c-8d59-4a89-ab5d-e9f2c30d8423"/>
    <s v="MRTP Data Center 2"/>
    <s v=""/>
    <x v="340"/>
    <x v="5"/>
    <x v="12"/>
    <x v="12"/>
    <m/>
    <m/>
    <m/>
    <x v="19"/>
    <s v="2026-07-31"/>
  </r>
  <r>
    <s v="d8821232-bc1f-47cc-bedb-c1c756c61513"/>
    <s v="MRTP Data Center 4"/>
    <s v=""/>
    <x v="340"/>
    <x v="5"/>
    <x v="12"/>
    <x v="12"/>
    <m/>
    <m/>
    <m/>
    <x v="19"/>
    <s v="2026-07-31"/>
  </r>
  <r>
    <s v="5cf47329-9ce5-4874-98bd-3018f29d4be5"/>
    <s v="Chesterfield County Data Center 1"/>
    <s v=""/>
    <x v="340"/>
    <x v="5"/>
    <x v="12"/>
    <x v="12"/>
    <n v="182000"/>
    <n v="182000"/>
    <n v="32.65"/>
    <x v="7"/>
    <s v="2026-07-31"/>
  </r>
  <r>
    <s v="eabf5a9e-28d9-48e6-81c6-873a75aab39b"/>
    <s v="Chesterfield County Data Center 5"/>
    <s v=""/>
    <x v="340"/>
    <x v="5"/>
    <x v="12"/>
    <x v="12"/>
    <n v="182000"/>
    <n v="182000"/>
    <n v="32.65"/>
    <x v="7"/>
    <s v="2026-07-31"/>
  </r>
  <r>
    <s v="af4c9102-f886-4d11-b762-0afa018d1ecd"/>
    <s v="Chesterfield County Data Center 11"/>
    <s v=""/>
    <x v="340"/>
    <x v="5"/>
    <x v="12"/>
    <x v="12"/>
    <n v="182000"/>
    <n v="181500"/>
    <n v="32.65"/>
    <x v="7"/>
    <s v="2026-07-31"/>
  </r>
  <r>
    <s v="1e67d82f-95b5-4a8a-9d9b-f986bde0e391"/>
    <s v="Chesterfield County Data Center 6"/>
    <s v=""/>
    <x v="340"/>
    <x v="5"/>
    <x v="12"/>
    <x v="12"/>
    <n v="182000"/>
    <n v="182000"/>
    <n v="32.65"/>
    <x v="7"/>
    <s v="2026-07-31"/>
  </r>
  <r>
    <s v="b5f62f0f-38b9-4553-a767-ff1cbfdaa551"/>
    <s v="Chesterfield County Data Center 9"/>
    <s v=""/>
    <x v="340"/>
    <x v="5"/>
    <x v="12"/>
    <x v="12"/>
    <n v="182000"/>
    <n v="181500"/>
    <n v="32.65"/>
    <x v="7"/>
    <s v="2026-07-31"/>
  </r>
  <r>
    <s v="1356027a-f78c-40a7-b0ea-9c52663aecda"/>
    <s v="Chesterfield County Data Center 2"/>
    <s v=""/>
    <x v="340"/>
    <x v="5"/>
    <x v="12"/>
    <x v="12"/>
    <n v="182000"/>
    <n v="182000"/>
    <n v="32.65"/>
    <x v="7"/>
    <s v="2026-07-31"/>
  </r>
  <r>
    <s v="5e212ac4-3d3c-4a11-b44d-b365e624aaf0"/>
    <s v="Chesterfield County Data Center 3"/>
    <s v=""/>
    <x v="340"/>
    <x v="5"/>
    <x v="12"/>
    <x v="12"/>
    <n v="182000"/>
    <n v="182000"/>
    <n v="32.65"/>
    <x v="7"/>
    <s v="2026-07-31"/>
  </r>
  <r>
    <s v="d4148e78-f9f2-4dde-877e-937017810d3b"/>
    <s v="Chesterfield County Data Center 8"/>
    <s v=""/>
    <x v="340"/>
    <x v="5"/>
    <x v="12"/>
    <x v="12"/>
    <n v="182000"/>
    <n v="181500"/>
    <n v="32.65"/>
    <x v="7"/>
    <s v="2026-07-31"/>
  </r>
  <r>
    <s v="28698014-4e94-4a37-b13e-16e4198751f3"/>
    <s v="Chesterfield County Data Center 10"/>
    <s v=""/>
    <x v="340"/>
    <x v="5"/>
    <x v="12"/>
    <x v="12"/>
    <n v="182000"/>
    <n v="181500"/>
    <n v="32.65"/>
    <x v="7"/>
    <s v="2026-07-31"/>
  </r>
  <r>
    <s v="cbccc505-1d6a-43b1-bba0-aedaad8d9c5d"/>
    <s v="Chesterfield County Data Center 7"/>
    <s v=""/>
    <x v="340"/>
    <x v="5"/>
    <x v="12"/>
    <x v="12"/>
    <n v="182000"/>
    <n v="182000"/>
    <n v="32.65"/>
    <x v="7"/>
    <s v="2026-07-31"/>
  </r>
  <r>
    <s v="007f7e52-3794-4e23-a417-569abc76b00f"/>
    <s v="Chesterfield County Data Center 4"/>
    <s v=""/>
    <x v="340"/>
    <x v="5"/>
    <x v="12"/>
    <x v="12"/>
    <n v="182000"/>
    <n v="182000"/>
    <n v="32.65"/>
    <x v="7"/>
    <s v="2026-07-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050"/>
    <n v="50265.114999999983"/>
    <n v="306666979"/>
    <n v="2026"/>
    <n v="49052.964999999982"/>
    <n v="303768469"/>
    <n v="24"/>
    <n v="1212.1500000000015"/>
    <n v="2898510"/>
    <d v="2026-07-30T00:00:00"/>
  </r>
  <r>
    <x v="1"/>
    <n v="3905"/>
    <n v="357584.72999999975"/>
    <n v="700591051"/>
    <n v="3631"/>
    <n v="316114.57000000036"/>
    <n v="655804736"/>
    <n v="274"/>
    <n v="41470.159999999392"/>
    <n v="44786315"/>
    <d v="2026-07-30T00:00:00"/>
  </r>
  <r>
    <x v="2"/>
    <n v="7"/>
    <n v="391"/>
    <n v="530800"/>
    <n v="19"/>
    <n v="1024.96"/>
    <n v="3470800"/>
    <n v="-12"/>
    <n v="-633.96"/>
    <n v="-2940000"/>
    <d v="2026-07-30T00:00:00"/>
  </r>
  <r>
    <x v="3"/>
    <n v="807"/>
    <n v="68103.119999999937"/>
    <n v="218578023"/>
    <n v="766"/>
    <n v="62649.990000000027"/>
    <n v="205722196"/>
    <n v="41"/>
    <n v="5453.1299999999101"/>
    <n v="12855827"/>
    <d v="2026-07-30T00:00:00"/>
  </r>
  <r>
    <x v="4"/>
    <n v="92"/>
    <n v="8901.6400000000012"/>
    <n v="19160437"/>
    <n v="84"/>
    <n v="7180.6399999999994"/>
    <n v="18915437"/>
    <n v="8"/>
    <n v="1721.0000000000018"/>
    <n v="245000"/>
    <d v="2026-07-30T00:00:00"/>
  </r>
  <r>
    <x v="5"/>
    <n v="60"/>
    <n v="2379.5199999999995"/>
    <n v="4050000"/>
    <n v="54"/>
    <n v="2379.5199999999995"/>
    <n v="4050000"/>
    <n v="6"/>
    <n v="0"/>
    <n v="0"/>
    <d v="2026-07-30T00:00:00"/>
  </r>
  <r>
    <x v="6"/>
    <n v="630"/>
    <n v="33493.039999999957"/>
    <n v="126567351"/>
    <n v="552"/>
    <n v="29942.049999999988"/>
    <n v="116738087"/>
    <n v="78"/>
    <n v="3550.9899999999689"/>
    <n v="9829264"/>
    <d v="2026-07-30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17">
  <r>
    <x v="0"/>
    <x v="0"/>
    <d v="2026-07-01T00:00:00"/>
    <n v="12"/>
    <n v="486.83"/>
    <n v="3033673"/>
    <n v="41"/>
    <n v="2671.65"/>
    <n v="7683827"/>
    <m/>
    <m/>
    <m/>
    <d v="2026-07-30T00:00:00"/>
  </r>
  <r>
    <x v="1"/>
    <x v="0"/>
    <d v="2026-07-01T00:00:00"/>
    <n v="174"/>
    <n v="10945.109999999999"/>
    <n v="51565852"/>
    <n v="517"/>
    <n v="35628.089999999989"/>
    <n v="140189542"/>
    <m/>
    <m/>
    <m/>
    <d v="2026-07-30T00:00:00"/>
  </r>
  <r>
    <x v="2"/>
    <x v="0"/>
    <d v="2026-07-01T00:00:00"/>
    <n v="4"/>
    <n v="450"/>
    <n v="894000"/>
    <n v="76"/>
    <n v="9922.4499999999971"/>
    <n v="5707915"/>
    <m/>
    <m/>
    <m/>
    <d v="2026-07-30T00:00:00"/>
  </r>
  <r>
    <x v="3"/>
    <x v="0"/>
    <d v="2026-07-01T00:00:00"/>
    <n v="11"/>
    <n v="966"/>
    <n v="1528000"/>
    <n v="42"/>
    <n v="2375.38"/>
    <n v="10446000"/>
    <m/>
    <m/>
    <m/>
    <d v="2026-07-30T00:00:00"/>
  </r>
  <r>
    <x v="4"/>
    <x v="0"/>
    <d v="2026-07-01T00:00:00"/>
    <n v="3"/>
    <n v="145.27000000000001"/>
    <n v="800000"/>
    <n v="62"/>
    <n v="7159.079999999999"/>
    <n v="4318740"/>
    <m/>
    <m/>
    <m/>
    <d v="2026-07-30T00:00:00"/>
  </r>
  <r>
    <x v="5"/>
    <x v="0"/>
    <d v="2026-07-01T00:00:00"/>
    <n v="3"/>
    <n v="97"/>
    <n v="569000"/>
    <n v="57"/>
    <n v="2368.75"/>
    <n v="9553800"/>
    <m/>
    <m/>
    <m/>
    <d v="2026-07-30T00:00:00"/>
  </r>
  <r>
    <x v="6"/>
    <x v="0"/>
    <d v="2026-07-01T00:00:00"/>
    <n v="58"/>
    <n v="4152.51"/>
    <n v="17410470"/>
    <n v="362"/>
    <n v="27044.780000000006"/>
    <n v="111176973"/>
    <m/>
    <m/>
    <m/>
    <d v="2026-07-30T00:00:00"/>
  </r>
  <r>
    <x v="7"/>
    <x v="0"/>
    <d v="2026-07-01T00:00:00"/>
    <n v="22"/>
    <n v="1198.0999999999999"/>
    <n v="5967621"/>
    <n v="165"/>
    <n v="13530.77"/>
    <n v="39504047"/>
    <m/>
    <m/>
    <m/>
    <d v="2026-07-30T00:00:00"/>
  </r>
  <r>
    <x v="8"/>
    <x v="0"/>
    <d v="2026-07-01T00:00:00"/>
    <n v="27"/>
    <n v="3063.3000000000006"/>
    <n v="6067000"/>
    <n v="283"/>
    <n v="18187.729999999996"/>
    <n v="53678301"/>
    <m/>
    <m/>
    <m/>
    <d v="2026-07-30T00:00:00"/>
  </r>
  <r>
    <x v="9"/>
    <x v="0"/>
    <d v="2026-07-01T00:00:00"/>
    <n v="72"/>
    <n v="5238.41"/>
    <n v="14012900"/>
    <n v="168"/>
    <n v="19929.420000000002"/>
    <n v="26439838"/>
    <m/>
    <m/>
    <m/>
    <d v="2026-07-30T00:00:00"/>
  </r>
  <r>
    <x v="10"/>
    <x v="0"/>
    <d v="2026-07-01T00:00:00"/>
    <n v="25"/>
    <n v="2206"/>
    <n v="5443434"/>
    <n v="143"/>
    <n v="9250.4"/>
    <n v="10141742"/>
    <m/>
    <m/>
    <m/>
    <d v="2026-07-30T00:00:00"/>
  </r>
  <r>
    <x v="11"/>
    <x v="0"/>
    <d v="2026-07-01T00:00:00"/>
    <n v="4"/>
    <n v="224.91"/>
    <n v="957805"/>
    <n v="25"/>
    <n v="1458.76"/>
    <n v="6449708"/>
    <m/>
    <m/>
    <m/>
    <d v="2026-07-30T00:00:00"/>
  </r>
  <r>
    <x v="12"/>
    <x v="0"/>
    <d v="2026-07-01T00:00:00"/>
    <n v="14"/>
    <n v="1788.7"/>
    <n v="7067580"/>
    <n v="28"/>
    <n v="859.00000000000023"/>
    <n v="7024082"/>
    <m/>
    <m/>
    <m/>
    <d v="2026-07-30T00:00:00"/>
  </r>
  <r>
    <x v="13"/>
    <x v="0"/>
    <d v="2026-07-01T00:00:00"/>
    <n v="168"/>
    <n v="15116.499999999998"/>
    <n v="42888341"/>
    <n v="835"/>
    <n v="93118.76"/>
    <n v="105346107"/>
    <m/>
    <m/>
    <m/>
    <d v="2026-07-30T00:00:00"/>
  </r>
  <r>
    <x v="14"/>
    <x v="0"/>
    <d v="2026-07-01T00:00:00"/>
    <n v="17"/>
    <n v="2565.9899999999998"/>
    <n v="5937040"/>
    <n v="67"/>
    <n v="4219.880000000001"/>
    <n v="9767084"/>
    <m/>
    <m/>
    <m/>
    <d v="2026-07-30T00:00:00"/>
  </r>
  <r>
    <x v="15"/>
    <x v="0"/>
    <d v="2026-07-01T00:00:00"/>
    <n v="24"/>
    <n v="1759"/>
    <n v="7641360"/>
    <n v="43"/>
    <n v="3150.2599999999998"/>
    <n v="8932773"/>
    <m/>
    <m/>
    <m/>
    <d v="2026-07-30T00:00:00"/>
  </r>
  <r>
    <x v="16"/>
    <x v="0"/>
    <d v="2026-07-01T00:00:00"/>
    <n v="29"/>
    <n v="2273.6"/>
    <n v="6659600"/>
    <n v="72"/>
    <n v="7131.5499999999984"/>
    <n v="5495768"/>
    <m/>
    <m/>
    <m/>
    <d v="2026-07-30T00:00:00"/>
  </r>
  <r>
    <x v="17"/>
    <x v="0"/>
    <d v="2026-07-01T00:00:00"/>
    <n v="0"/>
    <n v="0"/>
    <n v="0"/>
    <n v="41"/>
    <n v="8737.119999999999"/>
    <n v="60000"/>
    <m/>
    <m/>
    <m/>
    <d v="2026-07-30T00:00:00"/>
  </r>
  <r>
    <x v="18"/>
    <x v="0"/>
    <d v="2026-07-01T00:00:00"/>
    <n v="7"/>
    <n v="1190"/>
    <n v="3975000"/>
    <n v="52"/>
    <n v="8295.0600000000013"/>
    <n v="0"/>
    <m/>
    <m/>
    <m/>
    <d v="2026-07-30T00:00:00"/>
  </r>
  <r>
    <x v="19"/>
    <x v="0"/>
    <d v="2026-07-01T00:00:00"/>
    <n v="14"/>
    <n v="1542"/>
    <n v="8497934"/>
    <n v="40"/>
    <n v="2760.21"/>
    <n v="4460000"/>
    <m/>
    <m/>
    <m/>
    <d v="2026-07-30T00:00:00"/>
  </r>
  <r>
    <x v="20"/>
    <x v="0"/>
    <d v="2026-07-01T00:00:00"/>
    <n v="14"/>
    <n v="1214"/>
    <n v="3563000"/>
    <n v="53"/>
    <n v="4491.2699999999995"/>
    <n v="5256800"/>
    <m/>
    <m/>
    <m/>
    <d v="2026-07-30T00:00:00"/>
  </r>
  <r>
    <x v="21"/>
    <x v="0"/>
    <d v="2026-07-01T00:00:00"/>
    <n v="3"/>
    <n v="324.76"/>
    <n v="1919000"/>
    <n v="34"/>
    <n v="3238.5"/>
    <n v="10317924"/>
    <m/>
    <m/>
    <m/>
    <d v="2026-07-30T00:00:00"/>
  </r>
  <r>
    <x v="22"/>
    <x v="0"/>
    <d v="2026-07-01T00:00:00"/>
    <n v="10"/>
    <n v="639"/>
    <n v="2455270"/>
    <n v="31"/>
    <n v="1794.81"/>
    <n v="6471000"/>
    <m/>
    <m/>
    <m/>
    <d v="2026-07-30T00:00:00"/>
  </r>
  <r>
    <x v="23"/>
    <x v="0"/>
    <d v="2026-07-01T00:00:00"/>
    <n v="1"/>
    <n v="16"/>
    <n v="150000"/>
    <n v="39"/>
    <n v="5206.1899999999996"/>
    <n v="12829987"/>
    <m/>
    <m/>
    <m/>
    <d v="2026-07-30T00:00:00"/>
  </r>
  <r>
    <x v="24"/>
    <x v="0"/>
    <d v="2026-07-01T00:00:00"/>
    <n v="33"/>
    <n v="2614.1"/>
    <n v="9862960"/>
    <n v="161"/>
    <n v="11680.15"/>
    <n v="25885610"/>
    <m/>
    <m/>
    <m/>
    <d v="2026-07-30T00:00:00"/>
  </r>
  <r>
    <x v="25"/>
    <x v="0"/>
    <d v="2026-07-01T00:00:00"/>
    <n v="8"/>
    <n v="1140"/>
    <n v="318000"/>
    <n v="183"/>
    <n v="27020.260000000002"/>
    <n v="26370401"/>
    <m/>
    <m/>
    <m/>
    <d v="2026-07-30T00:00:00"/>
  </r>
  <r>
    <x v="17"/>
    <x v="1"/>
    <d v="2026-05-01T00:00:00"/>
    <n v="0"/>
    <n v="0"/>
    <n v="0"/>
    <n v="40"/>
    <n v="8637.119999999999"/>
    <n v="0"/>
    <n v="0"/>
    <n v="0"/>
    <n v="0"/>
    <d v="2026-07-30T00:00:00"/>
  </r>
  <r>
    <x v="17"/>
    <x v="2"/>
    <d v="2026-02-01T00:00:00"/>
    <n v="0"/>
    <n v="0"/>
    <n v="0"/>
    <n v="39"/>
    <n v="8595"/>
    <n v="0"/>
    <n v="0"/>
    <n v="0"/>
    <n v="0"/>
    <d v="2026-07-30T00:00:00"/>
  </r>
  <r>
    <x v="17"/>
    <x v="3"/>
    <d v="2026-06-01T00:00:00"/>
    <n v="0"/>
    <n v="0"/>
    <n v="0"/>
    <n v="41"/>
    <n v="8737.119999999999"/>
    <n v="60000"/>
    <n v="0"/>
    <n v="0"/>
    <n v="0"/>
    <d v="2026-07-30T00:00:00"/>
  </r>
  <r>
    <x v="17"/>
    <x v="4"/>
    <d v="2026-04-01T00:00:00"/>
    <n v="0"/>
    <n v="0"/>
    <n v="0"/>
    <n v="40"/>
    <n v="8637.119999999999"/>
    <n v="0"/>
    <n v="0"/>
    <n v="0"/>
    <n v="0"/>
    <d v="2026-07-30T00:00:00"/>
  </r>
  <r>
    <x v="17"/>
    <x v="5"/>
    <d v="2026-03-01T00:00:00"/>
    <n v="0"/>
    <n v="0"/>
    <n v="0"/>
    <n v="40"/>
    <n v="8637.119999999999"/>
    <n v="0"/>
    <n v="0"/>
    <n v="0"/>
    <n v="0"/>
    <d v="2026-07-30T00:00:00"/>
  </r>
  <r>
    <x v="17"/>
    <x v="6"/>
    <d v="2026-01-01T00:00:00"/>
    <n v="0"/>
    <n v="0"/>
    <n v="0"/>
    <n v="33"/>
    <n v="7995"/>
    <n v="0"/>
    <n v="0"/>
    <n v="0"/>
    <n v="0"/>
    <d v="2026-07-30T00:00:00"/>
  </r>
  <r>
    <x v="26"/>
    <x v="7"/>
    <d v="2025-01-01T00:00:00"/>
    <n v="12"/>
    <n v="803"/>
    <n v="3000000"/>
    <n v="26"/>
    <n v="1783"/>
    <n v="6500000"/>
    <n v="5"/>
    <n v="3.14"/>
    <n v="37768"/>
    <d v="2026-07-30T00:00:00"/>
  </r>
  <r>
    <x v="26"/>
    <x v="8"/>
    <d v="2024-03-01T00:00:00"/>
    <n v="0"/>
    <n v="0"/>
    <n v="0"/>
    <n v="30"/>
    <n v="2090"/>
    <n v="7500000"/>
    <n v="5"/>
    <n v="3.14"/>
    <n v="37768"/>
    <d v="2026-07-30T00:00:00"/>
  </r>
  <r>
    <x v="26"/>
    <x v="9"/>
    <d v="2024-02-01T00:00:00"/>
    <n v="0"/>
    <n v="0"/>
    <n v="0"/>
    <n v="30"/>
    <n v="2090"/>
    <n v="7500000"/>
    <n v="5"/>
    <n v="3.14"/>
    <n v="37768"/>
    <d v="2026-07-30T00:00:00"/>
  </r>
  <r>
    <x v="26"/>
    <x v="10"/>
    <d v="2024-04-01T00:00:00"/>
    <n v="0"/>
    <n v="0"/>
    <n v="0"/>
    <n v="30"/>
    <n v="2090"/>
    <n v="7500000"/>
    <n v="5"/>
    <n v="3.14"/>
    <n v="37768"/>
    <d v="2026-07-30T00:00:00"/>
  </r>
  <r>
    <x v="26"/>
    <x v="11"/>
    <d v="2024-01-01T00:00:00"/>
    <n v="0"/>
    <n v="0"/>
    <n v="0"/>
    <n v="30"/>
    <n v="2090"/>
    <n v="7500000"/>
    <n v="5"/>
    <n v="3.14"/>
    <n v="37768"/>
    <d v="2026-07-30T00:00:00"/>
  </r>
  <r>
    <x v="27"/>
    <x v="1"/>
    <d v="2026-05-01T00:00:00"/>
    <n v="3"/>
    <n v="264"/>
    <n v="863246"/>
    <n v="19"/>
    <n v="2420.06"/>
    <n v="2334738"/>
    <n v="4"/>
    <n v="12.8"/>
    <n v="70775"/>
    <d v="2026-07-30T00:00:00"/>
  </r>
  <r>
    <x v="27"/>
    <x v="4"/>
    <d v="2026-04-01T00:00:00"/>
    <n v="3"/>
    <n v="264"/>
    <n v="863246"/>
    <n v="19"/>
    <n v="2420.06"/>
    <n v="2334738"/>
    <n v="4"/>
    <n v="12.8"/>
    <n v="70775"/>
    <d v="2026-07-30T00:00:00"/>
  </r>
  <r>
    <x v="4"/>
    <x v="12"/>
    <d v="2025-10-01T00:00:00"/>
    <n v="2"/>
    <n v="112"/>
    <n v="600000"/>
    <n v="26"/>
    <n v="2424"/>
    <n v="1200000"/>
    <n v="12"/>
    <n v="25.77"/>
    <n v="606603"/>
    <d v="2026-07-30T00:00:00"/>
  </r>
  <r>
    <x v="4"/>
    <x v="1"/>
    <d v="2026-05-01T00:00:00"/>
    <n v="3"/>
    <n v="145.27000000000001"/>
    <n v="800000"/>
    <n v="50"/>
    <n v="5359.08"/>
    <n v="4318740"/>
    <n v="12"/>
    <n v="25.77"/>
    <n v="606603"/>
    <d v="2026-07-30T00:00:00"/>
  </r>
  <r>
    <x v="4"/>
    <x v="13"/>
    <d v="2025-08-01T00:00:00"/>
    <n v="2"/>
    <n v="112"/>
    <n v="600000"/>
    <n v="26"/>
    <n v="2424"/>
    <n v="1200000"/>
    <n v="12"/>
    <n v="25.77"/>
    <n v="606603"/>
    <d v="2026-07-30T00:00:00"/>
  </r>
  <r>
    <x v="4"/>
    <x v="14"/>
    <d v="2025-12-01T00:00:00"/>
    <n v="2"/>
    <n v="112"/>
    <n v="600000"/>
    <n v="26"/>
    <n v="2424"/>
    <n v="1200000"/>
    <n v="12"/>
    <n v="25.77"/>
    <n v="606603"/>
    <d v="2026-07-30T00:00:00"/>
  </r>
  <r>
    <x v="4"/>
    <x v="5"/>
    <d v="2026-03-01T00:00:00"/>
    <n v="2"/>
    <n v="112"/>
    <n v="600000"/>
    <n v="31"/>
    <n v="3028.67"/>
    <n v="1800000"/>
    <n v="12"/>
    <n v="25.77"/>
    <n v="606603"/>
    <d v="2026-07-30T00:00:00"/>
  </r>
  <r>
    <x v="4"/>
    <x v="3"/>
    <d v="2026-06-01T00:00:00"/>
    <n v="3"/>
    <n v="145.27000000000001"/>
    <n v="800000"/>
    <n v="50"/>
    <n v="5359.08"/>
    <n v="4318740"/>
    <n v="12"/>
    <n v="25.77"/>
    <n v="606603"/>
    <d v="2026-07-30T00:00:00"/>
  </r>
  <r>
    <x v="4"/>
    <x v="15"/>
    <d v="2025-09-01T00:00:00"/>
    <n v="2"/>
    <n v="112"/>
    <n v="600000"/>
    <n v="26"/>
    <n v="2424"/>
    <n v="1200000"/>
    <n v="12"/>
    <n v="25.77"/>
    <n v="606603"/>
    <d v="2026-07-30T00:00:00"/>
  </r>
  <r>
    <x v="4"/>
    <x v="2"/>
    <d v="2026-02-01T00:00:00"/>
    <n v="2"/>
    <n v="112"/>
    <n v="600000"/>
    <n v="31"/>
    <n v="3028.67"/>
    <n v="1800000"/>
    <n v="12"/>
    <n v="25.77"/>
    <n v="606603"/>
    <d v="2026-07-30T00:00:00"/>
  </r>
  <r>
    <x v="4"/>
    <x v="4"/>
    <d v="2026-04-01T00:00:00"/>
    <n v="2"/>
    <n v="112"/>
    <n v="600000"/>
    <n v="31"/>
    <n v="3028.67"/>
    <n v="1800000"/>
    <n v="12"/>
    <n v="25.77"/>
    <n v="606603"/>
    <d v="2026-07-30T00:00:00"/>
  </r>
  <r>
    <x v="4"/>
    <x v="16"/>
    <d v="2025-11-01T00:00:00"/>
    <n v="2"/>
    <n v="112"/>
    <n v="600000"/>
    <n v="26"/>
    <n v="2424"/>
    <n v="1200000"/>
    <n v="12"/>
    <n v="25.77"/>
    <n v="606603"/>
    <d v="2026-07-30T00:00:00"/>
  </r>
  <r>
    <x v="12"/>
    <x v="13"/>
    <d v="2025-08-01T00:00:00"/>
    <n v="9"/>
    <n v="642.54"/>
    <n v="3430996"/>
    <n v="36"/>
    <n v="1922.06"/>
    <n v="6025083"/>
    <n v="15"/>
    <n v="33.490000000000009"/>
    <n v="308063"/>
    <d v="2026-07-30T00:00:00"/>
  </r>
  <r>
    <x v="12"/>
    <x v="15"/>
    <d v="2025-09-01T00:00:00"/>
    <n v="13"/>
    <n v="838.7"/>
    <n v="5750180"/>
    <n v="32"/>
    <n v="1725.9"/>
    <n v="3705899"/>
    <n v="15"/>
    <n v="33.490000000000009"/>
    <n v="308063"/>
    <d v="2026-07-30T00:00:00"/>
  </r>
  <r>
    <x v="12"/>
    <x v="17"/>
    <d v="2025-07-01T00:00:00"/>
    <n v="9"/>
    <n v="642.54"/>
    <n v="3430996"/>
    <n v="35"/>
    <n v="1922.06"/>
    <n v="6025083"/>
    <n v="15"/>
    <n v="33.490000000000009"/>
    <n v="308063"/>
    <d v="2026-07-30T00:00:00"/>
  </r>
  <r>
    <x v="12"/>
    <x v="12"/>
    <d v="2025-10-01T00:00:00"/>
    <n v="13"/>
    <n v="838.7"/>
    <n v="5750180"/>
    <n v="30"/>
    <n v="1598.46"/>
    <n v="3705899"/>
    <n v="15"/>
    <n v="33.490000000000009"/>
    <n v="308063"/>
    <d v="2026-07-30T00:00:00"/>
  </r>
  <r>
    <x v="21"/>
    <x v="3"/>
    <d v="2026-06-01T00:00:00"/>
    <n v="3"/>
    <n v="324.76"/>
    <n v="1919000"/>
    <n v="34"/>
    <n v="3238.5"/>
    <n v="10317924"/>
    <n v="6"/>
    <n v="34.89"/>
    <n v="487620"/>
    <d v="2026-07-30T00:00:00"/>
  </r>
  <r>
    <x v="10"/>
    <x v="18"/>
    <d v="2024-11-01T00:00:00"/>
    <n v="15"/>
    <n v="942.54"/>
    <n v="3249000"/>
    <n v="33"/>
    <n v="2906.92"/>
    <n v="7572599"/>
    <n v="17"/>
    <n v="55.3"/>
    <n v="592847"/>
    <d v="2026-07-30T00:00:00"/>
  </r>
  <r>
    <x v="10"/>
    <x v="19"/>
    <d v="2025-02-01T00:00:00"/>
    <n v="18"/>
    <n v="1137.54"/>
    <n v="3849000"/>
    <n v="70"/>
    <n v="5654.4400000000005"/>
    <n v="8720599"/>
    <n v="17"/>
    <n v="55.3"/>
    <n v="592847"/>
    <d v="2026-07-30T00:00:00"/>
  </r>
  <r>
    <x v="10"/>
    <x v="7"/>
    <d v="2025-01-01T00:00:00"/>
    <n v="17"/>
    <n v="1072.54"/>
    <n v="3649000"/>
    <n v="64"/>
    <n v="4903.4400000000005"/>
    <n v="7800599"/>
    <n v="17"/>
    <n v="55.3"/>
    <n v="592847"/>
    <d v="2026-07-30T00:00:00"/>
  </r>
  <r>
    <x v="10"/>
    <x v="20"/>
    <d v="2025-04-01T00:00:00"/>
    <n v="20"/>
    <n v="1267.54"/>
    <n v="4249000"/>
    <n v="97"/>
    <n v="7841.3999999999987"/>
    <n v="10333795"/>
    <n v="17"/>
    <n v="55.3"/>
    <n v="592847"/>
    <d v="2026-07-30T00:00:00"/>
  </r>
  <r>
    <x v="10"/>
    <x v="21"/>
    <d v="2025-05-01T00:00:00"/>
    <n v="21"/>
    <n v="1357.54"/>
    <n v="4249000"/>
    <n v="92"/>
    <n v="7751.3999999999987"/>
    <n v="10333795"/>
    <n v="17"/>
    <n v="55.3"/>
    <n v="592847"/>
    <d v="2026-07-30T00:00:00"/>
  </r>
  <r>
    <x v="10"/>
    <x v="22"/>
    <d v="2024-05-01T00:00:00"/>
    <n v="12"/>
    <n v="747.54"/>
    <n v="2649000"/>
    <n v="32"/>
    <n v="2150.16"/>
    <n v="5425000"/>
    <n v="17"/>
    <n v="55.3"/>
    <n v="592847"/>
    <d v="2026-07-30T00:00:00"/>
  </r>
  <r>
    <x v="10"/>
    <x v="23"/>
    <d v="2025-03-01T00:00:00"/>
    <n v="18"/>
    <n v="1137.54"/>
    <n v="3849000"/>
    <n v="75"/>
    <n v="5698.4"/>
    <n v="8092599"/>
    <n v="17"/>
    <n v="55.3"/>
    <n v="592847"/>
    <d v="2026-07-30T00:00:00"/>
  </r>
  <r>
    <x v="10"/>
    <x v="24"/>
    <d v="2024-09-01T00:00:00"/>
    <n v="14"/>
    <n v="877.54"/>
    <n v="3049000"/>
    <n v="30"/>
    <n v="1771.92"/>
    <n v="3825000"/>
    <n v="17"/>
    <n v="55.3"/>
    <n v="592847"/>
    <d v="2026-07-30T00:00:00"/>
  </r>
  <r>
    <x v="10"/>
    <x v="25"/>
    <d v="2024-12-01T00:00:00"/>
    <n v="15"/>
    <n v="942.54"/>
    <n v="3249000"/>
    <n v="40"/>
    <n v="3031.4400000000005"/>
    <n v="8200599"/>
    <n v="17"/>
    <n v="55.3"/>
    <n v="592847"/>
    <d v="2026-07-30T00:00:00"/>
  </r>
  <r>
    <x v="10"/>
    <x v="26"/>
    <d v="2025-06-01T00:00:00"/>
    <n v="20"/>
    <n v="1328.77"/>
    <n v="4106500"/>
    <n v="93"/>
    <n v="7931.3999999999987"/>
    <n v="10783795"/>
    <n v="18"/>
    <n v="84.070000000000007"/>
    <n v="735347"/>
    <d v="2026-07-30T00:00:00"/>
  </r>
  <r>
    <x v="5"/>
    <x v="16"/>
    <d v="2025-11-01T00:00:00"/>
    <n v="4"/>
    <n v="187"/>
    <n v="926500"/>
    <n v="54"/>
    <n v="2338.9900000000002"/>
    <n v="9380800"/>
    <n v="27"/>
    <n v="139.07900000000001"/>
    <n v="2007868"/>
    <d v="2026-07-30T00:00:00"/>
  </r>
  <r>
    <x v="5"/>
    <x v="15"/>
    <d v="2025-09-01T00:00:00"/>
    <n v="4"/>
    <n v="187"/>
    <n v="926500"/>
    <n v="45"/>
    <n v="1816.63"/>
    <n v="9380800"/>
    <n v="27"/>
    <n v="139.07900000000001"/>
    <n v="2007868"/>
    <d v="2026-07-30T00:00:00"/>
  </r>
  <r>
    <x v="5"/>
    <x v="2"/>
    <d v="2026-02-01T00:00:00"/>
    <n v="4"/>
    <n v="187"/>
    <n v="926500"/>
    <n v="56"/>
    <n v="2343.9900000000002"/>
    <n v="9435800"/>
    <n v="27"/>
    <n v="139.07900000000001"/>
    <n v="2007868"/>
    <d v="2026-07-30T00:00:00"/>
  </r>
  <r>
    <x v="5"/>
    <x v="23"/>
    <d v="2025-03-01T00:00:00"/>
    <n v="2"/>
    <n v="170"/>
    <n v="715000"/>
    <n v="44"/>
    <n v="2086.5000000000005"/>
    <n v="9942300"/>
    <n v="27"/>
    <n v="139.07900000000001"/>
    <n v="2007868"/>
    <d v="2026-07-30T00:00:00"/>
  </r>
  <r>
    <x v="5"/>
    <x v="21"/>
    <d v="2025-05-01T00:00:00"/>
    <n v="2"/>
    <n v="170"/>
    <n v="715000"/>
    <n v="43"/>
    <n v="2033.0700000000004"/>
    <n v="9942300"/>
    <n v="27"/>
    <n v="139.07900000000001"/>
    <n v="2007868"/>
    <d v="2026-07-30T00:00:00"/>
  </r>
  <r>
    <x v="5"/>
    <x v="6"/>
    <d v="2026-01-01T00:00:00"/>
    <n v="4"/>
    <n v="187"/>
    <n v="926500"/>
    <n v="54"/>
    <n v="2338.9900000000002"/>
    <n v="9380800"/>
    <n v="27"/>
    <n v="139.07900000000001"/>
    <n v="2007868"/>
    <d v="2026-07-30T00:00:00"/>
  </r>
  <r>
    <x v="5"/>
    <x v="25"/>
    <d v="2024-12-01T00:00:00"/>
    <n v="2"/>
    <n v="170"/>
    <n v="715000"/>
    <n v="25"/>
    <n v="1286.03"/>
    <n v="5500800"/>
    <n v="27"/>
    <n v="139.07900000000001"/>
    <n v="2007868"/>
    <d v="2026-07-30T00:00:00"/>
  </r>
  <r>
    <x v="5"/>
    <x v="14"/>
    <d v="2025-12-01T00:00:00"/>
    <n v="4"/>
    <n v="187"/>
    <n v="926500"/>
    <n v="54"/>
    <n v="2338.9900000000002"/>
    <n v="9380800"/>
    <n v="27"/>
    <n v="139.07900000000001"/>
    <n v="2007868"/>
    <d v="2026-07-30T00:00:00"/>
  </r>
  <r>
    <x v="5"/>
    <x v="13"/>
    <d v="2025-08-01T00:00:00"/>
    <n v="4"/>
    <n v="187"/>
    <n v="926500"/>
    <n v="41"/>
    <n v="1580.7099999999998"/>
    <n v="7580800"/>
    <n v="27"/>
    <n v="139.07900000000001"/>
    <n v="2007868"/>
    <d v="2026-07-30T00:00:00"/>
  </r>
  <r>
    <x v="5"/>
    <x v="5"/>
    <d v="2026-03-01T00:00:00"/>
    <n v="4"/>
    <n v="187"/>
    <n v="926500"/>
    <n v="56"/>
    <n v="2343.9900000000002"/>
    <n v="9435800"/>
    <n v="27"/>
    <n v="139.07900000000001"/>
    <n v="2007868"/>
    <d v="2026-07-30T00:00:00"/>
  </r>
  <r>
    <x v="5"/>
    <x v="20"/>
    <d v="2025-04-01T00:00:00"/>
    <n v="2"/>
    <n v="170"/>
    <n v="715000"/>
    <n v="44"/>
    <n v="2086.5000000000005"/>
    <n v="9942300"/>
    <n v="27"/>
    <n v="139.07900000000001"/>
    <n v="2007868"/>
    <d v="2026-07-30T00:00:00"/>
  </r>
  <r>
    <x v="5"/>
    <x v="26"/>
    <d v="2025-06-01T00:00:00"/>
    <n v="3"/>
    <n v="175"/>
    <n v="776500"/>
    <n v="34"/>
    <n v="1580.7099999999998"/>
    <n v="7580800"/>
    <n v="27"/>
    <n v="139.07900000000001"/>
    <n v="2007868"/>
    <d v="2026-07-30T00:00:00"/>
  </r>
  <r>
    <x v="5"/>
    <x v="17"/>
    <d v="2025-07-01T00:00:00"/>
    <n v="3"/>
    <n v="175"/>
    <n v="776500"/>
    <n v="34"/>
    <n v="1580.7099999999998"/>
    <n v="7580800"/>
    <n v="27"/>
    <n v="139.07900000000001"/>
    <n v="2007868"/>
    <d v="2026-07-30T00:00:00"/>
  </r>
  <r>
    <x v="5"/>
    <x v="12"/>
    <d v="2025-10-01T00:00:00"/>
    <n v="4"/>
    <n v="187"/>
    <n v="926500"/>
    <n v="54"/>
    <n v="2338.9900000000002"/>
    <n v="9380800"/>
    <n v="27"/>
    <n v="139.07900000000001"/>
    <n v="2007868"/>
    <d v="2026-07-30T00:00:00"/>
  </r>
  <r>
    <x v="5"/>
    <x v="7"/>
    <d v="2025-01-01T00:00:00"/>
    <n v="2"/>
    <n v="170"/>
    <n v="715000"/>
    <n v="39"/>
    <n v="1890.9400000000003"/>
    <n v="8662300"/>
    <n v="27"/>
    <n v="139.07900000000001"/>
    <n v="2007868"/>
    <d v="2026-07-30T00:00:00"/>
  </r>
  <r>
    <x v="5"/>
    <x v="19"/>
    <d v="2025-02-01T00:00:00"/>
    <n v="2"/>
    <n v="170"/>
    <n v="715000"/>
    <n v="40"/>
    <n v="1936.5000000000002"/>
    <n v="8662300"/>
    <n v="27"/>
    <n v="139.07900000000001"/>
    <n v="2007868"/>
    <d v="2026-07-30T00:00:00"/>
  </r>
  <r>
    <x v="5"/>
    <x v="4"/>
    <d v="2026-04-01T00:00:00"/>
    <n v="4"/>
    <n v="187"/>
    <n v="926500"/>
    <n v="56"/>
    <n v="2343.9900000000002"/>
    <n v="9435800"/>
    <n v="27"/>
    <n v="139.07900000000001"/>
    <n v="2007868"/>
    <d v="2026-07-30T00:00:00"/>
  </r>
  <r>
    <x v="23"/>
    <x v="3"/>
    <d v="2026-06-01T00:00:00"/>
    <n v="1"/>
    <n v="16"/>
    <n v="150000"/>
    <n v="44"/>
    <n v="5410.3799999999992"/>
    <n v="13861987"/>
    <n v="54"/>
    <n v="194.04500000000002"/>
    <n v="2967220"/>
    <d v="2026-07-30T00:00:00"/>
  </r>
  <r>
    <x v="2"/>
    <x v="18"/>
    <d v="2024-11-01T00:00:00"/>
    <n v="3"/>
    <n v="102.5"/>
    <n v="306640"/>
    <n v="25"/>
    <n v="1567.4499999999998"/>
    <n v="2979915"/>
    <n v="26"/>
    <n v="214.12999999999997"/>
    <n v="2009696"/>
    <d v="2026-07-30T00:00:00"/>
  </r>
  <r>
    <x v="2"/>
    <x v="19"/>
    <d v="2025-02-01T00:00:00"/>
    <n v="3"/>
    <n v="102.5"/>
    <n v="306640"/>
    <n v="32"/>
    <n v="2468.4500000000007"/>
    <n v="4971915"/>
    <n v="26"/>
    <n v="214.12999999999997"/>
    <n v="2009696"/>
    <d v="2026-07-30T00:00:00"/>
  </r>
  <r>
    <x v="2"/>
    <x v="27"/>
    <d v="2024-06-01T00:00:00"/>
    <n v="2"/>
    <n v="52.5"/>
    <n v="172640"/>
    <n v="25"/>
    <n v="1587.4499999999998"/>
    <n v="2883915"/>
    <n v="26"/>
    <n v="214.12999999999997"/>
    <n v="2009696"/>
    <d v="2026-07-30T00:00:00"/>
  </r>
  <r>
    <x v="2"/>
    <x v="24"/>
    <d v="2024-09-01T00:00:00"/>
    <n v="2"/>
    <n v="52.5"/>
    <n v="172640"/>
    <n v="26"/>
    <n v="1617.4499999999998"/>
    <n v="3113915"/>
    <n v="26"/>
    <n v="214.12999999999997"/>
    <n v="2009696"/>
    <d v="2026-07-30T00:00:00"/>
  </r>
  <r>
    <x v="2"/>
    <x v="28"/>
    <d v="2024-10-01T00:00:00"/>
    <n v="3"/>
    <n v="102.5"/>
    <n v="306640"/>
    <n v="25"/>
    <n v="1567.4499999999998"/>
    <n v="2979915"/>
    <n v="26"/>
    <n v="214.12999999999997"/>
    <n v="2009696"/>
    <d v="2026-07-30T00:00:00"/>
  </r>
  <r>
    <x v="2"/>
    <x v="29"/>
    <d v="2024-08-01T00:00:00"/>
    <n v="2"/>
    <n v="52.5"/>
    <n v="172640"/>
    <n v="26"/>
    <n v="1617.4499999999998"/>
    <n v="3113915"/>
    <n v="26"/>
    <n v="214.12999999999997"/>
    <n v="2009696"/>
    <d v="2026-07-30T00:00:00"/>
  </r>
  <r>
    <x v="2"/>
    <x v="30"/>
    <d v="2024-07-01T00:00:00"/>
    <n v="2"/>
    <n v="52.5"/>
    <n v="172640"/>
    <n v="26"/>
    <n v="1617.4499999999998"/>
    <n v="3113915"/>
    <n v="26"/>
    <n v="214.12999999999997"/>
    <n v="2009696"/>
    <d v="2026-07-30T00:00:00"/>
  </r>
  <r>
    <x v="2"/>
    <x v="23"/>
    <d v="2025-03-01T00:00:00"/>
    <n v="3"/>
    <n v="102.5"/>
    <n v="306640"/>
    <n v="42"/>
    <n v="3702.4500000000007"/>
    <n v="4971915"/>
    <n v="26"/>
    <n v="214.12999999999997"/>
    <n v="2009696"/>
    <d v="2026-07-30T00:00:00"/>
  </r>
  <r>
    <x v="5"/>
    <x v="3"/>
    <d v="2026-06-01T00:00:00"/>
    <n v="3"/>
    <n v="97"/>
    <n v="569000"/>
    <n v="58"/>
    <n v="2401.75"/>
    <n v="9553800"/>
    <n v="28"/>
    <n v="229.07900000000001"/>
    <n v="2365368"/>
    <d v="2026-07-30T00:00:00"/>
  </r>
  <r>
    <x v="5"/>
    <x v="1"/>
    <d v="2026-05-01T00:00:00"/>
    <n v="3"/>
    <n v="97"/>
    <n v="569000"/>
    <n v="57"/>
    <n v="2376.9900000000002"/>
    <n v="9435800"/>
    <n v="28"/>
    <n v="229.07900000000001"/>
    <n v="2365368"/>
    <d v="2026-07-30T00:00:00"/>
  </r>
  <r>
    <x v="28"/>
    <x v="16"/>
    <d v="2025-11-01T00:00:00"/>
    <n v="0"/>
    <n v="0"/>
    <n v="0"/>
    <n v="19"/>
    <n v="2559.8799999999997"/>
    <n v="4958025"/>
    <n v="31"/>
    <n v="236.90000000000003"/>
    <n v="1593993"/>
    <d v="2026-07-30T00:00:00"/>
  </r>
  <r>
    <x v="2"/>
    <x v="17"/>
    <d v="2025-07-01T00:00:00"/>
    <n v="5"/>
    <n v="322.5"/>
    <n v="735640"/>
    <n v="46"/>
    <n v="4852.4500000000016"/>
    <n v="4432915"/>
    <n v="27"/>
    <n v="244.12999999999997"/>
    <n v="2119696"/>
    <d v="2026-07-30T00:00:00"/>
  </r>
  <r>
    <x v="2"/>
    <x v="13"/>
    <d v="2025-08-01T00:00:00"/>
    <n v="5"/>
    <n v="322.5"/>
    <n v="735640"/>
    <n v="52"/>
    <n v="5652.4500000000007"/>
    <n v="4432915"/>
    <n v="27"/>
    <n v="244.12999999999997"/>
    <n v="2119696"/>
    <d v="2026-07-30T00:00:00"/>
  </r>
  <r>
    <x v="2"/>
    <x v="20"/>
    <d v="2025-04-01T00:00:00"/>
    <n v="3"/>
    <n v="122.5"/>
    <n v="380640"/>
    <n v="41"/>
    <n v="3652.4500000000007"/>
    <n v="4787915"/>
    <n v="27"/>
    <n v="244.12999999999997"/>
    <n v="2119696"/>
    <d v="2026-07-30T00:00:00"/>
  </r>
  <r>
    <x v="2"/>
    <x v="21"/>
    <d v="2025-05-01T00:00:00"/>
    <n v="3"/>
    <n v="122.5"/>
    <n v="380640"/>
    <n v="44"/>
    <n v="4052.4500000000012"/>
    <n v="4787915"/>
    <n v="27"/>
    <n v="244.12999999999997"/>
    <n v="2119696"/>
    <d v="2026-07-30T00:00:00"/>
  </r>
  <r>
    <x v="2"/>
    <x v="26"/>
    <d v="2025-06-01T00:00:00"/>
    <n v="4"/>
    <n v="322.5"/>
    <n v="735640"/>
    <n v="43"/>
    <n v="3852.4500000000007"/>
    <n v="4432915"/>
    <n v="27"/>
    <n v="244.12999999999997"/>
    <n v="2119696"/>
    <d v="2026-07-30T00:00:00"/>
  </r>
  <r>
    <x v="2"/>
    <x v="12"/>
    <d v="2025-10-01T00:00:00"/>
    <n v="5"/>
    <n v="322.5"/>
    <n v="735640"/>
    <n v="71"/>
    <n v="9582.4499999999971"/>
    <n v="5482915"/>
    <n v="27"/>
    <n v="244.12999999999997"/>
    <n v="2119696"/>
    <d v="2026-07-30T00:00:00"/>
  </r>
  <r>
    <x v="2"/>
    <x v="15"/>
    <d v="2025-09-01T00:00:00"/>
    <n v="5"/>
    <n v="322.5"/>
    <n v="735640"/>
    <n v="66"/>
    <n v="8447.4500000000007"/>
    <n v="4432915"/>
    <n v="27"/>
    <n v="244.12999999999997"/>
    <n v="2119696"/>
    <d v="2026-07-30T00:00:00"/>
  </r>
  <r>
    <x v="2"/>
    <x v="16"/>
    <d v="2025-11-01T00:00:00"/>
    <n v="4"/>
    <n v="300"/>
    <n v="673000"/>
    <n v="74"/>
    <n v="9762.4499999999971"/>
    <n v="5482915"/>
    <n v="28"/>
    <n v="266.63"/>
    <n v="2182336"/>
    <d v="2026-07-30T00:00:00"/>
  </r>
  <r>
    <x v="2"/>
    <x v="6"/>
    <d v="2026-01-01T00:00:00"/>
    <n v="4"/>
    <n v="300"/>
    <n v="673000"/>
    <n v="74"/>
    <n v="9762.4499999999971"/>
    <n v="5482915"/>
    <n v="28"/>
    <n v="266.63"/>
    <n v="2182336"/>
    <d v="2026-07-30T00:00:00"/>
  </r>
  <r>
    <x v="2"/>
    <x v="14"/>
    <d v="2025-12-01T00:00:00"/>
    <n v="4"/>
    <n v="300"/>
    <n v="673000"/>
    <n v="74"/>
    <n v="9762.4499999999971"/>
    <n v="5482915"/>
    <n v="28"/>
    <n v="266.63"/>
    <n v="2182336"/>
    <d v="2026-07-30T00:00:00"/>
  </r>
  <r>
    <x v="2"/>
    <x v="2"/>
    <d v="2026-02-01T00:00:00"/>
    <n v="5"/>
    <n v="500"/>
    <n v="1028000"/>
    <n v="73"/>
    <n v="9562.4499999999971"/>
    <n v="5127915"/>
    <n v="28"/>
    <n v="266.63"/>
    <n v="2182336"/>
    <d v="2026-07-30T00:00:00"/>
  </r>
  <r>
    <x v="8"/>
    <x v="26"/>
    <d v="2025-06-01T00:00:00"/>
    <n v="9"/>
    <n v="1417"/>
    <n v="101443"/>
    <n v="115"/>
    <n v="9819.2799999999988"/>
    <n v="27809620"/>
    <n v="39"/>
    <n v="291.88900000000001"/>
    <n v="4038316"/>
    <d v="2026-07-30T00:00:00"/>
  </r>
  <r>
    <x v="8"/>
    <x v="12"/>
    <d v="2025-10-01T00:00:00"/>
    <n v="12"/>
    <n v="1745"/>
    <n v="1636443"/>
    <n v="179"/>
    <n v="12823.369999999999"/>
    <n v="33287986"/>
    <n v="39"/>
    <n v="291.88900000000001"/>
    <n v="4038316"/>
    <d v="2026-07-30T00:00:00"/>
  </r>
  <r>
    <x v="8"/>
    <x v="16"/>
    <d v="2025-11-01T00:00:00"/>
    <n v="12"/>
    <n v="1745"/>
    <n v="1636443"/>
    <n v="174"/>
    <n v="14144.71"/>
    <n v="37364941"/>
    <n v="39"/>
    <n v="291.88900000000001"/>
    <n v="4038316"/>
    <d v="2026-07-30T00:00:00"/>
  </r>
  <r>
    <x v="8"/>
    <x v="6"/>
    <d v="2026-01-01T00:00:00"/>
    <n v="16"/>
    <n v="2029.7000000000003"/>
    <n v="2572443"/>
    <n v="189"/>
    <n v="15018.59"/>
    <n v="42538005"/>
    <n v="39"/>
    <n v="291.88900000000001"/>
    <n v="4038316"/>
    <d v="2026-07-30T00:00:00"/>
  </r>
  <r>
    <x v="8"/>
    <x v="2"/>
    <d v="2026-02-01T00:00:00"/>
    <n v="18"/>
    <n v="2317.2000000000003"/>
    <n v="3622443"/>
    <n v="189"/>
    <n v="14731.09"/>
    <n v="43436929"/>
    <n v="39"/>
    <n v="291.88900000000001"/>
    <n v="4038316"/>
    <d v="2026-07-30T00:00:00"/>
  </r>
  <r>
    <x v="8"/>
    <x v="17"/>
    <d v="2025-07-01T00:00:00"/>
    <n v="9"/>
    <n v="1417"/>
    <n v="101443"/>
    <n v="118"/>
    <n v="9907.2099999999991"/>
    <n v="28559620"/>
    <n v="39"/>
    <n v="291.88900000000001"/>
    <n v="4038316"/>
    <d v="2026-07-30T00:00:00"/>
  </r>
  <r>
    <x v="8"/>
    <x v="14"/>
    <d v="2025-12-01T00:00:00"/>
    <n v="12"/>
    <n v="1745"/>
    <n v="1636443"/>
    <n v="174"/>
    <n v="14144.71"/>
    <n v="37364941"/>
    <n v="39"/>
    <n v="291.88900000000001"/>
    <n v="4038316"/>
    <d v="2026-07-30T00:00:00"/>
  </r>
  <r>
    <x v="8"/>
    <x v="13"/>
    <d v="2025-08-01T00:00:00"/>
    <n v="11"/>
    <n v="1615"/>
    <n v="1186443"/>
    <n v="146"/>
    <n v="11459.679999999997"/>
    <n v="29409618"/>
    <n v="39"/>
    <n v="291.88900000000001"/>
    <n v="4038316"/>
    <d v="2026-07-30T00:00:00"/>
  </r>
  <r>
    <x v="8"/>
    <x v="7"/>
    <d v="2025-01-01T00:00:00"/>
    <n v="1"/>
    <n v="33"/>
    <n v="101443"/>
    <n v="49"/>
    <n v="2482"/>
    <n v="10718700"/>
    <n v="39"/>
    <n v="291.88900000000001"/>
    <n v="4038316"/>
    <d v="2026-07-30T00:00:00"/>
  </r>
  <r>
    <x v="8"/>
    <x v="15"/>
    <d v="2025-09-01T00:00:00"/>
    <n v="12"/>
    <n v="1745"/>
    <n v="1636443"/>
    <n v="144"/>
    <n v="11269.21"/>
    <n v="28659618"/>
    <n v="39"/>
    <n v="291.88900000000001"/>
    <n v="4038316"/>
    <d v="2026-07-30T00:00:00"/>
  </r>
  <r>
    <x v="8"/>
    <x v="20"/>
    <d v="2025-04-01T00:00:00"/>
    <n v="1"/>
    <n v="33"/>
    <n v="101443"/>
    <n v="122"/>
    <n v="11203.279999999999"/>
    <n v="27809620"/>
    <n v="39"/>
    <n v="291.88900000000001"/>
    <n v="4038316"/>
    <d v="2026-07-30T00:00:00"/>
  </r>
  <r>
    <x v="8"/>
    <x v="23"/>
    <d v="2025-03-01T00:00:00"/>
    <n v="1"/>
    <n v="33"/>
    <n v="101443"/>
    <n v="80"/>
    <n v="5057.0600000000004"/>
    <n v="22101700"/>
    <n v="39"/>
    <n v="291.88900000000001"/>
    <n v="4038316"/>
    <d v="2026-07-30T00:00:00"/>
  </r>
  <r>
    <x v="8"/>
    <x v="19"/>
    <d v="2025-02-01T00:00:00"/>
    <n v="1"/>
    <n v="33"/>
    <n v="101443"/>
    <n v="55"/>
    <n v="3283.6"/>
    <n v="13618700"/>
    <n v="39"/>
    <n v="291.88900000000001"/>
    <n v="4038316"/>
    <d v="2026-07-30T00:00:00"/>
  </r>
  <r>
    <x v="8"/>
    <x v="21"/>
    <d v="2025-05-01T00:00:00"/>
    <n v="1"/>
    <n v="33"/>
    <n v="101443"/>
    <n v="123"/>
    <n v="11203.279999999999"/>
    <n v="27809620"/>
    <n v="39"/>
    <n v="291.88900000000001"/>
    <n v="4038316"/>
    <d v="2026-07-30T00:00:00"/>
  </r>
  <r>
    <x v="2"/>
    <x v="3"/>
    <d v="2026-06-01T00:00:00"/>
    <n v="4"/>
    <n v="450"/>
    <n v="894000"/>
    <n v="76"/>
    <n v="9922.4499999999971"/>
    <n v="5707915"/>
    <n v="29"/>
    <n v="316.63"/>
    <n v="2316336"/>
    <d v="2026-07-30T00:00:00"/>
  </r>
  <r>
    <x v="2"/>
    <x v="4"/>
    <d v="2026-04-01T00:00:00"/>
    <n v="4"/>
    <n v="450"/>
    <n v="894000"/>
    <n v="75"/>
    <n v="9862.4499999999971"/>
    <n v="5627915"/>
    <n v="29"/>
    <n v="316.63"/>
    <n v="2316336"/>
    <d v="2026-07-30T00:00:00"/>
  </r>
  <r>
    <x v="2"/>
    <x v="1"/>
    <d v="2026-05-01T00:00:00"/>
    <n v="4"/>
    <n v="450"/>
    <n v="894000"/>
    <n v="75"/>
    <n v="9862.4499999999971"/>
    <n v="5627915"/>
    <n v="29"/>
    <n v="316.63"/>
    <n v="2316336"/>
    <d v="2026-07-30T00:00:00"/>
  </r>
  <r>
    <x v="2"/>
    <x v="5"/>
    <d v="2026-03-01T00:00:00"/>
    <n v="4"/>
    <n v="450"/>
    <n v="894000"/>
    <n v="73"/>
    <n v="9562.4499999999971"/>
    <n v="5127915"/>
    <n v="29"/>
    <n v="316.63"/>
    <n v="2316336"/>
    <d v="2026-07-30T00:00:00"/>
  </r>
  <r>
    <x v="8"/>
    <x v="3"/>
    <d v="2026-06-01T00:00:00"/>
    <n v="27"/>
    <n v="3063.3000000000006"/>
    <n v="6067000"/>
    <n v="254"/>
    <n v="17727.729999999996"/>
    <n v="49043801"/>
    <n v="40"/>
    <n v="324.8889999999999"/>
    <n v="4139759"/>
    <d v="2026-07-30T00:00:00"/>
  </r>
  <r>
    <x v="8"/>
    <x v="1"/>
    <d v="2026-05-01T00:00:00"/>
    <n v="26"/>
    <n v="2995.8000000000006"/>
    <n v="5767000"/>
    <n v="235"/>
    <n v="17653.019999999997"/>
    <n v="48499659"/>
    <n v="40"/>
    <n v="324.8889999999999"/>
    <n v="4139759"/>
    <d v="2026-07-30T00:00:00"/>
  </r>
  <r>
    <x v="8"/>
    <x v="4"/>
    <d v="2026-04-01T00:00:00"/>
    <n v="20"/>
    <n v="2504.0000000000005"/>
    <n v="4233000"/>
    <n v="239"/>
    <n v="17106.669999999998"/>
    <n v="50673659"/>
    <n v="40"/>
    <n v="324.8889999999999"/>
    <n v="4139759"/>
    <d v="2026-07-30T00:00:00"/>
  </r>
  <r>
    <x v="8"/>
    <x v="5"/>
    <d v="2026-03-01T00:00:00"/>
    <n v="17"/>
    <n v="2284.2000000000003"/>
    <n v="3521000"/>
    <n v="197"/>
    <n v="15345.42"/>
    <n v="45402929"/>
    <n v="40"/>
    <n v="324.8889999999999"/>
    <n v="4139759"/>
    <d v="2026-07-30T00:00:00"/>
  </r>
  <r>
    <x v="26"/>
    <x v="2"/>
    <d v="2026-02-01T00:00:00"/>
    <n v="25"/>
    <n v="2265.5"/>
    <n v="6900000"/>
    <n v="19"/>
    <n v="1677.62"/>
    <n v="3000000"/>
    <n v="10"/>
    <n v="333.14"/>
    <n v="1287768"/>
    <d v="2026-07-30T00:00:00"/>
  </r>
  <r>
    <x v="18"/>
    <x v="6"/>
    <d v="2026-01-01T00:00:00"/>
    <n v="8"/>
    <n v="1200"/>
    <n v="4065301"/>
    <n v="51"/>
    <n v="8295.0600000000013"/>
    <n v="0"/>
    <n v="9"/>
    <n v="338"/>
    <n v="3862000"/>
    <d v="2026-07-30T00:00:00"/>
  </r>
  <r>
    <x v="18"/>
    <x v="16"/>
    <d v="2025-11-01T00:00:00"/>
    <n v="5"/>
    <n v="525"/>
    <n v="1365301"/>
    <n v="53"/>
    <n v="8924.5"/>
    <n v="2700000"/>
    <n v="9"/>
    <n v="338"/>
    <n v="3862000"/>
    <d v="2026-07-30T00:00:00"/>
  </r>
  <r>
    <x v="18"/>
    <x v="14"/>
    <d v="2025-12-01T00:00:00"/>
    <n v="6"/>
    <n v="750"/>
    <n v="2265301"/>
    <n v="52"/>
    <n v="8699.5"/>
    <n v="1800000"/>
    <n v="9"/>
    <n v="338"/>
    <n v="3862000"/>
    <d v="2026-07-30T00:00:00"/>
  </r>
  <r>
    <x v="18"/>
    <x v="5"/>
    <d v="2026-03-01T00:00:00"/>
    <n v="7"/>
    <n v="1190"/>
    <n v="3975000"/>
    <n v="61"/>
    <n v="10295.06"/>
    <n v="0"/>
    <n v="10"/>
    <n v="348"/>
    <n v="3952301"/>
    <d v="2026-07-30T00:00:00"/>
  </r>
  <r>
    <x v="18"/>
    <x v="3"/>
    <d v="2026-06-01T00:00:00"/>
    <n v="7"/>
    <n v="1190"/>
    <n v="3975000"/>
    <n v="51"/>
    <n v="8295.0600000000013"/>
    <n v="0"/>
    <n v="10"/>
    <n v="348"/>
    <n v="3952301"/>
    <d v="2026-07-30T00:00:00"/>
  </r>
  <r>
    <x v="18"/>
    <x v="4"/>
    <d v="2026-04-01T00:00:00"/>
    <n v="7"/>
    <n v="1190"/>
    <n v="3975000"/>
    <n v="61"/>
    <n v="10295.06"/>
    <n v="0"/>
    <n v="10"/>
    <n v="348"/>
    <n v="3952301"/>
    <d v="2026-07-30T00:00:00"/>
  </r>
  <r>
    <x v="18"/>
    <x v="2"/>
    <d v="2026-02-01T00:00:00"/>
    <n v="7"/>
    <n v="1190"/>
    <n v="3975000"/>
    <n v="51"/>
    <n v="8295.0600000000013"/>
    <n v="0"/>
    <n v="10"/>
    <n v="348"/>
    <n v="3952301"/>
    <d v="2026-07-30T00:00:00"/>
  </r>
  <r>
    <x v="18"/>
    <x v="1"/>
    <d v="2026-05-01T00:00:00"/>
    <n v="7"/>
    <n v="1190"/>
    <n v="3975000"/>
    <n v="61"/>
    <n v="10295.06"/>
    <n v="0"/>
    <n v="10"/>
    <n v="348"/>
    <n v="3952301"/>
    <d v="2026-07-30T00:00:00"/>
  </r>
  <r>
    <x v="14"/>
    <x v="1"/>
    <d v="2026-05-01T00:00:00"/>
    <n v="18"/>
    <n v="2661.99"/>
    <n v="6222040"/>
    <n v="65"/>
    <n v="4134.9600000000009"/>
    <n v="8967084"/>
    <n v="25"/>
    <n v="354.33"/>
    <n v="3187286"/>
    <d v="2026-07-30T00:00:00"/>
  </r>
  <r>
    <x v="14"/>
    <x v="14"/>
    <d v="2025-12-01T00:00:00"/>
    <n v="8"/>
    <n v="579.99"/>
    <n v="1908140"/>
    <n v="37"/>
    <n v="4188.9600000000009"/>
    <n v="10928899"/>
    <n v="25"/>
    <n v="354.33"/>
    <n v="3187286"/>
    <d v="2026-07-30T00:00:00"/>
  </r>
  <r>
    <x v="14"/>
    <x v="6"/>
    <d v="2026-01-01T00:00:00"/>
    <n v="8"/>
    <n v="579.99"/>
    <n v="1908140"/>
    <n v="69"/>
    <n v="5988.9599999999991"/>
    <n v="12538899"/>
    <n v="25"/>
    <n v="354.33"/>
    <n v="3187286"/>
    <d v="2026-07-30T00:00:00"/>
  </r>
  <r>
    <x v="14"/>
    <x v="2"/>
    <d v="2026-02-01T00:00:00"/>
    <n v="9"/>
    <n v="627.99"/>
    <n v="1908140"/>
    <n v="70"/>
    <n v="6138.9599999999991"/>
    <n v="13138899"/>
    <n v="25"/>
    <n v="354.33"/>
    <n v="3187286"/>
    <d v="2026-07-30T00:00:00"/>
  </r>
  <r>
    <x v="14"/>
    <x v="5"/>
    <d v="2026-03-01T00:00:00"/>
    <n v="11"/>
    <n v="1827.99"/>
    <n v="3359040"/>
    <n v="71"/>
    <n v="4968.9599999999991"/>
    <n v="11830084"/>
    <n v="25"/>
    <n v="354.33"/>
    <n v="3187286"/>
    <d v="2026-07-30T00:00:00"/>
  </r>
  <r>
    <x v="14"/>
    <x v="4"/>
    <d v="2026-04-01T00:00:00"/>
    <n v="16"/>
    <n v="2161.9899999999998"/>
    <n v="4929040"/>
    <n v="67"/>
    <n v="4634.9599999999991"/>
    <n v="10260084"/>
    <n v="25"/>
    <n v="354.33"/>
    <n v="3187286"/>
    <d v="2026-07-30T00:00:00"/>
  </r>
  <r>
    <x v="3"/>
    <x v="13"/>
    <d v="2025-08-01T00:00:00"/>
    <n v="6"/>
    <n v="395"/>
    <n v="1725000"/>
    <n v="34"/>
    <n v="1909.26"/>
    <n v="7566000"/>
    <n v="14"/>
    <n v="364.03000000000003"/>
    <n v="2830058"/>
    <d v="2026-07-30T00:00:00"/>
  </r>
  <r>
    <x v="3"/>
    <x v="15"/>
    <d v="2025-09-01T00:00:00"/>
    <n v="6"/>
    <n v="395"/>
    <n v="1725000"/>
    <n v="36"/>
    <n v="2079.2600000000002"/>
    <n v="7566000"/>
    <n v="14"/>
    <n v="364.03000000000003"/>
    <n v="2830058"/>
    <d v="2026-07-30T00:00:00"/>
  </r>
  <r>
    <x v="3"/>
    <x v="12"/>
    <d v="2025-10-01T00:00:00"/>
    <n v="7"/>
    <n v="485"/>
    <n v="1725000"/>
    <n v="37"/>
    <n v="2289.2600000000002"/>
    <n v="7566000"/>
    <n v="14"/>
    <n v="364.03000000000003"/>
    <n v="2830058"/>
    <d v="2026-07-30T00:00:00"/>
  </r>
  <r>
    <x v="3"/>
    <x v="2"/>
    <d v="2026-02-01T00:00:00"/>
    <n v="12"/>
    <n v="1056"/>
    <n v="2013000"/>
    <n v="35"/>
    <n v="2059.2599999999998"/>
    <n v="7566000"/>
    <n v="15"/>
    <n v="369.03000000000003"/>
    <n v="2830058"/>
    <d v="2026-07-30T00:00:00"/>
  </r>
  <r>
    <x v="3"/>
    <x v="5"/>
    <d v="2026-03-01T00:00:00"/>
    <n v="12"/>
    <n v="1056"/>
    <n v="2013000"/>
    <n v="36"/>
    <n v="2059.2599999999998"/>
    <n v="7566000"/>
    <n v="15"/>
    <n v="369.03000000000003"/>
    <n v="2830058"/>
    <d v="2026-07-30T00:00:00"/>
  </r>
  <r>
    <x v="3"/>
    <x v="14"/>
    <d v="2025-12-01T00:00:00"/>
    <n v="9"/>
    <n v="656"/>
    <n v="2013000"/>
    <n v="36"/>
    <n v="2209.2599999999998"/>
    <n v="7566000"/>
    <n v="15"/>
    <n v="369.03000000000003"/>
    <n v="2830058"/>
    <d v="2026-07-30T00:00:00"/>
  </r>
  <r>
    <x v="3"/>
    <x v="6"/>
    <d v="2026-01-01T00:00:00"/>
    <n v="11"/>
    <n v="906"/>
    <n v="2013000"/>
    <n v="36"/>
    <n v="2209.2599999999998"/>
    <n v="7566000"/>
    <n v="15"/>
    <n v="369.03000000000003"/>
    <n v="2830058"/>
    <d v="2026-07-30T00:00:00"/>
  </r>
  <r>
    <x v="3"/>
    <x v="16"/>
    <d v="2025-11-01T00:00:00"/>
    <n v="7"/>
    <n v="560"/>
    <n v="1725000"/>
    <n v="36"/>
    <n v="2209.2599999999998"/>
    <n v="7566000"/>
    <n v="15"/>
    <n v="369.03000000000003"/>
    <n v="2830058"/>
    <d v="2026-07-30T00:00:00"/>
  </r>
  <r>
    <x v="10"/>
    <x v="17"/>
    <d v="2025-07-01T00:00:00"/>
    <n v="18"/>
    <n v="1303.5"/>
    <n v="3790596"/>
    <n v="92"/>
    <n v="8063.8999999999987"/>
    <n v="10690962"/>
    <n v="23"/>
    <n v="372.84"/>
    <n v="1741847"/>
    <d v="2026-07-30T00:00:00"/>
  </r>
  <r>
    <x v="12"/>
    <x v="4"/>
    <d v="2026-04-01T00:00:00"/>
    <n v="14"/>
    <n v="1788.7"/>
    <n v="7067580"/>
    <n v="27"/>
    <n v="859.00000000000023"/>
    <n v="7024082"/>
    <n v="18"/>
    <n v="383.49"/>
    <n v="1548663"/>
    <d v="2026-07-30T00:00:00"/>
  </r>
  <r>
    <x v="10"/>
    <x v="13"/>
    <d v="2025-08-01T00:00:00"/>
    <n v="18"/>
    <n v="1310"/>
    <n v="3711196"/>
    <n v="92"/>
    <n v="7992.3999999999987"/>
    <n v="10570362"/>
    <n v="24"/>
    <n v="437.84"/>
    <n v="1941847"/>
    <d v="2026-07-30T00:00:00"/>
  </r>
  <r>
    <x v="14"/>
    <x v="3"/>
    <d v="2026-06-01T00:00:00"/>
    <n v="17"/>
    <n v="2565.9899999999998"/>
    <n v="5937040"/>
    <n v="67"/>
    <n v="4219.880000000001"/>
    <n v="9767084"/>
    <n v="26"/>
    <n v="450.33"/>
    <n v="3472286"/>
    <d v="2026-07-30T00:00:00"/>
  </r>
  <r>
    <x v="3"/>
    <x v="1"/>
    <d v="2026-05-01T00:00:00"/>
    <n v="11"/>
    <n v="966"/>
    <n v="1528000"/>
    <n v="36"/>
    <n v="2059.2599999999998"/>
    <n v="7566000"/>
    <n v="16"/>
    <n v="459.03000000000003"/>
    <n v="3315058"/>
    <d v="2026-07-30T00:00:00"/>
  </r>
  <r>
    <x v="3"/>
    <x v="3"/>
    <d v="2026-06-01T00:00:00"/>
    <n v="11"/>
    <n v="966"/>
    <n v="1528000"/>
    <n v="40"/>
    <n v="2375.38"/>
    <n v="10446000"/>
    <n v="16"/>
    <n v="459.03000000000003"/>
    <n v="3315058"/>
    <d v="2026-07-30T00:00:00"/>
  </r>
  <r>
    <x v="3"/>
    <x v="4"/>
    <d v="2026-04-01T00:00:00"/>
    <n v="11"/>
    <n v="966"/>
    <n v="1528000"/>
    <n v="36"/>
    <n v="2059.2599999999998"/>
    <n v="7566000"/>
    <n v="16"/>
    <n v="459.03000000000003"/>
    <n v="3315058"/>
    <d v="2026-07-30T00:00:00"/>
  </r>
  <r>
    <x v="25"/>
    <x v="17"/>
    <d v="2025-07-01T00:00:00"/>
    <n v="5"/>
    <n v="386"/>
    <n v="2636000"/>
    <n v="57"/>
    <n v="5383"/>
    <n v="13000000"/>
    <n v="27"/>
    <n v="473.81"/>
    <n v="4336323"/>
    <d v="2026-07-30T00:00:00"/>
  </r>
  <r>
    <x v="25"/>
    <x v="18"/>
    <d v="2024-11-01T00:00:00"/>
    <n v="5"/>
    <n v="386"/>
    <n v="2636000"/>
    <n v="19"/>
    <n v="2723"/>
    <n v="0"/>
    <n v="27"/>
    <n v="473.81"/>
    <n v="4336323"/>
    <d v="2026-07-30T00:00:00"/>
  </r>
  <r>
    <x v="25"/>
    <x v="28"/>
    <d v="2024-10-01T00:00:00"/>
    <n v="5"/>
    <n v="386"/>
    <n v="2636000"/>
    <n v="19"/>
    <n v="2723"/>
    <n v="0"/>
    <n v="27"/>
    <n v="473.81"/>
    <n v="4336323"/>
    <d v="2026-07-30T00:00:00"/>
  </r>
  <r>
    <x v="25"/>
    <x v="7"/>
    <d v="2025-01-01T00:00:00"/>
    <n v="5"/>
    <n v="386"/>
    <n v="2636000"/>
    <n v="19"/>
    <n v="2723"/>
    <n v="0"/>
    <n v="27"/>
    <n v="473.81"/>
    <n v="4336323"/>
    <d v="2026-07-30T00:00:00"/>
  </r>
  <r>
    <x v="25"/>
    <x v="12"/>
    <d v="2025-10-01T00:00:00"/>
    <n v="9"/>
    <n v="1162"/>
    <n v="2636000"/>
    <n v="109"/>
    <n v="16728"/>
    <n v="13000000"/>
    <n v="27"/>
    <n v="473.81"/>
    <n v="4336323"/>
    <d v="2026-07-30T00:00:00"/>
  </r>
  <r>
    <x v="25"/>
    <x v="25"/>
    <d v="2024-12-01T00:00:00"/>
    <n v="5"/>
    <n v="386"/>
    <n v="2636000"/>
    <n v="19"/>
    <n v="2723"/>
    <n v="0"/>
    <n v="27"/>
    <n v="473.81"/>
    <n v="4336323"/>
    <d v="2026-07-30T00:00:00"/>
  </r>
  <r>
    <x v="25"/>
    <x v="21"/>
    <d v="2025-05-01T00:00:00"/>
    <n v="5"/>
    <n v="386"/>
    <n v="2636000"/>
    <n v="45"/>
    <n v="5323"/>
    <n v="13000000"/>
    <n v="27"/>
    <n v="473.81"/>
    <n v="4336323"/>
    <d v="2026-07-30T00:00:00"/>
  </r>
  <r>
    <x v="25"/>
    <x v="15"/>
    <d v="2025-09-01T00:00:00"/>
    <n v="5"/>
    <n v="386"/>
    <n v="2636000"/>
    <n v="107"/>
    <n v="17033"/>
    <n v="13000000"/>
    <n v="27"/>
    <n v="473.81"/>
    <n v="4336323"/>
    <d v="2026-07-30T00:00:00"/>
  </r>
  <r>
    <x v="25"/>
    <x v="23"/>
    <d v="2025-03-01T00:00:00"/>
    <n v="5"/>
    <n v="386"/>
    <n v="2636000"/>
    <n v="19"/>
    <n v="2723"/>
    <n v="0"/>
    <n v="27"/>
    <n v="473.81"/>
    <n v="4336323"/>
    <d v="2026-07-30T00:00:00"/>
  </r>
  <r>
    <x v="25"/>
    <x v="26"/>
    <d v="2025-06-01T00:00:00"/>
    <n v="5"/>
    <n v="386"/>
    <n v="2636000"/>
    <n v="45"/>
    <n v="5323"/>
    <n v="13000000"/>
    <n v="27"/>
    <n v="473.81"/>
    <n v="4336323"/>
    <d v="2026-07-30T00:00:00"/>
  </r>
  <r>
    <x v="25"/>
    <x v="13"/>
    <d v="2025-08-01T00:00:00"/>
    <n v="5"/>
    <n v="386"/>
    <n v="2636000"/>
    <n v="107"/>
    <n v="17033"/>
    <n v="13000000"/>
    <n v="27"/>
    <n v="473.81"/>
    <n v="4336323"/>
    <d v="2026-07-30T00:00:00"/>
  </r>
  <r>
    <x v="25"/>
    <x v="20"/>
    <d v="2025-04-01T00:00:00"/>
    <n v="5"/>
    <n v="386"/>
    <n v="2636000"/>
    <n v="19"/>
    <n v="2723"/>
    <n v="0"/>
    <n v="27"/>
    <n v="473.81"/>
    <n v="4336323"/>
    <d v="2026-07-30T00:00:00"/>
  </r>
  <r>
    <x v="25"/>
    <x v="16"/>
    <d v="2025-11-01T00:00:00"/>
    <n v="9"/>
    <n v="1162"/>
    <n v="2636000"/>
    <n v="109"/>
    <n v="16728"/>
    <n v="13000000"/>
    <n v="27"/>
    <n v="473.81"/>
    <n v="4336323"/>
    <d v="2026-07-30T00:00:00"/>
  </r>
  <r>
    <x v="25"/>
    <x v="19"/>
    <d v="2025-02-01T00:00:00"/>
    <n v="5"/>
    <n v="386"/>
    <n v="2636000"/>
    <n v="19"/>
    <n v="2723"/>
    <n v="0"/>
    <n v="27"/>
    <n v="473.81"/>
    <n v="4336323"/>
    <d v="2026-07-30T00:00:00"/>
  </r>
  <r>
    <x v="10"/>
    <x v="15"/>
    <d v="2025-09-01T00:00:00"/>
    <n v="22"/>
    <n v="1796"/>
    <n v="4916196"/>
    <n v="84"/>
    <n v="7279.9199999999992"/>
    <n v="9119362"/>
    <n v="26"/>
    <n v="567.84"/>
    <n v="2341847"/>
    <d v="2026-07-30T00:00:00"/>
  </r>
  <r>
    <x v="15"/>
    <x v="16"/>
    <d v="2025-11-01T00:00:00"/>
    <n v="22"/>
    <n v="1359"/>
    <n v="6285000"/>
    <n v="47"/>
    <n v="3745.8199999999997"/>
    <n v="8108959"/>
    <n v="42"/>
    <n v="606.70999999999992"/>
    <n v="5121939"/>
    <d v="2026-07-30T00:00:00"/>
  </r>
  <r>
    <x v="15"/>
    <x v="12"/>
    <d v="2025-10-01T00:00:00"/>
    <n v="22"/>
    <n v="1359"/>
    <n v="6285000"/>
    <n v="40"/>
    <n v="2845.82"/>
    <n v="8108959"/>
    <n v="42"/>
    <n v="606.70999999999992"/>
    <n v="5121939"/>
    <d v="2026-07-30T00:00:00"/>
  </r>
  <r>
    <x v="15"/>
    <x v="17"/>
    <d v="2025-07-01T00:00:00"/>
    <n v="15"/>
    <n v="852"/>
    <n v="3785000"/>
    <n v="43"/>
    <n v="2911.92"/>
    <n v="10768959"/>
    <n v="42"/>
    <n v="606.70999999999992"/>
    <n v="5121939"/>
    <d v="2026-07-30T00:00:00"/>
  </r>
  <r>
    <x v="15"/>
    <x v="13"/>
    <d v="2025-08-01T00:00:00"/>
    <n v="17"/>
    <n v="972"/>
    <n v="4385000"/>
    <n v="44"/>
    <n v="3070.82"/>
    <n v="10008959"/>
    <n v="42"/>
    <n v="606.70999999999992"/>
    <n v="5121939"/>
    <d v="2026-07-30T00:00:00"/>
  </r>
  <r>
    <x v="15"/>
    <x v="26"/>
    <d v="2025-06-01T00:00:00"/>
    <n v="15"/>
    <n v="852"/>
    <n v="3785000"/>
    <n v="42"/>
    <n v="2911.92"/>
    <n v="10768959"/>
    <n v="42"/>
    <n v="606.70999999999992"/>
    <n v="5121939"/>
    <d v="2026-07-30T00:00:00"/>
  </r>
  <r>
    <x v="15"/>
    <x v="15"/>
    <d v="2025-09-01T00:00:00"/>
    <n v="18"/>
    <n v="1071"/>
    <n v="5385000"/>
    <n v="45"/>
    <n v="3133.82"/>
    <n v="9008959"/>
    <n v="42"/>
    <n v="606.70999999999992"/>
    <n v="5121939"/>
    <d v="2026-07-30T00:00:00"/>
  </r>
  <r>
    <x v="29"/>
    <x v="6"/>
    <d v="2026-01-01T00:00:00"/>
    <n v="11"/>
    <n v="540.32000000000005"/>
    <n v="2345000"/>
    <n v="30"/>
    <n v="1330.1999999999998"/>
    <n v="6734620"/>
    <n v="18"/>
    <n v="607.85"/>
    <n v="2513150"/>
    <d v="2026-07-30T00:00:00"/>
  </r>
  <r>
    <x v="10"/>
    <x v="12"/>
    <d v="2025-10-01T00:00:00"/>
    <n v="23"/>
    <n v="1951"/>
    <n v="5438434"/>
    <n v="82"/>
    <n v="7059.9199999999992"/>
    <n v="8397124"/>
    <n v="27"/>
    <n v="632.84"/>
    <n v="2541847"/>
    <d v="2026-07-30T00:00:00"/>
  </r>
  <r>
    <x v="15"/>
    <x v="4"/>
    <d v="2026-04-01T00:00:00"/>
    <n v="24"/>
    <n v="1759"/>
    <n v="7641360"/>
    <n v="49"/>
    <n v="4066.2"/>
    <n v="9029215"/>
    <n v="44"/>
    <n v="643.20999999999992"/>
    <n v="5262323"/>
    <d v="2026-07-30T00:00:00"/>
  </r>
  <r>
    <x v="15"/>
    <x v="5"/>
    <d v="2026-03-01T00:00:00"/>
    <n v="24"/>
    <n v="1759"/>
    <n v="7641360"/>
    <n v="43"/>
    <n v="3316.2000000000003"/>
    <n v="7912215"/>
    <n v="44"/>
    <n v="643.20999999999992"/>
    <n v="5262323"/>
    <d v="2026-07-30T00:00:00"/>
  </r>
  <r>
    <x v="15"/>
    <x v="6"/>
    <d v="2026-01-01T00:00:00"/>
    <n v="22"/>
    <n v="1359"/>
    <n v="6285000"/>
    <n v="45"/>
    <n v="3709.3199999999997"/>
    <n v="7968575"/>
    <n v="44"/>
    <n v="643.20999999999992"/>
    <n v="5262323"/>
    <d v="2026-07-30T00:00:00"/>
  </r>
  <r>
    <x v="15"/>
    <x v="14"/>
    <d v="2025-12-01T00:00:00"/>
    <n v="22"/>
    <n v="1359"/>
    <n v="6285000"/>
    <n v="45"/>
    <n v="3709.3199999999997"/>
    <n v="7968575"/>
    <n v="44"/>
    <n v="643.20999999999992"/>
    <n v="5262323"/>
    <d v="2026-07-30T00:00:00"/>
  </r>
  <r>
    <x v="15"/>
    <x v="2"/>
    <d v="2026-02-01T00:00:00"/>
    <n v="22"/>
    <n v="1359"/>
    <n v="6285000"/>
    <n v="45"/>
    <n v="3709.3199999999997"/>
    <n v="7968575"/>
    <n v="44"/>
    <n v="643.20999999999992"/>
    <n v="5262323"/>
    <d v="2026-07-30T00:00:00"/>
  </r>
  <r>
    <x v="25"/>
    <x v="14"/>
    <d v="2025-12-01T00:00:00"/>
    <n v="7"/>
    <n v="992"/>
    <n v="636000"/>
    <n v="109"/>
    <n v="16728"/>
    <n v="13000000"/>
    <n v="29"/>
    <n v="643.81000000000006"/>
    <n v="6336323"/>
    <d v="2026-07-30T00:00:00"/>
  </r>
  <r>
    <x v="25"/>
    <x v="6"/>
    <d v="2026-01-01T00:00:00"/>
    <n v="9"/>
    <n v="1212"/>
    <n v="636000"/>
    <n v="107"/>
    <n v="16508"/>
    <n v="13000000"/>
    <n v="29"/>
    <n v="643.81000000000006"/>
    <n v="6336323"/>
    <d v="2026-07-30T00:00:00"/>
  </r>
  <r>
    <x v="15"/>
    <x v="1"/>
    <d v="2026-05-01T00:00:00"/>
    <n v="24"/>
    <n v="1759"/>
    <n v="7641360"/>
    <n v="49"/>
    <n v="4050.2599999999998"/>
    <n v="8932773"/>
    <n v="45"/>
    <n v="671.70999999999992"/>
    <n v="5371938"/>
    <d v="2026-07-30T00:00:00"/>
  </r>
  <r>
    <x v="15"/>
    <x v="3"/>
    <d v="2026-06-01T00:00:00"/>
    <n v="24"/>
    <n v="1759"/>
    <n v="7641360"/>
    <n v="49"/>
    <n v="4050.2599999999998"/>
    <n v="8932773"/>
    <n v="45"/>
    <n v="671.70999999999992"/>
    <n v="5371938"/>
    <d v="2026-07-30T00:00:00"/>
  </r>
  <r>
    <x v="10"/>
    <x v="2"/>
    <d v="2026-02-01T00:00:00"/>
    <n v="24"/>
    <n v="2078"/>
    <n v="5798434"/>
    <n v="99"/>
    <n v="7656.9199999999992"/>
    <n v="9101294"/>
    <n v="28"/>
    <n v="697.84"/>
    <n v="2741847"/>
    <d v="2026-07-30T00:00:00"/>
  </r>
  <r>
    <x v="10"/>
    <x v="14"/>
    <d v="2025-12-01T00:00:00"/>
    <n v="24"/>
    <n v="2078"/>
    <n v="5798434"/>
    <n v="105"/>
    <n v="7117.9199999999992"/>
    <n v="8899624"/>
    <n v="28"/>
    <n v="697.84"/>
    <n v="2741847"/>
    <d v="2026-07-30T00:00:00"/>
  </r>
  <r>
    <x v="10"/>
    <x v="6"/>
    <d v="2026-01-01T00:00:00"/>
    <n v="24"/>
    <n v="2078"/>
    <n v="5798434"/>
    <n v="99"/>
    <n v="7656.9199999999992"/>
    <n v="9101294"/>
    <n v="28"/>
    <n v="697.84"/>
    <n v="2741847"/>
    <d v="2026-07-30T00:00:00"/>
  </r>
  <r>
    <x v="10"/>
    <x v="4"/>
    <d v="2026-04-01T00:00:00"/>
    <n v="28"/>
    <n v="2351"/>
    <n v="6198434"/>
    <n v="117"/>
    <n v="8331.1999999999971"/>
    <n v="9021294"/>
    <n v="28"/>
    <n v="697.84"/>
    <n v="2741847"/>
    <d v="2026-07-30T00:00:00"/>
  </r>
  <r>
    <x v="10"/>
    <x v="16"/>
    <d v="2025-11-01T00:00:00"/>
    <n v="24"/>
    <n v="2078"/>
    <n v="5798434"/>
    <n v="82"/>
    <n v="7117.9199999999992"/>
    <n v="8899624"/>
    <n v="28"/>
    <n v="697.84"/>
    <n v="2741847"/>
    <d v="2026-07-30T00:00:00"/>
  </r>
  <r>
    <x v="10"/>
    <x v="5"/>
    <d v="2026-03-01T00:00:00"/>
    <n v="28"/>
    <n v="2351"/>
    <n v="6198434"/>
    <n v="105"/>
    <n v="7863.9199999999992"/>
    <n v="9021294"/>
    <n v="28"/>
    <n v="697.84"/>
    <n v="2741847"/>
    <d v="2026-07-30T00:00:00"/>
  </r>
  <r>
    <x v="25"/>
    <x v="1"/>
    <d v="2026-05-01T00:00:00"/>
    <n v="8"/>
    <n v="1140"/>
    <n v="318000"/>
    <n v="183"/>
    <n v="27020.260000000002"/>
    <n v="26370401"/>
    <n v="30"/>
    <n v="715.81000000000006"/>
    <n v="6654323"/>
    <d v="2026-07-30T00:00:00"/>
  </r>
  <r>
    <x v="25"/>
    <x v="4"/>
    <d v="2026-04-01T00:00:00"/>
    <n v="8"/>
    <n v="1140"/>
    <n v="318000"/>
    <n v="173"/>
    <n v="25520.260000000002"/>
    <n v="19751201"/>
    <n v="30"/>
    <n v="715.81000000000006"/>
    <n v="6654323"/>
    <d v="2026-07-30T00:00:00"/>
  </r>
  <r>
    <x v="25"/>
    <x v="2"/>
    <d v="2026-02-01T00:00:00"/>
    <n v="8"/>
    <n v="1140"/>
    <n v="318000"/>
    <n v="167"/>
    <n v="24008"/>
    <n v="13000000"/>
    <n v="30"/>
    <n v="715.81000000000006"/>
    <n v="6654323"/>
    <d v="2026-07-30T00:00:00"/>
  </r>
  <r>
    <x v="25"/>
    <x v="3"/>
    <d v="2026-06-01T00:00:00"/>
    <n v="8"/>
    <n v="1140"/>
    <n v="318000"/>
    <n v="183"/>
    <n v="27020.260000000002"/>
    <n v="26370401"/>
    <n v="30"/>
    <n v="715.81000000000006"/>
    <n v="6654323"/>
    <d v="2026-07-30T00:00:00"/>
  </r>
  <r>
    <x v="25"/>
    <x v="5"/>
    <d v="2026-03-01T00:00:00"/>
    <n v="8"/>
    <n v="1140"/>
    <n v="318000"/>
    <n v="173"/>
    <n v="25520.260000000002"/>
    <n v="19751201"/>
    <n v="30"/>
    <n v="715.81000000000006"/>
    <n v="6654323"/>
    <d v="2026-07-30T00:00:00"/>
  </r>
  <r>
    <x v="20"/>
    <x v="3"/>
    <d v="2026-06-01T00:00:00"/>
    <n v="14"/>
    <n v="1214"/>
    <n v="3563000"/>
    <n v="53"/>
    <n v="4491.2699999999995"/>
    <n v="5256800"/>
    <n v="25"/>
    <n v="856.35000000000014"/>
    <n v="2931879"/>
    <d v="2026-07-30T00:00:00"/>
  </r>
  <r>
    <x v="20"/>
    <x v="4"/>
    <d v="2026-04-01T00:00:00"/>
    <n v="12"/>
    <n v="1131.5"/>
    <n v="3563000"/>
    <n v="40"/>
    <n v="2912.53"/>
    <n v="3140000"/>
    <n v="25"/>
    <n v="856.35000000000014"/>
    <n v="2931879"/>
    <d v="2026-07-30T00:00:00"/>
  </r>
  <r>
    <x v="20"/>
    <x v="6"/>
    <d v="2026-01-01T00:00:00"/>
    <n v="6"/>
    <n v="547.5"/>
    <n v="1718000"/>
    <n v="26"/>
    <n v="1846.88"/>
    <n v="4785000"/>
    <n v="25"/>
    <n v="856.35000000000014"/>
    <n v="2931879"/>
    <d v="2026-07-30T00:00:00"/>
  </r>
  <r>
    <x v="20"/>
    <x v="1"/>
    <d v="2026-05-01T00:00:00"/>
    <n v="13"/>
    <n v="1214"/>
    <n v="3563000"/>
    <n v="53"/>
    <n v="4491.2699999999995"/>
    <n v="5256800"/>
    <n v="25"/>
    <n v="856.35000000000014"/>
    <n v="2931879"/>
    <d v="2026-07-30T00:00:00"/>
  </r>
  <r>
    <x v="20"/>
    <x v="5"/>
    <d v="2026-03-01T00:00:00"/>
    <n v="12"/>
    <n v="1131.5"/>
    <n v="3563000"/>
    <n v="39"/>
    <n v="2912.53"/>
    <n v="3140000"/>
    <n v="25"/>
    <n v="856.35000000000014"/>
    <n v="2931879"/>
    <d v="2026-07-30T00:00:00"/>
  </r>
  <r>
    <x v="20"/>
    <x v="14"/>
    <d v="2025-12-01T00:00:00"/>
    <n v="6"/>
    <n v="547.5"/>
    <n v="1718000"/>
    <n v="25"/>
    <n v="1846.88"/>
    <n v="4785000"/>
    <n v="25"/>
    <n v="856.35000000000014"/>
    <n v="2931879"/>
    <d v="2026-07-30T00:00:00"/>
  </r>
  <r>
    <x v="20"/>
    <x v="2"/>
    <d v="2026-02-01T00:00:00"/>
    <n v="11"/>
    <n v="1031.5"/>
    <n v="3266000"/>
    <n v="39"/>
    <n v="2966.88"/>
    <n v="3237000"/>
    <n v="25"/>
    <n v="856.35000000000014"/>
    <n v="2931879"/>
    <d v="2026-07-30T00:00:00"/>
  </r>
  <r>
    <x v="6"/>
    <x v="31"/>
    <d v="2023-01-01T00:00:00"/>
    <n v="6"/>
    <n v="241.5"/>
    <n v="1896450"/>
    <n v="31"/>
    <n v="2106.65"/>
    <n v="9441800"/>
    <n v="45"/>
    <n v="884.20999999999992"/>
    <n v="8994278"/>
    <d v="2026-07-30T00:00:00"/>
  </r>
  <r>
    <x v="6"/>
    <x v="32"/>
    <d v="2022-12-01T00:00:00"/>
    <n v="5"/>
    <n v="205.5"/>
    <n v="1538450"/>
    <n v="31"/>
    <n v="2106.65"/>
    <n v="9441800"/>
    <n v="45"/>
    <n v="884.20999999999992"/>
    <n v="8994278"/>
    <d v="2026-07-30T00:00:00"/>
  </r>
  <r>
    <x v="6"/>
    <x v="33"/>
    <d v="2022-10-01T00:00:00"/>
    <n v="5"/>
    <n v="205.5"/>
    <n v="1538450"/>
    <n v="31"/>
    <n v="2106.65"/>
    <n v="9441800"/>
    <n v="45"/>
    <n v="884.20999999999992"/>
    <n v="8994278"/>
    <d v="2026-07-30T00:00:00"/>
  </r>
  <r>
    <x v="6"/>
    <x v="34"/>
    <d v="2023-02-01T00:00:00"/>
    <n v="7"/>
    <n v="281.5"/>
    <n v="2381450"/>
    <n v="30"/>
    <n v="2066.65"/>
    <n v="8956800"/>
    <n v="45"/>
    <n v="884.20999999999992"/>
    <n v="8994278"/>
    <d v="2026-07-30T00:00:00"/>
  </r>
  <r>
    <x v="6"/>
    <x v="35"/>
    <d v="2022-11-01T00:00:00"/>
    <n v="5"/>
    <n v="205.5"/>
    <n v="1538450"/>
    <n v="31"/>
    <n v="2106.65"/>
    <n v="9441800"/>
    <n v="45"/>
    <n v="884.20999999999992"/>
    <n v="8994278"/>
    <d v="2026-07-30T00:00:00"/>
  </r>
  <r>
    <x v="6"/>
    <x v="36"/>
    <d v="2023-04-01T00:00:00"/>
    <n v="11"/>
    <n v="471.5"/>
    <n v="3294160"/>
    <n v="27"/>
    <n v="1916.6499999999999"/>
    <n v="8256800"/>
    <n v="45"/>
    <n v="884.20999999999992"/>
    <n v="8994278"/>
    <d v="2026-07-30T00:00:00"/>
  </r>
  <r>
    <x v="6"/>
    <x v="37"/>
    <d v="2022-09-01T00:00:00"/>
    <n v="5"/>
    <n v="205.5"/>
    <n v="1538450"/>
    <n v="31"/>
    <n v="2106.65"/>
    <n v="9441800"/>
    <n v="45"/>
    <n v="884.20999999999992"/>
    <n v="8994278"/>
    <d v="2026-07-30T00:00:00"/>
  </r>
  <r>
    <x v="24"/>
    <x v="36"/>
    <d v="2023-04-01T00:00:00"/>
    <n v="13"/>
    <n v="569"/>
    <n v="4152403"/>
    <n v="19"/>
    <n v="876.65"/>
    <n v="4654000"/>
    <n v="44"/>
    <n v="895.64"/>
    <n v="7169316"/>
    <d v="2026-07-30T00:00:00"/>
  </r>
  <r>
    <x v="24"/>
    <x v="38"/>
    <d v="2023-06-01T00:00:00"/>
    <n v="17"/>
    <n v="787"/>
    <n v="5191803"/>
    <n v="27"/>
    <n v="1439.65"/>
    <n v="6619590"/>
    <n v="44"/>
    <n v="895.64"/>
    <n v="7169316"/>
    <d v="2026-07-30T00:00:00"/>
  </r>
  <r>
    <x v="24"/>
    <x v="39"/>
    <d v="2023-05-01T00:00:00"/>
    <n v="16"/>
    <n v="742"/>
    <n v="4706803"/>
    <n v="25"/>
    <n v="1196.6500000000001"/>
    <n v="6239000"/>
    <n v="44"/>
    <n v="895.64"/>
    <n v="7169316"/>
    <d v="2026-07-30T00:00:00"/>
  </r>
  <r>
    <x v="6"/>
    <x v="40"/>
    <d v="2023-08-01T00:00:00"/>
    <n v="17"/>
    <n v="852.5"/>
    <n v="4437960"/>
    <n v="28"/>
    <n v="1910.1499999999999"/>
    <n v="9046160"/>
    <n v="46"/>
    <n v="924.20999999999992"/>
    <n v="9479278"/>
    <d v="2026-07-30T00:00:00"/>
  </r>
  <r>
    <x v="16"/>
    <x v="29"/>
    <d v="2024-08-01T00:00:00"/>
    <n v="9"/>
    <n v="709.77"/>
    <n v="2345300"/>
    <n v="44"/>
    <n v="4863.28"/>
    <n v="1878000"/>
    <n v="20"/>
    <n v="940.4899999999999"/>
    <n v="5598382"/>
    <d v="2026-07-30T00:00:00"/>
  </r>
  <r>
    <x v="16"/>
    <x v="24"/>
    <d v="2024-09-01T00:00:00"/>
    <n v="9"/>
    <n v="709.77"/>
    <n v="2345300"/>
    <n v="44"/>
    <n v="4863.28"/>
    <n v="1878000"/>
    <n v="20"/>
    <n v="940.4899999999999"/>
    <n v="5598382"/>
    <d v="2026-07-30T00:00:00"/>
  </r>
  <r>
    <x v="16"/>
    <x v="30"/>
    <d v="2024-07-01T00:00:00"/>
    <n v="8"/>
    <n v="584.77"/>
    <n v="1861300"/>
    <n v="44"/>
    <n v="4863.28"/>
    <n v="1878000"/>
    <n v="20"/>
    <n v="940.4899999999999"/>
    <n v="5598382"/>
    <d v="2026-07-30T00:00:00"/>
  </r>
  <r>
    <x v="16"/>
    <x v="27"/>
    <d v="2024-06-01T00:00:00"/>
    <n v="8"/>
    <n v="584.77"/>
    <n v="1861300"/>
    <n v="44"/>
    <n v="4863.28"/>
    <n v="1878000"/>
    <n v="20"/>
    <n v="940.4899999999999"/>
    <n v="5598382"/>
    <d v="2026-07-30T00:00:00"/>
  </r>
  <r>
    <x v="24"/>
    <x v="41"/>
    <d v="2023-07-01T00:00:00"/>
    <n v="17"/>
    <n v="815"/>
    <n v="5324333"/>
    <n v="26"/>
    <n v="1343.65"/>
    <n v="6331060"/>
    <n v="45"/>
    <n v="963.64000000000021"/>
    <n v="7325316"/>
    <d v="2026-07-30T00:00:00"/>
  </r>
  <r>
    <x v="6"/>
    <x v="42"/>
    <d v="2023-09-01T00:00:00"/>
    <n v="17"/>
    <n v="839.5"/>
    <n v="4081840"/>
    <n v="27"/>
    <n v="1883.1499999999999"/>
    <n v="8917280"/>
    <n v="47"/>
    <n v="964.20999999999992"/>
    <n v="9964278"/>
    <d v="2026-07-30T00:00:00"/>
  </r>
  <r>
    <x v="6"/>
    <x v="43"/>
    <d v="2023-10-01T00:00:00"/>
    <n v="17"/>
    <n v="839.5"/>
    <n v="4081840"/>
    <n v="32"/>
    <n v="2179.15"/>
    <n v="11046166"/>
    <n v="47"/>
    <n v="964.20999999999992"/>
    <n v="9964278"/>
    <d v="2026-07-30T00:00:00"/>
  </r>
  <r>
    <x v="6"/>
    <x v="9"/>
    <d v="2024-02-01T00:00:00"/>
    <n v="19"/>
    <n v="1174.5"/>
    <n v="4953170"/>
    <n v="43"/>
    <n v="2653.1500000000005"/>
    <n v="13533776"/>
    <n v="48"/>
    <n v="999.20999999999992"/>
    <n v="10235228"/>
    <d v="2026-07-30T00:00:00"/>
  </r>
  <r>
    <x v="6"/>
    <x v="44"/>
    <d v="2023-11-01T00:00:00"/>
    <n v="17"/>
    <n v="1002.5"/>
    <n v="4210890"/>
    <n v="34"/>
    <n v="2189.15"/>
    <n v="11336366"/>
    <n v="48"/>
    <n v="999.20999999999992"/>
    <n v="10235228"/>
    <d v="2026-07-30T00:00:00"/>
  </r>
  <r>
    <x v="6"/>
    <x v="11"/>
    <d v="2024-01-01T00:00:00"/>
    <n v="19"/>
    <n v="1174.5"/>
    <n v="4953170"/>
    <n v="38"/>
    <n v="2413.1500000000005"/>
    <n v="12206278"/>
    <n v="48"/>
    <n v="999.20999999999992"/>
    <n v="10235228"/>
    <d v="2026-07-30T00:00:00"/>
  </r>
  <r>
    <x v="6"/>
    <x v="45"/>
    <d v="2023-12-01T00:00:00"/>
    <n v="17"/>
    <n v="1002.5"/>
    <n v="4210890"/>
    <n v="40"/>
    <n v="2585.1500000000005"/>
    <n v="12948558"/>
    <n v="48"/>
    <n v="999.20999999999992"/>
    <n v="10235228"/>
    <d v="2026-07-30T00:00:00"/>
  </r>
  <r>
    <x v="10"/>
    <x v="1"/>
    <d v="2026-05-01T00:00:00"/>
    <n v="25"/>
    <n v="2206"/>
    <n v="5443434"/>
    <n v="125"/>
    <n v="8154.199999999998"/>
    <n v="8831294"/>
    <n v="33"/>
    <n v="1022.84"/>
    <n v="3741847"/>
    <d v="2026-07-30T00:00:00"/>
  </r>
  <r>
    <x v="10"/>
    <x v="3"/>
    <d v="2026-06-01T00:00:00"/>
    <n v="25"/>
    <n v="2206"/>
    <n v="5443434"/>
    <n v="139"/>
    <n v="9204.1999999999989"/>
    <n v="8831294"/>
    <n v="33"/>
    <n v="1022.84"/>
    <n v="3741847"/>
    <d v="2026-07-30T00:00:00"/>
  </r>
  <r>
    <x v="24"/>
    <x v="40"/>
    <d v="2023-08-01T00:00:00"/>
    <n v="17"/>
    <n v="815"/>
    <n v="5324333"/>
    <n v="25"/>
    <n v="1263.6500000000001"/>
    <n v="6096060"/>
    <n v="46"/>
    <n v="1043.6400000000003"/>
    <n v="7560316"/>
    <d v="2026-07-30T00:00:00"/>
  </r>
  <r>
    <x v="6"/>
    <x v="8"/>
    <d v="2024-03-01T00:00:00"/>
    <n v="21"/>
    <n v="1309"/>
    <n v="6270556"/>
    <n v="45"/>
    <n v="2779.1900000000005"/>
    <n v="14074690"/>
    <n v="50"/>
    <n v="1089.71"/>
    <n v="10532728"/>
    <d v="2026-07-30T00:00:00"/>
  </r>
  <r>
    <x v="9"/>
    <x v="31"/>
    <d v="2023-01-01T00:00:00"/>
    <n v="4"/>
    <n v="255.2"/>
    <n v="1072080"/>
    <n v="58"/>
    <n v="3803.3500000000004"/>
    <n v="21891057"/>
    <n v="69"/>
    <n v="1098.0400000000002"/>
    <n v="7841875"/>
    <d v="2026-07-30T00:00:00"/>
  </r>
  <r>
    <x v="9"/>
    <x v="36"/>
    <d v="2023-04-01T00:00:00"/>
    <n v="5"/>
    <n v="315.20000000000005"/>
    <n v="1292080"/>
    <n v="57"/>
    <n v="3743.3500000000004"/>
    <n v="21671057"/>
    <n v="69"/>
    <n v="1098.0400000000002"/>
    <n v="7841875"/>
    <d v="2026-07-30T00:00:00"/>
  </r>
  <r>
    <x v="9"/>
    <x v="34"/>
    <d v="2023-02-01T00:00:00"/>
    <n v="4"/>
    <n v="255.2"/>
    <n v="1072080"/>
    <n v="58"/>
    <n v="3803.3500000000004"/>
    <n v="21891057"/>
    <n v="69"/>
    <n v="1098.0400000000002"/>
    <n v="7841875"/>
    <d v="2026-07-30T00:00:00"/>
  </r>
  <r>
    <x v="9"/>
    <x v="46"/>
    <d v="2023-03-01T00:00:00"/>
    <n v="4"/>
    <n v="255.2"/>
    <n v="1072080"/>
    <n v="58"/>
    <n v="3803.3500000000004"/>
    <n v="21891057"/>
    <n v="69"/>
    <n v="1098.0400000000002"/>
    <n v="7841875"/>
    <d v="2026-07-30T00:00:00"/>
  </r>
  <r>
    <x v="9"/>
    <x v="39"/>
    <d v="2023-05-01T00:00:00"/>
    <n v="8"/>
    <n v="474.80000000000007"/>
    <n v="2057080"/>
    <n v="58"/>
    <n v="3853.3500000000004"/>
    <n v="22191057"/>
    <n v="69"/>
    <n v="1098.0400000000002"/>
    <n v="7841875"/>
    <d v="2026-07-30T00:00:00"/>
  </r>
  <r>
    <x v="16"/>
    <x v="28"/>
    <d v="2024-10-01T00:00:00"/>
    <n v="12"/>
    <n v="929.77"/>
    <n v="3278600"/>
    <n v="43"/>
    <n v="4748.28"/>
    <n v="1503000"/>
    <n v="22"/>
    <n v="1115.4900000000002"/>
    <n v="6140082"/>
    <d v="2026-07-30T00:00:00"/>
  </r>
  <r>
    <x v="16"/>
    <x v="18"/>
    <d v="2024-11-01T00:00:00"/>
    <n v="13"/>
    <n v="1048.77"/>
    <n v="3678600"/>
    <n v="44"/>
    <n v="4760.28"/>
    <n v="1593000"/>
    <n v="22"/>
    <n v="1115.4900000000002"/>
    <n v="6140082"/>
    <d v="2026-07-30T00:00:00"/>
  </r>
  <r>
    <x v="16"/>
    <x v="25"/>
    <d v="2024-12-01T00:00:00"/>
    <n v="14"/>
    <n v="1068.77"/>
    <n v="3778600"/>
    <n v="43"/>
    <n v="4740.28"/>
    <n v="1493000"/>
    <n v="22"/>
    <n v="1115.4900000000002"/>
    <n v="6140082"/>
    <d v="2026-07-30T00:00:00"/>
  </r>
  <r>
    <x v="6"/>
    <x v="27"/>
    <d v="2024-06-01T00:00:00"/>
    <n v="23"/>
    <n v="1523"/>
    <n v="7455876"/>
    <n v="54"/>
    <n v="3234.57"/>
    <n v="16708238"/>
    <n v="51"/>
    <n v="1116.71"/>
    <n v="10661608"/>
    <d v="2026-07-30T00:00:00"/>
  </r>
  <r>
    <x v="6"/>
    <x v="10"/>
    <d v="2024-04-01T00:00:00"/>
    <n v="20"/>
    <n v="1282"/>
    <n v="6141676"/>
    <n v="48"/>
    <n v="2970.0200000000009"/>
    <n v="14824690"/>
    <n v="51"/>
    <n v="1116.71"/>
    <n v="10661608"/>
    <d v="2026-07-30T00:00:00"/>
  </r>
  <r>
    <x v="6"/>
    <x v="30"/>
    <d v="2024-07-01T00:00:00"/>
    <n v="24"/>
    <n v="1569.53"/>
    <n v="7855876"/>
    <n v="56"/>
    <n v="3512.0400000000004"/>
    <n v="18144238"/>
    <n v="51"/>
    <n v="1116.71"/>
    <n v="10661608"/>
    <d v="2026-07-30T00:00:00"/>
  </r>
  <r>
    <x v="6"/>
    <x v="22"/>
    <d v="2024-05-01T00:00:00"/>
    <n v="21"/>
    <n v="1367"/>
    <n v="6895676"/>
    <n v="56"/>
    <n v="3390.5700000000006"/>
    <n v="17268438"/>
    <n v="51"/>
    <n v="1116.71"/>
    <n v="10661608"/>
    <d v="2026-07-30T00:00:00"/>
  </r>
  <r>
    <x v="16"/>
    <x v="12"/>
    <d v="2025-10-01T00:00:00"/>
    <n v="25"/>
    <n v="1804.1499999999999"/>
    <n v="5970600"/>
    <n v="54"/>
    <n v="6198.28"/>
    <n v="1128000"/>
    <n v="23"/>
    <n v="1144.2600000000002"/>
    <n v="6281582"/>
    <d v="2026-07-30T00:00:00"/>
  </r>
  <r>
    <x v="16"/>
    <x v="17"/>
    <d v="2025-07-01T00:00:00"/>
    <n v="21"/>
    <n v="1549.1499999999999"/>
    <n v="5019100"/>
    <n v="45"/>
    <n v="4675.28"/>
    <n v="1279500"/>
    <n v="23"/>
    <n v="1144.2600000000002"/>
    <n v="6281582"/>
    <d v="2026-07-30T00:00:00"/>
  </r>
  <r>
    <x v="16"/>
    <x v="23"/>
    <d v="2025-03-01T00:00:00"/>
    <n v="17"/>
    <n v="1221.8699999999999"/>
    <n v="4064100"/>
    <n v="46"/>
    <n v="4745.28"/>
    <n v="1554500"/>
    <n v="23"/>
    <n v="1144.2600000000002"/>
    <n v="6281582"/>
    <d v="2026-07-30T00:00:00"/>
  </r>
  <r>
    <x v="16"/>
    <x v="16"/>
    <d v="2025-11-01T00:00:00"/>
    <n v="26"/>
    <n v="1852.6"/>
    <n v="5970600"/>
    <n v="54"/>
    <n v="6198.28"/>
    <n v="1128000"/>
    <n v="23"/>
    <n v="1144.2600000000002"/>
    <n v="6281582"/>
    <d v="2026-07-30T00:00:00"/>
  </r>
  <r>
    <x v="16"/>
    <x v="7"/>
    <d v="2025-01-01T00:00:00"/>
    <n v="15"/>
    <n v="1106.8699999999999"/>
    <n v="4064100"/>
    <n v="43"/>
    <n v="4740.28"/>
    <n v="1493000"/>
    <n v="23"/>
    <n v="1144.2600000000002"/>
    <n v="6281582"/>
    <d v="2026-07-30T00:00:00"/>
  </r>
  <r>
    <x v="16"/>
    <x v="1"/>
    <d v="2026-05-01T00:00:00"/>
    <n v="29"/>
    <n v="2273.6"/>
    <n v="6659600"/>
    <n v="70"/>
    <n v="7115.8799999999983"/>
    <n v="5438980"/>
    <n v="23"/>
    <n v="1144.2600000000002"/>
    <n v="6281582"/>
    <d v="2026-07-30T00:00:00"/>
  </r>
  <r>
    <x v="16"/>
    <x v="15"/>
    <d v="2025-09-01T00:00:00"/>
    <n v="25"/>
    <n v="1804.1499999999999"/>
    <n v="5970600"/>
    <n v="54"/>
    <n v="6198.28"/>
    <n v="1128000"/>
    <n v="23"/>
    <n v="1144.2600000000002"/>
    <n v="6281582"/>
    <d v="2026-07-30T00:00:00"/>
  </r>
  <r>
    <x v="16"/>
    <x v="6"/>
    <d v="2026-01-01T00:00:00"/>
    <n v="27"/>
    <n v="1924.6"/>
    <n v="6259600"/>
    <n v="69"/>
    <n v="7175.8799999999983"/>
    <n v="5438980"/>
    <n v="23"/>
    <n v="1144.2600000000002"/>
    <n v="6281582"/>
    <d v="2026-07-30T00:00:00"/>
  </r>
  <r>
    <x v="16"/>
    <x v="21"/>
    <d v="2025-05-01T00:00:00"/>
    <n v="19"/>
    <n v="1410.87"/>
    <n v="4739100"/>
    <n v="45"/>
    <n v="4675.28"/>
    <n v="1279500"/>
    <n v="23"/>
    <n v="1144.2600000000002"/>
    <n v="6281582"/>
    <d v="2026-07-30T00:00:00"/>
  </r>
  <r>
    <x v="16"/>
    <x v="2"/>
    <d v="2026-02-01T00:00:00"/>
    <n v="27"/>
    <n v="1924.6"/>
    <n v="6259600"/>
    <n v="69"/>
    <n v="7175.8799999999983"/>
    <n v="5438980"/>
    <n v="23"/>
    <n v="1144.2600000000002"/>
    <n v="6281582"/>
    <d v="2026-07-30T00:00:00"/>
  </r>
  <r>
    <x v="16"/>
    <x v="26"/>
    <d v="2025-06-01T00:00:00"/>
    <n v="20"/>
    <n v="1506.87"/>
    <n v="5019100"/>
    <n v="45"/>
    <n v="4675.28"/>
    <n v="1279500"/>
    <n v="23"/>
    <n v="1144.2600000000002"/>
    <n v="6281582"/>
    <d v="2026-07-30T00:00:00"/>
  </r>
  <r>
    <x v="16"/>
    <x v="4"/>
    <d v="2026-04-01T00:00:00"/>
    <n v="29"/>
    <n v="2273.6"/>
    <n v="6659600"/>
    <n v="70"/>
    <n v="7115.8799999999983"/>
    <n v="5438980"/>
    <n v="23"/>
    <n v="1144.2600000000002"/>
    <n v="6281582"/>
    <d v="2026-07-30T00:00:00"/>
  </r>
  <r>
    <x v="16"/>
    <x v="13"/>
    <d v="2025-08-01T00:00:00"/>
    <n v="22"/>
    <n v="1668.1499999999999"/>
    <n v="5419100"/>
    <n v="45"/>
    <n v="4675.28"/>
    <n v="1279500"/>
    <n v="23"/>
    <n v="1144.2600000000002"/>
    <n v="6281582"/>
    <d v="2026-07-30T00:00:00"/>
  </r>
  <r>
    <x v="16"/>
    <x v="5"/>
    <d v="2026-03-01T00:00:00"/>
    <n v="28"/>
    <n v="2043.6"/>
    <n v="6659600"/>
    <n v="71"/>
    <n v="7345.8799999999983"/>
    <n v="5438980"/>
    <n v="23"/>
    <n v="1144.2600000000002"/>
    <n v="6281582"/>
    <d v="2026-07-30T00:00:00"/>
  </r>
  <r>
    <x v="16"/>
    <x v="19"/>
    <d v="2025-02-01T00:00:00"/>
    <n v="15"/>
    <n v="1106.8699999999999"/>
    <n v="4064100"/>
    <n v="44"/>
    <n v="4740.28"/>
    <n v="1493000"/>
    <n v="23"/>
    <n v="1144.2600000000002"/>
    <n v="6281582"/>
    <d v="2026-07-30T00:00:00"/>
  </r>
  <r>
    <x v="16"/>
    <x v="20"/>
    <d v="2025-04-01T00:00:00"/>
    <n v="18"/>
    <n v="1340.87"/>
    <n v="4464100"/>
    <n v="46"/>
    <n v="4745.28"/>
    <n v="1554500"/>
    <n v="23"/>
    <n v="1144.2600000000002"/>
    <n v="6281582"/>
    <d v="2026-07-30T00:00:00"/>
  </r>
  <r>
    <x v="16"/>
    <x v="3"/>
    <d v="2026-06-01T00:00:00"/>
    <n v="29"/>
    <n v="2273.6"/>
    <n v="6659600"/>
    <n v="72"/>
    <n v="7131.5499999999984"/>
    <n v="5495768"/>
    <n v="23"/>
    <n v="1144.2600000000002"/>
    <n v="6281582"/>
    <d v="2026-07-30T00:00:00"/>
  </r>
  <r>
    <x v="16"/>
    <x v="14"/>
    <d v="2025-12-01T00:00:00"/>
    <n v="27"/>
    <n v="1924.6"/>
    <n v="6259600"/>
    <n v="68"/>
    <n v="7175.8799999999983"/>
    <n v="5438980"/>
    <n v="23"/>
    <n v="1144.2600000000002"/>
    <n v="6281582"/>
    <d v="2026-07-30T00:00:00"/>
  </r>
  <r>
    <x v="11"/>
    <x v="3"/>
    <d v="2026-06-01T00:00:00"/>
    <n v="4"/>
    <n v="224.91"/>
    <n v="957805"/>
    <n v="25"/>
    <n v="1458.76"/>
    <n v="6449708"/>
    <n v="54"/>
    <n v="1161.93"/>
    <n v="8185911"/>
    <d v="2026-07-30T00:00:00"/>
  </r>
  <r>
    <x v="24"/>
    <x v="44"/>
    <d v="2023-11-01T00:00:00"/>
    <n v="17"/>
    <n v="895.12"/>
    <n v="5114310"/>
    <n v="33"/>
    <n v="1746.3899999999999"/>
    <n v="8186710"/>
    <n v="49"/>
    <n v="1173.6400000000003"/>
    <n v="8401519"/>
    <d v="2026-07-30T00:00:00"/>
  </r>
  <r>
    <x v="24"/>
    <x v="45"/>
    <d v="2023-12-01T00:00:00"/>
    <n v="17"/>
    <n v="895.12"/>
    <n v="5114310"/>
    <n v="33"/>
    <n v="1746.3899999999999"/>
    <n v="8186710"/>
    <n v="49"/>
    <n v="1173.6400000000003"/>
    <n v="8401519"/>
    <d v="2026-07-30T00:00:00"/>
  </r>
  <r>
    <x v="9"/>
    <x v="38"/>
    <d v="2023-06-01T00:00:00"/>
    <n v="8"/>
    <n v="474.80000000000007"/>
    <n v="2057080"/>
    <n v="58"/>
    <n v="3853.3500000000004"/>
    <n v="22191057"/>
    <n v="71"/>
    <n v="1218.0400000000002"/>
    <n v="8279875"/>
    <d v="2026-07-30T00:00:00"/>
  </r>
  <r>
    <x v="9"/>
    <x v="41"/>
    <d v="2023-07-01T00:00:00"/>
    <n v="13"/>
    <n v="780.78000000000009"/>
    <n v="3062580"/>
    <n v="57"/>
    <n v="3793.3500000000004"/>
    <n v="21971057"/>
    <n v="71"/>
    <n v="1218.0400000000002"/>
    <n v="8279875"/>
    <d v="2026-07-30T00:00:00"/>
  </r>
  <r>
    <x v="6"/>
    <x v="29"/>
    <d v="2024-08-01T00:00:00"/>
    <n v="24"/>
    <n v="1547.53"/>
    <n v="7993166"/>
    <n v="71"/>
    <n v="4524.3"/>
    <n v="21941218"/>
    <n v="53"/>
    <n v="1258.7099999999998"/>
    <n v="11274318"/>
    <d v="2026-07-30T00:00:00"/>
  </r>
  <r>
    <x v="6"/>
    <x v="24"/>
    <d v="2024-09-01T00:00:00"/>
    <n v="26"/>
    <n v="1661.53"/>
    <n v="8474166"/>
    <n v="69"/>
    <n v="4410.3"/>
    <n v="21460218"/>
    <n v="53"/>
    <n v="1258.7099999999998"/>
    <n v="11274318"/>
    <d v="2026-07-30T00:00:00"/>
  </r>
  <r>
    <x v="6"/>
    <x v="28"/>
    <d v="2024-10-01T00:00:00"/>
    <n v="30"/>
    <n v="1925.53"/>
    <n v="9474166"/>
    <n v="81"/>
    <n v="5455.54"/>
    <n v="25660218"/>
    <n v="53"/>
    <n v="1258.7099999999998"/>
    <n v="11274318"/>
    <d v="2026-07-30T00:00:00"/>
  </r>
  <r>
    <x v="24"/>
    <x v="8"/>
    <d v="2024-03-01T00:00:00"/>
    <n v="21"/>
    <n v="1163.1199999999999"/>
    <n v="6134041"/>
    <n v="68"/>
    <n v="3803.3900000000003"/>
    <n v="14789110"/>
    <n v="51"/>
    <n v="1263.6400000000001"/>
    <n v="9371519"/>
    <d v="2026-07-30T00:00:00"/>
  </r>
  <r>
    <x v="24"/>
    <x v="9"/>
    <d v="2024-02-01T00:00:00"/>
    <n v="20"/>
    <n v="1118.1199999999999"/>
    <n v="5715841"/>
    <n v="38"/>
    <n v="2003.3900000000003"/>
    <n v="9209110"/>
    <n v="51"/>
    <n v="1263.6400000000001"/>
    <n v="9371519"/>
    <d v="2026-07-30T00:00:00"/>
  </r>
  <r>
    <x v="24"/>
    <x v="11"/>
    <d v="2024-01-01T00:00:00"/>
    <n v="17"/>
    <n v="897.12"/>
    <n v="4372410"/>
    <n v="33"/>
    <n v="1746.3899999999999"/>
    <n v="8186710"/>
    <n v="51"/>
    <n v="1263.6400000000001"/>
    <n v="9371519"/>
    <d v="2026-07-30T00:00:00"/>
  </r>
  <r>
    <x v="24"/>
    <x v="10"/>
    <d v="2024-04-01T00:00:00"/>
    <n v="23"/>
    <n v="1294.1199999999999"/>
    <n v="6624041"/>
    <n v="38"/>
    <n v="1949.3900000000003"/>
    <n v="8964110"/>
    <n v="51"/>
    <n v="1263.6400000000001"/>
    <n v="9371519"/>
    <d v="2026-07-30T00:00:00"/>
  </r>
  <r>
    <x v="9"/>
    <x v="40"/>
    <d v="2023-08-01T00:00:00"/>
    <n v="13"/>
    <n v="780.78000000000009"/>
    <n v="3062580"/>
    <n v="57"/>
    <n v="3793.3500000000004"/>
    <n v="21971057"/>
    <n v="72"/>
    <n v="1278.0400000000002"/>
    <n v="8495375"/>
    <d v="2026-07-30T00:00:00"/>
  </r>
  <r>
    <x v="19"/>
    <x v="28"/>
    <d v="2024-10-01T00:00:00"/>
    <n v="13"/>
    <n v="791.28"/>
    <n v="3261850"/>
    <n v="30"/>
    <n v="2570.39"/>
    <n v="12119784"/>
    <n v="49"/>
    <n v="1303.96"/>
    <n v="11194582"/>
    <d v="2026-07-30T00:00:00"/>
  </r>
  <r>
    <x v="6"/>
    <x v="18"/>
    <d v="2024-11-01T00:00:00"/>
    <n v="31"/>
    <n v="2137.5300000000002"/>
    <n v="10014866"/>
    <n v="94"/>
    <n v="5944.8199999999988"/>
    <n v="28574040"/>
    <n v="54"/>
    <n v="1326.7099999999998"/>
    <n v="11373618"/>
    <d v="2026-07-30T00:00:00"/>
  </r>
  <r>
    <x v="6"/>
    <x v="25"/>
    <d v="2024-12-01T00:00:00"/>
    <n v="36"/>
    <n v="2617.0300000000002"/>
    <n v="12304089"/>
    <n v="115"/>
    <n v="6948.1899999999987"/>
    <n v="35538811"/>
    <n v="54"/>
    <n v="1326.7099999999998"/>
    <n v="11373618"/>
    <d v="2026-07-30T00:00:00"/>
  </r>
  <r>
    <x v="9"/>
    <x v="42"/>
    <d v="2023-09-01T00:00:00"/>
    <n v="14"/>
    <n v="851.18000000000006"/>
    <n v="3211770"/>
    <n v="61"/>
    <n v="4012.46"/>
    <n v="22974557"/>
    <n v="73"/>
    <n v="1327.64"/>
    <n v="8782685"/>
    <d v="2026-07-30T00:00:00"/>
  </r>
  <r>
    <x v="24"/>
    <x v="22"/>
    <d v="2024-05-01T00:00:00"/>
    <n v="21"/>
    <n v="1185.3699999999999"/>
    <n v="6039441"/>
    <n v="54"/>
    <n v="2669.39"/>
    <n v="11844110"/>
    <n v="53"/>
    <n v="1372.39"/>
    <n v="9956119"/>
    <d v="2026-07-30T00:00:00"/>
  </r>
  <r>
    <x v="9"/>
    <x v="43"/>
    <d v="2023-10-01T00:00:00"/>
    <n v="13"/>
    <n v="801.58"/>
    <n v="2927000"/>
    <n v="65"/>
    <n v="4239.4600000000009"/>
    <n v="24471907"/>
    <n v="74"/>
    <n v="1377.2400000000002"/>
    <n v="9067455"/>
    <d v="2026-07-30T00:00:00"/>
  </r>
  <r>
    <x v="7"/>
    <x v="24"/>
    <d v="2024-09-01T00:00:00"/>
    <n v="8"/>
    <n v="271.88"/>
    <n v="2074074"/>
    <n v="47"/>
    <n v="2200.6800000000003"/>
    <n v="10116060"/>
    <n v="69"/>
    <n v="1394.5300000000002"/>
    <n v="12146221"/>
    <d v="2026-07-30T00:00:00"/>
  </r>
  <r>
    <x v="7"/>
    <x v="27"/>
    <d v="2024-06-01T00:00:00"/>
    <n v="7"/>
    <n v="235.88"/>
    <n v="1530074"/>
    <n v="34"/>
    <n v="1367.68"/>
    <n v="6945060"/>
    <n v="69"/>
    <n v="1394.5300000000002"/>
    <n v="12146221"/>
    <d v="2026-07-30T00:00:00"/>
  </r>
  <r>
    <x v="7"/>
    <x v="30"/>
    <d v="2024-07-01T00:00:00"/>
    <n v="7"/>
    <n v="235.88"/>
    <n v="1530074"/>
    <n v="41"/>
    <n v="1787.6799999999998"/>
    <n v="8695060"/>
    <n v="69"/>
    <n v="1394.5300000000002"/>
    <n v="12146221"/>
    <d v="2026-07-30T00:00:00"/>
  </r>
  <r>
    <x v="7"/>
    <x v="29"/>
    <d v="2024-08-01T00:00:00"/>
    <n v="8"/>
    <n v="271.88"/>
    <n v="2074074"/>
    <n v="47"/>
    <n v="2200.6800000000003"/>
    <n v="10116060"/>
    <n v="69"/>
    <n v="1394.5300000000002"/>
    <n v="12146221"/>
    <d v="2026-07-30T00:00:00"/>
  </r>
  <r>
    <x v="6"/>
    <x v="7"/>
    <d v="2025-01-01T00:00:00"/>
    <n v="34"/>
    <n v="2523.0300000000002"/>
    <n v="11574089"/>
    <n v="140"/>
    <n v="8411.42"/>
    <n v="42076571"/>
    <n v="56"/>
    <n v="1420.7099999999998"/>
    <n v="12103618"/>
    <d v="2026-07-30T00:00:00"/>
  </r>
  <r>
    <x v="24"/>
    <x v="27"/>
    <d v="2024-06-01T00:00:00"/>
    <n v="24"/>
    <n v="1353.37"/>
    <n v="6857621"/>
    <n v="51"/>
    <n v="2519.39"/>
    <n v="11019110"/>
    <n v="54"/>
    <n v="1426.3899999999999"/>
    <n v="10201119"/>
    <d v="2026-07-30T00:00:00"/>
  </r>
  <r>
    <x v="24"/>
    <x v="30"/>
    <d v="2024-07-01T00:00:00"/>
    <n v="25"/>
    <n v="1425.37"/>
    <n v="7095801"/>
    <n v="51"/>
    <n v="2519.39"/>
    <n v="11019110"/>
    <n v="54"/>
    <n v="1426.3899999999999"/>
    <n v="10201119"/>
    <d v="2026-07-30T00:00:00"/>
  </r>
  <r>
    <x v="9"/>
    <x v="10"/>
    <d v="2024-04-01T00:00:00"/>
    <n v="24"/>
    <n v="1559.6399999999999"/>
    <n v="6034700"/>
    <n v="75"/>
    <n v="4836.38"/>
    <n v="26473107"/>
    <n v="75"/>
    <n v="1437.2400000000002"/>
    <n v="9287455"/>
    <d v="2026-07-30T00:00:00"/>
  </r>
  <r>
    <x v="9"/>
    <x v="44"/>
    <d v="2023-11-01T00:00:00"/>
    <n v="13"/>
    <n v="801.58"/>
    <n v="2957000"/>
    <n v="64"/>
    <n v="4179.46"/>
    <n v="24221907"/>
    <n v="75"/>
    <n v="1437.2400000000002"/>
    <n v="9287455"/>
    <d v="2026-07-30T00:00:00"/>
  </r>
  <r>
    <x v="9"/>
    <x v="11"/>
    <d v="2024-01-01T00:00:00"/>
    <n v="16"/>
    <n v="1025.58"/>
    <n v="3675200"/>
    <n v="69"/>
    <n v="4578.1899999999996"/>
    <n v="25541907"/>
    <n v="75"/>
    <n v="1437.2400000000002"/>
    <n v="9287455"/>
    <d v="2026-07-30T00:00:00"/>
  </r>
  <r>
    <x v="9"/>
    <x v="45"/>
    <d v="2023-12-01T00:00:00"/>
    <n v="13"/>
    <n v="801.58"/>
    <n v="2957000"/>
    <n v="64"/>
    <n v="4179.46"/>
    <n v="24221907"/>
    <n v="75"/>
    <n v="1437.2400000000002"/>
    <n v="9287455"/>
    <d v="2026-07-30T00:00:00"/>
  </r>
  <r>
    <x v="9"/>
    <x v="9"/>
    <d v="2024-02-01T00:00:00"/>
    <n v="19"/>
    <n v="1211.58"/>
    <n v="4693500"/>
    <n v="67"/>
    <n v="4416.1899999999996"/>
    <n v="24729607"/>
    <n v="75"/>
    <n v="1437.2400000000002"/>
    <n v="9287455"/>
    <d v="2026-07-30T00:00:00"/>
  </r>
  <r>
    <x v="9"/>
    <x v="8"/>
    <d v="2024-03-01T00:00:00"/>
    <n v="20"/>
    <n v="1271.58"/>
    <n v="4943500"/>
    <n v="72"/>
    <n v="4657.7999999999993"/>
    <n v="25954607"/>
    <n v="75"/>
    <n v="1437.2400000000002"/>
    <n v="9287455"/>
    <d v="2026-07-30T00:00:00"/>
  </r>
  <r>
    <x v="9"/>
    <x v="22"/>
    <d v="2024-05-01T00:00:00"/>
    <n v="25"/>
    <n v="1655.6399999999999"/>
    <n v="6322900"/>
    <n v="75"/>
    <n v="4836.38"/>
    <n v="26473107"/>
    <n v="75"/>
    <n v="1437.2400000000002"/>
    <n v="9287455"/>
    <d v="2026-07-30T00:00:00"/>
  </r>
  <r>
    <x v="7"/>
    <x v="28"/>
    <d v="2024-10-01T00:00:00"/>
    <n v="8"/>
    <n v="273.88"/>
    <n v="2370249"/>
    <n v="49"/>
    <n v="2267.6900000000005"/>
    <n v="10519060"/>
    <n v="70"/>
    <n v="1442.5300000000002"/>
    <n v="12261221"/>
    <d v="2026-07-30T00:00:00"/>
  </r>
  <r>
    <x v="7"/>
    <x v="18"/>
    <d v="2024-11-01T00:00:00"/>
    <n v="9"/>
    <n v="309.88"/>
    <n v="2620249"/>
    <n v="49"/>
    <n v="2251.6900000000005"/>
    <n v="10369060"/>
    <n v="70"/>
    <n v="1442.5300000000002"/>
    <n v="12261221"/>
    <d v="2026-07-30T00:00:00"/>
  </r>
  <r>
    <x v="7"/>
    <x v="25"/>
    <d v="2024-12-01T00:00:00"/>
    <n v="9"/>
    <n v="309.88"/>
    <n v="2620249"/>
    <n v="49"/>
    <n v="2251.6900000000005"/>
    <n v="10369060"/>
    <n v="71"/>
    <n v="1470.5300000000002"/>
    <n v="12461221"/>
    <d v="2026-07-30T00:00:00"/>
  </r>
  <r>
    <x v="7"/>
    <x v="7"/>
    <d v="2025-01-01T00:00:00"/>
    <n v="10"/>
    <n v="339.88"/>
    <n v="2770249"/>
    <n v="48"/>
    <n v="2221.6900000000005"/>
    <n v="10219060"/>
    <n v="71"/>
    <n v="1470.5300000000002"/>
    <n v="12461221"/>
    <d v="2026-07-30T00:00:00"/>
  </r>
  <r>
    <x v="19"/>
    <x v="18"/>
    <d v="2024-11-01T00:00:00"/>
    <n v="10"/>
    <n v="619.73"/>
    <n v="2481850"/>
    <n v="30"/>
    <n v="2570.39"/>
    <n v="12119784"/>
    <n v="52"/>
    <n v="1475.51"/>
    <n v="11974582"/>
    <d v="2026-07-30T00:00:00"/>
  </r>
  <r>
    <x v="19"/>
    <x v="25"/>
    <d v="2024-12-01T00:00:00"/>
    <n v="11"/>
    <n v="673.73"/>
    <n v="2726850"/>
    <n v="30"/>
    <n v="2570.39"/>
    <n v="12119784"/>
    <n v="52"/>
    <n v="1475.51"/>
    <n v="11974582"/>
    <d v="2026-07-30T00:00:00"/>
  </r>
  <r>
    <x v="7"/>
    <x v="23"/>
    <d v="2025-03-01T00:00:00"/>
    <n v="12"/>
    <n v="345.7"/>
    <n v="2708249"/>
    <n v="111"/>
    <n v="8836.69"/>
    <n v="27318670"/>
    <n v="72"/>
    <n v="1494.5300000000002"/>
    <n v="12671221"/>
    <d v="2026-07-30T00:00:00"/>
  </r>
  <r>
    <x v="7"/>
    <x v="20"/>
    <d v="2025-04-01T00:00:00"/>
    <n v="13"/>
    <n v="385.7"/>
    <n v="2820249"/>
    <n v="111"/>
    <n v="8796.69"/>
    <n v="27206670"/>
    <n v="72"/>
    <n v="1494.5300000000002"/>
    <n v="12671221"/>
    <d v="2026-07-30T00:00:00"/>
  </r>
  <r>
    <x v="7"/>
    <x v="19"/>
    <d v="2025-02-01T00:00:00"/>
    <n v="11"/>
    <n v="315.88"/>
    <n v="2560249"/>
    <n v="63"/>
    <n v="3241.6900000000005"/>
    <n v="13219060"/>
    <n v="72"/>
    <n v="1494.5300000000002"/>
    <n v="12671221"/>
    <d v="2026-07-30T00:00:00"/>
  </r>
  <r>
    <x v="24"/>
    <x v="29"/>
    <d v="2024-08-01T00:00:00"/>
    <n v="24"/>
    <n v="1416.37"/>
    <n v="7091189"/>
    <n v="86"/>
    <n v="4619.3899999999994"/>
    <n v="12294110"/>
    <n v="56"/>
    <n v="1507.3899999999999"/>
    <n v="10812119"/>
    <d v="2026-07-30T00:00:00"/>
  </r>
  <r>
    <x v="24"/>
    <x v="24"/>
    <d v="2024-09-01T00:00:00"/>
    <n v="26"/>
    <n v="1497.37"/>
    <n v="7481189"/>
    <n v="86"/>
    <n v="4594.3899999999994"/>
    <n v="12254110"/>
    <n v="56"/>
    <n v="1507.3899999999999"/>
    <n v="10812119"/>
    <d v="2026-07-30T00:00:00"/>
  </r>
  <r>
    <x v="6"/>
    <x v="23"/>
    <d v="2025-03-01T00:00:00"/>
    <n v="37"/>
    <n v="2666.56"/>
    <n v="12270109"/>
    <n v="188"/>
    <n v="12741.43"/>
    <n v="64311170"/>
    <n v="57"/>
    <n v="1520.7099999999998"/>
    <n v="12555898"/>
    <d v="2026-07-30T00:00:00"/>
  </r>
  <r>
    <x v="6"/>
    <x v="20"/>
    <d v="2025-04-01T00:00:00"/>
    <n v="43"/>
    <n v="2881.6600000000003"/>
    <n v="13810109"/>
    <n v="228"/>
    <n v="15355.01"/>
    <n v="78219666"/>
    <n v="57"/>
    <n v="1520.7099999999998"/>
    <n v="12555898"/>
    <d v="2026-07-30T00:00:00"/>
  </r>
  <r>
    <x v="6"/>
    <x v="19"/>
    <d v="2025-02-01T00:00:00"/>
    <n v="33"/>
    <n v="2423.0300000000002"/>
    <n v="11121809"/>
    <n v="154"/>
    <n v="9285.8200000000015"/>
    <n v="46450571"/>
    <n v="57"/>
    <n v="1520.7099999999998"/>
    <n v="12555898"/>
    <d v="2026-07-30T00:00:00"/>
  </r>
  <r>
    <x v="6"/>
    <x v="21"/>
    <d v="2025-05-01T00:00:00"/>
    <n v="45"/>
    <n v="3056.6600000000003"/>
    <n v="14112109"/>
    <n v="235"/>
    <n v="15700.17"/>
    <n v="81660514"/>
    <n v="57"/>
    <n v="1520.7099999999998"/>
    <n v="12555898"/>
    <d v="2026-07-30T00:00:00"/>
  </r>
  <r>
    <x v="19"/>
    <x v="19"/>
    <d v="2025-02-01T00:00:00"/>
    <n v="11"/>
    <n v="664.18000000000006"/>
    <n v="2687350"/>
    <n v="31"/>
    <n v="2570.39"/>
    <n v="12119784"/>
    <n v="53"/>
    <n v="1539.06"/>
    <n v="12262582"/>
    <d v="2026-07-30T00:00:00"/>
  </r>
  <r>
    <x v="19"/>
    <x v="7"/>
    <d v="2025-01-01T00:00:00"/>
    <n v="10"/>
    <n v="610.18000000000006"/>
    <n v="2438850"/>
    <n v="30"/>
    <n v="2570.39"/>
    <n v="12119784"/>
    <n v="53"/>
    <n v="1539.06"/>
    <n v="12262582"/>
    <d v="2026-07-30T00:00:00"/>
  </r>
  <r>
    <x v="6"/>
    <x v="26"/>
    <d v="2025-06-01T00:00:00"/>
    <n v="48"/>
    <n v="3307.6600000000003"/>
    <n v="14897055"/>
    <n v="231"/>
    <n v="15414.17"/>
    <n v="80726068"/>
    <n v="58"/>
    <n v="1555.7099999999998"/>
    <n v="12705398"/>
    <d v="2026-07-30T00:00:00"/>
  </r>
  <r>
    <x v="9"/>
    <x v="30"/>
    <d v="2024-07-01T00:00:00"/>
    <n v="27"/>
    <n v="1750.9899999999998"/>
    <n v="6825900"/>
    <n v="78"/>
    <n v="5133.03"/>
    <n v="27790107"/>
    <n v="77"/>
    <n v="1557.24"/>
    <n v="9727455"/>
    <d v="2026-07-30T00:00:00"/>
  </r>
  <r>
    <x v="9"/>
    <x v="27"/>
    <d v="2024-06-01T00:00:00"/>
    <n v="26"/>
    <n v="1685.6699999999998"/>
    <n v="6542900"/>
    <n v="79"/>
    <n v="5198.3500000000004"/>
    <n v="28073107"/>
    <n v="77"/>
    <n v="1557.24"/>
    <n v="9727455"/>
    <d v="2026-07-30T00:00:00"/>
  </r>
  <r>
    <x v="9"/>
    <x v="29"/>
    <d v="2024-08-01T00:00:00"/>
    <n v="31"/>
    <n v="1965.3099999999997"/>
    <n v="7938650"/>
    <n v="75"/>
    <n v="5014.71"/>
    <n v="26957357"/>
    <n v="77"/>
    <n v="1557.24"/>
    <n v="9727455"/>
    <d v="2026-07-30T00:00:00"/>
  </r>
  <r>
    <x v="7"/>
    <x v="26"/>
    <d v="2025-06-01T00:00:00"/>
    <n v="11"/>
    <n v="313.7"/>
    <n v="2255249"/>
    <n v="111"/>
    <n v="8796.69"/>
    <n v="27206670"/>
    <n v="74"/>
    <n v="1566.5300000000002"/>
    <n v="13236221"/>
    <d v="2026-07-30T00:00:00"/>
  </r>
  <r>
    <x v="7"/>
    <x v="21"/>
    <d v="2025-05-01T00:00:00"/>
    <n v="11"/>
    <n v="313.7"/>
    <n v="2255249"/>
    <n v="111"/>
    <n v="8796.69"/>
    <n v="27206670"/>
    <n v="74"/>
    <n v="1566.5300000000002"/>
    <n v="13236221"/>
    <d v="2026-07-30T00:00:00"/>
  </r>
  <r>
    <x v="9"/>
    <x v="28"/>
    <d v="2024-10-01T00:00:00"/>
    <n v="36"/>
    <n v="2356.0499999999997"/>
    <n v="10069125"/>
    <n v="75"/>
    <n v="4938.9699999999993"/>
    <n v="25015882"/>
    <n v="78"/>
    <n v="1607.24"/>
    <n v="9983455"/>
    <d v="2026-07-30T00:00:00"/>
  </r>
  <r>
    <x v="9"/>
    <x v="24"/>
    <d v="2024-09-01T00:00:00"/>
    <n v="33"/>
    <n v="2124.33"/>
    <n v="8954400"/>
    <n v="76"/>
    <n v="5026.6899999999996"/>
    <n v="25685607"/>
    <n v="78"/>
    <n v="1607.24"/>
    <n v="9983455"/>
    <d v="2026-07-30T00:00:00"/>
  </r>
  <r>
    <x v="6"/>
    <x v="17"/>
    <d v="2025-07-01T00:00:00"/>
    <n v="48"/>
    <n v="3249.01"/>
    <n v="14487055"/>
    <n v="231"/>
    <n v="15437.63"/>
    <n v="80636068"/>
    <n v="59"/>
    <n v="1630.7099999999998"/>
    <n v="13205398"/>
    <d v="2026-07-30T00:00:00"/>
  </r>
  <r>
    <x v="7"/>
    <x v="15"/>
    <d v="2025-09-01T00:00:00"/>
    <n v="14"/>
    <n v="456.7"/>
    <n v="2747175"/>
    <n v="119"/>
    <n v="8852.9900000000016"/>
    <n v="27527668"/>
    <n v="76"/>
    <n v="1635.5300000000002"/>
    <n v="13670295"/>
    <d v="2026-07-30T00:00:00"/>
  </r>
  <r>
    <x v="7"/>
    <x v="13"/>
    <d v="2025-08-01T00:00:00"/>
    <n v="14"/>
    <n v="456.7"/>
    <n v="2747175"/>
    <n v="108"/>
    <n v="8666.69"/>
    <n v="26576670"/>
    <n v="76"/>
    <n v="1635.5300000000002"/>
    <n v="13670295"/>
    <d v="2026-07-30T00:00:00"/>
  </r>
  <r>
    <x v="7"/>
    <x v="17"/>
    <d v="2025-07-01T00:00:00"/>
    <n v="14"/>
    <n v="456.7"/>
    <n v="2747175"/>
    <n v="108"/>
    <n v="8666.69"/>
    <n v="26576670"/>
    <n v="76"/>
    <n v="1635.5300000000002"/>
    <n v="13670295"/>
    <d v="2026-07-30T00:00:00"/>
  </r>
  <r>
    <x v="0"/>
    <x v="26"/>
    <d v="2025-06-01T00:00:00"/>
    <n v="10"/>
    <n v="362.63"/>
    <n v="2605555"/>
    <n v="27"/>
    <n v="1421.92"/>
    <n v="5281935"/>
    <n v="163"/>
    <n v="1635.9849999999997"/>
    <n v="14678284"/>
    <d v="2026-07-30T00:00:00"/>
  </r>
  <r>
    <x v="0"/>
    <x v="20"/>
    <d v="2025-04-01T00:00:00"/>
    <n v="8"/>
    <n v="344.63"/>
    <n v="2434055"/>
    <n v="25"/>
    <n v="1321.92"/>
    <n v="5281935"/>
    <n v="163"/>
    <n v="1635.9849999999997"/>
    <n v="14678284"/>
    <d v="2026-07-30T00:00:00"/>
  </r>
  <r>
    <x v="0"/>
    <x v="21"/>
    <d v="2025-05-01T00:00:00"/>
    <n v="10"/>
    <n v="362.63"/>
    <n v="2605555"/>
    <n v="27"/>
    <n v="1421.92"/>
    <n v="5281935"/>
    <n v="163"/>
    <n v="1635.9849999999997"/>
    <n v="14678284"/>
    <d v="2026-07-30T00:00:00"/>
  </r>
  <r>
    <x v="19"/>
    <x v="23"/>
    <d v="2025-03-01T00:00:00"/>
    <n v="10"/>
    <n v="577"/>
    <n v="2407000"/>
    <n v="31"/>
    <n v="2570.39"/>
    <n v="12119784"/>
    <n v="55"/>
    <n v="1641.2399999999998"/>
    <n v="12647932"/>
    <d v="2026-07-30T00:00:00"/>
  </r>
  <r>
    <x v="19"/>
    <x v="20"/>
    <d v="2025-04-01T00:00:00"/>
    <n v="10"/>
    <n v="577"/>
    <n v="2407000"/>
    <n v="31"/>
    <n v="2570.39"/>
    <n v="12119784"/>
    <n v="55"/>
    <n v="1641.2399999999998"/>
    <n v="12647932"/>
    <d v="2026-07-30T00:00:00"/>
  </r>
  <r>
    <x v="7"/>
    <x v="6"/>
    <d v="2026-01-01T00:00:00"/>
    <n v="21"/>
    <n v="761.38"/>
    <n v="4668512"/>
    <n v="159"/>
    <n v="12763.37"/>
    <n v="39968331"/>
    <n v="77"/>
    <n v="1665.3500000000001"/>
    <n v="13818295"/>
    <d v="2026-07-30T00:00:00"/>
  </r>
  <r>
    <x v="7"/>
    <x v="16"/>
    <d v="2025-11-01T00:00:00"/>
    <n v="21"/>
    <n v="761.38"/>
    <n v="4668512"/>
    <n v="148"/>
    <n v="11945.490000000002"/>
    <n v="38339331"/>
    <n v="77"/>
    <n v="1665.3500000000001"/>
    <n v="13818295"/>
    <d v="2026-07-30T00:00:00"/>
  </r>
  <r>
    <x v="7"/>
    <x v="14"/>
    <d v="2025-12-01T00:00:00"/>
    <n v="21"/>
    <n v="761.38"/>
    <n v="4668512"/>
    <n v="149"/>
    <n v="11945.490000000002"/>
    <n v="38339331"/>
    <n v="77"/>
    <n v="1665.3500000000001"/>
    <n v="13818295"/>
    <d v="2026-07-30T00:00:00"/>
  </r>
  <r>
    <x v="7"/>
    <x v="12"/>
    <d v="2025-10-01T00:00:00"/>
    <n v="20"/>
    <n v="689.38"/>
    <n v="4258512"/>
    <n v="143"/>
    <n v="11145.490000000002"/>
    <n v="35074331"/>
    <n v="77"/>
    <n v="1665.3500000000001"/>
    <n v="13818295"/>
    <d v="2026-07-30T00:00:00"/>
  </r>
  <r>
    <x v="24"/>
    <x v="28"/>
    <d v="2024-10-01T00:00:00"/>
    <n v="28"/>
    <n v="1601.12"/>
    <n v="8339629"/>
    <n v="86"/>
    <n v="4538.16"/>
    <n v="12037670"/>
    <n v="59"/>
    <n v="1678.6399999999999"/>
    <n v="11331119"/>
    <d v="2026-07-30T00:00:00"/>
  </r>
  <r>
    <x v="6"/>
    <x v="15"/>
    <d v="2025-09-01T00:00:00"/>
    <n v="47"/>
    <n v="3195.01"/>
    <n v="14242055"/>
    <n v="266"/>
    <n v="17817.469999999998"/>
    <n v="89079275"/>
    <n v="60"/>
    <n v="1684.7099999999998"/>
    <n v="13450398"/>
    <d v="2026-07-30T00:00:00"/>
  </r>
  <r>
    <x v="6"/>
    <x v="13"/>
    <d v="2025-08-01T00:00:00"/>
    <n v="47"/>
    <n v="3195.01"/>
    <n v="14242055"/>
    <n v="235"/>
    <n v="15314.389999999998"/>
    <n v="76136068"/>
    <n v="60"/>
    <n v="1684.7099999999998"/>
    <n v="13450398"/>
    <d v="2026-07-30T00:00:00"/>
  </r>
  <r>
    <x v="19"/>
    <x v="17"/>
    <d v="2025-07-01T00:00:00"/>
    <n v="15"/>
    <n v="1399"/>
    <n v="7611714"/>
    <n v="25"/>
    <n v="1694.39"/>
    <n v="6666570"/>
    <n v="56"/>
    <n v="1695.2399999999998"/>
    <n v="12896432"/>
    <d v="2026-07-30T00:00:00"/>
  </r>
  <r>
    <x v="19"/>
    <x v="12"/>
    <d v="2025-10-01T00:00:00"/>
    <n v="17"/>
    <n v="1675"/>
    <n v="9087219"/>
    <n v="40"/>
    <n v="2994.39"/>
    <n v="5386065"/>
    <n v="56"/>
    <n v="1695.2399999999998"/>
    <n v="12896432"/>
    <d v="2026-07-30T00:00:00"/>
  </r>
  <r>
    <x v="19"/>
    <x v="26"/>
    <d v="2025-06-01T00:00:00"/>
    <n v="12"/>
    <n v="943"/>
    <n v="4946714"/>
    <n v="28"/>
    <n v="2150.3900000000003"/>
    <n v="9331570"/>
    <n v="56"/>
    <n v="1695.2399999999998"/>
    <n v="12896432"/>
    <d v="2026-07-30T00:00:00"/>
  </r>
  <r>
    <x v="19"/>
    <x v="15"/>
    <d v="2025-09-01T00:00:00"/>
    <n v="17"/>
    <n v="1675"/>
    <n v="9087219"/>
    <n v="34"/>
    <n v="2418.3900000000003"/>
    <n v="5386065"/>
    <n v="56"/>
    <n v="1695.2399999999998"/>
    <n v="12896432"/>
    <d v="2026-07-30T00:00:00"/>
  </r>
  <r>
    <x v="0"/>
    <x v="1"/>
    <d v="2026-05-01T00:00:00"/>
    <n v="12"/>
    <n v="486.83"/>
    <n v="3033673"/>
    <n v="47"/>
    <n v="2778.65"/>
    <n v="7045827"/>
    <n v="165"/>
    <n v="1705.9849999999997"/>
    <n v="15173482"/>
    <d v="2026-07-30T00:00:00"/>
  </r>
  <r>
    <x v="0"/>
    <x v="12"/>
    <d v="2025-10-01T00:00:00"/>
    <n v="8"/>
    <n v="292.63"/>
    <n v="2110357"/>
    <n v="30"/>
    <n v="1619.2200000000003"/>
    <n v="5281935"/>
    <n v="165"/>
    <n v="1705.9849999999997"/>
    <n v="15173482"/>
    <d v="2026-07-30T00:00:00"/>
  </r>
  <r>
    <x v="0"/>
    <x v="4"/>
    <d v="2026-04-01T00:00:00"/>
    <n v="11"/>
    <n v="468.83"/>
    <n v="2883673"/>
    <n v="48"/>
    <n v="2796.65"/>
    <n v="7195827"/>
    <n v="165"/>
    <n v="1705.9849999999997"/>
    <n v="15173482"/>
    <d v="2026-07-30T00:00:00"/>
  </r>
  <r>
    <x v="0"/>
    <x v="6"/>
    <d v="2026-01-01T00:00:00"/>
    <n v="9"/>
    <n v="352.63"/>
    <n v="2355033"/>
    <n v="34"/>
    <n v="2285.2200000000003"/>
    <n v="7687259"/>
    <n v="165"/>
    <n v="1705.9849999999997"/>
    <n v="15173482"/>
    <d v="2026-07-30T00:00:00"/>
  </r>
  <r>
    <x v="0"/>
    <x v="14"/>
    <d v="2025-12-01T00:00:00"/>
    <n v="9"/>
    <n v="352.63"/>
    <n v="2355033"/>
    <n v="34"/>
    <n v="2285.2200000000003"/>
    <n v="7687259"/>
    <n v="165"/>
    <n v="1705.9849999999997"/>
    <n v="15173482"/>
    <d v="2026-07-30T00:00:00"/>
  </r>
  <r>
    <x v="0"/>
    <x v="5"/>
    <d v="2026-03-01T00:00:00"/>
    <n v="11"/>
    <n v="468.83"/>
    <n v="2883673"/>
    <n v="46"/>
    <n v="2748.7500000000005"/>
    <n v="7184827"/>
    <n v="165"/>
    <n v="1705.9849999999997"/>
    <n v="15173482"/>
    <d v="2026-07-30T00:00:00"/>
  </r>
  <r>
    <x v="0"/>
    <x v="3"/>
    <d v="2026-06-01T00:00:00"/>
    <n v="12"/>
    <n v="486.83"/>
    <n v="3033673"/>
    <n v="38"/>
    <n v="2463.65"/>
    <n v="7445827"/>
    <n v="165"/>
    <n v="1705.9849999999997"/>
    <n v="15173482"/>
    <d v="2026-07-30T00:00:00"/>
  </r>
  <r>
    <x v="0"/>
    <x v="16"/>
    <d v="2025-11-01T00:00:00"/>
    <n v="9"/>
    <n v="352.63"/>
    <n v="2355033"/>
    <n v="34"/>
    <n v="2285.2200000000003"/>
    <n v="7687259"/>
    <n v="165"/>
    <n v="1705.9849999999997"/>
    <n v="15173482"/>
    <d v="2026-07-30T00:00:00"/>
  </r>
  <r>
    <x v="0"/>
    <x v="15"/>
    <d v="2025-09-01T00:00:00"/>
    <n v="8"/>
    <n v="292.63"/>
    <n v="2110357"/>
    <n v="30"/>
    <n v="1619.2200000000003"/>
    <n v="5281935"/>
    <n v="165"/>
    <n v="1705.9849999999997"/>
    <n v="15173482"/>
    <d v="2026-07-30T00:00:00"/>
  </r>
  <r>
    <x v="0"/>
    <x v="2"/>
    <d v="2026-02-01T00:00:00"/>
    <n v="10"/>
    <n v="419.83"/>
    <n v="2665673"/>
    <n v="48"/>
    <n v="2849.7500000000005"/>
    <n v="7621227"/>
    <n v="165"/>
    <n v="1705.9849999999997"/>
    <n v="15173482"/>
    <d v="2026-07-30T00:00:00"/>
  </r>
  <r>
    <x v="7"/>
    <x v="4"/>
    <d v="2026-04-01T00:00:00"/>
    <n v="25"/>
    <n v="1288.98"/>
    <n v="6893621"/>
    <n v="155"/>
    <n v="12530.77"/>
    <n v="39504047"/>
    <n v="78"/>
    <n v="1715.3500000000001"/>
    <n v="14229470"/>
    <d v="2026-07-30T00:00:00"/>
  </r>
  <r>
    <x v="7"/>
    <x v="2"/>
    <d v="2026-02-01T00:00:00"/>
    <n v="22"/>
    <n v="1056.3800000000001"/>
    <n v="6429337"/>
    <n v="159"/>
    <n v="12763.37"/>
    <n v="39968331"/>
    <n v="78"/>
    <n v="1715.3500000000001"/>
    <n v="14229470"/>
    <d v="2026-07-30T00:00:00"/>
  </r>
  <r>
    <x v="7"/>
    <x v="5"/>
    <d v="2026-03-01T00:00:00"/>
    <n v="23"/>
    <n v="1156.3800000000001"/>
    <n v="6586479"/>
    <n v="157"/>
    <n v="12663.37"/>
    <n v="39811189"/>
    <n v="78"/>
    <n v="1715.3500000000001"/>
    <n v="14229470"/>
    <d v="2026-07-30T00:00:00"/>
  </r>
  <r>
    <x v="24"/>
    <x v="18"/>
    <d v="2024-11-01T00:00:00"/>
    <n v="28"/>
    <n v="1643.12"/>
    <n v="8383159"/>
    <n v="86"/>
    <n v="4495.8099999999995"/>
    <n v="11994140"/>
    <n v="60"/>
    <n v="1732.6399999999999"/>
    <n v="11576119"/>
    <d v="2026-07-30T00:00:00"/>
  </r>
  <r>
    <x v="19"/>
    <x v="16"/>
    <d v="2025-11-01T00:00:00"/>
    <n v="18"/>
    <n v="1765.18"/>
    <n v="8974069"/>
    <n v="38"/>
    <n v="2850.21"/>
    <n v="5250715"/>
    <n v="57"/>
    <n v="1749.2399999999998"/>
    <n v="13144932"/>
    <d v="2026-07-30T00:00:00"/>
  </r>
  <r>
    <x v="19"/>
    <x v="6"/>
    <d v="2026-01-01T00:00:00"/>
    <n v="19"/>
    <n v="1855.18"/>
    <n v="9569784"/>
    <n v="37"/>
    <n v="2760.21"/>
    <n v="4655000"/>
    <n v="57"/>
    <n v="1749.2399999999998"/>
    <n v="13144932"/>
    <d v="2026-07-30T00:00:00"/>
  </r>
  <r>
    <x v="19"/>
    <x v="14"/>
    <d v="2025-12-01T00:00:00"/>
    <n v="18"/>
    <n v="1765.18"/>
    <n v="8974069"/>
    <n v="38"/>
    <n v="2850.21"/>
    <n v="5250715"/>
    <n v="57"/>
    <n v="1749.2399999999998"/>
    <n v="13144932"/>
    <d v="2026-07-30T00:00:00"/>
  </r>
  <r>
    <x v="7"/>
    <x v="1"/>
    <d v="2026-05-01T00:00:00"/>
    <n v="24"/>
    <n v="1252.98"/>
    <n v="6349621"/>
    <n v="155"/>
    <n v="12530.77"/>
    <n v="39504047"/>
    <n v="79"/>
    <n v="1751.3500000000001"/>
    <n v="14773470"/>
    <d v="2026-07-30T00:00:00"/>
  </r>
  <r>
    <x v="24"/>
    <x v="25"/>
    <d v="2024-12-01T00:00:00"/>
    <n v="28"/>
    <n v="1646.77"/>
    <n v="8353159"/>
    <n v="85"/>
    <n v="4442.16"/>
    <n v="11749140"/>
    <n v="61"/>
    <n v="1782.6399999999999"/>
    <n v="11851119"/>
    <d v="2026-07-30T00:00:00"/>
  </r>
  <r>
    <x v="7"/>
    <x v="3"/>
    <d v="2026-06-01T00:00:00"/>
    <n v="22"/>
    <n v="1198.0999999999999"/>
    <n v="5967621"/>
    <n v="165"/>
    <n v="13530.77"/>
    <n v="39504047"/>
    <n v="81"/>
    <n v="1806.2300000000002"/>
    <n v="15155470"/>
    <d v="2026-07-30T00:00:00"/>
  </r>
  <r>
    <x v="19"/>
    <x v="2"/>
    <d v="2026-02-01T00:00:00"/>
    <n v="17"/>
    <n v="1747.18"/>
    <n v="9076284"/>
    <n v="38"/>
    <n v="2760.21"/>
    <n v="4655000"/>
    <n v="59"/>
    <n v="1857.2399999999998"/>
    <n v="13638432"/>
    <d v="2026-07-30T00:00:00"/>
  </r>
  <r>
    <x v="19"/>
    <x v="4"/>
    <d v="2026-04-01T00:00:00"/>
    <n v="16"/>
    <n v="1732.18"/>
    <n v="8971284"/>
    <n v="39"/>
    <n v="2760.21"/>
    <n v="4655000"/>
    <n v="60"/>
    <n v="1872.2399999999998"/>
    <n v="13743432"/>
    <d v="2026-07-30T00:00:00"/>
  </r>
  <r>
    <x v="19"/>
    <x v="5"/>
    <d v="2026-03-01T00:00:00"/>
    <n v="16"/>
    <n v="1732.18"/>
    <n v="8971284"/>
    <n v="39"/>
    <n v="2760.21"/>
    <n v="4655000"/>
    <n v="60"/>
    <n v="1872.2399999999998"/>
    <n v="13743432"/>
    <d v="2026-07-30T00:00:00"/>
  </r>
  <r>
    <x v="24"/>
    <x v="19"/>
    <d v="2025-02-01T00:00:00"/>
    <n v="30"/>
    <n v="1766.15"/>
    <n v="8668354"/>
    <n v="86"/>
    <n v="4700.16"/>
    <n v="11890140"/>
    <n v="63"/>
    <n v="1897.7599999999998"/>
    <n v="12479119"/>
    <d v="2026-07-30T00:00:00"/>
  </r>
  <r>
    <x v="24"/>
    <x v="7"/>
    <d v="2025-01-01T00:00:00"/>
    <n v="27"/>
    <n v="1625.15"/>
    <n v="7954354"/>
    <n v="88"/>
    <n v="4841.16"/>
    <n v="12604140"/>
    <n v="63"/>
    <n v="1897.7599999999998"/>
    <n v="12479119"/>
    <d v="2026-07-30T00:00:00"/>
  </r>
  <r>
    <x v="19"/>
    <x v="1"/>
    <d v="2026-05-01T00:00:00"/>
    <n v="15"/>
    <n v="1678.18"/>
    <n v="8726284"/>
    <n v="39"/>
    <n v="2760.21"/>
    <n v="4655000"/>
    <n v="61"/>
    <n v="1926.2399999999998"/>
    <n v="13988432"/>
    <d v="2026-07-30T00:00:00"/>
  </r>
  <r>
    <x v="24"/>
    <x v="23"/>
    <d v="2025-03-01T00:00:00"/>
    <n v="31"/>
    <n v="1868.65"/>
    <n v="8992449"/>
    <n v="92"/>
    <n v="5019.16"/>
    <n v="13390140"/>
    <n v="64"/>
    <n v="1933.7599999999998"/>
    <n v="12564219"/>
    <d v="2026-07-30T00:00:00"/>
  </r>
  <r>
    <x v="9"/>
    <x v="25"/>
    <d v="2024-12-01T00:00:00"/>
    <n v="32"/>
    <n v="2124.4699999999998"/>
    <n v="9494625"/>
    <n v="95"/>
    <n v="6534.0800000000017"/>
    <n v="27635882"/>
    <n v="84"/>
    <n v="1962.82"/>
    <n v="11307955"/>
    <d v="2026-07-30T00:00:00"/>
  </r>
  <r>
    <x v="9"/>
    <x v="18"/>
    <d v="2024-11-01T00:00:00"/>
    <n v="32"/>
    <n v="2124.4699999999998"/>
    <n v="9494625"/>
    <n v="87"/>
    <n v="6036.6"/>
    <n v="27635882"/>
    <n v="84"/>
    <n v="1962.82"/>
    <n v="11307955"/>
    <d v="2026-07-30T00:00:00"/>
  </r>
  <r>
    <x v="6"/>
    <x v="12"/>
    <d v="2025-10-01T00:00:00"/>
    <n v="48"/>
    <n v="3041.5400000000004"/>
    <n v="14812055"/>
    <n v="236"/>
    <n v="15362.71"/>
    <n v="75765068"/>
    <n v="62"/>
    <n v="1984.7099999999998"/>
    <n v="14250398"/>
    <d v="2026-07-30T00:00:00"/>
  </r>
  <r>
    <x v="6"/>
    <x v="14"/>
    <d v="2025-12-01T00:00:00"/>
    <n v="54"/>
    <n v="3673.5400000000004"/>
    <n v="16167947"/>
    <n v="292"/>
    <n v="17926.060000000001"/>
    <n v="96181576"/>
    <n v="62"/>
    <n v="1984.7099999999998"/>
    <n v="14250398"/>
    <d v="2026-07-30T00:00:00"/>
  </r>
  <r>
    <x v="6"/>
    <x v="16"/>
    <d v="2025-11-01T00:00:00"/>
    <n v="51"/>
    <n v="3227.5400000000004"/>
    <n v="15609615"/>
    <n v="268"/>
    <n v="16576.71"/>
    <n v="86965508"/>
    <n v="62"/>
    <n v="1984.7099999999998"/>
    <n v="14250398"/>
    <d v="2026-07-30T00:00:00"/>
  </r>
  <r>
    <x v="24"/>
    <x v="20"/>
    <d v="2025-04-01T00:00:00"/>
    <n v="31"/>
    <n v="1808.65"/>
    <n v="8830919"/>
    <n v="92"/>
    <n v="5013.16"/>
    <n v="13793140"/>
    <n v="65"/>
    <n v="2029.7599999999998"/>
    <n v="12852749"/>
    <d v="2026-07-30T00:00:00"/>
  </r>
  <r>
    <x v="6"/>
    <x v="5"/>
    <d v="2026-03-01T00:00:00"/>
    <n v="59"/>
    <n v="4197.1000000000004"/>
    <n v="16935170"/>
    <n v="338"/>
    <n v="21592.650000000005"/>
    <n v="105954953"/>
    <n v="63"/>
    <n v="2038.7099999999998"/>
    <n v="14500398"/>
    <d v="2026-07-30T00:00:00"/>
  </r>
  <r>
    <x v="6"/>
    <x v="2"/>
    <d v="2026-02-01T00:00:00"/>
    <n v="58"/>
    <n v="4125.6000000000004"/>
    <n v="16717947"/>
    <n v="339"/>
    <n v="21723.310000000005"/>
    <n v="106472176"/>
    <n v="63"/>
    <n v="2038.7099999999998"/>
    <n v="14500398"/>
    <d v="2026-07-30T00:00:00"/>
  </r>
  <r>
    <x v="6"/>
    <x v="4"/>
    <d v="2026-04-01T00:00:00"/>
    <n v="60"/>
    <n v="4239.8900000000003"/>
    <n v="17294470"/>
    <n v="350"/>
    <n v="22859.450000000004"/>
    <n v="105925653"/>
    <n v="63"/>
    <n v="2038.7099999999998"/>
    <n v="14500398"/>
    <d v="2026-07-30T00:00:00"/>
  </r>
  <r>
    <x v="6"/>
    <x v="6"/>
    <d v="2026-01-01T00:00:00"/>
    <n v="55"/>
    <n v="3716.07"/>
    <n v="16317947"/>
    <n v="327"/>
    <n v="19486.640000000007"/>
    <n v="105306876"/>
    <n v="63"/>
    <n v="2038.7099999999998"/>
    <n v="14500398"/>
    <d v="2026-07-30T00:00:00"/>
  </r>
  <r>
    <x v="19"/>
    <x v="3"/>
    <d v="2026-06-01T00:00:00"/>
    <n v="14"/>
    <n v="1542"/>
    <n v="8497934"/>
    <n v="39"/>
    <n v="2760.21"/>
    <n v="4460000"/>
    <n v="63"/>
    <n v="2062.42"/>
    <n v="14411782"/>
    <d v="2026-07-30T00:00:00"/>
  </r>
  <r>
    <x v="6"/>
    <x v="1"/>
    <d v="2026-05-01T00:00:00"/>
    <n v="60"/>
    <n v="4281.47"/>
    <n v="17872470"/>
    <n v="349"/>
    <n v="22787.870000000003"/>
    <n v="105295653"/>
    <n v="64"/>
    <n v="2068.71"/>
    <n v="14552398"/>
    <d v="2026-07-30T00:00:00"/>
  </r>
  <r>
    <x v="24"/>
    <x v="21"/>
    <d v="2025-05-01T00:00:00"/>
    <n v="33"/>
    <n v="1986.15"/>
    <n v="9002919"/>
    <n v="98"/>
    <n v="6774.659999999998"/>
    <n v="14636140"/>
    <n v="66"/>
    <n v="2074.7599999999998"/>
    <n v="13337749"/>
    <d v="2026-07-30T00:00:00"/>
  </r>
  <r>
    <x v="9"/>
    <x v="7"/>
    <d v="2025-01-01T00:00:00"/>
    <n v="32"/>
    <n v="2128.4699999999998"/>
    <n v="9534625"/>
    <n v="98"/>
    <n v="6834.0800000000017"/>
    <n v="27315882"/>
    <n v="86"/>
    <n v="2118.8200000000002"/>
    <n v="11807955"/>
    <d v="2026-07-30T00:00:00"/>
  </r>
  <r>
    <x v="24"/>
    <x v="26"/>
    <d v="2025-06-01T00:00:00"/>
    <n v="34"/>
    <n v="2086.15"/>
    <n v="9142881"/>
    <n v="108"/>
    <n v="7185.0599999999977"/>
    <n v="17136140"/>
    <n v="67"/>
    <n v="2124.7599999999993"/>
    <n v="13612749"/>
    <d v="2026-07-30T00:00:00"/>
  </r>
  <r>
    <x v="24"/>
    <x v="13"/>
    <d v="2025-08-01T00:00:00"/>
    <n v="37"/>
    <n v="2203.15"/>
    <n v="10041281"/>
    <n v="119"/>
    <n v="10004.060000000003"/>
    <n v="18829140"/>
    <n v="68"/>
    <n v="2178.7599999999993"/>
    <n v="13857749"/>
    <d v="2026-07-30T00:00:00"/>
  </r>
  <r>
    <x v="24"/>
    <x v="17"/>
    <d v="2025-07-01T00:00:00"/>
    <n v="35"/>
    <n v="2113.15"/>
    <n v="9443081"/>
    <n v="120"/>
    <n v="10049.060000000003"/>
    <n v="19009140"/>
    <n v="68"/>
    <n v="2178.7599999999993"/>
    <n v="13857749"/>
    <d v="2026-07-30T00:00:00"/>
  </r>
  <r>
    <x v="6"/>
    <x v="3"/>
    <d v="2026-06-01T00:00:00"/>
    <n v="58"/>
    <n v="4152.51"/>
    <n v="17410470"/>
    <n v="352"/>
    <n v="22948.830000000005"/>
    <n v="106117653"/>
    <n v="67"/>
    <n v="2236.71"/>
    <n v="15292398"/>
    <d v="2026-07-30T00:00:00"/>
  </r>
  <r>
    <x v="13"/>
    <x v="47"/>
    <d v="2022-05-01T00:00:00"/>
    <n v="14"/>
    <n v="675.06999999999994"/>
    <n v="2219418"/>
    <n v="27"/>
    <n v="906.57"/>
    <n v="5137188"/>
    <n v="125"/>
    <n v="2253.096"/>
    <n v="16767920"/>
    <d v="2026-07-30T00:00:00"/>
  </r>
  <r>
    <x v="13"/>
    <x v="48"/>
    <d v="2022-02-01T00:00:00"/>
    <n v="10"/>
    <n v="576.64"/>
    <n v="1546808"/>
    <n v="25"/>
    <n v="803"/>
    <n v="4416300"/>
    <n v="125"/>
    <n v="2253.096"/>
    <n v="16767920"/>
    <d v="2026-07-30T00:00:00"/>
  </r>
  <r>
    <x v="13"/>
    <x v="49"/>
    <d v="2022-04-01T00:00:00"/>
    <n v="13"/>
    <n v="649.42999999999995"/>
    <n v="1975418"/>
    <n v="25"/>
    <n v="842.21"/>
    <n v="4691188"/>
    <n v="125"/>
    <n v="2253.096"/>
    <n v="16767920"/>
    <d v="2026-07-30T00:00:00"/>
  </r>
  <r>
    <x v="13"/>
    <x v="50"/>
    <d v="2022-01-01T00:00:00"/>
    <n v="9"/>
    <n v="526.64"/>
    <n v="1546808"/>
    <n v="26"/>
    <n v="853"/>
    <n v="4416300"/>
    <n v="125"/>
    <n v="2253.096"/>
    <n v="16767920"/>
    <d v="2026-07-30T00:00:00"/>
  </r>
  <r>
    <x v="9"/>
    <x v="19"/>
    <d v="2025-02-01T00:00:00"/>
    <n v="33"/>
    <n v="2191.9299999999998"/>
    <n v="9742925"/>
    <n v="98"/>
    <n v="6811.0600000000013"/>
    <n v="27394982"/>
    <n v="88"/>
    <n v="2266.88"/>
    <n v="12312655"/>
    <d v="2026-07-30T00:00:00"/>
  </r>
  <r>
    <x v="13"/>
    <x v="51"/>
    <d v="2022-06-01T00:00:00"/>
    <n v="13"/>
    <n v="633.06999999999994"/>
    <n v="2138995"/>
    <n v="27"/>
    <n v="906.57"/>
    <n v="5137188"/>
    <n v="126"/>
    <n v="2295.096"/>
    <n v="16848343"/>
    <d v="2026-07-30T00:00:00"/>
  </r>
  <r>
    <x v="24"/>
    <x v="15"/>
    <d v="2025-09-01T00:00:00"/>
    <n v="36"/>
    <n v="2106.9499999999998"/>
    <n v="9542041"/>
    <n v="128"/>
    <n v="10621.260000000004"/>
    <n v="21741180"/>
    <n v="71"/>
    <n v="2377.7599999999993"/>
    <n v="14765949"/>
    <d v="2026-07-30T00:00:00"/>
  </r>
  <r>
    <x v="24"/>
    <x v="12"/>
    <d v="2025-10-01T00:00:00"/>
    <n v="36"/>
    <n v="2106.9499999999998"/>
    <n v="9542041"/>
    <n v="131"/>
    <n v="10717.26"/>
    <n v="22407057"/>
    <n v="71"/>
    <n v="2377.7599999999993"/>
    <n v="14765949"/>
    <d v="2026-07-30T00:00:00"/>
  </r>
  <r>
    <x v="24"/>
    <x v="16"/>
    <d v="2025-11-01T00:00:00"/>
    <n v="35"/>
    <n v="2101.9499999999998"/>
    <n v="9392571"/>
    <n v="132"/>
    <n v="10621.26"/>
    <n v="22118527"/>
    <n v="74"/>
    <n v="2528.7599999999993"/>
    <n v="15363949"/>
    <d v="2026-07-30T00:00:00"/>
  </r>
  <r>
    <x v="9"/>
    <x v="20"/>
    <d v="2025-04-01T00:00:00"/>
    <n v="38"/>
    <n v="2445.41"/>
    <n v="9733275"/>
    <n v="89"/>
    <n v="6536.0700000000015"/>
    <n v="25014296"/>
    <n v="93"/>
    <n v="2546.88"/>
    <n v="13372655"/>
    <d v="2026-07-30T00:00:00"/>
  </r>
  <r>
    <x v="9"/>
    <x v="23"/>
    <d v="2025-03-01T00:00:00"/>
    <n v="30"/>
    <n v="2060.1099999999997"/>
    <n v="8818275"/>
    <n v="102"/>
    <n v="7511.0599999999995"/>
    <n v="27394982"/>
    <n v="93"/>
    <n v="2546.88"/>
    <n v="13372655"/>
    <d v="2026-07-30T00:00:00"/>
  </r>
  <r>
    <x v="13"/>
    <x v="52"/>
    <d v="2022-08-01T00:00:00"/>
    <n v="15"/>
    <n v="710.71"/>
    <n v="2616350"/>
    <n v="28"/>
    <n v="1078.49"/>
    <n v="5414233"/>
    <n v="128"/>
    <n v="2587.096"/>
    <n v="16957943"/>
    <d v="2026-07-30T00:00:00"/>
  </r>
  <r>
    <x v="24"/>
    <x v="2"/>
    <d v="2026-02-01T00:00:00"/>
    <n v="35"/>
    <n v="2159.4499999999998"/>
    <n v="9409571"/>
    <n v="149"/>
    <n v="12293.92"/>
    <n v="23643650"/>
    <n v="76"/>
    <n v="2588.7599999999993"/>
    <n v="15648949"/>
    <d v="2026-07-30T00:00:00"/>
  </r>
  <r>
    <x v="24"/>
    <x v="14"/>
    <d v="2025-12-01T00:00:00"/>
    <n v="35"/>
    <n v="2159.4499999999998"/>
    <n v="9409571"/>
    <n v="139"/>
    <n v="11947.780000000004"/>
    <n v="21393650"/>
    <n v="76"/>
    <n v="2588.7599999999993"/>
    <n v="15648949"/>
    <d v="2026-07-30T00:00:00"/>
  </r>
  <r>
    <x v="24"/>
    <x v="6"/>
    <d v="2026-01-01T00:00:00"/>
    <n v="35"/>
    <n v="2159.4499999999998"/>
    <n v="9409571"/>
    <n v="148"/>
    <n v="12293.92"/>
    <n v="23643650"/>
    <n v="76"/>
    <n v="2588.7599999999993"/>
    <n v="15648949"/>
    <d v="2026-07-30T00:00:00"/>
  </r>
  <r>
    <x v="9"/>
    <x v="21"/>
    <d v="2025-05-01T00:00:00"/>
    <n v="39"/>
    <n v="2497.5899999999997"/>
    <n v="10126775"/>
    <n v="92"/>
    <n v="6856.0700000000015"/>
    <n v="24514296"/>
    <n v="94"/>
    <n v="2606.88"/>
    <n v="13589155"/>
    <d v="2026-07-30T00:00:00"/>
  </r>
  <r>
    <x v="9"/>
    <x v="26"/>
    <d v="2025-06-01T00:00:00"/>
    <n v="46"/>
    <n v="2923.9500000000003"/>
    <n v="10180975"/>
    <n v="86"/>
    <n v="6466.0700000000015"/>
    <n v="24514296"/>
    <n v="95"/>
    <n v="2666.88"/>
    <n v="13805655"/>
    <d v="2026-07-30T00:00:00"/>
  </r>
  <r>
    <x v="24"/>
    <x v="5"/>
    <d v="2026-03-01T00:00:00"/>
    <n v="33"/>
    <n v="2073.4499999999998"/>
    <n v="8904571"/>
    <n v="150"/>
    <n v="12433.800000000001"/>
    <n v="24880610"/>
    <n v="78"/>
    <n v="2674.7599999999993"/>
    <n v="16153949"/>
    <d v="2026-07-30T00:00:00"/>
  </r>
  <r>
    <x v="24"/>
    <x v="4"/>
    <d v="2026-04-01T00:00:00"/>
    <n v="34"/>
    <n v="2127.1000000000004"/>
    <n v="9149571"/>
    <n v="149"/>
    <n v="12380.15"/>
    <n v="24635610"/>
    <n v="78"/>
    <n v="2674.7599999999993"/>
    <n v="16153949"/>
    <d v="2026-07-30T00:00:00"/>
  </r>
  <r>
    <x v="13"/>
    <x v="35"/>
    <d v="2022-11-01T00:00:00"/>
    <n v="17"/>
    <n v="751.71"/>
    <n v="3123350"/>
    <n v="28"/>
    <n v="1069.5900000000001"/>
    <n v="5264233"/>
    <n v="129"/>
    <n v="2677.096"/>
    <n v="17070943"/>
    <d v="2026-07-30T00:00:00"/>
  </r>
  <r>
    <x v="13"/>
    <x v="34"/>
    <d v="2023-02-01T00:00:00"/>
    <n v="18"/>
    <n v="846.17000000000007"/>
    <n v="3399750"/>
    <n v="28"/>
    <n v="1082.5900000000001"/>
    <n v="5014233"/>
    <n v="131"/>
    <n v="2714.7360000000003"/>
    <n v="17424543"/>
    <d v="2026-07-30T00:00:00"/>
  </r>
  <r>
    <x v="13"/>
    <x v="46"/>
    <d v="2023-03-01T00:00:00"/>
    <n v="17"/>
    <n v="834.17000000000007"/>
    <n v="3290150"/>
    <n v="28"/>
    <n v="1082.5900000000001"/>
    <n v="5014233"/>
    <n v="133"/>
    <n v="2734.8260000000005"/>
    <n v="17623123"/>
    <d v="2026-07-30T00:00:00"/>
  </r>
  <r>
    <x v="13"/>
    <x v="36"/>
    <d v="2023-04-01T00:00:00"/>
    <n v="17"/>
    <n v="834.17000000000007"/>
    <n v="3290150"/>
    <n v="32"/>
    <n v="1202.5900000000001"/>
    <n v="5014233"/>
    <n v="133"/>
    <n v="2734.8260000000005"/>
    <n v="17623123"/>
    <d v="2026-07-30T00:00:00"/>
  </r>
  <r>
    <x v="9"/>
    <x v="17"/>
    <d v="2025-07-01T00:00:00"/>
    <n v="47"/>
    <n v="2968.31"/>
    <n v="10231675"/>
    <n v="86"/>
    <n v="6466.0700000000015"/>
    <n v="24514296"/>
    <n v="97"/>
    <n v="2814.88"/>
    <n v="14313855"/>
    <d v="2026-07-30T00:00:00"/>
  </r>
  <r>
    <x v="24"/>
    <x v="1"/>
    <d v="2026-05-01T00:00:00"/>
    <n v="32"/>
    <n v="1974.1000000000001"/>
    <n v="8101140"/>
    <n v="149"/>
    <n v="12380.15"/>
    <n v="24635610"/>
    <n v="80"/>
    <n v="2827.7599999999993"/>
    <n v="17202380"/>
    <d v="2026-07-30T00:00:00"/>
  </r>
  <r>
    <x v="24"/>
    <x v="3"/>
    <d v="2026-06-01T00:00:00"/>
    <n v="31"/>
    <n v="1914.1000000000001"/>
    <n v="7862960"/>
    <n v="150"/>
    <n v="12380.15"/>
    <n v="24635610"/>
    <n v="81"/>
    <n v="2887.7599999999993"/>
    <n v="17440560"/>
    <d v="2026-07-30T00:00:00"/>
  </r>
  <r>
    <x v="9"/>
    <x v="13"/>
    <d v="2025-08-01T00:00:00"/>
    <n v="49"/>
    <n v="3166.3099999999995"/>
    <n v="11042399"/>
    <n v="86"/>
    <n v="6388.0700000000015"/>
    <n v="24099572"/>
    <n v="98"/>
    <n v="2910.88"/>
    <n v="14593855"/>
    <d v="2026-07-30T00:00:00"/>
  </r>
  <r>
    <x v="13"/>
    <x v="39"/>
    <d v="2023-05-01T00:00:00"/>
    <n v="17"/>
    <n v="652.27"/>
    <n v="3285150"/>
    <n v="38"/>
    <n v="1670.5900000000001"/>
    <n v="8093043"/>
    <n v="134"/>
    <n v="2934.8260000000005"/>
    <n v="17758123"/>
    <d v="2026-07-30T00:00:00"/>
  </r>
  <r>
    <x v="13"/>
    <x v="40"/>
    <d v="2023-08-01T00:00:00"/>
    <n v="18"/>
    <n v="670.27"/>
    <n v="3460150"/>
    <n v="40"/>
    <n v="1876.0500000000002"/>
    <n v="8414043"/>
    <n v="135"/>
    <n v="2960.4660000000003"/>
    <n v="18002123"/>
    <d v="2026-07-30T00:00:00"/>
  </r>
  <r>
    <x v="13"/>
    <x v="44"/>
    <d v="2023-11-01T00:00:00"/>
    <n v="25"/>
    <n v="1074.93"/>
    <n v="4784150"/>
    <n v="43"/>
    <n v="2157.5299999999997"/>
    <n v="8979859"/>
    <n v="135"/>
    <n v="2960.4660000000003"/>
    <n v="18002123"/>
    <d v="2026-07-30T00:00:00"/>
  </r>
  <r>
    <x v="13"/>
    <x v="41"/>
    <d v="2023-07-01T00:00:00"/>
    <n v="17"/>
    <n v="644.63"/>
    <n v="3216150"/>
    <n v="38"/>
    <n v="1670.5900000000001"/>
    <n v="8093043"/>
    <n v="135"/>
    <n v="2960.4660000000003"/>
    <n v="18002123"/>
    <d v="2026-07-30T00:00:00"/>
  </r>
  <r>
    <x v="13"/>
    <x v="43"/>
    <d v="2023-10-01T00:00:00"/>
    <n v="21"/>
    <n v="808.82999999999993"/>
    <n v="4255150"/>
    <n v="40"/>
    <n v="1840.93"/>
    <n v="8135899"/>
    <n v="135"/>
    <n v="2960.4660000000003"/>
    <n v="18002123"/>
    <d v="2026-07-30T00:00:00"/>
  </r>
  <r>
    <x v="13"/>
    <x v="38"/>
    <d v="2023-06-01T00:00:00"/>
    <n v="16"/>
    <n v="626.63"/>
    <n v="3041150"/>
    <n v="38"/>
    <n v="1670.5900000000001"/>
    <n v="8093043"/>
    <n v="135"/>
    <n v="2960.4660000000003"/>
    <n v="18002123"/>
    <d v="2026-07-30T00:00:00"/>
  </r>
  <r>
    <x v="13"/>
    <x v="42"/>
    <d v="2023-09-01T00:00:00"/>
    <n v="21"/>
    <n v="808.82999999999993"/>
    <n v="4255150"/>
    <n v="38"/>
    <n v="1777.49"/>
    <n v="7919043"/>
    <n v="135"/>
    <n v="2960.4660000000003"/>
    <n v="18002123"/>
    <d v="2026-07-30T00:00:00"/>
  </r>
  <r>
    <x v="9"/>
    <x v="16"/>
    <d v="2025-11-01T00:00:00"/>
    <n v="56"/>
    <n v="3711.8799999999992"/>
    <n v="12446422"/>
    <n v="114"/>
    <n v="8828.18"/>
    <n v="26712521"/>
    <n v="100"/>
    <n v="2994.88"/>
    <n v="15049855"/>
    <d v="2026-07-30T00:00:00"/>
  </r>
  <r>
    <x v="9"/>
    <x v="15"/>
    <d v="2025-09-01T00:00:00"/>
    <n v="51"/>
    <n v="3363.5199999999995"/>
    <n v="11346274"/>
    <n v="91"/>
    <n v="6875.0400000000018"/>
    <n v="23999572"/>
    <n v="100"/>
    <n v="2994.88"/>
    <n v="15049855"/>
    <d v="2026-07-30T00:00:00"/>
  </r>
  <r>
    <x v="9"/>
    <x v="12"/>
    <d v="2025-10-01T00:00:00"/>
    <n v="55"/>
    <n v="3663.6999999999994"/>
    <n v="12311072"/>
    <n v="93"/>
    <n v="6806.6800000000012"/>
    <n v="23492222"/>
    <n v="100"/>
    <n v="2994.88"/>
    <n v="15049855"/>
    <d v="2026-07-30T00:00:00"/>
  </r>
  <r>
    <x v="13"/>
    <x v="11"/>
    <d v="2024-01-01T00:00:00"/>
    <n v="32"/>
    <n v="1330.57"/>
    <n v="6394106"/>
    <n v="53"/>
    <n v="3215.71"/>
    <n v="11455476"/>
    <n v="136"/>
    <n v="3008.4660000000003"/>
    <n v="18175123"/>
    <d v="2026-07-30T00:00:00"/>
  </r>
  <r>
    <x v="13"/>
    <x v="45"/>
    <d v="2023-12-01T00:00:00"/>
    <n v="27"/>
    <n v="1158.5700000000002"/>
    <n v="5388150"/>
    <n v="42"/>
    <n v="2123.89"/>
    <n v="8618859"/>
    <n v="136"/>
    <n v="3008.4660000000003"/>
    <n v="18175123"/>
    <d v="2026-07-30T00:00:00"/>
  </r>
  <r>
    <x v="13"/>
    <x v="9"/>
    <d v="2024-02-01T00:00:00"/>
    <n v="33"/>
    <n v="1348.57"/>
    <n v="6532106"/>
    <n v="54"/>
    <n v="3251.71"/>
    <n v="11755476"/>
    <n v="136"/>
    <n v="3008.4660000000003"/>
    <n v="18175123"/>
    <d v="2026-07-30T00:00:00"/>
  </r>
  <r>
    <x v="13"/>
    <x v="8"/>
    <d v="2024-03-01T00:00:00"/>
    <n v="34"/>
    <n v="1434.93"/>
    <n v="6956106"/>
    <n v="57"/>
    <n v="3288.22"/>
    <n v="12232586"/>
    <n v="138"/>
    <n v="3052.1060000000002"/>
    <n v="18594123"/>
    <d v="2026-07-30T00:00:00"/>
  </r>
  <r>
    <x v="9"/>
    <x v="14"/>
    <d v="2025-12-01T00:00:00"/>
    <n v="59"/>
    <n v="4030.0599999999995"/>
    <n v="12211772"/>
    <n v="113"/>
    <n v="8668.18"/>
    <n v="26712521"/>
    <n v="101"/>
    <n v="3084.88"/>
    <n v="15419855"/>
    <d v="2026-07-30T00:00:00"/>
  </r>
  <r>
    <x v="9"/>
    <x v="6"/>
    <d v="2026-01-01T00:00:00"/>
    <n v="60"/>
    <n v="4062.45"/>
    <n v="12567475"/>
    <n v="113"/>
    <n v="8679.09"/>
    <n v="26492168"/>
    <n v="102"/>
    <n v="3131.88"/>
    <n v="15419855"/>
    <d v="2026-07-30T00:00:00"/>
  </r>
  <r>
    <x v="9"/>
    <x v="5"/>
    <d v="2026-03-01T00:00:00"/>
    <n v="71"/>
    <n v="4985.22"/>
    <n v="14220725"/>
    <n v="150"/>
    <n v="19299"/>
    <n v="25679618"/>
    <n v="102"/>
    <n v="3131.88"/>
    <n v="15419855"/>
    <d v="2026-07-30T00:00:00"/>
  </r>
  <r>
    <x v="9"/>
    <x v="2"/>
    <d v="2026-02-01T00:00:00"/>
    <n v="68"/>
    <n v="4800.5399999999991"/>
    <n v="13862275"/>
    <n v="149"/>
    <n v="19323.36"/>
    <n v="25442718"/>
    <n v="102"/>
    <n v="3131.88"/>
    <n v="15419855"/>
    <d v="2026-07-30T00:00:00"/>
  </r>
  <r>
    <x v="13"/>
    <x v="10"/>
    <d v="2024-04-01T00:00:00"/>
    <n v="38"/>
    <n v="1610.48"/>
    <n v="8074006"/>
    <n v="62"/>
    <n v="3878.4000000000005"/>
    <n v="13723002"/>
    <n v="140"/>
    <n v="3145.1060000000002"/>
    <n v="18723123"/>
    <d v="2026-07-30T00:00:00"/>
  </r>
  <r>
    <x v="9"/>
    <x v="4"/>
    <d v="2026-04-01T00:00:00"/>
    <n v="76"/>
    <n v="5200.5599999999995"/>
    <n v="14896775"/>
    <n v="155"/>
    <n v="19739.8"/>
    <n v="26877563"/>
    <n v="103"/>
    <n v="3161.91"/>
    <n v="15639855"/>
    <d v="2026-07-30T00:00:00"/>
  </r>
  <r>
    <x v="13"/>
    <x v="22"/>
    <d v="2024-05-01T00:00:00"/>
    <n v="38"/>
    <n v="1531.17"/>
    <n v="7962321"/>
    <n v="70"/>
    <n v="4356.7100000000009"/>
    <n v="14478441"/>
    <n v="141"/>
    <n v="3235.1060000000002"/>
    <n v="18952808"/>
    <d v="2026-07-30T00:00:00"/>
  </r>
  <r>
    <x v="13"/>
    <x v="27"/>
    <d v="2024-06-01T00:00:00"/>
    <n v="40"/>
    <n v="1604.17"/>
    <n v="7937151"/>
    <n v="71"/>
    <n v="4464.7100000000009"/>
    <n v="15097814"/>
    <n v="142"/>
    <n v="3278.1060000000002"/>
    <n v="19368708"/>
    <d v="2026-07-30T00:00:00"/>
  </r>
  <r>
    <x v="13"/>
    <x v="29"/>
    <d v="2024-08-01T00:00:00"/>
    <n v="55"/>
    <n v="2249.67"/>
    <n v="10529979"/>
    <n v="120"/>
    <n v="6542.8899999999994"/>
    <n v="25381089"/>
    <n v="143"/>
    <n v="3314.1060000000002"/>
    <n v="19558708"/>
    <d v="2026-07-30T00:00:00"/>
  </r>
  <r>
    <x v="13"/>
    <x v="30"/>
    <d v="2024-07-01T00:00:00"/>
    <n v="54"/>
    <n v="2199.67"/>
    <n v="10529979"/>
    <n v="112"/>
    <n v="6278.3899999999994"/>
    <n v="23786603"/>
    <n v="143"/>
    <n v="3314.1060000000002"/>
    <n v="19558708"/>
    <d v="2026-07-30T00:00:00"/>
  </r>
  <r>
    <x v="22"/>
    <x v="7"/>
    <d v="2025-01-01T00:00:00"/>
    <n v="12"/>
    <n v="575.05999999999995"/>
    <n v="2764000"/>
    <n v="25"/>
    <n v="1624"/>
    <n v="6220000"/>
    <n v="84"/>
    <n v="3330.35"/>
    <n v="18178425"/>
    <d v="2026-07-30T00:00:00"/>
  </r>
  <r>
    <x v="22"/>
    <x v="19"/>
    <d v="2025-02-01T00:00:00"/>
    <n v="12"/>
    <n v="617.05999999999995"/>
    <n v="2808000"/>
    <n v="27"/>
    <n v="1663.81"/>
    <n v="6220000"/>
    <n v="85"/>
    <n v="3354.35"/>
    <n v="18349425"/>
    <d v="2026-07-30T00:00:00"/>
  </r>
  <r>
    <x v="13"/>
    <x v="24"/>
    <d v="2024-09-01T00:00:00"/>
    <n v="57"/>
    <n v="2379.9"/>
    <n v="10569768"/>
    <n v="133"/>
    <n v="7317.1799999999994"/>
    <n v="28164215"/>
    <n v="145"/>
    <n v="3380.1060000000002"/>
    <n v="19879919"/>
    <d v="2026-07-30T00:00:00"/>
  </r>
  <r>
    <x v="13"/>
    <x v="28"/>
    <d v="2024-10-01T00:00:00"/>
    <n v="56"/>
    <n v="2357.71"/>
    <n v="10411523"/>
    <n v="146"/>
    <n v="9193.75"/>
    <n v="28928460"/>
    <n v="147"/>
    <n v="3423.846"/>
    <n v="20253919"/>
    <d v="2026-07-30T00:00:00"/>
  </r>
  <r>
    <x v="13"/>
    <x v="18"/>
    <d v="2024-11-01T00:00:00"/>
    <n v="62"/>
    <n v="2813.68"/>
    <n v="12010804"/>
    <n v="150"/>
    <n v="10302.349999999999"/>
    <n v="34033926"/>
    <n v="149"/>
    <n v="3443.0459999999998"/>
    <n v="20392111"/>
    <d v="2026-07-30T00:00:00"/>
  </r>
  <r>
    <x v="13"/>
    <x v="25"/>
    <d v="2024-12-01T00:00:00"/>
    <n v="65"/>
    <n v="3037.6800000000007"/>
    <n v="12630804"/>
    <n v="155"/>
    <n v="10637.11"/>
    <n v="34233926"/>
    <n v="151"/>
    <n v="3465.0459999999998"/>
    <n v="20609111"/>
    <d v="2026-07-30T00:00:00"/>
  </r>
  <r>
    <x v="13"/>
    <x v="7"/>
    <d v="2025-01-01T00:00:00"/>
    <n v="68"/>
    <n v="3208.3500000000004"/>
    <n v="13419044"/>
    <n v="200"/>
    <n v="14677.960000000001"/>
    <n v="49709259"/>
    <n v="153"/>
    <n v="3524.0459999999998"/>
    <n v="21027721"/>
    <d v="2026-07-30T00:00:00"/>
  </r>
  <r>
    <x v="13"/>
    <x v="19"/>
    <d v="2025-02-01T00:00:00"/>
    <n v="68"/>
    <n v="3208.3500000000004"/>
    <n v="13419044"/>
    <n v="260"/>
    <n v="19707.2"/>
    <n v="51944716"/>
    <n v="153"/>
    <n v="3524.0459999999998"/>
    <n v="21027721"/>
    <d v="2026-07-30T00:00:00"/>
  </r>
  <r>
    <x v="9"/>
    <x v="1"/>
    <d v="2026-05-01T00:00:00"/>
    <n v="75"/>
    <n v="5437.0300000000007"/>
    <n v="14941425"/>
    <n v="166"/>
    <n v="19981.8"/>
    <n v="26854563"/>
    <n v="109"/>
    <n v="3526.4500000000003"/>
    <n v="16670555"/>
    <d v="2026-07-30T00:00:00"/>
  </r>
  <r>
    <x v="13"/>
    <x v="23"/>
    <d v="2025-03-01T00:00:00"/>
    <n v="77"/>
    <n v="4124.7100000000009"/>
    <n v="16063901"/>
    <n v="262"/>
    <n v="19873.47"/>
    <n v="52059183"/>
    <n v="154"/>
    <n v="3549.6859999999997"/>
    <n v="21271721"/>
    <d v="2026-07-30T00:00:00"/>
  </r>
  <r>
    <x v="22"/>
    <x v="26"/>
    <d v="2025-06-01T00:00:00"/>
    <n v="10"/>
    <n v="503.06"/>
    <n v="2383000"/>
    <n v="28"/>
    <n v="1657.81"/>
    <n v="5965000"/>
    <n v="89"/>
    <n v="3594.35"/>
    <n v="19209425"/>
    <d v="2026-07-30T00:00:00"/>
  </r>
  <r>
    <x v="13"/>
    <x v="20"/>
    <d v="2025-04-01T00:00:00"/>
    <n v="95"/>
    <n v="4799.71"/>
    <n v="18313901"/>
    <n v="263"/>
    <n v="22787.450000000004"/>
    <n v="51346831"/>
    <n v="156"/>
    <n v="3619.6859999999997"/>
    <n v="21347347"/>
    <d v="2026-07-30T00:00:00"/>
  </r>
  <r>
    <x v="22"/>
    <x v="17"/>
    <d v="2025-07-01T00:00:00"/>
    <n v="9"/>
    <n v="443.06"/>
    <n v="2168000"/>
    <n v="28"/>
    <n v="1657.81"/>
    <n v="5965000"/>
    <n v="90"/>
    <n v="3654.35"/>
    <n v="19424425"/>
    <d v="2026-07-30T00:00:00"/>
  </r>
  <r>
    <x v="22"/>
    <x v="12"/>
    <d v="2025-10-01T00:00:00"/>
    <n v="12"/>
    <n v="687.56"/>
    <n v="3043000"/>
    <n v="26"/>
    <n v="1486.81"/>
    <n v="5655000"/>
    <n v="92"/>
    <n v="3693.35"/>
    <n v="19424425"/>
    <d v="2026-07-30T00:00:00"/>
  </r>
  <r>
    <x v="22"/>
    <x v="13"/>
    <d v="2025-08-01T00:00:00"/>
    <n v="8"/>
    <n v="423.56"/>
    <n v="2168000"/>
    <n v="28"/>
    <n v="1657.81"/>
    <n v="5965000"/>
    <n v="92"/>
    <n v="3693.35"/>
    <n v="19424425"/>
    <d v="2026-07-30T00:00:00"/>
  </r>
  <r>
    <x v="22"/>
    <x v="15"/>
    <d v="2025-09-01T00:00:00"/>
    <n v="12"/>
    <n v="687.56"/>
    <n v="3043000"/>
    <n v="26"/>
    <n v="1486.81"/>
    <n v="5655000"/>
    <n v="92"/>
    <n v="3693.35"/>
    <n v="19424425"/>
    <d v="2026-07-30T00:00:00"/>
  </r>
  <r>
    <x v="9"/>
    <x v="3"/>
    <d v="2026-06-01T00:00:00"/>
    <n v="72"/>
    <n v="5238.41"/>
    <n v="14012900"/>
    <n v="166"/>
    <n v="19929.420000000002"/>
    <n v="26439838"/>
    <n v="113"/>
    <n v="3777.4500000000003"/>
    <n v="18013805"/>
    <d v="2026-07-30T00:00:00"/>
  </r>
  <r>
    <x v="22"/>
    <x v="2"/>
    <d v="2026-02-01T00:00:00"/>
    <n v="13"/>
    <n v="732"/>
    <n v="3188000"/>
    <n v="31"/>
    <n v="1778.56"/>
    <n v="6498600"/>
    <n v="93"/>
    <n v="3780.91"/>
    <n v="19709425"/>
    <d v="2026-07-30T00:00:00"/>
  </r>
  <r>
    <x v="22"/>
    <x v="14"/>
    <d v="2025-12-01T00:00:00"/>
    <n v="13"/>
    <n v="732"/>
    <n v="3188000"/>
    <n v="27"/>
    <n v="1490.56"/>
    <n v="5682600"/>
    <n v="93"/>
    <n v="3780.91"/>
    <n v="19709425"/>
    <d v="2026-07-30T00:00:00"/>
  </r>
  <r>
    <x v="22"/>
    <x v="16"/>
    <d v="2025-11-01T00:00:00"/>
    <n v="12"/>
    <n v="666"/>
    <n v="2973000"/>
    <n v="27"/>
    <n v="1490.56"/>
    <n v="5682600"/>
    <n v="93"/>
    <n v="3780.91"/>
    <n v="19709425"/>
    <d v="2026-07-30T00:00:00"/>
  </r>
  <r>
    <x v="22"/>
    <x v="6"/>
    <d v="2026-01-01T00:00:00"/>
    <n v="13"/>
    <n v="732"/>
    <n v="3188000"/>
    <n v="27"/>
    <n v="1490.56"/>
    <n v="5682600"/>
    <n v="93"/>
    <n v="3780.91"/>
    <n v="19709425"/>
    <d v="2026-07-30T00:00:00"/>
  </r>
  <r>
    <x v="22"/>
    <x v="5"/>
    <d v="2026-03-01T00:00:00"/>
    <n v="13"/>
    <n v="747"/>
    <n v="3330270"/>
    <n v="32"/>
    <n v="1798.56"/>
    <n v="6498600"/>
    <n v="94"/>
    <n v="3840.91"/>
    <n v="19924425"/>
    <d v="2026-07-30T00:00:00"/>
  </r>
  <r>
    <x v="22"/>
    <x v="4"/>
    <d v="2026-04-01T00:00:00"/>
    <n v="12"/>
    <n v="729"/>
    <n v="2850270"/>
    <n v="32"/>
    <n v="1798.56"/>
    <n v="6498600"/>
    <n v="95"/>
    <n v="3858.91"/>
    <n v="20404425"/>
    <d v="2026-07-30T00:00:00"/>
  </r>
  <r>
    <x v="22"/>
    <x v="1"/>
    <d v="2026-05-01T00:00:00"/>
    <n v="12"/>
    <n v="729"/>
    <n v="2850270"/>
    <n v="32"/>
    <n v="1798.56"/>
    <n v="6498600"/>
    <n v="95"/>
    <n v="3858.91"/>
    <n v="20404425"/>
    <d v="2026-07-30T00:00:00"/>
  </r>
  <r>
    <x v="13"/>
    <x v="21"/>
    <d v="2025-05-01T00:00:00"/>
    <n v="94"/>
    <n v="4748.0099999999993"/>
    <n v="19148564"/>
    <n v="325"/>
    <n v="29461.010000000002"/>
    <n v="53569622"/>
    <n v="161"/>
    <n v="3892.1459999999997"/>
    <n v="21793617"/>
    <d v="2026-07-30T00:00:00"/>
  </r>
  <r>
    <x v="22"/>
    <x v="3"/>
    <d v="2026-06-01T00:00:00"/>
    <n v="10"/>
    <n v="639"/>
    <n v="2455270"/>
    <n v="31"/>
    <n v="1794.81"/>
    <n v="6471000"/>
    <n v="98"/>
    <n v="3952.66"/>
    <n v="20827025"/>
    <d v="2026-07-30T00:00:00"/>
  </r>
  <r>
    <x v="13"/>
    <x v="26"/>
    <d v="2025-06-01T00:00:00"/>
    <n v="104"/>
    <n v="5517.17"/>
    <n v="20926215"/>
    <n v="365"/>
    <n v="40580.870000000003"/>
    <n v="70754342"/>
    <n v="165"/>
    <n v="4259.1459999999997"/>
    <n v="22365317"/>
    <d v="2026-07-30T00:00:00"/>
  </r>
  <r>
    <x v="13"/>
    <x v="17"/>
    <d v="2025-07-01T00:00:00"/>
    <n v="105"/>
    <n v="5879.48"/>
    <n v="22376340"/>
    <n v="387"/>
    <n v="42493.48"/>
    <n v="77435028"/>
    <n v="168"/>
    <n v="4317.8359999999993"/>
    <n v="22851317"/>
    <d v="2026-07-30T00:00:00"/>
  </r>
  <r>
    <x v="13"/>
    <x v="13"/>
    <d v="2025-08-01T00:00:00"/>
    <n v="119"/>
    <n v="7363.7500000000009"/>
    <n v="26820042"/>
    <n v="415"/>
    <n v="47860.56"/>
    <n v="74389854"/>
    <n v="169"/>
    <n v="4396.8359999999993"/>
    <n v="23101317"/>
    <d v="2026-07-30T00:00:00"/>
  </r>
  <r>
    <x v="13"/>
    <x v="15"/>
    <d v="2025-09-01T00:00:00"/>
    <n v="126"/>
    <n v="9021.09"/>
    <n v="30773968"/>
    <n v="417"/>
    <n v="47437.340000000004"/>
    <n v="68883254"/>
    <n v="178"/>
    <n v="4721.8359999999993"/>
    <n v="24101317"/>
    <d v="2026-07-30T00:00:00"/>
  </r>
  <r>
    <x v="13"/>
    <x v="12"/>
    <d v="2025-10-01T00:00:00"/>
    <n v="129"/>
    <n v="9125.81"/>
    <n v="31199568"/>
    <n v="488"/>
    <n v="56308.840000000004"/>
    <n v="73771854"/>
    <n v="178"/>
    <n v="4721.8359999999993"/>
    <n v="24101317"/>
    <d v="2026-07-30T00:00:00"/>
  </r>
  <r>
    <x v="13"/>
    <x v="16"/>
    <d v="2025-11-01T00:00:00"/>
    <n v="134"/>
    <n v="10444.24"/>
    <n v="33124962"/>
    <n v="548"/>
    <n v="64195.360000000008"/>
    <n v="86829648"/>
    <n v="182"/>
    <n v="4829.0259999999998"/>
    <n v="24657549"/>
    <d v="2026-07-30T00:00:00"/>
  </r>
  <r>
    <x v="13"/>
    <x v="14"/>
    <d v="2025-12-01T00:00:00"/>
    <n v="137"/>
    <n v="10633.029999999999"/>
    <n v="34345732"/>
    <n v="586"/>
    <n v="67137.950000000012"/>
    <n v="89475200"/>
    <n v="184"/>
    <n v="4884.6660000000002"/>
    <n v="25056549"/>
    <d v="2026-07-30T00:00:00"/>
  </r>
  <r>
    <x v="13"/>
    <x v="6"/>
    <d v="2026-01-01T00:00:00"/>
    <n v="145"/>
    <n v="11438.81"/>
    <n v="36327364"/>
    <n v="645"/>
    <n v="71306.19"/>
    <n v="93918687"/>
    <n v="185"/>
    <n v="4889.6660000000002"/>
    <n v="25118103"/>
    <d v="2026-07-30T00:00:00"/>
  </r>
  <r>
    <x v="13"/>
    <x v="2"/>
    <d v="2026-02-01T00:00:00"/>
    <n v="154"/>
    <n v="12312.869999999999"/>
    <n v="38820778"/>
    <n v="681"/>
    <n v="75323.359999999986"/>
    <n v="99376266"/>
    <n v="189"/>
    <n v="5054.7259999999997"/>
    <n v="25975358"/>
    <d v="2026-07-30T00:00:00"/>
  </r>
  <r>
    <x v="1"/>
    <x v="53"/>
    <d v="2021-01-01T00:00:00"/>
    <n v="20"/>
    <n v="798.88"/>
    <n v="3934850"/>
    <n v="31"/>
    <n v="2082.8999999999996"/>
    <n v="12510566"/>
    <n v="186"/>
    <n v="5074.4949999999999"/>
    <n v="32834978"/>
    <d v="2026-07-30T00:00:00"/>
  </r>
  <r>
    <x v="1"/>
    <x v="54"/>
    <d v="2021-02-01T00:00:00"/>
    <n v="21"/>
    <n v="817.49"/>
    <n v="3794350"/>
    <n v="31"/>
    <n v="2082.8999999999996"/>
    <n v="12510566"/>
    <n v="187"/>
    <n v="5103.1349999999993"/>
    <n v="32975478"/>
    <d v="2026-07-30T00:00:00"/>
  </r>
  <r>
    <x v="13"/>
    <x v="5"/>
    <d v="2026-03-01T00:00:00"/>
    <n v="164"/>
    <n v="13530.38"/>
    <n v="41359281"/>
    <n v="712"/>
    <n v="79235.039999999994"/>
    <n v="99078494"/>
    <n v="191"/>
    <n v="5185.7260000000006"/>
    <n v="26130158"/>
    <d v="2026-07-30T00:00:00"/>
  </r>
  <r>
    <x v="1"/>
    <x v="55"/>
    <d v="2021-05-01T00:00:00"/>
    <n v="26"/>
    <n v="1059.49"/>
    <n v="4813590"/>
    <n v="42"/>
    <n v="2626.7499999999995"/>
    <n v="15828496"/>
    <n v="189"/>
    <n v="5213.1349999999993"/>
    <n v="33407478"/>
    <d v="2026-07-30T00:00:00"/>
  </r>
  <r>
    <x v="1"/>
    <x v="56"/>
    <d v="2021-04-01T00:00:00"/>
    <n v="23"/>
    <n v="875.49"/>
    <n v="4127850"/>
    <n v="38"/>
    <n v="2369.8999999999996"/>
    <n v="14810066"/>
    <n v="189"/>
    <n v="5213.1349999999993"/>
    <n v="33407478"/>
    <d v="2026-07-30T00:00:00"/>
  </r>
  <r>
    <x v="1"/>
    <x v="57"/>
    <d v="2021-03-01T00:00:00"/>
    <n v="20"/>
    <n v="767.49"/>
    <n v="3574350"/>
    <n v="38"/>
    <n v="2369.8999999999996"/>
    <n v="14810066"/>
    <n v="189"/>
    <n v="5213.1349999999993"/>
    <n v="33407478"/>
    <d v="2026-07-30T00:00:00"/>
  </r>
  <r>
    <x v="1"/>
    <x v="58"/>
    <d v="2021-06-01T00:00:00"/>
    <n v="24"/>
    <n v="973.06999999999994"/>
    <n v="4240290"/>
    <n v="55"/>
    <n v="3272.6199999999994"/>
    <n v="19444708"/>
    <n v="193"/>
    <n v="5394.5549999999994"/>
    <n v="34345778"/>
    <d v="2026-07-30T00:00:00"/>
  </r>
  <r>
    <x v="13"/>
    <x v="4"/>
    <d v="2026-04-01T00:00:00"/>
    <n v="168"/>
    <n v="14325.38"/>
    <n v="43062261"/>
    <n v="755"/>
    <n v="81851.92"/>
    <n v="98740514"/>
    <n v="192"/>
    <n v="5435.7260000000006"/>
    <n v="26580158"/>
    <d v="2026-07-30T00:00:00"/>
  </r>
  <r>
    <x v="1"/>
    <x v="59"/>
    <d v="2021-07-01T00:00:00"/>
    <n v="23"/>
    <n v="970.06999999999994"/>
    <n v="4441940"/>
    <n v="58"/>
    <n v="3495.6199999999994"/>
    <n v="19994708"/>
    <n v="197"/>
    <n v="5532.5549999999994"/>
    <n v="34994128"/>
    <d v="2026-07-30T00:00:00"/>
  </r>
  <r>
    <x v="1"/>
    <x v="60"/>
    <d v="2021-08-01T00:00:00"/>
    <n v="25"/>
    <n v="1059.07"/>
    <n v="4834940"/>
    <n v="58"/>
    <n v="3495.6199999999994"/>
    <n v="19994708"/>
    <n v="198"/>
    <n v="5567.5549999999994"/>
    <n v="35109128"/>
    <d v="2026-07-30T00:00:00"/>
  </r>
  <r>
    <x v="13"/>
    <x v="1"/>
    <d v="2026-05-01T00:00:00"/>
    <n v="164"/>
    <n v="14504.819999999998"/>
    <n v="42582741"/>
    <n v="771"/>
    <n v="82461.989999999991"/>
    <n v="99180159"/>
    <n v="199"/>
    <n v="5650.7260000000006"/>
    <n v="27720033"/>
    <d v="2026-07-30T00:00:00"/>
  </r>
  <r>
    <x v="1"/>
    <x v="61"/>
    <d v="2021-09-01T00:00:00"/>
    <n v="27"/>
    <n v="1132.07"/>
    <n v="5529940"/>
    <n v="57"/>
    <n v="3450.6199999999994"/>
    <n v="19544708"/>
    <n v="203"/>
    <n v="5784.5549999999994"/>
    <n v="35777128"/>
    <d v="2026-07-30T00:00:00"/>
  </r>
  <r>
    <x v="1"/>
    <x v="62"/>
    <d v="2021-11-01T00:00:00"/>
    <n v="32"/>
    <n v="1356.07"/>
    <n v="6699940"/>
    <n v="57"/>
    <n v="3509.21"/>
    <n v="19847391"/>
    <n v="204"/>
    <n v="5785.4849999999997"/>
    <n v="35787388"/>
    <d v="2026-07-30T00:00:00"/>
  </r>
  <r>
    <x v="1"/>
    <x v="63"/>
    <d v="2021-10-01T00:00:00"/>
    <n v="30"/>
    <n v="1312.07"/>
    <n v="6489940"/>
    <n v="56"/>
    <n v="3449.69"/>
    <n v="19534448"/>
    <n v="204"/>
    <n v="5785.4849999999997"/>
    <n v="35787388"/>
    <d v="2026-07-30T00:00:00"/>
  </r>
  <r>
    <x v="1"/>
    <x v="64"/>
    <d v="2021-12-01T00:00:00"/>
    <n v="31"/>
    <n v="1302.07"/>
    <n v="6451940"/>
    <n v="57"/>
    <n v="3509.21"/>
    <n v="19847391"/>
    <n v="205"/>
    <n v="5839.4849999999997"/>
    <n v="36035388"/>
    <d v="2026-07-30T00:00:00"/>
  </r>
  <r>
    <x v="1"/>
    <x v="50"/>
    <d v="2022-01-01T00:00:00"/>
    <n v="32"/>
    <n v="1333.85"/>
    <n v="6582984"/>
    <n v="61"/>
    <n v="3753.21"/>
    <n v="21286391"/>
    <n v="208"/>
    <n v="5981.3049999999994"/>
    <n v="36796588"/>
    <d v="2026-07-30T00:00:00"/>
  </r>
  <r>
    <x v="1"/>
    <x v="49"/>
    <d v="2022-04-01T00:00:00"/>
    <n v="34"/>
    <n v="1489.85"/>
    <n v="7286984"/>
    <n v="72"/>
    <n v="4169.6500000000005"/>
    <n v="23765391"/>
    <n v="210"/>
    <n v="6075.3049999999994"/>
    <n v="37271588"/>
    <d v="2026-07-30T00:00:00"/>
  </r>
  <r>
    <x v="1"/>
    <x v="48"/>
    <d v="2022-02-01T00:00:00"/>
    <n v="31"/>
    <n v="1335.85"/>
    <n v="6873984"/>
    <n v="65"/>
    <n v="4025.21"/>
    <n v="22900391"/>
    <n v="210"/>
    <n v="6075.3049999999994"/>
    <n v="37271588"/>
    <d v="2026-07-30T00:00:00"/>
  </r>
  <r>
    <x v="1"/>
    <x v="65"/>
    <d v="2022-03-01T00:00:00"/>
    <n v="33"/>
    <n v="1429.85"/>
    <n v="7286984"/>
    <n v="64"/>
    <n v="3971.21"/>
    <n v="22640391"/>
    <n v="210"/>
    <n v="6075.3049999999994"/>
    <n v="37271588"/>
    <d v="2026-07-30T00:00:00"/>
  </r>
  <r>
    <x v="13"/>
    <x v="3"/>
    <d v="2026-06-01T00:00:00"/>
    <n v="163"/>
    <n v="14616.159999999998"/>
    <n v="41979341"/>
    <n v="810"/>
    <n v="88998.599999999991"/>
    <n v="104912899"/>
    <n v="208"/>
    <n v="6093.7260000000006"/>
    <n v="29372493"/>
    <d v="2026-07-30T00:00:00"/>
  </r>
  <r>
    <x v="1"/>
    <x v="47"/>
    <d v="2022-05-01T00:00:00"/>
    <n v="35"/>
    <n v="1557.85"/>
    <n v="7552984"/>
    <n v="75"/>
    <n v="4329.6500000000005"/>
    <n v="24455391"/>
    <n v="211"/>
    <n v="6115.3049999999994"/>
    <n v="37498588"/>
    <d v="2026-07-30T00:00:00"/>
  </r>
  <r>
    <x v="1"/>
    <x v="51"/>
    <d v="2022-06-01T00:00:00"/>
    <n v="40"/>
    <n v="1721.0500000000002"/>
    <n v="8265334"/>
    <n v="79"/>
    <n v="4801.6500000000005"/>
    <n v="26544191"/>
    <n v="215"/>
    <n v="6343.3049999999994"/>
    <n v="38323588"/>
    <d v="2026-07-30T00:00:00"/>
  </r>
  <r>
    <x v="1"/>
    <x v="66"/>
    <d v="2022-07-01T00:00:00"/>
    <n v="40"/>
    <n v="1731.0500000000002"/>
    <n v="8366834"/>
    <n v="85"/>
    <n v="5002.2300000000014"/>
    <n v="27795191"/>
    <n v="216"/>
    <n v="6357.3049999999994"/>
    <n v="38402088"/>
    <d v="2026-07-30T00:00:00"/>
  </r>
  <r>
    <x v="1"/>
    <x v="37"/>
    <d v="2022-09-01T00:00:00"/>
    <n v="41"/>
    <n v="1785.0500000000002"/>
    <n v="8618834"/>
    <n v="93"/>
    <n v="5444.1600000000008"/>
    <n v="30866167"/>
    <n v="216"/>
    <n v="6357.3049999999994"/>
    <n v="38402088"/>
    <d v="2026-07-30T00:00:00"/>
  </r>
  <r>
    <x v="1"/>
    <x v="52"/>
    <d v="2022-08-01T00:00:00"/>
    <n v="41"/>
    <n v="1785.0500000000002"/>
    <n v="8618834"/>
    <n v="84"/>
    <n v="4948.2300000000014"/>
    <n v="27543191"/>
    <n v="216"/>
    <n v="6357.3049999999994"/>
    <n v="38402088"/>
    <d v="2026-07-30T00:00:00"/>
  </r>
  <r>
    <x v="1"/>
    <x v="33"/>
    <d v="2022-10-01T00:00:00"/>
    <n v="41"/>
    <n v="1951.0500000000002"/>
    <n v="10120894"/>
    <n v="99"/>
    <n v="5837.96"/>
    <n v="33285781"/>
    <n v="220"/>
    <n v="6496.954999999999"/>
    <n v="39036588"/>
    <d v="2026-07-30T00:00:00"/>
  </r>
  <r>
    <x v="1"/>
    <x v="35"/>
    <d v="2022-11-01T00:00:00"/>
    <n v="42"/>
    <n v="2040.0500000000002"/>
    <n v="10566060"/>
    <n v="97"/>
    <n v="5750.47"/>
    <n v="32490912"/>
    <n v="222"/>
    <n v="6595.954999999999"/>
    <n v="39734588"/>
    <d v="2026-07-30T00:00:00"/>
  </r>
  <r>
    <x v="1"/>
    <x v="32"/>
    <d v="2022-12-01T00:00:00"/>
    <n v="41"/>
    <n v="2005.0500000000002"/>
    <n v="10416060"/>
    <n v="105"/>
    <n v="6206.47"/>
    <n v="33010912"/>
    <n v="224"/>
    <n v="6642.954999999999"/>
    <n v="39964588"/>
    <d v="2026-07-30T00:00:00"/>
  </r>
  <r>
    <x v="1"/>
    <x v="31"/>
    <d v="2023-01-01T00:00:00"/>
    <n v="43"/>
    <n v="2078.0500000000002"/>
    <n v="10611800"/>
    <n v="123"/>
    <n v="7069.9599999999991"/>
    <n v="38210762"/>
    <n v="226"/>
    <n v="6719.954999999999"/>
    <n v="40309588"/>
    <d v="2026-07-30T00:00:00"/>
  </r>
  <r>
    <x v="1"/>
    <x v="34"/>
    <d v="2023-02-01T00:00:00"/>
    <n v="44"/>
    <n v="2120.5500000000002"/>
    <n v="10411800"/>
    <n v="126"/>
    <n v="7251.96"/>
    <n v="38960762"/>
    <n v="227"/>
    <n v="6764.954999999999"/>
    <n v="40759588"/>
    <d v="2026-07-30T00:00:00"/>
  </r>
  <r>
    <x v="1"/>
    <x v="36"/>
    <d v="2023-04-01T00:00:00"/>
    <n v="46"/>
    <n v="2216.5500000000002"/>
    <n v="10946800"/>
    <n v="140"/>
    <n v="8039"/>
    <n v="43235762"/>
    <n v="228"/>
    <n v="6804.954999999999"/>
    <n v="40914588"/>
    <d v="2026-07-30T00:00:00"/>
  </r>
  <r>
    <x v="1"/>
    <x v="46"/>
    <d v="2023-03-01T00:00:00"/>
    <n v="44"/>
    <n v="2120.5500000000002"/>
    <n v="10411800"/>
    <n v="128"/>
    <n v="7336.0000000000009"/>
    <n v="39580762"/>
    <n v="228"/>
    <n v="6804.954999999999"/>
    <n v="40914588"/>
    <d v="2026-07-30T00:00:00"/>
  </r>
  <r>
    <x v="1"/>
    <x v="39"/>
    <d v="2023-05-01T00:00:00"/>
    <n v="48"/>
    <n v="2292.5500000000002"/>
    <n v="11552001"/>
    <n v="144"/>
    <n v="8251.4000000000015"/>
    <n v="44369042"/>
    <n v="232"/>
    <n v="6918.954999999999"/>
    <n v="41536028"/>
    <d v="2026-07-30T00:00:00"/>
  </r>
  <r>
    <x v="1"/>
    <x v="38"/>
    <d v="2023-06-01T00:00:00"/>
    <n v="48"/>
    <n v="2360.5500000000002"/>
    <n v="11849501"/>
    <n v="167"/>
    <n v="9893.4500000000007"/>
    <n v="51208345"/>
    <n v="236"/>
    <n v="7088.954999999999"/>
    <n v="42251028"/>
    <d v="2026-07-30T00:00:00"/>
  </r>
  <r>
    <x v="1"/>
    <x v="40"/>
    <d v="2023-08-01T00:00:00"/>
    <n v="54"/>
    <n v="2728.0699999999997"/>
    <n v="13039001"/>
    <n v="188"/>
    <n v="11165.08"/>
    <n v="56056945"/>
    <n v="237"/>
    <n v="7148.954999999999"/>
    <n v="42461028"/>
    <d v="2026-07-30T00:00:00"/>
  </r>
  <r>
    <x v="1"/>
    <x v="42"/>
    <d v="2023-09-01T00:00:00"/>
    <n v="55"/>
    <n v="2788.0699999999997"/>
    <n v="13294001"/>
    <n v="189"/>
    <n v="11182.78"/>
    <n v="56311945"/>
    <n v="237"/>
    <n v="7148.954999999999"/>
    <n v="42461028"/>
    <d v="2026-07-30T00:00:00"/>
  </r>
  <r>
    <x v="1"/>
    <x v="41"/>
    <d v="2023-07-01T00:00:00"/>
    <n v="50"/>
    <n v="2450.5500000000002"/>
    <n v="12231501"/>
    <n v="187"/>
    <n v="11099.08"/>
    <n v="55847945"/>
    <n v="237"/>
    <n v="7148.954999999999"/>
    <n v="42461028"/>
    <d v="2026-07-30T00:00:00"/>
  </r>
  <r>
    <x v="1"/>
    <x v="43"/>
    <d v="2023-10-01T00:00:00"/>
    <n v="54"/>
    <n v="2684.9300000000003"/>
    <n v="13069151"/>
    <n v="197"/>
    <n v="11909.7"/>
    <n v="59251853"/>
    <n v="243"/>
    <n v="7376.6750000000002"/>
    <n v="43670878"/>
    <d v="2026-07-30T00:00:00"/>
  </r>
  <r>
    <x v="1"/>
    <x v="44"/>
    <d v="2023-11-01T00:00:00"/>
    <n v="52"/>
    <n v="2736.23"/>
    <n v="13098151"/>
    <n v="205"/>
    <n v="12458.06"/>
    <n v="61564271"/>
    <n v="246"/>
    <n v="7450.3749999999991"/>
    <n v="44185878"/>
    <d v="2026-07-30T00:00:00"/>
  </r>
  <r>
    <x v="1"/>
    <x v="45"/>
    <d v="2023-12-01T00:00:00"/>
    <n v="52"/>
    <n v="2768.23"/>
    <n v="13233151"/>
    <n v="250"/>
    <n v="15642.89"/>
    <n v="84034265"/>
    <n v="248"/>
    <n v="7537.3749999999991"/>
    <n v="44580878"/>
    <d v="2026-07-30T00:00:00"/>
  </r>
  <r>
    <x v="1"/>
    <x v="11"/>
    <d v="2024-01-01T00:00:00"/>
    <n v="56"/>
    <n v="2930.09"/>
    <n v="14216391"/>
    <n v="256"/>
    <n v="16132.12"/>
    <n v="86155405"/>
    <n v="248"/>
    <n v="7537.3749999999991"/>
    <n v="44580878"/>
    <d v="2026-07-30T00:00:00"/>
  </r>
  <r>
    <x v="1"/>
    <x v="9"/>
    <d v="2024-02-01T00:00:00"/>
    <n v="61"/>
    <n v="3254.59"/>
    <n v="15768113"/>
    <n v="263"/>
    <n v="16827.03"/>
    <n v="88640141"/>
    <n v="249"/>
    <n v="7561.3749999999991"/>
    <n v="44640378"/>
    <d v="2026-07-30T00:00:00"/>
  </r>
  <r>
    <x v="1"/>
    <x v="8"/>
    <d v="2024-03-01T00:00:00"/>
    <n v="67"/>
    <n v="3511.7000000000003"/>
    <n v="18192543"/>
    <n v="270"/>
    <n v="17230.740000000002"/>
    <n v="91807901"/>
    <n v="255"/>
    <n v="7873.3749999999991"/>
    <n v="46031878"/>
    <d v="2026-07-30T00:00:00"/>
  </r>
  <r>
    <x v="1"/>
    <x v="10"/>
    <d v="2024-04-01T00:00:00"/>
    <n v="74"/>
    <n v="4019.1299999999997"/>
    <n v="20602281"/>
    <n v="284"/>
    <n v="18115.800000000003"/>
    <n v="99088891"/>
    <n v="259"/>
    <n v="8037.8749999999991"/>
    <n v="46954878"/>
    <d v="2026-07-30T00:00:00"/>
  </r>
  <r>
    <x v="1"/>
    <x v="22"/>
    <d v="2024-05-01T00:00:00"/>
    <n v="74"/>
    <n v="4019.0299999999997"/>
    <n v="20704678"/>
    <n v="320"/>
    <n v="21876.9"/>
    <n v="107796841"/>
    <n v="265"/>
    <n v="8336.994999999999"/>
    <n v="48286122"/>
    <d v="2026-07-30T00:00:00"/>
  </r>
  <r>
    <x v="1"/>
    <x v="27"/>
    <d v="2024-06-01T00:00:00"/>
    <n v="79"/>
    <n v="4283.21"/>
    <n v="21797678"/>
    <n v="320"/>
    <n v="21873.4"/>
    <n v="108237241"/>
    <n v="266"/>
    <n v="8346.5649999999987"/>
    <n v="48381122"/>
    <d v="2026-07-30T00:00:00"/>
  </r>
  <r>
    <x v="1"/>
    <x v="30"/>
    <d v="2024-07-01T00:00:00"/>
    <n v="84"/>
    <n v="4657.21"/>
    <n v="23254241"/>
    <n v="329"/>
    <n v="22391.260000000006"/>
    <n v="111241351"/>
    <n v="269"/>
    <n v="8450.5349999999999"/>
    <n v="49061122"/>
    <d v="2026-07-30T00:00:00"/>
  </r>
  <r>
    <x v="1"/>
    <x v="29"/>
    <d v="2024-08-01T00:00:00"/>
    <n v="89"/>
    <n v="4845.07"/>
    <n v="23237875"/>
    <n v="333"/>
    <n v="22879.340000000004"/>
    <n v="115646665"/>
    <n v="271"/>
    <n v="8515.5349999999999"/>
    <n v="49561122"/>
    <d v="2026-07-30T00:00:00"/>
  </r>
  <r>
    <x v="1"/>
    <x v="24"/>
    <d v="2024-09-01T00:00:00"/>
    <n v="95"/>
    <n v="5297.93"/>
    <n v="25183106"/>
    <n v="334"/>
    <n v="23027.930000000008"/>
    <n v="115976014"/>
    <n v="274"/>
    <n v="8645.5349999999999"/>
    <n v="50031122"/>
    <d v="2026-07-30T00:00:00"/>
  </r>
  <r>
    <x v="1"/>
    <x v="28"/>
    <d v="2024-10-01T00:00:00"/>
    <n v="103"/>
    <n v="5661.2099999999991"/>
    <n v="27635047"/>
    <n v="417"/>
    <n v="28873.180000000008"/>
    <n v="143776202"/>
    <n v="276"/>
    <n v="8728.0349999999999"/>
    <n v="50286122"/>
    <d v="2026-07-30T00:00:00"/>
  </r>
  <r>
    <x v="1"/>
    <x v="18"/>
    <d v="2024-11-01T00:00:00"/>
    <n v="111"/>
    <n v="5968.1500000000005"/>
    <n v="29167295"/>
    <n v="443"/>
    <n v="30949.130000000005"/>
    <n v="153210950"/>
    <n v="280"/>
    <n v="8950.0349999999999"/>
    <n v="51340584"/>
    <d v="2026-07-30T00:00:00"/>
  </r>
  <r>
    <x v="1"/>
    <x v="25"/>
    <d v="2024-12-01T00:00:00"/>
    <n v="115"/>
    <n v="6267.39"/>
    <n v="30547894"/>
    <n v="446"/>
    <n v="30912.860000000004"/>
    <n v="153525583"/>
    <n v="281"/>
    <n v="9038.0349999999999"/>
    <n v="51628084"/>
    <d v="2026-07-30T00:00:00"/>
  </r>
  <r>
    <x v="1"/>
    <x v="7"/>
    <d v="2025-01-01T00:00:00"/>
    <n v="125"/>
    <n v="7192.7699999999995"/>
    <n v="34236063"/>
    <n v="470"/>
    <n v="32086.559999999998"/>
    <n v="161491563"/>
    <n v="286"/>
    <n v="9188.8950000000004"/>
    <n v="52347084"/>
    <d v="2026-07-30T00:00:00"/>
  </r>
  <r>
    <x v="1"/>
    <x v="19"/>
    <d v="2025-02-01T00:00:00"/>
    <n v="132"/>
    <n v="7593.7699999999995"/>
    <n v="36994912"/>
    <n v="487"/>
    <n v="32841.919999999998"/>
    <n v="162950563"/>
    <n v="286"/>
    <n v="9188.8950000000004"/>
    <n v="52347084"/>
    <d v="2026-07-30T00:00:00"/>
  </r>
  <r>
    <x v="1"/>
    <x v="23"/>
    <d v="2025-03-01T00:00:00"/>
    <n v="133"/>
    <n v="7632.7699999999995"/>
    <n v="36787474"/>
    <n v="488"/>
    <n v="32806.129999999997"/>
    <n v="160642207"/>
    <n v="290"/>
    <n v="9381.8950000000004"/>
    <n v="53610784"/>
    <d v="2026-07-30T00:00:00"/>
  </r>
  <r>
    <x v="1"/>
    <x v="20"/>
    <d v="2025-04-01T00:00:00"/>
    <n v="130"/>
    <n v="7417.7699999999995"/>
    <n v="35855214"/>
    <n v="487"/>
    <n v="33240.949999999997"/>
    <n v="159711583"/>
    <n v="295"/>
    <n v="9704.8950000000004"/>
    <n v="55026524"/>
    <d v="2026-07-30T00:00:00"/>
  </r>
  <r>
    <x v="1"/>
    <x v="21"/>
    <d v="2025-05-01T00:00:00"/>
    <n v="130"/>
    <n v="7509.05"/>
    <n v="36558630"/>
    <n v="513"/>
    <n v="34661.949999999997"/>
    <n v="164270667"/>
    <n v="300"/>
    <n v="9908.6150000000016"/>
    <n v="56044024"/>
    <d v="2026-07-30T00:00:00"/>
  </r>
  <r>
    <x v="1"/>
    <x v="26"/>
    <d v="2025-06-01T00:00:00"/>
    <n v="133"/>
    <n v="7651.35"/>
    <n v="37664669"/>
    <n v="563"/>
    <n v="38841.270000000004"/>
    <n v="180124164"/>
    <n v="304"/>
    <n v="10166.615000000002"/>
    <n v="56805764"/>
    <d v="2026-07-30T00:00:00"/>
  </r>
  <r>
    <x v="1"/>
    <x v="17"/>
    <d v="2025-07-01T00:00:00"/>
    <n v="139"/>
    <n v="8168.670000000001"/>
    <n v="40616929"/>
    <n v="540"/>
    <n v="37165.450000000012"/>
    <n v="172043164"/>
    <n v="307"/>
    <n v="10293.475000000002"/>
    <n v="57472504"/>
    <d v="2026-07-30T00:00:00"/>
  </r>
  <r>
    <x v="1"/>
    <x v="13"/>
    <d v="2025-08-01T00:00:00"/>
    <n v="149"/>
    <n v="8854.99"/>
    <n v="44307869"/>
    <n v="480"/>
    <n v="32951.910000000003"/>
    <n v="144796801"/>
    <n v="309"/>
    <n v="10431.475000000002"/>
    <n v="58198785"/>
    <d v="2026-07-30T00:00:00"/>
  </r>
  <r>
    <x v="1"/>
    <x v="15"/>
    <d v="2025-09-01T00:00:00"/>
    <n v="152"/>
    <n v="9065.4499999999989"/>
    <n v="45320779"/>
    <n v="500"/>
    <n v="33818.529999999992"/>
    <n v="147454391"/>
    <n v="312"/>
    <n v="10565.995000000003"/>
    <n v="58669285"/>
    <d v="2026-07-30T00:00:00"/>
  </r>
  <r>
    <x v="1"/>
    <x v="12"/>
    <d v="2025-10-01T00:00:00"/>
    <n v="155"/>
    <n v="9351.3700000000008"/>
    <n v="46682279"/>
    <n v="498"/>
    <n v="33806.889999999992"/>
    <n v="146512891"/>
    <n v="314"/>
    <n v="10591.715"/>
    <n v="58999285"/>
    <d v="2026-07-30T00:00:00"/>
  </r>
  <r>
    <x v="1"/>
    <x v="16"/>
    <d v="2025-11-01T00:00:00"/>
    <n v="161"/>
    <n v="9927.3700000000008"/>
    <n v="48147415"/>
    <n v="492"/>
    <n v="33274.89"/>
    <n v="145040655"/>
    <n v="315"/>
    <n v="10639.715"/>
    <n v="59412585"/>
    <d v="2026-07-30T00:00:00"/>
  </r>
  <r>
    <x v="1"/>
    <x v="14"/>
    <d v="2025-12-01T00:00:00"/>
    <n v="164"/>
    <n v="10142.369999999999"/>
    <n v="48863708"/>
    <n v="489"/>
    <n v="32917.89"/>
    <n v="142535872"/>
    <n v="316"/>
    <n v="10687.715"/>
    <n v="59701075"/>
    <d v="2026-07-30T00:00:00"/>
  </r>
  <r>
    <x v="1"/>
    <x v="6"/>
    <d v="2026-01-01T00:00:00"/>
    <n v="172"/>
    <n v="10707.999999999998"/>
    <n v="52150886"/>
    <n v="476"/>
    <n v="32288.760000000002"/>
    <n v="135104786"/>
    <n v="317"/>
    <n v="10747.715"/>
    <n v="59944983"/>
    <d v="2026-07-30T00:00:00"/>
  </r>
  <r>
    <x v="1"/>
    <x v="2"/>
    <d v="2026-02-01T00:00:00"/>
    <n v="176"/>
    <n v="10798.899999999998"/>
    <n v="52007676"/>
    <n v="477"/>
    <n v="32208.260000000002"/>
    <n v="134539786"/>
    <n v="320"/>
    <n v="11033.715"/>
    <n v="62603193"/>
    <d v="2026-07-30T00:00:00"/>
  </r>
  <r>
    <x v="1"/>
    <x v="5"/>
    <d v="2026-03-01T00:00:00"/>
    <n v="181"/>
    <n v="11095.19"/>
    <n v="53682676"/>
    <n v="482"/>
    <n v="32825.600000000006"/>
    <n v="133164786"/>
    <n v="321"/>
    <n v="11087.715"/>
    <n v="62853193"/>
    <d v="2026-07-30T00:00:00"/>
  </r>
  <r>
    <x v="1"/>
    <x v="4"/>
    <d v="2026-04-01T00:00:00"/>
    <n v="183"/>
    <n v="11322.289999999999"/>
    <n v="53892676"/>
    <n v="484"/>
    <n v="32726.710000000006"/>
    <n v="133343786"/>
    <n v="323"/>
    <n v="11171.715"/>
    <n v="63373193"/>
    <d v="2026-07-30T00:00:00"/>
  </r>
  <r>
    <x v="1"/>
    <x v="1"/>
    <d v="2026-05-01T00:00:00"/>
    <n v="182"/>
    <n v="11234.579999999998"/>
    <n v="52934470"/>
    <n v="480"/>
    <n v="32807.510000000009"/>
    <n v="133292542"/>
    <n v="327"/>
    <n v="11431.715"/>
    <n v="64951193"/>
    <d v="2026-07-30T00:00:00"/>
  </r>
  <r>
    <x v="1"/>
    <x v="3"/>
    <d v="2026-06-01T00:00:00"/>
    <n v="173"/>
    <n v="10909.109999999999"/>
    <n v="51280852"/>
    <n v="517"/>
    <n v="35542.069999999992"/>
    <n v="139999542"/>
    <n v="337"/>
    <n v="11832.184999999998"/>
    <n v="66854811"/>
    <d v="2026-07-30T00:00:00"/>
  </r>
  <r>
    <x v="30"/>
    <x v="0"/>
    <d v="2026-07-01T00:00:00"/>
    <n v="0"/>
    <n v="0"/>
    <n v="0"/>
    <n v="0"/>
    <n v="0"/>
    <n v="0"/>
    <m/>
    <m/>
    <m/>
    <d v="2026-07-30T00:00:00"/>
  </r>
  <r>
    <x v="31"/>
    <x v="0"/>
    <d v="2026-07-01T00:00:00"/>
    <n v="0"/>
    <n v="0"/>
    <n v="0"/>
    <n v="0"/>
    <n v="0"/>
    <n v="0"/>
    <m/>
    <m/>
    <m/>
    <d v="2026-07-30T00:00:00"/>
  </r>
  <r>
    <x v="32"/>
    <x v="0"/>
    <d v="2026-07-01T00:00:00"/>
    <n v="0"/>
    <n v="0"/>
    <n v="0"/>
    <n v="0"/>
    <n v="0"/>
    <n v="0"/>
    <m/>
    <m/>
    <m/>
    <d v="2026-07-30T00:00:00"/>
  </r>
  <r>
    <x v="33"/>
    <x v="0"/>
    <d v="2026-07-01T00:00:00"/>
    <n v="0"/>
    <n v="0"/>
    <n v="0"/>
    <n v="0"/>
    <n v="0"/>
    <n v="0"/>
    <m/>
    <m/>
    <m/>
    <d v="2026-07-30T00:00:00"/>
  </r>
  <r>
    <x v="34"/>
    <x v="0"/>
    <d v="2026-07-01T00:00:00"/>
    <n v="0"/>
    <n v="0"/>
    <n v="0"/>
    <n v="0"/>
    <n v="0"/>
    <n v="0"/>
    <m/>
    <m/>
    <m/>
    <d v="2026-07-30T00:00:00"/>
  </r>
  <r>
    <x v="35"/>
    <x v="0"/>
    <d v="2026-07-01T00:00:00"/>
    <n v="0"/>
    <n v="0"/>
    <n v="0"/>
    <n v="0"/>
    <n v="0"/>
    <n v="0"/>
    <m/>
    <m/>
    <m/>
    <d v="2026-07-30T00:00:00"/>
  </r>
  <r>
    <x v="36"/>
    <x v="56"/>
    <d v="2021-04-01T00:00:00"/>
    <n v="0"/>
    <n v="0"/>
    <n v="0"/>
    <n v="0"/>
    <n v="0"/>
    <n v="0"/>
    <n v="0"/>
    <n v="0"/>
    <n v="0"/>
    <d v="2026-07-30T00:00:00"/>
  </r>
  <r>
    <x v="36"/>
    <x v="39"/>
    <d v="2023-05-01T00:00:00"/>
    <n v="0"/>
    <n v="0"/>
    <n v="0"/>
    <n v="0"/>
    <n v="0"/>
    <n v="0"/>
    <n v="0"/>
    <n v="0"/>
    <n v="0"/>
    <d v="2026-07-30T00:00:00"/>
  </r>
  <r>
    <x v="36"/>
    <x v="21"/>
    <d v="2025-05-01T00:00:00"/>
    <n v="0"/>
    <n v="0"/>
    <n v="0"/>
    <n v="0"/>
    <n v="0"/>
    <n v="0"/>
    <n v="0"/>
    <n v="0"/>
    <n v="0"/>
    <d v="2026-07-30T00:00:00"/>
  </r>
  <r>
    <x v="37"/>
    <x v="54"/>
    <d v="2021-02-01T00:00:00"/>
    <n v="0"/>
    <n v="0"/>
    <n v="0"/>
    <n v="0"/>
    <n v="0"/>
    <n v="0"/>
    <n v="2"/>
    <n v="0"/>
    <n v="0"/>
    <d v="2026-07-30T00:00:00"/>
  </r>
  <r>
    <x v="32"/>
    <x v="62"/>
    <d v="2021-11-01T00:00:00"/>
    <n v="0"/>
    <n v="0"/>
    <n v="0"/>
    <n v="0"/>
    <n v="0"/>
    <n v="0"/>
    <n v="0"/>
    <n v="0"/>
    <n v="0"/>
    <d v="2026-07-30T00:00:00"/>
  </r>
  <r>
    <x v="32"/>
    <x v="20"/>
    <d v="2025-04-01T00:00:00"/>
    <n v="0"/>
    <n v="0"/>
    <n v="0"/>
    <n v="0"/>
    <n v="0"/>
    <n v="0"/>
    <n v="0"/>
    <n v="0"/>
    <n v="0"/>
    <d v="2026-07-30T00:00:00"/>
  </r>
  <r>
    <x v="35"/>
    <x v="32"/>
    <d v="2022-12-01T00:00:00"/>
    <n v="0"/>
    <n v="0"/>
    <n v="0"/>
    <n v="0"/>
    <n v="0"/>
    <n v="0"/>
    <n v="0"/>
    <n v="0"/>
    <n v="0"/>
    <d v="2026-07-30T00:00:00"/>
  </r>
  <r>
    <x v="17"/>
    <x v="33"/>
    <d v="2022-10-01T00:00:00"/>
    <n v="0"/>
    <n v="0"/>
    <n v="0"/>
    <n v="0"/>
    <n v="0"/>
    <n v="0"/>
    <n v="0"/>
    <n v="0"/>
    <n v="0"/>
    <d v="2026-07-30T00:00:00"/>
  </r>
  <r>
    <x v="32"/>
    <x v="17"/>
    <d v="2025-07-01T00:00:00"/>
    <n v="0"/>
    <n v="0"/>
    <n v="0"/>
    <n v="0"/>
    <n v="0"/>
    <n v="0"/>
    <n v="0"/>
    <n v="0"/>
    <n v="0"/>
    <d v="2026-07-30T00:00:00"/>
  </r>
  <r>
    <x v="32"/>
    <x v="5"/>
    <d v="2026-03-01T00:00:00"/>
    <n v="0"/>
    <n v="0"/>
    <n v="0"/>
    <n v="0"/>
    <n v="0"/>
    <n v="0"/>
    <n v="0"/>
    <n v="0"/>
    <n v="0"/>
    <d v="2026-07-30T00:00:00"/>
  </r>
  <r>
    <x v="35"/>
    <x v="9"/>
    <d v="2024-02-01T00:00:00"/>
    <n v="0"/>
    <n v="0"/>
    <n v="0"/>
    <n v="0"/>
    <n v="0"/>
    <n v="0"/>
    <n v="0"/>
    <n v="0"/>
    <n v="0"/>
    <d v="2026-07-30T00:00:00"/>
  </r>
  <r>
    <x v="17"/>
    <x v="35"/>
    <d v="2022-11-01T00:00:00"/>
    <n v="0"/>
    <n v="0"/>
    <n v="0"/>
    <n v="0"/>
    <n v="0"/>
    <n v="0"/>
    <n v="0"/>
    <n v="0"/>
    <n v="0"/>
    <d v="2026-07-30T00:00:00"/>
  </r>
  <r>
    <x v="17"/>
    <x v="22"/>
    <d v="2024-05-01T00:00:00"/>
    <n v="0"/>
    <n v="0"/>
    <n v="0"/>
    <n v="0"/>
    <n v="0"/>
    <n v="0"/>
    <n v="0"/>
    <n v="0"/>
    <n v="0"/>
    <d v="2026-07-30T00:00:00"/>
  </r>
  <r>
    <x v="17"/>
    <x v="18"/>
    <d v="2024-11-01T00:00:00"/>
    <n v="0"/>
    <n v="0"/>
    <n v="0"/>
    <n v="0"/>
    <n v="0"/>
    <n v="0"/>
    <n v="0"/>
    <n v="0"/>
    <n v="0"/>
    <d v="2026-07-30T00:00:00"/>
  </r>
  <r>
    <x v="36"/>
    <x v="60"/>
    <d v="2021-08-01T00:00:00"/>
    <n v="0"/>
    <n v="0"/>
    <n v="0"/>
    <n v="0"/>
    <n v="0"/>
    <n v="0"/>
    <n v="0"/>
    <n v="0"/>
    <n v="0"/>
    <d v="2026-07-30T00:00:00"/>
  </r>
  <r>
    <x v="36"/>
    <x v="44"/>
    <d v="2023-11-01T00:00:00"/>
    <n v="0"/>
    <n v="0"/>
    <n v="0"/>
    <n v="0"/>
    <n v="0"/>
    <n v="0"/>
    <n v="0"/>
    <n v="0"/>
    <n v="0"/>
    <d v="2026-07-30T00:00:00"/>
  </r>
  <r>
    <x v="38"/>
    <x v="51"/>
    <d v="2022-06-01T00:00:00"/>
    <n v="0"/>
    <n v="0"/>
    <n v="0"/>
    <n v="0"/>
    <n v="0"/>
    <n v="0"/>
    <n v="0"/>
    <n v="0"/>
    <n v="0"/>
    <d v="2026-07-30T00:00:00"/>
  </r>
  <r>
    <x v="35"/>
    <x v="27"/>
    <d v="2024-06-01T00:00:00"/>
    <n v="0"/>
    <n v="0"/>
    <n v="0"/>
    <n v="0"/>
    <n v="0"/>
    <n v="0"/>
    <n v="0"/>
    <n v="0"/>
    <n v="0"/>
    <d v="2026-07-30T00:00:00"/>
  </r>
  <r>
    <x v="35"/>
    <x v="25"/>
    <d v="2024-12-01T00:00:00"/>
    <n v="0"/>
    <n v="0"/>
    <n v="0"/>
    <n v="0"/>
    <n v="0"/>
    <n v="0"/>
    <n v="0"/>
    <n v="0"/>
    <n v="0"/>
    <d v="2026-07-30T00:00:00"/>
  </r>
  <r>
    <x v="31"/>
    <x v="10"/>
    <d v="2024-04-01T00:00:00"/>
    <n v="0"/>
    <n v="0"/>
    <n v="0"/>
    <n v="0"/>
    <n v="0"/>
    <n v="0"/>
    <n v="0"/>
    <n v="0"/>
    <n v="0"/>
    <d v="2026-07-30T00:00:00"/>
  </r>
  <r>
    <x v="36"/>
    <x v="19"/>
    <d v="2025-02-01T00:00:00"/>
    <n v="0"/>
    <n v="0"/>
    <n v="0"/>
    <n v="0"/>
    <n v="0"/>
    <n v="0"/>
    <n v="0"/>
    <n v="0"/>
    <n v="0"/>
    <d v="2026-07-30T00:00:00"/>
  </r>
  <r>
    <x v="37"/>
    <x v="55"/>
    <d v="2021-05-01T00:00:00"/>
    <n v="0"/>
    <n v="0"/>
    <n v="0"/>
    <n v="0"/>
    <n v="0"/>
    <n v="0"/>
    <n v="2"/>
    <n v="0"/>
    <n v="0"/>
    <d v="2026-07-30T00:00:00"/>
  </r>
  <r>
    <x v="37"/>
    <x v="20"/>
    <d v="2025-04-01T00:00:00"/>
    <n v="0"/>
    <n v="0"/>
    <n v="0"/>
    <n v="0"/>
    <n v="0"/>
    <n v="0"/>
    <n v="2"/>
    <n v="0"/>
    <n v="0"/>
    <d v="2026-07-30T00:00:00"/>
  </r>
  <r>
    <x v="38"/>
    <x v="32"/>
    <d v="2022-12-01T00:00:00"/>
    <n v="0"/>
    <n v="0"/>
    <n v="0"/>
    <n v="0"/>
    <n v="0"/>
    <n v="0"/>
    <n v="0"/>
    <n v="0"/>
    <n v="0"/>
    <d v="2026-07-30T00:00:00"/>
  </r>
  <r>
    <x v="32"/>
    <x v="55"/>
    <d v="2021-05-01T00:00:00"/>
    <n v="0"/>
    <n v="0"/>
    <n v="0"/>
    <n v="0"/>
    <n v="0"/>
    <n v="0"/>
    <n v="0"/>
    <n v="0"/>
    <n v="0"/>
    <d v="2026-07-30T00:00:00"/>
  </r>
  <r>
    <x v="35"/>
    <x v="57"/>
    <d v="2021-03-01T00:00:00"/>
    <n v="0"/>
    <n v="0"/>
    <n v="0"/>
    <n v="0"/>
    <n v="0"/>
    <n v="0"/>
    <n v="0"/>
    <n v="0"/>
    <n v="0"/>
    <d v="2026-07-30T00:00:00"/>
  </r>
  <r>
    <x v="35"/>
    <x v="59"/>
    <d v="2021-07-01T00:00:00"/>
    <n v="0"/>
    <n v="0"/>
    <n v="0"/>
    <n v="0"/>
    <n v="0"/>
    <n v="0"/>
    <n v="0"/>
    <n v="0"/>
    <n v="0"/>
    <d v="2026-07-30T00:00:00"/>
  </r>
  <r>
    <x v="35"/>
    <x v="65"/>
    <d v="2022-03-01T00:00:00"/>
    <n v="0"/>
    <n v="0"/>
    <n v="0"/>
    <n v="0"/>
    <n v="0"/>
    <n v="0"/>
    <n v="0"/>
    <n v="0"/>
    <n v="0"/>
    <d v="2026-07-30T00:00:00"/>
  </r>
  <r>
    <x v="35"/>
    <x v="22"/>
    <d v="2024-05-01T00:00:00"/>
    <n v="0"/>
    <n v="0"/>
    <n v="0"/>
    <n v="0"/>
    <n v="0"/>
    <n v="0"/>
    <n v="0"/>
    <n v="0"/>
    <n v="0"/>
    <d v="2026-07-30T00:00:00"/>
  </r>
  <r>
    <x v="31"/>
    <x v="61"/>
    <d v="2021-09-01T00:00:00"/>
    <n v="0"/>
    <n v="0"/>
    <n v="0"/>
    <n v="0"/>
    <n v="0"/>
    <n v="0"/>
    <n v="0"/>
    <n v="0"/>
    <n v="0"/>
    <d v="2026-07-30T00:00:00"/>
  </r>
  <r>
    <x v="17"/>
    <x v="51"/>
    <d v="2022-06-01T00:00:00"/>
    <n v="0"/>
    <n v="0"/>
    <n v="0"/>
    <n v="0"/>
    <n v="0"/>
    <n v="0"/>
    <n v="0"/>
    <n v="0"/>
    <n v="0"/>
    <d v="2026-07-30T00:00:00"/>
  </r>
  <r>
    <x v="36"/>
    <x v="53"/>
    <d v="2021-01-01T00:00:00"/>
    <n v="0"/>
    <n v="0"/>
    <n v="0"/>
    <n v="0"/>
    <n v="0"/>
    <n v="0"/>
    <n v="0"/>
    <n v="0"/>
    <n v="0"/>
    <d v="2026-07-30T00:00:00"/>
  </r>
  <r>
    <x v="36"/>
    <x v="51"/>
    <d v="2022-06-01T00:00:00"/>
    <n v="0"/>
    <n v="0"/>
    <n v="0"/>
    <n v="0"/>
    <n v="0"/>
    <n v="0"/>
    <n v="0"/>
    <n v="0"/>
    <n v="0"/>
    <d v="2026-07-30T00:00:00"/>
  </r>
  <r>
    <x v="36"/>
    <x v="28"/>
    <d v="2024-10-01T00:00:00"/>
    <n v="0"/>
    <n v="0"/>
    <n v="0"/>
    <n v="0"/>
    <n v="0"/>
    <n v="0"/>
    <n v="0"/>
    <n v="0"/>
    <n v="0"/>
    <d v="2026-07-30T00:00:00"/>
  </r>
  <r>
    <x v="36"/>
    <x v="23"/>
    <d v="2025-03-01T00:00:00"/>
    <n v="0"/>
    <n v="0"/>
    <n v="0"/>
    <n v="0"/>
    <n v="0"/>
    <n v="0"/>
    <n v="0"/>
    <n v="0"/>
    <n v="0"/>
    <d v="2026-07-30T00:00:00"/>
  </r>
  <r>
    <x v="35"/>
    <x v="46"/>
    <d v="2023-03-01T00:00:00"/>
    <n v="0"/>
    <n v="0"/>
    <n v="0"/>
    <n v="0"/>
    <n v="0"/>
    <n v="0"/>
    <n v="0"/>
    <n v="0"/>
    <n v="0"/>
    <d v="2026-07-30T00:00:00"/>
  </r>
  <r>
    <x v="35"/>
    <x v="39"/>
    <d v="2023-05-01T00:00:00"/>
    <n v="0"/>
    <n v="0"/>
    <n v="0"/>
    <n v="0"/>
    <n v="0"/>
    <n v="0"/>
    <n v="0"/>
    <n v="0"/>
    <n v="0"/>
    <d v="2026-07-30T00:00:00"/>
  </r>
  <r>
    <x v="35"/>
    <x v="10"/>
    <d v="2024-04-01T00:00:00"/>
    <n v="0"/>
    <n v="0"/>
    <n v="0"/>
    <n v="0"/>
    <n v="0"/>
    <n v="0"/>
    <n v="0"/>
    <n v="0"/>
    <n v="0"/>
    <d v="2026-07-30T00:00:00"/>
  </r>
  <r>
    <x v="31"/>
    <x v="46"/>
    <d v="2023-03-01T00:00:00"/>
    <n v="0"/>
    <n v="0"/>
    <n v="0"/>
    <n v="0"/>
    <n v="0"/>
    <n v="0"/>
    <n v="0"/>
    <n v="0"/>
    <n v="0"/>
    <d v="2026-07-30T00:00:00"/>
  </r>
  <r>
    <x v="38"/>
    <x v="44"/>
    <d v="2023-11-01T00:00:00"/>
    <n v="1"/>
    <n v="100"/>
    <n v="342000"/>
    <n v="0"/>
    <n v="0"/>
    <n v="0"/>
    <n v="0"/>
    <n v="0"/>
    <n v="0"/>
    <d v="2026-07-30T00:00:00"/>
  </r>
  <r>
    <x v="32"/>
    <x v="22"/>
    <d v="2024-05-01T00:00:00"/>
    <n v="0"/>
    <n v="0"/>
    <n v="0"/>
    <n v="0"/>
    <n v="0"/>
    <n v="0"/>
    <n v="0"/>
    <n v="0"/>
    <n v="0"/>
    <d v="2026-07-30T00:00:00"/>
  </r>
  <r>
    <x v="35"/>
    <x v="47"/>
    <d v="2022-05-01T00:00:00"/>
    <n v="0"/>
    <n v="0"/>
    <n v="0"/>
    <n v="0"/>
    <n v="0"/>
    <n v="0"/>
    <n v="0"/>
    <n v="0"/>
    <n v="0"/>
    <d v="2026-07-30T00:00:00"/>
  </r>
  <r>
    <x v="31"/>
    <x v="20"/>
    <d v="2025-04-01T00:00:00"/>
    <n v="0"/>
    <n v="0"/>
    <n v="0"/>
    <n v="0"/>
    <n v="0"/>
    <n v="0"/>
    <n v="0"/>
    <n v="0"/>
    <n v="0"/>
    <d v="2026-07-30T00:00:00"/>
  </r>
  <r>
    <x v="17"/>
    <x v="39"/>
    <d v="2023-05-01T00:00:00"/>
    <n v="0"/>
    <n v="0"/>
    <n v="0"/>
    <n v="0"/>
    <n v="0"/>
    <n v="0"/>
    <n v="0"/>
    <n v="0"/>
    <n v="0"/>
    <d v="2026-07-30T00:00:00"/>
  </r>
  <r>
    <x v="17"/>
    <x v="28"/>
    <d v="2024-10-01T00:00:00"/>
    <n v="0"/>
    <n v="0"/>
    <n v="0"/>
    <n v="0"/>
    <n v="0"/>
    <n v="0"/>
    <n v="0"/>
    <n v="0"/>
    <n v="0"/>
    <d v="2026-07-30T00:00:00"/>
  </r>
  <r>
    <x v="36"/>
    <x v="55"/>
    <d v="2021-05-01T00:00:00"/>
    <n v="0"/>
    <n v="0"/>
    <n v="0"/>
    <n v="0"/>
    <n v="0"/>
    <n v="0"/>
    <n v="0"/>
    <n v="0"/>
    <n v="0"/>
    <d v="2026-07-30T00:00:00"/>
  </r>
  <r>
    <x v="36"/>
    <x v="65"/>
    <d v="2022-03-01T00:00:00"/>
    <n v="0"/>
    <n v="0"/>
    <n v="0"/>
    <n v="0"/>
    <n v="0"/>
    <n v="0"/>
    <n v="0"/>
    <n v="0"/>
    <n v="0"/>
    <d v="2026-07-30T00:00:00"/>
  </r>
  <r>
    <x v="32"/>
    <x v="23"/>
    <d v="2025-03-01T00:00:00"/>
    <n v="0"/>
    <n v="0"/>
    <n v="0"/>
    <n v="0"/>
    <n v="0"/>
    <n v="0"/>
    <n v="0"/>
    <n v="0"/>
    <n v="0"/>
    <d v="2026-07-30T00:00:00"/>
  </r>
  <r>
    <x v="31"/>
    <x v="51"/>
    <d v="2022-06-01T00:00:00"/>
    <n v="0"/>
    <n v="0"/>
    <n v="0"/>
    <n v="0"/>
    <n v="0"/>
    <n v="0"/>
    <n v="0"/>
    <n v="0"/>
    <n v="0"/>
    <d v="2026-07-30T00:00:00"/>
  </r>
  <r>
    <x v="17"/>
    <x v="57"/>
    <d v="2021-03-01T00:00:00"/>
    <n v="0"/>
    <n v="0"/>
    <n v="0"/>
    <n v="0"/>
    <n v="0"/>
    <n v="0"/>
    <n v="0"/>
    <n v="0"/>
    <n v="0"/>
    <d v="2026-07-30T00:00:00"/>
  </r>
  <r>
    <x v="17"/>
    <x v="59"/>
    <d v="2021-07-01T00:00:00"/>
    <n v="0"/>
    <n v="0"/>
    <n v="0"/>
    <n v="0"/>
    <n v="0"/>
    <n v="0"/>
    <n v="0"/>
    <n v="0"/>
    <n v="0"/>
    <d v="2026-07-30T00:00:00"/>
  </r>
  <r>
    <x v="17"/>
    <x v="25"/>
    <d v="2024-12-01T00:00:00"/>
    <n v="0"/>
    <n v="0"/>
    <n v="0"/>
    <n v="0"/>
    <n v="0"/>
    <n v="0"/>
    <n v="0"/>
    <n v="0"/>
    <n v="0"/>
    <d v="2026-07-30T00:00:00"/>
  </r>
  <r>
    <x v="36"/>
    <x v="35"/>
    <d v="2022-11-01T00:00:00"/>
    <n v="0"/>
    <n v="0"/>
    <n v="0"/>
    <n v="0"/>
    <n v="0"/>
    <n v="0"/>
    <n v="0"/>
    <n v="0"/>
    <n v="0"/>
    <d v="2026-07-30T00:00:00"/>
  </r>
  <r>
    <x v="36"/>
    <x v="42"/>
    <d v="2023-09-01T00:00:00"/>
    <n v="0"/>
    <n v="0"/>
    <n v="0"/>
    <n v="0"/>
    <n v="0"/>
    <n v="0"/>
    <n v="0"/>
    <n v="0"/>
    <n v="0"/>
    <d v="2026-07-30T00:00:00"/>
  </r>
  <r>
    <x v="38"/>
    <x v="57"/>
    <d v="2021-03-01T00:00:00"/>
    <n v="0"/>
    <n v="0"/>
    <n v="0"/>
    <n v="0"/>
    <n v="0"/>
    <n v="0"/>
    <n v="0"/>
    <n v="0"/>
    <n v="0"/>
    <d v="2026-07-30T00:00:00"/>
  </r>
  <r>
    <x v="38"/>
    <x v="8"/>
    <d v="2024-03-01T00:00:00"/>
    <n v="1"/>
    <n v="100"/>
    <n v="342000"/>
    <n v="0"/>
    <n v="0"/>
    <n v="0"/>
    <n v="0"/>
    <n v="0"/>
    <n v="0"/>
    <d v="2026-07-30T00:00:00"/>
  </r>
  <r>
    <x v="35"/>
    <x v="33"/>
    <d v="2022-10-01T00:00:00"/>
    <n v="0"/>
    <n v="0"/>
    <n v="0"/>
    <n v="0"/>
    <n v="0"/>
    <n v="0"/>
    <n v="0"/>
    <n v="0"/>
    <n v="0"/>
    <d v="2026-07-30T00:00:00"/>
  </r>
  <r>
    <x v="17"/>
    <x v="49"/>
    <d v="2022-04-01T00:00:00"/>
    <n v="0"/>
    <n v="0"/>
    <n v="0"/>
    <n v="0"/>
    <n v="0"/>
    <n v="0"/>
    <n v="0"/>
    <n v="0"/>
    <n v="0"/>
    <d v="2026-07-30T00:00:00"/>
  </r>
  <r>
    <x v="37"/>
    <x v="57"/>
    <d v="2021-03-01T00:00:00"/>
    <n v="0"/>
    <n v="0"/>
    <n v="0"/>
    <n v="0"/>
    <n v="0"/>
    <n v="0"/>
    <n v="2"/>
    <n v="0"/>
    <n v="0"/>
    <d v="2026-07-30T00:00:00"/>
  </r>
  <r>
    <x v="38"/>
    <x v="61"/>
    <d v="2021-09-01T00:00:00"/>
    <n v="0"/>
    <n v="0"/>
    <n v="0"/>
    <n v="0"/>
    <n v="0"/>
    <n v="0"/>
    <n v="0"/>
    <n v="0"/>
    <n v="0"/>
    <d v="2026-07-30T00:00:00"/>
  </r>
  <r>
    <x v="38"/>
    <x v="48"/>
    <d v="2022-02-01T00:00:00"/>
    <n v="0"/>
    <n v="0"/>
    <n v="0"/>
    <n v="0"/>
    <n v="0"/>
    <n v="0"/>
    <n v="0"/>
    <n v="0"/>
    <n v="0"/>
    <d v="2026-07-30T00:00:00"/>
  </r>
  <r>
    <x v="32"/>
    <x v="26"/>
    <d v="2025-06-01T00:00:00"/>
    <n v="0"/>
    <n v="0"/>
    <n v="0"/>
    <n v="0"/>
    <n v="0"/>
    <n v="0"/>
    <n v="0"/>
    <n v="0"/>
    <n v="0"/>
    <d v="2026-07-30T00:00:00"/>
  </r>
  <r>
    <x v="35"/>
    <x v="35"/>
    <d v="2022-11-01T00:00:00"/>
    <n v="0"/>
    <n v="0"/>
    <n v="0"/>
    <n v="0"/>
    <n v="0"/>
    <n v="0"/>
    <n v="0"/>
    <n v="0"/>
    <n v="0"/>
    <d v="2026-07-30T00:00:00"/>
  </r>
  <r>
    <x v="31"/>
    <x v="45"/>
    <d v="2023-12-01T00:00:00"/>
    <n v="0"/>
    <n v="0"/>
    <n v="0"/>
    <n v="0"/>
    <n v="0"/>
    <n v="0"/>
    <n v="0"/>
    <n v="0"/>
    <n v="0"/>
    <d v="2026-07-30T00:00:00"/>
  </r>
  <r>
    <x v="32"/>
    <x v="50"/>
    <d v="2022-01-01T00:00:00"/>
    <n v="0"/>
    <n v="0"/>
    <n v="0"/>
    <n v="0"/>
    <n v="0"/>
    <n v="0"/>
    <n v="0"/>
    <n v="0"/>
    <n v="0"/>
    <d v="2026-07-30T00:00:00"/>
  </r>
  <r>
    <x v="32"/>
    <x v="35"/>
    <d v="2022-11-01T00:00:00"/>
    <n v="0"/>
    <n v="0"/>
    <n v="0"/>
    <n v="0"/>
    <n v="0"/>
    <n v="0"/>
    <n v="0"/>
    <n v="0"/>
    <n v="0"/>
    <d v="2026-07-30T00:00:00"/>
  </r>
  <r>
    <x v="32"/>
    <x v="16"/>
    <d v="2025-11-01T00:00:00"/>
    <n v="0"/>
    <n v="0"/>
    <n v="0"/>
    <n v="0"/>
    <n v="0"/>
    <n v="0"/>
    <n v="0"/>
    <n v="0"/>
    <n v="0"/>
    <d v="2026-07-30T00:00:00"/>
  </r>
  <r>
    <x v="35"/>
    <x v="42"/>
    <d v="2023-09-01T00:00:00"/>
    <n v="0"/>
    <n v="0"/>
    <n v="0"/>
    <n v="0"/>
    <n v="0"/>
    <n v="0"/>
    <n v="0"/>
    <n v="0"/>
    <n v="0"/>
    <d v="2026-07-30T00:00:00"/>
  </r>
  <r>
    <x v="35"/>
    <x v="19"/>
    <d v="2025-02-01T00:00:00"/>
    <n v="0"/>
    <n v="0"/>
    <n v="0"/>
    <n v="0"/>
    <n v="0"/>
    <n v="0"/>
    <n v="0"/>
    <n v="0"/>
    <n v="0"/>
    <d v="2026-07-30T00:00:00"/>
  </r>
  <r>
    <x v="35"/>
    <x v="26"/>
    <d v="2025-06-01T00:00:00"/>
    <n v="0"/>
    <n v="0"/>
    <n v="0"/>
    <n v="0"/>
    <n v="0"/>
    <n v="0"/>
    <n v="0"/>
    <n v="0"/>
    <n v="0"/>
    <d v="2026-07-30T00:00:00"/>
  </r>
  <r>
    <x v="31"/>
    <x v="32"/>
    <d v="2022-12-01T00:00:00"/>
    <n v="0"/>
    <n v="0"/>
    <n v="0"/>
    <n v="0"/>
    <n v="0"/>
    <n v="0"/>
    <n v="0"/>
    <n v="0"/>
    <n v="0"/>
    <d v="2026-07-30T00:00:00"/>
  </r>
  <r>
    <x v="31"/>
    <x v="21"/>
    <d v="2025-05-01T00:00:00"/>
    <n v="0"/>
    <n v="0"/>
    <n v="0"/>
    <n v="0"/>
    <n v="0"/>
    <n v="0"/>
    <n v="0"/>
    <n v="0"/>
    <n v="0"/>
    <d v="2026-07-30T00:00:00"/>
  </r>
  <r>
    <x v="17"/>
    <x v="48"/>
    <d v="2022-02-01T00:00:00"/>
    <n v="0"/>
    <n v="0"/>
    <n v="0"/>
    <n v="0"/>
    <n v="0"/>
    <n v="0"/>
    <n v="0"/>
    <n v="0"/>
    <n v="0"/>
    <d v="2026-07-30T00:00:00"/>
  </r>
  <r>
    <x v="36"/>
    <x v="34"/>
    <d v="2023-02-01T00:00:00"/>
    <n v="0"/>
    <n v="0"/>
    <n v="0"/>
    <n v="0"/>
    <n v="0"/>
    <n v="0"/>
    <n v="0"/>
    <n v="0"/>
    <n v="0"/>
    <d v="2026-07-30T00:00:00"/>
  </r>
  <r>
    <x v="36"/>
    <x v="41"/>
    <d v="2023-07-01T00:00:00"/>
    <n v="0"/>
    <n v="0"/>
    <n v="0"/>
    <n v="0"/>
    <n v="0"/>
    <n v="0"/>
    <n v="0"/>
    <n v="0"/>
    <n v="0"/>
    <d v="2026-07-30T00:00:00"/>
  </r>
  <r>
    <x v="36"/>
    <x v="29"/>
    <d v="2024-08-01T00:00:00"/>
    <n v="0"/>
    <n v="0"/>
    <n v="0"/>
    <n v="0"/>
    <n v="0"/>
    <n v="0"/>
    <n v="0"/>
    <n v="0"/>
    <n v="0"/>
    <d v="2026-07-30T00:00:00"/>
  </r>
  <r>
    <x v="36"/>
    <x v="13"/>
    <d v="2025-08-01T00:00:00"/>
    <n v="0"/>
    <n v="0"/>
    <n v="0"/>
    <n v="0"/>
    <n v="0"/>
    <n v="0"/>
    <n v="0"/>
    <n v="0"/>
    <n v="0"/>
    <d v="2026-07-30T00:00:00"/>
  </r>
  <r>
    <x v="38"/>
    <x v="59"/>
    <d v="2021-07-01T00:00:00"/>
    <n v="0"/>
    <n v="0"/>
    <n v="0"/>
    <n v="0"/>
    <n v="0"/>
    <n v="0"/>
    <n v="0"/>
    <n v="0"/>
    <n v="0"/>
    <d v="2026-07-30T00:00:00"/>
  </r>
  <r>
    <x v="35"/>
    <x v="62"/>
    <d v="2021-11-01T00:00:00"/>
    <n v="0"/>
    <n v="0"/>
    <n v="0"/>
    <n v="0"/>
    <n v="0"/>
    <n v="0"/>
    <n v="0"/>
    <n v="0"/>
    <n v="0"/>
    <d v="2026-07-30T00:00:00"/>
  </r>
  <r>
    <x v="35"/>
    <x v="38"/>
    <d v="2023-06-01T00:00:00"/>
    <n v="0"/>
    <n v="0"/>
    <n v="0"/>
    <n v="0"/>
    <n v="0"/>
    <n v="0"/>
    <n v="0"/>
    <n v="0"/>
    <n v="0"/>
    <d v="2026-07-30T00:00:00"/>
  </r>
  <r>
    <x v="35"/>
    <x v="44"/>
    <d v="2023-11-01T00:00:00"/>
    <n v="0"/>
    <n v="0"/>
    <n v="0"/>
    <n v="0"/>
    <n v="0"/>
    <n v="0"/>
    <n v="0"/>
    <n v="0"/>
    <n v="0"/>
    <d v="2026-07-30T00:00:00"/>
  </r>
  <r>
    <x v="35"/>
    <x v="45"/>
    <d v="2023-12-01T00:00:00"/>
    <n v="0"/>
    <n v="0"/>
    <n v="0"/>
    <n v="0"/>
    <n v="0"/>
    <n v="0"/>
    <n v="0"/>
    <n v="0"/>
    <n v="0"/>
    <d v="2026-07-30T00:00:00"/>
  </r>
  <r>
    <x v="17"/>
    <x v="36"/>
    <d v="2023-04-01T00:00:00"/>
    <n v="0"/>
    <n v="0"/>
    <n v="0"/>
    <n v="0"/>
    <n v="0"/>
    <n v="0"/>
    <n v="0"/>
    <n v="0"/>
    <n v="0"/>
    <d v="2026-07-30T00:00:00"/>
  </r>
  <r>
    <x v="38"/>
    <x v="42"/>
    <d v="2023-09-01T00:00:00"/>
    <n v="0"/>
    <n v="0"/>
    <n v="0"/>
    <n v="0"/>
    <n v="0"/>
    <n v="0"/>
    <n v="0"/>
    <n v="0"/>
    <n v="0"/>
    <d v="2026-07-30T00:00:00"/>
  </r>
  <r>
    <x v="32"/>
    <x v="59"/>
    <d v="2021-07-01T00:00:00"/>
    <n v="0"/>
    <n v="0"/>
    <n v="0"/>
    <n v="0"/>
    <n v="0"/>
    <n v="0"/>
    <n v="0"/>
    <n v="0"/>
    <n v="0"/>
    <d v="2026-07-30T00:00:00"/>
  </r>
  <r>
    <x v="32"/>
    <x v="39"/>
    <d v="2023-05-01T00:00:00"/>
    <n v="0"/>
    <n v="0"/>
    <n v="0"/>
    <n v="0"/>
    <n v="0"/>
    <n v="0"/>
    <n v="0"/>
    <n v="0"/>
    <n v="0"/>
    <d v="2026-07-30T00:00:00"/>
  </r>
  <r>
    <x v="32"/>
    <x v="29"/>
    <d v="2024-08-01T00:00:00"/>
    <n v="0"/>
    <n v="0"/>
    <n v="0"/>
    <n v="0"/>
    <n v="0"/>
    <n v="0"/>
    <n v="0"/>
    <n v="0"/>
    <n v="0"/>
    <d v="2026-07-30T00:00:00"/>
  </r>
  <r>
    <x v="32"/>
    <x v="21"/>
    <d v="2025-05-01T00:00:00"/>
    <n v="0"/>
    <n v="0"/>
    <n v="0"/>
    <n v="0"/>
    <n v="0"/>
    <n v="0"/>
    <n v="0"/>
    <n v="0"/>
    <n v="0"/>
    <d v="2026-07-30T00:00:00"/>
  </r>
  <r>
    <x v="32"/>
    <x v="6"/>
    <d v="2026-01-01T00:00:00"/>
    <n v="0"/>
    <n v="0"/>
    <n v="0"/>
    <n v="0"/>
    <n v="0"/>
    <n v="0"/>
    <n v="0"/>
    <n v="0"/>
    <n v="0"/>
    <d v="2026-07-30T00:00:00"/>
  </r>
  <r>
    <x v="35"/>
    <x v="6"/>
    <d v="2026-01-01T00:00:00"/>
    <n v="0"/>
    <n v="0"/>
    <n v="0"/>
    <n v="0"/>
    <n v="0"/>
    <n v="0"/>
    <n v="0"/>
    <n v="0"/>
    <n v="0"/>
    <d v="2026-07-30T00:00:00"/>
  </r>
  <r>
    <x v="17"/>
    <x v="43"/>
    <d v="2023-10-01T00:00:00"/>
    <n v="0"/>
    <n v="0"/>
    <n v="0"/>
    <n v="0"/>
    <n v="0"/>
    <n v="0"/>
    <n v="0"/>
    <n v="0"/>
    <n v="0"/>
    <d v="2026-07-30T00:00:00"/>
  </r>
  <r>
    <x v="17"/>
    <x v="27"/>
    <d v="2024-06-01T00:00:00"/>
    <n v="0"/>
    <n v="0"/>
    <n v="0"/>
    <n v="0"/>
    <n v="0"/>
    <n v="0"/>
    <n v="0"/>
    <n v="0"/>
    <n v="0"/>
    <d v="2026-07-30T00:00:00"/>
  </r>
  <r>
    <x v="36"/>
    <x v="54"/>
    <d v="2021-02-01T00:00:00"/>
    <n v="0"/>
    <n v="0"/>
    <n v="0"/>
    <n v="0"/>
    <n v="0"/>
    <n v="0"/>
    <n v="0"/>
    <n v="0"/>
    <n v="0"/>
    <d v="2026-07-30T00:00:00"/>
  </r>
  <r>
    <x v="36"/>
    <x v="10"/>
    <d v="2024-04-01T00:00:00"/>
    <n v="0"/>
    <n v="0"/>
    <n v="0"/>
    <n v="0"/>
    <n v="0"/>
    <n v="0"/>
    <n v="0"/>
    <n v="0"/>
    <n v="0"/>
    <d v="2026-07-30T00:00:00"/>
  </r>
  <r>
    <x v="36"/>
    <x v="25"/>
    <d v="2024-12-01T00:00:00"/>
    <n v="0"/>
    <n v="0"/>
    <n v="0"/>
    <n v="0"/>
    <n v="0"/>
    <n v="0"/>
    <n v="0"/>
    <n v="0"/>
    <n v="0"/>
    <d v="2026-07-30T00:00:00"/>
  </r>
  <r>
    <x v="37"/>
    <x v="13"/>
    <d v="2025-08-01T00:00:00"/>
    <n v="0"/>
    <n v="0"/>
    <n v="0"/>
    <n v="0"/>
    <n v="0"/>
    <n v="0"/>
    <n v="2"/>
    <n v="0"/>
    <n v="0"/>
    <d v="2026-07-30T00:00:00"/>
  </r>
  <r>
    <x v="32"/>
    <x v="48"/>
    <d v="2022-02-01T00:00:00"/>
    <n v="0"/>
    <n v="0"/>
    <n v="0"/>
    <n v="0"/>
    <n v="0"/>
    <n v="0"/>
    <n v="0"/>
    <n v="0"/>
    <n v="0"/>
    <d v="2026-07-30T00:00:00"/>
  </r>
  <r>
    <x v="32"/>
    <x v="41"/>
    <d v="2023-07-01T00:00:00"/>
    <n v="0"/>
    <n v="0"/>
    <n v="0"/>
    <n v="0"/>
    <n v="0"/>
    <n v="0"/>
    <n v="0"/>
    <n v="0"/>
    <n v="0"/>
    <d v="2026-07-30T00:00:00"/>
  </r>
  <r>
    <x v="32"/>
    <x v="4"/>
    <d v="2026-04-01T00:00:00"/>
    <n v="0"/>
    <n v="0"/>
    <n v="0"/>
    <n v="0"/>
    <n v="0"/>
    <n v="0"/>
    <n v="0"/>
    <n v="0"/>
    <n v="0"/>
    <d v="2026-07-30T00:00:00"/>
  </r>
  <r>
    <x v="31"/>
    <x v="8"/>
    <d v="2024-03-01T00:00:00"/>
    <n v="0"/>
    <n v="0"/>
    <n v="0"/>
    <n v="0"/>
    <n v="0"/>
    <n v="0"/>
    <n v="0"/>
    <n v="0"/>
    <n v="0"/>
    <d v="2026-07-30T00:00:00"/>
  </r>
  <r>
    <x v="31"/>
    <x v="27"/>
    <d v="2024-06-01T00:00:00"/>
    <n v="0"/>
    <n v="0"/>
    <n v="0"/>
    <n v="0"/>
    <n v="0"/>
    <n v="0"/>
    <n v="0"/>
    <n v="0"/>
    <n v="0"/>
    <d v="2026-07-30T00:00:00"/>
  </r>
  <r>
    <x v="17"/>
    <x v="54"/>
    <d v="2021-02-01T00:00:00"/>
    <n v="0"/>
    <n v="0"/>
    <n v="0"/>
    <n v="0"/>
    <n v="0"/>
    <n v="0"/>
    <n v="0"/>
    <n v="0"/>
    <n v="0"/>
    <d v="2026-07-30T00:00:00"/>
  </r>
  <r>
    <x v="17"/>
    <x v="23"/>
    <d v="2025-03-01T00:00:00"/>
    <n v="0"/>
    <n v="0"/>
    <n v="0"/>
    <n v="0"/>
    <n v="0"/>
    <n v="0"/>
    <n v="0"/>
    <n v="0"/>
    <n v="0"/>
    <d v="2026-07-30T00:00:00"/>
  </r>
  <r>
    <x v="36"/>
    <x v="36"/>
    <d v="2023-04-01T00:00:00"/>
    <n v="0"/>
    <n v="0"/>
    <n v="0"/>
    <n v="0"/>
    <n v="0"/>
    <n v="0"/>
    <n v="0"/>
    <n v="0"/>
    <n v="0"/>
    <d v="2026-07-30T00:00:00"/>
  </r>
  <r>
    <x v="36"/>
    <x v="24"/>
    <d v="2024-09-01T00:00:00"/>
    <n v="0"/>
    <n v="0"/>
    <n v="0"/>
    <n v="0"/>
    <n v="0"/>
    <n v="0"/>
    <n v="0"/>
    <n v="0"/>
    <n v="0"/>
    <d v="2026-07-30T00:00:00"/>
  </r>
  <r>
    <x v="32"/>
    <x v="61"/>
    <d v="2021-09-01T00:00:00"/>
    <n v="0"/>
    <n v="0"/>
    <n v="0"/>
    <n v="0"/>
    <n v="0"/>
    <n v="0"/>
    <n v="0"/>
    <n v="0"/>
    <n v="0"/>
    <d v="2026-07-30T00:00:00"/>
  </r>
  <r>
    <x v="32"/>
    <x v="9"/>
    <d v="2024-02-01T00:00:00"/>
    <n v="0"/>
    <n v="0"/>
    <n v="0"/>
    <n v="0"/>
    <n v="0"/>
    <n v="0"/>
    <n v="0"/>
    <n v="0"/>
    <n v="0"/>
    <d v="2026-07-30T00:00:00"/>
  </r>
  <r>
    <x v="35"/>
    <x v="60"/>
    <d v="2021-08-01T00:00:00"/>
    <n v="0"/>
    <n v="0"/>
    <n v="0"/>
    <n v="0"/>
    <n v="0"/>
    <n v="0"/>
    <n v="0"/>
    <n v="0"/>
    <n v="0"/>
    <d v="2026-07-30T00:00:00"/>
  </r>
  <r>
    <x v="31"/>
    <x v="57"/>
    <d v="2021-03-01T00:00:00"/>
    <n v="0"/>
    <n v="0"/>
    <n v="0"/>
    <n v="0"/>
    <n v="0"/>
    <n v="0"/>
    <n v="0"/>
    <n v="0"/>
    <n v="0"/>
    <d v="2026-07-30T00:00:00"/>
  </r>
  <r>
    <x v="31"/>
    <x v="31"/>
    <d v="2023-01-01T00:00:00"/>
    <n v="0"/>
    <n v="0"/>
    <n v="0"/>
    <n v="0"/>
    <n v="0"/>
    <n v="0"/>
    <n v="0"/>
    <n v="0"/>
    <n v="0"/>
    <d v="2026-07-30T00:00:00"/>
  </r>
  <r>
    <x v="31"/>
    <x v="16"/>
    <d v="2025-11-01T00:00:00"/>
    <n v="0"/>
    <n v="0"/>
    <n v="0"/>
    <n v="0"/>
    <n v="0"/>
    <n v="0"/>
    <n v="0"/>
    <n v="0"/>
    <n v="0"/>
    <d v="2026-07-30T00:00:00"/>
  </r>
  <r>
    <x v="17"/>
    <x v="34"/>
    <d v="2023-02-01T00:00:00"/>
    <n v="0"/>
    <n v="0"/>
    <n v="0"/>
    <n v="0"/>
    <n v="0"/>
    <n v="0"/>
    <n v="0"/>
    <n v="0"/>
    <n v="0"/>
    <d v="2026-07-30T00:00:00"/>
  </r>
  <r>
    <x v="17"/>
    <x v="10"/>
    <d v="2024-04-01T00:00:00"/>
    <n v="0"/>
    <n v="0"/>
    <n v="0"/>
    <n v="0"/>
    <n v="0"/>
    <n v="0"/>
    <n v="0"/>
    <n v="0"/>
    <n v="0"/>
    <d v="2026-07-30T00:00:00"/>
  </r>
  <r>
    <x v="17"/>
    <x v="30"/>
    <d v="2024-07-01T00:00:00"/>
    <n v="0"/>
    <n v="0"/>
    <n v="0"/>
    <n v="0"/>
    <n v="0"/>
    <n v="0"/>
    <n v="0"/>
    <n v="0"/>
    <n v="0"/>
    <d v="2026-07-30T00:00:00"/>
  </r>
  <r>
    <x v="35"/>
    <x v="36"/>
    <d v="2023-04-01T00:00:00"/>
    <n v="0"/>
    <n v="0"/>
    <n v="0"/>
    <n v="0"/>
    <n v="0"/>
    <n v="0"/>
    <n v="0"/>
    <n v="0"/>
    <n v="0"/>
    <d v="2026-07-30T00:00:00"/>
  </r>
  <r>
    <x v="35"/>
    <x v="40"/>
    <d v="2023-08-01T00:00:00"/>
    <n v="0"/>
    <n v="0"/>
    <n v="0"/>
    <n v="0"/>
    <n v="0"/>
    <n v="0"/>
    <n v="0"/>
    <n v="0"/>
    <n v="0"/>
    <d v="2026-07-30T00:00:00"/>
  </r>
  <r>
    <x v="31"/>
    <x v="58"/>
    <d v="2021-06-01T00:00:00"/>
    <n v="0"/>
    <n v="0"/>
    <n v="0"/>
    <n v="0"/>
    <n v="0"/>
    <n v="0"/>
    <n v="0"/>
    <n v="0"/>
    <n v="0"/>
    <d v="2026-07-30T00:00:00"/>
  </r>
  <r>
    <x v="31"/>
    <x v="17"/>
    <d v="2025-07-01T00:00:00"/>
    <n v="0"/>
    <n v="0"/>
    <n v="0"/>
    <n v="0"/>
    <n v="0"/>
    <n v="0"/>
    <n v="0"/>
    <n v="0"/>
    <n v="0"/>
    <d v="2026-07-30T00:00:00"/>
  </r>
  <r>
    <x v="36"/>
    <x v="66"/>
    <d v="2022-07-01T00:00:00"/>
    <n v="0"/>
    <n v="0"/>
    <n v="0"/>
    <n v="0"/>
    <n v="0"/>
    <n v="0"/>
    <n v="0"/>
    <n v="0"/>
    <n v="0"/>
    <d v="2026-07-30T00:00:00"/>
  </r>
  <r>
    <x v="36"/>
    <x v="20"/>
    <d v="2025-04-01T00:00:00"/>
    <n v="0"/>
    <n v="0"/>
    <n v="0"/>
    <n v="0"/>
    <n v="0"/>
    <n v="0"/>
    <n v="0"/>
    <n v="0"/>
    <n v="0"/>
    <d v="2026-07-30T00:00:00"/>
  </r>
  <r>
    <x v="32"/>
    <x v="33"/>
    <d v="2022-10-01T00:00:00"/>
    <n v="0"/>
    <n v="0"/>
    <n v="0"/>
    <n v="0"/>
    <n v="0"/>
    <n v="0"/>
    <n v="0"/>
    <n v="0"/>
    <n v="0"/>
    <d v="2026-07-30T00:00:00"/>
  </r>
  <r>
    <x v="32"/>
    <x v="44"/>
    <d v="2023-11-01T00:00:00"/>
    <n v="0"/>
    <n v="0"/>
    <n v="0"/>
    <n v="0"/>
    <n v="0"/>
    <n v="0"/>
    <n v="0"/>
    <n v="0"/>
    <n v="0"/>
    <d v="2026-07-30T00:00:00"/>
  </r>
  <r>
    <x v="35"/>
    <x v="49"/>
    <d v="2022-04-01T00:00:00"/>
    <n v="0"/>
    <n v="0"/>
    <n v="0"/>
    <n v="0"/>
    <n v="0"/>
    <n v="0"/>
    <n v="0"/>
    <n v="0"/>
    <n v="0"/>
    <d v="2026-07-30T00:00:00"/>
  </r>
  <r>
    <x v="17"/>
    <x v="53"/>
    <d v="2021-01-01T00:00:00"/>
    <n v="0"/>
    <n v="0"/>
    <n v="0"/>
    <n v="0"/>
    <n v="0"/>
    <n v="0"/>
    <n v="0"/>
    <n v="0"/>
    <n v="0"/>
    <d v="2026-07-30T00:00:00"/>
  </r>
  <r>
    <x v="17"/>
    <x v="29"/>
    <d v="2024-08-01T00:00:00"/>
    <n v="0"/>
    <n v="0"/>
    <n v="0"/>
    <n v="0"/>
    <n v="0"/>
    <n v="0"/>
    <n v="0"/>
    <n v="0"/>
    <n v="0"/>
    <d v="2026-07-30T00:00:00"/>
  </r>
  <r>
    <x v="36"/>
    <x v="17"/>
    <d v="2025-07-01T00:00:00"/>
    <n v="0"/>
    <n v="0"/>
    <n v="0"/>
    <n v="0"/>
    <n v="0"/>
    <n v="0"/>
    <n v="0"/>
    <n v="0"/>
    <n v="0"/>
    <d v="2026-07-30T00:00:00"/>
  </r>
  <r>
    <x v="38"/>
    <x v="66"/>
    <d v="2022-07-01T00:00:00"/>
    <n v="0"/>
    <n v="0"/>
    <n v="0"/>
    <n v="0"/>
    <n v="0"/>
    <n v="0"/>
    <n v="0"/>
    <n v="0"/>
    <n v="0"/>
    <d v="2026-07-30T00:00:00"/>
  </r>
  <r>
    <x v="38"/>
    <x v="22"/>
    <d v="2024-05-01T00:00:00"/>
    <n v="1"/>
    <n v="100"/>
    <n v="342000"/>
    <n v="0"/>
    <n v="0"/>
    <n v="0"/>
    <n v="0"/>
    <n v="0"/>
    <n v="0"/>
    <d v="2026-07-30T00:00:00"/>
  </r>
  <r>
    <x v="32"/>
    <x v="42"/>
    <d v="2023-09-01T00:00:00"/>
    <n v="0"/>
    <n v="0"/>
    <n v="0"/>
    <n v="0"/>
    <n v="0"/>
    <n v="0"/>
    <n v="0"/>
    <n v="0"/>
    <n v="0"/>
    <d v="2026-07-30T00:00:00"/>
  </r>
  <r>
    <x v="35"/>
    <x v="56"/>
    <d v="2021-04-01T00:00:00"/>
    <n v="0"/>
    <n v="0"/>
    <n v="0"/>
    <n v="0"/>
    <n v="0"/>
    <n v="0"/>
    <n v="0"/>
    <n v="0"/>
    <n v="0"/>
    <d v="2026-07-30T00:00:00"/>
  </r>
  <r>
    <x v="35"/>
    <x v="23"/>
    <d v="2025-03-01T00:00:00"/>
    <n v="0"/>
    <n v="0"/>
    <n v="0"/>
    <n v="0"/>
    <n v="0"/>
    <n v="0"/>
    <n v="0"/>
    <n v="0"/>
    <n v="0"/>
    <d v="2026-07-30T00:00:00"/>
  </r>
  <r>
    <x v="31"/>
    <x v="53"/>
    <d v="2021-01-01T00:00:00"/>
    <n v="0"/>
    <n v="0"/>
    <n v="0"/>
    <n v="0"/>
    <n v="0"/>
    <n v="0"/>
    <n v="0"/>
    <n v="0"/>
    <n v="0"/>
    <d v="2026-07-30T00:00:00"/>
  </r>
  <r>
    <x v="31"/>
    <x v="40"/>
    <d v="2023-08-01T00:00:00"/>
    <n v="0"/>
    <n v="0"/>
    <n v="0"/>
    <n v="0"/>
    <n v="0"/>
    <n v="0"/>
    <n v="0"/>
    <n v="0"/>
    <n v="0"/>
    <d v="2026-07-30T00:00:00"/>
  </r>
  <r>
    <x v="36"/>
    <x v="64"/>
    <d v="2021-12-01T00:00:00"/>
    <n v="0"/>
    <n v="0"/>
    <n v="0"/>
    <n v="0"/>
    <n v="0"/>
    <n v="0"/>
    <n v="0"/>
    <n v="0"/>
    <n v="0"/>
    <d v="2026-07-30T00:00:00"/>
  </r>
  <r>
    <x v="36"/>
    <x v="38"/>
    <d v="2023-06-01T00:00:00"/>
    <n v="0"/>
    <n v="0"/>
    <n v="0"/>
    <n v="0"/>
    <n v="0"/>
    <n v="0"/>
    <n v="0"/>
    <n v="0"/>
    <n v="0"/>
    <d v="2026-07-30T00:00:00"/>
  </r>
  <r>
    <x v="38"/>
    <x v="10"/>
    <d v="2024-04-01T00:00:00"/>
    <n v="1"/>
    <n v="100"/>
    <n v="342000"/>
    <n v="0"/>
    <n v="0"/>
    <n v="0"/>
    <n v="0"/>
    <n v="0"/>
    <n v="0"/>
    <d v="2026-07-30T00:00:00"/>
  </r>
  <r>
    <x v="32"/>
    <x v="31"/>
    <d v="2023-01-01T00:00:00"/>
    <n v="0"/>
    <n v="0"/>
    <n v="0"/>
    <n v="0"/>
    <n v="0"/>
    <n v="0"/>
    <n v="0"/>
    <n v="0"/>
    <n v="0"/>
    <d v="2026-07-30T00:00:00"/>
  </r>
  <r>
    <x v="32"/>
    <x v="40"/>
    <d v="2023-08-01T00:00:00"/>
    <n v="0"/>
    <n v="0"/>
    <n v="0"/>
    <n v="0"/>
    <n v="0"/>
    <n v="0"/>
    <n v="0"/>
    <n v="0"/>
    <n v="0"/>
    <d v="2026-07-30T00:00:00"/>
  </r>
  <r>
    <x v="35"/>
    <x v="61"/>
    <d v="2021-09-01T00:00:00"/>
    <n v="0"/>
    <n v="0"/>
    <n v="0"/>
    <n v="0"/>
    <n v="0"/>
    <n v="0"/>
    <n v="0"/>
    <n v="0"/>
    <n v="0"/>
    <d v="2026-07-30T00:00:00"/>
  </r>
  <r>
    <x v="35"/>
    <x v="14"/>
    <d v="2025-12-01T00:00:00"/>
    <n v="0"/>
    <n v="0"/>
    <n v="0"/>
    <n v="0"/>
    <n v="0"/>
    <n v="0"/>
    <n v="0"/>
    <n v="0"/>
    <n v="0"/>
    <d v="2026-07-30T00:00:00"/>
  </r>
  <r>
    <x v="17"/>
    <x v="60"/>
    <d v="2021-08-01T00:00:00"/>
    <n v="0"/>
    <n v="0"/>
    <n v="0"/>
    <n v="0"/>
    <n v="0"/>
    <n v="0"/>
    <n v="0"/>
    <n v="0"/>
    <n v="0"/>
    <d v="2026-07-30T00:00:00"/>
  </r>
  <r>
    <x v="17"/>
    <x v="24"/>
    <d v="2024-09-01T00:00:00"/>
    <n v="0"/>
    <n v="0"/>
    <n v="0"/>
    <n v="0"/>
    <n v="0"/>
    <n v="0"/>
    <n v="0"/>
    <n v="0"/>
    <n v="0"/>
    <d v="2026-07-30T00:00:00"/>
  </r>
  <r>
    <x v="38"/>
    <x v="28"/>
    <d v="2024-10-01T00:00:00"/>
    <n v="1"/>
    <n v="100"/>
    <n v="342000"/>
    <n v="0"/>
    <n v="0"/>
    <n v="0"/>
    <n v="0"/>
    <n v="0"/>
    <n v="0"/>
    <d v="2026-07-30T00:00:00"/>
  </r>
  <r>
    <x v="36"/>
    <x v="58"/>
    <d v="2021-06-01T00:00:00"/>
    <n v="0"/>
    <n v="0"/>
    <n v="0"/>
    <n v="0"/>
    <n v="0"/>
    <n v="0"/>
    <n v="0"/>
    <n v="0"/>
    <n v="0"/>
    <d v="2026-07-30T00:00:00"/>
  </r>
  <r>
    <x v="36"/>
    <x v="48"/>
    <d v="2022-02-01T00:00:00"/>
    <n v="0"/>
    <n v="0"/>
    <n v="0"/>
    <n v="0"/>
    <n v="0"/>
    <n v="0"/>
    <n v="0"/>
    <n v="0"/>
    <n v="0"/>
    <d v="2026-07-30T00:00:00"/>
  </r>
  <r>
    <x v="36"/>
    <x v="11"/>
    <d v="2024-01-01T00:00:00"/>
    <n v="0"/>
    <n v="0"/>
    <n v="0"/>
    <n v="0"/>
    <n v="0"/>
    <n v="0"/>
    <n v="0"/>
    <n v="0"/>
    <n v="0"/>
    <d v="2026-07-30T00:00:00"/>
  </r>
  <r>
    <x v="32"/>
    <x v="53"/>
    <d v="2021-01-01T00:00:00"/>
    <n v="0"/>
    <n v="0"/>
    <n v="0"/>
    <n v="0"/>
    <n v="0"/>
    <n v="0"/>
    <n v="0"/>
    <n v="0"/>
    <n v="0"/>
    <d v="2026-07-30T00:00:00"/>
  </r>
  <r>
    <x v="32"/>
    <x v="28"/>
    <d v="2024-10-01T00:00:00"/>
    <n v="0"/>
    <n v="0"/>
    <n v="0"/>
    <n v="0"/>
    <n v="0"/>
    <n v="0"/>
    <n v="0"/>
    <n v="0"/>
    <n v="0"/>
    <d v="2026-07-30T00:00:00"/>
  </r>
  <r>
    <x v="35"/>
    <x v="64"/>
    <d v="2021-12-01T00:00:00"/>
    <n v="0"/>
    <n v="0"/>
    <n v="0"/>
    <n v="0"/>
    <n v="0"/>
    <n v="0"/>
    <n v="0"/>
    <n v="0"/>
    <n v="0"/>
    <d v="2026-07-30T00:00:00"/>
  </r>
  <r>
    <x v="35"/>
    <x v="18"/>
    <d v="2024-11-01T00:00:00"/>
    <n v="0"/>
    <n v="0"/>
    <n v="0"/>
    <n v="0"/>
    <n v="0"/>
    <n v="0"/>
    <n v="0"/>
    <n v="0"/>
    <n v="0"/>
    <d v="2026-07-30T00:00:00"/>
  </r>
  <r>
    <x v="17"/>
    <x v="61"/>
    <d v="2021-09-01T00:00:00"/>
    <n v="0"/>
    <n v="0"/>
    <n v="0"/>
    <n v="0"/>
    <n v="0"/>
    <n v="0"/>
    <n v="0"/>
    <n v="0"/>
    <n v="0"/>
    <d v="2026-07-30T00:00:00"/>
  </r>
  <r>
    <x v="37"/>
    <x v="21"/>
    <d v="2025-05-01T00:00:00"/>
    <n v="0"/>
    <n v="0"/>
    <n v="0"/>
    <n v="0"/>
    <n v="0"/>
    <n v="0"/>
    <n v="2"/>
    <n v="0"/>
    <n v="0"/>
    <d v="2026-07-30T00:00:00"/>
  </r>
  <r>
    <x v="38"/>
    <x v="27"/>
    <d v="2024-06-01T00:00:00"/>
    <n v="1"/>
    <n v="100"/>
    <n v="342000"/>
    <n v="0"/>
    <n v="0"/>
    <n v="0"/>
    <n v="0"/>
    <n v="0"/>
    <n v="0"/>
    <d v="2026-07-30T00:00:00"/>
  </r>
  <r>
    <x v="38"/>
    <x v="25"/>
    <d v="2024-12-01T00:00:00"/>
    <n v="1"/>
    <n v="100"/>
    <n v="342000"/>
    <n v="0"/>
    <n v="0"/>
    <n v="0"/>
    <n v="0"/>
    <n v="0"/>
    <n v="0"/>
    <d v="2026-07-30T00:00:00"/>
  </r>
  <r>
    <x v="38"/>
    <x v="7"/>
    <d v="2025-01-01T00:00:00"/>
    <n v="1"/>
    <n v="100"/>
    <n v="342000"/>
    <n v="0"/>
    <n v="0"/>
    <n v="0"/>
    <n v="0"/>
    <n v="0"/>
    <n v="0"/>
    <d v="2026-07-30T00:00:00"/>
  </r>
  <r>
    <x v="32"/>
    <x v="37"/>
    <d v="2022-09-01T00:00:00"/>
    <n v="0"/>
    <n v="0"/>
    <n v="0"/>
    <n v="0"/>
    <n v="0"/>
    <n v="0"/>
    <n v="0"/>
    <n v="0"/>
    <n v="0"/>
    <d v="2026-07-30T00:00:00"/>
  </r>
  <r>
    <x v="31"/>
    <x v="56"/>
    <d v="2021-04-01T00:00:00"/>
    <n v="0"/>
    <n v="0"/>
    <n v="0"/>
    <n v="0"/>
    <n v="0"/>
    <n v="0"/>
    <n v="0"/>
    <n v="0"/>
    <n v="0"/>
    <d v="2026-07-30T00:00:00"/>
  </r>
  <r>
    <x v="31"/>
    <x v="63"/>
    <d v="2021-10-01T00:00:00"/>
    <n v="0"/>
    <n v="0"/>
    <n v="0"/>
    <n v="0"/>
    <n v="0"/>
    <n v="0"/>
    <n v="0"/>
    <n v="0"/>
    <n v="0"/>
    <d v="2026-07-30T00:00:00"/>
  </r>
  <r>
    <x v="17"/>
    <x v="41"/>
    <d v="2023-07-01T00:00:00"/>
    <n v="0"/>
    <n v="0"/>
    <n v="0"/>
    <n v="0"/>
    <n v="0"/>
    <n v="0"/>
    <n v="0"/>
    <n v="0"/>
    <n v="0"/>
    <d v="2026-07-30T00:00:00"/>
  </r>
  <r>
    <x v="17"/>
    <x v="40"/>
    <d v="2023-08-01T00:00:00"/>
    <n v="0"/>
    <n v="0"/>
    <n v="0"/>
    <n v="0"/>
    <n v="0"/>
    <n v="0"/>
    <n v="0"/>
    <n v="0"/>
    <n v="0"/>
    <d v="2026-07-30T00:00:00"/>
  </r>
  <r>
    <x v="36"/>
    <x v="37"/>
    <d v="2022-09-01T00:00:00"/>
    <n v="0"/>
    <n v="0"/>
    <n v="0"/>
    <n v="0"/>
    <n v="0"/>
    <n v="0"/>
    <n v="0"/>
    <n v="0"/>
    <n v="0"/>
    <d v="2026-07-30T00:00:00"/>
  </r>
  <r>
    <x v="37"/>
    <x v="53"/>
    <d v="2021-01-01T00:00:00"/>
    <n v="0"/>
    <n v="0"/>
    <n v="0"/>
    <n v="0"/>
    <n v="0"/>
    <n v="0"/>
    <n v="2"/>
    <n v="0"/>
    <n v="0"/>
    <d v="2026-07-30T00:00:00"/>
  </r>
  <r>
    <x v="38"/>
    <x v="56"/>
    <d v="2021-04-01T00:00:00"/>
    <n v="0"/>
    <n v="0"/>
    <n v="0"/>
    <n v="0"/>
    <n v="0"/>
    <n v="0"/>
    <n v="0"/>
    <n v="0"/>
    <n v="0"/>
    <d v="2026-07-30T00:00:00"/>
  </r>
  <r>
    <x v="38"/>
    <x v="43"/>
    <d v="2023-10-01T00:00:00"/>
    <n v="1"/>
    <n v="100"/>
    <n v="342000"/>
    <n v="0"/>
    <n v="0"/>
    <n v="0"/>
    <n v="0"/>
    <n v="0"/>
    <n v="0"/>
    <d v="2026-07-30T00:00:00"/>
  </r>
  <r>
    <x v="32"/>
    <x v="11"/>
    <d v="2024-01-01T00:00:00"/>
    <n v="0"/>
    <n v="0"/>
    <n v="0"/>
    <n v="0"/>
    <n v="0"/>
    <n v="0"/>
    <n v="0"/>
    <n v="0"/>
    <n v="0"/>
    <d v="2026-07-30T00:00:00"/>
  </r>
  <r>
    <x v="35"/>
    <x v="20"/>
    <d v="2025-04-01T00:00:00"/>
    <n v="0"/>
    <n v="0"/>
    <n v="0"/>
    <n v="0"/>
    <n v="0"/>
    <n v="0"/>
    <n v="0"/>
    <n v="0"/>
    <n v="0"/>
    <d v="2026-07-30T00:00:00"/>
  </r>
  <r>
    <x v="31"/>
    <x v="38"/>
    <d v="2023-06-01T00:00:00"/>
    <n v="0"/>
    <n v="0"/>
    <n v="0"/>
    <n v="0"/>
    <n v="0"/>
    <n v="0"/>
    <n v="0"/>
    <n v="0"/>
    <n v="0"/>
    <d v="2026-07-30T00:00:00"/>
  </r>
  <r>
    <x v="17"/>
    <x v="66"/>
    <d v="2022-07-01T00:00:00"/>
    <n v="0"/>
    <n v="0"/>
    <n v="0"/>
    <n v="0"/>
    <n v="0"/>
    <n v="0"/>
    <n v="0"/>
    <n v="0"/>
    <n v="0"/>
    <d v="2026-07-30T00:00:00"/>
  </r>
  <r>
    <x v="31"/>
    <x v="48"/>
    <d v="2022-02-01T00:00:00"/>
    <n v="0"/>
    <n v="0"/>
    <n v="0"/>
    <n v="0"/>
    <n v="0"/>
    <n v="0"/>
    <n v="0"/>
    <n v="0"/>
    <n v="0"/>
    <d v="2026-07-30T00:00:00"/>
  </r>
  <r>
    <x v="31"/>
    <x v="2"/>
    <d v="2026-02-01T00:00:00"/>
    <n v="0"/>
    <n v="0"/>
    <n v="0"/>
    <n v="0"/>
    <n v="0"/>
    <n v="0"/>
    <n v="0"/>
    <n v="0"/>
    <n v="0"/>
    <d v="2026-07-30T00:00:00"/>
  </r>
  <r>
    <x v="36"/>
    <x v="18"/>
    <d v="2024-11-01T00:00:00"/>
    <n v="0"/>
    <n v="0"/>
    <n v="0"/>
    <n v="0"/>
    <n v="0"/>
    <n v="0"/>
    <n v="0"/>
    <n v="0"/>
    <n v="0"/>
    <d v="2026-07-30T00:00:00"/>
  </r>
  <r>
    <x v="36"/>
    <x v="12"/>
    <d v="2025-10-01T00:00:00"/>
    <n v="0"/>
    <n v="0"/>
    <n v="0"/>
    <n v="0"/>
    <n v="0"/>
    <n v="0"/>
    <n v="0"/>
    <n v="0"/>
    <n v="0"/>
    <d v="2026-07-30T00:00:00"/>
  </r>
  <r>
    <x v="38"/>
    <x v="36"/>
    <d v="2023-04-01T00:00:00"/>
    <n v="0"/>
    <n v="0"/>
    <n v="0"/>
    <n v="0"/>
    <n v="0"/>
    <n v="0"/>
    <n v="0"/>
    <n v="0"/>
    <n v="0"/>
    <d v="2026-07-30T00:00:00"/>
  </r>
  <r>
    <x v="32"/>
    <x v="57"/>
    <d v="2021-03-01T00:00:00"/>
    <n v="0"/>
    <n v="0"/>
    <n v="0"/>
    <n v="0"/>
    <n v="0"/>
    <n v="0"/>
    <n v="0"/>
    <n v="0"/>
    <n v="0"/>
    <d v="2026-07-30T00:00:00"/>
  </r>
  <r>
    <x v="32"/>
    <x v="60"/>
    <d v="2021-08-01T00:00:00"/>
    <n v="0"/>
    <n v="0"/>
    <n v="0"/>
    <n v="0"/>
    <n v="0"/>
    <n v="0"/>
    <n v="0"/>
    <n v="0"/>
    <n v="0"/>
    <d v="2026-07-30T00:00:00"/>
  </r>
  <r>
    <x v="32"/>
    <x v="8"/>
    <d v="2024-03-01T00:00:00"/>
    <n v="0"/>
    <n v="0"/>
    <n v="0"/>
    <n v="0"/>
    <n v="0"/>
    <n v="0"/>
    <n v="0"/>
    <n v="0"/>
    <n v="0"/>
    <d v="2026-07-30T00:00:00"/>
  </r>
  <r>
    <x v="32"/>
    <x v="27"/>
    <d v="2024-06-01T00:00:00"/>
    <n v="0"/>
    <n v="0"/>
    <n v="0"/>
    <n v="0"/>
    <n v="0"/>
    <n v="0"/>
    <n v="0"/>
    <n v="0"/>
    <n v="0"/>
    <d v="2026-07-30T00:00:00"/>
  </r>
  <r>
    <x v="32"/>
    <x v="18"/>
    <d v="2024-11-01T00:00:00"/>
    <n v="0"/>
    <n v="0"/>
    <n v="0"/>
    <n v="0"/>
    <n v="0"/>
    <n v="0"/>
    <n v="0"/>
    <n v="0"/>
    <n v="0"/>
    <d v="2026-07-30T00:00:00"/>
  </r>
  <r>
    <x v="31"/>
    <x v="43"/>
    <d v="2023-10-01T00:00:00"/>
    <n v="0"/>
    <n v="0"/>
    <n v="0"/>
    <n v="0"/>
    <n v="0"/>
    <n v="0"/>
    <n v="0"/>
    <n v="0"/>
    <n v="0"/>
    <d v="2026-07-30T00:00:00"/>
  </r>
  <r>
    <x v="31"/>
    <x v="29"/>
    <d v="2024-08-01T00:00:00"/>
    <n v="0"/>
    <n v="0"/>
    <n v="0"/>
    <n v="0"/>
    <n v="0"/>
    <n v="0"/>
    <n v="0"/>
    <n v="0"/>
    <n v="0"/>
    <d v="2026-07-30T00:00:00"/>
  </r>
  <r>
    <x v="17"/>
    <x v="45"/>
    <d v="2023-12-01T00:00:00"/>
    <n v="0"/>
    <n v="0"/>
    <n v="0"/>
    <n v="0"/>
    <n v="0"/>
    <n v="0"/>
    <n v="0"/>
    <n v="0"/>
    <n v="0"/>
    <d v="2026-07-30T00:00:00"/>
  </r>
  <r>
    <x v="36"/>
    <x v="62"/>
    <d v="2021-11-01T00:00:00"/>
    <n v="0"/>
    <n v="0"/>
    <n v="0"/>
    <n v="0"/>
    <n v="0"/>
    <n v="0"/>
    <n v="0"/>
    <n v="0"/>
    <n v="0"/>
    <d v="2026-07-30T00:00:00"/>
  </r>
  <r>
    <x v="36"/>
    <x v="32"/>
    <d v="2022-12-01T00:00:00"/>
    <n v="0"/>
    <n v="0"/>
    <n v="0"/>
    <n v="0"/>
    <n v="0"/>
    <n v="0"/>
    <n v="0"/>
    <n v="0"/>
    <n v="0"/>
    <d v="2026-07-30T00:00:00"/>
  </r>
  <r>
    <x v="32"/>
    <x v="1"/>
    <d v="2026-05-01T00:00:00"/>
    <n v="0"/>
    <n v="0"/>
    <n v="0"/>
    <n v="0"/>
    <n v="0"/>
    <n v="0"/>
    <n v="0"/>
    <n v="0"/>
    <n v="0"/>
    <d v="2026-07-30T00:00:00"/>
  </r>
  <r>
    <x v="35"/>
    <x v="54"/>
    <d v="2021-02-01T00:00:00"/>
    <n v="0"/>
    <n v="0"/>
    <n v="0"/>
    <n v="0"/>
    <n v="0"/>
    <n v="0"/>
    <n v="0"/>
    <n v="0"/>
    <n v="0"/>
    <d v="2026-07-30T00:00:00"/>
  </r>
  <r>
    <x v="35"/>
    <x v="48"/>
    <d v="2022-02-01T00:00:00"/>
    <n v="0"/>
    <n v="0"/>
    <n v="0"/>
    <n v="0"/>
    <n v="0"/>
    <n v="0"/>
    <n v="0"/>
    <n v="0"/>
    <n v="0"/>
    <d v="2026-07-30T00:00:00"/>
  </r>
  <r>
    <x v="31"/>
    <x v="24"/>
    <d v="2024-09-01T00:00:00"/>
    <n v="0"/>
    <n v="0"/>
    <n v="0"/>
    <n v="0"/>
    <n v="0"/>
    <n v="0"/>
    <n v="0"/>
    <n v="0"/>
    <n v="0"/>
    <d v="2026-07-30T00:00:00"/>
  </r>
  <r>
    <x v="38"/>
    <x v="53"/>
    <d v="2021-01-01T00:00:00"/>
    <n v="0"/>
    <n v="0"/>
    <n v="0"/>
    <n v="0"/>
    <n v="0"/>
    <n v="0"/>
    <n v="0"/>
    <n v="0"/>
    <n v="0"/>
    <d v="2026-07-30T00:00:00"/>
  </r>
  <r>
    <x v="38"/>
    <x v="58"/>
    <d v="2021-06-01T00:00:00"/>
    <n v="0"/>
    <n v="0"/>
    <n v="0"/>
    <n v="0"/>
    <n v="0"/>
    <n v="0"/>
    <n v="0"/>
    <n v="0"/>
    <n v="0"/>
    <d v="2026-07-30T00:00:00"/>
  </r>
  <r>
    <x v="35"/>
    <x v="31"/>
    <d v="2023-01-01T00:00:00"/>
    <n v="0"/>
    <n v="0"/>
    <n v="0"/>
    <n v="0"/>
    <n v="0"/>
    <n v="0"/>
    <n v="0"/>
    <n v="0"/>
    <n v="0"/>
    <d v="2026-07-30T00:00:00"/>
  </r>
  <r>
    <x v="17"/>
    <x v="46"/>
    <d v="2023-03-01T00:00:00"/>
    <n v="0"/>
    <n v="0"/>
    <n v="0"/>
    <n v="0"/>
    <n v="0"/>
    <n v="0"/>
    <n v="0"/>
    <n v="0"/>
    <n v="0"/>
    <d v="2026-07-30T00:00:00"/>
  </r>
  <r>
    <x v="17"/>
    <x v="20"/>
    <d v="2025-04-01T00:00:00"/>
    <n v="0"/>
    <n v="0"/>
    <n v="0"/>
    <n v="0"/>
    <n v="0"/>
    <n v="0"/>
    <n v="0"/>
    <n v="0"/>
    <n v="0"/>
    <d v="2026-07-30T00:00:00"/>
  </r>
  <r>
    <x v="38"/>
    <x v="30"/>
    <d v="2024-07-01T00:00:00"/>
    <n v="1"/>
    <n v="100"/>
    <n v="342000"/>
    <n v="0"/>
    <n v="0"/>
    <n v="0"/>
    <n v="0"/>
    <n v="0"/>
    <n v="0"/>
    <d v="2026-07-30T00:00:00"/>
  </r>
  <r>
    <x v="32"/>
    <x v="24"/>
    <d v="2024-09-01T00:00:00"/>
    <n v="0"/>
    <n v="0"/>
    <n v="0"/>
    <n v="0"/>
    <n v="0"/>
    <n v="0"/>
    <n v="0"/>
    <n v="0"/>
    <n v="0"/>
    <d v="2026-07-30T00:00:00"/>
  </r>
  <r>
    <x v="31"/>
    <x v="4"/>
    <d v="2026-04-01T00:00:00"/>
    <n v="0"/>
    <n v="0"/>
    <n v="0"/>
    <n v="0"/>
    <n v="0"/>
    <n v="0"/>
    <n v="0"/>
    <n v="0"/>
    <n v="0"/>
    <d v="2026-07-30T00:00:00"/>
  </r>
  <r>
    <x v="31"/>
    <x v="1"/>
    <d v="2026-05-01T00:00:00"/>
    <n v="0"/>
    <n v="0"/>
    <n v="0"/>
    <n v="0"/>
    <n v="0"/>
    <n v="0"/>
    <n v="0"/>
    <n v="0"/>
    <n v="0"/>
    <d v="2026-07-30T00:00:00"/>
  </r>
  <r>
    <x v="17"/>
    <x v="9"/>
    <d v="2024-02-01T00:00:00"/>
    <n v="0"/>
    <n v="0"/>
    <n v="0"/>
    <n v="0"/>
    <n v="0"/>
    <n v="0"/>
    <n v="0"/>
    <n v="0"/>
    <n v="0"/>
    <d v="2026-07-30T00:00:00"/>
  </r>
  <r>
    <x v="36"/>
    <x v="47"/>
    <d v="2022-05-01T00:00:00"/>
    <n v="0"/>
    <n v="0"/>
    <n v="0"/>
    <n v="0"/>
    <n v="0"/>
    <n v="0"/>
    <n v="0"/>
    <n v="0"/>
    <n v="0"/>
    <d v="2026-07-30T00:00:00"/>
  </r>
  <r>
    <x v="36"/>
    <x v="22"/>
    <d v="2024-05-01T00:00:00"/>
    <n v="0"/>
    <n v="0"/>
    <n v="0"/>
    <n v="0"/>
    <n v="0"/>
    <n v="0"/>
    <n v="0"/>
    <n v="0"/>
    <n v="0"/>
    <d v="2026-07-30T00:00:00"/>
  </r>
  <r>
    <x v="32"/>
    <x v="15"/>
    <d v="2025-09-01T00:00:00"/>
    <n v="0"/>
    <n v="0"/>
    <n v="0"/>
    <n v="0"/>
    <n v="0"/>
    <n v="0"/>
    <n v="0"/>
    <n v="0"/>
    <n v="0"/>
    <d v="2026-07-30T00:00:00"/>
  </r>
  <r>
    <x v="31"/>
    <x v="41"/>
    <d v="2023-07-01T00:00:00"/>
    <n v="0"/>
    <n v="0"/>
    <n v="0"/>
    <n v="0"/>
    <n v="0"/>
    <n v="0"/>
    <n v="0"/>
    <n v="0"/>
    <n v="0"/>
    <d v="2026-07-30T00:00:00"/>
  </r>
  <r>
    <x v="17"/>
    <x v="56"/>
    <d v="2021-04-01T00:00:00"/>
    <n v="0"/>
    <n v="0"/>
    <n v="0"/>
    <n v="0"/>
    <n v="0"/>
    <n v="0"/>
    <n v="0"/>
    <n v="0"/>
    <n v="0"/>
    <d v="2026-07-30T00:00:00"/>
  </r>
  <r>
    <x v="17"/>
    <x v="58"/>
    <d v="2021-06-01T00:00:00"/>
    <n v="0"/>
    <n v="0"/>
    <n v="0"/>
    <n v="0"/>
    <n v="0"/>
    <n v="0"/>
    <n v="0"/>
    <n v="0"/>
    <n v="0"/>
    <d v="2026-07-30T00:00:00"/>
  </r>
  <r>
    <x v="36"/>
    <x v="40"/>
    <d v="2023-08-01T00:00:00"/>
    <n v="0"/>
    <n v="0"/>
    <n v="0"/>
    <n v="0"/>
    <n v="0"/>
    <n v="0"/>
    <n v="0"/>
    <n v="0"/>
    <n v="0"/>
    <d v="2026-07-30T00:00:00"/>
  </r>
  <r>
    <x v="38"/>
    <x v="63"/>
    <d v="2021-10-01T00:00:00"/>
    <n v="0"/>
    <n v="0"/>
    <n v="0"/>
    <n v="0"/>
    <n v="0"/>
    <n v="0"/>
    <n v="0"/>
    <n v="0"/>
    <n v="0"/>
    <d v="2026-07-30T00:00:00"/>
  </r>
  <r>
    <x v="38"/>
    <x v="65"/>
    <d v="2022-03-01T00:00:00"/>
    <n v="0"/>
    <n v="0"/>
    <n v="0"/>
    <n v="0"/>
    <n v="0"/>
    <n v="0"/>
    <n v="0"/>
    <n v="0"/>
    <n v="0"/>
    <d v="2026-07-30T00:00:00"/>
  </r>
  <r>
    <x v="38"/>
    <x v="45"/>
    <d v="2023-12-01T00:00:00"/>
    <n v="1"/>
    <n v="100"/>
    <n v="342000"/>
    <n v="0"/>
    <n v="0"/>
    <n v="0"/>
    <n v="0"/>
    <n v="0"/>
    <n v="0"/>
    <d v="2026-07-30T00:00:00"/>
  </r>
  <r>
    <x v="32"/>
    <x v="14"/>
    <d v="2025-12-01T00:00:00"/>
    <n v="0"/>
    <n v="0"/>
    <n v="0"/>
    <n v="0"/>
    <n v="0"/>
    <n v="0"/>
    <n v="0"/>
    <n v="0"/>
    <n v="0"/>
    <d v="2026-07-30T00:00:00"/>
  </r>
  <r>
    <x v="35"/>
    <x v="8"/>
    <d v="2024-03-01T00:00:00"/>
    <n v="0"/>
    <n v="0"/>
    <n v="0"/>
    <n v="0"/>
    <n v="0"/>
    <n v="0"/>
    <n v="0"/>
    <n v="0"/>
    <n v="0"/>
    <d v="2026-07-30T00:00:00"/>
  </r>
  <r>
    <x v="31"/>
    <x v="28"/>
    <d v="2024-10-01T00:00:00"/>
    <n v="0"/>
    <n v="0"/>
    <n v="0"/>
    <n v="0"/>
    <n v="0"/>
    <n v="0"/>
    <n v="0"/>
    <n v="0"/>
    <n v="0"/>
    <d v="2026-07-30T00:00:00"/>
  </r>
  <r>
    <x v="31"/>
    <x v="18"/>
    <d v="2024-11-01T00:00:00"/>
    <n v="0"/>
    <n v="0"/>
    <n v="0"/>
    <n v="0"/>
    <n v="0"/>
    <n v="0"/>
    <n v="0"/>
    <n v="0"/>
    <n v="0"/>
    <d v="2026-07-30T00:00:00"/>
  </r>
  <r>
    <x v="31"/>
    <x v="25"/>
    <d v="2024-12-01T00:00:00"/>
    <n v="0"/>
    <n v="0"/>
    <n v="0"/>
    <n v="0"/>
    <n v="0"/>
    <n v="0"/>
    <n v="0"/>
    <n v="0"/>
    <n v="0"/>
    <d v="2026-07-30T00:00:00"/>
  </r>
  <r>
    <x v="36"/>
    <x v="9"/>
    <d v="2024-02-01T00:00:00"/>
    <n v="0"/>
    <n v="0"/>
    <n v="0"/>
    <n v="0"/>
    <n v="0"/>
    <n v="0"/>
    <n v="0"/>
    <n v="0"/>
    <n v="0"/>
    <d v="2026-07-30T00:00:00"/>
  </r>
  <r>
    <x v="32"/>
    <x v="58"/>
    <d v="2021-06-01T00:00:00"/>
    <n v="0"/>
    <n v="0"/>
    <n v="0"/>
    <n v="0"/>
    <n v="0"/>
    <n v="0"/>
    <n v="0"/>
    <n v="0"/>
    <n v="0"/>
    <d v="2026-07-30T00:00:00"/>
  </r>
  <r>
    <x v="32"/>
    <x v="63"/>
    <d v="2021-10-01T00:00:00"/>
    <n v="0"/>
    <n v="0"/>
    <n v="0"/>
    <n v="0"/>
    <n v="0"/>
    <n v="0"/>
    <n v="0"/>
    <n v="0"/>
    <n v="0"/>
    <d v="2026-07-30T00:00:00"/>
  </r>
  <r>
    <x v="35"/>
    <x v="58"/>
    <d v="2021-06-01T00:00:00"/>
    <n v="0"/>
    <n v="0"/>
    <n v="0"/>
    <n v="0"/>
    <n v="0"/>
    <n v="0"/>
    <n v="0"/>
    <n v="0"/>
    <n v="0"/>
    <d v="2026-07-30T00:00:00"/>
  </r>
  <r>
    <x v="31"/>
    <x v="36"/>
    <d v="2023-04-01T00:00:00"/>
    <n v="0"/>
    <n v="0"/>
    <n v="0"/>
    <n v="0"/>
    <n v="0"/>
    <n v="0"/>
    <n v="0"/>
    <n v="0"/>
    <n v="0"/>
    <d v="2026-07-30T00:00:00"/>
  </r>
  <r>
    <x v="31"/>
    <x v="3"/>
    <d v="2026-06-01T00:00:00"/>
    <n v="0"/>
    <n v="0"/>
    <n v="0"/>
    <n v="0"/>
    <n v="0"/>
    <n v="0"/>
    <n v="0"/>
    <n v="0"/>
    <n v="0"/>
    <d v="2026-07-30T00:00:00"/>
  </r>
  <r>
    <x v="17"/>
    <x v="52"/>
    <d v="2022-08-01T00:00:00"/>
    <n v="0"/>
    <n v="0"/>
    <n v="0"/>
    <n v="0"/>
    <n v="0"/>
    <n v="0"/>
    <n v="0"/>
    <n v="0"/>
    <n v="0"/>
    <d v="2026-07-30T00:00:00"/>
  </r>
  <r>
    <x v="36"/>
    <x v="57"/>
    <d v="2021-03-01T00:00:00"/>
    <n v="0"/>
    <n v="0"/>
    <n v="0"/>
    <n v="0"/>
    <n v="0"/>
    <n v="0"/>
    <n v="0"/>
    <n v="0"/>
    <n v="0"/>
    <d v="2026-07-30T00:00:00"/>
  </r>
  <r>
    <x v="36"/>
    <x v="59"/>
    <d v="2021-07-01T00:00:00"/>
    <n v="0"/>
    <n v="0"/>
    <n v="0"/>
    <n v="0"/>
    <n v="0"/>
    <n v="0"/>
    <n v="0"/>
    <n v="0"/>
    <n v="0"/>
    <d v="2026-07-30T00:00:00"/>
  </r>
  <r>
    <x v="32"/>
    <x v="56"/>
    <d v="2021-04-01T00:00:00"/>
    <n v="0"/>
    <n v="0"/>
    <n v="0"/>
    <n v="0"/>
    <n v="0"/>
    <n v="0"/>
    <n v="0"/>
    <n v="0"/>
    <n v="0"/>
    <d v="2026-07-30T00:00:00"/>
  </r>
  <r>
    <x v="31"/>
    <x v="64"/>
    <d v="2021-12-01T00:00:00"/>
    <n v="0"/>
    <n v="0"/>
    <n v="0"/>
    <n v="0"/>
    <n v="0"/>
    <n v="0"/>
    <n v="0"/>
    <n v="0"/>
    <n v="0"/>
    <d v="2026-07-30T00:00:00"/>
  </r>
  <r>
    <x v="17"/>
    <x v="55"/>
    <d v="2021-05-01T00:00:00"/>
    <n v="0"/>
    <n v="0"/>
    <n v="0"/>
    <n v="0"/>
    <n v="0"/>
    <n v="0"/>
    <n v="0"/>
    <n v="0"/>
    <n v="0"/>
    <d v="2026-07-30T00:00:00"/>
  </r>
  <r>
    <x v="17"/>
    <x v="11"/>
    <d v="2024-01-01T00:00:00"/>
    <n v="0"/>
    <n v="0"/>
    <n v="0"/>
    <n v="0"/>
    <n v="0"/>
    <n v="0"/>
    <n v="0"/>
    <n v="0"/>
    <n v="0"/>
    <d v="2026-07-30T00:00:00"/>
  </r>
  <r>
    <x v="17"/>
    <x v="19"/>
    <d v="2025-02-01T00:00:00"/>
    <n v="0"/>
    <n v="0"/>
    <n v="0"/>
    <n v="0"/>
    <n v="0"/>
    <n v="0"/>
    <n v="0"/>
    <n v="0"/>
    <n v="0"/>
    <d v="2026-07-30T00:00:00"/>
  </r>
  <r>
    <x v="36"/>
    <x v="33"/>
    <d v="2022-10-01T00:00:00"/>
    <n v="0"/>
    <n v="0"/>
    <n v="0"/>
    <n v="0"/>
    <n v="0"/>
    <n v="0"/>
    <n v="0"/>
    <n v="0"/>
    <n v="0"/>
    <d v="2026-07-30T00:00:00"/>
  </r>
  <r>
    <x v="37"/>
    <x v="17"/>
    <d v="2025-07-01T00:00:00"/>
    <n v="0"/>
    <n v="0"/>
    <n v="0"/>
    <n v="0"/>
    <n v="0"/>
    <n v="0"/>
    <n v="2"/>
    <n v="0"/>
    <n v="0"/>
    <d v="2026-07-30T00:00:00"/>
  </r>
  <r>
    <x v="38"/>
    <x v="33"/>
    <d v="2022-10-01T00:00:00"/>
    <n v="0"/>
    <n v="0"/>
    <n v="0"/>
    <n v="0"/>
    <n v="0"/>
    <n v="0"/>
    <n v="0"/>
    <n v="0"/>
    <n v="0"/>
    <d v="2026-07-30T00:00:00"/>
  </r>
  <r>
    <x v="38"/>
    <x v="39"/>
    <d v="2023-05-01T00:00:00"/>
    <n v="0"/>
    <n v="0"/>
    <n v="0"/>
    <n v="0"/>
    <n v="0"/>
    <n v="0"/>
    <n v="0"/>
    <n v="0"/>
    <n v="0"/>
    <d v="2026-07-30T00:00:00"/>
  </r>
  <r>
    <x v="38"/>
    <x v="9"/>
    <d v="2024-02-01T00:00:00"/>
    <n v="1"/>
    <n v="100"/>
    <n v="342000"/>
    <n v="0"/>
    <n v="0"/>
    <n v="0"/>
    <n v="0"/>
    <n v="0"/>
    <n v="0"/>
    <d v="2026-07-30T00:00:00"/>
  </r>
  <r>
    <x v="32"/>
    <x v="49"/>
    <d v="2022-04-01T00:00:00"/>
    <n v="0"/>
    <n v="0"/>
    <n v="0"/>
    <n v="0"/>
    <n v="0"/>
    <n v="0"/>
    <n v="0"/>
    <n v="0"/>
    <n v="0"/>
    <d v="2026-07-30T00:00:00"/>
  </r>
  <r>
    <x v="32"/>
    <x v="13"/>
    <d v="2025-08-01T00:00:00"/>
    <n v="0"/>
    <n v="0"/>
    <n v="0"/>
    <n v="0"/>
    <n v="0"/>
    <n v="0"/>
    <n v="0"/>
    <n v="0"/>
    <n v="0"/>
    <d v="2026-07-30T00:00:00"/>
  </r>
  <r>
    <x v="31"/>
    <x v="30"/>
    <d v="2024-07-01T00:00:00"/>
    <n v="0"/>
    <n v="0"/>
    <n v="0"/>
    <n v="0"/>
    <n v="0"/>
    <n v="0"/>
    <n v="0"/>
    <n v="0"/>
    <n v="0"/>
    <d v="2026-07-30T00:00:00"/>
  </r>
  <r>
    <x v="31"/>
    <x v="12"/>
    <d v="2025-10-01T00:00:00"/>
    <n v="0"/>
    <n v="0"/>
    <n v="0"/>
    <n v="0"/>
    <n v="0"/>
    <n v="0"/>
    <n v="0"/>
    <n v="0"/>
    <n v="0"/>
    <d v="2026-07-30T00:00:00"/>
  </r>
  <r>
    <x v="17"/>
    <x v="62"/>
    <d v="2021-11-01T00:00:00"/>
    <n v="0"/>
    <n v="0"/>
    <n v="0"/>
    <n v="0"/>
    <n v="0"/>
    <n v="0"/>
    <n v="0"/>
    <n v="0"/>
    <n v="0"/>
    <d v="2026-07-30T00:00:00"/>
  </r>
  <r>
    <x v="17"/>
    <x v="32"/>
    <d v="2022-12-01T00:00:00"/>
    <n v="0"/>
    <n v="0"/>
    <n v="0"/>
    <n v="0"/>
    <n v="0"/>
    <n v="0"/>
    <n v="0"/>
    <n v="0"/>
    <n v="0"/>
    <d v="2026-07-30T00:00:00"/>
  </r>
  <r>
    <x v="36"/>
    <x v="49"/>
    <d v="2022-04-01T00:00:00"/>
    <n v="0"/>
    <n v="0"/>
    <n v="0"/>
    <n v="0"/>
    <n v="0"/>
    <n v="0"/>
    <n v="0"/>
    <n v="0"/>
    <n v="0"/>
    <d v="2026-07-30T00:00:00"/>
  </r>
  <r>
    <x v="32"/>
    <x v="65"/>
    <d v="2022-03-01T00:00:00"/>
    <n v="0"/>
    <n v="0"/>
    <n v="0"/>
    <n v="0"/>
    <n v="0"/>
    <n v="0"/>
    <n v="0"/>
    <n v="0"/>
    <n v="0"/>
    <d v="2026-07-30T00:00:00"/>
  </r>
  <r>
    <x v="32"/>
    <x v="51"/>
    <d v="2022-06-01T00:00:00"/>
    <n v="0"/>
    <n v="0"/>
    <n v="0"/>
    <n v="0"/>
    <n v="0"/>
    <n v="0"/>
    <n v="0"/>
    <n v="0"/>
    <n v="0"/>
    <d v="2026-07-30T00:00:00"/>
  </r>
  <r>
    <x v="32"/>
    <x v="38"/>
    <d v="2023-06-01T00:00:00"/>
    <n v="0"/>
    <n v="0"/>
    <n v="0"/>
    <n v="0"/>
    <n v="0"/>
    <n v="0"/>
    <n v="0"/>
    <n v="0"/>
    <n v="0"/>
    <d v="2026-07-30T00:00:00"/>
  </r>
  <r>
    <x v="35"/>
    <x v="66"/>
    <d v="2022-07-01T00:00:00"/>
    <n v="0"/>
    <n v="0"/>
    <n v="0"/>
    <n v="0"/>
    <n v="0"/>
    <n v="0"/>
    <n v="0"/>
    <n v="0"/>
    <n v="0"/>
    <d v="2026-07-30T00:00:00"/>
  </r>
  <r>
    <x v="35"/>
    <x v="16"/>
    <d v="2025-11-01T00:00:00"/>
    <n v="0"/>
    <n v="0"/>
    <n v="0"/>
    <n v="0"/>
    <n v="0"/>
    <n v="0"/>
    <n v="0"/>
    <n v="0"/>
    <n v="0"/>
    <d v="2026-07-30T00:00:00"/>
  </r>
  <r>
    <x v="31"/>
    <x v="54"/>
    <d v="2021-02-01T00:00:00"/>
    <n v="0"/>
    <n v="0"/>
    <n v="0"/>
    <n v="0"/>
    <n v="0"/>
    <n v="0"/>
    <n v="0"/>
    <n v="0"/>
    <n v="0"/>
    <d v="2026-07-30T00:00:00"/>
  </r>
  <r>
    <x v="31"/>
    <x v="60"/>
    <d v="2021-08-01T00:00:00"/>
    <n v="0"/>
    <n v="0"/>
    <n v="0"/>
    <n v="0"/>
    <n v="0"/>
    <n v="0"/>
    <n v="0"/>
    <n v="0"/>
    <n v="0"/>
    <d v="2026-07-30T00:00:00"/>
  </r>
  <r>
    <x v="17"/>
    <x v="31"/>
    <d v="2023-01-01T00:00:00"/>
    <n v="0"/>
    <n v="0"/>
    <n v="0"/>
    <n v="0"/>
    <n v="0"/>
    <n v="0"/>
    <n v="0"/>
    <n v="0"/>
    <n v="0"/>
    <d v="2026-07-30T00:00:00"/>
  </r>
  <r>
    <x v="36"/>
    <x v="61"/>
    <d v="2021-09-01T00:00:00"/>
    <n v="0"/>
    <n v="0"/>
    <n v="0"/>
    <n v="0"/>
    <n v="0"/>
    <n v="0"/>
    <n v="0"/>
    <n v="0"/>
    <n v="0"/>
    <d v="2026-07-30T00:00:00"/>
  </r>
  <r>
    <x v="38"/>
    <x v="47"/>
    <d v="2022-05-01T00:00:00"/>
    <n v="0"/>
    <n v="0"/>
    <n v="0"/>
    <n v="0"/>
    <n v="0"/>
    <n v="0"/>
    <n v="0"/>
    <n v="0"/>
    <n v="0"/>
    <d v="2026-07-30T00:00:00"/>
  </r>
  <r>
    <x v="38"/>
    <x v="35"/>
    <d v="2022-11-01T00:00:00"/>
    <n v="0"/>
    <n v="0"/>
    <n v="0"/>
    <n v="0"/>
    <n v="0"/>
    <n v="0"/>
    <n v="0"/>
    <n v="0"/>
    <n v="0"/>
    <d v="2026-07-30T00:00:00"/>
  </r>
  <r>
    <x v="35"/>
    <x v="55"/>
    <d v="2021-05-01T00:00:00"/>
    <n v="0"/>
    <n v="0"/>
    <n v="0"/>
    <n v="0"/>
    <n v="0"/>
    <n v="0"/>
    <n v="0"/>
    <n v="0"/>
    <n v="0"/>
    <d v="2026-07-30T00:00:00"/>
  </r>
  <r>
    <x v="31"/>
    <x v="19"/>
    <d v="2025-02-01T00:00:00"/>
    <n v="0"/>
    <n v="0"/>
    <n v="0"/>
    <n v="0"/>
    <n v="0"/>
    <n v="0"/>
    <n v="0"/>
    <n v="0"/>
    <n v="0"/>
    <d v="2026-07-30T00:00:00"/>
  </r>
  <r>
    <x v="36"/>
    <x v="46"/>
    <d v="2023-03-01T00:00:00"/>
    <n v="0"/>
    <n v="0"/>
    <n v="0"/>
    <n v="0"/>
    <n v="0"/>
    <n v="0"/>
    <n v="0"/>
    <n v="0"/>
    <n v="0"/>
    <d v="2026-07-30T00:00:00"/>
  </r>
  <r>
    <x v="36"/>
    <x v="45"/>
    <d v="2023-12-01T00:00:00"/>
    <n v="0"/>
    <n v="0"/>
    <n v="0"/>
    <n v="0"/>
    <n v="0"/>
    <n v="0"/>
    <n v="0"/>
    <n v="0"/>
    <n v="0"/>
    <d v="2026-07-30T00:00:00"/>
  </r>
  <r>
    <x v="38"/>
    <x v="60"/>
    <d v="2021-08-01T00:00:00"/>
    <n v="0"/>
    <n v="0"/>
    <n v="0"/>
    <n v="0"/>
    <n v="0"/>
    <n v="0"/>
    <n v="0"/>
    <n v="0"/>
    <n v="0"/>
    <d v="2026-07-30T00:00:00"/>
  </r>
  <r>
    <x v="38"/>
    <x v="11"/>
    <d v="2024-01-01T00:00:00"/>
    <n v="1"/>
    <n v="100"/>
    <n v="342000"/>
    <n v="0"/>
    <n v="0"/>
    <n v="0"/>
    <n v="0"/>
    <n v="0"/>
    <n v="0"/>
    <d v="2026-07-30T00:00:00"/>
  </r>
  <r>
    <x v="32"/>
    <x v="47"/>
    <d v="2022-05-01T00:00:00"/>
    <n v="0"/>
    <n v="0"/>
    <n v="0"/>
    <n v="0"/>
    <n v="0"/>
    <n v="0"/>
    <n v="0"/>
    <n v="0"/>
    <n v="0"/>
    <d v="2026-07-30T00:00:00"/>
  </r>
  <r>
    <x v="35"/>
    <x v="43"/>
    <d v="2023-10-01T00:00:00"/>
    <n v="0"/>
    <n v="0"/>
    <n v="0"/>
    <n v="0"/>
    <n v="0"/>
    <n v="0"/>
    <n v="0"/>
    <n v="0"/>
    <n v="0"/>
    <d v="2026-07-30T00:00:00"/>
  </r>
  <r>
    <x v="35"/>
    <x v="2"/>
    <d v="2026-02-01T00:00:00"/>
    <n v="0"/>
    <n v="0"/>
    <n v="0"/>
    <n v="0"/>
    <n v="0"/>
    <n v="0"/>
    <n v="0"/>
    <n v="0"/>
    <n v="0"/>
    <d v="2026-07-30T00:00:00"/>
  </r>
  <r>
    <x v="31"/>
    <x v="5"/>
    <d v="2026-03-01T00:00:00"/>
    <n v="0"/>
    <n v="0"/>
    <n v="0"/>
    <n v="0"/>
    <n v="0"/>
    <n v="0"/>
    <n v="0"/>
    <n v="0"/>
    <n v="0"/>
    <d v="2026-07-30T00:00:00"/>
  </r>
  <r>
    <x v="32"/>
    <x v="54"/>
    <d v="2021-02-01T00:00:00"/>
    <n v="0"/>
    <n v="0"/>
    <n v="0"/>
    <n v="0"/>
    <n v="0"/>
    <n v="0"/>
    <n v="0"/>
    <n v="0"/>
    <n v="0"/>
    <d v="2026-07-30T00:00:00"/>
  </r>
  <r>
    <x v="31"/>
    <x v="42"/>
    <d v="2023-09-01T00:00:00"/>
    <n v="0"/>
    <n v="0"/>
    <n v="0"/>
    <n v="0"/>
    <n v="0"/>
    <n v="0"/>
    <n v="0"/>
    <n v="0"/>
    <n v="0"/>
    <d v="2026-07-30T00:00:00"/>
  </r>
  <r>
    <x v="32"/>
    <x v="52"/>
    <d v="2022-08-01T00:00:00"/>
    <n v="0"/>
    <n v="0"/>
    <n v="0"/>
    <n v="0"/>
    <n v="0"/>
    <n v="0"/>
    <n v="0"/>
    <n v="0"/>
    <n v="0"/>
    <d v="2026-07-30T00:00:00"/>
  </r>
  <r>
    <x v="32"/>
    <x v="43"/>
    <d v="2023-10-01T00:00:00"/>
    <n v="0"/>
    <n v="0"/>
    <n v="0"/>
    <n v="0"/>
    <n v="0"/>
    <n v="0"/>
    <n v="0"/>
    <n v="0"/>
    <n v="0"/>
    <d v="2026-07-30T00:00:00"/>
  </r>
  <r>
    <x v="35"/>
    <x v="52"/>
    <d v="2022-08-01T00:00:00"/>
    <n v="0"/>
    <n v="0"/>
    <n v="0"/>
    <n v="0"/>
    <n v="0"/>
    <n v="0"/>
    <n v="0"/>
    <n v="0"/>
    <n v="0"/>
    <d v="2026-07-30T00:00:00"/>
  </r>
  <r>
    <x v="31"/>
    <x v="62"/>
    <d v="2021-11-01T00:00:00"/>
    <n v="0"/>
    <n v="0"/>
    <n v="0"/>
    <n v="0"/>
    <n v="0"/>
    <n v="0"/>
    <n v="0"/>
    <n v="0"/>
    <n v="0"/>
    <d v="2026-07-30T00:00:00"/>
  </r>
  <r>
    <x v="31"/>
    <x v="33"/>
    <d v="2022-10-01T00:00:00"/>
    <n v="0"/>
    <n v="0"/>
    <n v="0"/>
    <n v="0"/>
    <n v="0"/>
    <n v="0"/>
    <n v="0"/>
    <n v="0"/>
    <n v="0"/>
    <d v="2026-07-30T00:00:00"/>
  </r>
  <r>
    <x v="31"/>
    <x v="34"/>
    <d v="2023-02-01T00:00:00"/>
    <n v="0"/>
    <n v="0"/>
    <n v="0"/>
    <n v="0"/>
    <n v="0"/>
    <n v="0"/>
    <n v="0"/>
    <n v="0"/>
    <n v="0"/>
    <d v="2026-07-30T00:00:00"/>
  </r>
  <r>
    <x v="17"/>
    <x v="63"/>
    <d v="2021-10-01T00:00:00"/>
    <n v="0"/>
    <n v="0"/>
    <n v="0"/>
    <n v="0"/>
    <n v="0"/>
    <n v="0"/>
    <n v="0"/>
    <n v="0"/>
    <n v="0"/>
    <d v="2026-07-30T00:00:00"/>
  </r>
  <r>
    <x v="36"/>
    <x v="8"/>
    <d v="2024-03-01T00:00:00"/>
    <n v="0"/>
    <n v="0"/>
    <n v="0"/>
    <n v="0"/>
    <n v="0"/>
    <n v="0"/>
    <n v="0"/>
    <n v="0"/>
    <n v="0"/>
    <d v="2026-07-30T00:00:00"/>
  </r>
  <r>
    <x v="38"/>
    <x v="31"/>
    <d v="2023-01-01T00:00:00"/>
    <n v="0"/>
    <n v="0"/>
    <n v="0"/>
    <n v="0"/>
    <n v="0"/>
    <n v="0"/>
    <n v="0"/>
    <n v="0"/>
    <n v="0"/>
    <d v="2026-07-30T00:00:00"/>
  </r>
  <r>
    <x v="31"/>
    <x v="65"/>
    <d v="2022-03-01T00:00:00"/>
    <n v="0"/>
    <n v="0"/>
    <n v="0"/>
    <n v="0"/>
    <n v="0"/>
    <n v="0"/>
    <n v="0"/>
    <n v="0"/>
    <n v="0"/>
    <d v="2026-07-30T00:00:00"/>
  </r>
  <r>
    <x v="36"/>
    <x v="7"/>
    <d v="2025-01-01T00:00:00"/>
    <n v="0"/>
    <n v="0"/>
    <n v="0"/>
    <n v="0"/>
    <n v="0"/>
    <n v="0"/>
    <n v="0"/>
    <n v="0"/>
    <n v="0"/>
    <d v="2026-07-30T00:00:00"/>
  </r>
  <r>
    <x v="32"/>
    <x v="30"/>
    <d v="2024-07-01T00:00:00"/>
    <n v="0"/>
    <n v="0"/>
    <n v="0"/>
    <n v="0"/>
    <n v="0"/>
    <n v="0"/>
    <n v="0"/>
    <n v="0"/>
    <n v="0"/>
    <d v="2026-07-30T00:00:00"/>
  </r>
  <r>
    <x v="32"/>
    <x v="2"/>
    <d v="2026-02-01T00:00:00"/>
    <n v="0"/>
    <n v="0"/>
    <n v="0"/>
    <n v="0"/>
    <n v="0"/>
    <n v="0"/>
    <n v="0"/>
    <n v="0"/>
    <n v="0"/>
    <d v="2026-07-30T00:00:00"/>
  </r>
  <r>
    <x v="31"/>
    <x v="52"/>
    <d v="2022-08-01T00:00:00"/>
    <n v="0"/>
    <n v="0"/>
    <n v="0"/>
    <n v="0"/>
    <n v="0"/>
    <n v="0"/>
    <n v="0"/>
    <n v="0"/>
    <n v="0"/>
    <d v="2026-07-30T00:00:00"/>
  </r>
  <r>
    <x v="31"/>
    <x v="13"/>
    <d v="2025-08-01T00:00:00"/>
    <n v="0"/>
    <n v="0"/>
    <n v="0"/>
    <n v="0"/>
    <n v="0"/>
    <n v="0"/>
    <n v="0"/>
    <n v="0"/>
    <n v="0"/>
    <d v="2026-07-30T00:00:00"/>
  </r>
  <r>
    <x v="38"/>
    <x v="62"/>
    <d v="2021-11-01T00:00:00"/>
    <n v="0"/>
    <n v="0"/>
    <n v="0"/>
    <n v="0"/>
    <n v="0"/>
    <n v="0"/>
    <n v="0"/>
    <n v="0"/>
    <n v="0"/>
    <d v="2026-07-30T00:00:00"/>
  </r>
  <r>
    <x v="38"/>
    <x v="38"/>
    <d v="2023-06-01T00:00:00"/>
    <n v="0"/>
    <n v="0"/>
    <n v="0"/>
    <n v="0"/>
    <n v="0"/>
    <n v="0"/>
    <n v="0"/>
    <n v="0"/>
    <n v="0"/>
    <d v="2026-07-30T00:00:00"/>
  </r>
  <r>
    <x v="32"/>
    <x v="46"/>
    <d v="2023-03-01T00:00:00"/>
    <n v="0"/>
    <n v="0"/>
    <n v="0"/>
    <n v="0"/>
    <n v="0"/>
    <n v="0"/>
    <n v="0"/>
    <n v="0"/>
    <n v="0"/>
    <d v="2026-07-30T00:00:00"/>
  </r>
  <r>
    <x v="32"/>
    <x v="25"/>
    <d v="2024-12-01T00:00:00"/>
    <n v="0"/>
    <n v="0"/>
    <n v="0"/>
    <n v="0"/>
    <n v="0"/>
    <n v="0"/>
    <n v="0"/>
    <n v="0"/>
    <n v="0"/>
    <d v="2026-07-30T00:00:00"/>
  </r>
  <r>
    <x v="35"/>
    <x v="28"/>
    <d v="2024-10-01T00:00:00"/>
    <n v="0"/>
    <n v="0"/>
    <n v="0"/>
    <n v="0"/>
    <n v="0"/>
    <n v="0"/>
    <n v="0"/>
    <n v="0"/>
    <n v="0"/>
    <d v="2026-07-30T00:00:00"/>
  </r>
  <r>
    <x v="35"/>
    <x v="4"/>
    <d v="2026-04-01T00:00:00"/>
    <n v="0"/>
    <n v="0"/>
    <n v="0"/>
    <n v="0"/>
    <n v="0"/>
    <n v="0"/>
    <n v="0"/>
    <n v="0"/>
    <n v="0"/>
    <d v="2026-07-30T00:00:00"/>
  </r>
  <r>
    <x v="31"/>
    <x v="47"/>
    <d v="2022-05-01T00:00:00"/>
    <n v="0"/>
    <n v="0"/>
    <n v="0"/>
    <n v="0"/>
    <n v="0"/>
    <n v="0"/>
    <n v="0"/>
    <n v="0"/>
    <n v="0"/>
    <d v="2026-07-30T00:00:00"/>
  </r>
  <r>
    <x v="31"/>
    <x v="22"/>
    <d v="2024-05-01T00:00:00"/>
    <n v="0"/>
    <n v="0"/>
    <n v="0"/>
    <n v="0"/>
    <n v="0"/>
    <n v="0"/>
    <n v="0"/>
    <n v="0"/>
    <n v="0"/>
    <d v="2026-07-30T00:00:00"/>
  </r>
  <r>
    <x v="31"/>
    <x v="7"/>
    <d v="2025-01-01T00:00:00"/>
    <n v="0"/>
    <n v="0"/>
    <n v="0"/>
    <n v="0"/>
    <n v="0"/>
    <n v="0"/>
    <n v="0"/>
    <n v="0"/>
    <n v="0"/>
    <d v="2026-07-30T00:00:00"/>
  </r>
  <r>
    <x v="36"/>
    <x v="30"/>
    <d v="2024-07-01T00:00:00"/>
    <n v="0"/>
    <n v="0"/>
    <n v="0"/>
    <n v="0"/>
    <n v="0"/>
    <n v="0"/>
    <n v="0"/>
    <n v="0"/>
    <n v="0"/>
    <d v="2026-07-30T00:00:00"/>
  </r>
  <r>
    <x v="32"/>
    <x v="32"/>
    <d v="2022-12-01T00:00:00"/>
    <n v="0"/>
    <n v="0"/>
    <n v="0"/>
    <n v="0"/>
    <n v="0"/>
    <n v="0"/>
    <n v="0"/>
    <n v="0"/>
    <n v="0"/>
    <d v="2026-07-30T00:00:00"/>
  </r>
  <r>
    <x v="35"/>
    <x v="17"/>
    <d v="2025-07-01T00:00:00"/>
    <n v="0"/>
    <n v="0"/>
    <n v="0"/>
    <n v="0"/>
    <n v="0"/>
    <n v="0"/>
    <n v="0"/>
    <n v="0"/>
    <n v="0"/>
    <d v="2026-07-30T00:00:00"/>
  </r>
  <r>
    <x v="17"/>
    <x v="65"/>
    <d v="2022-03-01T00:00:00"/>
    <n v="0"/>
    <n v="0"/>
    <n v="0"/>
    <n v="0"/>
    <n v="0"/>
    <n v="0"/>
    <n v="0"/>
    <n v="0"/>
    <n v="0"/>
    <d v="2026-07-30T00:00:00"/>
  </r>
  <r>
    <x v="17"/>
    <x v="47"/>
    <d v="2022-05-01T00:00:00"/>
    <n v="0"/>
    <n v="0"/>
    <n v="0"/>
    <n v="0"/>
    <n v="0"/>
    <n v="0"/>
    <n v="0"/>
    <n v="0"/>
    <n v="0"/>
    <d v="2026-07-30T00:00:00"/>
  </r>
  <r>
    <x v="36"/>
    <x v="27"/>
    <d v="2024-06-01T00:00:00"/>
    <n v="0"/>
    <n v="0"/>
    <n v="0"/>
    <n v="0"/>
    <n v="0"/>
    <n v="0"/>
    <n v="0"/>
    <n v="0"/>
    <n v="0"/>
    <d v="2026-07-30T00:00:00"/>
  </r>
  <r>
    <x v="37"/>
    <x v="26"/>
    <d v="2025-06-01T00:00:00"/>
    <n v="0"/>
    <n v="0"/>
    <n v="0"/>
    <n v="0"/>
    <n v="0"/>
    <n v="0"/>
    <n v="2"/>
    <n v="0"/>
    <n v="0"/>
    <d v="2026-07-30T00:00:00"/>
  </r>
  <r>
    <x v="38"/>
    <x v="41"/>
    <d v="2023-07-01T00:00:00"/>
    <n v="0"/>
    <n v="0"/>
    <n v="0"/>
    <n v="0"/>
    <n v="0"/>
    <n v="0"/>
    <n v="0"/>
    <n v="0"/>
    <n v="0"/>
    <d v="2026-07-30T00:00:00"/>
  </r>
  <r>
    <x v="32"/>
    <x v="45"/>
    <d v="2023-12-01T00:00:00"/>
    <n v="0"/>
    <n v="0"/>
    <n v="0"/>
    <n v="0"/>
    <n v="0"/>
    <n v="0"/>
    <n v="0"/>
    <n v="0"/>
    <n v="0"/>
    <d v="2026-07-30T00:00:00"/>
  </r>
  <r>
    <x v="32"/>
    <x v="7"/>
    <d v="2025-01-01T00:00:00"/>
    <n v="0"/>
    <n v="0"/>
    <n v="0"/>
    <n v="0"/>
    <n v="0"/>
    <n v="0"/>
    <n v="0"/>
    <n v="0"/>
    <n v="0"/>
    <d v="2026-07-30T00:00:00"/>
  </r>
  <r>
    <x v="35"/>
    <x v="51"/>
    <d v="2022-06-01T00:00:00"/>
    <n v="0"/>
    <n v="0"/>
    <n v="0"/>
    <n v="0"/>
    <n v="0"/>
    <n v="0"/>
    <n v="0"/>
    <n v="0"/>
    <n v="0"/>
    <d v="2026-07-30T00:00:00"/>
  </r>
  <r>
    <x v="35"/>
    <x v="37"/>
    <d v="2022-09-01T00:00:00"/>
    <n v="0"/>
    <n v="0"/>
    <n v="0"/>
    <n v="0"/>
    <n v="0"/>
    <n v="0"/>
    <n v="0"/>
    <n v="0"/>
    <n v="0"/>
    <d v="2026-07-30T00:00:00"/>
  </r>
  <r>
    <x v="17"/>
    <x v="50"/>
    <d v="2022-01-01T00:00:00"/>
    <n v="0"/>
    <n v="0"/>
    <n v="0"/>
    <n v="0"/>
    <n v="0"/>
    <n v="0"/>
    <n v="0"/>
    <n v="0"/>
    <n v="0"/>
    <d v="2026-07-30T00:00:00"/>
  </r>
  <r>
    <x v="38"/>
    <x v="37"/>
    <d v="2022-09-01T00:00:00"/>
    <n v="0"/>
    <n v="0"/>
    <n v="0"/>
    <n v="0"/>
    <n v="0"/>
    <n v="0"/>
    <n v="0"/>
    <n v="0"/>
    <n v="0"/>
    <d v="2026-07-30T00:00:00"/>
  </r>
  <r>
    <x v="32"/>
    <x v="64"/>
    <d v="2021-12-01T00:00:00"/>
    <n v="0"/>
    <n v="0"/>
    <n v="0"/>
    <n v="0"/>
    <n v="0"/>
    <n v="0"/>
    <n v="0"/>
    <n v="0"/>
    <n v="0"/>
    <d v="2026-07-30T00:00:00"/>
  </r>
  <r>
    <x v="35"/>
    <x v="11"/>
    <d v="2024-01-01T00:00:00"/>
    <n v="0"/>
    <n v="0"/>
    <n v="0"/>
    <n v="0"/>
    <n v="0"/>
    <n v="0"/>
    <n v="0"/>
    <n v="0"/>
    <n v="0"/>
    <d v="2026-07-30T00:00:00"/>
  </r>
  <r>
    <x v="38"/>
    <x v="34"/>
    <d v="2023-02-01T00:00:00"/>
    <n v="0"/>
    <n v="0"/>
    <n v="0"/>
    <n v="0"/>
    <n v="0"/>
    <n v="0"/>
    <n v="0"/>
    <n v="0"/>
    <n v="0"/>
    <d v="2026-07-30T00:00:00"/>
  </r>
  <r>
    <x v="38"/>
    <x v="46"/>
    <d v="2023-03-01T00:00:00"/>
    <n v="0"/>
    <n v="0"/>
    <n v="0"/>
    <n v="0"/>
    <n v="0"/>
    <n v="0"/>
    <n v="0"/>
    <n v="0"/>
    <n v="0"/>
    <d v="2026-07-30T00:00:00"/>
  </r>
  <r>
    <x v="32"/>
    <x v="34"/>
    <d v="2023-02-01T00:00:00"/>
    <n v="0"/>
    <n v="0"/>
    <n v="0"/>
    <n v="0"/>
    <n v="0"/>
    <n v="0"/>
    <n v="0"/>
    <n v="0"/>
    <n v="0"/>
    <d v="2026-07-30T00:00:00"/>
  </r>
  <r>
    <x v="35"/>
    <x v="50"/>
    <d v="2022-01-01T00:00:00"/>
    <n v="0"/>
    <n v="0"/>
    <n v="0"/>
    <n v="0"/>
    <n v="0"/>
    <n v="0"/>
    <n v="0"/>
    <n v="0"/>
    <n v="0"/>
    <d v="2026-07-30T00:00:00"/>
  </r>
  <r>
    <x v="35"/>
    <x v="21"/>
    <d v="2025-05-01T00:00:00"/>
    <n v="0"/>
    <n v="0"/>
    <n v="0"/>
    <n v="0"/>
    <n v="0"/>
    <n v="0"/>
    <n v="0"/>
    <n v="0"/>
    <n v="0"/>
    <d v="2026-07-30T00:00:00"/>
  </r>
  <r>
    <x v="35"/>
    <x v="3"/>
    <d v="2026-06-01T00:00:00"/>
    <n v="0"/>
    <n v="0"/>
    <n v="0"/>
    <n v="0"/>
    <n v="0"/>
    <n v="0"/>
    <n v="0"/>
    <n v="0"/>
    <n v="0"/>
    <d v="2026-07-30T00:00:00"/>
  </r>
  <r>
    <x v="31"/>
    <x v="44"/>
    <d v="2023-11-01T00:00:00"/>
    <n v="0"/>
    <n v="0"/>
    <n v="0"/>
    <n v="0"/>
    <n v="0"/>
    <n v="0"/>
    <n v="0"/>
    <n v="0"/>
    <n v="0"/>
    <d v="2026-07-30T00:00:00"/>
  </r>
  <r>
    <x v="17"/>
    <x v="64"/>
    <d v="2021-12-01T00:00:00"/>
    <n v="0"/>
    <n v="0"/>
    <n v="0"/>
    <n v="0"/>
    <n v="0"/>
    <n v="0"/>
    <n v="0"/>
    <n v="0"/>
    <n v="0"/>
    <d v="2026-07-30T00:00:00"/>
  </r>
  <r>
    <x v="17"/>
    <x v="42"/>
    <d v="2023-09-01T00:00:00"/>
    <n v="0"/>
    <n v="0"/>
    <n v="0"/>
    <n v="0"/>
    <n v="0"/>
    <n v="0"/>
    <n v="0"/>
    <n v="0"/>
    <n v="0"/>
    <d v="2026-07-30T00:00:00"/>
  </r>
  <r>
    <x v="38"/>
    <x v="49"/>
    <d v="2022-04-01T00:00:00"/>
    <n v="0"/>
    <n v="0"/>
    <n v="0"/>
    <n v="0"/>
    <n v="0"/>
    <n v="0"/>
    <n v="0"/>
    <n v="0"/>
    <n v="0"/>
    <d v="2026-07-30T00:00:00"/>
  </r>
  <r>
    <x v="38"/>
    <x v="29"/>
    <d v="2024-08-01T00:00:00"/>
    <n v="1"/>
    <n v="100"/>
    <n v="342000"/>
    <n v="0"/>
    <n v="0"/>
    <n v="0"/>
    <n v="0"/>
    <n v="0"/>
    <n v="0"/>
    <d v="2026-07-30T00:00:00"/>
  </r>
  <r>
    <x v="32"/>
    <x v="19"/>
    <d v="2025-02-01T00:00:00"/>
    <n v="0"/>
    <n v="0"/>
    <n v="0"/>
    <n v="0"/>
    <n v="0"/>
    <n v="0"/>
    <n v="0"/>
    <n v="0"/>
    <n v="0"/>
    <d v="2026-07-30T00:00:00"/>
  </r>
  <r>
    <x v="35"/>
    <x v="41"/>
    <d v="2023-07-01T00:00:00"/>
    <n v="0"/>
    <n v="0"/>
    <n v="0"/>
    <n v="0"/>
    <n v="0"/>
    <n v="0"/>
    <n v="0"/>
    <n v="0"/>
    <n v="0"/>
    <d v="2026-07-30T00:00:00"/>
  </r>
  <r>
    <x v="17"/>
    <x v="7"/>
    <d v="2025-01-01T00:00:00"/>
    <n v="0"/>
    <n v="0"/>
    <n v="0"/>
    <n v="0"/>
    <n v="0"/>
    <n v="0"/>
    <n v="0"/>
    <n v="0"/>
    <n v="0"/>
    <d v="2026-07-30T00:00:00"/>
  </r>
  <r>
    <x v="36"/>
    <x v="50"/>
    <d v="2022-01-01T00:00:00"/>
    <n v="0"/>
    <n v="0"/>
    <n v="0"/>
    <n v="0"/>
    <n v="0"/>
    <n v="0"/>
    <n v="0"/>
    <n v="0"/>
    <n v="0"/>
    <d v="2026-07-30T00:00:00"/>
  </r>
  <r>
    <x v="36"/>
    <x v="31"/>
    <d v="2023-01-01T00:00:00"/>
    <n v="0"/>
    <n v="0"/>
    <n v="0"/>
    <n v="0"/>
    <n v="0"/>
    <n v="0"/>
    <n v="0"/>
    <n v="0"/>
    <n v="0"/>
    <d v="2026-07-30T00:00:00"/>
  </r>
  <r>
    <x v="36"/>
    <x v="26"/>
    <d v="2025-06-01T00:00:00"/>
    <n v="0"/>
    <n v="0"/>
    <n v="0"/>
    <n v="0"/>
    <n v="0"/>
    <n v="0"/>
    <n v="0"/>
    <n v="0"/>
    <n v="0"/>
    <d v="2026-07-30T00:00:00"/>
  </r>
  <r>
    <x v="38"/>
    <x v="55"/>
    <d v="2021-05-01T00:00:00"/>
    <n v="0"/>
    <n v="0"/>
    <n v="0"/>
    <n v="0"/>
    <n v="0"/>
    <n v="0"/>
    <n v="0"/>
    <n v="0"/>
    <n v="0"/>
    <d v="2026-07-30T00:00:00"/>
  </r>
  <r>
    <x v="38"/>
    <x v="24"/>
    <d v="2024-09-01T00:00:00"/>
    <n v="1"/>
    <n v="100"/>
    <n v="342000"/>
    <n v="0"/>
    <n v="0"/>
    <n v="0"/>
    <n v="0"/>
    <n v="0"/>
    <n v="0"/>
    <d v="2026-07-30T00:00:00"/>
  </r>
  <r>
    <x v="32"/>
    <x v="66"/>
    <d v="2022-07-01T00:00:00"/>
    <n v="0"/>
    <n v="0"/>
    <n v="0"/>
    <n v="0"/>
    <n v="0"/>
    <n v="0"/>
    <n v="0"/>
    <n v="0"/>
    <n v="0"/>
    <d v="2026-07-30T00:00:00"/>
  </r>
  <r>
    <x v="32"/>
    <x v="3"/>
    <d v="2026-06-01T00:00:00"/>
    <n v="0"/>
    <n v="0"/>
    <n v="0"/>
    <n v="0"/>
    <n v="0"/>
    <n v="0"/>
    <n v="0"/>
    <n v="0"/>
    <n v="0"/>
    <d v="2026-07-30T00:00:00"/>
  </r>
  <r>
    <x v="35"/>
    <x v="7"/>
    <d v="2025-01-01T00:00:00"/>
    <n v="0"/>
    <n v="0"/>
    <n v="0"/>
    <n v="0"/>
    <n v="0"/>
    <n v="0"/>
    <n v="0"/>
    <n v="0"/>
    <n v="0"/>
    <d v="2026-07-30T00:00:00"/>
  </r>
  <r>
    <x v="35"/>
    <x v="13"/>
    <d v="2025-08-01T00:00:00"/>
    <n v="0"/>
    <n v="0"/>
    <n v="0"/>
    <n v="0"/>
    <n v="0"/>
    <n v="0"/>
    <n v="0"/>
    <n v="0"/>
    <n v="0"/>
    <d v="2026-07-30T00:00:00"/>
  </r>
  <r>
    <x v="35"/>
    <x v="5"/>
    <d v="2026-03-01T00:00:00"/>
    <n v="0"/>
    <n v="0"/>
    <n v="0"/>
    <n v="0"/>
    <n v="0"/>
    <n v="0"/>
    <n v="0"/>
    <n v="0"/>
    <n v="0"/>
    <d v="2026-07-30T00:00:00"/>
  </r>
  <r>
    <x v="31"/>
    <x v="55"/>
    <d v="2021-05-01T00:00:00"/>
    <n v="0"/>
    <n v="0"/>
    <n v="0"/>
    <n v="0"/>
    <n v="0"/>
    <n v="0"/>
    <n v="0"/>
    <n v="0"/>
    <n v="0"/>
    <d v="2026-07-30T00:00:00"/>
  </r>
  <r>
    <x v="31"/>
    <x v="59"/>
    <d v="2021-07-01T00:00:00"/>
    <n v="0"/>
    <n v="0"/>
    <n v="0"/>
    <n v="0"/>
    <n v="0"/>
    <n v="0"/>
    <n v="0"/>
    <n v="0"/>
    <n v="0"/>
    <d v="2026-07-30T00:00:00"/>
  </r>
  <r>
    <x v="31"/>
    <x v="39"/>
    <d v="2023-05-01T00:00:00"/>
    <n v="0"/>
    <n v="0"/>
    <n v="0"/>
    <n v="0"/>
    <n v="0"/>
    <n v="0"/>
    <n v="0"/>
    <n v="0"/>
    <n v="0"/>
    <d v="2026-07-30T00:00:00"/>
  </r>
  <r>
    <x v="17"/>
    <x v="44"/>
    <d v="2023-11-01T00:00:00"/>
    <n v="0"/>
    <n v="0"/>
    <n v="0"/>
    <n v="0"/>
    <n v="0"/>
    <n v="0"/>
    <n v="0"/>
    <n v="0"/>
    <n v="0"/>
    <d v="2026-07-30T00:00:00"/>
  </r>
  <r>
    <x v="36"/>
    <x v="63"/>
    <d v="2021-10-01T00:00:00"/>
    <n v="0"/>
    <n v="0"/>
    <n v="0"/>
    <n v="0"/>
    <n v="0"/>
    <n v="0"/>
    <n v="0"/>
    <n v="0"/>
    <n v="0"/>
    <d v="2026-07-30T00:00:00"/>
  </r>
  <r>
    <x v="36"/>
    <x v="52"/>
    <d v="2022-08-01T00:00:00"/>
    <n v="0"/>
    <n v="0"/>
    <n v="0"/>
    <n v="0"/>
    <n v="0"/>
    <n v="0"/>
    <n v="0"/>
    <n v="0"/>
    <n v="0"/>
    <d v="2026-07-30T00:00:00"/>
  </r>
  <r>
    <x v="38"/>
    <x v="54"/>
    <d v="2021-02-01T00:00:00"/>
    <n v="0"/>
    <n v="0"/>
    <n v="0"/>
    <n v="0"/>
    <n v="0"/>
    <n v="0"/>
    <n v="0"/>
    <n v="0"/>
    <n v="0"/>
    <d v="2026-07-30T00:00:00"/>
  </r>
  <r>
    <x v="38"/>
    <x v="50"/>
    <d v="2022-01-01T00:00:00"/>
    <n v="0"/>
    <n v="0"/>
    <n v="0"/>
    <n v="0"/>
    <n v="0"/>
    <n v="0"/>
    <n v="0"/>
    <n v="0"/>
    <n v="0"/>
    <d v="2026-07-30T00:00:00"/>
  </r>
  <r>
    <x v="38"/>
    <x v="52"/>
    <d v="2022-08-01T00:00:00"/>
    <n v="0"/>
    <n v="0"/>
    <n v="0"/>
    <n v="0"/>
    <n v="0"/>
    <n v="0"/>
    <n v="0"/>
    <n v="0"/>
    <n v="0"/>
    <d v="2026-07-30T00:00:00"/>
  </r>
  <r>
    <x v="35"/>
    <x v="29"/>
    <d v="2024-08-01T00:00:00"/>
    <n v="0"/>
    <n v="0"/>
    <n v="0"/>
    <n v="0"/>
    <n v="0"/>
    <n v="0"/>
    <n v="0"/>
    <n v="0"/>
    <n v="0"/>
    <d v="2026-07-30T00:00:00"/>
  </r>
  <r>
    <x v="35"/>
    <x v="24"/>
    <d v="2024-09-01T00:00:00"/>
    <n v="0"/>
    <n v="0"/>
    <n v="0"/>
    <n v="0"/>
    <n v="0"/>
    <n v="0"/>
    <n v="0"/>
    <n v="0"/>
    <n v="0"/>
    <d v="2026-07-30T00:00:00"/>
  </r>
  <r>
    <x v="35"/>
    <x v="15"/>
    <d v="2025-09-01T00:00:00"/>
    <n v="0"/>
    <n v="0"/>
    <n v="0"/>
    <n v="0"/>
    <n v="0"/>
    <n v="0"/>
    <n v="0"/>
    <n v="0"/>
    <n v="0"/>
    <d v="2026-07-30T00:00:00"/>
  </r>
  <r>
    <x v="31"/>
    <x v="35"/>
    <d v="2022-11-01T00:00:00"/>
    <n v="0"/>
    <n v="0"/>
    <n v="0"/>
    <n v="0"/>
    <n v="0"/>
    <n v="0"/>
    <n v="0"/>
    <n v="0"/>
    <n v="0"/>
    <d v="2026-07-30T00:00:00"/>
  </r>
  <r>
    <x v="37"/>
    <x v="56"/>
    <d v="2021-04-01T00:00:00"/>
    <n v="0"/>
    <n v="0"/>
    <n v="0"/>
    <n v="0"/>
    <n v="0"/>
    <n v="0"/>
    <n v="2"/>
    <n v="0"/>
    <n v="0"/>
    <d v="2026-07-30T00:00:00"/>
  </r>
  <r>
    <x v="35"/>
    <x v="53"/>
    <d v="2021-01-01T00:00:00"/>
    <n v="0"/>
    <n v="0"/>
    <n v="0"/>
    <n v="0"/>
    <n v="0"/>
    <n v="0"/>
    <n v="0"/>
    <n v="0"/>
    <n v="0"/>
    <d v="2026-07-30T00:00:00"/>
  </r>
  <r>
    <x v="31"/>
    <x v="50"/>
    <d v="2022-01-01T00:00:00"/>
    <n v="0"/>
    <n v="0"/>
    <n v="0"/>
    <n v="0"/>
    <n v="0"/>
    <n v="0"/>
    <n v="0"/>
    <n v="0"/>
    <n v="0"/>
    <d v="2026-07-30T00:00:00"/>
  </r>
  <r>
    <x v="31"/>
    <x v="49"/>
    <d v="2022-04-01T00:00:00"/>
    <n v="0"/>
    <n v="0"/>
    <n v="0"/>
    <n v="0"/>
    <n v="0"/>
    <n v="0"/>
    <n v="0"/>
    <n v="0"/>
    <n v="0"/>
    <d v="2026-07-30T00:00:00"/>
  </r>
  <r>
    <x v="31"/>
    <x v="37"/>
    <d v="2022-09-01T00:00:00"/>
    <n v="0"/>
    <n v="0"/>
    <n v="0"/>
    <n v="0"/>
    <n v="0"/>
    <n v="0"/>
    <n v="0"/>
    <n v="0"/>
    <n v="0"/>
    <d v="2026-07-30T00:00:00"/>
  </r>
  <r>
    <x v="17"/>
    <x v="38"/>
    <d v="2023-06-01T00:00:00"/>
    <n v="0"/>
    <n v="0"/>
    <n v="0"/>
    <n v="0"/>
    <n v="0"/>
    <n v="0"/>
    <n v="0"/>
    <n v="0"/>
    <n v="0"/>
    <d v="2026-07-30T00:00:00"/>
  </r>
  <r>
    <x v="17"/>
    <x v="8"/>
    <d v="2024-03-01T00:00:00"/>
    <n v="0"/>
    <n v="0"/>
    <n v="0"/>
    <n v="0"/>
    <n v="0"/>
    <n v="0"/>
    <n v="0"/>
    <n v="0"/>
    <n v="0"/>
    <d v="2026-07-30T00:00:00"/>
  </r>
  <r>
    <x v="36"/>
    <x v="15"/>
    <d v="2025-09-01T00:00:00"/>
    <n v="0"/>
    <n v="0"/>
    <n v="0"/>
    <n v="0"/>
    <n v="0"/>
    <n v="0"/>
    <n v="0"/>
    <n v="0"/>
    <n v="0"/>
    <d v="2026-07-30T00:00:00"/>
  </r>
  <r>
    <x v="38"/>
    <x v="18"/>
    <d v="2024-11-01T00:00:00"/>
    <n v="1"/>
    <n v="100"/>
    <n v="342000"/>
    <n v="0"/>
    <n v="0"/>
    <n v="0"/>
    <n v="0"/>
    <n v="0"/>
    <n v="0"/>
    <d v="2026-07-30T00:00:00"/>
  </r>
  <r>
    <x v="35"/>
    <x v="30"/>
    <d v="2024-07-01T00:00:00"/>
    <n v="0"/>
    <n v="0"/>
    <n v="0"/>
    <n v="0"/>
    <n v="0"/>
    <n v="0"/>
    <n v="0"/>
    <n v="0"/>
    <n v="0"/>
    <d v="2026-07-30T00:00:00"/>
  </r>
  <r>
    <x v="35"/>
    <x v="12"/>
    <d v="2025-10-01T00:00:00"/>
    <n v="0"/>
    <n v="0"/>
    <n v="0"/>
    <n v="0"/>
    <n v="0"/>
    <n v="0"/>
    <n v="0"/>
    <n v="0"/>
    <n v="0"/>
    <d v="2026-07-30T00:00:00"/>
  </r>
  <r>
    <x v="35"/>
    <x v="1"/>
    <d v="2026-05-01T00:00:00"/>
    <n v="0"/>
    <n v="0"/>
    <n v="0"/>
    <n v="0"/>
    <n v="0"/>
    <n v="0"/>
    <n v="0"/>
    <n v="0"/>
    <n v="0"/>
    <d v="2026-07-30T00:00:00"/>
  </r>
  <r>
    <x v="31"/>
    <x v="66"/>
    <d v="2022-07-01T00:00:00"/>
    <n v="0"/>
    <n v="0"/>
    <n v="0"/>
    <n v="0"/>
    <n v="0"/>
    <n v="0"/>
    <n v="0"/>
    <n v="0"/>
    <n v="0"/>
    <d v="2026-07-30T00:00:00"/>
  </r>
  <r>
    <x v="31"/>
    <x v="23"/>
    <d v="2025-03-01T00:00:00"/>
    <n v="0"/>
    <n v="0"/>
    <n v="0"/>
    <n v="0"/>
    <n v="0"/>
    <n v="0"/>
    <n v="0"/>
    <n v="0"/>
    <n v="0"/>
    <d v="2026-07-30T00:00:00"/>
  </r>
  <r>
    <x v="31"/>
    <x v="6"/>
    <d v="2026-01-01T00:00:00"/>
    <n v="0"/>
    <n v="0"/>
    <n v="0"/>
    <n v="0"/>
    <n v="0"/>
    <n v="0"/>
    <n v="0"/>
    <n v="0"/>
    <n v="0"/>
    <d v="2026-07-30T00:00:00"/>
  </r>
  <r>
    <x v="17"/>
    <x v="37"/>
    <d v="2022-09-01T00:00:00"/>
    <n v="0"/>
    <n v="0"/>
    <n v="0"/>
    <n v="0"/>
    <n v="0"/>
    <n v="0"/>
    <n v="0"/>
    <n v="0"/>
    <n v="0"/>
    <d v="2026-07-30T00:00:00"/>
  </r>
  <r>
    <x v="36"/>
    <x v="43"/>
    <d v="2023-10-01T00:00:00"/>
    <n v="0"/>
    <n v="0"/>
    <n v="0"/>
    <n v="0"/>
    <n v="0"/>
    <n v="0"/>
    <n v="0"/>
    <n v="0"/>
    <n v="0"/>
    <d v="2026-07-30T00:00:00"/>
  </r>
  <r>
    <x v="38"/>
    <x v="64"/>
    <d v="2021-12-01T00:00:00"/>
    <n v="0"/>
    <n v="0"/>
    <n v="0"/>
    <n v="0"/>
    <n v="0"/>
    <n v="0"/>
    <n v="0"/>
    <n v="0"/>
    <n v="0"/>
    <d v="2026-07-30T00:00:00"/>
  </r>
  <r>
    <x v="38"/>
    <x v="40"/>
    <d v="2023-08-01T00:00:00"/>
    <n v="0"/>
    <n v="0"/>
    <n v="0"/>
    <n v="0"/>
    <n v="0"/>
    <n v="0"/>
    <n v="0"/>
    <n v="0"/>
    <n v="0"/>
    <d v="2026-07-30T00:00:00"/>
  </r>
  <r>
    <x v="32"/>
    <x v="36"/>
    <d v="2023-04-01T00:00:00"/>
    <n v="0"/>
    <n v="0"/>
    <n v="0"/>
    <n v="0"/>
    <n v="0"/>
    <n v="0"/>
    <n v="0"/>
    <n v="0"/>
    <n v="0"/>
    <d v="2026-07-30T00:00:00"/>
  </r>
  <r>
    <x v="32"/>
    <x v="10"/>
    <d v="2024-04-01T00:00:00"/>
    <n v="0"/>
    <n v="0"/>
    <n v="0"/>
    <n v="0"/>
    <n v="0"/>
    <n v="0"/>
    <n v="0"/>
    <n v="0"/>
    <n v="0"/>
    <d v="2026-07-30T00:00:00"/>
  </r>
  <r>
    <x v="32"/>
    <x v="12"/>
    <d v="2025-10-01T00:00:00"/>
    <n v="0"/>
    <n v="0"/>
    <n v="0"/>
    <n v="0"/>
    <n v="0"/>
    <n v="0"/>
    <n v="0"/>
    <n v="0"/>
    <n v="0"/>
    <d v="2026-07-30T00:00:00"/>
  </r>
  <r>
    <x v="35"/>
    <x v="63"/>
    <d v="2021-10-01T00:00:00"/>
    <n v="0"/>
    <n v="0"/>
    <n v="0"/>
    <n v="0"/>
    <n v="0"/>
    <n v="0"/>
    <n v="0"/>
    <n v="0"/>
    <n v="0"/>
    <d v="2026-07-30T00:00:00"/>
  </r>
  <r>
    <x v="35"/>
    <x v="34"/>
    <d v="2023-02-01T00:00:00"/>
    <n v="0"/>
    <n v="0"/>
    <n v="0"/>
    <n v="0"/>
    <n v="0"/>
    <n v="0"/>
    <n v="0"/>
    <n v="0"/>
    <n v="0"/>
    <d v="2026-07-30T00:00:00"/>
  </r>
  <r>
    <x v="31"/>
    <x v="11"/>
    <d v="2024-01-01T00:00:00"/>
    <n v="0"/>
    <n v="0"/>
    <n v="0"/>
    <n v="0"/>
    <n v="0"/>
    <n v="0"/>
    <n v="0"/>
    <n v="0"/>
    <n v="0"/>
    <d v="2026-07-30T00:00:00"/>
  </r>
  <r>
    <x v="31"/>
    <x v="9"/>
    <d v="2024-02-01T00:00:00"/>
    <n v="0"/>
    <n v="0"/>
    <n v="0"/>
    <n v="0"/>
    <n v="0"/>
    <n v="0"/>
    <n v="0"/>
    <n v="0"/>
    <n v="0"/>
    <d v="2026-07-30T00:00:00"/>
  </r>
  <r>
    <x v="31"/>
    <x v="26"/>
    <d v="2025-06-01T00:00:00"/>
    <n v="0"/>
    <n v="0"/>
    <n v="0"/>
    <n v="0"/>
    <n v="0"/>
    <n v="0"/>
    <n v="0"/>
    <n v="0"/>
    <n v="0"/>
    <d v="2026-07-30T00:00:00"/>
  </r>
  <r>
    <x v="31"/>
    <x v="15"/>
    <d v="2025-09-01T00:00:00"/>
    <n v="0"/>
    <n v="0"/>
    <n v="0"/>
    <n v="0"/>
    <n v="0"/>
    <n v="0"/>
    <n v="0"/>
    <n v="0"/>
    <n v="0"/>
    <d v="2026-07-30T00:00:00"/>
  </r>
  <r>
    <x v="31"/>
    <x v="14"/>
    <d v="2025-12-01T00:00:00"/>
    <n v="0"/>
    <n v="0"/>
    <n v="0"/>
    <n v="0"/>
    <n v="0"/>
    <n v="0"/>
    <n v="0"/>
    <n v="0"/>
    <n v="0"/>
    <d v="2026-07-30T00:00:00"/>
  </r>
  <r>
    <x v="39"/>
    <x v="53"/>
    <d v="2021-01-01T00:00:00"/>
    <n v="0"/>
    <n v="0"/>
    <n v="0"/>
    <n v="0"/>
    <n v="0"/>
    <n v="0"/>
    <n v="1"/>
    <n v="0.69"/>
    <n v="1201"/>
    <d v="2026-07-30T00:00:00"/>
  </r>
  <r>
    <x v="39"/>
    <x v="48"/>
    <d v="2022-02-01T00:00:00"/>
    <n v="0"/>
    <n v="0"/>
    <n v="0"/>
    <n v="0"/>
    <n v="0"/>
    <n v="0"/>
    <n v="1"/>
    <n v="0.69"/>
    <n v="1201"/>
    <d v="2026-07-30T00:00:00"/>
  </r>
  <r>
    <x v="39"/>
    <x v="62"/>
    <d v="2021-11-01T00:00:00"/>
    <n v="0"/>
    <n v="0"/>
    <n v="0"/>
    <n v="0"/>
    <n v="0"/>
    <n v="0"/>
    <n v="1"/>
    <n v="0.69"/>
    <n v="1201"/>
    <d v="2026-07-30T00:00:00"/>
  </r>
  <r>
    <x v="39"/>
    <x v="49"/>
    <d v="2022-04-01T00:00:00"/>
    <n v="0"/>
    <n v="0"/>
    <n v="0"/>
    <n v="0"/>
    <n v="0"/>
    <n v="0"/>
    <n v="1"/>
    <n v="0.69"/>
    <n v="1201"/>
    <d v="2026-07-30T00:00:00"/>
  </r>
  <r>
    <x v="39"/>
    <x v="56"/>
    <d v="2021-04-01T00:00:00"/>
    <n v="0"/>
    <n v="0"/>
    <n v="0"/>
    <n v="0"/>
    <n v="0"/>
    <n v="0"/>
    <n v="1"/>
    <n v="0.69"/>
    <n v="1201"/>
    <d v="2026-07-30T00:00:00"/>
  </r>
  <r>
    <x v="39"/>
    <x v="47"/>
    <d v="2022-05-01T00:00:00"/>
    <n v="0"/>
    <n v="0"/>
    <n v="0"/>
    <n v="0"/>
    <n v="0"/>
    <n v="0"/>
    <n v="1"/>
    <n v="0.69"/>
    <n v="1201"/>
    <d v="2026-07-30T00:00:00"/>
  </r>
  <r>
    <x v="39"/>
    <x v="59"/>
    <d v="2021-07-01T00:00:00"/>
    <n v="0"/>
    <n v="0"/>
    <n v="0"/>
    <n v="0"/>
    <n v="0"/>
    <n v="0"/>
    <n v="1"/>
    <n v="0.69"/>
    <n v="1201"/>
    <d v="2026-07-30T00:00:00"/>
  </r>
  <r>
    <x v="39"/>
    <x v="64"/>
    <d v="2021-12-01T00:00:00"/>
    <n v="0"/>
    <n v="0"/>
    <n v="0"/>
    <n v="0"/>
    <n v="0"/>
    <n v="0"/>
    <n v="1"/>
    <n v="0.69"/>
    <n v="1201"/>
    <d v="2026-07-30T00:00:00"/>
  </r>
  <r>
    <x v="39"/>
    <x v="54"/>
    <d v="2021-02-01T00:00:00"/>
    <n v="0"/>
    <n v="0"/>
    <n v="0"/>
    <n v="0"/>
    <n v="0"/>
    <n v="0"/>
    <n v="1"/>
    <n v="0.69"/>
    <n v="1201"/>
    <d v="2026-07-30T00:00:00"/>
  </r>
  <r>
    <x v="39"/>
    <x v="65"/>
    <d v="2022-03-01T00:00:00"/>
    <n v="0"/>
    <n v="0"/>
    <n v="0"/>
    <n v="0"/>
    <n v="0"/>
    <n v="0"/>
    <n v="1"/>
    <n v="0.69"/>
    <n v="1201"/>
    <d v="2026-07-30T00:00:00"/>
  </r>
  <r>
    <x v="39"/>
    <x v="58"/>
    <d v="2021-06-01T00:00:00"/>
    <n v="0"/>
    <n v="0"/>
    <n v="0"/>
    <n v="0"/>
    <n v="0"/>
    <n v="0"/>
    <n v="1"/>
    <n v="0.69"/>
    <n v="1201"/>
    <d v="2026-07-30T00:00:00"/>
  </r>
  <r>
    <x v="39"/>
    <x v="50"/>
    <d v="2022-01-01T00:00:00"/>
    <n v="0"/>
    <n v="0"/>
    <n v="0"/>
    <n v="0"/>
    <n v="0"/>
    <n v="0"/>
    <n v="1"/>
    <n v="0.69"/>
    <n v="1201"/>
    <d v="2026-07-30T00:00:00"/>
  </r>
  <r>
    <x v="39"/>
    <x v="60"/>
    <d v="2021-08-01T00:00:00"/>
    <n v="0"/>
    <n v="0"/>
    <n v="0"/>
    <n v="0"/>
    <n v="0"/>
    <n v="0"/>
    <n v="1"/>
    <n v="0.69"/>
    <n v="1201"/>
    <d v="2026-07-30T00:00:00"/>
  </r>
  <r>
    <x v="39"/>
    <x v="63"/>
    <d v="2021-10-01T00:00:00"/>
    <n v="0"/>
    <n v="0"/>
    <n v="0"/>
    <n v="0"/>
    <n v="0"/>
    <n v="0"/>
    <n v="1"/>
    <n v="0.69"/>
    <n v="1201"/>
    <d v="2026-07-30T00:00:00"/>
  </r>
  <r>
    <x v="39"/>
    <x v="61"/>
    <d v="2021-09-01T00:00:00"/>
    <n v="0"/>
    <n v="0"/>
    <n v="0"/>
    <n v="0"/>
    <n v="0"/>
    <n v="0"/>
    <n v="1"/>
    <n v="0.69"/>
    <n v="1201"/>
    <d v="2026-07-30T00:00:00"/>
  </r>
  <r>
    <x v="39"/>
    <x v="57"/>
    <d v="2021-03-01T00:00:00"/>
    <n v="0"/>
    <n v="0"/>
    <n v="0"/>
    <n v="0"/>
    <n v="0"/>
    <n v="0"/>
    <n v="1"/>
    <n v="0.69"/>
    <n v="1201"/>
    <d v="2026-07-30T00:00:00"/>
  </r>
  <r>
    <x v="39"/>
    <x v="55"/>
    <d v="2021-05-01T00:00:00"/>
    <n v="0"/>
    <n v="0"/>
    <n v="0"/>
    <n v="0"/>
    <n v="0"/>
    <n v="0"/>
    <n v="1"/>
    <n v="0.69"/>
    <n v="1201"/>
    <d v="2026-07-30T00:00:00"/>
  </r>
  <r>
    <x v="33"/>
    <x v="34"/>
    <d v="2023-02-01T00:00:00"/>
    <n v="0"/>
    <n v="0"/>
    <n v="0"/>
    <n v="0"/>
    <n v="0"/>
    <n v="0"/>
    <n v="1"/>
    <n v="1"/>
    <n v="8350"/>
    <d v="2026-07-30T00:00:00"/>
  </r>
  <r>
    <x v="33"/>
    <x v="10"/>
    <d v="2024-04-01T00:00:00"/>
    <n v="0"/>
    <n v="0"/>
    <n v="0"/>
    <n v="0"/>
    <n v="0"/>
    <n v="0"/>
    <n v="1"/>
    <n v="1"/>
    <n v="8350"/>
    <d v="2026-07-30T00:00:00"/>
  </r>
  <r>
    <x v="33"/>
    <x v="2"/>
    <d v="2026-02-01T00:00:00"/>
    <n v="0"/>
    <n v="0"/>
    <n v="0"/>
    <n v="0"/>
    <n v="0"/>
    <n v="0"/>
    <n v="1"/>
    <n v="1"/>
    <n v="8350"/>
    <d v="2026-07-30T00:00:00"/>
  </r>
  <r>
    <x v="33"/>
    <x v="61"/>
    <d v="2021-09-01T00:00:00"/>
    <n v="0"/>
    <n v="0"/>
    <n v="0"/>
    <n v="0"/>
    <n v="0"/>
    <n v="0"/>
    <n v="1"/>
    <n v="1"/>
    <n v="8350"/>
    <d v="2026-07-30T00:00:00"/>
  </r>
  <r>
    <x v="33"/>
    <x v="49"/>
    <d v="2022-04-01T00:00:00"/>
    <n v="0"/>
    <n v="0"/>
    <n v="0"/>
    <n v="0"/>
    <n v="0"/>
    <n v="0"/>
    <n v="1"/>
    <n v="1"/>
    <n v="8350"/>
    <d v="2026-07-30T00:00:00"/>
  </r>
  <r>
    <x v="33"/>
    <x v="47"/>
    <d v="2022-05-01T00:00:00"/>
    <n v="0"/>
    <n v="0"/>
    <n v="0"/>
    <n v="0"/>
    <n v="0"/>
    <n v="0"/>
    <n v="1"/>
    <n v="1"/>
    <n v="8350"/>
    <d v="2026-07-30T00:00:00"/>
  </r>
  <r>
    <x v="33"/>
    <x v="42"/>
    <d v="2023-09-01T00:00:00"/>
    <n v="0"/>
    <n v="0"/>
    <n v="0"/>
    <n v="0"/>
    <n v="0"/>
    <n v="0"/>
    <n v="1"/>
    <n v="1"/>
    <n v="8350"/>
    <d v="2026-07-30T00:00:00"/>
  </r>
  <r>
    <x v="33"/>
    <x v="53"/>
    <d v="2021-01-01T00:00:00"/>
    <n v="0"/>
    <n v="0"/>
    <n v="0"/>
    <n v="0"/>
    <n v="0"/>
    <n v="0"/>
    <n v="1"/>
    <n v="1"/>
    <n v="8350"/>
    <d v="2026-07-30T00:00:00"/>
  </r>
  <r>
    <x v="33"/>
    <x v="64"/>
    <d v="2021-12-01T00:00:00"/>
    <n v="0"/>
    <n v="0"/>
    <n v="0"/>
    <n v="0"/>
    <n v="0"/>
    <n v="0"/>
    <n v="1"/>
    <n v="1"/>
    <n v="8350"/>
    <d v="2026-07-30T00:00:00"/>
  </r>
  <r>
    <x v="33"/>
    <x v="32"/>
    <d v="2022-12-01T00:00:00"/>
    <n v="0"/>
    <n v="0"/>
    <n v="0"/>
    <n v="0"/>
    <n v="0"/>
    <n v="0"/>
    <n v="1"/>
    <n v="1"/>
    <n v="8350"/>
    <d v="2026-07-30T00:00:00"/>
  </r>
  <r>
    <x v="33"/>
    <x v="36"/>
    <d v="2023-04-01T00:00:00"/>
    <n v="0"/>
    <n v="0"/>
    <n v="0"/>
    <n v="0"/>
    <n v="0"/>
    <n v="0"/>
    <n v="1"/>
    <n v="1"/>
    <n v="8350"/>
    <d v="2026-07-30T00:00:00"/>
  </r>
  <r>
    <x v="33"/>
    <x v="29"/>
    <d v="2024-08-01T00:00:00"/>
    <n v="0"/>
    <n v="0"/>
    <n v="0"/>
    <n v="0"/>
    <n v="0"/>
    <n v="0"/>
    <n v="1"/>
    <n v="1"/>
    <n v="8350"/>
    <d v="2026-07-30T00:00:00"/>
  </r>
  <r>
    <x v="33"/>
    <x v="5"/>
    <d v="2026-03-01T00:00:00"/>
    <n v="0"/>
    <n v="0"/>
    <n v="0"/>
    <n v="0"/>
    <n v="0"/>
    <n v="0"/>
    <n v="1"/>
    <n v="1"/>
    <n v="8350"/>
    <d v="2026-07-30T00:00:00"/>
  </r>
  <r>
    <x v="33"/>
    <x v="19"/>
    <d v="2025-02-01T00:00:00"/>
    <n v="0"/>
    <n v="0"/>
    <n v="0"/>
    <n v="0"/>
    <n v="0"/>
    <n v="0"/>
    <n v="1"/>
    <n v="1"/>
    <n v="8350"/>
    <d v="2026-07-30T00:00:00"/>
  </r>
  <r>
    <x v="33"/>
    <x v="6"/>
    <d v="2026-01-01T00:00:00"/>
    <n v="0"/>
    <n v="0"/>
    <n v="0"/>
    <n v="0"/>
    <n v="0"/>
    <n v="0"/>
    <n v="1"/>
    <n v="1"/>
    <n v="8350"/>
    <d v="2026-07-30T00:00:00"/>
  </r>
  <r>
    <x v="33"/>
    <x v="20"/>
    <d v="2025-04-01T00:00:00"/>
    <n v="0"/>
    <n v="0"/>
    <n v="0"/>
    <n v="0"/>
    <n v="0"/>
    <n v="0"/>
    <n v="1"/>
    <n v="1"/>
    <n v="8350"/>
    <d v="2026-07-30T00:00:00"/>
  </r>
  <r>
    <x v="33"/>
    <x v="13"/>
    <d v="2025-08-01T00:00:00"/>
    <n v="0"/>
    <n v="0"/>
    <n v="0"/>
    <n v="0"/>
    <n v="0"/>
    <n v="0"/>
    <n v="1"/>
    <n v="1"/>
    <n v="8350"/>
    <d v="2026-07-30T00:00:00"/>
  </r>
  <r>
    <x v="33"/>
    <x v="40"/>
    <d v="2023-08-01T00:00:00"/>
    <n v="0"/>
    <n v="0"/>
    <n v="0"/>
    <n v="0"/>
    <n v="0"/>
    <n v="0"/>
    <n v="1"/>
    <n v="1"/>
    <n v="8350"/>
    <d v="2026-07-30T00:00:00"/>
  </r>
  <r>
    <x v="33"/>
    <x v="17"/>
    <d v="2025-07-01T00:00:00"/>
    <n v="0"/>
    <n v="0"/>
    <n v="0"/>
    <n v="0"/>
    <n v="0"/>
    <n v="0"/>
    <n v="1"/>
    <n v="1"/>
    <n v="8350"/>
    <d v="2026-07-30T00:00:00"/>
  </r>
  <r>
    <x v="33"/>
    <x v="22"/>
    <d v="2024-05-01T00:00:00"/>
    <n v="0"/>
    <n v="0"/>
    <n v="0"/>
    <n v="0"/>
    <n v="0"/>
    <n v="0"/>
    <n v="1"/>
    <n v="1"/>
    <n v="8350"/>
    <d v="2026-07-30T00:00:00"/>
  </r>
  <r>
    <x v="33"/>
    <x v="58"/>
    <d v="2021-06-01T00:00:00"/>
    <n v="0"/>
    <n v="0"/>
    <n v="0"/>
    <n v="0"/>
    <n v="0"/>
    <n v="0"/>
    <n v="1"/>
    <n v="1"/>
    <n v="8350"/>
    <d v="2026-07-30T00:00:00"/>
  </r>
  <r>
    <x v="33"/>
    <x v="65"/>
    <d v="2022-03-01T00:00:00"/>
    <n v="0"/>
    <n v="0"/>
    <n v="0"/>
    <n v="0"/>
    <n v="0"/>
    <n v="0"/>
    <n v="1"/>
    <n v="1"/>
    <n v="8350"/>
    <d v="2026-07-30T00:00:00"/>
  </r>
  <r>
    <x v="33"/>
    <x v="55"/>
    <d v="2021-05-01T00:00:00"/>
    <n v="0"/>
    <n v="0"/>
    <n v="0"/>
    <n v="0"/>
    <n v="0"/>
    <n v="0"/>
    <n v="1"/>
    <n v="1"/>
    <n v="8350"/>
    <d v="2026-07-30T00:00:00"/>
  </r>
  <r>
    <x v="33"/>
    <x v="23"/>
    <d v="2025-03-01T00:00:00"/>
    <n v="0"/>
    <n v="0"/>
    <n v="0"/>
    <n v="0"/>
    <n v="0"/>
    <n v="0"/>
    <n v="1"/>
    <n v="1"/>
    <n v="8350"/>
    <d v="2026-07-30T00:00:00"/>
  </r>
  <r>
    <x v="33"/>
    <x v="60"/>
    <d v="2021-08-01T00:00:00"/>
    <n v="0"/>
    <n v="0"/>
    <n v="0"/>
    <n v="0"/>
    <n v="0"/>
    <n v="0"/>
    <n v="1"/>
    <n v="1"/>
    <n v="8350"/>
    <d v="2026-07-30T00:00:00"/>
  </r>
  <r>
    <x v="33"/>
    <x v="39"/>
    <d v="2023-05-01T00:00:00"/>
    <n v="0"/>
    <n v="0"/>
    <n v="0"/>
    <n v="0"/>
    <n v="0"/>
    <n v="0"/>
    <n v="1"/>
    <n v="1"/>
    <n v="8350"/>
    <d v="2026-07-30T00:00:00"/>
  </r>
  <r>
    <x v="33"/>
    <x v="3"/>
    <d v="2026-06-01T00:00:00"/>
    <n v="0"/>
    <n v="0"/>
    <n v="0"/>
    <n v="0"/>
    <n v="0"/>
    <n v="0"/>
    <n v="1"/>
    <n v="1"/>
    <n v="8350"/>
    <d v="2026-07-30T00:00:00"/>
  </r>
  <r>
    <x v="33"/>
    <x v="46"/>
    <d v="2023-03-01T00:00:00"/>
    <n v="0"/>
    <n v="0"/>
    <n v="0"/>
    <n v="0"/>
    <n v="0"/>
    <n v="0"/>
    <n v="1"/>
    <n v="1"/>
    <n v="8350"/>
    <d v="2026-07-30T00:00:00"/>
  </r>
  <r>
    <x v="33"/>
    <x v="51"/>
    <d v="2022-06-01T00:00:00"/>
    <n v="0"/>
    <n v="0"/>
    <n v="0"/>
    <n v="0"/>
    <n v="0"/>
    <n v="0"/>
    <n v="1"/>
    <n v="1"/>
    <n v="8350"/>
    <d v="2026-07-30T00:00:00"/>
  </r>
  <r>
    <x v="33"/>
    <x v="9"/>
    <d v="2024-02-01T00:00:00"/>
    <n v="0"/>
    <n v="0"/>
    <n v="0"/>
    <n v="0"/>
    <n v="0"/>
    <n v="0"/>
    <n v="1"/>
    <n v="1"/>
    <n v="8350"/>
    <d v="2026-07-30T00:00:00"/>
  </r>
  <r>
    <x v="33"/>
    <x v="63"/>
    <d v="2021-10-01T00:00:00"/>
    <n v="0"/>
    <n v="0"/>
    <n v="0"/>
    <n v="0"/>
    <n v="0"/>
    <n v="0"/>
    <n v="1"/>
    <n v="1"/>
    <n v="8350"/>
    <d v="2026-07-30T00:00:00"/>
  </r>
  <r>
    <x v="33"/>
    <x v="24"/>
    <d v="2024-09-01T00:00:00"/>
    <n v="0"/>
    <n v="0"/>
    <n v="0"/>
    <n v="0"/>
    <n v="0"/>
    <n v="0"/>
    <n v="1"/>
    <n v="1"/>
    <n v="8350"/>
    <d v="2026-07-30T00:00:00"/>
  </r>
  <r>
    <x v="33"/>
    <x v="41"/>
    <d v="2023-07-01T00:00:00"/>
    <n v="0"/>
    <n v="0"/>
    <n v="0"/>
    <n v="0"/>
    <n v="0"/>
    <n v="0"/>
    <n v="1"/>
    <n v="1"/>
    <n v="8350"/>
    <d v="2026-07-30T00:00:00"/>
  </r>
  <r>
    <x v="33"/>
    <x v="52"/>
    <d v="2022-08-01T00:00:00"/>
    <n v="0"/>
    <n v="0"/>
    <n v="0"/>
    <n v="0"/>
    <n v="0"/>
    <n v="0"/>
    <n v="1"/>
    <n v="1"/>
    <n v="8350"/>
    <d v="2026-07-30T00:00:00"/>
  </r>
  <r>
    <x v="33"/>
    <x v="1"/>
    <d v="2026-05-01T00:00:00"/>
    <n v="0"/>
    <n v="0"/>
    <n v="0"/>
    <n v="0"/>
    <n v="0"/>
    <n v="0"/>
    <n v="1"/>
    <n v="1"/>
    <n v="8350"/>
    <d v="2026-07-30T00:00:00"/>
  </r>
  <r>
    <x v="33"/>
    <x v="48"/>
    <d v="2022-02-01T00:00:00"/>
    <n v="0"/>
    <n v="0"/>
    <n v="0"/>
    <n v="0"/>
    <n v="0"/>
    <n v="0"/>
    <n v="1"/>
    <n v="1"/>
    <n v="8350"/>
    <d v="2026-07-30T00:00:00"/>
  </r>
  <r>
    <x v="33"/>
    <x v="37"/>
    <d v="2022-09-01T00:00:00"/>
    <n v="0"/>
    <n v="0"/>
    <n v="0"/>
    <n v="0"/>
    <n v="0"/>
    <n v="0"/>
    <n v="1"/>
    <n v="1"/>
    <n v="8350"/>
    <d v="2026-07-30T00:00:00"/>
  </r>
  <r>
    <x v="33"/>
    <x v="18"/>
    <d v="2024-11-01T00:00:00"/>
    <n v="0"/>
    <n v="0"/>
    <n v="0"/>
    <n v="0"/>
    <n v="0"/>
    <n v="0"/>
    <n v="1"/>
    <n v="1"/>
    <n v="8350"/>
    <d v="2026-07-30T00:00:00"/>
  </r>
  <r>
    <x v="33"/>
    <x v="15"/>
    <d v="2025-09-01T00:00:00"/>
    <n v="0"/>
    <n v="0"/>
    <n v="0"/>
    <n v="0"/>
    <n v="0"/>
    <n v="0"/>
    <n v="1"/>
    <n v="1"/>
    <n v="8350"/>
    <d v="2026-07-30T00:00:00"/>
  </r>
  <r>
    <x v="33"/>
    <x v="59"/>
    <d v="2021-07-01T00:00:00"/>
    <n v="0"/>
    <n v="0"/>
    <n v="0"/>
    <n v="0"/>
    <n v="0"/>
    <n v="0"/>
    <n v="1"/>
    <n v="1"/>
    <n v="8350"/>
    <d v="2026-07-30T00:00:00"/>
  </r>
  <r>
    <x v="33"/>
    <x v="56"/>
    <d v="2021-04-01T00:00:00"/>
    <n v="0"/>
    <n v="0"/>
    <n v="0"/>
    <n v="0"/>
    <n v="0"/>
    <n v="0"/>
    <n v="1"/>
    <n v="1"/>
    <n v="8350"/>
    <d v="2026-07-30T00:00:00"/>
  </r>
  <r>
    <x v="33"/>
    <x v="38"/>
    <d v="2023-06-01T00:00:00"/>
    <n v="0"/>
    <n v="0"/>
    <n v="0"/>
    <n v="0"/>
    <n v="0"/>
    <n v="0"/>
    <n v="1"/>
    <n v="1"/>
    <n v="8350"/>
    <d v="2026-07-30T00:00:00"/>
  </r>
  <r>
    <x v="33"/>
    <x v="30"/>
    <d v="2024-07-01T00:00:00"/>
    <n v="0"/>
    <n v="0"/>
    <n v="0"/>
    <n v="0"/>
    <n v="0"/>
    <n v="0"/>
    <n v="1"/>
    <n v="1"/>
    <n v="8350"/>
    <d v="2026-07-30T00:00:00"/>
  </r>
  <r>
    <x v="33"/>
    <x v="31"/>
    <d v="2023-01-01T00:00:00"/>
    <n v="0"/>
    <n v="0"/>
    <n v="0"/>
    <n v="0"/>
    <n v="0"/>
    <n v="0"/>
    <n v="1"/>
    <n v="1"/>
    <n v="8350"/>
    <d v="2026-07-30T00:00:00"/>
  </r>
  <r>
    <x v="33"/>
    <x v="27"/>
    <d v="2024-06-01T00:00:00"/>
    <n v="0"/>
    <n v="0"/>
    <n v="0"/>
    <n v="0"/>
    <n v="0"/>
    <n v="0"/>
    <n v="1"/>
    <n v="1"/>
    <n v="8350"/>
    <d v="2026-07-30T00:00:00"/>
  </r>
  <r>
    <x v="33"/>
    <x v="66"/>
    <d v="2022-07-01T00:00:00"/>
    <n v="0"/>
    <n v="0"/>
    <n v="0"/>
    <n v="0"/>
    <n v="0"/>
    <n v="0"/>
    <n v="1"/>
    <n v="1"/>
    <n v="8350"/>
    <d v="2026-07-30T00:00:00"/>
  </r>
  <r>
    <x v="33"/>
    <x v="7"/>
    <d v="2025-01-01T00:00:00"/>
    <n v="0"/>
    <n v="0"/>
    <n v="0"/>
    <n v="0"/>
    <n v="0"/>
    <n v="0"/>
    <n v="1"/>
    <n v="1"/>
    <n v="8350"/>
    <d v="2026-07-30T00:00:00"/>
  </r>
  <r>
    <x v="33"/>
    <x v="26"/>
    <d v="2025-06-01T00:00:00"/>
    <n v="0"/>
    <n v="0"/>
    <n v="0"/>
    <n v="0"/>
    <n v="0"/>
    <n v="0"/>
    <n v="1"/>
    <n v="1"/>
    <n v="8350"/>
    <d v="2026-07-30T00:00:00"/>
  </r>
  <r>
    <x v="33"/>
    <x v="12"/>
    <d v="2025-10-01T00:00:00"/>
    <n v="0"/>
    <n v="0"/>
    <n v="0"/>
    <n v="0"/>
    <n v="0"/>
    <n v="0"/>
    <n v="1"/>
    <n v="1"/>
    <n v="8350"/>
    <d v="2026-07-30T00:00:00"/>
  </r>
  <r>
    <x v="33"/>
    <x v="62"/>
    <d v="2021-11-01T00:00:00"/>
    <n v="0"/>
    <n v="0"/>
    <n v="0"/>
    <n v="0"/>
    <n v="0"/>
    <n v="0"/>
    <n v="1"/>
    <n v="1"/>
    <n v="8350"/>
    <d v="2026-07-30T00:00:00"/>
  </r>
  <r>
    <x v="33"/>
    <x v="14"/>
    <d v="2025-12-01T00:00:00"/>
    <n v="0"/>
    <n v="0"/>
    <n v="0"/>
    <n v="0"/>
    <n v="0"/>
    <n v="0"/>
    <n v="1"/>
    <n v="1"/>
    <n v="8350"/>
    <d v="2026-07-30T00:00:00"/>
  </r>
  <r>
    <x v="33"/>
    <x v="25"/>
    <d v="2024-12-01T00:00:00"/>
    <n v="0"/>
    <n v="0"/>
    <n v="0"/>
    <n v="0"/>
    <n v="0"/>
    <n v="0"/>
    <n v="1"/>
    <n v="1"/>
    <n v="8350"/>
    <d v="2026-07-30T00:00:00"/>
  </r>
  <r>
    <x v="33"/>
    <x v="8"/>
    <d v="2024-03-01T00:00:00"/>
    <n v="0"/>
    <n v="0"/>
    <n v="0"/>
    <n v="0"/>
    <n v="0"/>
    <n v="0"/>
    <n v="1"/>
    <n v="1"/>
    <n v="8350"/>
    <d v="2026-07-30T00:00:00"/>
  </r>
  <r>
    <x v="33"/>
    <x v="16"/>
    <d v="2025-11-01T00:00:00"/>
    <n v="0"/>
    <n v="0"/>
    <n v="0"/>
    <n v="0"/>
    <n v="0"/>
    <n v="0"/>
    <n v="1"/>
    <n v="1"/>
    <n v="8350"/>
    <d v="2026-07-30T00:00:00"/>
  </r>
  <r>
    <x v="33"/>
    <x v="4"/>
    <d v="2026-04-01T00:00:00"/>
    <n v="0"/>
    <n v="0"/>
    <n v="0"/>
    <n v="0"/>
    <n v="0"/>
    <n v="0"/>
    <n v="1"/>
    <n v="1"/>
    <n v="8350"/>
    <d v="2026-07-30T00:00:00"/>
  </r>
  <r>
    <x v="33"/>
    <x v="54"/>
    <d v="2021-02-01T00:00:00"/>
    <n v="0"/>
    <n v="0"/>
    <n v="0"/>
    <n v="0"/>
    <n v="0"/>
    <n v="0"/>
    <n v="1"/>
    <n v="1"/>
    <n v="8350"/>
    <d v="2026-07-30T00:00:00"/>
  </r>
  <r>
    <x v="33"/>
    <x v="33"/>
    <d v="2022-10-01T00:00:00"/>
    <n v="0"/>
    <n v="0"/>
    <n v="0"/>
    <n v="0"/>
    <n v="0"/>
    <n v="0"/>
    <n v="1"/>
    <n v="1"/>
    <n v="8350"/>
    <d v="2026-07-30T00:00:00"/>
  </r>
  <r>
    <x v="33"/>
    <x v="57"/>
    <d v="2021-03-01T00:00:00"/>
    <n v="0"/>
    <n v="0"/>
    <n v="0"/>
    <n v="0"/>
    <n v="0"/>
    <n v="0"/>
    <n v="1"/>
    <n v="1"/>
    <n v="8350"/>
    <d v="2026-07-30T00:00:00"/>
  </r>
  <r>
    <x v="33"/>
    <x v="45"/>
    <d v="2023-12-01T00:00:00"/>
    <n v="0"/>
    <n v="0"/>
    <n v="0"/>
    <n v="0"/>
    <n v="0"/>
    <n v="0"/>
    <n v="1"/>
    <n v="1"/>
    <n v="8350"/>
    <d v="2026-07-30T00:00:00"/>
  </r>
  <r>
    <x v="33"/>
    <x v="11"/>
    <d v="2024-01-01T00:00:00"/>
    <n v="0"/>
    <n v="0"/>
    <n v="0"/>
    <n v="0"/>
    <n v="0"/>
    <n v="0"/>
    <n v="1"/>
    <n v="1"/>
    <n v="8350"/>
    <d v="2026-07-30T00:00:00"/>
  </r>
  <r>
    <x v="33"/>
    <x v="21"/>
    <d v="2025-05-01T00:00:00"/>
    <n v="0"/>
    <n v="0"/>
    <n v="0"/>
    <n v="0"/>
    <n v="0"/>
    <n v="0"/>
    <n v="1"/>
    <n v="1"/>
    <n v="8350"/>
    <d v="2026-07-30T00:00:00"/>
  </r>
  <r>
    <x v="33"/>
    <x v="35"/>
    <d v="2022-11-01T00:00:00"/>
    <n v="0"/>
    <n v="0"/>
    <n v="0"/>
    <n v="0"/>
    <n v="0"/>
    <n v="0"/>
    <n v="1"/>
    <n v="1"/>
    <n v="8350"/>
    <d v="2026-07-30T00:00:00"/>
  </r>
  <r>
    <x v="33"/>
    <x v="28"/>
    <d v="2024-10-01T00:00:00"/>
    <n v="0"/>
    <n v="0"/>
    <n v="0"/>
    <n v="0"/>
    <n v="0"/>
    <n v="0"/>
    <n v="1"/>
    <n v="1"/>
    <n v="8350"/>
    <d v="2026-07-30T00:00:00"/>
  </r>
  <r>
    <x v="33"/>
    <x v="50"/>
    <d v="2022-01-01T00:00:00"/>
    <n v="0"/>
    <n v="0"/>
    <n v="0"/>
    <n v="0"/>
    <n v="0"/>
    <n v="0"/>
    <n v="1"/>
    <n v="1"/>
    <n v="8350"/>
    <d v="2026-07-30T00:00:00"/>
  </r>
  <r>
    <x v="33"/>
    <x v="43"/>
    <d v="2023-10-01T00:00:00"/>
    <n v="0"/>
    <n v="0"/>
    <n v="0"/>
    <n v="0"/>
    <n v="0"/>
    <n v="0"/>
    <n v="1"/>
    <n v="1"/>
    <n v="8350"/>
    <d v="2026-07-30T00:00:00"/>
  </r>
  <r>
    <x v="33"/>
    <x v="44"/>
    <d v="2023-11-01T00:00:00"/>
    <n v="0"/>
    <n v="0"/>
    <n v="0"/>
    <n v="0"/>
    <n v="0"/>
    <n v="0"/>
    <n v="1"/>
    <n v="1"/>
    <n v="8350"/>
    <d v="2026-07-30T00:00:00"/>
  </r>
  <r>
    <x v="30"/>
    <x v="19"/>
    <d v="2025-02-01T00:00:00"/>
    <n v="0"/>
    <n v="0"/>
    <n v="0"/>
    <n v="0"/>
    <n v="0"/>
    <n v="0"/>
    <n v="1"/>
    <n v="1.22"/>
    <n v="16763"/>
    <d v="2026-07-30T00:00:00"/>
  </r>
  <r>
    <x v="30"/>
    <x v="53"/>
    <d v="2021-01-01T00:00:00"/>
    <n v="0"/>
    <n v="0"/>
    <n v="0"/>
    <n v="0"/>
    <n v="0"/>
    <n v="0"/>
    <n v="1"/>
    <n v="1.22"/>
    <n v="16763"/>
    <d v="2026-07-30T00:00:00"/>
  </r>
  <r>
    <x v="30"/>
    <x v="65"/>
    <d v="2022-03-01T00:00:00"/>
    <n v="0"/>
    <n v="0"/>
    <n v="0"/>
    <n v="0"/>
    <n v="0"/>
    <n v="0"/>
    <n v="1"/>
    <n v="1.22"/>
    <n v="16763"/>
    <d v="2026-07-30T00:00:00"/>
  </r>
  <r>
    <x v="30"/>
    <x v="59"/>
    <d v="2021-07-01T00:00:00"/>
    <n v="0"/>
    <n v="0"/>
    <n v="0"/>
    <n v="0"/>
    <n v="0"/>
    <n v="0"/>
    <n v="1"/>
    <n v="1.22"/>
    <n v="16763"/>
    <d v="2026-07-30T00:00:00"/>
  </r>
  <r>
    <x v="30"/>
    <x v="9"/>
    <d v="2024-02-01T00:00:00"/>
    <n v="0"/>
    <n v="0"/>
    <n v="0"/>
    <n v="0"/>
    <n v="0"/>
    <n v="0"/>
    <n v="1"/>
    <n v="1.22"/>
    <n v="16763"/>
    <d v="2026-07-30T00:00:00"/>
  </r>
  <r>
    <x v="30"/>
    <x v="16"/>
    <d v="2025-11-01T00:00:00"/>
    <n v="0"/>
    <n v="0"/>
    <n v="0"/>
    <n v="0"/>
    <n v="0"/>
    <n v="0"/>
    <n v="1"/>
    <n v="1.22"/>
    <n v="16763"/>
    <d v="2026-07-30T00:00:00"/>
  </r>
  <r>
    <x v="30"/>
    <x v="51"/>
    <d v="2022-06-01T00:00:00"/>
    <n v="0"/>
    <n v="0"/>
    <n v="0"/>
    <n v="0"/>
    <n v="0"/>
    <n v="0"/>
    <n v="1"/>
    <n v="1.22"/>
    <n v="16763"/>
    <d v="2026-07-30T00:00:00"/>
  </r>
  <r>
    <x v="30"/>
    <x v="39"/>
    <d v="2023-05-01T00:00:00"/>
    <n v="0"/>
    <n v="0"/>
    <n v="0"/>
    <n v="0"/>
    <n v="0"/>
    <n v="0"/>
    <n v="1"/>
    <n v="1.22"/>
    <n v="16763"/>
    <d v="2026-07-30T00:00:00"/>
  </r>
  <r>
    <x v="30"/>
    <x v="54"/>
    <d v="2021-02-01T00:00:00"/>
    <n v="0"/>
    <n v="0"/>
    <n v="0"/>
    <n v="0"/>
    <n v="0"/>
    <n v="0"/>
    <n v="1"/>
    <n v="1.22"/>
    <n v="16763"/>
    <d v="2026-07-30T00:00:00"/>
  </r>
  <r>
    <x v="30"/>
    <x v="1"/>
    <d v="2026-05-01T00:00:00"/>
    <n v="0"/>
    <n v="0"/>
    <n v="0"/>
    <n v="0"/>
    <n v="0"/>
    <n v="0"/>
    <n v="1"/>
    <n v="1.22"/>
    <n v="16763"/>
    <d v="2026-07-30T00:00:00"/>
  </r>
  <r>
    <x v="30"/>
    <x v="46"/>
    <d v="2023-03-01T00:00:00"/>
    <n v="0"/>
    <n v="0"/>
    <n v="0"/>
    <n v="0"/>
    <n v="0"/>
    <n v="0"/>
    <n v="1"/>
    <n v="1.22"/>
    <n v="16763"/>
    <d v="2026-07-30T00:00:00"/>
  </r>
  <r>
    <x v="30"/>
    <x v="37"/>
    <d v="2022-09-01T00:00:00"/>
    <n v="0"/>
    <n v="0"/>
    <n v="0"/>
    <n v="0"/>
    <n v="0"/>
    <n v="0"/>
    <n v="1"/>
    <n v="1.22"/>
    <n v="16763"/>
    <d v="2026-07-30T00:00:00"/>
  </r>
  <r>
    <x v="30"/>
    <x v="14"/>
    <d v="2025-12-01T00:00:00"/>
    <n v="0"/>
    <n v="0"/>
    <n v="0"/>
    <n v="0"/>
    <n v="0"/>
    <n v="0"/>
    <n v="1"/>
    <n v="1.22"/>
    <n v="16763"/>
    <d v="2026-07-30T00:00:00"/>
  </r>
  <r>
    <x v="30"/>
    <x v="36"/>
    <d v="2023-04-01T00:00:00"/>
    <n v="0"/>
    <n v="0"/>
    <n v="0"/>
    <n v="0"/>
    <n v="0"/>
    <n v="0"/>
    <n v="1"/>
    <n v="1.22"/>
    <n v="16763"/>
    <d v="2026-07-30T00:00:00"/>
  </r>
  <r>
    <x v="30"/>
    <x v="44"/>
    <d v="2023-11-01T00:00:00"/>
    <n v="0"/>
    <n v="0"/>
    <n v="0"/>
    <n v="0"/>
    <n v="0"/>
    <n v="0"/>
    <n v="1"/>
    <n v="1.22"/>
    <n v="16763"/>
    <d v="2026-07-30T00:00:00"/>
  </r>
  <r>
    <x v="30"/>
    <x v="66"/>
    <d v="2022-07-01T00:00:00"/>
    <n v="0"/>
    <n v="0"/>
    <n v="0"/>
    <n v="0"/>
    <n v="0"/>
    <n v="0"/>
    <n v="1"/>
    <n v="1.22"/>
    <n v="16763"/>
    <d v="2026-07-30T00:00:00"/>
  </r>
  <r>
    <x v="30"/>
    <x v="28"/>
    <d v="2024-10-01T00:00:00"/>
    <n v="0"/>
    <n v="0"/>
    <n v="0"/>
    <n v="0"/>
    <n v="0"/>
    <n v="0"/>
    <n v="1"/>
    <n v="1.22"/>
    <n v="16763"/>
    <d v="2026-07-30T00:00:00"/>
  </r>
  <r>
    <x v="30"/>
    <x v="62"/>
    <d v="2021-11-01T00:00:00"/>
    <n v="0"/>
    <n v="0"/>
    <n v="0"/>
    <n v="0"/>
    <n v="0"/>
    <n v="0"/>
    <n v="1"/>
    <n v="1.22"/>
    <n v="16763"/>
    <d v="2026-07-30T00:00:00"/>
  </r>
  <r>
    <x v="30"/>
    <x v="42"/>
    <d v="2023-09-01T00:00:00"/>
    <n v="0"/>
    <n v="0"/>
    <n v="0"/>
    <n v="0"/>
    <n v="0"/>
    <n v="0"/>
    <n v="1"/>
    <n v="1.22"/>
    <n v="16763"/>
    <d v="2026-07-30T00:00:00"/>
  </r>
  <r>
    <x v="30"/>
    <x v="2"/>
    <d v="2026-02-01T00:00:00"/>
    <n v="0"/>
    <n v="0"/>
    <n v="0"/>
    <n v="0"/>
    <n v="0"/>
    <n v="0"/>
    <n v="1"/>
    <n v="1.22"/>
    <n v="16763"/>
    <d v="2026-07-30T00:00:00"/>
  </r>
  <r>
    <x v="30"/>
    <x v="47"/>
    <d v="2022-05-01T00:00:00"/>
    <n v="0"/>
    <n v="0"/>
    <n v="0"/>
    <n v="0"/>
    <n v="0"/>
    <n v="0"/>
    <n v="1"/>
    <n v="1.22"/>
    <n v="16763"/>
    <d v="2026-07-30T00:00:00"/>
  </r>
  <r>
    <x v="30"/>
    <x v="64"/>
    <d v="2021-12-01T00:00:00"/>
    <n v="0"/>
    <n v="0"/>
    <n v="0"/>
    <n v="0"/>
    <n v="0"/>
    <n v="0"/>
    <n v="1"/>
    <n v="1.22"/>
    <n v="16763"/>
    <d v="2026-07-30T00:00:00"/>
  </r>
  <r>
    <x v="30"/>
    <x v="56"/>
    <d v="2021-04-01T00:00:00"/>
    <n v="0"/>
    <n v="0"/>
    <n v="0"/>
    <n v="0"/>
    <n v="0"/>
    <n v="0"/>
    <n v="1"/>
    <n v="1.22"/>
    <n v="16763"/>
    <d v="2026-07-30T00:00:00"/>
  </r>
  <r>
    <x v="30"/>
    <x v="32"/>
    <d v="2022-12-01T00:00:00"/>
    <n v="0"/>
    <n v="0"/>
    <n v="0"/>
    <n v="0"/>
    <n v="0"/>
    <n v="0"/>
    <n v="1"/>
    <n v="1.22"/>
    <n v="16763"/>
    <d v="2026-07-30T00:00:00"/>
  </r>
  <r>
    <x v="30"/>
    <x v="17"/>
    <d v="2025-07-01T00:00:00"/>
    <n v="0"/>
    <n v="0"/>
    <n v="0"/>
    <n v="0"/>
    <n v="0"/>
    <n v="0"/>
    <n v="1"/>
    <n v="1.22"/>
    <n v="16763"/>
    <d v="2026-07-30T00:00:00"/>
  </r>
  <r>
    <x v="30"/>
    <x v="18"/>
    <d v="2024-11-01T00:00:00"/>
    <n v="0"/>
    <n v="0"/>
    <n v="0"/>
    <n v="0"/>
    <n v="0"/>
    <n v="0"/>
    <n v="1"/>
    <n v="1.22"/>
    <n v="16763"/>
    <d v="2026-07-30T00:00:00"/>
  </r>
  <r>
    <x v="30"/>
    <x v="61"/>
    <d v="2021-09-01T00:00:00"/>
    <n v="0"/>
    <n v="0"/>
    <n v="0"/>
    <n v="0"/>
    <n v="0"/>
    <n v="0"/>
    <n v="1"/>
    <n v="1.22"/>
    <n v="16763"/>
    <d v="2026-07-30T00:00:00"/>
  </r>
  <r>
    <x v="30"/>
    <x v="26"/>
    <d v="2025-06-01T00:00:00"/>
    <n v="0"/>
    <n v="0"/>
    <n v="0"/>
    <n v="0"/>
    <n v="0"/>
    <n v="0"/>
    <n v="1"/>
    <n v="1.22"/>
    <n v="16763"/>
    <d v="2026-07-30T00:00:00"/>
  </r>
  <r>
    <x v="30"/>
    <x v="49"/>
    <d v="2022-04-01T00:00:00"/>
    <n v="0"/>
    <n v="0"/>
    <n v="0"/>
    <n v="0"/>
    <n v="0"/>
    <n v="0"/>
    <n v="1"/>
    <n v="1.22"/>
    <n v="16763"/>
    <d v="2026-07-30T00:00:00"/>
  </r>
  <r>
    <x v="30"/>
    <x v="52"/>
    <d v="2022-08-01T00:00:00"/>
    <n v="0"/>
    <n v="0"/>
    <n v="0"/>
    <n v="0"/>
    <n v="0"/>
    <n v="0"/>
    <n v="1"/>
    <n v="1.22"/>
    <n v="16763"/>
    <d v="2026-07-30T00:00:00"/>
  </r>
  <r>
    <x v="30"/>
    <x v="4"/>
    <d v="2026-04-01T00:00:00"/>
    <n v="0"/>
    <n v="0"/>
    <n v="0"/>
    <n v="0"/>
    <n v="0"/>
    <n v="0"/>
    <n v="1"/>
    <n v="1.22"/>
    <n v="16763"/>
    <d v="2026-07-30T00:00:00"/>
  </r>
  <r>
    <x v="30"/>
    <x v="7"/>
    <d v="2025-01-01T00:00:00"/>
    <n v="0"/>
    <n v="0"/>
    <n v="0"/>
    <n v="0"/>
    <n v="0"/>
    <n v="0"/>
    <n v="1"/>
    <n v="1.22"/>
    <n v="16763"/>
    <d v="2026-07-30T00:00:00"/>
  </r>
  <r>
    <x v="30"/>
    <x v="35"/>
    <d v="2022-11-01T00:00:00"/>
    <n v="0"/>
    <n v="0"/>
    <n v="0"/>
    <n v="0"/>
    <n v="0"/>
    <n v="0"/>
    <n v="1"/>
    <n v="1.22"/>
    <n v="16763"/>
    <d v="2026-07-30T00:00:00"/>
  </r>
  <r>
    <x v="30"/>
    <x v="43"/>
    <d v="2023-10-01T00:00:00"/>
    <n v="0"/>
    <n v="0"/>
    <n v="0"/>
    <n v="0"/>
    <n v="0"/>
    <n v="0"/>
    <n v="1"/>
    <n v="1.22"/>
    <n v="16763"/>
    <d v="2026-07-30T00:00:00"/>
  </r>
  <r>
    <x v="30"/>
    <x v="55"/>
    <d v="2021-05-01T00:00:00"/>
    <n v="0"/>
    <n v="0"/>
    <n v="0"/>
    <n v="0"/>
    <n v="0"/>
    <n v="0"/>
    <n v="1"/>
    <n v="1.22"/>
    <n v="16763"/>
    <d v="2026-07-30T00:00:00"/>
  </r>
  <r>
    <x v="30"/>
    <x v="25"/>
    <d v="2024-12-01T00:00:00"/>
    <n v="0"/>
    <n v="0"/>
    <n v="0"/>
    <n v="0"/>
    <n v="0"/>
    <n v="0"/>
    <n v="1"/>
    <n v="1.22"/>
    <n v="16763"/>
    <d v="2026-07-30T00:00:00"/>
  </r>
  <r>
    <x v="30"/>
    <x v="40"/>
    <d v="2023-08-01T00:00:00"/>
    <n v="0"/>
    <n v="0"/>
    <n v="0"/>
    <n v="0"/>
    <n v="0"/>
    <n v="0"/>
    <n v="1"/>
    <n v="1.22"/>
    <n v="16763"/>
    <d v="2026-07-30T00:00:00"/>
  </r>
  <r>
    <x v="30"/>
    <x v="20"/>
    <d v="2025-04-01T00:00:00"/>
    <n v="0"/>
    <n v="0"/>
    <n v="0"/>
    <n v="0"/>
    <n v="0"/>
    <n v="0"/>
    <n v="1"/>
    <n v="1.22"/>
    <n v="16763"/>
    <d v="2026-07-30T00:00:00"/>
  </r>
  <r>
    <x v="30"/>
    <x v="5"/>
    <d v="2026-03-01T00:00:00"/>
    <n v="0"/>
    <n v="0"/>
    <n v="0"/>
    <n v="0"/>
    <n v="0"/>
    <n v="0"/>
    <n v="1"/>
    <n v="1.22"/>
    <n v="16763"/>
    <d v="2026-07-30T00:00:00"/>
  </r>
  <r>
    <x v="30"/>
    <x v="58"/>
    <d v="2021-06-01T00:00:00"/>
    <n v="0"/>
    <n v="0"/>
    <n v="0"/>
    <n v="0"/>
    <n v="0"/>
    <n v="0"/>
    <n v="1"/>
    <n v="1.22"/>
    <n v="16763"/>
    <d v="2026-07-30T00:00:00"/>
  </r>
  <r>
    <x v="30"/>
    <x v="50"/>
    <d v="2022-01-01T00:00:00"/>
    <n v="0"/>
    <n v="0"/>
    <n v="0"/>
    <n v="0"/>
    <n v="0"/>
    <n v="0"/>
    <n v="1"/>
    <n v="1.22"/>
    <n v="16763"/>
    <d v="2026-07-30T00:00:00"/>
  </r>
  <r>
    <x v="30"/>
    <x v="48"/>
    <d v="2022-02-01T00:00:00"/>
    <n v="0"/>
    <n v="0"/>
    <n v="0"/>
    <n v="0"/>
    <n v="0"/>
    <n v="0"/>
    <n v="1"/>
    <n v="1.22"/>
    <n v="16763"/>
    <d v="2026-07-30T00:00:00"/>
  </r>
  <r>
    <x v="30"/>
    <x v="22"/>
    <d v="2024-05-01T00:00:00"/>
    <n v="0"/>
    <n v="0"/>
    <n v="0"/>
    <n v="0"/>
    <n v="0"/>
    <n v="0"/>
    <n v="1"/>
    <n v="1.22"/>
    <n v="16763"/>
    <d v="2026-07-30T00:00:00"/>
  </r>
  <r>
    <x v="30"/>
    <x v="57"/>
    <d v="2021-03-01T00:00:00"/>
    <n v="0"/>
    <n v="0"/>
    <n v="0"/>
    <n v="0"/>
    <n v="0"/>
    <n v="0"/>
    <n v="1"/>
    <n v="1.22"/>
    <n v="16763"/>
    <d v="2026-07-30T00:00:00"/>
  </r>
  <r>
    <x v="30"/>
    <x v="24"/>
    <d v="2024-09-01T00:00:00"/>
    <n v="0"/>
    <n v="0"/>
    <n v="0"/>
    <n v="0"/>
    <n v="0"/>
    <n v="0"/>
    <n v="1"/>
    <n v="1.22"/>
    <n v="16763"/>
    <d v="2026-07-30T00:00:00"/>
  </r>
  <r>
    <x v="30"/>
    <x v="63"/>
    <d v="2021-10-01T00:00:00"/>
    <n v="0"/>
    <n v="0"/>
    <n v="0"/>
    <n v="0"/>
    <n v="0"/>
    <n v="0"/>
    <n v="1"/>
    <n v="1.22"/>
    <n v="16763"/>
    <d v="2026-07-30T00:00:00"/>
  </r>
  <r>
    <x v="30"/>
    <x v="45"/>
    <d v="2023-12-01T00:00:00"/>
    <n v="0"/>
    <n v="0"/>
    <n v="0"/>
    <n v="0"/>
    <n v="0"/>
    <n v="0"/>
    <n v="1"/>
    <n v="1.22"/>
    <n v="16763"/>
    <d v="2026-07-30T00:00:00"/>
  </r>
  <r>
    <x v="30"/>
    <x v="11"/>
    <d v="2024-01-01T00:00:00"/>
    <n v="0"/>
    <n v="0"/>
    <n v="0"/>
    <n v="0"/>
    <n v="0"/>
    <n v="0"/>
    <n v="1"/>
    <n v="1.22"/>
    <n v="16763"/>
    <d v="2026-07-30T00:00:00"/>
  </r>
  <r>
    <x v="30"/>
    <x v="60"/>
    <d v="2021-08-01T00:00:00"/>
    <n v="0"/>
    <n v="0"/>
    <n v="0"/>
    <n v="0"/>
    <n v="0"/>
    <n v="0"/>
    <n v="1"/>
    <n v="1.22"/>
    <n v="16763"/>
    <d v="2026-07-30T00:00:00"/>
  </r>
  <r>
    <x v="30"/>
    <x v="21"/>
    <d v="2025-05-01T00:00:00"/>
    <n v="0"/>
    <n v="0"/>
    <n v="0"/>
    <n v="0"/>
    <n v="0"/>
    <n v="0"/>
    <n v="1"/>
    <n v="1.22"/>
    <n v="16763"/>
    <d v="2026-07-30T00:00:00"/>
  </r>
  <r>
    <x v="30"/>
    <x v="38"/>
    <d v="2023-06-01T00:00:00"/>
    <n v="0"/>
    <n v="0"/>
    <n v="0"/>
    <n v="0"/>
    <n v="0"/>
    <n v="0"/>
    <n v="1"/>
    <n v="1.22"/>
    <n v="16763"/>
    <d v="2026-07-30T00:00:00"/>
  </r>
  <r>
    <x v="30"/>
    <x v="23"/>
    <d v="2025-03-01T00:00:00"/>
    <n v="0"/>
    <n v="0"/>
    <n v="0"/>
    <n v="0"/>
    <n v="0"/>
    <n v="0"/>
    <n v="1"/>
    <n v="1.22"/>
    <n v="16763"/>
    <d v="2026-07-30T00:00:00"/>
  </r>
  <r>
    <x v="30"/>
    <x v="31"/>
    <d v="2023-01-01T00:00:00"/>
    <n v="0"/>
    <n v="0"/>
    <n v="0"/>
    <n v="0"/>
    <n v="0"/>
    <n v="0"/>
    <n v="1"/>
    <n v="1.22"/>
    <n v="16763"/>
    <d v="2026-07-30T00:00:00"/>
  </r>
  <r>
    <x v="30"/>
    <x v="41"/>
    <d v="2023-07-01T00:00:00"/>
    <n v="0"/>
    <n v="0"/>
    <n v="0"/>
    <n v="0"/>
    <n v="0"/>
    <n v="0"/>
    <n v="1"/>
    <n v="1.22"/>
    <n v="16763"/>
    <d v="2026-07-30T00:00:00"/>
  </r>
  <r>
    <x v="30"/>
    <x v="13"/>
    <d v="2025-08-01T00:00:00"/>
    <n v="0"/>
    <n v="0"/>
    <n v="0"/>
    <n v="0"/>
    <n v="0"/>
    <n v="0"/>
    <n v="1"/>
    <n v="1.22"/>
    <n v="16763"/>
    <d v="2026-07-30T00:00:00"/>
  </r>
  <r>
    <x v="30"/>
    <x v="15"/>
    <d v="2025-09-01T00:00:00"/>
    <n v="0"/>
    <n v="0"/>
    <n v="0"/>
    <n v="0"/>
    <n v="0"/>
    <n v="0"/>
    <n v="1"/>
    <n v="1.22"/>
    <n v="16763"/>
    <d v="2026-07-30T00:00:00"/>
  </r>
  <r>
    <x v="30"/>
    <x v="27"/>
    <d v="2024-06-01T00:00:00"/>
    <n v="0"/>
    <n v="0"/>
    <n v="0"/>
    <n v="0"/>
    <n v="0"/>
    <n v="0"/>
    <n v="1"/>
    <n v="1.22"/>
    <n v="16763"/>
    <d v="2026-07-30T00:00:00"/>
  </r>
  <r>
    <x v="30"/>
    <x v="34"/>
    <d v="2023-02-01T00:00:00"/>
    <n v="0"/>
    <n v="0"/>
    <n v="0"/>
    <n v="0"/>
    <n v="0"/>
    <n v="0"/>
    <n v="1"/>
    <n v="1.22"/>
    <n v="16763"/>
    <d v="2026-07-30T00:00:00"/>
  </r>
  <r>
    <x v="30"/>
    <x v="30"/>
    <d v="2024-07-01T00:00:00"/>
    <n v="0"/>
    <n v="0"/>
    <n v="0"/>
    <n v="0"/>
    <n v="0"/>
    <n v="0"/>
    <n v="1"/>
    <n v="1.22"/>
    <n v="16763"/>
    <d v="2026-07-30T00:00:00"/>
  </r>
  <r>
    <x v="30"/>
    <x v="8"/>
    <d v="2024-03-01T00:00:00"/>
    <n v="0"/>
    <n v="0"/>
    <n v="0"/>
    <n v="0"/>
    <n v="0"/>
    <n v="0"/>
    <n v="1"/>
    <n v="1.22"/>
    <n v="16763"/>
    <d v="2026-07-30T00:00:00"/>
  </r>
  <r>
    <x v="30"/>
    <x v="10"/>
    <d v="2024-04-01T00:00:00"/>
    <n v="0"/>
    <n v="0"/>
    <n v="0"/>
    <n v="0"/>
    <n v="0"/>
    <n v="0"/>
    <n v="1"/>
    <n v="1.22"/>
    <n v="16763"/>
    <d v="2026-07-30T00:00:00"/>
  </r>
  <r>
    <x v="30"/>
    <x v="29"/>
    <d v="2024-08-01T00:00:00"/>
    <n v="0"/>
    <n v="0"/>
    <n v="0"/>
    <n v="0"/>
    <n v="0"/>
    <n v="0"/>
    <n v="1"/>
    <n v="1.22"/>
    <n v="16763"/>
    <d v="2026-07-30T00:00:00"/>
  </r>
  <r>
    <x v="30"/>
    <x v="6"/>
    <d v="2026-01-01T00:00:00"/>
    <n v="0"/>
    <n v="0"/>
    <n v="0"/>
    <n v="0"/>
    <n v="0"/>
    <n v="0"/>
    <n v="1"/>
    <n v="1.22"/>
    <n v="16763"/>
    <d v="2026-07-30T00:00:00"/>
  </r>
  <r>
    <x v="30"/>
    <x v="33"/>
    <d v="2022-10-01T00:00:00"/>
    <n v="0"/>
    <n v="0"/>
    <n v="0"/>
    <n v="0"/>
    <n v="0"/>
    <n v="0"/>
    <n v="1"/>
    <n v="1.22"/>
    <n v="16763"/>
    <d v="2026-07-30T00:00:00"/>
  </r>
  <r>
    <x v="30"/>
    <x v="12"/>
    <d v="2025-10-01T00:00:00"/>
    <n v="0"/>
    <n v="0"/>
    <n v="0"/>
    <n v="0"/>
    <n v="0"/>
    <n v="0"/>
    <n v="1"/>
    <n v="1.22"/>
    <n v="16763"/>
    <d v="2026-07-30T00:00:00"/>
  </r>
  <r>
    <x v="30"/>
    <x v="3"/>
    <d v="2026-06-01T00:00:00"/>
    <n v="0"/>
    <n v="0"/>
    <n v="0"/>
    <n v="0"/>
    <n v="0"/>
    <n v="0"/>
    <n v="1"/>
    <n v="1.22"/>
    <n v="16763"/>
    <d v="2026-07-30T00:00:00"/>
  </r>
  <r>
    <x v="40"/>
    <x v="60"/>
    <d v="2021-08-01T00:00:00"/>
    <n v="0"/>
    <n v="0"/>
    <n v="0"/>
    <n v="0"/>
    <n v="0"/>
    <n v="0"/>
    <n v="1"/>
    <n v="2.4500000000000002"/>
    <n v="25000"/>
    <d v="2026-07-30T00:00:00"/>
  </r>
  <r>
    <x v="40"/>
    <x v="46"/>
    <d v="2023-03-01T00:00:00"/>
    <n v="0"/>
    <n v="0"/>
    <n v="0"/>
    <n v="0"/>
    <n v="0"/>
    <n v="0"/>
    <n v="1"/>
    <n v="2.4500000000000002"/>
    <n v="25000"/>
    <d v="2026-07-30T00:00:00"/>
  </r>
  <r>
    <x v="40"/>
    <x v="32"/>
    <d v="2022-12-01T00:00:00"/>
    <n v="0"/>
    <n v="0"/>
    <n v="0"/>
    <n v="0"/>
    <n v="0"/>
    <n v="0"/>
    <n v="1"/>
    <n v="2.4500000000000002"/>
    <n v="25000"/>
    <d v="2026-07-30T00:00:00"/>
  </r>
  <r>
    <x v="40"/>
    <x v="47"/>
    <d v="2022-05-01T00:00:00"/>
    <n v="0"/>
    <n v="0"/>
    <n v="0"/>
    <n v="0"/>
    <n v="0"/>
    <n v="0"/>
    <n v="1"/>
    <n v="2.4500000000000002"/>
    <n v="25000"/>
    <d v="2026-07-30T00:00:00"/>
  </r>
  <r>
    <x v="40"/>
    <x v="34"/>
    <d v="2023-02-01T00:00:00"/>
    <n v="0"/>
    <n v="0"/>
    <n v="0"/>
    <n v="0"/>
    <n v="0"/>
    <n v="0"/>
    <n v="1"/>
    <n v="2.4500000000000002"/>
    <n v="25000"/>
    <d v="2026-07-30T00:00:00"/>
  </r>
  <r>
    <x v="40"/>
    <x v="66"/>
    <d v="2022-07-01T00:00:00"/>
    <n v="0"/>
    <n v="0"/>
    <n v="0"/>
    <n v="0"/>
    <n v="0"/>
    <n v="0"/>
    <n v="1"/>
    <n v="2.4500000000000002"/>
    <n v="25000"/>
    <d v="2026-07-30T00:00:00"/>
  </r>
  <r>
    <x v="40"/>
    <x v="59"/>
    <d v="2021-07-01T00:00:00"/>
    <n v="0"/>
    <n v="0"/>
    <n v="0"/>
    <n v="0"/>
    <n v="0"/>
    <n v="0"/>
    <n v="1"/>
    <n v="2.4500000000000002"/>
    <n v="25000"/>
    <d v="2026-07-30T00:00:00"/>
  </r>
  <r>
    <x v="40"/>
    <x v="55"/>
    <d v="2021-05-01T00:00:00"/>
    <n v="0"/>
    <n v="0"/>
    <n v="0"/>
    <n v="0"/>
    <n v="0"/>
    <n v="0"/>
    <n v="1"/>
    <n v="2.4500000000000002"/>
    <n v="25000"/>
    <d v="2026-07-30T00:00:00"/>
  </r>
  <r>
    <x v="40"/>
    <x v="31"/>
    <d v="2023-01-01T00:00:00"/>
    <n v="0"/>
    <n v="0"/>
    <n v="0"/>
    <n v="0"/>
    <n v="0"/>
    <n v="0"/>
    <n v="1"/>
    <n v="2.4500000000000002"/>
    <n v="25000"/>
    <d v="2026-07-30T00:00:00"/>
  </r>
  <r>
    <x v="40"/>
    <x v="61"/>
    <d v="2021-09-01T00:00:00"/>
    <n v="0"/>
    <n v="0"/>
    <n v="0"/>
    <n v="0"/>
    <n v="0"/>
    <n v="0"/>
    <n v="1"/>
    <n v="2.4500000000000002"/>
    <n v="25000"/>
    <d v="2026-07-30T00:00:00"/>
  </r>
  <r>
    <x v="40"/>
    <x v="39"/>
    <d v="2023-05-01T00:00:00"/>
    <n v="0"/>
    <n v="0"/>
    <n v="0"/>
    <n v="0"/>
    <n v="0"/>
    <n v="0"/>
    <n v="1"/>
    <n v="2.4500000000000002"/>
    <n v="25000"/>
    <d v="2026-07-30T00:00:00"/>
  </r>
  <r>
    <x v="40"/>
    <x v="50"/>
    <d v="2022-01-01T00:00:00"/>
    <n v="0"/>
    <n v="0"/>
    <n v="0"/>
    <n v="0"/>
    <n v="0"/>
    <n v="0"/>
    <n v="1"/>
    <n v="2.4500000000000002"/>
    <n v="25000"/>
    <d v="2026-07-30T00:00:00"/>
  </r>
  <r>
    <x v="40"/>
    <x v="37"/>
    <d v="2022-09-01T00:00:00"/>
    <n v="0"/>
    <n v="0"/>
    <n v="0"/>
    <n v="0"/>
    <n v="0"/>
    <n v="0"/>
    <n v="1"/>
    <n v="2.4500000000000002"/>
    <n v="25000"/>
    <d v="2026-07-30T00:00:00"/>
  </r>
  <r>
    <x v="40"/>
    <x v="64"/>
    <d v="2021-12-01T00:00:00"/>
    <n v="0"/>
    <n v="0"/>
    <n v="0"/>
    <n v="0"/>
    <n v="0"/>
    <n v="0"/>
    <n v="1"/>
    <n v="2.4500000000000002"/>
    <n v="25000"/>
    <d v="2026-07-30T00:00:00"/>
  </r>
  <r>
    <x v="40"/>
    <x v="35"/>
    <d v="2022-11-01T00:00:00"/>
    <n v="0"/>
    <n v="0"/>
    <n v="0"/>
    <n v="0"/>
    <n v="0"/>
    <n v="0"/>
    <n v="1"/>
    <n v="2.4500000000000002"/>
    <n v="25000"/>
    <d v="2026-07-30T00:00:00"/>
  </r>
  <r>
    <x v="40"/>
    <x v="51"/>
    <d v="2022-06-01T00:00:00"/>
    <n v="0"/>
    <n v="0"/>
    <n v="0"/>
    <n v="0"/>
    <n v="0"/>
    <n v="0"/>
    <n v="1"/>
    <n v="2.4500000000000002"/>
    <n v="25000"/>
    <d v="2026-07-30T00:00:00"/>
  </r>
  <r>
    <x v="40"/>
    <x v="40"/>
    <d v="2023-08-01T00:00:00"/>
    <n v="0"/>
    <n v="0"/>
    <n v="0"/>
    <n v="0"/>
    <n v="0"/>
    <n v="0"/>
    <n v="1"/>
    <n v="2.4500000000000002"/>
    <n v="25000"/>
    <d v="2026-07-30T00:00:00"/>
  </r>
  <r>
    <x v="40"/>
    <x v="33"/>
    <d v="2022-10-01T00:00:00"/>
    <n v="0"/>
    <n v="0"/>
    <n v="0"/>
    <n v="0"/>
    <n v="0"/>
    <n v="0"/>
    <n v="1"/>
    <n v="2.4500000000000002"/>
    <n v="25000"/>
    <d v="2026-07-30T00:00:00"/>
  </r>
  <r>
    <x v="40"/>
    <x v="53"/>
    <d v="2021-01-01T00:00:00"/>
    <n v="0"/>
    <n v="0"/>
    <n v="0"/>
    <n v="0"/>
    <n v="0"/>
    <n v="0"/>
    <n v="1"/>
    <n v="2.4500000000000002"/>
    <n v="25000"/>
    <d v="2026-07-30T00:00:00"/>
  </r>
  <r>
    <x v="40"/>
    <x v="49"/>
    <d v="2022-04-01T00:00:00"/>
    <n v="0"/>
    <n v="0"/>
    <n v="0"/>
    <n v="0"/>
    <n v="0"/>
    <n v="0"/>
    <n v="1"/>
    <n v="2.4500000000000002"/>
    <n v="25000"/>
    <d v="2026-07-30T00:00:00"/>
  </r>
  <r>
    <x v="40"/>
    <x v="42"/>
    <d v="2023-09-01T00:00:00"/>
    <n v="0"/>
    <n v="0"/>
    <n v="0"/>
    <n v="0"/>
    <n v="0"/>
    <n v="0"/>
    <n v="1"/>
    <n v="2.4500000000000002"/>
    <n v="25000"/>
    <d v="2026-07-30T00:00:00"/>
  </r>
  <r>
    <x v="40"/>
    <x v="54"/>
    <d v="2021-02-01T00:00:00"/>
    <n v="0"/>
    <n v="0"/>
    <n v="0"/>
    <n v="0"/>
    <n v="0"/>
    <n v="0"/>
    <n v="1"/>
    <n v="2.4500000000000002"/>
    <n v="25000"/>
    <d v="2026-07-30T00:00:00"/>
  </r>
  <r>
    <x v="40"/>
    <x v="48"/>
    <d v="2022-02-01T00:00:00"/>
    <n v="0"/>
    <n v="0"/>
    <n v="0"/>
    <n v="0"/>
    <n v="0"/>
    <n v="0"/>
    <n v="1"/>
    <n v="2.4500000000000002"/>
    <n v="25000"/>
    <d v="2026-07-30T00:00:00"/>
  </r>
  <r>
    <x v="40"/>
    <x v="52"/>
    <d v="2022-08-01T00:00:00"/>
    <n v="0"/>
    <n v="0"/>
    <n v="0"/>
    <n v="0"/>
    <n v="0"/>
    <n v="0"/>
    <n v="1"/>
    <n v="2.4500000000000002"/>
    <n v="25000"/>
    <d v="2026-07-30T00:00:00"/>
  </r>
  <r>
    <x v="40"/>
    <x v="41"/>
    <d v="2023-07-01T00:00:00"/>
    <n v="0"/>
    <n v="0"/>
    <n v="0"/>
    <n v="0"/>
    <n v="0"/>
    <n v="0"/>
    <n v="1"/>
    <n v="2.4500000000000002"/>
    <n v="25000"/>
    <d v="2026-07-30T00:00:00"/>
  </r>
  <r>
    <x v="40"/>
    <x v="56"/>
    <d v="2021-04-01T00:00:00"/>
    <n v="0"/>
    <n v="0"/>
    <n v="0"/>
    <n v="0"/>
    <n v="0"/>
    <n v="0"/>
    <n v="1"/>
    <n v="2.4500000000000002"/>
    <n v="25000"/>
    <d v="2026-07-30T00:00:00"/>
  </r>
  <r>
    <x v="40"/>
    <x v="58"/>
    <d v="2021-06-01T00:00:00"/>
    <n v="0"/>
    <n v="0"/>
    <n v="0"/>
    <n v="0"/>
    <n v="0"/>
    <n v="0"/>
    <n v="1"/>
    <n v="2.4500000000000002"/>
    <n v="25000"/>
    <d v="2026-07-30T00:00:00"/>
  </r>
  <r>
    <x v="40"/>
    <x v="63"/>
    <d v="2021-10-01T00:00:00"/>
    <n v="0"/>
    <n v="0"/>
    <n v="0"/>
    <n v="0"/>
    <n v="0"/>
    <n v="0"/>
    <n v="1"/>
    <n v="2.4500000000000002"/>
    <n v="25000"/>
    <d v="2026-07-30T00:00:00"/>
  </r>
  <r>
    <x v="40"/>
    <x v="65"/>
    <d v="2022-03-01T00:00:00"/>
    <n v="0"/>
    <n v="0"/>
    <n v="0"/>
    <n v="0"/>
    <n v="0"/>
    <n v="0"/>
    <n v="1"/>
    <n v="2.4500000000000002"/>
    <n v="25000"/>
    <d v="2026-07-30T00:00:00"/>
  </r>
  <r>
    <x v="40"/>
    <x v="62"/>
    <d v="2021-11-01T00:00:00"/>
    <n v="0"/>
    <n v="0"/>
    <n v="0"/>
    <n v="0"/>
    <n v="0"/>
    <n v="0"/>
    <n v="1"/>
    <n v="2.4500000000000002"/>
    <n v="25000"/>
    <d v="2026-07-30T00:00:00"/>
  </r>
  <r>
    <x v="40"/>
    <x v="36"/>
    <d v="2023-04-01T00:00:00"/>
    <n v="0"/>
    <n v="0"/>
    <n v="0"/>
    <n v="0"/>
    <n v="0"/>
    <n v="0"/>
    <n v="1"/>
    <n v="2.4500000000000002"/>
    <n v="25000"/>
    <d v="2026-07-30T00:00:00"/>
  </r>
  <r>
    <x v="40"/>
    <x v="57"/>
    <d v="2021-03-01T00:00:00"/>
    <n v="0"/>
    <n v="0"/>
    <n v="0"/>
    <n v="0"/>
    <n v="0"/>
    <n v="0"/>
    <n v="1"/>
    <n v="2.4500000000000002"/>
    <n v="25000"/>
    <d v="2026-07-30T00:00:00"/>
  </r>
  <r>
    <x v="40"/>
    <x v="38"/>
    <d v="2023-06-01T00:00:00"/>
    <n v="0"/>
    <n v="0"/>
    <n v="0"/>
    <n v="0"/>
    <n v="0"/>
    <n v="0"/>
    <n v="1"/>
    <n v="2.4500000000000002"/>
    <n v="25000"/>
    <d v="2026-07-30T00:00:00"/>
  </r>
  <r>
    <x v="41"/>
    <x v="61"/>
    <d v="2021-09-01T00:00:00"/>
    <n v="0"/>
    <n v="0"/>
    <n v="0"/>
    <n v="0"/>
    <n v="0"/>
    <n v="0"/>
    <n v="2"/>
    <n v="3"/>
    <n v="79000"/>
    <d v="2026-07-30T00:00:00"/>
  </r>
  <r>
    <x v="41"/>
    <x v="27"/>
    <d v="2024-06-01T00:00:00"/>
    <n v="2"/>
    <n v="170"/>
    <n v="960000"/>
    <n v="0"/>
    <n v="0"/>
    <n v="0"/>
    <n v="2"/>
    <n v="3"/>
    <n v="79000"/>
    <d v="2026-07-30T00:00:00"/>
  </r>
  <r>
    <x v="41"/>
    <x v="60"/>
    <d v="2021-08-01T00:00:00"/>
    <n v="0"/>
    <n v="0"/>
    <n v="0"/>
    <n v="0"/>
    <n v="0"/>
    <n v="0"/>
    <n v="2"/>
    <n v="3"/>
    <n v="79000"/>
    <d v="2026-07-30T00:00:00"/>
  </r>
  <r>
    <x v="41"/>
    <x v="47"/>
    <d v="2022-05-01T00:00:00"/>
    <n v="2"/>
    <n v="170"/>
    <n v="960000"/>
    <n v="0"/>
    <n v="0"/>
    <n v="0"/>
    <n v="2"/>
    <n v="3"/>
    <n v="79000"/>
    <d v="2026-07-30T00:00:00"/>
  </r>
  <r>
    <x v="41"/>
    <x v="54"/>
    <d v="2021-02-01T00:00:00"/>
    <n v="0"/>
    <n v="0"/>
    <n v="0"/>
    <n v="0"/>
    <n v="0"/>
    <n v="0"/>
    <n v="2"/>
    <n v="3"/>
    <n v="79000"/>
    <d v="2026-07-30T00:00:00"/>
  </r>
  <r>
    <x v="41"/>
    <x v="58"/>
    <d v="2021-06-01T00:00:00"/>
    <n v="0"/>
    <n v="0"/>
    <n v="0"/>
    <n v="0"/>
    <n v="0"/>
    <n v="0"/>
    <n v="2"/>
    <n v="3"/>
    <n v="79000"/>
    <d v="2026-07-30T00:00:00"/>
  </r>
  <r>
    <x v="41"/>
    <x v="32"/>
    <d v="2022-12-01T00:00:00"/>
    <n v="2"/>
    <n v="170"/>
    <n v="960000"/>
    <n v="0"/>
    <n v="0"/>
    <n v="0"/>
    <n v="2"/>
    <n v="3"/>
    <n v="79000"/>
    <d v="2026-07-30T00:00:00"/>
  </r>
  <r>
    <x v="41"/>
    <x v="28"/>
    <d v="2024-10-01T00:00:00"/>
    <n v="2"/>
    <n v="170"/>
    <n v="960000"/>
    <n v="0"/>
    <n v="0"/>
    <n v="0"/>
    <n v="2"/>
    <n v="3"/>
    <n v="79000"/>
    <d v="2026-07-30T00:00:00"/>
  </r>
  <r>
    <x v="41"/>
    <x v="9"/>
    <d v="2024-02-01T00:00:00"/>
    <n v="2"/>
    <n v="170"/>
    <n v="960000"/>
    <n v="0"/>
    <n v="0"/>
    <n v="0"/>
    <n v="2"/>
    <n v="3"/>
    <n v="79000"/>
    <d v="2026-07-30T00:00:00"/>
  </r>
  <r>
    <x v="41"/>
    <x v="43"/>
    <d v="2023-10-01T00:00:00"/>
    <n v="2"/>
    <n v="170"/>
    <n v="960000"/>
    <n v="0"/>
    <n v="0"/>
    <n v="0"/>
    <n v="2"/>
    <n v="3"/>
    <n v="79000"/>
    <d v="2026-07-30T00:00:00"/>
  </r>
  <r>
    <x v="41"/>
    <x v="18"/>
    <d v="2024-11-01T00:00:00"/>
    <n v="2"/>
    <n v="170"/>
    <n v="960000"/>
    <n v="0"/>
    <n v="0"/>
    <n v="0"/>
    <n v="2"/>
    <n v="3"/>
    <n v="79000"/>
    <d v="2026-07-30T00:00:00"/>
  </r>
  <r>
    <x v="41"/>
    <x v="37"/>
    <d v="2022-09-01T00:00:00"/>
    <n v="2"/>
    <n v="170"/>
    <n v="960000"/>
    <n v="0"/>
    <n v="0"/>
    <n v="0"/>
    <n v="2"/>
    <n v="3"/>
    <n v="79000"/>
    <d v="2026-07-30T00:00:00"/>
  </r>
  <r>
    <x v="41"/>
    <x v="8"/>
    <d v="2024-03-01T00:00:00"/>
    <n v="2"/>
    <n v="170"/>
    <n v="960000"/>
    <n v="0"/>
    <n v="0"/>
    <n v="0"/>
    <n v="2"/>
    <n v="3"/>
    <n v="79000"/>
    <d v="2026-07-30T00:00:00"/>
  </r>
  <r>
    <x v="41"/>
    <x v="56"/>
    <d v="2021-04-01T00:00:00"/>
    <n v="0"/>
    <n v="0"/>
    <n v="0"/>
    <n v="0"/>
    <n v="0"/>
    <n v="0"/>
    <n v="2"/>
    <n v="3"/>
    <n v="79000"/>
    <d v="2026-07-30T00:00:00"/>
  </r>
  <r>
    <x v="41"/>
    <x v="62"/>
    <d v="2021-11-01T00:00:00"/>
    <n v="0"/>
    <n v="0"/>
    <n v="0"/>
    <n v="0"/>
    <n v="0"/>
    <n v="0"/>
    <n v="2"/>
    <n v="3"/>
    <n v="79000"/>
    <d v="2026-07-30T00:00:00"/>
  </r>
  <r>
    <x v="41"/>
    <x v="38"/>
    <d v="2023-06-01T00:00:00"/>
    <n v="2"/>
    <n v="170"/>
    <n v="960000"/>
    <n v="0"/>
    <n v="0"/>
    <n v="0"/>
    <n v="2"/>
    <n v="3"/>
    <n v="79000"/>
    <d v="2026-07-30T00:00:00"/>
  </r>
  <r>
    <x v="41"/>
    <x v="22"/>
    <d v="2024-05-01T00:00:00"/>
    <n v="2"/>
    <n v="170"/>
    <n v="960000"/>
    <n v="0"/>
    <n v="0"/>
    <n v="0"/>
    <n v="2"/>
    <n v="3"/>
    <n v="79000"/>
    <d v="2026-07-30T00:00:00"/>
  </r>
  <r>
    <x v="41"/>
    <x v="41"/>
    <d v="2023-07-01T00:00:00"/>
    <n v="2"/>
    <n v="170"/>
    <n v="960000"/>
    <n v="0"/>
    <n v="0"/>
    <n v="0"/>
    <n v="2"/>
    <n v="3"/>
    <n v="79000"/>
    <d v="2026-07-30T00:00:00"/>
  </r>
  <r>
    <x v="41"/>
    <x v="64"/>
    <d v="2021-12-01T00:00:00"/>
    <n v="0"/>
    <n v="0"/>
    <n v="0"/>
    <n v="0"/>
    <n v="0"/>
    <n v="0"/>
    <n v="2"/>
    <n v="3"/>
    <n v="79000"/>
    <d v="2026-07-30T00:00:00"/>
  </r>
  <r>
    <x v="41"/>
    <x v="45"/>
    <d v="2023-12-01T00:00:00"/>
    <n v="2"/>
    <n v="170"/>
    <n v="960000"/>
    <n v="0"/>
    <n v="0"/>
    <n v="0"/>
    <n v="2"/>
    <n v="3"/>
    <n v="79000"/>
    <d v="2026-07-30T00:00:00"/>
  </r>
  <r>
    <x v="41"/>
    <x v="39"/>
    <d v="2023-05-01T00:00:00"/>
    <n v="2"/>
    <n v="170"/>
    <n v="960000"/>
    <n v="0"/>
    <n v="0"/>
    <n v="0"/>
    <n v="2"/>
    <n v="3"/>
    <n v="79000"/>
    <d v="2026-07-30T00:00:00"/>
  </r>
  <r>
    <x v="41"/>
    <x v="35"/>
    <d v="2022-11-01T00:00:00"/>
    <n v="2"/>
    <n v="170"/>
    <n v="960000"/>
    <n v="0"/>
    <n v="0"/>
    <n v="0"/>
    <n v="2"/>
    <n v="3"/>
    <n v="79000"/>
    <d v="2026-07-30T00:00:00"/>
  </r>
  <r>
    <x v="41"/>
    <x v="31"/>
    <d v="2023-01-01T00:00:00"/>
    <n v="2"/>
    <n v="170"/>
    <n v="960000"/>
    <n v="0"/>
    <n v="0"/>
    <n v="0"/>
    <n v="2"/>
    <n v="3"/>
    <n v="79000"/>
    <d v="2026-07-30T00:00:00"/>
  </r>
  <r>
    <x v="41"/>
    <x v="42"/>
    <d v="2023-09-01T00:00:00"/>
    <n v="2"/>
    <n v="170"/>
    <n v="960000"/>
    <n v="0"/>
    <n v="0"/>
    <n v="0"/>
    <n v="2"/>
    <n v="3"/>
    <n v="79000"/>
    <d v="2026-07-30T00:00:00"/>
  </r>
  <r>
    <x v="41"/>
    <x v="24"/>
    <d v="2024-09-01T00:00:00"/>
    <n v="2"/>
    <n v="170"/>
    <n v="960000"/>
    <n v="0"/>
    <n v="0"/>
    <n v="0"/>
    <n v="2"/>
    <n v="3"/>
    <n v="79000"/>
    <d v="2026-07-30T00:00:00"/>
  </r>
  <r>
    <x v="41"/>
    <x v="25"/>
    <d v="2024-12-01T00:00:00"/>
    <n v="2"/>
    <n v="170"/>
    <n v="960000"/>
    <n v="0"/>
    <n v="0"/>
    <n v="0"/>
    <n v="2"/>
    <n v="3"/>
    <n v="79000"/>
    <d v="2026-07-30T00:00:00"/>
  </r>
  <r>
    <x v="41"/>
    <x v="55"/>
    <d v="2021-05-01T00:00:00"/>
    <n v="0"/>
    <n v="0"/>
    <n v="0"/>
    <n v="0"/>
    <n v="0"/>
    <n v="0"/>
    <n v="2"/>
    <n v="3"/>
    <n v="79000"/>
    <d v="2026-07-30T00:00:00"/>
  </r>
  <r>
    <x v="41"/>
    <x v="40"/>
    <d v="2023-08-01T00:00:00"/>
    <n v="2"/>
    <n v="170"/>
    <n v="960000"/>
    <n v="0"/>
    <n v="0"/>
    <n v="0"/>
    <n v="2"/>
    <n v="3"/>
    <n v="79000"/>
    <d v="2026-07-30T00:00:00"/>
  </r>
  <r>
    <x v="41"/>
    <x v="59"/>
    <d v="2021-07-01T00:00:00"/>
    <n v="0"/>
    <n v="0"/>
    <n v="0"/>
    <n v="0"/>
    <n v="0"/>
    <n v="0"/>
    <n v="2"/>
    <n v="3"/>
    <n v="79000"/>
    <d v="2026-07-30T00:00:00"/>
  </r>
  <r>
    <x v="41"/>
    <x v="52"/>
    <d v="2022-08-01T00:00:00"/>
    <n v="2"/>
    <n v="170"/>
    <n v="960000"/>
    <n v="0"/>
    <n v="0"/>
    <n v="0"/>
    <n v="2"/>
    <n v="3"/>
    <n v="79000"/>
    <d v="2026-07-30T00:00:00"/>
  </r>
  <r>
    <x v="41"/>
    <x v="36"/>
    <d v="2023-04-01T00:00:00"/>
    <n v="2"/>
    <n v="170"/>
    <n v="960000"/>
    <n v="0"/>
    <n v="0"/>
    <n v="0"/>
    <n v="2"/>
    <n v="3"/>
    <n v="79000"/>
    <d v="2026-07-30T00:00:00"/>
  </r>
  <r>
    <x v="41"/>
    <x v="29"/>
    <d v="2024-08-01T00:00:00"/>
    <n v="2"/>
    <n v="170"/>
    <n v="960000"/>
    <n v="0"/>
    <n v="0"/>
    <n v="0"/>
    <n v="2"/>
    <n v="3"/>
    <n v="79000"/>
    <d v="2026-07-30T00:00:00"/>
  </r>
  <r>
    <x v="41"/>
    <x v="34"/>
    <d v="2023-02-01T00:00:00"/>
    <n v="2"/>
    <n v="170"/>
    <n v="960000"/>
    <n v="0"/>
    <n v="0"/>
    <n v="0"/>
    <n v="2"/>
    <n v="3"/>
    <n v="79000"/>
    <d v="2026-07-30T00:00:00"/>
  </r>
  <r>
    <x v="41"/>
    <x v="46"/>
    <d v="2023-03-01T00:00:00"/>
    <n v="2"/>
    <n v="170"/>
    <n v="960000"/>
    <n v="0"/>
    <n v="0"/>
    <n v="0"/>
    <n v="2"/>
    <n v="3"/>
    <n v="79000"/>
    <d v="2026-07-30T00:00:00"/>
  </r>
  <r>
    <x v="41"/>
    <x v="66"/>
    <d v="2022-07-01T00:00:00"/>
    <n v="2"/>
    <n v="170"/>
    <n v="960000"/>
    <n v="0"/>
    <n v="0"/>
    <n v="0"/>
    <n v="2"/>
    <n v="3"/>
    <n v="79000"/>
    <d v="2026-07-30T00:00:00"/>
  </r>
  <r>
    <x v="41"/>
    <x v="10"/>
    <d v="2024-04-01T00:00:00"/>
    <n v="2"/>
    <n v="170"/>
    <n v="960000"/>
    <n v="0"/>
    <n v="0"/>
    <n v="0"/>
    <n v="2"/>
    <n v="3"/>
    <n v="79000"/>
    <d v="2026-07-30T00:00:00"/>
  </r>
  <r>
    <x v="41"/>
    <x v="44"/>
    <d v="2023-11-01T00:00:00"/>
    <n v="2"/>
    <n v="170"/>
    <n v="960000"/>
    <n v="0"/>
    <n v="0"/>
    <n v="0"/>
    <n v="2"/>
    <n v="3"/>
    <n v="79000"/>
    <d v="2026-07-30T00:00:00"/>
  </r>
  <r>
    <x v="41"/>
    <x v="11"/>
    <d v="2024-01-01T00:00:00"/>
    <n v="2"/>
    <n v="170"/>
    <n v="960000"/>
    <n v="0"/>
    <n v="0"/>
    <n v="0"/>
    <n v="2"/>
    <n v="3"/>
    <n v="79000"/>
    <d v="2026-07-30T00:00:00"/>
  </r>
  <r>
    <x v="41"/>
    <x v="53"/>
    <d v="2021-01-01T00:00:00"/>
    <n v="0"/>
    <n v="0"/>
    <n v="0"/>
    <n v="0"/>
    <n v="0"/>
    <n v="0"/>
    <n v="2"/>
    <n v="3"/>
    <n v="79000"/>
    <d v="2026-07-30T00:00:00"/>
  </r>
  <r>
    <x v="41"/>
    <x v="51"/>
    <d v="2022-06-01T00:00:00"/>
    <n v="2"/>
    <n v="170"/>
    <n v="960000"/>
    <n v="0"/>
    <n v="0"/>
    <n v="0"/>
    <n v="2"/>
    <n v="3"/>
    <n v="79000"/>
    <d v="2026-07-30T00:00:00"/>
  </r>
  <r>
    <x v="41"/>
    <x v="33"/>
    <d v="2022-10-01T00:00:00"/>
    <n v="2"/>
    <n v="170"/>
    <n v="960000"/>
    <n v="0"/>
    <n v="0"/>
    <n v="0"/>
    <n v="2"/>
    <n v="3"/>
    <n v="79000"/>
    <d v="2026-07-30T00:00:00"/>
  </r>
  <r>
    <x v="41"/>
    <x v="30"/>
    <d v="2024-07-01T00:00:00"/>
    <n v="2"/>
    <n v="170"/>
    <n v="960000"/>
    <n v="0"/>
    <n v="0"/>
    <n v="0"/>
    <n v="2"/>
    <n v="3"/>
    <n v="79000"/>
    <d v="2026-07-30T00:00:00"/>
  </r>
  <r>
    <x v="41"/>
    <x v="63"/>
    <d v="2021-10-01T00:00:00"/>
    <n v="0"/>
    <n v="0"/>
    <n v="0"/>
    <n v="0"/>
    <n v="0"/>
    <n v="0"/>
    <n v="2"/>
    <n v="3"/>
    <n v="79000"/>
    <d v="2026-07-30T00:00:00"/>
  </r>
  <r>
    <x v="41"/>
    <x v="57"/>
    <d v="2021-03-01T00:00:00"/>
    <n v="0"/>
    <n v="0"/>
    <n v="0"/>
    <n v="0"/>
    <n v="0"/>
    <n v="0"/>
    <n v="2"/>
    <n v="3"/>
    <n v="79000"/>
    <d v="2026-07-30T00:00:00"/>
  </r>
  <r>
    <x v="26"/>
    <x v="59"/>
    <d v="2021-07-01T00:00:00"/>
    <n v="0"/>
    <n v="0"/>
    <n v="0"/>
    <n v="0"/>
    <n v="0"/>
    <n v="0"/>
    <n v="5"/>
    <n v="3.14"/>
    <n v="37768"/>
    <d v="2026-07-30T00:00:00"/>
  </r>
  <r>
    <x v="26"/>
    <x v="58"/>
    <d v="2021-06-01T00:00:00"/>
    <n v="0"/>
    <n v="0"/>
    <n v="0"/>
    <n v="0"/>
    <n v="0"/>
    <n v="0"/>
    <n v="5"/>
    <n v="3.14"/>
    <n v="37768"/>
    <d v="2026-07-30T00:00:00"/>
  </r>
  <r>
    <x v="26"/>
    <x v="40"/>
    <d v="2023-08-01T00:00:00"/>
    <n v="0"/>
    <n v="0"/>
    <n v="0"/>
    <n v="0"/>
    <n v="0"/>
    <n v="0"/>
    <n v="5"/>
    <n v="3.14"/>
    <n v="37768"/>
    <d v="2026-07-30T00:00:00"/>
  </r>
  <r>
    <x v="26"/>
    <x v="65"/>
    <d v="2022-03-01T00:00:00"/>
    <n v="0"/>
    <n v="0"/>
    <n v="0"/>
    <n v="0"/>
    <n v="0"/>
    <n v="0"/>
    <n v="5"/>
    <n v="3.14"/>
    <n v="37768"/>
    <d v="2026-07-30T00:00:00"/>
  </r>
  <r>
    <x v="26"/>
    <x v="34"/>
    <d v="2023-02-01T00:00:00"/>
    <n v="0"/>
    <n v="0"/>
    <n v="0"/>
    <n v="0"/>
    <n v="0"/>
    <n v="0"/>
    <n v="5"/>
    <n v="3.14"/>
    <n v="37768"/>
    <d v="2026-07-30T00:00:00"/>
  </r>
  <r>
    <x v="26"/>
    <x v="31"/>
    <d v="2023-01-01T00:00:00"/>
    <n v="0"/>
    <n v="0"/>
    <n v="0"/>
    <n v="0"/>
    <n v="0"/>
    <n v="0"/>
    <n v="5"/>
    <n v="3.14"/>
    <n v="37768"/>
    <d v="2026-07-30T00:00:00"/>
  </r>
  <r>
    <x v="26"/>
    <x v="54"/>
    <d v="2021-02-01T00:00:00"/>
    <n v="0"/>
    <n v="0"/>
    <n v="0"/>
    <n v="0"/>
    <n v="0"/>
    <n v="0"/>
    <n v="5"/>
    <n v="3.14"/>
    <n v="37768"/>
    <d v="2026-07-30T00:00:00"/>
  </r>
  <r>
    <x v="26"/>
    <x v="57"/>
    <d v="2021-03-01T00:00:00"/>
    <n v="0"/>
    <n v="0"/>
    <n v="0"/>
    <n v="0"/>
    <n v="0"/>
    <n v="0"/>
    <n v="5"/>
    <n v="3.14"/>
    <n v="37768"/>
    <d v="2026-07-30T00:00:00"/>
  </r>
  <r>
    <x v="26"/>
    <x v="49"/>
    <d v="2022-04-01T00:00:00"/>
    <n v="0"/>
    <n v="0"/>
    <n v="0"/>
    <n v="0"/>
    <n v="0"/>
    <n v="0"/>
    <n v="5"/>
    <n v="3.14"/>
    <n v="37768"/>
    <d v="2026-07-30T00:00:00"/>
  </r>
  <r>
    <x v="26"/>
    <x v="45"/>
    <d v="2023-12-01T00:00:00"/>
    <n v="0"/>
    <n v="0"/>
    <n v="0"/>
    <n v="0"/>
    <n v="0"/>
    <n v="0"/>
    <n v="5"/>
    <n v="3.14"/>
    <n v="37768"/>
    <d v="2026-07-30T00:00:00"/>
  </r>
  <r>
    <x v="26"/>
    <x v="37"/>
    <d v="2022-09-01T00:00:00"/>
    <n v="0"/>
    <n v="0"/>
    <n v="0"/>
    <n v="0"/>
    <n v="0"/>
    <n v="0"/>
    <n v="5"/>
    <n v="3.14"/>
    <n v="37768"/>
    <d v="2026-07-30T00:00:00"/>
  </r>
  <r>
    <x v="26"/>
    <x v="46"/>
    <d v="2023-03-01T00:00:00"/>
    <n v="0"/>
    <n v="0"/>
    <n v="0"/>
    <n v="0"/>
    <n v="0"/>
    <n v="0"/>
    <n v="5"/>
    <n v="3.14"/>
    <n v="37768"/>
    <d v="2026-07-30T00:00:00"/>
  </r>
  <r>
    <x v="26"/>
    <x v="38"/>
    <d v="2023-06-01T00:00:00"/>
    <n v="0"/>
    <n v="0"/>
    <n v="0"/>
    <n v="0"/>
    <n v="0"/>
    <n v="0"/>
    <n v="5"/>
    <n v="3.14"/>
    <n v="37768"/>
    <d v="2026-07-30T00:00:00"/>
  </r>
  <r>
    <x v="26"/>
    <x v="63"/>
    <d v="2021-10-01T00:00:00"/>
    <n v="0"/>
    <n v="0"/>
    <n v="0"/>
    <n v="0"/>
    <n v="0"/>
    <n v="0"/>
    <n v="5"/>
    <n v="3.14"/>
    <n v="37768"/>
    <d v="2026-07-30T00:00:00"/>
  </r>
  <r>
    <x v="26"/>
    <x v="51"/>
    <d v="2022-06-01T00:00:00"/>
    <n v="0"/>
    <n v="0"/>
    <n v="0"/>
    <n v="0"/>
    <n v="0"/>
    <n v="0"/>
    <n v="5"/>
    <n v="3.14"/>
    <n v="37768"/>
    <d v="2026-07-30T00:00:00"/>
  </r>
  <r>
    <x v="26"/>
    <x v="53"/>
    <d v="2021-01-01T00:00:00"/>
    <n v="0"/>
    <n v="0"/>
    <n v="0"/>
    <n v="0"/>
    <n v="0"/>
    <n v="0"/>
    <n v="5"/>
    <n v="3.14"/>
    <n v="37768"/>
    <d v="2026-07-30T00:00:00"/>
  </r>
  <r>
    <x v="26"/>
    <x v="33"/>
    <d v="2022-10-01T00:00:00"/>
    <n v="0"/>
    <n v="0"/>
    <n v="0"/>
    <n v="0"/>
    <n v="0"/>
    <n v="0"/>
    <n v="5"/>
    <n v="3.14"/>
    <n v="37768"/>
    <d v="2026-07-30T00:00:00"/>
  </r>
  <r>
    <x v="26"/>
    <x v="62"/>
    <d v="2021-11-01T00:00:00"/>
    <n v="0"/>
    <n v="0"/>
    <n v="0"/>
    <n v="0"/>
    <n v="0"/>
    <n v="0"/>
    <n v="5"/>
    <n v="3.14"/>
    <n v="37768"/>
    <d v="2026-07-30T00:00:00"/>
  </r>
  <r>
    <x v="26"/>
    <x v="50"/>
    <d v="2022-01-01T00:00:00"/>
    <n v="0"/>
    <n v="0"/>
    <n v="0"/>
    <n v="0"/>
    <n v="0"/>
    <n v="0"/>
    <n v="5"/>
    <n v="3.14"/>
    <n v="37768"/>
    <d v="2026-07-30T00:00:00"/>
  </r>
  <r>
    <x v="26"/>
    <x v="61"/>
    <d v="2021-09-01T00:00:00"/>
    <n v="0"/>
    <n v="0"/>
    <n v="0"/>
    <n v="0"/>
    <n v="0"/>
    <n v="0"/>
    <n v="5"/>
    <n v="3.14"/>
    <n v="37768"/>
    <d v="2026-07-30T00:00:00"/>
  </r>
  <r>
    <x v="26"/>
    <x v="35"/>
    <d v="2022-11-01T00:00:00"/>
    <n v="0"/>
    <n v="0"/>
    <n v="0"/>
    <n v="0"/>
    <n v="0"/>
    <n v="0"/>
    <n v="5"/>
    <n v="3.14"/>
    <n v="37768"/>
    <d v="2026-07-30T00:00:00"/>
  </r>
  <r>
    <x v="26"/>
    <x v="47"/>
    <d v="2022-05-01T00:00:00"/>
    <n v="0"/>
    <n v="0"/>
    <n v="0"/>
    <n v="0"/>
    <n v="0"/>
    <n v="0"/>
    <n v="5"/>
    <n v="3.14"/>
    <n v="37768"/>
    <d v="2026-07-30T00:00:00"/>
  </r>
  <r>
    <x v="26"/>
    <x v="43"/>
    <d v="2023-10-01T00:00:00"/>
    <n v="0"/>
    <n v="0"/>
    <n v="0"/>
    <n v="0"/>
    <n v="0"/>
    <n v="0"/>
    <n v="5"/>
    <n v="3.14"/>
    <n v="37768"/>
    <d v="2026-07-30T00:00:00"/>
  </r>
  <r>
    <x v="26"/>
    <x v="32"/>
    <d v="2022-12-01T00:00:00"/>
    <n v="0"/>
    <n v="0"/>
    <n v="0"/>
    <n v="0"/>
    <n v="0"/>
    <n v="0"/>
    <n v="5"/>
    <n v="3.14"/>
    <n v="37768"/>
    <d v="2026-07-30T00:00:00"/>
  </r>
  <r>
    <x v="26"/>
    <x v="41"/>
    <d v="2023-07-01T00:00:00"/>
    <n v="0"/>
    <n v="0"/>
    <n v="0"/>
    <n v="0"/>
    <n v="0"/>
    <n v="0"/>
    <n v="5"/>
    <n v="3.14"/>
    <n v="37768"/>
    <d v="2026-07-30T00:00:00"/>
  </r>
  <r>
    <x v="26"/>
    <x v="36"/>
    <d v="2023-04-01T00:00:00"/>
    <n v="0"/>
    <n v="0"/>
    <n v="0"/>
    <n v="0"/>
    <n v="0"/>
    <n v="0"/>
    <n v="5"/>
    <n v="3.14"/>
    <n v="37768"/>
    <d v="2026-07-30T00:00:00"/>
  </r>
  <r>
    <x v="26"/>
    <x v="64"/>
    <d v="2021-12-01T00:00:00"/>
    <n v="0"/>
    <n v="0"/>
    <n v="0"/>
    <n v="0"/>
    <n v="0"/>
    <n v="0"/>
    <n v="5"/>
    <n v="3.14"/>
    <n v="37768"/>
    <d v="2026-07-30T00:00:00"/>
  </r>
  <r>
    <x v="26"/>
    <x v="55"/>
    <d v="2021-05-01T00:00:00"/>
    <n v="0"/>
    <n v="0"/>
    <n v="0"/>
    <n v="0"/>
    <n v="0"/>
    <n v="0"/>
    <n v="5"/>
    <n v="3.14"/>
    <n v="37768"/>
    <d v="2026-07-30T00:00:00"/>
  </r>
  <r>
    <x v="26"/>
    <x v="48"/>
    <d v="2022-02-01T00:00:00"/>
    <n v="0"/>
    <n v="0"/>
    <n v="0"/>
    <n v="0"/>
    <n v="0"/>
    <n v="0"/>
    <n v="5"/>
    <n v="3.14"/>
    <n v="37768"/>
    <d v="2026-07-30T00:00:00"/>
  </r>
  <r>
    <x v="26"/>
    <x v="52"/>
    <d v="2022-08-01T00:00:00"/>
    <n v="0"/>
    <n v="0"/>
    <n v="0"/>
    <n v="0"/>
    <n v="0"/>
    <n v="0"/>
    <n v="5"/>
    <n v="3.14"/>
    <n v="37768"/>
    <d v="2026-07-30T00:00:00"/>
  </r>
  <r>
    <x v="26"/>
    <x v="60"/>
    <d v="2021-08-01T00:00:00"/>
    <n v="0"/>
    <n v="0"/>
    <n v="0"/>
    <n v="0"/>
    <n v="0"/>
    <n v="0"/>
    <n v="5"/>
    <n v="3.14"/>
    <n v="37768"/>
    <d v="2026-07-30T00:00:00"/>
  </r>
  <r>
    <x v="26"/>
    <x v="39"/>
    <d v="2023-05-01T00:00:00"/>
    <n v="0"/>
    <n v="0"/>
    <n v="0"/>
    <n v="0"/>
    <n v="0"/>
    <n v="0"/>
    <n v="5"/>
    <n v="3.14"/>
    <n v="37768"/>
    <d v="2026-07-30T00:00:00"/>
  </r>
  <r>
    <x v="26"/>
    <x v="42"/>
    <d v="2023-09-01T00:00:00"/>
    <n v="0"/>
    <n v="0"/>
    <n v="0"/>
    <n v="0"/>
    <n v="0"/>
    <n v="0"/>
    <n v="5"/>
    <n v="3.14"/>
    <n v="37768"/>
    <d v="2026-07-30T00:00:00"/>
  </r>
  <r>
    <x v="26"/>
    <x v="56"/>
    <d v="2021-04-01T00:00:00"/>
    <n v="0"/>
    <n v="0"/>
    <n v="0"/>
    <n v="0"/>
    <n v="0"/>
    <n v="0"/>
    <n v="5"/>
    <n v="3.14"/>
    <n v="37768"/>
    <d v="2026-07-30T00:00:00"/>
  </r>
  <r>
    <x v="26"/>
    <x v="66"/>
    <d v="2022-07-01T00:00:00"/>
    <n v="0"/>
    <n v="0"/>
    <n v="0"/>
    <n v="0"/>
    <n v="0"/>
    <n v="0"/>
    <n v="5"/>
    <n v="3.14"/>
    <n v="37768"/>
    <d v="2026-07-30T00:00:00"/>
  </r>
  <r>
    <x v="26"/>
    <x v="44"/>
    <d v="2023-11-01T00:00:00"/>
    <n v="0"/>
    <n v="0"/>
    <n v="0"/>
    <n v="0"/>
    <n v="0"/>
    <n v="0"/>
    <n v="5"/>
    <n v="3.14"/>
    <n v="37768"/>
    <d v="2026-07-30T00:00:00"/>
  </r>
  <r>
    <x v="21"/>
    <x v="31"/>
    <d v="2023-01-01T00:00:00"/>
    <n v="0"/>
    <n v="0"/>
    <n v="0"/>
    <n v="0"/>
    <n v="0"/>
    <n v="0"/>
    <n v="3"/>
    <n v="7.39"/>
    <n v="102700"/>
    <d v="2026-07-30T00:00:00"/>
  </r>
  <r>
    <x v="21"/>
    <x v="33"/>
    <d v="2022-10-01T00:00:00"/>
    <n v="0"/>
    <n v="0"/>
    <n v="0"/>
    <n v="0"/>
    <n v="0"/>
    <n v="0"/>
    <n v="3"/>
    <n v="7.39"/>
    <n v="102700"/>
    <d v="2026-07-30T00:00:00"/>
  </r>
  <r>
    <x v="21"/>
    <x v="53"/>
    <d v="2021-01-01T00:00:00"/>
    <n v="0"/>
    <n v="0"/>
    <n v="0"/>
    <n v="0"/>
    <n v="0"/>
    <n v="0"/>
    <n v="3"/>
    <n v="7.39"/>
    <n v="102700"/>
    <d v="2026-07-30T00:00:00"/>
  </r>
  <r>
    <x v="21"/>
    <x v="61"/>
    <d v="2021-09-01T00:00:00"/>
    <n v="0"/>
    <n v="0"/>
    <n v="0"/>
    <n v="0"/>
    <n v="0"/>
    <n v="0"/>
    <n v="3"/>
    <n v="7.39"/>
    <n v="102700"/>
    <d v="2026-07-30T00:00:00"/>
  </r>
  <r>
    <x v="21"/>
    <x v="66"/>
    <d v="2022-07-01T00:00:00"/>
    <n v="0"/>
    <n v="0"/>
    <n v="0"/>
    <n v="0"/>
    <n v="0"/>
    <n v="0"/>
    <n v="3"/>
    <n v="7.39"/>
    <n v="102700"/>
    <d v="2026-07-30T00:00:00"/>
  </r>
  <r>
    <x v="21"/>
    <x v="65"/>
    <d v="2022-03-01T00:00:00"/>
    <n v="0"/>
    <n v="0"/>
    <n v="0"/>
    <n v="0"/>
    <n v="0"/>
    <n v="0"/>
    <n v="3"/>
    <n v="7.39"/>
    <n v="102700"/>
    <d v="2026-07-30T00:00:00"/>
  </r>
  <r>
    <x v="21"/>
    <x v="32"/>
    <d v="2022-12-01T00:00:00"/>
    <n v="0"/>
    <n v="0"/>
    <n v="0"/>
    <n v="0"/>
    <n v="0"/>
    <n v="0"/>
    <n v="3"/>
    <n v="7.39"/>
    <n v="102700"/>
    <d v="2026-07-30T00:00:00"/>
  </r>
  <r>
    <x v="21"/>
    <x v="60"/>
    <d v="2021-08-01T00:00:00"/>
    <n v="0"/>
    <n v="0"/>
    <n v="0"/>
    <n v="0"/>
    <n v="0"/>
    <n v="0"/>
    <n v="3"/>
    <n v="7.39"/>
    <n v="102700"/>
    <d v="2026-07-30T00:00:00"/>
  </r>
  <r>
    <x v="21"/>
    <x v="46"/>
    <d v="2023-03-01T00:00:00"/>
    <n v="0"/>
    <n v="0"/>
    <n v="0"/>
    <n v="0"/>
    <n v="0"/>
    <n v="0"/>
    <n v="3"/>
    <n v="7.39"/>
    <n v="102700"/>
    <d v="2026-07-30T00:00:00"/>
  </r>
  <r>
    <x v="21"/>
    <x v="48"/>
    <d v="2022-02-01T00:00:00"/>
    <n v="0"/>
    <n v="0"/>
    <n v="0"/>
    <n v="0"/>
    <n v="0"/>
    <n v="0"/>
    <n v="3"/>
    <n v="7.39"/>
    <n v="102700"/>
    <d v="2026-07-30T00:00:00"/>
  </r>
  <r>
    <x v="21"/>
    <x v="47"/>
    <d v="2022-05-01T00:00:00"/>
    <n v="0"/>
    <n v="0"/>
    <n v="0"/>
    <n v="0"/>
    <n v="0"/>
    <n v="0"/>
    <n v="3"/>
    <n v="7.39"/>
    <n v="102700"/>
    <d v="2026-07-30T00:00:00"/>
  </r>
  <r>
    <x v="21"/>
    <x v="39"/>
    <d v="2023-05-01T00:00:00"/>
    <n v="0"/>
    <n v="0"/>
    <n v="0"/>
    <n v="0"/>
    <n v="0"/>
    <n v="0"/>
    <n v="3"/>
    <n v="7.39"/>
    <n v="102700"/>
    <d v="2026-07-30T00:00:00"/>
  </r>
  <r>
    <x v="21"/>
    <x v="37"/>
    <d v="2022-09-01T00:00:00"/>
    <n v="0"/>
    <n v="0"/>
    <n v="0"/>
    <n v="0"/>
    <n v="0"/>
    <n v="0"/>
    <n v="3"/>
    <n v="7.39"/>
    <n v="102700"/>
    <d v="2026-07-30T00:00:00"/>
  </r>
  <r>
    <x v="21"/>
    <x v="55"/>
    <d v="2021-05-01T00:00:00"/>
    <n v="0"/>
    <n v="0"/>
    <n v="0"/>
    <n v="0"/>
    <n v="0"/>
    <n v="0"/>
    <n v="3"/>
    <n v="7.39"/>
    <n v="102700"/>
    <d v="2026-07-30T00:00:00"/>
  </r>
  <r>
    <x v="21"/>
    <x v="50"/>
    <d v="2022-01-01T00:00:00"/>
    <n v="0"/>
    <n v="0"/>
    <n v="0"/>
    <n v="0"/>
    <n v="0"/>
    <n v="0"/>
    <n v="3"/>
    <n v="7.39"/>
    <n v="102700"/>
    <d v="2026-07-30T00:00:00"/>
  </r>
  <r>
    <x v="21"/>
    <x v="64"/>
    <d v="2021-12-01T00:00:00"/>
    <n v="0"/>
    <n v="0"/>
    <n v="0"/>
    <n v="0"/>
    <n v="0"/>
    <n v="0"/>
    <n v="3"/>
    <n v="7.39"/>
    <n v="102700"/>
    <d v="2026-07-30T00:00:00"/>
  </r>
  <r>
    <x v="21"/>
    <x v="52"/>
    <d v="2022-08-01T00:00:00"/>
    <n v="0"/>
    <n v="0"/>
    <n v="0"/>
    <n v="0"/>
    <n v="0"/>
    <n v="0"/>
    <n v="3"/>
    <n v="7.39"/>
    <n v="102700"/>
    <d v="2026-07-30T00:00:00"/>
  </r>
  <r>
    <x v="21"/>
    <x v="63"/>
    <d v="2021-10-01T00:00:00"/>
    <n v="0"/>
    <n v="0"/>
    <n v="0"/>
    <n v="0"/>
    <n v="0"/>
    <n v="0"/>
    <n v="3"/>
    <n v="7.39"/>
    <n v="102700"/>
    <d v="2026-07-30T00:00:00"/>
  </r>
  <r>
    <x v="21"/>
    <x v="35"/>
    <d v="2022-11-01T00:00:00"/>
    <n v="0"/>
    <n v="0"/>
    <n v="0"/>
    <n v="0"/>
    <n v="0"/>
    <n v="0"/>
    <n v="3"/>
    <n v="7.39"/>
    <n v="102700"/>
    <d v="2026-07-30T00:00:00"/>
  </r>
  <r>
    <x v="21"/>
    <x v="59"/>
    <d v="2021-07-01T00:00:00"/>
    <n v="0"/>
    <n v="0"/>
    <n v="0"/>
    <n v="0"/>
    <n v="0"/>
    <n v="0"/>
    <n v="3"/>
    <n v="7.39"/>
    <n v="102700"/>
    <d v="2026-07-30T00:00:00"/>
  </r>
  <r>
    <x v="21"/>
    <x v="62"/>
    <d v="2021-11-01T00:00:00"/>
    <n v="0"/>
    <n v="0"/>
    <n v="0"/>
    <n v="0"/>
    <n v="0"/>
    <n v="0"/>
    <n v="3"/>
    <n v="7.39"/>
    <n v="102700"/>
    <d v="2026-07-30T00:00:00"/>
  </r>
  <r>
    <x v="21"/>
    <x v="58"/>
    <d v="2021-06-01T00:00:00"/>
    <n v="0"/>
    <n v="0"/>
    <n v="0"/>
    <n v="0"/>
    <n v="0"/>
    <n v="0"/>
    <n v="3"/>
    <n v="7.39"/>
    <n v="102700"/>
    <d v="2026-07-30T00:00:00"/>
  </r>
  <r>
    <x v="21"/>
    <x v="51"/>
    <d v="2022-06-01T00:00:00"/>
    <n v="0"/>
    <n v="0"/>
    <n v="0"/>
    <n v="0"/>
    <n v="0"/>
    <n v="0"/>
    <n v="3"/>
    <n v="7.39"/>
    <n v="102700"/>
    <d v="2026-07-30T00:00:00"/>
  </r>
  <r>
    <x v="21"/>
    <x v="34"/>
    <d v="2023-02-01T00:00:00"/>
    <n v="0"/>
    <n v="0"/>
    <n v="0"/>
    <n v="0"/>
    <n v="0"/>
    <n v="0"/>
    <n v="3"/>
    <n v="7.39"/>
    <n v="102700"/>
    <d v="2026-07-30T00:00:00"/>
  </r>
  <r>
    <x v="21"/>
    <x v="36"/>
    <d v="2023-04-01T00:00:00"/>
    <n v="0"/>
    <n v="0"/>
    <n v="0"/>
    <n v="0"/>
    <n v="0"/>
    <n v="0"/>
    <n v="3"/>
    <n v="7.39"/>
    <n v="102700"/>
    <d v="2026-07-30T00:00:00"/>
  </r>
  <r>
    <x v="21"/>
    <x v="54"/>
    <d v="2021-02-01T00:00:00"/>
    <n v="0"/>
    <n v="0"/>
    <n v="0"/>
    <n v="0"/>
    <n v="0"/>
    <n v="0"/>
    <n v="3"/>
    <n v="7.39"/>
    <n v="102700"/>
    <d v="2026-07-30T00:00:00"/>
  </r>
  <r>
    <x v="21"/>
    <x v="57"/>
    <d v="2021-03-01T00:00:00"/>
    <n v="0"/>
    <n v="0"/>
    <n v="0"/>
    <n v="0"/>
    <n v="0"/>
    <n v="0"/>
    <n v="3"/>
    <n v="7.39"/>
    <n v="102700"/>
    <d v="2026-07-30T00:00:00"/>
  </r>
  <r>
    <x v="21"/>
    <x v="49"/>
    <d v="2022-04-01T00:00:00"/>
    <n v="0"/>
    <n v="0"/>
    <n v="0"/>
    <n v="0"/>
    <n v="0"/>
    <n v="0"/>
    <n v="3"/>
    <n v="7.39"/>
    <n v="102700"/>
    <d v="2026-07-30T00:00:00"/>
  </r>
  <r>
    <x v="21"/>
    <x v="56"/>
    <d v="2021-04-01T00:00:00"/>
    <n v="0"/>
    <n v="0"/>
    <n v="0"/>
    <n v="0"/>
    <n v="0"/>
    <n v="0"/>
    <n v="3"/>
    <n v="7.39"/>
    <n v="102700"/>
    <d v="2026-07-30T00:00:00"/>
  </r>
  <r>
    <x v="21"/>
    <x v="38"/>
    <d v="2023-06-01T00:00:00"/>
    <n v="0"/>
    <n v="0"/>
    <n v="0"/>
    <n v="0"/>
    <n v="0"/>
    <n v="0"/>
    <n v="3"/>
    <n v="7.39"/>
    <n v="102700"/>
    <d v="2026-07-30T00:00:00"/>
  </r>
  <r>
    <x v="27"/>
    <x v="10"/>
    <d v="2024-04-01T00:00:00"/>
    <n v="0"/>
    <n v="0"/>
    <n v="0"/>
    <n v="0"/>
    <n v="0"/>
    <n v="0"/>
    <n v="4"/>
    <n v="12.8"/>
    <n v="70775"/>
    <d v="2026-07-30T00:00:00"/>
  </r>
  <r>
    <x v="27"/>
    <x v="51"/>
    <d v="2022-06-01T00:00:00"/>
    <n v="0"/>
    <n v="0"/>
    <n v="0"/>
    <n v="0"/>
    <n v="0"/>
    <n v="0"/>
    <n v="4"/>
    <n v="12.8"/>
    <n v="70775"/>
    <d v="2026-07-30T00:00:00"/>
  </r>
  <r>
    <x v="27"/>
    <x v="35"/>
    <d v="2022-11-01T00:00:00"/>
    <n v="0"/>
    <n v="0"/>
    <n v="0"/>
    <n v="0"/>
    <n v="0"/>
    <n v="0"/>
    <n v="4"/>
    <n v="12.8"/>
    <n v="70775"/>
    <d v="2026-07-30T00:00:00"/>
  </r>
  <r>
    <x v="27"/>
    <x v="45"/>
    <d v="2023-12-01T00:00:00"/>
    <n v="0"/>
    <n v="0"/>
    <n v="0"/>
    <n v="0"/>
    <n v="0"/>
    <n v="0"/>
    <n v="4"/>
    <n v="12.8"/>
    <n v="70775"/>
    <d v="2026-07-30T00:00:00"/>
  </r>
  <r>
    <x v="27"/>
    <x v="39"/>
    <d v="2023-05-01T00:00:00"/>
    <n v="0"/>
    <n v="0"/>
    <n v="0"/>
    <n v="0"/>
    <n v="0"/>
    <n v="0"/>
    <n v="4"/>
    <n v="12.8"/>
    <n v="70775"/>
    <d v="2026-07-30T00:00:00"/>
  </r>
  <r>
    <x v="27"/>
    <x v="22"/>
    <d v="2024-05-01T00:00:00"/>
    <n v="0"/>
    <n v="0"/>
    <n v="0"/>
    <n v="0"/>
    <n v="0"/>
    <n v="0"/>
    <n v="4"/>
    <n v="12.8"/>
    <n v="70775"/>
    <d v="2026-07-30T00:00:00"/>
  </r>
  <r>
    <x v="27"/>
    <x v="48"/>
    <d v="2022-02-01T00:00:00"/>
    <n v="0"/>
    <n v="0"/>
    <n v="0"/>
    <n v="0"/>
    <n v="0"/>
    <n v="0"/>
    <n v="4"/>
    <n v="12.8"/>
    <n v="70775"/>
    <d v="2026-07-30T00:00:00"/>
  </r>
  <r>
    <x v="27"/>
    <x v="50"/>
    <d v="2022-01-01T00:00:00"/>
    <n v="0"/>
    <n v="0"/>
    <n v="0"/>
    <n v="0"/>
    <n v="0"/>
    <n v="0"/>
    <n v="4"/>
    <n v="12.8"/>
    <n v="70775"/>
    <d v="2026-07-30T00:00:00"/>
  </r>
  <r>
    <x v="27"/>
    <x v="49"/>
    <d v="2022-04-01T00:00:00"/>
    <n v="0"/>
    <n v="0"/>
    <n v="0"/>
    <n v="0"/>
    <n v="0"/>
    <n v="0"/>
    <n v="4"/>
    <n v="12.8"/>
    <n v="70775"/>
    <d v="2026-07-30T00:00:00"/>
  </r>
  <r>
    <x v="27"/>
    <x v="53"/>
    <d v="2021-01-01T00:00:00"/>
    <n v="0"/>
    <n v="0"/>
    <n v="0"/>
    <n v="0"/>
    <n v="0"/>
    <n v="0"/>
    <n v="4"/>
    <n v="12.8"/>
    <n v="70775"/>
    <d v="2026-07-30T00:00:00"/>
  </r>
  <r>
    <x v="27"/>
    <x v="47"/>
    <d v="2022-05-01T00:00:00"/>
    <n v="0"/>
    <n v="0"/>
    <n v="0"/>
    <n v="0"/>
    <n v="0"/>
    <n v="0"/>
    <n v="4"/>
    <n v="12.8"/>
    <n v="70775"/>
    <d v="2026-07-30T00:00:00"/>
  </r>
  <r>
    <x v="27"/>
    <x v="11"/>
    <d v="2024-01-01T00:00:00"/>
    <n v="0"/>
    <n v="0"/>
    <n v="0"/>
    <n v="0"/>
    <n v="0"/>
    <n v="0"/>
    <n v="4"/>
    <n v="12.8"/>
    <n v="70775"/>
    <d v="2026-07-30T00:00:00"/>
  </r>
  <r>
    <x v="27"/>
    <x v="65"/>
    <d v="2022-03-01T00:00:00"/>
    <n v="0"/>
    <n v="0"/>
    <n v="0"/>
    <n v="0"/>
    <n v="0"/>
    <n v="0"/>
    <n v="4"/>
    <n v="12.8"/>
    <n v="70775"/>
    <d v="2026-07-30T00:00:00"/>
  </r>
  <r>
    <x v="27"/>
    <x v="42"/>
    <d v="2023-09-01T00:00:00"/>
    <n v="0"/>
    <n v="0"/>
    <n v="0"/>
    <n v="0"/>
    <n v="0"/>
    <n v="0"/>
    <n v="4"/>
    <n v="12.8"/>
    <n v="70775"/>
    <d v="2026-07-30T00:00:00"/>
  </r>
  <r>
    <x v="27"/>
    <x v="61"/>
    <d v="2021-09-01T00:00:00"/>
    <n v="0"/>
    <n v="0"/>
    <n v="0"/>
    <n v="0"/>
    <n v="0"/>
    <n v="0"/>
    <n v="4"/>
    <n v="12.8"/>
    <n v="70775"/>
    <d v="2026-07-30T00:00:00"/>
  </r>
  <r>
    <x v="27"/>
    <x v="64"/>
    <d v="2021-12-01T00:00:00"/>
    <n v="0"/>
    <n v="0"/>
    <n v="0"/>
    <n v="0"/>
    <n v="0"/>
    <n v="0"/>
    <n v="4"/>
    <n v="12.8"/>
    <n v="70775"/>
    <d v="2026-07-30T00:00:00"/>
  </r>
  <r>
    <x v="27"/>
    <x v="66"/>
    <d v="2022-07-01T00:00:00"/>
    <n v="0"/>
    <n v="0"/>
    <n v="0"/>
    <n v="0"/>
    <n v="0"/>
    <n v="0"/>
    <n v="4"/>
    <n v="12.8"/>
    <n v="70775"/>
    <d v="2026-07-30T00:00:00"/>
  </r>
  <r>
    <x v="27"/>
    <x v="52"/>
    <d v="2022-08-01T00:00:00"/>
    <n v="0"/>
    <n v="0"/>
    <n v="0"/>
    <n v="0"/>
    <n v="0"/>
    <n v="0"/>
    <n v="4"/>
    <n v="12.8"/>
    <n v="70775"/>
    <d v="2026-07-30T00:00:00"/>
  </r>
  <r>
    <x v="27"/>
    <x v="37"/>
    <d v="2022-09-01T00:00:00"/>
    <n v="0"/>
    <n v="0"/>
    <n v="0"/>
    <n v="0"/>
    <n v="0"/>
    <n v="0"/>
    <n v="4"/>
    <n v="12.8"/>
    <n v="70775"/>
    <d v="2026-07-30T00:00:00"/>
  </r>
  <r>
    <x v="27"/>
    <x v="36"/>
    <d v="2023-04-01T00:00:00"/>
    <n v="0"/>
    <n v="0"/>
    <n v="0"/>
    <n v="0"/>
    <n v="0"/>
    <n v="0"/>
    <n v="4"/>
    <n v="12.8"/>
    <n v="70775"/>
    <d v="2026-07-30T00:00:00"/>
  </r>
  <r>
    <x v="27"/>
    <x v="56"/>
    <d v="2021-04-01T00:00:00"/>
    <n v="0"/>
    <n v="0"/>
    <n v="0"/>
    <n v="0"/>
    <n v="0"/>
    <n v="0"/>
    <n v="4"/>
    <n v="12.8"/>
    <n v="70775"/>
    <d v="2026-07-30T00:00:00"/>
  </r>
  <r>
    <x v="27"/>
    <x v="58"/>
    <d v="2021-06-01T00:00:00"/>
    <n v="0"/>
    <n v="0"/>
    <n v="0"/>
    <n v="0"/>
    <n v="0"/>
    <n v="0"/>
    <n v="4"/>
    <n v="12.8"/>
    <n v="70775"/>
    <d v="2026-07-30T00:00:00"/>
  </r>
  <r>
    <x v="27"/>
    <x v="41"/>
    <d v="2023-07-01T00:00:00"/>
    <n v="0"/>
    <n v="0"/>
    <n v="0"/>
    <n v="0"/>
    <n v="0"/>
    <n v="0"/>
    <n v="4"/>
    <n v="12.8"/>
    <n v="70775"/>
    <d v="2026-07-30T00:00:00"/>
  </r>
  <r>
    <x v="27"/>
    <x v="40"/>
    <d v="2023-08-01T00:00:00"/>
    <n v="0"/>
    <n v="0"/>
    <n v="0"/>
    <n v="0"/>
    <n v="0"/>
    <n v="0"/>
    <n v="4"/>
    <n v="12.8"/>
    <n v="70775"/>
    <d v="2026-07-30T00:00:00"/>
  </r>
  <r>
    <x v="27"/>
    <x v="32"/>
    <d v="2022-12-01T00:00:00"/>
    <n v="0"/>
    <n v="0"/>
    <n v="0"/>
    <n v="0"/>
    <n v="0"/>
    <n v="0"/>
    <n v="4"/>
    <n v="12.8"/>
    <n v="70775"/>
    <d v="2026-07-30T00:00:00"/>
  </r>
  <r>
    <x v="27"/>
    <x v="54"/>
    <d v="2021-02-01T00:00:00"/>
    <n v="0"/>
    <n v="0"/>
    <n v="0"/>
    <n v="0"/>
    <n v="0"/>
    <n v="0"/>
    <n v="4"/>
    <n v="12.8"/>
    <n v="70775"/>
    <d v="2026-07-30T00:00:00"/>
  </r>
  <r>
    <x v="27"/>
    <x v="55"/>
    <d v="2021-05-01T00:00:00"/>
    <n v="0"/>
    <n v="0"/>
    <n v="0"/>
    <n v="0"/>
    <n v="0"/>
    <n v="0"/>
    <n v="4"/>
    <n v="12.8"/>
    <n v="70775"/>
    <d v="2026-07-30T00:00:00"/>
  </r>
  <r>
    <x v="27"/>
    <x v="46"/>
    <d v="2023-03-01T00:00:00"/>
    <n v="0"/>
    <n v="0"/>
    <n v="0"/>
    <n v="0"/>
    <n v="0"/>
    <n v="0"/>
    <n v="4"/>
    <n v="12.8"/>
    <n v="70775"/>
    <d v="2026-07-30T00:00:00"/>
  </r>
  <r>
    <x v="27"/>
    <x v="33"/>
    <d v="2022-10-01T00:00:00"/>
    <n v="0"/>
    <n v="0"/>
    <n v="0"/>
    <n v="0"/>
    <n v="0"/>
    <n v="0"/>
    <n v="4"/>
    <n v="12.8"/>
    <n v="70775"/>
    <d v="2026-07-30T00:00:00"/>
  </r>
  <r>
    <x v="27"/>
    <x v="31"/>
    <d v="2023-01-01T00:00:00"/>
    <n v="0"/>
    <n v="0"/>
    <n v="0"/>
    <n v="0"/>
    <n v="0"/>
    <n v="0"/>
    <n v="4"/>
    <n v="12.8"/>
    <n v="70775"/>
    <d v="2026-07-30T00:00:00"/>
  </r>
  <r>
    <x v="27"/>
    <x v="63"/>
    <d v="2021-10-01T00:00:00"/>
    <n v="0"/>
    <n v="0"/>
    <n v="0"/>
    <n v="0"/>
    <n v="0"/>
    <n v="0"/>
    <n v="4"/>
    <n v="12.8"/>
    <n v="70775"/>
    <d v="2026-07-30T00:00:00"/>
  </r>
  <r>
    <x v="27"/>
    <x v="38"/>
    <d v="2023-06-01T00:00:00"/>
    <n v="0"/>
    <n v="0"/>
    <n v="0"/>
    <n v="0"/>
    <n v="0"/>
    <n v="0"/>
    <n v="4"/>
    <n v="12.8"/>
    <n v="70775"/>
    <d v="2026-07-30T00:00:00"/>
  </r>
  <r>
    <x v="27"/>
    <x v="57"/>
    <d v="2021-03-01T00:00:00"/>
    <n v="0"/>
    <n v="0"/>
    <n v="0"/>
    <n v="0"/>
    <n v="0"/>
    <n v="0"/>
    <n v="4"/>
    <n v="12.8"/>
    <n v="70775"/>
    <d v="2026-07-30T00:00:00"/>
  </r>
  <r>
    <x v="27"/>
    <x v="62"/>
    <d v="2021-11-01T00:00:00"/>
    <n v="0"/>
    <n v="0"/>
    <n v="0"/>
    <n v="0"/>
    <n v="0"/>
    <n v="0"/>
    <n v="4"/>
    <n v="12.8"/>
    <n v="70775"/>
    <d v="2026-07-30T00:00:00"/>
  </r>
  <r>
    <x v="27"/>
    <x v="43"/>
    <d v="2023-10-01T00:00:00"/>
    <n v="0"/>
    <n v="0"/>
    <n v="0"/>
    <n v="0"/>
    <n v="0"/>
    <n v="0"/>
    <n v="4"/>
    <n v="12.8"/>
    <n v="70775"/>
    <d v="2026-07-30T00:00:00"/>
  </r>
  <r>
    <x v="27"/>
    <x v="59"/>
    <d v="2021-07-01T00:00:00"/>
    <n v="0"/>
    <n v="0"/>
    <n v="0"/>
    <n v="0"/>
    <n v="0"/>
    <n v="0"/>
    <n v="4"/>
    <n v="12.8"/>
    <n v="70775"/>
    <d v="2026-07-30T00:00:00"/>
  </r>
  <r>
    <x v="27"/>
    <x v="34"/>
    <d v="2023-02-01T00:00:00"/>
    <n v="0"/>
    <n v="0"/>
    <n v="0"/>
    <n v="0"/>
    <n v="0"/>
    <n v="0"/>
    <n v="4"/>
    <n v="12.8"/>
    <n v="70775"/>
    <d v="2026-07-30T00:00:00"/>
  </r>
  <r>
    <x v="27"/>
    <x v="27"/>
    <d v="2024-06-01T00:00:00"/>
    <n v="0"/>
    <n v="0"/>
    <n v="0"/>
    <n v="0"/>
    <n v="0"/>
    <n v="0"/>
    <n v="4"/>
    <n v="12.8"/>
    <n v="70775"/>
    <d v="2026-07-30T00:00:00"/>
  </r>
  <r>
    <x v="27"/>
    <x v="60"/>
    <d v="2021-08-01T00:00:00"/>
    <n v="0"/>
    <n v="0"/>
    <n v="0"/>
    <n v="0"/>
    <n v="0"/>
    <n v="0"/>
    <n v="4"/>
    <n v="12.8"/>
    <n v="70775"/>
    <d v="2026-07-30T00:00:00"/>
  </r>
  <r>
    <x v="27"/>
    <x v="8"/>
    <d v="2024-03-01T00:00:00"/>
    <n v="0"/>
    <n v="0"/>
    <n v="0"/>
    <n v="0"/>
    <n v="0"/>
    <n v="0"/>
    <n v="4"/>
    <n v="12.8"/>
    <n v="70775"/>
    <d v="2026-07-30T00:00:00"/>
  </r>
  <r>
    <x v="27"/>
    <x v="44"/>
    <d v="2023-11-01T00:00:00"/>
    <n v="0"/>
    <n v="0"/>
    <n v="0"/>
    <n v="0"/>
    <n v="0"/>
    <n v="0"/>
    <n v="4"/>
    <n v="12.8"/>
    <n v="70775"/>
    <d v="2026-07-30T00:00:00"/>
  </r>
  <r>
    <x v="27"/>
    <x v="9"/>
    <d v="2024-02-01T00:00:00"/>
    <n v="0"/>
    <n v="0"/>
    <n v="0"/>
    <n v="0"/>
    <n v="0"/>
    <n v="0"/>
    <n v="4"/>
    <n v="12.8"/>
    <n v="70775"/>
    <d v="2026-07-30T00:00:00"/>
  </r>
  <r>
    <x v="21"/>
    <x v="40"/>
    <d v="2023-08-01T00:00:00"/>
    <n v="0"/>
    <n v="0"/>
    <n v="0"/>
    <n v="0"/>
    <n v="0"/>
    <n v="0"/>
    <n v="4"/>
    <n v="13.39"/>
    <n v="234700"/>
    <d v="2026-07-30T00:00:00"/>
  </r>
  <r>
    <x v="21"/>
    <x v="28"/>
    <d v="2024-10-01T00:00:00"/>
    <n v="1"/>
    <n v="83.27"/>
    <n v="756000"/>
    <n v="0"/>
    <n v="0"/>
    <n v="0"/>
    <n v="4"/>
    <n v="13.39"/>
    <n v="234700"/>
    <d v="2026-07-30T00:00:00"/>
  </r>
  <r>
    <x v="21"/>
    <x v="43"/>
    <d v="2023-10-01T00:00:00"/>
    <n v="0"/>
    <n v="0"/>
    <n v="0"/>
    <n v="0"/>
    <n v="0"/>
    <n v="0"/>
    <n v="4"/>
    <n v="13.39"/>
    <n v="234700"/>
    <d v="2026-07-30T00:00:00"/>
  </r>
  <r>
    <x v="21"/>
    <x v="18"/>
    <d v="2024-11-01T00:00:00"/>
    <n v="1"/>
    <n v="83.27"/>
    <n v="756000"/>
    <n v="0"/>
    <n v="0"/>
    <n v="0"/>
    <n v="4"/>
    <n v="13.39"/>
    <n v="234700"/>
    <d v="2026-07-30T00:00:00"/>
  </r>
  <r>
    <x v="21"/>
    <x v="10"/>
    <d v="2024-04-01T00:00:00"/>
    <n v="0"/>
    <n v="0"/>
    <n v="0"/>
    <n v="0"/>
    <n v="0"/>
    <n v="0"/>
    <n v="4"/>
    <n v="13.39"/>
    <n v="234700"/>
    <d v="2026-07-30T00:00:00"/>
  </r>
  <r>
    <x v="21"/>
    <x v="9"/>
    <d v="2024-02-01T00:00:00"/>
    <n v="0"/>
    <n v="0"/>
    <n v="0"/>
    <n v="0"/>
    <n v="0"/>
    <n v="0"/>
    <n v="4"/>
    <n v="13.39"/>
    <n v="234700"/>
    <d v="2026-07-30T00:00:00"/>
  </r>
  <r>
    <x v="21"/>
    <x v="22"/>
    <d v="2024-05-01T00:00:00"/>
    <n v="0"/>
    <n v="0"/>
    <n v="0"/>
    <n v="0"/>
    <n v="0"/>
    <n v="0"/>
    <n v="4"/>
    <n v="13.39"/>
    <n v="234700"/>
    <d v="2026-07-30T00:00:00"/>
  </r>
  <r>
    <x v="21"/>
    <x v="45"/>
    <d v="2023-12-01T00:00:00"/>
    <n v="0"/>
    <n v="0"/>
    <n v="0"/>
    <n v="0"/>
    <n v="0"/>
    <n v="0"/>
    <n v="4"/>
    <n v="13.39"/>
    <n v="234700"/>
    <d v="2026-07-30T00:00:00"/>
  </r>
  <r>
    <x v="21"/>
    <x v="11"/>
    <d v="2024-01-01T00:00:00"/>
    <n v="0"/>
    <n v="0"/>
    <n v="0"/>
    <n v="0"/>
    <n v="0"/>
    <n v="0"/>
    <n v="4"/>
    <n v="13.39"/>
    <n v="234700"/>
    <d v="2026-07-30T00:00:00"/>
  </r>
  <r>
    <x v="21"/>
    <x v="8"/>
    <d v="2024-03-01T00:00:00"/>
    <n v="0"/>
    <n v="0"/>
    <n v="0"/>
    <n v="0"/>
    <n v="0"/>
    <n v="0"/>
    <n v="4"/>
    <n v="13.39"/>
    <n v="234700"/>
    <d v="2026-07-30T00:00:00"/>
  </r>
  <r>
    <x v="21"/>
    <x v="44"/>
    <d v="2023-11-01T00:00:00"/>
    <n v="0"/>
    <n v="0"/>
    <n v="0"/>
    <n v="0"/>
    <n v="0"/>
    <n v="0"/>
    <n v="4"/>
    <n v="13.39"/>
    <n v="234700"/>
    <d v="2026-07-30T00:00:00"/>
  </r>
  <r>
    <x v="21"/>
    <x v="29"/>
    <d v="2024-08-01T00:00:00"/>
    <n v="0"/>
    <n v="0"/>
    <n v="0"/>
    <n v="0"/>
    <n v="0"/>
    <n v="0"/>
    <n v="4"/>
    <n v="13.39"/>
    <n v="234700"/>
    <d v="2026-07-30T00:00:00"/>
  </r>
  <r>
    <x v="21"/>
    <x v="24"/>
    <d v="2024-09-01T00:00:00"/>
    <n v="1"/>
    <n v="83.27"/>
    <n v="756000"/>
    <n v="0"/>
    <n v="0"/>
    <n v="0"/>
    <n v="4"/>
    <n v="13.39"/>
    <n v="234700"/>
    <d v="2026-07-30T00:00:00"/>
  </r>
  <r>
    <x v="21"/>
    <x v="27"/>
    <d v="2024-06-01T00:00:00"/>
    <n v="0"/>
    <n v="0"/>
    <n v="0"/>
    <n v="0"/>
    <n v="0"/>
    <n v="0"/>
    <n v="4"/>
    <n v="13.39"/>
    <n v="234700"/>
    <d v="2026-07-30T00:00:00"/>
  </r>
  <r>
    <x v="21"/>
    <x v="30"/>
    <d v="2024-07-01T00:00:00"/>
    <n v="0"/>
    <n v="0"/>
    <n v="0"/>
    <n v="0"/>
    <n v="0"/>
    <n v="0"/>
    <n v="4"/>
    <n v="13.39"/>
    <n v="234700"/>
    <d v="2026-07-30T00:00:00"/>
  </r>
  <r>
    <x v="21"/>
    <x v="41"/>
    <d v="2023-07-01T00:00:00"/>
    <n v="0"/>
    <n v="0"/>
    <n v="0"/>
    <n v="0"/>
    <n v="0"/>
    <n v="0"/>
    <n v="4"/>
    <n v="13.39"/>
    <n v="234700"/>
    <d v="2026-07-30T00:00:00"/>
  </r>
  <r>
    <x v="21"/>
    <x v="42"/>
    <d v="2023-09-01T00:00:00"/>
    <n v="0"/>
    <n v="0"/>
    <n v="0"/>
    <n v="0"/>
    <n v="0"/>
    <n v="0"/>
    <n v="4"/>
    <n v="13.39"/>
    <n v="234700"/>
    <d v="2026-07-30T00:00:00"/>
  </r>
  <r>
    <x v="42"/>
    <x v="44"/>
    <d v="2023-11-01T00:00:00"/>
    <n v="0"/>
    <n v="0"/>
    <n v="0"/>
    <n v="0"/>
    <n v="0"/>
    <n v="0"/>
    <n v="3"/>
    <n v="15.05"/>
    <n v="91085"/>
    <d v="2026-07-30T00:00:00"/>
  </r>
  <r>
    <x v="42"/>
    <x v="29"/>
    <d v="2024-08-01T00:00:00"/>
    <n v="0"/>
    <n v="0"/>
    <n v="0"/>
    <n v="0"/>
    <n v="0"/>
    <n v="0"/>
    <n v="3"/>
    <n v="15.05"/>
    <n v="91085"/>
    <d v="2026-07-30T00:00:00"/>
  </r>
  <r>
    <x v="42"/>
    <x v="48"/>
    <d v="2022-02-01T00:00:00"/>
    <n v="0"/>
    <n v="0"/>
    <n v="0"/>
    <n v="0"/>
    <n v="0"/>
    <n v="0"/>
    <n v="3"/>
    <n v="15.05"/>
    <n v="91085"/>
    <d v="2026-07-30T00:00:00"/>
  </r>
  <r>
    <x v="42"/>
    <x v="51"/>
    <d v="2022-06-01T00:00:00"/>
    <n v="0"/>
    <n v="0"/>
    <n v="0"/>
    <n v="0"/>
    <n v="0"/>
    <n v="0"/>
    <n v="3"/>
    <n v="15.05"/>
    <n v="91085"/>
    <d v="2026-07-30T00:00:00"/>
  </r>
  <r>
    <x v="42"/>
    <x v="8"/>
    <d v="2024-03-01T00:00:00"/>
    <n v="0"/>
    <n v="0"/>
    <n v="0"/>
    <n v="0"/>
    <n v="0"/>
    <n v="0"/>
    <n v="3"/>
    <n v="15.05"/>
    <n v="91085"/>
    <d v="2026-07-30T00:00:00"/>
  </r>
  <r>
    <x v="42"/>
    <x v="22"/>
    <d v="2024-05-01T00:00:00"/>
    <n v="0"/>
    <n v="0"/>
    <n v="0"/>
    <n v="0"/>
    <n v="0"/>
    <n v="0"/>
    <n v="3"/>
    <n v="15.05"/>
    <n v="91085"/>
    <d v="2026-07-30T00:00:00"/>
  </r>
  <r>
    <x v="42"/>
    <x v="35"/>
    <d v="2022-11-01T00:00:00"/>
    <n v="0"/>
    <n v="0"/>
    <n v="0"/>
    <n v="0"/>
    <n v="0"/>
    <n v="0"/>
    <n v="3"/>
    <n v="15.05"/>
    <n v="91085"/>
    <d v="2026-07-30T00:00:00"/>
  </r>
  <r>
    <x v="42"/>
    <x v="27"/>
    <d v="2024-06-01T00:00:00"/>
    <n v="0"/>
    <n v="0"/>
    <n v="0"/>
    <n v="0"/>
    <n v="0"/>
    <n v="0"/>
    <n v="3"/>
    <n v="15.05"/>
    <n v="91085"/>
    <d v="2026-07-30T00:00:00"/>
  </r>
  <r>
    <x v="42"/>
    <x v="40"/>
    <d v="2023-08-01T00:00:00"/>
    <n v="0"/>
    <n v="0"/>
    <n v="0"/>
    <n v="0"/>
    <n v="0"/>
    <n v="0"/>
    <n v="3"/>
    <n v="15.05"/>
    <n v="91085"/>
    <d v="2026-07-30T00:00:00"/>
  </r>
  <r>
    <x v="42"/>
    <x v="43"/>
    <d v="2023-10-01T00:00:00"/>
    <n v="0"/>
    <n v="0"/>
    <n v="0"/>
    <n v="0"/>
    <n v="0"/>
    <n v="0"/>
    <n v="3"/>
    <n v="15.05"/>
    <n v="91085"/>
    <d v="2026-07-30T00:00:00"/>
  </r>
  <r>
    <x v="42"/>
    <x v="45"/>
    <d v="2023-12-01T00:00:00"/>
    <n v="0"/>
    <n v="0"/>
    <n v="0"/>
    <n v="0"/>
    <n v="0"/>
    <n v="0"/>
    <n v="3"/>
    <n v="15.05"/>
    <n v="91085"/>
    <d v="2026-07-30T00:00:00"/>
  </r>
  <r>
    <x v="42"/>
    <x v="60"/>
    <d v="2021-08-01T00:00:00"/>
    <n v="0"/>
    <n v="0"/>
    <n v="0"/>
    <n v="0"/>
    <n v="0"/>
    <n v="0"/>
    <n v="3"/>
    <n v="15.05"/>
    <n v="91085"/>
    <d v="2026-07-30T00:00:00"/>
  </r>
  <r>
    <x v="42"/>
    <x v="62"/>
    <d v="2021-11-01T00:00:00"/>
    <n v="0"/>
    <n v="0"/>
    <n v="0"/>
    <n v="0"/>
    <n v="0"/>
    <n v="0"/>
    <n v="3"/>
    <n v="15.05"/>
    <n v="91085"/>
    <d v="2026-07-30T00:00:00"/>
  </r>
  <r>
    <x v="42"/>
    <x v="28"/>
    <d v="2024-10-01T00:00:00"/>
    <n v="0"/>
    <n v="0"/>
    <n v="0"/>
    <n v="0"/>
    <n v="0"/>
    <n v="0"/>
    <n v="3"/>
    <n v="15.05"/>
    <n v="91085"/>
    <d v="2026-07-30T00:00:00"/>
  </r>
  <r>
    <x v="42"/>
    <x v="53"/>
    <d v="2021-01-01T00:00:00"/>
    <n v="0"/>
    <n v="0"/>
    <n v="0"/>
    <n v="0"/>
    <n v="0"/>
    <n v="0"/>
    <n v="3"/>
    <n v="15.05"/>
    <n v="91085"/>
    <d v="2026-07-30T00:00:00"/>
  </r>
  <r>
    <x v="42"/>
    <x v="33"/>
    <d v="2022-10-01T00:00:00"/>
    <n v="0"/>
    <n v="0"/>
    <n v="0"/>
    <n v="0"/>
    <n v="0"/>
    <n v="0"/>
    <n v="3"/>
    <n v="15.05"/>
    <n v="91085"/>
    <d v="2026-07-30T00:00:00"/>
  </r>
  <r>
    <x v="42"/>
    <x v="41"/>
    <d v="2023-07-01T00:00:00"/>
    <n v="0"/>
    <n v="0"/>
    <n v="0"/>
    <n v="0"/>
    <n v="0"/>
    <n v="0"/>
    <n v="3"/>
    <n v="15.05"/>
    <n v="91085"/>
    <d v="2026-07-30T00:00:00"/>
  </r>
  <r>
    <x v="42"/>
    <x v="30"/>
    <d v="2024-07-01T00:00:00"/>
    <n v="0"/>
    <n v="0"/>
    <n v="0"/>
    <n v="0"/>
    <n v="0"/>
    <n v="0"/>
    <n v="3"/>
    <n v="15.05"/>
    <n v="91085"/>
    <d v="2026-07-30T00:00:00"/>
  </r>
  <r>
    <x v="42"/>
    <x v="24"/>
    <d v="2024-09-01T00:00:00"/>
    <n v="0"/>
    <n v="0"/>
    <n v="0"/>
    <n v="0"/>
    <n v="0"/>
    <n v="0"/>
    <n v="3"/>
    <n v="15.05"/>
    <n v="91085"/>
    <d v="2026-07-30T00:00:00"/>
  </r>
  <r>
    <x v="42"/>
    <x v="52"/>
    <d v="2022-08-01T00:00:00"/>
    <n v="0"/>
    <n v="0"/>
    <n v="0"/>
    <n v="0"/>
    <n v="0"/>
    <n v="0"/>
    <n v="3"/>
    <n v="15.05"/>
    <n v="91085"/>
    <d v="2026-07-30T00:00:00"/>
  </r>
  <r>
    <x v="42"/>
    <x v="57"/>
    <d v="2021-03-01T00:00:00"/>
    <n v="0"/>
    <n v="0"/>
    <n v="0"/>
    <n v="0"/>
    <n v="0"/>
    <n v="0"/>
    <n v="3"/>
    <n v="15.05"/>
    <n v="91085"/>
    <d v="2026-07-30T00:00:00"/>
  </r>
  <r>
    <x v="42"/>
    <x v="66"/>
    <d v="2022-07-01T00:00:00"/>
    <n v="0"/>
    <n v="0"/>
    <n v="0"/>
    <n v="0"/>
    <n v="0"/>
    <n v="0"/>
    <n v="3"/>
    <n v="15.05"/>
    <n v="91085"/>
    <d v="2026-07-30T00:00:00"/>
  </r>
  <r>
    <x v="42"/>
    <x v="21"/>
    <d v="2025-05-01T00:00:00"/>
    <n v="0"/>
    <n v="0"/>
    <n v="0"/>
    <n v="0"/>
    <n v="0"/>
    <n v="0"/>
    <n v="3"/>
    <n v="15.05"/>
    <n v="91085"/>
    <d v="2026-07-30T00:00:00"/>
  </r>
  <r>
    <x v="42"/>
    <x v="26"/>
    <d v="2025-06-01T00:00:00"/>
    <n v="0"/>
    <n v="0"/>
    <n v="0"/>
    <n v="0"/>
    <n v="0"/>
    <n v="0"/>
    <n v="3"/>
    <n v="15.05"/>
    <n v="91085"/>
    <d v="2026-07-30T00:00:00"/>
  </r>
  <r>
    <x v="42"/>
    <x v="55"/>
    <d v="2021-05-01T00:00:00"/>
    <n v="0"/>
    <n v="0"/>
    <n v="0"/>
    <n v="0"/>
    <n v="0"/>
    <n v="0"/>
    <n v="3"/>
    <n v="15.05"/>
    <n v="91085"/>
    <d v="2026-07-30T00:00:00"/>
  </r>
  <r>
    <x v="42"/>
    <x v="32"/>
    <d v="2022-12-01T00:00:00"/>
    <n v="0"/>
    <n v="0"/>
    <n v="0"/>
    <n v="0"/>
    <n v="0"/>
    <n v="0"/>
    <n v="3"/>
    <n v="15.05"/>
    <n v="91085"/>
    <d v="2026-07-30T00:00:00"/>
  </r>
  <r>
    <x v="42"/>
    <x v="37"/>
    <d v="2022-09-01T00:00:00"/>
    <n v="0"/>
    <n v="0"/>
    <n v="0"/>
    <n v="0"/>
    <n v="0"/>
    <n v="0"/>
    <n v="3"/>
    <n v="15.05"/>
    <n v="91085"/>
    <d v="2026-07-30T00:00:00"/>
  </r>
  <r>
    <x v="42"/>
    <x v="7"/>
    <d v="2025-01-01T00:00:00"/>
    <n v="0"/>
    <n v="0"/>
    <n v="0"/>
    <n v="0"/>
    <n v="0"/>
    <n v="0"/>
    <n v="3"/>
    <n v="15.05"/>
    <n v="91085"/>
    <d v="2026-07-30T00:00:00"/>
  </r>
  <r>
    <x v="42"/>
    <x v="20"/>
    <d v="2025-04-01T00:00:00"/>
    <n v="0"/>
    <n v="0"/>
    <n v="0"/>
    <n v="0"/>
    <n v="0"/>
    <n v="0"/>
    <n v="3"/>
    <n v="15.05"/>
    <n v="91085"/>
    <d v="2026-07-30T00:00:00"/>
  </r>
  <r>
    <x v="42"/>
    <x v="38"/>
    <d v="2023-06-01T00:00:00"/>
    <n v="0"/>
    <n v="0"/>
    <n v="0"/>
    <n v="0"/>
    <n v="0"/>
    <n v="0"/>
    <n v="3"/>
    <n v="15.05"/>
    <n v="91085"/>
    <d v="2026-07-30T00:00:00"/>
  </r>
  <r>
    <x v="42"/>
    <x v="49"/>
    <d v="2022-04-01T00:00:00"/>
    <n v="0"/>
    <n v="0"/>
    <n v="0"/>
    <n v="0"/>
    <n v="0"/>
    <n v="0"/>
    <n v="3"/>
    <n v="15.05"/>
    <n v="91085"/>
    <d v="2026-07-30T00:00:00"/>
  </r>
  <r>
    <x v="42"/>
    <x v="47"/>
    <d v="2022-05-01T00:00:00"/>
    <n v="0"/>
    <n v="0"/>
    <n v="0"/>
    <n v="0"/>
    <n v="0"/>
    <n v="0"/>
    <n v="3"/>
    <n v="15.05"/>
    <n v="91085"/>
    <d v="2026-07-30T00:00:00"/>
  </r>
  <r>
    <x v="42"/>
    <x v="46"/>
    <d v="2023-03-01T00:00:00"/>
    <n v="0"/>
    <n v="0"/>
    <n v="0"/>
    <n v="0"/>
    <n v="0"/>
    <n v="0"/>
    <n v="3"/>
    <n v="15.05"/>
    <n v="91085"/>
    <d v="2026-07-30T00:00:00"/>
  </r>
  <r>
    <x v="42"/>
    <x v="10"/>
    <d v="2024-04-01T00:00:00"/>
    <n v="0"/>
    <n v="0"/>
    <n v="0"/>
    <n v="0"/>
    <n v="0"/>
    <n v="0"/>
    <n v="3"/>
    <n v="15.05"/>
    <n v="91085"/>
    <d v="2026-07-30T00:00:00"/>
  </r>
  <r>
    <x v="42"/>
    <x v="25"/>
    <d v="2024-12-01T00:00:00"/>
    <n v="0"/>
    <n v="0"/>
    <n v="0"/>
    <n v="0"/>
    <n v="0"/>
    <n v="0"/>
    <n v="3"/>
    <n v="15.05"/>
    <n v="91085"/>
    <d v="2026-07-30T00:00:00"/>
  </r>
  <r>
    <x v="42"/>
    <x v="19"/>
    <d v="2025-02-01T00:00:00"/>
    <n v="0"/>
    <n v="0"/>
    <n v="0"/>
    <n v="0"/>
    <n v="0"/>
    <n v="0"/>
    <n v="3"/>
    <n v="15.05"/>
    <n v="91085"/>
    <d v="2026-07-30T00:00:00"/>
  </r>
  <r>
    <x v="42"/>
    <x v="54"/>
    <d v="2021-02-01T00:00:00"/>
    <n v="0"/>
    <n v="0"/>
    <n v="0"/>
    <n v="0"/>
    <n v="0"/>
    <n v="0"/>
    <n v="3"/>
    <n v="15.05"/>
    <n v="91085"/>
    <d v="2026-07-30T00:00:00"/>
  </r>
  <r>
    <x v="42"/>
    <x v="59"/>
    <d v="2021-07-01T00:00:00"/>
    <n v="0"/>
    <n v="0"/>
    <n v="0"/>
    <n v="0"/>
    <n v="0"/>
    <n v="0"/>
    <n v="3"/>
    <n v="15.05"/>
    <n v="91085"/>
    <d v="2026-07-30T00:00:00"/>
  </r>
  <r>
    <x v="42"/>
    <x v="11"/>
    <d v="2024-01-01T00:00:00"/>
    <n v="0"/>
    <n v="0"/>
    <n v="0"/>
    <n v="0"/>
    <n v="0"/>
    <n v="0"/>
    <n v="3"/>
    <n v="15.05"/>
    <n v="91085"/>
    <d v="2026-07-30T00:00:00"/>
  </r>
  <r>
    <x v="42"/>
    <x v="31"/>
    <d v="2023-01-01T00:00:00"/>
    <n v="0"/>
    <n v="0"/>
    <n v="0"/>
    <n v="0"/>
    <n v="0"/>
    <n v="0"/>
    <n v="3"/>
    <n v="15.05"/>
    <n v="91085"/>
    <d v="2026-07-30T00:00:00"/>
  </r>
  <r>
    <x v="42"/>
    <x v="39"/>
    <d v="2023-05-01T00:00:00"/>
    <n v="0"/>
    <n v="0"/>
    <n v="0"/>
    <n v="0"/>
    <n v="0"/>
    <n v="0"/>
    <n v="3"/>
    <n v="15.05"/>
    <n v="91085"/>
    <d v="2026-07-30T00:00:00"/>
  </r>
  <r>
    <x v="42"/>
    <x v="42"/>
    <d v="2023-09-01T00:00:00"/>
    <n v="0"/>
    <n v="0"/>
    <n v="0"/>
    <n v="0"/>
    <n v="0"/>
    <n v="0"/>
    <n v="3"/>
    <n v="15.05"/>
    <n v="91085"/>
    <d v="2026-07-30T00:00:00"/>
  </r>
  <r>
    <x v="42"/>
    <x v="61"/>
    <d v="2021-09-01T00:00:00"/>
    <n v="0"/>
    <n v="0"/>
    <n v="0"/>
    <n v="0"/>
    <n v="0"/>
    <n v="0"/>
    <n v="3"/>
    <n v="15.05"/>
    <n v="91085"/>
    <d v="2026-07-30T00:00:00"/>
  </r>
  <r>
    <x v="42"/>
    <x v="50"/>
    <d v="2022-01-01T00:00:00"/>
    <n v="0"/>
    <n v="0"/>
    <n v="0"/>
    <n v="0"/>
    <n v="0"/>
    <n v="0"/>
    <n v="3"/>
    <n v="15.05"/>
    <n v="91085"/>
    <d v="2026-07-30T00:00:00"/>
  </r>
  <r>
    <x v="42"/>
    <x v="36"/>
    <d v="2023-04-01T00:00:00"/>
    <n v="0"/>
    <n v="0"/>
    <n v="0"/>
    <n v="0"/>
    <n v="0"/>
    <n v="0"/>
    <n v="3"/>
    <n v="15.05"/>
    <n v="91085"/>
    <d v="2026-07-30T00:00:00"/>
  </r>
  <r>
    <x v="42"/>
    <x v="56"/>
    <d v="2021-04-01T00:00:00"/>
    <n v="0"/>
    <n v="0"/>
    <n v="0"/>
    <n v="0"/>
    <n v="0"/>
    <n v="0"/>
    <n v="3"/>
    <n v="15.05"/>
    <n v="91085"/>
    <d v="2026-07-30T00:00:00"/>
  </r>
  <r>
    <x v="42"/>
    <x v="23"/>
    <d v="2025-03-01T00:00:00"/>
    <n v="0"/>
    <n v="0"/>
    <n v="0"/>
    <n v="0"/>
    <n v="0"/>
    <n v="0"/>
    <n v="3"/>
    <n v="15.05"/>
    <n v="91085"/>
    <d v="2026-07-30T00:00:00"/>
  </r>
  <r>
    <x v="42"/>
    <x v="64"/>
    <d v="2021-12-01T00:00:00"/>
    <n v="0"/>
    <n v="0"/>
    <n v="0"/>
    <n v="0"/>
    <n v="0"/>
    <n v="0"/>
    <n v="3"/>
    <n v="15.05"/>
    <n v="91085"/>
    <d v="2026-07-30T00:00:00"/>
  </r>
  <r>
    <x v="42"/>
    <x v="34"/>
    <d v="2023-02-01T00:00:00"/>
    <n v="0"/>
    <n v="0"/>
    <n v="0"/>
    <n v="0"/>
    <n v="0"/>
    <n v="0"/>
    <n v="3"/>
    <n v="15.05"/>
    <n v="91085"/>
    <d v="2026-07-30T00:00:00"/>
  </r>
  <r>
    <x v="42"/>
    <x v="65"/>
    <d v="2022-03-01T00:00:00"/>
    <n v="0"/>
    <n v="0"/>
    <n v="0"/>
    <n v="0"/>
    <n v="0"/>
    <n v="0"/>
    <n v="3"/>
    <n v="15.05"/>
    <n v="91085"/>
    <d v="2026-07-30T00:00:00"/>
  </r>
  <r>
    <x v="42"/>
    <x v="9"/>
    <d v="2024-02-01T00:00:00"/>
    <n v="0"/>
    <n v="0"/>
    <n v="0"/>
    <n v="0"/>
    <n v="0"/>
    <n v="0"/>
    <n v="3"/>
    <n v="15.05"/>
    <n v="91085"/>
    <d v="2026-07-30T00:00:00"/>
  </r>
  <r>
    <x v="42"/>
    <x v="18"/>
    <d v="2024-11-01T00:00:00"/>
    <n v="0"/>
    <n v="0"/>
    <n v="0"/>
    <n v="0"/>
    <n v="0"/>
    <n v="0"/>
    <n v="3"/>
    <n v="15.05"/>
    <n v="91085"/>
    <d v="2026-07-30T00:00:00"/>
  </r>
  <r>
    <x v="42"/>
    <x v="58"/>
    <d v="2021-06-01T00:00:00"/>
    <n v="0"/>
    <n v="0"/>
    <n v="0"/>
    <n v="0"/>
    <n v="0"/>
    <n v="0"/>
    <n v="3"/>
    <n v="15.05"/>
    <n v="91085"/>
    <d v="2026-07-30T00:00:00"/>
  </r>
  <r>
    <x v="42"/>
    <x v="63"/>
    <d v="2021-10-01T00:00:00"/>
    <n v="0"/>
    <n v="0"/>
    <n v="0"/>
    <n v="0"/>
    <n v="0"/>
    <n v="0"/>
    <n v="3"/>
    <n v="15.05"/>
    <n v="91085"/>
    <d v="2026-07-30T00:00:00"/>
  </r>
  <r>
    <x v="43"/>
    <x v="10"/>
    <d v="2024-04-01T00:00:00"/>
    <n v="0"/>
    <n v="0"/>
    <n v="0"/>
    <n v="0"/>
    <n v="0"/>
    <n v="0"/>
    <n v="7"/>
    <n v="17.649999999999999"/>
    <n v="203262"/>
    <d v="2026-07-30T00:00:00"/>
  </r>
  <r>
    <x v="43"/>
    <x v="49"/>
    <d v="2022-04-01T00:00:00"/>
    <n v="0"/>
    <n v="0"/>
    <n v="0"/>
    <n v="0"/>
    <n v="0"/>
    <n v="0"/>
    <n v="7"/>
    <n v="17.649999999999999"/>
    <n v="203262"/>
    <d v="2026-07-30T00:00:00"/>
  </r>
  <r>
    <x v="43"/>
    <x v="41"/>
    <d v="2023-07-01T00:00:00"/>
    <n v="0"/>
    <n v="0"/>
    <n v="0"/>
    <n v="0"/>
    <n v="0"/>
    <n v="0"/>
    <n v="7"/>
    <n v="17.649999999999999"/>
    <n v="203262"/>
    <d v="2026-07-30T00:00:00"/>
  </r>
  <r>
    <x v="43"/>
    <x v="66"/>
    <d v="2022-07-01T00:00:00"/>
    <n v="0"/>
    <n v="0"/>
    <n v="0"/>
    <n v="0"/>
    <n v="0"/>
    <n v="0"/>
    <n v="7"/>
    <n v="17.649999999999999"/>
    <n v="203262"/>
    <d v="2026-07-30T00:00:00"/>
  </r>
  <r>
    <x v="43"/>
    <x v="32"/>
    <d v="2022-12-01T00:00:00"/>
    <n v="0"/>
    <n v="0"/>
    <n v="0"/>
    <n v="0"/>
    <n v="0"/>
    <n v="0"/>
    <n v="7"/>
    <n v="17.649999999999999"/>
    <n v="203262"/>
    <d v="2026-07-30T00:00:00"/>
  </r>
  <r>
    <x v="43"/>
    <x v="24"/>
    <d v="2024-09-01T00:00:00"/>
    <n v="0"/>
    <n v="0"/>
    <n v="0"/>
    <n v="0"/>
    <n v="0"/>
    <n v="0"/>
    <n v="7"/>
    <n v="17.649999999999999"/>
    <n v="203262"/>
    <d v="2026-07-30T00:00:00"/>
  </r>
  <r>
    <x v="43"/>
    <x v="57"/>
    <d v="2021-03-01T00:00:00"/>
    <n v="0"/>
    <n v="0"/>
    <n v="0"/>
    <n v="0"/>
    <n v="0"/>
    <n v="0"/>
    <n v="7"/>
    <n v="17.649999999999999"/>
    <n v="203262"/>
    <d v="2026-07-30T00:00:00"/>
  </r>
  <r>
    <x v="43"/>
    <x v="34"/>
    <d v="2023-02-01T00:00:00"/>
    <n v="0"/>
    <n v="0"/>
    <n v="0"/>
    <n v="0"/>
    <n v="0"/>
    <n v="0"/>
    <n v="7"/>
    <n v="17.649999999999999"/>
    <n v="203262"/>
    <d v="2026-07-30T00:00:00"/>
  </r>
  <r>
    <x v="43"/>
    <x v="65"/>
    <d v="2022-03-01T00:00:00"/>
    <n v="0"/>
    <n v="0"/>
    <n v="0"/>
    <n v="0"/>
    <n v="0"/>
    <n v="0"/>
    <n v="7"/>
    <n v="17.649999999999999"/>
    <n v="203262"/>
    <d v="2026-07-30T00:00:00"/>
  </r>
  <r>
    <x v="43"/>
    <x v="42"/>
    <d v="2023-09-01T00:00:00"/>
    <n v="0"/>
    <n v="0"/>
    <n v="0"/>
    <n v="0"/>
    <n v="0"/>
    <n v="0"/>
    <n v="7"/>
    <n v="17.649999999999999"/>
    <n v="203262"/>
    <d v="2026-07-30T00:00:00"/>
  </r>
  <r>
    <x v="43"/>
    <x v="44"/>
    <d v="2023-11-01T00:00:00"/>
    <n v="0"/>
    <n v="0"/>
    <n v="0"/>
    <n v="0"/>
    <n v="0"/>
    <n v="0"/>
    <n v="7"/>
    <n v="17.649999999999999"/>
    <n v="203262"/>
    <d v="2026-07-30T00:00:00"/>
  </r>
  <r>
    <x v="43"/>
    <x v="30"/>
    <d v="2024-07-01T00:00:00"/>
    <n v="0"/>
    <n v="0"/>
    <n v="0"/>
    <n v="0"/>
    <n v="0"/>
    <n v="0"/>
    <n v="7"/>
    <n v="17.649999999999999"/>
    <n v="203262"/>
    <d v="2026-07-30T00:00:00"/>
  </r>
  <r>
    <x v="43"/>
    <x v="56"/>
    <d v="2021-04-01T00:00:00"/>
    <n v="0"/>
    <n v="0"/>
    <n v="0"/>
    <n v="0"/>
    <n v="0"/>
    <n v="0"/>
    <n v="7"/>
    <n v="17.649999999999999"/>
    <n v="203262"/>
    <d v="2026-07-30T00:00:00"/>
  </r>
  <r>
    <x v="43"/>
    <x v="50"/>
    <d v="2022-01-01T00:00:00"/>
    <n v="0"/>
    <n v="0"/>
    <n v="0"/>
    <n v="0"/>
    <n v="0"/>
    <n v="0"/>
    <n v="7"/>
    <n v="17.649999999999999"/>
    <n v="203262"/>
    <d v="2026-07-30T00:00:00"/>
  </r>
  <r>
    <x v="43"/>
    <x v="29"/>
    <d v="2024-08-01T00:00:00"/>
    <n v="0"/>
    <n v="0"/>
    <n v="0"/>
    <n v="0"/>
    <n v="0"/>
    <n v="0"/>
    <n v="7"/>
    <n v="17.649999999999999"/>
    <n v="203262"/>
    <d v="2026-07-30T00:00:00"/>
  </r>
  <r>
    <x v="43"/>
    <x v="22"/>
    <d v="2024-05-01T00:00:00"/>
    <n v="0"/>
    <n v="0"/>
    <n v="0"/>
    <n v="0"/>
    <n v="0"/>
    <n v="0"/>
    <n v="7"/>
    <n v="17.649999999999999"/>
    <n v="203262"/>
    <d v="2026-07-30T00:00:00"/>
  </r>
  <r>
    <x v="43"/>
    <x v="28"/>
    <d v="2024-10-01T00:00:00"/>
    <n v="0"/>
    <n v="0"/>
    <n v="0"/>
    <n v="0"/>
    <n v="0"/>
    <n v="0"/>
    <n v="7"/>
    <n v="17.649999999999999"/>
    <n v="203262"/>
    <d v="2026-07-30T00:00:00"/>
  </r>
  <r>
    <x v="43"/>
    <x v="40"/>
    <d v="2023-08-01T00:00:00"/>
    <n v="0"/>
    <n v="0"/>
    <n v="0"/>
    <n v="0"/>
    <n v="0"/>
    <n v="0"/>
    <n v="7"/>
    <n v="17.649999999999999"/>
    <n v="203262"/>
    <d v="2026-07-30T00:00:00"/>
  </r>
  <r>
    <x v="43"/>
    <x v="35"/>
    <d v="2022-11-01T00:00:00"/>
    <n v="0"/>
    <n v="0"/>
    <n v="0"/>
    <n v="0"/>
    <n v="0"/>
    <n v="0"/>
    <n v="7"/>
    <n v="17.649999999999999"/>
    <n v="203262"/>
    <d v="2026-07-30T00:00:00"/>
  </r>
  <r>
    <x v="43"/>
    <x v="43"/>
    <d v="2023-10-01T00:00:00"/>
    <n v="0"/>
    <n v="0"/>
    <n v="0"/>
    <n v="0"/>
    <n v="0"/>
    <n v="0"/>
    <n v="7"/>
    <n v="17.649999999999999"/>
    <n v="203262"/>
    <d v="2026-07-30T00:00:00"/>
  </r>
  <r>
    <x v="43"/>
    <x v="63"/>
    <d v="2021-10-01T00:00:00"/>
    <n v="0"/>
    <n v="0"/>
    <n v="0"/>
    <n v="0"/>
    <n v="0"/>
    <n v="0"/>
    <n v="7"/>
    <n v="17.649999999999999"/>
    <n v="203262"/>
    <d v="2026-07-30T00:00:00"/>
  </r>
  <r>
    <x v="43"/>
    <x v="47"/>
    <d v="2022-05-01T00:00:00"/>
    <n v="0"/>
    <n v="0"/>
    <n v="0"/>
    <n v="0"/>
    <n v="0"/>
    <n v="0"/>
    <n v="7"/>
    <n v="17.649999999999999"/>
    <n v="203262"/>
    <d v="2026-07-30T00:00:00"/>
  </r>
  <r>
    <x v="43"/>
    <x v="61"/>
    <d v="2021-09-01T00:00:00"/>
    <n v="0"/>
    <n v="0"/>
    <n v="0"/>
    <n v="0"/>
    <n v="0"/>
    <n v="0"/>
    <n v="7"/>
    <n v="17.649999999999999"/>
    <n v="203262"/>
    <d v="2026-07-30T00:00:00"/>
  </r>
  <r>
    <x v="43"/>
    <x v="53"/>
    <d v="2021-01-01T00:00:00"/>
    <n v="0"/>
    <n v="0"/>
    <n v="0"/>
    <n v="0"/>
    <n v="0"/>
    <n v="0"/>
    <n v="7"/>
    <n v="17.649999999999999"/>
    <n v="203262"/>
    <d v="2026-07-30T00:00:00"/>
  </r>
  <r>
    <x v="43"/>
    <x v="31"/>
    <d v="2023-01-01T00:00:00"/>
    <n v="0"/>
    <n v="0"/>
    <n v="0"/>
    <n v="0"/>
    <n v="0"/>
    <n v="0"/>
    <n v="7"/>
    <n v="17.649999999999999"/>
    <n v="203262"/>
    <d v="2026-07-30T00:00:00"/>
  </r>
  <r>
    <x v="43"/>
    <x v="11"/>
    <d v="2024-01-01T00:00:00"/>
    <n v="0"/>
    <n v="0"/>
    <n v="0"/>
    <n v="0"/>
    <n v="0"/>
    <n v="0"/>
    <n v="7"/>
    <n v="17.649999999999999"/>
    <n v="203262"/>
    <d v="2026-07-30T00:00:00"/>
  </r>
  <r>
    <x v="43"/>
    <x v="60"/>
    <d v="2021-08-01T00:00:00"/>
    <n v="0"/>
    <n v="0"/>
    <n v="0"/>
    <n v="0"/>
    <n v="0"/>
    <n v="0"/>
    <n v="7"/>
    <n v="17.649999999999999"/>
    <n v="203262"/>
    <d v="2026-07-30T00:00:00"/>
  </r>
  <r>
    <x v="43"/>
    <x v="52"/>
    <d v="2022-08-01T00:00:00"/>
    <n v="0"/>
    <n v="0"/>
    <n v="0"/>
    <n v="0"/>
    <n v="0"/>
    <n v="0"/>
    <n v="7"/>
    <n v="17.649999999999999"/>
    <n v="203262"/>
    <d v="2026-07-30T00:00:00"/>
  </r>
  <r>
    <x v="43"/>
    <x v="33"/>
    <d v="2022-10-01T00:00:00"/>
    <n v="0"/>
    <n v="0"/>
    <n v="0"/>
    <n v="0"/>
    <n v="0"/>
    <n v="0"/>
    <n v="7"/>
    <n v="17.649999999999999"/>
    <n v="203262"/>
    <d v="2026-07-30T00:00:00"/>
  </r>
  <r>
    <x v="43"/>
    <x v="58"/>
    <d v="2021-06-01T00:00:00"/>
    <n v="0"/>
    <n v="0"/>
    <n v="0"/>
    <n v="0"/>
    <n v="0"/>
    <n v="0"/>
    <n v="7"/>
    <n v="17.649999999999999"/>
    <n v="203262"/>
    <d v="2026-07-30T00:00:00"/>
  </r>
  <r>
    <x v="43"/>
    <x v="45"/>
    <d v="2023-12-01T00:00:00"/>
    <n v="0"/>
    <n v="0"/>
    <n v="0"/>
    <n v="0"/>
    <n v="0"/>
    <n v="0"/>
    <n v="7"/>
    <n v="17.649999999999999"/>
    <n v="203262"/>
    <d v="2026-07-30T00:00:00"/>
  </r>
  <r>
    <x v="43"/>
    <x v="36"/>
    <d v="2023-04-01T00:00:00"/>
    <n v="0"/>
    <n v="0"/>
    <n v="0"/>
    <n v="0"/>
    <n v="0"/>
    <n v="0"/>
    <n v="7"/>
    <n v="17.649999999999999"/>
    <n v="203262"/>
    <d v="2026-07-30T00:00:00"/>
  </r>
  <r>
    <x v="43"/>
    <x v="48"/>
    <d v="2022-02-01T00:00:00"/>
    <n v="0"/>
    <n v="0"/>
    <n v="0"/>
    <n v="0"/>
    <n v="0"/>
    <n v="0"/>
    <n v="7"/>
    <n v="17.649999999999999"/>
    <n v="203262"/>
    <d v="2026-07-30T00:00:00"/>
  </r>
  <r>
    <x v="43"/>
    <x v="37"/>
    <d v="2022-09-01T00:00:00"/>
    <n v="0"/>
    <n v="0"/>
    <n v="0"/>
    <n v="0"/>
    <n v="0"/>
    <n v="0"/>
    <n v="7"/>
    <n v="17.649999999999999"/>
    <n v="203262"/>
    <d v="2026-07-30T00:00:00"/>
  </r>
  <r>
    <x v="43"/>
    <x v="27"/>
    <d v="2024-06-01T00:00:00"/>
    <n v="0"/>
    <n v="0"/>
    <n v="0"/>
    <n v="0"/>
    <n v="0"/>
    <n v="0"/>
    <n v="7"/>
    <n v="17.649999999999999"/>
    <n v="203262"/>
    <d v="2026-07-30T00:00:00"/>
  </r>
  <r>
    <x v="43"/>
    <x v="54"/>
    <d v="2021-02-01T00:00:00"/>
    <n v="0"/>
    <n v="0"/>
    <n v="0"/>
    <n v="0"/>
    <n v="0"/>
    <n v="0"/>
    <n v="7"/>
    <n v="17.649999999999999"/>
    <n v="203262"/>
    <d v="2026-07-30T00:00:00"/>
  </r>
  <r>
    <x v="43"/>
    <x v="9"/>
    <d v="2024-02-01T00:00:00"/>
    <n v="0"/>
    <n v="0"/>
    <n v="0"/>
    <n v="0"/>
    <n v="0"/>
    <n v="0"/>
    <n v="7"/>
    <n v="17.649999999999999"/>
    <n v="203262"/>
    <d v="2026-07-30T00:00:00"/>
  </r>
  <r>
    <x v="43"/>
    <x v="62"/>
    <d v="2021-11-01T00:00:00"/>
    <n v="0"/>
    <n v="0"/>
    <n v="0"/>
    <n v="0"/>
    <n v="0"/>
    <n v="0"/>
    <n v="7"/>
    <n v="17.649999999999999"/>
    <n v="203262"/>
    <d v="2026-07-30T00:00:00"/>
  </r>
  <r>
    <x v="43"/>
    <x v="55"/>
    <d v="2021-05-01T00:00:00"/>
    <n v="0"/>
    <n v="0"/>
    <n v="0"/>
    <n v="0"/>
    <n v="0"/>
    <n v="0"/>
    <n v="7"/>
    <n v="17.649999999999999"/>
    <n v="203262"/>
    <d v="2026-07-30T00:00:00"/>
  </r>
  <r>
    <x v="43"/>
    <x v="64"/>
    <d v="2021-12-01T00:00:00"/>
    <n v="0"/>
    <n v="0"/>
    <n v="0"/>
    <n v="0"/>
    <n v="0"/>
    <n v="0"/>
    <n v="7"/>
    <n v="17.649999999999999"/>
    <n v="203262"/>
    <d v="2026-07-30T00:00:00"/>
  </r>
  <r>
    <x v="43"/>
    <x v="51"/>
    <d v="2022-06-01T00:00:00"/>
    <n v="0"/>
    <n v="0"/>
    <n v="0"/>
    <n v="0"/>
    <n v="0"/>
    <n v="0"/>
    <n v="7"/>
    <n v="17.649999999999999"/>
    <n v="203262"/>
    <d v="2026-07-30T00:00:00"/>
  </r>
  <r>
    <x v="43"/>
    <x v="38"/>
    <d v="2023-06-01T00:00:00"/>
    <n v="0"/>
    <n v="0"/>
    <n v="0"/>
    <n v="0"/>
    <n v="0"/>
    <n v="0"/>
    <n v="7"/>
    <n v="17.649999999999999"/>
    <n v="203262"/>
    <d v="2026-07-30T00:00:00"/>
  </r>
  <r>
    <x v="43"/>
    <x v="8"/>
    <d v="2024-03-01T00:00:00"/>
    <n v="0"/>
    <n v="0"/>
    <n v="0"/>
    <n v="0"/>
    <n v="0"/>
    <n v="0"/>
    <n v="7"/>
    <n v="17.649999999999999"/>
    <n v="203262"/>
    <d v="2026-07-30T00:00:00"/>
  </r>
  <r>
    <x v="43"/>
    <x v="59"/>
    <d v="2021-07-01T00:00:00"/>
    <n v="0"/>
    <n v="0"/>
    <n v="0"/>
    <n v="0"/>
    <n v="0"/>
    <n v="0"/>
    <n v="7"/>
    <n v="17.649999999999999"/>
    <n v="203262"/>
    <d v="2026-07-30T00:00:00"/>
  </r>
  <r>
    <x v="43"/>
    <x v="46"/>
    <d v="2023-03-01T00:00:00"/>
    <n v="0"/>
    <n v="0"/>
    <n v="0"/>
    <n v="0"/>
    <n v="0"/>
    <n v="0"/>
    <n v="7"/>
    <n v="17.649999999999999"/>
    <n v="203262"/>
    <d v="2026-07-30T00:00:00"/>
  </r>
  <r>
    <x v="43"/>
    <x v="39"/>
    <d v="2023-05-01T00:00:00"/>
    <n v="0"/>
    <n v="0"/>
    <n v="0"/>
    <n v="0"/>
    <n v="0"/>
    <n v="0"/>
    <n v="7"/>
    <n v="17.649999999999999"/>
    <n v="203262"/>
    <d v="2026-07-30T00:00:00"/>
  </r>
  <r>
    <x v="21"/>
    <x v="25"/>
    <d v="2024-12-01T00:00:00"/>
    <n v="1"/>
    <n v="83.27"/>
    <n v="756000"/>
    <n v="0"/>
    <n v="0"/>
    <n v="0"/>
    <n v="5"/>
    <n v="20.89"/>
    <n v="420700"/>
    <d v="2026-07-30T00:00:00"/>
  </r>
  <r>
    <x v="21"/>
    <x v="23"/>
    <d v="2025-03-01T00:00:00"/>
    <n v="1"/>
    <n v="83.27"/>
    <n v="756000"/>
    <n v="0"/>
    <n v="0"/>
    <n v="0"/>
    <n v="5"/>
    <n v="20.89"/>
    <n v="420700"/>
    <d v="2026-07-30T00:00:00"/>
  </r>
  <r>
    <x v="21"/>
    <x v="19"/>
    <d v="2025-02-01T00:00:00"/>
    <n v="1"/>
    <n v="83.27"/>
    <n v="756000"/>
    <n v="0"/>
    <n v="0"/>
    <n v="0"/>
    <n v="5"/>
    <n v="20.89"/>
    <n v="420700"/>
    <d v="2026-07-30T00:00:00"/>
  </r>
  <r>
    <x v="21"/>
    <x v="7"/>
    <d v="2025-01-01T00:00:00"/>
    <n v="1"/>
    <n v="83.27"/>
    <n v="756000"/>
    <n v="0"/>
    <n v="0"/>
    <n v="0"/>
    <n v="5"/>
    <n v="20.89"/>
    <n v="420700"/>
    <d v="2026-07-30T00:00:00"/>
  </r>
  <r>
    <x v="44"/>
    <x v="65"/>
    <d v="2022-03-01T00:00:00"/>
    <n v="0"/>
    <n v="0"/>
    <n v="0"/>
    <n v="0"/>
    <n v="0"/>
    <n v="0"/>
    <n v="7"/>
    <n v="22.05"/>
    <n v="287446"/>
    <d v="2026-07-30T00:00:00"/>
  </r>
  <r>
    <x v="44"/>
    <x v="33"/>
    <d v="2022-10-01T00:00:00"/>
    <n v="0"/>
    <n v="0"/>
    <n v="0"/>
    <n v="0"/>
    <n v="0"/>
    <n v="0"/>
    <n v="7"/>
    <n v="22.05"/>
    <n v="287446"/>
    <d v="2026-07-30T00:00:00"/>
  </r>
  <r>
    <x v="44"/>
    <x v="31"/>
    <d v="2023-01-01T00:00:00"/>
    <n v="0"/>
    <n v="0"/>
    <n v="0"/>
    <n v="0"/>
    <n v="0"/>
    <n v="0"/>
    <n v="7"/>
    <n v="22.05"/>
    <n v="287446"/>
    <d v="2026-07-30T00:00:00"/>
  </r>
  <r>
    <x v="44"/>
    <x v="49"/>
    <d v="2022-04-01T00:00:00"/>
    <n v="0"/>
    <n v="0"/>
    <n v="0"/>
    <n v="0"/>
    <n v="0"/>
    <n v="0"/>
    <n v="7"/>
    <n v="22.05"/>
    <n v="287446"/>
    <d v="2026-07-30T00:00:00"/>
  </r>
  <r>
    <x v="44"/>
    <x v="60"/>
    <d v="2021-08-01T00:00:00"/>
    <n v="0"/>
    <n v="0"/>
    <n v="0"/>
    <n v="0"/>
    <n v="0"/>
    <n v="0"/>
    <n v="7"/>
    <n v="22.05"/>
    <n v="287446"/>
    <d v="2026-07-30T00:00:00"/>
  </r>
  <r>
    <x v="44"/>
    <x v="48"/>
    <d v="2022-02-01T00:00:00"/>
    <n v="0"/>
    <n v="0"/>
    <n v="0"/>
    <n v="0"/>
    <n v="0"/>
    <n v="0"/>
    <n v="7"/>
    <n v="22.05"/>
    <n v="287446"/>
    <d v="2026-07-30T00:00:00"/>
  </r>
  <r>
    <x v="44"/>
    <x v="53"/>
    <d v="2021-01-01T00:00:00"/>
    <n v="0"/>
    <n v="0"/>
    <n v="0"/>
    <n v="0"/>
    <n v="0"/>
    <n v="0"/>
    <n v="7"/>
    <n v="22.05"/>
    <n v="287446"/>
    <d v="2026-07-30T00:00:00"/>
  </r>
  <r>
    <x v="44"/>
    <x v="35"/>
    <d v="2022-11-01T00:00:00"/>
    <n v="0"/>
    <n v="0"/>
    <n v="0"/>
    <n v="0"/>
    <n v="0"/>
    <n v="0"/>
    <n v="7"/>
    <n v="22.05"/>
    <n v="287446"/>
    <d v="2026-07-30T00:00:00"/>
  </r>
  <r>
    <x v="44"/>
    <x v="36"/>
    <d v="2023-04-01T00:00:00"/>
    <n v="0"/>
    <n v="0"/>
    <n v="0"/>
    <n v="0"/>
    <n v="0"/>
    <n v="0"/>
    <n v="7"/>
    <n v="22.05"/>
    <n v="287446"/>
    <d v="2026-07-30T00:00:00"/>
  </r>
  <r>
    <x v="44"/>
    <x v="66"/>
    <d v="2022-07-01T00:00:00"/>
    <n v="0"/>
    <n v="0"/>
    <n v="0"/>
    <n v="0"/>
    <n v="0"/>
    <n v="0"/>
    <n v="7"/>
    <n v="22.05"/>
    <n v="287446"/>
    <d v="2026-07-30T00:00:00"/>
  </r>
  <r>
    <x v="44"/>
    <x v="47"/>
    <d v="2022-05-01T00:00:00"/>
    <n v="0"/>
    <n v="0"/>
    <n v="0"/>
    <n v="0"/>
    <n v="0"/>
    <n v="0"/>
    <n v="7"/>
    <n v="22.05"/>
    <n v="287446"/>
    <d v="2026-07-30T00:00:00"/>
  </r>
  <r>
    <x v="44"/>
    <x v="57"/>
    <d v="2021-03-01T00:00:00"/>
    <n v="0"/>
    <n v="0"/>
    <n v="0"/>
    <n v="0"/>
    <n v="0"/>
    <n v="0"/>
    <n v="7"/>
    <n v="22.05"/>
    <n v="287446"/>
    <d v="2026-07-30T00:00:00"/>
  </r>
  <r>
    <x v="44"/>
    <x v="64"/>
    <d v="2021-12-01T00:00:00"/>
    <n v="0"/>
    <n v="0"/>
    <n v="0"/>
    <n v="0"/>
    <n v="0"/>
    <n v="0"/>
    <n v="7"/>
    <n v="22.05"/>
    <n v="287446"/>
    <d v="2026-07-30T00:00:00"/>
  </r>
  <r>
    <x v="44"/>
    <x v="54"/>
    <d v="2021-02-01T00:00:00"/>
    <n v="0"/>
    <n v="0"/>
    <n v="0"/>
    <n v="0"/>
    <n v="0"/>
    <n v="0"/>
    <n v="7"/>
    <n v="22.05"/>
    <n v="287446"/>
    <d v="2026-07-30T00:00:00"/>
  </r>
  <r>
    <x v="44"/>
    <x v="37"/>
    <d v="2022-09-01T00:00:00"/>
    <n v="0"/>
    <n v="0"/>
    <n v="0"/>
    <n v="0"/>
    <n v="0"/>
    <n v="0"/>
    <n v="7"/>
    <n v="22.05"/>
    <n v="287446"/>
    <d v="2026-07-30T00:00:00"/>
  </r>
  <r>
    <x v="44"/>
    <x v="52"/>
    <d v="2022-08-01T00:00:00"/>
    <n v="0"/>
    <n v="0"/>
    <n v="0"/>
    <n v="0"/>
    <n v="0"/>
    <n v="0"/>
    <n v="7"/>
    <n v="22.05"/>
    <n v="287446"/>
    <d v="2026-07-30T00:00:00"/>
  </r>
  <r>
    <x v="44"/>
    <x v="34"/>
    <d v="2023-02-01T00:00:00"/>
    <n v="0"/>
    <n v="0"/>
    <n v="0"/>
    <n v="0"/>
    <n v="0"/>
    <n v="0"/>
    <n v="7"/>
    <n v="22.05"/>
    <n v="287446"/>
    <d v="2026-07-30T00:00:00"/>
  </r>
  <r>
    <x v="44"/>
    <x v="32"/>
    <d v="2022-12-01T00:00:00"/>
    <n v="0"/>
    <n v="0"/>
    <n v="0"/>
    <n v="0"/>
    <n v="0"/>
    <n v="0"/>
    <n v="7"/>
    <n v="22.05"/>
    <n v="287446"/>
    <d v="2026-07-30T00:00:00"/>
  </r>
  <r>
    <x v="44"/>
    <x v="51"/>
    <d v="2022-06-01T00:00:00"/>
    <n v="0"/>
    <n v="0"/>
    <n v="0"/>
    <n v="0"/>
    <n v="0"/>
    <n v="0"/>
    <n v="7"/>
    <n v="22.05"/>
    <n v="287446"/>
    <d v="2026-07-30T00:00:00"/>
  </r>
  <r>
    <x v="44"/>
    <x v="62"/>
    <d v="2021-11-01T00:00:00"/>
    <n v="0"/>
    <n v="0"/>
    <n v="0"/>
    <n v="0"/>
    <n v="0"/>
    <n v="0"/>
    <n v="7"/>
    <n v="22.05"/>
    <n v="287446"/>
    <d v="2026-07-30T00:00:00"/>
  </r>
  <r>
    <x v="44"/>
    <x v="55"/>
    <d v="2021-05-01T00:00:00"/>
    <n v="0"/>
    <n v="0"/>
    <n v="0"/>
    <n v="0"/>
    <n v="0"/>
    <n v="0"/>
    <n v="7"/>
    <n v="22.05"/>
    <n v="287446"/>
    <d v="2026-07-30T00:00:00"/>
  </r>
  <r>
    <x v="44"/>
    <x v="46"/>
    <d v="2023-03-01T00:00:00"/>
    <n v="0"/>
    <n v="0"/>
    <n v="0"/>
    <n v="0"/>
    <n v="0"/>
    <n v="0"/>
    <n v="7"/>
    <n v="22.05"/>
    <n v="287446"/>
    <d v="2026-07-30T00:00:00"/>
  </r>
  <r>
    <x v="44"/>
    <x v="50"/>
    <d v="2022-01-01T00:00:00"/>
    <n v="0"/>
    <n v="0"/>
    <n v="0"/>
    <n v="0"/>
    <n v="0"/>
    <n v="0"/>
    <n v="7"/>
    <n v="22.05"/>
    <n v="287446"/>
    <d v="2026-07-30T00:00:00"/>
  </r>
  <r>
    <x v="44"/>
    <x v="59"/>
    <d v="2021-07-01T00:00:00"/>
    <n v="0"/>
    <n v="0"/>
    <n v="0"/>
    <n v="0"/>
    <n v="0"/>
    <n v="0"/>
    <n v="7"/>
    <n v="22.05"/>
    <n v="287446"/>
    <d v="2026-07-30T00:00:00"/>
  </r>
  <r>
    <x v="44"/>
    <x v="56"/>
    <d v="2021-04-01T00:00:00"/>
    <n v="0"/>
    <n v="0"/>
    <n v="0"/>
    <n v="0"/>
    <n v="0"/>
    <n v="0"/>
    <n v="7"/>
    <n v="22.05"/>
    <n v="287446"/>
    <d v="2026-07-30T00:00:00"/>
  </r>
  <r>
    <x v="44"/>
    <x v="58"/>
    <d v="2021-06-01T00:00:00"/>
    <n v="0"/>
    <n v="0"/>
    <n v="0"/>
    <n v="0"/>
    <n v="0"/>
    <n v="0"/>
    <n v="7"/>
    <n v="22.05"/>
    <n v="287446"/>
    <d v="2026-07-30T00:00:00"/>
  </r>
  <r>
    <x v="44"/>
    <x v="61"/>
    <d v="2021-09-01T00:00:00"/>
    <n v="0"/>
    <n v="0"/>
    <n v="0"/>
    <n v="0"/>
    <n v="0"/>
    <n v="0"/>
    <n v="7"/>
    <n v="22.05"/>
    <n v="287446"/>
    <d v="2026-07-30T00:00:00"/>
  </r>
  <r>
    <x v="44"/>
    <x v="63"/>
    <d v="2021-10-01T00:00:00"/>
    <n v="0"/>
    <n v="0"/>
    <n v="0"/>
    <n v="0"/>
    <n v="0"/>
    <n v="0"/>
    <n v="7"/>
    <n v="22.05"/>
    <n v="287446"/>
    <d v="2026-07-30T00:00:00"/>
  </r>
  <r>
    <x v="4"/>
    <x v="61"/>
    <d v="2021-09-01T00:00:00"/>
    <n v="0"/>
    <n v="0"/>
    <n v="0"/>
    <n v="0"/>
    <n v="0"/>
    <n v="0"/>
    <n v="12"/>
    <n v="25.77"/>
    <n v="606603"/>
    <d v="2026-07-30T00:00:00"/>
  </r>
  <r>
    <x v="4"/>
    <x v="30"/>
    <d v="2024-07-01T00:00:00"/>
    <n v="0"/>
    <n v="0"/>
    <n v="0"/>
    <n v="0"/>
    <n v="0"/>
    <n v="0"/>
    <n v="12"/>
    <n v="25.77"/>
    <n v="606603"/>
    <d v="2026-07-30T00:00:00"/>
  </r>
  <r>
    <x v="4"/>
    <x v="41"/>
    <d v="2023-07-01T00:00:00"/>
    <n v="0"/>
    <n v="0"/>
    <n v="0"/>
    <n v="0"/>
    <n v="0"/>
    <n v="0"/>
    <n v="12"/>
    <n v="25.77"/>
    <n v="606603"/>
    <d v="2026-07-30T00:00:00"/>
  </r>
  <r>
    <x v="4"/>
    <x v="48"/>
    <d v="2022-02-01T00:00:00"/>
    <n v="0"/>
    <n v="0"/>
    <n v="0"/>
    <n v="0"/>
    <n v="0"/>
    <n v="0"/>
    <n v="12"/>
    <n v="25.77"/>
    <n v="606603"/>
    <d v="2026-07-30T00:00:00"/>
  </r>
  <r>
    <x v="4"/>
    <x v="42"/>
    <d v="2023-09-01T00:00:00"/>
    <n v="0"/>
    <n v="0"/>
    <n v="0"/>
    <n v="0"/>
    <n v="0"/>
    <n v="0"/>
    <n v="12"/>
    <n v="25.77"/>
    <n v="606603"/>
    <d v="2026-07-30T00:00:00"/>
  </r>
  <r>
    <x v="4"/>
    <x v="8"/>
    <d v="2024-03-01T00:00:00"/>
    <n v="0"/>
    <n v="0"/>
    <n v="0"/>
    <n v="0"/>
    <n v="0"/>
    <n v="0"/>
    <n v="12"/>
    <n v="25.77"/>
    <n v="606603"/>
    <d v="2026-07-30T00:00:00"/>
  </r>
  <r>
    <x v="4"/>
    <x v="53"/>
    <d v="2021-01-01T00:00:00"/>
    <n v="0"/>
    <n v="0"/>
    <n v="0"/>
    <n v="0"/>
    <n v="0"/>
    <n v="0"/>
    <n v="12"/>
    <n v="25.77"/>
    <n v="606603"/>
    <d v="2026-07-30T00:00:00"/>
  </r>
  <r>
    <x v="4"/>
    <x v="60"/>
    <d v="2021-08-01T00:00:00"/>
    <n v="0"/>
    <n v="0"/>
    <n v="0"/>
    <n v="0"/>
    <n v="0"/>
    <n v="0"/>
    <n v="12"/>
    <n v="25.77"/>
    <n v="606603"/>
    <d v="2026-07-30T00:00:00"/>
  </r>
  <r>
    <x v="4"/>
    <x v="49"/>
    <d v="2022-04-01T00:00:00"/>
    <n v="0"/>
    <n v="0"/>
    <n v="0"/>
    <n v="0"/>
    <n v="0"/>
    <n v="0"/>
    <n v="12"/>
    <n v="25.77"/>
    <n v="606603"/>
    <d v="2026-07-30T00:00:00"/>
  </r>
  <r>
    <x v="4"/>
    <x v="55"/>
    <d v="2021-05-01T00:00:00"/>
    <n v="0"/>
    <n v="0"/>
    <n v="0"/>
    <n v="0"/>
    <n v="0"/>
    <n v="0"/>
    <n v="12"/>
    <n v="25.77"/>
    <n v="606603"/>
    <d v="2026-07-30T00:00:00"/>
  </r>
  <r>
    <x v="4"/>
    <x v="52"/>
    <d v="2022-08-01T00:00:00"/>
    <n v="0"/>
    <n v="0"/>
    <n v="0"/>
    <n v="0"/>
    <n v="0"/>
    <n v="0"/>
    <n v="12"/>
    <n v="25.77"/>
    <n v="606603"/>
    <d v="2026-07-30T00:00:00"/>
  </r>
  <r>
    <x v="4"/>
    <x v="45"/>
    <d v="2023-12-01T00:00:00"/>
    <n v="0"/>
    <n v="0"/>
    <n v="0"/>
    <n v="0"/>
    <n v="0"/>
    <n v="0"/>
    <n v="12"/>
    <n v="25.77"/>
    <n v="606603"/>
    <d v="2026-07-30T00:00:00"/>
  </r>
  <r>
    <x v="4"/>
    <x v="24"/>
    <d v="2024-09-01T00:00:00"/>
    <n v="0"/>
    <n v="0"/>
    <n v="0"/>
    <n v="0"/>
    <n v="0"/>
    <n v="0"/>
    <n v="12"/>
    <n v="25.77"/>
    <n v="606603"/>
    <d v="2026-07-30T00:00:00"/>
  </r>
  <r>
    <x v="4"/>
    <x v="9"/>
    <d v="2024-02-01T00:00:00"/>
    <n v="0"/>
    <n v="0"/>
    <n v="0"/>
    <n v="0"/>
    <n v="0"/>
    <n v="0"/>
    <n v="12"/>
    <n v="25.77"/>
    <n v="606603"/>
    <d v="2026-07-30T00:00:00"/>
  </r>
  <r>
    <x v="4"/>
    <x v="63"/>
    <d v="2021-10-01T00:00:00"/>
    <n v="0"/>
    <n v="0"/>
    <n v="0"/>
    <n v="0"/>
    <n v="0"/>
    <n v="0"/>
    <n v="12"/>
    <n v="25.77"/>
    <n v="606603"/>
    <d v="2026-07-30T00:00:00"/>
  </r>
  <r>
    <x v="4"/>
    <x v="31"/>
    <d v="2023-01-01T00:00:00"/>
    <n v="0"/>
    <n v="0"/>
    <n v="0"/>
    <n v="0"/>
    <n v="0"/>
    <n v="0"/>
    <n v="12"/>
    <n v="25.77"/>
    <n v="606603"/>
    <d v="2026-07-30T00:00:00"/>
  </r>
  <r>
    <x v="4"/>
    <x v="38"/>
    <d v="2023-06-01T00:00:00"/>
    <n v="0"/>
    <n v="0"/>
    <n v="0"/>
    <n v="0"/>
    <n v="0"/>
    <n v="0"/>
    <n v="12"/>
    <n v="25.77"/>
    <n v="606603"/>
    <d v="2026-07-30T00:00:00"/>
  </r>
  <r>
    <x v="4"/>
    <x v="32"/>
    <d v="2022-12-01T00:00:00"/>
    <n v="0"/>
    <n v="0"/>
    <n v="0"/>
    <n v="0"/>
    <n v="0"/>
    <n v="0"/>
    <n v="12"/>
    <n v="25.77"/>
    <n v="606603"/>
    <d v="2026-07-30T00:00:00"/>
  </r>
  <r>
    <x v="4"/>
    <x v="40"/>
    <d v="2023-08-01T00:00:00"/>
    <n v="0"/>
    <n v="0"/>
    <n v="0"/>
    <n v="0"/>
    <n v="0"/>
    <n v="0"/>
    <n v="12"/>
    <n v="25.77"/>
    <n v="606603"/>
    <d v="2026-07-30T00:00:00"/>
  </r>
  <r>
    <x v="4"/>
    <x v="22"/>
    <d v="2024-05-01T00:00:00"/>
    <n v="0"/>
    <n v="0"/>
    <n v="0"/>
    <n v="0"/>
    <n v="0"/>
    <n v="0"/>
    <n v="12"/>
    <n v="25.77"/>
    <n v="606603"/>
    <d v="2026-07-30T00:00:00"/>
  </r>
  <r>
    <x v="4"/>
    <x v="58"/>
    <d v="2021-06-01T00:00:00"/>
    <n v="0"/>
    <n v="0"/>
    <n v="0"/>
    <n v="0"/>
    <n v="0"/>
    <n v="0"/>
    <n v="12"/>
    <n v="25.77"/>
    <n v="606603"/>
    <d v="2026-07-30T00:00:00"/>
  </r>
  <r>
    <x v="4"/>
    <x v="39"/>
    <d v="2023-05-01T00:00:00"/>
    <n v="0"/>
    <n v="0"/>
    <n v="0"/>
    <n v="0"/>
    <n v="0"/>
    <n v="0"/>
    <n v="12"/>
    <n v="25.77"/>
    <n v="606603"/>
    <d v="2026-07-30T00:00:00"/>
  </r>
  <r>
    <x v="4"/>
    <x v="27"/>
    <d v="2024-06-01T00:00:00"/>
    <n v="0"/>
    <n v="0"/>
    <n v="0"/>
    <n v="0"/>
    <n v="0"/>
    <n v="0"/>
    <n v="12"/>
    <n v="25.77"/>
    <n v="606603"/>
    <d v="2026-07-30T00:00:00"/>
  </r>
  <r>
    <x v="4"/>
    <x v="47"/>
    <d v="2022-05-01T00:00:00"/>
    <n v="0"/>
    <n v="0"/>
    <n v="0"/>
    <n v="0"/>
    <n v="0"/>
    <n v="0"/>
    <n v="12"/>
    <n v="25.77"/>
    <n v="606603"/>
    <d v="2026-07-30T00:00:00"/>
  </r>
  <r>
    <x v="4"/>
    <x v="57"/>
    <d v="2021-03-01T00:00:00"/>
    <n v="0"/>
    <n v="0"/>
    <n v="0"/>
    <n v="0"/>
    <n v="0"/>
    <n v="0"/>
    <n v="12"/>
    <n v="25.77"/>
    <n v="606603"/>
    <d v="2026-07-30T00:00:00"/>
  </r>
  <r>
    <x v="4"/>
    <x v="59"/>
    <d v="2021-07-01T00:00:00"/>
    <n v="0"/>
    <n v="0"/>
    <n v="0"/>
    <n v="0"/>
    <n v="0"/>
    <n v="0"/>
    <n v="12"/>
    <n v="25.77"/>
    <n v="606603"/>
    <d v="2026-07-30T00:00:00"/>
  </r>
  <r>
    <x v="4"/>
    <x v="65"/>
    <d v="2022-03-01T00:00:00"/>
    <n v="0"/>
    <n v="0"/>
    <n v="0"/>
    <n v="0"/>
    <n v="0"/>
    <n v="0"/>
    <n v="12"/>
    <n v="25.77"/>
    <n v="606603"/>
    <d v="2026-07-30T00:00:00"/>
  </r>
  <r>
    <x v="4"/>
    <x v="37"/>
    <d v="2022-09-01T00:00:00"/>
    <n v="0"/>
    <n v="0"/>
    <n v="0"/>
    <n v="0"/>
    <n v="0"/>
    <n v="0"/>
    <n v="12"/>
    <n v="25.77"/>
    <n v="606603"/>
    <d v="2026-07-30T00:00:00"/>
  </r>
  <r>
    <x v="4"/>
    <x v="64"/>
    <d v="2021-12-01T00:00:00"/>
    <n v="0"/>
    <n v="0"/>
    <n v="0"/>
    <n v="0"/>
    <n v="0"/>
    <n v="0"/>
    <n v="12"/>
    <n v="25.77"/>
    <n v="606603"/>
    <d v="2026-07-30T00:00:00"/>
  </r>
  <r>
    <x v="4"/>
    <x v="50"/>
    <d v="2022-01-01T00:00:00"/>
    <n v="0"/>
    <n v="0"/>
    <n v="0"/>
    <n v="0"/>
    <n v="0"/>
    <n v="0"/>
    <n v="12"/>
    <n v="25.77"/>
    <n v="606603"/>
    <d v="2026-07-30T00:00:00"/>
  </r>
  <r>
    <x v="4"/>
    <x v="25"/>
    <d v="2024-12-01T00:00:00"/>
    <n v="0"/>
    <n v="0"/>
    <n v="0"/>
    <n v="0"/>
    <n v="0"/>
    <n v="0"/>
    <n v="12"/>
    <n v="25.77"/>
    <n v="606603"/>
    <d v="2026-07-30T00:00:00"/>
  </r>
  <r>
    <x v="4"/>
    <x v="46"/>
    <d v="2023-03-01T00:00:00"/>
    <n v="0"/>
    <n v="0"/>
    <n v="0"/>
    <n v="0"/>
    <n v="0"/>
    <n v="0"/>
    <n v="12"/>
    <n v="25.77"/>
    <n v="606603"/>
    <d v="2026-07-30T00:00:00"/>
  </r>
  <r>
    <x v="4"/>
    <x v="36"/>
    <d v="2023-04-01T00:00:00"/>
    <n v="0"/>
    <n v="0"/>
    <n v="0"/>
    <n v="0"/>
    <n v="0"/>
    <n v="0"/>
    <n v="12"/>
    <n v="25.77"/>
    <n v="606603"/>
    <d v="2026-07-30T00:00:00"/>
  </r>
  <r>
    <x v="4"/>
    <x v="18"/>
    <d v="2024-11-01T00:00:00"/>
    <n v="0"/>
    <n v="0"/>
    <n v="0"/>
    <n v="0"/>
    <n v="0"/>
    <n v="0"/>
    <n v="12"/>
    <n v="25.77"/>
    <n v="606603"/>
    <d v="2026-07-30T00:00:00"/>
  </r>
  <r>
    <x v="4"/>
    <x v="11"/>
    <d v="2024-01-01T00:00:00"/>
    <n v="0"/>
    <n v="0"/>
    <n v="0"/>
    <n v="0"/>
    <n v="0"/>
    <n v="0"/>
    <n v="12"/>
    <n v="25.77"/>
    <n v="606603"/>
    <d v="2026-07-30T00:00:00"/>
  </r>
  <r>
    <x v="4"/>
    <x v="44"/>
    <d v="2023-11-01T00:00:00"/>
    <n v="0"/>
    <n v="0"/>
    <n v="0"/>
    <n v="0"/>
    <n v="0"/>
    <n v="0"/>
    <n v="12"/>
    <n v="25.77"/>
    <n v="606603"/>
    <d v="2026-07-30T00:00:00"/>
  </r>
  <r>
    <x v="4"/>
    <x v="54"/>
    <d v="2021-02-01T00:00:00"/>
    <n v="0"/>
    <n v="0"/>
    <n v="0"/>
    <n v="0"/>
    <n v="0"/>
    <n v="0"/>
    <n v="12"/>
    <n v="25.77"/>
    <n v="606603"/>
    <d v="2026-07-30T00:00:00"/>
  </r>
  <r>
    <x v="4"/>
    <x v="43"/>
    <d v="2023-10-01T00:00:00"/>
    <n v="0"/>
    <n v="0"/>
    <n v="0"/>
    <n v="0"/>
    <n v="0"/>
    <n v="0"/>
    <n v="12"/>
    <n v="25.77"/>
    <n v="606603"/>
    <d v="2026-07-30T00:00:00"/>
  </r>
  <r>
    <x v="4"/>
    <x v="33"/>
    <d v="2022-10-01T00:00:00"/>
    <n v="0"/>
    <n v="0"/>
    <n v="0"/>
    <n v="0"/>
    <n v="0"/>
    <n v="0"/>
    <n v="12"/>
    <n v="25.77"/>
    <n v="606603"/>
    <d v="2026-07-30T00:00:00"/>
  </r>
  <r>
    <x v="4"/>
    <x v="10"/>
    <d v="2024-04-01T00:00:00"/>
    <n v="0"/>
    <n v="0"/>
    <n v="0"/>
    <n v="0"/>
    <n v="0"/>
    <n v="0"/>
    <n v="12"/>
    <n v="25.77"/>
    <n v="606603"/>
    <d v="2026-07-30T00:00:00"/>
  </r>
  <r>
    <x v="4"/>
    <x v="34"/>
    <d v="2023-02-01T00:00:00"/>
    <n v="0"/>
    <n v="0"/>
    <n v="0"/>
    <n v="0"/>
    <n v="0"/>
    <n v="0"/>
    <n v="12"/>
    <n v="25.77"/>
    <n v="606603"/>
    <d v="2026-07-30T00:00:00"/>
  </r>
  <r>
    <x v="4"/>
    <x v="56"/>
    <d v="2021-04-01T00:00:00"/>
    <n v="0"/>
    <n v="0"/>
    <n v="0"/>
    <n v="0"/>
    <n v="0"/>
    <n v="0"/>
    <n v="12"/>
    <n v="25.77"/>
    <n v="606603"/>
    <d v="2026-07-30T00:00:00"/>
  </r>
  <r>
    <x v="4"/>
    <x v="66"/>
    <d v="2022-07-01T00:00:00"/>
    <n v="0"/>
    <n v="0"/>
    <n v="0"/>
    <n v="0"/>
    <n v="0"/>
    <n v="0"/>
    <n v="12"/>
    <n v="25.77"/>
    <n v="606603"/>
    <d v="2026-07-30T00:00:00"/>
  </r>
  <r>
    <x v="4"/>
    <x v="62"/>
    <d v="2021-11-01T00:00:00"/>
    <n v="0"/>
    <n v="0"/>
    <n v="0"/>
    <n v="0"/>
    <n v="0"/>
    <n v="0"/>
    <n v="12"/>
    <n v="25.77"/>
    <n v="606603"/>
    <d v="2026-07-30T00:00:00"/>
  </r>
  <r>
    <x v="4"/>
    <x v="29"/>
    <d v="2024-08-01T00:00:00"/>
    <n v="0"/>
    <n v="0"/>
    <n v="0"/>
    <n v="0"/>
    <n v="0"/>
    <n v="0"/>
    <n v="12"/>
    <n v="25.77"/>
    <n v="606603"/>
    <d v="2026-07-30T00:00:00"/>
  </r>
  <r>
    <x v="4"/>
    <x v="28"/>
    <d v="2024-10-01T00:00:00"/>
    <n v="0"/>
    <n v="0"/>
    <n v="0"/>
    <n v="0"/>
    <n v="0"/>
    <n v="0"/>
    <n v="12"/>
    <n v="25.77"/>
    <n v="606603"/>
    <d v="2026-07-30T00:00:00"/>
  </r>
  <r>
    <x v="4"/>
    <x v="51"/>
    <d v="2022-06-01T00:00:00"/>
    <n v="0"/>
    <n v="0"/>
    <n v="0"/>
    <n v="0"/>
    <n v="0"/>
    <n v="0"/>
    <n v="12"/>
    <n v="25.77"/>
    <n v="606603"/>
    <d v="2026-07-30T00:00:00"/>
  </r>
  <r>
    <x v="4"/>
    <x v="35"/>
    <d v="2022-11-01T00:00:00"/>
    <n v="0"/>
    <n v="0"/>
    <n v="0"/>
    <n v="0"/>
    <n v="0"/>
    <n v="0"/>
    <n v="12"/>
    <n v="25.77"/>
    <n v="606603"/>
    <d v="2026-07-30T00:00:00"/>
  </r>
  <r>
    <x v="12"/>
    <x v="50"/>
    <d v="2022-01-01T00:00:00"/>
    <n v="0"/>
    <n v="0"/>
    <n v="0"/>
    <n v="0"/>
    <n v="0"/>
    <n v="0"/>
    <n v="15"/>
    <n v="33.490000000000009"/>
    <n v="308063"/>
    <d v="2026-07-30T00:00:00"/>
  </r>
  <r>
    <x v="12"/>
    <x v="59"/>
    <d v="2021-07-01T00:00:00"/>
    <n v="0"/>
    <n v="0"/>
    <n v="0"/>
    <n v="0"/>
    <n v="0"/>
    <n v="0"/>
    <n v="15"/>
    <n v="33.490000000000009"/>
    <n v="308063"/>
    <d v="2026-07-30T00:00:00"/>
  </r>
  <r>
    <x v="12"/>
    <x v="46"/>
    <d v="2023-03-01T00:00:00"/>
    <n v="0"/>
    <n v="0"/>
    <n v="0"/>
    <n v="0"/>
    <n v="0"/>
    <n v="0"/>
    <n v="15"/>
    <n v="33.490000000000009"/>
    <n v="308063"/>
    <d v="2026-07-30T00:00:00"/>
  </r>
  <r>
    <x v="12"/>
    <x v="51"/>
    <d v="2022-06-01T00:00:00"/>
    <n v="0"/>
    <n v="0"/>
    <n v="0"/>
    <n v="0"/>
    <n v="0"/>
    <n v="0"/>
    <n v="15"/>
    <n v="33.490000000000009"/>
    <n v="308063"/>
    <d v="2026-07-30T00:00:00"/>
  </r>
  <r>
    <x v="12"/>
    <x v="47"/>
    <d v="2022-05-01T00:00:00"/>
    <n v="0"/>
    <n v="0"/>
    <n v="0"/>
    <n v="0"/>
    <n v="0"/>
    <n v="0"/>
    <n v="15"/>
    <n v="33.490000000000009"/>
    <n v="308063"/>
    <d v="2026-07-30T00:00:00"/>
  </r>
  <r>
    <x v="12"/>
    <x v="33"/>
    <d v="2022-10-01T00:00:00"/>
    <n v="0"/>
    <n v="0"/>
    <n v="0"/>
    <n v="0"/>
    <n v="0"/>
    <n v="0"/>
    <n v="15"/>
    <n v="33.490000000000009"/>
    <n v="308063"/>
    <d v="2026-07-30T00:00:00"/>
  </r>
  <r>
    <x v="12"/>
    <x v="41"/>
    <d v="2023-07-01T00:00:00"/>
    <n v="0"/>
    <n v="0"/>
    <n v="0"/>
    <n v="0"/>
    <n v="0"/>
    <n v="0"/>
    <n v="15"/>
    <n v="33.490000000000009"/>
    <n v="308063"/>
    <d v="2026-07-30T00:00:00"/>
  </r>
  <r>
    <x v="12"/>
    <x v="40"/>
    <d v="2023-08-01T00:00:00"/>
    <n v="0"/>
    <n v="0"/>
    <n v="0"/>
    <n v="0"/>
    <n v="0"/>
    <n v="0"/>
    <n v="15"/>
    <n v="33.490000000000009"/>
    <n v="308063"/>
    <d v="2026-07-30T00:00:00"/>
  </r>
  <r>
    <x v="12"/>
    <x v="66"/>
    <d v="2022-07-01T00:00:00"/>
    <n v="0"/>
    <n v="0"/>
    <n v="0"/>
    <n v="0"/>
    <n v="0"/>
    <n v="0"/>
    <n v="15"/>
    <n v="33.490000000000009"/>
    <n v="308063"/>
    <d v="2026-07-30T00:00:00"/>
  </r>
  <r>
    <x v="12"/>
    <x v="38"/>
    <d v="2023-06-01T00:00:00"/>
    <n v="0"/>
    <n v="0"/>
    <n v="0"/>
    <n v="0"/>
    <n v="0"/>
    <n v="0"/>
    <n v="15"/>
    <n v="33.490000000000009"/>
    <n v="308063"/>
    <d v="2026-07-30T00:00:00"/>
  </r>
  <r>
    <x v="12"/>
    <x v="54"/>
    <d v="2021-02-01T00:00:00"/>
    <n v="0"/>
    <n v="0"/>
    <n v="0"/>
    <n v="0"/>
    <n v="0"/>
    <n v="0"/>
    <n v="15"/>
    <n v="33.490000000000009"/>
    <n v="308063"/>
    <d v="2026-07-30T00:00:00"/>
  </r>
  <r>
    <x v="12"/>
    <x v="55"/>
    <d v="2021-05-01T00:00:00"/>
    <n v="0"/>
    <n v="0"/>
    <n v="0"/>
    <n v="0"/>
    <n v="0"/>
    <n v="0"/>
    <n v="15"/>
    <n v="33.490000000000009"/>
    <n v="308063"/>
    <d v="2026-07-30T00:00:00"/>
  </r>
  <r>
    <x v="12"/>
    <x v="60"/>
    <d v="2021-08-01T00:00:00"/>
    <n v="0"/>
    <n v="0"/>
    <n v="0"/>
    <n v="0"/>
    <n v="0"/>
    <n v="0"/>
    <n v="15"/>
    <n v="33.490000000000009"/>
    <n v="308063"/>
    <d v="2026-07-30T00:00:00"/>
  </r>
  <r>
    <x v="12"/>
    <x v="57"/>
    <d v="2021-03-01T00:00:00"/>
    <n v="0"/>
    <n v="0"/>
    <n v="0"/>
    <n v="0"/>
    <n v="0"/>
    <n v="0"/>
    <n v="15"/>
    <n v="33.490000000000009"/>
    <n v="308063"/>
    <d v="2026-07-30T00:00:00"/>
  </r>
  <r>
    <x v="12"/>
    <x v="64"/>
    <d v="2021-12-01T00:00:00"/>
    <n v="0"/>
    <n v="0"/>
    <n v="0"/>
    <n v="0"/>
    <n v="0"/>
    <n v="0"/>
    <n v="15"/>
    <n v="33.490000000000009"/>
    <n v="308063"/>
    <d v="2026-07-30T00:00:00"/>
  </r>
  <r>
    <x v="12"/>
    <x v="58"/>
    <d v="2021-06-01T00:00:00"/>
    <n v="0"/>
    <n v="0"/>
    <n v="0"/>
    <n v="0"/>
    <n v="0"/>
    <n v="0"/>
    <n v="15"/>
    <n v="33.490000000000009"/>
    <n v="308063"/>
    <d v="2026-07-30T00:00:00"/>
  </r>
  <r>
    <x v="12"/>
    <x v="35"/>
    <d v="2022-11-01T00:00:00"/>
    <n v="0"/>
    <n v="0"/>
    <n v="0"/>
    <n v="0"/>
    <n v="0"/>
    <n v="0"/>
    <n v="15"/>
    <n v="33.490000000000009"/>
    <n v="308063"/>
    <d v="2026-07-30T00:00:00"/>
  </r>
  <r>
    <x v="12"/>
    <x v="36"/>
    <d v="2023-04-01T00:00:00"/>
    <n v="0"/>
    <n v="0"/>
    <n v="0"/>
    <n v="0"/>
    <n v="0"/>
    <n v="0"/>
    <n v="15"/>
    <n v="33.490000000000009"/>
    <n v="308063"/>
    <d v="2026-07-30T00:00:00"/>
  </r>
  <r>
    <x v="12"/>
    <x v="61"/>
    <d v="2021-09-01T00:00:00"/>
    <n v="0"/>
    <n v="0"/>
    <n v="0"/>
    <n v="0"/>
    <n v="0"/>
    <n v="0"/>
    <n v="15"/>
    <n v="33.490000000000009"/>
    <n v="308063"/>
    <d v="2026-07-30T00:00:00"/>
  </r>
  <r>
    <x v="12"/>
    <x v="48"/>
    <d v="2022-02-01T00:00:00"/>
    <n v="0"/>
    <n v="0"/>
    <n v="0"/>
    <n v="0"/>
    <n v="0"/>
    <n v="0"/>
    <n v="15"/>
    <n v="33.490000000000009"/>
    <n v="308063"/>
    <d v="2026-07-30T00:00:00"/>
  </r>
  <r>
    <x v="12"/>
    <x v="37"/>
    <d v="2022-09-01T00:00:00"/>
    <n v="0"/>
    <n v="0"/>
    <n v="0"/>
    <n v="0"/>
    <n v="0"/>
    <n v="0"/>
    <n v="15"/>
    <n v="33.490000000000009"/>
    <n v="308063"/>
    <d v="2026-07-30T00:00:00"/>
  </r>
  <r>
    <x v="12"/>
    <x v="32"/>
    <d v="2022-12-01T00:00:00"/>
    <n v="0"/>
    <n v="0"/>
    <n v="0"/>
    <n v="0"/>
    <n v="0"/>
    <n v="0"/>
    <n v="15"/>
    <n v="33.490000000000009"/>
    <n v="308063"/>
    <d v="2026-07-30T00:00:00"/>
  </r>
  <r>
    <x v="12"/>
    <x v="31"/>
    <d v="2023-01-01T00:00:00"/>
    <n v="0"/>
    <n v="0"/>
    <n v="0"/>
    <n v="0"/>
    <n v="0"/>
    <n v="0"/>
    <n v="15"/>
    <n v="33.490000000000009"/>
    <n v="308063"/>
    <d v="2026-07-30T00:00:00"/>
  </r>
  <r>
    <x v="12"/>
    <x v="62"/>
    <d v="2021-11-01T00:00:00"/>
    <n v="0"/>
    <n v="0"/>
    <n v="0"/>
    <n v="0"/>
    <n v="0"/>
    <n v="0"/>
    <n v="15"/>
    <n v="33.490000000000009"/>
    <n v="308063"/>
    <d v="2026-07-30T00:00:00"/>
  </r>
  <r>
    <x v="12"/>
    <x v="39"/>
    <d v="2023-05-01T00:00:00"/>
    <n v="0"/>
    <n v="0"/>
    <n v="0"/>
    <n v="0"/>
    <n v="0"/>
    <n v="0"/>
    <n v="15"/>
    <n v="33.490000000000009"/>
    <n v="308063"/>
    <d v="2026-07-30T00:00:00"/>
  </r>
  <r>
    <x v="12"/>
    <x v="53"/>
    <d v="2021-01-01T00:00:00"/>
    <n v="0"/>
    <n v="0"/>
    <n v="0"/>
    <n v="0"/>
    <n v="0"/>
    <n v="0"/>
    <n v="15"/>
    <n v="33.490000000000009"/>
    <n v="308063"/>
    <d v="2026-07-30T00:00:00"/>
  </r>
  <r>
    <x v="12"/>
    <x v="49"/>
    <d v="2022-04-01T00:00:00"/>
    <n v="0"/>
    <n v="0"/>
    <n v="0"/>
    <n v="0"/>
    <n v="0"/>
    <n v="0"/>
    <n v="15"/>
    <n v="33.490000000000009"/>
    <n v="308063"/>
    <d v="2026-07-30T00:00:00"/>
  </r>
  <r>
    <x v="12"/>
    <x v="63"/>
    <d v="2021-10-01T00:00:00"/>
    <n v="0"/>
    <n v="0"/>
    <n v="0"/>
    <n v="0"/>
    <n v="0"/>
    <n v="0"/>
    <n v="15"/>
    <n v="33.490000000000009"/>
    <n v="308063"/>
    <d v="2026-07-30T00:00:00"/>
  </r>
  <r>
    <x v="12"/>
    <x v="65"/>
    <d v="2022-03-01T00:00:00"/>
    <n v="0"/>
    <n v="0"/>
    <n v="0"/>
    <n v="0"/>
    <n v="0"/>
    <n v="0"/>
    <n v="15"/>
    <n v="33.490000000000009"/>
    <n v="308063"/>
    <d v="2026-07-30T00:00:00"/>
  </r>
  <r>
    <x v="12"/>
    <x v="52"/>
    <d v="2022-08-01T00:00:00"/>
    <n v="0"/>
    <n v="0"/>
    <n v="0"/>
    <n v="0"/>
    <n v="0"/>
    <n v="0"/>
    <n v="15"/>
    <n v="33.490000000000009"/>
    <n v="308063"/>
    <d v="2026-07-30T00:00:00"/>
  </r>
  <r>
    <x v="12"/>
    <x v="56"/>
    <d v="2021-04-01T00:00:00"/>
    <n v="0"/>
    <n v="0"/>
    <n v="0"/>
    <n v="0"/>
    <n v="0"/>
    <n v="0"/>
    <n v="15"/>
    <n v="33.490000000000009"/>
    <n v="308063"/>
    <d v="2026-07-30T00:00:00"/>
  </r>
  <r>
    <x v="12"/>
    <x v="34"/>
    <d v="2023-02-01T00:00:00"/>
    <n v="0"/>
    <n v="0"/>
    <n v="0"/>
    <n v="0"/>
    <n v="0"/>
    <n v="0"/>
    <n v="15"/>
    <n v="33.490000000000009"/>
    <n v="308063"/>
    <d v="2026-07-30T00:00:00"/>
  </r>
  <r>
    <x v="10"/>
    <x v="39"/>
    <d v="2023-05-01T00:00:00"/>
    <n v="0"/>
    <n v="0"/>
    <n v="0"/>
    <n v="0"/>
    <n v="0"/>
    <n v="0"/>
    <n v="16"/>
    <n v="50.3"/>
    <n v="570547"/>
    <d v="2026-07-30T00:00:00"/>
  </r>
  <r>
    <x v="10"/>
    <x v="63"/>
    <d v="2021-10-01T00:00:00"/>
    <n v="0"/>
    <n v="0"/>
    <n v="0"/>
    <n v="0"/>
    <n v="0"/>
    <n v="0"/>
    <n v="16"/>
    <n v="50.3"/>
    <n v="570547"/>
    <d v="2026-07-30T00:00:00"/>
  </r>
  <r>
    <x v="10"/>
    <x v="35"/>
    <d v="2022-11-01T00:00:00"/>
    <n v="0"/>
    <n v="0"/>
    <n v="0"/>
    <n v="0"/>
    <n v="0"/>
    <n v="0"/>
    <n v="16"/>
    <n v="50.3"/>
    <n v="570547"/>
    <d v="2026-07-30T00:00:00"/>
  </r>
  <r>
    <x v="10"/>
    <x v="58"/>
    <d v="2021-06-01T00:00:00"/>
    <n v="0"/>
    <n v="0"/>
    <n v="0"/>
    <n v="0"/>
    <n v="0"/>
    <n v="0"/>
    <n v="16"/>
    <n v="50.3"/>
    <n v="570547"/>
    <d v="2026-07-30T00:00:00"/>
  </r>
  <r>
    <x v="10"/>
    <x v="64"/>
    <d v="2021-12-01T00:00:00"/>
    <n v="0"/>
    <n v="0"/>
    <n v="0"/>
    <n v="0"/>
    <n v="0"/>
    <n v="0"/>
    <n v="16"/>
    <n v="50.3"/>
    <n v="570547"/>
    <d v="2026-07-30T00:00:00"/>
  </r>
  <r>
    <x v="10"/>
    <x v="60"/>
    <d v="2021-08-01T00:00:00"/>
    <n v="0"/>
    <n v="0"/>
    <n v="0"/>
    <n v="0"/>
    <n v="0"/>
    <n v="0"/>
    <n v="16"/>
    <n v="50.3"/>
    <n v="570547"/>
    <d v="2026-07-30T00:00:00"/>
  </r>
  <r>
    <x v="10"/>
    <x v="36"/>
    <d v="2023-04-01T00:00:00"/>
    <n v="0"/>
    <n v="0"/>
    <n v="0"/>
    <n v="0"/>
    <n v="0"/>
    <n v="0"/>
    <n v="16"/>
    <n v="50.3"/>
    <n v="570547"/>
    <d v="2026-07-30T00:00:00"/>
  </r>
  <r>
    <x v="10"/>
    <x v="37"/>
    <d v="2022-09-01T00:00:00"/>
    <n v="0"/>
    <n v="0"/>
    <n v="0"/>
    <n v="0"/>
    <n v="0"/>
    <n v="0"/>
    <n v="16"/>
    <n v="50.3"/>
    <n v="570547"/>
    <d v="2026-07-30T00:00:00"/>
  </r>
  <r>
    <x v="10"/>
    <x v="56"/>
    <d v="2021-04-01T00:00:00"/>
    <n v="0"/>
    <n v="0"/>
    <n v="0"/>
    <n v="0"/>
    <n v="0"/>
    <n v="0"/>
    <n v="16"/>
    <n v="50.3"/>
    <n v="570547"/>
    <d v="2026-07-30T00:00:00"/>
  </r>
  <r>
    <x v="10"/>
    <x v="49"/>
    <d v="2022-04-01T00:00:00"/>
    <n v="0"/>
    <n v="0"/>
    <n v="0"/>
    <n v="0"/>
    <n v="0"/>
    <n v="0"/>
    <n v="16"/>
    <n v="50.3"/>
    <n v="570547"/>
    <d v="2026-07-30T00:00:00"/>
  </r>
  <r>
    <x v="10"/>
    <x v="32"/>
    <d v="2022-12-01T00:00:00"/>
    <n v="0"/>
    <n v="0"/>
    <n v="0"/>
    <n v="0"/>
    <n v="0"/>
    <n v="0"/>
    <n v="16"/>
    <n v="50.3"/>
    <n v="570547"/>
    <d v="2026-07-30T00:00:00"/>
  </r>
  <r>
    <x v="10"/>
    <x v="46"/>
    <d v="2023-03-01T00:00:00"/>
    <n v="0"/>
    <n v="0"/>
    <n v="0"/>
    <n v="0"/>
    <n v="0"/>
    <n v="0"/>
    <n v="16"/>
    <n v="50.3"/>
    <n v="570547"/>
    <d v="2026-07-30T00:00:00"/>
  </r>
  <r>
    <x v="10"/>
    <x v="52"/>
    <d v="2022-08-01T00:00:00"/>
    <n v="0"/>
    <n v="0"/>
    <n v="0"/>
    <n v="0"/>
    <n v="0"/>
    <n v="0"/>
    <n v="16"/>
    <n v="50.3"/>
    <n v="570547"/>
    <d v="2026-07-30T00:00:00"/>
  </r>
  <r>
    <x v="10"/>
    <x v="65"/>
    <d v="2022-03-01T00:00:00"/>
    <n v="0"/>
    <n v="0"/>
    <n v="0"/>
    <n v="0"/>
    <n v="0"/>
    <n v="0"/>
    <n v="16"/>
    <n v="50.3"/>
    <n v="570547"/>
    <d v="2026-07-30T00:00:00"/>
  </r>
  <r>
    <x v="10"/>
    <x v="31"/>
    <d v="2023-01-01T00:00:00"/>
    <n v="0"/>
    <n v="0"/>
    <n v="0"/>
    <n v="0"/>
    <n v="0"/>
    <n v="0"/>
    <n v="16"/>
    <n v="50.3"/>
    <n v="570547"/>
    <d v="2026-07-30T00:00:00"/>
  </r>
  <r>
    <x v="10"/>
    <x v="54"/>
    <d v="2021-02-01T00:00:00"/>
    <n v="0"/>
    <n v="0"/>
    <n v="0"/>
    <n v="0"/>
    <n v="0"/>
    <n v="0"/>
    <n v="16"/>
    <n v="50.3"/>
    <n v="570547"/>
    <d v="2026-07-30T00:00:00"/>
  </r>
  <r>
    <x v="10"/>
    <x v="59"/>
    <d v="2021-07-01T00:00:00"/>
    <n v="0"/>
    <n v="0"/>
    <n v="0"/>
    <n v="0"/>
    <n v="0"/>
    <n v="0"/>
    <n v="16"/>
    <n v="50.3"/>
    <n v="570547"/>
    <d v="2026-07-30T00:00:00"/>
  </r>
  <r>
    <x v="10"/>
    <x v="50"/>
    <d v="2022-01-01T00:00:00"/>
    <n v="0"/>
    <n v="0"/>
    <n v="0"/>
    <n v="0"/>
    <n v="0"/>
    <n v="0"/>
    <n v="16"/>
    <n v="50.3"/>
    <n v="570547"/>
    <d v="2026-07-30T00:00:00"/>
  </r>
  <r>
    <x v="10"/>
    <x v="61"/>
    <d v="2021-09-01T00:00:00"/>
    <n v="0"/>
    <n v="0"/>
    <n v="0"/>
    <n v="0"/>
    <n v="0"/>
    <n v="0"/>
    <n v="16"/>
    <n v="50.3"/>
    <n v="570547"/>
    <d v="2026-07-30T00:00:00"/>
  </r>
  <r>
    <x v="10"/>
    <x v="62"/>
    <d v="2021-11-01T00:00:00"/>
    <n v="0"/>
    <n v="0"/>
    <n v="0"/>
    <n v="0"/>
    <n v="0"/>
    <n v="0"/>
    <n v="16"/>
    <n v="50.3"/>
    <n v="570547"/>
    <d v="2026-07-30T00:00:00"/>
  </r>
  <r>
    <x v="10"/>
    <x v="48"/>
    <d v="2022-02-01T00:00:00"/>
    <n v="0"/>
    <n v="0"/>
    <n v="0"/>
    <n v="0"/>
    <n v="0"/>
    <n v="0"/>
    <n v="16"/>
    <n v="50.3"/>
    <n v="570547"/>
    <d v="2026-07-30T00:00:00"/>
  </r>
  <r>
    <x v="10"/>
    <x v="53"/>
    <d v="2021-01-01T00:00:00"/>
    <n v="0"/>
    <n v="0"/>
    <n v="0"/>
    <n v="0"/>
    <n v="0"/>
    <n v="0"/>
    <n v="16"/>
    <n v="50.3"/>
    <n v="570547"/>
    <d v="2026-07-30T00:00:00"/>
  </r>
  <r>
    <x v="10"/>
    <x v="57"/>
    <d v="2021-03-01T00:00:00"/>
    <n v="0"/>
    <n v="0"/>
    <n v="0"/>
    <n v="0"/>
    <n v="0"/>
    <n v="0"/>
    <n v="16"/>
    <n v="50.3"/>
    <n v="570547"/>
    <d v="2026-07-30T00:00:00"/>
  </r>
  <r>
    <x v="10"/>
    <x v="51"/>
    <d v="2022-06-01T00:00:00"/>
    <n v="0"/>
    <n v="0"/>
    <n v="0"/>
    <n v="0"/>
    <n v="0"/>
    <n v="0"/>
    <n v="16"/>
    <n v="50.3"/>
    <n v="570547"/>
    <d v="2026-07-30T00:00:00"/>
  </r>
  <r>
    <x v="10"/>
    <x v="55"/>
    <d v="2021-05-01T00:00:00"/>
    <n v="0"/>
    <n v="0"/>
    <n v="0"/>
    <n v="0"/>
    <n v="0"/>
    <n v="0"/>
    <n v="16"/>
    <n v="50.3"/>
    <n v="570547"/>
    <d v="2026-07-30T00:00:00"/>
  </r>
  <r>
    <x v="10"/>
    <x v="33"/>
    <d v="2022-10-01T00:00:00"/>
    <n v="0"/>
    <n v="0"/>
    <n v="0"/>
    <n v="0"/>
    <n v="0"/>
    <n v="0"/>
    <n v="16"/>
    <n v="50.3"/>
    <n v="570547"/>
    <d v="2026-07-30T00:00:00"/>
  </r>
  <r>
    <x v="10"/>
    <x v="34"/>
    <d v="2023-02-01T00:00:00"/>
    <n v="0"/>
    <n v="0"/>
    <n v="0"/>
    <n v="0"/>
    <n v="0"/>
    <n v="0"/>
    <n v="16"/>
    <n v="50.3"/>
    <n v="570547"/>
    <d v="2026-07-30T00:00:00"/>
  </r>
  <r>
    <x v="10"/>
    <x v="47"/>
    <d v="2022-05-01T00:00:00"/>
    <n v="0"/>
    <n v="0"/>
    <n v="0"/>
    <n v="0"/>
    <n v="0"/>
    <n v="0"/>
    <n v="16"/>
    <n v="50.3"/>
    <n v="570547"/>
    <d v="2026-07-30T00:00:00"/>
  </r>
  <r>
    <x v="10"/>
    <x v="66"/>
    <d v="2022-07-01T00:00:00"/>
    <n v="0"/>
    <n v="0"/>
    <n v="0"/>
    <n v="0"/>
    <n v="0"/>
    <n v="0"/>
    <n v="16"/>
    <n v="50.3"/>
    <n v="570547"/>
    <d v="2026-07-30T00:00:00"/>
  </r>
  <r>
    <x v="45"/>
    <x v="37"/>
    <d v="2022-09-01T00:00:00"/>
    <n v="0"/>
    <n v="0"/>
    <n v="0"/>
    <n v="0"/>
    <n v="0"/>
    <n v="0"/>
    <n v="6"/>
    <n v="52.93"/>
    <n v="707400"/>
    <d v="2026-07-30T00:00:00"/>
  </r>
  <r>
    <x v="45"/>
    <x v="27"/>
    <d v="2024-06-01T00:00:00"/>
    <n v="0"/>
    <n v="0"/>
    <n v="0"/>
    <n v="0"/>
    <n v="0"/>
    <n v="0"/>
    <n v="6"/>
    <n v="52.93"/>
    <n v="707400"/>
    <d v="2026-07-30T00:00:00"/>
  </r>
  <r>
    <x v="45"/>
    <x v="47"/>
    <d v="2022-05-01T00:00:00"/>
    <n v="0"/>
    <n v="0"/>
    <n v="0"/>
    <n v="0"/>
    <n v="0"/>
    <n v="0"/>
    <n v="6"/>
    <n v="52.93"/>
    <n v="707400"/>
    <d v="2026-07-30T00:00:00"/>
  </r>
  <r>
    <x v="45"/>
    <x v="8"/>
    <d v="2024-03-01T00:00:00"/>
    <n v="0"/>
    <n v="0"/>
    <n v="0"/>
    <n v="0"/>
    <n v="0"/>
    <n v="0"/>
    <n v="6"/>
    <n v="52.93"/>
    <n v="707400"/>
    <d v="2026-07-30T00:00:00"/>
  </r>
  <r>
    <x v="45"/>
    <x v="30"/>
    <d v="2024-07-01T00:00:00"/>
    <n v="0"/>
    <n v="0"/>
    <n v="0"/>
    <n v="0"/>
    <n v="0"/>
    <n v="0"/>
    <n v="6"/>
    <n v="52.93"/>
    <n v="707400"/>
    <d v="2026-07-30T00:00:00"/>
  </r>
  <r>
    <x v="45"/>
    <x v="23"/>
    <d v="2025-03-01T00:00:00"/>
    <n v="0"/>
    <n v="0"/>
    <n v="0"/>
    <n v="0"/>
    <n v="0"/>
    <n v="0"/>
    <n v="6"/>
    <n v="52.93"/>
    <n v="707400"/>
    <d v="2026-07-30T00:00:00"/>
  </r>
  <r>
    <x v="45"/>
    <x v="33"/>
    <d v="2022-10-01T00:00:00"/>
    <n v="0"/>
    <n v="0"/>
    <n v="0"/>
    <n v="0"/>
    <n v="0"/>
    <n v="0"/>
    <n v="6"/>
    <n v="52.93"/>
    <n v="707400"/>
    <d v="2026-07-30T00:00:00"/>
  </r>
  <r>
    <x v="45"/>
    <x v="18"/>
    <d v="2024-11-01T00:00:00"/>
    <n v="0"/>
    <n v="0"/>
    <n v="0"/>
    <n v="0"/>
    <n v="0"/>
    <n v="0"/>
    <n v="6"/>
    <n v="52.93"/>
    <n v="707400"/>
    <d v="2026-07-30T00:00:00"/>
  </r>
  <r>
    <x v="45"/>
    <x v="50"/>
    <d v="2022-01-01T00:00:00"/>
    <n v="0"/>
    <n v="0"/>
    <n v="0"/>
    <n v="0"/>
    <n v="0"/>
    <n v="0"/>
    <n v="6"/>
    <n v="52.93"/>
    <n v="707400"/>
    <d v="2026-07-30T00:00:00"/>
  </r>
  <r>
    <x v="45"/>
    <x v="64"/>
    <d v="2021-12-01T00:00:00"/>
    <n v="0"/>
    <n v="0"/>
    <n v="0"/>
    <n v="0"/>
    <n v="0"/>
    <n v="0"/>
    <n v="6"/>
    <n v="52.93"/>
    <n v="707400"/>
    <d v="2026-07-30T00:00:00"/>
  </r>
  <r>
    <x v="45"/>
    <x v="11"/>
    <d v="2024-01-01T00:00:00"/>
    <n v="0"/>
    <n v="0"/>
    <n v="0"/>
    <n v="0"/>
    <n v="0"/>
    <n v="0"/>
    <n v="6"/>
    <n v="52.93"/>
    <n v="707400"/>
    <d v="2026-07-30T00:00:00"/>
  </r>
  <r>
    <x v="45"/>
    <x v="7"/>
    <d v="2025-01-01T00:00:00"/>
    <n v="0"/>
    <n v="0"/>
    <n v="0"/>
    <n v="0"/>
    <n v="0"/>
    <n v="0"/>
    <n v="6"/>
    <n v="52.93"/>
    <n v="707400"/>
    <d v="2026-07-30T00:00:00"/>
  </r>
  <r>
    <x v="45"/>
    <x v="42"/>
    <d v="2023-09-01T00:00:00"/>
    <n v="0"/>
    <n v="0"/>
    <n v="0"/>
    <n v="0"/>
    <n v="0"/>
    <n v="0"/>
    <n v="6"/>
    <n v="52.93"/>
    <n v="707400"/>
    <d v="2026-07-30T00:00:00"/>
  </r>
  <r>
    <x v="45"/>
    <x v="25"/>
    <d v="2024-12-01T00:00:00"/>
    <n v="0"/>
    <n v="0"/>
    <n v="0"/>
    <n v="0"/>
    <n v="0"/>
    <n v="0"/>
    <n v="6"/>
    <n v="52.93"/>
    <n v="707400"/>
    <d v="2026-07-30T00:00:00"/>
  </r>
  <r>
    <x v="45"/>
    <x v="36"/>
    <d v="2023-04-01T00:00:00"/>
    <n v="0"/>
    <n v="0"/>
    <n v="0"/>
    <n v="0"/>
    <n v="0"/>
    <n v="0"/>
    <n v="6"/>
    <n v="52.93"/>
    <n v="707400"/>
    <d v="2026-07-30T00:00:00"/>
  </r>
  <r>
    <x v="45"/>
    <x v="22"/>
    <d v="2024-05-01T00:00:00"/>
    <n v="0"/>
    <n v="0"/>
    <n v="0"/>
    <n v="0"/>
    <n v="0"/>
    <n v="0"/>
    <n v="6"/>
    <n v="52.93"/>
    <n v="707400"/>
    <d v="2026-07-30T00:00:00"/>
  </r>
  <r>
    <x v="45"/>
    <x v="26"/>
    <d v="2025-06-01T00:00:00"/>
    <n v="0"/>
    <n v="0"/>
    <n v="0"/>
    <n v="0"/>
    <n v="0"/>
    <n v="0"/>
    <n v="6"/>
    <n v="52.93"/>
    <n v="707400"/>
    <d v="2026-07-30T00:00:00"/>
  </r>
  <r>
    <x v="45"/>
    <x v="58"/>
    <d v="2021-06-01T00:00:00"/>
    <n v="0"/>
    <n v="0"/>
    <n v="0"/>
    <n v="0"/>
    <n v="0"/>
    <n v="0"/>
    <n v="6"/>
    <n v="52.93"/>
    <n v="707400"/>
    <d v="2026-07-30T00:00:00"/>
  </r>
  <r>
    <x v="45"/>
    <x v="66"/>
    <d v="2022-07-01T00:00:00"/>
    <n v="0"/>
    <n v="0"/>
    <n v="0"/>
    <n v="0"/>
    <n v="0"/>
    <n v="0"/>
    <n v="6"/>
    <n v="52.93"/>
    <n v="707400"/>
    <d v="2026-07-30T00:00:00"/>
  </r>
  <r>
    <x v="45"/>
    <x v="34"/>
    <d v="2023-02-01T00:00:00"/>
    <n v="0"/>
    <n v="0"/>
    <n v="0"/>
    <n v="0"/>
    <n v="0"/>
    <n v="0"/>
    <n v="6"/>
    <n v="52.93"/>
    <n v="707400"/>
    <d v="2026-07-30T00:00:00"/>
  </r>
  <r>
    <x v="45"/>
    <x v="10"/>
    <d v="2024-04-01T00:00:00"/>
    <n v="0"/>
    <n v="0"/>
    <n v="0"/>
    <n v="0"/>
    <n v="0"/>
    <n v="0"/>
    <n v="6"/>
    <n v="52.93"/>
    <n v="707400"/>
    <d v="2026-07-30T00:00:00"/>
  </r>
  <r>
    <x v="45"/>
    <x v="40"/>
    <d v="2023-08-01T00:00:00"/>
    <n v="0"/>
    <n v="0"/>
    <n v="0"/>
    <n v="0"/>
    <n v="0"/>
    <n v="0"/>
    <n v="6"/>
    <n v="52.93"/>
    <n v="707400"/>
    <d v="2026-07-30T00:00:00"/>
  </r>
  <r>
    <x v="45"/>
    <x v="48"/>
    <d v="2022-02-01T00:00:00"/>
    <n v="0"/>
    <n v="0"/>
    <n v="0"/>
    <n v="0"/>
    <n v="0"/>
    <n v="0"/>
    <n v="6"/>
    <n v="52.93"/>
    <n v="707400"/>
    <d v="2026-07-30T00:00:00"/>
  </r>
  <r>
    <x v="45"/>
    <x v="41"/>
    <d v="2023-07-01T00:00:00"/>
    <n v="0"/>
    <n v="0"/>
    <n v="0"/>
    <n v="0"/>
    <n v="0"/>
    <n v="0"/>
    <n v="6"/>
    <n v="52.93"/>
    <n v="707400"/>
    <d v="2026-07-30T00:00:00"/>
  </r>
  <r>
    <x v="45"/>
    <x v="35"/>
    <d v="2022-11-01T00:00:00"/>
    <n v="0"/>
    <n v="0"/>
    <n v="0"/>
    <n v="0"/>
    <n v="0"/>
    <n v="0"/>
    <n v="6"/>
    <n v="52.93"/>
    <n v="707400"/>
    <d v="2026-07-30T00:00:00"/>
  </r>
  <r>
    <x v="45"/>
    <x v="46"/>
    <d v="2023-03-01T00:00:00"/>
    <n v="0"/>
    <n v="0"/>
    <n v="0"/>
    <n v="0"/>
    <n v="0"/>
    <n v="0"/>
    <n v="6"/>
    <n v="52.93"/>
    <n v="707400"/>
    <d v="2026-07-30T00:00:00"/>
  </r>
  <r>
    <x v="45"/>
    <x v="39"/>
    <d v="2023-05-01T00:00:00"/>
    <n v="0"/>
    <n v="0"/>
    <n v="0"/>
    <n v="0"/>
    <n v="0"/>
    <n v="0"/>
    <n v="6"/>
    <n v="52.93"/>
    <n v="707400"/>
    <d v="2026-07-30T00:00:00"/>
  </r>
  <r>
    <x v="45"/>
    <x v="65"/>
    <d v="2022-03-01T00:00:00"/>
    <n v="0"/>
    <n v="0"/>
    <n v="0"/>
    <n v="0"/>
    <n v="0"/>
    <n v="0"/>
    <n v="6"/>
    <n v="52.93"/>
    <n v="707400"/>
    <d v="2026-07-30T00:00:00"/>
  </r>
  <r>
    <x v="45"/>
    <x v="28"/>
    <d v="2024-10-01T00:00:00"/>
    <n v="0"/>
    <n v="0"/>
    <n v="0"/>
    <n v="0"/>
    <n v="0"/>
    <n v="0"/>
    <n v="6"/>
    <n v="52.93"/>
    <n v="707400"/>
    <d v="2026-07-30T00:00:00"/>
  </r>
  <r>
    <x v="45"/>
    <x v="59"/>
    <d v="2021-07-01T00:00:00"/>
    <n v="0"/>
    <n v="0"/>
    <n v="0"/>
    <n v="0"/>
    <n v="0"/>
    <n v="0"/>
    <n v="6"/>
    <n v="52.93"/>
    <n v="707400"/>
    <d v="2026-07-30T00:00:00"/>
  </r>
  <r>
    <x v="45"/>
    <x v="60"/>
    <d v="2021-08-01T00:00:00"/>
    <n v="0"/>
    <n v="0"/>
    <n v="0"/>
    <n v="0"/>
    <n v="0"/>
    <n v="0"/>
    <n v="6"/>
    <n v="52.93"/>
    <n v="707400"/>
    <d v="2026-07-30T00:00:00"/>
  </r>
  <r>
    <x v="45"/>
    <x v="9"/>
    <d v="2024-02-01T00:00:00"/>
    <n v="0"/>
    <n v="0"/>
    <n v="0"/>
    <n v="0"/>
    <n v="0"/>
    <n v="0"/>
    <n v="6"/>
    <n v="52.93"/>
    <n v="707400"/>
    <d v="2026-07-30T00:00:00"/>
  </r>
  <r>
    <x v="45"/>
    <x v="24"/>
    <d v="2024-09-01T00:00:00"/>
    <n v="0"/>
    <n v="0"/>
    <n v="0"/>
    <n v="0"/>
    <n v="0"/>
    <n v="0"/>
    <n v="6"/>
    <n v="52.93"/>
    <n v="707400"/>
    <d v="2026-07-30T00:00:00"/>
  </r>
  <r>
    <x v="45"/>
    <x v="19"/>
    <d v="2025-02-01T00:00:00"/>
    <n v="0"/>
    <n v="0"/>
    <n v="0"/>
    <n v="0"/>
    <n v="0"/>
    <n v="0"/>
    <n v="6"/>
    <n v="52.93"/>
    <n v="707400"/>
    <d v="2026-07-30T00:00:00"/>
  </r>
  <r>
    <x v="45"/>
    <x v="54"/>
    <d v="2021-02-01T00:00:00"/>
    <n v="0"/>
    <n v="0"/>
    <n v="0"/>
    <n v="0"/>
    <n v="0"/>
    <n v="0"/>
    <n v="6"/>
    <n v="52.93"/>
    <n v="707400"/>
    <d v="2026-07-30T00:00:00"/>
  </r>
  <r>
    <x v="45"/>
    <x v="49"/>
    <d v="2022-04-01T00:00:00"/>
    <n v="0"/>
    <n v="0"/>
    <n v="0"/>
    <n v="0"/>
    <n v="0"/>
    <n v="0"/>
    <n v="6"/>
    <n v="52.93"/>
    <n v="707400"/>
    <d v="2026-07-30T00:00:00"/>
  </r>
  <r>
    <x v="45"/>
    <x v="57"/>
    <d v="2021-03-01T00:00:00"/>
    <n v="0"/>
    <n v="0"/>
    <n v="0"/>
    <n v="0"/>
    <n v="0"/>
    <n v="0"/>
    <n v="6"/>
    <n v="52.93"/>
    <n v="707400"/>
    <d v="2026-07-30T00:00:00"/>
  </r>
  <r>
    <x v="45"/>
    <x v="55"/>
    <d v="2021-05-01T00:00:00"/>
    <n v="0"/>
    <n v="0"/>
    <n v="0"/>
    <n v="0"/>
    <n v="0"/>
    <n v="0"/>
    <n v="6"/>
    <n v="52.93"/>
    <n v="707400"/>
    <d v="2026-07-30T00:00:00"/>
  </r>
  <r>
    <x v="45"/>
    <x v="63"/>
    <d v="2021-10-01T00:00:00"/>
    <n v="0"/>
    <n v="0"/>
    <n v="0"/>
    <n v="0"/>
    <n v="0"/>
    <n v="0"/>
    <n v="6"/>
    <n v="52.93"/>
    <n v="707400"/>
    <d v="2026-07-30T00:00:00"/>
  </r>
  <r>
    <x v="45"/>
    <x v="21"/>
    <d v="2025-05-01T00:00:00"/>
    <n v="0"/>
    <n v="0"/>
    <n v="0"/>
    <n v="0"/>
    <n v="0"/>
    <n v="0"/>
    <n v="6"/>
    <n v="52.93"/>
    <n v="707400"/>
    <d v="2026-07-30T00:00:00"/>
  </r>
  <r>
    <x v="45"/>
    <x v="38"/>
    <d v="2023-06-01T00:00:00"/>
    <n v="0"/>
    <n v="0"/>
    <n v="0"/>
    <n v="0"/>
    <n v="0"/>
    <n v="0"/>
    <n v="6"/>
    <n v="52.93"/>
    <n v="707400"/>
    <d v="2026-07-30T00:00:00"/>
  </r>
  <r>
    <x v="45"/>
    <x v="52"/>
    <d v="2022-08-01T00:00:00"/>
    <n v="0"/>
    <n v="0"/>
    <n v="0"/>
    <n v="0"/>
    <n v="0"/>
    <n v="0"/>
    <n v="6"/>
    <n v="52.93"/>
    <n v="707400"/>
    <d v="2026-07-30T00:00:00"/>
  </r>
  <r>
    <x v="45"/>
    <x v="62"/>
    <d v="2021-11-01T00:00:00"/>
    <n v="0"/>
    <n v="0"/>
    <n v="0"/>
    <n v="0"/>
    <n v="0"/>
    <n v="0"/>
    <n v="6"/>
    <n v="52.93"/>
    <n v="707400"/>
    <d v="2026-07-30T00:00:00"/>
  </r>
  <r>
    <x v="45"/>
    <x v="43"/>
    <d v="2023-10-01T00:00:00"/>
    <n v="0"/>
    <n v="0"/>
    <n v="0"/>
    <n v="0"/>
    <n v="0"/>
    <n v="0"/>
    <n v="6"/>
    <n v="52.93"/>
    <n v="707400"/>
    <d v="2026-07-30T00:00:00"/>
  </r>
  <r>
    <x v="45"/>
    <x v="45"/>
    <d v="2023-12-01T00:00:00"/>
    <n v="0"/>
    <n v="0"/>
    <n v="0"/>
    <n v="0"/>
    <n v="0"/>
    <n v="0"/>
    <n v="6"/>
    <n v="52.93"/>
    <n v="707400"/>
    <d v="2026-07-30T00:00:00"/>
  </r>
  <r>
    <x v="45"/>
    <x v="61"/>
    <d v="2021-09-01T00:00:00"/>
    <n v="0"/>
    <n v="0"/>
    <n v="0"/>
    <n v="0"/>
    <n v="0"/>
    <n v="0"/>
    <n v="6"/>
    <n v="52.93"/>
    <n v="707400"/>
    <d v="2026-07-30T00:00:00"/>
  </r>
  <r>
    <x v="45"/>
    <x v="29"/>
    <d v="2024-08-01T00:00:00"/>
    <n v="0"/>
    <n v="0"/>
    <n v="0"/>
    <n v="0"/>
    <n v="0"/>
    <n v="0"/>
    <n v="6"/>
    <n v="52.93"/>
    <n v="707400"/>
    <d v="2026-07-30T00:00:00"/>
  </r>
  <r>
    <x v="45"/>
    <x v="31"/>
    <d v="2023-01-01T00:00:00"/>
    <n v="0"/>
    <n v="0"/>
    <n v="0"/>
    <n v="0"/>
    <n v="0"/>
    <n v="0"/>
    <n v="6"/>
    <n v="52.93"/>
    <n v="707400"/>
    <d v="2026-07-30T00:00:00"/>
  </r>
  <r>
    <x v="45"/>
    <x v="56"/>
    <d v="2021-04-01T00:00:00"/>
    <n v="0"/>
    <n v="0"/>
    <n v="0"/>
    <n v="0"/>
    <n v="0"/>
    <n v="0"/>
    <n v="6"/>
    <n v="52.93"/>
    <n v="707400"/>
    <d v="2026-07-30T00:00:00"/>
  </r>
  <r>
    <x v="45"/>
    <x v="51"/>
    <d v="2022-06-01T00:00:00"/>
    <n v="0"/>
    <n v="0"/>
    <n v="0"/>
    <n v="0"/>
    <n v="0"/>
    <n v="0"/>
    <n v="6"/>
    <n v="52.93"/>
    <n v="707400"/>
    <d v="2026-07-30T00:00:00"/>
  </r>
  <r>
    <x v="45"/>
    <x v="20"/>
    <d v="2025-04-01T00:00:00"/>
    <n v="0"/>
    <n v="0"/>
    <n v="0"/>
    <n v="0"/>
    <n v="0"/>
    <n v="0"/>
    <n v="6"/>
    <n v="52.93"/>
    <n v="707400"/>
    <d v="2026-07-30T00:00:00"/>
  </r>
  <r>
    <x v="45"/>
    <x v="32"/>
    <d v="2022-12-01T00:00:00"/>
    <n v="0"/>
    <n v="0"/>
    <n v="0"/>
    <n v="0"/>
    <n v="0"/>
    <n v="0"/>
    <n v="6"/>
    <n v="52.93"/>
    <n v="707400"/>
    <d v="2026-07-30T00:00:00"/>
  </r>
  <r>
    <x v="45"/>
    <x v="44"/>
    <d v="2023-11-01T00:00:00"/>
    <n v="0"/>
    <n v="0"/>
    <n v="0"/>
    <n v="0"/>
    <n v="0"/>
    <n v="0"/>
    <n v="6"/>
    <n v="52.93"/>
    <n v="707400"/>
    <d v="2026-07-30T00:00:00"/>
  </r>
  <r>
    <x v="45"/>
    <x v="53"/>
    <d v="2021-01-01T00:00:00"/>
    <n v="0"/>
    <n v="0"/>
    <n v="0"/>
    <n v="0"/>
    <n v="0"/>
    <n v="0"/>
    <n v="6"/>
    <n v="52.93"/>
    <n v="707400"/>
    <d v="2026-07-30T00:00:00"/>
  </r>
  <r>
    <x v="5"/>
    <x v="54"/>
    <d v="2021-02-01T00:00:00"/>
    <n v="1"/>
    <n v="9"/>
    <n v="82231"/>
    <n v="0"/>
    <n v="0"/>
    <n v="0"/>
    <n v="23"/>
    <n v="74.668999999999997"/>
    <n v="1427137"/>
    <d v="2026-07-30T00:00:00"/>
  </r>
  <r>
    <x v="5"/>
    <x v="57"/>
    <d v="2021-03-01T00:00:00"/>
    <n v="1"/>
    <n v="9"/>
    <n v="82231"/>
    <n v="0"/>
    <n v="0"/>
    <n v="0"/>
    <n v="23"/>
    <n v="74.668999999999997"/>
    <n v="1427137"/>
    <d v="2026-07-30T00:00:00"/>
  </r>
  <r>
    <x v="5"/>
    <x v="53"/>
    <d v="2021-01-01T00:00:00"/>
    <n v="1"/>
    <n v="9"/>
    <n v="82231"/>
    <n v="0"/>
    <n v="0"/>
    <n v="0"/>
    <n v="23"/>
    <n v="74.668999999999997"/>
    <n v="1427137"/>
    <d v="2026-07-30T00:00:00"/>
  </r>
  <r>
    <x v="39"/>
    <x v="66"/>
    <d v="2022-07-01T00:00:00"/>
    <n v="0"/>
    <n v="0"/>
    <n v="0"/>
    <n v="0"/>
    <n v="0"/>
    <n v="0"/>
    <n v="2"/>
    <n v="75.69"/>
    <n v="1201"/>
    <d v="2026-07-30T00:00:00"/>
  </r>
  <r>
    <x v="39"/>
    <x v="52"/>
    <d v="2022-08-01T00:00:00"/>
    <n v="0"/>
    <n v="0"/>
    <n v="0"/>
    <n v="0"/>
    <n v="0"/>
    <n v="0"/>
    <n v="2"/>
    <n v="75.69"/>
    <n v="1201"/>
    <d v="2026-07-30T00:00:00"/>
  </r>
  <r>
    <x v="39"/>
    <x v="51"/>
    <d v="2022-06-01T00:00:00"/>
    <n v="0"/>
    <n v="0"/>
    <n v="0"/>
    <n v="0"/>
    <n v="0"/>
    <n v="0"/>
    <n v="2"/>
    <n v="75.69"/>
    <n v="1201"/>
    <d v="2026-07-30T00:00:00"/>
  </r>
  <r>
    <x v="39"/>
    <x v="30"/>
    <d v="2024-07-01T00:00:00"/>
    <n v="0"/>
    <n v="0"/>
    <n v="0"/>
    <n v="0"/>
    <n v="0"/>
    <n v="0"/>
    <n v="2"/>
    <n v="75.69"/>
    <n v="1201"/>
    <d v="2026-07-30T00:00:00"/>
  </r>
  <r>
    <x v="39"/>
    <x v="35"/>
    <d v="2022-11-01T00:00:00"/>
    <n v="0"/>
    <n v="0"/>
    <n v="0"/>
    <n v="0"/>
    <n v="0"/>
    <n v="0"/>
    <n v="2"/>
    <n v="75.69"/>
    <n v="1201"/>
    <d v="2026-07-30T00:00:00"/>
  </r>
  <r>
    <x v="39"/>
    <x v="39"/>
    <d v="2023-05-01T00:00:00"/>
    <n v="0"/>
    <n v="0"/>
    <n v="0"/>
    <n v="0"/>
    <n v="0"/>
    <n v="0"/>
    <n v="2"/>
    <n v="75.69"/>
    <n v="1201"/>
    <d v="2026-07-30T00:00:00"/>
  </r>
  <r>
    <x v="39"/>
    <x v="11"/>
    <d v="2024-01-01T00:00:00"/>
    <n v="0"/>
    <n v="0"/>
    <n v="0"/>
    <n v="0"/>
    <n v="0"/>
    <n v="0"/>
    <n v="2"/>
    <n v="75.69"/>
    <n v="1201"/>
    <d v="2026-07-30T00:00:00"/>
  </r>
  <r>
    <x v="39"/>
    <x v="36"/>
    <d v="2023-04-01T00:00:00"/>
    <n v="0"/>
    <n v="0"/>
    <n v="0"/>
    <n v="0"/>
    <n v="0"/>
    <n v="0"/>
    <n v="2"/>
    <n v="75.69"/>
    <n v="1201"/>
    <d v="2026-07-30T00:00:00"/>
  </r>
  <r>
    <x v="39"/>
    <x v="31"/>
    <d v="2023-01-01T00:00:00"/>
    <n v="0"/>
    <n v="0"/>
    <n v="0"/>
    <n v="0"/>
    <n v="0"/>
    <n v="0"/>
    <n v="2"/>
    <n v="75.69"/>
    <n v="1201"/>
    <d v="2026-07-30T00:00:00"/>
  </r>
  <r>
    <x v="39"/>
    <x v="37"/>
    <d v="2022-09-01T00:00:00"/>
    <n v="0"/>
    <n v="0"/>
    <n v="0"/>
    <n v="0"/>
    <n v="0"/>
    <n v="0"/>
    <n v="2"/>
    <n v="75.69"/>
    <n v="1201"/>
    <d v="2026-07-30T00:00:00"/>
  </r>
  <r>
    <x v="39"/>
    <x v="42"/>
    <d v="2023-09-01T00:00:00"/>
    <n v="0"/>
    <n v="0"/>
    <n v="0"/>
    <n v="0"/>
    <n v="0"/>
    <n v="0"/>
    <n v="2"/>
    <n v="75.69"/>
    <n v="1201"/>
    <d v="2026-07-30T00:00:00"/>
  </r>
  <r>
    <x v="39"/>
    <x v="24"/>
    <d v="2024-09-01T00:00:00"/>
    <n v="0"/>
    <n v="0"/>
    <n v="0"/>
    <n v="0"/>
    <n v="0"/>
    <n v="0"/>
    <n v="2"/>
    <n v="75.69"/>
    <n v="1201"/>
    <d v="2026-07-30T00:00:00"/>
  </r>
  <r>
    <x v="39"/>
    <x v="33"/>
    <d v="2022-10-01T00:00:00"/>
    <n v="0"/>
    <n v="0"/>
    <n v="0"/>
    <n v="0"/>
    <n v="0"/>
    <n v="0"/>
    <n v="2"/>
    <n v="75.69"/>
    <n v="1201"/>
    <d v="2026-07-30T00:00:00"/>
  </r>
  <r>
    <x v="39"/>
    <x v="44"/>
    <d v="2023-11-01T00:00:00"/>
    <n v="0"/>
    <n v="0"/>
    <n v="0"/>
    <n v="0"/>
    <n v="0"/>
    <n v="0"/>
    <n v="2"/>
    <n v="75.69"/>
    <n v="1201"/>
    <d v="2026-07-30T00:00:00"/>
  </r>
  <r>
    <x v="39"/>
    <x v="28"/>
    <d v="2024-10-01T00:00:00"/>
    <n v="0"/>
    <n v="0"/>
    <n v="0"/>
    <n v="0"/>
    <n v="0"/>
    <n v="0"/>
    <n v="2"/>
    <n v="75.69"/>
    <n v="1201"/>
    <d v="2026-07-30T00:00:00"/>
  </r>
  <r>
    <x v="39"/>
    <x v="40"/>
    <d v="2023-08-01T00:00:00"/>
    <n v="0"/>
    <n v="0"/>
    <n v="0"/>
    <n v="0"/>
    <n v="0"/>
    <n v="0"/>
    <n v="2"/>
    <n v="75.69"/>
    <n v="1201"/>
    <d v="2026-07-30T00:00:00"/>
  </r>
  <r>
    <x v="39"/>
    <x v="10"/>
    <d v="2024-04-01T00:00:00"/>
    <n v="0"/>
    <n v="0"/>
    <n v="0"/>
    <n v="0"/>
    <n v="0"/>
    <n v="0"/>
    <n v="2"/>
    <n v="75.69"/>
    <n v="1201"/>
    <d v="2026-07-30T00:00:00"/>
  </r>
  <r>
    <x v="39"/>
    <x v="41"/>
    <d v="2023-07-01T00:00:00"/>
    <n v="0"/>
    <n v="0"/>
    <n v="0"/>
    <n v="0"/>
    <n v="0"/>
    <n v="0"/>
    <n v="2"/>
    <n v="75.69"/>
    <n v="1201"/>
    <d v="2026-07-30T00:00:00"/>
  </r>
  <r>
    <x v="39"/>
    <x v="38"/>
    <d v="2023-06-01T00:00:00"/>
    <n v="0"/>
    <n v="0"/>
    <n v="0"/>
    <n v="0"/>
    <n v="0"/>
    <n v="0"/>
    <n v="2"/>
    <n v="75.69"/>
    <n v="1201"/>
    <d v="2026-07-30T00:00:00"/>
  </r>
  <r>
    <x v="39"/>
    <x v="27"/>
    <d v="2024-06-01T00:00:00"/>
    <n v="0"/>
    <n v="0"/>
    <n v="0"/>
    <n v="0"/>
    <n v="0"/>
    <n v="0"/>
    <n v="2"/>
    <n v="75.69"/>
    <n v="1201"/>
    <d v="2026-07-30T00:00:00"/>
  </r>
  <r>
    <x v="39"/>
    <x v="45"/>
    <d v="2023-12-01T00:00:00"/>
    <n v="0"/>
    <n v="0"/>
    <n v="0"/>
    <n v="0"/>
    <n v="0"/>
    <n v="0"/>
    <n v="2"/>
    <n v="75.69"/>
    <n v="1201"/>
    <d v="2026-07-30T00:00:00"/>
  </r>
  <r>
    <x v="39"/>
    <x v="34"/>
    <d v="2023-02-01T00:00:00"/>
    <n v="0"/>
    <n v="0"/>
    <n v="0"/>
    <n v="0"/>
    <n v="0"/>
    <n v="0"/>
    <n v="2"/>
    <n v="75.69"/>
    <n v="1201"/>
    <d v="2026-07-30T00:00:00"/>
  </r>
  <r>
    <x v="39"/>
    <x v="32"/>
    <d v="2022-12-01T00:00:00"/>
    <n v="0"/>
    <n v="0"/>
    <n v="0"/>
    <n v="0"/>
    <n v="0"/>
    <n v="0"/>
    <n v="2"/>
    <n v="75.69"/>
    <n v="1201"/>
    <d v="2026-07-30T00:00:00"/>
  </r>
  <r>
    <x v="39"/>
    <x v="8"/>
    <d v="2024-03-01T00:00:00"/>
    <n v="0"/>
    <n v="0"/>
    <n v="0"/>
    <n v="0"/>
    <n v="0"/>
    <n v="0"/>
    <n v="2"/>
    <n v="75.69"/>
    <n v="1201"/>
    <d v="2026-07-30T00:00:00"/>
  </r>
  <r>
    <x v="39"/>
    <x v="9"/>
    <d v="2024-02-01T00:00:00"/>
    <n v="0"/>
    <n v="0"/>
    <n v="0"/>
    <n v="0"/>
    <n v="0"/>
    <n v="0"/>
    <n v="2"/>
    <n v="75.69"/>
    <n v="1201"/>
    <d v="2026-07-30T00:00:00"/>
  </r>
  <r>
    <x v="39"/>
    <x v="22"/>
    <d v="2024-05-01T00:00:00"/>
    <n v="0"/>
    <n v="0"/>
    <n v="0"/>
    <n v="0"/>
    <n v="0"/>
    <n v="0"/>
    <n v="2"/>
    <n v="75.69"/>
    <n v="1201"/>
    <d v="2026-07-30T00:00:00"/>
  </r>
  <r>
    <x v="39"/>
    <x v="46"/>
    <d v="2023-03-01T00:00:00"/>
    <n v="0"/>
    <n v="0"/>
    <n v="0"/>
    <n v="0"/>
    <n v="0"/>
    <n v="0"/>
    <n v="2"/>
    <n v="75.69"/>
    <n v="1201"/>
    <d v="2026-07-30T00:00:00"/>
  </r>
  <r>
    <x v="39"/>
    <x v="29"/>
    <d v="2024-08-01T00:00:00"/>
    <n v="0"/>
    <n v="0"/>
    <n v="0"/>
    <n v="0"/>
    <n v="0"/>
    <n v="0"/>
    <n v="2"/>
    <n v="75.69"/>
    <n v="1201"/>
    <d v="2026-07-30T00:00:00"/>
  </r>
  <r>
    <x v="39"/>
    <x v="43"/>
    <d v="2023-10-01T00:00:00"/>
    <n v="0"/>
    <n v="0"/>
    <n v="0"/>
    <n v="0"/>
    <n v="0"/>
    <n v="0"/>
    <n v="2"/>
    <n v="75.69"/>
    <n v="1201"/>
    <d v="2026-07-30T00:00:00"/>
  </r>
  <r>
    <x v="46"/>
    <x v="53"/>
    <d v="2021-01-01T00:00:00"/>
    <n v="3"/>
    <n v="132"/>
    <n v="480000"/>
    <n v="0"/>
    <n v="0"/>
    <n v="0"/>
    <n v="5"/>
    <n v="85.17"/>
    <n v="493060"/>
    <d v="2026-07-30T00:00:00"/>
  </r>
  <r>
    <x v="5"/>
    <x v="55"/>
    <d v="2021-05-01T00:00:00"/>
    <n v="1"/>
    <n v="9"/>
    <n v="82231"/>
    <n v="0"/>
    <n v="0"/>
    <n v="0"/>
    <n v="24"/>
    <n v="126.059"/>
    <n v="1900137"/>
    <d v="2026-07-30T00:00:00"/>
  </r>
  <r>
    <x v="5"/>
    <x v="60"/>
    <d v="2021-08-01T00:00:00"/>
    <n v="1"/>
    <n v="9"/>
    <n v="82231"/>
    <n v="0"/>
    <n v="0"/>
    <n v="0"/>
    <n v="24"/>
    <n v="126.059"/>
    <n v="1900137"/>
    <d v="2026-07-30T00:00:00"/>
  </r>
  <r>
    <x v="5"/>
    <x v="61"/>
    <d v="2021-09-01T00:00:00"/>
    <n v="1"/>
    <n v="9"/>
    <n v="82231"/>
    <n v="0"/>
    <n v="0"/>
    <n v="0"/>
    <n v="24"/>
    <n v="126.059"/>
    <n v="1900137"/>
    <d v="2026-07-30T00:00:00"/>
  </r>
  <r>
    <x v="5"/>
    <x v="58"/>
    <d v="2021-06-01T00:00:00"/>
    <n v="1"/>
    <n v="9"/>
    <n v="82231"/>
    <n v="0"/>
    <n v="0"/>
    <n v="0"/>
    <n v="24"/>
    <n v="126.059"/>
    <n v="1900137"/>
    <d v="2026-07-30T00:00:00"/>
  </r>
  <r>
    <x v="5"/>
    <x v="59"/>
    <d v="2021-07-01T00:00:00"/>
    <n v="1"/>
    <n v="9"/>
    <n v="82231"/>
    <n v="0"/>
    <n v="0"/>
    <n v="0"/>
    <n v="24"/>
    <n v="126.059"/>
    <n v="1900137"/>
    <d v="2026-07-30T00:00:00"/>
  </r>
  <r>
    <x v="5"/>
    <x v="63"/>
    <d v="2021-10-01T00:00:00"/>
    <n v="1"/>
    <n v="9"/>
    <n v="82231"/>
    <n v="0"/>
    <n v="0"/>
    <n v="0"/>
    <n v="24"/>
    <n v="126.059"/>
    <n v="1900137"/>
    <d v="2026-07-30T00:00:00"/>
  </r>
  <r>
    <x v="5"/>
    <x v="56"/>
    <d v="2021-04-01T00:00:00"/>
    <n v="1"/>
    <n v="9"/>
    <n v="82231"/>
    <n v="0"/>
    <n v="0"/>
    <n v="0"/>
    <n v="24"/>
    <n v="126.059"/>
    <n v="1900137"/>
    <d v="2026-07-30T00:00:00"/>
  </r>
  <r>
    <x v="5"/>
    <x v="64"/>
    <d v="2021-12-01T00:00:00"/>
    <n v="0"/>
    <n v="0"/>
    <n v="0"/>
    <n v="0"/>
    <n v="0"/>
    <n v="0"/>
    <n v="25"/>
    <n v="135.059"/>
    <n v="1982368"/>
    <d v="2026-07-30T00:00:00"/>
  </r>
  <r>
    <x v="5"/>
    <x v="62"/>
    <d v="2021-11-01T00:00:00"/>
    <n v="0"/>
    <n v="0"/>
    <n v="0"/>
    <n v="0"/>
    <n v="0"/>
    <n v="0"/>
    <n v="25"/>
    <n v="135.059"/>
    <n v="1982368"/>
    <d v="2026-07-30T00:00:00"/>
  </r>
  <r>
    <x v="5"/>
    <x v="31"/>
    <d v="2023-01-01T00:00:00"/>
    <n v="0"/>
    <n v="0"/>
    <n v="0"/>
    <n v="0"/>
    <n v="0"/>
    <n v="0"/>
    <n v="26"/>
    <n v="136.07900000000001"/>
    <n v="1999368"/>
    <d v="2026-07-30T00:00:00"/>
  </r>
  <r>
    <x v="5"/>
    <x v="51"/>
    <d v="2022-06-01T00:00:00"/>
    <n v="0"/>
    <n v="0"/>
    <n v="0"/>
    <n v="0"/>
    <n v="0"/>
    <n v="0"/>
    <n v="26"/>
    <n v="136.07900000000001"/>
    <n v="1999368"/>
    <d v="2026-07-30T00:00:00"/>
  </r>
  <r>
    <x v="5"/>
    <x v="52"/>
    <d v="2022-08-01T00:00:00"/>
    <n v="0"/>
    <n v="0"/>
    <n v="0"/>
    <n v="0"/>
    <n v="0"/>
    <n v="0"/>
    <n v="26"/>
    <n v="136.07900000000001"/>
    <n v="1999368"/>
    <d v="2026-07-30T00:00:00"/>
  </r>
  <r>
    <x v="5"/>
    <x v="48"/>
    <d v="2022-02-01T00:00:00"/>
    <n v="0"/>
    <n v="0"/>
    <n v="0"/>
    <n v="0"/>
    <n v="0"/>
    <n v="0"/>
    <n v="26"/>
    <n v="136.07900000000001"/>
    <n v="1999368"/>
    <d v="2026-07-30T00:00:00"/>
  </r>
  <r>
    <x v="5"/>
    <x v="65"/>
    <d v="2022-03-01T00:00:00"/>
    <n v="0"/>
    <n v="0"/>
    <n v="0"/>
    <n v="0"/>
    <n v="0"/>
    <n v="0"/>
    <n v="26"/>
    <n v="136.07900000000001"/>
    <n v="1999368"/>
    <d v="2026-07-30T00:00:00"/>
  </r>
  <r>
    <x v="5"/>
    <x v="36"/>
    <d v="2023-04-01T00:00:00"/>
    <n v="0"/>
    <n v="0"/>
    <n v="0"/>
    <n v="0"/>
    <n v="0"/>
    <n v="0"/>
    <n v="26"/>
    <n v="136.07900000000001"/>
    <n v="1999368"/>
    <d v="2026-07-30T00:00:00"/>
  </r>
  <r>
    <x v="5"/>
    <x v="33"/>
    <d v="2022-10-01T00:00:00"/>
    <n v="0"/>
    <n v="0"/>
    <n v="0"/>
    <n v="0"/>
    <n v="0"/>
    <n v="0"/>
    <n v="26"/>
    <n v="136.07900000000001"/>
    <n v="1999368"/>
    <d v="2026-07-30T00:00:00"/>
  </r>
  <r>
    <x v="5"/>
    <x v="35"/>
    <d v="2022-11-01T00:00:00"/>
    <n v="0"/>
    <n v="0"/>
    <n v="0"/>
    <n v="0"/>
    <n v="0"/>
    <n v="0"/>
    <n v="26"/>
    <n v="136.07900000000001"/>
    <n v="1999368"/>
    <d v="2026-07-30T00:00:00"/>
  </r>
  <r>
    <x v="5"/>
    <x v="50"/>
    <d v="2022-01-01T00:00:00"/>
    <n v="0"/>
    <n v="0"/>
    <n v="0"/>
    <n v="0"/>
    <n v="0"/>
    <n v="0"/>
    <n v="26"/>
    <n v="136.07900000000001"/>
    <n v="1999368"/>
    <d v="2026-07-30T00:00:00"/>
  </r>
  <r>
    <x v="5"/>
    <x v="38"/>
    <d v="2023-06-01T00:00:00"/>
    <n v="0"/>
    <n v="0"/>
    <n v="0"/>
    <n v="0"/>
    <n v="0"/>
    <n v="0"/>
    <n v="26"/>
    <n v="136.07900000000001"/>
    <n v="1999368"/>
    <d v="2026-07-30T00:00:00"/>
  </r>
  <r>
    <x v="5"/>
    <x v="49"/>
    <d v="2022-04-01T00:00:00"/>
    <n v="0"/>
    <n v="0"/>
    <n v="0"/>
    <n v="0"/>
    <n v="0"/>
    <n v="0"/>
    <n v="26"/>
    <n v="136.07900000000001"/>
    <n v="1999368"/>
    <d v="2026-07-30T00:00:00"/>
  </r>
  <r>
    <x v="5"/>
    <x v="66"/>
    <d v="2022-07-01T00:00:00"/>
    <n v="0"/>
    <n v="0"/>
    <n v="0"/>
    <n v="0"/>
    <n v="0"/>
    <n v="0"/>
    <n v="26"/>
    <n v="136.07900000000001"/>
    <n v="1999368"/>
    <d v="2026-07-30T00:00:00"/>
  </r>
  <r>
    <x v="5"/>
    <x v="47"/>
    <d v="2022-05-01T00:00:00"/>
    <n v="0"/>
    <n v="0"/>
    <n v="0"/>
    <n v="0"/>
    <n v="0"/>
    <n v="0"/>
    <n v="26"/>
    <n v="136.07900000000001"/>
    <n v="1999368"/>
    <d v="2026-07-30T00:00:00"/>
  </r>
  <r>
    <x v="5"/>
    <x v="46"/>
    <d v="2023-03-01T00:00:00"/>
    <n v="0"/>
    <n v="0"/>
    <n v="0"/>
    <n v="0"/>
    <n v="0"/>
    <n v="0"/>
    <n v="26"/>
    <n v="136.07900000000001"/>
    <n v="1999368"/>
    <d v="2026-07-30T00:00:00"/>
  </r>
  <r>
    <x v="5"/>
    <x v="37"/>
    <d v="2022-09-01T00:00:00"/>
    <n v="0"/>
    <n v="0"/>
    <n v="0"/>
    <n v="0"/>
    <n v="0"/>
    <n v="0"/>
    <n v="26"/>
    <n v="136.07900000000001"/>
    <n v="1999368"/>
    <d v="2026-07-30T00:00:00"/>
  </r>
  <r>
    <x v="5"/>
    <x v="39"/>
    <d v="2023-05-01T00:00:00"/>
    <n v="0"/>
    <n v="0"/>
    <n v="0"/>
    <n v="0"/>
    <n v="0"/>
    <n v="0"/>
    <n v="26"/>
    <n v="136.07900000000001"/>
    <n v="1999368"/>
    <d v="2026-07-30T00:00:00"/>
  </r>
  <r>
    <x v="5"/>
    <x v="41"/>
    <d v="2023-07-01T00:00:00"/>
    <n v="0"/>
    <n v="0"/>
    <n v="0"/>
    <n v="0"/>
    <n v="0"/>
    <n v="0"/>
    <n v="26"/>
    <n v="136.07900000000001"/>
    <n v="1999368"/>
    <d v="2026-07-30T00:00:00"/>
  </r>
  <r>
    <x v="5"/>
    <x v="32"/>
    <d v="2022-12-01T00:00:00"/>
    <n v="0"/>
    <n v="0"/>
    <n v="0"/>
    <n v="0"/>
    <n v="0"/>
    <n v="0"/>
    <n v="26"/>
    <n v="136.07900000000001"/>
    <n v="1999368"/>
    <d v="2026-07-30T00:00:00"/>
  </r>
  <r>
    <x v="5"/>
    <x v="34"/>
    <d v="2023-02-01T00:00:00"/>
    <n v="0"/>
    <n v="0"/>
    <n v="0"/>
    <n v="0"/>
    <n v="0"/>
    <n v="0"/>
    <n v="26"/>
    <n v="136.07900000000001"/>
    <n v="1999368"/>
    <d v="2026-07-30T00:00:00"/>
  </r>
  <r>
    <x v="5"/>
    <x v="11"/>
    <d v="2024-01-01T00:00:00"/>
    <n v="0"/>
    <n v="0"/>
    <n v="0"/>
    <n v="0"/>
    <n v="0"/>
    <n v="0"/>
    <n v="27"/>
    <n v="139.07900000000001"/>
    <n v="2007868"/>
    <d v="2026-07-30T00:00:00"/>
  </r>
  <r>
    <x v="5"/>
    <x v="43"/>
    <d v="2023-10-01T00:00:00"/>
    <n v="0"/>
    <n v="0"/>
    <n v="0"/>
    <n v="0"/>
    <n v="0"/>
    <n v="0"/>
    <n v="27"/>
    <n v="139.07900000000001"/>
    <n v="2007868"/>
    <d v="2026-07-30T00:00:00"/>
  </r>
  <r>
    <x v="5"/>
    <x v="42"/>
    <d v="2023-09-01T00:00:00"/>
    <n v="0"/>
    <n v="0"/>
    <n v="0"/>
    <n v="0"/>
    <n v="0"/>
    <n v="0"/>
    <n v="27"/>
    <n v="139.07900000000001"/>
    <n v="2007868"/>
    <d v="2026-07-30T00:00:00"/>
  </r>
  <r>
    <x v="5"/>
    <x v="40"/>
    <d v="2023-08-01T00:00:00"/>
    <n v="0"/>
    <n v="0"/>
    <n v="0"/>
    <n v="0"/>
    <n v="0"/>
    <n v="0"/>
    <n v="27"/>
    <n v="139.07900000000001"/>
    <n v="2007868"/>
    <d v="2026-07-30T00:00:00"/>
  </r>
  <r>
    <x v="5"/>
    <x v="45"/>
    <d v="2023-12-01T00:00:00"/>
    <n v="0"/>
    <n v="0"/>
    <n v="0"/>
    <n v="0"/>
    <n v="0"/>
    <n v="0"/>
    <n v="27"/>
    <n v="139.07900000000001"/>
    <n v="2007868"/>
    <d v="2026-07-30T00:00:00"/>
  </r>
  <r>
    <x v="5"/>
    <x v="44"/>
    <d v="2023-11-01T00:00:00"/>
    <n v="0"/>
    <n v="0"/>
    <n v="0"/>
    <n v="0"/>
    <n v="0"/>
    <n v="0"/>
    <n v="27"/>
    <n v="139.07900000000001"/>
    <n v="2007868"/>
    <d v="2026-07-30T00:00:00"/>
  </r>
  <r>
    <x v="25"/>
    <x v="56"/>
    <d v="2021-04-01T00:00:00"/>
    <n v="5"/>
    <n v="209"/>
    <n v="1897000"/>
    <n v="0"/>
    <n v="0"/>
    <n v="0"/>
    <n v="19"/>
    <n v="150.81"/>
    <n v="1951073"/>
    <d v="2026-07-30T00:00:00"/>
  </r>
  <r>
    <x v="25"/>
    <x v="55"/>
    <d v="2021-05-01T00:00:00"/>
    <n v="5"/>
    <n v="209"/>
    <n v="1897000"/>
    <n v="0"/>
    <n v="0"/>
    <n v="0"/>
    <n v="19"/>
    <n v="150.81"/>
    <n v="1951073"/>
    <d v="2026-07-30T00:00:00"/>
  </r>
  <r>
    <x v="25"/>
    <x v="53"/>
    <d v="2021-01-01T00:00:00"/>
    <n v="3"/>
    <n v="119"/>
    <n v="997000"/>
    <n v="0"/>
    <n v="0"/>
    <n v="0"/>
    <n v="19"/>
    <n v="150.81"/>
    <n v="1951073"/>
    <d v="2026-07-30T00:00:00"/>
  </r>
  <r>
    <x v="25"/>
    <x v="57"/>
    <d v="2021-03-01T00:00:00"/>
    <n v="5"/>
    <n v="209"/>
    <n v="1897000"/>
    <n v="0"/>
    <n v="0"/>
    <n v="0"/>
    <n v="19"/>
    <n v="150.81"/>
    <n v="1951073"/>
    <d v="2026-07-30T00:00:00"/>
  </r>
  <r>
    <x v="25"/>
    <x v="58"/>
    <d v="2021-06-01T00:00:00"/>
    <n v="5"/>
    <n v="209"/>
    <n v="1897000"/>
    <n v="0"/>
    <n v="0"/>
    <n v="0"/>
    <n v="19"/>
    <n v="150.81"/>
    <n v="1951073"/>
    <d v="2026-07-30T00:00:00"/>
  </r>
  <r>
    <x v="25"/>
    <x v="60"/>
    <d v="2021-08-01T00:00:00"/>
    <n v="5"/>
    <n v="209"/>
    <n v="1897000"/>
    <n v="0"/>
    <n v="0"/>
    <n v="0"/>
    <n v="19"/>
    <n v="150.81"/>
    <n v="1951073"/>
    <d v="2026-07-30T00:00:00"/>
  </r>
  <r>
    <x v="25"/>
    <x v="59"/>
    <d v="2021-07-01T00:00:00"/>
    <n v="5"/>
    <n v="209"/>
    <n v="1897000"/>
    <n v="0"/>
    <n v="0"/>
    <n v="0"/>
    <n v="19"/>
    <n v="150.81"/>
    <n v="1951073"/>
    <d v="2026-07-30T00:00:00"/>
  </r>
  <r>
    <x v="34"/>
    <x v="37"/>
    <d v="2022-09-01T00:00:00"/>
    <n v="0"/>
    <n v="0"/>
    <n v="0"/>
    <n v="0"/>
    <n v="0"/>
    <n v="0"/>
    <n v="19"/>
    <n v="154.72999999999999"/>
    <n v="1677515"/>
    <d v="2026-07-30T00:00:00"/>
  </r>
  <r>
    <x v="34"/>
    <x v="7"/>
    <d v="2025-01-01T00:00:00"/>
    <n v="0"/>
    <n v="0"/>
    <n v="0"/>
    <n v="0"/>
    <n v="0"/>
    <n v="0"/>
    <n v="19"/>
    <n v="154.72999999999999"/>
    <n v="1677515"/>
    <d v="2026-07-30T00:00:00"/>
  </r>
  <r>
    <x v="34"/>
    <x v="59"/>
    <d v="2021-07-01T00:00:00"/>
    <n v="0"/>
    <n v="0"/>
    <n v="0"/>
    <n v="0"/>
    <n v="0"/>
    <n v="0"/>
    <n v="19"/>
    <n v="154.72999999999999"/>
    <n v="1677515"/>
    <d v="2026-07-30T00:00:00"/>
  </r>
  <r>
    <x v="34"/>
    <x v="32"/>
    <d v="2022-12-01T00:00:00"/>
    <n v="0"/>
    <n v="0"/>
    <n v="0"/>
    <n v="0"/>
    <n v="0"/>
    <n v="0"/>
    <n v="19"/>
    <n v="154.72999999999999"/>
    <n v="1677515"/>
    <d v="2026-07-30T00:00:00"/>
  </r>
  <r>
    <x v="34"/>
    <x v="34"/>
    <d v="2023-02-01T00:00:00"/>
    <n v="0"/>
    <n v="0"/>
    <n v="0"/>
    <n v="0"/>
    <n v="0"/>
    <n v="0"/>
    <n v="19"/>
    <n v="154.72999999999999"/>
    <n v="1677515"/>
    <d v="2026-07-30T00:00:00"/>
  </r>
  <r>
    <x v="34"/>
    <x v="14"/>
    <d v="2025-12-01T00:00:00"/>
    <n v="0"/>
    <n v="0"/>
    <n v="0"/>
    <n v="0"/>
    <n v="0"/>
    <n v="0"/>
    <n v="19"/>
    <n v="154.72999999999999"/>
    <n v="1677515"/>
    <d v="2026-07-30T00:00:00"/>
  </r>
  <r>
    <x v="34"/>
    <x v="24"/>
    <d v="2024-09-01T00:00:00"/>
    <n v="0"/>
    <n v="0"/>
    <n v="0"/>
    <n v="0"/>
    <n v="0"/>
    <n v="0"/>
    <n v="19"/>
    <n v="154.72999999999999"/>
    <n v="1677515"/>
    <d v="2026-07-30T00:00:00"/>
  </r>
  <r>
    <x v="34"/>
    <x v="26"/>
    <d v="2025-06-01T00:00:00"/>
    <n v="0"/>
    <n v="0"/>
    <n v="0"/>
    <n v="0"/>
    <n v="0"/>
    <n v="0"/>
    <n v="19"/>
    <n v="154.72999999999999"/>
    <n v="1677515"/>
    <d v="2026-07-30T00:00:00"/>
  </r>
  <r>
    <x v="34"/>
    <x v="40"/>
    <d v="2023-08-01T00:00:00"/>
    <n v="0"/>
    <n v="0"/>
    <n v="0"/>
    <n v="0"/>
    <n v="0"/>
    <n v="0"/>
    <n v="19"/>
    <n v="154.72999999999999"/>
    <n v="1677515"/>
    <d v="2026-07-30T00:00:00"/>
  </r>
  <r>
    <x v="34"/>
    <x v="47"/>
    <d v="2022-05-01T00:00:00"/>
    <n v="0"/>
    <n v="0"/>
    <n v="0"/>
    <n v="0"/>
    <n v="0"/>
    <n v="0"/>
    <n v="19"/>
    <n v="154.72999999999999"/>
    <n v="1677515"/>
    <d v="2026-07-30T00:00:00"/>
  </r>
  <r>
    <x v="34"/>
    <x v="17"/>
    <d v="2025-07-01T00:00:00"/>
    <n v="0"/>
    <n v="0"/>
    <n v="0"/>
    <n v="0"/>
    <n v="0"/>
    <n v="0"/>
    <n v="19"/>
    <n v="154.72999999999999"/>
    <n v="1677515"/>
    <d v="2026-07-30T00:00:00"/>
  </r>
  <r>
    <x v="34"/>
    <x v="64"/>
    <d v="2021-12-01T00:00:00"/>
    <n v="0"/>
    <n v="0"/>
    <n v="0"/>
    <n v="0"/>
    <n v="0"/>
    <n v="0"/>
    <n v="19"/>
    <n v="154.72999999999999"/>
    <n v="1677515"/>
    <d v="2026-07-30T00:00:00"/>
  </r>
  <r>
    <x v="34"/>
    <x v="30"/>
    <d v="2024-07-01T00:00:00"/>
    <n v="0"/>
    <n v="0"/>
    <n v="0"/>
    <n v="0"/>
    <n v="0"/>
    <n v="0"/>
    <n v="19"/>
    <n v="154.72999999999999"/>
    <n v="1677515"/>
    <d v="2026-07-30T00:00:00"/>
  </r>
  <r>
    <x v="34"/>
    <x v="44"/>
    <d v="2023-11-01T00:00:00"/>
    <n v="0"/>
    <n v="0"/>
    <n v="0"/>
    <n v="0"/>
    <n v="0"/>
    <n v="0"/>
    <n v="19"/>
    <n v="154.72999999999999"/>
    <n v="1677515"/>
    <d v="2026-07-30T00:00:00"/>
  </r>
  <r>
    <x v="34"/>
    <x v="28"/>
    <d v="2024-10-01T00:00:00"/>
    <n v="0"/>
    <n v="0"/>
    <n v="0"/>
    <n v="0"/>
    <n v="0"/>
    <n v="0"/>
    <n v="19"/>
    <n v="154.72999999999999"/>
    <n v="1677515"/>
    <d v="2026-07-30T00:00:00"/>
  </r>
  <r>
    <x v="34"/>
    <x v="50"/>
    <d v="2022-01-01T00:00:00"/>
    <n v="0"/>
    <n v="0"/>
    <n v="0"/>
    <n v="0"/>
    <n v="0"/>
    <n v="0"/>
    <n v="19"/>
    <n v="154.72999999999999"/>
    <n v="1677515"/>
    <d v="2026-07-30T00:00:00"/>
  </r>
  <r>
    <x v="34"/>
    <x v="33"/>
    <d v="2022-10-01T00:00:00"/>
    <n v="0"/>
    <n v="0"/>
    <n v="0"/>
    <n v="0"/>
    <n v="0"/>
    <n v="0"/>
    <n v="19"/>
    <n v="154.72999999999999"/>
    <n v="1677515"/>
    <d v="2026-07-30T00:00:00"/>
  </r>
  <r>
    <x v="34"/>
    <x v="63"/>
    <d v="2021-10-01T00:00:00"/>
    <n v="0"/>
    <n v="0"/>
    <n v="0"/>
    <n v="0"/>
    <n v="0"/>
    <n v="0"/>
    <n v="19"/>
    <n v="154.72999999999999"/>
    <n v="1677515"/>
    <d v="2026-07-30T00:00:00"/>
  </r>
  <r>
    <x v="34"/>
    <x v="48"/>
    <d v="2022-02-01T00:00:00"/>
    <n v="0"/>
    <n v="0"/>
    <n v="0"/>
    <n v="0"/>
    <n v="0"/>
    <n v="0"/>
    <n v="19"/>
    <n v="154.72999999999999"/>
    <n v="1677515"/>
    <d v="2026-07-30T00:00:00"/>
  </r>
  <r>
    <x v="34"/>
    <x v="51"/>
    <d v="2022-06-01T00:00:00"/>
    <n v="0"/>
    <n v="0"/>
    <n v="0"/>
    <n v="0"/>
    <n v="0"/>
    <n v="0"/>
    <n v="19"/>
    <n v="154.72999999999999"/>
    <n v="1677515"/>
    <d v="2026-07-30T00:00:00"/>
  </r>
  <r>
    <x v="34"/>
    <x v="15"/>
    <d v="2025-09-01T00:00:00"/>
    <n v="0"/>
    <n v="0"/>
    <n v="0"/>
    <n v="0"/>
    <n v="0"/>
    <n v="0"/>
    <n v="19"/>
    <n v="154.72999999999999"/>
    <n v="1677515"/>
    <d v="2026-07-30T00:00:00"/>
  </r>
  <r>
    <x v="34"/>
    <x v="53"/>
    <d v="2021-01-01T00:00:00"/>
    <n v="0"/>
    <n v="0"/>
    <n v="0"/>
    <n v="0"/>
    <n v="0"/>
    <n v="0"/>
    <n v="19"/>
    <n v="154.72999999999999"/>
    <n v="1677515"/>
    <d v="2026-07-30T00:00:00"/>
  </r>
  <r>
    <x v="34"/>
    <x v="58"/>
    <d v="2021-06-01T00:00:00"/>
    <n v="0"/>
    <n v="0"/>
    <n v="0"/>
    <n v="0"/>
    <n v="0"/>
    <n v="0"/>
    <n v="19"/>
    <n v="154.72999999999999"/>
    <n v="1677515"/>
    <d v="2026-07-30T00:00:00"/>
  </r>
  <r>
    <x v="34"/>
    <x v="65"/>
    <d v="2022-03-01T00:00:00"/>
    <n v="0"/>
    <n v="0"/>
    <n v="0"/>
    <n v="0"/>
    <n v="0"/>
    <n v="0"/>
    <n v="19"/>
    <n v="154.72999999999999"/>
    <n v="1677515"/>
    <d v="2026-07-30T00:00:00"/>
  </r>
  <r>
    <x v="34"/>
    <x v="46"/>
    <d v="2023-03-01T00:00:00"/>
    <n v="0"/>
    <n v="0"/>
    <n v="0"/>
    <n v="0"/>
    <n v="0"/>
    <n v="0"/>
    <n v="19"/>
    <n v="154.72999999999999"/>
    <n v="1677515"/>
    <d v="2026-07-30T00:00:00"/>
  </r>
  <r>
    <x v="34"/>
    <x v="6"/>
    <d v="2026-01-01T00:00:00"/>
    <n v="0"/>
    <n v="0"/>
    <n v="0"/>
    <n v="0"/>
    <n v="0"/>
    <n v="0"/>
    <n v="19"/>
    <n v="154.72999999999999"/>
    <n v="1677515"/>
    <d v="2026-07-30T00:00:00"/>
  </r>
  <r>
    <x v="34"/>
    <x v="35"/>
    <d v="2022-11-01T00:00:00"/>
    <n v="0"/>
    <n v="0"/>
    <n v="0"/>
    <n v="0"/>
    <n v="0"/>
    <n v="0"/>
    <n v="19"/>
    <n v="154.72999999999999"/>
    <n v="1677515"/>
    <d v="2026-07-30T00:00:00"/>
  </r>
  <r>
    <x v="34"/>
    <x v="4"/>
    <d v="2026-04-01T00:00:00"/>
    <n v="0"/>
    <n v="0"/>
    <n v="0"/>
    <n v="0"/>
    <n v="0"/>
    <n v="0"/>
    <n v="19"/>
    <n v="154.72999999999999"/>
    <n v="1677515"/>
    <d v="2026-07-30T00:00:00"/>
  </r>
  <r>
    <x v="34"/>
    <x v="42"/>
    <d v="2023-09-01T00:00:00"/>
    <n v="0"/>
    <n v="0"/>
    <n v="0"/>
    <n v="0"/>
    <n v="0"/>
    <n v="0"/>
    <n v="19"/>
    <n v="154.72999999999999"/>
    <n v="1677515"/>
    <d v="2026-07-30T00:00:00"/>
  </r>
  <r>
    <x v="34"/>
    <x v="54"/>
    <d v="2021-02-01T00:00:00"/>
    <n v="0"/>
    <n v="0"/>
    <n v="0"/>
    <n v="0"/>
    <n v="0"/>
    <n v="0"/>
    <n v="19"/>
    <n v="154.72999999999999"/>
    <n v="1677515"/>
    <d v="2026-07-30T00:00:00"/>
  </r>
  <r>
    <x v="34"/>
    <x v="60"/>
    <d v="2021-08-01T00:00:00"/>
    <n v="0"/>
    <n v="0"/>
    <n v="0"/>
    <n v="0"/>
    <n v="0"/>
    <n v="0"/>
    <n v="19"/>
    <n v="154.72999999999999"/>
    <n v="1677515"/>
    <d v="2026-07-30T00:00:00"/>
  </r>
  <r>
    <x v="34"/>
    <x v="56"/>
    <d v="2021-04-01T00:00:00"/>
    <n v="0"/>
    <n v="0"/>
    <n v="0"/>
    <n v="0"/>
    <n v="0"/>
    <n v="0"/>
    <n v="19"/>
    <n v="154.72999999999999"/>
    <n v="1677515"/>
    <d v="2026-07-30T00:00:00"/>
  </r>
  <r>
    <x v="34"/>
    <x v="13"/>
    <d v="2025-08-01T00:00:00"/>
    <n v="0"/>
    <n v="0"/>
    <n v="0"/>
    <n v="0"/>
    <n v="0"/>
    <n v="0"/>
    <n v="19"/>
    <n v="154.72999999999999"/>
    <n v="1677515"/>
    <d v="2026-07-30T00:00:00"/>
  </r>
  <r>
    <x v="34"/>
    <x v="62"/>
    <d v="2021-11-01T00:00:00"/>
    <n v="0"/>
    <n v="0"/>
    <n v="0"/>
    <n v="0"/>
    <n v="0"/>
    <n v="0"/>
    <n v="19"/>
    <n v="154.72999999999999"/>
    <n v="1677515"/>
    <d v="2026-07-30T00:00:00"/>
  </r>
  <r>
    <x v="34"/>
    <x v="10"/>
    <d v="2024-04-01T00:00:00"/>
    <n v="0"/>
    <n v="0"/>
    <n v="0"/>
    <n v="0"/>
    <n v="0"/>
    <n v="0"/>
    <n v="19"/>
    <n v="154.72999999999999"/>
    <n v="1677515"/>
    <d v="2026-07-30T00:00:00"/>
  </r>
  <r>
    <x v="34"/>
    <x v="29"/>
    <d v="2024-08-01T00:00:00"/>
    <n v="0"/>
    <n v="0"/>
    <n v="0"/>
    <n v="0"/>
    <n v="0"/>
    <n v="0"/>
    <n v="19"/>
    <n v="154.72999999999999"/>
    <n v="1677515"/>
    <d v="2026-07-30T00:00:00"/>
  </r>
  <r>
    <x v="34"/>
    <x v="25"/>
    <d v="2024-12-01T00:00:00"/>
    <n v="0"/>
    <n v="0"/>
    <n v="0"/>
    <n v="0"/>
    <n v="0"/>
    <n v="0"/>
    <n v="19"/>
    <n v="154.72999999999999"/>
    <n v="1677515"/>
    <d v="2026-07-30T00:00:00"/>
  </r>
  <r>
    <x v="34"/>
    <x v="3"/>
    <d v="2026-06-01T00:00:00"/>
    <n v="0"/>
    <n v="0"/>
    <n v="0"/>
    <n v="0"/>
    <n v="0"/>
    <n v="0"/>
    <n v="19"/>
    <n v="154.72999999999999"/>
    <n v="1677515"/>
    <d v="2026-07-30T00:00:00"/>
  </r>
  <r>
    <x v="34"/>
    <x v="57"/>
    <d v="2021-03-01T00:00:00"/>
    <n v="0"/>
    <n v="0"/>
    <n v="0"/>
    <n v="0"/>
    <n v="0"/>
    <n v="0"/>
    <n v="19"/>
    <n v="154.72999999999999"/>
    <n v="1677515"/>
    <d v="2026-07-30T00:00:00"/>
  </r>
  <r>
    <x v="34"/>
    <x v="27"/>
    <d v="2024-06-01T00:00:00"/>
    <n v="0"/>
    <n v="0"/>
    <n v="0"/>
    <n v="0"/>
    <n v="0"/>
    <n v="0"/>
    <n v="19"/>
    <n v="154.72999999999999"/>
    <n v="1677515"/>
    <d v="2026-07-30T00:00:00"/>
  </r>
  <r>
    <x v="34"/>
    <x v="21"/>
    <d v="2025-05-01T00:00:00"/>
    <n v="0"/>
    <n v="0"/>
    <n v="0"/>
    <n v="0"/>
    <n v="0"/>
    <n v="0"/>
    <n v="19"/>
    <n v="154.72999999999999"/>
    <n v="1677515"/>
    <d v="2026-07-30T00:00:00"/>
  </r>
  <r>
    <x v="34"/>
    <x v="43"/>
    <d v="2023-10-01T00:00:00"/>
    <n v="0"/>
    <n v="0"/>
    <n v="0"/>
    <n v="0"/>
    <n v="0"/>
    <n v="0"/>
    <n v="19"/>
    <n v="154.72999999999999"/>
    <n v="1677515"/>
    <d v="2026-07-30T00:00:00"/>
  </r>
  <r>
    <x v="34"/>
    <x v="19"/>
    <d v="2025-02-01T00:00:00"/>
    <n v="0"/>
    <n v="0"/>
    <n v="0"/>
    <n v="0"/>
    <n v="0"/>
    <n v="0"/>
    <n v="19"/>
    <n v="154.72999999999999"/>
    <n v="1677515"/>
    <d v="2026-07-30T00:00:00"/>
  </r>
  <r>
    <x v="34"/>
    <x v="22"/>
    <d v="2024-05-01T00:00:00"/>
    <n v="0"/>
    <n v="0"/>
    <n v="0"/>
    <n v="0"/>
    <n v="0"/>
    <n v="0"/>
    <n v="19"/>
    <n v="154.72999999999999"/>
    <n v="1677515"/>
    <d v="2026-07-30T00:00:00"/>
  </r>
  <r>
    <x v="34"/>
    <x v="23"/>
    <d v="2025-03-01T00:00:00"/>
    <n v="0"/>
    <n v="0"/>
    <n v="0"/>
    <n v="0"/>
    <n v="0"/>
    <n v="0"/>
    <n v="19"/>
    <n v="154.72999999999999"/>
    <n v="1677515"/>
    <d v="2026-07-30T00:00:00"/>
  </r>
  <r>
    <x v="34"/>
    <x v="12"/>
    <d v="2025-10-01T00:00:00"/>
    <n v="0"/>
    <n v="0"/>
    <n v="0"/>
    <n v="0"/>
    <n v="0"/>
    <n v="0"/>
    <n v="19"/>
    <n v="154.72999999999999"/>
    <n v="1677515"/>
    <d v="2026-07-30T00:00:00"/>
  </r>
  <r>
    <x v="34"/>
    <x v="36"/>
    <d v="2023-04-01T00:00:00"/>
    <n v="0"/>
    <n v="0"/>
    <n v="0"/>
    <n v="0"/>
    <n v="0"/>
    <n v="0"/>
    <n v="19"/>
    <n v="154.72999999999999"/>
    <n v="1677515"/>
    <d v="2026-07-30T00:00:00"/>
  </r>
  <r>
    <x v="34"/>
    <x v="55"/>
    <d v="2021-05-01T00:00:00"/>
    <n v="0"/>
    <n v="0"/>
    <n v="0"/>
    <n v="0"/>
    <n v="0"/>
    <n v="0"/>
    <n v="19"/>
    <n v="154.72999999999999"/>
    <n v="1677515"/>
    <d v="2026-07-30T00:00:00"/>
  </r>
  <r>
    <x v="34"/>
    <x v="9"/>
    <d v="2024-02-01T00:00:00"/>
    <n v="0"/>
    <n v="0"/>
    <n v="0"/>
    <n v="0"/>
    <n v="0"/>
    <n v="0"/>
    <n v="19"/>
    <n v="154.72999999999999"/>
    <n v="1677515"/>
    <d v="2026-07-30T00:00:00"/>
  </r>
  <r>
    <x v="34"/>
    <x v="16"/>
    <d v="2025-11-01T00:00:00"/>
    <n v="0"/>
    <n v="0"/>
    <n v="0"/>
    <n v="0"/>
    <n v="0"/>
    <n v="0"/>
    <n v="19"/>
    <n v="154.72999999999999"/>
    <n v="1677515"/>
    <d v="2026-07-30T00:00:00"/>
  </r>
  <r>
    <x v="34"/>
    <x v="1"/>
    <d v="2026-05-01T00:00:00"/>
    <n v="0"/>
    <n v="0"/>
    <n v="0"/>
    <n v="0"/>
    <n v="0"/>
    <n v="0"/>
    <n v="19"/>
    <n v="154.72999999999999"/>
    <n v="1677515"/>
    <d v="2026-07-30T00:00:00"/>
  </r>
  <r>
    <x v="34"/>
    <x v="52"/>
    <d v="2022-08-01T00:00:00"/>
    <n v="0"/>
    <n v="0"/>
    <n v="0"/>
    <n v="0"/>
    <n v="0"/>
    <n v="0"/>
    <n v="19"/>
    <n v="154.72999999999999"/>
    <n v="1677515"/>
    <d v="2026-07-30T00:00:00"/>
  </r>
  <r>
    <x v="34"/>
    <x v="49"/>
    <d v="2022-04-01T00:00:00"/>
    <n v="0"/>
    <n v="0"/>
    <n v="0"/>
    <n v="0"/>
    <n v="0"/>
    <n v="0"/>
    <n v="19"/>
    <n v="154.72999999999999"/>
    <n v="1677515"/>
    <d v="2026-07-30T00:00:00"/>
  </r>
  <r>
    <x v="34"/>
    <x v="61"/>
    <d v="2021-09-01T00:00:00"/>
    <n v="0"/>
    <n v="0"/>
    <n v="0"/>
    <n v="0"/>
    <n v="0"/>
    <n v="0"/>
    <n v="19"/>
    <n v="154.72999999999999"/>
    <n v="1677515"/>
    <d v="2026-07-30T00:00:00"/>
  </r>
  <r>
    <x v="34"/>
    <x v="41"/>
    <d v="2023-07-01T00:00:00"/>
    <n v="0"/>
    <n v="0"/>
    <n v="0"/>
    <n v="0"/>
    <n v="0"/>
    <n v="0"/>
    <n v="19"/>
    <n v="154.72999999999999"/>
    <n v="1677515"/>
    <d v="2026-07-30T00:00:00"/>
  </r>
  <r>
    <x v="34"/>
    <x v="11"/>
    <d v="2024-01-01T00:00:00"/>
    <n v="0"/>
    <n v="0"/>
    <n v="0"/>
    <n v="0"/>
    <n v="0"/>
    <n v="0"/>
    <n v="19"/>
    <n v="154.72999999999999"/>
    <n v="1677515"/>
    <d v="2026-07-30T00:00:00"/>
  </r>
  <r>
    <x v="34"/>
    <x v="18"/>
    <d v="2024-11-01T00:00:00"/>
    <n v="0"/>
    <n v="0"/>
    <n v="0"/>
    <n v="0"/>
    <n v="0"/>
    <n v="0"/>
    <n v="19"/>
    <n v="154.72999999999999"/>
    <n v="1677515"/>
    <d v="2026-07-30T00:00:00"/>
  </r>
  <r>
    <x v="34"/>
    <x v="2"/>
    <d v="2026-02-01T00:00:00"/>
    <n v="0"/>
    <n v="0"/>
    <n v="0"/>
    <n v="0"/>
    <n v="0"/>
    <n v="0"/>
    <n v="19"/>
    <n v="154.72999999999999"/>
    <n v="1677515"/>
    <d v="2026-07-30T00:00:00"/>
  </r>
  <r>
    <x v="34"/>
    <x v="66"/>
    <d v="2022-07-01T00:00:00"/>
    <n v="0"/>
    <n v="0"/>
    <n v="0"/>
    <n v="0"/>
    <n v="0"/>
    <n v="0"/>
    <n v="19"/>
    <n v="154.72999999999999"/>
    <n v="1677515"/>
    <d v="2026-07-30T00:00:00"/>
  </r>
  <r>
    <x v="34"/>
    <x v="31"/>
    <d v="2023-01-01T00:00:00"/>
    <n v="0"/>
    <n v="0"/>
    <n v="0"/>
    <n v="0"/>
    <n v="0"/>
    <n v="0"/>
    <n v="19"/>
    <n v="154.72999999999999"/>
    <n v="1677515"/>
    <d v="2026-07-30T00:00:00"/>
  </r>
  <r>
    <x v="34"/>
    <x v="38"/>
    <d v="2023-06-01T00:00:00"/>
    <n v="0"/>
    <n v="0"/>
    <n v="0"/>
    <n v="0"/>
    <n v="0"/>
    <n v="0"/>
    <n v="19"/>
    <n v="154.72999999999999"/>
    <n v="1677515"/>
    <d v="2026-07-30T00:00:00"/>
  </r>
  <r>
    <x v="34"/>
    <x v="8"/>
    <d v="2024-03-01T00:00:00"/>
    <n v="0"/>
    <n v="0"/>
    <n v="0"/>
    <n v="0"/>
    <n v="0"/>
    <n v="0"/>
    <n v="19"/>
    <n v="154.72999999999999"/>
    <n v="1677515"/>
    <d v="2026-07-30T00:00:00"/>
  </r>
  <r>
    <x v="34"/>
    <x v="20"/>
    <d v="2025-04-01T00:00:00"/>
    <n v="0"/>
    <n v="0"/>
    <n v="0"/>
    <n v="0"/>
    <n v="0"/>
    <n v="0"/>
    <n v="19"/>
    <n v="154.72999999999999"/>
    <n v="1677515"/>
    <d v="2026-07-30T00:00:00"/>
  </r>
  <r>
    <x v="34"/>
    <x v="5"/>
    <d v="2026-03-01T00:00:00"/>
    <n v="0"/>
    <n v="0"/>
    <n v="0"/>
    <n v="0"/>
    <n v="0"/>
    <n v="0"/>
    <n v="19"/>
    <n v="154.72999999999999"/>
    <n v="1677515"/>
    <d v="2026-07-30T00:00:00"/>
  </r>
  <r>
    <x v="34"/>
    <x v="39"/>
    <d v="2023-05-01T00:00:00"/>
    <n v="0"/>
    <n v="0"/>
    <n v="0"/>
    <n v="0"/>
    <n v="0"/>
    <n v="0"/>
    <n v="19"/>
    <n v="154.72999999999999"/>
    <n v="1677515"/>
    <d v="2026-07-30T00:00:00"/>
  </r>
  <r>
    <x v="34"/>
    <x v="45"/>
    <d v="2023-12-01T00:00:00"/>
    <n v="0"/>
    <n v="0"/>
    <n v="0"/>
    <n v="0"/>
    <n v="0"/>
    <n v="0"/>
    <n v="19"/>
    <n v="154.72999999999999"/>
    <n v="1677515"/>
    <d v="2026-07-30T00:00:00"/>
  </r>
  <r>
    <x v="47"/>
    <x v="56"/>
    <d v="2021-04-01T00:00:00"/>
    <n v="0"/>
    <n v="0"/>
    <n v="0"/>
    <n v="0"/>
    <n v="0"/>
    <n v="0"/>
    <n v="25"/>
    <n v="178.596"/>
    <n v="1842069"/>
    <d v="2026-07-30T00:00:00"/>
  </r>
  <r>
    <x v="47"/>
    <x v="57"/>
    <d v="2021-03-01T00:00:00"/>
    <n v="0"/>
    <n v="0"/>
    <n v="0"/>
    <n v="0"/>
    <n v="0"/>
    <n v="0"/>
    <n v="25"/>
    <n v="178.596"/>
    <n v="1842069"/>
    <d v="2026-07-30T00:00:00"/>
  </r>
  <r>
    <x v="47"/>
    <x v="53"/>
    <d v="2021-01-01T00:00:00"/>
    <n v="0"/>
    <n v="0"/>
    <n v="0"/>
    <n v="0"/>
    <n v="0"/>
    <n v="0"/>
    <n v="25"/>
    <n v="178.596"/>
    <n v="1842069"/>
    <d v="2026-07-30T00:00:00"/>
  </r>
  <r>
    <x v="47"/>
    <x v="55"/>
    <d v="2021-05-01T00:00:00"/>
    <n v="0"/>
    <n v="0"/>
    <n v="0"/>
    <n v="0"/>
    <n v="0"/>
    <n v="0"/>
    <n v="25"/>
    <n v="178.596"/>
    <n v="1842069"/>
    <d v="2026-07-30T00:00:00"/>
  </r>
  <r>
    <x v="47"/>
    <x v="54"/>
    <d v="2021-02-01T00:00:00"/>
    <n v="0"/>
    <n v="0"/>
    <n v="0"/>
    <n v="0"/>
    <n v="0"/>
    <n v="0"/>
    <n v="25"/>
    <n v="178.596"/>
    <n v="1842069"/>
    <d v="2026-07-30T00:00:00"/>
  </r>
  <r>
    <x v="47"/>
    <x v="58"/>
    <d v="2021-06-01T00:00:00"/>
    <n v="0"/>
    <n v="0"/>
    <n v="0"/>
    <n v="0"/>
    <n v="0"/>
    <n v="0"/>
    <n v="25"/>
    <n v="178.596"/>
    <n v="1842069"/>
    <d v="2026-07-30T00:00:00"/>
  </r>
  <r>
    <x v="25"/>
    <x v="63"/>
    <d v="2021-10-01T00:00:00"/>
    <n v="5"/>
    <n v="200"/>
    <n v="1688250"/>
    <n v="0"/>
    <n v="0"/>
    <n v="0"/>
    <n v="20"/>
    <n v="181.81"/>
    <n v="2248073"/>
    <d v="2026-07-30T00:00:00"/>
  </r>
  <r>
    <x v="25"/>
    <x v="50"/>
    <d v="2022-01-01T00:00:00"/>
    <n v="5"/>
    <n v="200"/>
    <n v="1688250"/>
    <n v="0"/>
    <n v="0"/>
    <n v="0"/>
    <n v="20"/>
    <n v="181.81"/>
    <n v="2248073"/>
    <d v="2026-07-30T00:00:00"/>
  </r>
  <r>
    <x v="25"/>
    <x v="61"/>
    <d v="2021-09-01T00:00:00"/>
    <n v="5"/>
    <n v="200"/>
    <n v="1688250"/>
    <n v="0"/>
    <n v="0"/>
    <n v="0"/>
    <n v="20"/>
    <n v="181.81"/>
    <n v="2248073"/>
    <d v="2026-07-30T00:00:00"/>
  </r>
  <r>
    <x v="25"/>
    <x v="62"/>
    <d v="2021-11-01T00:00:00"/>
    <n v="5"/>
    <n v="200"/>
    <n v="1688250"/>
    <n v="0"/>
    <n v="0"/>
    <n v="0"/>
    <n v="20"/>
    <n v="181.81"/>
    <n v="2248073"/>
    <d v="2026-07-30T00:00:00"/>
  </r>
  <r>
    <x v="25"/>
    <x v="64"/>
    <d v="2021-12-01T00:00:00"/>
    <n v="5"/>
    <n v="200"/>
    <n v="1688250"/>
    <n v="0"/>
    <n v="0"/>
    <n v="0"/>
    <n v="20"/>
    <n v="181.81"/>
    <n v="2248073"/>
    <d v="2026-07-30T00:00:00"/>
  </r>
  <r>
    <x v="48"/>
    <x v="53"/>
    <d v="2021-01-01T00:00:00"/>
    <n v="3"/>
    <n v="156.69999999999999"/>
    <n v="1189635"/>
    <n v="0"/>
    <n v="0"/>
    <n v="0"/>
    <n v="12"/>
    <n v="183.03000000000003"/>
    <n v="2128295"/>
    <d v="2026-07-30T00:00:00"/>
  </r>
  <r>
    <x v="48"/>
    <x v="54"/>
    <d v="2021-02-01T00:00:00"/>
    <n v="3"/>
    <n v="156.69999999999999"/>
    <n v="1189635"/>
    <n v="0"/>
    <n v="0"/>
    <n v="0"/>
    <n v="12"/>
    <n v="183.03000000000003"/>
    <n v="2128295"/>
    <d v="2026-07-30T00:00:00"/>
  </r>
  <r>
    <x v="23"/>
    <x v="48"/>
    <d v="2022-02-01T00:00:00"/>
    <n v="1"/>
    <n v="5"/>
    <n v="100000"/>
    <n v="0"/>
    <n v="0"/>
    <n v="0"/>
    <n v="52"/>
    <n v="187.215"/>
    <n v="2842220"/>
    <d v="2026-07-30T00:00:00"/>
  </r>
  <r>
    <x v="23"/>
    <x v="58"/>
    <d v="2021-06-01T00:00:00"/>
    <n v="1"/>
    <n v="5"/>
    <n v="100000"/>
    <n v="0"/>
    <n v="0"/>
    <n v="0"/>
    <n v="52"/>
    <n v="187.215"/>
    <n v="2842220"/>
    <d v="2026-07-30T00:00:00"/>
  </r>
  <r>
    <x v="23"/>
    <x v="60"/>
    <d v="2021-08-01T00:00:00"/>
    <n v="1"/>
    <n v="5"/>
    <n v="100000"/>
    <n v="0"/>
    <n v="0"/>
    <n v="0"/>
    <n v="52"/>
    <n v="187.215"/>
    <n v="2842220"/>
    <d v="2026-07-30T00:00:00"/>
  </r>
  <r>
    <x v="23"/>
    <x v="55"/>
    <d v="2021-05-01T00:00:00"/>
    <n v="1"/>
    <n v="5"/>
    <n v="100000"/>
    <n v="0"/>
    <n v="0"/>
    <n v="0"/>
    <n v="52"/>
    <n v="187.215"/>
    <n v="2842220"/>
    <d v="2026-07-30T00:00:00"/>
  </r>
  <r>
    <x v="23"/>
    <x v="64"/>
    <d v="2021-12-01T00:00:00"/>
    <n v="1"/>
    <n v="5"/>
    <n v="100000"/>
    <n v="0"/>
    <n v="0"/>
    <n v="0"/>
    <n v="52"/>
    <n v="187.215"/>
    <n v="2842220"/>
    <d v="2026-07-30T00:00:00"/>
  </r>
  <r>
    <x v="23"/>
    <x v="57"/>
    <d v="2021-03-01T00:00:00"/>
    <n v="1"/>
    <n v="5"/>
    <n v="100000"/>
    <n v="0"/>
    <n v="0"/>
    <n v="0"/>
    <n v="52"/>
    <n v="187.215"/>
    <n v="2842220"/>
    <d v="2026-07-30T00:00:00"/>
  </r>
  <r>
    <x v="23"/>
    <x v="47"/>
    <d v="2022-05-01T00:00:00"/>
    <n v="1"/>
    <n v="5"/>
    <n v="100000"/>
    <n v="0"/>
    <n v="0"/>
    <n v="0"/>
    <n v="52"/>
    <n v="187.215"/>
    <n v="2842220"/>
    <d v="2026-07-30T00:00:00"/>
  </r>
  <r>
    <x v="23"/>
    <x v="56"/>
    <d v="2021-04-01T00:00:00"/>
    <n v="1"/>
    <n v="5"/>
    <n v="100000"/>
    <n v="0"/>
    <n v="0"/>
    <n v="0"/>
    <n v="52"/>
    <n v="187.215"/>
    <n v="2842220"/>
    <d v="2026-07-30T00:00:00"/>
  </r>
  <r>
    <x v="23"/>
    <x v="59"/>
    <d v="2021-07-01T00:00:00"/>
    <n v="1"/>
    <n v="5"/>
    <n v="100000"/>
    <n v="0"/>
    <n v="0"/>
    <n v="0"/>
    <n v="52"/>
    <n v="187.215"/>
    <n v="2842220"/>
    <d v="2026-07-30T00:00:00"/>
  </r>
  <r>
    <x v="23"/>
    <x v="53"/>
    <d v="2021-01-01T00:00:00"/>
    <n v="1"/>
    <n v="5"/>
    <n v="100000"/>
    <n v="0"/>
    <n v="0"/>
    <n v="0"/>
    <n v="52"/>
    <n v="187.215"/>
    <n v="2842220"/>
    <d v="2026-07-30T00:00:00"/>
  </r>
  <r>
    <x v="23"/>
    <x v="50"/>
    <d v="2022-01-01T00:00:00"/>
    <n v="1"/>
    <n v="5"/>
    <n v="100000"/>
    <n v="0"/>
    <n v="0"/>
    <n v="0"/>
    <n v="52"/>
    <n v="187.215"/>
    <n v="2842220"/>
    <d v="2026-07-30T00:00:00"/>
  </r>
  <r>
    <x v="23"/>
    <x v="49"/>
    <d v="2022-04-01T00:00:00"/>
    <n v="1"/>
    <n v="5"/>
    <n v="100000"/>
    <n v="0"/>
    <n v="0"/>
    <n v="0"/>
    <n v="52"/>
    <n v="187.215"/>
    <n v="2842220"/>
    <d v="2026-07-30T00:00:00"/>
  </r>
  <r>
    <x v="23"/>
    <x v="54"/>
    <d v="2021-02-01T00:00:00"/>
    <n v="1"/>
    <n v="5"/>
    <n v="100000"/>
    <n v="0"/>
    <n v="0"/>
    <n v="0"/>
    <n v="52"/>
    <n v="187.215"/>
    <n v="2842220"/>
    <d v="2026-07-30T00:00:00"/>
  </r>
  <r>
    <x v="23"/>
    <x v="61"/>
    <d v="2021-09-01T00:00:00"/>
    <n v="1"/>
    <n v="5"/>
    <n v="100000"/>
    <n v="0"/>
    <n v="0"/>
    <n v="0"/>
    <n v="52"/>
    <n v="187.215"/>
    <n v="2842220"/>
    <d v="2026-07-30T00:00:00"/>
  </r>
  <r>
    <x v="23"/>
    <x v="62"/>
    <d v="2021-11-01T00:00:00"/>
    <n v="1"/>
    <n v="5"/>
    <n v="100000"/>
    <n v="0"/>
    <n v="0"/>
    <n v="0"/>
    <n v="52"/>
    <n v="187.215"/>
    <n v="2842220"/>
    <d v="2026-07-30T00:00:00"/>
  </r>
  <r>
    <x v="23"/>
    <x v="63"/>
    <d v="2021-10-01T00:00:00"/>
    <n v="1"/>
    <n v="5"/>
    <n v="100000"/>
    <n v="0"/>
    <n v="0"/>
    <n v="0"/>
    <n v="52"/>
    <n v="187.215"/>
    <n v="2842220"/>
    <d v="2026-07-30T00:00:00"/>
  </r>
  <r>
    <x v="23"/>
    <x v="65"/>
    <d v="2022-03-01T00:00:00"/>
    <n v="1"/>
    <n v="5"/>
    <n v="100000"/>
    <n v="0"/>
    <n v="0"/>
    <n v="0"/>
    <n v="52"/>
    <n v="187.215"/>
    <n v="2842220"/>
    <d v="2026-07-30T00:00:00"/>
  </r>
  <r>
    <x v="47"/>
    <x v="40"/>
    <d v="2023-08-01T00:00:00"/>
    <n v="4"/>
    <n v="158"/>
    <n v="581000"/>
    <n v="0"/>
    <n v="0"/>
    <n v="0"/>
    <n v="28"/>
    <n v="188.196"/>
    <n v="2024069"/>
    <d v="2026-07-30T00:00:00"/>
  </r>
  <r>
    <x v="47"/>
    <x v="39"/>
    <d v="2023-05-01T00:00:00"/>
    <n v="4"/>
    <n v="158"/>
    <n v="581000"/>
    <n v="0"/>
    <n v="0"/>
    <n v="0"/>
    <n v="28"/>
    <n v="188.196"/>
    <n v="2024069"/>
    <d v="2026-07-30T00:00:00"/>
  </r>
  <r>
    <x v="47"/>
    <x v="38"/>
    <d v="2023-06-01T00:00:00"/>
    <n v="4"/>
    <n v="158"/>
    <n v="581000"/>
    <n v="0"/>
    <n v="0"/>
    <n v="0"/>
    <n v="28"/>
    <n v="188.196"/>
    <n v="2024069"/>
    <d v="2026-07-30T00:00:00"/>
  </r>
  <r>
    <x v="47"/>
    <x v="42"/>
    <d v="2023-09-01T00:00:00"/>
    <n v="4"/>
    <n v="158"/>
    <n v="581000"/>
    <n v="0"/>
    <n v="0"/>
    <n v="0"/>
    <n v="28"/>
    <n v="188.196"/>
    <n v="2024069"/>
    <d v="2026-07-30T00:00:00"/>
  </r>
  <r>
    <x v="47"/>
    <x v="41"/>
    <d v="2023-07-01T00:00:00"/>
    <n v="4"/>
    <n v="158"/>
    <n v="581000"/>
    <n v="0"/>
    <n v="0"/>
    <n v="0"/>
    <n v="28"/>
    <n v="188.196"/>
    <n v="2024069"/>
    <d v="2026-07-30T00:00:00"/>
  </r>
  <r>
    <x v="47"/>
    <x v="43"/>
    <d v="2023-10-01T00:00:00"/>
    <n v="4"/>
    <n v="158"/>
    <n v="581000"/>
    <n v="0"/>
    <n v="0"/>
    <n v="0"/>
    <n v="28"/>
    <n v="188.196"/>
    <n v="2024069"/>
    <d v="2026-07-30T00:00:00"/>
  </r>
  <r>
    <x v="47"/>
    <x v="44"/>
    <d v="2023-11-01T00:00:00"/>
    <n v="4"/>
    <n v="158"/>
    <n v="581000"/>
    <n v="0"/>
    <n v="0"/>
    <n v="0"/>
    <n v="28"/>
    <n v="188.196"/>
    <n v="2024069"/>
    <d v="2026-07-30T00:00:00"/>
  </r>
  <r>
    <x v="23"/>
    <x v="66"/>
    <d v="2022-07-01T00:00:00"/>
    <n v="1"/>
    <n v="5"/>
    <n v="100000"/>
    <n v="0"/>
    <n v="0"/>
    <n v="0"/>
    <n v="53"/>
    <n v="189.04500000000002"/>
    <n v="2867220"/>
    <d v="2026-07-30T00:00:00"/>
  </r>
  <r>
    <x v="23"/>
    <x v="33"/>
    <d v="2022-10-01T00:00:00"/>
    <n v="1"/>
    <n v="5"/>
    <n v="100000"/>
    <n v="0"/>
    <n v="0"/>
    <n v="0"/>
    <n v="53"/>
    <n v="189.04500000000002"/>
    <n v="2867220"/>
    <d v="2026-07-30T00:00:00"/>
  </r>
  <r>
    <x v="23"/>
    <x v="52"/>
    <d v="2022-08-01T00:00:00"/>
    <n v="1"/>
    <n v="5"/>
    <n v="100000"/>
    <n v="0"/>
    <n v="0"/>
    <n v="0"/>
    <n v="53"/>
    <n v="189.04500000000002"/>
    <n v="2867220"/>
    <d v="2026-07-30T00:00:00"/>
  </r>
  <r>
    <x v="23"/>
    <x v="35"/>
    <d v="2022-11-01T00:00:00"/>
    <n v="1"/>
    <n v="5"/>
    <n v="100000"/>
    <n v="0"/>
    <n v="0"/>
    <n v="0"/>
    <n v="53"/>
    <n v="189.04500000000002"/>
    <n v="2867220"/>
    <d v="2026-07-30T00:00:00"/>
  </r>
  <r>
    <x v="23"/>
    <x v="37"/>
    <d v="2022-09-01T00:00:00"/>
    <n v="1"/>
    <n v="5"/>
    <n v="100000"/>
    <n v="0"/>
    <n v="0"/>
    <n v="0"/>
    <n v="53"/>
    <n v="189.04500000000002"/>
    <n v="2867220"/>
    <d v="2026-07-30T00:00:00"/>
  </r>
  <r>
    <x v="23"/>
    <x v="51"/>
    <d v="2022-06-01T00:00:00"/>
    <n v="1"/>
    <n v="5"/>
    <n v="100000"/>
    <n v="0"/>
    <n v="0"/>
    <n v="0"/>
    <n v="53"/>
    <n v="189.04500000000002"/>
    <n v="2867220"/>
    <d v="2026-07-30T00:00:00"/>
  </r>
  <r>
    <x v="18"/>
    <x v="40"/>
    <d v="2023-08-01T00:00:00"/>
    <n v="3"/>
    <n v="135"/>
    <n v="1365000"/>
    <n v="0"/>
    <n v="0"/>
    <n v="0"/>
    <n v="6"/>
    <n v="203"/>
    <n v="2497000"/>
    <d v="2026-07-30T00:00:00"/>
  </r>
  <r>
    <x v="18"/>
    <x v="45"/>
    <d v="2023-12-01T00:00:00"/>
    <n v="3"/>
    <n v="135"/>
    <n v="1365000"/>
    <n v="0"/>
    <n v="0"/>
    <n v="0"/>
    <n v="6"/>
    <n v="203"/>
    <n v="2497000"/>
    <d v="2026-07-30T00:00:00"/>
  </r>
  <r>
    <x v="18"/>
    <x v="38"/>
    <d v="2023-06-01T00:00:00"/>
    <n v="3"/>
    <n v="135"/>
    <n v="1365000"/>
    <n v="0"/>
    <n v="0"/>
    <n v="0"/>
    <n v="6"/>
    <n v="203"/>
    <n v="2497000"/>
    <d v="2026-07-30T00:00:00"/>
  </r>
  <r>
    <x v="18"/>
    <x v="11"/>
    <d v="2024-01-01T00:00:00"/>
    <n v="3"/>
    <n v="135"/>
    <n v="1365000"/>
    <n v="0"/>
    <n v="0"/>
    <n v="0"/>
    <n v="6"/>
    <n v="203"/>
    <n v="2497000"/>
    <d v="2026-07-30T00:00:00"/>
  </r>
  <r>
    <x v="18"/>
    <x v="44"/>
    <d v="2023-11-01T00:00:00"/>
    <n v="3"/>
    <n v="135"/>
    <n v="1365000"/>
    <n v="0"/>
    <n v="0"/>
    <n v="0"/>
    <n v="6"/>
    <n v="203"/>
    <n v="2497000"/>
    <d v="2026-07-30T00:00:00"/>
  </r>
  <r>
    <x v="18"/>
    <x v="9"/>
    <d v="2024-02-01T00:00:00"/>
    <n v="3"/>
    <n v="135"/>
    <n v="1365000"/>
    <n v="0"/>
    <n v="0"/>
    <n v="0"/>
    <n v="6"/>
    <n v="203"/>
    <n v="2497000"/>
    <d v="2026-07-30T00:00:00"/>
  </r>
  <r>
    <x v="18"/>
    <x v="39"/>
    <d v="2023-05-01T00:00:00"/>
    <n v="3"/>
    <n v="135"/>
    <n v="1365000"/>
    <n v="0"/>
    <n v="0"/>
    <n v="0"/>
    <n v="6"/>
    <n v="203"/>
    <n v="2497000"/>
    <d v="2026-07-30T00:00:00"/>
  </r>
  <r>
    <x v="18"/>
    <x v="43"/>
    <d v="2023-10-01T00:00:00"/>
    <n v="3"/>
    <n v="135"/>
    <n v="1365000"/>
    <n v="0"/>
    <n v="0"/>
    <n v="0"/>
    <n v="6"/>
    <n v="203"/>
    <n v="2497000"/>
    <d v="2026-07-30T00:00:00"/>
  </r>
  <r>
    <x v="18"/>
    <x v="41"/>
    <d v="2023-07-01T00:00:00"/>
    <n v="3"/>
    <n v="135"/>
    <n v="1365000"/>
    <n v="0"/>
    <n v="0"/>
    <n v="0"/>
    <n v="6"/>
    <n v="203"/>
    <n v="2497000"/>
    <d v="2026-07-30T00:00:00"/>
  </r>
  <r>
    <x v="18"/>
    <x v="42"/>
    <d v="2023-09-01T00:00:00"/>
    <n v="3"/>
    <n v="135"/>
    <n v="1365000"/>
    <n v="0"/>
    <n v="0"/>
    <n v="0"/>
    <n v="6"/>
    <n v="203"/>
    <n v="2497000"/>
    <d v="2026-07-30T00:00:00"/>
  </r>
  <r>
    <x v="8"/>
    <x v="46"/>
    <d v="2023-03-01T00:00:00"/>
    <n v="0"/>
    <n v="0"/>
    <n v="0"/>
    <n v="0"/>
    <n v="0"/>
    <n v="0"/>
    <n v="36"/>
    <n v="214.38899999999998"/>
    <n v="3581316"/>
    <d v="2026-07-30T00:00:00"/>
  </r>
  <r>
    <x v="8"/>
    <x v="63"/>
    <d v="2021-10-01T00:00:00"/>
    <n v="0"/>
    <n v="0"/>
    <n v="0"/>
    <n v="0"/>
    <n v="0"/>
    <n v="0"/>
    <n v="36"/>
    <n v="214.38899999999998"/>
    <n v="3581316"/>
    <d v="2026-07-30T00:00:00"/>
  </r>
  <r>
    <x v="8"/>
    <x v="52"/>
    <d v="2022-08-01T00:00:00"/>
    <n v="0"/>
    <n v="0"/>
    <n v="0"/>
    <n v="0"/>
    <n v="0"/>
    <n v="0"/>
    <n v="36"/>
    <n v="214.38899999999998"/>
    <n v="3581316"/>
    <d v="2026-07-30T00:00:00"/>
  </r>
  <r>
    <x v="8"/>
    <x v="37"/>
    <d v="2022-09-01T00:00:00"/>
    <n v="0"/>
    <n v="0"/>
    <n v="0"/>
    <n v="0"/>
    <n v="0"/>
    <n v="0"/>
    <n v="36"/>
    <n v="214.38899999999998"/>
    <n v="3581316"/>
    <d v="2026-07-30T00:00:00"/>
  </r>
  <r>
    <x v="8"/>
    <x v="62"/>
    <d v="2021-11-01T00:00:00"/>
    <n v="0"/>
    <n v="0"/>
    <n v="0"/>
    <n v="0"/>
    <n v="0"/>
    <n v="0"/>
    <n v="36"/>
    <n v="214.38899999999998"/>
    <n v="3581316"/>
    <d v="2026-07-30T00:00:00"/>
  </r>
  <r>
    <x v="8"/>
    <x v="57"/>
    <d v="2021-03-01T00:00:00"/>
    <n v="0"/>
    <n v="0"/>
    <n v="0"/>
    <n v="0"/>
    <n v="0"/>
    <n v="0"/>
    <n v="36"/>
    <n v="214.38899999999998"/>
    <n v="3581316"/>
    <d v="2026-07-30T00:00:00"/>
  </r>
  <r>
    <x v="8"/>
    <x v="50"/>
    <d v="2022-01-01T00:00:00"/>
    <n v="0"/>
    <n v="0"/>
    <n v="0"/>
    <n v="0"/>
    <n v="0"/>
    <n v="0"/>
    <n v="36"/>
    <n v="214.38899999999998"/>
    <n v="3581316"/>
    <d v="2026-07-30T00:00:00"/>
  </r>
  <r>
    <x v="8"/>
    <x v="48"/>
    <d v="2022-02-01T00:00:00"/>
    <n v="0"/>
    <n v="0"/>
    <n v="0"/>
    <n v="0"/>
    <n v="0"/>
    <n v="0"/>
    <n v="36"/>
    <n v="214.38899999999998"/>
    <n v="3581316"/>
    <d v="2026-07-30T00:00:00"/>
  </r>
  <r>
    <x v="8"/>
    <x v="35"/>
    <d v="2022-11-01T00:00:00"/>
    <n v="0"/>
    <n v="0"/>
    <n v="0"/>
    <n v="0"/>
    <n v="0"/>
    <n v="0"/>
    <n v="36"/>
    <n v="214.38899999999998"/>
    <n v="3581316"/>
    <d v="2026-07-30T00:00:00"/>
  </r>
  <r>
    <x v="8"/>
    <x v="58"/>
    <d v="2021-06-01T00:00:00"/>
    <n v="0"/>
    <n v="0"/>
    <n v="0"/>
    <n v="0"/>
    <n v="0"/>
    <n v="0"/>
    <n v="36"/>
    <n v="214.38899999999998"/>
    <n v="3581316"/>
    <d v="2026-07-30T00:00:00"/>
  </r>
  <r>
    <x v="8"/>
    <x v="39"/>
    <d v="2023-05-01T00:00:00"/>
    <n v="0"/>
    <n v="0"/>
    <n v="0"/>
    <n v="0"/>
    <n v="0"/>
    <n v="0"/>
    <n v="36"/>
    <n v="214.38899999999998"/>
    <n v="3581316"/>
    <d v="2026-07-30T00:00:00"/>
  </r>
  <r>
    <x v="8"/>
    <x v="56"/>
    <d v="2021-04-01T00:00:00"/>
    <n v="0"/>
    <n v="0"/>
    <n v="0"/>
    <n v="0"/>
    <n v="0"/>
    <n v="0"/>
    <n v="36"/>
    <n v="214.38899999999998"/>
    <n v="3581316"/>
    <d v="2026-07-30T00:00:00"/>
  </r>
  <r>
    <x v="8"/>
    <x v="55"/>
    <d v="2021-05-01T00:00:00"/>
    <n v="0"/>
    <n v="0"/>
    <n v="0"/>
    <n v="0"/>
    <n v="0"/>
    <n v="0"/>
    <n v="36"/>
    <n v="214.38899999999998"/>
    <n v="3581316"/>
    <d v="2026-07-30T00:00:00"/>
  </r>
  <r>
    <x v="8"/>
    <x v="64"/>
    <d v="2021-12-01T00:00:00"/>
    <n v="0"/>
    <n v="0"/>
    <n v="0"/>
    <n v="0"/>
    <n v="0"/>
    <n v="0"/>
    <n v="36"/>
    <n v="214.38899999999998"/>
    <n v="3581316"/>
    <d v="2026-07-30T00:00:00"/>
  </r>
  <r>
    <x v="8"/>
    <x v="32"/>
    <d v="2022-12-01T00:00:00"/>
    <n v="0"/>
    <n v="0"/>
    <n v="0"/>
    <n v="0"/>
    <n v="0"/>
    <n v="0"/>
    <n v="36"/>
    <n v="214.38899999999998"/>
    <n v="3581316"/>
    <d v="2026-07-30T00:00:00"/>
  </r>
  <r>
    <x v="8"/>
    <x v="49"/>
    <d v="2022-04-01T00:00:00"/>
    <n v="0"/>
    <n v="0"/>
    <n v="0"/>
    <n v="0"/>
    <n v="0"/>
    <n v="0"/>
    <n v="36"/>
    <n v="214.38899999999998"/>
    <n v="3581316"/>
    <d v="2026-07-30T00:00:00"/>
  </r>
  <r>
    <x v="8"/>
    <x v="33"/>
    <d v="2022-10-01T00:00:00"/>
    <n v="0"/>
    <n v="0"/>
    <n v="0"/>
    <n v="0"/>
    <n v="0"/>
    <n v="0"/>
    <n v="36"/>
    <n v="214.38899999999998"/>
    <n v="3581316"/>
    <d v="2026-07-30T00:00:00"/>
  </r>
  <r>
    <x v="8"/>
    <x v="38"/>
    <d v="2023-06-01T00:00:00"/>
    <n v="0"/>
    <n v="0"/>
    <n v="0"/>
    <n v="0"/>
    <n v="0"/>
    <n v="0"/>
    <n v="36"/>
    <n v="214.38899999999998"/>
    <n v="3581316"/>
    <d v="2026-07-30T00:00:00"/>
  </r>
  <r>
    <x v="8"/>
    <x v="65"/>
    <d v="2022-03-01T00:00:00"/>
    <n v="0"/>
    <n v="0"/>
    <n v="0"/>
    <n v="0"/>
    <n v="0"/>
    <n v="0"/>
    <n v="36"/>
    <n v="214.38899999999998"/>
    <n v="3581316"/>
    <d v="2026-07-30T00:00:00"/>
  </r>
  <r>
    <x v="8"/>
    <x v="54"/>
    <d v="2021-02-01T00:00:00"/>
    <n v="0"/>
    <n v="0"/>
    <n v="0"/>
    <n v="0"/>
    <n v="0"/>
    <n v="0"/>
    <n v="36"/>
    <n v="214.38899999999998"/>
    <n v="3581316"/>
    <d v="2026-07-30T00:00:00"/>
  </r>
  <r>
    <x v="8"/>
    <x v="53"/>
    <d v="2021-01-01T00:00:00"/>
    <n v="0"/>
    <n v="0"/>
    <n v="0"/>
    <n v="0"/>
    <n v="0"/>
    <n v="0"/>
    <n v="36"/>
    <n v="214.38899999999998"/>
    <n v="3581316"/>
    <d v="2026-07-30T00:00:00"/>
  </r>
  <r>
    <x v="8"/>
    <x v="51"/>
    <d v="2022-06-01T00:00:00"/>
    <n v="0"/>
    <n v="0"/>
    <n v="0"/>
    <n v="0"/>
    <n v="0"/>
    <n v="0"/>
    <n v="36"/>
    <n v="214.38899999999998"/>
    <n v="3581316"/>
    <d v="2026-07-30T00:00:00"/>
  </r>
  <r>
    <x v="8"/>
    <x v="36"/>
    <d v="2023-04-01T00:00:00"/>
    <n v="0"/>
    <n v="0"/>
    <n v="0"/>
    <n v="0"/>
    <n v="0"/>
    <n v="0"/>
    <n v="36"/>
    <n v="214.38899999999998"/>
    <n v="3581316"/>
    <d v="2026-07-30T00:00:00"/>
  </r>
  <r>
    <x v="8"/>
    <x v="47"/>
    <d v="2022-05-01T00:00:00"/>
    <n v="0"/>
    <n v="0"/>
    <n v="0"/>
    <n v="0"/>
    <n v="0"/>
    <n v="0"/>
    <n v="36"/>
    <n v="214.38899999999998"/>
    <n v="3581316"/>
    <d v="2026-07-30T00:00:00"/>
  </r>
  <r>
    <x v="8"/>
    <x v="31"/>
    <d v="2023-01-01T00:00:00"/>
    <n v="0"/>
    <n v="0"/>
    <n v="0"/>
    <n v="0"/>
    <n v="0"/>
    <n v="0"/>
    <n v="36"/>
    <n v="214.38899999999998"/>
    <n v="3581316"/>
    <d v="2026-07-30T00:00:00"/>
  </r>
  <r>
    <x v="8"/>
    <x v="59"/>
    <d v="2021-07-01T00:00:00"/>
    <n v="0"/>
    <n v="0"/>
    <n v="0"/>
    <n v="0"/>
    <n v="0"/>
    <n v="0"/>
    <n v="36"/>
    <n v="214.38899999999998"/>
    <n v="3581316"/>
    <d v="2026-07-30T00:00:00"/>
  </r>
  <r>
    <x v="8"/>
    <x v="34"/>
    <d v="2023-02-01T00:00:00"/>
    <n v="0"/>
    <n v="0"/>
    <n v="0"/>
    <n v="0"/>
    <n v="0"/>
    <n v="0"/>
    <n v="36"/>
    <n v="214.38899999999998"/>
    <n v="3581316"/>
    <d v="2026-07-30T00:00:00"/>
  </r>
  <r>
    <x v="8"/>
    <x v="60"/>
    <d v="2021-08-01T00:00:00"/>
    <n v="0"/>
    <n v="0"/>
    <n v="0"/>
    <n v="0"/>
    <n v="0"/>
    <n v="0"/>
    <n v="36"/>
    <n v="214.38899999999998"/>
    <n v="3581316"/>
    <d v="2026-07-30T00:00:00"/>
  </r>
  <r>
    <x v="8"/>
    <x v="66"/>
    <d v="2022-07-01T00:00:00"/>
    <n v="0"/>
    <n v="0"/>
    <n v="0"/>
    <n v="0"/>
    <n v="0"/>
    <n v="0"/>
    <n v="36"/>
    <n v="214.38899999999998"/>
    <n v="3581316"/>
    <d v="2026-07-30T00:00:00"/>
  </r>
  <r>
    <x v="8"/>
    <x v="61"/>
    <d v="2021-09-01T00:00:00"/>
    <n v="0"/>
    <n v="0"/>
    <n v="0"/>
    <n v="0"/>
    <n v="0"/>
    <n v="0"/>
    <n v="36"/>
    <n v="214.38899999999998"/>
    <n v="3581316"/>
    <d v="2026-07-30T00:00:00"/>
  </r>
  <r>
    <x v="3"/>
    <x v="51"/>
    <d v="2022-06-01T00:00:00"/>
    <n v="4"/>
    <n v="185"/>
    <n v="1495000"/>
    <n v="0"/>
    <n v="0"/>
    <n v="0"/>
    <n v="11"/>
    <n v="229.03"/>
    <n v="1375058"/>
    <d v="2026-07-30T00:00:00"/>
  </r>
  <r>
    <x v="3"/>
    <x v="50"/>
    <d v="2022-01-01T00:00:00"/>
    <n v="4"/>
    <n v="185"/>
    <n v="1495000"/>
    <n v="0"/>
    <n v="0"/>
    <n v="0"/>
    <n v="11"/>
    <n v="229.03"/>
    <n v="1375058"/>
    <d v="2026-07-30T00:00:00"/>
  </r>
  <r>
    <x v="3"/>
    <x v="58"/>
    <d v="2021-06-01T00:00:00"/>
    <n v="4"/>
    <n v="185"/>
    <n v="1495000"/>
    <n v="0"/>
    <n v="0"/>
    <n v="0"/>
    <n v="11"/>
    <n v="229.03"/>
    <n v="1375058"/>
    <d v="2026-07-30T00:00:00"/>
  </r>
  <r>
    <x v="3"/>
    <x v="62"/>
    <d v="2021-11-01T00:00:00"/>
    <n v="4"/>
    <n v="185"/>
    <n v="1495000"/>
    <n v="0"/>
    <n v="0"/>
    <n v="0"/>
    <n v="11"/>
    <n v="229.03"/>
    <n v="1375058"/>
    <d v="2026-07-30T00:00:00"/>
  </r>
  <r>
    <x v="3"/>
    <x v="48"/>
    <d v="2022-02-01T00:00:00"/>
    <n v="4"/>
    <n v="185"/>
    <n v="1495000"/>
    <n v="0"/>
    <n v="0"/>
    <n v="0"/>
    <n v="11"/>
    <n v="229.03"/>
    <n v="1375058"/>
    <d v="2026-07-30T00:00:00"/>
  </r>
  <r>
    <x v="3"/>
    <x v="63"/>
    <d v="2021-10-01T00:00:00"/>
    <n v="4"/>
    <n v="185"/>
    <n v="1495000"/>
    <n v="0"/>
    <n v="0"/>
    <n v="0"/>
    <n v="11"/>
    <n v="229.03"/>
    <n v="1375058"/>
    <d v="2026-07-30T00:00:00"/>
  </r>
  <r>
    <x v="3"/>
    <x v="65"/>
    <d v="2022-03-01T00:00:00"/>
    <n v="4"/>
    <n v="185"/>
    <n v="1495000"/>
    <n v="0"/>
    <n v="0"/>
    <n v="0"/>
    <n v="11"/>
    <n v="229.03"/>
    <n v="1375058"/>
    <d v="2026-07-30T00:00:00"/>
  </r>
  <r>
    <x v="3"/>
    <x v="64"/>
    <d v="2021-12-01T00:00:00"/>
    <n v="4"/>
    <n v="185"/>
    <n v="1495000"/>
    <n v="0"/>
    <n v="0"/>
    <n v="0"/>
    <n v="11"/>
    <n v="229.03"/>
    <n v="1375058"/>
    <d v="2026-07-30T00:00:00"/>
  </r>
  <r>
    <x v="3"/>
    <x v="47"/>
    <d v="2022-05-01T00:00:00"/>
    <n v="4"/>
    <n v="185"/>
    <n v="1495000"/>
    <n v="0"/>
    <n v="0"/>
    <n v="0"/>
    <n v="11"/>
    <n v="229.03"/>
    <n v="1375058"/>
    <d v="2026-07-30T00:00:00"/>
  </r>
  <r>
    <x v="3"/>
    <x v="59"/>
    <d v="2021-07-01T00:00:00"/>
    <n v="4"/>
    <n v="185"/>
    <n v="1495000"/>
    <n v="0"/>
    <n v="0"/>
    <n v="0"/>
    <n v="11"/>
    <n v="229.03"/>
    <n v="1375058"/>
    <d v="2026-07-30T00:00:00"/>
  </r>
  <r>
    <x v="3"/>
    <x v="61"/>
    <d v="2021-09-01T00:00:00"/>
    <n v="4"/>
    <n v="185"/>
    <n v="1495000"/>
    <n v="0"/>
    <n v="0"/>
    <n v="0"/>
    <n v="11"/>
    <n v="229.03"/>
    <n v="1375058"/>
    <d v="2026-07-30T00:00:00"/>
  </r>
  <r>
    <x v="3"/>
    <x v="60"/>
    <d v="2021-08-01T00:00:00"/>
    <n v="4"/>
    <n v="185"/>
    <n v="1495000"/>
    <n v="0"/>
    <n v="0"/>
    <n v="0"/>
    <n v="11"/>
    <n v="229.03"/>
    <n v="1375058"/>
    <d v="2026-07-30T00:00:00"/>
  </r>
  <r>
    <x v="3"/>
    <x v="49"/>
    <d v="2022-04-01T00:00:00"/>
    <n v="4"/>
    <n v="185"/>
    <n v="1495000"/>
    <n v="0"/>
    <n v="0"/>
    <n v="0"/>
    <n v="11"/>
    <n v="229.03"/>
    <n v="1375058"/>
    <d v="2026-07-30T00:00:00"/>
  </r>
  <r>
    <x v="3"/>
    <x v="55"/>
    <d v="2021-05-01T00:00:00"/>
    <n v="4"/>
    <n v="185"/>
    <n v="1495000"/>
    <n v="0"/>
    <n v="0"/>
    <n v="0"/>
    <n v="11"/>
    <n v="229.03"/>
    <n v="1375058"/>
    <d v="2026-07-30T00:00:00"/>
  </r>
  <r>
    <x v="25"/>
    <x v="47"/>
    <d v="2022-05-01T00:00:00"/>
    <n v="4"/>
    <n v="152"/>
    <n v="1488250"/>
    <n v="0"/>
    <n v="0"/>
    <n v="0"/>
    <n v="21"/>
    <n v="229.81"/>
    <n v="2448073"/>
    <d v="2026-07-30T00:00:00"/>
  </r>
  <r>
    <x v="25"/>
    <x v="48"/>
    <d v="2022-02-01T00:00:00"/>
    <n v="4"/>
    <n v="152"/>
    <n v="1488250"/>
    <n v="0"/>
    <n v="0"/>
    <n v="0"/>
    <n v="21"/>
    <n v="229.81"/>
    <n v="2448073"/>
    <d v="2026-07-30T00:00:00"/>
  </r>
  <r>
    <x v="25"/>
    <x v="49"/>
    <d v="2022-04-01T00:00:00"/>
    <n v="4"/>
    <n v="152"/>
    <n v="1488250"/>
    <n v="0"/>
    <n v="0"/>
    <n v="0"/>
    <n v="21"/>
    <n v="229.81"/>
    <n v="2448073"/>
    <d v="2026-07-30T00:00:00"/>
  </r>
  <r>
    <x v="25"/>
    <x v="65"/>
    <d v="2022-03-01T00:00:00"/>
    <n v="4"/>
    <n v="152"/>
    <n v="1488250"/>
    <n v="0"/>
    <n v="0"/>
    <n v="0"/>
    <n v="21"/>
    <n v="229.81"/>
    <n v="2448073"/>
    <d v="2026-07-30T00:00:00"/>
  </r>
  <r>
    <x v="28"/>
    <x v="39"/>
    <d v="2023-05-01T00:00:00"/>
    <n v="0"/>
    <n v="0"/>
    <n v="0"/>
    <n v="0"/>
    <n v="0"/>
    <n v="0"/>
    <n v="31"/>
    <n v="236.90000000000003"/>
    <n v="1593993"/>
    <d v="2026-07-30T00:00:00"/>
  </r>
  <r>
    <x v="28"/>
    <x v="34"/>
    <d v="2023-02-01T00:00:00"/>
    <n v="0"/>
    <n v="0"/>
    <n v="0"/>
    <n v="0"/>
    <n v="0"/>
    <n v="0"/>
    <n v="31"/>
    <n v="236.90000000000003"/>
    <n v="1593993"/>
    <d v="2026-07-30T00:00:00"/>
  </r>
  <r>
    <x v="28"/>
    <x v="42"/>
    <d v="2023-09-01T00:00:00"/>
    <n v="0"/>
    <n v="0"/>
    <n v="0"/>
    <n v="0"/>
    <n v="0"/>
    <n v="0"/>
    <n v="31"/>
    <n v="236.90000000000003"/>
    <n v="1593993"/>
    <d v="2026-07-30T00:00:00"/>
  </r>
  <r>
    <x v="28"/>
    <x v="9"/>
    <d v="2024-02-01T00:00:00"/>
    <n v="0"/>
    <n v="0"/>
    <n v="0"/>
    <n v="0"/>
    <n v="0"/>
    <n v="0"/>
    <n v="31"/>
    <n v="236.90000000000003"/>
    <n v="1593993"/>
    <d v="2026-07-30T00:00:00"/>
  </r>
  <r>
    <x v="28"/>
    <x v="8"/>
    <d v="2024-03-01T00:00:00"/>
    <n v="0"/>
    <n v="0"/>
    <n v="0"/>
    <n v="0"/>
    <n v="0"/>
    <n v="0"/>
    <n v="31"/>
    <n v="236.90000000000003"/>
    <n v="1593993"/>
    <d v="2026-07-30T00:00:00"/>
  </r>
  <r>
    <x v="28"/>
    <x v="11"/>
    <d v="2024-01-01T00:00:00"/>
    <n v="0"/>
    <n v="0"/>
    <n v="0"/>
    <n v="0"/>
    <n v="0"/>
    <n v="0"/>
    <n v="31"/>
    <n v="236.90000000000003"/>
    <n v="1593993"/>
    <d v="2026-07-30T00:00:00"/>
  </r>
  <r>
    <x v="28"/>
    <x v="27"/>
    <d v="2024-06-01T00:00:00"/>
    <n v="0"/>
    <n v="0"/>
    <n v="0"/>
    <n v="0"/>
    <n v="0"/>
    <n v="0"/>
    <n v="31"/>
    <n v="236.90000000000003"/>
    <n v="1593993"/>
    <d v="2026-07-30T00:00:00"/>
  </r>
  <r>
    <x v="28"/>
    <x v="40"/>
    <d v="2023-08-01T00:00:00"/>
    <n v="0"/>
    <n v="0"/>
    <n v="0"/>
    <n v="0"/>
    <n v="0"/>
    <n v="0"/>
    <n v="31"/>
    <n v="236.90000000000003"/>
    <n v="1593993"/>
    <d v="2026-07-30T00:00:00"/>
  </r>
  <r>
    <x v="28"/>
    <x v="22"/>
    <d v="2024-05-01T00:00:00"/>
    <n v="0"/>
    <n v="0"/>
    <n v="0"/>
    <n v="0"/>
    <n v="0"/>
    <n v="0"/>
    <n v="31"/>
    <n v="236.90000000000003"/>
    <n v="1593993"/>
    <d v="2026-07-30T00:00:00"/>
  </r>
  <r>
    <x v="28"/>
    <x v="31"/>
    <d v="2023-01-01T00:00:00"/>
    <n v="0"/>
    <n v="0"/>
    <n v="0"/>
    <n v="0"/>
    <n v="0"/>
    <n v="0"/>
    <n v="31"/>
    <n v="236.90000000000003"/>
    <n v="1593993"/>
    <d v="2026-07-30T00:00:00"/>
  </r>
  <r>
    <x v="28"/>
    <x v="30"/>
    <d v="2024-07-01T00:00:00"/>
    <n v="0"/>
    <n v="0"/>
    <n v="0"/>
    <n v="0"/>
    <n v="0"/>
    <n v="0"/>
    <n v="31"/>
    <n v="236.90000000000003"/>
    <n v="1593993"/>
    <d v="2026-07-30T00:00:00"/>
  </r>
  <r>
    <x v="28"/>
    <x v="32"/>
    <d v="2022-12-01T00:00:00"/>
    <n v="0"/>
    <n v="0"/>
    <n v="0"/>
    <n v="0"/>
    <n v="0"/>
    <n v="0"/>
    <n v="31"/>
    <n v="236.90000000000003"/>
    <n v="1593993"/>
    <d v="2026-07-30T00:00:00"/>
  </r>
  <r>
    <x v="28"/>
    <x v="10"/>
    <d v="2024-04-01T00:00:00"/>
    <n v="0"/>
    <n v="0"/>
    <n v="0"/>
    <n v="0"/>
    <n v="0"/>
    <n v="0"/>
    <n v="31"/>
    <n v="236.90000000000003"/>
    <n v="1593993"/>
    <d v="2026-07-30T00:00:00"/>
  </r>
  <r>
    <x v="28"/>
    <x v="41"/>
    <d v="2023-07-01T00:00:00"/>
    <n v="0"/>
    <n v="0"/>
    <n v="0"/>
    <n v="0"/>
    <n v="0"/>
    <n v="0"/>
    <n v="31"/>
    <n v="236.90000000000003"/>
    <n v="1593993"/>
    <d v="2026-07-30T00:00:00"/>
  </r>
  <r>
    <x v="28"/>
    <x v="45"/>
    <d v="2023-12-01T00:00:00"/>
    <n v="0"/>
    <n v="0"/>
    <n v="0"/>
    <n v="0"/>
    <n v="0"/>
    <n v="0"/>
    <n v="31"/>
    <n v="236.90000000000003"/>
    <n v="1593993"/>
    <d v="2026-07-30T00:00:00"/>
  </r>
  <r>
    <x v="28"/>
    <x v="29"/>
    <d v="2024-08-01T00:00:00"/>
    <n v="0"/>
    <n v="0"/>
    <n v="0"/>
    <n v="0"/>
    <n v="0"/>
    <n v="0"/>
    <n v="31"/>
    <n v="236.90000000000003"/>
    <n v="1593993"/>
    <d v="2026-07-30T00:00:00"/>
  </r>
  <r>
    <x v="28"/>
    <x v="24"/>
    <d v="2024-09-01T00:00:00"/>
    <n v="0"/>
    <n v="0"/>
    <n v="0"/>
    <n v="0"/>
    <n v="0"/>
    <n v="0"/>
    <n v="31"/>
    <n v="236.90000000000003"/>
    <n v="1593993"/>
    <d v="2026-07-30T00:00:00"/>
  </r>
  <r>
    <x v="28"/>
    <x v="35"/>
    <d v="2022-11-01T00:00:00"/>
    <n v="0"/>
    <n v="0"/>
    <n v="0"/>
    <n v="0"/>
    <n v="0"/>
    <n v="0"/>
    <n v="31"/>
    <n v="236.90000000000003"/>
    <n v="1593993"/>
    <d v="2026-07-30T00:00:00"/>
  </r>
  <r>
    <x v="28"/>
    <x v="36"/>
    <d v="2023-04-01T00:00:00"/>
    <n v="0"/>
    <n v="0"/>
    <n v="0"/>
    <n v="0"/>
    <n v="0"/>
    <n v="0"/>
    <n v="31"/>
    <n v="236.90000000000003"/>
    <n v="1593993"/>
    <d v="2026-07-30T00:00:00"/>
  </r>
  <r>
    <x v="28"/>
    <x v="38"/>
    <d v="2023-06-01T00:00:00"/>
    <n v="0"/>
    <n v="0"/>
    <n v="0"/>
    <n v="0"/>
    <n v="0"/>
    <n v="0"/>
    <n v="31"/>
    <n v="236.90000000000003"/>
    <n v="1593993"/>
    <d v="2026-07-30T00:00:00"/>
  </r>
  <r>
    <x v="28"/>
    <x v="43"/>
    <d v="2023-10-01T00:00:00"/>
    <n v="0"/>
    <n v="0"/>
    <n v="0"/>
    <n v="0"/>
    <n v="0"/>
    <n v="0"/>
    <n v="31"/>
    <n v="236.90000000000003"/>
    <n v="1593993"/>
    <d v="2026-07-30T00:00:00"/>
  </r>
  <r>
    <x v="28"/>
    <x v="46"/>
    <d v="2023-03-01T00:00:00"/>
    <n v="0"/>
    <n v="0"/>
    <n v="0"/>
    <n v="0"/>
    <n v="0"/>
    <n v="0"/>
    <n v="31"/>
    <n v="236.90000000000003"/>
    <n v="1593993"/>
    <d v="2026-07-30T00:00:00"/>
  </r>
  <r>
    <x v="28"/>
    <x v="44"/>
    <d v="2023-11-01T00:00:00"/>
    <n v="0"/>
    <n v="0"/>
    <n v="0"/>
    <n v="0"/>
    <n v="0"/>
    <n v="0"/>
    <n v="31"/>
    <n v="236.90000000000003"/>
    <n v="1593993"/>
    <d v="2026-07-30T00:00:00"/>
  </r>
  <r>
    <x v="49"/>
    <x v="33"/>
    <d v="2022-10-01T00:00:00"/>
    <n v="2"/>
    <n v="84.4"/>
    <n v="548150"/>
    <n v="0"/>
    <n v="0"/>
    <n v="0"/>
    <n v="19"/>
    <n v="257.54999999999995"/>
    <n v="1241482"/>
    <d v="2026-07-30T00:00:00"/>
  </r>
  <r>
    <x v="49"/>
    <x v="35"/>
    <d v="2022-11-01T00:00:00"/>
    <n v="2"/>
    <n v="84.4"/>
    <n v="548150"/>
    <n v="0"/>
    <n v="0"/>
    <n v="0"/>
    <n v="19"/>
    <n v="257.54999999999995"/>
    <n v="1241482"/>
    <d v="2026-07-30T00:00:00"/>
  </r>
  <r>
    <x v="49"/>
    <x v="31"/>
    <d v="2023-01-01T00:00:00"/>
    <n v="2"/>
    <n v="84.4"/>
    <n v="548150"/>
    <n v="0"/>
    <n v="0"/>
    <n v="0"/>
    <n v="19"/>
    <n v="257.54999999999995"/>
    <n v="1241482"/>
    <d v="2026-07-30T00:00:00"/>
  </r>
  <r>
    <x v="49"/>
    <x v="32"/>
    <d v="2022-12-01T00:00:00"/>
    <n v="2"/>
    <n v="84.4"/>
    <n v="548150"/>
    <n v="0"/>
    <n v="0"/>
    <n v="0"/>
    <n v="19"/>
    <n v="257.54999999999995"/>
    <n v="1241482"/>
    <d v="2026-07-30T00:00:00"/>
  </r>
  <r>
    <x v="49"/>
    <x v="8"/>
    <d v="2024-03-01T00:00:00"/>
    <n v="2"/>
    <n v="107.29"/>
    <n v="445950"/>
    <n v="0"/>
    <n v="0"/>
    <n v="0"/>
    <n v="20"/>
    <n v="267.10999999999996"/>
    <n v="1516482"/>
    <d v="2026-07-30T00:00:00"/>
  </r>
  <r>
    <x v="49"/>
    <x v="43"/>
    <d v="2023-10-01T00:00:00"/>
    <n v="2"/>
    <n v="107.29"/>
    <n v="445950"/>
    <n v="0"/>
    <n v="0"/>
    <n v="0"/>
    <n v="20"/>
    <n v="267.10999999999996"/>
    <n v="1516482"/>
    <d v="2026-07-30T00:00:00"/>
  </r>
  <r>
    <x v="49"/>
    <x v="40"/>
    <d v="2023-08-01T00:00:00"/>
    <n v="1"/>
    <n v="74.84"/>
    <n v="273150"/>
    <n v="0"/>
    <n v="0"/>
    <n v="0"/>
    <n v="20"/>
    <n v="267.10999999999996"/>
    <n v="1516482"/>
    <d v="2026-07-30T00:00:00"/>
  </r>
  <r>
    <x v="49"/>
    <x v="45"/>
    <d v="2023-12-01T00:00:00"/>
    <n v="2"/>
    <n v="107.29"/>
    <n v="445950"/>
    <n v="0"/>
    <n v="0"/>
    <n v="0"/>
    <n v="20"/>
    <n v="267.10999999999996"/>
    <n v="1516482"/>
    <d v="2026-07-30T00:00:00"/>
  </r>
  <r>
    <x v="49"/>
    <x v="39"/>
    <d v="2023-05-01T00:00:00"/>
    <n v="1"/>
    <n v="74.84"/>
    <n v="273150"/>
    <n v="0"/>
    <n v="0"/>
    <n v="0"/>
    <n v="20"/>
    <n v="267.10999999999996"/>
    <n v="1516482"/>
    <d v="2026-07-30T00:00:00"/>
  </r>
  <r>
    <x v="49"/>
    <x v="34"/>
    <d v="2023-02-01T00:00:00"/>
    <n v="1"/>
    <n v="74.84"/>
    <n v="273150"/>
    <n v="0"/>
    <n v="0"/>
    <n v="0"/>
    <n v="20"/>
    <n v="267.10999999999996"/>
    <n v="1516482"/>
    <d v="2026-07-30T00:00:00"/>
  </r>
  <r>
    <x v="49"/>
    <x v="46"/>
    <d v="2023-03-01T00:00:00"/>
    <n v="1"/>
    <n v="74.84"/>
    <n v="273150"/>
    <n v="0"/>
    <n v="0"/>
    <n v="0"/>
    <n v="20"/>
    <n v="267.10999999999996"/>
    <n v="1516482"/>
    <d v="2026-07-30T00:00:00"/>
  </r>
  <r>
    <x v="49"/>
    <x v="38"/>
    <d v="2023-06-01T00:00:00"/>
    <n v="1"/>
    <n v="74.84"/>
    <n v="273150"/>
    <n v="0"/>
    <n v="0"/>
    <n v="0"/>
    <n v="20"/>
    <n v="267.10999999999996"/>
    <n v="1516482"/>
    <d v="2026-07-30T00:00:00"/>
  </r>
  <r>
    <x v="49"/>
    <x v="9"/>
    <d v="2024-02-01T00:00:00"/>
    <n v="2"/>
    <n v="107.29"/>
    <n v="445950"/>
    <n v="0"/>
    <n v="0"/>
    <n v="0"/>
    <n v="20"/>
    <n v="267.10999999999996"/>
    <n v="1516482"/>
    <d v="2026-07-30T00:00:00"/>
  </r>
  <r>
    <x v="49"/>
    <x v="11"/>
    <d v="2024-01-01T00:00:00"/>
    <n v="2"/>
    <n v="107.29"/>
    <n v="445950"/>
    <n v="0"/>
    <n v="0"/>
    <n v="0"/>
    <n v="20"/>
    <n v="267.10999999999996"/>
    <n v="1516482"/>
    <d v="2026-07-30T00:00:00"/>
  </r>
  <r>
    <x v="49"/>
    <x v="42"/>
    <d v="2023-09-01T00:00:00"/>
    <n v="2"/>
    <n v="107.29"/>
    <n v="445950"/>
    <n v="0"/>
    <n v="0"/>
    <n v="0"/>
    <n v="20"/>
    <n v="267.10999999999996"/>
    <n v="1516482"/>
    <d v="2026-07-30T00:00:00"/>
  </r>
  <r>
    <x v="49"/>
    <x v="36"/>
    <d v="2023-04-01T00:00:00"/>
    <n v="1"/>
    <n v="74.84"/>
    <n v="273150"/>
    <n v="0"/>
    <n v="0"/>
    <n v="0"/>
    <n v="20"/>
    <n v="267.10999999999996"/>
    <n v="1516482"/>
    <d v="2026-07-30T00:00:00"/>
  </r>
  <r>
    <x v="49"/>
    <x v="41"/>
    <d v="2023-07-01T00:00:00"/>
    <n v="1"/>
    <n v="74.84"/>
    <n v="273150"/>
    <n v="0"/>
    <n v="0"/>
    <n v="0"/>
    <n v="20"/>
    <n v="267.10999999999996"/>
    <n v="1516482"/>
    <d v="2026-07-30T00:00:00"/>
  </r>
  <r>
    <x v="49"/>
    <x v="44"/>
    <d v="2023-11-01T00:00:00"/>
    <n v="2"/>
    <n v="107.29"/>
    <n v="445950"/>
    <n v="0"/>
    <n v="0"/>
    <n v="0"/>
    <n v="20"/>
    <n v="267.10999999999996"/>
    <n v="1516482"/>
    <d v="2026-07-30T00:00:00"/>
  </r>
  <r>
    <x v="25"/>
    <x v="66"/>
    <d v="2022-07-01T00:00:00"/>
    <n v="4"/>
    <n v="192"/>
    <n v="1188250"/>
    <n v="0"/>
    <n v="0"/>
    <n v="0"/>
    <n v="22"/>
    <n v="269.81"/>
    <n v="2948073"/>
    <d v="2026-07-30T00:00:00"/>
  </r>
  <r>
    <x v="25"/>
    <x v="51"/>
    <d v="2022-06-01T00:00:00"/>
    <n v="3"/>
    <n v="112"/>
    <n v="988250"/>
    <n v="0"/>
    <n v="0"/>
    <n v="0"/>
    <n v="22"/>
    <n v="269.81"/>
    <n v="2948073"/>
    <d v="2026-07-30T00:00:00"/>
  </r>
  <r>
    <x v="25"/>
    <x v="37"/>
    <d v="2022-09-01T00:00:00"/>
    <n v="4"/>
    <n v="192"/>
    <n v="1188250"/>
    <n v="0"/>
    <n v="0"/>
    <n v="0"/>
    <n v="22"/>
    <n v="269.81"/>
    <n v="2948073"/>
    <d v="2026-07-30T00:00:00"/>
  </r>
  <r>
    <x v="25"/>
    <x v="52"/>
    <d v="2022-08-01T00:00:00"/>
    <n v="4"/>
    <n v="192"/>
    <n v="1188250"/>
    <n v="0"/>
    <n v="0"/>
    <n v="0"/>
    <n v="22"/>
    <n v="269.81"/>
    <n v="2948073"/>
    <d v="2026-07-30T00:00:00"/>
  </r>
  <r>
    <x v="3"/>
    <x v="66"/>
    <d v="2022-07-01T00:00:00"/>
    <n v="3"/>
    <n v="140"/>
    <n v="1010000"/>
    <n v="0"/>
    <n v="0"/>
    <n v="0"/>
    <n v="12"/>
    <n v="274.02999999999997"/>
    <n v="1860058"/>
    <d v="2026-07-30T00:00:00"/>
  </r>
  <r>
    <x v="3"/>
    <x v="52"/>
    <d v="2022-08-01T00:00:00"/>
    <n v="3"/>
    <n v="140"/>
    <n v="1010000"/>
    <n v="0"/>
    <n v="0"/>
    <n v="0"/>
    <n v="12"/>
    <n v="274.02999999999997"/>
    <n v="1860058"/>
    <d v="2026-07-30T00:00:00"/>
  </r>
  <r>
    <x v="18"/>
    <x v="22"/>
    <d v="2024-05-01T00:00:00"/>
    <n v="1"/>
    <n v="45"/>
    <n v="455000"/>
    <n v="0"/>
    <n v="0"/>
    <n v="0"/>
    <n v="8"/>
    <n v="293"/>
    <n v="3407000"/>
    <d v="2026-07-30T00:00:00"/>
  </r>
  <r>
    <x v="18"/>
    <x v="8"/>
    <d v="2024-03-01T00:00:00"/>
    <n v="1"/>
    <n v="45"/>
    <n v="455000"/>
    <n v="0"/>
    <n v="0"/>
    <n v="0"/>
    <n v="8"/>
    <n v="293"/>
    <n v="3407000"/>
    <d v="2026-07-30T00:00:00"/>
  </r>
  <r>
    <x v="18"/>
    <x v="10"/>
    <d v="2024-04-01T00:00:00"/>
    <n v="1"/>
    <n v="45"/>
    <n v="455000"/>
    <n v="0"/>
    <n v="0"/>
    <n v="0"/>
    <n v="8"/>
    <n v="293"/>
    <n v="3407000"/>
    <d v="2026-07-30T00:00:00"/>
  </r>
  <r>
    <x v="18"/>
    <x v="7"/>
    <d v="2025-01-01T00:00:00"/>
    <n v="3"/>
    <n v="125"/>
    <n v="920301"/>
    <n v="0"/>
    <n v="0"/>
    <n v="0"/>
    <n v="8"/>
    <n v="293"/>
    <n v="3407000"/>
    <d v="2026-07-30T00:00:00"/>
  </r>
  <r>
    <x v="3"/>
    <x v="37"/>
    <d v="2022-09-01T00:00:00"/>
    <n v="2"/>
    <n v="95"/>
    <n v="525000"/>
    <n v="0"/>
    <n v="0"/>
    <n v="0"/>
    <n v="13"/>
    <n v="319.02999999999997"/>
    <n v="2345058"/>
    <d v="2026-07-30T00:00:00"/>
  </r>
  <r>
    <x v="3"/>
    <x v="33"/>
    <d v="2022-10-01T00:00:00"/>
    <n v="2"/>
    <n v="95"/>
    <n v="525000"/>
    <n v="0"/>
    <n v="0"/>
    <n v="0"/>
    <n v="13"/>
    <n v="319.02999999999997"/>
    <n v="2345058"/>
    <d v="2026-07-30T00:00:00"/>
  </r>
  <r>
    <x v="3"/>
    <x v="35"/>
    <d v="2022-11-01T00:00:00"/>
    <n v="1"/>
    <n v="50"/>
    <n v="40000"/>
    <n v="0"/>
    <n v="0"/>
    <n v="0"/>
    <n v="14"/>
    <n v="364.03000000000003"/>
    <n v="2830058"/>
    <d v="2026-07-30T00:00:00"/>
  </r>
  <r>
    <x v="3"/>
    <x v="8"/>
    <d v="2024-03-01T00:00:00"/>
    <n v="4"/>
    <n v="300"/>
    <n v="1367500"/>
    <n v="0"/>
    <n v="0"/>
    <n v="0"/>
    <n v="14"/>
    <n v="364.03000000000003"/>
    <n v="2830058"/>
    <d v="2026-07-30T00:00:00"/>
  </r>
  <r>
    <x v="3"/>
    <x v="10"/>
    <d v="2024-04-01T00:00:00"/>
    <n v="5"/>
    <n v="390"/>
    <n v="1725000"/>
    <n v="0"/>
    <n v="0"/>
    <n v="0"/>
    <n v="14"/>
    <n v="364.03000000000003"/>
    <n v="2830058"/>
    <d v="2026-07-30T00:00:00"/>
  </r>
  <r>
    <x v="3"/>
    <x v="9"/>
    <d v="2024-02-01T00:00:00"/>
    <n v="3"/>
    <n v="220"/>
    <n v="1010000"/>
    <n v="0"/>
    <n v="0"/>
    <n v="0"/>
    <n v="14"/>
    <n v="364.03000000000003"/>
    <n v="2830058"/>
    <d v="2026-07-30T00:00:00"/>
  </r>
  <r>
    <x v="3"/>
    <x v="22"/>
    <d v="2024-05-01T00:00:00"/>
    <n v="5"/>
    <n v="390"/>
    <n v="1725000"/>
    <n v="0"/>
    <n v="0"/>
    <n v="0"/>
    <n v="14"/>
    <n v="364.03000000000003"/>
    <n v="2830058"/>
    <d v="2026-07-30T00:00:00"/>
  </r>
  <r>
    <x v="29"/>
    <x v="54"/>
    <d v="2021-02-01T00:00:00"/>
    <n v="2"/>
    <n v="136.07"/>
    <n v="350500"/>
    <n v="0"/>
    <n v="0"/>
    <n v="0"/>
    <n v="14"/>
    <n v="453.78"/>
    <n v="1983650"/>
    <d v="2026-07-30T00:00:00"/>
  </r>
  <r>
    <x v="29"/>
    <x v="53"/>
    <d v="2021-01-01T00:00:00"/>
    <n v="2"/>
    <n v="136.07"/>
    <n v="350500"/>
    <n v="0"/>
    <n v="0"/>
    <n v="0"/>
    <n v="14"/>
    <n v="453.78"/>
    <n v="1983650"/>
    <d v="2026-07-30T00:00:00"/>
  </r>
  <r>
    <x v="29"/>
    <x v="57"/>
    <d v="2021-03-01T00:00:00"/>
    <n v="2"/>
    <n v="136.07"/>
    <n v="350500"/>
    <n v="0"/>
    <n v="0"/>
    <n v="0"/>
    <n v="14"/>
    <n v="453.78"/>
    <n v="1983650"/>
    <d v="2026-07-30T00:00:00"/>
  </r>
  <r>
    <x v="29"/>
    <x v="56"/>
    <d v="2021-04-01T00:00:00"/>
    <n v="2"/>
    <n v="136.07"/>
    <n v="350500"/>
    <n v="0"/>
    <n v="0"/>
    <n v="0"/>
    <n v="14"/>
    <n v="453.78"/>
    <n v="1983650"/>
    <d v="2026-07-30T00:00:00"/>
  </r>
  <r>
    <x v="20"/>
    <x v="47"/>
    <d v="2022-05-01T00:00:00"/>
    <n v="0"/>
    <n v="0"/>
    <n v="0"/>
    <n v="0"/>
    <n v="0"/>
    <n v="0"/>
    <n v="17"/>
    <n v="479.51000000000005"/>
    <n v="2577944"/>
    <d v="2026-07-30T00:00:00"/>
  </r>
  <r>
    <x v="20"/>
    <x v="59"/>
    <d v="2021-07-01T00:00:00"/>
    <n v="0"/>
    <n v="0"/>
    <n v="0"/>
    <n v="0"/>
    <n v="0"/>
    <n v="0"/>
    <n v="17"/>
    <n v="479.51000000000005"/>
    <n v="2577944"/>
    <d v="2026-07-30T00:00:00"/>
  </r>
  <r>
    <x v="20"/>
    <x v="64"/>
    <d v="2021-12-01T00:00:00"/>
    <n v="0"/>
    <n v="0"/>
    <n v="0"/>
    <n v="0"/>
    <n v="0"/>
    <n v="0"/>
    <n v="17"/>
    <n v="479.51000000000005"/>
    <n v="2577944"/>
    <d v="2026-07-30T00:00:00"/>
  </r>
  <r>
    <x v="20"/>
    <x v="63"/>
    <d v="2021-10-01T00:00:00"/>
    <n v="0"/>
    <n v="0"/>
    <n v="0"/>
    <n v="0"/>
    <n v="0"/>
    <n v="0"/>
    <n v="17"/>
    <n v="479.51000000000005"/>
    <n v="2577944"/>
    <d v="2026-07-30T00:00:00"/>
  </r>
  <r>
    <x v="20"/>
    <x v="66"/>
    <d v="2022-07-01T00:00:00"/>
    <n v="0"/>
    <n v="0"/>
    <n v="0"/>
    <n v="0"/>
    <n v="0"/>
    <n v="0"/>
    <n v="17"/>
    <n v="479.51000000000005"/>
    <n v="2577944"/>
    <d v="2026-07-30T00:00:00"/>
  </r>
  <r>
    <x v="20"/>
    <x v="50"/>
    <d v="2022-01-01T00:00:00"/>
    <n v="0"/>
    <n v="0"/>
    <n v="0"/>
    <n v="0"/>
    <n v="0"/>
    <n v="0"/>
    <n v="17"/>
    <n v="479.51000000000005"/>
    <n v="2577944"/>
    <d v="2026-07-30T00:00:00"/>
  </r>
  <r>
    <x v="20"/>
    <x v="51"/>
    <d v="2022-06-01T00:00:00"/>
    <n v="0"/>
    <n v="0"/>
    <n v="0"/>
    <n v="0"/>
    <n v="0"/>
    <n v="0"/>
    <n v="17"/>
    <n v="479.51000000000005"/>
    <n v="2577944"/>
    <d v="2026-07-30T00:00:00"/>
  </r>
  <r>
    <x v="20"/>
    <x v="61"/>
    <d v="2021-09-01T00:00:00"/>
    <n v="0"/>
    <n v="0"/>
    <n v="0"/>
    <n v="0"/>
    <n v="0"/>
    <n v="0"/>
    <n v="17"/>
    <n v="479.51000000000005"/>
    <n v="2577944"/>
    <d v="2026-07-30T00:00:00"/>
  </r>
  <r>
    <x v="20"/>
    <x v="53"/>
    <d v="2021-01-01T00:00:00"/>
    <n v="0"/>
    <n v="0"/>
    <n v="0"/>
    <n v="0"/>
    <n v="0"/>
    <n v="0"/>
    <n v="17"/>
    <n v="479.51000000000005"/>
    <n v="2577944"/>
    <d v="2026-07-30T00:00:00"/>
  </r>
  <r>
    <x v="20"/>
    <x v="60"/>
    <d v="2021-08-01T00:00:00"/>
    <n v="0"/>
    <n v="0"/>
    <n v="0"/>
    <n v="0"/>
    <n v="0"/>
    <n v="0"/>
    <n v="17"/>
    <n v="479.51000000000005"/>
    <n v="2577944"/>
    <d v="2026-07-30T00:00:00"/>
  </r>
  <r>
    <x v="20"/>
    <x v="33"/>
    <d v="2022-10-01T00:00:00"/>
    <n v="0"/>
    <n v="0"/>
    <n v="0"/>
    <n v="0"/>
    <n v="0"/>
    <n v="0"/>
    <n v="17"/>
    <n v="479.51000000000005"/>
    <n v="2577944"/>
    <d v="2026-07-30T00:00:00"/>
  </r>
  <r>
    <x v="20"/>
    <x v="57"/>
    <d v="2021-03-01T00:00:00"/>
    <n v="0"/>
    <n v="0"/>
    <n v="0"/>
    <n v="0"/>
    <n v="0"/>
    <n v="0"/>
    <n v="17"/>
    <n v="479.51000000000005"/>
    <n v="2577944"/>
    <d v="2026-07-30T00:00:00"/>
  </r>
  <r>
    <x v="20"/>
    <x v="52"/>
    <d v="2022-08-01T00:00:00"/>
    <n v="0"/>
    <n v="0"/>
    <n v="0"/>
    <n v="0"/>
    <n v="0"/>
    <n v="0"/>
    <n v="17"/>
    <n v="479.51000000000005"/>
    <n v="2577944"/>
    <d v="2026-07-30T00:00:00"/>
  </r>
  <r>
    <x v="20"/>
    <x v="37"/>
    <d v="2022-09-01T00:00:00"/>
    <n v="0"/>
    <n v="0"/>
    <n v="0"/>
    <n v="0"/>
    <n v="0"/>
    <n v="0"/>
    <n v="17"/>
    <n v="479.51000000000005"/>
    <n v="2577944"/>
    <d v="2026-07-30T00:00:00"/>
  </r>
  <r>
    <x v="20"/>
    <x v="35"/>
    <d v="2022-11-01T00:00:00"/>
    <n v="0"/>
    <n v="0"/>
    <n v="0"/>
    <n v="0"/>
    <n v="0"/>
    <n v="0"/>
    <n v="17"/>
    <n v="479.51000000000005"/>
    <n v="2577944"/>
    <d v="2026-07-30T00:00:00"/>
  </r>
  <r>
    <x v="20"/>
    <x v="58"/>
    <d v="2021-06-01T00:00:00"/>
    <n v="0"/>
    <n v="0"/>
    <n v="0"/>
    <n v="0"/>
    <n v="0"/>
    <n v="0"/>
    <n v="17"/>
    <n v="479.51000000000005"/>
    <n v="2577944"/>
    <d v="2026-07-30T00:00:00"/>
  </r>
  <r>
    <x v="20"/>
    <x v="49"/>
    <d v="2022-04-01T00:00:00"/>
    <n v="0"/>
    <n v="0"/>
    <n v="0"/>
    <n v="0"/>
    <n v="0"/>
    <n v="0"/>
    <n v="17"/>
    <n v="479.51000000000005"/>
    <n v="2577944"/>
    <d v="2026-07-30T00:00:00"/>
  </r>
  <r>
    <x v="20"/>
    <x v="48"/>
    <d v="2022-02-01T00:00:00"/>
    <n v="0"/>
    <n v="0"/>
    <n v="0"/>
    <n v="0"/>
    <n v="0"/>
    <n v="0"/>
    <n v="17"/>
    <n v="479.51000000000005"/>
    <n v="2577944"/>
    <d v="2026-07-30T00:00:00"/>
  </r>
  <r>
    <x v="20"/>
    <x v="56"/>
    <d v="2021-04-01T00:00:00"/>
    <n v="0"/>
    <n v="0"/>
    <n v="0"/>
    <n v="0"/>
    <n v="0"/>
    <n v="0"/>
    <n v="17"/>
    <n v="479.51000000000005"/>
    <n v="2577944"/>
    <d v="2026-07-30T00:00:00"/>
  </r>
  <r>
    <x v="20"/>
    <x v="54"/>
    <d v="2021-02-01T00:00:00"/>
    <n v="0"/>
    <n v="0"/>
    <n v="0"/>
    <n v="0"/>
    <n v="0"/>
    <n v="0"/>
    <n v="17"/>
    <n v="479.51000000000005"/>
    <n v="2577944"/>
    <d v="2026-07-30T00:00:00"/>
  </r>
  <r>
    <x v="20"/>
    <x v="65"/>
    <d v="2022-03-01T00:00:00"/>
    <n v="0"/>
    <n v="0"/>
    <n v="0"/>
    <n v="0"/>
    <n v="0"/>
    <n v="0"/>
    <n v="17"/>
    <n v="479.51000000000005"/>
    <n v="2577944"/>
    <d v="2026-07-30T00:00:00"/>
  </r>
  <r>
    <x v="20"/>
    <x v="55"/>
    <d v="2021-05-01T00:00:00"/>
    <n v="0"/>
    <n v="0"/>
    <n v="0"/>
    <n v="0"/>
    <n v="0"/>
    <n v="0"/>
    <n v="17"/>
    <n v="479.51000000000005"/>
    <n v="2577944"/>
    <d v="2026-07-30T00:00:00"/>
  </r>
  <r>
    <x v="20"/>
    <x v="62"/>
    <d v="2021-11-01T00:00:00"/>
    <n v="0"/>
    <n v="0"/>
    <n v="0"/>
    <n v="0"/>
    <n v="0"/>
    <n v="0"/>
    <n v="17"/>
    <n v="479.51000000000005"/>
    <n v="2577944"/>
    <d v="2026-07-30T00:00:00"/>
  </r>
  <r>
    <x v="9"/>
    <x v="54"/>
    <d v="2021-02-01T00:00:00"/>
    <n v="5"/>
    <n v="287.77"/>
    <n v="1778600"/>
    <n v="0"/>
    <n v="0"/>
    <n v="0"/>
    <n v="53"/>
    <n v="525.79999999999995"/>
    <n v="4500775"/>
    <d v="2026-07-30T00:00:00"/>
  </r>
  <r>
    <x v="9"/>
    <x v="53"/>
    <d v="2021-01-01T00:00:00"/>
    <n v="5"/>
    <n v="287.77"/>
    <n v="1778600"/>
    <n v="0"/>
    <n v="0"/>
    <n v="0"/>
    <n v="53"/>
    <n v="525.79999999999995"/>
    <n v="4500775"/>
    <d v="2026-07-30T00:00:00"/>
  </r>
  <r>
    <x v="29"/>
    <x v="58"/>
    <d v="2021-06-01T00:00:00"/>
    <n v="1"/>
    <n v="48.07"/>
    <n v="175000"/>
    <n v="0"/>
    <n v="0"/>
    <n v="0"/>
    <n v="15"/>
    <n v="541.78"/>
    <n v="2159150"/>
    <d v="2026-07-30T00:00:00"/>
  </r>
  <r>
    <x v="29"/>
    <x v="65"/>
    <d v="2022-03-01T00:00:00"/>
    <n v="1"/>
    <n v="48.07"/>
    <n v="175000"/>
    <n v="0"/>
    <n v="0"/>
    <n v="0"/>
    <n v="15"/>
    <n v="541.78"/>
    <n v="2159150"/>
    <d v="2026-07-30T00:00:00"/>
  </r>
  <r>
    <x v="29"/>
    <x v="62"/>
    <d v="2021-11-01T00:00:00"/>
    <n v="1"/>
    <n v="48.07"/>
    <n v="175000"/>
    <n v="0"/>
    <n v="0"/>
    <n v="0"/>
    <n v="15"/>
    <n v="541.78"/>
    <n v="2159150"/>
    <d v="2026-07-30T00:00:00"/>
  </r>
  <r>
    <x v="29"/>
    <x v="48"/>
    <d v="2022-02-01T00:00:00"/>
    <n v="1"/>
    <n v="48.07"/>
    <n v="175000"/>
    <n v="0"/>
    <n v="0"/>
    <n v="0"/>
    <n v="15"/>
    <n v="541.78"/>
    <n v="2159150"/>
    <d v="2026-07-30T00:00:00"/>
  </r>
  <r>
    <x v="29"/>
    <x v="59"/>
    <d v="2021-07-01T00:00:00"/>
    <n v="1"/>
    <n v="48.07"/>
    <n v="175000"/>
    <n v="0"/>
    <n v="0"/>
    <n v="0"/>
    <n v="15"/>
    <n v="541.78"/>
    <n v="2159150"/>
    <d v="2026-07-30T00:00:00"/>
  </r>
  <r>
    <x v="29"/>
    <x v="49"/>
    <d v="2022-04-01T00:00:00"/>
    <n v="1"/>
    <n v="48.07"/>
    <n v="175000"/>
    <n v="0"/>
    <n v="0"/>
    <n v="0"/>
    <n v="15"/>
    <n v="541.78"/>
    <n v="2159150"/>
    <d v="2026-07-30T00:00:00"/>
  </r>
  <r>
    <x v="29"/>
    <x v="60"/>
    <d v="2021-08-01T00:00:00"/>
    <n v="1"/>
    <n v="48.07"/>
    <n v="175000"/>
    <n v="0"/>
    <n v="0"/>
    <n v="0"/>
    <n v="15"/>
    <n v="541.78"/>
    <n v="2159150"/>
    <d v="2026-07-30T00:00:00"/>
  </r>
  <r>
    <x v="29"/>
    <x v="50"/>
    <d v="2022-01-01T00:00:00"/>
    <n v="1"/>
    <n v="48.07"/>
    <n v="175000"/>
    <n v="0"/>
    <n v="0"/>
    <n v="0"/>
    <n v="15"/>
    <n v="541.78"/>
    <n v="2159150"/>
    <d v="2026-07-30T00:00:00"/>
  </r>
  <r>
    <x v="29"/>
    <x v="61"/>
    <d v="2021-09-01T00:00:00"/>
    <n v="1"/>
    <n v="48.07"/>
    <n v="175000"/>
    <n v="0"/>
    <n v="0"/>
    <n v="0"/>
    <n v="15"/>
    <n v="541.78"/>
    <n v="2159150"/>
    <d v="2026-07-30T00:00:00"/>
  </r>
  <r>
    <x v="29"/>
    <x v="55"/>
    <d v="2021-05-01T00:00:00"/>
    <n v="1"/>
    <n v="48.07"/>
    <n v="175000"/>
    <n v="0"/>
    <n v="0"/>
    <n v="0"/>
    <n v="15"/>
    <n v="541.78"/>
    <n v="2159150"/>
    <d v="2026-07-30T00:00:00"/>
  </r>
  <r>
    <x v="29"/>
    <x v="63"/>
    <d v="2021-10-01T00:00:00"/>
    <n v="1"/>
    <n v="48.07"/>
    <n v="175000"/>
    <n v="0"/>
    <n v="0"/>
    <n v="0"/>
    <n v="15"/>
    <n v="541.78"/>
    <n v="2159150"/>
    <d v="2026-07-30T00:00:00"/>
  </r>
  <r>
    <x v="29"/>
    <x v="64"/>
    <d v="2021-12-01T00:00:00"/>
    <n v="1"/>
    <n v="48.07"/>
    <n v="175000"/>
    <n v="0"/>
    <n v="0"/>
    <n v="0"/>
    <n v="15"/>
    <n v="541.78"/>
    <n v="2159150"/>
    <d v="2026-07-30T00:00:00"/>
  </r>
  <r>
    <x v="9"/>
    <x v="57"/>
    <d v="2021-03-01T00:00:00"/>
    <n v="5"/>
    <n v="287.77"/>
    <n v="1778600"/>
    <n v="0"/>
    <n v="0"/>
    <n v="0"/>
    <n v="55"/>
    <n v="588.29999999999995"/>
    <n v="4800775"/>
    <d v="2026-07-30T00:00:00"/>
  </r>
  <r>
    <x v="29"/>
    <x v="51"/>
    <d v="2022-06-01T00:00:00"/>
    <n v="0"/>
    <n v="0"/>
    <n v="0"/>
    <n v="0"/>
    <n v="0"/>
    <n v="0"/>
    <n v="16"/>
    <n v="589.85"/>
    <n v="2334150"/>
    <d v="2026-07-30T00:00:00"/>
  </r>
  <r>
    <x v="29"/>
    <x v="66"/>
    <d v="2022-07-01T00:00:00"/>
    <n v="0"/>
    <n v="0"/>
    <n v="0"/>
    <n v="0"/>
    <n v="0"/>
    <n v="0"/>
    <n v="16"/>
    <n v="589.85"/>
    <n v="2334150"/>
    <d v="2026-07-30T00:00:00"/>
  </r>
  <r>
    <x v="29"/>
    <x v="47"/>
    <d v="2022-05-01T00:00:00"/>
    <n v="0"/>
    <n v="0"/>
    <n v="0"/>
    <n v="0"/>
    <n v="0"/>
    <n v="0"/>
    <n v="16"/>
    <n v="589.85"/>
    <n v="2334150"/>
    <d v="2026-07-30T00:00:00"/>
  </r>
  <r>
    <x v="29"/>
    <x v="52"/>
    <d v="2022-08-01T00:00:00"/>
    <n v="0"/>
    <n v="0"/>
    <n v="0"/>
    <n v="0"/>
    <n v="0"/>
    <n v="0"/>
    <n v="17"/>
    <n v="592.85"/>
    <n v="2388150"/>
    <d v="2026-07-30T00:00:00"/>
  </r>
  <r>
    <x v="29"/>
    <x v="37"/>
    <d v="2022-09-01T00:00:00"/>
    <n v="0"/>
    <n v="0"/>
    <n v="0"/>
    <n v="0"/>
    <n v="0"/>
    <n v="0"/>
    <n v="17"/>
    <n v="592.85"/>
    <n v="2388150"/>
    <d v="2026-07-30T00:00:00"/>
  </r>
  <r>
    <x v="29"/>
    <x v="33"/>
    <d v="2022-10-01T00:00:00"/>
    <n v="0"/>
    <n v="0"/>
    <n v="0"/>
    <n v="0"/>
    <n v="0"/>
    <n v="0"/>
    <n v="17"/>
    <n v="592.85"/>
    <n v="2388150"/>
    <d v="2026-07-30T00:00:00"/>
  </r>
  <r>
    <x v="29"/>
    <x v="35"/>
    <d v="2022-11-01T00:00:00"/>
    <n v="0"/>
    <n v="0"/>
    <n v="0"/>
    <n v="0"/>
    <n v="0"/>
    <n v="0"/>
    <n v="18"/>
    <n v="607.85"/>
    <n v="2513150"/>
    <d v="2026-07-30T00:00:00"/>
  </r>
  <r>
    <x v="29"/>
    <x v="46"/>
    <d v="2023-03-01T00:00:00"/>
    <n v="0"/>
    <n v="0"/>
    <n v="0"/>
    <n v="0"/>
    <n v="0"/>
    <n v="0"/>
    <n v="18"/>
    <n v="607.85"/>
    <n v="2513150"/>
    <d v="2026-07-30T00:00:00"/>
  </r>
  <r>
    <x v="29"/>
    <x v="36"/>
    <d v="2023-04-01T00:00:00"/>
    <n v="0"/>
    <n v="0"/>
    <n v="0"/>
    <n v="0"/>
    <n v="0"/>
    <n v="0"/>
    <n v="18"/>
    <n v="607.85"/>
    <n v="2513150"/>
    <d v="2026-07-30T00:00:00"/>
  </r>
  <r>
    <x v="29"/>
    <x v="41"/>
    <d v="2023-07-01T00:00:00"/>
    <n v="0"/>
    <n v="0"/>
    <n v="0"/>
    <n v="0"/>
    <n v="0"/>
    <n v="0"/>
    <n v="18"/>
    <n v="607.85"/>
    <n v="2513150"/>
    <d v="2026-07-30T00:00:00"/>
  </r>
  <r>
    <x v="29"/>
    <x v="32"/>
    <d v="2022-12-01T00:00:00"/>
    <n v="0"/>
    <n v="0"/>
    <n v="0"/>
    <n v="0"/>
    <n v="0"/>
    <n v="0"/>
    <n v="18"/>
    <n v="607.85"/>
    <n v="2513150"/>
    <d v="2026-07-30T00:00:00"/>
  </r>
  <r>
    <x v="29"/>
    <x v="39"/>
    <d v="2023-05-01T00:00:00"/>
    <n v="0"/>
    <n v="0"/>
    <n v="0"/>
    <n v="0"/>
    <n v="0"/>
    <n v="0"/>
    <n v="18"/>
    <n v="607.85"/>
    <n v="2513150"/>
    <d v="2026-07-30T00:00:00"/>
  </r>
  <r>
    <x v="29"/>
    <x v="31"/>
    <d v="2023-01-01T00:00:00"/>
    <n v="0"/>
    <n v="0"/>
    <n v="0"/>
    <n v="0"/>
    <n v="0"/>
    <n v="0"/>
    <n v="18"/>
    <n v="607.85"/>
    <n v="2513150"/>
    <d v="2026-07-30T00:00:00"/>
  </r>
  <r>
    <x v="29"/>
    <x v="34"/>
    <d v="2023-02-01T00:00:00"/>
    <n v="0"/>
    <n v="0"/>
    <n v="0"/>
    <n v="0"/>
    <n v="0"/>
    <n v="0"/>
    <n v="18"/>
    <n v="607.85"/>
    <n v="2513150"/>
    <d v="2026-07-30T00:00:00"/>
  </r>
  <r>
    <x v="29"/>
    <x v="40"/>
    <d v="2023-08-01T00:00:00"/>
    <n v="0"/>
    <n v="0"/>
    <n v="0"/>
    <n v="0"/>
    <n v="0"/>
    <n v="0"/>
    <n v="18"/>
    <n v="607.85"/>
    <n v="2513150"/>
    <d v="2026-07-30T00:00:00"/>
  </r>
  <r>
    <x v="29"/>
    <x v="38"/>
    <d v="2023-06-01T00:00:00"/>
    <n v="0"/>
    <n v="0"/>
    <n v="0"/>
    <n v="0"/>
    <n v="0"/>
    <n v="0"/>
    <n v="18"/>
    <n v="607.85"/>
    <n v="2513150"/>
    <d v="2026-07-30T00:00:00"/>
  </r>
  <r>
    <x v="49"/>
    <x v="30"/>
    <d v="2024-07-01T00:00:00"/>
    <n v="3"/>
    <n v="207.29000000000002"/>
    <n v="770950"/>
    <n v="0"/>
    <n v="0"/>
    <n v="0"/>
    <n v="21"/>
    <n v="614.86999999999989"/>
    <n v="2186482"/>
    <d v="2026-07-30T00:00:00"/>
  </r>
  <r>
    <x v="49"/>
    <x v="24"/>
    <d v="2024-09-01T00:00:00"/>
    <n v="3"/>
    <n v="207.29000000000002"/>
    <n v="770950"/>
    <n v="0"/>
    <n v="0"/>
    <n v="0"/>
    <n v="21"/>
    <n v="614.86999999999989"/>
    <n v="2186482"/>
    <d v="2026-07-30T00:00:00"/>
  </r>
  <r>
    <x v="49"/>
    <x v="29"/>
    <d v="2024-08-01T00:00:00"/>
    <n v="3"/>
    <n v="207.29000000000002"/>
    <n v="770950"/>
    <n v="0"/>
    <n v="0"/>
    <n v="0"/>
    <n v="21"/>
    <n v="614.86999999999989"/>
    <n v="2186482"/>
    <d v="2026-07-30T00:00:00"/>
  </r>
  <r>
    <x v="49"/>
    <x v="28"/>
    <d v="2024-10-01T00:00:00"/>
    <n v="2"/>
    <n v="174.84"/>
    <n v="598150"/>
    <n v="0"/>
    <n v="0"/>
    <n v="0"/>
    <n v="22"/>
    <n v="647.31999999999982"/>
    <n v="2359282"/>
    <d v="2026-07-30T00:00:00"/>
  </r>
  <r>
    <x v="9"/>
    <x v="55"/>
    <d v="2021-05-01T00:00:00"/>
    <n v="4"/>
    <n v="221.76999999999998"/>
    <n v="1638000"/>
    <n v="0"/>
    <n v="0"/>
    <n v="0"/>
    <n v="56"/>
    <n v="654.29999999999984"/>
    <n v="4941375"/>
    <d v="2026-07-30T00:00:00"/>
  </r>
  <r>
    <x v="9"/>
    <x v="56"/>
    <d v="2021-04-01T00:00:00"/>
    <n v="4"/>
    <n v="221.76999999999998"/>
    <n v="1638000"/>
    <n v="0"/>
    <n v="0"/>
    <n v="0"/>
    <n v="56"/>
    <n v="654.29999999999984"/>
    <n v="4941375"/>
    <d v="2026-07-30T00:00:00"/>
  </r>
  <r>
    <x v="9"/>
    <x v="58"/>
    <d v="2021-06-01T00:00:00"/>
    <n v="3"/>
    <n v="171.76999999999998"/>
    <n v="1188000"/>
    <n v="0"/>
    <n v="0"/>
    <n v="0"/>
    <n v="57"/>
    <n v="704.29999999999984"/>
    <n v="5391375"/>
    <d v="2026-07-30T00:00:00"/>
  </r>
  <r>
    <x v="49"/>
    <x v="18"/>
    <d v="2024-11-01T00:00:00"/>
    <n v="1"/>
    <n v="100"/>
    <n v="325000"/>
    <n v="0"/>
    <n v="0"/>
    <n v="0"/>
    <n v="23"/>
    <n v="722.15999999999985"/>
    <n v="2632432"/>
    <d v="2026-07-30T00:00:00"/>
  </r>
  <r>
    <x v="49"/>
    <x v="25"/>
    <d v="2024-12-01T00:00:00"/>
    <n v="1"/>
    <n v="100"/>
    <n v="325000"/>
    <n v="0"/>
    <n v="0"/>
    <n v="0"/>
    <n v="23"/>
    <n v="722.15999999999985"/>
    <n v="2632432"/>
    <d v="2026-07-30T00:00:00"/>
  </r>
  <r>
    <x v="49"/>
    <x v="7"/>
    <d v="2025-01-01T00:00:00"/>
    <n v="1"/>
    <n v="100"/>
    <n v="325000"/>
    <n v="0"/>
    <n v="0"/>
    <n v="0"/>
    <n v="23"/>
    <n v="722.15999999999985"/>
    <n v="2632432"/>
    <d v="2026-07-30T00:00:00"/>
  </r>
  <r>
    <x v="49"/>
    <x v="19"/>
    <d v="2025-02-01T00:00:00"/>
    <n v="1"/>
    <n v="100"/>
    <n v="325000"/>
    <n v="0"/>
    <n v="0"/>
    <n v="0"/>
    <n v="23"/>
    <n v="722.15999999999985"/>
    <n v="2632432"/>
    <d v="2026-07-30T00:00:00"/>
  </r>
  <r>
    <x v="9"/>
    <x v="59"/>
    <d v="2021-07-01T00:00:00"/>
    <n v="3"/>
    <n v="171.76999999999998"/>
    <n v="1188000"/>
    <n v="0"/>
    <n v="0"/>
    <n v="0"/>
    <n v="59"/>
    <n v="761.8"/>
    <n v="5691875"/>
    <d v="2026-07-30T00:00:00"/>
  </r>
  <r>
    <x v="11"/>
    <x v="51"/>
    <d v="2022-06-01T00:00:00"/>
    <n v="3"/>
    <n v="89.81"/>
    <n v="565675"/>
    <n v="0"/>
    <n v="0"/>
    <n v="0"/>
    <n v="44"/>
    <n v="793.3599999999999"/>
    <n v="5947686"/>
    <d v="2026-07-30T00:00:00"/>
  </r>
  <r>
    <x v="20"/>
    <x v="31"/>
    <d v="2023-01-01T00:00:00"/>
    <n v="1"/>
    <n v="48.84"/>
    <n v="271935"/>
    <n v="0"/>
    <n v="0"/>
    <n v="0"/>
    <n v="23"/>
    <n v="797.5100000000001"/>
    <n v="2577944"/>
    <d v="2026-07-30T00:00:00"/>
  </r>
  <r>
    <x v="20"/>
    <x v="36"/>
    <d v="2023-04-01T00:00:00"/>
    <n v="1"/>
    <n v="48.84"/>
    <n v="271935"/>
    <n v="0"/>
    <n v="0"/>
    <n v="0"/>
    <n v="23"/>
    <n v="797.5100000000001"/>
    <n v="2577944"/>
    <d v="2026-07-30T00:00:00"/>
  </r>
  <r>
    <x v="20"/>
    <x v="39"/>
    <d v="2023-05-01T00:00:00"/>
    <n v="1"/>
    <n v="48.84"/>
    <n v="271935"/>
    <n v="0"/>
    <n v="0"/>
    <n v="0"/>
    <n v="23"/>
    <n v="797.5100000000001"/>
    <n v="2577944"/>
    <d v="2026-07-30T00:00:00"/>
  </r>
  <r>
    <x v="20"/>
    <x v="44"/>
    <d v="2023-11-01T00:00:00"/>
    <n v="1"/>
    <n v="48.84"/>
    <n v="271935"/>
    <n v="0"/>
    <n v="0"/>
    <n v="0"/>
    <n v="23"/>
    <n v="797.5100000000001"/>
    <n v="2577944"/>
    <d v="2026-07-30T00:00:00"/>
  </r>
  <r>
    <x v="20"/>
    <x v="38"/>
    <d v="2023-06-01T00:00:00"/>
    <n v="1"/>
    <n v="48.84"/>
    <n v="271935"/>
    <n v="0"/>
    <n v="0"/>
    <n v="0"/>
    <n v="23"/>
    <n v="797.5100000000001"/>
    <n v="2577944"/>
    <d v="2026-07-30T00:00:00"/>
  </r>
  <r>
    <x v="20"/>
    <x v="11"/>
    <d v="2024-01-01T00:00:00"/>
    <n v="1"/>
    <n v="48.84"/>
    <n v="271935"/>
    <n v="0"/>
    <n v="0"/>
    <n v="0"/>
    <n v="23"/>
    <n v="797.5100000000001"/>
    <n v="2577944"/>
    <d v="2026-07-30T00:00:00"/>
  </r>
  <r>
    <x v="20"/>
    <x v="41"/>
    <d v="2023-07-01T00:00:00"/>
    <n v="1"/>
    <n v="48.84"/>
    <n v="271935"/>
    <n v="0"/>
    <n v="0"/>
    <n v="0"/>
    <n v="23"/>
    <n v="797.5100000000001"/>
    <n v="2577944"/>
    <d v="2026-07-30T00:00:00"/>
  </r>
  <r>
    <x v="20"/>
    <x v="43"/>
    <d v="2023-10-01T00:00:00"/>
    <n v="1"/>
    <n v="48.84"/>
    <n v="271935"/>
    <n v="0"/>
    <n v="0"/>
    <n v="0"/>
    <n v="23"/>
    <n v="797.5100000000001"/>
    <n v="2577944"/>
    <d v="2026-07-30T00:00:00"/>
  </r>
  <r>
    <x v="20"/>
    <x v="40"/>
    <d v="2023-08-01T00:00:00"/>
    <n v="1"/>
    <n v="48.84"/>
    <n v="271935"/>
    <n v="0"/>
    <n v="0"/>
    <n v="0"/>
    <n v="23"/>
    <n v="797.5100000000001"/>
    <n v="2577944"/>
    <d v="2026-07-30T00:00:00"/>
  </r>
  <r>
    <x v="20"/>
    <x v="32"/>
    <d v="2022-12-01T00:00:00"/>
    <n v="0"/>
    <n v="0"/>
    <n v="0"/>
    <n v="0"/>
    <n v="0"/>
    <n v="0"/>
    <n v="23"/>
    <n v="797.5100000000001"/>
    <n v="2577944"/>
    <d v="2026-07-30T00:00:00"/>
  </r>
  <r>
    <x v="20"/>
    <x v="46"/>
    <d v="2023-03-01T00:00:00"/>
    <n v="1"/>
    <n v="48.84"/>
    <n v="271935"/>
    <n v="0"/>
    <n v="0"/>
    <n v="0"/>
    <n v="23"/>
    <n v="797.5100000000001"/>
    <n v="2577944"/>
    <d v="2026-07-30T00:00:00"/>
  </r>
  <r>
    <x v="20"/>
    <x v="34"/>
    <d v="2023-02-01T00:00:00"/>
    <n v="1"/>
    <n v="48.84"/>
    <n v="271935"/>
    <n v="0"/>
    <n v="0"/>
    <n v="0"/>
    <n v="23"/>
    <n v="797.5100000000001"/>
    <n v="2577944"/>
    <d v="2026-07-30T00:00:00"/>
  </r>
  <r>
    <x v="20"/>
    <x v="42"/>
    <d v="2023-09-01T00:00:00"/>
    <n v="1"/>
    <n v="48.84"/>
    <n v="271935"/>
    <n v="0"/>
    <n v="0"/>
    <n v="0"/>
    <n v="23"/>
    <n v="797.5100000000001"/>
    <n v="2577944"/>
    <d v="2026-07-30T00:00:00"/>
  </r>
  <r>
    <x v="20"/>
    <x v="45"/>
    <d v="2023-12-01T00:00:00"/>
    <n v="1"/>
    <n v="48.84"/>
    <n v="271935"/>
    <n v="0"/>
    <n v="0"/>
    <n v="0"/>
    <n v="23"/>
    <n v="797.5100000000001"/>
    <n v="2577944"/>
    <d v="2026-07-30T00:00:00"/>
  </r>
  <r>
    <x v="20"/>
    <x v="9"/>
    <d v="2024-02-01T00:00:00"/>
    <n v="1"/>
    <n v="48.84"/>
    <n v="271935"/>
    <n v="0"/>
    <n v="0"/>
    <n v="0"/>
    <n v="23"/>
    <n v="797.5100000000001"/>
    <n v="2577944"/>
    <d v="2026-07-30T00:00:00"/>
  </r>
  <r>
    <x v="9"/>
    <x v="49"/>
    <d v="2022-04-01T00:00:00"/>
    <n v="6"/>
    <n v="300.96999999999997"/>
    <n v="2020080"/>
    <n v="0"/>
    <n v="0"/>
    <n v="0"/>
    <n v="62"/>
    <n v="826.27"/>
    <n v="6104875"/>
    <d v="2026-07-30T00:00:00"/>
  </r>
  <r>
    <x v="11"/>
    <x v="66"/>
    <d v="2022-07-01T00:00:00"/>
    <n v="3"/>
    <n v="89.81"/>
    <n v="565675"/>
    <n v="0"/>
    <n v="0"/>
    <n v="0"/>
    <n v="45"/>
    <n v="835.3599999999999"/>
    <n v="6142106"/>
    <d v="2026-07-30T00:00:00"/>
  </r>
  <r>
    <x v="11"/>
    <x v="52"/>
    <d v="2022-08-01T00:00:00"/>
    <n v="3"/>
    <n v="89.81"/>
    <n v="565675"/>
    <n v="0"/>
    <n v="0"/>
    <n v="0"/>
    <n v="45"/>
    <n v="835.3599999999999"/>
    <n v="6142106"/>
    <d v="2026-07-30T00:00:00"/>
  </r>
  <r>
    <x v="11"/>
    <x v="32"/>
    <d v="2022-12-01T00:00:00"/>
    <n v="3"/>
    <n v="89.81"/>
    <n v="565675"/>
    <n v="0"/>
    <n v="0"/>
    <n v="0"/>
    <n v="45"/>
    <n v="835.3599999999999"/>
    <n v="6142106"/>
    <d v="2026-07-30T00:00:00"/>
  </r>
  <r>
    <x v="11"/>
    <x v="35"/>
    <d v="2022-11-01T00:00:00"/>
    <n v="3"/>
    <n v="89.81"/>
    <n v="565675"/>
    <n v="0"/>
    <n v="0"/>
    <n v="0"/>
    <n v="45"/>
    <n v="835.3599999999999"/>
    <n v="6142106"/>
    <d v="2026-07-30T00:00:00"/>
  </r>
  <r>
    <x v="11"/>
    <x v="33"/>
    <d v="2022-10-01T00:00:00"/>
    <n v="3"/>
    <n v="89.81"/>
    <n v="565675"/>
    <n v="0"/>
    <n v="0"/>
    <n v="0"/>
    <n v="45"/>
    <n v="835.3599999999999"/>
    <n v="6142106"/>
    <d v="2026-07-30T00:00:00"/>
  </r>
  <r>
    <x v="11"/>
    <x v="37"/>
    <d v="2022-09-01T00:00:00"/>
    <n v="3"/>
    <n v="89.81"/>
    <n v="565675"/>
    <n v="0"/>
    <n v="0"/>
    <n v="0"/>
    <n v="45"/>
    <n v="835.3599999999999"/>
    <n v="6142106"/>
    <d v="2026-07-30T00:00:00"/>
  </r>
  <r>
    <x v="7"/>
    <x v="54"/>
    <d v="2021-02-01T00:00:00"/>
    <n v="6"/>
    <n v="212"/>
    <n v="1648000"/>
    <n v="0"/>
    <n v="0"/>
    <n v="0"/>
    <n v="52"/>
    <n v="896.80000000000007"/>
    <n v="7890934"/>
    <d v="2026-07-30T00:00:00"/>
  </r>
  <r>
    <x v="7"/>
    <x v="53"/>
    <d v="2021-01-01T00:00:00"/>
    <n v="6"/>
    <n v="212"/>
    <n v="1648000"/>
    <n v="0"/>
    <n v="0"/>
    <n v="0"/>
    <n v="52"/>
    <n v="896.80000000000007"/>
    <n v="7890934"/>
    <d v="2026-07-30T00:00:00"/>
  </r>
  <r>
    <x v="11"/>
    <x v="31"/>
    <d v="2023-01-01T00:00:00"/>
    <n v="1"/>
    <n v="20.149999999999999"/>
    <n v="174960"/>
    <n v="0"/>
    <n v="0"/>
    <n v="0"/>
    <n v="47"/>
    <n v="905.01999999999987"/>
    <n v="6532821"/>
    <d v="2026-07-30T00:00:00"/>
  </r>
  <r>
    <x v="11"/>
    <x v="34"/>
    <d v="2023-02-01T00:00:00"/>
    <n v="1"/>
    <n v="20.149999999999999"/>
    <n v="174960"/>
    <n v="0"/>
    <n v="0"/>
    <n v="0"/>
    <n v="48"/>
    <n v="913.94999999999982"/>
    <n v="6592821"/>
    <d v="2026-07-30T00:00:00"/>
  </r>
  <r>
    <x v="45"/>
    <x v="0"/>
    <d v="2026-07-01T00:00:00"/>
    <n v="0"/>
    <n v="0"/>
    <n v="0"/>
    <n v="1"/>
    <n v="0"/>
    <n v="0"/>
    <m/>
    <m/>
    <m/>
    <d v="2026-07-30T00:00:00"/>
  </r>
  <r>
    <x v="37"/>
    <x v="36"/>
    <d v="2023-04-01T00:00:00"/>
    <n v="0"/>
    <n v="0"/>
    <n v="0"/>
    <n v="1"/>
    <n v="60"/>
    <n v="0"/>
    <n v="2"/>
    <n v="0"/>
    <n v="0"/>
    <d v="2026-07-30T00:00:00"/>
  </r>
  <r>
    <x v="37"/>
    <x v="31"/>
    <d v="2023-01-01T00:00:00"/>
    <n v="0"/>
    <n v="0"/>
    <n v="0"/>
    <n v="1"/>
    <n v="60"/>
    <n v="0"/>
    <n v="2"/>
    <n v="0"/>
    <n v="0"/>
    <d v="2026-07-30T00:00:00"/>
  </r>
  <r>
    <x v="37"/>
    <x v="35"/>
    <d v="2022-11-01T00:00:00"/>
    <n v="0"/>
    <n v="0"/>
    <n v="0"/>
    <n v="1"/>
    <n v="60"/>
    <n v="0"/>
    <n v="2"/>
    <n v="0"/>
    <n v="0"/>
    <d v="2026-07-30T00:00:00"/>
  </r>
  <r>
    <x v="17"/>
    <x v="13"/>
    <d v="2025-08-01T00:00:00"/>
    <n v="0"/>
    <n v="0"/>
    <n v="0"/>
    <n v="1"/>
    <n v="0"/>
    <n v="0"/>
    <n v="0"/>
    <n v="0"/>
    <n v="0"/>
    <d v="2026-07-30T00:00:00"/>
  </r>
  <r>
    <x v="37"/>
    <x v="24"/>
    <d v="2024-09-01T00:00:00"/>
    <n v="0"/>
    <n v="0"/>
    <n v="0"/>
    <n v="1"/>
    <n v="60"/>
    <n v="0"/>
    <n v="2"/>
    <n v="0"/>
    <n v="0"/>
    <d v="2026-07-30T00:00:00"/>
  </r>
  <r>
    <x v="17"/>
    <x v="12"/>
    <d v="2025-10-01T00:00:00"/>
    <n v="0"/>
    <n v="0"/>
    <n v="0"/>
    <n v="1"/>
    <n v="0"/>
    <n v="0"/>
    <n v="0"/>
    <n v="0"/>
    <n v="0"/>
    <d v="2026-07-30T00:00:00"/>
  </r>
  <r>
    <x v="37"/>
    <x v="8"/>
    <d v="2024-03-01T00:00:00"/>
    <n v="0"/>
    <n v="0"/>
    <n v="0"/>
    <n v="1"/>
    <n v="60"/>
    <n v="0"/>
    <n v="2"/>
    <n v="0"/>
    <n v="0"/>
    <d v="2026-07-30T00:00:00"/>
  </r>
  <r>
    <x v="37"/>
    <x v="19"/>
    <d v="2025-02-01T00:00:00"/>
    <n v="0"/>
    <n v="0"/>
    <n v="0"/>
    <n v="1"/>
    <n v="60"/>
    <n v="0"/>
    <n v="2"/>
    <n v="0"/>
    <n v="0"/>
    <d v="2026-07-30T00:00:00"/>
  </r>
  <r>
    <x v="37"/>
    <x v="44"/>
    <d v="2023-11-01T00:00:00"/>
    <n v="0"/>
    <n v="0"/>
    <n v="0"/>
    <n v="1"/>
    <n v="60"/>
    <n v="0"/>
    <n v="2"/>
    <n v="0"/>
    <n v="0"/>
    <d v="2026-07-30T00:00:00"/>
  </r>
  <r>
    <x v="37"/>
    <x v="7"/>
    <d v="2025-01-01T00:00:00"/>
    <n v="0"/>
    <n v="0"/>
    <n v="0"/>
    <n v="1"/>
    <n v="60"/>
    <n v="0"/>
    <n v="2"/>
    <n v="0"/>
    <n v="0"/>
    <d v="2026-07-30T00:00:00"/>
  </r>
  <r>
    <x v="37"/>
    <x v="52"/>
    <d v="2022-08-01T00:00:00"/>
    <n v="0"/>
    <n v="0"/>
    <n v="0"/>
    <n v="1"/>
    <n v="60"/>
    <n v="0"/>
    <n v="2"/>
    <n v="0"/>
    <n v="0"/>
    <d v="2026-07-30T00:00:00"/>
  </r>
  <r>
    <x v="36"/>
    <x v="14"/>
    <d v="2025-12-01T00:00:00"/>
    <n v="0"/>
    <n v="0"/>
    <n v="0"/>
    <n v="1"/>
    <n v="0"/>
    <n v="0"/>
    <n v="0"/>
    <n v="0"/>
    <n v="0"/>
    <d v="2026-07-30T00:00:00"/>
  </r>
  <r>
    <x v="37"/>
    <x v="32"/>
    <d v="2022-12-01T00:00:00"/>
    <n v="0"/>
    <n v="0"/>
    <n v="0"/>
    <n v="1"/>
    <n v="60"/>
    <n v="0"/>
    <n v="2"/>
    <n v="0"/>
    <n v="0"/>
    <d v="2026-07-30T00:00:00"/>
  </r>
  <r>
    <x v="37"/>
    <x v="9"/>
    <d v="2024-02-01T00:00:00"/>
    <n v="0"/>
    <n v="0"/>
    <n v="0"/>
    <n v="1"/>
    <n v="60"/>
    <n v="0"/>
    <n v="2"/>
    <n v="0"/>
    <n v="0"/>
    <d v="2026-07-30T00:00:00"/>
  </r>
  <r>
    <x v="37"/>
    <x v="18"/>
    <d v="2024-11-01T00:00:00"/>
    <n v="0"/>
    <n v="0"/>
    <n v="0"/>
    <n v="1"/>
    <n v="60"/>
    <n v="0"/>
    <n v="2"/>
    <n v="0"/>
    <n v="0"/>
    <d v="2026-07-30T00:00:00"/>
  </r>
  <r>
    <x v="37"/>
    <x v="58"/>
    <d v="2021-06-01T00:00:00"/>
    <n v="0"/>
    <n v="0"/>
    <n v="0"/>
    <n v="1"/>
    <n v="60"/>
    <n v="0"/>
    <n v="2"/>
    <n v="0"/>
    <n v="0"/>
    <d v="2026-07-30T00:00:00"/>
  </r>
  <r>
    <x v="37"/>
    <x v="33"/>
    <d v="2022-10-01T00:00:00"/>
    <n v="0"/>
    <n v="0"/>
    <n v="0"/>
    <n v="1"/>
    <n v="60"/>
    <n v="0"/>
    <n v="2"/>
    <n v="0"/>
    <n v="0"/>
    <d v="2026-07-30T00:00:00"/>
  </r>
  <r>
    <x v="37"/>
    <x v="30"/>
    <d v="2024-07-01T00:00:00"/>
    <n v="0"/>
    <n v="0"/>
    <n v="0"/>
    <n v="1"/>
    <n v="60"/>
    <n v="0"/>
    <n v="2"/>
    <n v="0"/>
    <n v="0"/>
    <d v="2026-07-30T00:00:00"/>
  </r>
  <r>
    <x v="37"/>
    <x v="23"/>
    <d v="2025-03-01T00:00:00"/>
    <n v="0"/>
    <n v="0"/>
    <n v="0"/>
    <n v="1"/>
    <n v="60"/>
    <n v="0"/>
    <n v="2"/>
    <n v="0"/>
    <n v="0"/>
    <d v="2026-07-30T00:00:00"/>
  </r>
  <r>
    <x v="37"/>
    <x v="28"/>
    <d v="2024-10-01T00:00:00"/>
    <n v="0"/>
    <n v="0"/>
    <n v="0"/>
    <n v="1"/>
    <n v="60"/>
    <n v="0"/>
    <n v="2"/>
    <n v="0"/>
    <n v="0"/>
    <d v="2026-07-30T00:00:00"/>
  </r>
  <r>
    <x v="17"/>
    <x v="21"/>
    <d v="2025-05-01T00:00:00"/>
    <n v="0"/>
    <n v="0"/>
    <n v="0"/>
    <n v="1"/>
    <n v="0"/>
    <n v="0"/>
    <n v="0"/>
    <n v="0"/>
    <n v="0"/>
    <d v="2026-07-30T00:00:00"/>
  </r>
  <r>
    <x v="37"/>
    <x v="11"/>
    <d v="2024-01-01T00:00:00"/>
    <n v="0"/>
    <n v="0"/>
    <n v="0"/>
    <n v="1"/>
    <n v="60"/>
    <n v="0"/>
    <n v="2"/>
    <n v="0"/>
    <n v="0"/>
    <d v="2026-07-30T00:00:00"/>
  </r>
  <r>
    <x v="37"/>
    <x v="10"/>
    <d v="2024-04-01T00:00:00"/>
    <n v="0"/>
    <n v="0"/>
    <n v="0"/>
    <n v="1"/>
    <n v="60"/>
    <n v="0"/>
    <n v="2"/>
    <n v="0"/>
    <n v="0"/>
    <d v="2026-07-30T00:00:00"/>
  </r>
  <r>
    <x v="37"/>
    <x v="51"/>
    <d v="2022-06-01T00:00:00"/>
    <n v="0"/>
    <n v="0"/>
    <n v="0"/>
    <n v="1"/>
    <n v="60"/>
    <n v="0"/>
    <n v="2"/>
    <n v="0"/>
    <n v="0"/>
    <d v="2026-07-30T00:00:00"/>
  </r>
  <r>
    <x v="37"/>
    <x v="22"/>
    <d v="2024-05-01T00:00:00"/>
    <n v="0"/>
    <n v="0"/>
    <n v="0"/>
    <n v="1"/>
    <n v="60"/>
    <n v="0"/>
    <n v="2"/>
    <n v="0"/>
    <n v="0"/>
    <d v="2026-07-30T00:00:00"/>
  </r>
  <r>
    <x v="37"/>
    <x v="61"/>
    <d v="2021-09-01T00:00:00"/>
    <n v="0"/>
    <n v="0"/>
    <n v="0"/>
    <n v="1"/>
    <n v="60"/>
    <n v="0"/>
    <n v="2"/>
    <n v="0"/>
    <n v="0"/>
    <d v="2026-07-30T00:00:00"/>
  </r>
  <r>
    <x v="37"/>
    <x v="64"/>
    <d v="2021-12-01T00:00:00"/>
    <n v="0"/>
    <n v="0"/>
    <n v="0"/>
    <n v="1"/>
    <n v="60"/>
    <n v="0"/>
    <n v="2"/>
    <n v="0"/>
    <n v="0"/>
    <d v="2026-07-30T00:00:00"/>
  </r>
  <r>
    <x v="36"/>
    <x v="16"/>
    <d v="2025-11-01T00:00:00"/>
    <n v="0"/>
    <n v="0"/>
    <n v="0"/>
    <n v="1"/>
    <n v="0"/>
    <n v="0"/>
    <n v="0"/>
    <n v="0"/>
    <n v="0"/>
    <d v="2026-07-30T00:00:00"/>
  </r>
  <r>
    <x v="37"/>
    <x v="59"/>
    <d v="2021-07-01T00:00:00"/>
    <n v="0"/>
    <n v="0"/>
    <n v="0"/>
    <n v="1"/>
    <n v="60"/>
    <n v="0"/>
    <n v="2"/>
    <n v="0"/>
    <n v="0"/>
    <d v="2026-07-30T00:00:00"/>
  </r>
  <r>
    <x v="37"/>
    <x v="50"/>
    <d v="2022-01-01T00:00:00"/>
    <n v="0"/>
    <n v="0"/>
    <n v="0"/>
    <n v="1"/>
    <n v="60"/>
    <n v="0"/>
    <n v="2"/>
    <n v="0"/>
    <n v="0"/>
    <d v="2026-07-30T00:00:00"/>
  </r>
  <r>
    <x v="37"/>
    <x v="29"/>
    <d v="2024-08-01T00:00:00"/>
    <n v="0"/>
    <n v="0"/>
    <n v="0"/>
    <n v="1"/>
    <n v="60"/>
    <n v="0"/>
    <n v="2"/>
    <n v="0"/>
    <n v="0"/>
    <d v="2026-07-30T00:00:00"/>
  </r>
  <r>
    <x v="36"/>
    <x v="6"/>
    <d v="2026-01-01T00:00:00"/>
    <n v="0"/>
    <n v="0"/>
    <n v="0"/>
    <n v="1"/>
    <n v="0"/>
    <n v="0"/>
    <n v="0"/>
    <n v="0"/>
    <n v="0"/>
    <d v="2026-07-30T00:00:00"/>
  </r>
  <r>
    <x v="37"/>
    <x v="62"/>
    <d v="2021-11-01T00:00:00"/>
    <n v="0"/>
    <n v="0"/>
    <n v="0"/>
    <n v="1"/>
    <n v="60"/>
    <n v="0"/>
    <n v="2"/>
    <n v="0"/>
    <n v="0"/>
    <d v="2026-07-30T00:00:00"/>
  </r>
  <r>
    <x v="37"/>
    <x v="47"/>
    <d v="2022-05-01T00:00:00"/>
    <n v="0"/>
    <n v="0"/>
    <n v="0"/>
    <n v="1"/>
    <n v="60"/>
    <n v="0"/>
    <n v="2"/>
    <n v="0"/>
    <n v="0"/>
    <d v="2026-07-30T00:00:00"/>
  </r>
  <r>
    <x v="17"/>
    <x v="17"/>
    <d v="2025-07-01T00:00:00"/>
    <n v="0"/>
    <n v="0"/>
    <n v="0"/>
    <n v="1"/>
    <n v="0"/>
    <n v="0"/>
    <n v="0"/>
    <n v="0"/>
    <n v="0"/>
    <d v="2026-07-30T00:00:00"/>
  </r>
  <r>
    <x v="37"/>
    <x v="37"/>
    <d v="2022-09-01T00:00:00"/>
    <n v="0"/>
    <n v="0"/>
    <n v="0"/>
    <n v="1"/>
    <n v="60"/>
    <n v="0"/>
    <n v="2"/>
    <n v="0"/>
    <n v="0"/>
    <d v="2026-07-30T00:00:00"/>
  </r>
  <r>
    <x v="37"/>
    <x v="45"/>
    <d v="2023-12-01T00:00:00"/>
    <n v="0"/>
    <n v="0"/>
    <n v="0"/>
    <n v="1"/>
    <n v="60"/>
    <n v="0"/>
    <n v="2"/>
    <n v="0"/>
    <n v="0"/>
    <d v="2026-07-30T00:00:00"/>
  </r>
  <r>
    <x v="37"/>
    <x v="34"/>
    <d v="2023-02-01T00:00:00"/>
    <n v="0"/>
    <n v="0"/>
    <n v="0"/>
    <n v="1"/>
    <n v="60"/>
    <n v="0"/>
    <n v="2"/>
    <n v="0"/>
    <n v="0"/>
    <d v="2026-07-30T00:00:00"/>
  </r>
  <r>
    <x v="37"/>
    <x v="39"/>
    <d v="2023-05-01T00:00:00"/>
    <n v="0"/>
    <n v="0"/>
    <n v="0"/>
    <n v="1"/>
    <n v="60"/>
    <n v="0"/>
    <n v="2"/>
    <n v="0"/>
    <n v="0"/>
    <d v="2026-07-30T00:00:00"/>
  </r>
  <r>
    <x v="36"/>
    <x v="2"/>
    <d v="2026-02-01T00:00:00"/>
    <n v="0"/>
    <n v="0"/>
    <n v="0"/>
    <n v="1"/>
    <n v="0"/>
    <n v="0"/>
    <n v="0"/>
    <n v="0"/>
    <n v="0"/>
    <d v="2026-07-30T00:00:00"/>
  </r>
  <r>
    <x v="37"/>
    <x v="49"/>
    <d v="2022-04-01T00:00:00"/>
    <n v="0"/>
    <n v="0"/>
    <n v="0"/>
    <n v="1"/>
    <n v="60"/>
    <n v="0"/>
    <n v="2"/>
    <n v="0"/>
    <n v="0"/>
    <d v="2026-07-30T00:00:00"/>
  </r>
  <r>
    <x v="37"/>
    <x v="42"/>
    <d v="2023-09-01T00:00:00"/>
    <n v="0"/>
    <n v="0"/>
    <n v="0"/>
    <n v="1"/>
    <n v="60"/>
    <n v="0"/>
    <n v="2"/>
    <n v="0"/>
    <n v="0"/>
    <d v="2026-07-30T00:00:00"/>
  </r>
  <r>
    <x v="37"/>
    <x v="66"/>
    <d v="2022-07-01T00:00:00"/>
    <n v="0"/>
    <n v="0"/>
    <n v="0"/>
    <n v="1"/>
    <n v="60"/>
    <n v="0"/>
    <n v="2"/>
    <n v="0"/>
    <n v="0"/>
    <d v="2026-07-30T00:00:00"/>
  </r>
  <r>
    <x v="37"/>
    <x v="25"/>
    <d v="2024-12-01T00:00:00"/>
    <n v="0"/>
    <n v="0"/>
    <n v="0"/>
    <n v="1"/>
    <n v="60"/>
    <n v="0"/>
    <n v="2"/>
    <n v="0"/>
    <n v="0"/>
    <d v="2026-07-30T00:00:00"/>
  </r>
  <r>
    <x v="17"/>
    <x v="16"/>
    <d v="2025-11-01T00:00:00"/>
    <n v="0"/>
    <n v="0"/>
    <n v="0"/>
    <n v="1"/>
    <n v="0"/>
    <n v="0"/>
    <n v="0"/>
    <n v="0"/>
    <n v="0"/>
    <d v="2026-07-30T00:00:00"/>
  </r>
  <r>
    <x v="37"/>
    <x v="63"/>
    <d v="2021-10-01T00:00:00"/>
    <n v="0"/>
    <n v="0"/>
    <n v="0"/>
    <n v="1"/>
    <n v="60"/>
    <n v="0"/>
    <n v="2"/>
    <n v="0"/>
    <n v="0"/>
    <d v="2026-07-30T00:00:00"/>
  </r>
  <r>
    <x v="37"/>
    <x v="15"/>
    <d v="2025-09-01T00:00:00"/>
    <n v="0"/>
    <n v="0"/>
    <n v="0"/>
    <n v="1"/>
    <n v="0"/>
    <n v="0"/>
    <n v="2"/>
    <n v="0"/>
    <n v="0"/>
    <d v="2026-07-30T00:00:00"/>
  </r>
  <r>
    <x v="17"/>
    <x v="26"/>
    <d v="2025-06-01T00:00:00"/>
    <n v="0"/>
    <n v="0"/>
    <n v="0"/>
    <n v="1"/>
    <n v="0"/>
    <n v="0"/>
    <n v="0"/>
    <n v="0"/>
    <n v="0"/>
    <d v="2026-07-30T00:00:00"/>
  </r>
  <r>
    <x v="17"/>
    <x v="14"/>
    <d v="2025-12-01T00:00:00"/>
    <n v="0"/>
    <n v="0"/>
    <n v="0"/>
    <n v="1"/>
    <n v="0"/>
    <n v="0"/>
    <n v="0"/>
    <n v="0"/>
    <n v="0"/>
    <d v="2026-07-30T00:00:00"/>
  </r>
  <r>
    <x v="37"/>
    <x v="38"/>
    <d v="2023-06-01T00:00:00"/>
    <n v="0"/>
    <n v="0"/>
    <n v="0"/>
    <n v="1"/>
    <n v="60"/>
    <n v="0"/>
    <n v="2"/>
    <n v="0"/>
    <n v="0"/>
    <d v="2026-07-30T00:00:00"/>
  </r>
  <r>
    <x v="37"/>
    <x v="43"/>
    <d v="2023-10-01T00:00:00"/>
    <n v="0"/>
    <n v="0"/>
    <n v="0"/>
    <n v="1"/>
    <n v="60"/>
    <n v="0"/>
    <n v="2"/>
    <n v="0"/>
    <n v="0"/>
    <d v="2026-07-30T00:00:00"/>
  </r>
  <r>
    <x v="37"/>
    <x v="65"/>
    <d v="2022-03-01T00:00:00"/>
    <n v="0"/>
    <n v="0"/>
    <n v="0"/>
    <n v="1"/>
    <n v="60"/>
    <n v="0"/>
    <n v="2"/>
    <n v="0"/>
    <n v="0"/>
    <d v="2026-07-30T00:00:00"/>
  </r>
  <r>
    <x v="17"/>
    <x v="15"/>
    <d v="2025-09-01T00:00:00"/>
    <n v="0"/>
    <n v="0"/>
    <n v="0"/>
    <n v="1"/>
    <n v="0"/>
    <n v="0"/>
    <n v="0"/>
    <n v="0"/>
    <n v="0"/>
    <d v="2026-07-30T00:00:00"/>
  </r>
  <r>
    <x v="37"/>
    <x v="46"/>
    <d v="2023-03-01T00:00:00"/>
    <n v="0"/>
    <n v="0"/>
    <n v="0"/>
    <n v="1"/>
    <n v="60"/>
    <n v="0"/>
    <n v="2"/>
    <n v="0"/>
    <n v="0"/>
    <d v="2026-07-30T00:00:00"/>
  </r>
  <r>
    <x v="37"/>
    <x v="41"/>
    <d v="2023-07-01T00:00:00"/>
    <n v="0"/>
    <n v="0"/>
    <n v="0"/>
    <n v="1"/>
    <n v="60"/>
    <n v="0"/>
    <n v="2"/>
    <n v="0"/>
    <n v="0"/>
    <d v="2026-07-30T00:00:00"/>
  </r>
  <r>
    <x v="37"/>
    <x v="27"/>
    <d v="2024-06-01T00:00:00"/>
    <n v="0"/>
    <n v="0"/>
    <n v="0"/>
    <n v="1"/>
    <n v="60"/>
    <n v="0"/>
    <n v="2"/>
    <n v="0"/>
    <n v="0"/>
    <d v="2026-07-30T00:00:00"/>
  </r>
  <r>
    <x v="36"/>
    <x v="5"/>
    <d v="2026-03-01T00:00:00"/>
    <n v="0"/>
    <n v="0"/>
    <n v="0"/>
    <n v="1"/>
    <n v="0"/>
    <n v="0"/>
    <n v="0"/>
    <n v="0"/>
    <n v="0"/>
    <d v="2026-07-30T00:00:00"/>
  </r>
  <r>
    <x v="37"/>
    <x v="48"/>
    <d v="2022-02-01T00:00:00"/>
    <n v="0"/>
    <n v="0"/>
    <n v="0"/>
    <n v="1"/>
    <n v="60"/>
    <n v="0"/>
    <n v="2"/>
    <n v="0"/>
    <n v="0"/>
    <d v="2026-07-30T00:00:00"/>
  </r>
  <r>
    <x v="37"/>
    <x v="40"/>
    <d v="2023-08-01T00:00:00"/>
    <n v="0"/>
    <n v="0"/>
    <n v="0"/>
    <n v="1"/>
    <n v="60"/>
    <n v="0"/>
    <n v="2"/>
    <n v="0"/>
    <n v="0"/>
    <d v="2026-07-30T00:00:00"/>
  </r>
  <r>
    <x v="37"/>
    <x v="60"/>
    <d v="2021-08-01T00:00:00"/>
    <n v="0"/>
    <n v="0"/>
    <n v="0"/>
    <n v="1"/>
    <n v="60"/>
    <n v="0"/>
    <n v="2"/>
    <n v="0"/>
    <n v="0"/>
    <d v="2026-07-30T00:00:00"/>
  </r>
  <r>
    <x v="40"/>
    <x v="28"/>
    <d v="2024-10-01T00:00:00"/>
    <n v="0"/>
    <n v="0"/>
    <n v="0"/>
    <n v="1"/>
    <n v="50"/>
    <n v="0"/>
    <n v="1"/>
    <n v="2.4500000000000002"/>
    <n v="25000"/>
    <d v="2026-07-30T00:00:00"/>
  </r>
  <r>
    <x v="40"/>
    <x v="25"/>
    <d v="2024-12-01T00:00:00"/>
    <n v="0"/>
    <n v="0"/>
    <n v="0"/>
    <n v="1"/>
    <n v="50"/>
    <n v="0"/>
    <n v="1"/>
    <n v="2.4500000000000002"/>
    <n v="25000"/>
    <d v="2026-07-30T00:00:00"/>
  </r>
  <r>
    <x v="40"/>
    <x v="43"/>
    <d v="2023-10-01T00:00:00"/>
    <n v="0"/>
    <n v="0"/>
    <n v="0"/>
    <n v="1"/>
    <n v="50"/>
    <n v="0"/>
    <n v="1"/>
    <n v="2.4500000000000002"/>
    <n v="25000"/>
    <d v="2026-07-30T00:00:00"/>
  </r>
  <r>
    <x v="40"/>
    <x v="27"/>
    <d v="2024-06-01T00:00:00"/>
    <n v="0"/>
    <n v="0"/>
    <n v="0"/>
    <n v="1"/>
    <n v="50"/>
    <n v="0"/>
    <n v="1"/>
    <n v="2.4500000000000002"/>
    <n v="25000"/>
    <d v="2026-07-30T00:00:00"/>
  </r>
  <r>
    <x v="40"/>
    <x v="23"/>
    <d v="2025-03-01T00:00:00"/>
    <n v="0"/>
    <n v="0"/>
    <n v="0"/>
    <n v="1"/>
    <n v="50"/>
    <n v="0"/>
    <n v="1"/>
    <n v="2.4500000000000002"/>
    <n v="25000"/>
    <d v="2026-07-30T00:00:00"/>
  </r>
  <r>
    <x v="40"/>
    <x v="11"/>
    <d v="2024-01-01T00:00:00"/>
    <n v="0"/>
    <n v="0"/>
    <n v="0"/>
    <n v="1"/>
    <n v="50"/>
    <n v="0"/>
    <n v="1"/>
    <n v="2.4500000000000002"/>
    <n v="25000"/>
    <d v="2026-07-30T00:00:00"/>
  </r>
  <r>
    <x v="40"/>
    <x v="9"/>
    <d v="2024-02-01T00:00:00"/>
    <n v="0"/>
    <n v="0"/>
    <n v="0"/>
    <n v="1"/>
    <n v="50"/>
    <n v="0"/>
    <n v="1"/>
    <n v="2.4500000000000002"/>
    <n v="25000"/>
    <d v="2026-07-30T00:00:00"/>
  </r>
  <r>
    <x v="40"/>
    <x v="29"/>
    <d v="2024-08-01T00:00:00"/>
    <n v="0"/>
    <n v="0"/>
    <n v="0"/>
    <n v="1"/>
    <n v="50"/>
    <n v="0"/>
    <n v="1"/>
    <n v="2.4500000000000002"/>
    <n v="25000"/>
    <d v="2026-07-30T00:00:00"/>
  </r>
  <r>
    <x v="40"/>
    <x v="24"/>
    <d v="2024-09-01T00:00:00"/>
    <n v="0"/>
    <n v="0"/>
    <n v="0"/>
    <n v="1"/>
    <n v="50"/>
    <n v="0"/>
    <n v="1"/>
    <n v="2.4500000000000002"/>
    <n v="25000"/>
    <d v="2026-07-30T00:00:00"/>
  </r>
  <r>
    <x v="40"/>
    <x v="44"/>
    <d v="2023-11-01T00:00:00"/>
    <n v="0"/>
    <n v="0"/>
    <n v="0"/>
    <n v="1"/>
    <n v="50"/>
    <n v="0"/>
    <n v="1"/>
    <n v="2.4500000000000002"/>
    <n v="25000"/>
    <d v="2026-07-30T00:00:00"/>
  </r>
  <r>
    <x v="40"/>
    <x v="10"/>
    <d v="2024-04-01T00:00:00"/>
    <n v="0"/>
    <n v="0"/>
    <n v="0"/>
    <n v="1"/>
    <n v="50"/>
    <n v="0"/>
    <n v="1"/>
    <n v="2.4500000000000002"/>
    <n v="25000"/>
    <d v="2026-07-30T00:00:00"/>
  </r>
  <r>
    <x v="40"/>
    <x v="7"/>
    <d v="2025-01-01T00:00:00"/>
    <n v="0"/>
    <n v="0"/>
    <n v="0"/>
    <n v="1"/>
    <n v="50"/>
    <n v="0"/>
    <n v="1"/>
    <n v="2.4500000000000002"/>
    <n v="25000"/>
    <d v="2026-07-30T00:00:00"/>
  </r>
  <r>
    <x v="40"/>
    <x v="19"/>
    <d v="2025-02-01T00:00:00"/>
    <n v="0"/>
    <n v="0"/>
    <n v="0"/>
    <n v="1"/>
    <n v="50"/>
    <n v="0"/>
    <n v="1"/>
    <n v="2.4500000000000002"/>
    <n v="25000"/>
    <d v="2026-07-30T00:00:00"/>
  </r>
  <r>
    <x v="40"/>
    <x v="22"/>
    <d v="2024-05-01T00:00:00"/>
    <n v="0"/>
    <n v="0"/>
    <n v="0"/>
    <n v="1"/>
    <n v="50"/>
    <n v="0"/>
    <n v="1"/>
    <n v="2.4500000000000002"/>
    <n v="25000"/>
    <d v="2026-07-30T00:00:00"/>
  </r>
  <r>
    <x v="40"/>
    <x v="30"/>
    <d v="2024-07-01T00:00:00"/>
    <n v="0"/>
    <n v="0"/>
    <n v="0"/>
    <n v="1"/>
    <n v="50"/>
    <n v="0"/>
    <n v="1"/>
    <n v="2.4500000000000002"/>
    <n v="25000"/>
    <d v="2026-07-30T00:00:00"/>
  </r>
  <r>
    <x v="40"/>
    <x v="18"/>
    <d v="2024-11-01T00:00:00"/>
    <n v="0"/>
    <n v="0"/>
    <n v="0"/>
    <n v="1"/>
    <n v="50"/>
    <n v="0"/>
    <n v="1"/>
    <n v="2.4500000000000002"/>
    <n v="25000"/>
    <d v="2026-07-30T00:00:00"/>
  </r>
  <r>
    <x v="40"/>
    <x v="45"/>
    <d v="2023-12-01T00:00:00"/>
    <n v="0"/>
    <n v="0"/>
    <n v="0"/>
    <n v="1"/>
    <n v="50"/>
    <n v="0"/>
    <n v="1"/>
    <n v="2.4500000000000002"/>
    <n v="25000"/>
    <d v="2026-07-30T00:00:00"/>
  </r>
  <r>
    <x v="40"/>
    <x v="8"/>
    <d v="2024-03-01T00:00:00"/>
    <n v="0"/>
    <n v="0"/>
    <n v="0"/>
    <n v="1"/>
    <n v="50"/>
    <n v="0"/>
    <n v="1"/>
    <n v="2.4500000000000002"/>
    <n v="25000"/>
    <d v="2026-07-30T00:00:00"/>
  </r>
  <r>
    <x v="45"/>
    <x v="15"/>
    <d v="2025-09-01T00:00:00"/>
    <n v="0"/>
    <n v="0"/>
    <n v="0"/>
    <n v="1"/>
    <n v="0"/>
    <n v="0"/>
    <n v="6"/>
    <n v="52.93"/>
    <n v="707400"/>
    <d v="2026-07-30T00:00:00"/>
  </r>
  <r>
    <x v="45"/>
    <x v="13"/>
    <d v="2025-08-01T00:00:00"/>
    <n v="0"/>
    <n v="0"/>
    <n v="0"/>
    <n v="1"/>
    <n v="0"/>
    <n v="0"/>
    <n v="6"/>
    <n v="52.93"/>
    <n v="707400"/>
    <d v="2026-07-30T00:00:00"/>
  </r>
  <r>
    <x v="45"/>
    <x v="16"/>
    <d v="2025-11-01T00:00:00"/>
    <n v="0"/>
    <n v="0"/>
    <n v="0"/>
    <n v="1"/>
    <n v="0"/>
    <n v="0"/>
    <n v="6"/>
    <n v="52.93"/>
    <n v="707400"/>
    <d v="2026-07-30T00:00:00"/>
  </r>
  <r>
    <x v="45"/>
    <x v="4"/>
    <d v="2026-04-01T00:00:00"/>
    <n v="0"/>
    <n v="0"/>
    <n v="0"/>
    <n v="1"/>
    <n v="0"/>
    <n v="0"/>
    <n v="6"/>
    <n v="52.93"/>
    <n v="707400"/>
    <d v="2026-07-30T00:00:00"/>
  </r>
  <r>
    <x v="45"/>
    <x v="1"/>
    <d v="2026-05-01T00:00:00"/>
    <n v="0"/>
    <n v="0"/>
    <n v="0"/>
    <n v="1"/>
    <n v="0"/>
    <n v="0"/>
    <n v="6"/>
    <n v="52.93"/>
    <n v="707400"/>
    <d v="2026-07-30T00:00:00"/>
  </r>
  <r>
    <x v="45"/>
    <x v="17"/>
    <d v="2025-07-01T00:00:00"/>
    <n v="0"/>
    <n v="0"/>
    <n v="0"/>
    <n v="1"/>
    <n v="0"/>
    <n v="0"/>
    <n v="6"/>
    <n v="52.93"/>
    <n v="707400"/>
    <d v="2026-07-30T00:00:00"/>
  </r>
  <r>
    <x v="45"/>
    <x v="5"/>
    <d v="2026-03-01T00:00:00"/>
    <n v="0"/>
    <n v="0"/>
    <n v="0"/>
    <n v="1"/>
    <n v="0"/>
    <n v="0"/>
    <n v="6"/>
    <n v="52.93"/>
    <n v="707400"/>
    <d v="2026-07-30T00:00:00"/>
  </r>
  <r>
    <x v="45"/>
    <x v="6"/>
    <d v="2026-01-01T00:00:00"/>
    <n v="0"/>
    <n v="0"/>
    <n v="0"/>
    <n v="1"/>
    <n v="0"/>
    <n v="0"/>
    <n v="6"/>
    <n v="52.93"/>
    <n v="707400"/>
    <d v="2026-07-30T00:00:00"/>
  </r>
  <r>
    <x v="45"/>
    <x v="14"/>
    <d v="2025-12-01T00:00:00"/>
    <n v="0"/>
    <n v="0"/>
    <n v="0"/>
    <n v="1"/>
    <n v="0"/>
    <n v="0"/>
    <n v="6"/>
    <n v="52.93"/>
    <n v="707400"/>
    <d v="2026-07-30T00:00:00"/>
  </r>
  <r>
    <x v="45"/>
    <x v="3"/>
    <d v="2026-06-01T00:00:00"/>
    <n v="0"/>
    <n v="0"/>
    <n v="0"/>
    <n v="1"/>
    <n v="0"/>
    <n v="0"/>
    <n v="6"/>
    <n v="52.93"/>
    <n v="707400"/>
    <d v="2026-07-30T00:00:00"/>
  </r>
  <r>
    <x v="45"/>
    <x v="12"/>
    <d v="2025-10-01T00:00:00"/>
    <n v="0"/>
    <n v="0"/>
    <n v="0"/>
    <n v="1"/>
    <n v="0"/>
    <n v="0"/>
    <n v="6"/>
    <n v="52.93"/>
    <n v="707400"/>
    <d v="2026-07-30T00:00:00"/>
  </r>
  <r>
    <x v="45"/>
    <x v="2"/>
    <d v="2026-02-01T00:00:00"/>
    <n v="0"/>
    <n v="0"/>
    <n v="0"/>
    <n v="1"/>
    <n v="0"/>
    <n v="0"/>
    <n v="6"/>
    <n v="52.93"/>
    <n v="707400"/>
    <d v="2026-07-30T00:00:00"/>
  </r>
  <r>
    <x v="39"/>
    <x v="18"/>
    <d v="2024-11-01T00:00:00"/>
    <n v="0"/>
    <n v="0"/>
    <n v="0"/>
    <n v="1"/>
    <n v="0"/>
    <n v="0"/>
    <n v="2"/>
    <n v="75.69"/>
    <n v="1201"/>
    <d v="2026-07-30T00:00:00"/>
  </r>
  <r>
    <x v="39"/>
    <x v="19"/>
    <d v="2025-02-01T00:00:00"/>
    <n v="0"/>
    <n v="0"/>
    <n v="0"/>
    <n v="1"/>
    <n v="0"/>
    <n v="0"/>
    <n v="2"/>
    <n v="75.69"/>
    <n v="1201"/>
    <d v="2026-07-30T00:00:00"/>
  </r>
  <r>
    <x v="39"/>
    <x v="25"/>
    <d v="2024-12-01T00:00:00"/>
    <n v="0"/>
    <n v="0"/>
    <n v="0"/>
    <n v="1"/>
    <n v="0"/>
    <n v="0"/>
    <n v="2"/>
    <n v="75.69"/>
    <n v="1201"/>
    <d v="2026-07-30T00:00:00"/>
  </r>
  <r>
    <x v="39"/>
    <x v="7"/>
    <d v="2025-01-01T00:00:00"/>
    <n v="0"/>
    <n v="0"/>
    <n v="0"/>
    <n v="1"/>
    <n v="0"/>
    <n v="0"/>
    <n v="2"/>
    <n v="75.69"/>
    <n v="1201"/>
    <d v="2026-07-30T00:00:00"/>
  </r>
  <r>
    <x v="46"/>
    <x v="56"/>
    <d v="2021-04-01T00:00:00"/>
    <n v="4"/>
    <n v="186"/>
    <n v="740000"/>
    <n v="1"/>
    <n v="54"/>
    <n v="260000"/>
    <n v="5"/>
    <n v="85.17"/>
    <n v="493060"/>
    <d v="2026-07-30T00:00:00"/>
  </r>
  <r>
    <x v="18"/>
    <x v="59"/>
    <d v="2021-07-01T00:00:00"/>
    <n v="2"/>
    <n v="80"/>
    <n v="910000"/>
    <n v="1"/>
    <n v="45"/>
    <n v="455000"/>
    <n v="4"/>
    <n v="123"/>
    <n v="1587000"/>
    <d v="2026-07-30T00:00:00"/>
  </r>
  <r>
    <x v="18"/>
    <x v="56"/>
    <d v="2021-04-01T00:00:00"/>
    <n v="2"/>
    <n v="80"/>
    <n v="910000"/>
    <n v="1"/>
    <n v="45"/>
    <n v="455000"/>
    <n v="4"/>
    <n v="123"/>
    <n v="1587000"/>
    <d v="2026-07-30T00:00:00"/>
  </r>
  <r>
    <x v="18"/>
    <x v="60"/>
    <d v="2021-08-01T00:00:00"/>
    <n v="2"/>
    <n v="80"/>
    <n v="910000"/>
    <n v="1"/>
    <n v="45"/>
    <n v="455000"/>
    <n v="4"/>
    <n v="123"/>
    <n v="1587000"/>
    <d v="2026-07-30T00:00:00"/>
  </r>
  <r>
    <x v="18"/>
    <x v="53"/>
    <d v="2021-01-01T00:00:00"/>
    <n v="2"/>
    <n v="80"/>
    <n v="910000"/>
    <n v="1"/>
    <n v="45"/>
    <n v="455000"/>
    <n v="4"/>
    <n v="123"/>
    <n v="1587000"/>
    <d v="2026-07-30T00:00:00"/>
  </r>
  <r>
    <x v="18"/>
    <x v="32"/>
    <d v="2022-12-01T00:00:00"/>
    <n v="4"/>
    <n v="170"/>
    <n v="1820000"/>
    <n v="1"/>
    <n v="45"/>
    <n v="455000"/>
    <n v="4"/>
    <n v="123"/>
    <n v="1587000"/>
    <d v="2026-07-30T00:00:00"/>
  </r>
  <r>
    <x v="18"/>
    <x v="52"/>
    <d v="2022-08-01T00:00:00"/>
    <n v="4"/>
    <n v="170"/>
    <n v="1820000"/>
    <n v="1"/>
    <n v="45"/>
    <n v="455000"/>
    <n v="4"/>
    <n v="123"/>
    <n v="1587000"/>
    <d v="2026-07-30T00:00:00"/>
  </r>
  <r>
    <x v="18"/>
    <x v="33"/>
    <d v="2022-10-01T00:00:00"/>
    <n v="4"/>
    <n v="170"/>
    <n v="1820000"/>
    <n v="1"/>
    <n v="45"/>
    <n v="455000"/>
    <n v="4"/>
    <n v="123"/>
    <n v="1587000"/>
    <d v="2026-07-30T00:00:00"/>
  </r>
  <r>
    <x v="18"/>
    <x v="57"/>
    <d v="2021-03-01T00:00:00"/>
    <n v="2"/>
    <n v="80"/>
    <n v="910000"/>
    <n v="1"/>
    <n v="45"/>
    <n v="455000"/>
    <n v="4"/>
    <n v="123"/>
    <n v="1587000"/>
    <d v="2026-07-30T00:00:00"/>
  </r>
  <r>
    <x v="18"/>
    <x v="58"/>
    <d v="2021-06-01T00:00:00"/>
    <n v="2"/>
    <n v="80"/>
    <n v="910000"/>
    <n v="1"/>
    <n v="45"/>
    <n v="455000"/>
    <n v="4"/>
    <n v="123"/>
    <n v="1587000"/>
    <d v="2026-07-30T00:00:00"/>
  </r>
  <r>
    <x v="18"/>
    <x v="55"/>
    <d v="2021-05-01T00:00:00"/>
    <n v="2"/>
    <n v="80"/>
    <n v="910000"/>
    <n v="1"/>
    <n v="45"/>
    <n v="455000"/>
    <n v="4"/>
    <n v="123"/>
    <n v="1587000"/>
    <d v="2026-07-30T00:00:00"/>
  </r>
  <r>
    <x v="18"/>
    <x v="61"/>
    <d v="2021-09-01T00:00:00"/>
    <n v="2"/>
    <n v="80"/>
    <n v="910000"/>
    <n v="1"/>
    <n v="45"/>
    <n v="455000"/>
    <n v="4"/>
    <n v="123"/>
    <n v="1587000"/>
    <d v="2026-07-30T00:00:00"/>
  </r>
  <r>
    <x v="18"/>
    <x v="66"/>
    <d v="2022-07-01T00:00:00"/>
    <n v="4"/>
    <n v="170"/>
    <n v="1820000"/>
    <n v="1"/>
    <n v="45"/>
    <n v="455000"/>
    <n v="4"/>
    <n v="123"/>
    <n v="1587000"/>
    <d v="2026-07-30T00:00:00"/>
  </r>
  <r>
    <x v="18"/>
    <x v="37"/>
    <d v="2022-09-01T00:00:00"/>
    <n v="4"/>
    <n v="170"/>
    <n v="1820000"/>
    <n v="1"/>
    <n v="45"/>
    <n v="455000"/>
    <n v="4"/>
    <n v="123"/>
    <n v="1587000"/>
    <d v="2026-07-30T00:00:00"/>
  </r>
  <r>
    <x v="18"/>
    <x v="35"/>
    <d v="2022-11-01T00:00:00"/>
    <n v="4"/>
    <n v="170"/>
    <n v="1820000"/>
    <n v="1"/>
    <n v="45"/>
    <n v="455000"/>
    <n v="4"/>
    <n v="123"/>
    <n v="1587000"/>
    <d v="2026-07-30T00:00:00"/>
  </r>
  <r>
    <x v="18"/>
    <x v="54"/>
    <d v="2021-02-01T00:00:00"/>
    <n v="2"/>
    <n v="80"/>
    <n v="910000"/>
    <n v="1"/>
    <n v="45"/>
    <n v="455000"/>
    <n v="4"/>
    <n v="123"/>
    <n v="1587000"/>
    <d v="2026-07-30T00:00:00"/>
  </r>
  <r>
    <x v="14"/>
    <x v="39"/>
    <d v="2023-05-01T00:00:00"/>
    <n v="3"/>
    <n v="135"/>
    <n v="750000"/>
    <n v="1"/>
    <n v="48"/>
    <n v="250000"/>
    <n v="19"/>
    <n v="159.32999999999998"/>
    <n v="1890641"/>
    <d v="2026-07-30T00:00:00"/>
  </r>
  <r>
    <x v="14"/>
    <x v="38"/>
    <d v="2023-06-01T00:00:00"/>
    <n v="3"/>
    <n v="135"/>
    <n v="750000"/>
    <n v="1"/>
    <n v="48"/>
    <n v="250000"/>
    <n v="20"/>
    <n v="160.32999999999998"/>
    <n v="1912641"/>
    <d v="2026-07-30T00:00:00"/>
  </r>
  <r>
    <x v="14"/>
    <x v="41"/>
    <d v="2023-07-01T00:00:00"/>
    <n v="3"/>
    <n v="135"/>
    <n v="750000"/>
    <n v="1"/>
    <n v="48"/>
    <n v="250000"/>
    <n v="20"/>
    <n v="160.32999999999998"/>
    <n v="1912641"/>
    <d v="2026-07-30T00:00:00"/>
  </r>
  <r>
    <x v="14"/>
    <x v="40"/>
    <d v="2023-08-01T00:00:00"/>
    <n v="3"/>
    <n v="135"/>
    <n v="750000"/>
    <n v="1"/>
    <n v="48"/>
    <n v="250000"/>
    <n v="20"/>
    <n v="160.32999999999998"/>
    <n v="1912641"/>
    <d v="2026-07-30T00:00:00"/>
  </r>
  <r>
    <x v="47"/>
    <x v="59"/>
    <d v="2021-07-01T00:00:00"/>
    <n v="0"/>
    <n v="0"/>
    <n v="0"/>
    <n v="1"/>
    <n v="16"/>
    <n v="56000"/>
    <n v="25"/>
    <n v="178.596"/>
    <n v="1842069"/>
    <d v="2026-07-30T00:00:00"/>
  </r>
  <r>
    <x v="47"/>
    <x v="60"/>
    <d v="2021-08-01T00:00:00"/>
    <n v="0"/>
    <n v="0"/>
    <n v="0"/>
    <n v="1"/>
    <n v="16"/>
    <n v="56000"/>
    <n v="25"/>
    <n v="178.596"/>
    <n v="1842069"/>
    <d v="2026-07-30T00:00:00"/>
  </r>
  <r>
    <x v="47"/>
    <x v="63"/>
    <d v="2021-10-01T00:00:00"/>
    <n v="0"/>
    <n v="0"/>
    <n v="0"/>
    <n v="1"/>
    <n v="16"/>
    <n v="56000"/>
    <n v="25"/>
    <n v="178.596"/>
    <n v="1842069"/>
    <d v="2026-07-30T00:00:00"/>
  </r>
  <r>
    <x v="47"/>
    <x v="61"/>
    <d v="2021-09-01T00:00:00"/>
    <n v="0"/>
    <n v="0"/>
    <n v="0"/>
    <n v="1"/>
    <n v="16"/>
    <n v="56000"/>
    <n v="25"/>
    <n v="178.596"/>
    <n v="1842069"/>
    <d v="2026-07-30T00:00:00"/>
  </r>
  <r>
    <x v="47"/>
    <x v="47"/>
    <d v="2022-05-01T00:00:00"/>
    <n v="0"/>
    <n v="0"/>
    <n v="0"/>
    <n v="1"/>
    <n v="16"/>
    <n v="56000"/>
    <n v="27"/>
    <n v="180.196"/>
    <n v="1874069"/>
    <d v="2026-07-30T00:00:00"/>
  </r>
  <r>
    <x v="47"/>
    <x v="64"/>
    <d v="2021-12-01T00:00:00"/>
    <n v="0"/>
    <n v="0"/>
    <n v="0"/>
    <n v="1"/>
    <n v="16"/>
    <n v="56000"/>
    <n v="27"/>
    <n v="180.196"/>
    <n v="1874069"/>
    <d v="2026-07-30T00:00:00"/>
  </r>
  <r>
    <x v="47"/>
    <x v="50"/>
    <d v="2022-01-01T00:00:00"/>
    <n v="0"/>
    <n v="0"/>
    <n v="0"/>
    <n v="1"/>
    <n v="16"/>
    <n v="56000"/>
    <n v="27"/>
    <n v="180.196"/>
    <n v="1874069"/>
    <d v="2026-07-30T00:00:00"/>
  </r>
  <r>
    <x v="47"/>
    <x v="48"/>
    <d v="2022-02-01T00:00:00"/>
    <n v="0"/>
    <n v="0"/>
    <n v="0"/>
    <n v="1"/>
    <n v="16"/>
    <n v="56000"/>
    <n v="27"/>
    <n v="180.196"/>
    <n v="1874069"/>
    <d v="2026-07-30T00:00:00"/>
  </r>
  <r>
    <x v="47"/>
    <x v="36"/>
    <d v="2023-04-01T00:00:00"/>
    <n v="3"/>
    <n v="142"/>
    <n v="525000"/>
    <n v="1"/>
    <n v="16"/>
    <n v="56000"/>
    <n v="27"/>
    <n v="180.196"/>
    <n v="1874069"/>
    <d v="2026-07-30T00:00:00"/>
  </r>
  <r>
    <x v="47"/>
    <x v="65"/>
    <d v="2022-03-01T00:00:00"/>
    <n v="0"/>
    <n v="0"/>
    <n v="0"/>
    <n v="1"/>
    <n v="16"/>
    <n v="56000"/>
    <n v="27"/>
    <n v="180.196"/>
    <n v="1874069"/>
    <d v="2026-07-30T00:00:00"/>
  </r>
  <r>
    <x v="47"/>
    <x v="51"/>
    <d v="2022-06-01T00:00:00"/>
    <n v="0"/>
    <n v="0"/>
    <n v="0"/>
    <n v="1"/>
    <n v="16"/>
    <n v="56000"/>
    <n v="27"/>
    <n v="180.196"/>
    <n v="1874069"/>
    <d v="2026-07-30T00:00:00"/>
  </r>
  <r>
    <x v="47"/>
    <x v="62"/>
    <d v="2021-11-01T00:00:00"/>
    <n v="0"/>
    <n v="0"/>
    <n v="0"/>
    <n v="1"/>
    <n v="16"/>
    <n v="56000"/>
    <n v="27"/>
    <n v="180.196"/>
    <n v="1874069"/>
    <d v="2026-07-30T00:00:00"/>
  </r>
  <r>
    <x v="47"/>
    <x v="49"/>
    <d v="2022-04-01T00:00:00"/>
    <n v="0"/>
    <n v="0"/>
    <n v="0"/>
    <n v="1"/>
    <n v="16"/>
    <n v="56000"/>
    <n v="27"/>
    <n v="180.196"/>
    <n v="1874069"/>
    <d v="2026-07-30T00:00:00"/>
  </r>
  <r>
    <x v="47"/>
    <x v="10"/>
    <d v="2024-04-01T00:00:00"/>
    <n v="6"/>
    <n v="197"/>
    <n v="790000"/>
    <n v="1"/>
    <n v="21"/>
    <n v="112000"/>
    <n v="28"/>
    <n v="188.196"/>
    <n v="2024069"/>
    <d v="2026-07-30T00:00:00"/>
  </r>
  <r>
    <x v="23"/>
    <x v="45"/>
    <d v="2023-12-01T00:00:00"/>
    <n v="1"/>
    <n v="5"/>
    <n v="100000"/>
    <n v="1"/>
    <n v="0"/>
    <n v="0"/>
    <n v="53"/>
    <n v="189.04500000000002"/>
    <n v="2867220"/>
    <d v="2026-07-30T00:00:00"/>
  </r>
  <r>
    <x v="23"/>
    <x v="42"/>
    <d v="2023-09-01T00:00:00"/>
    <n v="1"/>
    <n v="5"/>
    <n v="100000"/>
    <n v="1"/>
    <n v="0"/>
    <n v="0"/>
    <n v="53"/>
    <n v="189.04500000000002"/>
    <n v="2867220"/>
    <d v="2026-07-30T00:00:00"/>
  </r>
  <r>
    <x v="23"/>
    <x v="46"/>
    <d v="2023-03-01T00:00:00"/>
    <n v="1"/>
    <n v="5"/>
    <n v="100000"/>
    <n v="1"/>
    <n v="0"/>
    <n v="0"/>
    <n v="53"/>
    <n v="189.04500000000002"/>
    <n v="2867220"/>
    <d v="2026-07-30T00:00:00"/>
  </r>
  <r>
    <x v="23"/>
    <x v="39"/>
    <d v="2023-05-01T00:00:00"/>
    <n v="1"/>
    <n v="5"/>
    <n v="100000"/>
    <n v="1"/>
    <n v="0"/>
    <n v="0"/>
    <n v="53"/>
    <n v="189.04500000000002"/>
    <n v="2867220"/>
    <d v="2026-07-30T00:00:00"/>
  </r>
  <r>
    <x v="23"/>
    <x v="34"/>
    <d v="2023-02-01T00:00:00"/>
    <n v="1"/>
    <n v="5"/>
    <n v="100000"/>
    <n v="1"/>
    <n v="0"/>
    <n v="0"/>
    <n v="53"/>
    <n v="189.04500000000002"/>
    <n v="2867220"/>
    <d v="2026-07-30T00:00:00"/>
  </r>
  <r>
    <x v="23"/>
    <x v="44"/>
    <d v="2023-11-01T00:00:00"/>
    <n v="1"/>
    <n v="5"/>
    <n v="100000"/>
    <n v="1"/>
    <n v="0"/>
    <n v="0"/>
    <n v="53"/>
    <n v="189.04500000000002"/>
    <n v="2867220"/>
    <d v="2026-07-30T00:00:00"/>
  </r>
  <r>
    <x v="23"/>
    <x v="38"/>
    <d v="2023-06-01T00:00:00"/>
    <n v="1"/>
    <n v="5"/>
    <n v="100000"/>
    <n v="1"/>
    <n v="0"/>
    <n v="0"/>
    <n v="53"/>
    <n v="189.04500000000002"/>
    <n v="2867220"/>
    <d v="2026-07-30T00:00:00"/>
  </r>
  <r>
    <x v="23"/>
    <x v="40"/>
    <d v="2023-08-01T00:00:00"/>
    <n v="1"/>
    <n v="5"/>
    <n v="100000"/>
    <n v="1"/>
    <n v="0"/>
    <n v="0"/>
    <n v="53"/>
    <n v="189.04500000000002"/>
    <n v="2867220"/>
    <d v="2026-07-30T00:00:00"/>
  </r>
  <r>
    <x v="23"/>
    <x v="32"/>
    <d v="2022-12-01T00:00:00"/>
    <n v="1"/>
    <n v="5"/>
    <n v="100000"/>
    <n v="1"/>
    <n v="0"/>
    <n v="0"/>
    <n v="53"/>
    <n v="189.04500000000002"/>
    <n v="2867220"/>
    <d v="2026-07-30T00:00:00"/>
  </r>
  <r>
    <x v="23"/>
    <x v="41"/>
    <d v="2023-07-01T00:00:00"/>
    <n v="1"/>
    <n v="5"/>
    <n v="100000"/>
    <n v="1"/>
    <n v="0"/>
    <n v="0"/>
    <n v="53"/>
    <n v="189.04500000000002"/>
    <n v="2867220"/>
    <d v="2026-07-30T00:00:00"/>
  </r>
  <r>
    <x v="23"/>
    <x v="43"/>
    <d v="2023-10-01T00:00:00"/>
    <n v="1"/>
    <n v="5"/>
    <n v="100000"/>
    <n v="1"/>
    <n v="0"/>
    <n v="0"/>
    <n v="53"/>
    <n v="189.04500000000002"/>
    <n v="2867220"/>
    <d v="2026-07-30T00:00:00"/>
  </r>
  <r>
    <x v="23"/>
    <x v="31"/>
    <d v="2023-01-01T00:00:00"/>
    <n v="1"/>
    <n v="5"/>
    <n v="100000"/>
    <n v="1"/>
    <n v="0"/>
    <n v="0"/>
    <n v="53"/>
    <n v="189.04500000000002"/>
    <n v="2867220"/>
    <d v="2026-07-30T00:00:00"/>
  </r>
  <r>
    <x v="23"/>
    <x v="36"/>
    <d v="2023-04-01T00:00:00"/>
    <n v="1"/>
    <n v="5"/>
    <n v="100000"/>
    <n v="1"/>
    <n v="0"/>
    <n v="0"/>
    <n v="53"/>
    <n v="189.04500000000002"/>
    <n v="2867220"/>
    <d v="2026-07-30T00:00:00"/>
  </r>
  <r>
    <x v="23"/>
    <x v="19"/>
    <d v="2025-02-01T00:00:00"/>
    <n v="2"/>
    <n v="21"/>
    <n v="250000"/>
    <n v="1"/>
    <n v="0"/>
    <n v="0"/>
    <n v="53"/>
    <n v="189.04500000000002"/>
    <n v="2867220"/>
    <d v="2026-07-30T00:00:00"/>
  </r>
  <r>
    <x v="23"/>
    <x v="9"/>
    <d v="2024-02-01T00:00:00"/>
    <n v="1"/>
    <n v="5"/>
    <n v="100000"/>
    <n v="1"/>
    <n v="0"/>
    <n v="0"/>
    <n v="53"/>
    <n v="189.04500000000002"/>
    <n v="2867220"/>
    <d v="2026-07-30T00:00:00"/>
  </r>
  <r>
    <x v="23"/>
    <x v="11"/>
    <d v="2024-01-01T00:00:00"/>
    <n v="1"/>
    <n v="5"/>
    <n v="100000"/>
    <n v="1"/>
    <n v="0"/>
    <n v="0"/>
    <n v="53"/>
    <n v="189.04500000000002"/>
    <n v="2867220"/>
    <d v="2026-07-30T00:00:00"/>
  </r>
  <r>
    <x v="23"/>
    <x v="23"/>
    <d v="2025-03-01T00:00:00"/>
    <n v="2"/>
    <n v="21"/>
    <n v="250000"/>
    <n v="1"/>
    <n v="0"/>
    <n v="0"/>
    <n v="53"/>
    <n v="189.04500000000002"/>
    <n v="2867220"/>
    <d v="2026-07-30T00:00:00"/>
  </r>
  <r>
    <x v="18"/>
    <x v="34"/>
    <d v="2023-02-01T00:00:00"/>
    <n v="2"/>
    <n v="90"/>
    <n v="910000"/>
    <n v="1"/>
    <n v="45"/>
    <n v="455000"/>
    <n v="6"/>
    <n v="203"/>
    <n v="2497000"/>
    <d v="2026-07-30T00:00:00"/>
  </r>
  <r>
    <x v="18"/>
    <x v="31"/>
    <d v="2023-01-01T00:00:00"/>
    <n v="2"/>
    <n v="90"/>
    <n v="910000"/>
    <n v="1"/>
    <n v="45"/>
    <n v="455000"/>
    <n v="6"/>
    <n v="203"/>
    <n v="2497000"/>
    <d v="2026-07-30T00:00:00"/>
  </r>
  <r>
    <x v="18"/>
    <x v="36"/>
    <d v="2023-04-01T00:00:00"/>
    <n v="2"/>
    <n v="90"/>
    <n v="910000"/>
    <n v="1"/>
    <n v="45"/>
    <n v="455000"/>
    <n v="6"/>
    <n v="203"/>
    <n v="2497000"/>
    <d v="2026-07-30T00:00:00"/>
  </r>
  <r>
    <x v="18"/>
    <x v="46"/>
    <d v="2023-03-01T00:00:00"/>
    <n v="2"/>
    <n v="90"/>
    <n v="910000"/>
    <n v="1"/>
    <n v="45"/>
    <n v="455000"/>
    <n v="6"/>
    <n v="203"/>
    <n v="2497000"/>
    <d v="2026-07-30T00:00:00"/>
  </r>
  <r>
    <x v="28"/>
    <x v="60"/>
    <d v="2021-08-01T00:00:00"/>
    <n v="0"/>
    <n v="0"/>
    <n v="0"/>
    <n v="1"/>
    <n v="30"/>
    <n v="100000"/>
    <n v="30"/>
    <n v="206.90000000000003"/>
    <n v="1493993"/>
    <d v="2026-07-30T00:00:00"/>
  </r>
  <r>
    <x v="28"/>
    <x v="58"/>
    <d v="2021-06-01T00:00:00"/>
    <n v="0"/>
    <n v="0"/>
    <n v="0"/>
    <n v="1"/>
    <n v="30"/>
    <n v="100000"/>
    <n v="30"/>
    <n v="206.90000000000003"/>
    <n v="1493993"/>
    <d v="2026-07-30T00:00:00"/>
  </r>
  <r>
    <x v="28"/>
    <x v="33"/>
    <d v="2022-10-01T00:00:00"/>
    <n v="0"/>
    <n v="0"/>
    <n v="0"/>
    <n v="1"/>
    <n v="30"/>
    <n v="100000"/>
    <n v="30"/>
    <n v="206.90000000000003"/>
    <n v="1493993"/>
    <d v="2026-07-30T00:00:00"/>
  </r>
  <r>
    <x v="28"/>
    <x v="51"/>
    <d v="2022-06-01T00:00:00"/>
    <n v="0"/>
    <n v="0"/>
    <n v="0"/>
    <n v="1"/>
    <n v="30"/>
    <n v="100000"/>
    <n v="30"/>
    <n v="206.90000000000003"/>
    <n v="1493993"/>
    <d v="2026-07-30T00:00:00"/>
  </r>
  <r>
    <x v="28"/>
    <x v="55"/>
    <d v="2021-05-01T00:00:00"/>
    <n v="0"/>
    <n v="0"/>
    <n v="0"/>
    <n v="1"/>
    <n v="30"/>
    <n v="100000"/>
    <n v="30"/>
    <n v="206.90000000000003"/>
    <n v="1493993"/>
    <d v="2026-07-30T00:00:00"/>
  </r>
  <r>
    <x v="28"/>
    <x v="47"/>
    <d v="2022-05-01T00:00:00"/>
    <n v="0"/>
    <n v="0"/>
    <n v="0"/>
    <n v="1"/>
    <n v="30"/>
    <n v="100000"/>
    <n v="30"/>
    <n v="206.90000000000003"/>
    <n v="1493993"/>
    <d v="2026-07-30T00:00:00"/>
  </r>
  <r>
    <x v="28"/>
    <x v="52"/>
    <d v="2022-08-01T00:00:00"/>
    <n v="0"/>
    <n v="0"/>
    <n v="0"/>
    <n v="1"/>
    <n v="30"/>
    <n v="100000"/>
    <n v="30"/>
    <n v="206.90000000000003"/>
    <n v="1493993"/>
    <d v="2026-07-30T00:00:00"/>
  </r>
  <r>
    <x v="28"/>
    <x v="59"/>
    <d v="2021-07-01T00:00:00"/>
    <n v="0"/>
    <n v="0"/>
    <n v="0"/>
    <n v="1"/>
    <n v="30"/>
    <n v="100000"/>
    <n v="30"/>
    <n v="206.90000000000003"/>
    <n v="1493993"/>
    <d v="2026-07-30T00:00:00"/>
  </r>
  <r>
    <x v="28"/>
    <x v="50"/>
    <d v="2022-01-01T00:00:00"/>
    <n v="0"/>
    <n v="0"/>
    <n v="0"/>
    <n v="1"/>
    <n v="30"/>
    <n v="100000"/>
    <n v="30"/>
    <n v="206.90000000000003"/>
    <n v="1493993"/>
    <d v="2026-07-30T00:00:00"/>
  </r>
  <r>
    <x v="28"/>
    <x v="64"/>
    <d v="2021-12-01T00:00:00"/>
    <n v="0"/>
    <n v="0"/>
    <n v="0"/>
    <n v="1"/>
    <n v="30"/>
    <n v="100000"/>
    <n v="30"/>
    <n v="206.90000000000003"/>
    <n v="1493993"/>
    <d v="2026-07-30T00:00:00"/>
  </r>
  <r>
    <x v="28"/>
    <x v="56"/>
    <d v="2021-04-01T00:00:00"/>
    <n v="0"/>
    <n v="0"/>
    <n v="0"/>
    <n v="1"/>
    <n v="30"/>
    <n v="100000"/>
    <n v="30"/>
    <n v="206.90000000000003"/>
    <n v="1493993"/>
    <d v="2026-07-30T00:00:00"/>
  </r>
  <r>
    <x v="28"/>
    <x v="61"/>
    <d v="2021-09-01T00:00:00"/>
    <n v="0"/>
    <n v="0"/>
    <n v="0"/>
    <n v="1"/>
    <n v="30"/>
    <n v="100000"/>
    <n v="30"/>
    <n v="206.90000000000003"/>
    <n v="1493993"/>
    <d v="2026-07-30T00:00:00"/>
  </r>
  <r>
    <x v="28"/>
    <x v="53"/>
    <d v="2021-01-01T00:00:00"/>
    <n v="0"/>
    <n v="0"/>
    <n v="0"/>
    <n v="1"/>
    <n v="30"/>
    <n v="100000"/>
    <n v="30"/>
    <n v="206.90000000000003"/>
    <n v="1493993"/>
    <d v="2026-07-30T00:00:00"/>
  </r>
  <r>
    <x v="28"/>
    <x v="65"/>
    <d v="2022-03-01T00:00:00"/>
    <n v="0"/>
    <n v="0"/>
    <n v="0"/>
    <n v="1"/>
    <n v="30"/>
    <n v="100000"/>
    <n v="30"/>
    <n v="206.90000000000003"/>
    <n v="1493993"/>
    <d v="2026-07-30T00:00:00"/>
  </r>
  <r>
    <x v="28"/>
    <x v="37"/>
    <d v="2022-09-01T00:00:00"/>
    <n v="0"/>
    <n v="0"/>
    <n v="0"/>
    <n v="1"/>
    <n v="30"/>
    <n v="100000"/>
    <n v="30"/>
    <n v="206.90000000000003"/>
    <n v="1493993"/>
    <d v="2026-07-30T00:00:00"/>
  </r>
  <r>
    <x v="28"/>
    <x v="48"/>
    <d v="2022-02-01T00:00:00"/>
    <n v="0"/>
    <n v="0"/>
    <n v="0"/>
    <n v="1"/>
    <n v="30"/>
    <n v="100000"/>
    <n v="30"/>
    <n v="206.90000000000003"/>
    <n v="1493993"/>
    <d v="2026-07-30T00:00:00"/>
  </r>
  <r>
    <x v="28"/>
    <x v="49"/>
    <d v="2022-04-01T00:00:00"/>
    <n v="0"/>
    <n v="0"/>
    <n v="0"/>
    <n v="1"/>
    <n v="30"/>
    <n v="100000"/>
    <n v="30"/>
    <n v="206.90000000000003"/>
    <n v="1493993"/>
    <d v="2026-07-30T00:00:00"/>
  </r>
  <r>
    <x v="28"/>
    <x v="63"/>
    <d v="2021-10-01T00:00:00"/>
    <n v="0"/>
    <n v="0"/>
    <n v="0"/>
    <n v="1"/>
    <n v="30"/>
    <n v="100000"/>
    <n v="30"/>
    <n v="206.90000000000003"/>
    <n v="1493993"/>
    <d v="2026-07-30T00:00:00"/>
  </r>
  <r>
    <x v="28"/>
    <x v="62"/>
    <d v="2021-11-01T00:00:00"/>
    <n v="0"/>
    <n v="0"/>
    <n v="0"/>
    <n v="1"/>
    <n v="30"/>
    <n v="100000"/>
    <n v="30"/>
    <n v="206.90000000000003"/>
    <n v="1493993"/>
    <d v="2026-07-30T00:00:00"/>
  </r>
  <r>
    <x v="28"/>
    <x v="66"/>
    <d v="2022-07-01T00:00:00"/>
    <n v="0"/>
    <n v="0"/>
    <n v="0"/>
    <n v="1"/>
    <n v="30"/>
    <n v="100000"/>
    <n v="30"/>
    <n v="206.90000000000003"/>
    <n v="1493993"/>
    <d v="2026-07-30T00:00:00"/>
  </r>
  <r>
    <x v="28"/>
    <x v="54"/>
    <d v="2021-02-01T00:00:00"/>
    <n v="0"/>
    <n v="0"/>
    <n v="0"/>
    <n v="1"/>
    <n v="30"/>
    <n v="100000"/>
    <n v="30"/>
    <n v="206.90000000000003"/>
    <n v="1493993"/>
    <d v="2026-07-30T00:00:00"/>
  </r>
  <r>
    <x v="28"/>
    <x v="57"/>
    <d v="2021-03-01T00:00:00"/>
    <n v="0"/>
    <n v="0"/>
    <n v="0"/>
    <n v="1"/>
    <n v="30"/>
    <n v="100000"/>
    <n v="30"/>
    <n v="206.90000000000003"/>
    <n v="1493993"/>
    <d v="2026-07-30T00:00:00"/>
  </r>
  <r>
    <x v="8"/>
    <x v="41"/>
    <d v="2023-07-01T00:00:00"/>
    <n v="0"/>
    <n v="0"/>
    <n v="0"/>
    <n v="1"/>
    <n v="6"/>
    <n v="35000"/>
    <n v="36"/>
    <n v="214.38899999999998"/>
    <n v="3581316"/>
    <d v="2026-07-30T00:00:00"/>
  </r>
  <r>
    <x v="8"/>
    <x v="44"/>
    <d v="2023-11-01T00:00:00"/>
    <n v="0"/>
    <n v="0"/>
    <n v="0"/>
    <n v="1"/>
    <n v="6"/>
    <n v="35000"/>
    <n v="36"/>
    <n v="214.38899999999998"/>
    <n v="3581316"/>
    <d v="2026-07-30T00:00:00"/>
  </r>
  <r>
    <x v="8"/>
    <x v="45"/>
    <d v="2023-12-01T00:00:00"/>
    <n v="0"/>
    <n v="0"/>
    <n v="0"/>
    <n v="1"/>
    <n v="6"/>
    <n v="35000"/>
    <n v="36"/>
    <n v="214.38899999999998"/>
    <n v="3581316"/>
    <d v="2026-07-30T00:00:00"/>
  </r>
  <r>
    <x v="8"/>
    <x v="40"/>
    <d v="2023-08-01T00:00:00"/>
    <n v="0"/>
    <n v="0"/>
    <n v="0"/>
    <n v="1"/>
    <n v="6"/>
    <n v="35000"/>
    <n v="36"/>
    <n v="214.38899999999998"/>
    <n v="3581316"/>
    <d v="2026-07-30T00:00:00"/>
  </r>
  <r>
    <x v="8"/>
    <x v="43"/>
    <d v="2023-10-01T00:00:00"/>
    <n v="0"/>
    <n v="0"/>
    <n v="0"/>
    <n v="1"/>
    <n v="6"/>
    <n v="35000"/>
    <n v="36"/>
    <n v="214.38899999999998"/>
    <n v="3581316"/>
    <d v="2026-07-30T00:00:00"/>
  </r>
  <r>
    <x v="8"/>
    <x v="42"/>
    <d v="2023-09-01T00:00:00"/>
    <n v="0"/>
    <n v="0"/>
    <n v="0"/>
    <n v="1"/>
    <n v="6"/>
    <n v="35000"/>
    <n v="36"/>
    <n v="214.38899999999998"/>
    <n v="3581316"/>
    <d v="2026-07-30T00:00:00"/>
  </r>
  <r>
    <x v="3"/>
    <x v="57"/>
    <d v="2021-03-01T00:00:00"/>
    <n v="3"/>
    <n v="140"/>
    <n v="1010000"/>
    <n v="1"/>
    <n v="45"/>
    <n v="485000"/>
    <n v="11"/>
    <n v="229.03"/>
    <n v="1375058"/>
    <d v="2026-07-30T00:00:00"/>
  </r>
  <r>
    <x v="3"/>
    <x v="56"/>
    <d v="2021-04-01T00:00:00"/>
    <n v="3"/>
    <n v="140"/>
    <n v="1010000"/>
    <n v="1"/>
    <n v="45"/>
    <n v="485000"/>
    <n v="11"/>
    <n v="229.03"/>
    <n v="1375058"/>
    <d v="2026-07-30T00:00:00"/>
  </r>
  <r>
    <x v="28"/>
    <x v="28"/>
    <d v="2024-10-01T00:00:00"/>
    <n v="0"/>
    <n v="0"/>
    <n v="0"/>
    <n v="1"/>
    <n v="42.48"/>
    <n v="0"/>
    <n v="31"/>
    <n v="236.90000000000003"/>
    <n v="1593993"/>
    <d v="2026-07-30T00:00:00"/>
  </r>
  <r>
    <x v="28"/>
    <x v="7"/>
    <d v="2025-01-01T00:00:00"/>
    <n v="0"/>
    <n v="0"/>
    <n v="0"/>
    <n v="1"/>
    <n v="42.48"/>
    <n v="0"/>
    <n v="31"/>
    <n v="236.90000000000003"/>
    <n v="1593993"/>
    <d v="2026-07-30T00:00:00"/>
  </r>
  <r>
    <x v="28"/>
    <x v="18"/>
    <d v="2024-11-01T00:00:00"/>
    <n v="0"/>
    <n v="0"/>
    <n v="0"/>
    <n v="1"/>
    <n v="42.48"/>
    <n v="0"/>
    <n v="31"/>
    <n v="236.90000000000003"/>
    <n v="1593993"/>
    <d v="2026-07-30T00:00:00"/>
  </r>
  <r>
    <x v="28"/>
    <x v="25"/>
    <d v="2024-12-01T00:00:00"/>
    <n v="0"/>
    <n v="0"/>
    <n v="0"/>
    <n v="1"/>
    <n v="42.48"/>
    <n v="0"/>
    <n v="31"/>
    <n v="236.90000000000003"/>
    <n v="1593993"/>
    <d v="2026-07-30T00:00:00"/>
  </r>
  <r>
    <x v="49"/>
    <x v="61"/>
    <d v="2021-09-01T00:00:00"/>
    <n v="2"/>
    <n v="19.12"/>
    <n v="548100"/>
    <n v="1"/>
    <n v="74.84"/>
    <n v="273150"/>
    <n v="18"/>
    <n v="247.98999999999998"/>
    <n v="968382"/>
    <d v="2026-07-30T00:00:00"/>
  </r>
  <r>
    <x v="49"/>
    <x v="59"/>
    <d v="2021-07-01T00:00:00"/>
    <n v="2"/>
    <n v="19.12"/>
    <n v="548100"/>
    <n v="1"/>
    <n v="74.84"/>
    <n v="273150"/>
    <n v="18"/>
    <n v="247.98999999999998"/>
    <n v="968382"/>
    <d v="2026-07-30T00:00:00"/>
  </r>
  <r>
    <x v="49"/>
    <x v="63"/>
    <d v="2021-10-01T00:00:00"/>
    <n v="2"/>
    <n v="19.12"/>
    <n v="548100"/>
    <n v="1"/>
    <n v="74.84"/>
    <n v="273150"/>
    <n v="18"/>
    <n v="247.98999999999998"/>
    <n v="968382"/>
    <d v="2026-07-30T00:00:00"/>
  </r>
  <r>
    <x v="49"/>
    <x v="60"/>
    <d v="2021-08-01T00:00:00"/>
    <n v="2"/>
    <n v="19.12"/>
    <n v="548100"/>
    <n v="1"/>
    <n v="74.84"/>
    <n v="273150"/>
    <n v="18"/>
    <n v="247.98999999999998"/>
    <n v="968382"/>
    <d v="2026-07-30T00:00:00"/>
  </r>
  <r>
    <x v="49"/>
    <x v="62"/>
    <d v="2021-11-01T00:00:00"/>
    <n v="1"/>
    <n v="9.56"/>
    <n v="275000"/>
    <n v="1"/>
    <n v="74.84"/>
    <n v="273150"/>
    <n v="19"/>
    <n v="257.54999999999995"/>
    <n v="1241482"/>
    <d v="2026-07-30T00:00:00"/>
  </r>
  <r>
    <x v="49"/>
    <x v="66"/>
    <d v="2022-07-01T00:00:00"/>
    <n v="1"/>
    <n v="9.56"/>
    <n v="275000"/>
    <n v="1"/>
    <n v="74.84"/>
    <n v="273150"/>
    <n v="19"/>
    <n v="257.54999999999995"/>
    <n v="1241482"/>
    <d v="2026-07-30T00:00:00"/>
  </r>
  <r>
    <x v="49"/>
    <x v="65"/>
    <d v="2022-03-01T00:00:00"/>
    <n v="1"/>
    <n v="9.56"/>
    <n v="275000"/>
    <n v="1"/>
    <n v="74.84"/>
    <n v="273150"/>
    <n v="19"/>
    <n v="257.54999999999995"/>
    <n v="1241482"/>
    <d v="2026-07-30T00:00:00"/>
  </r>
  <r>
    <x v="49"/>
    <x v="64"/>
    <d v="2021-12-01T00:00:00"/>
    <n v="1"/>
    <n v="9.56"/>
    <n v="275000"/>
    <n v="1"/>
    <n v="74.84"/>
    <n v="273150"/>
    <n v="19"/>
    <n v="257.54999999999995"/>
    <n v="1241482"/>
    <d v="2026-07-30T00:00:00"/>
  </r>
  <r>
    <x v="49"/>
    <x v="52"/>
    <d v="2022-08-01T00:00:00"/>
    <n v="1"/>
    <n v="9.56"/>
    <n v="275000"/>
    <n v="1"/>
    <n v="74.84"/>
    <n v="273150"/>
    <n v="19"/>
    <n v="257.54999999999995"/>
    <n v="1241482"/>
    <d v="2026-07-30T00:00:00"/>
  </r>
  <r>
    <x v="49"/>
    <x v="49"/>
    <d v="2022-04-01T00:00:00"/>
    <n v="1"/>
    <n v="9.56"/>
    <n v="275000"/>
    <n v="1"/>
    <n v="74.84"/>
    <n v="273150"/>
    <n v="19"/>
    <n v="257.54999999999995"/>
    <n v="1241482"/>
    <d v="2026-07-30T00:00:00"/>
  </r>
  <r>
    <x v="49"/>
    <x v="47"/>
    <d v="2022-05-01T00:00:00"/>
    <n v="1"/>
    <n v="9.56"/>
    <n v="275000"/>
    <n v="1"/>
    <n v="74.84"/>
    <n v="273150"/>
    <n v="19"/>
    <n v="257.54999999999995"/>
    <n v="1241482"/>
    <d v="2026-07-30T00:00:00"/>
  </r>
  <r>
    <x v="49"/>
    <x v="37"/>
    <d v="2022-09-01T00:00:00"/>
    <n v="1"/>
    <n v="9.56"/>
    <n v="275000"/>
    <n v="1"/>
    <n v="74.84"/>
    <n v="273150"/>
    <n v="19"/>
    <n v="257.54999999999995"/>
    <n v="1241482"/>
    <d v="2026-07-30T00:00:00"/>
  </r>
  <r>
    <x v="49"/>
    <x v="48"/>
    <d v="2022-02-01T00:00:00"/>
    <n v="1"/>
    <n v="9.56"/>
    <n v="275000"/>
    <n v="1"/>
    <n v="74.84"/>
    <n v="273150"/>
    <n v="19"/>
    <n v="257.54999999999995"/>
    <n v="1241482"/>
    <d v="2026-07-30T00:00:00"/>
  </r>
  <r>
    <x v="49"/>
    <x v="50"/>
    <d v="2022-01-01T00:00:00"/>
    <n v="1"/>
    <n v="9.56"/>
    <n v="275000"/>
    <n v="1"/>
    <n v="74.84"/>
    <n v="273150"/>
    <n v="19"/>
    <n v="257.54999999999995"/>
    <n v="1241482"/>
    <d v="2026-07-30T00:00:00"/>
  </r>
  <r>
    <x v="49"/>
    <x v="51"/>
    <d v="2022-06-01T00:00:00"/>
    <n v="1"/>
    <n v="9.56"/>
    <n v="275000"/>
    <n v="1"/>
    <n v="74.84"/>
    <n v="273150"/>
    <n v="19"/>
    <n v="257.54999999999995"/>
    <n v="1241482"/>
    <d v="2026-07-30T00:00:00"/>
  </r>
  <r>
    <x v="49"/>
    <x v="10"/>
    <d v="2024-04-01T00:00:00"/>
    <n v="2"/>
    <n v="107.29"/>
    <n v="445950"/>
    <n v="1"/>
    <n v="100"/>
    <n v="325000"/>
    <n v="20"/>
    <n v="267.10999999999996"/>
    <n v="1516482"/>
    <d v="2026-07-30T00:00:00"/>
  </r>
  <r>
    <x v="49"/>
    <x v="27"/>
    <d v="2024-06-01T00:00:00"/>
    <n v="2"/>
    <n v="107.29"/>
    <n v="445950"/>
    <n v="1"/>
    <n v="100"/>
    <n v="325000"/>
    <n v="20"/>
    <n v="267.10999999999996"/>
    <n v="1516482"/>
    <d v="2026-07-30T00:00:00"/>
  </r>
  <r>
    <x v="49"/>
    <x v="22"/>
    <d v="2024-05-01T00:00:00"/>
    <n v="2"/>
    <n v="107.29"/>
    <n v="445950"/>
    <n v="1"/>
    <n v="100"/>
    <n v="325000"/>
    <n v="20"/>
    <n v="267.10999999999996"/>
    <n v="1516482"/>
    <d v="2026-07-30T00:00:00"/>
  </r>
  <r>
    <x v="18"/>
    <x v="18"/>
    <d v="2024-11-01T00:00:00"/>
    <n v="2"/>
    <n v="115"/>
    <n v="830000"/>
    <n v="1"/>
    <n v="10"/>
    <n v="90301"/>
    <n v="8"/>
    <n v="293"/>
    <n v="3407000"/>
    <d v="2026-07-30T00:00:00"/>
  </r>
  <r>
    <x v="18"/>
    <x v="27"/>
    <d v="2024-06-01T00:00:00"/>
    <n v="1"/>
    <n v="45"/>
    <n v="455000"/>
    <n v="1"/>
    <n v="10"/>
    <n v="90301"/>
    <n v="8"/>
    <n v="293"/>
    <n v="3407000"/>
    <d v="2026-07-30T00:00:00"/>
  </r>
  <r>
    <x v="18"/>
    <x v="30"/>
    <d v="2024-07-01T00:00:00"/>
    <n v="1"/>
    <n v="45"/>
    <n v="455000"/>
    <n v="1"/>
    <n v="10"/>
    <n v="90301"/>
    <n v="8"/>
    <n v="293"/>
    <n v="3407000"/>
    <d v="2026-07-30T00:00:00"/>
  </r>
  <r>
    <x v="18"/>
    <x v="25"/>
    <d v="2024-12-01T00:00:00"/>
    <n v="2"/>
    <n v="115"/>
    <n v="830000"/>
    <n v="1"/>
    <n v="10"/>
    <n v="90301"/>
    <n v="8"/>
    <n v="293"/>
    <n v="3407000"/>
    <d v="2026-07-30T00:00:00"/>
  </r>
  <r>
    <x v="18"/>
    <x v="29"/>
    <d v="2024-08-01T00:00:00"/>
    <n v="1"/>
    <n v="45"/>
    <n v="455000"/>
    <n v="1"/>
    <n v="10"/>
    <n v="90301"/>
    <n v="8"/>
    <n v="293"/>
    <n v="3407000"/>
    <d v="2026-07-30T00:00:00"/>
  </r>
  <r>
    <x v="18"/>
    <x v="28"/>
    <d v="2024-10-01T00:00:00"/>
    <n v="1"/>
    <n v="45"/>
    <n v="455000"/>
    <n v="1"/>
    <n v="10"/>
    <n v="90301"/>
    <n v="8"/>
    <n v="293"/>
    <n v="3407000"/>
    <d v="2026-07-30T00:00:00"/>
  </r>
  <r>
    <x v="18"/>
    <x v="24"/>
    <d v="2024-09-01T00:00:00"/>
    <n v="1"/>
    <n v="45"/>
    <n v="455000"/>
    <n v="1"/>
    <n v="10"/>
    <n v="90301"/>
    <n v="8"/>
    <n v="293"/>
    <n v="3407000"/>
    <d v="2026-07-30T00:00:00"/>
  </r>
  <r>
    <x v="3"/>
    <x v="28"/>
    <d v="2024-10-01T00:00:00"/>
    <n v="5"/>
    <n v="390"/>
    <n v="1725000"/>
    <n v="1"/>
    <n v="60"/>
    <n v="0"/>
    <n v="14"/>
    <n v="364.03000000000003"/>
    <n v="2830058"/>
    <d v="2026-07-30T00:00:00"/>
  </r>
  <r>
    <x v="3"/>
    <x v="24"/>
    <d v="2024-09-01T00:00:00"/>
    <n v="5"/>
    <n v="390"/>
    <n v="1725000"/>
    <n v="1"/>
    <n v="60"/>
    <n v="0"/>
    <n v="14"/>
    <n v="364.03000000000003"/>
    <n v="2830058"/>
    <d v="2026-07-30T00:00:00"/>
  </r>
  <r>
    <x v="3"/>
    <x v="27"/>
    <d v="2024-06-01T00:00:00"/>
    <n v="5"/>
    <n v="390"/>
    <n v="1725000"/>
    <n v="1"/>
    <n v="60"/>
    <n v="0"/>
    <n v="14"/>
    <n v="364.03000000000003"/>
    <n v="2830058"/>
    <d v="2026-07-30T00:00:00"/>
  </r>
  <r>
    <x v="3"/>
    <x v="18"/>
    <d v="2024-11-01T00:00:00"/>
    <n v="5"/>
    <n v="390"/>
    <n v="1725000"/>
    <n v="1"/>
    <n v="60"/>
    <n v="0"/>
    <n v="14"/>
    <n v="364.03000000000003"/>
    <n v="2830058"/>
    <d v="2026-07-30T00:00:00"/>
  </r>
  <r>
    <x v="3"/>
    <x v="30"/>
    <d v="2024-07-01T00:00:00"/>
    <n v="5"/>
    <n v="390"/>
    <n v="1725000"/>
    <n v="1"/>
    <n v="60"/>
    <n v="0"/>
    <n v="14"/>
    <n v="364.03000000000003"/>
    <n v="2830058"/>
    <d v="2026-07-30T00:00:00"/>
  </r>
  <r>
    <x v="3"/>
    <x v="29"/>
    <d v="2024-08-01T00:00:00"/>
    <n v="5"/>
    <n v="390"/>
    <n v="1725000"/>
    <n v="1"/>
    <n v="60"/>
    <n v="0"/>
    <n v="14"/>
    <n v="364.03000000000003"/>
    <n v="2830058"/>
    <d v="2026-07-30T00:00:00"/>
  </r>
  <r>
    <x v="50"/>
    <x v="56"/>
    <d v="2021-04-01T00:00:00"/>
    <n v="1"/>
    <n v="10.1"/>
    <n v="125385"/>
    <n v="1"/>
    <n v="39.869999999999997"/>
    <n v="275000"/>
    <n v="35"/>
    <n v="522.79"/>
    <n v="6102852"/>
    <d v="2026-07-30T00:00:00"/>
  </r>
  <r>
    <x v="50"/>
    <x v="61"/>
    <d v="2021-09-01T00:00:00"/>
    <n v="1"/>
    <n v="10.1"/>
    <n v="125385"/>
    <n v="1"/>
    <n v="39.869999999999997"/>
    <n v="275000"/>
    <n v="35"/>
    <n v="522.79"/>
    <n v="6102852"/>
    <d v="2026-07-30T00:00:00"/>
  </r>
  <r>
    <x v="50"/>
    <x v="60"/>
    <d v="2021-08-01T00:00:00"/>
    <n v="1"/>
    <n v="10.1"/>
    <n v="125385"/>
    <n v="1"/>
    <n v="39.869999999999997"/>
    <n v="275000"/>
    <n v="35"/>
    <n v="522.79"/>
    <n v="6102852"/>
    <d v="2026-07-30T00:00:00"/>
  </r>
  <r>
    <x v="50"/>
    <x v="59"/>
    <d v="2021-07-01T00:00:00"/>
    <n v="1"/>
    <n v="10.1"/>
    <n v="125385"/>
    <n v="1"/>
    <n v="39.869999999999997"/>
    <n v="275000"/>
    <n v="35"/>
    <n v="522.79"/>
    <n v="6102852"/>
    <d v="2026-07-30T00:00:00"/>
  </r>
  <r>
    <x v="50"/>
    <x v="64"/>
    <d v="2021-12-01T00:00:00"/>
    <n v="1"/>
    <n v="10.1"/>
    <n v="125385"/>
    <n v="1"/>
    <n v="39.869999999999997"/>
    <n v="275000"/>
    <n v="35"/>
    <n v="522.79"/>
    <n v="6102852"/>
    <d v="2026-07-30T00:00:00"/>
  </r>
  <r>
    <x v="50"/>
    <x v="63"/>
    <d v="2021-10-01T00:00:00"/>
    <n v="1"/>
    <n v="10.1"/>
    <n v="125385"/>
    <n v="1"/>
    <n v="39.869999999999997"/>
    <n v="275000"/>
    <n v="35"/>
    <n v="522.79"/>
    <n v="6102852"/>
    <d v="2026-07-30T00:00:00"/>
  </r>
  <r>
    <x v="50"/>
    <x v="58"/>
    <d v="2021-06-01T00:00:00"/>
    <n v="1"/>
    <n v="10.1"/>
    <n v="125385"/>
    <n v="1"/>
    <n v="39.869999999999997"/>
    <n v="275000"/>
    <n v="35"/>
    <n v="522.79"/>
    <n v="6102852"/>
    <d v="2026-07-30T00:00:00"/>
  </r>
  <r>
    <x v="50"/>
    <x v="57"/>
    <d v="2021-03-01T00:00:00"/>
    <n v="1"/>
    <n v="10.1"/>
    <n v="125385"/>
    <n v="1"/>
    <n v="39.869999999999997"/>
    <n v="275000"/>
    <n v="35"/>
    <n v="522.79"/>
    <n v="6102852"/>
    <d v="2026-07-30T00:00:00"/>
  </r>
  <r>
    <x v="50"/>
    <x v="62"/>
    <d v="2021-11-01T00:00:00"/>
    <n v="1"/>
    <n v="10.1"/>
    <n v="125385"/>
    <n v="1"/>
    <n v="39.869999999999997"/>
    <n v="275000"/>
    <n v="35"/>
    <n v="522.79"/>
    <n v="6102852"/>
    <d v="2026-07-30T00:00:00"/>
  </r>
  <r>
    <x v="50"/>
    <x v="55"/>
    <d v="2021-05-01T00:00:00"/>
    <n v="1"/>
    <n v="10.1"/>
    <n v="125385"/>
    <n v="1"/>
    <n v="39.869999999999997"/>
    <n v="275000"/>
    <n v="35"/>
    <n v="522.79"/>
    <n v="6102852"/>
    <d v="2026-07-30T00:00:00"/>
  </r>
  <r>
    <x v="50"/>
    <x v="54"/>
    <d v="2021-02-01T00:00:00"/>
    <n v="1"/>
    <n v="10.1"/>
    <n v="125385"/>
    <n v="1"/>
    <n v="39.869999999999997"/>
    <n v="275000"/>
    <n v="35"/>
    <n v="522.79"/>
    <n v="6102852"/>
    <d v="2026-07-30T00:00:00"/>
  </r>
  <r>
    <x v="50"/>
    <x v="53"/>
    <d v="2021-01-01T00:00:00"/>
    <n v="1"/>
    <n v="10.1"/>
    <n v="125385"/>
    <n v="1"/>
    <n v="39.869999999999997"/>
    <n v="275000"/>
    <n v="35"/>
    <n v="522.79"/>
    <n v="6102852"/>
    <d v="2026-07-30T00:00:00"/>
  </r>
  <r>
    <x v="50"/>
    <x v="65"/>
    <d v="2022-03-01T00:00:00"/>
    <n v="0"/>
    <n v="0"/>
    <n v="0"/>
    <n v="1"/>
    <n v="39.869999999999997"/>
    <n v="275000"/>
    <n v="36"/>
    <n v="532.89"/>
    <n v="6228237"/>
    <d v="2026-07-30T00:00:00"/>
  </r>
  <r>
    <x v="50"/>
    <x v="46"/>
    <d v="2023-03-01T00:00:00"/>
    <n v="0"/>
    <n v="0"/>
    <n v="0"/>
    <n v="1"/>
    <n v="39.869999999999997"/>
    <n v="275000"/>
    <n v="36"/>
    <n v="532.89"/>
    <n v="6228237"/>
    <d v="2026-07-30T00:00:00"/>
  </r>
  <r>
    <x v="50"/>
    <x v="8"/>
    <d v="2024-03-01T00:00:00"/>
    <n v="2"/>
    <n v="37.659999999999997"/>
    <n v="353000"/>
    <n v="1"/>
    <n v="39.869999999999997"/>
    <n v="275000"/>
    <n v="36"/>
    <n v="532.89"/>
    <n v="6228237"/>
    <d v="2026-07-30T00:00:00"/>
  </r>
  <r>
    <x v="50"/>
    <x v="39"/>
    <d v="2023-05-01T00:00:00"/>
    <n v="0"/>
    <n v="0"/>
    <n v="0"/>
    <n v="1"/>
    <n v="39.869999999999997"/>
    <n v="275000"/>
    <n v="36"/>
    <n v="532.89"/>
    <n v="6228237"/>
    <d v="2026-07-30T00:00:00"/>
  </r>
  <r>
    <x v="50"/>
    <x v="38"/>
    <d v="2023-06-01T00:00:00"/>
    <n v="0"/>
    <n v="0"/>
    <n v="0"/>
    <n v="1"/>
    <n v="39.869999999999997"/>
    <n v="275000"/>
    <n v="36"/>
    <n v="532.89"/>
    <n v="6228237"/>
    <d v="2026-07-30T00:00:00"/>
  </r>
  <r>
    <x v="50"/>
    <x v="50"/>
    <d v="2022-01-01T00:00:00"/>
    <n v="0"/>
    <n v="0"/>
    <n v="0"/>
    <n v="1"/>
    <n v="39.869999999999997"/>
    <n v="275000"/>
    <n v="36"/>
    <n v="532.89"/>
    <n v="6228237"/>
    <d v="2026-07-30T00:00:00"/>
  </r>
  <r>
    <x v="50"/>
    <x v="11"/>
    <d v="2024-01-01T00:00:00"/>
    <n v="2"/>
    <n v="37.659999999999997"/>
    <n v="353000"/>
    <n v="1"/>
    <n v="39.869999999999997"/>
    <n v="275000"/>
    <n v="36"/>
    <n v="532.89"/>
    <n v="6228237"/>
    <d v="2026-07-30T00:00:00"/>
  </r>
  <r>
    <x v="50"/>
    <x v="27"/>
    <d v="2024-06-01T00:00:00"/>
    <n v="2"/>
    <n v="37.659999999999997"/>
    <n v="353000"/>
    <n v="1"/>
    <n v="39.869999999999997"/>
    <n v="275000"/>
    <n v="36"/>
    <n v="532.89"/>
    <n v="6228237"/>
    <d v="2026-07-30T00:00:00"/>
  </r>
  <r>
    <x v="50"/>
    <x v="31"/>
    <d v="2023-01-01T00:00:00"/>
    <n v="0"/>
    <n v="0"/>
    <n v="0"/>
    <n v="1"/>
    <n v="39.869999999999997"/>
    <n v="275000"/>
    <n v="36"/>
    <n v="532.89"/>
    <n v="6228237"/>
    <d v="2026-07-30T00:00:00"/>
  </r>
  <r>
    <x v="50"/>
    <x v="42"/>
    <d v="2023-09-01T00:00:00"/>
    <n v="1"/>
    <n v="22.66"/>
    <n v="215000"/>
    <n v="1"/>
    <n v="39.869999999999997"/>
    <n v="275000"/>
    <n v="36"/>
    <n v="532.89"/>
    <n v="6228237"/>
    <d v="2026-07-30T00:00:00"/>
  </r>
  <r>
    <x v="50"/>
    <x v="43"/>
    <d v="2023-10-01T00:00:00"/>
    <n v="1"/>
    <n v="22.66"/>
    <n v="215000"/>
    <n v="1"/>
    <n v="39.869999999999997"/>
    <n v="275000"/>
    <n v="36"/>
    <n v="532.89"/>
    <n v="6228237"/>
    <d v="2026-07-30T00:00:00"/>
  </r>
  <r>
    <x v="50"/>
    <x v="37"/>
    <d v="2022-09-01T00:00:00"/>
    <n v="0"/>
    <n v="0"/>
    <n v="0"/>
    <n v="1"/>
    <n v="39.869999999999997"/>
    <n v="275000"/>
    <n v="36"/>
    <n v="532.89"/>
    <n v="6228237"/>
    <d v="2026-07-30T00:00:00"/>
  </r>
  <r>
    <x v="50"/>
    <x v="66"/>
    <d v="2022-07-01T00:00:00"/>
    <n v="0"/>
    <n v="0"/>
    <n v="0"/>
    <n v="1"/>
    <n v="39.869999999999997"/>
    <n v="275000"/>
    <n v="36"/>
    <n v="532.89"/>
    <n v="6228237"/>
    <d v="2026-07-30T00:00:00"/>
  </r>
  <r>
    <x v="50"/>
    <x v="41"/>
    <d v="2023-07-01T00:00:00"/>
    <n v="1"/>
    <n v="22.66"/>
    <n v="215000"/>
    <n v="1"/>
    <n v="39.869999999999997"/>
    <n v="275000"/>
    <n v="36"/>
    <n v="532.89"/>
    <n v="6228237"/>
    <d v="2026-07-30T00:00:00"/>
  </r>
  <r>
    <x v="50"/>
    <x v="35"/>
    <d v="2022-11-01T00:00:00"/>
    <n v="0"/>
    <n v="0"/>
    <n v="0"/>
    <n v="1"/>
    <n v="39.869999999999997"/>
    <n v="275000"/>
    <n v="36"/>
    <n v="532.89"/>
    <n v="6228237"/>
    <d v="2026-07-30T00:00:00"/>
  </r>
  <r>
    <x v="50"/>
    <x v="32"/>
    <d v="2022-12-01T00:00:00"/>
    <n v="0"/>
    <n v="0"/>
    <n v="0"/>
    <n v="1"/>
    <n v="39.869999999999997"/>
    <n v="275000"/>
    <n v="36"/>
    <n v="532.89"/>
    <n v="6228237"/>
    <d v="2026-07-30T00:00:00"/>
  </r>
  <r>
    <x v="50"/>
    <x v="22"/>
    <d v="2024-05-01T00:00:00"/>
    <n v="2"/>
    <n v="37.659999999999997"/>
    <n v="353000"/>
    <n v="1"/>
    <n v="39.869999999999997"/>
    <n v="275000"/>
    <n v="36"/>
    <n v="532.89"/>
    <n v="6228237"/>
    <d v="2026-07-30T00:00:00"/>
  </r>
  <r>
    <x v="50"/>
    <x v="40"/>
    <d v="2023-08-01T00:00:00"/>
    <n v="1"/>
    <n v="22.66"/>
    <n v="215000"/>
    <n v="1"/>
    <n v="39.869999999999997"/>
    <n v="275000"/>
    <n v="36"/>
    <n v="532.89"/>
    <n v="6228237"/>
    <d v="2026-07-30T00:00:00"/>
  </r>
  <r>
    <x v="50"/>
    <x v="44"/>
    <d v="2023-11-01T00:00:00"/>
    <n v="1"/>
    <n v="22.66"/>
    <n v="215000"/>
    <n v="1"/>
    <n v="39.869999999999997"/>
    <n v="275000"/>
    <n v="36"/>
    <n v="532.89"/>
    <n v="6228237"/>
    <d v="2026-07-30T00:00:00"/>
  </r>
  <r>
    <x v="50"/>
    <x v="9"/>
    <d v="2024-02-01T00:00:00"/>
    <n v="2"/>
    <n v="37.659999999999997"/>
    <n v="353000"/>
    <n v="1"/>
    <n v="39.869999999999997"/>
    <n v="275000"/>
    <n v="36"/>
    <n v="532.89"/>
    <n v="6228237"/>
    <d v="2026-07-30T00:00:00"/>
  </r>
  <r>
    <x v="50"/>
    <x v="47"/>
    <d v="2022-05-01T00:00:00"/>
    <n v="0"/>
    <n v="0"/>
    <n v="0"/>
    <n v="1"/>
    <n v="39.869999999999997"/>
    <n v="275000"/>
    <n v="36"/>
    <n v="532.89"/>
    <n v="6228237"/>
    <d v="2026-07-30T00:00:00"/>
  </r>
  <r>
    <x v="50"/>
    <x v="52"/>
    <d v="2022-08-01T00:00:00"/>
    <n v="0"/>
    <n v="0"/>
    <n v="0"/>
    <n v="1"/>
    <n v="39.869999999999997"/>
    <n v="275000"/>
    <n v="36"/>
    <n v="532.89"/>
    <n v="6228237"/>
    <d v="2026-07-30T00:00:00"/>
  </r>
  <r>
    <x v="50"/>
    <x v="10"/>
    <d v="2024-04-01T00:00:00"/>
    <n v="2"/>
    <n v="37.659999999999997"/>
    <n v="353000"/>
    <n v="1"/>
    <n v="39.869999999999997"/>
    <n v="275000"/>
    <n v="36"/>
    <n v="532.89"/>
    <n v="6228237"/>
    <d v="2026-07-30T00:00:00"/>
  </r>
  <r>
    <x v="50"/>
    <x v="48"/>
    <d v="2022-02-01T00:00:00"/>
    <n v="0"/>
    <n v="0"/>
    <n v="0"/>
    <n v="1"/>
    <n v="39.869999999999997"/>
    <n v="275000"/>
    <n v="36"/>
    <n v="532.89"/>
    <n v="6228237"/>
    <d v="2026-07-30T00:00:00"/>
  </r>
  <r>
    <x v="50"/>
    <x v="51"/>
    <d v="2022-06-01T00:00:00"/>
    <n v="0"/>
    <n v="0"/>
    <n v="0"/>
    <n v="1"/>
    <n v="39.869999999999997"/>
    <n v="275000"/>
    <n v="36"/>
    <n v="532.89"/>
    <n v="6228237"/>
    <d v="2026-07-30T00:00:00"/>
  </r>
  <r>
    <x v="50"/>
    <x v="33"/>
    <d v="2022-10-01T00:00:00"/>
    <n v="0"/>
    <n v="0"/>
    <n v="0"/>
    <n v="1"/>
    <n v="39.869999999999997"/>
    <n v="275000"/>
    <n v="36"/>
    <n v="532.89"/>
    <n v="6228237"/>
    <d v="2026-07-30T00:00:00"/>
  </r>
  <r>
    <x v="50"/>
    <x v="49"/>
    <d v="2022-04-01T00:00:00"/>
    <n v="0"/>
    <n v="0"/>
    <n v="0"/>
    <n v="1"/>
    <n v="39.869999999999997"/>
    <n v="275000"/>
    <n v="36"/>
    <n v="532.89"/>
    <n v="6228237"/>
    <d v="2026-07-30T00:00:00"/>
  </r>
  <r>
    <x v="50"/>
    <x v="34"/>
    <d v="2023-02-01T00:00:00"/>
    <n v="0"/>
    <n v="0"/>
    <n v="0"/>
    <n v="1"/>
    <n v="39.869999999999997"/>
    <n v="275000"/>
    <n v="36"/>
    <n v="532.89"/>
    <n v="6228237"/>
    <d v="2026-07-30T00:00:00"/>
  </r>
  <r>
    <x v="50"/>
    <x v="36"/>
    <d v="2023-04-01T00:00:00"/>
    <n v="0"/>
    <n v="0"/>
    <n v="0"/>
    <n v="1"/>
    <n v="39.869999999999997"/>
    <n v="275000"/>
    <n v="36"/>
    <n v="532.89"/>
    <n v="6228237"/>
    <d v="2026-07-30T00:00:00"/>
  </r>
  <r>
    <x v="11"/>
    <x v="56"/>
    <d v="2021-04-01T00:00:00"/>
    <n v="1"/>
    <n v="45.02"/>
    <n v="392995"/>
    <n v="1"/>
    <n v="20.149999999999999"/>
    <n v="174960"/>
    <n v="42"/>
    <n v="732.31"/>
    <n v="5422361"/>
    <d v="2026-07-30T00:00:00"/>
  </r>
  <r>
    <x v="11"/>
    <x v="57"/>
    <d v="2021-03-01T00:00:00"/>
    <n v="1"/>
    <n v="45.02"/>
    <n v="392995"/>
    <n v="1"/>
    <n v="20.149999999999999"/>
    <n v="174960"/>
    <n v="42"/>
    <n v="732.31"/>
    <n v="5422361"/>
    <d v="2026-07-30T00:00:00"/>
  </r>
  <r>
    <x v="11"/>
    <x v="53"/>
    <d v="2021-01-01T00:00:00"/>
    <n v="1"/>
    <n v="45.02"/>
    <n v="392995"/>
    <n v="1"/>
    <n v="20.149999999999999"/>
    <n v="174960"/>
    <n v="42"/>
    <n v="732.31"/>
    <n v="5422361"/>
    <d v="2026-07-30T00:00:00"/>
  </r>
  <r>
    <x v="11"/>
    <x v="54"/>
    <d v="2021-02-01T00:00:00"/>
    <n v="1"/>
    <n v="45.02"/>
    <n v="392995"/>
    <n v="1"/>
    <n v="20.149999999999999"/>
    <n v="174960"/>
    <n v="42"/>
    <n v="732.31"/>
    <n v="5422361"/>
    <d v="2026-07-30T00:00:00"/>
  </r>
  <r>
    <x v="11"/>
    <x v="48"/>
    <d v="2022-02-01T00:00:00"/>
    <n v="3"/>
    <n v="114.68"/>
    <n v="783710"/>
    <n v="1"/>
    <n v="20.149999999999999"/>
    <n v="174960"/>
    <n v="43"/>
    <n v="748.33999999999992"/>
    <n v="5554691"/>
    <d v="2026-07-30T00:00:00"/>
  </r>
  <r>
    <x v="11"/>
    <x v="61"/>
    <d v="2021-09-01T00:00:00"/>
    <n v="1"/>
    <n v="45.02"/>
    <n v="392995"/>
    <n v="1"/>
    <n v="20.149999999999999"/>
    <n v="174960"/>
    <n v="43"/>
    <n v="748.33999999999992"/>
    <n v="5554691"/>
    <d v="2026-07-30T00:00:00"/>
  </r>
  <r>
    <x v="11"/>
    <x v="62"/>
    <d v="2021-11-01T00:00:00"/>
    <n v="3"/>
    <n v="114.68"/>
    <n v="783710"/>
    <n v="1"/>
    <n v="20.149999999999999"/>
    <n v="174960"/>
    <n v="43"/>
    <n v="748.33999999999992"/>
    <n v="5554691"/>
    <d v="2026-07-30T00:00:00"/>
  </r>
  <r>
    <x v="11"/>
    <x v="58"/>
    <d v="2021-06-01T00:00:00"/>
    <n v="1"/>
    <n v="45.02"/>
    <n v="392995"/>
    <n v="1"/>
    <n v="20.149999999999999"/>
    <n v="174960"/>
    <n v="43"/>
    <n v="748.33999999999992"/>
    <n v="5554691"/>
    <d v="2026-07-30T00:00:00"/>
  </r>
  <r>
    <x v="11"/>
    <x v="59"/>
    <d v="2021-07-01T00:00:00"/>
    <n v="1"/>
    <n v="45.02"/>
    <n v="392995"/>
    <n v="1"/>
    <n v="20.149999999999999"/>
    <n v="174960"/>
    <n v="43"/>
    <n v="748.33999999999992"/>
    <n v="5554691"/>
    <d v="2026-07-30T00:00:00"/>
  </r>
  <r>
    <x v="11"/>
    <x v="65"/>
    <d v="2022-03-01T00:00:00"/>
    <n v="3"/>
    <n v="114.68"/>
    <n v="783710"/>
    <n v="1"/>
    <n v="20.149999999999999"/>
    <n v="174960"/>
    <n v="43"/>
    <n v="748.33999999999992"/>
    <n v="5554691"/>
    <d v="2026-07-30T00:00:00"/>
  </r>
  <r>
    <x v="11"/>
    <x v="55"/>
    <d v="2021-05-01T00:00:00"/>
    <n v="1"/>
    <n v="45.02"/>
    <n v="392995"/>
    <n v="1"/>
    <n v="20.149999999999999"/>
    <n v="174960"/>
    <n v="43"/>
    <n v="748.33999999999992"/>
    <n v="5554691"/>
    <d v="2026-07-30T00:00:00"/>
  </r>
  <r>
    <x v="11"/>
    <x v="63"/>
    <d v="2021-10-01T00:00:00"/>
    <n v="2"/>
    <n v="99.02000000000001"/>
    <n v="637995"/>
    <n v="1"/>
    <n v="20.149999999999999"/>
    <n v="174960"/>
    <n v="43"/>
    <n v="748.33999999999992"/>
    <n v="5554691"/>
    <d v="2026-07-30T00:00:00"/>
  </r>
  <r>
    <x v="11"/>
    <x v="49"/>
    <d v="2022-04-01T00:00:00"/>
    <n v="3"/>
    <n v="114.68"/>
    <n v="783710"/>
    <n v="1"/>
    <n v="20.149999999999999"/>
    <n v="174960"/>
    <n v="43"/>
    <n v="748.33999999999992"/>
    <n v="5554691"/>
    <d v="2026-07-30T00:00:00"/>
  </r>
  <r>
    <x v="11"/>
    <x v="47"/>
    <d v="2022-05-01T00:00:00"/>
    <n v="3"/>
    <n v="114.68"/>
    <n v="783710"/>
    <n v="1"/>
    <n v="20.149999999999999"/>
    <n v="174960"/>
    <n v="43"/>
    <n v="748.33999999999992"/>
    <n v="5554691"/>
    <d v="2026-07-30T00:00:00"/>
  </r>
  <r>
    <x v="11"/>
    <x v="60"/>
    <d v="2021-08-01T00:00:00"/>
    <n v="1"/>
    <n v="45.02"/>
    <n v="392995"/>
    <n v="1"/>
    <n v="20.149999999999999"/>
    <n v="174960"/>
    <n v="43"/>
    <n v="748.33999999999992"/>
    <n v="5554691"/>
    <d v="2026-07-30T00:00:00"/>
  </r>
  <r>
    <x v="11"/>
    <x v="64"/>
    <d v="2021-12-01T00:00:00"/>
    <n v="3"/>
    <n v="114.68"/>
    <n v="783710"/>
    <n v="1"/>
    <n v="20.149999999999999"/>
    <n v="174960"/>
    <n v="43"/>
    <n v="748.33999999999992"/>
    <n v="5554691"/>
    <d v="2026-07-30T00:00:00"/>
  </r>
  <r>
    <x v="11"/>
    <x v="50"/>
    <d v="2022-01-01T00:00:00"/>
    <n v="3"/>
    <n v="114.68"/>
    <n v="783710"/>
    <n v="1"/>
    <n v="20.149999999999999"/>
    <n v="174960"/>
    <n v="43"/>
    <n v="748.33999999999992"/>
    <n v="5554691"/>
    <d v="2026-07-30T00:00:00"/>
  </r>
  <r>
    <x v="9"/>
    <x v="60"/>
    <d v="2021-08-01T00:00:00"/>
    <n v="3"/>
    <n v="171.76999999999998"/>
    <n v="1188000"/>
    <n v="1"/>
    <n v="49.6"/>
    <n v="284770"/>
    <n v="59"/>
    <n v="761.8"/>
    <n v="5691875"/>
    <d v="2026-07-30T00:00:00"/>
  </r>
  <r>
    <x v="16"/>
    <x v="37"/>
    <d v="2022-09-01T00:00:00"/>
    <n v="2"/>
    <n v="150"/>
    <n v="746328"/>
    <n v="1"/>
    <n v="125"/>
    <n v="300000"/>
    <n v="18"/>
    <n v="790.4899999999999"/>
    <n v="4852054"/>
    <d v="2026-07-30T00:00:00"/>
  </r>
  <r>
    <x v="16"/>
    <x v="52"/>
    <d v="2022-08-01T00:00:00"/>
    <n v="2"/>
    <n v="150"/>
    <n v="746328"/>
    <n v="1"/>
    <n v="125"/>
    <n v="300000"/>
    <n v="18"/>
    <n v="790.4899999999999"/>
    <n v="4852054"/>
    <d v="2026-07-30T00:00:00"/>
  </r>
  <r>
    <x v="16"/>
    <x v="66"/>
    <d v="2022-07-01T00:00:00"/>
    <n v="2"/>
    <n v="150"/>
    <n v="746328"/>
    <n v="1"/>
    <n v="125"/>
    <n v="300000"/>
    <n v="18"/>
    <n v="790.4899999999999"/>
    <n v="4852054"/>
    <d v="2026-07-30T00:00:00"/>
  </r>
  <r>
    <x v="9"/>
    <x v="62"/>
    <d v="2021-11-01T00:00:00"/>
    <n v="4"/>
    <n v="201.76999999999998"/>
    <n v="1448000"/>
    <n v="1"/>
    <n v="49.6"/>
    <n v="284770"/>
    <n v="61"/>
    <n v="819.3"/>
    <n v="5997875"/>
    <d v="2026-07-30T00:00:00"/>
  </r>
  <r>
    <x v="9"/>
    <x v="63"/>
    <d v="2021-10-01T00:00:00"/>
    <n v="4"/>
    <n v="201.76999999999998"/>
    <n v="1448000"/>
    <n v="1"/>
    <n v="49.6"/>
    <n v="284770"/>
    <n v="61"/>
    <n v="819.3"/>
    <n v="5997875"/>
    <d v="2026-07-30T00:00:00"/>
  </r>
  <r>
    <x v="9"/>
    <x v="61"/>
    <d v="2021-09-01T00:00:00"/>
    <n v="3"/>
    <n v="171.76999999999998"/>
    <n v="1188000"/>
    <n v="1"/>
    <n v="49.6"/>
    <n v="284770"/>
    <n v="61"/>
    <n v="819.3"/>
    <n v="5997875"/>
    <d v="2026-07-30T00:00:00"/>
  </r>
  <r>
    <x v="9"/>
    <x v="64"/>
    <d v="2021-12-01T00:00:00"/>
    <n v="4"/>
    <n v="201.76999999999998"/>
    <n v="1448000"/>
    <n v="1"/>
    <n v="49.6"/>
    <n v="284770"/>
    <n v="62"/>
    <n v="826.27"/>
    <n v="6104875"/>
    <d v="2026-07-30T00:00:00"/>
  </r>
  <r>
    <x v="9"/>
    <x v="50"/>
    <d v="2022-01-01T00:00:00"/>
    <n v="5"/>
    <n v="251.37"/>
    <n v="1735310"/>
    <n v="1"/>
    <n v="49.6"/>
    <n v="284770"/>
    <n v="62"/>
    <n v="826.27"/>
    <n v="6104875"/>
    <d v="2026-07-30T00:00:00"/>
  </r>
  <r>
    <x v="9"/>
    <x v="65"/>
    <d v="2022-03-01T00:00:00"/>
    <n v="5"/>
    <n v="251.37"/>
    <n v="1735310"/>
    <n v="1"/>
    <n v="49.6"/>
    <n v="284770"/>
    <n v="62"/>
    <n v="826.27"/>
    <n v="6104875"/>
    <d v="2026-07-30T00:00:00"/>
  </r>
  <r>
    <x v="9"/>
    <x v="48"/>
    <d v="2022-02-01T00:00:00"/>
    <n v="5"/>
    <n v="251.37"/>
    <n v="1735310"/>
    <n v="1"/>
    <n v="49.6"/>
    <n v="284770"/>
    <n v="62"/>
    <n v="826.27"/>
    <n v="6104875"/>
    <d v="2026-07-30T00:00:00"/>
  </r>
  <r>
    <x v="16"/>
    <x v="33"/>
    <d v="2022-10-01T00:00:00"/>
    <n v="1"/>
    <n v="100"/>
    <n v="246328"/>
    <n v="1"/>
    <n v="125"/>
    <n v="300000"/>
    <n v="19"/>
    <n v="840.4899999999999"/>
    <n v="5352054"/>
    <d v="2026-07-30T00:00:00"/>
  </r>
  <r>
    <x v="16"/>
    <x v="35"/>
    <d v="2022-11-01T00:00:00"/>
    <n v="1"/>
    <n v="100"/>
    <n v="246328"/>
    <n v="1"/>
    <n v="125"/>
    <n v="300000"/>
    <n v="19"/>
    <n v="840.4899999999999"/>
    <n v="5352054"/>
    <d v="2026-07-30T00:00:00"/>
  </r>
  <r>
    <x v="16"/>
    <x v="32"/>
    <d v="2022-12-01T00:00:00"/>
    <n v="1"/>
    <n v="100"/>
    <n v="246328"/>
    <n v="1"/>
    <n v="125"/>
    <n v="300000"/>
    <n v="19"/>
    <n v="840.4899999999999"/>
    <n v="5352054"/>
    <d v="2026-07-30T00:00:00"/>
  </r>
  <r>
    <x v="22"/>
    <x v="53"/>
    <d v="2021-01-01T00:00:00"/>
    <n v="7"/>
    <n v="309"/>
    <n v="1818000"/>
    <n v="1"/>
    <n v="19.5"/>
    <n v="0"/>
    <n v="47"/>
    <n v="1588.7200000000003"/>
    <n v="9389475"/>
    <d v="2026-07-30T00:00:00"/>
  </r>
  <r>
    <x v="22"/>
    <x v="54"/>
    <d v="2021-02-01T00:00:00"/>
    <n v="6"/>
    <n v="285"/>
    <n v="1660000"/>
    <n v="1"/>
    <n v="19.5"/>
    <n v="0"/>
    <n v="48"/>
    <n v="1612.7199999999998"/>
    <n v="9547475"/>
    <d v="2026-07-30T00:00:00"/>
  </r>
  <r>
    <x v="22"/>
    <x v="60"/>
    <d v="2021-08-01T00:00:00"/>
    <n v="15"/>
    <n v="695.86"/>
    <n v="4390400"/>
    <n v="1"/>
    <n v="19.5"/>
    <n v="0"/>
    <n v="49"/>
    <n v="1620.7199999999998"/>
    <n v="9667475"/>
    <d v="2026-07-30T00:00:00"/>
  </r>
  <r>
    <x v="22"/>
    <x v="59"/>
    <d v="2021-07-01T00:00:00"/>
    <n v="13"/>
    <n v="647"/>
    <n v="3950000"/>
    <n v="1"/>
    <n v="19.5"/>
    <n v="0"/>
    <n v="49"/>
    <n v="1620.7199999999998"/>
    <n v="9667475"/>
    <d v="2026-07-30T00:00:00"/>
  </r>
  <r>
    <x v="22"/>
    <x v="61"/>
    <d v="2021-09-01T00:00:00"/>
    <n v="15"/>
    <n v="695.86"/>
    <n v="4390400"/>
    <n v="1"/>
    <n v="19.5"/>
    <n v="0"/>
    <n v="49"/>
    <n v="1620.7199999999998"/>
    <n v="9667475"/>
    <d v="2026-07-30T00:00:00"/>
  </r>
  <r>
    <x v="22"/>
    <x v="63"/>
    <d v="2021-10-01T00:00:00"/>
    <n v="15"/>
    <n v="695.86"/>
    <n v="4390400"/>
    <n v="1"/>
    <n v="19.5"/>
    <n v="0"/>
    <n v="49"/>
    <n v="1620.7199999999998"/>
    <n v="9667475"/>
    <d v="2026-07-30T00:00:00"/>
  </r>
  <r>
    <x v="22"/>
    <x v="62"/>
    <d v="2021-11-01T00:00:00"/>
    <n v="15"/>
    <n v="695.86"/>
    <n v="4390400"/>
    <n v="1"/>
    <n v="19.5"/>
    <n v="0"/>
    <n v="49"/>
    <n v="1620.7199999999998"/>
    <n v="9667475"/>
    <d v="2026-07-30T00:00:00"/>
  </r>
  <r>
    <x v="22"/>
    <x v="64"/>
    <d v="2021-12-01T00:00:00"/>
    <n v="15"/>
    <n v="695.86"/>
    <n v="4390400"/>
    <n v="1"/>
    <n v="19.5"/>
    <n v="0"/>
    <n v="50"/>
    <n v="1670.7199999999998"/>
    <n v="9887475"/>
    <d v="2026-07-30T00:00:00"/>
  </r>
  <r>
    <x v="22"/>
    <x v="50"/>
    <d v="2022-01-01T00:00:00"/>
    <n v="14"/>
    <n v="659.86"/>
    <n v="4032400"/>
    <n v="1"/>
    <n v="19.5"/>
    <n v="0"/>
    <n v="51"/>
    <n v="1706.7200000000003"/>
    <n v="10245475"/>
    <d v="2026-07-30T00:00:00"/>
  </r>
  <r>
    <x v="22"/>
    <x v="65"/>
    <d v="2022-03-01T00:00:00"/>
    <n v="14"/>
    <n v="659.86"/>
    <n v="4032400"/>
    <n v="1"/>
    <n v="19.5"/>
    <n v="0"/>
    <n v="51"/>
    <n v="1706.7200000000003"/>
    <n v="10245475"/>
    <d v="2026-07-30T00:00:00"/>
  </r>
  <r>
    <x v="22"/>
    <x v="48"/>
    <d v="2022-02-01T00:00:00"/>
    <n v="14"/>
    <n v="659.86"/>
    <n v="4032400"/>
    <n v="1"/>
    <n v="19.5"/>
    <n v="0"/>
    <n v="51"/>
    <n v="1706.7200000000003"/>
    <n v="10245475"/>
    <d v="2026-07-30T00:00:00"/>
  </r>
  <r>
    <x v="22"/>
    <x v="49"/>
    <d v="2022-04-01T00:00:00"/>
    <n v="14"/>
    <n v="659.86"/>
    <n v="4032400"/>
    <n v="1"/>
    <n v="19.5"/>
    <n v="0"/>
    <n v="51"/>
    <n v="1706.7200000000003"/>
    <n v="10245475"/>
    <d v="2026-07-30T00:00:00"/>
  </r>
  <r>
    <x v="37"/>
    <x v="16"/>
    <d v="2025-11-01T00:00:00"/>
    <n v="0"/>
    <n v="0"/>
    <n v="0"/>
    <n v="2"/>
    <n v="5"/>
    <n v="115000"/>
    <n v="2"/>
    <n v="0"/>
    <n v="0"/>
    <d v="2026-07-30T00:00:00"/>
  </r>
  <r>
    <x v="37"/>
    <x v="6"/>
    <d v="2026-01-01T00:00:00"/>
    <n v="0"/>
    <n v="0"/>
    <n v="0"/>
    <n v="2"/>
    <n v="5"/>
    <n v="115000"/>
    <n v="2"/>
    <n v="0"/>
    <n v="0"/>
    <d v="2026-07-30T00:00:00"/>
  </r>
  <r>
    <x v="37"/>
    <x v="14"/>
    <d v="2025-12-01T00:00:00"/>
    <n v="0"/>
    <n v="0"/>
    <n v="0"/>
    <n v="2"/>
    <n v="5"/>
    <n v="115000"/>
    <n v="2"/>
    <n v="0"/>
    <n v="0"/>
    <d v="2026-07-30T00:00:00"/>
  </r>
  <r>
    <x v="37"/>
    <x v="12"/>
    <d v="2025-10-01T00:00:00"/>
    <n v="0"/>
    <n v="0"/>
    <n v="0"/>
    <n v="2"/>
    <n v="5"/>
    <n v="115000"/>
    <n v="2"/>
    <n v="0"/>
    <n v="0"/>
    <d v="2026-07-30T00:00:00"/>
  </r>
  <r>
    <x v="41"/>
    <x v="48"/>
    <d v="2022-02-01T00:00:00"/>
    <n v="0"/>
    <n v="0"/>
    <n v="0"/>
    <n v="2"/>
    <n v="170"/>
    <n v="960000"/>
    <n v="2"/>
    <n v="3"/>
    <n v="79000"/>
    <d v="2026-07-30T00:00:00"/>
  </r>
  <r>
    <x v="41"/>
    <x v="50"/>
    <d v="2022-01-01T00:00:00"/>
    <n v="0"/>
    <n v="0"/>
    <n v="0"/>
    <n v="2"/>
    <n v="170"/>
    <n v="960000"/>
    <n v="2"/>
    <n v="3"/>
    <n v="79000"/>
    <d v="2026-07-30T00:00:00"/>
  </r>
  <r>
    <x v="41"/>
    <x v="65"/>
    <d v="2022-03-01T00:00:00"/>
    <n v="0"/>
    <n v="0"/>
    <n v="0"/>
    <n v="2"/>
    <n v="170"/>
    <n v="960000"/>
    <n v="2"/>
    <n v="3"/>
    <n v="79000"/>
    <d v="2026-07-30T00:00:00"/>
  </r>
  <r>
    <x v="41"/>
    <x v="49"/>
    <d v="2022-04-01T00:00:00"/>
    <n v="0"/>
    <n v="0"/>
    <n v="0"/>
    <n v="2"/>
    <n v="170"/>
    <n v="960000"/>
    <n v="2"/>
    <n v="3"/>
    <n v="79000"/>
    <d v="2026-07-30T00:00:00"/>
  </r>
  <r>
    <x v="39"/>
    <x v="23"/>
    <d v="2025-03-01T00:00:00"/>
    <n v="0"/>
    <n v="0"/>
    <n v="0"/>
    <n v="2"/>
    <n v="0"/>
    <n v="0"/>
    <n v="2"/>
    <n v="75.69"/>
    <n v="1201"/>
    <d v="2026-07-30T00:00:00"/>
  </r>
  <r>
    <x v="46"/>
    <x v="54"/>
    <d v="2021-02-01T00:00:00"/>
    <n v="3"/>
    <n v="132"/>
    <n v="480000"/>
    <n v="2"/>
    <n v="108"/>
    <n v="520000"/>
    <n v="5"/>
    <n v="85.17"/>
    <n v="493060"/>
    <d v="2026-07-30T00:00:00"/>
  </r>
  <r>
    <x v="46"/>
    <x v="57"/>
    <d v="2021-03-01T00:00:00"/>
    <n v="3"/>
    <n v="132"/>
    <n v="480000"/>
    <n v="2"/>
    <n v="108"/>
    <n v="520000"/>
    <n v="5"/>
    <n v="85.17"/>
    <n v="493060"/>
    <d v="2026-07-30T00:00:00"/>
  </r>
  <r>
    <x v="5"/>
    <x v="30"/>
    <d v="2024-07-01T00:00:00"/>
    <n v="2"/>
    <n v="170"/>
    <n v="715000"/>
    <n v="2"/>
    <n v="84.96"/>
    <n v="0"/>
    <n v="27"/>
    <n v="139.07900000000001"/>
    <n v="2007868"/>
    <d v="2026-07-30T00:00:00"/>
  </r>
  <r>
    <x v="5"/>
    <x v="22"/>
    <d v="2024-05-01T00:00:00"/>
    <n v="2"/>
    <n v="170"/>
    <n v="715000"/>
    <n v="2"/>
    <n v="84.96"/>
    <n v="0"/>
    <n v="27"/>
    <n v="139.07900000000001"/>
    <n v="2007868"/>
    <d v="2026-07-30T00:00:00"/>
  </r>
  <r>
    <x v="5"/>
    <x v="29"/>
    <d v="2024-08-01T00:00:00"/>
    <n v="2"/>
    <n v="170"/>
    <n v="715000"/>
    <n v="2"/>
    <n v="84.96"/>
    <n v="0"/>
    <n v="27"/>
    <n v="139.07900000000001"/>
    <n v="2007868"/>
    <d v="2026-07-30T00:00:00"/>
  </r>
  <r>
    <x v="5"/>
    <x v="27"/>
    <d v="2024-06-01T00:00:00"/>
    <n v="2"/>
    <n v="170"/>
    <n v="715000"/>
    <n v="2"/>
    <n v="84.96"/>
    <n v="0"/>
    <n v="27"/>
    <n v="139.07900000000001"/>
    <n v="2007868"/>
    <d v="2026-07-30T00:00:00"/>
  </r>
  <r>
    <x v="5"/>
    <x v="10"/>
    <d v="2024-04-01T00:00:00"/>
    <n v="2"/>
    <n v="170"/>
    <n v="715000"/>
    <n v="2"/>
    <n v="84.96"/>
    <n v="0"/>
    <n v="27"/>
    <n v="139.07900000000001"/>
    <n v="2007868"/>
    <d v="2026-07-30T00:00:00"/>
  </r>
  <r>
    <x v="5"/>
    <x v="9"/>
    <d v="2024-02-01T00:00:00"/>
    <n v="0"/>
    <n v="0"/>
    <n v="0"/>
    <n v="2"/>
    <n v="84.96"/>
    <n v="0"/>
    <n v="27"/>
    <n v="139.07900000000001"/>
    <n v="2007868"/>
    <d v="2026-07-30T00:00:00"/>
  </r>
  <r>
    <x v="25"/>
    <x v="54"/>
    <d v="2021-02-01T00:00:00"/>
    <n v="3"/>
    <n v="119"/>
    <n v="997000"/>
    <n v="2"/>
    <n v="90"/>
    <n v="900000"/>
    <n v="19"/>
    <n v="150.81"/>
    <n v="1951073"/>
    <d v="2026-07-30T00:00:00"/>
  </r>
  <r>
    <x v="14"/>
    <x v="34"/>
    <d v="2023-02-01T00:00:00"/>
    <n v="2"/>
    <n v="90"/>
    <n v="500000"/>
    <n v="2"/>
    <n v="93"/>
    <n v="500000"/>
    <n v="19"/>
    <n v="159.32999999999998"/>
    <n v="1890641"/>
    <d v="2026-07-30T00:00:00"/>
  </r>
  <r>
    <x v="14"/>
    <x v="36"/>
    <d v="2023-04-01T00:00:00"/>
    <n v="2"/>
    <n v="90"/>
    <n v="500000"/>
    <n v="2"/>
    <n v="93"/>
    <n v="500000"/>
    <n v="19"/>
    <n v="159.32999999999998"/>
    <n v="1890641"/>
    <d v="2026-07-30T00:00:00"/>
  </r>
  <r>
    <x v="14"/>
    <x v="66"/>
    <d v="2022-07-01T00:00:00"/>
    <n v="2"/>
    <n v="90"/>
    <n v="500000"/>
    <n v="2"/>
    <n v="93"/>
    <n v="500000"/>
    <n v="19"/>
    <n v="159.32999999999998"/>
    <n v="1890641"/>
    <d v="2026-07-30T00:00:00"/>
  </r>
  <r>
    <x v="14"/>
    <x v="52"/>
    <d v="2022-08-01T00:00:00"/>
    <n v="2"/>
    <n v="90"/>
    <n v="500000"/>
    <n v="2"/>
    <n v="93"/>
    <n v="500000"/>
    <n v="19"/>
    <n v="159.32999999999998"/>
    <n v="1890641"/>
    <d v="2026-07-30T00:00:00"/>
  </r>
  <r>
    <x v="14"/>
    <x v="32"/>
    <d v="2022-12-01T00:00:00"/>
    <n v="2"/>
    <n v="90"/>
    <n v="500000"/>
    <n v="2"/>
    <n v="93"/>
    <n v="500000"/>
    <n v="19"/>
    <n v="159.32999999999998"/>
    <n v="1890641"/>
    <d v="2026-07-30T00:00:00"/>
  </r>
  <r>
    <x v="14"/>
    <x v="51"/>
    <d v="2022-06-01T00:00:00"/>
    <n v="2"/>
    <n v="90"/>
    <n v="500000"/>
    <n v="2"/>
    <n v="93"/>
    <n v="500000"/>
    <n v="19"/>
    <n v="159.32999999999998"/>
    <n v="1890641"/>
    <d v="2026-07-30T00:00:00"/>
  </r>
  <r>
    <x v="14"/>
    <x v="31"/>
    <d v="2023-01-01T00:00:00"/>
    <n v="2"/>
    <n v="90"/>
    <n v="500000"/>
    <n v="2"/>
    <n v="93"/>
    <n v="500000"/>
    <n v="19"/>
    <n v="159.32999999999998"/>
    <n v="1890641"/>
    <d v="2026-07-30T00:00:00"/>
  </r>
  <r>
    <x v="14"/>
    <x v="35"/>
    <d v="2022-11-01T00:00:00"/>
    <n v="2"/>
    <n v="90"/>
    <n v="500000"/>
    <n v="2"/>
    <n v="93"/>
    <n v="500000"/>
    <n v="19"/>
    <n v="159.32999999999998"/>
    <n v="1890641"/>
    <d v="2026-07-30T00:00:00"/>
  </r>
  <r>
    <x v="14"/>
    <x v="46"/>
    <d v="2023-03-01T00:00:00"/>
    <n v="2"/>
    <n v="90"/>
    <n v="500000"/>
    <n v="2"/>
    <n v="93"/>
    <n v="500000"/>
    <n v="19"/>
    <n v="159.32999999999998"/>
    <n v="1890641"/>
    <d v="2026-07-30T00:00:00"/>
  </r>
  <r>
    <x v="14"/>
    <x v="33"/>
    <d v="2022-10-01T00:00:00"/>
    <n v="2"/>
    <n v="90"/>
    <n v="500000"/>
    <n v="2"/>
    <n v="93"/>
    <n v="500000"/>
    <n v="19"/>
    <n v="159.32999999999998"/>
    <n v="1890641"/>
    <d v="2026-07-30T00:00:00"/>
  </r>
  <r>
    <x v="14"/>
    <x v="37"/>
    <d v="2022-09-01T00:00:00"/>
    <n v="2"/>
    <n v="90"/>
    <n v="500000"/>
    <n v="2"/>
    <n v="93"/>
    <n v="500000"/>
    <n v="19"/>
    <n v="159.32999999999998"/>
    <n v="1890641"/>
    <d v="2026-07-30T00:00:00"/>
  </r>
  <r>
    <x v="47"/>
    <x v="30"/>
    <d v="2024-07-01T00:00:00"/>
    <n v="6"/>
    <n v="197"/>
    <n v="790000"/>
    <n v="2"/>
    <n v="43"/>
    <n v="361000"/>
    <n v="28"/>
    <n v="188.196"/>
    <n v="2024069"/>
    <d v="2026-07-30T00:00:00"/>
  </r>
  <r>
    <x v="47"/>
    <x v="27"/>
    <d v="2024-06-01T00:00:00"/>
    <n v="6"/>
    <n v="197"/>
    <n v="790000"/>
    <n v="2"/>
    <n v="43"/>
    <n v="361000"/>
    <n v="28"/>
    <n v="188.196"/>
    <n v="2024069"/>
    <d v="2026-07-30T00:00:00"/>
  </r>
  <r>
    <x v="47"/>
    <x v="22"/>
    <d v="2024-05-01T00:00:00"/>
    <n v="6"/>
    <n v="197"/>
    <n v="790000"/>
    <n v="2"/>
    <n v="43"/>
    <n v="361000"/>
    <n v="28"/>
    <n v="188.196"/>
    <n v="2024069"/>
    <d v="2026-07-30T00:00:00"/>
  </r>
  <r>
    <x v="47"/>
    <x v="24"/>
    <d v="2024-09-01T00:00:00"/>
    <n v="6"/>
    <n v="197"/>
    <n v="790000"/>
    <n v="2"/>
    <n v="43"/>
    <n v="361000"/>
    <n v="28"/>
    <n v="188.196"/>
    <n v="2024069"/>
    <d v="2026-07-30T00:00:00"/>
  </r>
  <r>
    <x v="47"/>
    <x v="29"/>
    <d v="2024-08-01T00:00:00"/>
    <n v="6"/>
    <n v="197"/>
    <n v="790000"/>
    <n v="2"/>
    <n v="43"/>
    <n v="361000"/>
    <n v="28"/>
    <n v="188.196"/>
    <n v="2024069"/>
    <d v="2026-07-30T00:00:00"/>
  </r>
  <r>
    <x v="23"/>
    <x v="8"/>
    <d v="2024-03-01T00:00:00"/>
    <n v="1"/>
    <n v="5"/>
    <n v="100000"/>
    <n v="2"/>
    <n v="16"/>
    <n v="150000"/>
    <n v="53"/>
    <n v="189.04500000000002"/>
    <n v="2867220"/>
    <d v="2026-07-30T00:00:00"/>
  </r>
  <r>
    <x v="23"/>
    <x v="24"/>
    <d v="2024-09-01T00:00:00"/>
    <n v="1"/>
    <n v="5"/>
    <n v="100000"/>
    <n v="2"/>
    <n v="16"/>
    <n v="150000"/>
    <n v="53"/>
    <n v="189.04500000000002"/>
    <n v="2867220"/>
    <d v="2026-07-30T00:00:00"/>
  </r>
  <r>
    <x v="23"/>
    <x v="21"/>
    <d v="2025-05-01T00:00:00"/>
    <n v="2"/>
    <n v="21"/>
    <n v="250000"/>
    <n v="2"/>
    <n v="15.2"/>
    <n v="110000"/>
    <n v="53"/>
    <n v="189.04500000000002"/>
    <n v="2867220"/>
    <d v="2026-07-30T00:00:00"/>
  </r>
  <r>
    <x v="23"/>
    <x v="20"/>
    <d v="2025-04-01T00:00:00"/>
    <n v="2"/>
    <n v="21"/>
    <n v="250000"/>
    <n v="2"/>
    <n v="15.2"/>
    <n v="110000"/>
    <n v="53"/>
    <n v="189.04500000000002"/>
    <n v="2867220"/>
    <d v="2026-07-30T00:00:00"/>
  </r>
  <r>
    <x v="23"/>
    <x v="10"/>
    <d v="2024-04-01T00:00:00"/>
    <n v="1"/>
    <n v="5"/>
    <n v="100000"/>
    <n v="2"/>
    <n v="16"/>
    <n v="150000"/>
    <n v="53"/>
    <n v="189.04500000000002"/>
    <n v="2867220"/>
    <d v="2026-07-30T00:00:00"/>
  </r>
  <r>
    <x v="23"/>
    <x v="30"/>
    <d v="2024-07-01T00:00:00"/>
    <n v="1"/>
    <n v="5"/>
    <n v="100000"/>
    <n v="2"/>
    <n v="16"/>
    <n v="150000"/>
    <n v="53"/>
    <n v="189.04500000000002"/>
    <n v="2867220"/>
    <d v="2026-07-30T00:00:00"/>
  </r>
  <r>
    <x v="23"/>
    <x v="27"/>
    <d v="2024-06-01T00:00:00"/>
    <n v="1"/>
    <n v="5"/>
    <n v="100000"/>
    <n v="2"/>
    <n v="16"/>
    <n v="150000"/>
    <n v="53"/>
    <n v="189.04500000000002"/>
    <n v="2867220"/>
    <d v="2026-07-30T00:00:00"/>
  </r>
  <r>
    <x v="23"/>
    <x v="18"/>
    <d v="2024-11-01T00:00:00"/>
    <n v="1"/>
    <n v="5"/>
    <n v="100000"/>
    <n v="2"/>
    <n v="16"/>
    <n v="150000"/>
    <n v="53"/>
    <n v="189.04500000000002"/>
    <n v="2867220"/>
    <d v="2026-07-30T00:00:00"/>
  </r>
  <r>
    <x v="23"/>
    <x v="7"/>
    <d v="2025-01-01T00:00:00"/>
    <n v="1"/>
    <n v="5"/>
    <n v="100000"/>
    <n v="2"/>
    <n v="16"/>
    <n v="150000"/>
    <n v="53"/>
    <n v="189.04500000000002"/>
    <n v="2867220"/>
    <d v="2026-07-30T00:00:00"/>
  </r>
  <r>
    <x v="23"/>
    <x v="28"/>
    <d v="2024-10-01T00:00:00"/>
    <n v="1"/>
    <n v="5"/>
    <n v="100000"/>
    <n v="2"/>
    <n v="16"/>
    <n v="150000"/>
    <n v="53"/>
    <n v="189.04500000000002"/>
    <n v="2867220"/>
    <d v="2026-07-30T00:00:00"/>
  </r>
  <r>
    <x v="23"/>
    <x v="29"/>
    <d v="2024-08-01T00:00:00"/>
    <n v="1"/>
    <n v="5"/>
    <n v="100000"/>
    <n v="2"/>
    <n v="16"/>
    <n v="150000"/>
    <n v="53"/>
    <n v="189.04500000000002"/>
    <n v="2867220"/>
    <d v="2026-07-30T00:00:00"/>
  </r>
  <r>
    <x v="23"/>
    <x v="25"/>
    <d v="2024-12-01T00:00:00"/>
    <n v="1"/>
    <n v="5"/>
    <n v="100000"/>
    <n v="2"/>
    <n v="16"/>
    <n v="150000"/>
    <n v="53"/>
    <n v="189.04500000000002"/>
    <n v="2867220"/>
    <d v="2026-07-30T00:00:00"/>
  </r>
  <r>
    <x v="23"/>
    <x v="22"/>
    <d v="2024-05-01T00:00:00"/>
    <n v="1"/>
    <n v="5"/>
    <n v="100000"/>
    <n v="2"/>
    <n v="16"/>
    <n v="150000"/>
    <n v="53"/>
    <n v="189.04500000000002"/>
    <n v="2867220"/>
    <d v="2026-07-30T00:00:00"/>
  </r>
  <r>
    <x v="47"/>
    <x v="23"/>
    <d v="2025-03-01T00:00:00"/>
    <n v="5"/>
    <n v="181"/>
    <n v="734000"/>
    <n v="2"/>
    <n v="43"/>
    <n v="361000"/>
    <n v="29"/>
    <n v="204.19600000000003"/>
    <n v="2080069"/>
    <d v="2026-07-30T00:00:00"/>
  </r>
  <r>
    <x v="47"/>
    <x v="20"/>
    <d v="2025-04-01T00:00:00"/>
    <n v="5"/>
    <n v="181"/>
    <n v="734000"/>
    <n v="2"/>
    <n v="43"/>
    <n v="361000"/>
    <n v="29"/>
    <n v="204.19600000000003"/>
    <n v="2080069"/>
    <d v="2026-07-30T00:00:00"/>
  </r>
  <r>
    <x v="47"/>
    <x v="7"/>
    <d v="2025-01-01T00:00:00"/>
    <n v="5"/>
    <n v="181"/>
    <n v="734000"/>
    <n v="2"/>
    <n v="43"/>
    <n v="361000"/>
    <n v="29"/>
    <n v="204.19600000000003"/>
    <n v="2080069"/>
    <d v="2026-07-30T00:00:00"/>
  </r>
  <r>
    <x v="47"/>
    <x v="25"/>
    <d v="2024-12-01T00:00:00"/>
    <n v="5"/>
    <n v="181"/>
    <n v="734000"/>
    <n v="2"/>
    <n v="43"/>
    <n v="361000"/>
    <n v="29"/>
    <n v="204.19600000000003"/>
    <n v="2080069"/>
    <d v="2026-07-30T00:00:00"/>
  </r>
  <r>
    <x v="47"/>
    <x v="19"/>
    <d v="2025-02-01T00:00:00"/>
    <n v="5"/>
    <n v="181"/>
    <n v="734000"/>
    <n v="2"/>
    <n v="43"/>
    <n v="361000"/>
    <n v="29"/>
    <n v="204.19600000000003"/>
    <n v="2080069"/>
    <d v="2026-07-30T00:00:00"/>
  </r>
  <r>
    <x v="47"/>
    <x v="28"/>
    <d v="2024-10-01T00:00:00"/>
    <n v="5"/>
    <n v="181"/>
    <n v="734000"/>
    <n v="2"/>
    <n v="43"/>
    <n v="361000"/>
    <n v="29"/>
    <n v="204.19600000000003"/>
    <n v="2080069"/>
    <d v="2026-07-30T00:00:00"/>
  </r>
  <r>
    <x v="47"/>
    <x v="18"/>
    <d v="2024-11-01T00:00:00"/>
    <n v="5"/>
    <n v="181"/>
    <n v="734000"/>
    <n v="2"/>
    <n v="43"/>
    <n v="361000"/>
    <n v="29"/>
    <n v="204.19600000000003"/>
    <n v="2080069"/>
    <d v="2026-07-30T00:00:00"/>
  </r>
  <r>
    <x v="2"/>
    <x v="59"/>
    <d v="2021-07-01T00:00:00"/>
    <n v="0"/>
    <n v="0"/>
    <n v="0"/>
    <n v="2"/>
    <n v="300"/>
    <n v="0"/>
    <n v="26"/>
    <n v="214.12999999999997"/>
    <n v="2009696"/>
    <d v="2026-07-30T00:00:00"/>
  </r>
  <r>
    <x v="2"/>
    <x v="57"/>
    <d v="2021-03-01T00:00:00"/>
    <n v="0"/>
    <n v="0"/>
    <n v="0"/>
    <n v="2"/>
    <n v="300"/>
    <n v="0"/>
    <n v="26"/>
    <n v="214.12999999999997"/>
    <n v="2009696"/>
    <d v="2026-07-30T00:00:00"/>
  </r>
  <r>
    <x v="2"/>
    <x v="53"/>
    <d v="2021-01-01T00:00:00"/>
    <n v="0"/>
    <n v="0"/>
    <n v="0"/>
    <n v="2"/>
    <n v="300"/>
    <n v="0"/>
    <n v="26"/>
    <n v="214.12999999999997"/>
    <n v="2009696"/>
    <d v="2026-07-30T00:00:00"/>
  </r>
  <r>
    <x v="2"/>
    <x v="58"/>
    <d v="2021-06-01T00:00:00"/>
    <n v="0"/>
    <n v="0"/>
    <n v="0"/>
    <n v="2"/>
    <n v="300"/>
    <n v="0"/>
    <n v="26"/>
    <n v="214.12999999999997"/>
    <n v="2009696"/>
    <d v="2026-07-30T00:00:00"/>
  </r>
  <r>
    <x v="2"/>
    <x v="54"/>
    <d v="2021-02-01T00:00:00"/>
    <n v="0"/>
    <n v="0"/>
    <n v="0"/>
    <n v="2"/>
    <n v="300"/>
    <n v="0"/>
    <n v="26"/>
    <n v="214.12999999999997"/>
    <n v="2009696"/>
    <d v="2026-07-30T00:00:00"/>
  </r>
  <r>
    <x v="2"/>
    <x v="56"/>
    <d v="2021-04-01T00:00:00"/>
    <n v="0"/>
    <n v="0"/>
    <n v="0"/>
    <n v="2"/>
    <n v="300"/>
    <n v="0"/>
    <n v="26"/>
    <n v="214.12999999999997"/>
    <n v="2009696"/>
    <d v="2026-07-30T00:00:00"/>
  </r>
  <r>
    <x v="2"/>
    <x v="55"/>
    <d v="2021-05-01T00:00:00"/>
    <n v="0"/>
    <n v="0"/>
    <n v="0"/>
    <n v="2"/>
    <n v="300"/>
    <n v="0"/>
    <n v="26"/>
    <n v="214.12999999999997"/>
    <n v="2009696"/>
    <d v="2026-07-30T00:00:00"/>
  </r>
  <r>
    <x v="3"/>
    <x v="53"/>
    <d v="2021-01-01T00:00:00"/>
    <n v="1"/>
    <n v="45"/>
    <n v="485000"/>
    <n v="2"/>
    <n v="90"/>
    <n v="970000"/>
    <n v="11"/>
    <n v="229.03"/>
    <n v="1375058"/>
    <d v="2026-07-30T00:00:00"/>
  </r>
  <r>
    <x v="3"/>
    <x v="54"/>
    <d v="2021-02-01T00:00:00"/>
    <n v="2"/>
    <n v="95"/>
    <n v="525000"/>
    <n v="2"/>
    <n v="90"/>
    <n v="970000"/>
    <n v="11"/>
    <n v="229.03"/>
    <n v="1375058"/>
    <d v="2026-07-30T00:00:00"/>
  </r>
  <r>
    <x v="49"/>
    <x v="56"/>
    <d v="2021-04-01T00:00:00"/>
    <n v="1"/>
    <n v="9.56"/>
    <n v="273100"/>
    <n v="2"/>
    <n v="84.4"/>
    <n v="548150"/>
    <n v="18"/>
    <n v="247.98999999999998"/>
    <n v="968382"/>
    <d v="2026-07-30T00:00:00"/>
  </r>
  <r>
    <x v="49"/>
    <x v="55"/>
    <d v="2021-05-01T00:00:00"/>
    <n v="1"/>
    <n v="9.56"/>
    <n v="273100"/>
    <n v="2"/>
    <n v="84.4"/>
    <n v="548150"/>
    <n v="18"/>
    <n v="247.98999999999998"/>
    <n v="968382"/>
    <d v="2026-07-30T00:00:00"/>
  </r>
  <r>
    <x v="49"/>
    <x v="54"/>
    <d v="2021-02-01T00:00:00"/>
    <n v="1"/>
    <n v="9.56"/>
    <n v="273100"/>
    <n v="2"/>
    <n v="84.4"/>
    <n v="548150"/>
    <n v="18"/>
    <n v="247.98999999999998"/>
    <n v="968382"/>
    <d v="2026-07-30T00:00:00"/>
  </r>
  <r>
    <x v="49"/>
    <x v="57"/>
    <d v="2021-03-01T00:00:00"/>
    <n v="1"/>
    <n v="9.56"/>
    <n v="273100"/>
    <n v="2"/>
    <n v="84.4"/>
    <n v="548150"/>
    <n v="18"/>
    <n v="247.98999999999998"/>
    <n v="968382"/>
    <d v="2026-07-30T00:00:00"/>
  </r>
  <r>
    <x v="49"/>
    <x v="58"/>
    <d v="2021-06-01T00:00:00"/>
    <n v="1"/>
    <n v="9.56"/>
    <n v="273100"/>
    <n v="2"/>
    <n v="84.4"/>
    <n v="548150"/>
    <n v="18"/>
    <n v="247.98999999999998"/>
    <n v="968382"/>
    <d v="2026-07-30T00:00:00"/>
  </r>
  <r>
    <x v="49"/>
    <x v="53"/>
    <d v="2021-01-01T00:00:00"/>
    <n v="1"/>
    <n v="9.56"/>
    <n v="273100"/>
    <n v="2"/>
    <n v="84.4"/>
    <n v="548150"/>
    <n v="18"/>
    <n v="247.98999999999998"/>
    <n v="968382"/>
    <d v="2026-07-30T00:00:00"/>
  </r>
  <r>
    <x v="25"/>
    <x v="32"/>
    <d v="2022-12-01T00:00:00"/>
    <n v="4"/>
    <n v="192"/>
    <n v="1188250"/>
    <n v="2"/>
    <n v="170"/>
    <n v="2000000"/>
    <n v="22"/>
    <n v="269.81"/>
    <n v="2948073"/>
    <d v="2026-07-30T00:00:00"/>
  </r>
  <r>
    <x v="25"/>
    <x v="34"/>
    <d v="2023-02-01T00:00:00"/>
    <n v="4"/>
    <n v="192"/>
    <n v="1188250"/>
    <n v="2"/>
    <n v="170"/>
    <n v="2000000"/>
    <n v="22"/>
    <n v="269.81"/>
    <n v="2948073"/>
    <d v="2026-07-30T00:00:00"/>
  </r>
  <r>
    <x v="25"/>
    <x v="33"/>
    <d v="2022-10-01T00:00:00"/>
    <n v="4"/>
    <n v="192"/>
    <n v="1188250"/>
    <n v="2"/>
    <n v="170"/>
    <n v="2000000"/>
    <n v="22"/>
    <n v="269.81"/>
    <n v="2948073"/>
    <d v="2026-07-30T00:00:00"/>
  </r>
  <r>
    <x v="25"/>
    <x v="46"/>
    <d v="2023-03-01T00:00:00"/>
    <n v="4"/>
    <n v="192"/>
    <n v="1188250"/>
    <n v="2"/>
    <n v="170"/>
    <n v="2000000"/>
    <n v="22"/>
    <n v="269.81"/>
    <n v="2948073"/>
    <d v="2026-07-30T00:00:00"/>
  </r>
  <r>
    <x v="25"/>
    <x v="31"/>
    <d v="2023-01-01T00:00:00"/>
    <n v="4"/>
    <n v="192"/>
    <n v="1188250"/>
    <n v="2"/>
    <n v="170"/>
    <n v="2000000"/>
    <n v="22"/>
    <n v="269.81"/>
    <n v="2948073"/>
    <d v="2026-07-30T00:00:00"/>
  </r>
  <r>
    <x v="25"/>
    <x v="35"/>
    <d v="2022-11-01T00:00:00"/>
    <n v="4"/>
    <n v="192"/>
    <n v="1188250"/>
    <n v="2"/>
    <n v="170"/>
    <n v="2000000"/>
    <n v="22"/>
    <n v="269.81"/>
    <n v="2948073"/>
    <d v="2026-07-30T00:00:00"/>
  </r>
  <r>
    <x v="18"/>
    <x v="21"/>
    <d v="2025-05-01T00:00:00"/>
    <n v="3"/>
    <n v="125"/>
    <n v="920301"/>
    <n v="2"/>
    <n v="220"/>
    <n v="0"/>
    <n v="8"/>
    <n v="293"/>
    <n v="3407000"/>
    <d v="2026-07-30T00:00:00"/>
  </r>
  <r>
    <x v="18"/>
    <x v="20"/>
    <d v="2025-04-01T00:00:00"/>
    <n v="3"/>
    <n v="125"/>
    <n v="920301"/>
    <n v="2"/>
    <n v="220"/>
    <n v="0"/>
    <n v="8"/>
    <n v="293"/>
    <n v="3407000"/>
    <d v="2026-07-30T00:00:00"/>
  </r>
  <r>
    <x v="18"/>
    <x v="23"/>
    <d v="2025-03-01T00:00:00"/>
    <n v="3"/>
    <n v="125"/>
    <n v="920301"/>
    <n v="2"/>
    <n v="220"/>
    <n v="0"/>
    <n v="8"/>
    <n v="293"/>
    <n v="3407000"/>
    <d v="2026-07-30T00:00:00"/>
  </r>
  <r>
    <x v="18"/>
    <x v="19"/>
    <d v="2025-02-01T00:00:00"/>
    <n v="3"/>
    <n v="125"/>
    <n v="920301"/>
    <n v="2"/>
    <n v="220"/>
    <n v="0"/>
    <n v="8"/>
    <n v="293"/>
    <n v="3407000"/>
    <d v="2026-07-30T00:00:00"/>
  </r>
  <r>
    <x v="18"/>
    <x v="26"/>
    <d v="2025-06-01T00:00:00"/>
    <n v="2"/>
    <n v="80"/>
    <n v="465301"/>
    <n v="2"/>
    <n v="220"/>
    <n v="0"/>
    <n v="9"/>
    <n v="338"/>
    <n v="3862000"/>
    <d v="2026-07-30T00:00:00"/>
  </r>
  <r>
    <x v="18"/>
    <x v="17"/>
    <d v="2025-07-01T00:00:00"/>
    <n v="2"/>
    <n v="80"/>
    <n v="465301"/>
    <n v="2"/>
    <n v="220"/>
    <n v="0"/>
    <n v="9"/>
    <n v="338"/>
    <n v="3862000"/>
    <d v="2026-07-30T00:00:00"/>
  </r>
  <r>
    <x v="25"/>
    <x v="36"/>
    <d v="2023-04-01T00:00:00"/>
    <n v="2"/>
    <n v="102"/>
    <n v="288250"/>
    <n v="2"/>
    <n v="170"/>
    <n v="2000000"/>
    <n v="24"/>
    <n v="359.81"/>
    <n v="3848073"/>
    <d v="2026-07-30T00:00:00"/>
  </r>
  <r>
    <x v="3"/>
    <x v="7"/>
    <d v="2025-01-01T00:00:00"/>
    <n v="5"/>
    <n v="390"/>
    <n v="1725000"/>
    <n v="2"/>
    <n v="65"/>
    <n v="0"/>
    <n v="14"/>
    <n v="364.03000000000003"/>
    <n v="2830058"/>
    <d v="2026-07-30T00:00:00"/>
  </r>
  <r>
    <x v="3"/>
    <x v="42"/>
    <d v="2023-09-01T00:00:00"/>
    <n v="1"/>
    <n v="50"/>
    <n v="40000"/>
    <n v="2"/>
    <n v="170"/>
    <n v="970000"/>
    <n v="14"/>
    <n v="364.03000000000003"/>
    <n v="2830058"/>
    <d v="2026-07-30T00:00:00"/>
  </r>
  <r>
    <x v="3"/>
    <x v="45"/>
    <d v="2023-12-01T00:00:00"/>
    <n v="1"/>
    <n v="50"/>
    <n v="40000"/>
    <n v="2"/>
    <n v="170"/>
    <n v="970000"/>
    <n v="14"/>
    <n v="364.03000000000003"/>
    <n v="2830058"/>
    <d v="2026-07-30T00:00:00"/>
  </r>
  <r>
    <x v="3"/>
    <x v="34"/>
    <d v="2023-02-01T00:00:00"/>
    <n v="1"/>
    <n v="50"/>
    <n v="40000"/>
    <n v="2"/>
    <n v="170"/>
    <n v="970000"/>
    <n v="14"/>
    <n v="364.03000000000003"/>
    <n v="2830058"/>
    <d v="2026-07-30T00:00:00"/>
  </r>
  <r>
    <x v="3"/>
    <x v="44"/>
    <d v="2023-11-01T00:00:00"/>
    <n v="1"/>
    <n v="50"/>
    <n v="40000"/>
    <n v="2"/>
    <n v="170"/>
    <n v="970000"/>
    <n v="14"/>
    <n v="364.03000000000003"/>
    <n v="2830058"/>
    <d v="2026-07-30T00:00:00"/>
  </r>
  <r>
    <x v="3"/>
    <x v="41"/>
    <d v="2023-07-01T00:00:00"/>
    <n v="1"/>
    <n v="50"/>
    <n v="40000"/>
    <n v="2"/>
    <n v="170"/>
    <n v="970000"/>
    <n v="14"/>
    <n v="364.03000000000003"/>
    <n v="2830058"/>
    <d v="2026-07-30T00:00:00"/>
  </r>
  <r>
    <x v="3"/>
    <x v="31"/>
    <d v="2023-01-01T00:00:00"/>
    <n v="1"/>
    <n v="50"/>
    <n v="40000"/>
    <n v="2"/>
    <n v="170"/>
    <n v="970000"/>
    <n v="14"/>
    <n v="364.03000000000003"/>
    <n v="2830058"/>
    <d v="2026-07-30T00:00:00"/>
  </r>
  <r>
    <x v="3"/>
    <x v="36"/>
    <d v="2023-04-01T00:00:00"/>
    <n v="1"/>
    <n v="50"/>
    <n v="40000"/>
    <n v="2"/>
    <n v="170"/>
    <n v="970000"/>
    <n v="14"/>
    <n v="364.03000000000003"/>
    <n v="2830058"/>
    <d v="2026-07-30T00:00:00"/>
  </r>
  <r>
    <x v="3"/>
    <x v="43"/>
    <d v="2023-10-01T00:00:00"/>
    <n v="1"/>
    <n v="50"/>
    <n v="40000"/>
    <n v="2"/>
    <n v="170"/>
    <n v="970000"/>
    <n v="14"/>
    <n v="364.03000000000003"/>
    <n v="2830058"/>
    <d v="2026-07-30T00:00:00"/>
  </r>
  <r>
    <x v="3"/>
    <x v="19"/>
    <d v="2025-02-01T00:00:00"/>
    <n v="6"/>
    <n v="395"/>
    <n v="1725000"/>
    <n v="2"/>
    <n v="115"/>
    <n v="0"/>
    <n v="14"/>
    <n v="364.03000000000003"/>
    <n v="2830058"/>
    <d v="2026-07-30T00:00:00"/>
  </r>
  <r>
    <x v="3"/>
    <x v="39"/>
    <d v="2023-05-01T00:00:00"/>
    <n v="1"/>
    <n v="50"/>
    <n v="40000"/>
    <n v="2"/>
    <n v="170"/>
    <n v="970000"/>
    <n v="14"/>
    <n v="364.03000000000003"/>
    <n v="2830058"/>
    <d v="2026-07-30T00:00:00"/>
  </r>
  <r>
    <x v="3"/>
    <x v="40"/>
    <d v="2023-08-01T00:00:00"/>
    <n v="1"/>
    <n v="50"/>
    <n v="40000"/>
    <n v="2"/>
    <n v="170"/>
    <n v="970000"/>
    <n v="14"/>
    <n v="364.03000000000003"/>
    <n v="2830058"/>
    <d v="2026-07-30T00:00:00"/>
  </r>
  <r>
    <x v="3"/>
    <x v="11"/>
    <d v="2024-01-01T00:00:00"/>
    <n v="1"/>
    <n v="50"/>
    <n v="40000"/>
    <n v="2"/>
    <n v="170"/>
    <n v="970000"/>
    <n v="14"/>
    <n v="364.03000000000003"/>
    <n v="2830058"/>
    <d v="2026-07-30T00:00:00"/>
  </r>
  <r>
    <x v="3"/>
    <x v="38"/>
    <d v="2023-06-01T00:00:00"/>
    <n v="1"/>
    <n v="50"/>
    <n v="40000"/>
    <n v="2"/>
    <n v="170"/>
    <n v="970000"/>
    <n v="14"/>
    <n v="364.03000000000003"/>
    <n v="2830058"/>
    <d v="2026-07-30T00:00:00"/>
  </r>
  <r>
    <x v="3"/>
    <x v="25"/>
    <d v="2024-12-01T00:00:00"/>
    <n v="5"/>
    <n v="390"/>
    <n v="1725000"/>
    <n v="2"/>
    <n v="65"/>
    <n v="0"/>
    <n v="14"/>
    <n v="364.03000000000003"/>
    <n v="2830058"/>
    <d v="2026-07-30T00:00:00"/>
  </r>
  <r>
    <x v="3"/>
    <x v="46"/>
    <d v="2023-03-01T00:00:00"/>
    <n v="1"/>
    <n v="50"/>
    <n v="40000"/>
    <n v="2"/>
    <n v="170"/>
    <n v="970000"/>
    <n v="14"/>
    <n v="364.03000000000003"/>
    <n v="2830058"/>
    <d v="2026-07-30T00:00:00"/>
  </r>
  <r>
    <x v="3"/>
    <x v="32"/>
    <d v="2022-12-01T00:00:00"/>
    <n v="1"/>
    <n v="50"/>
    <n v="40000"/>
    <n v="2"/>
    <n v="170"/>
    <n v="970000"/>
    <n v="14"/>
    <n v="364.03000000000003"/>
    <n v="2830058"/>
    <d v="2026-07-30T00:00:00"/>
  </r>
  <r>
    <x v="25"/>
    <x v="42"/>
    <d v="2023-09-01T00:00:00"/>
    <n v="1"/>
    <n v="80"/>
    <n v="200000"/>
    <n v="2"/>
    <n v="170"/>
    <n v="2000000"/>
    <n v="25"/>
    <n v="381.81"/>
    <n v="3936323"/>
    <d v="2026-07-30T00:00:00"/>
  </r>
  <r>
    <x v="25"/>
    <x v="39"/>
    <d v="2023-05-01T00:00:00"/>
    <n v="1"/>
    <n v="80"/>
    <n v="200000"/>
    <n v="2"/>
    <n v="170"/>
    <n v="2000000"/>
    <n v="25"/>
    <n v="381.81"/>
    <n v="3936323"/>
    <d v="2026-07-30T00:00:00"/>
  </r>
  <r>
    <x v="25"/>
    <x v="38"/>
    <d v="2023-06-01T00:00:00"/>
    <n v="1"/>
    <n v="80"/>
    <n v="200000"/>
    <n v="2"/>
    <n v="170"/>
    <n v="2000000"/>
    <n v="25"/>
    <n v="381.81"/>
    <n v="3936323"/>
    <d v="2026-07-30T00:00:00"/>
  </r>
  <r>
    <x v="25"/>
    <x v="40"/>
    <d v="2023-08-01T00:00:00"/>
    <n v="1"/>
    <n v="80"/>
    <n v="200000"/>
    <n v="2"/>
    <n v="170"/>
    <n v="2000000"/>
    <n v="25"/>
    <n v="381.81"/>
    <n v="3936323"/>
    <d v="2026-07-30T00:00:00"/>
  </r>
  <r>
    <x v="25"/>
    <x v="41"/>
    <d v="2023-07-01T00:00:00"/>
    <n v="1"/>
    <n v="80"/>
    <n v="200000"/>
    <n v="2"/>
    <n v="170"/>
    <n v="2000000"/>
    <n v="25"/>
    <n v="381.81"/>
    <n v="3936323"/>
    <d v="2026-07-30T00:00:00"/>
  </r>
  <r>
    <x v="25"/>
    <x v="44"/>
    <d v="2023-11-01T00:00:00"/>
    <n v="1"/>
    <n v="72"/>
    <n v="318000"/>
    <n v="2"/>
    <n v="170"/>
    <n v="2000000"/>
    <n v="26"/>
    <n v="461.81"/>
    <n v="4136323"/>
    <d v="2026-07-30T00:00:00"/>
  </r>
  <r>
    <x v="25"/>
    <x v="45"/>
    <d v="2023-12-01T00:00:00"/>
    <n v="2"/>
    <n v="144"/>
    <n v="318000"/>
    <n v="2"/>
    <n v="170"/>
    <n v="2000000"/>
    <n v="26"/>
    <n v="461.81"/>
    <n v="4136323"/>
    <d v="2026-07-30T00:00:00"/>
  </r>
  <r>
    <x v="25"/>
    <x v="43"/>
    <d v="2023-10-01T00:00:00"/>
    <n v="0"/>
    <n v="0"/>
    <n v="0"/>
    <n v="2"/>
    <n v="170"/>
    <n v="2000000"/>
    <n v="26"/>
    <n v="461.81"/>
    <n v="4136323"/>
    <d v="2026-07-30T00:00:00"/>
  </r>
  <r>
    <x v="50"/>
    <x v="45"/>
    <d v="2023-12-01T00:00:00"/>
    <n v="1"/>
    <n v="22.66"/>
    <n v="215000"/>
    <n v="2"/>
    <n v="54.87"/>
    <n v="413000"/>
    <n v="36"/>
    <n v="532.89"/>
    <n v="6228237"/>
    <d v="2026-07-30T00:00:00"/>
  </r>
  <r>
    <x v="16"/>
    <x v="53"/>
    <d v="2021-01-01T00:00:00"/>
    <n v="2"/>
    <n v="116"/>
    <n v="645750"/>
    <n v="2"/>
    <n v="275"/>
    <n v="891500"/>
    <n v="16"/>
    <n v="574.4899999999999"/>
    <n v="4114804"/>
    <d v="2026-07-30T00:00:00"/>
  </r>
  <r>
    <x v="16"/>
    <x v="54"/>
    <d v="2021-02-01T00:00:00"/>
    <n v="2"/>
    <n v="116"/>
    <n v="645750"/>
    <n v="2"/>
    <n v="275"/>
    <n v="891500"/>
    <n v="16"/>
    <n v="574.4899999999999"/>
    <n v="4114804"/>
    <d v="2026-07-30T00:00:00"/>
  </r>
  <r>
    <x v="16"/>
    <x v="57"/>
    <d v="2021-03-01T00:00:00"/>
    <n v="1"/>
    <n v="50"/>
    <n v="500000"/>
    <n v="2"/>
    <n v="275"/>
    <n v="891500"/>
    <n v="17"/>
    <n v="640.4899999999999"/>
    <n v="4260554"/>
    <d v="2026-07-30T00:00:00"/>
  </r>
  <r>
    <x v="16"/>
    <x v="58"/>
    <d v="2021-06-01T00:00:00"/>
    <n v="1"/>
    <n v="50"/>
    <n v="500000"/>
    <n v="2"/>
    <n v="275"/>
    <n v="891500"/>
    <n v="17"/>
    <n v="640.4899999999999"/>
    <n v="4260554"/>
    <d v="2026-07-30T00:00:00"/>
  </r>
  <r>
    <x v="16"/>
    <x v="51"/>
    <d v="2022-06-01T00:00:00"/>
    <n v="2"/>
    <n v="150"/>
    <n v="746328"/>
    <n v="2"/>
    <n v="275"/>
    <n v="891500"/>
    <n v="17"/>
    <n v="640.4899999999999"/>
    <n v="4260554"/>
    <d v="2026-07-30T00:00:00"/>
  </r>
  <r>
    <x v="16"/>
    <x v="50"/>
    <d v="2022-01-01T00:00:00"/>
    <n v="2"/>
    <n v="150"/>
    <n v="746328"/>
    <n v="2"/>
    <n v="275"/>
    <n v="891500"/>
    <n v="17"/>
    <n v="640.4899999999999"/>
    <n v="4260554"/>
    <d v="2026-07-30T00:00:00"/>
  </r>
  <r>
    <x v="16"/>
    <x v="60"/>
    <d v="2021-08-01T00:00:00"/>
    <n v="1"/>
    <n v="50"/>
    <n v="500000"/>
    <n v="2"/>
    <n v="275"/>
    <n v="891500"/>
    <n v="17"/>
    <n v="640.4899999999999"/>
    <n v="4260554"/>
    <d v="2026-07-30T00:00:00"/>
  </r>
  <r>
    <x v="16"/>
    <x v="64"/>
    <d v="2021-12-01T00:00:00"/>
    <n v="2"/>
    <n v="150"/>
    <n v="746328"/>
    <n v="2"/>
    <n v="275"/>
    <n v="891500"/>
    <n v="17"/>
    <n v="640.4899999999999"/>
    <n v="4260554"/>
    <d v="2026-07-30T00:00:00"/>
  </r>
  <r>
    <x v="16"/>
    <x v="47"/>
    <d v="2022-05-01T00:00:00"/>
    <n v="2"/>
    <n v="150"/>
    <n v="746328"/>
    <n v="2"/>
    <n v="275"/>
    <n v="891500"/>
    <n v="17"/>
    <n v="640.4899999999999"/>
    <n v="4260554"/>
    <d v="2026-07-30T00:00:00"/>
  </r>
  <r>
    <x v="16"/>
    <x v="55"/>
    <d v="2021-05-01T00:00:00"/>
    <n v="1"/>
    <n v="50"/>
    <n v="500000"/>
    <n v="2"/>
    <n v="275"/>
    <n v="891500"/>
    <n v="17"/>
    <n v="640.4899999999999"/>
    <n v="4260554"/>
    <d v="2026-07-30T00:00:00"/>
  </r>
  <r>
    <x v="16"/>
    <x v="59"/>
    <d v="2021-07-01T00:00:00"/>
    <n v="1"/>
    <n v="50"/>
    <n v="500000"/>
    <n v="2"/>
    <n v="275"/>
    <n v="891500"/>
    <n v="17"/>
    <n v="640.4899999999999"/>
    <n v="4260554"/>
    <d v="2026-07-30T00:00:00"/>
  </r>
  <r>
    <x v="16"/>
    <x v="65"/>
    <d v="2022-03-01T00:00:00"/>
    <n v="2"/>
    <n v="150"/>
    <n v="746328"/>
    <n v="2"/>
    <n v="275"/>
    <n v="891500"/>
    <n v="17"/>
    <n v="640.4899999999999"/>
    <n v="4260554"/>
    <d v="2026-07-30T00:00:00"/>
  </r>
  <r>
    <x v="16"/>
    <x v="62"/>
    <d v="2021-11-01T00:00:00"/>
    <n v="2"/>
    <n v="150"/>
    <n v="746328"/>
    <n v="2"/>
    <n v="275"/>
    <n v="891500"/>
    <n v="17"/>
    <n v="640.4899999999999"/>
    <n v="4260554"/>
    <d v="2026-07-30T00:00:00"/>
  </r>
  <r>
    <x v="16"/>
    <x v="56"/>
    <d v="2021-04-01T00:00:00"/>
    <n v="1"/>
    <n v="50"/>
    <n v="500000"/>
    <n v="2"/>
    <n v="275"/>
    <n v="891500"/>
    <n v="17"/>
    <n v="640.4899999999999"/>
    <n v="4260554"/>
    <d v="2026-07-30T00:00:00"/>
  </r>
  <r>
    <x v="16"/>
    <x v="48"/>
    <d v="2022-02-01T00:00:00"/>
    <n v="2"/>
    <n v="150"/>
    <n v="746328"/>
    <n v="2"/>
    <n v="275"/>
    <n v="891500"/>
    <n v="17"/>
    <n v="640.4899999999999"/>
    <n v="4260554"/>
    <d v="2026-07-30T00:00:00"/>
  </r>
  <r>
    <x v="16"/>
    <x v="49"/>
    <d v="2022-04-01T00:00:00"/>
    <n v="2"/>
    <n v="150"/>
    <n v="746328"/>
    <n v="2"/>
    <n v="275"/>
    <n v="891500"/>
    <n v="17"/>
    <n v="640.4899999999999"/>
    <n v="4260554"/>
    <d v="2026-07-30T00:00:00"/>
  </r>
  <r>
    <x v="16"/>
    <x v="61"/>
    <d v="2021-09-01T00:00:00"/>
    <n v="1"/>
    <n v="50"/>
    <n v="500000"/>
    <n v="2"/>
    <n v="275"/>
    <n v="891500"/>
    <n v="17"/>
    <n v="640.4899999999999"/>
    <n v="4260554"/>
    <d v="2026-07-30T00:00:00"/>
  </r>
  <r>
    <x v="16"/>
    <x v="63"/>
    <d v="2021-10-01T00:00:00"/>
    <n v="1"/>
    <n v="50"/>
    <n v="500000"/>
    <n v="2"/>
    <n v="275"/>
    <n v="891500"/>
    <n v="17"/>
    <n v="640.4899999999999"/>
    <n v="4260554"/>
    <d v="2026-07-30T00:00:00"/>
  </r>
  <r>
    <x v="49"/>
    <x v="20"/>
    <d v="2025-04-01T00:00:00"/>
    <n v="2"/>
    <n v="530"/>
    <n v="1325000"/>
    <n v="2"/>
    <n v="232"/>
    <n v="102500"/>
    <n v="23"/>
    <n v="722.15999999999985"/>
    <n v="2632432"/>
    <d v="2026-07-30T00:00:00"/>
  </r>
  <r>
    <x v="20"/>
    <x v="10"/>
    <d v="2024-04-01T00:00:00"/>
    <n v="1"/>
    <n v="48.84"/>
    <n v="271935"/>
    <n v="2"/>
    <n v="200"/>
    <n v="645000"/>
    <n v="23"/>
    <n v="797.5100000000001"/>
    <n v="2577944"/>
    <d v="2026-07-30T00:00:00"/>
  </r>
  <r>
    <x v="20"/>
    <x v="27"/>
    <d v="2024-06-01T00:00:00"/>
    <n v="1"/>
    <n v="48.84"/>
    <n v="271935"/>
    <n v="2"/>
    <n v="200"/>
    <n v="645000"/>
    <n v="23"/>
    <n v="797.5100000000001"/>
    <n v="2577944"/>
    <d v="2026-07-30T00:00:00"/>
  </r>
  <r>
    <x v="20"/>
    <x v="22"/>
    <d v="2024-05-01T00:00:00"/>
    <n v="1"/>
    <n v="48.84"/>
    <n v="271935"/>
    <n v="2"/>
    <n v="200"/>
    <n v="645000"/>
    <n v="23"/>
    <n v="797.5100000000001"/>
    <n v="2577944"/>
    <d v="2026-07-30T00:00:00"/>
  </r>
  <r>
    <x v="20"/>
    <x v="8"/>
    <d v="2024-03-01T00:00:00"/>
    <n v="1"/>
    <n v="48.84"/>
    <n v="271935"/>
    <n v="2"/>
    <n v="200"/>
    <n v="645000"/>
    <n v="23"/>
    <n v="797.5100000000001"/>
    <n v="2577944"/>
    <d v="2026-07-30T00:00:00"/>
  </r>
  <r>
    <x v="16"/>
    <x v="46"/>
    <d v="2023-03-01T00:00:00"/>
    <n v="1"/>
    <n v="100"/>
    <n v="246328"/>
    <n v="2"/>
    <n v="167.28"/>
    <n v="300000"/>
    <n v="19"/>
    <n v="840.4899999999999"/>
    <n v="5352054"/>
    <d v="2026-07-30T00:00:00"/>
  </r>
  <r>
    <x v="16"/>
    <x v="38"/>
    <d v="2023-06-01T00:00:00"/>
    <n v="1"/>
    <n v="100"/>
    <n v="246328"/>
    <n v="2"/>
    <n v="167.28"/>
    <n v="300000"/>
    <n v="19"/>
    <n v="840.4899999999999"/>
    <n v="5352054"/>
    <d v="2026-07-30T00:00:00"/>
  </r>
  <r>
    <x v="16"/>
    <x v="31"/>
    <d v="2023-01-01T00:00:00"/>
    <n v="1"/>
    <n v="100"/>
    <n v="246328"/>
    <n v="2"/>
    <n v="167.28"/>
    <n v="300000"/>
    <n v="19"/>
    <n v="840.4899999999999"/>
    <n v="5352054"/>
    <d v="2026-07-30T00:00:00"/>
  </r>
  <r>
    <x v="16"/>
    <x v="41"/>
    <d v="2023-07-01T00:00:00"/>
    <n v="1"/>
    <n v="100"/>
    <n v="246328"/>
    <n v="2"/>
    <n v="167.28"/>
    <n v="300000"/>
    <n v="19"/>
    <n v="840.4899999999999"/>
    <n v="5352054"/>
    <d v="2026-07-30T00:00:00"/>
  </r>
  <r>
    <x v="16"/>
    <x v="36"/>
    <d v="2023-04-01T00:00:00"/>
    <n v="1"/>
    <n v="100"/>
    <n v="246328"/>
    <n v="2"/>
    <n v="167.28"/>
    <n v="300000"/>
    <n v="19"/>
    <n v="840.4899999999999"/>
    <n v="5352054"/>
    <d v="2026-07-30T00:00:00"/>
  </r>
  <r>
    <x v="16"/>
    <x v="34"/>
    <d v="2023-02-01T00:00:00"/>
    <n v="1"/>
    <n v="100"/>
    <n v="246328"/>
    <n v="2"/>
    <n v="167.28"/>
    <n v="300000"/>
    <n v="19"/>
    <n v="840.4899999999999"/>
    <n v="5352054"/>
    <d v="2026-07-30T00:00:00"/>
  </r>
  <r>
    <x v="16"/>
    <x v="39"/>
    <d v="2023-05-01T00:00:00"/>
    <n v="1"/>
    <n v="100"/>
    <n v="246328"/>
    <n v="2"/>
    <n v="167.28"/>
    <n v="300000"/>
    <n v="19"/>
    <n v="840.4899999999999"/>
    <n v="5352054"/>
    <d v="2026-07-30T00:00:00"/>
  </r>
  <r>
    <x v="7"/>
    <x v="57"/>
    <d v="2021-03-01T00:00:00"/>
    <n v="6"/>
    <n v="212"/>
    <n v="1648000"/>
    <n v="2"/>
    <n v="84"/>
    <n v="400000"/>
    <n v="52"/>
    <n v="896.80000000000007"/>
    <n v="7890934"/>
    <d v="2026-07-30T00:00:00"/>
  </r>
  <r>
    <x v="7"/>
    <x v="56"/>
    <d v="2021-04-01T00:00:00"/>
    <n v="5"/>
    <n v="182"/>
    <n v="1478000"/>
    <n v="2"/>
    <n v="84"/>
    <n v="400000"/>
    <n v="53"/>
    <n v="926.80000000000007"/>
    <n v="8060934"/>
    <d v="2026-07-30T00:00:00"/>
  </r>
  <r>
    <x v="7"/>
    <x v="55"/>
    <d v="2021-05-01T00:00:00"/>
    <n v="7"/>
    <n v="250"/>
    <n v="1924000"/>
    <n v="2"/>
    <n v="84"/>
    <n v="400000"/>
    <n v="53"/>
    <n v="926.80000000000007"/>
    <n v="8060934"/>
    <d v="2026-07-30T00:00:00"/>
  </r>
  <r>
    <x v="11"/>
    <x v="30"/>
    <d v="2024-07-01T00:00:00"/>
    <n v="5"/>
    <n v="269.13"/>
    <n v="1564065"/>
    <n v="2"/>
    <n v="117.01"/>
    <n v="500000"/>
    <n v="50"/>
    <n v="945.76999999999987"/>
    <n v="6871846"/>
    <d v="2026-07-30T00:00:00"/>
  </r>
  <r>
    <x v="11"/>
    <x v="27"/>
    <d v="2024-06-01T00:00:00"/>
    <n v="5"/>
    <n v="269.13"/>
    <n v="1564065"/>
    <n v="2"/>
    <n v="117.01"/>
    <n v="500000"/>
    <n v="50"/>
    <n v="945.76999999999987"/>
    <n v="6871846"/>
    <d v="2026-07-30T00:00:00"/>
  </r>
  <r>
    <x v="7"/>
    <x v="59"/>
    <d v="2021-07-01T00:00:00"/>
    <n v="6"/>
    <n v="226"/>
    <n v="1824000"/>
    <n v="2"/>
    <n v="84"/>
    <n v="400000"/>
    <n v="54"/>
    <n v="950.80000000000007"/>
    <n v="8160934"/>
    <d v="2026-07-30T00:00:00"/>
  </r>
  <r>
    <x v="7"/>
    <x v="58"/>
    <d v="2021-06-01T00:00:00"/>
    <n v="6"/>
    <n v="226"/>
    <n v="1824000"/>
    <n v="2"/>
    <n v="84"/>
    <n v="400000"/>
    <n v="54"/>
    <n v="950.80000000000007"/>
    <n v="8160934"/>
    <d v="2026-07-30T00:00:00"/>
  </r>
  <r>
    <x v="7"/>
    <x v="60"/>
    <d v="2021-08-01T00:00:00"/>
    <n v="5"/>
    <n v="181"/>
    <n v="1344000"/>
    <n v="2"/>
    <n v="84"/>
    <n v="400000"/>
    <n v="55"/>
    <n v="995.80000000000007"/>
    <n v="8640934"/>
    <d v="2026-07-30T00:00:00"/>
  </r>
  <r>
    <x v="11"/>
    <x v="29"/>
    <d v="2024-08-01T00:00:00"/>
    <n v="4"/>
    <n v="215.13"/>
    <n v="1319065"/>
    <n v="2"/>
    <n v="117.01"/>
    <n v="500000"/>
    <n v="51"/>
    <n v="999.76999999999987"/>
    <n v="7116846"/>
    <d v="2026-07-30T00:00:00"/>
  </r>
  <r>
    <x v="11"/>
    <x v="24"/>
    <d v="2024-09-01T00:00:00"/>
    <n v="4"/>
    <n v="215.13"/>
    <n v="1319065"/>
    <n v="2"/>
    <n v="117.01"/>
    <n v="500000"/>
    <n v="51"/>
    <n v="999.76999999999987"/>
    <n v="7116846"/>
    <d v="2026-07-30T00:00:00"/>
  </r>
  <r>
    <x v="49"/>
    <x v="16"/>
    <d v="2025-11-01T00:00:00"/>
    <n v="5"/>
    <n v="632"/>
    <n v="2097500"/>
    <n v="2"/>
    <n v="20"/>
    <n v="950972"/>
    <n v="24"/>
    <n v="1152.1600000000003"/>
    <n v="3632432"/>
    <d v="2026-07-30T00:00:00"/>
  </r>
  <r>
    <x v="49"/>
    <x v="14"/>
    <d v="2025-12-01T00:00:00"/>
    <n v="5"/>
    <n v="632"/>
    <n v="2097500"/>
    <n v="2"/>
    <n v="20"/>
    <n v="950972"/>
    <n v="24"/>
    <n v="1152.1600000000003"/>
    <n v="3632432"/>
    <d v="2026-07-30T00:00:00"/>
  </r>
  <r>
    <x v="49"/>
    <x v="12"/>
    <d v="2025-10-01T00:00:00"/>
    <n v="5"/>
    <n v="632"/>
    <n v="2097500"/>
    <n v="2"/>
    <n v="20"/>
    <n v="950972"/>
    <n v="24"/>
    <n v="1152.1600000000003"/>
    <n v="3632432"/>
    <d v="2026-07-30T00:00:00"/>
  </r>
  <r>
    <x v="22"/>
    <x v="56"/>
    <d v="2021-04-01T00:00:00"/>
    <n v="11"/>
    <n v="570"/>
    <n v="2925000"/>
    <n v="2"/>
    <n v="64.5"/>
    <n v="465000"/>
    <n v="48"/>
    <n v="1612.7199999999998"/>
    <n v="9547475"/>
    <d v="2026-07-30T00:00:00"/>
  </r>
  <r>
    <x v="22"/>
    <x v="55"/>
    <d v="2021-05-01T00:00:00"/>
    <n v="12"/>
    <n v="602"/>
    <n v="3485000"/>
    <n v="2"/>
    <n v="64.5"/>
    <n v="465000"/>
    <n v="48"/>
    <n v="1612.7199999999998"/>
    <n v="9547475"/>
    <d v="2026-07-30T00:00:00"/>
  </r>
  <r>
    <x v="22"/>
    <x v="58"/>
    <d v="2021-06-01T00:00:00"/>
    <n v="12"/>
    <n v="602"/>
    <n v="3485000"/>
    <n v="2"/>
    <n v="64.5"/>
    <n v="465000"/>
    <n v="49"/>
    <n v="1620.7199999999998"/>
    <n v="9667475"/>
    <d v="2026-07-30T00:00:00"/>
  </r>
  <r>
    <x v="42"/>
    <x v="0"/>
    <d v="2026-07-01T00:00:00"/>
    <n v="0"/>
    <n v="0"/>
    <n v="0"/>
    <n v="3"/>
    <n v="155.94"/>
    <n v="847950"/>
    <m/>
    <m/>
    <m/>
    <d v="2026-07-30T00:00:00"/>
  </r>
  <r>
    <x v="40"/>
    <x v="17"/>
    <d v="2025-07-01T00:00:00"/>
    <n v="0"/>
    <n v="0"/>
    <n v="0"/>
    <n v="3"/>
    <n v="450"/>
    <n v="1815000"/>
    <n v="1"/>
    <n v="2.4500000000000002"/>
    <n v="25000"/>
    <d v="2026-07-30T00:00:00"/>
  </r>
  <r>
    <x v="40"/>
    <x v="20"/>
    <d v="2025-04-01T00:00:00"/>
    <n v="0"/>
    <n v="0"/>
    <n v="0"/>
    <n v="3"/>
    <n v="450"/>
    <n v="1815000"/>
    <n v="1"/>
    <n v="2.4500000000000002"/>
    <n v="25000"/>
    <d v="2026-07-30T00:00:00"/>
  </r>
  <r>
    <x v="40"/>
    <x v="26"/>
    <d v="2025-06-01T00:00:00"/>
    <n v="0"/>
    <n v="0"/>
    <n v="0"/>
    <n v="3"/>
    <n v="450"/>
    <n v="1815000"/>
    <n v="1"/>
    <n v="2.4500000000000002"/>
    <n v="25000"/>
    <d v="2026-07-30T00:00:00"/>
  </r>
  <r>
    <x v="40"/>
    <x v="21"/>
    <d v="2025-05-01T00:00:00"/>
    <n v="0"/>
    <n v="0"/>
    <n v="0"/>
    <n v="3"/>
    <n v="450"/>
    <n v="1815000"/>
    <n v="1"/>
    <n v="2.4500000000000002"/>
    <n v="25000"/>
    <d v="2026-07-30T00:00:00"/>
  </r>
  <r>
    <x v="42"/>
    <x v="4"/>
    <d v="2026-04-01T00:00:00"/>
    <n v="0"/>
    <n v="0"/>
    <n v="0"/>
    <n v="3"/>
    <n v="155.94"/>
    <n v="847950"/>
    <n v="3"/>
    <n v="15.05"/>
    <n v="91085"/>
    <d v="2026-07-30T00:00:00"/>
  </r>
  <r>
    <x v="42"/>
    <x v="5"/>
    <d v="2026-03-01T00:00:00"/>
    <n v="0"/>
    <n v="0"/>
    <n v="0"/>
    <n v="3"/>
    <n v="155.94"/>
    <n v="847950"/>
    <n v="3"/>
    <n v="15.05"/>
    <n v="91085"/>
    <d v="2026-07-30T00:00:00"/>
  </r>
  <r>
    <x v="42"/>
    <x v="1"/>
    <d v="2026-05-01T00:00:00"/>
    <n v="0"/>
    <n v="0"/>
    <n v="0"/>
    <n v="3"/>
    <n v="155.94"/>
    <n v="847950"/>
    <n v="3"/>
    <n v="15.05"/>
    <n v="91085"/>
    <d v="2026-07-30T00:00:00"/>
  </r>
  <r>
    <x v="42"/>
    <x v="2"/>
    <d v="2026-02-01T00:00:00"/>
    <n v="0"/>
    <n v="0"/>
    <n v="0"/>
    <n v="3"/>
    <n v="155.94"/>
    <n v="847950"/>
    <n v="3"/>
    <n v="15.05"/>
    <n v="91085"/>
    <d v="2026-07-30T00:00:00"/>
  </r>
  <r>
    <x v="42"/>
    <x v="3"/>
    <d v="2026-06-01T00:00:00"/>
    <n v="0"/>
    <n v="0"/>
    <n v="0"/>
    <n v="3"/>
    <n v="155.94"/>
    <n v="847950"/>
    <n v="3"/>
    <n v="15.05"/>
    <n v="91085"/>
    <d v="2026-07-30T00:00:00"/>
  </r>
  <r>
    <x v="12"/>
    <x v="27"/>
    <d v="2024-06-01T00:00:00"/>
    <n v="3"/>
    <n v="350"/>
    <n v="1240600"/>
    <n v="3"/>
    <n v="152.38"/>
    <n v="910600"/>
    <n v="15"/>
    <n v="33.490000000000009"/>
    <n v="308063"/>
    <d v="2026-07-30T00:00:00"/>
  </r>
  <r>
    <x v="12"/>
    <x v="10"/>
    <d v="2024-04-01T00:00:00"/>
    <n v="3"/>
    <n v="350"/>
    <n v="1240600"/>
    <n v="3"/>
    <n v="152.38"/>
    <n v="910600"/>
    <n v="15"/>
    <n v="33.490000000000009"/>
    <n v="308063"/>
    <d v="2026-07-30T00:00:00"/>
  </r>
  <r>
    <x v="12"/>
    <x v="9"/>
    <d v="2024-02-01T00:00:00"/>
    <n v="3"/>
    <n v="350"/>
    <n v="1240600"/>
    <n v="3"/>
    <n v="152.38"/>
    <n v="910600"/>
    <n v="15"/>
    <n v="33.490000000000009"/>
    <n v="308063"/>
    <d v="2026-07-30T00:00:00"/>
  </r>
  <r>
    <x v="12"/>
    <x v="22"/>
    <d v="2024-05-01T00:00:00"/>
    <n v="3"/>
    <n v="350"/>
    <n v="1240600"/>
    <n v="3"/>
    <n v="152.38"/>
    <n v="910600"/>
    <n v="15"/>
    <n v="33.490000000000009"/>
    <n v="308063"/>
    <d v="2026-07-30T00:00:00"/>
  </r>
  <r>
    <x v="12"/>
    <x v="30"/>
    <d v="2024-07-01T00:00:00"/>
    <n v="3"/>
    <n v="350"/>
    <n v="1240600"/>
    <n v="3"/>
    <n v="152.38"/>
    <n v="910600"/>
    <n v="15"/>
    <n v="33.490000000000009"/>
    <n v="308063"/>
    <d v="2026-07-30T00:00:00"/>
  </r>
  <r>
    <x v="12"/>
    <x v="8"/>
    <d v="2024-03-01T00:00:00"/>
    <n v="3"/>
    <n v="350"/>
    <n v="1240600"/>
    <n v="3"/>
    <n v="152.38"/>
    <n v="910600"/>
    <n v="15"/>
    <n v="33.490000000000009"/>
    <n v="308063"/>
    <d v="2026-07-30T00:00:00"/>
  </r>
  <r>
    <x v="10"/>
    <x v="42"/>
    <d v="2023-09-01T00:00:00"/>
    <n v="4"/>
    <n v="260"/>
    <n v="864000"/>
    <n v="3"/>
    <n v="195"/>
    <n v="600000"/>
    <n v="16"/>
    <n v="50.3"/>
    <n v="570547"/>
    <d v="2026-07-30T00:00:00"/>
  </r>
  <r>
    <x v="10"/>
    <x v="44"/>
    <d v="2023-11-01T00:00:00"/>
    <n v="4"/>
    <n v="260"/>
    <n v="864000"/>
    <n v="3"/>
    <n v="195"/>
    <n v="600000"/>
    <n v="16"/>
    <n v="50.3"/>
    <n v="570547"/>
    <d v="2026-07-30T00:00:00"/>
  </r>
  <r>
    <x v="10"/>
    <x v="40"/>
    <d v="2023-08-01T00:00:00"/>
    <n v="4"/>
    <n v="260"/>
    <n v="864000"/>
    <n v="3"/>
    <n v="195"/>
    <n v="600000"/>
    <n v="16"/>
    <n v="50.3"/>
    <n v="570547"/>
    <d v="2026-07-30T00:00:00"/>
  </r>
  <r>
    <x v="10"/>
    <x v="43"/>
    <d v="2023-10-01T00:00:00"/>
    <n v="4"/>
    <n v="260"/>
    <n v="864000"/>
    <n v="3"/>
    <n v="195"/>
    <n v="600000"/>
    <n v="16"/>
    <n v="50.3"/>
    <n v="570547"/>
    <d v="2026-07-30T00:00:00"/>
  </r>
  <r>
    <x v="39"/>
    <x v="20"/>
    <d v="2025-04-01T00:00:00"/>
    <n v="0"/>
    <n v="0"/>
    <n v="0"/>
    <n v="3"/>
    <n v="250"/>
    <n v="0"/>
    <n v="2"/>
    <n v="75.69"/>
    <n v="1201"/>
    <d v="2026-07-30T00:00:00"/>
  </r>
  <r>
    <x v="39"/>
    <x v="21"/>
    <d v="2025-05-01T00:00:00"/>
    <n v="0"/>
    <n v="0"/>
    <n v="0"/>
    <n v="3"/>
    <n v="250"/>
    <n v="0"/>
    <n v="2"/>
    <n v="75.69"/>
    <n v="1201"/>
    <d v="2026-07-30T00:00:00"/>
  </r>
  <r>
    <x v="18"/>
    <x v="64"/>
    <d v="2021-12-01T00:00:00"/>
    <n v="2"/>
    <n v="80"/>
    <n v="910000"/>
    <n v="3"/>
    <n v="135"/>
    <n v="1365000"/>
    <n v="4"/>
    <n v="123"/>
    <n v="1587000"/>
    <d v="2026-07-30T00:00:00"/>
  </r>
  <r>
    <x v="18"/>
    <x v="63"/>
    <d v="2021-10-01T00:00:00"/>
    <n v="2"/>
    <n v="80"/>
    <n v="910000"/>
    <n v="3"/>
    <n v="135"/>
    <n v="1365000"/>
    <n v="4"/>
    <n v="123"/>
    <n v="1587000"/>
    <d v="2026-07-30T00:00:00"/>
  </r>
  <r>
    <x v="18"/>
    <x v="47"/>
    <d v="2022-05-01T00:00:00"/>
    <n v="2"/>
    <n v="80"/>
    <n v="910000"/>
    <n v="3"/>
    <n v="135"/>
    <n v="1365000"/>
    <n v="4"/>
    <n v="123"/>
    <n v="1587000"/>
    <d v="2026-07-30T00:00:00"/>
  </r>
  <r>
    <x v="18"/>
    <x v="62"/>
    <d v="2021-11-01T00:00:00"/>
    <n v="2"/>
    <n v="80"/>
    <n v="910000"/>
    <n v="3"/>
    <n v="135"/>
    <n v="1365000"/>
    <n v="4"/>
    <n v="123"/>
    <n v="1587000"/>
    <d v="2026-07-30T00:00:00"/>
  </r>
  <r>
    <x v="18"/>
    <x v="50"/>
    <d v="2022-01-01T00:00:00"/>
    <n v="2"/>
    <n v="80"/>
    <n v="910000"/>
    <n v="3"/>
    <n v="135"/>
    <n v="1365000"/>
    <n v="4"/>
    <n v="123"/>
    <n v="1587000"/>
    <d v="2026-07-30T00:00:00"/>
  </r>
  <r>
    <x v="18"/>
    <x v="51"/>
    <d v="2022-06-01T00:00:00"/>
    <n v="2"/>
    <n v="80"/>
    <n v="910000"/>
    <n v="3"/>
    <n v="135"/>
    <n v="1365000"/>
    <n v="4"/>
    <n v="123"/>
    <n v="1587000"/>
    <d v="2026-07-30T00:00:00"/>
  </r>
  <r>
    <x v="18"/>
    <x v="49"/>
    <d v="2022-04-01T00:00:00"/>
    <n v="2"/>
    <n v="80"/>
    <n v="910000"/>
    <n v="3"/>
    <n v="135"/>
    <n v="1365000"/>
    <n v="4"/>
    <n v="123"/>
    <n v="1587000"/>
    <d v="2026-07-30T00:00:00"/>
  </r>
  <r>
    <x v="18"/>
    <x v="48"/>
    <d v="2022-02-01T00:00:00"/>
    <n v="2"/>
    <n v="80"/>
    <n v="910000"/>
    <n v="3"/>
    <n v="135"/>
    <n v="1365000"/>
    <n v="4"/>
    <n v="123"/>
    <n v="1587000"/>
    <d v="2026-07-30T00:00:00"/>
  </r>
  <r>
    <x v="18"/>
    <x v="65"/>
    <d v="2022-03-01T00:00:00"/>
    <n v="2"/>
    <n v="80"/>
    <n v="910000"/>
    <n v="3"/>
    <n v="135"/>
    <n v="1365000"/>
    <n v="4"/>
    <n v="123"/>
    <n v="1587000"/>
    <d v="2026-07-30T00:00:00"/>
  </r>
  <r>
    <x v="46"/>
    <x v="50"/>
    <d v="2022-01-01T00:00:00"/>
    <n v="4"/>
    <n v="186"/>
    <n v="775000"/>
    <n v="3"/>
    <n v="162"/>
    <n v="760000"/>
    <n v="6"/>
    <n v="139.17000000000002"/>
    <n v="708060"/>
    <d v="2026-07-30T00:00:00"/>
  </r>
  <r>
    <x v="46"/>
    <x v="51"/>
    <d v="2022-06-01T00:00:00"/>
    <n v="4"/>
    <n v="186"/>
    <n v="775000"/>
    <n v="3"/>
    <n v="162"/>
    <n v="760000"/>
    <n v="6"/>
    <n v="139.17000000000002"/>
    <n v="708060"/>
    <d v="2026-07-30T00:00:00"/>
  </r>
  <r>
    <x v="46"/>
    <x v="49"/>
    <d v="2022-04-01T00:00:00"/>
    <n v="4"/>
    <n v="186"/>
    <n v="775000"/>
    <n v="3"/>
    <n v="162"/>
    <n v="760000"/>
    <n v="6"/>
    <n v="139.17000000000002"/>
    <n v="708060"/>
    <d v="2026-07-30T00:00:00"/>
  </r>
  <r>
    <x v="46"/>
    <x v="65"/>
    <d v="2022-03-01T00:00:00"/>
    <n v="4"/>
    <n v="186"/>
    <n v="775000"/>
    <n v="3"/>
    <n v="162"/>
    <n v="760000"/>
    <n v="6"/>
    <n v="139.17000000000002"/>
    <n v="708060"/>
    <d v="2026-07-30T00:00:00"/>
  </r>
  <r>
    <x v="46"/>
    <x v="47"/>
    <d v="2022-05-01T00:00:00"/>
    <n v="4"/>
    <n v="186"/>
    <n v="775000"/>
    <n v="3"/>
    <n v="162"/>
    <n v="760000"/>
    <n v="6"/>
    <n v="139.17000000000002"/>
    <n v="708060"/>
    <d v="2026-07-30T00:00:00"/>
  </r>
  <r>
    <x v="46"/>
    <x v="48"/>
    <d v="2022-02-01T00:00:00"/>
    <n v="4"/>
    <n v="186"/>
    <n v="775000"/>
    <n v="3"/>
    <n v="162"/>
    <n v="760000"/>
    <n v="6"/>
    <n v="139.17000000000002"/>
    <n v="708060"/>
    <d v="2026-07-30T00:00:00"/>
  </r>
  <r>
    <x v="47"/>
    <x v="11"/>
    <d v="2024-01-01T00:00:00"/>
    <n v="4"/>
    <n v="158"/>
    <n v="581000"/>
    <n v="3"/>
    <n v="60"/>
    <n v="321000"/>
    <n v="28"/>
    <n v="188.196"/>
    <n v="2024069"/>
    <d v="2026-07-30T00:00:00"/>
  </r>
  <r>
    <x v="47"/>
    <x v="45"/>
    <d v="2023-12-01T00:00:00"/>
    <n v="4"/>
    <n v="158"/>
    <n v="581000"/>
    <n v="3"/>
    <n v="60"/>
    <n v="321000"/>
    <n v="28"/>
    <n v="188.196"/>
    <n v="2024069"/>
    <d v="2026-07-30T00:00:00"/>
  </r>
  <r>
    <x v="47"/>
    <x v="9"/>
    <d v="2024-02-01T00:00:00"/>
    <n v="4"/>
    <n v="158"/>
    <n v="581000"/>
    <n v="3"/>
    <n v="60"/>
    <n v="321000"/>
    <n v="28"/>
    <n v="188.196"/>
    <n v="2024069"/>
    <d v="2026-07-30T00:00:00"/>
  </r>
  <r>
    <x v="47"/>
    <x v="8"/>
    <d v="2024-03-01T00:00:00"/>
    <n v="4"/>
    <n v="158"/>
    <n v="581000"/>
    <n v="3"/>
    <n v="60"/>
    <n v="321000"/>
    <n v="28"/>
    <n v="188.196"/>
    <n v="2024069"/>
    <d v="2026-07-30T00:00:00"/>
  </r>
  <r>
    <x v="46"/>
    <x v="37"/>
    <d v="2022-09-01T00:00:00"/>
    <n v="2"/>
    <n v="108"/>
    <n v="510000"/>
    <n v="3"/>
    <n v="162"/>
    <n v="760000"/>
    <n v="8"/>
    <n v="217.17000000000002"/>
    <n v="973060"/>
    <d v="2026-07-30T00:00:00"/>
  </r>
  <r>
    <x v="46"/>
    <x v="36"/>
    <d v="2023-04-01T00:00:00"/>
    <n v="2"/>
    <n v="108"/>
    <n v="510000"/>
    <n v="3"/>
    <n v="162"/>
    <n v="760000"/>
    <n v="8"/>
    <n v="217.17000000000002"/>
    <n v="973060"/>
    <d v="2026-07-30T00:00:00"/>
  </r>
  <r>
    <x v="46"/>
    <x v="38"/>
    <d v="2023-06-01T00:00:00"/>
    <n v="2"/>
    <n v="108"/>
    <n v="510000"/>
    <n v="3"/>
    <n v="162"/>
    <n v="760000"/>
    <n v="8"/>
    <n v="217.17000000000002"/>
    <n v="973060"/>
    <d v="2026-07-30T00:00:00"/>
  </r>
  <r>
    <x v="46"/>
    <x v="52"/>
    <d v="2022-08-01T00:00:00"/>
    <n v="2"/>
    <n v="108"/>
    <n v="510000"/>
    <n v="3"/>
    <n v="162"/>
    <n v="760000"/>
    <n v="8"/>
    <n v="217.17000000000002"/>
    <n v="973060"/>
    <d v="2026-07-30T00:00:00"/>
  </r>
  <r>
    <x v="46"/>
    <x v="31"/>
    <d v="2023-01-01T00:00:00"/>
    <n v="2"/>
    <n v="108"/>
    <n v="510000"/>
    <n v="3"/>
    <n v="162"/>
    <n v="760000"/>
    <n v="8"/>
    <n v="217.17000000000002"/>
    <n v="973060"/>
    <d v="2026-07-30T00:00:00"/>
  </r>
  <r>
    <x v="46"/>
    <x v="32"/>
    <d v="2022-12-01T00:00:00"/>
    <n v="2"/>
    <n v="108"/>
    <n v="510000"/>
    <n v="3"/>
    <n v="162"/>
    <n v="760000"/>
    <n v="8"/>
    <n v="217.17000000000002"/>
    <n v="973060"/>
    <d v="2026-07-30T00:00:00"/>
  </r>
  <r>
    <x v="46"/>
    <x v="33"/>
    <d v="2022-10-01T00:00:00"/>
    <n v="2"/>
    <n v="108"/>
    <n v="510000"/>
    <n v="3"/>
    <n v="162"/>
    <n v="760000"/>
    <n v="8"/>
    <n v="217.17000000000002"/>
    <n v="973060"/>
    <d v="2026-07-30T00:00:00"/>
  </r>
  <r>
    <x v="46"/>
    <x v="39"/>
    <d v="2023-05-01T00:00:00"/>
    <n v="2"/>
    <n v="108"/>
    <n v="510000"/>
    <n v="3"/>
    <n v="162"/>
    <n v="760000"/>
    <n v="8"/>
    <n v="217.17000000000002"/>
    <n v="973060"/>
    <d v="2026-07-30T00:00:00"/>
  </r>
  <r>
    <x v="46"/>
    <x v="46"/>
    <d v="2023-03-01T00:00:00"/>
    <n v="2"/>
    <n v="108"/>
    <n v="510000"/>
    <n v="3"/>
    <n v="162"/>
    <n v="760000"/>
    <n v="8"/>
    <n v="217.17000000000002"/>
    <n v="973060"/>
    <d v="2026-07-30T00:00:00"/>
  </r>
  <r>
    <x v="46"/>
    <x v="35"/>
    <d v="2022-11-01T00:00:00"/>
    <n v="2"/>
    <n v="108"/>
    <n v="510000"/>
    <n v="3"/>
    <n v="162"/>
    <n v="760000"/>
    <n v="8"/>
    <n v="217.17000000000002"/>
    <n v="973060"/>
    <d v="2026-07-30T00:00:00"/>
  </r>
  <r>
    <x v="46"/>
    <x v="66"/>
    <d v="2022-07-01T00:00:00"/>
    <n v="2"/>
    <n v="108"/>
    <n v="510000"/>
    <n v="3"/>
    <n v="162"/>
    <n v="760000"/>
    <n v="8"/>
    <n v="217.17000000000002"/>
    <n v="973060"/>
    <d v="2026-07-30T00:00:00"/>
  </r>
  <r>
    <x v="46"/>
    <x v="34"/>
    <d v="2023-02-01T00:00:00"/>
    <n v="2"/>
    <n v="108"/>
    <n v="510000"/>
    <n v="3"/>
    <n v="162"/>
    <n v="760000"/>
    <n v="8"/>
    <n v="217.17000000000002"/>
    <n v="973060"/>
    <d v="2026-07-30T00:00:00"/>
  </r>
  <r>
    <x v="28"/>
    <x v="19"/>
    <d v="2025-02-01T00:00:00"/>
    <n v="0"/>
    <n v="0"/>
    <n v="0"/>
    <n v="3"/>
    <n v="352.48"/>
    <n v="100000"/>
    <n v="31"/>
    <n v="236.90000000000003"/>
    <n v="1593993"/>
    <d v="2026-07-30T00:00:00"/>
  </r>
  <r>
    <x v="28"/>
    <x v="21"/>
    <d v="2025-05-01T00:00:00"/>
    <n v="0"/>
    <n v="0"/>
    <n v="0"/>
    <n v="3"/>
    <n v="352.48"/>
    <n v="100000"/>
    <n v="31"/>
    <n v="236.90000000000003"/>
    <n v="1593993"/>
    <d v="2026-07-30T00:00:00"/>
  </r>
  <r>
    <x v="28"/>
    <x v="20"/>
    <d v="2025-04-01T00:00:00"/>
    <n v="0"/>
    <n v="0"/>
    <n v="0"/>
    <n v="3"/>
    <n v="352.48"/>
    <n v="100000"/>
    <n v="31"/>
    <n v="236.90000000000003"/>
    <n v="1593993"/>
    <d v="2026-07-30T00:00:00"/>
  </r>
  <r>
    <x v="28"/>
    <x v="23"/>
    <d v="2025-03-01T00:00:00"/>
    <n v="0"/>
    <n v="0"/>
    <n v="0"/>
    <n v="3"/>
    <n v="352.48"/>
    <n v="100000"/>
    <n v="31"/>
    <n v="236.90000000000003"/>
    <n v="1593993"/>
    <d v="2026-07-30T00:00:00"/>
  </r>
  <r>
    <x v="28"/>
    <x v="26"/>
    <d v="2025-06-01T00:00:00"/>
    <n v="0"/>
    <n v="0"/>
    <n v="0"/>
    <n v="3"/>
    <n v="352.48"/>
    <n v="100000"/>
    <n v="31"/>
    <n v="236.90000000000003"/>
    <n v="1593993"/>
    <d v="2026-07-30T00:00:00"/>
  </r>
  <r>
    <x v="8"/>
    <x v="11"/>
    <d v="2024-01-01T00:00:00"/>
    <n v="0"/>
    <n v="0"/>
    <n v="0"/>
    <n v="3"/>
    <n v="294"/>
    <n v="1579700"/>
    <n v="37"/>
    <n v="281.88900000000001"/>
    <n v="3881316"/>
    <d v="2026-07-30T00:00:00"/>
  </r>
  <r>
    <x v="8"/>
    <x v="9"/>
    <d v="2024-02-01T00:00:00"/>
    <n v="0"/>
    <n v="0"/>
    <n v="0"/>
    <n v="3"/>
    <n v="294"/>
    <n v="1579700"/>
    <n v="37"/>
    <n v="281.88900000000001"/>
    <n v="3881316"/>
    <d v="2026-07-30T00:00:00"/>
  </r>
  <r>
    <x v="15"/>
    <x v="64"/>
    <d v="2021-12-01T00:00:00"/>
    <n v="0"/>
    <n v="0"/>
    <n v="0"/>
    <n v="3"/>
    <n v="65"/>
    <n v="249999"/>
    <n v="39"/>
    <n v="575.78"/>
    <n v="4861039"/>
    <d v="2026-07-30T00:00:00"/>
  </r>
  <r>
    <x v="15"/>
    <x v="58"/>
    <d v="2021-06-01T00:00:00"/>
    <n v="0"/>
    <n v="0"/>
    <n v="0"/>
    <n v="3"/>
    <n v="65"/>
    <n v="249999"/>
    <n v="39"/>
    <n v="575.78"/>
    <n v="4861039"/>
    <d v="2026-07-30T00:00:00"/>
  </r>
  <r>
    <x v="15"/>
    <x v="60"/>
    <d v="2021-08-01T00:00:00"/>
    <n v="0"/>
    <n v="0"/>
    <n v="0"/>
    <n v="3"/>
    <n v="65"/>
    <n v="249999"/>
    <n v="39"/>
    <n v="575.78"/>
    <n v="4861039"/>
    <d v="2026-07-30T00:00:00"/>
  </r>
  <r>
    <x v="15"/>
    <x v="61"/>
    <d v="2021-09-01T00:00:00"/>
    <n v="0"/>
    <n v="0"/>
    <n v="0"/>
    <n v="3"/>
    <n v="65"/>
    <n v="249999"/>
    <n v="39"/>
    <n v="575.78"/>
    <n v="4861039"/>
    <d v="2026-07-30T00:00:00"/>
  </r>
  <r>
    <x v="15"/>
    <x v="59"/>
    <d v="2021-07-01T00:00:00"/>
    <n v="0"/>
    <n v="0"/>
    <n v="0"/>
    <n v="3"/>
    <n v="65"/>
    <n v="249999"/>
    <n v="39"/>
    <n v="575.78"/>
    <n v="4861039"/>
    <d v="2026-07-30T00:00:00"/>
  </r>
  <r>
    <x v="15"/>
    <x v="57"/>
    <d v="2021-03-01T00:00:00"/>
    <n v="0"/>
    <n v="0"/>
    <n v="0"/>
    <n v="3"/>
    <n v="65"/>
    <n v="249999"/>
    <n v="39"/>
    <n v="575.78"/>
    <n v="4861039"/>
    <d v="2026-07-30T00:00:00"/>
  </r>
  <r>
    <x v="15"/>
    <x v="63"/>
    <d v="2021-10-01T00:00:00"/>
    <n v="0"/>
    <n v="0"/>
    <n v="0"/>
    <n v="3"/>
    <n v="65"/>
    <n v="249999"/>
    <n v="39"/>
    <n v="575.78"/>
    <n v="4861039"/>
    <d v="2026-07-30T00:00:00"/>
  </r>
  <r>
    <x v="15"/>
    <x v="53"/>
    <d v="2021-01-01T00:00:00"/>
    <n v="0"/>
    <n v="0"/>
    <n v="0"/>
    <n v="3"/>
    <n v="65"/>
    <n v="249999"/>
    <n v="39"/>
    <n v="575.78"/>
    <n v="4861039"/>
    <d v="2026-07-30T00:00:00"/>
  </r>
  <r>
    <x v="15"/>
    <x v="55"/>
    <d v="2021-05-01T00:00:00"/>
    <n v="0"/>
    <n v="0"/>
    <n v="0"/>
    <n v="3"/>
    <n v="65"/>
    <n v="249999"/>
    <n v="39"/>
    <n v="575.78"/>
    <n v="4861039"/>
    <d v="2026-07-30T00:00:00"/>
  </r>
  <r>
    <x v="15"/>
    <x v="62"/>
    <d v="2021-11-01T00:00:00"/>
    <n v="0"/>
    <n v="0"/>
    <n v="0"/>
    <n v="3"/>
    <n v="65"/>
    <n v="249999"/>
    <n v="39"/>
    <n v="575.78"/>
    <n v="4861039"/>
    <d v="2026-07-30T00:00:00"/>
  </r>
  <r>
    <x v="15"/>
    <x v="56"/>
    <d v="2021-04-01T00:00:00"/>
    <n v="0"/>
    <n v="0"/>
    <n v="0"/>
    <n v="3"/>
    <n v="65"/>
    <n v="249999"/>
    <n v="39"/>
    <n v="575.78"/>
    <n v="4861039"/>
    <d v="2026-07-30T00:00:00"/>
  </r>
  <r>
    <x v="15"/>
    <x v="54"/>
    <d v="2021-02-01T00:00:00"/>
    <n v="0"/>
    <n v="0"/>
    <n v="0"/>
    <n v="3"/>
    <n v="65"/>
    <n v="249999"/>
    <n v="39"/>
    <n v="575.78"/>
    <n v="4861039"/>
    <d v="2026-07-30T00:00:00"/>
  </r>
  <r>
    <x v="15"/>
    <x v="51"/>
    <d v="2022-06-01T00:00:00"/>
    <n v="1"/>
    <n v="21.93"/>
    <n v="220000"/>
    <n v="3"/>
    <n v="65"/>
    <n v="249999"/>
    <n v="40"/>
    <n v="580.78"/>
    <n v="4885939"/>
    <d v="2026-07-30T00:00:00"/>
  </r>
  <r>
    <x v="15"/>
    <x v="49"/>
    <d v="2022-04-01T00:00:00"/>
    <n v="0"/>
    <n v="0"/>
    <n v="0"/>
    <n v="3"/>
    <n v="65"/>
    <n v="249999"/>
    <n v="40"/>
    <n v="580.78"/>
    <n v="4885939"/>
    <d v="2026-07-30T00:00:00"/>
  </r>
  <r>
    <x v="15"/>
    <x v="66"/>
    <d v="2022-07-01T00:00:00"/>
    <n v="1"/>
    <n v="21.93"/>
    <n v="220000"/>
    <n v="3"/>
    <n v="65"/>
    <n v="249999"/>
    <n v="40"/>
    <n v="580.78"/>
    <n v="4885939"/>
    <d v="2026-07-30T00:00:00"/>
  </r>
  <r>
    <x v="15"/>
    <x v="37"/>
    <d v="2022-09-01T00:00:00"/>
    <n v="1"/>
    <n v="21.93"/>
    <n v="220000"/>
    <n v="3"/>
    <n v="65"/>
    <n v="249999"/>
    <n v="40"/>
    <n v="580.78"/>
    <n v="4885939"/>
    <d v="2026-07-30T00:00:00"/>
  </r>
  <r>
    <x v="15"/>
    <x v="33"/>
    <d v="2022-10-01T00:00:00"/>
    <n v="1"/>
    <n v="21.93"/>
    <n v="220000"/>
    <n v="3"/>
    <n v="65"/>
    <n v="249999"/>
    <n v="40"/>
    <n v="580.78"/>
    <n v="4885939"/>
    <d v="2026-07-30T00:00:00"/>
  </r>
  <r>
    <x v="15"/>
    <x v="50"/>
    <d v="2022-01-01T00:00:00"/>
    <n v="0"/>
    <n v="0"/>
    <n v="0"/>
    <n v="3"/>
    <n v="65"/>
    <n v="249999"/>
    <n v="40"/>
    <n v="580.78"/>
    <n v="4885939"/>
    <d v="2026-07-30T00:00:00"/>
  </r>
  <r>
    <x v="15"/>
    <x v="52"/>
    <d v="2022-08-01T00:00:00"/>
    <n v="1"/>
    <n v="21.93"/>
    <n v="220000"/>
    <n v="3"/>
    <n v="65"/>
    <n v="249999"/>
    <n v="40"/>
    <n v="580.78"/>
    <n v="4885939"/>
    <d v="2026-07-30T00:00:00"/>
  </r>
  <r>
    <x v="15"/>
    <x v="48"/>
    <d v="2022-02-01T00:00:00"/>
    <n v="0"/>
    <n v="0"/>
    <n v="0"/>
    <n v="3"/>
    <n v="65"/>
    <n v="249999"/>
    <n v="40"/>
    <n v="580.78"/>
    <n v="4885939"/>
    <d v="2026-07-30T00:00:00"/>
  </r>
  <r>
    <x v="15"/>
    <x v="47"/>
    <d v="2022-05-01T00:00:00"/>
    <n v="0"/>
    <n v="0"/>
    <n v="0"/>
    <n v="3"/>
    <n v="65"/>
    <n v="249999"/>
    <n v="40"/>
    <n v="580.78"/>
    <n v="4885939"/>
    <d v="2026-07-30T00:00:00"/>
  </r>
  <r>
    <x v="15"/>
    <x v="65"/>
    <d v="2022-03-01T00:00:00"/>
    <n v="0"/>
    <n v="0"/>
    <n v="0"/>
    <n v="3"/>
    <n v="65"/>
    <n v="249999"/>
    <n v="40"/>
    <n v="580.78"/>
    <n v="4885939"/>
    <d v="2026-07-30T00:00:00"/>
  </r>
  <r>
    <x v="49"/>
    <x v="17"/>
    <d v="2025-07-01T00:00:00"/>
    <n v="3"/>
    <n v="680"/>
    <n v="1995000"/>
    <n v="3"/>
    <n v="252"/>
    <n v="1053472"/>
    <n v="23"/>
    <n v="722.15999999999985"/>
    <n v="2632432"/>
    <d v="2026-07-30T00:00:00"/>
  </r>
  <r>
    <x v="49"/>
    <x v="23"/>
    <d v="2025-03-01T00:00:00"/>
    <n v="1"/>
    <n v="100"/>
    <n v="325000"/>
    <n v="3"/>
    <n v="662"/>
    <n v="1102500"/>
    <n v="23"/>
    <n v="722.15999999999985"/>
    <n v="2632432"/>
    <d v="2026-07-30T00:00:00"/>
  </r>
  <r>
    <x v="49"/>
    <x v="21"/>
    <d v="2025-05-01T00:00:00"/>
    <n v="3"/>
    <n v="680"/>
    <n v="1995000"/>
    <n v="3"/>
    <n v="252"/>
    <n v="1053472"/>
    <n v="23"/>
    <n v="722.15999999999985"/>
    <n v="2632432"/>
    <d v="2026-07-30T00:00:00"/>
  </r>
  <r>
    <x v="49"/>
    <x v="26"/>
    <d v="2025-06-01T00:00:00"/>
    <n v="3"/>
    <n v="680"/>
    <n v="1995000"/>
    <n v="3"/>
    <n v="252"/>
    <n v="1053472"/>
    <n v="23"/>
    <n v="722.15999999999985"/>
    <n v="2632432"/>
    <d v="2026-07-30T00:00:00"/>
  </r>
  <r>
    <x v="11"/>
    <x v="39"/>
    <d v="2023-05-01T00:00:00"/>
    <n v="2"/>
    <n v="74.150000000000006"/>
    <n v="419960"/>
    <n v="3"/>
    <n v="169.98000000000002"/>
    <n v="750000"/>
    <n v="49"/>
    <n v="925.61999999999978"/>
    <n v="6696886"/>
    <d v="2026-07-30T00:00:00"/>
  </r>
  <r>
    <x v="11"/>
    <x v="36"/>
    <d v="2023-04-01T00:00:00"/>
    <n v="1"/>
    <n v="20.149999999999999"/>
    <n v="174960"/>
    <n v="3"/>
    <n v="169.98000000000002"/>
    <n v="750000"/>
    <n v="49"/>
    <n v="925.61999999999978"/>
    <n v="6696886"/>
    <d v="2026-07-30T00:00:00"/>
  </r>
  <r>
    <x v="11"/>
    <x v="42"/>
    <d v="2023-09-01T00:00:00"/>
    <n v="4"/>
    <n v="175.82"/>
    <n v="1244025"/>
    <n v="3"/>
    <n v="169.98000000000002"/>
    <n v="750000"/>
    <n v="49"/>
    <n v="925.61999999999978"/>
    <n v="6696886"/>
    <d v="2026-07-30T00:00:00"/>
  </r>
  <r>
    <x v="11"/>
    <x v="40"/>
    <d v="2023-08-01T00:00:00"/>
    <n v="4"/>
    <n v="175.82"/>
    <n v="1244025"/>
    <n v="3"/>
    <n v="169.98000000000002"/>
    <n v="750000"/>
    <n v="49"/>
    <n v="925.61999999999978"/>
    <n v="6696886"/>
    <d v="2026-07-30T00:00:00"/>
  </r>
  <r>
    <x v="11"/>
    <x v="38"/>
    <d v="2023-06-01T00:00:00"/>
    <n v="4"/>
    <n v="175.82"/>
    <n v="1244025"/>
    <n v="3"/>
    <n v="169.98000000000002"/>
    <n v="750000"/>
    <n v="49"/>
    <n v="925.61999999999978"/>
    <n v="6696886"/>
    <d v="2026-07-30T00:00:00"/>
  </r>
  <r>
    <x v="11"/>
    <x v="46"/>
    <d v="2023-03-01T00:00:00"/>
    <n v="1"/>
    <n v="20.149999999999999"/>
    <n v="174960"/>
    <n v="3"/>
    <n v="169.98000000000002"/>
    <n v="750000"/>
    <n v="49"/>
    <n v="925.61999999999978"/>
    <n v="6696886"/>
    <d v="2026-07-30T00:00:00"/>
  </r>
  <r>
    <x v="11"/>
    <x v="41"/>
    <d v="2023-07-01T00:00:00"/>
    <n v="4"/>
    <n v="175.82"/>
    <n v="1244025"/>
    <n v="3"/>
    <n v="169.98000000000002"/>
    <n v="750000"/>
    <n v="49"/>
    <n v="925.61999999999978"/>
    <n v="6696886"/>
    <d v="2026-07-30T00:00:00"/>
  </r>
  <r>
    <x v="11"/>
    <x v="8"/>
    <d v="2024-03-01T00:00:00"/>
    <n v="4"/>
    <n v="216.16"/>
    <n v="1314065"/>
    <n v="3"/>
    <n v="169.98000000000002"/>
    <n v="750000"/>
    <n v="50"/>
    <n v="945.76999999999987"/>
    <n v="6871846"/>
    <d v="2026-07-30T00:00:00"/>
  </r>
  <r>
    <x v="11"/>
    <x v="44"/>
    <d v="2023-11-01T00:00:00"/>
    <n v="3"/>
    <n v="155.67000000000002"/>
    <n v="1069065"/>
    <n v="3"/>
    <n v="169.98000000000002"/>
    <n v="750000"/>
    <n v="50"/>
    <n v="945.76999999999987"/>
    <n v="6871846"/>
    <d v="2026-07-30T00:00:00"/>
  </r>
  <r>
    <x v="11"/>
    <x v="43"/>
    <d v="2023-10-01T00:00:00"/>
    <n v="3"/>
    <n v="155.67000000000002"/>
    <n v="1069065"/>
    <n v="3"/>
    <n v="169.98000000000002"/>
    <n v="750000"/>
    <n v="50"/>
    <n v="945.76999999999987"/>
    <n v="6871846"/>
    <d v="2026-07-30T00:00:00"/>
  </r>
  <r>
    <x v="11"/>
    <x v="9"/>
    <d v="2024-02-01T00:00:00"/>
    <n v="4"/>
    <n v="216.16"/>
    <n v="1314065"/>
    <n v="3"/>
    <n v="169.98000000000002"/>
    <n v="750000"/>
    <n v="50"/>
    <n v="945.76999999999987"/>
    <n v="6871846"/>
    <d v="2026-07-30T00:00:00"/>
  </r>
  <r>
    <x v="11"/>
    <x v="45"/>
    <d v="2023-12-01T00:00:00"/>
    <n v="3"/>
    <n v="155.67000000000002"/>
    <n v="1069065"/>
    <n v="3"/>
    <n v="169.98000000000002"/>
    <n v="750000"/>
    <n v="50"/>
    <n v="945.76999999999987"/>
    <n v="6871846"/>
    <d v="2026-07-30T00:00:00"/>
  </r>
  <r>
    <x v="11"/>
    <x v="22"/>
    <d v="2024-05-01T00:00:00"/>
    <n v="4"/>
    <n v="216.16"/>
    <n v="1314065"/>
    <n v="3"/>
    <n v="169.98000000000002"/>
    <n v="750000"/>
    <n v="50"/>
    <n v="945.76999999999987"/>
    <n v="6871846"/>
    <d v="2026-07-30T00:00:00"/>
  </r>
  <r>
    <x v="11"/>
    <x v="10"/>
    <d v="2024-04-01T00:00:00"/>
    <n v="4"/>
    <n v="216.16"/>
    <n v="1314065"/>
    <n v="3"/>
    <n v="169.98000000000002"/>
    <n v="750000"/>
    <n v="50"/>
    <n v="945.76999999999987"/>
    <n v="6871846"/>
    <d v="2026-07-30T00:00:00"/>
  </r>
  <r>
    <x v="11"/>
    <x v="11"/>
    <d v="2024-01-01T00:00:00"/>
    <n v="3"/>
    <n v="155.67000000000002"/>
    <n v="1069065"/>
    <n v="3"/>
    <n v="169.98000000000002"/>
    <n v="750000"/>
    <n v="50"/>
    <n v="945.76999999999987"/>
    <n v="6871846"/>
    <d v="2026-07-30T00:00:00"/>
  </r>
  <r>
    <x v="49"/>
    <x v="2"/>
    <d v="2026-02-01T00:00:00"/>
    <n v="6"/>
    <n v="832"/>
    <n v="2097500"/>
    <n v="3"/>
    <n v="20"/>
    <n v="950972"/>
    <n v="24"/>
    <n v="1152.1600000000003"/>
    <n v="3632432"/>
    <d v="2026-07-30T00:00:00"/>
  </r>
  <r>
    <x v="49"/>
    <x v="15"/>
    <d v="2025-09-01T00:00:00"/>
    <n v="3"/>
    <n v="262"/>
    <n v="1097500"/>
    <n v="3"/>
    <n v="240"/>
    <n v="950972"/>
    <n v="24"/>
    <n v="1152.1600000000003"/>
    <n v="3632432"/>
    <d v="2026-07-30T00:00:00"/>
  </r>
  <r>
    <x v="49"/>
    <x v="13"/>
    <d v="2025-08-01T00:00:00"/>
    <n v="2"/>
    <n v="250"/>
    <n v="995000"/>
    <n v="3"/>
    <n v="252"/>
    <n v="1053472"/>
    <n v="24"/>
    <n v="1152.1600000000003"/>
    <n v="3632432"/>
    <d v="2026-07-30T00:00:00"/>
  </r>
  <r>
    <x v="49"/>
    <x v="6"/>
    <d v="2026-01-01T00:00:00"/>
    <n v="6"/>
    <n v="832"/>
    <n v="2097500"/>
    <n v="3"/>
    <n v="20"/>
    <n v="950972"/>
    <n v="24"/>
    <n v="1152.1600000000003"/>
    <n v="3632432"/>
    <d v="2026-07-30T00:00:00"/>
  </r>
  <r>
    <x v="0"/>
    <x v="57"/>
    <d v="2021-03-01T00:00:00"/>
    <n v="4"/>
    <n v="63.28"/>
    <n v="371530"/>
    <n v="3"/>
    <n v="129.19999999999999"/>
    <n v="1193450"/>
    <n v="147"/>
    <n v="1250.675"/>
    <n v="12231049"/>
    <d v="2026-07-30T00:00:00"/>
  </r>
  <r>
    <x v="0"/>
    <x v="54"/>
    <d v="2021-02-01T00:00:00"/>
    <n v="4"/>
    <n v="63.28"/>
    <n v="371530"/>
    <n v="3"/>
    <n v="129.19999999999999"/>
    <n v="1193450"/>
    <n v="147"/>
    <n v="1250.675"/>
    <n v="12231049"/>
    <d v="2026-07-30T00:00:00"/>
  </r>
  <r>
    <x v="0"/>
    <x v="53"/>
    <d v="2021-01-01T00:00:00"/>
    <n v="4"/>
    <n v="63.28"/>
    <n v="371530"/>
    <n v="3"/>
    <n v="129.19999999999999"/>
    <n v="1193450"/>
    <n v="147"/>
    <n v="1250.675"/>
    <n v="12231049"/>
    <d v="2026-07-30T00:00:00"/>
  </r>
  <r>
    <x v="0"/>
    <x v="50"/>
    <d v="2022-01-01T00:00:00"/>
    <n v="5"/>
    <n v="156.28"/>
    <n v="858440"/>
    <n v="3"/>
    <n v="129.19999999999999"/>
    <n v="1193450"/>
    <n v="148"/>
    <n v="1266.675"/>
    <n v="12295139"/>
    <d v="2026-07-30T00:00:00"/>
  </r>
  <r>
    <x v="0"/>
    <x v="58"/>
    <d v="2021-06-01T00:00:00"/>
    <n v="4"/>
    <n v="147.28"/>
    <n v="737440"/>
    <n v="3"/>
    <n v="129.19999999999999"/>
    <n v="1193450"/>
    <n v="148"/>
    <n v="1266.675"/>
    <n v="12295139"/>
    <d v="2026-07-30T00:00:00"/>
  </r>
  <r>
    <x v="0"/>
    <x v="62"/>
    <d v="2021-11-01T00:00:00"/>
    <n v="5"/>
    <n v="156.28"/>
    <n v="858440"/>
    <n v="3"/>
    <n v="129.19999999999999"/>
    <n v="1193450"/>
    <n v="148"/>
    <n v="1266.675"/>
    <n v="12295139"/>
    <d v="2026-07-30T00:00:00"/>
  </r>
  <r>
    <x v="0"/>
    <x v="64"/>
    <d v="2021-12-01T00:00:00"/>
    <n v="5"/>
    <n v="156.28"/>
    <n v="858440"/>
    <n v="3"/>
    <n v="129.19999999999999"/>
    <n v="1193450"/>
    <n v="148"/>
    <n v="1266.675"/>
    <n v="12295139"/>
    <d v="2026-07-30T00:00:00"/>
  </r>
  <r>
    <x v="0"/>
    <x v="60"/>
    <d v="2021-08-01T00:00:00"/>
    <n v="4"/>
    <n v="147.28"/>
    <n v="737440"/>
    <n v="3"/>
    <n v="129.19999999999999"/>
    <n v="1193450"/>
    <n v="148"/>
    <n v="1266.675"/>
    <n v="12295139"/>
    <d v="2026-07-30T00:00:00"/>
  </r>
  <r>
    <x v="0"/>
    <x v="56"/>
    <d v="2021-04-01T00:00:00"/>
    <n v="3"/>
    <n v="47.28"/>
    <n v="307440"/>
    <n v="3"/>
    <n v="129.19999999999999"/>
    <n v="1193450"/>
    <n v="148"/>
    <n v="1266.675"/>
    <n v="12295139"/>
    <d v="2026-07-30T00:00:00"/>
  </r>
  <r>
    <x v="0"/>
    <x v="59"/>
    <d v="2021-07-01T00:00:00"/>
    <n v="4"/>
    <n v="147.28"/>
    <n v="737440"/>
    <n v="3"/>
    <n v="129.19999999999999"/>
    <n v="1193450"/>
    <n v="148"/>
    <n v="1266.675"/>
    <n v="12295139"/>
    <d v="2026-07-30T00:00:00"/>
  </r>
  <r>
    <x v="0"/>
    <x v="61"/>
    <d v="2021-09-01T00:00:00"/>
    <n v="5"/>
    <n v="156.28"/>
    <n v="858440"/>
    <n v="3"/>
    <n v="129.19999999999999"/>
    <n v="1193450"/>
    <n v="148"/>
    <n v="1266.675"/>
    <n v="12295139"/>
    <d v="2026-07-30T00:00:00"/>
  </r>
  <r>
    <x v="0"/>
    <x v="63"/>
    <d v="2021-10-01T00:00:00"/>
    <n v="5"/>
    <n v="156.28"/>
    <n v="858440"/>
    <n v="3"/>
    <n v="129.19999999999999"/>
    <n v="1193450"/>
    <n v="148"/>
    <n v="1266.675"/>
    <n v="12295139"/>
    <d v="2026-07-30T00:00:00"/>
  </r>
  <r>
    <x v="0"/>
    <x v="55"/>
    <d v="2021-05-01T00:00:00"/>
    <n v="4"/>
    <n v="147.28"/>
    <n v="737440"/>
    <n v="3"/>
    <n v="129.19999999999999"/>
    <n v="1193450"/>
    <n v="148"/>
    <n v="1266.675"/>
    <n v="12295139"/>
    <d v="2026-07-30T00:00:00"/>
  </r>
  <r>
    <x v="0"/>
    <x v="48"/>
    <d v="2022-02-01T00:00:00"/>
    <n v="5"/>
    <n v="174.28"/>
    <n v="1238880"/>
    <n v="3"/>
    <n v="129.19999999999999"/>
    <n v="1193450"/>
    <n v="149"/>
    <n v="1296.675"/>
    <n v="12475139"/>
    <d v="2026-07-30T00:00:00"/>
  </r>
  <r>
    <x v="0"/>
    <x v="65"/>
    <d v="2022-03-01T00:00:00"/>
    <n v="5"/>
    <n v="174.28"/>
    <n v="1238880"/>
    <n v="3"/>
    <n v="129.19999999999999"/>
    <n v="1193450"/>
    <n v="149"/>
    <n v="1296.675"/>
    <n v="12475139"/>
    <d v="2026-07-30T00:00:00"/>
  </r>
  <r>
    <x v="49"/>
    <x v="5"/>
    <d v="2026-03-01T00:00:00"/>
    <n v="5"/>
    <n v="682"/>
    <n v="1427500"/>
    <n v="3"/>
    <n v="20"/>
    <n v="950972"/>
    <n v="25"/>
    <n v="1302.1600000000003"/>
    <n v="4302432"/>
    <d v="2026-07-30T00:00:00"/>
  </r>
  <r>
    <x v="49"/>
    <x v="4"/>
    <d v="2026-04-01T00:00:00"/>
    <n v="5"/>
    <n v="682"/>
    <n v="1427500"/>
    <n v="3"/>
    <n v="20"/>
    <n v="950972"/>
    <n v="25"/>
    <n v="1302.1600000000003"/>
    <n v="4302432"/>
    <d v="2026-07-30T00:00:00"/>
  </r>
  <r>
    <x v="22"/>
    <x v="57"/>
    <d v="2021-03-01T00:00:00"/>
    <n v="10"/>
    <n v="525"/>
    <n v="2460000"/>
    <n v="3"/>
    <n v="109.5"/>
    <n v="930000"/>
    <n v="48"/>
    <n v="1612.7199999999998"/>
    <n v="9547475"/>
    <d v="2026-07-30T00:00:00"/>
  </r>
  <r>
    <x v="22"/>
    <x v="47"/>
    <d v="2022-05-01T00:00:00"/>
    <n v="14"/>
    <n v="659.86"/>
    <n v="4032400"/>
    <n v="3"/>
    <n v="139.5"/>
    <n v="430000"/>
    <n v="51"/>
    <n v="1706.7200000000003"/>
    <n v="10245475"/>
    <d v="2026-07-30T00:00:00"/>
  </r>
  <r>
    <x v="22"/>
    <x v="51"/>
    <d v="2022-06-01T00:00:00"/>
    <n v="15"/>
    <n v="675.16"/>
    <n v="4190100"/>
    <n v="3"/>
    <n v="139.5"/>
    <n v="430000"/>
    <n v="52"/>
    <n v="1730.7200000000003"/>
    <n v="10427475"/>
    <d v="2026-07-30T00:00:00"/>
  </r>
  <r>
    <x v="22"/>
    <x v="66"/>
    <d v="2022-07-01T00:00:00"/>
    <n v="14"/>
    <n v="630.16"/>
    <n v="3725100"/>
    <n v="3"/>
    <n v="139.5"/>
    <n v="430000"/>
    <n v="53"/>
    <n v="1775.7200000000003"/>
    <n v="10892475"/>
    <d v="2026-07-30T00:00:00"/>
  </r>
  <r>
    <x v="22"/>
    <x v="52"/>
    <d v="2022-08-01T00:00:00"/>
    <n v="15"/>
    <n v="649.53"/>
    <n v="3894950"/>
    <n v="3"/>
    <n v="139.5"/>
    <n v="430000"/>
    <n v="53"/>
    <n v="1775.7200000000003"/>
    <n v="10892475"/>
    <d v="2026-07-30T00:00:00"/>
  </r>
  <r>
    <x v="22"/>
    <x v="37"/>
    <d v="2022-09-01T00:00:00"/>
    <n v="13"/>
    <n v="569.88"/>
    <n v="3509550"/>
    <n v="3"/>
    <n v="139.5"/>
    <n v="430000"/>
    <n v="55"/>
    <n v="1855.37"/>
    <n v="11277875"/>
    <d v="2026-07-30T00:00:00"/>
  </r>
  <r>
    <x v="22"/>
    <x v="35"/>
    <d v="2022-11-01T00:00:00"/>
    <n v="14"/>
    <n v="593.88"/>
    <n v="3680550"/>
    <n v="3"/>
    <n v="139.5"/>
    <n v="430000"/>
    <n v="55"/>
    <n v="1855.37"/>
    <n v="11277875"/>
    <d v="2026-07-30T00:00:00"/>
  </r>
  <r>
    <x v="22"/>
    <x v="33"/>
    <d v="2022-10-01T00:00:00"/>
    <n v="13"/>
    <n v="569.88"/>
    <n v="3509550"/>
    <n v="3"/>
    <n v="139.5"/>
    <n v="430000"/>
    <n v="55"/>
    <n v="1855.37"/>
    <n v="11277875"/>
    <d v="2026-07-30T00:00:00"/>
  </r>
  <r>
    <x v="22"/>
    <x v="32"/>
    <d v="2022-12-01T00:00:00"/>
    <n v="14"/>
    <n v="593.88"/>
    <n v="3680550"/>
    <n v="3"/>
    <n v="139.5"/>
    <n v="430000"/>
    <n v="56"/>
    <n v="1915.37"/>
    <n v="11477875"/>
    <d v="2026-07-30T00:00:00"/>
  </r>
  <r>
    <x v="36"/>
    <x v="4"/>
    <d v="2026-04-01T00:00:00"/>
    <n v="0"/>
    <n v="0"/>
    <n v="0"/>
    <n v="4"/>
    <n v="0"/>
    <n v="0"/>
    <n v="0"/>
    <n v="0"/>
    <n v="0"/>
    <d v="2026-07-30T00:00:00"/>
  </r>
  <r>
    <x v="36"/>
    <x v="1"/>
    <d v="2026-05-01T00:00:00"/>
    <n v="0"/>
    <n v="0"/>
    <n v="0"/>
    <n v="4"/>
    <n v="0"/>
    <n v="0"/>
    <n v="0"/>
    <n v="0"/>
    <n v="0"/>
    <d v="2026-07-30T00:00:00"/>
  </r>
  <r>
    <x v="36"/>
    <x v="3"/>
    <d v="2026-06-01T00:00:00"/>
    <n v="0"/>
    <n v="0"/>
    <n v="0"/>
    <n v="4"/>
    <n v="0"/>
    <n v="0"/>
    <n v="0"/>
    <n v="0"/>
    <n v="0"/>
    <d v="2026-07-30T00:00:00"/>
  </r>
  <r>
    <x v="44"/>
    <x v="16"/>
    <d v="2025-11-01T00:00:00"/>
    <n v="12"/>
    <n v="716"/>
    <n v="2790242"/>
    <n v="4"/>
    <n v="186"/>
    <n v="938724"/>
    <n v="7"/>
    <n v="22.05"/>
    <n v="287446"/>
    <d v="2026-07-30T00:00:00"/>
  </r>
  <r>
    <x v="44"/>
    <x v="40"/>
    <d v="2023-08-01T00:00:00"/>
    <n v="0"/>
    <n v="0"/>
    <n v="0"/>
    <n v="4"/>
    <n v="264"/>
    <n v="1599000"/>
    <n v="7"/>
    <n v="22.05"/>
    <n v="287446"/>
    <d v="2026-07-30T00:00:00"/>
  </r>
  <r>
    <x v="44"/>
    <x v="38"/>
    <d v="2023-06-01T00:00:00"/>
    <n v="0"/>
    <n v="0"/>
    <n v="0"/>
    <n v="4"/>
    <n v="264"/>
    <n v="1599000"/>
    <n v="7"/>
    <n v="22.05"/>
    <n v="287446"/>
    <d v="2026-07-30T00:00:00"/>
  </r>
  <r>
    <x v="44"/>
    <x v="44"/>
    <d v="2023-11-01T00:00:00"/>
    <n v="0"/>
    <n v="0"/>
    <n v="0"/>
    <n v="4"/>
    <n v="264"/>
    <n v="1599000"/>
    <n v="7"/>
    <n v="22.05"/>
    <n v="287446"/>
    <d v="2026-07-30T00:00:00"/>
  </r>
  <r>
    <x v="44"/>
    <x v="41"/>
    <d v="2023-07-01T00:00:00"/>
    <n v="0"/>
    <n v="0"/>
    <n v="0"/>
    <n v="4"/>
    <n v="264"/>
    <n v="1599000"/>
    <n v="7"/>
    <n v="22.05"/>
    <n v="287446"/>
    <d v="2026-07-30T00:00:00"/>
  </r>
  <r>
    <x v="44"/>
    <x v="45"/>
    <d v="2023-12-01T00:00:00"/>
    <n v="0"/>
    <n v="0"/>
    <n v="0"/>
    <n v="4"/>
    <n v="264"/>
    <n v="1599000"/>
    <n v="7"/>
    <n v="22.05"/>
    <n v="287446"/>
    <d v="2026-07-30T00:00:00"/>
  </r>
  <r>
    <x v="44"/>
    <x v="39"/>
    <d v="2023-05-01T00:00:00"/>
    <n v="0"/>
    <n v="0"/>
    <n v="0"/>
    <n v="4"/>
    <n v="264"/>
    <n v="1599000"/>
    <n v="7"/>
    <n v="22.05"/>
    <n v="287446"/>
    <d v="2026-07-30T00:00:00"/>
  </r>
  <r>
    <x v="44"/>
    <x v="43"/>
    <d v="2023-10-01T00:00:00"/>
    <n v="0"/>
    <n v="0"/>
    <n v="0"/>
    <n v="4"/>
    <n v="264"/>
    <n v="1599000"/>
    <n v="7"/>
    <n v="22.05"/>
    <n v="287446"/>
    <d v="2026-07-30T00:00:00"/>
  </r>
  <r>
    <x v="44"/>
    <x v="15"/>
    <d v="2025-09-01T00:00:00"/>
    <n v="12"/>
    <n v="716"/>
    <n v="2790242"/>
    <n v="4"/>
    <n v="186"/>
    <n v="938724"/>
    <n v="7"/>
    <n v="22.05"/>
    <n v="287446"/>
    <d v="2026-07-30T00:00:00"/>
  </r>
  <r>
    <x v="44"/>
    <x v="42"/>
    <d v="2023-09-01T00:00:00"/>
    <n v="0"/>
    <n v="0"/>
    <n v="0"/>
    <n v="4"/>
    <n v="264"/>
    <n v="1599000"/>
    <n v="7"/>
    <n v="22.05"/>
    <n v="287446"/>
    <d v="2026-07-30T00:00:00"/>
  </r>
  <r>
    <x v="44"/>
    <x v="12"/>
    <d v="2025-10-01T00:00:00"/>
    <n v="12"/>
    <n v="716"/>
    <n v="2790242"/>
    <n v="4"/>
    <n v="186"/>
    <n v="938724"/>
    <n v="7"/>
    <n v="22.05"/>
    <n v="287446"/>
    <d v="2026-07-30T00:00:00"/>
  </r>
  <r>
    <x v="4"/>
    <x v="26"/>
    <d v="2025-06-01T00:00:00"/>
    <n v="2"/>
    <n v="112"/>
    <n v="600000"/>
    <n v="4"/>
    <n v="224"/>
    <n v="1200000"/>
    <n v="12"/>
    <n v="25.77"/>
    <n v="606603"/>
    <d v="2026-07-30T00:00:00"/>
  </r>
  <r>
    <x v="4"/>
    <x v="17"/>
    <d v="2025-07-01T00:00:00"/>
    <n v="2"/>
    <n v="112"/>
    <n v="600000"/>
    <n v="4"/>
    <n v="224"/>
    <n v="1200000"/>
    <n v="12"/>
    <n v="25.77"/>
    <n v="606603"/>
    <d v="2026-07-30T00:00:00"/>
  </r>
  <r>
    <x v="12"/>
    <x v="45"/>
    <d v="2023-12-01T00:00:00"/>
    <n v="2"/>
    <n v="250"/>
    <n v="870600"/>
    <n v="4"/>
    <n v="252.38"/>
    <n v="1280600"/>
    <n v="15"/>
    <n v="33.490000000000009"/>
    <n v="308063"/>
    <d v="2026-07-30T00:00:00"/>
  </r>
  <r>
    <x v="12"/>
    <x v="11"/>
    <d v="2024-01-01T00:00:00"/>
    <n v="2"/>
    <n v="250"/>
    <n v="870600"/>
    <n v="4"/>
    <n v="252.38"/>
    <n v="1280600"/>
    <n v="15"/>
    <n v="33.490000000000009"/>
    <n v="308063"/>
    <d v="2026-07-30T00:00:00"/>
  </r>
  <r>
    <x v="14"/>
    <x v="57"/>
    <d v="2021-03-01T00:00:00"/>
    <n v="0"/>
    <n v="0"/>
    <n v="0"/>
    <n v="4"/>
    <n v="183"/>
    <n v="1000000"/>
    <n v="17"/>
    <n v="96.03"/>
    <n v="1317641"/>
    <d v="2026-07-30T00:00:00"/>
  </r>
  <r>
    <x v="14"/>
    <x v="63"/>
    <d v="2021-10-01T00:00:00"/>
    <n v="1"/>
    <n v="1.38"/>
    <n v="23000"/>
    <n v="4"/>
    <n v="183"/>
    <n v="1000000"/>
    <n v="17"/>
    <n v="96.03"/>
    <n v="1317641"/>
    <d v="2026-07-30T00:00:00"/>
  </r>
  <r>
    <x v="14"/>
    <x v="62"/>
    <d v="2021-11-01T00:00:00"/>
    <n v="1"/>
    <n v="1.38"/>
    <n v="23000"/>
    <n v="4"/>
    <n v="183"/>
    <n v="1000000"/>
    <n v="17"/>
    <n v="96.03"/>
    <n v="1317641"/>
    <d v="2026-07-30T00:00:00"/>
  </r>
  <r>
    <x v="14"/>
    <x v="54"/>
    <d v="2021-02-01T00:00:00"/>
    <n v="0"/>
    <n v="0"/>
    <n v="0"/>
    <n v="4"/>
    <n v="183"/>
    <n v="1000000"/>
    <n v="17"/>
    <n v="96.03"/>
    <n v="1317641"/>
    <d v="2026-07-30T00:00:00"/>
  </r>
  <r>
    <x v="14"/>
    <x v="59"/>
    <d v="2021-07-01T00:00:00"/>
    <n v="1"/>
    <n v="1.38"/>
    <n v="23000"/>
    <n v="4"/>
    <n v="183"/>
    <n v="1000000"/>
    <n v="17"/>
    <n v="96.03"/>
    <n v="1317641"/>
    <d v="2026-07-30T00:00:00"/>
  </r>
  <r>
    <x v="14"/>
    <x v="53"/>
    <d v="2021-01-01T00:00:00"/>
    <n v="0"/>
    <n v="0"/>
    <n v="0"/>
    <n v="4"/>
    <n v="183"/>
    <n v="1000000"/>
    <n v="17"/>
    <n v="96.03"/>
    <n v="1317641"/>
    <d v="2026-07-30T00:00:00"/>
  </r>
  <r>
    <x v="14"/>
    <x v="64"/>
    <d v="2021-12-01T00:00:00"/>
    <n v="1"/>
    <n v="1.38"/>
    <n v="23000"/>
    <n v="4"/>
    <n v="183"/>
    <n v="1000000"/>
    <n v="17"/>
    <n v="96.03"/>
    <n v="1317641"/>
    <d v="2026-07-30T00:00:00"/>
  </r>
  <r>
    <x v="14"/>
    <x v="55"/>
    <d v="2021-05-01T00:00:00"/>
    <n v="0"/>
    <n v="0"/>
    <n v="0"/>
    <n v="4"/>
    <n v="183"/>
    <n v="1000000"/>
    <n v="17"/>
    <n v="96.03"/>
    <n v="1317641"/>
    <d v="2026-07-30T00:00:00"/>
  </r>
  <r>
    <x v="14"/>
    <x v="56"/>
    <d v="2021-04-01T00:00:00"/>
    <n v="0"/>
    <n v="0"/>
    <n v="0"/>
    <n v="4"/>
    <n v="183"/>
    <n v="1000000"/>
    <n v="17"/>
    <n v="96.03"/>
    <n v="1317641"/>
    <d v="2026-07-30T00:00:00"/>
  </r>
  <r>
    <x v="14"/>
    <x v="61"/>
    <d v="2021-09-01T00:00:00"/>
    <n v="1"/>
    <n v="1.38"/>
    <n v="23000"/>
    <n v="4"/>
    <n v="183"/>
    <n v="1000000"/>
    <n v="17"/>
    <n v="96.03"/>
    <n v="1317641"/>
    <d v="2026-07-30T00:00:00"/>
  </r>
  <r>
    <x v="14"/>
    <x v="58"/>
    <d v="2021-06-01T00:00:00"/>
    <n v="0"/>
    <n v="0"/>
    <n v="0"/>
    <n v="4"/>
    <n v="183"/>
    <n v="1000000"/>
    <n v="17"/>
    <n v="96.03"/>
    <n v="1317641"/>
    <d v="2026-07-30T00:00:00"/>
  </r>
  <r>
    <x v="14"/>
    <x v="60"/>
    <d v="2021-08-01T00:00:00"/>
    <n v="1"/>
    <n v="1.38"/>
    <n v="23000"/>
    <n v="4"/>
    <n v="183"/>
    <n v="1000000"/>
    <n v="17"/>
    <n v="96.03"/>
    <n v="1317641"/>
    <d v="2026-07-30T00:00:00"/>
  </r>
  <r>
    <x v="5"/>
    <x v="8"/>
    <d v="2024-03-01T00:00:00"/>
    <n v="0"/>
    <n v="0"/>
    <n v="0"/>
    <n v="4"/>
    <n v="254.95999999999998"/>
    <n v="715000"/>
    <n v="27"/>
    <n v="139.07900000000001"/>
    <n v="2007868"/>
    <d v="2026-07-30T00:00:00"/>
  </r>
  <r>
    <x v="46"/>
    <x v="58"/>
    <d v="2021-06-01T00:00:00"/>
    <n v="3"/>
    <n v="132"/>
    <n v="525000"/>
    <n v="4"/>
    <n v="216"/>
    <n v="1010000"/>
    <n v="6"/>
    <n v="139.17000000000002"/>
    <n v="708060"/>
    <d v="2026-07-30T00:00:00"/>
  </r>
  <r>
    <x v="46"/>
    <x v="59"/>
    <d v="2021-07-01T00:00:00"/>
    <n v="3"/>
    <n v="132"/>
    <n v="525000"/>
    <n v="4"/>
    <n v="216"/>
    <n v="1010000"/>
    <n v="6"/>
    <n v="139.17000000000002"/>
    <n v="708060"/>
    <d v="2026-07-30T00:00:00"/>
  </r>
  <r>
    <x v="46"/>
    <x v="64"/>
    <d v="2021-12-01T00:00:00"/>
    <n v="3"/>
    <n v="132"/>
    <n v="525000"/>
    <n v="4"/>
    <n v="216"/>
    <n v="1010000"/>
    <n v="6"/>
    <n v="139.17000000000002"/>
    <n v="708060"/>
    <d v="2026-07-30T00:00:00"/>
  </r>
  <r>
    <x v="46"/>
    <x v="61"/>
    <d v="2021-09-01T00:00:00"/>
    <n v="3"/>
    <n v="132"/>
    <n v="525000"/>
    <n v="4"/>
    <n v="216"/>
    <n v="1010000"/>
    <n v="6"/>
    <n v="139.17000000000002"/>
    <n v="708060"/>
    <d v="2026-07-30T00:00:00"/>
  </r>
  <r>
    <x v="46"/>
    <x v="62"/>
    <d v="2021-11-01T00:00:00"/>
    <n v="3"/>
    <n v="132"/>
    <n v="525000"/>
    <n v="4"/>
    <n v="216"/>
    <n v="1010000"/>
    <n v="6"/>
    <n v="139.17000000000002"/>
    <n v="708060"/>
    <d v="2026-07-30T00:00:00"/>
  </r>
  <r>
    <x v="46"/>
    <x v="63"/>
    <d v="2021-10-01T00:00:00"/>
    <n v="3"/>
    <n v="132"/>
    <n v="525000"/>
    <n v="4"/>
    <n v="216"/>
    <n v="1010000"/>
    <n v="6"/>
    <n v="139.17000000000002"/>
    <n v="708060"/>
    <d v="2026-07-30T00:00:00"/>
  </r>
  <r>
    <x v="46"/>
    <x v="60"/>
    <d v="2021-08-01T00:00:00"/>
    <n v="3"/>
    <n v="132"/>
    <n v="525000"/>
    <n v="4"/>
    <n v="216"/>
    <n v="1010000"/>
    <n v="6"/>
    <n v="139.17000000000002"/>
    <n v="708060"/>
    <d v="2026-07-30T00:00:00"/>
  </r>
  <r>
    <x v="46"/>
    <x v="55"/>
    <d v="2021-05-01T00:00:00"/>
    <n v="3"/>
    <n v="132"/>
    <n v="525000"/>
    <n v="4"/>
    <n v="216"/>
    <n v="1010000"/>
    <n v="6"/>
    <n v="139.17000000000002"/>
    <n v="708060"/>
    <d v="2026-07-30T00:00:00"/>
  </r>
  <r>
    <x v="14"/>
    <x v="50"/>
    <d v="2022-01-01T00:00:00"/>
    <n v="1"/>
    <n v="1.38"/>
    <n v="23000"/>
    <n v="4"/>
    <n v="183"/>
    <n v="1000000"/>
    <n v="18"/>
    <n v="157.94999999999996"/>
    <n v="1867641"/>
    <d v="2026-07-30T00:00:00"/>
  </r>
  <r>
    <x v="14"/>
    <x v="65"/>
    <d v="2022-03-01T00:00:00"/>
    <n v="1"/>
    <n v="1.38"/>
    <n v="23000"/>
    <n v="4"/>
    <n v="183"/>
    <n v="1000000"/>
    <n v="18"/>
    <n v="157.94999999999996"/>
    <n v="1867641"/>
    <d v="2026-07-30T00:00:00"/>
  </r>
  <r>
    <x v="14"/>
    <x v="48"/>
    <d v="2022-02-01T00:00:00"/>
    <n v="1"/>
    <n v="1.38"/>
    <n v="23000"/>
    <n v="4"/>
    <n v="183"/>
    <n v="1000000"/>
    <n v="18"/>
    <n v="157.94999999999996"/>
    <n v="1867641"/>
    <d v="2026-07-30T00:00:00"/>
  </r>
  <r>
    <x v="14"/>
    <x v="47"/>
    <d v="2022-05-01T00:00:00"/>
    <n v="0"/>
    <n v="0"/>
    <n v="0"/>
    <n v="4"/>
    <n v="183"/>
    <n v="1000000"/>
    <n v="19"/>
    <n v="159.32999999999998"/>
    <n v="1890641"/>
    <d v="2026-07-30T00:00:00"/>
  </r>
  <r>
    <x v="14"/>
    <x v="49"/>
    <d v="2022-04-01T00:00:00"/>
    <n v="0"/>
    <n v="0"/>
    <n v="0"/>
    <n v="4"/>
    <n v="183"/>
    <n v="1000000"/>
    <n v="19"/>
    <n v="159.32999999999998"/>
    <n v="1890641"/>
    <d v="2026-07-30T00:00:00"/>
  </r>
  <r>
    <x v="47"/>
    <x v="35"/>
    <d v="2022-11-01T00:00:00"/>
    <n v="0"/>
    <n v="0"/>
    <n v="0"/>
    <n v="4"/>
    <n v="158"/>
    <n v="581000"/>
    <n v="27"/>
    <n v="180.196"/>
    <n v="1874069"/>
    <d v="2026-07-30T00:00:00"/>
  </r>
  <r>
    <x v="47"/>
    <x v="33"/>
    <d v="2022-10-01T00:00:00"/>
    <n v="0"/>
    <n v="0"/>
    <n v="0"/>
    <n v="4"/>
    <n v="158"/>
    <n v="581000"/>
    <n v="27"/>
    <n v="180.196"/>
    <n v="1874069"/>
    <d v="2026-07-30T00:00:00"/>
  </r>
  <r>
    <x v="47"/>
    <x v="31"/>
    <d v="2023-01-01T00:00:00"/>
    <n v="0"/>
    <n v="0"/>
    <n v="0"/>
    <n v="4"/>
    <n v="158"/>
    <n v="581000"/>
    <n v="27"/>
    <n v="180.196"/>
    <n v="1874069"/>
    <d v="2026-07-30T00:00:00"/>
  </r>
  <r>
    <x v="47"/>
    <x v="32"/>
    <d v="2022-12-01T00:00:00"/>
    <n v="0"/>
    <n v="0"/>
    <n v="0"/>
    <n v="4"/>
    <n v="158"/>
    <n v="581000"/>
    <n v="27"/>
    <n v="180.196"/>
    <n v="1874069"/>
    <d v="2026-07-30T00:00:00"/>
  </r>
  <r>
    <x v="47"/>
    <x v="52"/>
    <d v="2022-08-01T00:00:00"/>
    <n v="0"/>
    <n v="0"/>
    <n v="0"/>
    <n v="4"/>
    <n v="158"/>
    <n v="581000"/>
    <n v="27"/>
    <n v="180.196"/>
    <n v="1874069"/>
    <d v="2026-07-30T00:00:00"/>
  </r>
  <r>
    <x v="47"/>
    <x v="66"/>
    <d v="2022-07-01T00:00:00"/>
    <n v="0"/>
    <n v="0"/>
    <n v="0"/>
    <n v="4"/>
    <n v="158"/>
    <n v="581000"/>
    <n v="27"/>
    <n v="180.196"/>
    <n v="1874069"/>
    <d v="2026-07-30T00:00:00"/>
  </r>
  <r>
    <x v="47"/>
    <x v="37"/>
    <d v="2022-09-01T00:00:00"/>
    <n v="0"/>
    <n v="0"/>
    <n v="0"/>
    <n v="4"/>
    <n v="158"/>
    <n v="581000"/>
    <n v="27"/>
    <n v="180.196"/>
    <n v="1874069"/>
    <d v="2026-07-30T00:00:00"/>
  </r>
  <r>
    <x v="47"/>
    <x v="46"/>
    <d v="2023-03-01T00:00:00"/>
    <n v="0"/>
    <n v="0"/>
    <n v="0"/>
    <n v="4"/>
    <n v="158"/>
    <n v="581000"/>
    <n v="27"/>
    <n v="180.196"/>
    <n v="1874069"/>
    <d v="2026-07-30T00:00:00"/>
  </r>
  <r>
    <x v="47"/>
    <x v="34"/>
    <d v="2023-02-01T00:00:00"/>
    <n v="0"/>
    <n v="0"/>
    <n v="0"/>
    <n v="4"/>
    <n v="158"/>
    <n v="581000"/>
    <n v="27"/>
    <n v="180.196"/>
    <n v="1874069"/>
    <d v="2026-07-30T00:00:00"/>
  </r>
  <r>
    <x v="48"/>
    <x v="57"/>
    <d v="2021-03-01T00:00:00"/>
    <n v="3"/>
    <n v="156.69999999999999"/>
    <n v="1189635"/>
    <n v="4"/>
    <n v="180.38"/>
    <n v="1350000"/>
    <n v="12"/>
    <n v="183.03000000000003"/>
    <n v="2128295"/>
    <d v="2026-07-30T00:00:00"/>
  </r>
  <r>
    <x v="48"/>
    <x v="56"/>
    <d v="2021-04-01T00:00:00"/>
    <n v="3"/>
    <n v="156.69999999999999"/>
    <n v="1189635"/>
    <n v="4"/>
    <n v="180.38"/>
    <n v="1350000"/>
    <n v="12"/>
    <n v="183.03000000000003"/>
    <n v="2128295"/>
    <d v="2026-07-30T00:00:00"/>
  </r>
  <r>
    <x v="48"/>
    <x v="59"/>
    <d v="2021-07-01T00:00:00"/>
    <n v="2"/>
    <n v="116.7"/>
    <n v="739635"/>
    <n v="4"/>
    <n v="180.38"/>
    <n v="1350000"/>
    <n v="13"/>
    <n v="223.03"/>
    <n v="2578295"/>
    <d v="2026-07-30T00:00:00"/>
  </r>
  <r>
    <x v="48"/>
    <x v="58"/>
    <d v="2021-06-01T00:00:00"/>
    <n v="2"/>
    <n v="116.7"/>
    <n v="739635"/>
    <n v="4"/>
    <n v="180.38"/>
    <n v="1350000"/>
    <n v="13"/>
    <n v="223.03"/>
    <n v="2578295"/>
    <d v="2026-07-30T00:00:00"/>
  </r>
  <r>
    <x v="48"/>
    <x v="55"/>
    <d v="2021-05-01T00:00:00"/>
    <n v="2"/>
    <n v="116.7"/>
    <n v="739635"/>
    <n v="4"/>
    <n v="180.38"/>
    <n v="1350000"/>
    <n v="13"/>
    <n v="223.03"/>
    <n v="2578295"/>
    <d v="2026-07-30T00:00:00"/>
  </r>
  <r>
    <x v="28"/>
    <x v="17"/>
    <d v="2025-07-01T00:00:00"/>
    <n v="0"/>
    <n v="0"/>
    <n v="0"/>
    <n v="4"/>
    <n v="352.48"/>
    <n v="100000"/>
    <n v="31"/>
    <n v="236.90000000000003"/>
    <n v="1593993"/>
    <d v="2026-07-30T00:00:00"/>
  </r>
  <r>
    <x v="48"/>
    <x v="50"/>
    <d v="2022-01-01T00:00:00"/>
    <n v="2"/>
    <n v="158.18"/>
    <n v="578535"/>
    <n v="4"/>
    <n v="180.38"/>
    <n v="1350000"/>
    <n v="14"/>
    <n v="263.02999999999997"/>
    <n v="3028295"/>
    <d v="2026-07-30T00:00:00"/>
  </r>
  <r>
    <x v="48"/>
    <x v="65"/>
    <d v="2022-03-01T00:00:00"/>
    <n v="3"/>
    <n v="234.88"/>
    <n v="863985"/>
    <n v="4"/>
    <n v="180.38"/>
    <n v="1350000"/>
    <n v="14"/>
    <n v="263.02999999999997"/>
    <n v="3028295"/>
    <d v="2026-07-30T00:00:00"/>
  </r>
  <r>
    <x v="48"/>
    <x v="61"/>
    <d v="2021-09-01T00:00:00"/>
    <n v="1"/>
    <n v="76.7"/>
    <n v="289635"/>
    <n v="4"/>
    <n v="180.38"/>
    <n v="1350000"/>
    <n v="14"/>
    <n v="263.02999999999997"/>
    <n v="3028295"/>
    <d v="2026-07-30T00:00:00"/>
  </r>
  <r>
    <x v="48"/>
    <x v="62"/>
    <d v="2021-11-01T00:00:00"/>
    <n v="2"/>
    <n v="158.18"/>
    <n v="578535"/>
    <n v="4"/>
    <n v="180.38"/>
    <n v="1350000"/>
    <n v="14"/>
    <n v="263.02999999999997"/>
    <n v="3028295"/>
    <d v="2026-07-30T00:00:00"/>
  </r>
  <r>
    <x v="48"/>
    <x v="64"/>
    <d v="2021-12-01T00:00:00"/>
    <n v="2"/>
    <n v="158.18"/>
    <n v="578535"/>
    <n v="4"/>
    <n v="180.38"/>
    <n v="1350000"/>
    <n v="14"/>
    <n v="263.02999999999997"/>
    <n v="3028295"/>
    <d v="2026-07-30T00:00:00"/>
  </r>
  <r>
    <x v="48"/>
    <x v="48"/>
    <d v="2022-02-01T00:00:00"/>
    <n v="2"/>
    <n v="158.18"/>
    <n v="578535"/>
    <n v="4"/>
    <n v="180.38"/>
    <n v="1350000"/>
    <n v="14"/>
    <n v="263.02999999999997"/>
    <n v="3028295"/>
    <d v="2026-07-30T00:00:00"/>
  </r>
  <r>
    <x v="48"/>
    <x v="63"/>
    <d v="2021-10-01T00:00:00"/>
    <n v="1"/>
    <n v="76.7"/>
    <n v="289635"/>
    <n v="4"/>
    <n v="180.38"/>
    <n v="1350000"/>
    <n v="14"/>
    <n v="263.02999999999997"/>
    <n v="3028295"/>
    <d v="2026-07-30T00:00:00"/>
  </r>
  <r>
    <x v="48"/>
    <x v="60"/>
    <d v="2021-08-01T00:00:00"/>
    <n v="1"/>
    <n v="76.7"/>
    <n v="289635"/>
    <n v="4"/>
    <n v="180.38"/>
    <n v="1350000"/>
    <n v="14"/>
    <n v="263.02999999999997"/>
    <n v="3028295"/>
    <d v="2026-07-30T00:00:00"/>
  </r>
  <r>
    <x v="46"/>
    <x v="10"/>
    <d v="2024-04-01T00:00:00"/>
    <n v="3"/>
    <n v="162"/>
    <n v="760000"/>
    <n v="4"/>
    <n v="312"/>
    <n v="500000"/>
    <n v="9"/>
    <n v="271.17"/>
    <n v="1233060"/>
    <d v="2026-07-30T00:00:00"/>
  </r>
  <r>
    <x v="48"/>
    <x v="35"/>
    <d v="2022-11-01T00:00:00"/>
    <n v="6"/>
    <n v="381.18"/>
    <n v="2213850"/>
    <n v="4"/>
    <n v="294.83"/>
    <n v="583825"/>
    <n v="15"/>
    <n v="339.73"/>
    <n v="3317930"/>
    <d v="2026-07-30T00:00:00"/>
  </r>
  <r>
    <x v="48"/>
    <x v="32"/>
    <d v="2022-12-01T00:00:00"/>
    <n v="6"/>
    <n v="381.18"/>
    <n v="2213850"/>
    <n v="4"/>
    <n v="294.83"/>
    <n v="583825"/>
    <n v="15"/>
    <n v="339.73"/>
    <n v="3317930"/>
    <d v="2026-07-30T00:00:00"/>
  </r>
  <r>
    <x v="48"/>
    <x v="33"/>
    <d v="2022-10-01T00:00:00"/>
    <n v="6"/>
    <n v="381.18"/>
    <n v="2213850"/>
    <n v="4"/>
    <n v="294.83"/>
    <n v="583825"/>
    <n v="15"/>
    <n v="339.73"/>
    <n v="3317930"/>
    <d v="2026-07-30T00:00:00"/>
  </r>
  <r>
    <x v="50"/>
    <x v="30"/>
    <d v="2024-07-01T00:00:00"/>
    <n v="2"/>
    <n v="37.659999999999997"/>
    <n v="353000"/>
    <n v="4"/>
    <n v="339.87"/>
    <n v="1483000"/>
    <n v="36"/>
    <n v="532.89"/>
    <n v="6228237"/>
    <d v="2026-07-30T00:00:00"/>
  </r>
  <r>
    <x v="19"/>
    <x v="53"/>
    <d v="2021-01-01T00:00:00"/>
    <n v="7"/>
    <n v="288"/>
    <n v="1856133"/>
    <n v="4"/>
    <n v="183.8"/>
    <n v="987500"/>
    <n v="34"/>
    <n v="736.48999999999978"/>
    <n v="6948449"/>
    <d v="2026-07-30T00:00:00"/>
  </r>
  <r>
    <x v="19"/>
    <x v="54"/>
    <d v="2021-02-01T00:00:00"/>
    <n v="7"/>
    <n v="288"/>
    <n v="1856133"/>
    <n v="4"/>
    <n v="183.8"/>
    <n v="987500"/>
    <n v="34"/>
    <n v="736.48999999999978"/>
    <n v="6948449"/>
    <d v="2026-07-30T00:00:00"/>
  </r>
  <r>
    <x v="19"/>
    <x v="57"/>
    <d v="2021-03-01T00:00:00"/>
    <n v="6"/>
    <n v="270"/>
    <n v="1796133"/>
    <n v="4"/>
    <n v="183.8"/>
    <n v="987500"/>
    <n v="36"/>
    <n v="755.48999999999978"/>
    <n v="7038449"/>
    <d v="2026-07-30T00:00:00"/>
  </r>
  <r>
    <x v="19"/>
    <x v="56"/>
    <d v="2021-04-01T00:00:00"/>
    <n v="5"/>
    <n v="216"/>
    <n v="1548633"/>
    <n v="4"/>
    <n v="183.8"/>
    <n v="987500"/>
    <n v="37"/>
    <n v="809.48999999999978"/>
    <n v="7285949"/>
    <d v="2026-07-30T00:00:00"/>
  </r>
  <r>
    <x v="16"/>
    <x v="40"/>
    <d v="2023-08-01T00:00:00"/>
    <n v="4"/>
    <n v="357"/>
    <n v="1240428"/>
    <n v="4"/>
    <n v="311.27999999999997"/>
    <n v="878000"/>
    <n v="19"/>
    <n v="840.4899999999999"/>
    <n v="5352054"/>
    <d v="2026-07-30T00:00:00"/>
  </r>
  <r>
    <x v="16"/>
    <x v="44"/>
    <d v="2023-11-01T00:00:00"/>
    <n v="5"/>
    <n v="335.77"/>
    <n v="1377300"/>
    <n v="4"/>
    <n v="311.27999999999997"/>
    <n v="878000"/>
    <n v="20"/>
    <n v="940.4899999999999"/>
    <n v="5598382"/>
    <d v="2026-07-30T00:00:00"/>
  </r>
  <r>
    <x v="16"/>
    <x v="42"/>
    <d v="2023-09-01T00:00:00"/>
    <n v="4"/>
    <n v="307"/>
    <n v="1235800"/>
    <n v="4"/>
    <n v="311.27999999999997"/>
    <n v="878000"/>
    <n v="20"/>
    <n v="940.4899999999999"/>
    <n v="5598382"/>
    <d v="2026-07-30T00:00:00"/>
  </r>
  <r>
    <x v="16"/>
    <x v="43"/>
    <d v="2023-10-01T00:00:00"/>
    <n v="5"/>
    <n v="335.77"/>
    <n v="1377300"/>
    <n v="4"/>
    <n v="311.27999999999997"/>
    <n v="878000"/>
    <n v="20"/>
    <n v="940.4899999999999"/>
    <n v="5598382"/>
    <d v="2026-07-30T00:00:00"/>
  </r>
  <r>
    <x v="16"/>
    <x v="45"/>
    <d v="2023-12-01T00:00:00"/>
    <n v="5"/>
    <n v="335.77"/>
    <n v="1377300"/>
    <n v="4"/>
    <n v="311.27999999999997"/>
    <n v="878000"/>
    <n v="20"/>
    <n v="940.4899999999999"/>
    <n v="5598382"/>
    <d v="2026-07-30T00:00:00"/>
  </r>
  <r>
    <x v="49"/>
    <x v="1"/>
    <d v="2026-05-01T00:00:00"/>
    <n v="5"/>
    <n v="682"/>
    <n v="1427500"/>
    <n v="4"/>
    <n v="50"/>
    <n v="1020972"/>
    <n v="25"/>
    <n v="1302.1600000000003"/>
    <n v="4302432"/>
    <d v="2026-07-30T00:00:00"/>
  </r>
  <r>
    <x v="0"/>
    <x v="38"/>
    <d v="2023-06-01T00:00:00"/>
    <n v="8"/>
    <n v="386.28"/>
    <n v="2715825"/>
    <n v="4"/>
    <n v="197.17000000000002"/>
    <n v="1352110"/>
    <n v="153"/>
    <n v="1369.2050000000002"/>
    <n v="13054899"/>
    <d v="2026-07-30T00:00:00"/>
  </r>
  <r>
    <x v="0"/>
    <x v="41"/>
    <d v="2023-07-01T00:00:00"/>
    <n v="7"/>
    <n v="378"/>
    <n v="2640385"/>
    <n v="4"/>
    <n v="197.17000000000002"/>
    <n v="1352110"/>
    <n v="155"/>
    <n v="1378.4850000000001"/>
    <n v="13152339"/>
    <d v="2026-07-30T00:00:00"/>
  </r>
  <r>
    <x v="22"/>
    <x v="31"/>
    <d v="2023-01-01T00:00:00"/>
    <n v="12"/>
    <n v="516.88"/>
    <n v="2655550"/>
    <n v="4"/>
    <n v="157.5"/>
    <n v="910000"/>
    <n v="58"/>
    <n v="1992.37"/>
    <n v="12502875"/>
    <d v="2026-07-30T00:00:00"/>
  </r>
  <r>
    <x v="22"/>
    <x v="34"/>
    <d v="2023-02-01T00:00:00"/>
    <n v="13"/>
    <n v="552.88"/>
    <n v="3013550"/>
    <n v="4"/>
    <n v="157.5"/>
    <n v="910000"/>
    <n v="58"/>
    <n v="1992.37"/>
    <n v="12502875"/>
    <d v="2026-07-30T00:00:00"/>
  </r>
  <r>
    <x v="22"/>
    <x v="36"/>
    <d v="2023-04-01T00:00:00"/>
    <n v="13"/>
    <n v="539.98"/>
    <n v="3071550"/>
    <n v="4"/>
    <n v="157.5"/>
    <n v="910000"/>
    <n v="61"/>
    <n v="2172.37"/>
    <n v="13162875"/>
    <d v="2026-07-30T00:00:00"/>
  </r>
  <r>
    <x v="22"/>
    <x v="46"/>
    <d v="2023-03-01T00:00:00"/>
    <n v="11"/>
    <n v="432.88"/>
    <n v="2573550"/>
    <n v="4"/>
    <n v="157.5"/>
    <n v="910000"/>
    <n v="61"/>
    <n v="2172.37"/>
    <n v="13162875"/>
    <d v="2026-07-30T00:00:00"/>
  </r>
  <r>
    <x v="22"/>
    <x v="39"/>
    <d v="2023-05-01T00:00:00"/>
    <n v="14"/>
    <n v="599.98"/>
    <n v="3286550"/>
    <n v="4"/>
    <n v="157.5"/>
    <n v="910000"/>
    <n v="61"/>
    <n v="2172.37"/>
    <n v="13162875"/>
    <d v="2026-07-30T00:00:00"/>
  </r>
  <r>
    <x v="22"/>
    <x v="38"/>
    <d v="2023-06-01T00:00:00"/>
    <n v="13"/>
    <n v="570.77"/>
    <n v="3016550"/>
    <n v="4"/>
    <n v="157.5"/>
    <n v="910000"/>
    <n v="62"/>
    <n v="2201.58"/>
    <n v="13432875"/>
    <d v="2026-07-30T00:00:00"/>
  </r>
  <r>
    <x v="36"/>
    <x v="0"/>
    <d v="2026-07-01T00:00:00"/>
    <n v="0"/>
    <n v="0"/>
    <n v="0"/>
    <n v="5"/>
    <m/>
    <m/>
    <m/>
    <m/>
    <m/>
    <d v="2026-07-30T00:00:00"/>
  </r>
  <r>
    <x v="41"/>
    <x v="7"/>
    <d v="2025-01-01T00:00:00"/>
    <n v="2"/>
    <n v="170"/>
    <n v="960000"/>
    <n v="5"/>
    <n v="0"/>
    <n v="0"/>
    <n v="2"/>
    <n v="3"/>
    <n v="79000"/>
    <d v="2026-07-30T00:00:00"/>
  </r>
  <r>
    <x v="41"/>
    <x v="26"/>
    <d v="2025-06-01T00:00:00"/>
    <n v="2"/>
    <n v="170"/>
    <n v="960000"/>
    <n v="5"/>
    <n v="0"/>
    <n v="0"/>
    <n v="2"/>
    <n v="3"/>
    <n v="79000"/>
    <d v="2026-07-30T00:00:00"/>
  </r>
  <r>
    <x v="41"/>
    <x v="20"/>
    <d v="2025-04-01T00:00:00"/>
    <n v="2"/>
    <n v="170"/>
    <n v="960000"/>
    <n v="5"/>
    <n v="0"/>
    <n v="0"/>
    <n v="2"/>
    <n v="3"/>
    <n v="79000"/>
    <d v="2026-07-30T00:00:00"/>
  </r>
  <r>
    <x v="41"/>
    <x v="17"/>
    <d v="2025-07-01T00:00:00"/>
    <n v="2"/>
    <n v="170"/>
    <n v="960000"/>
    <n v="5"/>
    <n v="0"/>
    <n v="0"/>
    <n v="2"/>
    <n v="3"/>
    <n v="79000"/>
    <d v="2026-07-30T00:00:00"/>
  </r>
  <r>
    <x v="41"/>
    <x v="19"/>
    <d v="2025-02-01T00:00:00"/>
    <n v="2"/>
    <n v="170"/>
    <n v="960000"/>
    <n v="5"/>
    <n v="0"/>
    <n v="0"/>
    <n v="2"/>
    <n v="3"/>
    <n v="79000"/>
    <d v="2026-07-30T00:00:00"/>
  </r>
  <r>
    <x v="41"/>
    <x v="13"/>
    <d v="2025-08-01T00:00:00"/>
    <n v="2"/>
    <n v="170"/>
    <n v="960000"/>
    <n v="5"/>
    <n v="0"/>
    <n v="0"/>
    <n v="2"/>
    <n v="3"/>
    <n v="79000"/>
    <d v="2026-07-30T00:00:00"/>
  </r>
  <r>
    <x v="41"/>
    <x v="23"/>
    <d v="2025-03-01T00:00:00"/>
    <n v="2"/>
    <n v="170"/>
    <n v="960000"/>
    <n v="5"/>
    <n v="0"/>
    <n v="0"/>
    <n v="2"/>
    <n v="3"/>
    <n v="79000"/>
    <d v="2026-07-30T00:00:00"/>
  </r>
  <r>
    <x v="41"/>
    <x v="21"/>
    <d v="2025-05-01T00:00:00"/>
    <n v="2"/>
    <n v="170"/>
    <n v="960000"/>
    <n v="5"/>
    <n v="0"/>
    <n v="0"/>
    <n v="2"/>
    <n v="3"/>
    <n v="79000"/>
    <d v="2026-07-30T00:00:00"/>
  </r>
  <r>
    <x v="27"/>
    <x v="29"/>
    <d v="2024-08-01T00:00:00"/>
    <n v="0"/>
    <n v="0"/>
    <n v="0"/>
    <n v="5"/>
    <n v="480"/>
    <n v="1425000"/>
    <n v="4"/>
    <n v="12.8"/>
    <n v="70775"/>
    <d v="2026-07-30T00:00:00"/>
  </r>
  <r>
    <x v="27"/>
    <x v="24"/>
    <d v="2024-09-01T00:00:00"/>
    <n v="0"/>
    <n v="0"/>
    <n v="0"/>
    <n v="5"/>
    <n v="480"/>
    <n v="1425000"/>
    <n v="4"/>
    <n v="12.8"/>
    <n v="70775"/>
    <d v="2026-07-30T00:00:00"/>
  </r>
  <r>
    <x v="27"/>
    <x v="25"/>
    <d v="2024-12-01T00:00:00"/>
    <n v="0"/>
    <n v="0"/>
    <n v="0"/>
    <n v="5"/>
    <n v="480"/>
    <n v="1425000"/>
    <n v="4"/>
    <n v="12.8"/>
    <n v="70775"/>
    <d v="2026-07-30T00:00:00"/>
  </r>
  <r>
    <x v="27"/>
    <x v="7"/>
    <d v="2025-01-01T00:00:00"/>
    <n v="0"/>
    <n v="0"/>
    <n v="0"/>
    <n v="5"/>
    <n v="480"/>
    <n v="1425000"/>
    <n v="4"/>
    <n v="12.8"/>
    <n v="70775"/>
    <d v="2026-07-30T00:00:00"/>
  </r>
  <r>
    <x v="27"/>
    <x v="30"/>
    <d v="2024-07-01T00:00:00"/>
    <n v="0"/>
    <n v="0"/>
    <n v="0"/>
    <n v="5"/>
    <n v="480"/>
    <n v="1425000"/>
    <n v="4"/>
    <n v="12.8"/>
    <n v="70775"/>
    <d v="2026-07-30T00:00:00"/>
  </r>
  <r>
    <x v="27"/>
    <x v="28"/>
    <d v="2024-10-01T00:00:00"/>
    <n v="0"/>
    <n v="0"/>
    <n v="0"/>
    <n v="5"/>
    <n v="480"/>
    <n v="1425000"/>
    <n v="4"/>
    <n v="12.8"/>
    <n v="70775"/>
    <d v="2026-07-30T00:00:00"/>
  </r>
  <r>
    <x v="27"/>
    <x v="19"/>
    <d v="2025-02-01T00:00:00"/>
    <n v="0"/>
    <n v="0"/>
    <n v="0"/>
    <n v="5"/>
    <n v="480"/>
    <n v="1425000"/>
    <n v="4"/>
    <n v="12.8"/>
    <n v="70775"/>
    <d v="2026-07-30T00:00:00"/>
  </r>
  <r>
    <x v="27"/>
    <x v="23"/>
    <d v="2025-03-01T00:00:00"/>
    <n v="0"/>
    <n v="0"/>
    <n v="0"/>
    <n v="5"/>
    <n v="480"/>
    <n v="1425000"/>
    <n v="4"/>
    <n v="12.8"/>
    <n v="70775"/>
    <d v="2026-07-30T00:00:00"/>
  </r>
  <r>
    <x v="27"/>
    <x v="18"/>
    <d v="2024-11-01T00:00:00"/>
    <n v="0"/>
    <n v="0"/>
    <n v="0"/>
    <n v="5"/>
    <n v="480"/>
    <n v="1425000"/>
    <n v="4"/>
    <n v="12.8"/>
    <n v="70775"/>
    <d v="2026-07-30T00:00:00"/>
  </r>
  <r>
    <x v="44"/>
    <x v="6"/>
    <d v="2026-01-01T00:00:00"/>
    <n v="12"/>
    <n v="716"/>
    <n v="2790242"/>
    <n v="5"/>
    <n v="336"/>
    <n v="938724"/>
    <n v="7"/>
    <n v="22.05"/>
    <n v="287446"/>
    <d v="2026-07-30T00:00:00"/>
  </r>
  <r>
    <x v="44"/>
    <x v="14"/>
    <d v="2025-12-01T00:00:00"/>
    <n v="12"/>
    <n v="716"/>
    <n v="2790242"/>
    <n v="5"/>
    <n v="336"/>
    <n v="938724"/>
    <n v="7"/>
    <n v="22.05"/>
    <n v="287446"/>
    <d v="2026-07-30T00:00:00"/>
  </r>
  <r>
    <x v="14"/>
    <x v="42"/>
    <d v="2023-09-01T00:00:00"/>
    <n v="4"/>
    <n v="159"/>
    <n v="874645"/>
    <n v="5"/>
    <n v="432"/>
    <n v="1390000"/>
    <n v="20"/>
    <n v="160.32999999999998"/>
    <n v="1912641"/>
    <d v="2026-07-30T00:00:00"/>
  </r>
  <r>
    <x v="14"/>
    <x v="44"/>
    <d v="2023-11-01T00:00:00"/>
    <n v="4"/>
    <n v="159"/>
    <n v="874645"/>
    <n v="5"/>
    <n v="432"/>
    <n v="1390000"/>
    <n v="20"/>
    <n v="160.32999999999998"/>
    <n v="1912641"/>
    <d v="2026-07-30T00:00:00"/>
  </r>
  <r>
    <x v="14"/>
    <x v="45"/>
    <d v="2023-12-01T00:00:00"/>
    <n v="4"/>
    <n v="159"/>
    <n v="874645"/>
    <n v="5"/>
    <n v="432"/>
    <n v="1390000"/>
    <n v="20"/>
    <n v="160.32999999999998"/>
    <n v="1912641"/>
    <d v="2026-07-30T00:00:00"/>
  </r>
  <r>
    <x v="14"/>
    <x v="43"/>
    <d v="2023-10-01T00:00:00"/>
    <n v="4"/>
    <n v="159"/>
    <n v="874645"/>
    <n v="5"/>
    <n v="432"/>
    <n v="1390000"/>
    <n v="20"/>
    <n v="160.32999999999998"/>
    <n v="1912641"/>
    <d v="2026-07-30T00:00:00"/>
  </r>
  <r>
    <x v="46"/>
    <x v="8"/>
    <d v="2024-03-01T00:00:00"/>
    <n v="2"/>
    <n v="108"/>
    <n v="500000"/>
    <n v="5"/>
    <n v="366"/>
    <n v="760000"/>
    <n v="9"/>
    <n v="271.17"/>
    <n v="1233060"/>
    <d v="2026-07-30T00:00:00"/>
  </r>
  <r>
    <x v="46"/>
    <x v="9"/>
    <d v="2024-02-01T00:00:00"/>
    <n v="2"/>
    <n v="108"/>
    <n v="500000"/>
    <n v="5"/>
    <n v="366"/>
    <n v="760000"/>
    <n v="9"/>
    <n v="271.17"/>
    <n v="1233060"/>
    <d v="2026-07-30T00:00:00"/>
  </r>
  <r>
    <x v="46"/>
    <x v="11"/>
    <d v="2024-01-01T00:00:00"/>
    <n v="2"/>
    <n v="108"/>
    <n v="500000"/>
    <n v="5"/>
    <n v="366"/>
    <n v="760000"/>
    <n v="9"/>
    <n v="271.17"/>
    <n v="1233060"/>
    <d v="2026-07-30T00:00:00"/>
  </r>
  <r>
    <x v="48"/>
    <x v="37"/>
    <d v="2022-09-01T00:00:00"/>
    <n v="5"/>
    <n v="336.18"/>
    <n v="1763850"/>
    <n v="5"/>
    <n v="339.83"/>
    <n v="1033825"/>
    <n v="15"/>
    <n v="339.73"/>
    <n v="3317930"/>
    <d v="2026-07-30T00:00:00"/>
  </r>
  <r>
    <x v="50"/>
    <x v="21"/>
    <d v="2025-05-01T00:00:00"/>
    <n v="3"/>
    <n v="104.87"/>
    <n v="413000"/>
    <n v="5"/>
    <n v="565"/>
    <n v="1600100"/>
    <n v="37"/>
    <n v="555.55000000000007"/>
    <n v="6443237"/>
    <d v="2026-07-30T00:00:00"/>
  </r>
  <r>
    <x v="50"/>
    <x v="23"/>
    <d v="2025-03-01T00:00:00"/>
    <n v="3"/>
    <n v="104.87"/>
    <n v="413000"/>
    <n v="5"/>
    <n v="565"/>
    <n v="1600100"/>
    <n v="37"/>
    <n v="555.55000000000007"/>
    <n v="6443237"/>
    <d v="2026-07-30T00:00:00"/>
  </r>
  <r>
    <x v="50"/>
    <x v="20"/>
    <d v="2025-04-01T00:00:00"/>
    <n v="3"/>
    <n v="104.87"/>
    <n v="413000"/>
    <n v="5"/>
    <n v="565"/>
    <n v="1600100"/>
    <n v="37"/>
    <n v="555.55000000000007"/>
    <n v="6443237"/>
    <d v="2026-07-30T00:00:00"/>
  </r>
  <r>
    <x v="50"/>
    <x v="19"/>
    <d v="2025-02-01T00:00:00"/>
    <n v="3"/>
    <n v="104.87"/>
    <n v="413000"/>
    <n v="5"/>
    <n v="565"/>
    <n v="1600100"/>
    <n v="37"/>
    <n v="555.55000000000007"/>
    <n v="6443237"/>
    <d v="2026-07-30T00:00:00"/>
  </r>
  <r>
    <x v="50"/>
    <x v="24"/>
    <d v="2024-09-01T00:00:00"/>
    <n v="1"/>
    <n v="15"/>
    <n v="138000"/>
    <n v="5"/>
    <n v="404.87"/>
    <n v="1483000"/>
    <n v="37"/>
    <n v="555.55000000000007"/>
    <n v="6443237"/>
    <d v="2026-07-30T00:00:00"/>
  </r>
  <r>
    <x v="50"/>
    <x v="29"/>
    <d v="2024-08-01T00:00:00"/>
    <n v="1"/>
    <n v="15"/>
    <n v="138000"/>
    <n v="5"/>
    <n v="404.87"/>
    <n v="1483000"/>
    <n v="37"/>
    <n v="555.55000000000007"/>
    <n v="6443237"/>
    <d v="2026-07-30T00:00:00"/>
  </r>
  <r>
    <x v="7"/>
    <x v="64"/>
    <d v="2021-12-01T00:00:00"/>
    <n v="5"/>
    <n v="190"/>
    <n v="1114000"/>
    <n v="5"/>
    <n v="210"/>
    <n v="1109134"/>
    <n v="56"/>
    <n v="1040.8"/>
    <n v="9120934"/>
    <d v="2026-07-30T00:00:00"/>
  </r>
  <r>
    <x v="7"/>
    <x v="50"/>
    <d v="2022-01-01T00:00:00"/>
    <n v="5"/>
    <n v="190"/>
    <n v="1114000"/>
    <n v="5"/>
    <n v="210"/>
    <n v="1109134"/>
    <n v="57"/>
    <n v="1041.3999999999999"/>
    <n v="9120934"/>
    <d v="2026-07-30T00:00:00"/>
  </r>
  <r>
    <x v="7"/>
    <x v="48"/>
    <d v="2022-02-01T00:00:00"/>
    <n v="4"/>
    <n v="148"/>
    <n v="988000"/>
    <n v="5"/>
    <n v="210"/>
    <n v="1109134"/>
    <n v="58"/>
    <n v="1083.4000000000001"/>
    <n v="9246934"/>
    <d v="2026-07-30T00:00:00"/>
  </r>
  <r>
    <x v="7"/>
    <x v="65"/>
    <d v="2022-03-01T00:00:00"/>
    <n v="5"/>
    <n v="193"/>
    <n v="1468000"/>
    <n v="5"/>
    <n v="210"/>
    <n v="1109134"/>
    <n v="58"/>
    <n v="1083.4000000000001"/>
    <n v="9246934"/>
    <d v="2026-07-30T00:00:00"/>
  </r>
  <r>
    <x v="7"/>
    <x v="66"/>
    <d v="2022-07-01T00:00:00"/>
    <n v="9"/>
    <n v="329.13"/>
    <n v="2816368"/>
    <n v="5"/>
    <n v="210"/>
    <n v="1109134"/>
    <n v="59"/>
    <n v="1101.4000000000001"/>
    <n v="9354434"/>
    <d v="2026-07-30T00:00:00"/>
  </r>
  <r>
    <x v="7"/>
    <x v="52"/>
    <d v="2022-08-01T00:00:00"/>
    <n v="9"/>
    <n v="329.13"/>
    <n v="2816368"/>
    <n v="5"/>
    <n v="210"/>
    <n v="1109134"/>
    <n v="59"/>
    <n v="1101.4000000000001"/>
    <n v="9354434"/>
    <d v="2026-07-30T00:00:00"/>
  </r>
  <r>
    <x v="7"/>
    <x v="37"/>
    <d v="2022-09-01T00:00:00"/>
    <n v="9"/>
    <n v="329.13"/>
    <n v="2816368"/>
    <n v="5"/>
    <n v="210"/>
    <n v="1109134"/>
    <n v="59"/>
    <n v="1101.4000000000001"/>
    <n v="9354434"/>
    <d v="2026-07-30T00:00:00"/>
  </r>
  <r>
    <x v="7"/>
    <x v="47"/>
    <d v="2022-05-01T00:00:00"/>
    <n v="7"/>
    <n v="283"/>
    <n v="2428000"/>
    <n v="5"/>
    <n v="210"/>
    <n v="1109134"/>
    <n v="59"/>
    <n v="1101.4000000000001"/>
    <n v="9354434"/>
    <d v="2026-07-30T00:00:00"/>
  </r>
  <r>
    <x v="7"/>
    <x v="51"/>
    <d v="2022-06-01T00:00:00"/>
    <n v="7"/>
    <n v="283"/>
    <n v="2428000"/>
    <n v="5"/>
    <n v="210"/>
    <n v="1109134"/>
    <n v="59"/>
    <n v="1101.4000000000001"/>
    <n v="9354434"/>
    <d v="2026-07-30T00:00:00"/>
  </r>
  <r>
    <x v="7"/>
    <x v="32"/>
    <d v="2022-12-01T00:00:00"/>
    <n v="8"/>
    <n v="293.13"/>
    <n v="2596368"/>
    <n v="5"/>
    <n v="210"/>
    <n v="1109134"/>
    <n v="60"/>
    <n v="1137.4000000000001"/>
    <n v="9574434"/>
    <d v="2026-07-30T00:00:00"/>
  </r>
  <r>
    <x v="7"/>
    <x v="35"/>
    <d v="2022-11-01T00:00:00"/>
    <n v="8"/>
    <n v="293.13"/>
    <n v="2596368"/>
    <n v="5"/>
    <n v="210"/>
    <n v="1109134"/>
    <n v="60"/>
    <n v="1137.4000000000001"/>
    <n v="9574434"/>
    <d v="2026-07-30T00:00:00"/>
  </r>
  <r>
    <x v="7"/>
    <x v="33"/>
    <d v="2022-10-01T00:00:00"/>
    <n v="8"/>
    <n v="293.13"/>
    <n v="2596368"/>
    <n v="5"/>
    <n v="210"/>
    <n v="1109134"/>
    <n v="60"/>
    <n v="1137.4000000000001"/>
    <n v="9574434"/>
    <d v="2026-07-30T00:00:00"/>
  </r>
  <r>
    <x v="7"/>
    <x v="31"/>
    <d v="2023-01-01T00:00:00"/>
    <n v="6"/>
    <n v="216.13"/>
    <n v="1890368"/>
    <n v="5"/>
    <n v="210"/>
    <n v="1109134"/>
    <n v="63"/>
    <n v="1221.4000000000001"/>
    <n v="10320434"/>
    <d v="2026-07-30T00:00:00"/>
  </r>
  <r>
    <x v="0"/>
    <x v="49"/>
    <d v="2022-04-01T00:00:00"/>
    <n v="6"/>
    <n v="264.27999999999997"/>
    <n v="1798880"/>
    <n v="5"/>
    <n v="228.20000000000002"/>
    <n v="1631950"/>
    <n v="149"/>
    <n v="1296.675"/>
    <n v="12475139"/>
    <d v="2026-07-30T00:00:00"/>
  </r>
  <r>
    <x v="0"/>
    <x v="47"/>
    <d v="2022-05-01T00:00:00"/>
    <n v="6"/>
    <n v="264.27999999999997"/>
    <n v="1798880"/>
    <n v="5"/>
    <n v="228.20000000000002"/>
    <n v="1631950"/>
    <n v="149"/>
    <n v="1296.675"/>
    <n v="12475139"/>
    <d v="2026-07-30T00:00:00"/>
  </r>
  <r>
    <x v="0"/>
    <x v="33"/>
    <d v="2022-10-01T00:00:00"/>
    <n v="6"/>
    <n v="264.27999999999997"/>
    <n v="1798880"/>
    <n v="5"/>
    <n v="228.20000000000002"/>
    <n v="1631950"/>
    <n v="150"/>
    <n v="1328.675"/>
    <n v="12715139"/>
    <d v="2026-07-30T00:00:00"/>
  </r>
  <r>
    <x v="0"/>
    <x v="51"/>
    <d v="2022-06-01T00:00:00"/>
    <n v="6"/>
    <n v="264.27999999999997"/>
    <n v="1798880"/>
    <n v="5"/>
    <n v="228.20000000000002"/>
    <n v="1631950"/>
    <n v="150"/>
    <n v="1328.675"/>
    <n v="12715139"/>
    <d v="2026-07-30T00:00:00"/>
  </r>
  <r>
    <x v="0"/>
    <x v="66"/>
    <d v="2022-07-01T00:00:00"/>
    <n v="6"/>
    <n v="264.27999999999997"/>
    <n v="1798880"/>
    <n v="5"/>
    <n v="228.20000000000002"/>
    <n v="1631950"/>
    <n v="150"/>
    <n v="1328.675"/>
    <n v="12715139"/>
    <d v="2026-07-30T00:00:00"/>
  </r>
  <r>
    <x v="0"/>
    <x v="35"/>
    <d v="2022-11-01T00:00:00"/>
    <n v="6"/>
    <n v="264.27999999999997"/>
    <n v="1798880"/>
    <n v="5"/>
    <n v="228.20000000000002"/>
    <n v="1631950"/>
    <n v="150"/>
    <n v="1328.675"/>
    <n v="12715139"/>
    <d v="2026-07-30T00:00:00"/>
  </r>
  <r>
    <x v="0"/>
    <x v="52"/>
    <d v="2022-08-01T00:00:00"/>
    <n v="6"/>
    <n v="264.27999999999997"/>
    <n v="1798880"/>
    <n v="5"/>
    <n v="228.20000000000002"/>
    <n v="1631950"/>
    <n v="150"/>
    <n v="1328.675"/>
    <n v="12715139"/>
    <d v="2026-07-30T00:00:00"/>
  </r>
  <r>
    <x v="0"/>
    <x v="32"/>
    <d v="2022-12-01T00:00:00"/>
    <n v="6"/>
    <n v="264.27999999999997"/>
    <n v="1798880"/>
    <n v="5"/>
    <n v="228.20000000000002"/>
    <n v="1631950"/>
    <n v="150"/>
    <n v="1328.675"/>
    <n v="12715139"/>
    <d v="2026-07-30T00:00:00"/>
  </r>
  <r>
    <x v="0"/>
    <x v="37"/>
    <d v="2022-09-01T00:00:00"/>
    <n v="6"/>
    <n v="264.27999999999997"/>
    <n v="1798880"/>
    <n v="5"/>
    <n v="228.20000000000002"/>
    <n v="1631950"/>
    <n v="150"/>
    <n v="1328.675"/>
    <n v="12715139"/>
    <d v="2026-07-30T00:00:00"/>
  </r>
  <r>
    <x v="22"/>
    <x v="30"/>
    <d v="2024-07-01T00:00:00"/>
    <n v="12"/>
    <n v="638.61999999999989"/>
    <n v="2869000"/>
    <n v="5"/>
    <n v="360"/>
    <n v="1340000"/>
    <n v="80"/>
    <n v="3062.79"/>
    <n v="17248425"/>
    <d v="2026-07-30T00:00:00"/>
  </r>
  <r>
    <x v="50"/>
    <x v="0"/>
    <d v="2026-07-01T00:00:00"/>
    <n v="4"/>
    <n v="364.87"/>
    <n v="1767000"/>
    <n v="6"/>
    <n v="240"/>
    <n v="108100"/>
    <m/>
    <m/>
    <m/>
    <d v="2026-07-30T00:00:00"/>
  </r>
  <r>
    <x v="41"/>
    <x v="0"/>
    <d v="2026-07-01T00:00:00"/>
    <n v="2"/>
    <n v="96.36"/>
    <n v="270700"/>
    <n v="6"/>
    <n v="8.25"/>
    <n v="80000"/>
    <m/>
    <m/>
    <m/>
    <d v="2026-07-30T00:00:00"/>
  </r>
  <r>
    <x v="49"/>
    <x v="0"/>
    <d v="2026-07-01T00:00:00"/>
    <n v="5"/>
    <n v="682"/>
    <n v="1427500"/>
    <n v="6"/>
    <n v="100"/>
    <n v="1020972"/>
    <m/>
    <m/>
    <m/>
    <d v="2026-07-30T00:00:00"/>
  </r>
  <r>
    <x v="37"/>
    <x v="2"/>
    <d v="2026-02-01T00:00:00"/>
    <n v="0"/>
    <n v="0"/>
    <n v="0"/>
    <n v="6"/>
    <n v="356"/>
    <n v="115000"/>
    <n v="2"/>
    <n v="0"/>
    <n v="0"/>
    <d v="2026-07-30T00:00:00"/>
  </r>
  <r>
    <x v="41"/>
    <x v="14"/>
    <d v="2025-12-01T00:00:00"/>
    <n v="2"/>
    <n v="170"/>
    <n v="960000"/>
    <n v="6"/>
    <n v="8.25"/>
    <n v="80000"/>
    <n v="2"/>
    <n v="3"/>
    <n v="79000"/>
    <d v="2026-07-30T00:00:00"/>
  </r>
  <r>
    <x v="41"/>
    <x v="4"/>
    <d v="2026-04-01T00:00:00"/>
    <n v="4"/>
    <n v="266.36"/>
    <n v="1230700"/>
    <n v="6"/>
    <n v="8.25"/>
    <n v="80000"/>
    <n v="2"/>
    <n v="3"/>
    <n v="79000"/>
    <d v="2026-07-30T00:00:00"/>
  </r>
  <r>
    <x v="41"/>
    <x v="6"/>
    <d v="2026-01-01T00:00:00"/>
    <n v="2"/>
    <n v="170"/>
    <n v="960000"/>
    <n v="6"/>
    <n v="8.25"/>
    <n v="80000"/>
    <n v="2"/>
    <n v="3"/>
    <n v="79000"/>
    <d v="2026-07-30T00:00:00"/>
  </r>
  <r>
    <x v="41"/>
    <x v="5"/>
    <d v="2026-03-01T00:00:00"/>
    <n v="3"/>
    <n v="218.18"/>
    <n v="1095350"/>
    <n v="6"/>
    <n v="8.25"/>
    <n v="80000"/>
    <n v="2"/>
    <n v="3"/>
    <n v="79000"/>
    <d v="2026-07-30T00:00:00"/>
  </r>
  <r>
    <x v="41"/>
    <x v="2"/>
    <d v="2026-02-01T00:00:00"/>
    <n v="2"/>
    <n v="170"/>
    <n v="960000"/>
    <n v="6"/>
    <n v="8.25"/>
    <n v="80000"/>
    <n v="2"/>
    <n v="3"/>
    <n v="79000"/>
    <d v="2026-07-30T00:00:00"/>
  </r>
  <r>
    <x v="41"/>
    <x v="15"/>
    <d v="2025-09-01T00:00:00"/>
    <n v="2"/>
    <n v="170"/>
    <n v="960000"/>
    <n v="6"/>
    <n v="8.25"/>
    <n v="80000"/>
    <n v="2"/>
    <n v="3"/>
    <n v="79000"/>
    <d v="2026-07-30T00:00:00"/>
  </r>
  <r>
    <x v="41"/>
    <x v="16"/>
    <d v="2025-11-01T00:00:00"/>
    <n v="2"/>
    <n v="170"/>
    <n v="960000"/>
    <n v="6"/>
    <n v="8.25"/>
    <n v="80000"/>
    <n v="2"/>
    <n v="3"/>
    <n v="79000"/>
    <d v="2026-07-30T00:00:00"/>
  </r>
  <r>
    <x v="41"/>
    <x v="12"/>
    <d v="2025-10-01T00:00:00"/>
    <n v="2"/>
    <n v="170"/>
    <n v="960000"/>
    <n v="6"/>
    <n v="8.25"/>
    <n v="80000"/>
    <n v="2"/>
    <n v="3"/>
    <n v="79000"/>
    <d v="2026-07-30T00:00:00"/>
  </r>
  <r>
    <x v="27"/>
    <x v="21"/>
    <d v="2025-05-01T00:00:00"/>
    <n v="1"/>
    <n v="96"/>
    <n v="285000"/>
    <n v="6"/>
    <n v="543.05999999999995"/>
    <n v="1740000"/>
    <n v="4"/>
    <n v="12.8"/>
    <n v="70775"/>
    <d v="2026-07-30T00:00:00"/>
  </r>
  <r>
    <x v="43"/>
    <x v="19"/>
    <d v="2025-02-01T00:00:00"/>
    <n v="5"/>
    <n v="1680"/>
    <n v="2225000"/>
    <n v="6"/>
    <n v="690"/>
    <n v="2680000"/>
    <n v="7"/>
    <n v="17.649999999999999"/>
    <n v="203262"/>
    <d v="2026-07-30T00:00:00"/>
  </r>
  <r>
    <x v="43"/>
    <x v="21"/>
    <d v="2025-05-01T00:00:00"/>
    <n v="5"/>
    <n v="1680"/>
    <n v="2225000"/>
    <n v="6"/>
    <n v="690"/>
    <n v="2680000"/>
    <n v="7"/>
    <n v="17.649999999999999"/>
    <n v="203262"/>
    <d v="2026-07-30T00:00:00"/>
  </r>
  <r>
    <x v="43"/>
    <x v="23"/>
    <d v="2025-03-01T00:00:00"/>
    <n v="5"/>
    <n v="1680"/>
    <n v="2225000"/>
    <n v="6"/>
    <n v="690"/>
    <n v="2680000"/>
    <n v="7"/>
    <n v="17.649999999999999"/>
    <n v="203262"/>
    <d v="2026-07-30T00:00:00"/>
  </r>
  <r>
    <x v="43"/>
    <x v="26"/>
    <d v="2025-06-01T00:00:00"/>
    <n v="5"/>
    <n v="1680"/>
    <n v="2225000"/>
    <n v="6"/>
    <n v="690"/>
    <n v="2680000"/>
    <n v="7"/>
    <n v="17.649999999999999"/>
    <n v="203262"/>
    <d v="2026-07-30T00:00:00"/>
  </r>
  <r>
    <x v="43"/>
    <x v="20"/>
    <d v="2025-04-01T00:00:00"/>
    <n v="5"/>
    <n v="1680"/>
    <n v="2225000"/>
    <n v="6"/>
    <n v="690"/>
    <n v="2680000"/>
    <n v="7"/>
    <n v="17.649999999999999"/>
    <n v="203262"/>
    <d v="2026-07-30T00:00:00"/>
  </r>
  <r>
    <x v="21"/>
    <x v="21"/>
    <d v="2025-05-01T00:00:00"/>
    <n v="1"/>
    <n v="83.27"/>
    <n v="756000"/>
    <n v="6"/>
    <n v="600"/>
    <n v="1980000"/>
    <n v="5"/>
    <n v="20.89"/>
    <n v="420700"/>
    <d v="2026-07-30T00:00:00"/>
  </r>
  <r>
    <x v="21"/>
    <x v="17"/>
    <d v="2025-07-01T00:00:00"/>
    <n v="1"/>
    <n v="83.27"/>
    <n v="756000"/>
    <n v="6"/>
    <n v="600"/>
    <n v="1980000"/>
    <n v="5"/>
    <n v="20.89"/>
    <n v="420700"/>
    <d v="2026-07-30T00:00:00"/>
  </r>
  <r>
    <x v="21"/>
    <x v="26"/>
    <d v="2025-06-01T00:00:00"/>
    <n v="1"/>
    <n v="83.27"/>
    <n v="756000"/>
    <n v="6"/>
    <n v="600"/>
    <n v="1980000"/>
    <n v="5"/>
    <n v="20.89"/>
    <n v="420700"/>
    <d v="2026-07-30T00:00:00"/>
  </r>
  <r>
    <x v="21"/>
    <x v="20"/>
    <d v="2025-04-01T00:00:00"/>
    <n v="1"/>
    <n v="83.27"/>
    <n v="756000"/>
    <n v="6"/>
    <n v="600"/>
    <n v="1980000"/>
    <n v="5"/>
    <n v="20.89"/>
    <n v="420700"/>
    <d v="2026-07-30T00:00:00"/>
  </r>
  <r>
    <x v="44"/>
    <x v="17"/>
    <d v="2025-07-01T00:00:00"/>
    <n v="10"/>
    <n v="606"/>
    <n v="2417973"/>
    <n v="6"/>
    <n v="296"/>
    <n v="1310993"/>
    <n v="7"/>
    <n v="22.05"/>
    <n v="287446"/>
    <d v="2026-07-30T00:00:00"/>
  </r>
  <r>
    <x v="44"/>
    <x v="26"/>
    <d v="2025-06-01T00:00:00"/>
    <n v="10"/>
    <n v="606"/>
    <n v="2417973"/>
    <n v="6"/>
    <n v="296"/>
    <n v="1310993"/>
    <n v="7"/>
    <n v="22.05"/>
    <n v="287446"/>
    <d v="2026-07-30T00:00:00"/>
  </r>
  <r>
    <x v="44"/>
    <x v="13"/>
    <d v="2025-08-01T00:00:00"/>
    <n v="10"/>
    <n v="606"/>
    <n v="2417973"/>
    <n v="6"/>
    <n v="296"/>
    <n v="1310993"/>
    <n v="7"/>
    <n v="22.05"/>
    <n v="287446"/>
    <d v="2026-07-30T00:00:00"/>
  </r>
  <r>
    <x v="4"/>
    <x v="19"/>
    <d v="2025-02-01T00:00:00"/>
    <n v="0"/>
    <n v="0"/>
    <n v="0"/>
    <n v="6"/>
    <n v="336"/>
    <n v="1800000"/>
    <n v="12"/>
    <n v="25.77"/>
    <n v="606603"/>
    <d v="2026-07-30T00:00:00"/>
  </r>
  <r>
    <x v="4"/>
    <x v="7"/>
    <d v="2025-01-01T00:00:00"/>
    <n v="0"/>
    <n v="0"/>
    <n v="0"/>
    <n v="6"/>
    <n v="336"/>
    <n v="1800000"/>
    <n v="12"/>
    <n v="25.77"/>
    <n v="606603"/>
    <d v="2026-07-30T00:00:00"/>
  </r>
  <r>
    <x v="12"/>
    <x v="44"/>
    <d v="2023-11-01T00:00:00"/>
    <n v="0"/>
    <n v="0"/>
    <n v="0"/>
    <n v="6"/>
    <n v="502.38"/>
    <n v="2151200"/>
    <n v="15"/>
    <n v="33.490000000000009"/>
    <n v="308063"/>
    <d v="2026-07-30T00:00:00"/>
  </r>
  <r>
    <x v="12"/>
    <x v="43"/>
    <d v="2023-10-01T00:00:00"/>
    <n v="0"/>
    <n v="0"/>
    <n v="0"/>
    <n v="6"/>
    <n v="502.38"/>
    <n v="2151200"/>
    <n v="15"/>
    <n v="33.490000000000009"/>
    <n v="308063"/>
    <d v="2026-07-30T00:00:00"/>
  </r>
  <r>
    <x v="12"/>
    <x v="42"/>
    <d v="2023-09-01T00:00:00"/>
    <n v="0"/>
    <n v="0"/>
    <n v="0"/>
    <n v="6"/>
    <n v="502.38"/>
    <n v="2151200"/>
    <n v="15"/>
    <n v="33.490000000000009"/>
    <n v="308063"/>
    <d v="2026-07-30T00:00:00"/>
  </r>
  <r>
    <x v="47"/>
    <x v="26"/>
    <d v="2025-06-01T00:00:00"/>
    <n v="6"/>
    <n v="203"/>
    <n v="983000"/>
    <n v="6"/>
    <n v="271"/>
    <n v="112000"/>
    <n v="29"/>
    <n v="204.19600000000003"/>
    <n v="2080069"/>
    <d v="2026-07-30T00:00:00"/>
  </r>
  <r>
    <x v="47"/>
    <x v="21"/>
    <d v="2025-05-01T00:00:00"/>
    <n v="6"/>
    <n v="203"/>
    <n v="983000"/>
    <n v="6"/>
    <n v="271"/>
    <n v="112000"/>
    <n v="29"/>
    <n v="204.19600000000003"/>
    <n v="2080069"/>
    <d v="2026-07-30T00:00:00"/>
  </r>
  <r>
    <x v="46"/>
    <x v="42"/>
    <d v="2023-09-01T00:00:00"/>
    <n v="2"/>
    <n v="108"/>
    <n v="510000"/>
    <n v="6"/>
    <n v="420"/>
    <n v="1010000"/>
    <n v="8"/>
    <n v="217.17000000000002"/>
    <n v="973060"/>
    <d v="2026-07-30T00:00:00"/>
  </r>
  <r>
    <x v="46"/>
    <x v="40"/>
    <d v="2023-08-01T00:00:00"/>
    <n v="2"/>
    <n v="108"/>
    <n v="510000"/>
    <n v="6"/>
    <n v="420"/>
    <n v="1010000"/>
    <n v="8"/>
    <n v="217.17000000000002"/>
    <n v="973060"/>
    <d v="2026-07-30T00:00:00"/>
  </r>
  <r>
    <x v="46"/>
    <x v="43"/>
    <d v="2023-10-01T00:00:00"/>
    <n v="2"/>
    <n v="108"/>
    <n v="510000"/>
    <n v="6"/>
    <n v="420"/>
    <n v="1010000"/>
    <n v="8"/>
    <n v="217.17000000000002"/>
    <n v="973060"/>
    <d v="2026-07-30T00:00:00"/>
  </r>
  <r>
    <x v="46"/>
    <x v="41"/>
    <d v="2023-07-01T00:00:00"/>
    <n v="2"/>
    <n v="108"/>
    <n v="510000"/>
    <n v="6"/>
    <n v="420"/>
    <n v="1010000"/>
    <n v="8"/>
    <n v="217.17000000000002"/>
    <n v="973060"/>
    <d v="2026-07-30T00:00:00"/>
  </r>
  <r>
    <x v="46"/>
    <x v="44"/>
    <d v="2023-11-01T00:00:00"/>
    <n v="2"/>
    <n v="108"/>
    <n v="510000"/>
    <n v="6"/>
    <n v="420"/>
    <n v="1010000"/>
    <n v="8"/>
    <n v="217.17000000000002"/>
    <n v="973060"/>
    <d v="2026-07-30T00:00:00"/>
  </r>
  <r>
    <x v="46"/>
    <x v="45"/>
    <d v="2023-12-01T00:00:00"/>
    <n v="1"/>
    <n v="54"/>
    <n v="250000"/>
    <n v="6"/>
    <n v="420"/>
    <n v="1010000"/>
    <n v="9"/>
    <n v="271.17"/>
    <n v="1233060"/>
    <d v="2026-07-30T00:00:00"/>
  </r>
  <r>
    <x v="48"/>
    <x v="51"/>
    <d v="2022-06-01T00:00:00"/>
    <n v="3"/>
    <n v="203.18"/>
    <n v="1024350"/>
    <n v="6"/>
    <n v="402.83"/>
    <n v="1773325"/>
    <n v="15"/>
    <n v="339.73"/>
    <n v="3317930"/>
    <d v="2026-07-30T00:00:00"/>
  </r>
  <r>
    <x v="48"/>
    <x v="52"/>
    <d v="2022-08-01T00:00:00"/>
    <n v="4"/>
    <n v="248.18"/>
    <n v="1474350"/>
    <n v="6"/>
    <n v="427.83"/>
    <n v="1323325"/>
    <n v="15"/>
    <n v="339.73"/>
    <n v="3317930"/>
    <d v="2026-07-30T00:00:00"/>
  </r>
  <r>
    <x v="50"/>
    <x v="18"/>
    <d v="2024-11-01T00:00:00"/>
    <n v="2"/>
    <n v="54.87"/>
    <n v="413000"/>
    <n v="6"/>
    <n v="615"/>
    <n v="1600100"/>
    <n v="37"/>
    <n v="555.55000000000007"/>
    <n v="6443237"/>
    <d v="2026-07-30T00:00:00"/>
  </r>
  <r>
    <x v="50"/>
    <x v="7"/>
    <d v="2025-01-01T00:00:00"/>
    <n v="2"/>
    <n v="54.87"/>
    <n v="413000"/>
    <n v="6"/>
    <n v="615"/>
    <n v="1600100"/>
    <n v="37"/>
    <n v="555.55000000000007"/>
    <n v="6443237"/>
    <d v="2026-07-30T00:00:00"/>
  </r>
  <r>
    <x v="50"/>
    <x v="28"/>
    <d v="2024-10-01T00:00:00"/>
    <n v="2"/>
    <n v="54.87"/>
    <n v="413000"/>
    <n v="6"/>
    <n v="615"/>
    <n v="1600100"/>
    <n v="37"/>
    <n v="555.55000000000007"/>
    <n v="6443237"/>
    <d v="2026-07-30T00:00:00"/>
  </r>
  <r>
    <x v="50"/>
    <x v="26"/>
    <d v="2025-06-01T00:00:00"/>
    <n v="3"/>
    <n v="104.87"/>
    <n v="413000"/>
    <n v="6"/>
    <n v="565"/>
    <n v="1600100"/>
    <n v="37"/>
    <n v="555.55000000000007"/>
    <n v="6443237"/>
    <d v="2026-07-30T00:00:00"/>
  </r>
  <r>
    <x v="50"/>
    <x v="25"/>
    <d v="2024-12-01T00:00:00"/>
    <n v="2"/>
    <n v="54.87"/>
    <n v="413000"/>
    <n v="6"/>
    <n v="615"/>
    <n v="1600100"/>
    <n v="37"/>
    <n v="555.55000000000007"/>
    <n v="6443237"/>
    <d v="2026-07-30T00:00:00"/>
  </r>
  <r>
    <x v="50"/>
    <x v="16"/>
    <d v="2025-11-01T00:00:00"/>
    <n v="5"/>
    <n v="414.87"/>
    <n v="1767000"/>
    <n v="6"/>
    <n v="240"/>
    <n v="108100"/>
    <n v="38"/>
    <n v="570.55000000000007"/>
    <n v="6581237"/>
    <d v="2026-07-30T00:00:00"/>
  </r>
  <r>
    <x v="50"/>
    <x v="6"/>
    <d v="2026-01-01T00:00:00"/>
    <n v="4"/>
    <n v="364.87"/>
    <n v="1767000"/>
    <n v="6"/>
    <n v="240"/>
    <n v="108100"/>
    <n v="39"/>
    <n v="620.54999999999995"/>
    <n v="6581237"/>
    <d v="2026-07-30T00:00:00"/>
  </r>
  <r>
    <x v="50"/>
    <x v="14"/>
    <d v="2025-12-01T00:00:00"/>
    <n v="4"/>
    <n v="364.87"/>
    <n v="1767000"/>
    <n v="6"/>
    <n v="240"/>
    <n v="108100"/>
    <n v="39"/>
    <n v="620.54999999999995"/>
    <n v="6581237"/>
    <d v="2026-07-30T00:00:00"/>
  </r>
  <r>
    <x v="50"/>
    <x v="2"/>
    <d v="2026-02-01T00:00:00"/>
    <n v="4"/>
    <n v="364.87"/>
    <n v="1767000"/>
    <n v="6"/>
    <n v="240"/>
    <n v="108100"/>
    <n v="39"/>
    <n v="620.54999999999995"/>
    <n v="6581237"/>
    <d v="2026-07-30T00:00:00"/>
  </r>
  <r>
    <x v="50"/>
    <x v="3"/>
    <d v="2026-06-01T00:00:00"/>
    <n v="4"/>
    <n v="364.87"/>
    <n v="1767000"/>
    <n v="6"/>
    <n v="240"/>
    <n v="108100"/>
    <n v="39"/>
    <n v="620.54999999999995"/>
    <n v="6581237"/>
    <d v="2026-07-30T00:00:00"/>
  </r>
  <r>
    <x v="50"/>
    <x v="5"/>
    <d v="2026-03-01T00:00:00"/>
    <n v="4"/>
    <n v="364.87"/>
    <n v="1767000"/>
    <n v="6"/>
    <n v="240"/>
    <n v="108100"/>
    <n v="39"/>
    <n v="620.54999999999995"/>
    <n v="6581237"/>
    <d v="2026-07-30T00:00:00"/>
  </r>
  <r>
    <x v="24"/>
    <x v="58"/>
    <d v="2021-06-01T00:00:00"/>
    <n v="5"/>
    <n v="196.63"/>
    <n v="1294200"/>
    <n v="6"/>
    <n v="337.65"/>
    <n v="1550000"/>
    <n v="39"/>
    <n v="788.0100000000001"/>
    <n v="6568316"/>
    <d v="2026-07-30T00:00:00"/>
  </r>
  <r>
    <x v="24"/>
    <x v="59"/>
    <d v="2021-07-01T00:00:00"/>
    <n v="5"/>
    <n v="196.63"/>
    <n v="1294200"/>
    <n v="6"/>
    <n v="337.65"/>
    <n v="1550000"/>
    <n v="39"/>
    <n v="788.0100000000001"/>
    <n v="6568316"/>
    <d v="2026-07-30T00:00:00"/>
  </r>
  <r>
    <x v="19"/>
    <x v="55"/>
    <d v="2021-05-01T00:00:00"/>
    <n v="5"/>
    <n v="248"/>
    <n v="2060000"/>
    <n v="6"/>
    <n v="273.8"/>
    <n v="1957500"/>
    <n v="38"/>
    <n v="827.48999999999978"/>
    <n v="7374582"/>
    <d v="2026-07-30T00:00:00"/>
  </r>
  <r>
    <x v="20"/>
    <x v="23"/>
    <d v="2025-03-01T00:00:00"/>
    <n v="3"/>
    <n v="262"/>
    <n v="738000"/>
    <n v="6"/>
    <n v="584"/>
    <n v="1845000"/>
    <n v="24"/>
    <n v="846.35000000000014"/>
    <n v="2849879"/>
    <d v="2026-07-30T00:00:00"/>
  </r>
  <r>
    <x v="19"/>
    <x v="60"/>
    <d v="2021-08-01T00:00:00"/>
    <n v="5"/>
    <n v="248"/>
    <n v="2063500"/>
    <n v="6"/>
    <n v="273.8"/>
    <n v="1957500"/>
    <n v="39"/>
    <n v="881.48999999999978"/>
    <n v="7619582"/>
    <d v="2026-07-30T00:00:00"/>
  </r>
  <r>
    <x v="19"/>
    <x v="59"/>
    <d v="2021-07-01T00:00:00"/>
    <n v="5"/>
    <n v="248"/>
    <n v="2063500"/>
    <n v="6"/>
    <n v="273.8"/>
    <n v="1957500"/>
    <n v="39"/>
    <n v="881.48999999999978"/>
    <n v="7619582"/>
    <d v="2026-07-30T00:00:00"/>
  </r>
  <r>
    <x v="19"/>
    <x v="58"/>
    <d v="2021-06-01T00:00:00"/>
    <n v="4"/>
    <n v="194"/>
    <n v="1815000"/>
    <n v="6"/>
    <n v="273.8"/>
    <n v="1957500"/>
    <n v="39"/>
    <n v="881.48999999999978"/>
    <n v="7619582"/>
    <d v="2026-07-30T00:00:00"/>
  </r>
  <r>
    <x v="7"/>
    <x v="61"/>
    <d v="2021-09-01T00:00:00"/>
    <n v="5"/>
    <n v="181"/>
    <n v="1344000"/>
    <n v="6"/>
    <n v="264"/>
    <n v="1359134"/>
    <n v="55"/>
    <n v="995.80000000000007"/>
    <n v="8640934"/>
    <d v="2026-07-30T00:00:00"/>
  </r>
  <r>
    <x v="7"/>
    <x v="62"/>
    <d v="2021-11-01T00:00:00"/>
    <n v="4"/>
    <n v="136"/>
    <n v="864000"/>
    <n v="6"/>
    <n v="264"/>
    <n v="1359134"/>
    <n v="56"/>
    <n v="1040.8"/>
    <n v="9120934"/>
    <d v="2026-07-30T00:00:00"/>
  </r>
  <r>
    <x v="7"/>
    <x v="63"/>
    <d v="2021-10-01T00:00:00"/>
    <n v="4"/>
    <n v="136"/>
    <n v="864000"/>
    <n v="6"/>
    <n v="264"/>
    <n v="1359134"/>
    <n v="56"/>
    <n v="1040.8"/>
    <n v="9120934"/>
    <d v="2026-07-30T00:00:00"/>
  </r>
  <r>
    <x v="19"/>
    <x v="40"/>
    <d v="2023-08-01T00:00:00"/>
    <n v="10"/>
    <n v="516.97"/>
    <n v="3072500"/>
    <n v="6"/>
    <n v="304.29000000000002"/>
    <n v="1210700"/>
    <n v="43"/>
    <n v="1075.4899999999998"/>
    <n v="9434582"/>
    <d v="2026-07-30T00:00:00"/>
  </r>
  <r>
    <x v="19"/>
    <x v="46"/>
    <d v="2023-03-01T00:00:00"/>
    <n v="7"/>
    <n v="335.87"/>
    <n v="2248000"/>
    <n v="6"/>
    <n v="304.29000000000002"/>
    <n v="1210700"/>
    <n v="43"/>
    <n v="1075.4899999999998"/>
    <n v="9434582"/>
    <d v="2026-07-30T00:00:00"/>
  </r>
  <r>
    <x v="19"/>
    <x v="39"/>
    <d v="2023-05-01T00:00:00"/>
    <n v="7"/>
    <n v="335.87"/>
    <n v="2248000"/>
    <n v="6"/>
    <n v="304.29000000000002"/>
    <n v="1210700"/>
    <n v="43"/>
    <n v="1075.4899999999998"/>
    <n v="9434582"/>
    <d v="2026-07-30T00:00:00"/>
  </r>
  <r>
    <x v="19"/>
    <x v="38"/>
    <d v="2023-06-01T00:00:00"/>
    <n v="8"/>
    <n v="399.42"/>
    <n v="2536000"/>
    <n v="6"/>
    <n v="304.29000000000002"/>
    <n v="1210700"/>
    <n v="43"/>
    <n v="1075.4899999999998"/>
    <n v="9434582"/>
    <d v="2026-07-30T00:00:00"/>
  </r>
  <r>
    <x v="19"/>
    <x v="41"/>
    <d v="2023-07-01T00:00:00"/>
    <n v="9"/>
    <n v="453.42"/>
    <n v="2784500"/>
    <n v="6"/>
    <n v="304.29000000000002"/>
    <n v="1210700"/>
    <n v="43"/>
    <n v="1075.4899999999998"/>
    <n v="9434582"/>
    <d v="2026-07-30T00:00:00"/>
  </r>
  <r>
    <x v="19"/>
    <x v="34"/>
    <d v="2023-02-01T00:00:00"/>
    <n v="7"/>
    <n v="335.87"/>
    <n v="2248000"/>
    <n v="6"/>
    <n v="304.29000000000002"/>
    <n v="1210700"/>
    <n v="43"/>
    <n v="1075.4899999999998"/>
    <n v="9434582"/>
    <d v="2026-07-30T00:00:00"/>
  </r>
  <r>
    <x v="19"/>
    <x v="31"/>
    <d v="2023-01-01T00:00:00"/>
    <n v="7"/>
    <n v="335.87"/>
    <n v="2248000"/>
    <n v="6"/>
    <n v="304.29000000000002"/>
    <n v="1210700"/>
    <n v="43"/>
    <n v="1075.4899999999998"/>
    <n v="9434582"/>
    <d v="2026-07-30T00:00:00"/>
  </r>
  <r>
    <x v="19"/>
    <x v="36"/>
    <d v="2023-04-01T00:00:00"/>
    <n v="7"/>
    <n v="335.87"/>
    <n v="2248000"/>
    <n v="6"/>
    <n v="304.29000000000002"/>
    <n v="1210700"/>
    <n v="43"/>
    <n v="1075.4899999999998"/>
    <n v="9434582"/>
    <d v="2026-07-30T00:00:00"/>
  </r>
  <r>
    <x v="19"/>
    <x v="32"/>
    <d v="2022-12-01T00:00:00"/>
    <n v="7"/>
    <n v="335.87"/>
    <n v="2248000"/>
    <n v="6"/>
    <n v="304.29000000000002"/>
    <n v="1210700"/>
    <n v="43"/>
    <n v="1075.4899999999998"/>
    <n v="9434582"/>
    <d v="2026-07-30T00:00:00"/>
  </r>
  <r>
    <x v="19"/>
    <x v="43"/>
    <d v="2023-10-01T00:00:00"/>
    <n v="10"/>
    <n v="550.97"/>
    <n v="3112000"/>
    <n v="6"/>
    <n v="304.29000000000002"/>
    <n v="1210700"/>
    <n v="44"/>
    <n v="1129.4899999999998"/>
    <n v="9683082"/>
    <d v="2026-07-30T00:00:00"/>
  </r>
  <r>
    <x v="19"/>
    <x v="42"/>
    <d v="2023-09-01T00:00:00"/>
    <n v="9"/>
    <n v="462.97"/>
    <n v="2824000"/>
    <n v="6"/>
    <n v="304.29000000000002"/>
    <n v="1210700"/>
    <n v="44"/>
    <n v="1129.4899999999998"/>
    <n v="9683082"/>
    <d v="2026-07-30T00:00:00"/>
  </r>
  <r>
    <x v="19"/>
    <x v="44"/>
    <d v="2023-11-01T00:00:00"/>
    <n v="9"/>
    <n v="514.97"/>
    <n v="2392000"/>
    <n v="6"/>
    <n v="302.09000000000003"/>
    <n v="1205700"/>
    <n v="46"/>
    <n v="1219.4899999999998"/>
    <n v="10653082"/>
    <d v="2026-07-30T00:00:00"/>
  </r>
  <r>
    <x v="19"/>
    <x v="45"/>
    <d v="2023-12-01T00:00:00"/>
    <n v="9"/>
    <n v="514.97"/>
    <n v="2392000"/>
    <n v="6"/>
    <n v="302.09000000000003"/>
    <n v="1205700"/>
    <n v="46"/>
    <n v="1219.4899999999998"/>
    <n v="10653082"/>
    <d v="2026-07-30T00:00:00"/>
  </r>
  <r>
    <x v="7"/>
    <x v="39"/>
    <d v="2023-05-01T00:00:00"/>
    <n v="7"/>
    <n v="264.13"/>
    <n v="2005368"/>
    <n v="6"/>
    <n v="264"/>
    <n v="1316134"/>
    <n v="63"/>
    <n v="1221.4000000000001"/>
    <n v="10320434"/>
    <d v="2026-07-30T00:00:00"/>
  </r>
  <r>
    <x v="7"/>
    <x v="38"/>
    <d v="2023-06-01T00:00:00"/>
    <n v="8"/>
    <n v="288.13"/>
    <n v="2215368"/>
    <n v="6"/>
    <n v="264"/>
    <n v="1316134"/>
    <n v="63"/>
    <n v="1221.4000000000001"/>
    <n v="10320434"/>
    <d v="2026-07-30T00:00:00"/>
  </r>
  <r>
    <x v="7"/>
    <x v="34"/>
    <d v="2023-02-01T00:00:00"/>
    <n v="6"/>
    <n v="216.13"/>
    <n v="1890368"/>
    <n v="6"/>
    <n v="264"/>
    <n v="1316134"/>
    <n v="63"/>
    <n v="1221.4000000000001"/>
    <n v="10320434"/>
    <d v="2026-07-30T00:00:00"/>
  </r>
  <r>
    <x v="7"/>
    <x v="46"/>
    <d v="2023-03-01T00:00:00"/>
    <n v="6"/>
    <n v="216.13"/>
    <n v="1890368"/>
    <n v="6"/>
    <n v="264"/>
    <n v="1316134"/>
    <n v="63"/>
    <n v="1221.4000000000001"/>
    <n v="10320434"/>
    <d v="2026-07-30T00:00:00"/>
  </r>
  <r>
    <x v="7"/>
    <x v="36"/>
    <d v="2023-04-01T00:00:00"/>
    <n v="7"/>
    <n v="264.13"/>
    <n v="2005368"/>
    <n v="6"/>
    <n v="264"/>
    <n v="1316134"/>
    <n v="63"/>
    <n v="1221.4000000000001"/>
    <n v="10320434"/>
    <d v="2026-07-30T00:00:00"/>
  </r>
  <r>
    <x v="7"/>
    <x v="41"/>
    <d v="2023-07-01T00:00:00"/>
    <n v="7"/>
    <n v="262.13"/>
    <n v="1923368"/>
    <n v="6"/>
    <n v="264"/>
    <n v="1316134"/>
    <n v="64"/>
    <n v="1247.4000000000001"/>
    <n v="10612434"/>
    <d v="2026-07-30T00:00:00"/>
  </r>
  <r>
    <x v="19"/>
    <x v="11"/>
    <d v="2024-01-01T00:00:00"/>
    <n v="8"/>
    <n v="485.1"/>
    <n v="2102000"/>
    <n v="6"/>
    <n v="302.09000000000003"/>
    <n v="1205700"/>
    <n v="47"/>
    <n v="1249.3599999999999"/>
    <n v="10943082"/>
    <d v="2026-07-30T00:00:00"/>
  </r>
  <r>
    <x v="7"/>
    <x v="40"/>
    <d v="2023-08-01T00:00:00"/>
    <n v="6"/>
    <n v="252"/>
    <n v="1763768"/>
    <n v="6"/>
    <n v="264"/>
    <n v="1316134"/>
    <n v="65"/>
    <n v="1257.5300000000002"/>
    <n v="10772034"/>
    <d v="2026-07-30T00:00:00"/>
  </r>
  <r>
    <x v="7"/>
    <x v="42"/>
    <d v="2023-09-01T00:00:00"/>
    <n v="6"/>
    <n v="252"/>
    <n v="1763768"/>
    <n v="6"/>
    <n v="264"/>
    <n v="1316134"/>
    <n v="65"/>
    <n v="1257.5300000000002"/>
    <n v="10772034"/>
    <d v="2026-07-30T00:00:00"/>
  </r>
  <r>
    <x v="49"/>
    <x v="3"/>
    <d v="2026-06-01T00:00:00"/>
    <n v="5"/>
    <n v="682"/>
    <n v="1427500"/>
    <n v="6"/>
    <n v="100"/>
    <n v="1020972"/>
    <n v="25"/>
    <n v="1302.1600000000003"/>
    <n v="4302432"/>
    <d v="2026-07-30T00:00:00"/>
  </r>
  <r>
    <x v="0"/>
    <x v="34"/>
    <d v="2023-02-01T00:00:00"/>
    <n v="7"/>
    <n v="328.28"/>
    <n v="2284880"/>
    <n v="6"/>
    <n v="228.70000000000002"/>
    <n v="1639870"/>
    <n v="150"/>
    <n v="1328.675"/>
    <n v="12715139"/>
    <d v="2026-07-30T00:00:00"/>
  </r>
  <r>
    <x v="0"/>
    <x v="31"/>
    <d v="2023-01-01T00:00:00"/>
    <n v="7"/>
    <n v="328.28"/>
    <n v="2284880"/>
    <n v="6"/>
    <n v="228.70000000000002"/>
    <n v="1639870"/>
    <n v="150"/>
    <n v="1328.675"/>
    <n v="12715139"/>
    <d v="2026-07-30T00:00:00"/>
  </r>
  <r>
    <x v="0"/>
    <x v="46"/>
    <d v="2023-03-01T00:00:00"/>
    <n v="7"/>
    <n v="328.28"/>
    <n v="2284880"/>
    <n v="6"/>
    <n v="228.70000000000002"/>
    <n v="1639870"/>
    <n v="150"/>
    <n v="1328.675"/>
    <n v="12715139"/>
    <d v="2026-07-30T00:00:00"/>
  </r>
  <r>
    <x v="0"/>
    <x v="39"/>
    <d v="2023-05-01T00:00:00"/>
    <n v="8"/>
    <n v="362.28"/>
    <n v="2524880"/>
    <n v="6"/>
    <n v="228.70000000000002"/>
    <n v="1639870"/>
    <n v="150"/>
    <n v="1328.675"/>
    <n v="12715139"/>
    <d v="2026-07-30T00:00:00"/>
  </r>
  <r>
    <x v="0"/>
    <x v="42"/>
    <d v="2023-09-01T00:00:00"/>
    <n v="8"/>
    <n v="414"/>
    <n v="2895583"/>
    <n v="6"/>
    <n v="293.17"/>
    <n v="1749024"/>
    <n v="155"/>
    <n v="1378.4850000000001"/>
    <n v="13152339"/>
    <d v="2026-07-30T00:00:00"/>
  </r>
  <r>
    <x v="0"/>
    <x v="43"/>
    <d v="2023-10-01T00:00:00"/>
    <n v="8"/>
    <n v="414"/>
    <n v="2895583"/>
    <n v="6"/>
    <n v="293.17"/>
    <n v="1749024"/>
    <n v="155"/>
    <n v="1378.4850000000001"/>
    <n v="13152339"/>
    <d v="2026-07-30T00:00:00"/>
  </r>
  <r>
    <x v="0"/>
    <x v="40"/>
    <d v="2023-08-01T00:00:00"/>
    <n v="7"/>
    <n v="378"/>
    <n v="2640385"/>
    <n v="6"/>
    <n v="293.17"/>
    <n v="1749024"/>
    <n v="155"/>
    <n v="1378.4850000000001"/>
    <n v="13152339"/>
    <d v="2026-07-30T00:00:00"/>
  </r>
  <r>
    <x v="22"/>
    <x v="22"/>
    <d v="2024-05-01T00:00:00"/>
    <n v="13"/>
    <n v="658.16000000000008"/>
    <n v="3082000"/>
    <n v="6"/>
    <n v="420"/>
    <n v="1555000"/>
    <n v="78"/>
    <n v="2983.25"/>
    <n v="16820425"/>
    <d v="2026-07-30T00:00:00"/>
  </r>
  <r>
    <x v="22"/>
    <x v="27"/>
    <d v="2024-06-01T00:00:00"/>
    <n v="12"/>
    <n v="598.16000000000008"/>
    <n v="2867000"/>
    <n v="6"/>
    <n v="420"/>
    <n v="1555000"/>
    <n v="79"/>
    <n v="3043.25"/>
    <n v="17035425"/>
    <d v="2026-07-30T00:00:00"/>
  </r>
  <r>
    <x v="37"/>
    <x v="0"/>
    <d v="2026-07-01T00:00:00"/>
    <n v="0"/>
    <n v="0"/>
    <n v="0"/>
    <n v="7"/>
    <n v="445.33"/>
    <n v="1115000"/>
    <m/>
    <m/>
    <m/>
    <d v="2026-07-30T00:00:00"/>
  </r>
  <r>
    <x v="37"/>
    <x v="3"/>
    <d v="2026-06-01T00:00:00"/>
    <n v="0"/>
    <n v="0"/>
    <n v="0"/>
    <n v="7"/>
    <n v="445.33"/>
    <n v="1115000"/>
    <n v="2"/>
    <n v="0"/>
    <n v="0"/>
    <d v="2026-07-30T00:00:00"/>
  </r>
  <r>
    <x v="37"/>
    <x v="4"/>
    <d v="2026-04-01T00:00:00"/>
    <n v="0"/>
    <n v="0"/>
    <n v="0"/>
    <n v="7"/>
    <n v="445.33"/>
    <n v="1115000"/>
    <n v="2"/>
    <n v="0"/>
    <n v="0"/>
    <d v="2026-07-30T00:00:00"/>
  </r>
  <r>
    <x v="37"/>
    <x v="5"/>
    <d v="2026-03-01T00:00:00"/>
    <n v="0"/>
    <n v="0"/>
    <n v="0"/>
    <n v="7"/>
    <n v="445.33"/>
    <n v="1115000"/>
    <n v="2"/>
    <n v="0"/>
    <n v="0"/>
    <d v="2026-07-30T00:00:00"/>
  </r>
  <r>
    <x v="37"/>
    <x v="1"/>
    <d v="2026-05-01T00:00:00"/>
    <n v="0"/>
    <n v="0"/>
    <n v="0"/>
    <n v="7"/>
    <n v="445.33"/>
    <n v="1115000"/>
    <n v="2"/>
    <n v="0"/>
    <n v="0"/>
    <d v="2026-07-30T00:00:00"/>
  </r>
  <r>
    <x v="27"/>
    <x v="20"/>
    <d v="2025-04-01T00:00:00"/>
    <n v="0"/>
    <n v="0"/>
    <n v="0"/>
    <n v="7"/>
    <n v="639.05999999999995"/>
    <n v="2025000"/>
    <n v="4"/>
    <n v="12.8"/>
    <n v="70775"/>
    <d v="2026-07-30T00:00:00"/>
  </r>
  <r>
    <x v="43"/>
    <x v="16"/>
    <d v="2025-11-01T00:00:00"/>
    <n v="11"/>
    <n v="2370"/>
    <n v="4905000"/>
    <n v="7"/>
    <n v="3000.2"/>
    <n v="0"/>
    <n v="7"/>
    <n v="17.649999999999999"/>
    <n v="203262"/>
    <d v="2026-07-30T00:00:00"/>
  </r>
  <r>
    <x v="43"/>
    <x v="13"/>
    <d v="2025-08-01T00:00:00"/>
    <n v="11"/>
    <n v="2370"/>
    <n v="4905000"/>
    <n v="7"/>
    <n v="3000.2"/>
    <n v="0"/>
    <n v="7"/>
    <n v="17.649999999999999"/>
    <n v="203262"/>
    <d v="2026-07-30T00:00:00"/>
  </r>
  <r>
    <x v="43"/>
    <x v="15"/>
    <d v="2025-09-01T00:00:00"/>
    <n v="11"/>
    <n v="2370"/>
    <n v="4905000"/>
    <n v="7"/>
    <n v="3000.2"/>
    <n v="0"/>
    <n v="7"/>
    <n v="17.649999999999999"/>
    <n v="203262"/>
    <d v="2026-07-30T00:00:00"/>
  </r>
  <r>
    <x v="43"/>
    <x v="12"/>
    <d v="2025-10-01T00:00:00"/>
    <n v="11"/>
    <n v="2370"/>
    <n v="4905000"/>
    <n v="7"/>
    <n v="3000.2"/>
    <n v="0"/>
    <n v="7"/>
    <n v="17.649999999999999"/>
    <n v="203262"/>
    <d v="2026-07-30T00:00:00"/>
  </r>
  <r>
    <x v="44"/>
    <x v="21"/>
    <d v="2025-05-01T00:00:00"/>
    <n v="9"/>
    <n v="534"/>
    <n v="1991973"/>
    <n v="7"/>
    <n v="368"/>
    <n v="1736993"/>
    <n v="7"/>
    <n v="22.05"/>
    <n v="287446"/>
    <d v="2026-07-30T00:00:00"/>
  </r>
  <r>
    <x v="44"/>
    <x v="20"/>
    <d v="2025-04-01T00:00:00"/>
    <n v="9"/>
    <n v="534"/>
    <n v="1991973"/>
    <n v="7"/>
    <n v="368"/>
    <n v="1736993"/>
    <n v="7"/>
    <n v="22.05"/>
    <n v="287446"/>
    <d v="2026-07-30T00:00:00"/>
  </r>
  <r>
    <x v="10"/>
    <x v="41"/>
    <d v="2023-07-01T00:00:00"/>
    <n v="0"/>
    <n v="0"/>
    <n v="0"/>
    <n v="7"/>
    <n v="455"/>
    <n v="1464000"/>
    <n v="16"/>
    <n v="50.3"/>
    <n v="570547"/>
    <d v="2026-07-30T00:00:00"/>
  </r>
  <r>
    <x v="10"/>
    <x v="38"/>
    <d v="2023-06-01T00:00:00"/>
    <n v="0"/>
    <n v="0"/>
    <n v="0"/>
    <n v="7"/>
    <n v="455"/>
    <n v="1464000"/>
    <n v="16"/>
    <n v="50.3"/>
    <n v="570547"/>
    <d v="2026-07-30T00:00:00"/>
  </r>
  <r>
    <x v="28"/>
    <x v="13"/>
    <d v="2025-08-01T00:00:00"/>
    <n v="0"/>
    <n v="0"/>
    <n v="0"/>
    <n v="7"/>
    <n v="1750.48"/>
    <n v="1755865"/>
    <n v="31"/>
    <n v="236.90000000000003"/>
    <n v="1593993"/>
    <d v="2026-07-30T00:00:00"/>
  </r>
  <r>
    <x v="48"/>
    <x v="47"/>
    <d v="2022-05-01T00:00:00"/>
    <n v="3"/>
    <n v="234.88"/>
    <n v="863985"/>
    <n v="7"/>
    <n v="447.83"/>
    <n v="2223325"/>
    <n v="14"/>
    <n v="263.02999999999997"/>
    <n v="3028295"/>
    <d v="2026-07-30T00:00:00"/>
  </r>
  <r>
    <x v="48"/>
    <x v="49"/>
    <d v="2022-04-01T00:00:00"/>
    <n v="3"/>
    <n v="234.88"/>
    <n v="863985"/>
    <n v="7"/>
    <n v="447.83"/>
    <n v="2223325"/>
    <n v="14"/>
    <n v="263.02999999999997"/>
    <n v="3028295"/>
    <d v="2026-07-30T00:00:00"/>
  </r>
  <r>
    <x v="14"/>
    <x v="19"/>
    <d v="2025-02-01T00:00:00"/>
    <n v="5"/>
    <n v="381"/>
    <n v="1357500"/>
    <n v="7"/>
    <n v="561.99"/>
    <n v="2040500"/>
    <n v="23"/>
    <n v="274.33"/>
    <n v="2537286"/>
    <d v="2026-07-30T00:00:00"/>
  </r>
  <r>
    <x v="48"/>
    <x v="66"/>
    <d v="2022-07-01T00:00:00"/>
    <n v="3"/>
    <n v="203.18"/>
    <n v="1024350"/>
    <n v="7"/>
    <n v="472.83"/>
    <n v="1773325"/>
    <n v="15"/>
    <n v="339.73"/>
    <n v="3317930"/>
    <d v="2026-07-30T00:00:00"/>
  </r>
  <r>
    <x v="50"/>
    <x v="12"/>
    <d v="2025-10-01T00:00:00"/>
    <n v="4"/>
    <n v="289.87"/>
    <n v="1189000"/>
    <n v="7"/>
    <n v="365"/>
    <n v="686100"/>
    <n v="38"/>
    <n v="570.55000000000007"/>
    <n v="6581237"/>
    <d v="2026-07-30T00:00:00"/>
  </r>
  <r>
    <x v="50"/>
    <x v="15"/>
    <d v="2025-09-01T00:00:00"/>
    <n v="4"/>
    <n v="289.87"/>
    <n v="1189000"/>
    <n v="7"/>
    <n v="365"/>
    <n v="686100"/>
    <n v="38"/>
    <n v="570.55000000000007"/>
    <n v="6581237"/>
    <d v="2026-07-30T00:00:00"/>
  </r>
  <r>
    <x v="50"/>
    <x v="1"/>
    <d v="2026-05-01T00:00:00"/>
    <n v="4"/>
    <n v="364.87"/>
    <n v="1767000"/>
    <n v="7"/>
    <n v="244"/>
    <n v="124100"/>
    <n v="39"/>
    <n v="620.54999999999995"/>
    <n v="6581237"/>
    <d v="2026-07-30T00:00:00"/>
  </r>
  <r>
    <x v="9"/>
    <x v="47"/>
    <d v="2022-05-01T00:00:00"/>
    <n v="6"/>
    <n v="300.96999999999997"/>
    <n v="2020080"/>
    <n v="7"/>
    <n v="420.84"/>
    <n v="1589000"/>
    <n v="62"/>
    <n v="826.27"/>
    <n v="6104875"/>
    <d v="2026-07-30T00:00:00"/>
  </r>
  <r>
    <x v="9"/>
    <x v="51"/>
    <d v="2022-06-01T00:00:00"/>
    <n v="5"/>
    <n v="229.2"/>
    <n v="1732080"/>
    <n v="7"/>
    <n v="420.84"/>
    <n v="1589000"/>
    <n v="64"/>
    <n v="928.04"/>
    <n v="6546875"/>
    <d v="2026-07-30T00:00:00"/>
  </r>
  <r>
    <x v="9"/>
    <x v="33"/>
    <d v="2022-10-01T00:00:00"/>
    <n v="6"/>
    <n v="289.2"/>
    <n v="1952080"/>
    <n v="7"/>
    <n v="420.84"/>
    <n v="1589000"/>
    <n v="64"/>
    <n v="928.04"/>
    <n v="6546875"/>
    <d v="2026-07-30T00:00:00"/>
  </r>
  <r>
    <x v="9"/>
    <x v="66"/>
    <d v="2022-07-01T00:00:00"/>
    <n v="5"/>
    <n v="229.2"/>
    <n v="1732080"/>
    <n v="7"/>
    <n v="420.84"/>
    <n v="1589000"/>
    <n v="64"/>
    <n v="928.04"/>
    <n v="6546875"/>
    <d v="2026-07-30T00:00:00"/>
  </r>
  <r>
    <x v="9"/>
    <x v="37"/>
    <d v="2022-09-01T00:00:00"/>
    <n v="6"/>
    <n v="289.2"/>
    <n v="1952080"/>
    <n v="7"/>
    <n v="420.84"/>
    <n v="1589000"/>
    <n v="64"/>
    <n v="928.04"/>
    <n v="6546875"/>
    <d v="2026-07-30T00:00:00"/>
  </r>
  <r>
    <x v="9"/>
    <x v="52"/>
    <d v="2022-08-01T00:00:00"/>
    <n v="5"/>
    <n v="229.2"/>
    <n v="1732080"/>
    <n v="7"/>
    <n v="420.84"/>
    <n v="1589000"/>
    <n v="64"/>
    <n v="928.04"/>
    <n v="6546875"/>
    <d v="2026-07-30T00:00:00"/>
  </r>
  <r>
    <x v="16"/>
    <x v="9"/>
    <d v="2024-02-01T00:00:00"/>
    <n v="5"/>
    <n v="335.77"/>
    <n v="1377300"/>
    <n v="7"/>
    <n v="511.28"/>
    <n v="1778000"/>
    <n v="20"/>
    <n v="940.4899999999999"/>
    <n v="5598382"/>
    <d v="2026-07-30T00:00:00"/>
  </r>
  <r>
    <x v="16"/>
    <x v="8"/>
    <d v="2024-03-01T00:00:00"/>
    <n v="5"/>
    <n v="335.77"/>
    <n v="1377300"/>
    <n v="7"/>
    <n v="511.28"/>
    <n v="1778000"/>
    <n v="20"/>
    <n v="940.4899999999999"/>
    <n v="5598382"/>
    <d v="2026-07-30T00:00:00"/>
  </r>
  <r>
    <x v="16"/>
    <x v="11"/>
    <d v="2024-01-01T00:00:00"/>
    <n v="5"/>
    <n v="335.77"/>
    <n v="1377300"/>
    <n v="7"/>
    <n v="511.28"/>
    <n v="1778000"/>
    <n v="20"/>
    <n v="940.4899999999999"/>
    <n v="5598382"/>
    <d v="2026-07-30T00:00:00"/>
  </r>
  <r>
    <x v="19"/>
    <x v="52"/>
    <d v="2022-08-01T00:00:00"/>
    <n v="7"/>
    <n v="356"/>
    <n v="2558000"/>
    <n v="7"/>
    <n v="334.16"/>
    <n v="1500700"/>
    <n v="42"/>
    <n v="1025.4899999999998"/>
    <n v="8834582"/>
    <d v="2026-07-30T00:00:00"/>
  </r>
  <r>
    <x v="19"/>
    <x v="37"/>
    <d v="2022-09-01T00:00:00"/>
    <n v="7"/>
    <n v="356"/>
    <n v="2558000"/>
    <n v="7"/>
    <n v="334.16"/>
    <n v="1500700"/>
    <n v="42"/>
    <n v="1025.4899999999998"/>
    <n v="8834582"/>
    <d v="2026-07-30T00:00:00"/>
  </r>
  <r>
    <x v="19"/>
    <x v="66"/>
    <d v="2022-07-01T00:00:00"/>
    <n v="7"/>
    <n v="356"/>
    <n v="2558000"/>
    <n v="7"/>
    <n v="334.16"/>
    <n v="1500700"/>
    <n v="42"/>
    <n v="1025.4899999999998"/>
    <n v="8834582"/>
    <d v="2026-07-30T00:00:00"/>
  </r>
  <r>
    <x v="19"/>
    <x v="35"/>
    <d v="2022-11-01T00:00:00"/>
    <n v="6"/>
    <n v="306"/>
    <n v="1958000"/>
    <n v="7"/>
    <n v="334.16"/>
    <n v="1500700"/>
    <n v="43"/>
    <n v="1075.4899999999998"/>
    <n v="9434582"/>
    <d v="2026-07-30T00:00:00"/>
  </r>
  <r>
    <x v="19"/>
    <x v="33"/>
    <d v="2022-10-01T00:00:00"/>
    <n v="6"/>
    <n v="306"/>
    <n v="1958000"/>
    <n v="7"/>
    <n v="334.16"/>
    <n v="1500700"/>
    <n v="43"/>
    <n v="1075.4899999999998"/>
    <n v="9434582"/>
    <d v="2026-07-30T00:00:00"/>
  </r>
  <r>
    <x v="7"/>
    <x v="49"/>
    <d v="2022-04-01T00:00:00"/>
    <n v="5"/>
    <n v="193"/>
    <n v="1468000"/>
    <n v="7"/>
    <n v="300"/>
    <n v="2069134"/>
    <n v="58"/>
    <n v="1083.4000000000001"/>
    <n v="9246934"/>
    <d v="2026-07-30T00:00:00"/>
  </r>
  <r>
    <x v="19"/>
    <x v="9"/>
    <d v="2024-02-01T00:00:00"/>
    <n v="8"/>
    <n v="485.1"/>
    <n v="2102000"/>
    <n v="7"/>
    <n v="344.99"/>
    <n v="1205700"/>
    <n v="47"/>
    <n v="1249.3599999999999"/>
    <n v="10943082"/>
    <d v="2026-07-30T00:00:00"/>
  </r>
  <r>
    <x v="0"/>
    <x v="36"/>
    <d v="2023-04-01T00:00:00"/>
    <n v="7"/>
    <n v="328.28"/>
    <n v="2284880"/>
    <n v="7"/>
    <n v="262.70000000000005"/>
    <n v="1879870"/>
    <n v="150"/>
    <n v="1328.675"/>
    <n v="12715139"/>
    <d v="2026-07-30T00:00:00"/>
  </r>
  <r>
    <x v="22"/>
    <x v="43"/>
    <d v="2023-10-01T00:00:00"/>
    <n v="7"/>
    <n v="264.47000000000003"/>
    <n v="1891850"/>
    <n v="7"/>
    <n v="439.5"/>
    <n v="1555000"/>
    <n v="70"/>
    <n v="2543.88"/>
    <n v="15175575"/>
    <d v="2026-07-30T00:00:00"/>
  </r>
  <r>
    <x v="22"/>
    <x v="9"/>
    <d v="2024-02-01T00:00:00"/>
    <n v="12"/>
    <n v="570.47"/>
    <n v="2966850"/>
    <n v="7"/>
    <n v="439.5"/>
    <n v="1555000"/>
    <n v="77"/>
    <n v="2963.88"/>
    <n v="16650575"/>
    <d v="2026-07-30T00:00:00"/>
  </r>
  <r>
    <x v="22"/>
    <x v="8"/>
    <d v="2024-03-01T00:00:00"/>
    <n v="12"/>
    <n v="570.47"/>
    <n v="2966850"/>
    <n v="7"/>
    <n v="439.5"/>
    <n v="1555000"/>
    <n v="77"/>
    <n v="2963.88"/>
    <n v="16650575"/>
    <d v="2026-07-30T00:00:00"/>
  </r>
  <r>
    <x v="22"/>
    <x v="10"/>
    <d v="2024-04-01T00:00:00"/>
    <n v="13"/>
    <n v="658.03"/>
    <n v="3251850"/>
    <n v="7"/>
    <n v="439.5"/>
    <n v="1555000"/>
    <n v="77"/>
    <n v="2963.88"/>
    <n v="16650575"/>
    <d v="2026-07-30T00:00:00"/>
  </r>
  <r>
    <x v="38"/>
    <x v="12"/>
    <d v="2025-10-01T00:00:00"/>
    <n v="6"/>
    <n v="700"/>
    <n v="2142000"/>
    <n v="8"/>
    <n v="555"/>
    <n v="1773000"/>
    <n v="0"/>
    <n v="0"/>
    <n v="0"/>
    <d v="2026-07-30T00:00:00"/>
  </r>
  <r>
    <x v="38"/>
    <x v="21"/>
    <d v="2025-05-01T00:00:00"/>
    <n v="2"/>
    <n v="250"/>
    <n v="1242000"/>
    <n v="8"/>
    <n v="555"/>
    <n v="1773000"/>
    <n v="0"/>
    <n v="0"/>
    <n v="0"/>
    <d v="2026-07-30T00:00:00"/>
  </r>
  <r>
    <x v="38"/>
    <x v="23"/>
    <d v="2025-03-01T00:00:00"/>
    <n v="2"/>
    <n v="250"/>
    <n v="1242000"/>
    <n v="8"/>
    <n v="555"/>
    <n v="1773000"/>
    <n v="0"/>
    <n v="0"/>
    <n v="0"/>
    <d v="2026-07-30T00:00:00"/>
  </r>
  <r>
    <x v="38"/>
    <x v="20"/>
    <d v="2025-04-01T00:00:00"/>
    <n v="2"/>
    <n v="250"/>
    <n v="1242000"/>
    <n v="8"/>
    <n v="555"/>
    <n v="1773000"/>
    <n v="0"/>
    <n v="0"/>
    <n v="0"/>
    <d v="2026-07-30T00:00:00"/>
  </r>
  <r>
    <x v="38"/>
    <x v="26"/>
    <d v="2025-06-01T00:00:00"/>
    <n v="2"/>
    <n v="250"/>
    <n v="1242000"/>
    <n v="8"/>
    <n v="555"/>
    <n v="1773000"/>
    <n v="0"/>
    <n v="0"/>
    <n v="0"/>
    <d v="2026-07-30T00:00:00"/>
  </r>
  <r>
    <x v="38"/>
    <x v="17"/>
    <d v="2025-07-01T00:00:00"/>
    <n v="2"/>
    <n v="250"/>
    <n v="1242000"/>
    <n v="8"/>
    <n v="555"/>
    <n v="1773000"/>
    <n v="0"/>
    <n v="0"/>
    <n v="0"/>
    <d v="2026-07-30T00:00:00"/>
  </r>
  <r>
    <x v="38"/>
    <x v="15"/>
    <d v="2025-09-01T00:00:00"/>
    <n v="6"/>
    <n v="700"/>
    <n v="2142000"/>
    <n v="8"/>
    <n v="555"/>
    <n v="1773000"/>
    <n v="0"/>
    <n v="0"/>
    <n v="0"/>
    <d v="2026-07-30T00:00:00"/>
  </r>
  <r>
    <x v="38"/>
    <x v="19"/>
    <d v="2025-02-01T00:00:00"/>
    <n v="1"/>
    <n v="100"/>
    <n v="342000"/>
    <n v="8"/>
    <n v="555"/>
    <n v="1773000"/>
    <n v="0"/>
    <n v="0"/>
    <n v="0"/>
    <d v="2026-07-30T00:00:00"/>
  </r>
  <r>
    <x v="40"/>
    <x v="12"/>
    <d v="2025-10-01T00:00:00"/>
    <n v="0"/>
    <n v="0"/>
    <n v="0"/>
    <n v="8"/>
    <n v="950"/>
    <n v="1815000"/>
    <n v="1"/>
    <n v="2.4500000000000002"/>
    <n v="25000"/>
    <d v="2026-07-30T00:00:00"/>
  </r>
  <r>
    <x v="40"/>
    <x v="15"/>
    <d v="2025-09-01T00:00:00"/>
    <n v="0"/>
    <n v="0"/>
    <n v="0"/>
    <n v="8"/>
    <n v="950"/>
    <n v="1815000"/>
    <n v="1"/>
    <n v="2.4500000000000002"/>
    <n v="25000"/>
    <d v="2026-07-30T00:00:00"/>
  </r>
  <r>
    <x v="40"/>
    <x v="14"/>
    <d v="2025-12-01T00:00:00"/>
    <n v="0"/>
    <n v="0"/>
    <n v="0"/>
    <n v="8"/>
    <n v="950"/>
    <n v="1815000"/>
    <n v="1"/>
    <n v="2.4500000000000002"/>
    <n v="25000"/>
    <d v="2026-07-30T00:00:00"/>
  </r>
  <r>
    <x v="40"/>
    <x v="16"/>
    <d v="2025-11-01T00:00:00"/>
    <n v="0"/>
    <n v="0"/>
    <n v="0"/>
    <n v="8"/>
    <n v="950"/>
    <n v="1815000"/>
    <n v="1"/>
    <n v="2.4500000000000002"/>
    <n v="25000"/>
    <d v="2026-07-30T00:00:00"/>
  </r>
  <r>
    <x v="40"/>
    <x v="6"/>
    <d v="2026-01-01T00:00:00"/>
    <n v="0"/>
    <n v="0"/>
    <n v="0"/>
    <n v="8"/>
    <n v="950"/>
    <n v="1815000"/>
    <n v="1"/>
    <n v="2.4500000000000002"/>
    <n v="25000"/>
    <d v="2026-07-30T00:00:00"/>
  </r>
  <r>
    <x v="40"/>
    <x v="13"/>
    <d v="2025-08-01T00:00:00"/>
    <n v="0"/>
    <n v="0"/>
    <n v="0"/>
    <n v="8"/>
    <n v="950"/>
    <n v="1815000"/>
    <n v="1"/>
    <n v="2.4500000000000002"/>
    <n v="25000"/>
    <d v="2026-07-30T00:00:00"/>
  </r>
  <r>
    <x v="44"/>
    <x v="8"/>
    <d v="2024-03-01T00:00:00"/>
    <n v="0"/>
    <n v="0"/>
    <n v="0"/>
    <n v="8"/>
    <n v="495"/>
    <n v="2366082"/>
    <n v="7"/>
    <n v="22.05"/>
    <n v="287446"/>
    <d v="2026-07-30T00:00:00"/>
  </r>
  <r>
    <x v="44"/>
    <x v="10"/>
    <d v="2024-04-01T00:00:00"/>
    <n v="0"/>
    <n v="0"/>
    <n v="0"/>
    <n v="8"/>
    <n v="495"/>
    <n v="2366082"/>
    <n v="7"/>
    <n v="22.05"/>
    <n v="287446"/>
    <d v="2026-07-30T00:00:00"/>
  </r>
  <r>
    <x v="44"/>
    <x v="11"/>
    <d v="2024-01-01T00:00:00"/>
    <n v="0"/>
    <n v="0"/>
    <n v="0"/>
    <n v="8"/>
    <n v="495"/>
    <n v="2366082"/>
    <n v="7"/>
    <n v="22.05"/>
    <n v="287446"/>
    <d v="2026-07-30T00:00:00"/>
  </r>
  <r>
    <x v="44"/>
    <x v="9"/>
    <d v="2024-02-01T00:00:00"/>
    <n v="0"/>
    <n v="0"/>
    <n v="0"/>
    <n v="8"/>
    <n v="495"/>
    <n v="2366082"/>
    <n v="7"/>
    <n v="22.05"/>
    <n v="287446"/>
    <d v="2026-07-30T00:00:00"/>
  </r>
  <r>
    <x v="12"/>
    <x v="7"/>
    <d v="2025-01-01T00:00:00"/>
    <n v="7"/>
    <n v="551.42000000000007"/>
    <n v="2730996"/>
    <n v="8"/>
    <n v="314.62"/>
    <n v="3467083"/>
    <n v="15"/>
    <n v="33.490000000000009"/>
    <n v="308063"/>
    <d v="2026-07-30T00:00:00"/>
  </r>
  <r>
    <x v="10"/>
    <x v="45"/>
    <d v="2023-12-01T00:00:00"/>
    <n v="4"/>
    <n v="260"/>
    <n v="864000"/>
    <n v="8"/>
    <n v="486.44"/>
    <n v="1500000"/>
    <n v="16"/>
    <n v="50.3"/>
    <n v="570547"/>
    <d v="2026-07-30T00:00:00"/>
  </r>
  <r>
    <x v="38"/>
    <x v="14"/>
    <d v="2025-12-01T00:00:00"/>
    <n v="5"/>
    <n v="600"/>
    <n v="1800000"/>
    <n v="8"/>
    <n v="555"/>
    <n v="1773000"/>
    <n v="1"/>
    <n v="100"/>
    <n v="342000"/>
    <d v="2026-07-30T00:00:00"/>
  </r>
  <r>
    <x v="38"/>
    <x v="2"/>
    <d v="2026-02-01T00:00:00"/>
    <n v="5"/>
    <n v="600"/>
    <n v="1800000"/>
    <n v="8"/>
    <n v="555"/>
    <n v="1773000"/>
    <n v="1"/>
    <n v="100"/>
    <n v="342000"/>
    <d v="2026-07-30T00:00:00"/>
  </r>
  <r>
    <x v="38"/>
    <x v="4"/>
    <d v="2026-04-01T00:00:00"/>
    <n v="5"/>
    <n v="600"/>
    <n v="1800000"/>
    <n v="8"/>
    <n v="555"/>
    <n v="1773000"/>
    <n v="1"/>
    <n v="100"/>
    <n v="342000"/>
    <d v="2026-07-30T00:00:00"/>
  </r>
  <r>
    <x v="38"/>
    <x v="6"/>
    <d v="2026-01-01T00:00:00"/>
    <n v="5"/>
    <n v="600"/>
    <n v="1800000"/>
    <n v="8"/>
    <n v="555"/>
    <n v="1773000"/>
    <n v="1"/>
    <n v="100"/>
    <n v="342000"/>
    <d v="2026-07-30T00:00:00"/>
  </r>
  <r>
    <x v="38"/>
    <x v="5"/>
    <d v="2026-03-01T00:00:00"/>
    <n v="5"/>
    <n v="600"/>
    <n v="1800000"/>
    <n v="8"/>
    <n v="555"/>
    <n v="1773000"/>
    <n v="1"/>
    <n v="100"/>
    <n v="342000"/>
    <d v="2026-07-30T00:00:00"/>
  </r>
  <r>
    <x v="38"/>
    <x v="16"/>
    <d v="2025-11-01T00:00:00"/>
    <n v="5"/>
    <n v="600"/>
    <n v="1800000"/>
    <n v="8"/>
    <n v="555"/>
    <n v="1773000"/>
    <n v="1"/>
    <n v="100"/>
    <n v="342000"/>
    <d v="2026-07-30T00:00:00"/>
  </r>
  <r>
    <x v="2"/>
    <x v="60"/>
    <d v="2021-08-01T00:00:00"/>
    <n v="0"/>
    <n v="0"/>
    <n v="0"/>
    <n v="8"/>
    <n v="1050"/>
    <n v="1090640"/>
    <n v="26"/>
    <n v="214.12999999999997"/>
    <n v="2009696"/>
    <d v="2026-07-30T00:00:00"/>
  </r>
  <r>
    <x v="2"/>
    <x v="61"/>
    <d v="2021-09-01T00:00:00"/>
    <n v="0"/>
    <n v="0"/>
    <n v="0"/>
    <n v="8"/>
    <n v="1050"/>
    <n v="1090640"/>
    <n v="26"/>
    <n v="214.12999999999997"/>
    <n v="2009696"/>
    <d v="2026-07-30T00:00:00"/>
  </r>
  <r>
    <x v="2"/>
    <x v="62"/>
    <d v="2021-11-01T00:00:00"/>
    <n v="0"/>
    <n v="0"/>
    <n v="0"/>
    <n v="8"/>
    <n v="1050"/>
    <n v="1090640"/>
    <n v="26"/>
    <n v="214.12999999999997"/>
    <n v="2009696"/>
    <d v="2026-07-30T00:00:00"/>
  </r>
  <r>
    <x v="2"/>
    <x v="63"/>
    <d v="2021-10-01T00:00:00"/>
    <n v="0"/>
    <n v="0"/>
    <n v="0"/>
    <n v="8"/>
    <n v="1050"/>
    <n v="1090640"/>
    <n v="26"/>
    <n v="214.12999999999997"/>
    <n v="2009696"/>
    <d v="2026-07-30T00:00:00"/>
  </r>
  <r>
    <x v="46"/>
    <x v="23"/>
    <d v="2025-03-01T00:00:00"/>
    <n v="6"/>
    <n v="386"/>
    <n v="1725000"/>
    <n v="8"/>
    <n v="1404"/>
    <n v="0"/>
    <n v="10"/>
    <n v="325.16999999999996"/>
    <n v="1483060"/>
    <d v="2026-07-30T00:00:00"/>
  </r>
  <r>
    <x v="46"/>
    <x v="20"/>
    <d v="2025-04-01T00:00:00"/>
    <n v="6"/>
    <n v="386"/>
    <n v="1725000"/>
    <n v="8"/>
    <n v="1404"/>
    <n v="0"/>
    <n v="10"/>
    <n v="325.16999999999996"/>
    <n v="1483060"/>
    <d v="2026-07-30T00:00:00"/>
  </r>
  <r>
    <x v="48"/>
    <x v="39"/>
    <d v="2023-05-01T00:00:00"/>
    <n v="7"/>
    <n v="464.63"/>
    <n v="2508175"/>
    <n v="8"/>
    <n v="691.38"/>
    <n v="1737000"/>
    <n v="15"/>
    <n v="339.73"/>
    <n v="3317930"/>
    <d v="2026-07-30T00:00:00"/>
  </r>
  <r>
    <x v="48"/>
    <x v="38"/>
    <d v="2023-06-01T00:00:00"/>
    <n v="6"/>
    <n v="419.63"/>
    <n v="2058175"/>
    <n v="8"/>
    <n v="691.38"/>
    <n v="1737000"/>
    <n v="16"/>
    <n v="384.73"/>
    <n v="3767930"/>
    <d v="2026-07-30T00:00:00"/>
  </r>
  <r>
    <x v="48"/>
    <x v="41"/>
    <d v="2023-07-01T00:00:00"/>
    <n v="5"/>
    <n v="338.15"/>
    <n v="1769275"/>
    <n v="8"/>
    <n v="691.38"/>
    <n v="1737000"/>
    <n v="17"/>
    <n v="466.21"/>
    <n v="4056830"/>
    <d v="2026-07-30T00:00:00"/>
  </r>
  <r>
    <x v="50"/>
    <x v="13"/>
    <d v="2025-08-01T00:00:00"/>
    <n v="4"/>
    <n v="229.87"/>
    <n v="1043000"/>
    <n v="8"/>
    <n v="440"/>
    <n v="970100"/>
    <n v="37"/>
    <n v="555.55000000000007"/>
    <n v="6443237"/>
    <d v="2026-07-30T00:00:00"/>
  </r>
  <r>
    <x v="24"/>
    <x v="56"/>
    <d v="2021-04-01T00:00:00"/>
    <n v="3"/>
    <n v="96.63"/>
    <n v="744200"/>
    <n v="8"/>
    <n v="437.65"/>
    <n v="2100000"/>
    <n v="39"/>
    <n v="788.0100000000001"/>
    <n v="6568316"/>
    <d v="2026-07-30T00:00:00"/>
  </r>
  <r>
    <x v="24"/>
    <x v="57"/>
    <d v="2021-03-01T00:00:00"/>
    <n v="3"/>
    <n v="96.63"/>
    <n v="744200"/>
    <n v="8"/>
    <n v="437.65"/>
    <n v="2100000"/>
    <n v="39"/>
    <n v="788.0100000000001"/>
    <n v="6568316"/>
    <d v="2026-07-30T00:00:00"/>
  </r>
  <r>
    <x v="24"/>
    <x v="55"/>
    <d v="2021-05-01T00:00:00"/>
    <n v="3"/>
    <n v="96.63"/>
    <n v="744200"/>
    <n v="8"/>
    <n v="437.65"/>
    <n v="2100000"/>
    <n v="39"/>
    <n v="788.0100000000001"/>
    <n v="6568316"/>
    <d v="2026-07-30T00:00:00"/>
  </r>
  <r>
    <x v="24"/>
    <x v="53"/>
    <d v="2021-01-01T00:00:00"/>
    <n v="2"/>
    <n v="60.63"/>
    <n v="618200"/>
    <n v="8"/>
    <n v="437.65"/>
    <n v="2100000"/>
    <n v="39"/>
    <n v="788.0100000000001"/>
    <n v="6568316"/>
    <d v="2026-07-30T00:00:00"/>
  </r>
  <r>
    <x v="24"/>
    <x v="54"/>
    <d v="2021-02-01T00:00:00"/>
    <n v="2"/>
    <n v="60.63"/>
    <n v="618200"/>
    <n v="8"/>
    <n v="437.65"/>
    <n v="2100000"/>
    <n v="39"/>
    <n v="788.0100000000001"/>
    <n v="6568316"/>
    <d v="2026-07-30T00:00:00"/>
  </r>
  <r>
    <x v="20"/>
    <x v="29"/>
    <d v="2024-08-01T00:00:00"/>
    <n v="1"/>
    <n v="48.84"/>
    <n v="271935"/>
    <n v="8"/>
    <n v="776"/>
    <n v="2445000"/>
    <n v="23"/>
    <n v="797.5100000000001"/>
    <n v="2577944"/>
    <d v="2026-07-30T00:00:00"/>
  </r>
  <r>
    <x v="20"/>
    <x v="30"/>
    <d v="2024-07-01T00:00:00"/>
    <n v="1"/>
    <n v="48.84"/>
    <n v="271935"/>
    <n v="8"/>
    <n v="776"/>
    <n v="2445000"/>
    <n v="23"/>
    <n v="797.5100000000001"/>
    <n v="2577944"/>
    <d v="2026-07-30T00:00:00"/>
  </r>
  <r>
    <x v="20"/>
    <x v="24"/>
    <d v="2024-09-01T00:00:00"/>
    <n v="1"/>
    <n v="48.84"/>
    <n v="271935"/>
    <n v="8"/>
    <n v="776"/>
    <n v="2445000"/>
    <n v="23"/>
    <n v="797.5100000000001"/>
    <n v="2577944"/>
    <d v="2026-07-30T00:00:00"/>
  </r>
  <r>
    <x v="20"/>
    <x v="28"/>
    <d v="2024-10-01T00:00:00"/>
    <n v="0"/>
    <n v="0"/>
    <n v="0"/>
    <n v="8"/>
    <n v="776"/>
    <n v="2445000"/>
    <n v="24"/>
    <n v="846.35000000000014"/>
    <n v="2849879"/>
    <d v="2026-07-30T00:00:00"/>
  </r>
  <r>
    <x v="20"/>
    <x v="18"/>
    <d v="2024-11-01T00:00:00"/>
    <n v="1"/>
    <n v="70"/>
    <n v="138000"/>
    <n v="8"/>
    <n v="776"/>
    <n v="2445000"/>
    <n v="24"/>
    <n v="846.35000000000014"/>
    <n v="2849879"/>
    <d v="2026-07-30T00:00:00"/>
  </r>
  <r>
    <x v="20"/>
    <x v="7"/>
    <d v="2025-01-01T00:00:00"/>
    <n v="1"/>
    <n v="70"/>
    <n v="138000"/>
    <n v="8"/>
    <n v="776"/>
    <n v="2445000"/>
    <n v="24"/>
    <n v="846.35000000000014"/>
    <n v="2849879"/>
    <d v="2026-07-30T00:00:00"/>
  </r>
  <r>
    <x v="20"/>
    <x v="19"/>
    <d v="2025-02-01T00:00:00"/>
    <n v="1"/>
    <n v="70"/>
    <n v="138000"/>
    <n v="8"/>
    <n v="776"/>
    <n v="2445000"/>
    <n v="24"/>
    <n v="846.35000000000014"/>
    <n v="2849879"/>
    <d v="2026-07-30T00:00:00"/>
  </r>
  <r>
    <x v="20"/>
    <x v="25"/>
    <d v="2024-12-01T00:00:00"/>
    <n v="1"/>
    <n v="70"/>
    <n v="138000"/>
    <n v="8"/>
    <n v="776"/>
    <n v="2445000"/>
    <n v="24"/>
    <n v="846.35000000000014"/>
    <n v="2849879"/>
    <d v="2026-07-30T00:00:00"/>
  </r>
  <r>
    <x v="0"/>
    <x v="44"/>
    <d v="2023-11-01T00:00:00"/>
    <n v="8"/>
    <n v="414"/>
    <n v="2895583"/>
    <n v="8"/>
    <n v="389.17"/>
    <n v="2380024"/>
    <n v="155"/>
    <n v="1378.4850000000001"/>
    <n v="13152339"/>
    <d v="2026-07-30T00:00:00"/>
  </r>
  <r>
    <x v="22"/>
    <x v="41"/>
    <d v="2023-07-01T00:00:00"/>
    <n v="12"/>
    <n v="551.12"/>
    <n v="2846700"/>
    <n v="8"/>
    <n v="457.5"/>
    <n v="2035000"/>
    <n v="63"/>
    <n v="2221.23"/>
    <n v="13602725"/>
    <d v="2026-07-30T00:00:00"/>
  </r>
  <r>
    <x v="22"/>
    <x v="40"/>
    <d v="2023-08-01T00:00:00"/>
    <n v="10"/>
    <n v="486.47"/>
    <n v="2211850"/>
    <n v="8"/>
    <n v="457.5"/>
    <n v="2035000"/>
    <n v="65"/>
    <n v="2285.88"/>
    <n v="14237575"/>
    <d v="2026-07-30T00:00:00"/>
  </r>
  <r>
    <x v="22"/>
    <x v="42"/>
    <d v="2023-09-01T00:00:00"/>
    <n v="6"/>
    <n v="246.47"/>
    <n v="1411850"/>
    <n v="8"/>
    <n v="457.5"/>
    <n v="2035000"/>
    <n v="69"/>
    <n v="2525.88"/>
    <n v="15037575"/>
    <d v="2026-07-30T00:00:00"/>
  </r>
  <r>
    <x v="40"/>
    <x v="0"/>
    <d v="2026-07-01T00:00:00"/>
    <n v="0"/>
    <n v="0"/>
    <n v="0"/>
    <n v="9"/>
    <n v="952"/>
    <n v="1815000"/>
    <m/>
    <m/>
    <m/>
    <d v="2026-07-30T00:00:00"/>
  </r>
  <r>
    <x v="40"/>
    <x v="5"/>
    <d v="2026-03-01T00:00:00"/>
    <n v="0"/>
    <n v="0"/>
    <n v="0"/>
    <n v="9"/>
    <n v="952"/>
    <n v="1815000"/>
    <n v="1"/>
    <n v="2.4500000000000002"/>
    <n v="25000"/>
    <d v="2026-07-30T00:00:00"/>
  </r>
  <r>
    <x v="40"/>
    <x v="2"/>
    <d v="2026-02-01T00:00:00"/>
    <n v="0"/>
    <n v="0"/>
    <n v="0"/>
    <n v="9"/>
    <n v="952"/>
    <n v="1815000"/>
    <n v="1"/>
    <n v="2.4500000000000002"/>
    <n v="25000"/>
    <d v="2026-07-30T00:00:00"/>
  </r>
  <r>
    <x v="40"/>
    <x v="3"/>
    <d v="2026-06-01T00:00:00"/>
    <n v="0"/>
    <n v="0"/>
    <n v="0"/>
    <n v="9"/>
    <n v="952"/>
    <n v="1815000"/>
    <n v="1"/>
    <n v="2.4500000000000002"/>
    <n v="25000"/>
    <d v="2026-07-30T00:00:00"/>
  </r>
  <r>
    <x v="40"/>
    <x v="4"/>
    <d v="2026-04-01T00:00:00"/>
    <n v="0"/>
    <n v="0"/>
    <n v="0"/>
    <n v="9"/>
    <n v="952"/>
    <n v="1815000"/>
    <n v="1"/>
    <n v="2.4500000000000002"/>
    <n v="25000"/>
    <d v="2026-07-30T00:00:00"/>
  </r>
  <r>
    <x v="40"/>
    <x v="1"/>
    <d v="2026-05-01T00:00:00"/>
    <n v="0"/>
    <n v="0"/>
    <n v="0"/>
    <n v="9"/>
    <n v="952"/>
    <n v="1815000"/>
    <n v="1"/>
    <n v="2.4500000000000002"/>
    <n v="25000"/>
    <d v="2026-07-30T00:00:00"/>
  </r>
  <r>
    <x v="27"/>
    <x v="17"/>
    <d v="2025-07-01T00:00:00"/>
    <n v="2"/>
    <n v="192"/>
    <n v="570000"/>
    <n v="9"/>
    <n v="1247.06"/>
    <n v="1455000"/>
    <n v="4"/>
    <n v="12.8"/>
    <n v="70775"/>
    <d v="2026-07-30T00:00:00"/>
  </r>
  <r>
    <x v="27"/>
    <x v="13"/>
    <d v="2025-08-01T00:00:00"/>
    <n v="2"/>
    <n v="192"/>
    <n v="570000"/>
    <n v="9"/>
    <n v="1247.06"/>
    <n v="1455000"/>
    <n v="4"/>
    <n v="12.8"/>
    <n v="70775"/>
    <d v="2026-07-30T00:00:00"/>
  </r>
  <r>
    <x v="27"/>
    <x v="12"/>
    <d v="2025-10-01T00:00:00"/>
    <n v="2"/>
    <n v="192"/>
    <n v="570000"/>
    <n v="9"/>
    <n v="1247.06"/>
    <n v="1455000"/>
    <n v="4"/>
    <n v="12.8"/>
    <n v="70775"/>
    <d v="2026-07-30T00:00:00"/>
  </r>
  <r>
    <x v="27"/>
    <x v="15"/>
    <d v="2025-09-01T00:00:00"/>
    <n v="2"/>
    <n v="192"/>
    <n v="570000"/>
    <n v="9"/>
    <n v="1247.06"/>
    <n v="1455000"/>
    <n v="4"/>
    <n v="12.8"/>
    <n v="70775"/>
    <d v="2026-07-30T00:00:00"/>
  </r>
  <r>
    <x v="43"/>
    <x v="25"/>
    <d v="2024-12-01T00:00:00"/>
    <n v="2"/>
    <n v="510"/>
    <n v="890000"/>
    <n v="9"/>
    <n v="1860"/>
    <n v="4015000"/>
    <n v="7"/>
    <n v="17.649999999999999"/>
    <n v="203262"/>
    <d v="2026-07-30T00:00:00"/>
  </r>
  <r>
    <x v="43"/>
    <x v="7"/>
    <d v="2025-01-01T00:00:00"/>
    <n v="2"/>
    <n v="510"/>
    <n v="890000"/>
    <n v="9"/>
    <n v="1860"/>
    <n v="4015000"/>
    <n v="7"/>
    <n v="17.649999999999999"/>
    <n v="203262"/>
    <d v="2026-07-30T00:00:00"/>
  </r>
  <r>
    <x v="43"/>
    <x v="17"/>
    <d v="2025-07-01T00:00:00"/>
    <n v="9"/>
    <n v="2040"/>
    <n v="4005000"/>
    <n v="9"/>
    <n v="3330.2"/>
    <n v="900000"/>
    <n v="7"/>
    <n v="17.649999999999999"/>
    <n v="203262"/>
    <d v="2026-07-30T00:00:00"/>
  </r>
  <r>
    <x v="43"/>
    <x v="18"/>
    <d v="2024-11-01T00:00:00"/>
    <n v="0"/>
    <n v="0"/>
    <n v="0"/>
    <n v="9"/>
    <n v="2040"/>
    <n v="4005000"/>
    <n v="7"/>
    <n v="17.649999999999999"/>
    <n v="203262"/>
    <d v="2026-07-30T00:00:00"/>
  </r>
  <r>
    <x v="12"/>
    <x v="28"/>
    <d v="2024-10-01T00:00:00"/>
    <n v="4"/>
    <n v="399.03999999999996"/>
    <n v="1820396"/>
    <n v="9"/>
    <n v="447"/>
    <n v="4377683"/>
    <n v="15"/>
    <n v="33.490000000000009"/>
    <n v="308063"/>
    <d v="2026-07-30T00:00:00"/>
  </r>
  <r>
    <x v="12"/>
    <x v="25"/>
    <d v="2024-12-01T00:00:00"/>
    <n v="4"/>
    <n v="399.03999999999996"/>
    <n v="1820396"/>
    <n v="9"/>
    <n v="447"/>
    <n v="4377683"/>
    <n v="15"/>
    <n v="33.490000000000009"/>
    <n v="308063"/>
    <d v="2026-07-30T00:00:00"/>
  </r>
  <r>
    <x v="12"/>
    <x v="18"/>
    <d v="2024-11-01T00:00:00"/>
    <n v="4"/>
    <n v="399.03999999999996"/>
    <n v="1820396"/>
    <n v="9"/>
    <n v="447"/>
    <n v="4377683"/>
    <n v="15"/>
    <n v="33.490000000000009"/>
    <n v="308063"/>
    <d v="2026-07-30T00:00:00"/>
  </r>
  <r>
    <x v="23"/>
    <x v="13"/>
    <d v="2025-08-01T00:00:00"/>
    <n v="2"/>
    <n v="21"/>
    <n v="250000"/>
    <n v="9"/>
    <n v="606.80000000000007"/>
    <n v="4510000"/>
    <n v="53"/>
    <n v="189.04500000000002"/>
    <n v="2867220"/>
    <d v="2026-07-30T00:00:00"/>
  </r>
  <r>
    <x v="23"/>
    <x v="17"/>
    <d v="2025-07-01T00:00:00"/>
    <n v="2"/>
    <n v="21"/>
    <n v="250000"/>
    <n v="9"/>
    <n v="606.80000000000007"/>
    <n v="4510000"/>
    <n v="53"/>
    <n v="189.04500000000002"/>
    <n v="2867220"/>
    <d v="2026-07-30T00:00:00"/>
  </r>
  <r>
    <x v="23"/>
    <x v="15"/>
    <d v="2025-09-01T00:00:00"/>
    <n v="2"/>
    <n v="21"/>
    <n v="250000"/>
    <n v="9"/>
    <n v="606.80000000000007"/>
    <n v="4510000"/>
    <n v="53"/>
    <n v="189.04500000000002"/>
    <n v="2867220"/>
    <d v="2026-07-30T00:00:00"/>
  </r>
  <r>
    <x v="2"/>
    <x v="65"/>
    <d v="2022-03-01T00:00:00"/>
    <n v="1"/>
    <n v="22.5"/>
    <n v="62640"/>
    <n v="9"/>
    <n v="1147.5"/>
    <n v="1028000"/>
    <n v="26"/>
    <n v="214.12999999999997"/>
    <n v="2009696"/>
    <d v="2026-07-30T00:00:00"/>
  </r>
  <r>
    <x v="2"/>
    <x v="34"/>
    <d v="2023-02-01T00:00:00"/>
    <n v="1"/>
    <n v="22.5"/>
    <n v="62640"/>
    <n v="9"/>
    <n v="1147.5"/>
    <n v="1028000"/>
    <n v="26"/>
    <n v="214.12999999999997"/>
    <n v="2009696"/>
    <d v="2026-07-30T00:00:00"/>
  </r>
  <r>
    <x v="2"/>
    <x v="46"/>
    <d v="2023-03-01T00:00:00"/>
    <n v="1"/>
    <n v="22.5"/>
    <n v="62640"/>
    <n v="9"/>
    <n v="1147.5"/>
    <n v="1028000"/>
    <n v="26"/>
    <n v="214.12999999999997"/>
    <n v="2009696"/>
    <d v="2026-07-30T00:00:00"/>
  </r>
  <r>
    <x v="2"/>
    <x v="51"/>
    <d v="2022-06-01T00:00:00"/>
    <n v="1"/>
    <n v="22.5"/>
    <n v="62640"/>
    <n v="9"/>
    <n v="1147.5"/>
    <n v="1028000"/>
    <n v="26"/>
    <n v="214.12999999999997"/>
    <n v="2009696"/>
    <d v="2026-07-30T00:00:00"/>
  </r>
  <r>
    <x v="2"/>
    <x v="47"/>
    <d v="2022-05-01T00:00:00"/>
    <n v="1"/>
    <n v="22.5"/>
    <n v="62640"/>
    <n v="9"/>
    <n v="1147.5"/>
    <n v="1028000"/>
    <n v="26"/>
    <n v="214.12999999999997"/>
    <n v="2009696"/>
    <d v="2026-07-30T00:00:00"/>
  </r>
  <r>
    <x v="2"/>
    <x v="35"/>
    <d v="2022-11-01T00:00:00"/>
    <n v="1"/>
    <n v="22.5"/>
    <n v="62640"/>
    <n v="9"/>
    <n v="1147.5"/>
    <n v="1028000"/>
    <n v="26"/>
    <n v="214.12999999999997"/>
    <n v="2009696"/>
    <d v="2026-07-30T00:00:00"/>
  </r>
  <r>
    <x v="2"/>
    <x v="32"/>
    <d v="2022-12-01T00:00:00"/>
    <n v="1"/>
    <n v="22.5"/>
    <n v="62640"/>
    <n v="9"/>
    <n v="1147.5"/>
    <n v="1028000"/>
    <n v="26"/>
    <n v="214.12999999999997"/>
    <n v="2009696"/>
    <d v="2026-07-30T00:00:00"/>
  </r>
  <r>
    <x v="2"/>
    <x v="36"/>
    <d v="2023-04-01T00:00:00"/>
    <n v="1"/>
    <n v="22.5"/>
    <n v="62640"/>
    <n v="9"/>
    <n v="1147.5"/>
    <n v="1028000"/>
    <n v="26"/>
    <n v="214.12999999999997"/>
    <n v="2009696"/>
    <d v="2026-07-30T00:00:00"/>
  </r>
  <r>
    <x v="2"/>
    <x v="66"/>
    <d v="2022-07-01T00:00:00"/>
    <n v="1"/>
    <n v="22.5"/>
    <n v="62640"/>
    <n v="9"/>
    <n v="1147.5"/>
    <n v="1028000"/>
    <n v="26"/>
    <n v="214.12999999999997"/>
    <n v="2009696"/>
    <d v="2026-07-30T00:00:00"/>
  </r>
  <r>
    <x v="2"/>
    <x v="31"/>
    <d v="2023-01-01T00:00:00"/>
    <n v="1"/>
    <n v="22.5"/>
    <n v="62640"/>
    <n v="9"/>
    <n v="1147.5"/>
    <n v="1028000"/>
    <n v="26"/>
    <n v="214.12999999999997"/>
    <n v="2009696"/>
    <d v="2026-07-30T00:00:00"/>
  </r>
  <r>
    <x v="2"/>
    <x v="49"/>
    <d v="2022-04-01T00:00:00"/>
    <n v="1"/>
    <n v="22.5"/>
    <n v="62640"/>
    <n v="9"/>
    <n v="1147.5"/>
    <n v="1028000"/>
    <n v="26"/>
    <n v="214.12999999999997"/>
    <n v="2009696"/>
    <d v="2026-07-30T00:00:00"/>
  </r>
  <r>
    <x v="2"/>
    <x v="33"/>
    <d v="2022-10-01T00:00:00"/>
    <n v="1"/>
    <n v="22.5"/>
    <n v="62640"/>
    <n v="9"/>
    <n v="1147.5"/>
    <n v="1028000"/>
    <n v="26"/>
    <n v="214.12999999999997"/>
    <n v="2009696"/>
    <d v="2026-07-30T00:00:00"/>
  </r>
  <r>
    <x v="2"/>
    <x v="37"/>
    <d v="2022-09-01T00:00:00"/>
    <n v="1"/>
    <n v="22.5"/>
    <n v="62640"/>
    <n v="9"/>
    <n v="1147.5"/>
    <n v="1028000"/>
    <n v="26"/>
    <n v="214.12999999999997"/>
    <n v="2009696"/>
    <d v="2026-07-30T00:00:00"/>
  </r>
  <r>
    <x v="2"/>
    <x v="48"/>
    <d v="2022-02-01T00:00:00"/>
    <n v="1"/>
    <n v="22.5"/>
    <n v="62640"/>
    <n v="9"/>
    <n v="1147.5"/>
    <n v="1028000"/>
    <n v="26"/>
    <n v="214.12999999999997"/>
    <n v="2009696"/>
    <d v="2026-07-30T00:00:00"/>
  </r>
  <r>
    <x v="2"/>
    <x v="52"/>
    <d v="2022-08-01T00:00:00"/>
    <n v="1"/>
    <n v="22.5"/>
    <n v="62640"/>
    <n v="9"/>
    <n v="1147.5"/>
    <n v="1028000"/>
    <n v="26"/>
    <n v="214.12999999999997"/>
    <n v="2009696"/>
    <d v="2026-07-30T00:00:00"/>
  </r>
  <r>
    <x v="2"/>
    <x v="50"/>
    <d v="2022-01-01T00:00:00"/>
    <n v="1"/>
    <n v="22.5"/>
    <n v="62640"/>
    <n v="9"/>
    <n v="1147.5"/>
    <n v="1028000"/>
    <n v="26"/>
    <n v="214.12999999999997"/>
    <n v="2009696"/>
    <d v="2026-07-30T00:00:00"/>
  </r>
  <r>
    <x v="14"/>
    <x v="28"/>
    <d v="2024-10-01T00:00:00"/>
    <n v="3"/>
    <n v="165"/>
    <n v="659645"/>
    <n v="9"/>
    <n v="766.99"/>
    <n v="2463000"/>
    <n v="22"/>
    <n v="250.32999999999998"/>
    <n v="2412641"/>
    <d v="2026-07-30T00:00:00"/>
  </r>
  <r>
    <x v="14"/>
    <x v="23"/>
    <d v="2025-03-01T00:00:00"/>
    <n v="5"/>
    <n v="381"/>
    <n v="1357500"/>
    <n v="9"/>
    <n v="1761.99"/>
    <n v="3491400"/>
    <n v="23"/>
    <n v="274.33"/>
    <n v="2537286"/>
    <d v="2026-07-30T00:00:00"/>
  </r>
  <r>
    <x v="14"/>
    <x v="7"/>
    <d v="2025-01-01T00:00:00"/>
    <n v="3"/>
    <n v="237"/>
    <n v="822500"/>
    <n v="9"/>
    <n v="705.99"/>
    <n v="2575500"/>
    <n v="23"/>
    <n v="274.33"/>
    <n v="2537286"/>
    <d v="2026-07-30T00:00:00"/>
  </r>
  <r>
    <x v="14"/>
    <x v="21"/>
    <d v="2025-05-01T00:00:00"/>
    <n v="5"/>
    <n v="381"/>
    <n v="1357500"/>
    <n v="9"/>
    <n v="1761.99"/>
    <n v="3491400"/>
    <n v="23"/>
    <n v="274.33"/>
    <n v="2537286"/>
    <d v="2026-07-30T00:00:00"/>
  </r>
  <r>
    <x v="14"/>
    <x v="20"/>
    <d v="2025-04-01T00:00:00"/>
    <n v="5"/>
    <n v="381"/>
    <n v="1357500"/>
    <n v="9"/>
    <n v="1761.99"/>
    <n v="3491400"/>
    <n v="23"/>
    <n v="274.33"/>
    <n v="2537286"/>
    <d v="2026-07-30T00:00:00"/>
  </r>
  <r>
    <x v="46"/>
    <x v="19"/>
    <d v="2025-02-01T00:00:00"/>
    <n v="5"/>
    <n v="332"/>
    <n v="1475000"/>
    <n v="9"/>
    <n v="1458"/>
    <n v="250000"/>
    <n v="10"/>
    <n v="325.16999999999996"/>
    <n v="1483060"/>
    <d v="2026-07-30T00:00:00"/>
  </r>
  <r>
    <x v="46"/>
    <x v="7"/>
    <d v="2025-01-01T00:00:00"/>
    <n v="5"/>
    <n v="332"/>
    <n v="1475000"/>
    <n v="9"/>
    <n v="1458"/>
    <n v="250000"/>
    <n v="10"/>
    <n v="325.16999999999996"/>
    <n v="1483060"/>
    <d v="2026-07-30T00:00:00"/>
  </r>
  <r>
    <x v="46"/>
    <x v="25"/>
    <d v="2024-12-01T00:00:00"/>
    <n v="5"/>
    <n v="332"/>
    <n v="1475000"/>
    <n v="9"/>
    <n v="1458"/>
    <n v="250000"/>
    <n v="10"/>
    <n v="325.16999999999996"/>
    <n v="1483060"/>
    <d v="2026-07-30T00:00:00"/>
  </r>
  <r>
    <x v="48"/>
    <x v="36"/>
    <d v="2023-04-01T00:00:00"/>
    <n v="6"/>
    <n v="381.18"/>
    <n v="2213850"/>
    <n v="9"/>
    <n v="774.83"/>
    <n v="2031325"/>
    <n v="15"/>
    <n v="339.73"/>
    <n v="3317930"/>
    <d v="2026-07-30T00:00:00"/>
  </r>
  <r>
    <x v="48"/>
    <x v="34"/>
    <d v="2023-02-01T00:00:00"/>
    <n v="6"/>
    <n v="381.18"/>
    <n v="2213850"/>
    <n v="9"/>
    <n v="774.83"/>
    <n v="2031325"/>
    <n v="15"/>
    <n v="339.73"/>
    <n v="3317930"/>
    <d v="2026-07-30T00:00:00"/>
  </r>
  <r>
    <x v="48"/>
    <x v="31"/>
    <d v="2023-01-01T00:00:00"/>
    <n v="6"/>
    <n v="381.18"/>
    <n v="2213850"/>
    <n v="9"/>
    <n v="774.83"/>
    <n v="2031325"/>
    <n v="15"/>
    <n v="339.73"/>
    <n v="3317930"/>
    <d v="2026-07-30T00:00:00"/>
  </r>
  <r>
    <x v="48"/>
    <x v="46"/>
    <d v="2023-03-01T00:00:00"/>
    <n v="6"/>
    <n v="381.18"/>
    <n v="2213850"/>
    <n v="9"/>
    <n v="774.83"/>
    <n v="2031325"/>
    <n v="15"/>
    <n v="339.73"/>
    <n v="3317930"/>
    <d v="2026-07-30T00:00:00"/>
  </r>
  <r>
    <x v="50"/>
    <x v="17"/>
    <d v="2025-07-01T00:00:00"/>
    <n v="3"/>
    <n v="104.87"/>
    <n v="413000"/>
    <n v="9"/>
    <n v="565"/>
    <n v="1600100"/>
    <n v="37"/>
    <n v="555.55000000000007"/>
    <n v="6443237"/>
    <d v="2026-07-30T00:00:00"/>
  </r>
  <r>
    <x v="15"/>
    <x v="31"/>
    <d v="2023-01-01T00:00:00"/>
    <n v="1"/>
    <n v="21.93"/>
    <n v="220000"/>
    <n v="9"/>
    <n v="399.04"/>
    <n v="1699999"/>
    <n v="40"/>
    <n v="580.78"/>
    <n v="4885939"/>
    <d v="2026-07-30T00:00:00"/>
  </r>
  <r>
    <x v="15"/>
    <x v="35"/>
    <d v="2022-11-01T00:00:00"/>
    <n v="1"/>
    <n v="21.93"/>
    <n v="220000"/>
    <n v="9"/>
    <n v="399.04"/>
    <n v="1699999"/>
    <n v="40"/>
    <n v="580.78"/>
    <n v="4885939"/>
    <d v="2026-07-30T00:00:00"/>
  </r>
  <r>
    <x v="15"/>
    <x v="41"/>
    <d v="2023-07-01T00:00:00"/>
    <n v="1"/>
    <n v="21.93"/>
    <n v="220000"/>
    <n v="9"/>
    <n v="399.04"/>
    <n v="1699999"/>
    <n v="40"/>
    <n v="580.78"/>
    <n v="4885939"/>
    <d v="2026-07-30T00:00:00"/>
  </r>
  <r>
    <x v="15"/>
    <x v="32"/>
    <d v="2022-12-01T00:00:00"/>
    <n v="1"/>
    <n v="21.93"/>
    <n v="220000"/>
    <n v="9"/>
    <n v="399.04"/>
    <n v="1699999"/>
    <n v="40"/>
    <n v="580.78"/>
    <n v="4885939"/>
    <d v="2026-07-30T00:00:00"/>
  </r>
  <r>
    <x v="15"/>
    <x v="38"/>
    <d v="2023-06-01T00:00:00"/>
    <n v="1"/>
    <n v="21.93"/>
    <n v="220000"/>
    <n v="9"/>
    <n v="399.04"/>
    <n v="1699999"/>
    <n v="40"/>
    <n v="580.78"/>
    <n v="4885939"/>
    <d v="2026-07-30T00:00:00"/>
  </r>
  <r>
    <x v="15"/>
    <x v="34"/>
    <d v="2023-02-01T00:00:00"/>
    <n v="1"/>
    <n v="21.93"/>
    <n v="220000"/>
    <n v="9"/>
    <n v="399.04"/>
    <n v="1699999"/>
    <n v="40"/>
    <n v="580.78"/>
    <n v="4885939"/>
    <d v="2026-07-30T00:00:00"/>
  </r>
  <r>
    <x v="15"/>
    <x v="39"/>
    <d v="2023-05-01T00:00:00"/>
    <n v="1"/>
    <n v="21.93"/>
    <n v="220000"/>
    <n v="9"/>
    <n v="399.04"/>
    <n v="1699999"/>
    <n v="40"/>
    <n v="580.78"/>
    <n v="4885939"/>
    <d v="2026-07-30T00:00:00"/>
  </r>
  <r>
    <x v="15"/>
    <x v="40"/>
    <d v="2023-08-01T00:00:00"/>
    <n v="1"/>
    <n v="21.93"/>
    <n v="220000"/>
    <n v="9"/>
    <n v="399.04"/>
    <n v="1699999"/>
    <n v="40"/>
    <n v="580.78"/>
    <n v="4885939"/>
    <d v="2026-07-30T00:00:00"/>
  </r>
  <r>
    <x v="15"/>
    <x v="44"/>
    <d v="2023-11-01T00:00:00"/>
    <n v="1"/>
    <n v="21.93"/>
    <n v="220000"/>
    <n v="9"/>
    <n v="399.04"/>
    <n v="1699999"/>
    <n v="40"/>
    <n v="580.78"/>
    <n v="4885939"/>
    <d v="2026-07-30T00:00:00"/>
  </r>
  <r>
    <x v="15"/>
    <x v="42"/>
    <d v="2023-09-01T00:00:00"/>
    <n v="1"/>
    <n v="21.93"/>
    <n v="220000"/>
    <n v="9"/>
    <n v="399.04"/>
    <n v="1699999"/>
    <n v="40"/>
    <n v="580.78"/>
    <n v="4885939"/>
    <d v="2026-07-30T00:00:00"/>
  </r>
  <r>
    <x v="15"/>
    <x v="36"/>
    <d v="2023-04-01T00:00:00"/>
    <n v="1"/>
    <n v="21.93"/>
    <n v="220000"/>
    <n v="9"/>
    <n v="399.04"/>
    <n v="1699999"/>
    <n v="40"/>
    <n v="580.78"/>
    <n v="4885939"/>
    <d v="2026-07-30T00:00:00"/>
  </r>
  <r>
    <x v="15"/>
    <x v="46"/>
    <d v="2023-03-01T00:00:00"/>
    <n v="1"/>
    <n v="21.93"/>
    <n v="220000"/>
    <n v="9"/>
    <n v="399.04"/>
    <n v="1699999"/>
    <n v="40"/>
    <n v="580.78"/>
    <n v="4885939"/>
    <d v="2026-07-30T00:00:00"/>
  </r>
  <r>
    <x v="15"/>
    <x v="43"/>
    <d v="2023-10-01T00:00:00"/>
    <n v="1"/>
    <n v="21.93"/>
    <n v="220000"/>
    <n v="9"/>
    <n v="399.04"/>
    <n v="1699999"/>
    <n v="40"/>
    <n v="580.78"/>
    <n v="4885939"/>
    <d v="2026-07-30T00:00:00"/>
  </r>
  <r>
    <x v="15"/>
    <x v="8"/>
    <d v="2024-03-01T00:00:00"/>
    <n v="0"/>
    <n v="0"/>
    <n v="0"/>
    <n v="9"/>
    <n v="399.04"/>
    <n v="1699999"/>
    <n v="41"/>
    <n v="602.70999999999992"/>
    <n v="5105939"/>
    <d v="2026-07-30T00:00:00"/>
  </r>
  <r>
    <x v="15"/>
    <x v="11"/>
    <d v="2024-01-01T00:00:00"/>
    <n v="0"/>
    <n v="0"/>
    <n v="0"/>
    <n v="9"/>
    <n v="399.04"/>
    <n v="1699999"/>
    <n v="41"/>
    <n v="602.70999999999992"/>
    <n v="5105939"/>
    <d v="2026-07-30T00:00:00"/>
  </r>
  <r>
    <x v="15"/>
    <x v="9"/>
    <d v="2024-02-01T00:00:00"/>
    <n v="0"/>
    <n v="0"/>
    <n v="0"/>
    <n v="9"/>
    <n v="399.04"/>
    <n v="1699999"/>
    <n v="41"/>
    <n v="602.70999999999992"/>
    <n v="5105939"/>
    <d v="2026-07-30T00:00:00"/>
  </r>
  <r>
    <x v="15"/>
    <x v="10"/>
    <d v="2024-04-01T00:00:00"/>
    <n v="0"/>
    <n v="0"/>
    <n v="0"/>
    <n v="9"/>
    <n v="399.04"/>
    <n v="1699999"/>
    <n v="41"/>
    <n v="602.70999999999992"/>
    <n v="5105939"/>
    <d v="2026-07-30T00:00:00"/>
  </r>
  <r>
    <x v="15"/>
    <x v="45"/>
    <d v="2023-12-01T00:00:00"/>
    <n v="0"/>
    <n v="0"/>
    <n v="0"/>
    <n v="9"/>
    <n v="399.04"/>
    <n v="1699999"/>
    <n v="41"/>
    <n v="602.70999999999992"/>
    <n v="5105939"/>
    <d v="2026-07-30T00:00:00"/>
  </r>
  <r>
    <x v="29"/>
    <x v="44"/>
    <d v="2023-11-01T00:00:00"/>
    <n v="0"/>
    <n v="0"/>
    <n v="0"/>
    <n v="9"/>
    <n v="0"/>
    <n v="0"/>
    <n v="18"/>
    <n v="607.85"/>
    <n v="2513150"/>
    <d v="2026-07-30T00:00:00"/>
  </r>
  <r>
    <x v="29"/>
    <x v="42"/>
    <d v="2023-09-01T00:00:00"/>
    <n v="0"/>
    <n v="0"/>
    <n v="0"/>
    <n v="9"/>
    <n v="0"/>
    <n v="0"/>
    <n v="18"/>
    <n v="607.85"/>
    <n v="2513150"/>
    <d v="2026-07-30T00:00:00"/>
  </r>
  <r>
    <x v="29"/>
    <x v="43"/>
    <d v="2023-10-01T00:00:00"/>
    <n v="0"/>
    <n v="0"/>
    <n v="0"/>
    <n v="9"/>
    <n v="0"/>
    <n v="0"/>
    <n v="18"/>
    <n v="607.85"/>
    <n v="2513150"/>
    <d v="2026-07-30T00:00:00"/>
  </r>
  <r>
    <x v="29"/>
    <x v="45"/>
    <d v="2023-12-01T00:00:00"/>
    <n v="0"/>
    <n v="0"/>
    <n v="0"/>
    <n v="9"/>
    <n v="0"/>
    <n v="0"/>
    <n v="18"/>
    <n v="607.85"/>
    <n v="2513150"/>
    <d v="2026-07-30T00:00:00"/>
  </r>
  <r>
    <x v="19"/>
    <x v="61"/>
    <d v="2021-09-01T00:00:00"/>
    <n v="5"/>
    <n v="248"/>
    <n v="2063500"/>
    <n v="9"/>
    <n v="435.8"/>
    <n v="2692500"/>
    <n v="39"/>
    <n v="881.48999999999978"/>
    <n v="7619582"/>
    <d v="2026-07-30T00:00:00"/>
  </r>
  <r>
    <x v="19"/>
    <x v="63"/>
    <d v="2021-10-01T00:00:00"/>
    <n v="3"/>
    <n v="158"/>
    <n v="1093500"/>
    <n v="9"/>
    <n v="435.8"/>
    <n v="2692500"/>
    <n v="41"/>
    <n v="971.48999999999978"/>
    <n v="8589582"/>
    <d v="2026-07-30T00:00:00"/>
  </r>
  <r>
    <x v="19"/>
    <x v="51"/>
    <d v="2022-06-01T00:00:00"/>
    <n v="5"/>
    <n v="257"/>
    <n v="1826000"/>
    <n v="9"/>
    <n v="433.16"/>
    <n v="2230700"/>
    <n v="41"/>
    <n v="971.48999999999978"/>
    <n v="8589582"/>
    <d v="2026-07-30T00:00:00"/>
  </r>
  <r>
    <x v="19"/>
    <x v="62"/>
    <d v="2021-11-01T00:00:00"/>
    <n v="3"/>
    <n v="158"/>
    <n v="1093500"/>
    <n v="9"/>
    <n v="435.8"/>
    <n v="2692500"/>
    <n v="41"/>
    <n v="971.48999999999978"/>
    <n v="8589582"/>
    <d v="2026-07-30T00:00:00"/>
  </r>
  <r>
    <x v="7"/>
    <x v="11"/>
    <d v="2024-01-01T00:00:00"/>
    <n v="5"/>
    <n v="199"/>
    <n v="1061842"/>
    <n v="9"/>
    <n v="477"/>
    <n v="2241060"/>
    <n v="67"/>
    <n v="1347.5300000000002"/>
    <n v="11732034"/>
    <d v="2026-07-30T00:00:00"/>
  </r>
  <r>
    <x v="22"/>
    <x v="29"/>
    <d v="2024-08-01T00:00:00"/>
    <n v="12"/>
    <n v="638.61999999999989"/>
    <n v="2869000"/>
    <n v="9"/>
    <n v="624"/>
    <n v="2220000"/>
    <n v="80"/>
    <n v="3062.79"/>
    <n v="17248425"/>
    <d v="2026-07-30T00:00:00"/>
  </r>
  <r>
    <x v="22"/>
    <x v="24"/>
    <d v="2024-09-01T00:00:00"/>
    <n v="12"/>
    <n v="638.61999999999989"/>
    <n v="2869000"/>
    <n v="9"/>
    <n v="624"/>
    <n v="2220000"/>
    <n v="82"/>
    <n v="3182.79"/>
    <n v="17678425"/>
    <d v="2026-07-30T00:00:00"/>
  </r>
  <r>
    <x v="22"/>
    <x v="28"/>
    <d v="2024-10-01T00:00:00"/>
    <n v="12"/>
    <n v="638.61999999999989"/>
    <n v="2869000"/>
    <n v="9"/>
    <n v="624"/>
    <n v="2220000"/>
    <n v="82"/>
    <n v="3182.79"/>
    <n v="17678425"/>
    <d v="2026-07-30T00:00:00"/>
  </r>
  <r>
    <x v="22"/>
    <x v="25"/>
    <d v="2024-12-01T00:00:00"/>
    <n v="11"/>
    <n v="551.05999999999995"/>
    <n v="2584000"/>
    <n v="9"/>
    <n v="624"/>
    <n v="2220000"/>
    <n v="84"/>
    <n v="3330.35"/>
    <n v="18178425"/>
    <d v="2026-07-30T00:00:00"/>
  </r>
  <r>
    <x v="22"/>
    <x v="18"/>
    <d v="2024-11-01T00:00:00"/>
    <n v="11"/>
    <n v="551.05999999999995"/>
    <n v="2584000"/>
    <n v="9"/>
    <n v="624"/>
    <n v="2220000"/>
    <n v="84"/>
    <n v="3330.35"/>
    <n v="18178425"/>
    <d v="2026-07-30T00:00:00"/>
  </r>
  <r>
    <x v="48"/>
    <x v="0"/>
    <d v="2026-07-01T00:00:00"/>
    <n v="5"/>
    <n v="454"/>
    <n v="1144500"/>
    <n v="10"/>
    <n v="717.38"/>
    <n v="2013000"/>
    <m/>
    <m/>
    <m/>
    <d v="2026-07-30T00:00:00"/>
  </r>
  <r>
    <x v="27"/>
    <x v="26"/>
    <d v="2025-06-01T00:00:00"/>
    <n v="1"/>
    <n v="96"/>
    <n v="285000"/>
    <n v="10"/>
    <n v="1343.06"/>
    <n v="1740000"/>
    <n v="4"/>
    <n v="12.8"/>
    <n v="70775"/>
    <d v="2026-07-30T00:00:00"/>
  </r>
  <r>
    <x v="42"/>
    <x v="13"/>
    <d v="2025-08-01T00:00:00"/>
    <n v="0"/>
    <n v="0"/>
    <n v="0"/>
    <n v="10"/>
    <n v="864"/>
    <n v="5400000"/>
    <n v="3"/>
    <n v="15.05"/>
    <n v="91085"/>
    <d v="2026-07-30T00:00:00"/>
  </r>
  <r>
    <x v="42"/>
    <x v="15"/>
    <d v="2025-09-01T00:00:00"/>
    <n v="0"/>
    <n v="0"/>
    <n v="0"/>
    <n v="10"/>
    <n v="864"/>
    <n v="5400000"/>
    <n v="3"/>
    <n v="15.05"/>
    <n v="91085"/>
    <d v="2026-07-30T00:00:00"/>
  </r>
  <r>
    <x v="42"/>
    <x v="17"/>
    <d v="2025-07-01T00:00:00"/>
    <n v="0"/>
    <n v="0"/>
    <n v="0"/>
    <n v="10"/>
    <n v="864"/>
    <n v="5400000"/>
    <n v="3"/>
    <n v="15.05"/>
    <n v="91085"/>
    <d v="2026-07-30T00:00:00"/>
  </r>
  <r>
    <x v="42"/>
    <x v="12"/>
    <d v="2025-10-01T00:00:00"/>
    <n v="0"/>
    <n v="0"/>
    <n v="0"/>
    <n v="10"/>
    <n v="864"/>
    <n v="5400000"/>
    <n v="3"/>
    <n v="15.05"/>
    <n v="91085"/>
    <d v="2026-07-30T00:00:00"/>
  </r>
  <r>
    <x v="21"/>
    <x v="13"/>
    <d v="2025-08-01T00:00:00"/>
    <n v="1"/>
    <n v="83.27"/>
    <n v="756000"/>
    <n v="10"/>
    <n v="1199.99"/>
    <n v="4871000"/>
    <n v="5"/>
    <n v="20.89"/>
    <n v="420700"/>
    <d v="2026-07-30T00:00:00"/>
  </r>
  <r>
    <x v="44"/>
    <x v="2"/>
    <d v="2026-02-01T00:00:00"/>
    <n v="12"/>
    <n v="716"/>
    <n v="2790242"/>
    <n v="10"/>
    <n v="836"/>
    <n v="938724"/>
    <n v="7"/>
    <n v="22.05"/>
    <n v="287446"/>
    <d v="2026-07-30T00:00:00"/>
  </r>
  <r>
    <x v="12"/>
    <x v="24"/>
    <d v="2024-09-01T00:00:00"/>
    <n v="3"/>
    <n v="350"/>
    <n v="1240600"/>
    <n v="10"/>
    <n v="496.04"/>
    <n v="4957479"/>
    <n v="15"/>
    <n v="33.490000000000009"/>
    <n v="308063"/>
    <d v="2026-07-30T00:00:00"/>
  </r>
  <r>
    <x v="12"/>
    <x v="23"/>
    <d v="2025-03-01T00:00:00"/>
    <n v="7"/>
    <n v="551.42000000000007"/>
    <n v="2730996"/>
    <n v="10"/>
    <n v="405.74"/>
    <n v="4167083"/>
    <n v="15"/>
    <n v="33.490000000000009"/>
    <n v="308063"/>
    <d v="2026-07-30T00:00:00"/>
  </r>
  <r>
    <x v="12"/>
    <x v="20"/>
    <d v="2025-04-01T00:00:00"/>
    <n v="7"/>
    <n v="551.42000000000007"/>
    <n v="2730996"/>
    <n v="10"/>
    <n v="405.74"/>
    <n v="4167083"/>
    <n v="15"/>
    <n v="33.490000000000009"/>
    <n v="308063"/>
    <d v="2026-07-30T00:00:00"/>
  </r>
  <r>
    <x v="12"/>
    <x v="19"/>
    <d v="2025-02-01T00:00:00"/>
    <n v="7"/>
    <n v="551.42000000000007"/>
    <n v="2730996"/>
    <n v="10"/>
    <n v="405.74"/>
    <n v="4167083"/>
    <n v="15"/>
    <n v="33.490000000000009"/>
    <n v="308063"/>
    <d v="2026-07-30T00:00:00"/>
  </r>
  <r>
    <x v="12"/>
    <x v="29"/>
    <d v="2024-08-01T00:00:00"/>
    <n v="3"/>
    <n v="350"/>
    <n v="1240600"/>
    <n v="10"/>
    <n v="496.04"/>
    <n v="4957479"/>
    <n v="15"/>
    <n v="33.490000000000009"/>
    <n v="308063"/>
    <d v="2026-07-30T00:00:00"/>
  </r>
  <r>
    <x v="21"/>
    <x v="2"/>
    <d v="2026-02-01T00:00:00"/>
    <n v="1"/>
    <n v="83.27"/>
    <n v="756000"/>
    <n v="10"/>
    <n v="1199.99"/>
    <n v="4871000"/>
    <n v="6"/>
    <n v="34.89"/>
    <n v="487620"/>
    <d v="2026-07-30T00:00:00"/>
  </r>
  <r>
    <x v="21"/>
    <x v="16"/>
    <d v="2025-11-01T00:00:00"/>
    <n v="1"/>
    <n v="83.27"/>
    <n v="756000"/>
    <n v="10"/>
    <n v="1199.99"/>
    <n v="4871000"/>
    <n v="6"/>
    <n v="34.89"/>
    <n v="487620"/>
    <d v="2026-07-30T00:00:00"/>
  </r>
  <r>
    <x v="21"/>
    <x v="6"/>
    <d v="2026-01-01T00:00:00"/>
    <n v="1"/>
    <n v="83.27"/>
    <n v="756000"/>
    <n v="10"/>
    <n v="1199.99"/>
    <n v="4871000"/>
    <n v="6"/>
    <n v="34.89"/>
    <n v="487620"/>
    <d v="2026-07-30T00:00:00"/>
  </r>
  <r>
    <x v="21"/>
    <x v="12"/>
    <d v="2025-10-01T00:00:00"/>
    <n v="1"/>
    <n v="83.27"/>
    <n v="756000"/>
    <n v="10"/>
    <n v="1199.99"/>
    <n v="4871000"/>
    <n v="6"/>
    <n v="34.89"/>
    <n v="487620"/>
    <d v="2026-07-30T00:00:00"/>
  </r>
  <r>
    <x v="21"/>
    <x v="15"/>
    <d v="2025-09-01T00:00:00"/>
    <n v="1"/>
    <n v="83.27"/>
    <n v="756000"/>
    <n v="10"/>
    <n v="1199.99"/>
    <n v="4871000"/>
    <n v="6"/>
    <n v="34.89"/>
    <n v="487620"/>
    <d v="2026-07-30T00:00:00"/>
  </r>
  <r>
    <x v="21"/>
    <x v="14"/>
    <d v="2025-12-01T00:00:00"/>
    <n v="1"/>
    <n v="83.27"/>
    <n v="756000"/>
    <n v="10"/>
    <n v="1199.99"/>
    <n v="4871000"/>
    <n v="6"/>
    <n v="34.89"/>
    <n v="487620"/>
    <d v="2026-07-30T00:00:00"/>
  </r>
  <r>
    <x v="38"/>
    <x v="1"/>
    <d v="2026-05-01T00:00:00"/>
    <n v="5"/>
    <n v="600"/>
    <n v="1800000"/>
    <n v="10"/>
    <n v="985"/>
    <n v="1773000"/>
    <n v="1"/>
    <n v="100"/>
    <n v="342000"/>
    <d v="2026-07-30T00:00:00"/>
  </r>
  <r>
    <x v="23"/>
    <x v="26"/>
    <d v="2025-06-01T00:00:00"/>
    <n v="2"/>
    <n v="21"/>
    <n v="250000"/>
    <n v="10"/>
    <n v="606.80000000000007"/>
    <n v="4510000"/>
    <n v="53"/>
    <n v="189.04500000000002"/>
    <n v="2867220"/>
    <d v="2026-07-30T00:00:00"/>
  </r>
  <r>
    <x v="2"/>
    <x v="64"/>
    <d v="2021-12-01T00:00:00"/>
    <n v="0"/>
    <n v="0"/>
    <n v="0"/>
    <n v="10"/>
    <n v="1170"/>
    <n v="1090640"/>
    <n v="26"/>
    <n v="214.12999999999997"/>
    <n v="2009696"/>
    <d v="2026-07-30T00:00:00"/>
  </r>
  <r>
    <x v="47"/>
    <x v="13"/>
    <d v="2025-08-01T00:00:00"/>
    <n v="5"/>
    <n v="179"/>
    <n v="808000"/>
    <n v="10"/>
    <n v="651"/>
    <n v="112000"/>
    <n v="30"/>
    <n v="228.19599999999997"/>
    <n v="2255069"/>
    <d v="2026-07-30T00:00:00"/>
  </r>
  <r>
    <x v="47"/>
    <x v="14"/>
    <d v="2025-12-01T00:00:00"/>
    <n v="5"/>
    <n v="179"/>
    <n v="808000"/>
    <n v="10"/>
    <n v="651"/>
    <n v="112000"/>
    <n v="30"/>
    <n v="228.19599999999997"/>
    <n v="2255069"/>
    <d v="2026-07-30T00:00:00"/>
  </r>
  <r>
    <x v="47"/>
    <x v="6"/>
    <d v="2026-01-01T00:00:00"/>
    <n v="5"/>
    <n v="179"/>
    <n v="808000"/>
    <n v="10"/>
    <n v="651"/>
    <n v="112000"/>
    <n v="30"/>
    <n v="228.19599999999997"/>
    <n v="2255069"/>
    <d v="2026-07-30T00:00:00"/>
  </r>
  <r>
    <x v="47"/>
    <x v="2"/>
    <d v="2026-02-01T00:00:00"/>
    <n v="5"/>
    <n v="179"/>
    <n v="808000"/>
    <n v="10"/>
    <n v="651"/>
    <n v="112000"/>
    <n v="30"/>
    <n v="228.19599999999997"/>
    <n v="2255069"/>
    <d v="2026-07-30T00:00:00"/>
  </r>
  <r>
    <x v="47"/>
    <x v="17"/>
    <d v="2025-07-01T00:00:00"/>
    <n v="5"/>
    <n v="179"/>
    <n v="808000"/>
    <n v="10"/>
    <n v="651"/>
    <n v="112000"/>
    <n v="30"/>
    <n v="228.19599999999997"/>
    <n v="2255069"/>
    <d v="2026-07-30T00:00:00"/>
  </r>
  <r>
    <x v="47"/>
    <x v="12"/>
    <d v="2025-10-01T00:00:00"/>
    <n v="5"/>
    <n v="179"/>
    <n v="808000"/>
    <n v="10"/>
    <n v="651"/>
    <n v="112000"/>
    <n v="30"/>
    <n v="228.19599999999997"/>
    <n v="2255069"/>
    <d v="2026-07-30T00:00:00"/>
  </r>
  <r>
    <x v="47"/>
    <x v="16"/>
    <d v="2025-11-01T00:00:00"/>
    <n v="5"/>
    <n v="179"/>
    <n v="808000"/>
    <n v="10"/>
    <n v="651"/>
    <n v="112000"/>
    <n v="30"/>
    <n v="228.19599999999997"/>
    <n v="2255069"/>
    <d v="2026-07-30T00:00:00"/>
  </r>
  <r>
    <x v="47"/>
    <x v="15"/>
    <d v="2025-09-01T00:00:00"/>
    <n v="5"/>
    <n v="179"/>
    <n v="808000"/>
    <n v="10"/>
    <n v="651"/>
    <n v="112000"/>
    <n v="30"/>
    <n v="228.19599999999997"/>
    <n v="2255069"/>
    <d v="2026-07-30T00:00:00"/>
  </r>
  <r>
    <x v="46"/>
    <x v="22"/>
    <d v="2024-05-01T00:00:00"/>
    <n v="3"/>
    <n v="162"/>
    <n v="760000"/>
    <n v="10"/>
    <n v="1512"/>
    <n v="500000"/>
    <n v="9"/>
    <n v="271.17"/>
    <n v="1233060"/>
    <d v="2026-07-30T00:00:00"/>
  </r>
  <r>
    <x v="46"/>
    <x v="27"/>
    <d v="2024-06-01T00:00:00"/>
    <n v="3"/>
    <n v="162"/>
    <n v="760000"/>
    <n v="10"/>
    <n v="1512"/>
    <n v="500000"/>
    <n v="9"/>
    <n v="271.17"/>
    <n v="1233060"/>
    <d v="2026-07-30T00:00:00"/>
  </r>
  <r>
    <x v="14"/>
    <x v="25"/>
    <d v="2024-12-01T00:00:00"/>
    <n v="2"/>
    <n v="141"/>
    <n v="535000"/>
    <n v="10"/>
    <n v="801.99"/>
    <n v="2863000"/>
    <n v="23"/>
    <n v="274.33"/>
    <n v="2537286"/>
    <d v="2026-07-30T00:00:00"/>
  </r>
  <r>
    <x v="14"/>
    <x v="18"/>
    <d v="2024-11-01T00:00:00"/>
    <n v="2"/>
    <n v="141"/>
    <n v="535000"/>
    <n v="10"/>
    <n v="801.99"/>
    <n v="2863000"/>
    <n v="23"/>
    <n v="274.33"/>
    <n v="2537286"/>
    <d v="2026-07-30T00:00:00"/>
  </r>
  <r>
    <x v="46"/>
    <x v="24"/>
    <d v="2024-09-01T00:00:00"/>
    <n v="4"/>
    <n v="278"/>
    <n v="1225000"/>
    <n v="10"/>
    <n v="1512"/>
    <n v="500000"/>
    <n v="10"/>
    <n v="325.16999999999996"/>
    <n v="1483060"/>
    <d v="2026-07-30T00:00:00"/>
  </r>
  <r>
    <x v="46"/>
    <x v="28"/>
    <d v="2024-10-01T00:00:00"/>
    <n v="4"/>
    <n v="278"/>
    <n v="1225000"/>
    <n v="10"/>
    <n v="1512"/>
    <n v="500000"/>
    <n v="10"/>
    <n v="325.16999999999996"/>
    <n v="1483060"/>
    <d v="2026-07-30T00:00:00"/>
  </r>
  <r>
    <x v="46"/>
    <x v="18"/>
    <d v="2024-11-01T00:00:00"/>
    <n v="4"/>
    <n v="278"/>
    <n v="1225000"/>
    <n v="10"/>
    <n v="1512"/>
    <n v="500000"/>
    <n v="10"/>
    <n v="325.16999999999996"/>
    <n v="1483060"/>
    <d v="2026-07-30T00:00:00"/>
  </r>
  <r>
    <x v="46"/>
    <x v="29"/>
    <d v="2024-08-01T00:00:00"/>
    <n v="4"/>
    <n v="278"/>
    <n v="1225000"/>
    <n v="10"/>
    <n v="1512"/>
    <n v="500000"/>
    <n v="10"/>
    <n v="325.16999999999996"/>
    <n v="1483060"/>
    <d v="2026-07-30T00:00:00"/>
  </r>
  <r>
    <x v="15"/>
    <x v="29"/>
    <d v="2024-08-01T00:00:00"/>
    <n v="6"/>
    <n v="274"/>
    <n v="1266000"/>
    <n v="10"/>
    <n v="453.04"/>
    <n v="1949999"/>
    <n v="41"/>
    <n v="602.70999999999992"/>
    <n v="5105939"/>
    <d v="2026-07-30T00:00:00"/>
  </r>
  <r>
    <x v="50"/>
    <x v="4"/>
    <d v="2026-04-01T00:00:00"/>
    <n v="4"/>
    <n v="364.87"/>
    <n v="1767000"/>
    <n v="10"/>
    <n v="339"/>
    <n v="764100"/>
    <n v="39"/>
    <n v="620.54999999999995"/>
    <n v="6581237"/>
    <d v="2026-07-30T00:00:00"/>
  </r>
  <r>
    <x v="48"/>
    <x v="20"/>
    <d v="2025-04-01T00:00:00"/>
    <n v="5"/>
    <n v="454"/>
    <n v="1144500"/>
    <n v="10"/>
    <n v="909.38"/>
    <n v="2587500"/>
    <n v="22"/>
    <n v="804.3599999999999"/>
    <n v="5826105"/>
    <d v="2026-07-30T00:00:00"/>
  </r>
  <r>
    <x v="48"/>
    <x v="21"/>
    <d v="2025-05-01T00:00:00"/>
    <n v="5"/>
    <n v="454"/>
    <n v="1144500"/>
    <n v="10"/>
    <n v="909.38"/>
    <n v="2587500"/>
    <n v="22"/>
    <n v="804.3599999999999"/>
    <n v="5826105"/>
    <d v="2026-07-30T00:00:00"/>
  </r>
  <r>
    <x v="48"/>
    <x v="23"/>
    <d v="2025-03-01T00:00:00"/>
    <n v="5"/>
    <n v="454"/>
    <n v="1144500"/>
    <n v="10"/>
    <n v="909.38"/>
    <n v="2587500"/>
    <n v="22"/>
    <n v="804.3599999999999"/>
    <n v="5826105"/>
    <d v="2026-07-30T00:00:00"/>
  </r>
  <r>
    <x v="20"/>
    <x v="21"/>
    <d v="2025-05-01T00:00:00"/>
    <n v="3"/>
    <n v="262"/>
    <n v="738000"/>
    <n v="10"/>
    <n v="958"/>
    <n v="3365000"/>
    <n v="24"/>
    <n v="846.35000000000014"/>
    <n v="2849879"/>
    <d v="2026-07-30T00:00:00"/>
  </r>
  <r>
    <x v="20"/>
    <x v="20"/>
    <d v="2025-04-01T00:00:00"/>
    <n v="3"/>
    <n v="262"/>
    <n v="738000"/>
    <n v="10"/>
    <n v="958"/>
    <n v="3365000"/>
    <n v="24"/>
    <n v="846.35000000000014"/>
    <n v="2849879"/>
    <d v="2026-07-30T00:00:00"/>
  </r>
  <r>
    <x v="48"/>
    <x v="26"/>
    <d v="2025-06-01T00:00:00"/>
    <n v="4"/>
    <n v="358"/>
    <n v="859500"/>
    <n v="10"/>
    <n v="909.38"/>
    <n v="2587500"/>
    <n v="23"/>
    <n v="900.3599999999999"/>
    <n v="6111105"/>
    <d v="2026-07-30T00:00:00"/>
  </r>
  <r>
    <x v="48"/>
    <x v="13"/>
    <d v="2025-08-01T00:00:00"/>
    <n v="4"/>
    <n v="358"/>
    <n v="859500"/>
    <n v="10"/>
    <n v="909.38"/>
    <n v="2587500"/>
    <n v="23"/>
    <n v="900.3599999999999"/>
    <n v="6111105"/>
    <d v="2026-07-30T00:00:00"/>
  </r>
  <r>
    <x v="48"/>
    <x v="12"/>
    <d v="2025-10-01T00:00:00"/>
    <n v="5"/>
    <n v="454"/>
    <n v="1144500"/>
    <n v="10"/>
    <n v="813.38"/>
    <n v="2302500"/>
    <n v="23"/>
    <n v="900.3599999999999"/>
    <n v="6111105"/>
    <d v="2026-07-30T00:00:00"/>
  </r>
  <r>
    <x v="48"/>
    <x v="2"/>
    <d v="2026-02-01T00:00:00"/>
    <n v="6"/>
    <n v="550"/>
    <n v="1434000"/>
    <n v="10"/>
    <n v="717.38"/>
    <n v="2013000"/>
    <n v="23"/>
    <n v="900.3599999999999"/>
    <n v="6111105"/>
    <d v="2026-07-30T00:00:00"/>
  </r>
  <r>
    <x v="48"/>
    <x v="16"/>
    <d v="2025-11-01T00:00:00"/>
    <n v="5"/>
    <n v="454"/>
    <n v="1144500"/>
    <n v="10"/>
    <n v="813.38"/>
    <n v="2302500"/>
    <n v="23"/>
    <n v="900.3599999999999"/>
    <n v="6111105"/>
    <d v="2026-07-30T00:00:00"/>
  </r>
  <r>
    <x v="48"/>
    <x v="5"/>
    <d v="2026-03-01T00:00:00"/>
    <n v="6"/>
    <n v="550"/>
    <n v="1434000"/>
    <n v="10"/>
    <n v="717.38"/>
    <n v="2013000"/>
    <n v="23"/>
    <n v="900.3599999999999"/>
    <n v="6111105"/>
    <d v="2026-07-30T00:00:00"/>
  </r>
  <r>
    <x v="48"/>
    <x v="4"/>
    <d v="2026-04-01T00:00:00"/>
    <n v="6"/>
    <n v="550"/>
    <n v="1434000"/>
    <n v="10"/>
    <n v="717.38"/>
    <n v="2013000"/>
    <n v="23"/>
    <n v="900.3599999999999"/>
    <n v="6111105"/>
    <d v="2026-07-30T00:00:00"/>
  </r>
  <r>
    <x v="48"/>
    <x v="6"/>
    <d v="2026-01-01T00:00:00"/>
    <n v="5"/>
    <n v="454"/>
    <n v="1144500"/>
    <n v="10"/>
    <n v="813.38"/>
    <n v="2302500"/>
    <n v="23"/>
    <n v="900.3599999999999"/>
    <n v="6111105"/>
    <d v="2026-07-30T00:00:00"/>
  </r>
  <r>
    <x v="48"/>
    <x v="17"/>
    <d v="2025-07-01T00:00:00"/>
    <n v="4"/>
    <n v="358"/>
    <n v="859500"/>
    <n v="10"/>
    <n v="909.38"/>
    <n v="2587500"/>
    <n v="23"/>
    <n v="900.3599999999999"/>
    <n v="6111105"/>
    <d v="2026-07-30T00:00:00"/>
  </r>
  <r>
    <x v="48"/>
    <x v="14"/>
    <d v="2025-12-01T00:00:00"/>
    <n v="5"/>
    <n v="454"/>
    <n v="1144500"/>
    <n v="10"/>
    <n v="813.38"/>
    <n v="2302500"/>
    <n v="23"/>
    <n v="900.3599999999999"/>
    <n v="6111105"/>
    <d v="2026-07-30T00:00:00"/>
  </r>
  <r>
    <x v="19"/>
    <x v="65"/>
    <d v="2022-03-01T00:00:00"/>
    <n v="4"/>
    <n v="203"/>
    <n v="1578500"/>
    <n v="10"/>
    <n v="487.16"/>
    <n v="2478200"/>
    <n v="41"/>
    <n v="971.48999999999978"/>
    <n v="8589582"/>
    <d v="2026-07-30T00:00:00"/>
  </r>
  <r>
    <x v="19"/>
    <x v="50"/>
    <d v="2022-01-01T00:00:00"/>
    <n v="4"/>
    <n v="203"/>
    <n v="1578500"/>
    <n v="10"/>
    <n v="487.16"/>
    <n v="2478200"/>
    <n v="41"/>
    <n v="971.48999999999978"/>
    <n v="8589582"/>
    <d v="2026-07-30T00:00:00"/>
  </r>
  <r>
    <x v="19"/>
    <x v="47"/>
    <d v="2022-05-01T00:00:00"/>
    <n v="4"/>
    <n v="203"/>
    <n v="1578500"/>
    <n v="10"/>
    <n v="487.16"/>
    <n v="2478200"/>
    <n v="41"/>
    <n v="971.48999999999978"/>
    <n v="8589582"/>
    <d v="2026-07-30T00:00:00"/>
  </r>
  <r>
    <x v="19"/>
    <x v="49"/>
    <d v="2022-04-01T00:00:00"/>
    <n v="4"/>
    <n v="203"/>
    <n v="1578500"/>
    <n v="10"/>
    <n v="487.16"/>
    <n v="2478200"/>
    <n v="41"/>
    <n v="971.48999999999978"/>
    <n v="8589582"/>
    <d v="2026-07-30T00:00:00"/>
  </r>
  <r>
    <x v="19"/>
    <x v="48"/>
    <d v="2022-02-01T00:00:00"/>
    <n v="4"/>
    <n v="203"/>
    <n v="1578500"/>
    <n v="10"/>
    <n v="487.16"/>
    <n v="2478200"/>
    <n v="41"/>
    <n v="971.48999999999978"/>
    <n v="8589582"/>
    <d v="2026-07-30T00:00:00"/>
  </r>
  <r>
    <x v="48"/>
    <x v="1"/>
    <d v="2026-05-01T00:00:00"/>
    <n v="5"/>
    <n v="454"/>
    <n v="1144500"/>
    <n v="10"/>
    <n v="717.38"/>
    <n v="2013000"/>
    <n v="24"/>
    <n v="996.36000000000013"/>
    <n v="6400605"/>
    <d v="2026-07-30T00:00:00"/>
  </r>
  <r>
    <x v="48"/>
    <x v="3"/>
    <d v="2026-06-01T00:00:00"/>
    <n v="5"/>
    <n v="454"/>
    <n v="1144500"/>
    <n v="10"/>
    <n v="717.38"/>
    <n v="2013000"/>
    <n v="24"/>
    <n v="996.36000000000013"/>
    <n v="6400605"/>
    <d v="2026-07-30T00:00:00"/>
  </r>
  <r>
    <x v="7"/>
    <x v="43"/>
    <d v="2023-10-01T00:00:00"/>
    <n v="6"/>
    <n v="252"/>
    <n v="1763768"/>
    <n v="10"/>
    <n v="514"/>
    <n v="2499134"/>
    <n v="65"/>
    <n v="1257.5300000000002"/>
    <n v="10772034"/>
    <d v="2026-07-30T00:00:00"/>
  </r>
  <r>
    <x v="7"/>
    <x v="44"/>
    <d v="2023-11-01T00:00:00"/>
    <n v="4"/>
    <n v="162"/>
    <n v="803768"/>
    <n v="10"/>
    <n v="514"/>
    <n v="2499134"/>
    <n v="67"/>
    <n v="1347.5300000000002"/>
    <n v="11732034"/>
    <d v="2026-07-30T00:00:00"/>
  </r>
  <r>
    <x v="7"/>
    <x v="45"/>
    <d v="2023-12-01T00:00:00"/>
    <n v="4"/>
    <n v="162"/>
    <n v="803768"/>
    <n v="10"/>
    <n v="514"/>
    <n v="2499134"/>
    <n v="67"/>
    <n v="1347.5300000000002"/>
    <n v="11732034"/>
    <d v="2026-07-30T00:00:00"/>
  </r>
  <r>
    <x v="22"/>
    <x v="11"/>
    <d v="2024-01-01T00:00:00"/>
    <n v="9"/>
    <n v="384.47"/>
    <n v="2321850"/>
    <n v="10"/>
    <n v="625.5"/>
    <n v="2200000"/>
    <n v="73"/>
    <n v="2723.88"/>
    <n v="15790575"/>
    <d v="2026-07-30T00:00:00"/>
  </r>
  <r>
    <x v="47"/>
    <x v="0"/>
    <d v="2026-07-01T00:00:00"/>
    <n v="4"/>
    <n v="161"/>
    <n v="711000"/>
    <n v="11"/>
    <n v="701"/>
    <n v="112000"/>
    <m/>
    <m/>
    <m/>
    <d v="2026-07-30T00:00:00"/>
  </r>
  <r>
    <x v="39"/>
    <x v="0"/>
    <d v="2026-07-01T00:00:00"/>
    <n v="0"/>
    <n v="0"/>
    <n v="0"/>
    <n v="11"/>
    <n v="750"/>
    <n v="0"/>
    <m/>
    <m/>
    <m/>
    <d v="2026-07-30T00:00:00"/>
  </r>
  <r>
    <x v="38"/>
    <x v="13"/>
    <d v="2025-08-01T00:00:00"/>
    <n v="2"/>
    <n v="250"/>
    <n v="1242000"/>
    <n v="11"/>
    <n v="855"/>
    <n v="1773000"/>
    <n v="0"/>
    <n v="0"/>
    <n v="0"/>
    <d v="2026-07-30T00:00:00"/>
  </r>
  <r>
    <x v="44"/>
    <x v="23"/>
    <d v="2025-03-01T00:00:00"/>
    <n v="5"/>
    <n v="303"/>
    <n v="1217082"/>
    <n v="11"/>
    <n v="599"/>
    <n v="2511884"/>
    <n v="7"/>
    <n v="22.05"/>
    <n v="287446"/>
    <d v="2026-07-30T00:00:00"/>
  </r>
  <r>
    <x v="12"/>
    <x v="21"/>
    <d v="2025-05-01T00:00:00"/>
    <n v="7"/>
    <n v="551.42000000000007"/>
    <n v="2730996"/>
    <n v="11"/>
    <n v="405.74"/>
    <n v="4167083"/>
    <n v="15"/>
    <n v="33.490000000000009"/>
    <n v="308063"/>
    <d v="2026-07-30T00:00:00"/>
  </r>
  <r>
    <x v="21"/>
    <x v="5"/>
    <d v="2026-03-01T00:00:00"/>
    <n v="1"/>
    <n v="83.27"/>
    <n v="756000"/>
    <n v="11"/>
    <n v="1213.99"/>
    <n v="4902000"/>
    <n v="6"/>
    <n v="34.89"/>
    <n v="487620"/>
    <d v="2026-07-30T00:00:00"/>
  </r>
  <r>
    <x v="14"/>
    <x v="8"/>
    <d v="2024-03-01T00:00:00"/>
    <n v="5"/>
    <n v="255"/>
    <n v="1159645"/>
    <n v="11"/>
    <n v="743.54000000000008"/>
    <n v="3205000"/>
    <n v="20"/>
    <n v="160.32999999999998"/>
    <n v="1912641"/>
    <d v="2026-07-30T00:00:00"/>
  </r>
  <r>
    <x v="14"/>
    <x v="9"/>
    <d v="2024-02-01T00:00:00"/>
    <n v="5"/>
    <n v="255"/>
    <n v="1159645"/>
    <n v="11"/>
    <n v="743.54000000000008"/>
    <n v="3205000"/>
    <n v="20"/>
    <n v="160.32999999999998"/>
    <n v="1912641"/>
    <d v="2026-07-30T00:00:00"/>
  </r>
  <r>
    <x v="14"/>
    <x v="22"/>
    <d v="2024-05-01T00:00:00"/>
    <n v="5"/>
    <n v="255"/>
    <n v="1159645"/>
    <n v="11"/>
    <n v="743.54000000000008"/>
    <n v="3205000"/>
    <n v="20"/>
    <n v="160.32999999999998"/>
    <n v="1912641"/>
    <d v="2026-07-30T00:00:00"/>
  </r>
  <r>
    <x v="14"/>
    <x v="10"/>
    <d v="2024-04-01T00:00:00"/>
    <n v="5"/>
    <n v="255"/>
    <n v="1159645"/>
    <n v="11"/>
    <n v="743.54000000000008"/>
    <n v="3205000"/>
    <n v="20"/>
    <n v="160.32999999999998"/>
    <n v="1912641"/>
    <d v="2026-07-30T00:00:00"/>
  </r>
  <r>
    <x v="47"/>
    <x v="1"/>
    <d v="2026-05-01T00:00:00"/>
    <n v="5"/>
    <n v="179"/>
    <n v="808000"/>
    <n v="11"/>
    <n v="701"/>
    <n v="112000"/>
    <n v="30"/>
    <n v="228.19599999999997"/>
    <n v="2255069"/>
    <d v="2026-07-30T00:00:00"/>
  </r>
  <r>
    <x v="47"/>
    <x v="5"/>
    <d v="2026-03-01T00:00:00"/>
    <n v="5"/>
    <n v="179"/>
    <n v="808000"/>
    <n v="11"/>
    <n v="701"/>
    <n v="112000"/>
    <n v="30"/>
    <n v="228.19599999999997"/>
    <n v="2255069"/>
    <d v="2026-07-30T00:00:00"/>
  </r>
  <r>
    <x v="47"/>
    <x v="3"/>
    <d v="2026-06-01T00:00:00"/>
    <n v="5"/>
    <n v="179"/>
    <n v="808000"/>
    <n v="11"/>
    <n v="701"/>
    <n v="112000"/>
    <n v="30"/>
    <n v="228.19599999999997"/>
    <n v="2255069"/>
    <d v="2026-07-30T00:00:00"/>
  </r>
  <r>
    <x v="47"/>
    <x v="4"/>
    <d v="2026-04-01T00:00:00"/>
    <n v="5"/>
    <n v="179"/>
    <n v="808000"/>
    <n v="11"/>
    <n v="701"/>
    <n v="112000"/>
    <n v="30"/>
    <n v="228.19599999999997"/>
    <n v="2255069"/>
    <d v="2026-07-30T00:00:00"/>
  </r>
  <r>
    <x v="14"/>
    <x v="13"/>
    <d v="2025-08-01T00:00:00"/>
    <n v="7"/>
    <n v="574.99"/>
    <n v="1885500"/>
    <n v="11"/>
    <n v="2003"/>
    <n v="5213400"/>
    <n v="24"/>
    <n v="319.33"/>
    <n v="2787286"/>
    <d v="2026-07-30T00:00:00"/>
  </r>
  <r>
    <x v="29"/>
    <x v="11"/>
    <d v="2024-01-01T00:00:00"/>
    <n v="0"/>
    <n v="0"/>
    <n v="0"/>
    <n v="11"/>
    <n v="192"/>
    <n v="570000"/>
    <n v="18"/>
    <n v="607.85"/>
    <n v="2513150"/>
    <d v="2026-07-30T00:00:00"/>
  </r>
  <r>
    <x v="20"/>
    <x v="17"/>
    <d v="2025-07-01T00:00:00"/>
    <n v="4"/>
    <n v="358"/>
    <n v="1038000"/>
    <n v="11"/>
    <n v="1040.5"/>
    <n v="3365000"/>
    <n v="24"/>
    <n v="846.35000000000014"/>
    <n v="2849879"/>
    <d v="2026-07-30T00:00:00"/>
  </r>
  <r>
    <x v="20"/>
    <x v="13"/>
    <d v="2025-08-01T00:00:00"/>
    <n v="4"/>
    <n v="358"/>
    <n v="1038000"/>
    <n v="11"/>
    <n v="1040.5"/>
    <n v="3365000"/>
    <n v="24"/>
    <n v="846.35000000000014"/>
    <n v="2849879"/>
    <d v="2026-07-30T00:00:00"/>
  </r>
  <r>
    <x v="20"/>
    <x v="26"/>
    <d v="2025-06-01T00:00:00"/>
    <n v="4"/>
    <n v="358"/>
    <n v="1038000"/>
    <n v="11"/>
    <n v="1040.5"/>
    <n v="3365000"/>
    <n v="24"/>
    <n v="846.35000000000014"/>
    <n v="2849879"/>
    <d v="2026-07-30T00:00:00"/>
  </r>
  <r>
    <x v="20"/>
    <x v="15"/>
    <d v="2025-09-01T00:00:00"/>
    <n v="4"/>
    <n v="358"/>
    <n v="1038000"/>
    <n v="11"/>
    <n v="1040.5"/>
    <n v="3365000"/>
    <n v="25"/>
    <n v="856.35000000000014"/>
    <n v="2931879"/>
    <d v="2026-07-30T00:00:00"/>
  </r>
  <r>
    <x v="48"/>
    <x v="15"/>
    <d v="2025-09-01T00:00:00"/>
    <n v="4"/>
    <n v="358"/>
    <n v="859500"/>
    <n v="11"/>
    <n v="909.38"/>
    <n v="2587500"/>
    <n v="23"/>
    <n v="900.3599999999999"/>
    <n v="6111105"/>
    <d v="2026-07-30T00:00:00"/>
  </r>
  <r>
    <x v="19"/>
    <x v="64"/>
    <d v="2021-12-01T00:00:00"/>
    <n v="3"/>
    <n v="158"/>
    <n v="1093500"/>
    <n v="11"/>
    <n v="532.16"/>
    <n v="2963200"/>
    <n v="41"/>
    <n v="971.48999999999978"/>
    <n v="8589582"/>
    <d v="2026-07-30T00:00:00"/>
  </r>
  <r>
    <x v="19"/>
    <x v="8"/>
    <d v="2024-03-01T00:00:00"/>
    <n v="8"/>
    <n v="485.1"/>
    <n v="2102000"/>
    <n v="11"/>
    <n v="728.98999999999978"/>
    <n v="2060700"/>
    <n v="47"/>
    <n v="1249.3599999999999"/>
    <n v="10943082"/>
    <d v="2026-07-30T00:00:00"/>
  </r>
  <r>
    <x v="19"/>
    <x v="10"/>
    <d v="2024-04-01T00:00:00"/>
    <n v="8"/>
    <n v="485.1"/>
    <n v="2102000"/>
    <n v="11"/>
    <n v="728.98999999999978"/>
    <n v="2060700"/>
    <n v="47"/>
    <n v="1249.3599999999999"/>
    <n v="10943082"/>
    <d v="2026-07-30T00:00:00"/>
  </r>
  <r>
    <x v="19"/>
    <x v="29"/>
    <d v="2024-08-01T00:00:00"/>
    <n v="11"/>
    <n v="689.09999999999991"/>
    <n v="2884000"/>
    <n v="11"/>
    <n v="686.56999999999982"/>
    <n v="2490700"/>
    <n v="48"/>
    <n v="1249.96"/>
    <n v="10947082"/>
    <d v="2026-07-30T00:00:00"/>
  </r>
  <r>
    <x v="7"/>
    <x v="9"/>
    <d v="2024-02-01T00:00:00"/>
    <n v="7"/>
    <n v="253.88"/>
    <n v="1443842"/>
    <n v="11"/>
    <n v="553"/>
    <n v="2897060"/>
    <n v="67"/>
    <n v="1347.5300000000002"/>
    <n v="11732034"/>
    <d v="2026-07-30T00:00:00"/>
  </r>
  <r>
    <x v="7"/>
    <x v="8"/>
    <d v="2024-03-01T00:00:00"/>
    <n v="8"/>
    <n v="271.88"/>
    <n v="1758842"/>
    <n v="11"/>
    <n v="553"/>
    <n v="2897060"/>
    <n v="67"/>
    <n v="1347.5300000000002"/>
    <n v="11732034"/>
    <d v="2026-07-30T00:00:00"/>
  </r>
  <r>
    <x v="7"/>
    <x v="10"/>
    <d v="2024-04-01T00:00:00"/>
    <n v="8"/>
    <n v="271.88"/>
    <n v="1758842"/>
    <n v="11"/>
    <n v="553"/>
    <n v="2897060"/>
    <n v="68"/>
    <n v="1358.5300000000002"/>
    <n v="11917453"/>
    <d v="2026-07-30T00:00:00"/>
  </r>
  <r>
    <x v="22"/>
    <x v="44"/>
    <d v="2023-11-01T00:00:00"/>
    <n v="8"/>
    <n v="324.47000000000003"/>
    <n v="2106850"/>
    <n v="11"/>
    <n v="685.5"/>
    <n v="2415000"/>
    <n v="70"/>
    <n v="2543.88"/>
    <n v="15175575"/>
    <d v="2026-07-30T00:00:00"/>
  </r>
  <r>
    <x v="22"/>
    <x v="45"/>
    <d v="2023-12-01T00:00:00"/>
    <n v="8"/>
    <n v="324.47000000000003"/>
    <n v="2106850"/>
    <n v="11"/>
    <n v="685.5"/>
    <n v="2415000"/>
    <n v="72"/>
    <n v="2663.88"/>
    <n v="15575575"/>
    <d v="2026-07-30T00:00:00"/>
  </r>
  <r>
    <x v="44"/>
    <x v="19"/>
    <d v="2025-02-01T00:00:00"/>
    <n v="4"/>
    <n v="270"/>
    <n v="1097172"/>
    <n v="12"/>
    <n v="632"/>
    <n v="2631794"/>
    <n v="7"/>
    <n v="22.05"/>
    <n v="287446"/>
    <d v="2026-07-30T00:00:00"/>
  </r>
  <r>
    <x v="39"/>
    <x v="16"/>
    <d v="2025-11-01T00:00:00"/>
    <n v="0"/>
    <n v="0"/>
    <n v="0"/>
    <n v="12"/>
    <n v="753"/>
    <n v="240000"/>
    <n v="2"/>
    <n v="75.69"/>
    <n v="1201"/>
    <d v="2026-07-30T00:00:00"/>
  </r>
  <r>
    <x v="39"/>
    <x v="14"/>
    <d v="2025-12-01T00:00:00"/>
    <n v="0"/>
    <n v="0"/>
    <n v="0"/>
    <n v="12"/>
    <n v="753"/>
    <n v="240000"/>
    <n v="2"/>
    <n v="75.69"/>
    <n v="1201"/>
    <d v="2026-07-30T00:00:00"/>
  </r>
  <r>
    <x v="39"/>
    <x v="6"/>
    <d v="2026-01-01T00:00:00"/>
    <n v="0"/>
    <n v="0"/>
    <n v="0"/>
    <n v="12"/>
    <n v="753"/>
    <n v="240000"/>
    <n v="2"/>
    <n v="75.69"/>
    <n v="1201"/>
    <d v="2026-07-30T00:00:00"/>
  </r>
  <r>
    <x v="39"/>
    <x v="3"/>
    <d v="2026-06-01T00:00:00"/>
    <n v="0"/>
    <n v="0"/>
    <n v="0"/>
    <n v="12"/>
    <n v="753"/>
    <n v="240000"/>
    <n v="2"/>
    <n v="75.69"/>
    <n v="1201"/>
    <d v="2026-07-30T00:00:00"/>
  </r>
  <r>
    <x v="39"/>
    <x v="2"/>
    <d v="2026-02-01T00:00:00"/>
    <n v="0"/>
    <n v="0"/>
    <n v="0"/>
    <n v="12"/>
    <n v="753"/>
    <n v="240000"/>
    <n v="2"/>
    <n v="75.69"/>
    <n v="1201"/>
    <d v="2026-07-30T00:00:00"/>
  </r>
  <r>
    <x v="39"/>
    <x v="1"/>
    <d v="2026-05-01T00:00:00"/>
    <n v="0"/>
    <n v="0"/>
    <n v="0"/>
    <n v="12"/>
    <n v="753"/>
    <n v="240000"/>
    <n v="2"/>
    <n v="75.69"/>
    <n v="1201"/>
    <d v="2026-07-30T00:00:00"/>
  </r>
  <r>
    <x v="39"/>
    <x v="4"/>
    <d v="2026-04-01T00:00:00"/>
    <n v="0"/>
    <n v="0"/>
    <n v="0"/>
    <n v="12"/>
    <n v="753"/>
    <n v="240000"/>
    <n v="2"/>
    <n v="75.69"/>
    <n v="1201"/>
    <d v="2026-07-30T00:00:00"/>
  </r>
  <r>
    <x v="39"/>
    <x v="5"/>
    <d v="2026-03-01T00:00:00"/>
    <n v="0"/>
    <n v="0"/>
    <n v="0"/>
    <n v="12"/>
    <n v="753"/>
    <n v="240000"/>
    <n v="2"/>
    <n v="75.69"/>
    <n v="1201"/>
    <d v="2026-07-30T00:00:00"/>
  </r>
  <r>
    <x v="14"/>
    <x v="11"/>
    <d v="2024-01-01T00:00:00"/>
    <n v="4"/>
    <n v="159"/>
    <n v="874645"/>
    <n v="12"/>
    <n v="839.54000000000008"/>
    <n v="3490000"/>
    <n v="20"/>
    <n v="160.32999999999998"/>
    <n v="1912641"/>
    <d v="2026-07-30T00:00:00"/>
  </r>
  <r>
    <x v="46"/>
    <x v="30"/>
    <d v="2024-07-01T00:00:00"/>
    <n v="3"/>
    <n v="162"/>
    <n v="760000"/>
    <n v="12"/>
    <n v="1682"/>
    <n v="1215000"/>
    <n v="9"/>
    <n v="271.17"/>
    <n v="1233060"/>
    <d v="2026-07-30T00:00:00"/>
  </r>
  <r>
    <x v="14"/>
    <x v="26"/>
    <d v="2025-06-01T00:00:00"/>
    <n v="7"/>
    <n v="523.99"/>
    <n v="1850500"/>
    <n v="12"/>
    <n v="2099"/>
    <n v="5498400"/>
    <n v="23"/>
    <n v="274.33"/>
    <n v="2537286"/>
    <d v="2026-07-30T00:00:00"/>
  </r>
  <r>
    <x v="14"/>
    <x v="17"/>
    <d v="2025-07-01T00:00:00"/>
    <n v="7"/>
    <n v="574.99"/>
    <n v="1885500"/>
    <n v="12"/>
    <n v="2003"/>
    <n v="5213400"/>
    <n v="24"/>
    <n v="319.33"/>
    <n v="2787286"/>
    <d v="2026-07-30T00:00:00"/>
  </r>
  <r>
    <x v="14"/>
    <x v="15"/>
    <d v="2025-09-01T00:00:00"/>
    <n v="7"/>
    <n v="574.99"/>
    <n v="1885500"/>
    <n v="12"/>
    <n v="2088"/>
    <n v="5027900"/>
    <n v="25"/>
    <n v="354.33"/>
    <n v="3187286"/>
    <d v="2026-07-30T00:00:00"/>
  </r>
  <r>
    <x v="46"/>
    <x v="26"/>
    <d v="2025-06-01T00:00:00"/>
    <n v="5"/>
    <n v="332"/>
    <n v="1475000"/>
    <n v="12"/>
    <n v="1764"/>
    <n v="0"/>
    <n v="11"/>
    <n v="379.16999999999996"/>
    <n v="1733060"/>
    <d v="2026-07-30T00:00:00"/>
  </r>
  <r>
    <x v="46"/>
    <x v="21"/>
    <d v="2025-05-01T00:00:00"/>
    <n v="5"/>
    <n v="332"/>
    <n v="1475000"/>
    <n v="12"/>
    <n v="1764"/>
    <n v="0"/>
    <n v="11"/>
    <n v="379.16999999999996"/>
    <n v="1733060"/>
    <d v="2026-07-30T00:00:00"/>
  </r>
  <r>
    <x v="15"/>
    <x v="30"/>
    <d v="2024-07-01T00:00:00"/>
    <n v="4"/>
    <n v="166"/>
    <n v="766000"/>
    <n v="12"/>
    <n v="561.04"/>
    <n v="2449999"/>
    <n v="41"/>
    <n v="602.70999999999992"/>
    <n v="5105939"/>
    <d v="2026-07-30T00:00:00"/>
  </r>
  <r>
    <x v="29"/>
    <x v="8"/>
    <d v="2024-03-01T00:00:00"/>
    <n v="1"/>
    <n v="96"/>
    <n v="285000"/>
    <n v="12"/>
    <n v="288"/>
    <n v="845000"/>
    <n v="18"/>
    <n v="607.85"/>
    <n v="2513150"/>
    <d v="2026-07-30T00:00:00"/>
  </r>
  <r>
    <x v="48"/>
    <x v="25"/>
    <d v="2024-12-01T00:00:00"/>
    <n v="3"/>
    <n v="262"/>
    <n v="574500"/>
    <n v="12"/>
    <n v="1101.3800000000001"/>
    <n v="3157500"/>
    <n v="22"/>
    <n v="804.3599999999999"/>
    <n v="5826105"/>
    <d v="2026-07-30T00:00:00"/>
  </r>
  <r>
    <x v="48"/>
    <x v="19"/>
    <d v="2025-02-01T00:00:00"/>
    <n v="3"/>
    <n v="262"/>
    <n v="574500"/>
    <n v="12"/>
    <n v="1101.3800000000001"/>
    <n v="3157500"/>
    <n v="22"/>
    <n v="804.3599999999999"/>
    <n v="5826105"/>
    <d v="2026-07-30T00:00:00"/>
  </r>
  <r>
    <x v="48"/>
    <x v="7"/>
    <d v="2025-01-01T00:00:00"/>
    <n v="3"/>
    <n v="262"/>
    <n v="574500"/>
    <n v="12"/>
    <n v="1101.3800000000001"/>
    <n v="3157500"/>
    <n v="22"/>
    <n v="804.3599999999999"/>
    <n v="5826105"/>
    <d v="2026-07-30T00:00:00"/>
  </r>
  <r>
    <x v="19"/>
    <x v="22"/>
    <d v="2024-05-01T00:00:00"/>
    <n v="8"/>
    <n v="485.1"/>
    <n v="2102000"/>
    <n v="12"/>
    <n v="782.56999999999982"/>
    <n v="2775700"/>
    <n v="47"/>
    <n v="1249.3599999999999"/>
    <n v="10943082"/>
    <d v="2026-07-30T00:00:00"/>
  </r>
  <r>
    <x v="19"/>
    <x v="27"/>
    <d v="2024-06-01T00:00:00"/>
    <n v="8"/>
    <n v="485.1"/>
    <n v="2102000"/>
    <n v="12"/>
    <n v="782.56999999999982"/>
    <n v="2775700"/>
    <n v="48"/>
    <n v="1249.96"/>
    <n v="10947082"/>
    <d v="2026-07-30T00:00:00"/>
  </r>
  <r>
    <x v="19"/>
    <x v="30"/>
    <d v="2024-07-01T00:00:00"/>
    <n v="10"/>
    <n v="593.09999999999991"/>
    <n v="2599000"/>
    <n v="12"/>
    <n v="782.56999999999982"/>
    <n v="2775700"/>
    <n v="48"/>
    <n v="1249.96"/>
    <n v="10947082"/>
    <d v="2026-07-30T00:00:00"/>
  </r>
  <r>
    <x v="27"/>
    <x v="14"/>
    <d v="2025-12-01T00:00:00"/>
    <n v="2"/>
    <n v="192"/>
    <n v="570000"/>
    <n v="13"/>
    <n v="1535.06"/>
    <n v="2627984"/>
    <n v="4"/>
    <n v="12.8"/>
    <n v="70775"/>
    <d v="2026-07-30T00:00:00"/>
  </r>
  <r>
    <x v="27"/>
    <x v="16"/>
    <d v="2025-11-01T00:00:00"/>
    <n v="2"/>
    <n v="192"/>
    <n v="570000"/>
    <n v="13"/>
    <n v="1535.06"/>
    <n v="2627984"/>
    <n v="4"/>
    <n v="12.8"/>
    <n v="70775"/>
    <d v="2026-07-30T00:00:00"/>
  </r>
  <r>
    <x v="42"/>
    <x v="16"/>
    <d v="2025-11-01T00:00:00"/>
    <n v="0"/>
    <n v="0"/>
    <n v="0"/>
    <n v="13"/>
    <n v="1019.94"/>
    <n v="6247950"/>
    <n v="3"/>
    <n v="15.05"/>
    <n v="91085"/>
    <d v="2026-07-30T00:00:00"/>
  </r>
  <r>
    <x v="42"/>
    <x v="6"/>
    <d v="2026-01-01T00:00:00"/>
    <n v="0"/>
    <n v="0"/>
    <n v="0"/>
    <n v="13"/>
    <n v="1019.94"/>
    <n v="6247950"/>
    <n v="3"/>
    <n v="15.05"/>
    <n v="91085"/>
    <d v="2026-07-30T00:00:00"/>
  </r>
  <r>
    <x v="42"/>
    <x v="14"/>
    <d v="2025-12-01T00:00:00"/>
    <n v="0"/>
    <n v="0"/>
    <n v="0"/>
    <n v="13"/>
    <n v="1019.94"/>
    <n v="6247950"/>
    <n v="3"/>
    <n v="15.05"/>
    <n v="91085"/>
    <d v="2026-07-30T00:00:00"/>
  </r>
  <r>
    <x v="44"/>
    <x v="7"/>
    <d v="2025-01-01T00:00:00"/>
    <n v="3"/>
    <n v="204"/>
    <n v="881448"/>
    <n v="13"/>
    <n v="698"/>
    <n v="2847518"/>
    <n v="7"/>
    <n v="22.05"/>
    <n v="287446"/>
    <d v="2026-07-30T00:00:00"/>
  </r>
  <r>
    <x v="39"/>
    <x v="26"/>
    <d v="2025-06-01T00:00:00"/>
    <n v="0"/>
    <n v="0"/>
    <n v="0"/>
    <n v="13"/>
    <n v="850"/>
    <n v="2000000"/>
    <n v="2"/>
    <n v="75.69"/>
    <n v="1201"/>
    <d v="2026-07-30T00:00:00"/>
  </r>
  <r>
    <x v="41"/>
    <x v="1"/>
    <d v="2026-05-01T00:00:00"/>
    <n v="3"/>
    <n v="176.36"/>
    <n v="750700"/>
    <n v="13"/>
    <n v="108.25"/>
    <n v="780000"/>
    <n v="3"/>
    <n v="93"/>
    <n v="559000"/>
    <d v="2026-07-30T00:00:00"/>
  </r>
  <r>
    <x v="41"/>
    <x v="3"/>
    <d v="2026-06-01T00:00:00"/>
    <n v="2"/>
    <n v="96.36"/>
    <n v="270700"/>
    <n v="13"/>
    <n v="108.25"/>
    <n v="780000"/>
    <n v="4"/>
    <n v="173"/>
    <n v="1039000"/>
    <d v="2026-07-30T00:00:00"/>
  </r>
  <r>
    <x v="14"/>
    <x v="16"/>
    <d v="2025-11-01T00:00:00"/>
    <n v="8"/>
    <n v="579.99"/>
    <n v="1908140"/>
    <n v="13"/>
    <n v="2088"/>
    <n v="5027900"/>
    <n v="25"/>
    <n v="354.33"/>
    <n v="3187286"/>
    <d v="2026-07-30T00:00:00"/>
  </r>
  <r>
    <x v="14"/>
    <x v="12"/>
    <d v="2025-10-01T00:00:00"/>
    <n v="8"/>
    <n v="579.99"/>
    <n v="1908140"/>
    <n v="13"/>
    <n v="2088"/>
    <n v="5027900"/>
    <n v="25"/>
    <n v="354.33"/>
    <n v="3187286"/>
    <d v="2026-07-30T00:00:00"/>
  </r>
  <r>
    <x v="25"/>
    <x v="10"/>
    <d v="2024-04-01T00:00:00"/>
    <n v="5"/>
    <n v="386"/>
    <n v="2636000"/>
    <n v="13"/>
    <n v="1820"/>
    <n v="0"/>
    <n v="27"/>
    <n v="473.81"/>
    <n v="4336323"/>
    <d v="2026-07-30T00:00:00"/>
  </r>
  <r>
    <x v="25"/>
    <x v="22"/>
    <d v="2024-05-01T00:00:00"/>
    <n v="5"/>
    <n v="386"/>
    <n v="2636000"/>
    <n v="13"/>
    <n v="1820"/>
    <n v="0"/>
    <n v="27"/>
    <n v="473.81"/>
    <n v="4336323"/>
    <d v="2026-07-30T00:00:00"/>
  </r>
  <r>
    <x v="25"/>
    <x v="27"/>
    <d v="2024-06-01T00:00:00"/>
    <n v="5"/>
    <n v="386"/>
    <n v="2636000"/>
    <n v="13"/>
    <n v="1820"/>
    <n v="0"/>
    <n v="27"/>
    <n v="473.81"/>
    <n v="4336323"/>
    <d v="2026-07-30T00:00:00"/>
  </r>
  <r>
    <x v="25"/>
    <x v="30"/>
    <d v="2024-07-01T00:00:00"/>
    <n v="5"/>
    <n v="386"/>
    <n v="2636000"/>
    <n v="13"/>
    <n v="1820"/>
    <n v="0"/>
    <n v="27"/>
    <n v="473.81"/>
    <n v="4336323"/>
    <d v="2026-07-30T00:00:00"/>
  </r>
  <r>
    <x v="25"/>
    <x v="29"/>
    <d v="2024-08-01T00:00:00"/>
    <n v="5"/>
    <n v="386"/>
    <n v="2636000"/>
    <n v="13"/>
    <n v="1820"/>
    <n v="0"/>
    <n v="27"/>
    <n v="473.81"/>
    <n v="4336323"/>
    <d v="2026-07-30T00:00:00"/>
  </r>
  <r>
    <x v="15"/>
    <x v="23"/>
    <d v="2025-03-01T00:00:00"/>
    <n v="16"/>
    <n v="856"/>
    <n v="3801000"/>
    <n v="13"/>
    <n v="604.81999999999994"/>
    <n v="2187599"/>
    <n v="41"/>
    <n v="602.70999999999992"/>
    <n v="5105939"/>
    <d v="2026-07-30T00:00:00"/>
  </r>
  <r>
    <x v="29"/>
    <x v="25"/>
    <d v="2024-12-01T00:00:00"/>
    <n v="5"/>
    <n v="283.12"/>
    <n v="1285000"/>
    <n v="13"/>
    <n v="372"/>
    <n v="1760000"/>
    <n v="18"/>
    <n v="607.85"/>
    <n v="2513150"/>
    <d v="2026-07-30T00:00:00"/>
  </r>
  <r>
    <x v="29"/>
    <x v="19"/>
    <d v="2025-02-01T00:00:00"/>
    <n v="5"/>
    <n v="283.12"/>
    <n v="1285000"/>
    <n v="13"/>
    <n v="372"/>
    <n v="1760000"/>
    <n v="18"/>
    <n v="607.85"/>
    <n v="2513150"/>
    <d v="2026-07-30T00:00:00"/>
  </r>
  <r>
    <x v="29"/>
    <x v="21"/>
    <d v="2025-05-01T00:00:00"/>
    <n v="6"/>
    <n v="379.12"/>
    <n v="1565000"/>
    <n v="13"/>
    <n v="341.2"/>
    <n v="1980000"/>
    <n v="18"/>
    <n v="607.85"/>
    <n v="2513150"/>
    <d v="2026-07-30T00:00:00"/>
  </r>
  <r>
    <x v="29"/>
    <x v="23"/>
    <d v="2025-03-01T00:00:00"/>
    <n v="6"/>
    <n v="379.12"/>
    <n v="1565000"/>
    <n v="13"/>
    <n v="341.2"/>
    <n v="1980000"/>
    <n v="18"/>
    <n v="607.85"/>
    <n v="2513150"/>
    <d v="2026-07-30T00:00:00"/>
  </r>
  <r>
    <x v="29"/>
    <x v="9"/>
    <d v="2024-02-01T00:00:00"/>
    <n v="0"/>
    <n v="0"/>
    <n v="0"/>
    <n v="13"/>
    <n v="384"/>
    <n v="1130000"/>
    <n v="18"/>
    <n v="607.85"/>
    <n v="2513150"/>
    <d v="2026-07-30T00:00:00"/>
  </r>
  <r>
    <x v="29"/>
    <x v="20"/>
    <d v="2025-04-01T00:00:00"/>
    <n v="6"/>
    <n v="379.12"/>
    <n v="1565000"/>
    <n v="13"/>
    <n v="341.2"/>
    <n v="1980000"/>
    <n v="18"/>
    <n v="607.85"/>
    <n v="2513150"/>
    <d v="2026-07-30T00:00:00"/>
  </r>
  <r>
    <x v="29"/>
    <x v="7"/>
    <d v="2025-01-01T00:00:00"/>
    <n v="5"/>
    <n v="283.12"/>
    <n v="1285000"/>
    <n v="13"/>
    <n v="372"/>
    <n v="1760000"/>
    <n v="18"/>
    <n v="607.85"/>
    <n v="2513150"/>
    <d v="2026-07-30T00:00:00"/>
  </r>
  <r>
    <x v="6"/>
    <x v="53"/>
    <d v="2021-01-01T00:00:00"/>
    <n v="2"/>
    <n v="112"/>
    <n v="980000"/>
    <n v="13"/>
    <n v="631"/>
    <n v="4507250"/>
    <n v="39"/>
    <n v="692.20999999999992"/>
    <n v="7044278"/>
    <d v="2026-07-30T00:00:00"/>
  </r>
  <r>
    <x v="48"/>
    <x v="29"/>
    <d v="2024-08-01T00:00:00"/>
    <n v="3"/>
    <n v="249.45"/>
    <n v="579325"/>
    <n v="13"/>
    <n v="1197.3800000000001"/>
    <n v="3447000"/>
    <n v="21"/>
    <n v="720.91000000000008"/>
    <n v="5531780"/>
    <d v="2026-07-30T00:00:00"/>
  </r>
  <r>
    <x v="48"/>
    <x v="28"/>
    <d v="2024-10-01T00:00:00"/>
    <n v="3"/>
    <n v="249.45"/>
    <n v="579325"/>
    <n v="13"/>
    <n v="1197.3800000000001"/>
    <n v="3447000"/>
    <n v="21"/>
    <n v="720.91000000000008"/>
    <n v="5531780"/>
    <d v="2026-07-30T00:00:00"/>
  </r>
  <r>
    <x v="48"/>
    <x v="18"/>
    <d v="2024-11-01T00:00:00"/>
    <n v="3"/>
    <n v="249.45"/>
    <n v="579325"/>
    <n v="13"/>
    <n v="1197.3800000000001"/>
    <n v="3447000"/>
    <n v="21"/>
    <n v="720.91000000000008"/>
    <n v="5531780"/>
    <d v="2026-07-30T00:00:00"/>
  </r>
  <r>
    <x v="48"/>
    <x v="24"/>
    <d v="2024-09-01T00:00:00"/>
    <n v="3"/>
    <n v="249.45"/>
    <n v="579325"/>
    <n v="13"/>
    <n v="1197.3800000000001"/>
    <n v="3447000"/>
    <n v="21"/>
    <n v="720.91000000000008"/>
    <n v="5531780"/>
    <d v="2026-07-30T00:00:00"/>
  </r>
  <r>
    <x v="44"/>
    <x v="25"/>
    <d v="2024-12-01T00:00:00"/>
    <n v="1"/>
    <n v="66"/>
    <n v="215724"/>
    <n v="14"/>
    <n v="836"/>
    <n v="3513242"/>
    <n v="7"/>
    <n v="22.05"/>
    <n v="287446"/>
    <d v="2026-07-30T00:00:00"/>
  </r>
  <r>
    <x v="4"/>
    <x v="21"/>
    <d v="2025-05-01T00:00:00"/>
    <n v="0"/>
    <n v="0"/>
    <n v="0"/>
    <n v="14"/>
    <n v="808.07999999999993"/>
    <n v="4300000"/>
    <n v="12"/>
    <n v="25.77"/>
    <n v="606603"/>
    <d v="2026-07-30T00:00:00"/>
  </r>
  <r>
    <x v="4"/>
    <x v="20"/>
    <d v="2025-04-01T00:00:00"/>
    <n v="0"/>
    <n v="0"/>
    <n v="0"/>
    <n v="14"/>
    <n v="808.07999999999993"/>
    <n v="4300000"/>
    <n v="12"/>
    <n v="25.77"/>
    <n v="606603"/>
    <d v="2026-07-30T00:00:00"/>
  </r>
  <r>
    <x v="4"/>
    <x v="23"/>
    <d v="2025-03-01T00:00:00"/>
    <n v="0"/>
    <n v="0"/>
    <n v="0"/>
    <n v="14"/>
    <n v="808.07999999999993"/>
    <n v="4300000"/>
    <n v="12"/>
    <n v="25.77"/>
    <n v="606603"/>
    <d v="2026-07-30T00:00:00"/>
  </r>
  <r>
    <x v="10"/>
    <x v="9"/>
    <d v="2024-02-01T00:00:00"/>
    <n v="10"/>
    <n v="690"/>
    <n v="2364000"/>
    <n v="14"/>
    <n v="1051.98"/>
    <n v="3265000"/>
    <n v="16"/>
    <n v="50.3"/>
    <n v="570547"/>
    <d v="2026-07-30T00:00:00"/>
  </r>
  <r>
    <x v="10"/>
    <x v="8"/>
    <d v="2024-03-01T00:00:00"/>
    <n v="10"/>
    <n v="690"/>
    <n v="2364000"/>
    <n v="14"/>
    <n v="1051.98"/>
    <n v="3265000"/>
    <n v="17"/>
    <n v="55.3"/>
    <n v="592847"/>
    <d v="2026-07-30T00:00:00"/>
  </r>
  <r>
    <x v="39"/>
    <x v="17"/>
    <d v="2025-07-01T00:00:00"/>
    <n v="0"/>
    <n v="0"/>
    <n v="0"/>
    <n v="14"/>
    <n v="853"/>
    <n v="2240000"/>
    <n v="2"/>
    <n v="75.69"/>
    <n v="1201"/>
    <d v="2026-07-30T00:00:00"/>
  </r>
  <r>
    <x v="5"/>
    <x v="24"/>
    <d v="2024-09-01T00:00:00"/>
    <n v="2"/>
    <n v="170"/>
    <n v="715000"/>
    <n v="14"/>
    <n v="631.19999999999993"/>
    <n v="2500800"/>
    <n v="27"/>
    <n v="139.07900000000001"/>
    <n v="2007868"/>
    <d v="2026-07-30T00:00:00"/>
  </r>
  <r>
    <x v="5"/>
    <x v="28"/>
    <d v="2024-10-01T00:00:00"/>
    <n v="2"/>
    <n v="170"/>
    <n v="715000"/>
    <n v="14"/>
    <n v="631.19999999999993"/>
    <n v="2500800"/>
    <n v="27"/>
    <n v="139.07900000000001"/>
    <n v="2007868"/>
    <d v="2026-07-30T00:00:00"/>
  </r>
  <r>
    <x v="23"/>
    <x v="12"/>
    <d v="2025-10-01T00:00:00"/>
    <n v="2"/>
    <n v="21"/>
    <n v="250000"/>
    <n v="14"/>
    <n v="1606.8000000000002"/>
    <n v="4510000"/>
    <n v="53"/>
    <n v="189.04500000000002"/>
    <n v="2867220"/>
    <d v="2026-07-30T00:00:00"/>
  </r>
  <r>
    <x v="2"/>
    <x v="43"/>
    <d v="2023-10-01T00:00:00"/>
    <n v="1"/>
    <n v="22.5"/>
    <n v="62640"/>
    <n v="14"/>
    <n v="1397.5"/>
    <n v="1028000"/>
    <n v="26"/>
    <n v="214.12999999999997"/>
    <n v="2009696"/>
    <d v="2026-07-30T00:00:00"/>
  </r>
  <r>
    <x v="2"/>
    <x v="40"/>
    <d v="2023-08-01T00:00:00"/>
    <n v="1"/>
    <n v="22.5"/>
    <n v="62640"/>
    <n v="14"/>
    <n v="1397.5"/>
    <n v="1028000"/>
    <n v="26"/>
    <n v="214.12999999999997"/>
    <n v="2009696"/>
    <d v="2026-07-30T00:00:00"/>
  </r>
  <r>
    <x v="2"/>
    <x v="41"/>
    <d v="2023-07-01T00:00:00"/>
    <n v="1"/>
    <n v="22.5"/>
    <n v="62640"/>
    <n v="14"/>
    <n v="1397.5"/>
    <n v="1028000"/>
    <n v="26"/>
    <n v="214.12999999999997"/>
    <n v="2009696"/>
    <d v="2026-07-30T00:00:00"/>
  </r>
  <r>
    <x v="2"/>
    <x v="38"/>
    <d v="2023-06-01T00:00:00"/>
    <n v="1"/>
    <n v="22.5"/>
    <n v="62640"/>
    <n v="14"/>
    <n v="1397.5"/>
    <n v="1028000"/>
    <n v="26"/>
    <n v="214.12999999999997"/>
    <n v="2009696"/>
    <d v="2026-07-30T00:00:00"/>
  </r>
  <r>
    <x v="2"/>
    <x v="42"/>
    <d v="2023-09-01T00:00:00"/>
    <n v="1"/>
    <n v="22.5"/>
    <n v="62640"/>
    <n v="14"/>
    <n v="1397.5"/>
    <n v="1028000"/>
    <n v="26"/>
    <n v="214.12999999999997"/>
    <n v="2009696"/>
    <d v="2026-07-30T00:00:00"/>
  </r>
  <r>
    <x v="2"/>
    <x v="39"/>
    <d v="2023-05-01T00:00:00"/>
    <n v="1"/>
    <n v="22.5"/>
    <n v="62640"/>
    <n v="14"/>
    <n v="1397.5"/>
    <n v="1028000"/>
    <n v="26"/>
    <n v="214.12999999999997"/>
    <n v="2009696"/>
    <d v="2026-07-30T00:00:00"/>
  </r>
  <r>
    <x v="28"/>
    <x v="15"/>
    <d v="2025-09-01T00:00:00"/>
    <n v="0"/>
    <n v="0"/>
    <n v="0"/>
    <n v="14"/>
    <n v="2275.48"/>
    <n v="3595465"/>
    <n v="31"/>
    <n v="236.90000000000003"/>
    <n v="1593993"/>
    <d v="2026-07-30T00:00:00"/>
  </r>
  <r>
    <x v="28"/>
    <x v="12"/>
    <d v="2025-10-01T00:00:00"/>
    <n v="0"/>
    <n v="0"/>
    <n v="0"/>
    <n v="14"/>
    <n v="2275.48"/>
    <n v="3595465"/>
    <n v="31"/>
    <n v="236.90000000000003"/>
    <n v="1593993"/>
    <d v="2026-07-30T00:00:00"/>
  </r>
  <r>
    <x v="46"/>
    <x v="13"/>
    <d v="2025-08-01T00:00:00"/>
    <n v="10"/>
    <n v="788"/>
    <n v="1659000"/>
    <n v="14"/>
    <n v="3408"/>
    <n v="3080000"/>
    <n v="11"/>
    <n v="379.16999999999996"/>
    <n v="1733060"/>
    <d v="2026-07-30T00:00:00"/>
  </r>
  <r>
    <x v="46"/>
    <x v="15"/>
    <d v="2025-09-01T00:00:00"/>
    <n v="10"/>
    <n v="788"/>
    <n v="1659000"/>
    <n v="14"/>
    <n v="3408"/>
    <n v="3080000"/>
    <n v="11"/>
    <n v="379.16999999999996"/>
    <n v="1733060"/>
    <d v="2026-07-30T00:00:00"/>
  </r>
  <r>
    <x v="46"/>
    <x v="17"/>
    <d v="2025-07-01T00:00:00"/>
    <n v="7"/>
    <n v="488"/>
    <n v="1475000"/>
    <n v="14"/>
    <n v="3408"/>
    <n v="3080000"/>
    <n v="11"/>
    <n v="379.16999999999996"/>
    <n v="1733060"/>
    <d v="2026-07-30T00:00:00"/>
  </r>
  <r>
    <x v="25"/>
    <x v="24"/>
    <d v="2024-09-01T00:00:00"/>
    <n v="5"/>
    <n v="386"/>
    <n v="2636000"/>
    <n v="14"/>
    <n v="1840"/>
    <n v="0"/>
    <n v="27"/>
    <n v="473.81"/>
    <n v="4336323"/>
    <d v="2026-07-30T00:00:00"/>
  </r>
  <r>
    <x v="15"/>
    <x v="27"/>
    <d v="2024-06-01T00:00:00"/>
    <n v="1"/>
    <n v="4"/>
    <n v="16000"/>
    <n v="14"/>
    <n v="669.04"/>
    <n v="2949999"/>
    <n v="41"/>
    <n v="602.70999999999992"/>
    <n v="5105939"/>
    <d v="2026-07-30T00:00:00"/>
  </r>
  <r>
    <x v="15"/>
    <x v="25"/>
    <d v="2024-12-01T00:00:00"/>
    <n v="14"/>
    <n v="748"/>
    <n v="3301000"/>
    <n v="14"/>
    <n v="666.52"/>
    <n v="2449999"/>
    <n v="41"/>
    <n v="602.70999999999992"/>
    <n v="5105939"/>
    <d v="2026-07-30T00:00:00"/>
  </r>
  <r>
    <x v="15"/>
    <x v="19"/>
    <d v="2025-02-01T00:00:00"/>
    <n v="15"/>
    <n v="802"/>
    <n v="3551000"/>
    <n v="14"/>
    <n v="658.81999999999994"/>
    <n v="2437599"/>
    <n v="41"/>
    <n v="602.70999999999992"/>
    <n v="5105939"/>
    <d v="2026-07-30T00:00:00"/>
  </r>
  <r>
    <x v="15"/>
    <x v="7"/>
    <d v="2025-01-01T00:00:00"/>
    <n v="14"/>
    <n v="748"/>
    <n v="3301000"/>
    <n v="14"/>
    <n v="666.52"/>
    <n v="2449999"/>
    <n v="41"/>
    <n v="602.70999999999992"/>
    <n v="5105939"/>
    <d v="2026-07-30T00:00:00"/>
  </r>
  <r>
    <x v="15"/>
    <x v="22"/>
    <d v="2024-05-01T00:00:00"/>
    <n v="0"/>
    <n v="0"/>
    <n v="0"/>
    <n v="14"/>
    <n v="669.04"/>
    <n v="2949999"/>
    <n v="41"/>
    <n v="602.70999999999992"/>
    <n v="5105939"/>
    <d v="2026-07-30T00:00:00"/>
  </r>
  <r>
    <x v="29"/>
    <x v="28"/>
    <d v="2024-10-01T00:00:00"/>
    <n v="4"/>
    <n v="187.12"/>
    <n v="1000000"/>
    <n v="14"/>
    <n v="468"/>
    <n v="2045000"/>
    <n v="18"/>
    <n v="607.85"/>
    <n v="2513150"/>
    <d v="2026-07-30T00:00:00"/>
  </r>
  <r>
    <x v="29"/>
    <x v="29"/>
    <d v="2024-08-01T00:00:00"/>
    <n v="4"/>
    <n v="187.12"/>
    <n v="1000000"/>
    <n v="14"/>
    <n v="468"/>
    <n v="2045000"/>
    <n v="18"/>
    <n v="607.85"/>
    <n v="2513150"/>
    <d v="2026-07-30T00:00:00"/>
  </r>
  <r>
    <x v="29"/>
    <x v="30"/>
    <d v="2024-07-01T00:00:00"/>
    <n v="2"/>
    <n v="96"/>
    <n v="285000"/>
    <n v="14"/>
    <n v="468"/>
    <n v="2045000"/>
    <n v="18"/>
    <n v="607.85"/>
    <n v="2513150"/>
    <d v="2026-07-30T00:00:00"/>
  </r>
  <r>
    <x v="29"/>
    <x v="18"/>
    <d v="2024-11-01T00:00:00"/>
    <n v="4"/>
    <n v="187.12"/>
    <n v="1000000"/>
    <n v="14"/>
    <n v="468"/>
    <n v="2045000"/>
    <n v="18"/>
    <n v="607.85"/>
    <n v="2513150"/>
    <d v="2026-07-30T00:00:00"/>
  </r>
  <r>
    <x v="29"/>
    <x v="24"/>
    <d v="2024-09-01T00:00:00"/>
    <n v="4"/>
    <n v="187.12"/>
    <n v="1000000"/>
    <n v="14"/>
    <n v="468"/>
    <n v="2045000"/>
    <n v="18"/>
    <n v="607.85"/>
    <n v="2513150"/>
    <d v="2026-07-30T00:00:00"/>
  </r>
  <r>
    <x v="48"/>
    <x v="11"/>
    <d v="2024-01-01T00:00:00"/>
    <n v="3"/>
    <n v="256.14999999999998"/>
    <n v="864775"/>
    <n v="14"/>
    <n v="1267.3800000000001"/>
    <n v="3447000"/>
    <n v="20"/>
    <n v="644.21"/>
    <n v="5246330"/>
    <d v="2026-07-30T00:00:00"/>
  </r>
  <r>
    <x v="48"/>
    <x v="8"/>
    <d v="2024-03-01T00:00:00"/>
    <n v="3"/>
    <n v="256.14999999999998"/>
    <n v="864775"/>
    <n v="14"/>
    <n v="1267.3800000000001"/>
    <n v="3447000"/>
    <n v="20"/>
    <n v="644.21"/>
    <n v="5246330"/>
    <d v="2026-07-30T00:00:00"/>
  </r>
  <r>
    <x v="48"/>
    <x v="44"/>
    <d v="2023-11-01T00:00:00"/>
    <n v="3"/>
    <n v="256.14999999999998"/>
    <n v="864775"/>
    <n v="14"/>
    <n v="1267.3800000000001"/>
    <n v="3447000"/>
    <n v="20"/>
    <n v="644.21"/>
    <n v="5246330"/>
    <d v="2026-07-30T00:00:00"/>
  </r>
  <r>
    <x v="48"/>
    <x v="9"/>
    <d v="2024-02-01T00:00:00"/>
    <n v="3"/>
    <n v="256.14999999999998"/>
    <n v="864775"/>
    <n v="14"/>
    <n v="1267.3800000000001"/>
    <n v="3447000"/>
    <n v="20"/>
    <n v="644.21"/>
    <n v="5246330"/>
    <d v="2026-07-30T00:00:00"/>
  </r>
  <r>
    <x v="48"/>
    <x v="45"/>
    <d v="2023-12-01T00:00:00"/>
    <n v="3"/>
    <n v="256.14999999999998"/>
    <n v="864775"/>
    <n v="14"/>
    <n v="1267.3800000000001"/>
    <n v="3447000"/>
    <n v="20"/>
    <n v="644.21"/>
    <n v="5246330"/>
    <d v="2026-07-30T00:00:00"/>
  </r>
  <r>
    <x v="48"/>
    <x v="30"/>
    <d v="2024-07-01T00:00:00"/>
    <n v="2"/>
    <n v="179.45"/>
    <n v="579325"/>
    <n v="14"/>
    <n v="1267.3800000000001"/>
    <n v="3447000"/>
    <n v="21"/>
    <n v="720.91000000000008"/>
    <n v="5531780"/>
    <d v="2026-07-30T00:00:00"/>
  </r>
  <r>
    <x v="48"/>
    <x v="27"/>
    <d v="2024-06-01T00:00:00"/>
    <n v="2"/>
    <n v="179.45"/>
    <n v="579325"/>
    <n v="14"/>
    <n v="1267.3800000000001"/>
    <n v="3447000"/>
    <n v="21"/>
    <n v="720.91000000000008"/>
    <n v="5531780"/>
    <d v="2026-07-30T00:00:00"/>
  </r>
  <r>
    <x v="48"/>
    <x v="10"/>
    <d v="2024-04-01T00:00:00"/>
    <n v="2"/>
    <n v="179.45"/>
    <n v="579325"/>
    <n v="14"/>
    <n v="1267.3800000000001"/>
    <n v="3447000"/>
    <n v="21"/>
    <n v="720.91000000000008"/>
    <n v="5531780"/>
    <d v="2026-07-30T00:00:00"/>
  </r>
  <r>
    <x v="48"/>
    <x v="22"/>
    <d v="2024-05-01T00:00:00"/>
    <n v="2"/>
    <n v="179.45"/>
    <n v="579325"/>
    <n v="14"/>
    <n v="1267.3800000000001"/>
    <n v="3447000"/>
    <n v="21"/>
    <n v="720.91000000000008"/>
    <n v="5531780"/>
    <d v="2026-07-30T00:00:00"/>
  </r>
  <r>
    <x v="24"/>
    <x v="37"/>
    <d v="2022-09-01T00:00:00"/>
    <n v="11"/>
    <n v="454"/>
    <n v="3445403"/>
    <n v="14"/>
    <n v="595.65"/>
    <n v="3101000"/>
    <n v="42"/>
    <n v="839.6400000000001"/>
    <n v="6894316"/>
    <d v="2026-07-30T00:00:00"/>
  </r>
  <r>
    <x v="0"/>
    <x v="22"/>
    <d v="2024-05-01T00:00:00"/>
    <n v="10"/>
    <n v="474"/>
    <n v="3545583"/>
    <n v="14"/>
    <n v="848.17000000000007"/>
    <n v="3562024"/>
    <n v="156"/>
    <n v="1380.9850000000001"/>
    <n v="13165339"/>
    <d v="2026-07-30T00:00:00"/>
  </r>
  <r>
    <x v="0"/>
    <x v="27"/>
    <d v="2024-06-01T00:00:00"/>
    <n v="10"/>
    <n v="474"/>
    <n v="3545583"/>
    <n v="14"/>
    <n v="848.17000000000007"/>
    <n v="3562024"/>
    <n v="156"/>
    <n v="1380.9850000000001"/>
    <n v="13165339"/>
    <d v="2026-07-30T00:00:00"/>
  </r>
  <r>
    <x v="0"/>
    <x v="45"/>
    <d v="2023-12-01T00:00:00"/>
    <n v="8"/>
    <n v="414"/>
    <n v="2895583"/>
    <n v="14"/>
    <n v="848.17000000000007"/>
    <n v="3562024"/>
    <n v="156"/>
    <n v="1380.9850000000001"/>
    <n v="13165339"/>
    <d v="2026-07-30T00:00:00"/>
  </r>
  <r>
    <x v="0"/>
    <x v="9"/>
    <d v="2024-02-01T00:00:00"/>
    <n v="8"/>
    <n v="414"/>
    <n v="2895583"/>
    <n v="14"/>
    <n v="848.17000000000007"/>
    <n v="3562024"/>
    <n v="156"/>
    <n v="1380.9850000000001"/>
    <n v="13165339"/>
    <d v="2026-07-30T00:00:00"/>
  </r>
  <r>
    <x v="0"/>
    <x v="11"/>
    <d v="2024-01-01T00:00:00"/>
    <n v="8"/>
    <n v="414"/>
    <n v="2895583"/>
    <n v="14"/>
    <n v="848.17000000000007"/>
    <n v="3562024"/>
    <n v="156"/>
    <n v="1380.9850000000001"/>
    <n v="13165339"/>
    <d v="2026-07-30T00:00:00"/>
  </r>
  <r>
    <x v="0"/>
    <x v="29"/>
    <d v="2024-08-01T00:00:00"/>
    <n v="9"/>
    <n v="465"/>
    <n v="3424583"/>
    <n v="14"/>
    <n v="848.17000000000007"/>
    <n v="3562024"/>
    <n v="157"/>
    <n v="1389.9850000000001"/>
    <n v="13286339"/>
    <d v="2026-07-30T00:00:00"/>
  </r>
  <r>
    <x v="0"/>
    <x v="30"/>
    <d v="2024-07-01T00:00:00"/>
    <n v="9"/>
    <n v="465"/>
    <n v="3424583"/>
    <n v="14"/>
    <n v="848.17000000000007"/>
    <n v="3562024"/>
    <n v="157"/>
    <n v="1389.9850000000001"/>
    <n v="13286339"/>
    <d v="2026-07-30T00:00:00"/>
  </r>
  <r>
    <x v="0"/>
    <x v="24"/>
    <d v="2024-09-01T00:00:00"/>
    <n v="8"/>
    <n v="375"/>
    <n v="2864583"/>
    <n v="14"/>
    <n v="848.17000000000007"/>
    <n v="3562024"/>
    <n v="158"/>
    <n v="1479.9850000000001"/>
    <n v="13846339"/>
    <d v="2026-07-30T00:00:00"/>
  </r>
  <r>
    <x v="29"/>
    <x v="0"/>
    <d v="2026-07-01T00:00:00"/>
    <n v="11"/>
    <n v="540.32000000000005"/>
    <n v="2345000"/>
    <n v="15"/>
    <n v="540"/>
    <n v="2800000"/>
    <m/>
    <m/>
    <m/>
    <d v="2026-07-30T00:00:00"/>
  </r>
  <r>
    <x v="43"/>
    <x v="6"/>
    <d v="2026-01-01T00:00:00"/>
    <n v="13"/>
    <n v="2800"/>
    <n v="4905000"/>
    <n v="15"/>
    <n v="3432.7299999999996"/>
    <n v="2800000"/>
    <n v="7"/>
    <n v="17.649999999999999"/>
    <n v="203262"/>
    <d v="2026-07-30T00:00:00"/>
  </r>
  <r>
    <x v="43"/>
    <x v="14"/>
    <d v="2025-12-01T00:00:00"/>
    <n v="11"/>
    <n v="2370"/>
    <n v="4905000"/>
    <n v="15"/>
    <n v="3432.7299999999996"/>
    <n v="2800000"/>
    <n v="7"/>
    <n v="17.649999999999999"/>
    <n v="203262"/>
    <d v="2026-07-30T00:00:00"/>
  </r>
  <r>
    <x v="44"/>
    <x v="28"/>
    <d v="2024-10-01T00:00:00"/>
    <n v="0"/>
    <n v="0"/>
    <n v="0"/>
    <n v="15"/>
    <n v="902"/>
    <n v="3728966"/>
    <n v="7"/>
    <n v="22.05"/>
    <n v="287446"/>
    <d v="2026-07-30T00:00:00"/>
  </r>
  <r>
    <x v="44"/>
    <x v="18"/>
    <d v="2024-11-01T00:00:00"/>
    <n v="0"/>
    <n v="0"/>
    <n v="0"/>
    <n v="15"/>
    <n v="902"/>
    <n v="3728966"/>
    <n v="7"/>
    <n v="22.05"/>
    <n v="287446"/>
    <d v="2026-07-30T00:00:00"/>
  </r>
  <r>
    <x v="44"/>
    <x v="27"/>
    <d v="2024-06-01T00:00:00"/>
    <n v="0"/>
    <n v="0"/>
    <n v="0"/>
    <n v="15"/>
    <n v="902"/>
    <n v="3728966"/>
    <n v="7"/>
    <n v="22.05"/>
    <n v="287446"/>
    <d v="2026-07-30T00:00:00"/>
  </r>
  <r>
    <x v="44"/>
    <x v="22"/>
    <d v="2024-05-01T00:00:00"/>
    <n v="0"/>
    <n v="0"/>
    <n v="0"/>
    <n v="15"/>
    <n v="902"/>
    <n v="3728966"/>
    <n v="7"/>
    <n v="22.05"/>
    <n v="287446"/>
    <d v="2026-07-30T00:00:00"/>
  </r>
  <r>
    <x v="44"/>
    <x v="24"/>
    <d v="2024-09-01T00:00:00"/>
    <n v="0"/>
    <n v="0"/>
    <n v="0"/>
    <n v="15"/>
    <n v="902"/>
    <n v="3728966"/>
    <n v="7"/>
    <n v="22.05"/>
    <n v="287446"/>
    <d v="2026-07-30T00:00:00"/>
  </r>
  <r>
    <x v="44"/>
    <x v="30"/>
    <d v="2024-07-01T00:00:00"/>
    <n v="0"/>
    <n v="0"/>
    <n v="0"/>
    <n v="15"/>
    <n v="902"/>
    <n v="3728966"/>
    <n v="7"/>
    <n v="22.05"/>
    <n v="287446"/>
    <d v="2026-07-30T00:00:00"/>
  </r>
  <r>
    <x v="44"/>
    <x v="29"/>
    <d v="2024-08-01T00:00:00"/>
    <n v="0"/>
    <n v="0"/>
    <n v="0"/>
    <n v="15"/>
    <n v="902"/>
    <n v="3728966"/>
    <n v="7"/>
    <n v="22.05"/>
    <n v="287446"/>
    <d v="2026-07-30T00:00:00"/>
  </r>
  <r>
    <x v="5"/>
    <x v="18"/>
    <d v="2024-11-01T00:00:00"/>
    <n v="2"/>
    <n v="170"/>
    <n v="715000"/>
    <n v="15"/>
    <n v="684.62999999999988"/>
    <n v="2500800"/>
    <n v="27"/>
    <n v="139.07900000000001"/>
    <n v="2007868"/>
    <d v="2026-07-30T00:00:00"/>
  </r>
  <r>
    <x v="23"/>
    <x v="16"/>
    <d v="2025-11-01T00:00:00"/>
    <n v="2"/>
    <n v="21"/>
    <n v="250000"/>
    <n v="15"/>
    <n v="1606.8000000000002"/>
    <n v="4510000"/>
    <n v="53"/>
    <n v="189.04500000000002"/>
    <n v="2867220"/>
    <d v="2026-07-30T00:00:00"/>
  </r>
  <r>
    <x v="2"/>
    <x v="11"/>
    <d v="2024-01-01T00:00:00"/>
    <n v="1"/>
    <n v="22.5"/>
    <n v="62640"/>
    <n v="15"/>
    <n v="1447.5"/>
    <n v="1651200"/>
    <n v="26"/>
    <n v="214.12999999999997"/>
    <n v="2009696"/>
    <d v="2026-07-30T00:00:00"/>
  </r>
  <r>
    <x v="2"/>
    <x v="44"/>
    <d v="2023-11-01T00:00:00"/>
    <n v="1"/>
    <n v="22.5"/>
    <n v="62640"/>
    <n v="15"/>
    <n v="1447.5"/>
    <n v="1651200"/>
    <n v="26"/>
    <n v="214.12999999999997"/>
    <n v="2009696"/>
    <d v="2026-07-30T00:00:00"/>
  </r>
  <r>
    <x v="2"/>
    <x v="9"/>
    <d v="2024-02-01T00:00:00"/>
    <n v="1"/>
    <n v="22.5"/>
    <n v="62640"/>
    <n v="15"/>
    <n v="1447.5"/>
    <n v="1651200"/>
    <n v="26"/>
    <n v="214.12999999999997"/>
    <n v="2009696"/>
    <d v="2026-07-30T00:00:00"/>
  </r>
  <r>
    <x v="2"/>
    <x v="8"/>
    <d v="2024-03-01T00:00:00"/>
    <n v="1"/>
    <n v="22.5"/>
    <n v="62640"/>
    <n v="15"/>
    <n v="1447.5"/>
    <n v="1651200"/>
    <n v="26"/>
    <n v="214.12999999999997"/>
    <n v="2009696"/>
    <d v="2026-07-30T00:00:00"/>
  </r>
  <r>
    <x v="2"/>
    <x v="45"/>
    <d v="2023-12-01T00:00:00"/>
    <n v="1"/>
    <n v="22.5"/>
    <n v="62640"/>
    <n v="15"/>
    <n v="1447.5"/>
    <n v="1651200"/>
    <n v="26"/>
    <n v="214.12999999999997"/>
    <n v="2009696"/>
    <d v="2026-07-30T00:00:00"/>
  </r>
  <r>
    <x v="25"/>
    <x v="11"/>
    <d v="2024-01-01T00:00:00"/>
    <n v="2"/>
    <n v="144"/>
    <n v="318000"/>
    <n v="15"/>
    <n v="1990"/>
    <n v="2000000"/>
    <n v="26"/>
    <n v="461.81"/>
    <n v="4136323"/>
    <d v="2026-07-30T00:00:00"/>
  </r>
  <r>
    <x v="25"/>
    <x v="9"/>
    <d v="2024-02-01T00:00:00"/>
    <n v="2"/>
    <n v="144"/>
    <n v="318000"/>
    <n v="15"/>
    <n v="1990"/>
    <n v="2000000"/>
    <n v="26"/>
    <n v="461.81"/>
    <n v="4136323"/>
    <d v="2026-07-30T00:00:00"/>
  </r>
  <r>
    <x v="25"/>
    <x v="8"/>
    <d v="2024-03-01T00:00:00"/>
    <n v="2"/>
    <n v="144"/>
    <n v="318000"/>
    <n v="15"/>
    <n v="1990"/>
    <n v="2000000"/>
    <n v="27"/>
    <n v="473.81"/>
    <n v="4336323"/>
    <d v="2026-07-30T00:00:00"/>
  </r>
  <r>
    <x v="48"/>
    <x v="40"/>
    <d v="2023-08-01T00:00:00"/>
    <n v="4"/>
    <n v="293.14999999999998"/>
    <n v="1319275"/>
    <n v="15"/>
    <n v="1363.38"/>
    <n v="3732000"/>
    <n v="18"/>
    <n v="511.21000000000004"/>
    <n v="4506830"/>
    <d v="2026-07-30T00:00:00"/>
  </r>
  <r>
    <x v="48"/>
    <x v="42"/>
    <d v="2023-09-01T00:00:00"/>
    <n v="4"/>
    <n v="293.14999999999998"/>
    <n v="1319275"/>
    <n v="15"/>
    <n v="1363.38"/>
    <n v="3732000"/>
    <n v="18"/>
    <n v="511.21000000000004"/>
    <n v="4506830"/>
    <d v="2026-07-30T00:00:00"/>
  </r>
  <r>
    <x v="48"/>
    <x v="43"/>
    <d v="2023-10-01T00:00:00"/>
    <n v="3"/>
    <n v="205.15"/>
    <n v="1029775"/>
    <n v="15"/>
    <n v="1363.38"/>
    <n v="3732000"/>
    <n v="19"/>
    <n v="599.21"/>
    <n v="4796330"/>
    <d v="2026-07-30T00:00:00"/>
  </r>
  <r>
    <x v="15"/>
    <x v="18"/>
    <d v="2024-11-01T00:00:00"/>
    <n v="13"/>
    <n v="694"/>
    <n v="3051000"/>
    <n v="15"/>
    <n v="720.52"/>
    <n v="2699999"/>
    <n v="41"/>
    <n v="602.70999999999992"/>
    <n v="5105939"/>
    <d v="2026-07-30T00:00:00"/>
  </r>
  <r>
    <x v="15"/>
    <x v="24"/>
    <d v="2024-09-01T00:00:00"/>
    <n v="6"/>
    <n v="274"/>
    <n v="1266000"/>
    <n v="15"/>
    <n v="753.04"/>
    <n v="3449999"/>
    <n v="41"/>
    <n v="602.70999999999992"/>
    <n v="5105939"/>
    <d v="2026-07-30T00:00:00"/>
  </r>
  <r>
    <x v="15"/>
    <x v="20"/>
    <d v="2025-04-01T00:00:00"/>
    <n v="16"/>
    <n v="856"/>
    <n v="3801000"/>
    <n v="15"/>
    <n v="1004.8199999999998"/>
    <n v="3543959"/>
    <n v="41"/>
    <n v="602.70999999999992"/>
    <n v="5105939"/>
    <d v="2026-07-30T00:00:00"/>
  </r>
  <r>
    <x v="15"/>
    <x v="21"/>
    <d v="2025-05-01T00:00:00"/>
    <n v="15"/>
    <n v="852"/>
    <n v="3785000"/>
    <n v="15"/>
    <n v="1004.8199999999998"/>
    <n v="3543959"/>
    <n v="42"/>
    <n v="606.70999999999992"/>
    <n v="5121939"/>
    <d v="2026-07-30T00:00:00"/>
  </r>
  <r>
    <x v="29"/>
    <x v="10"/>
    <d v="2024-04-01T00:00:00"/>
    <n v="1"/>
    <n v="96"/>
    <n v="285000"/>
    <n v="15"/>
    <n v="468"/>
    <n v="2045000"/>
    <n v="18"/>
    <n v="607.85"/>
    <n v="2513150"/>
    <d v="2026-07-30T00:00:00"/>
  </r>
  <r>
    <x v="29"/>
    <x v="3"/>
    <d v="2026-06-01T00:00:00"/>
    <n v="11"/>
    <n v="540.32000000000005"/>
    <n v="2345000"/>
    <n v="15"/>
    <n v="540"/>
    <n v="2800000"/>
    <n v="18"/>
    <n v="607.85"/>
    <n v="2513150"/>
    <d v="2026-07-30T00:00:00"/>
  </r>
  <r>
    <x v="29"/>
    <x v="22"/>
    <d v="2024-05-01T00:00:00"/>
    <n v="1"/>
    <n v="96"/>
    <n v="285000"/>
    <n v="15"/>
    <n v="468"/>
    <n v="2045000"/>
    <n v="18"/>
    <n v="607.85"/>
    <n v="2513150"/>
    <d v="2026-07-30T00:00:00"/>
  </r>
  <r>
    <x v="29"/>
    <x v="27"/>
    <d v="2024-06-01T00:00:00"/>
    <n v="1"/>
    <n v="96"/>
    <n v="285000"/>
    <n v="15"/>
    <n v="468"/>
    <n v="2045000"/>
    <n v="18"/>
    <n v="607.85"/>
    <n v="2513150"/>
    <d v="2026-07-30T00:00:00"/>
  </r>
  <r>
    <x v="6"/>
    <x v="48"/>
    <d v="2022-02-01T00:00:00"/>
    <n v="5"/>
    <n v="177.5"/>
    <n v="1930950"/>
    <n v="15"/>
    <n v="788"/>
    <n v="4211300"/>
    <n v="42"/>
    <n v="804.20999999999992"/>
    <n v="8024278"/>
    <d v="2026-07-30T00:00:00"/>
  </r>
  <r>
    <x v="6"/>
    <x v="65"/>
    <d v="2022-03-01T00:00:00"/>
    <n v="5"/>
    <n v="177.5"/>
    <n v="1930950"/>
    <n v="15"/>
    <n v="788"/>
    <n v="4211300"/>
    <n v="42"/>
    <n v="804.20999999999992"/>
    <n v="8024278"/>
    <d v="2026-07-30T00:00:00"/>
  </r>
  <r>
    <x v="24"/>
    <x v="51"/>
    <d v="2022-06-01T00:00:00"/>
    <n v="8"/>
    <n v="359"/>
    <n v="2369200"/>
    <n v="15"/>
    <n v="640.65"/>
    <n v="3586000"/>
    <n v="42"/>
    <n v="839.6400000000001"/>
    <n v="6894316"/>
    <d v="2026-07-30T00:00:00"/>
  </r>
  <r>
    <x v="24"/>
    <x v="52"/>
    <d v="2022-08-01T00:00:00"/>
    <n v="9"/>
    <n v="377"/>
    <n v="2566433"/>
    <n v="15"/>
    <n v="640.65"/>
    <n v="3586000"/>
    <n v="42"/>
    <n v="839.6400000000001"/>
    <n v="6894316"/>
    <d v="2026-07-30T00:00:00"/>
  </r>
  <r>
    <x v="24"/>
    <x v="66"/>
    <d v="2022-07-01T00:00:00"/>
    <n v="8"/>
    <n v="359"/>
    <n v="2369200"/>
    <n v="15"/>
    <n v="640.65"/>
    <n v="3586000"/>
    <n v="42"/>
    <n v="839.6400000000001"/>
    <n v="6894316"/>
    <d v="2026-07-30T00:00:00"/>
  </r>
  <r>
    <x v="20"/>
    <x v="12"/>
    <d v="2025-10-01T00:00:00"/>
    <n v="4"/>
    <n v="358"/>
    <n v="1038000"/>
    <n v="15"/>
    <n v="1166.3800000000001"/>
    <n v="3365000"/>
    <n v="25"/>
    <n v="856.35000000000014"/>
    <n v="2931879"/>
    <d v="2026-07-30T00:00:00"/>
  </r>
  <r>
    <x v="0"/>
    <x v="28"/>
    <d v="2024-10-01T00:00:00"/>
    <n v="9"/>
    <n v="409.63"/>
    <n v="3022583"/>
    <n v="15"/>
    <n v="900.17000000000007"/>
    <n v="3780424"/>
    <n v="158"/>
    <n v="1479.9850000000001"/>
    <n v="13846339"/>
    <d v="2026-07-30T00:00:00"/>
  </r>
  <r>
    <x v="43"/>
    <x v="0"/>
    <d v="2026-07-01T00:00:00"/>
    <n v="13"/>
    <n v="2800"/>
    <n v="4905000"/>
    <n v="16"/>
    <n v="3432.7299999999996"/>
    <n v="2800000"/>
    <m/>
    <m/>
    <m/>
    <d v="2026-07-30T00:00:00"/>
  </r>
  <r>
    <x v="38"/>
    <x v="0"/>
    <d v="2026-07-01T00:00:00"/>
    <n v="5"/>
    <n v="600"/>
    <n v="1800000"/>
    <n v="16"/>
    <n v="1985"/>
    <n v="1773000"/>
    <m/>
    <m/>
    <m/>
    <d v="2026-07-30T00:00:00"/>
  </r>
  <r>
    <x v="43"/>
    <x v="2"/>
    <d v="2026-02-01T00:00:00"/>
    <n v="13"/>
    <n v="2800"/>
    <n v="4905000"/>
    <n v="16"/>
    <n v="3432.7299999999996"/>
    <n v="2800000"/>
    <n v="7"/>
    <n v="17.649999999999999"/>
    <n v="203262"/>
    <d v="2026-07-30T00:00:00"/>
  </r>
  <r>
    <x v="43"/>
    <x v="4"/>
    <d v="2026-04-01T00:00:00"/>
    <n v="13"/>
    <n v="2800"/>
    <n v="4905000"/>
    <n v="16"/>
    <n v="3432.7299999999996"/>
    <n v="2800000"/>
    <n v="7"/>
    <n v="17.649999999999999"/>
    <n v="203262"/>
    <d v="2026-07-30T00:00:00"/>
  </r>
  <r>
    <x v="43"/>
    <x v="1"/>
    <d v="2026-05-01T00:00:00"/>
    <n v="13"/>
    <n v="2800"/>
    <n v="4905000"/>
    <n v="16"/>
    <n v="3432.7299999999996"/>
    <n v="2800000"/>
    <n v="7"/>
    <n v="17.649999999999999"/>
    <n v="203262"/>
    <d v="2026-07-30T00:00:00"/>
  </r>
  <r>
    <x v="43"/>
    <x v="3"/>
    <d v="2026-06-01T00:00:00"/>
    <n v="13"/>
    <n v="2800"/>
    <n v="4905000"/>
    <n v="16"/>
    <n v="3432.7299999999996"/>
    <n v="2800000"/>
    <n v="7"/>
    <n v="17.649999999999999"/>
    <n v="203262"/>
    <d v="2026-07-30T00:00:00"/>
  </r>
  <r>
    <x v="43"/>
    <x v="5"/>
    <d v="2026-03-01T00:00:00"/>
    <n v="13"/>
    <n v="2800"/>
    <n v="4905000"/>
    <n v="16"/>
    <n v="3432.7299999999996"/>
    <n v="2800000"/>
    <n v="7"/>
    <n v="17.649999999999999"/>
    <n v="203262"/>
    <d v="2026-07-30T00:00:00"/>
  </r>
  <r>
    <x v="12"/>
    <x v="14"/>
    <d v="2025-12-01T00:00:00"/>
    <n v="15"/>
    <n v="1438.7"/>
    <n v="6870180"/>
    <n v="16"/>
    <n v="998.46"/>
    <n v="2585899"/>
    <n v="15"/>
    <n v="33.490000000000009"/>
    <n v="308063"/>
    <d v="2026-07-30T00:00:00"/>
  </r>
  <r>
    <x v="21"/>
    <x v="4"/>
    <d v="2026-04-01T00:00:00"/>
    <n v="1"/>
    <n v="83.27"/>
    <n v="756000"/>
    <n v="16"/>
    <n v="1213.99"/>
    <n v="4902000"/>
    <n v="6"/>
    <n v="34.89"/>
    <n v="487620"/>
    <d v="2026-07-30T00:00:00"/>
  </r>
  <r>
    <x v="38"/>
    <x v="3"/>
    <d v="2026-06-01T00:00:00"/>
    <n v="5"/>
    <n v="600"/>
    <n v="1800000"/>
    <n v="16"/>
    <n v="1985"/>
    <n v="1773000"/>
    <n v="1"/>
    <n v="100"/>
    <n v="342000"/>
    <d v="2026-07-30T00:00:00"/>
  </r>
  <r>
    <x v="23"/>
    <x v="2"/>
    <d v="2026-02-01T00:00:00"/>
    <n v="2"/>
    <n v="21"/>
    <n v="250000"/>
    <n v="16"/>
    <n v="814.99000000000024"/>
    <n v="5542000"/>
    <n v="53"/>
    <n v="189.04500000000002"/>
    <n v="2867220"/>
    <d v="2026-07-30T00:00:00"/>
  </r>
  <r>
    <x v="14"/>
    <x v="24"/>
    <d v="2024-09-01T00:00:00"/>
    <n v="3"/>
    <n v="165"/>
    <n v="659645"/>
    <n v="16"/>
    <n v="1174.53"/>
    <n v="4563000"/>
    <n v="22"/>
    <n v="250.32999999999998"/>
    <n v="2412641"/>
    <d v="2026-07-30T00:00:00"/>
  </r>
  <r>
    <x v="14"/>
    <x v="30"/>
    <d v="2024-07-01T00:00:00"/>
    <n v="3"/>
    <n v="165"/>
    <n v="659645"/>
    <n v="16"/>
    <n v="1174.53"/>
    <n v="4563000"/>
    <n v="22"/>
    <n v="250.32999999999998"/>
    <n v="2412641"/>
    <d v="2026-07-30T00:00:00"/>
  </r>
  <r>
    <x v="14"/>
    <x v="29"/>
    <d v="2024-08-01T00:00:00"/>
    <n v="3"/>
    <n v="165"/>
    <n v="659645"/>
    <n v="16"/>
    <n v="1174.53"/>
    <n v="4563000"/>
    <n v="22"/>
    <n v="250.32999999999998"/>
    <n v="2412641"/>
    <d v="2026-07-30T00:00:00"/>
  </r>
  <r>
    <x v="14"/>
    <x v="27"/>
    <d v="2024-06-01T00:00:00"/>
    <n v="3"/>
    <n v="165"/>
    <n v="659645"/>
    <n v="16"/>
    <n v="1174.53"/>
    <n v="4563000"/>
    <n v="22"/>
    <n v="250.32999999999998"/>
    <n v="2412641"/>
    <d v="2026-07-30T00:00:00"/>
  </r>
  <r>
    <x v="8"/>
    <x v="28"/>
    <d v="2024-10-01T00:00:00"/>
    <n v="0"/>
    <n v="0"/>
    <n v="0"/>
    <n v="16"/>
    <n v="1153"/>
    <n v="5316143"/>
    <n v="39"/>
    <n v="291.88900000000001"/>
    <n v="4038316"/>
    <d v="2026-07-30T00:00:00"/>
  </r>
  <r>
    <x v="8"/>
    <x v="18"/>
    <d v="2024-11-01T00:00:00"/>
    <n v="0"/>
    <n v="0"/>
    <n v="0"/>
    <n v="16"/>
    <n v="1153"/>
    <n v="5316143"/>
    <n v="39"/>
    <n v="291.88900000000001"/>
    <n v="4038316"/>
    <d v="2026-07-30T00:00:00"/>
  </r>
  <r>
    <x v="8"/>
    <x v="25"/>
    <d v="2024-12-01T00:00:00"/>
    <n v="0"/>
    <n v="0"/>
    <n v="0"/>
    <n v="16"/>
    <n v="1153"/>
    <n v="5316143"/>
    <n v="39"/>
    <n v="291.88900000000001"/>
    <n v="4038316"/>
    <d v="2026-07-30T00:00:00"/>
  </r>
  <r>
    <x v="8"/>
    <x v="24"/>
    <d v="2024-09-01T00:00:00"/>
    <n v="0"/>
    <n v="0"/>
    <n v="0"/>
    <n v="16"/>
    <n v="1153"/>
    <n v="5316143"/>
    <n v="39"/>
    <n v="291.88900000000001"/>
    <n v="4038316"/>
    <d v="2026-07-30T00:00:00"/>
  </r>
  <r>
    <x v="15"/>
    <x v="28"/>
    <d v="2024-10-01T00:00:00"/>
    <n v="9"/>
    <n v="436"/>
    <n v="2016000"/>
    <n v="16"/>
    <n v="816.52"/>
    <n v="2984999"/>
    <n v="41"/>
    <n v="602.70999999999992"/>
    <n v="5105939"/>
    <d v="2026-07-30T00:00:00"/>
  </r>
  <r>
    <x v="29"/>
    <x v="15"/>
    <d v="2025-09-01T00:00:00"/>
    <n v="8"/>
    <n v="444.32"/>
    <n v="2065000"/>
    <n v="16"/>
    <n v="576"/>
    <n v="3080000"/>
    <n v="18"/>
    <n v="607.85"/>
    <n v="2513150"/>
    <d v="2026-07-30T00:00:00"/>
  </r>
  <r>
    <x v="29"/>
    <x v="12"/>
    <d v="2025-10-01T00:00:00"/>
    <n v="9"/>
    <n v="540.32000000000005"/>
    <n v="2345000"/>
    <n v="16"/>
    <n v="480"/>
    <n v="2800000"/>
    <n v="18"/>
    <n v="607.85"/>
    <n v="2513150"/>
    <d v="2026-07-30T00:00:00"/>
  </r>
  <r>
    <x v="24"/>
    <x v="62"/>
    <d v="2021-11-01T00:00:00"/>
    <n v="7"/>
    <n v="252.63"/>
    <n v="1569200"/>
    <n v="16"/>
    <n v="706.65"/>
    <n v="4481000"/>
    <n v="39"/>
    <n v="788.0100000000001"/>
    <n v="6568316"/>
    <d v="2026-07-30T00:00:00"/>
  </r>
  <r>
    <x v="24"/>
    <x v="50"/>
    <d v="2022-01-01T00:00:00"/>
    <n v="7"/>
    <n v="252.63"/>
    <n v="1569200"/>
    <n v="16"/>
    <n v="706.65"/>
    <n v="4481000"/>
    <n v="39"/>
    <n v="788.0100000000001"/>
    <n v="6568316"/>
    <d v="2026-07-30T00:00:00"/>
  </r>
  <r>
    <x v="24"/>
    <x v="60"/>
    <d v="2021-08-01T00:00:00"/>
    <n v="5"/>
    <n v="196.63"/>
    <n v="1294200"/>
    <n v="16"/>
    <n v="706.65"/>
    <n v="4481000"/>
    <n v="39"/>
    <n v="788.0100000000001"/>
    <n v="6568316"/>
    <d v="2026-07-30T00:00:00"/>
  </r>
  <r>
    <x v="24"/>
    <x v="61"/>
    <d v="2021-09-01T00:00:00"/>
    <n v="6"/>
    <n v="198.63"/>
    <n v="1326200"/>
    <n v="16"/>
    <n v="706.65"/>
    <n v="4481000"/>
    <n v="39"/>
    <n v="788.0100000000001"/>
    <n v="6568316"/>
    <d v="2026-07-30T00:00:00"/>
  </r>
  <r>
    <x v="24"/>
    <x v="63"/>
    <d v="2021-10-01T00:00:00"/>
    <n v="7"/>
    <n v="252.63"/>
    <n v="1569200"/>
    <n v="16"/>
    <n v="706.65"/>
    <n v="4481000"/>
    <n v="39"/>
    <n v="788.0100000000001"/>
    <n v="6568316"/>
    <d v="2026-07-30T00:00:00"/>
  </r>
  <r>
    <x v="24"/>
    <x v="64"/>
    <d v="2021-12-01T00:00:00"/>
    <n v="7"/>
    <n v="252.63"/>
    <n v="1569200"/>
    <n v="16"/>
    <n v="706.65"/>
    <n v="4481000"/>
    <n v="39"/>
    <n v="788.0100000000001"/>
    <n v="6568316"/>
    <d v="2026-07-30T00:00:00"/>
  </r>
  <r>
    <x v="24"/>
    <x v="48"/>
    <d v="2022-02-01T00:00:00"/>
    <n v="6"/>
    <n v="237"/>
    <n v="1369200"/>
    <n v="16"/>
    <n v="706.65"/>
    <n v="4481000"/>
    <n v="40"/>
    <n v="803.6400000000001"/>
    <n v="6768316"/>
    <d v="2026-07-30T00:00:00"/>
  </r>
  <r>
    <x v="6"/>
    <x v="50"/>
    <d v="2022-01-01T00:00:00"/>
    <n v="4"/>
    <n v="142.5"/>
    <n v="1660000"/>
    <n v="16"/>
    <n v="823"/>
    <n v="4482250"/>
    <n v="42"/>
    <n v="804.20999999999992"/>
    <n v="8024278"/>
    <d v="2026-07-30T00:00:00"/>
  </r>
  <r>
    <x v="24"/>
    <x v="65"/>
    <d v="2022-03-01T00:00:00"/>
    <n v="6"/>
    <n v="246"/>
    <n v="1728200"/>
    <n v="16"/>
    <n v="685.65"/>
    <n v="4071000"/>
    <n v="41"/>
    <n v="839.6400000000001"/>
    <n v="6894316"/>
    <d v="2026-07-30T00:00:00"/>
  </r>
  <r>
    <x v="24"/>
    <x v="47"/>
    <d v="2022-05-01T00:00:00"/>
    <n v="7"/>
    <n v="314"/>
    <n v="1884200"/>
    <n v="16"/>
    <n v="685.65"/>
    <n v="4071000"/>
    <n v="41"/>
    <n v="839.6400000000001"/>
    <n v="6894316"/>
    <d v="2026-07-30T00:00:00"/>
  </r>
  <r>
    <x v="24"/>
    <x v="49"/>
    <d v="2022-04-01T00:00:00"/>
    <n v="6"/>
    <n v="246"/>
    <n v="1728200"/>
    <n v="16"/>
    <n v="685.65"/>
    <n v="4071000"/>
    <n v="41"/>
    <n v="839.6400000000001"/>
    <n v="6894316"/>
    <d v="2026-07-30T00:00:00"/>
  </r>
  <r>
    <x v="11"/>
    <x v="13"/>
    <d v="2025-08-01T00:00:00"/>
    <n v="5"/>
    <n v="285.39999999999998"/>
    <n v="1202805"/>
    <n v="16"/>
    <n v="1053.3"/>
    <n v="3485708"/>
    <n v="53"/>
    <n v="1101.44"/>
    <n v="7940911"/>
    <d v="2026-07-30T00:00:00"/>
  </r>
  <r>
    <x v="11"/>
    <x v="26"/>
    <d v="2025-06-01T00:00:00"/>
    <n v="5"/>
    <n v="285.39999999999998"/>
    <n v="1202805"/>
    <n v="16"/>
    <n v="1053.3"/>
    <n v="3485708"/>
    <n v="53"/>
    <n v="1101.44"/>
    <n v="7940911"/>
    <d v="2026-07-30T00:00:00"/>
  </r>
  <r>
    <x v="11"/>
    <x v="17"/>
    <d v="2025-07-01T00:00:00"/>
    <n v="5"/>
    <n v="285.39999999999998"/>
    <n v="1202805"/>
    <n v="16"/>
    <n v="1053.3"/>
    <n v="3485708"/>
    <n v="53"/>
    <n v="1101.44"/>
    <n v="7940911"/>
    <d v="2026-07-30T00:00:00"/>
  </r>
  <r>
    <x v="0"/>
    <x v="8"/>
    <d v="2024-03-01T00:00:00"/>
    <n v="8"/>
    <n v="414"/>
    <n v="2895583"/>
    <n v="16"/>
    <n v="908.17000000000007"/>
    <n v="4212024"/>
    <n v="156"/>
    <n v="1380.9850000000001"/>
    <n v="13165339"/>
    <d v="2026-07-30T00:00:00"/>
  </r>
  <r>
    <x v="0"/>
    <x v="10"/>
    <d v="2024-04-01T00:00:00"/>
    <n v="8"/>
    <n v="414"/>
    <n v="2895583"/>
    <n v="16"/>
    <n v="908.17000000000007"/>
    <n v="4212024"/>
    <n v="156"/>
    <n v="1380.9850000000001"/>
    <n v="13165339"/>
    <d v="2026-07-30T00:00:00"/>
  </r>
  <r>
    <x v="44"/>
    <x v="0"/>
    <d v="2026-07-01T00:00:00"/>
    <n v="14"/>
    <n v="836"/>
    <n v="3513242"/>
    <n v="17"/>
    <n v="1304.4000000000001"/>
    <n v="240724"/>
    <m/>
    <m/>
    <m/>
    <d v="2026-07-30T00:00:00"/>
  </r>
  <r>
    <x v="44"/>
    <x v="4"/>
    <d v="2026-04-01T00:00:00"/>
    <n v="13"/>
    <n v="788"/>
    <n v="3216242"/>
    <n v="17"/>
    <n v="1340"/>
    <n v="512724"/>
    <n v="7"/>
    <n v="22.05"/>
    <n v="287446"/>
    <d v="2026-07-30T00:00:00"/>
  </r>
  <r>
    <x v="44"/>
    <x v="3"/>
    <d v="2026-06-01T00:00:00"/>
    <n v="14"/>
    <n v="836"/>
    <n v="3513242"/>
    <n v="17"/>
    <n v="1304.4000000000001"/>
    <n v="240724"/>
    <n v="7"/>
    <n v="22.05"/>
    <n v="287446"/>
    <d v="2026-07-30T00:00:00"/>
  </r>
  <r>
    <x v="44"/>
    <x v="1"/>
    <d v="2026-05-01T00:00:00"/>
    <n v="14"/>
    <n v="836"/>
    <n v="3513242"/>
    <n v="17"/>
    <n v="1304.4000000000001"/>
    <n v="240724"/>
    <n v="7"/>
    <n v="22.05"/>
    <n v="287446"/>
    <d v="2026-07-30T00:00:00"/>
  </r>
  <r>
    <x v="44"/>
    <x v="5"/>
    <d v="2026-03-01T00:00:00"/>
    <n v="13"/>
    <n v="788"/>
    <n v="3216242"/>
    <n v="17"/>
    <n v="1340"/>
    <n v="512724"/>
    <n v="7"/>
    <n v="22.05"/>
    <n v="287446"/>
    <d v="2026-07-30T00:00:00"/>
  </r>
  <r>
    <x v="8"/>
    <x v="29"/>
    <d v="2024-08-01T00:00:00"/>
    <n v="0"/>
    <n v="0"/>
    <n v="0"/>
    <n v="17"/>
    <n v="1159"/>
    <n v="5351143"/>
    <n v="37"/>
    <n v="281.88900000000001"/>
    <n v="3881316"/>
    <d v="2026-07-30T00:00:00"/>
  </r>
  <r>
    <x v="8"/>
    <x v="10"/>
    <d v="2024-04-01T00:00:00"/>
    <n v="0"/>
    <n v="0"/>
    <n v="0"/>
    <n v="17"/>
    <n v="1159"/>
    <n v="5351143"/>
    <n v="37"/>
    <n v="281.88900000000001"/>
    <n v="3881316"/>
    <d v="2026-07-30T00:00:00"/>
  </r>
  <r>
    <x v="8"/>
    <x v="27"/>
    <d v="2024-06-01T00:00:00"/>
    <n v="0"/>
    <n v="0"/>
    <n v="0"/>
    <n v="17"/>
    <n v="1159"/>
    <n v="5351143"/>
    <n v="37"/>
    <n v="281.88900000000001"/>
    <n v="3881316"/>
    <d v="2026-07-30T00:00:00"/>
  </r>
  <r>
    <x v="8"/>
    <x v="8"/>
    <d v="2024-03-01T00:00:00"/>
    <n v="0"/>
    <n v="0"/>
    <n v="0"/>
    <n v="17"/>
    <n v="1159"/>
    <n v="5351143"/>
    <n v="37"/>
    <n v="281.88900000000001"/>
    <n v="3881316"/>
    <d v="2026-07-30T00:00:00"/>
  </r>
  <r>
    <x v="8"/>
    <x v="30"/>
    <d v="2024-07-01T00:00:00"/>
    <n v="0"/>
    <n v="0"/>
    <n v="0"/>
    <n v="17"/>
    <n v="1159"/>
    <n v="5351143"/>
    <n v="37"/>
    <n v="281.88900000000001"/>
    <n v="3881316"/>
    <d v="2026-07-30T00:00:00"/>
  </r>
  <r>
    <x v="8"/>
    <x v="22"/>
    <d v="2024-05-01T00:00:00"/>
    <n v="0"/>
    <n v="0"/>
    <n v="0"/>
    <n v="17"/>
    <n v="1159"/>
    <n v="5351143"/>
    <n v="37"/>
    <n v="281.88900000000001"/>
    <n v="3881316"/>
    <d v="2026-07-30T00:00:00"/>
  </r>
  <r>
    <x v="29"/>
    <x v="13"/>
    <d v="2025-08-01T00:00:00"/>
    <n v="7"/>
    <n v="379.12"/>
    <n v="1565000"/>
    <n v="17"/>
    <n v="641.20000000000005"/>
    <n v="3580000"/>
    <n v="18"/>
    <n v="607.85"/>
    <n v="2513150"/>
    <d v="2026-07-30T00:00:00"/>
  </r>
  <r>
    <x v="29"/>
    <x v="17"/>
    <d v="2025-07-01T00:00:00"/>
    <n v="6"/>
    <n v="379.12"/>
    <n v="1565000"/>
    <n v="17"/>
    <n v="641.20000000000005"/>
    <n v="3580000"/>
    <n v="18"/>
    <n v="607.85"/>
    <n v="2513150"/>
    <d v="2026-07-30T00:00:00"/>
  </r>
  <r>
    <x v="29"/>
    <x v="26"/>
    <d v="2025-06-01T00:00:00"/>
    <n v="6"/>
    <n v="379.12"/>
    <n v="1565000"/>
    <n v="17"/>
    <n v="641.20000000000005"/>
    <n v="3580000"/>
    <n v="18"/>
    <n v="607.85"/>
    <n v="2513150"/>
    <d v="2026-07-30T00:00:00"/>
  </r>
  <r>
    <x v="6"/>
    <x v="56"/>
    <d v="2021-04-01T00:00:00"/>
    <n v="4"/>
    <n v="192"/>
    <n v="1950000"/>
    <n v="17"/>
    <n v="863"/>
    <n v="4967250"/>
    <n v="39"/>
    <n v="692.20999999999992"/>
    <n v="7044278"/>
    <d v="2026-07-30T00:00:00"/>
  </r>
  <r>
    <x v="6"/>
    <x v="58"/>
    <d v="2021-06-01T00:00:00"/>
    <n v="3"/>
    <n v="120"/>
    <n v="1455000"/>
    <n v="17"/>
    <n v="863"/>
    <n v="4967250"/>
    <n v="40"/>
    <n v="764.20999999999992"/>
    <n v="7539278"/>
    <d v="2026-07-30T00:00:00"/>
  </r>
  <r>
    <x v="6"/>
    <x v="55"/>
    <d v="2021-05-01T00:00:00"/>
    <n v="3"/>
    <n v="120"/>
    <n v="1455000"/>
    <n v="17"/>
    <n v="863"/>
    <n v="4967250"/>
    <n v="40"/>
    <n v="764.20999999999992"/>
    <n v="7539278"/>
    <d v="2026-07-30T00:00:00"/>
  </r>
  <r>
    <x v="6"/>
    <x v="62"/>
    <d v="2021-11-01T00:00:00"/>
    <n v="3"/>
    <n v="102.5"/>
    <n v="1175000"/>
    <n v="17"/>
    <n v="863"/>
    <n v="4967250"/>
    <n v="41"/>
    <n v="804.20999999999992"/>
    <n v="8024278"/>
    <d v="2026-07-30T00:00:00"/>
  </r>
  <r>
    <x v="6"/>
    <x v="64"/>
    <d v="2021-12-01T00:00:00"/>
    <n v="3"/>
    <n v="102.5"/>
    <n v="1175000"/>
    <n v="17"/>
    <n v="863"/>
    <n v="4967250"/>
    <n v="41"/>
    <n v="804.20999999999992"/>
    <n v="8024278"/>
    <d v="2026-07-30T00:00:00"/>
  </r>
  <r>
    <x v="6"/>
    <x v="63"/>
    <d v="2021-10-01T00:00:00"/>
    <n v="2"/>
    <n v="80"/>
    <n v="970000"/>
    <n v="17"/>
    <n v="863"/>
    <n v="4967250"/>
    <n v="41"/>
    <n v="804.20999999999992"/>
    <n v="8024278"/>
    <d v="2026-07-30T00:00:00"/>
  </r>
  <r>
    <x v="6"/>
    <x v="59"/>
    <d v="2021-07-01T00:00:00"/>
    <n v="2"/>
    <n v="80"/>
    <n v="970000"/>
    <n v="17"/>
    <n v="863"/>
    <n v="4967250"/>
    <n v="41"/>
    <n v="804.20999999999992"/>
    <n v="8024278"/>
    <d v="2026-07-30T00:00:00"/>
  </r>
  <r>
    <x v="6"/>
    <x v="61"/>
    <d v="2021-09-01T00:00:00"/>
    <n v="2"/>
    <n v="80"/>
    <n v="970000"/>
    <n v="17"/>
    <n v="863"/>
    <n v="4967250"/>
    <n v="41"/>
    <n v="804.20999999999992"/>
    <n v="8024278"/>
    <d v="2026-07-30T00:00:00"/>
  </r>
  <r>
    <x v="6"/>
    <x v="60"/>
    <d v="2021-08-01T00:00:00"/>
    <n v="2"/>
    <n v="80"/>
    <n v="970000"/>
    <n v="17"/>
    <n v="863"/>
    <n v="4967250"/>
    <n v="41"/>
    <n v="804.20999999999992"/>
    <n v="8024278"/>
    <d v="2026-07-30T00:00:00"/>
  </r>
  <r>
    <x v="24"/>
    <x v="33"/>
    <d v="2022-10-01T00:00:00"/>
    <n v="11"/>
    <n v="454"/>
    <n v="3445403"/>
    <n v="17"/>
    <n v="747.65"/>
    <n v="3591000"/>
    <n v="42"/>
    <n v="839.6400000000001"/>
    <n v="6894316"/>
    <d v="2026-07-30T00:00:00"/>
  </r>
  <r>
    <x v="11"/>
    <x v="19"/>
    <d v="2025-02-01T00:00:00"/>
    <n v="4"/>
    <n v="232.43"/>
    <n v="952805"/>
    <n v="17"/>
    <n v="1106.27"/>
    <n v="3735708"/>
    <n v="53"/>
    <n v="1101.44"/>
    <n v="7940911"/>
    <d v="2026-07-30T00:00:00"/>
  </r>
  <r>
    <x v="11"/>
    <x v="20"/>
    <d v="2025-04-01T00:00:00"/>
    <n v="4"/>
    <n v="232.43"/>
    <n v="952805"/>
    <n v="17"/>
    <n v="1106.27"/>
    <n v="3735708"/>
    <n v="53"/>
    <n v="1101.44"/>
    <n v="7940911"/>
    <d v="2026-07-30T00:00:00"/>
  </r>
  <r>
    <x v="11"/>
    <x v="21"/>
    <d v="2025-05-01T00:00:00"/>
    <n v="4"/>
    <n v="232.43"/>
    <n v="952805"/>
    <n v="17"/>
    <n v="1106.27"/>
    <n v="3735708"/>
    <n v="53"/>
    <n v="1101.44"/>
    <n v="7940911"/>
    <d v="2026-07-30T00:00:00"/>
  </r>
  <r>
    <x v="11"/>
    <x v="23"/>
    <d v="2025-03-01T00:00:00"/>
    <n v="4"/>
    <n v="232.43"/>
    <n v="952805"/>
    <n v="17"/>
    <n v="1106.27"/>
    <n v="3735708"/>
    <n v="53"/>
    <n v="1101.44"/>
    <n v="7940911"/>
    <d v="2026-07-30T00:00:00"/>
  </r>
  <r>
    <x v="19"/>
    <x v="24"/>
    <d v="2024-09-01T00:00:00"/>
    <n v="12"/>
    <n v="737.28"/>
    <n v="3019350"/>
    <n v="17"/>
    <n v="1688.39"/>
    <n v="9309784"/>
    <n v="48"/>
    <n v="1249.96"/>
    <n v="10947082"/>
    <d v="2026-07-30T00:00:00"/>
  </r>
  <r>
    <x v="13"/>
    <x v="54"/>
    <d v="2021-02-01T00:00:00"/>
    <n v="9"/>
    <n v="481"/>
    <n v="1341788"/>
    <n v="17"/>
    <n v="452.39"/>
    <n v="3327700"/>
    <n v="118"/>
    <n v="1898.096"/>
    <n v="15705440"/>
    <d v="2026-07-30T00:00:00"/>
  </r>
  <r>
    <x v="13"/>
    <x v="53"/>
    <d v="2021-01-01T00:00:00"/>
    <n v="8"/>
    <n v="439"/>
    <n v="1261365"/>
    <n v="17"/>
    <n v="452.39"/>
    <n v="3327700"/>
    <n v="118"/>
    <n v="1898.096"/>
    <n v="15705440"/>
    <d v="2026-07-30T00:00:00"/>
  </r>
  <r>
    <x v="26"/>
    <x v="25"/>
    <d v="2024-12-01T00:00:00"/>
    <n v="12"/>
    <n v="803"/>
    <n v="3000000"/>
    <n v="18"/>
    <n v="1287"/>
    <n v="4500000"/>
    <n v="5"/>
    <n v="3.14"/>
    <n v="37768"/>
    <d v="2026-07-30T00:00:00"/>
  </r>
  <r>
    <x v="12"/>
    <x v="16"/>
    <d v="2025-11-01T00:00:00"/>
    <n v="13"/>
    <n v="838.7"/>
    <n v="5750180"/>
    <n v="18"/>
    <n v="1598.46"/>
    <n v="3705899"/>
    <n v="15"/>
    <n v="33.490000000000009"/>
    <n v="308063"/>
    <d v="2026-07-30T00:00:00"/>
  </r>
  <r>
    <x v="21"/>
    <x v="1"/>
    <d v="2026-05-01T00:00:00"/>
    <n v="3"/>
    <n v="324.76"/>
    <n v="1919000"/>
    <n v="18"/>
    <n v="1462.5"/>
    <n v="7043000"/>
    <n v="6"/>
    <n v="34.89"/>
    <n v="487620"/>
    <d v="2026-07-30T00:00:00"/>
  </r>
  <r>
    <x v="10"/>
    <x v="11"/>
    <d v="2024-01-01T00:00:00"/>
    <n v="6"/>
    <n v="430"/>
    <n v="1564000"/>
    <n v="18"/>
    <n v="1311.98"/>
    <n v="4065000"/>
    <n v="16"/>
    <n v="50.3"/>
    <n v="570547"/>
    <d v="2026-07-30T00:00:00"/>
  </r>
  <r>
    <x v="23"/>
    <x v="4"/>
    <d v="2026-04-01T00:00:00"/>
    <n v="1"/>
    <n v="16"/>
    <n v="150000"/>
    <n v="18"/>
    <n v="1131.3800000000001"/>
    <n v="5562000"/>
    <n v="54"/>
    <n v="194.04500000000002"/>
    <n v="2967220"/>
    <d v="2026-07-30T00:00:00"/>
  </r>
  <r>
    <x v="23"/>
    <x v="5"/>
    <d v="2026-03-01T00:00:00"/>
    <n v="1"/>
    <n v="16"/>
    <n v="150000"/>
    <n v="18"/>
    <n v="1131.3800000000001"/>
    <n v="5562000"/>
    <n v="54"/>
    <n v="194.04500000000002"/>
    <n v="2967220"/>
    <d v="2026-07-30T00:00:00"/>
  </r>
  <r>
    <x v="18"/>
    <x v="12"/>
    <d v="2025-10-01T00:00:00"/>
    <n v="5"/>
    <n v="525"/>
    <n v="1365301"/>
    <n v="18"/>
    <n v="1924.4999999999995"/>
    <n v="2700000"/>
    <n v="9"/>
    <n v="338"/>
    <n v="3862000"/>
    <d v="2026-07-30T00:00:00"/>
  </r>
  <r>
    <x v="6"/>
    <x v="54"/>
    <d v="2021-02-01T00:00:00"/>
    <n v="3"/>
    <n v="152"/>
    <n v="1465000"/>
    <n v="18"/>
    <n v="903"/>
    <n v="5452250"/>
    <n v="39"/>
    <n v="692.20999999999992"/>
    <n v="7044278"/>
    <d v="2026-07-30T00:00:00"/>
  </r>
  <r>
    <x v="6"/>
    <x v="57"/>
    <d v="2021-03-01T00:00:00"/>
    <n v="3"/>
    <n v="152"/>
    <n v="1465000"/>
    <n v="18"/>
    <n v="903"/>
    <n v="5452250"/>
    <n v="39"/>
    <n v="692.20999999999992"/>
    <n v="7044278"/>
    <d v="2026-07-30T00:00:00"/>
  </r>
  <r>
    <x v="6"/>
    <x v="47"/>
    <d v="2022-05-01T00:00:00"/>
    <n v="5"/>
    <n v="177.5"/>
    <n v="1930950"/>
    <n v="18"/>
    <n v="1010"/>
    <n v="4919300"/>
    <n v="42"/>
    <n v="804.20999999999992"/>
    <n v="8024278"/>
    <d v="2026-07-30T00:00:00"/>
  </r>
  <r>
    <x v="6"/>
    <x v="49"/>
    <d v="2022-04-01T00:00:00"/>
    <n v="5"/>
    <n v="177.5"/>
    <n v="1930950"/>
    <n v="18"/>
    <n v="1010"/>
    <n v="4919300"/>
    <n v="42"/>
    <n v="804.20999999999992"/>
    <n v="8024278"/>
    <d v="2026-07-30T00:00:00"/>
  </r>
  <r>
    <x v="11"/>
    <x v="28"/>
    <d v="2024-10-01T00:00:00"/>
    <n v="3"/>
    <n v="203.46"/>
    <n v="1215000"/>
    <n v="18"/>
    <n v="1172.27"/>
    <n v="3953513"/>
    <n v="52"/>
    <n v="1011.4399999999999"/>
    <n v="7220911"/>
    <d v="2026-07-30T00:00:00"/>
  </r>
  <r>
    <x v="11"/>
    <x v="7"/>
    <d v="2025-01-01T00:00:00"/>
    <n v="2"/>
    <n v="113.46000000000001"/>
    <n v="495000"/>
    <n v="18"/>
    <n v="1172.27"/>
    <n v="3953513"/>
    <n v="53"/>
    <n v="1101.44"/>
    <n v="7940911"/>
    <d v="2026-07-30T00:00:00"/>
  </r>
  <r>
    <x v="11"/>
    <x v="25"/>
    <d v="2024-12-01T00:00:00"/>
    <n v="2"/>
    <n v="113.46000000000001"/>
    <n v="495000"/>
    <n v="18"/>
    <n v="1172.27"/>
    <n v="3953513"/>
    <n v="53"/>
    <n v="1101.44"/>
    <n v="7940911"/>
    <d v="2026-07-30T00:00:00"/>
  </r>
  <r>
    <x v="11"/>
    <x v="18"/>
    <d v="2024-11-01T00:00:00"/>
    <n v="2"/>
    <n v="113.46000000000001"/>
    <n v="495000"/>
    <n v="18"/>
    <n v="1172.27"/>
    <n v="3953513"/>
    <n v="53"/>
    <n v="1101.44"/>
    <n v="7940911"/>
    <d v="2026-07-30T00:00:00"/>
  </r>
  <r>
    <x v="0"/>
    <x v="18"/>
    <d v="2024-11-01T00:00:00"/>
    <n v="8"/>
    <n v="376.63"/>
    <n v="2779638"/>
    <n v="18"/>
    <n v="1097.17"/>
    <n v="3780424"/>
    <n v="161"/>
    <n v="1562.9849999999997"/>
    <n v="14168284"/>
    <d v="2026-07-30T00:00:00"/>
  </r>
  <r>
    <x v="13"/>
    <x v="55"/>
    <d v="2021-05-01T00:00:00"/>
    <n v="7"/>
    <n v="349"/>
    <n v="1060908"/>
    <n v="18"/>
    <n v="464.39"/>
    <n v="3437300"/>
    <n v="120"/>
    <n v="2030.096"/>
    <n v="15986320"/>
    <d v="2026-07-30T00:00:00"/>
  </r>
  <r>
    <x v="13"/>
    <x v="56"/>
    <d v="2021-04-01T00:00:00"/>
    <n v="7"/>
    <n v="349"/>
    <n v="1060908"/>
    <n v="18"/>
    <n v="464.39"/>
    <n v="3437300"/>
    <n v="120"/>
    <n v="2030.096"/>
    <n v="15986320"/>
    <d v="2026-07-30T00:00:00"/>
  </r>
  <r>
    <x v="13"/>
    <x v="57"/>
    <d v="2021-03-01T00:00:00"/>
    <n v="7"/>
    <n v="349"/>
    <n v="1060908"/>
    <n v="18"/>
    <n v="464.39"/>
    <n v="3437300"/>
    <n v="120"/>
    <n v="2030.096"/>
    <n v="15986320"/>
    <d v="2026-07-30T00:00:00"/>
  </r>
  <r>
    <x v="27"/>
    <x v="0"/>
    <d v="2026-07-01T00:00:00"/>
    <n v="3"/>
    <n v="264"/>
    <n v="863246"/>
    <n v="20"/>
    <n v="2428.06"/>
    <n v="2334738"/>
    <m/>
    <m/>
    <m/>
    <d v="2026-07-30T00:00:00"/>
  </r>
  <r>
    <x v="27"/>
    <x v="6"/>
    <d v="2026-01-01T00:00:00"/>
    <n v="2"/>
    <n v="192"/>
    <n v="570000"/>
    <n v="20"/>
    <n v="2492.06"/>
    <n v="2627984"/>
    <n v="4"/>
    <n v="12.8"/>
    <n v="70775"/>
    <d v="2026-07-30T00:00:00"/>
  </r>
  <r>
    <x v="27"/>
    <x v="2"/>
    <d v="2026-02-01T00:00:00"/>
    <n v="2"/>
    <n v="192"/>
    <n v="570000"/>
    <n v="20"/>
    <n v="2492.06"/>
    <n v="2627984"/>
    <n v="4"/>
    <n v="12.8"/>
    <n v="70775"/>
    <d v="2026-07-30T00:00:00"/>
  </r>
  <r>
    <x v="27"/>
    <x v="3"/>
    <d v="2026-06-01T00:00:00"/>
    <n v="3"/>
    <n v="264"/>
    <n v="863246"/>
    <n v="20"/>
    <n v="2428.06"/>
    <n v="2334738"/>
    <n v="4"/>
    <n v="12.8"/>
    <n v="70775"/>
    <d v="2026-07-30T00:00:00"/>
  </r>
  <r>
    <x v="27"/>
    <x v="5"/>
    <d v="2026-03-01T00:00:00"/>
    <n v="2"/>
    <n v="192"/>
    <n v="570000"/>
    <n v="20"/>
    <n v="2492.06"/>
    <n v="2627984"/>
    <n v="4"/>
    <n v="12.8"/>
    <n v="70775"/>
    <d v="2026-07-30T00:00:00"/>
  </r>
  <r>
    <x v="26"/>
    <x v="12"/>
    <d v="2025-10-01T00:00:00"/>
    <n v="26"/>
    <n v="1886.5"/>
    <n v="6600000"/>
    <n v="20"/>
    <n v="2241"/>
    <n v="4300000"/>
    <n v="6"/>
    <n v="69.140000000000015"/>
    <n v="287768"/>
    <d v="2026-07-30T00:00:00"/>
  </r>
  <r>
    <x v="26"/>
    <x v="15"/>
    <d v="2025-09-01T00:00:00"/>
    <n v="26"/>
    <n v="1886.5"/>
    <n v="6600000"/>
    <n v="20"/>
    <n v="2241"/>
    <n v="4300000"/>
    <n v="6"/>
    <n v="69.140000000000015"/>
    <n v="287768"/>
    <d v="2026-07-30T00:00:00"/>
  </r>
  <r>
    <x v="23"/>
    <x v="6"/>
    <d v="2026-01-01T00:00:00"/>
    <n v="2"/>
    <n v="21"/>
    <n v="250000"/>
    <n v="20"/>
    <n v="1810.99"/>
    <n v="5542000"/>
    <n v="53"/>
    <n v="189.04500000000002"/>
    <n v="2867220"/>
    <d v="2026-07-30T00:00:00"/>
  </r>
  <r>
    <x v="23"/>
    <x v="14"/>
    <d v="2025-12-01T00:00:00"/>
    <n v="2"/>
    <n v="21"/>
    <n v="250000"/>
    <n v="20"/>
    <n v="1810.99"/>
    <n v="5542000"/>
    <n v="53"/>
    <n v="189.04500000000002"/>
    <n v="2867220"/>
    <d v="2026-07-30T00:00:00"/>
  </r>
  <r>
    <x v="26"/>
    <x v="6"/>
    <d v="2026-01-01T00:00:00"/>
    <n v="24"/>
    <n v="2194"/>
    <n v="6650000"/>
    <n v="20"/>
    <n v="1749.12"/>
    <n v="3250000"/>
    <n v="10"/>
    <n v="333.14"/>
    <n v="1287768"/>
    <d v="2026-07-30T00:00:00"/>
  </r>
  <r>
    <x v="3"/>
    <x v="21"/>
    <d v="2025-05-01T00:00:00"/>
    <n v="6"/>
    <n v="395"/>
    <n v="1725000"/>
    <n v="20"/>
    <n v="1285"/>
    <n v="4500000"/>
    <n v="14"/>
    <n v="364.03000000000003"/>
    <n v="2830058"/>
    <d v="2026-07-30T00:00:00"/>
  </r>
  <r>
    <x v="3"/>
    <x v="20"/>
    <d v="2025-04-01T00:00:00"/>
    <n v="6"/>
    <n v="395"/>
    <n v="1725000"/>
    <n v="20"/>
    <n v="1285"/>
    <n v="4500000"/>
    <n v="14"/>
    <n v="364.03000000000003"/>
    <n v="2830058"/>
    <d v="2026-07-30T00:00:00"/>
  </r>
  <r>
    <x v="3"/>
    <x v="17"/>
    <d v="2025-07-01T00:00:00"/>
    <n v="6"/>
    <n v="395"/>
    <n v="1725000"/>
    <n v="20"/>
    <n v="1285"/>
    <n v="4500000"/>
    <n v="14"/>
    <n v="364.03000000000003"/>
    <n v="2830058"/>
    <d v="2026-07-30T00:00:00"/>
  </r>
  <r>
    <x v="3"/>
    <x v="26"/>
    <d v="2025-06-01T00:00:00"/>
    <n v="6"/>
    <n v="395"/>
    <n v="1725000"/>
    <n v="20"/>
    <n v="1285"/>
    <n v="4500000"/>
    <n v="14"/>
    <n v="364.03000000000003"/>
    <n v="2830058"/>
    <d v="2026-07-30T00:00:00"/>
  </r>
  <r>
    <x v="3"/>
    <x v="23"/>
    <d v="2025-03-01T00:00:00"/>
    <n v="6"/>
    <n v="395"/>
    <n v="1725000"/>
    <n v="20"/>
    <n v="1285"/>
    <n v="4500000"/>
    <n v="14"/>
    <n v="364.03000000000003"/>
    <n v="2830058"/>
    <d v="2026-07-30T00:00:00"/>
  </r>
  <r>
    <x v="24"/>
    <x v="31"/>
    <d v="2023-01-01T00:00:00"/>
    <n v="12"/>
    <n v="533"/>
    <n v="4024403"/>
    <n v="20"/>
    <n v="912.65"/>
    <n v="4780000"/>
    <n v="43"/>
    <n v="841.6400000000001"/>
    <n v="6926316"/>
    <d v="2026-07-30T00:00:00"/>
  </r>
  <r>
    <x v="6"/>
    <x v="52"/>
    <d v="2022-08-01T00:00:00"/>
    <n v="5"/>
    <n v="205.5"/>
    <n v="1538450"/>
    <n v="20"/>
    <n v="1166"/>
    <n v="5341800"/>
    <n v="45"/>
    <n v="884.20999999999992"/>
    <n v="8994278"/>
    <d v="2026-07-30T00:00:00"/>
  </r>
  <r>
    <x v="24"/>
    <x v="34"/>
    <d v="2023-02-01T00:00:00"/>
    <n v="11"/>
    <n v="479"/>
    <n v="3781403"/>
    <n v="20"/>
    <n v="912.65"/>
    <n v="4780000"/>
    <n v="44"/>
    <n v="895.64"/>
    <n v="7169316"/>
    <d v="2026-07-30T00:00:00"/>
  </r>
  <r>
    <x v="24"/>
    <x v="46"/>
    <d v="2023-03-01T00:00:00"/>
    <n v="11"/>
    <n v="479"/>
    <n v="3781403"/>
    <n v="20"/>
    <n v="912.65"/>
    <n v="4780000"/>
    <n v="44"/>
    <n v="895.64"/>
    <n v="7169316"/>
    <d v="2026-07-30T00:00:00"/>
  </r>
  <r>
    <x v="26"/>
    <x v="0"/>
    <d v="2026-07-01T00:00:00"/>
    <n v="25"/>
    <n v="2265.5"/>
    <n v="6900000"/>
    <n v="21"/>
    <n v="1722.4299999999998"/>
    <n v="3730000"/>
    <m/>
    <m/>
    <m/>
    <d v="2026-07-30T00:00:00"/>
  </r>
  <r>
    <x v="28"/>
    <x v="0"/>
    <d v="2026-07-01T00:00:00"/>
    <n v="2"/>
    <n v="932"/>
    <n v="1103910"/>
    <n v="21"/>
    <n v="2652.8799999999997"/>
    <n v="3907013"/>
    <m/>
    <m/>
    <m/>
    <d v="2026-07-30T00:00:00"/>
  </r>
  <r>
    <x v="26"/>
    <x v="13"/>
    <d v="2025-08-01T00:00:00"/>
    <n v="25"/>
    <n v="1656.5"/>
    <n v="6250000"/>
    <n v="21"/>
    <n v="2465.5"/>
    <n v="4650000"/>
    <n v="5"/>
    <n v="3.14"/>
    <n v="37768"/>
    <d v="2026-07-30T00:00:00"/>
  </r>
  <r>
    <x v="23"/>
    <x v="1"/>
    <d v="2026-05-01T00:00:00"/>
    <n v="1"/>
    <n v="16"/>
    <n v="150000"/>
    <n v="21"/>
    <n v="1241.9700000000003"/>
    <n v="6111680"/>
    <n v="54"/>
    <n v="194.04500000000002"/>
    <n v="2967220"/>
    <d v="2026-07-30T00:00:00"/>
  </r>
  <r>
    <x v="28"/>
    <x v="14"/>
    <d v="2025-12-01T00:00:00"/>
    <n v="1"/>
    <n v="466"/>
    <n v="551955"/>
    <n v="21"/>
    <n v="3092.8799999999997"/>
    <n v="4406070"/>
    <n v="31"/>
    <n v="236.90000000000003"/>
    <n v="1593993"/>
    <d v="2026-07-30T00:00:00"/>
  </r>
  <r>
    <x v="28"/>
    <x v="1"/>
    <d v="2026-05-01T00:00:00"/>
    <n v="2"/>
    <n v="932"/>
    <n v="1103910"/>
    <n v="21"/>
    <n v="2652.8799999999997"/>
    <n v="3907013"/>
    <n v="31"/>
    <n v="236.90000000000003"/>
    <n v="1593993"/>
    <d v="2026-07-30T00:00:00"/>
  </r>
  <r>
    <x v="28"/>
    <x v="5"/>
    <d v="2026-03-01T00:00:00"/>
    <n v="2"/>
    <n v="932"/>
    <n v="1103910"/>
    <n v="21"/>
    <n v="2652.8799999999997"/>
    <n v="3907013"/>
    <n v="31"/>
    <n v="236.90000000000003"/>
    <n v="1593993"/>
    <d v="2026-07-30T00:00:00"/>
  </r>
  <r>
    <x v="28"/>
    <x v="4"/>
    <d v="2026-04-01T00:00:00"/>
    <n v="2"/>
    <n v="932"/>
    <n v="1103910"/>
    <n v="21"/>
    <n v="2652.8799999999997"/>
    <n v="3907013"/>
    <n v="31"/>
    <n v="236.90000000000003"/>
    <n v="1593993"/>
    <d v="2026-07-30T00:00:00"/>
  </r>
  <r>
    <x v="28"/>
    <x v="3"/>
    <d v="2026-06-01T00:00:00"/>
    <n v="2"/>
    <n v="932"/>
    <n v="1103910"/>
    <n v="21"/>
    <n v="2652.8799999999997"/>
    <n v="3907013"/>
    <n v="31"/>
    <n v="236.90000000000003"/>
    <n v="1593993"/>
    <d v="2026-07-30T00:00:00"/>
  </r>
  <r>
    <x v="26"/>
    <x v="5"/>
    <d v="2026-03-01T00:00:00"/>
    <n v="25"/>
    <n v="2265.5"/>
    <n v="6900000"/>
    <n v="21"/>
    <n v="1722.4299999999998"/>
    <n v="3730000"/>
    <n v="10"/>
    <n v="333.14"/>
    <n v="1287768"/>
    <d v="2026-07-30T00:00:00"/>
  </r>
  <r>
    <x v="26"/>
    <x v="1"/>
    <d v="2026-05-01T00:00:00"/>
    <n v="25"/>
    <n v="2265.5"/>
    <n v="6900000"/>
    <n v="21"/>
    <n v="1722.4299999999998"/>
    <n v="3730000"/>
    <n v="10"/>
    <n v="333.14"/>
    <n v="1287768"/>
    <d v="2026-07-30T00:00:00"/>
  </r>
  <r>
    <x v="26"/>
    <x v="3"/>
    <d v="2026-06-01T00:00:00"/>
    <n v="25"/>
    <n v="2265.5"/>
    <n v="6900000"/>
    <n v="21"/>
    <n v="1722.4299999999998"/>
    <n v="3730000"/>
    <n v="10"/>
    <n v="333.14"/>
    <n v="1287768"/>
    <d v="2026-07-30T00:00:00"/>
  </r>
  <r>
    <x v="26"/>
    <x v="4"/>
    <d v="2026-04-01T00:00:00"/>
    <n v="25"/>
    <n v="2265.5"/>
    <n v="6900000"/>
    <n v="21"/>
    <n v="1722.4299999999998"/>
    <n v="3730000"/>
    <n v="10"/>
    <n v="333.14"/>
    <n v="1287768"/>
    <d v="2026-07-30T00:00:00"/>
  </r>
  <r>
    <x v="18"/>
    <x v="15"/>
    <d v="2025-09-01T00:00:00"/>
    <n v="2"/>
    <n v="80"/>
    <n v="465301"/>
    <n v="21"/>
    <n v="2369.5"/>
    <n v="3600000"/>
    <n v="9"/>
    <n v="338"/>
    <n v="3862000"/>
    <d v="2026-07-30T00:00:00"/>
  </r>
  <r>
    <x v="18"/>
    <x v="13"/>
    <d v="2025-08-01T00:00:00"/>
    <n v="2"/>
    <n v="80"/>
    <n v="465301"/>
    <n v="21"/>
    <n v="2369.5"/>
    <n v="3600000"/>
    <n v="9"/>
    <n v="338"/>
    <n v="3862000"/>
    <d v="2026-07-30T00:00:00"/>
  </r>
  <r>
    <x v="29"/>
    <x v="5"/>
    <d v="2026-03-01T00:00:00"/>
    <n v="11"/>
    <n v="540.32000000000005"/>
    <n v="2345000"/>
    <n v="21"/>
    <n v="930.18"/>
    <n v="6734620"/>
    <n v="18"/>
    <n v="607.85"/>
    <n v="2513150"/>
    <d v="2026-07-30T00:00:00"/>
  </r>
  <r>
    <x v="29"/>
    <x v="2"/>
    <d v="2026-02-01T00:00:00"/>
    <n v="11"/>
    <n v="540.32000000000005"/>
    <n v="2345000"/>
    <n v="21"/>
    <n v="930.18"/>
    <n v="6734620"/>
    <n v="18"/>
    <n v="607.85"/>
    <n v="2513150"/>
    <d v="2026-07-30T00:00:00"/>
  </r>
  <r>
    <x v="29"/>
    <x v="4"/>
    <d v="2026-04-01T00:00:00"/>
    <n v="11"/>
    <n v="540.32000000000005"/>
    <n v="2345000"/>
    <n v="21"/>
    <n v="930.18"/>
    <n v="6734620"/>
    <n v="18"/>
    <n v="607.85"/>
    <n v="2513150"/>
    <d v="2026-07-30T00:00:00"/>
  </r>
  <r>
    <x v="29"/>
    <x v="1"/>
    <d v="2026-05-01T00:00:00"/>
    <n v="11"/>
    <n v="540.32000000000005"/>
    <n v="2345000"/>
    <n v="21"/>
    <n v="930.18"/>
    <n v="6734620"/>
    <n v="18"/>
    <n v="607.85"/>
    <n v="2513150"/>
    <d v="2026-07-30T00:00:00"/>
  </r>
  <r>
    <x v="6"/>
    <x v="66"/>
    <d v="2022-07-01T00:00:00"/>
    <n v="5"/>
    <n v="205.5"/>
    <n v="1538450"/>
    <n v="21"/>
    <n v="1206"/>
    <n v="5826800"/>
    <n v="44"/>
    <n v="844.20999999999992"/>
    <n v="8509278"/>
    <d v="2026-07-30T00:00:00"/>
  </r>
  <r>
    <x v="6"/>
    <x v="39"/>
    <d v="2023-05-01T00:00:00"/>
    <n v="17"/>
    <n v="824.5"/>
    <n v="4823660"/>
    <n v="21"/>
    <n v="1563.6499999999999"/>
    <n v="6727300"/>
    <n v="45"/>
    <n v="884.20999999999992"/>
    <n v="8994278"/>
    <d v="2026-07-30T00:00:00"/>
  </r>
  <r>
    <x v="6"/>
    <x v="38"/>
    <d v="2023-06-01T00:00:00"/>
    <n v="17"/>
    <n v="824.5"/>
    <n v="4823660"/>
    <n v="21"/>
    <n v="1563.6499999999999"/>
    <n v="6727300"/>
    <n v="45"/>
    <n v="884.20999999999992"/>
    <n v="8994278"/>
    <d v="2026-07-30T00:00:00"/>
  </r>
  <r>
    <x v="11"/>
    <x v="15"/>
    <d v="2025-09-01T00:00:00"/>
    <n v="5"/>
    <n v="285.39999999999998"/>
    <n v="1202805"/>
    <n v="21"/>
    <n v="1366.6499999999999"/>
    <n v="5985708"/>
    <n v="53"/>
    <n v="1101.44"/>
    <n v="7940911"/>
    <d v="2026-07-30T00:00:00"/>
  </r>
  <r>
    <x v="11"/>
    <x v="12"/>
    <d v="2025-10-01T00:00:00"/>
    <n v="5"/>
    <n v="285.39999999999998"/>
    <n v="1202805"/>
    <n v="21"/>
    <n v="1366.6499999999999"/>
    <n v="5985708"/>
    <n v="53"/>
    <n v="1101.44"/>
    <n v="7940911"/>
    <d v="2026-07-30T00:00:00"/>
  </r>
  <r>
    <x v="26"/>
    <x v="19"/>
    <d v="2025-02-01T00:00:00"/>
    <n v="16"/>
    <n v="1051"/>
    <n v="4000000"/>
    <n v="22"/>
    <n v="1535"/>
    <n v="5500000"/>
    <n v="5"/>
    <n v="3.14"/>
    <n v="37768"/>
    <d v="2026-07-30T00:00:00"/>
  </r>
  <r>
    <x v="12"/>
    <x v="26"/>
    <d v="2025-06-01T00:00:00"/>
    <n v="9"/>
    <n v="642.54"/>
    <n v="3430996"/>
    <n v="22"/>
    <n v="1742.06"/>
    <n v="6025083"/>
    <n v="15"/>
    <n v="33.490000000000009"/>
    <n v="308063"/>
    <d v="2026-07-30T00:00:00"/>
  </r>
  <r>
    <x v="10"/>
    <x v="28"/>
    <d v="2024-10-01T00:00:00"/>
    <n v="15"/>
    <n v="942.54"/>
    <n v="3249000"/>
    <n v="22"/>
    <n v="1706.92"/>
    <n v="3625000"/>
    <n v="17"/>
    <n v="55.3"/>
    <n v="592847"/>
    <d v="2026-07-30T00:00:00"/>
  </r>
  <r>
    <x v="39"/>
    <x v="13"/>
    <d v="2025-08-01T00:00:00"/>
    <n v="0"/>
    <n v="0"/>
    <n v="0"/>
    <n v="22"/>
    <n v="1353"/>
    <n v="2240000"/>
    <n v="2"/>
    <n v="75.69"/>
    <n v="1201"/>
    <d v="2026-07-30T00:00:00"/>
  </r>
  <r>
    <x v="39"/>
    <x v="12"/>
    <d v="2025-10-01T00:00:00"/>
    <n v="0"/>
    <n v="0"/>
    <n v="0"/>
    <n v="22"/>
    <n v="1353"/>
    <n v="2240000"/>
    <n v="2"/>
    <n v="75.69"/>
    <n v="1201"/>
    <d v="2026-07-30T00:00:00"/>
  </r>
  <r>
    <x v="39"/>
    <x v="15"/>
    <d v="2025-09-01T00:00:00"/>
    <n v="0"/>
    <n v="0"/>
    <n v="0"/>
    <n v="22"/>
    <n v="1353"/>
    <n v="2240000"/>
    <n v="2"/>
    <n v="75.69"/>
    <n v="1201"/>
    <d v="2026-07-30T00:00:00"/>
  </r>
  <r>
    <x v="28"/>
    <x v="2"/>
    <d v="2026-02-01T00:00:00"/>
    <n v="1"/>
    <n v="466"/>
    <n v="551955"/>
    <n v="22"/>
    <n v="3118.8799999999997"/>
    <n v="4458968"/>
    <n v="31"/>
    <n v="236.90000000000003"/>
    <n v="1593993"/>
    <d v="2026-07-30T00:00:00"/>
  </r>
  <r>
    <x v="28"/>
    <x v="6"/>
    <d v="2026-01-01T00:00:00"/>
    <n v="1"/>
    <n v="466"/>
    <n v="551955"/>
    <n v="22"/>
    <n v="3118.8799999999997"/>
    <n v="4458968"/>
    <n v="31"/>
    <n v="236.90000000000003"/>
    <n v="1593993"/>
    <d v="2026-07-30T00:00:00"/>
  </r>
  <r>
    <x v="26"/>
    <x v="14"/>
    <d v="2025-12-01T00:00:00"/>
    <n v="22"/>
    <n v="1622.5"/>
    <n v="5600000"/>
    <n v="22"/>
    <n v="2320.62"/>
    <n v="4300000"/>
    <n v="10"/>
    <n v="333.14"/>
    <n v="1287768"/>
    <d v="2026-07-30T00:00:00"/>
  </r>
  <r>
    <x v="26"/>
    <x v="16"/>
    <d v="2025-11-01T00:00:00"/>
    <n v="22"/>
    <n v="1622.5"/>
    <n v="5600000"/>
    <n v="22"/>
    <n v="2320.62"/>
    <n v="4300000"/>
    <n v="10"/>
    <n v="333.14"/>
    <n v="1287768"/>
    <d v="2026-07-30T00:00:00"/>
  </r>
  <r>
    <x v="12"/>
    <x v="2"/>
    <d v="2026-02-01T00:00:00"/>
    <n v="13"/>
    <n v="1438.7"/>
    <n v="6348580"/>
    <n v="22"/>
    <n v="1059"/>
    <n v="6536802"/>
    <n v="18"/>
    <n v="383.49"/>
    <n v="1548663"/>
    <d v="2026-07-30T00:00:00"/>
  </r>
  <r>
    <x v="24"/>
    <x v="35"/>
    <d v="2022-11-01T00:00:00"/>
    <n v="10"/>
    <n v="452"/>
    <n v="3413403"/>
    <n v="22"/>
    <n v="993.65"/>
    <n v="5391000"/>
    <n v="43"/>
    <n v="841.6400000000001"/>
    <n v="6926316"/>
    <d v="2026-07-30T00:00:00"/>
  </r>
  <r>
    <x v="24"/>
    <x v="32"/>
    <d v="2022-12-01T00:00:00"/>
    <n v="10"/>
    <n v="452"/>
    <n v="3413403"/>
    <n v="22"/>
    <n v="993.65"/>
    <n v="5391000"/>
    <n v="43"/>
    <n v="841.6400000000001"/>
    <n v="6926316"/>
    <d v="2026-07-30T00:00:00"/>
  </r>
  <r>
    <x v="6"/>
    <x v="51"/>
    <d v="2022-06-01T00:00:00"/>
    <n v="4"/>
    <n v="137.5"/>
    <n v="1445950"/>
    <n v="22"/>
    <n v="1274"/>
    <n v="5919300"/>
    <n v="44"/>
    <n v="844.20999999999992"/>
    <n v="8509278"/>
    <d v="2026-07-30T00:00:00"/>
  </r>
  <r>
    <x v="11"/>
    <x v="16"/>
    <d v="2025-11-01T00:00:00"/>
    <n v="5"/>
    <n v="285.39999999999998"/>
    <n v="1202805"/>
    <n v="22"/>
    <n v="1384.6499999999999"/>
    <n v="6049708"/>
    <n v="53"/>
    <n v="1101.44"/>
    <n v="7940911"/>
    <d v="2026-07-30T00:00:00"/>
  </r>
  <r>
    <x v="11"/>
    <x v="14"/>
    <d v="2025-12-01T00:00:00"/>
    <n v="4"/>
    <n v="224.91"/>
    <n v="957805"/>
    <n v="22"/>
    <n v="1384.6499999999999"/>
    <n v="6049708"/>
    <n v="54"/>
    <n v="1161.93"/>
    <n v="8185911"/>
    <d v="2026-07-30T00:00:00"/>
  </r>
  <r>
    <x v="11"/>
    <x v="6"/>
    <d v="2026-01-01T00:00:00"/>
    <n v="4"/>
    <n v="224.91"/>
    <n v="957805"/>
    <n v="22"/>
    <n v="1384.6499999999999"/>
    <n v="6049708"/>
    <n v="54"/>
    <n v="1161.93"/>
    <n v="8185911"/>
    <d v="2026-07-30T00:00:00"/>
  </r>
  <r>
    <x v="0"/>
    <x v="25"/>
    <d v="2024-12-01T00:00:00"/>
    <n v="8"/>
    <n v="376.63"/>
    <n v="2779638"/>
    <n v="22"/>
    <n v="1204.67"/>
    <n v="4526195"/>
    <n v="161"/>
    <n v="1562.9849999999997"/>
    <n v="14168284"/>
    <d v="2026-07-30T00:00:00"/>
  </r>
  <r>
    <x v="26"/>
    <x v="21"/>
    <d v="2025-05-01T00:00:00"/>
    <n v="16"/>
    <n v="1051"/>
    <n v="4000000"/>
    <n v="23"/>
    <n v="2035"/>
    <n v="6300000"/>
    <n v="5"/>
    <n v="3.14"/>
    <n v="37768"/>
    <d v="2026-07-30T00:00:00"/>
  </r>
  <r>
    <x v="26"/>
    <x v="23"/>
    <d v="2025-03-01T00:00:00"/>
    <n v="16"/>
    <n v="1051"/>
    <n v="4000000"/>
    <n v="23"/>
    <n v="2035"/>
    <n v="6300000"/>
    <n v="5"/>
    <n v="3.14"/>
    <n v="37768"/>
    <d v="2026-07-30T00:00:00"/>
  </r>
  <r>
    <x v="26"/>
    <x v="20"/>
    <d v="2025-04-01T00:00:00"/>
    <n v="16"/>
    <n v="1051"/>
    <n v="4000000"/>
    <n v="23"/>
    <n v="2035"/>
    <n v="6300000"/>
    <n v="5"/>
    <n v="3.14"/>
    <n v="37768"/>
    <d v="2026-07-30T00:00:00"/>
  </r>
  <r>
    <x v="26"/>
    <x v="26"/>
    <d v="2025-06-01T00:00:00"/>
    <n v="16"/>
    <n v="1051"/>
    <n v="4000000"/>
    <n v="23"/>
    <n v="2035"/>
    <n v="6300000"/>
    <n v="5"/>
    <n v="3.14"/>
    <n v="37768"/>
    <d v="2026-07-30T00:00:00"/>
  </r>
  <r>
    <x v="26"/>
    <x v="17"/>
    <d v="2025-07-01T00:00:00"/>
    <n v="16"/>
    <n v="1051"/>
    <n v="4000000"/>
    <n v="23"/>
    <n v="2035"/>
    <n v="6300000"/>
    <n v="5"/>
    <n v="3.14"/>
    <n v="37768"/>
    <d v="2026-07-30T00:00:00"/>
  </r>
  <r>
    <x v="12"/>
    <x v="6"/>
    <d v="2026-01-01T00:00:00"/>
    <n v="15"/>
    <n v="1438.7"/>
    <n v="6870180"/>
    <n v="23"/>
    <n v="1409"/>
    <n v="7255802"/>
    <n v="15"/>
    <n v="33.490000000000009"/>
    <n v="308063"/>
    <d v="2026-07-30T00:00:00"/>
  </r>
  <r>
    <x v="10"/>
    <x v="30"/>
    <d v="2024-07-01T00:00:00"/>
    <n v="13"/>
    <n v="812.54"/>
    <n v="2849000"/>
    <n v="23"/>
    <n v="1836.92"/>
    <n v="4025000"/>
    <n v="17"/>
    <n v="55.3"/>
    <n v="592847"/>
    <d v="2026-07-30T00:00:00"/>
  </r>
  <r>
    <x v="10"/>
    <x v="27"/>
    <d v="2024-06-01T00:00:00"/>
    <n v="13"/>
    <n v="812.54"/>
    <n v="2849000"/>
    <n v="23"/>
    <n v="1836.92"/>
    <n v="4025000"/>
    <n v="17"/>
    <n v="55.3"/>
    <n v="592847"/>
    <d v="2026-07-30T00:00:00"/>
  </r>
  <r>
    <x v="10"/>
    <x v="10"/>
    <d v="2024-04-01T00:00:00"/>
    <n v="12"/>
    <n v="747.54"/>
    <n v="2649000"/>
    <n v="23"/>
    <n v="1859.44"/>
    <n v="4225000"/>
    <n v="17"/>
    <n v="55.3"/>
    <n v="592847"/>
    <d v="2026-07-30T00:00:00"/>
  </r>
  <r>
    <x v="46"/>
    <x v="2"/>
    <d v="2026-02-01T00:00:00"/>
    <n v="13"/>
    <n v="1334"/>
    <n v="2429000"/>
    <n v="23"/>
    <n v="4458"/>
    <n v="2310000"/>
    <n v="11"/>
    <n v="379.16999999999996"/>
    <n v="1733060"/>
    <d v="2026-07-30T00:00:00"/>
  </r>
  <r>
    <x v="46"/>
    <x v="6"/>
    <d v="2026-01-01T00:00:00"/>
    <n v="12"/>
    <n v="1286"/>
    <n v="2429000"/>
    <n v="23"/>
    <n v="4458"/>
    <n v="2310000"/>
    <n v="11"/>
    <n v="379.16999999999996"/>
    <n v="1733060"/>
    <d v="2026-07-30T00:00:00"/>
  </r>
  <r>
    <x v="12"/>
    <x v="5"/>
    <d v="2026-03-01T00:00:00"/>
    <n v="13"/>
    <n v="1438.7"/>
    <n v="6348580"/>
    <n v="23"/>
    <n v="1059"/>
    <n v="6536802"/>
    <n v="18"/>
    <n v="383.49"/>
    <n v="1548663"/>
    <d v="2026-07-30T00:00:00"/>
  </r>
  <r>
    <x v="46"/>
    <x v="5"/>
    <d v="2026-03-01T00:00:00"/>
    <n v="12"/>
    <n v="1280"/>
    <n v="2169000"/>
    <n v="23"/>
    <n v="4458"/>
    <n v="2310000"/>
    <n v="12"/>
    <n v="433.17"/>
    <n v="1993060"/>
    <d v="2026-07-30T00:00:00"/>
  </r>
  <r>
    <x v="29"/>
    <x v="16"/>
    <d v="2025-11-01T00:00:00"/>
    <n v="11"/>
    <n v="540.32000000000005"/>
    <n v="2345000"/>
    <n v="23"/>
    <n v="880.0200000000001"/>
    <n v="2800000"/>
    <n v="18"/>
    <n v="607.85"/>
    <n v="2513150"/>
    <d v="2026-07-30T00:00:00"/>
  </r>
  <r>
    <x v="6"/>
    <x v="41"/>
    <d v="2023-07-01T00:00:00"/>
    <n v="17"/>
    <n v="852.5"/>
    <n v="4437960"/>
    <n v="23"/>
    <n v="1664.6499999999999"/>
    <n v="7209160"/>
    <n v="46"/>
    <n v="924.20999999999992"/>
    <n v="9479278"/>
    <d v="2026-07-30T00:00:00"/>
  </r>
  <r>
    <x v="16"/>
    <x v="10"/>
    <d v="2024-04-01T00:00:00"/>
    <n v="7"/>
    <n v="459.77"/>
    <n v="1377300"/>
    <n v="23"/>
    <n v="2343.2799999999997"/>
    <n v="1778000"/>
    <n v="20"/>
    <n v="940.4899999999999"/>
    <n v="5598382"/>
    <d v="2026-07-30T00:00:00"/>
  </r>
  <r>
    <x v="11"/>
    <x v="5"/>
    <d v="2026-03-01T00:00:00"/>
    <n v="4"/>
    <n v="224.91"/>
    <n v="957805"/>
    <n v="23"/>
    <n v="1386.6499999999999"/>
    <n v="6049708"/>
    <n v="54"/>
    <n v="1161.93"/>
    <n v="8185911"/>
    <d v="2026-07-30T00:00:00"/>
  </r>
  <r>
    <x v="11"/>
    <x v="1"/>
    <d v="2026-05-01T00:00:00"/>
    <n v="4"/>
    <n v="224.91"/>
    <n v="957805"/>
    <n v="23"/>
    <n v="1386.6499999999999"/>
    <n v="6049708"/>
    <n v="54"/>
    <n v="1161.93"/>
    <n v="8185911"/>
    <d v="2026-07-30T00:00:00"/>
  </r>
  <r>
    <x v="11"/>
    <x v="2"/>
    <d v="2026-02-01T00:00:00"/>
    <n v="4"/>
    <n v="224.91"/>
    <n v="957805"/>
    <n v="23"/>
    <n v="1386.6499999999999"/>
    <n v="6049708"/>
    <n v="54"/>
    <n v="1161.93"/>
    <n v="8185911"/>
    <d v="2026-07-30T00:00:00"/>
  </r>
  <r>
    <x v="11"/>
    <x v="4"/>
    <d v="2026-04-01T00:00:00"/>
    <n v="4"/>
    <n v="224.91"/>
    <n v="957805"/>
    <n v="23"/>
    <n v="1386.6499999999999"/>
    <n v="6049708"/>
    <n v="54"/>
    <n v="1161.93"/>
    <n v="8185911"/>
    <d v="2026-07-30T00:00:00"/>
  </r>
  <r>
    <x v="0"/>
    <x v="19"/>
    <d v="2025-02-01T00:00:00"/>
    <n v="8"/>
    <n v="376.63"/>
    <n v="2779638"/>
    <n v="23"/>
    <n v="1222.67"/>
    <n v="4676195"/>
    <n v="161"/>
    <n v="1562.9849999999997"/>
    <n v="14168284"/>
    <d v="2026-07-30T00:00:00"/>
  </r>
  <r>
    <x v="0"/>
    <x v="7"/>
    <d v="2025-01-01T00:00:00"/>
    <n v="8"/>
    <n v="376.63"/>
    <n v="2779638"/>
    <n v="23"/>
    <n v="1222.67"/>
    <n v="4676195"/>
    <n v="161"/>
    <n v="1562.9849999999997"/>
    <n v="14168284"/>
    <d v="2026-07-30T00:00:00"/>
  </r>
  <r>
    <x v="13"/>
    <x v="65"/>
    <d v="2022-03-01T00:00:00"/>
    <n v="13"/>
    <n v="649.42999999999995"/>
    <n v="1975418"/>
    <n v="23"/>
    <n v="754.21"/>
    <n v="4156300"/>
    <n v="125"/>
    <n v="2253.096"/>
    <n v="16767920"/>
    <d v="2026-07-30T00:00:00"/>
  </r>
  <r>
    <x v="46"/>
    <x v="0"/>
    <d v="2026-07-01T00:00:00"/>
    <n v="12"/>
    <n v="1280"/>
    <n v="2169000"/>
    <n v="24"/>
    <n v="4500.4799999999996"/>
    <n v="2310000"/>
    <m/>
    <m/>
    <m/>
    <d v="2026-07-30T00:00:00"/>
  </r>
  <r>
    <x v="26"/>
    <x v="29"/>
    <d v="2024-08-01T00:00:00"/>
    <n v="6"/>
    <n v="396"/>
    <n v="1500000"/>
    <n v="24"/>
    <n v="1694"/>
    <n v="6000000"/>
    <n v="5"/>
    <n v="3.14"/>
    <n v="37768"/>
    <d v="2026-07-30T00:00:00"/>
  </r>
  <r>
    <x v="26"/>
    <x v="30"/>
    <d v="2024-07-01T00:00:00"/>
    <n v="6"/>
    <n v="396"/>
    <n v="1500000"/>
    <n v="24"/>
    <n v="1694"/>
    <n v="6000000"/>
    <n v="5"/>
    <n v="3.14"/>
    <n v="37768"/>
    <d v="2026-07-30T00:00:00"/>
  </r>
  <r>
    <x v="26"/>
    <x v="22"/>
    <d v="2024-05-01T00:00:00"/>
    <n v="6"/>
    <n v="396"/>
    <n v="1500000"/>
    <n v="24"/>
    <n v="1694"/>
    <n v="6000000"/>
    <n v="5"/>
    <n v="3.14"/>
    <n v="37768"/>
    <d v="2026-07-30T00:00:00"/>
  </r>
  <r>
    <x v="26"/>
    <x v="18"/>
    <d v="2024-11-01T00:00:00"/>
    <n v="6"/>
    <n v="396"/>
    <n v="1500000"/>
    <n v="24"/>
    <n v="1694"/>
    <n v="6000000"/>
    <n v="5"/>
    <n v="3.14"/>
    <n v="37768"/>
    <d v="2026-07-30T00:00:00"/>
  </r>
  <r>
    <x v="26"/>
    <x v="28"/>
    <d v="2024-10-01T00:00:00"/>
    <n v="6"/>
    <n v="396"/>
    <n v="1500000"/>
    <n v="24"/>
    <n v="1694"/>
    <n v="6000000"/>
    <n v="5"/>
    <n v="3.14"/>
    <n v="37768"/>
    <d v="2026-07-30T00:00:00"/>
  </r>
  <r>
    <x v="26"/>
    <x v="27"/>
    <d v="2024-06-01T00:00:00"/>
    <n v="6"/>
    <n v="396"/>
    <n v="1500000"/>
    <n v="24"/>
    <n v="1694"/>
    <n v="6000000"/>
    <n v="5"/>
    <n v="3.14"/>
    <n v="37768"/>
    <d v="2026-07-30T00:00:00"/>
  </r>
  <r>
    <x v="26"/>
    <x v="24"/>
    <d v="2024-09-01T00:00:00"/>
    <n v="6"/>
    <n v="396"/>
    <n v="1500000"/>
    <n v="24"/>
    <n v="1694"/>
    <n v="6000000"/>
    <n v="5"/>
    <n v="3.14"/>
    <n v="37768"/>
    <d v="2026-07-30T00:00:00"/>
  </r>
  <r>
    <x v="2"/>
    <x v="22"/>
    <d v="2024-05-01T00:00:00"/>
    <n v="2"/>
    <n v="52.5"/>
    <n v="172640"/>
    <n v="24"/>
    <n v="1587.4499999999998"/>
    <n v="2883915"/>
    <n v="26"/>
    <n v="214.12999999999997"/>
    <n v="2009696"/>
    <d v="2026-07-30T00:00:00"/>
  </r>
  <r>
    <x v="2"/>
    <x v="10"/>
    <d v="2024-04-01T00:00:00"/>
    <n v="1"/>
    <n v="22.5"/>
    <n v="62640"/>
    <n v="24"/>
    <n v="1587.4499999999998"/>
    <n v="2883915"/>
    <n v="26"/>
    <n v="214.12999999999997"/>
    <n v="2009696"/>
    <d v="2026-07-30T00:00:00"/>
  </r>
  <r>
    <x v="46"/>
    <x v="16"/>
    <d v="2025-11-01T00:00:00"/>
    <n v="10"/>
    <n v="788"/>
    <n v="1659000"/>
    <n v="24"/>
    <n v="4908"/>
    <n v="3080000"/>
    <n v="11"/>
    <n v="379.16999999999996"/>
    <n v="1733060"/>
    <d v="2026-07-30T00:00:00"/>
  </r>
  <r>
    <x v="46"/>
    <x v="14"/>
    <d v="2025-12-01T00:00:00"/>
    <n v="10"/>
    <n v="788"/>
    <n v="1659000"/>
    <n v="24"/>
    <n v="4908"/>
    <n v="3080000"/>
    <n v="11"/>
    <n v="379.16999999999996"/>
    <n v="1733060"/>
    <d v="2026-07-30T00:00:00"/>
  </r>
  <r>
    <x v="46"/>
    <x v="12"/>
    <d v="2025-10-01T00:00:00"/>
    <n v="10"/>
    <n v="788"/>
    <n v="1659000"/>
    <n v="24"/>
    <n v="4908"/>
    <n v="3080000"/>
    <n v="11"/>
    <n v="379.16999999999996"/>
    <n v="1733060"/>
    <d v="2026-07-30T00:00:00"/>
  </r>
  <r>
    <x v="46"/>
    <x v="4"/>
    <d v="2026-04-01T00:00:00"/>
    <n v="12"/>
    <n v="1280"/>
    <n v="2169000"/>
    <n v="24"/>
    <n v="4500.4799999999996"/>
    <n v="2310000"/>
    <n v="12"/>
    <n v="433.17"/>
    <n v="1993060"/>
    <d v="2026-07-30T00:00:00"/>
  </r>
  <r>
    <x v="46"/>
    <x v="3"/>
    <d v="2026-06-01T00:00:00"/>
    <n v="12"/>
    <n v="1280"/>
    <n v="2169000"/>
    <n v="24"/>
    <n v="4500.4799999999996"/>
    <n v="2310000"/>
    <n v="12"/>
    <n v="433.17"/>
    <n v="1993060"/>
    <d v="2026-07-30T00:00:00"/>
  </r>
  <r>
    <x v="46"/>
    <x v="1"/>
    <d v="2026-05-01T00:00:00"/>
    <n v="12"/>
    <n v="1280"/>
    <n v="2169000"/>
    <n v="24"/>
    <n v="4500.4799999999996"/>
    <n v="2310000"/>
    <n v="12"/>
    <n v="433.17"/>
    <n v="1993060"/>
    <d v="2026-07-30T00:00:00"/>
  </r>
  <r>
    <x v="29"/>
    <x v="14"/>
    <d v="2025-12-01T00:00:00"/>
    <n v="11"/>
    <n v="540.32000000000005"/>
    <n v="2345000"/>
    <n v="24"/>
    <n v="940.0200000000001"/>
    <n v="2800000"/>
    <n v="18"/>
    <n v="607.85"/>
    <n v="2513150"/>
    <d v="2026-07-30T00:00:00"/>
  </r>
  <r>
    <x v="20"/>
    <x v="16"/>
    <d v="2025-11-01T00:00:00"/>
    <n v="6"/>
    <n v="547.5"/>
    <n v="1718000"/>
    <n v="24"/>
    <n v="1846.88"/>
    <n v="4785000"/>
    <n v="25"/>
    <n v="856.35000000000014"/>
    <n v="2931879"/>
    <d v="2026-07-30T00:00:00"/>
  </r>
  <r>
    <x v="16"/>
    <x v="22"/>
    <d v="2024-05-01T00:00:00"/>
    <n v="8"/>
    <n v="584.77"/>
    <n v="1861300"/>
    <n v="24"/>
    <n v="2363.2799999999997"/>
    <n v="1878000"/>
    <n v="20"/>
    <n v="940.4899999999999"/>
    <n v="5598382"/>
    <d v="2026-07-30T00:00:00"/>
  </r>
  <r>
    <x v="7"/>
    <x v="22"/>
    <d v="2024-05-01T00:00:00"/>
    <n v="7"/>
    <n v="235.88"/>
    <n v="1530074"/>
    <n v="24"/>
    <n v="1033"/>
    <n v="4897060"/>
    <n v="69"/>
    <n v="1394.5300000000002"/>
    <n v="12146221"/>
    <d v="2026-07-30T00:00:00"/>
  </r>
  <r>
    <x v="0"/>
    <x v="23"/>
    <d v="2025-03-01T00:00:00"/>
    <n v="8"/>
    <n v="344.63"/>
    <n v="2434055"/>
    <n v="24"/>
    <n v="1289.8700000000001"/>
    <n v="4986835"/>
    <n v="163"/>
    <n v="1635.9849999999997"/>
    <n v="14678284"/>
    <d v="2026-07-30T00:00:00"/>
  </r>
  <r>
    <x v="19"/>
    <x v="13"/>
    <d v="2025-08-01T00:00:00"/>
    <n v="17"/>
    <n v="1675"/>
    <n v="9087219"/>
    <n v="24"/>
    <n v="1418.3899999999999"/>
    <n v="5386065"/>
    <n v="56"/>
    <n v="1695.2399999999998"/>
    <n v="12896432"/>
    <d v="2026-07-30T00:00:00"/>
  </r>
  <r>
    <x v="13"/>
    <x v="58"/>
    <d v="2021-06-01T00:00:00"/>
    <n v="8"/>
    <n v="361"/>
    <n v="1170508"/>
    <n v="24"/>
    <n v="676.18000000000006"/>
    <n v="4660300"/>
    <n v="121"/>
    <n v="2055.096"/>
    <n v="16086320"/>
    <d v="2026-07-30T00:00:00"/>
  </r>
  <r>
    <x v="13"/>
    <x v="59"/>
    <d v="2021-07-01T00:00:00"/>
    <n v="9"/>
    <n v="451"/>
    <n v="1283508"/>
    <n v="24"/>
    <n v="676.18000000000006"/>
    <n v="4660300"/>
    <n v="121"/>
    <n v="2055.096"/>
    <n v="16086320"/>
    <d v="2026-07-30T00:00:00"/>
  </r>
  <r>
    <x v="13"/>
    <x v="60"/>
    <d v="2021-08-01T00:00:00"/>
    <n v="9"/>
    <n v="451"/>
    <n v="1283508"/>
    <n v="24"/>
    <n v="676.18000000000006"/>
    <n v="4660300"/>
    <n v="121"/>
    <n v="2055.096"/>
    <n v="16086320"/>
    <d v="2026-07-30T00:00:00"/>
  </r>
  <r>
    <x v="13"/>
    <x v="63"/>
    <d v="2021-10-01T00:00:00"/>
    <n v="11"/>
    <n v="519.64"/>
    <n v="1943408"/>
    <n v="24"/>
    <n v="850.54"/>
    <n v="4551300"/>
    <n v="122"/>
    <n v="2060.096"/>
    <n v="16236320"/>
    <d v="2026-07-30T00:00:00"/>
  </r>
  <r>
    <x v="13"/>
    <x v="61"/>
    <d v="2021-09-01T00:00:00"/>
    <n v="9"/>
    <n v="451"/>
    <n v="1283508"/>
    <n v="24"/>
    <n v="676.18000000000006"/>
    <n v="4660300"/>
    <n v="122"/>
    <n v="2060.096"/>
    <n v="16236320"/>
    <d v="2026-07-30T00:00:00"/>
  </r>
  <r>
    <x v="13"/>
    <x v="62"/>
    <d v="2021-11-01T00:00:00"/>
    <n v="9"/>
    <n v="416.64"/>
    <n v="1641493"/>
    <n v="24"/>
    <n v="850.54"/>
    <n v="4551300"/>
    <n v="124"/>
    <n v="2163.096"/>
    <n v="16538235"/>
    <d v="2026-07-30T00:00:00"/>
  </r>
  <r>
    <x v="13"/>
    <x v="64"/>
    <d v="2021-12-01T00:00:00"/>
    <n v="9"/>
    <n v="526.64"/>
    <n v="1546808"/>
    <n v="24"/>
    <n v="700.54"/>
    <n v="4416300"/>
    <n v="125"/>
    <n v="2253.096"/>
    <n v="16767920"/>
    <d v="2026-07-30T00:00:00"/>
  </r>
  <r>
    <x v="4"/>
    <x v="6"/>
    <d v="2026-01-01T00:00:00"/>
    <n v="2"/>
    <n v="112"/>
    <n v="600000"/>
    <n v="29"/>
    <n v="2548.67"/>
    <n v="1800000"/>
    <n v="12"/>
    <n v="25.77"/>
    <n v="606603"/>
    <d v="2026-07-30T00:00:00"/>
  </r>
  <r>
    <x v="10"/>
    <x v="29"/>
    <d v="2024-08-01T00:00:00"/>
    <n v="14"/>
    <n v="877.54"/>
    <n v="3049000"/>
    <n v="29"/>
    <n v="1771.92"/>
    <n v="3825000"/>
    <n v="17"/>
    <n v="55.3"/>
    <n v="592847"/>
    <d v="2026-07-30T00:00:00"/>
  </r>
  <r>
    <x v="2"/>
    <x v="7"/>
    <d v="2025-01-01T00:00:00"/>
    <n v="3"/>
    <n v="102.5"/>
    <n v="306640"/>
    <n v="29"/>
    <n v="1967.4499999999998"/>
    <n v="2979915"/>
    <n v="26"/>
    <n v="214.12999999999997"/>
    <n v="2009696"/>
    <d v="2026-07-30T00:00:00"/>
  </r>
  <r>
    <x v="2"/>
    <x v="25"/>
    <d v="2024-12-01T00:00:00"/>
    <n v="3"/>
    <n v="102.5"/>
    <n v="306640"/>
    <n v="29"/>
    <n v="1967.4499999999998"/>
    <n v="2979915"/>
    <n v="26"/>
    <n v="214.12999999999997"/>
    <n v="2009696"/>
    <d v="2026-07-30T00:00:00"/>
  </r>
  <r>
    <x v="12"/>
    <x v="3"/>
    <d v="2026-06-01T00:00:00"/>
    <n v="14"/>
    <n v="1788.7"/>
    <n v="7067580"/>
    <n v="29"/>
    <n v="879.25000000000023"/>
    <n v="7132082"/>
    <n v="18"/>
    <n v="383.49"/>
    <n v="1548663"/>
    <d v="2026-07-30T00:00:00"/>
  </r>
  <r>
    <x v="12"/>
    <x v="1"/>
    <d v="2026-05-01T00:00:00"/>
    <n v="14"/>
    <n v="1788.7"/>
    <n v="7067580"/>
    <n v="29"/>
    <n v="879.25000000000023"/>
    <n v="7132082"/>
    <n v="18"/>
    <n v="383.49"/>
    <n v="1548663"/>
    <d v="2026-07-30T00:00:00"/>
  </r>
  <r>
    <x v="6"/>
    <x v="46"/>
    <d v="2023-03-01T00:00:00"/>
    <n v="8"/>
    <n v="335.5"/>
    <n v="2631450"/>
    <n v="29"/>
    <n v="2012.6499999999999"/>
    <n v="8706800"/>
    <n v="45"/>
    <n v="884.20999999999992"/>
    <n v="8994278"/>
    <d v="2026-07-30T00:00:00"/>
  </r>
  <r>
    <x v="9"/>
    <x v="35"/>
    <d v="2022-11-01T00:00:00"/>
    <n v="5"/>
    <n v="259.2"/>
    <n v="1692080"/>
    <n v="29"/>
    <n v="2044.84"/>
    <n v="9864032"/>
    <n v="65"/>
    <n v="958.04"/>
    <n v="6806875"/>
    <d v="2026-07-30T00:00:00"/>
  </r>
  <r>
    <x v="9"/>
    <x v="32"/>
    <d v="2022-12-01T00:00:00"/>
    <n v="5"/>
    <n v="259.2"/>
    <n v="1692080"/>
    <n v="29"/>
    <n v="2044.84"/>
    <n v="9864032"/>
    <n v="66"/>
    <n v="998.04000000000008"/>
    <n v="6941875"/>
    <d v="2026-07-30T00:00:00"/>
  </r>
  <r>
    <x v="24"/>
    <x v="43"/>
    <d v="2023-10-01T00:00:00"/>
    <n v="19"/>
    <n v="945.12"/>
    <n v="5705513"/>
    <n v="29"/>
    <n v="1576.3899999999999"/>
    <n v="7004060"/>
    <n v="46"/>
    <n v="1043.6400000000003"/>
    <n v="7560316"/>
    <d v="2026-07-30T00:00:00"/>
  </r>
  <r>
    <x v="24"/>
    <x v="42"/>
    <d v="2023-09-01T00:00:00"/>
    <n v="18"/>
    <n v="875"/>
    <n v="5562513"/>
    <n v="29"/>
    <n v="1576.3899999999999"/>
    <n v="7004060"/>
    <n v="46"/>
    <n v="1043.6400000000003"/>
    <n v="7560316"/>
    <d v="2026-07-30T00:00:00"/>
  </r>
  <r>
    <x v="0"/>
    <x v="17"/>
    <d v="2025-07-01T00:00:00"/>
    <n v="9"/>
    <n v="328.63"/>
    <n v="2365555"/>
    <n v="29"/>
    <n v="1519.2200000000003"/>
    <n v="5281935"/>
    <n v="164"/>
    <n v="1669.9849999999997"/>
    <n v="14918284"/>
    <d v="2026-07-30T00:00:00"/>
  </r>
  <r>
    <x v="0"/>
    <x v="13"/>
    <d v="2025-08-01T00:00:00"/>
    <n v="9"/>
    <n v="328.63"/>
    <n v="2365555"/>
    <n v="29"/>
    <n v="1519.2200000000003"/>
    <n v="5281935"/>
    <n v="164"/>
    <n v="1669.9849999999997"/>
    <n v="14918284"/>
    <d v="2026-07-30T00:00:00"/>
  </r>
  <r>
    <x v="19"/>
    <x v="21"/>
    <d v="2025-05-01T00:00:00"/>
    <n v="11"/>
    <n v="763"/>
    <n v="3756714"/>
    <n v="29"/>
    <n v="2330.3900000000003"/>
    <n v="10521570"/>
    <n v="56"/>
    <n v="1695.2399999999998"/>
    <n v="12896432"/>
    <d v="2026-07-30T00:00:00"/>
  </r>
  <r>
    <x v="13"/>
    <x v="66"/>
    <d v="2022-07-01T00:00:00"/>
    <n v="13"/>
    <n v="655.06999999999994"/>
    <n v="2243350"/>
    <n v="29"/>
    <n v="1104.1300000000001"/>
    <n v="5658233"/>
    <n v="127"/>
    <n v="2307.096"/>
    <n v="16957943"/>
    <d v="2026-07-30T00:00:00"/>
  </r>
  <r>
    <x v="13"/>
    <x v="33"/>
    <d v="2022-10-01T00:00:00"/>
    <n v="16"/>
    <n v="746.71"/>
    <n v="2806350"/>
    <n v="29"/>
    <n v="1085.5900000000001"/>
    <n v="5444233"/>
    <n v="128"/>
    <n v="2587.096"/>
    <n v="16957943"/>
    <d v="2026-07-30T00:00:00"/>
  </r>
  <r>
    <x v="13"/>
    <x v="37"/>
    <d v="2022-09-01T00:00:00"/>
    <n v="15"/>
    <n v="710.71"/>
    <n v="2616350"/>
    <n v="29"/>
    <n v="1085.5900000000001"/>
    <n v="5444233"/>
    <n v="128"/>
    <n v="2587.096"/>
    <n v="16957943"/>
    <d v="2026-07-30T00:00:00"/>
  </r>
  <r>
    <x v="13"/>
    <x v="32"/>
    <d v="2022-12-01T00:00:00"/>
    <n v="17"/>
    <n v="818.71"/>
    <n v="3263750"/>
    <n v="29"/>
    <n v="1117.5900000000001"/>
    <n v="5264233"/>
    <n v="130"/>
    <n v="2689.096"/>
    <n v="17180543"/>
    <d v="2026-07-30T00:00:00"/>
  </r>
  <r>
    <x v="13"/>
    <x v="31"/>
    <d v="2023-01-01T00:00:00"/>
    <n v="17"/>
    <n v="811.17000000000007"/>
    <n v="3149750"/>
    <n v="29"/>
    <n v="1117.5900000000001"/>
    <n v="5264233"/>
    <n v="131"/>
    <n v="2714.7360000000003"/>
    <n v="17424543"/>
    <d v="2026-07-30T00:00:00"/>
  </r>
  <r>
    <x v="22"/>
    <x v="20"/>
    <d v="2025-04-01T00:00:00"/>
    <n v="11"/>
    <n v="557.05999999999995"/>
    <n v="2593000"/>
    <n v="29"/>
    <n v="1723.81"/>
    <n v="6185000"/>
    <n v="87"/>
    <n v="3474.35"/>
    <n v="18779425"/>
    <d v="2026-07-30T00:00:00"/>
  </r>
  <r>
    <x v="22"/>
    <x v="21"/>
    <d v="2025-05-01T00:00:00"/>
    <n v="11"/>
    <n v="557.05999999999995"/>
    <n v="2593000"/>
    <n v="29"/>
    <n v="1723.81"/>
    <n v="6185000"/>
    <n v="87"/>
    <n v="3474.35"/>
    <n v="18779425"/>
    <d v="2026-07-30T00:00:00"/>
  </r>
  <r>
    <x v="22"/>
    <x v="23"/>
    <d v="2025-03-01T00:00:00"/>
    <n v="11"/>
    <n v="557.05999999999995"/>
    <n v="2593000"/>
    <n v="29"/>
    <n v="1723.81"/>
    <n v="6185000"/>
    <n v="87"/>
    <n v="3474.35"/>
    <n v="18779425"/>
    <d v="2026-07-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C7C293-DFDC-47D1-803D-2347F11EA750}" name="PivotTable5"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291:B329" firstHeaderRow="1" firstDataRow="1" firstDataCol="1" rowPageCount="1" colPageCount="1"/>
  <pivotFields count="12">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9">
        <item m="1" x="7"/>
        <item x="0"/>
        <item x="1"/>
        <item m="1" x="8"/>
        <item x="3"/>
        <item m="1" x="6"/>
        <item x="2"/>
        <item x="4"/>
        <item x="5"/>
      </items>
      <extLst>
        <ext xmlns:x14="http://schemas.microsoft.com/office/spreadsheetml/2009/9/main" uri="{2946ED86-A175-432a-8AC1-64E0C546D7DE}">
          <x14:pivotField fillDownLabels="1"/>
        </ext>
      </extLst>
    </pivotField>
    <pivotField axis="axisRow" compact="0" outline="0" showAll="0" defaultSubtotal="0">
      <items count="54">
        <item x="44"/>
        <item x="32"/>
        <item x="3"/>
        <item x="25"/>
        <item x="28"/>
        <item x="21"/>
        <item x="35"/>
        <item x="45"/>
        <item x="9"/>
        <item x="8"/>
        <item x="36"/>
        <item x="4"/>
        <item x="39"/>
        <item x="6"/>
        <item x="24"/>
        <item x="31"/>
        <item x="20"/>
        <item x="42"/>
        <item x="18"/>
        <item x="27"/>
        <item x="41"/>
        <item x="26"/>
        <item x="23"/>
        <item x="5"/>
        <item x="40"/>
        <item x="2"/>
        <item m="1" x="53"/>
        <item x="10"/>
        <item x="22"/>
        <item x="30"/>
        <item x="46"/>
        <item x="17"/>
        <item x="29"/>
        <item x="1"/>
        <item x="11"/>
        <item x="7"/>
        <item x="15"/>
        <item x="0"/>
        <item x="13"/>
        <item x="48"/>
        <item x="43"/>
        <item x="49"/>
        <item x="19"/>
        <item x="16"/>
        <item x="38"/>
        <item x="12"/>
        <item x="47"/>
        <item x="14"/>
        <item x="33"/>
        <item x="37"/>
        <item x="50"/>
        <item m="1" x="51"/>
        <item m="1" x="52"/>
        <item x="3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1">
    <field x="5"/>
  </rowFields>
  <rowItems count="38">
    <i>
      <x/>
    </i>
    <i>
      <x v="1"/>
    </i>
    <i>
      <x v="2"/>
    </i>
    <i>
      <x v="3"/>
    </i>
    <i>
      <x v="4"/>
    </i>
    <i>
      <x v="8"/>
    </i>
    <i>
      <x v="9"/>
    </i>
    <i>
      <x v="11"/>
    </i>
    <i>
      <x v="12"/>
    </i>
    <i>
      <x v="13"/>
    </i>
    <i>
      <x v="14"/>
    </i>
    <i>
      <x v="15"/>
    </i>
    <i>
      <x v="16"/>
    </i>
    <i>
      <x v="17"/>
    </i>
    <i>
      <x v="19"/>
    </i>
    <i>
      <x v="21"/>
    </i>
    <i>
      <x v="22"/>
    </i>
    <i>
      <x v="23"/>
    </i>
    <i>
      <x v="24"/>
    </i>
    <i>
      <x v="27"/>
    </i>
    <i>
      <x v="28"/>
    </i>
    <i>
      <x v="29"/>
    </i>
    <i>
      <x v="31"/>
    </i>
    <i>
      <x v="32"/>
    </i>
    <i>
      <x v="33"/>
    </i>
    <i>
      <x v="34"/>
    </i>
    <i>
      <x v="35"/>
    </i>
    <i>
      <x v="36"/>
    </i>
    <i>
      <x v="37"/>
    </i>
    <i>
      <x v="38"/>
    </i>
    <i>
      <x v="40"/>
    </i>
    <i>
      <x v="42"/>
    </i>
    <i>
      <x v="43"/>
    </i>
    <i>
      <x v="44"/>
    </i>
    <i>
      <x v="45"/>
    </i>
    <i>
      <x v="47"/>
    </i>
    <i>
      <x v="48"/>
    </i>
    <i>
      <x v="49"/>
    </i>
  </rowItems>
  <colItems count="1">
    <i/>
  </colItems>
  <pageFields count="1">
    <pageField fld="4" item="4" hier="-1"/>
  </pageFields>
  <dataFields count="1">
    <dataField name="COUNT"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CB98C5-6F3F-4B9A-B29A-8077ABF21D2E}" name="PivotTable1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89:G456" firstHeaderRow="0" firstDataRow="1" firstDataCol="1" rowPageCount="1" colPageCount="1"/>
  <pivotFields count="16">
    <pivotField axis="axisPage" showAll="0">
      <items count="60">
        <item x="3"/>
        <item x="27"/>
        <item x="24"/>
        <item x="0"/>
        <item x="47"/>
        <item x="45"/>
        <item x="30"/>
        <item x="42"/>
        <item x="23"/>
        <item x="6"/>
        <item x="33"/>
        <item x="19"/>
        <item x="41"/>
        <item x="7"/>
        <item x="10"/>
        <item x="21"/>
        <item x="4"/>
        <item x="43"/>
        <item x="34"/>
        <item x="44"/>
        <item x="37"/>
        <item x="28"/>
        <item x="5"/>
        <item x="14"/>
        <item x="26"/>
        <item x="39"/>
        <item x="15"/>
        <item x="38"/>
        <item x="48"/>
        <item x="32"/>
        <item x="50"/>
        <item x="18"/>
        <item x="16"/>
        <item x="2"/>
        <item x="9"/>
        <item x="20"/>
        <item x="22"/>
        <item x="8"/>
        <item x="35"/>
        <item x="29"/>
        <item x="40"/>
        <item x="49"/>
        <item x="13"/>
        <item x="25"/>
        <item x="1"/>
        <item x="31"/>
        <item x="11"/>
        <item x="12"/>
        <item x="17"/>
        <item x="46"/>
        <item m="1" x="51"/>
        <item m="1" x="52"/>
        <item m="1" x="53"/>
        <item m="1" x="54"/>
        <item m="1" x="55"/>
        <item m="1" x="56"/>
        <item m="1" x="57"/>
        <item m="1" x="58"/>
        <item x="36"/>
        <item t="default"/>
      </items>
    </pivotField>
    <pivotField axis="axisRow" numFmtId="14" showAll="0">
      <items count="68">
        <item x="53"/>
        <item x="54"/>
        <item x="57"/>
        <item x="56"/>
        <item x="55"/>
        <item x="58"/>
        <item x="59"/>
        <item x="60"/>
        <item x="61"/>
        <item x="63"/>
        <item x="62"/>
        <item x="64"/>
        <item x="50"/>
        <item x="48"/>
        <item x="65"/>
        <item x="49"/>
        <item x="47"/>
        <item x="51"/>
        <item x="66"/>
        <item x="52"/>
        <item x="37"/>
        <item x="33"/>
        <item x="35"/>
        <item x="32"/>
        <item x="31"/>
        <item x="34"/>
        <item x="46"/>
        <item x="36"/>
        <item x="39"/>
        <item x="38"/>
        <item x="41"/>
        <item x="40"/>
        <item x="42"/>
        <item x="43"/>
        <item x="44"/>
        <item x="45"/>
        <item x="11"/>
        <item x="9"/>
        <item x="8"/>
        <item x="10"/>
        <item x="22"/>
        <item x="27"/>
        <item x="30"/>
        <item x="29"/>
        <item x="24"/>
        <item x="28"/>
        <item x="18"/>
        <item x="25"/>
        <item x="7"/>
        <item x="19"/>
        <item x="23"/>
        <item x="20"/>
        <item x="21"/>
        <item x="26"/>
        <item x="17"/>
        <item x="13"/>
        <item x="15"/>
        <item x="12"/>
        <item x="16"/>
        <item x="14"/>
        <item x="6"/>
        <item x="2"/>
        <item x="5"/>
        <item x="4"/>
        <item x="1"/>
        <item x="3"/>
        <item h="1" x="0"/>
        <item t="default"/>
      </items>
    </pivotField>
    <pivotField numFmtId="14" showAll="0"/>
    <pivotField showAll="0"/>
    <pivotField showAll="0"/>
    <pivotField showAll="0"/>
    <pivotField dataField="1" showAll="0"/>
    <pivotField dataField="1" showAll="0"/>
    <pivotField showAll="0"/>
    <pivotField showAll="0"/>
    <pivotField showAll="0"/>
    <pivotField showAll="0"/>
    <pivotField numFmtId="1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8">
        <item sd="0" x="1"/>
        <item sd="0" x="2"/>
        <item sd="0" x="3"/>
        <item sd="0" x="4"/>
        <item sd="0" x="5"/>
        <item x="6"/>
        <item x="0"/>
        <item x="7"/>
      </items>
    </pivotField>
  </pivotFields>
  <rowFields count="1">
    <field x="1"/>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2"/>
  </colFields>
  <colItems count="2">
    <i>
      <x/>
    </i>
    <i i="1">
      <x v="1"/>
    </i>
  </colItems>
  <pageFields count="1">
    <pageField fld="0" hier="-1"/>
  </pageFields>
  <dataFields count="2">
    <dataField name="# Facilities" fld="6" baseField="1" baseItem="22" numFmtId="3"/>
    <dataField name="Total Power Capacity GW" fld="7" baseField="1" baseItem="21" numFmtId="17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9D5F2C-2A5F-4163-B610-BEF8AC5EF124}" name="Data Center by Stage" cacheId="111" applyNumberFormats="0" applyBorderFormats="0" applyFontFormats="0" applyPatternFormats="0" applyAlignmentFormats="0" applyWidthHeightFormats="1" dataCaption="Values" tag="35696ebe-5362-4340-bea1-3a95b25bcc44" updatedVersion="8" minRefreshableVersion="3" subtotalHiddenItems="1" rowGrandTotals="0" colGrandTotals="0" itemPrintTitles="1" createdVersion="8" indent="0" outline="1" outlineData="1" multipleFieldFilters="0">
  <location ref="A12:C18" firstHeaderRow="0"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6">
    <i>
      <x/>
    </i>
    <i>
      <x v="1"/>
    </i>
    <i>
      <x v="2"/>
    </i>
    <i>
      <x v="3"/>
    </i>
    <i>
      <x v="4"/>
    </i>
    <i>
      <x v="5"/>
    </i>
  </rowItems>
  <colFields count="1">
    <field x="-2"/>
  </colFields>
  <colItems count="2">
    <i>
      <x/>
    </i>
    <i i="1">
      <x v="1"/>
    </i>
  </colItems>
  <dataFields count="2">
    <dataField name="LATEST_DATE" fld="2" subtotal="max" baseField="1" baseItem="2"/>
    <dataField name="LATEST INDEX" fld="0" subtotal="count" baseField="0" baseItem="0">
      <extLst>
        <ext xmlns:x15="http://schemas.microsoft.com/office/spreadsheetml/2010/11/main" uri="{FABC7310-3BB5-11E1-824E-6D434824019B}">
          <x15:dataField isCountDistinct="1"/>
        </ext>
      </extLst>
    </dataField>
  </dataFields>
  <formats count="13">
    <format dxfId="172">
      <pivotArea outline="0" collapsedLevelsAreSubtotals="1" fieldPosition="0"/>
    </format>
    <format dxfId="171">
      <pivotArea outline="0" collapsedLevelsAreSubtotals="1" fieldPosition="0">
        <references count="1">
          <reference field="4294967294" count="1" selected="0">
            <x v="1"/>
          </reference>
        </references>
      </pivotArea>
    </format>
    <format dxfId="170">
      <pivotArea type="all" dataOnly="0" outline="0" fieldPosition="0"/>
    </format>
    <format dxfId="169">
      <pivotArea outline="0" collapsedLevelsAreSubtotals="1" fieldPosition="0"/>
    </format>
    <format dxfId="168">
      <pivotArea dataOnly="0" labelOnly="1" outline="0" fieldPosition="0">
        <references count="1">
          <reference field="4294967294" count="1">
            <x v="1"/>
          </reference>
        </references>
      </pivotArea>
    </format>
    <format dxfId="167">
      <pivotArea type="all" dataOnly="0" outline="0" fieldPosition="0"/>
    </format>
    <format dxfId="166">
      <pivotArea outline="0" collapsedLevelsAreSubtotals="1" fieldPosition="0"/>
    </format>
    <format dxfId="165">
      <pivotArea dataOnly="0" labelOnly="1" outline="0" fieldPosition="0">
        <references count="1">
          <reference field="4294967294" count="1">
            <x v="1"/>
          </reference>
        </references>
      </pivotArea>
    </format>
    <format dxfId="164">
      <pivotArea type="all" dataOnly="0" outline="0" fieldPosition="0"/>
    </format>
    <format dxfId="163">
      <pivotArea outline="0" collapsedLevelsAreSubtotals="1" fieldPosition="0"/>
    </format>
    <format dxfId="162">
      <pivotArea field="1" type="button" dataOnly="0" labelOnly="1" outline="0" axis="axisRow" fieldPosition="0"/>
    </format>
    <format dxfId="161">
      <pivotArea dataOnly="0" labelOnly="1" fieldPosition="0">
        <references count="1">
          <reference field="1" count="0"/>
        </references>
      </pivotArea>
    </format>
    <format dxfId="160">
      <pivotArea dataOnly="0" labelOnly="1" outline="0" fieldPosition="0">
        <references count="1">
          <reference field="4294967294" count="1">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LATEST INDEX"/>
    <pivotHierarchy dragToData="1"/>
    <pivotHierarchy dragToData="1"/>
    <pivotHierarchy dragToData="1"/>
    <pivotHierarchy dragToData="1" caption="LATEST_DATE"/>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erio US Data Centers Dashboard.xlsx!US_Data_Centers_Dataset">
        <x15:activeTabTopLevelEntity name="[US_Data_Cent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66F59B-C2EA-465A-AC33-4A547EDD64BA}" name="Max Recorded Date" cacheId="108" applyNumberFormats="0" applyBorderFormats="0" applyFontFormats="0" applyPatternFormats="0" applyAlignmentFormats="0" applyWidthHeightFormats="1" dataCaption="Values" tag="5d06ecb4-5559-441a-b354-fcd17e305823" updatedVersion="8" minRefreshableVersion="3" subtotalHiddenItems="1" itemPrintTitles="1" createdVersion="8" indent="0" outline="1" outlineData="1" multipleFieldFilters="0">
  <location ref="A8:B9"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LATEST_DATE" fld="1" subtotal="max" baseField="0" baseItem="1"/>
    <dataField name="LATEST INDEX" fld="0" subtotal="count" baseField="0" baseItem="0">
      <extLst>
        <ext xmlns:x15="http://schemas.microsoft.com/office/spreadsheetml/2010/11/main" uri="{FABC7310-3BB5-11E1-824E-6D434824019B}">
          <x15:dataField isCountDistinct="1"/>
        </ext>
      </extLst>
    </dataField>
  </dataFields>
  <formats count="11">
    <format dxfId="183">
      <pivotArea outline="0" collapsedLevelsAreSubtotals="1" fieldPosition="0"/>
    </format>
    <format dxfId="182">
      <pivotArea outline="0" collapsedLevelsAreSubtotals="1" fieldPosition="0">
        <references count="1">
          <reference field="4294967294" count="1" selected="0">
            <x v="1"/>
          </reference>
        </references>
      </pivotArea>
    </format>
    <format dxfId="181">
      <pivotArea type="all" dataOnly="0" outline="0" fieldPosition="0"/>
    </format>
    <format dxfId="180">
      <pivotArea outline="0" collapsedLevelsAreSubtotals="1" fieldPosition="0"/>
    </format>
    <format dxfId="179">
      <pivotArea dataOnly="0" labelOnly="1" outline="0" fieldPosition="0">
        <references count="1">
          <reference field="4294967294" count="1">
            <x v="1"/>
          </reference>
        </references>
      </pivotArea>
    </format>
    <format dxfId="178">
      <pivotArea type="all" dataOnly="0" outline="0" fieldPosition="0"/>
    </format>
    <format dxfId="177">
      <pivotArea outline="0" collapsedLevelsAreSubtotals="1" fieldPosition="0"/>
    </format>
    <format dxfId="176">
      <pivotArea dataOnly="0" labelOnly="1" outline="0" fieldPosition="0">
        <references count="1">
          <reference field="4294967294" count="1">
            <x v="1"/>
          </reference>
        </references>
      </pivotArea>
    </format>
    <format dxfId="175">
      <pivotArea type="all" dataOnly="0" outline="0" fieldPosition="0"/>
    </format>
    <format dxfId="174">
      <pivotArea outline="0" collapsedLevelsAreSubtotals="1" fieldPosition="0"/>
    </format>
    <format dxfId="173">
      <pivotArea dataOnly="0" labelOnly="1" outline="0" fieldPosition="0">
        <references count="1">
          <reference field="4294967294" count="1">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LATEST INDEX"/>
    <pivotHierarchy dragToData="1"/>
    <pivotHierarchy dragToData="1"/>
    <pivotHierarchy dragToData="1"/>
    <pivotHierarchy dragToData="1" caption="LATEST_DAT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erio US Data Centers Dashboard.xlsx!US_Data_Centers_Dataset">
        <x15:activeTabTopLevelEntity name="[US_Data_Cent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E41ADA-8ED0-4AA5-A197-8670AB3D7406}" name="PivotTable1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9:C456" firstHeaderRow="0" firstDataRow="1" firstDataCol="1" rowPageCount="1" colPageCount="1"/>
  <pivotFields count="16">
    <pivotField name="STATE CODE" axis="axisPage" showAll="0">
      <items count="60">
        <item x="3"/>
        <item x="27"/>
        <item x="24"/>
        <item x="0"/>
        <item x="47"/>
        <item x="45"/>
        <item x="30"/>
        <item x="42"/>
        <item x="23"/>
        <item x="6"/>
        <item x="33"/>
        <item x="19"/>
        <item x="41"/>
        <item x="7"/>
        <item x="10"/>
        <item x="21"/>
        <item x="4"/>
        <item x="43"/>
        <item x="34"/>
        <item x="44"/>
        <item x="37"/>
        <item x="28"/>
        <item x="5"/>
        <item x="14"/>
        <item x="26"/>
        <item x="39"/>
        <item x="15"/>
        <item x="38"/>
        <item x="48"/>
        <item x="32"/>
        <item x="50"/>
        <item x="18"/>
        <item x="16"/>
        <item x="2"/>
        <item x="9"/>
        <item x="20"/>
        <item x="22"/>
        <item x="8"/>
        <item x="35"/>
        <item x="29"/>
        <item x="40"/>
        <item x="49"/>
        <item x="13"/>
        <item x="25"/>
        <item x="1"/>
        <item x="31"/>
        <item x="11"/>
        <item x="12"/>
        <item x="17"/>
        <item x="46"/>
        <item m="1" x="51"/>
        <item m="1" x="52"/>
        <item m="1" x="53"/>
        <item m="1" x="54"/>
        <item m="1" x="55"/>
        <item m="1" x="56"/>
        <item m="1" x="57"/>
        <item m="1" x="58"/>
        <item x="36"/>
        <item t="default"/>
      </items>
    </pivotField>
    <pivotField axis="axisRow" numFmtId="14" showAll="0">
      <items count="68">
        <item x="53"/>
        <item x="54"/>
        <item x="57"/>
        <item x="56"/>
        <item x="55"/>
        <item x="58"/>
        <item x="59"/>
        <item x="60"/>
        <item x="61"/>
        <item x="63"/>
        <item x="62"/>
        <item x="64"/>
        <item x="50"/>
        <item x="48"/>
        <item x="65"/>
        <item x="49"/>
        <item x="47"/>
        <item x="51"/>
        <item x="66"/>
        <item x="52"/>
        <item x="37"/>
        <item x="33"/>
        <item x="35"/>
        <item x="32"/>
        <item x="31"/>
        <item x="34"/>
        <item x="46"/>
        <item x="36"/>
        <item x="39"/>
        <item x="38"/>
        <item x="41"/>
        <item x="40"/>
        <item x="42"/>
        <item x="43"/>
        <item x="44"/>
        <item x="45"/>
        <item x="11"/>
        <item x="9"/>
        <item x="8"/>
        <item x="10"/>
        <item x="22"/>
        <item x="27"/>
        <item x="30"/>
        <item x="29"/>
        <item x="24"/>
        <item x="28"/>
        <item x="18"/>
        <item x="25"/>
        <item x="7"/>
        <item x="19"/>
        <item x="23"/>
        <item x="20"/>
        <item x="21"/>
        <item x="26"/>
        <item x="17"/>
        <item x="13"/>
        <item x="15"/>
        <item x="12"/>
        <item x="16"/>
        <item x="14"/>
        <item x="6"/>
        <item x="2"/>
        <item x="5"/>
        <item x="4"/>
        <item x="1"/>
        <item x="3"/>
        <item h="1" x="0"/>
        <item t="default"/>
      </items>
    </pivotField>
    <pivotField numFmtId="14" showAll="0"/>
    <pivotField dataField="1" showAll="0"/>
    <pivotField dataField="1" showAll="0"/>
    <pivotField showAll="0"/>
    <pivotField showAll="0"/>
    <pivotField showAll="0"/>
    <pivotField showAll="0"/>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9">
        <item sd="0" x="1"/>
        <item sd="0" x="2"/>
        <item sd="0" x="3"/>
        <item sd="0" x="4"/>
        <item sd="0" x="5"/>
        <item x="6"/>
        <item x="0"/>
        <item x="7"/>
        <item t="default"/>
      </items>
    </pivotField>
  </pivotFields>
  <rowFields count="1">
    <field x="1"/>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2"/>
  </colFields>
  <colItems count="2">
    <i>
      <x/>
    </i>
    <i i="1">
      <x v="1"/>
    </i>
  </colItems>
  <pageFields count="1">
    <pageField fld="0" hier="-1"/>
  </pageFields>
  <dataFields count="2">
    <dataField name="# Facilities" fld="3" baseField="1" baseItem="7" numFmtId="3"/>
    <dataField name="Total Power Capacity GW" fld="4" baseField="1" baseItem="7" numFmtId="17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1E3748-D4CA-4C1E-B457-D523C49A748E}" name="PivotTable3" cacheId="107" applyNumberFormats="0" applyBorderFormats="0" applyFontFormats="0" applyPatternFormats="0" applyAlignmentFormats="0" applyWidthHeightFormats="1" dataCaption="Values" tag="a75a85b3-346b-4443-a98f-28582cd3689d" updatedVersion="8" minRefreshableVersion="3" subtotalHiddenItems="1" rowGrandTotals="0" colGrandTotals="0" itemPrintTitles="1" createdVersion="8" indent="0" outline="1" outlineData="1" multipleFieldFilters="0" chartFormat="9">
  <location ref="A38:B4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 Facilities" fld="1" baseField="0" baseItem="0" numFmtId="164"/>
  </dataFields>
  <formats count="10">
    <format dxfId="193">
      <pivotArea outline="0" collapsedLevelsAreSubtotals="1" fieldPosition="0"/>
    </format>
    <format dxfId="192">
      <pivotArea type="all" dataOnly="0" outline="0" fieldPosition="0"/>
    </format>
    <format dxfId="191">
      <pivotArea outline="0" collapsedLevelsAreSubtotals="1" fieldPosition="0"/>
    </format>
    <format dxfId="190">
      <pivotArea type="all" dataOnly="0" outline="0" fieldPosition="0"/>
    </format>
    <format dxfId="189">
      <pivotArea outline="0" collapsedLevelsAreSubtotals="1" fieldPosition="0"/>
    </format>
    <format dxfId="188">
      <pivotArea type="all" dataOnly="0" outline="0" fieldPosition="0"/>
    </format>
    <format dxfId="187">
      <pivotArea outline="0" collapsedLevelsAreSubtotals="1" fieldPosition="0"/>
    </format>
    <format dxfId="186">
      <pivotArea field="0" type="button" dataOnly="0" labelOnly="1" outline="0" axis="axisRow" fieldPosition="0"/>
    </format>
    <format dxfId="185">
      <pivotArea dataOnly="0" labelOnly="1" fieldPosition="0">
        <references count="1">
          <reference field="0" count="0"/>
        </references>
      </pivotArea>
    </format>
    <format dxfId="184">
      <pivotArea outline="0" fieldPosition="0">
        <references count="1">
          <reference field="4294967294" count="1">
            <x v="0"/>
          </reference>
        </references>
      </pivotArea>
    </format>
  </formats>
  <chartFormats count="7">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4"/>
          </reference>
        </references>
      </pivotArea>
    </chartFormat>
    <chartFormat chart="7" format="11">
      <pivotArea type="data" outline="0" fieldPosition="0">
        <references count="2">
          <reference field="4294967294" count="1" selected="0">
            <x v="0"/>
          </reference>
          <reference field="0" count="1" selected="0">
            <x v="5"/>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LATEST INDEX"/>
    <pivotHierarchy dragToData="1"/>
    <pivotHierarchy dragToData="1" caption="# Facilities"/>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erio US Data Centers Dashboard.xlsx!US_Data_Centers_Dataset">
        <x15:activeTabTopLevelEntity name="[US_Data_Cent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602D3B-005D-4E0F-9A87-CD4253E65CB4}" name="PivotTable9"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0:F468" firstHeaderRow="0" firstDataRow="1" firstDataCol="1"/>
  <pivotFields count="14">
    <pivotField axis="axisRow" showAll="0">
      <items count="8">
        <item x="0"/>
        <item x="1"/>
        <item x="2"/>
        <item x="3"/>
        <item x="4"/>
        <item x="5"/>
        <item x="6"/>
        <item t="default"/>
      </items>
    </pivotField>
    <pivotField dataField="1" showAll="0"/>
    <pivotField showAll="0"/>
    <pivotField showAll="0"/>
    <pivotField dataField="1" showAll="0"/>
    <pivotField showAll="0"/>
    <pivotField showAll="0"/>
    <pivotField showAll="0"/>
    <pivotField showAll="0"/>
    <pivotField showAll="0"/>
    <pivotField numFmtId="14"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name="Sum of q_current" fld="1" baseField="0" baseItem="0"/>
    <dataField name="Sum of q_30d_ago" fld="4" baseField="0" baseItem="0"/>
    <dataField name="Sum of q_pct" fld="11" baseField="0" baseItem="0" numFmtId="10"/>
    <dataField name="Sum of mw_pct" fld="12" baseField="0" baseItem="0" numFmtId="10"/>
    <dataField name="Sum of sqft_pct" fld="13" baseField="0" baseItem="5" numFmtId="10"/>
  </dataFields>
  <formats count="7">
    <format dxfId="200">
      <pivotArea collapsedLevelsAreSubtotals="1" fieldPosition="0">
        <references count="2">
          <reference field="4294967294" count="3" selected="0">
            <x v="2"/>
            <x v="3"/>
            <x v="4"/>
          </reference>
          <reference field="0" count="0"/>
        </references>
      </pivotArea>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grandRow="1" outline="0" fieldPosition="0"/>
    </format>
    <format dxfId="194">
      <pivotArea dataOnly="0" labelOnly="1" outline="0" fieldPosition="0">
        <references count="1">
          <reference field="4294967294" count="5">
            <x v="0"/>
            <x v="1"/>
            <x v="2"/>
            <x v="3"/>
            <x v="4"/>
          </reference>
        </references>
      </pivotArea>
    </format>
  </formats>
  <conditionalFormats count="2">
    <conditionalFormat priority="3">
      <pivotAreas count="1">
        <pivotArea type="data" collapsedLevelsAreSubtotals="1" fieldPosition="0">
          <references count="2">
            <reference field="4294967294" count="1" selected="0">
              <x v="2"/>
            </reference>
            <reference field="0" count="1">
              <x v="0"/>
            </reference>
          </references>
        </pivotArea>
      </pivotAreas>
    </conditionalFormat>
    <conditionalFormat priority="4">
      <pivotAreas count="1">
        <pivotArea type="data" collapsedLevelsAreSubtotals="1" fieldPosition="0">
          <references count="2">
            <reference field="4294967294" count="3" selected="0">
              <x v="2"/>
              <x v="3"/>
              <x v="4"/>
            </reference>
            <reference field="0"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E8483B-9670-4448-BEB5-ACD869E127BA}" name="PivotTable7" cacheId="110" applyNumberFormats="0" applyBorderFormats="0" applyFontFormats="0" applyPatternFormats="0" applyAlignmentFormats="0" applyWidthHeightFormats="1" dataCaption="Values" tag="5d06ecb4-5559-441a-b354-fcd17e305823" updatedVersion="8" minRefreshableVersion="3" subtotalHiddenItems="1" rowGrandTotals="0" itemPrintTitles="1" createdVersion="8" indent="0" outline="1" outlineData="1" multipleFieldFilters="0">
  <location ref="A4:A5" firstHeaderRow="1" firstDataRow="1" firstDataCol="1"/>
  <pivotFields count="1">
    <pivotField axis="axisRow" allDrilled="1" subtotalTop="0" showAll="0" dataSourceSort="1" defaultSubtotal="0" defaultAttributeDrillState="1">
      <items count="1">
        <item x="0"/>
      </items>
    </pivotField>
  </pivotFields>
  <rowFields count="1">
    <field x="0"/>
  </rowFields>
  <rowItems count="1">
    <i>
      <x/>
    </i>
  </rowItems>
  <formats count="7">
    <format dxfId="207">
      <pivotArea outline="0" collapsedLevelsAreSubtotals="1" fieldPosition="0"/>
    </format>
    <format dxfId="206">
      <pivotArea type="all" dataOnly="0" outline="0" fieldPosition="0"/>
    </format>
    <format dxfId="205">
      <pivotArea outline="0" collapsedLevelsAreSubtotals="1" fieldPosition="0"/>
    </format>
    <format dxfId="204">
      <pivotArea type="all" dataOnly="0" outline="0" fieldPosition="0"/>
    </format>
    <format dxfId="203">
      <pivotArea outline="0" collapsedLevelsAreSubtotals="1" fieldPosition="0"/>
    </format>
    <format dxfId="202">
      <pivotArea type="all" dataOnly="0" outline="0" fieldPosition="0"/>
    </format>
    <format dxfId="201">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LATEST INDEX"/>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erio US Data Centers Dashboard.xlsx!US_Data_Centers_Dataset">
        <x15:activeTabTopLevelEntity name="[US_Data_Cent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03DCD4-E706-4D82-BB5E-F3B23B8EF371}" name="By Stage Metrics" cacheId="113"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90:L208" firstHeaderRow="0" firstDataRow="1" firstDataCol="2"/>
  <pivotFields count="1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ascending">
      <items count="10">
        <item h="1" m="1" x="7"/>
        <item x="0"/>
        <item x="1"/>
        <item x="2"/>
        <item h="1" m="1" x="8"/>
        <item x="3"/>
        <item x="4"/>
        <item h="1" m="1" x="6"/>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numFmtId="14" outline="0" showAll="0" sortType="ascending">
      <items count="25">
        <item x="0"/>
        <item x="10"/>
        <item x="11"/>
        <item x="14"/>
        <item x="12"/>
        <item x="8"/>
        <item x="7"/>
        <item x="13"/>
        <item x="18"/>
        <item x="6"/>
        <item x="15"/>
        <item x="21"/>
        <item x="1"/>
        <item x="16"/>
        <item x="19"/>
        <item x="2"/>
        <item x="20"/>
        <item x="17"/>
        <item x="23"/>
        <item x="9"/>
        <item x="22"/>
        <item x="5"/>
        <item x="3"/>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4"/>
    <field x="10"/>
  </rowFields>
  <rowItems count="118">
    <i>
      <x v="1"/>
      <x/>
    </i>
    <i r="1">
      <x v="1"/>
    </i>
    <i r="1">
      <x v="2"/>
    </i>
    <i r="1">
      <x v="3"/>
    </i>
    <i r="1">
      <x v="4"/>
    </i>
    <i r="1">
      <x v="5"/>
    </i>
    <i r="1">
      <x v="6"/>
    </i>
    <i r="1">
      <x v="7"/>
    </i>
    <i r="1">
      <x v="8"/>
    </i>
    <i r="1">
      <x v="9"/>
    </i>
    <i r="1">
      <x v="10"/>
    </i>
    <i r="1">
      <x v="11"/>
    </i>
    <i r="1">
      <x v="12"/>
    </i>
    <i r="1">
      <x v="13"/>
    </i>
    <i r="1">
      <x v="14"/>
    </i>
    <i r="1">
      <x v="15"/>
    </i>
    <i r="1">
      <x v="16"/>
    </i>
    <i r="1">
      <x v="17"/>
    </i>
    <i r="1">
      <x v="19"/>
    </i>
    <i r="1">
      <x v="21"/>
    </i>
    <i r="1">
      <x v="22"/>
    </i>
    <i r="1">
      <x v="23"/>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default">
      <x v="2"/>
    </i>
    <i>
      <x v="3"/>
      <x/>
    </i>
    <i r="1">
      <x v="4"/>
    </i>
    <i r="1">
      <x v="5"/>
    </i>
    <i r="1">
      <x v="8"/>
    </i>
    <i r="1">
      <x v="10"/>
    </i>
    <i r="1">
      <x v="19"/>
    </i>
    <i t="default">
      <x v="3"/>
    </i>
    <i>
      <x v="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default">
      <x v="5"/>
    </i>
    <i>
      <x v="6"/>
      <x/>
    </i>
    <i r="1">
      <x v="1"/>
    </i>
    <i r="1">
      <x v="2"/>
    </i>
    <i r="1">
      <x v="3"/>
    </i>
    <i r="1">
      <x v="4"/>
    </i>
    <i r="1">
      <x v="6"/>
    </i>
    <i r="1">
      <x v="7"/>
    </i>
    <i r="1">
      <x v="9"/>
    </i>
    <i r="1">
      <x v="10"/>
    </i>
    <i r="1">
      <x v="11"/>
    </i>
    <i r="1">
      <x v="12"/>
    </i>
    <i r="1">
      <x v="14"/>
    </i>
    <i t="default">
      <x v="6"/>
    </i>
    <i>
      <x v="8"/>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default">
      <x v="8"/>
    </i>
    <i t="grand">
      <x/>
    </i>
  </rowItems>
  <colFields count="1">
    <field x="-2"/>
  </colFields>
  <colItems count="10">
    <i>
      <x/>
    </i>
    <i i="1">
      <x v="1"/>
    </i>
    <i i="2">
      <x v="2"/>
    </i>
    <i i="3">
      <x v="3"/>
    </i>
    <i i="4">
      <x v="4"/>
    </i>
    <i i="5">
      <x v="5"/>
    </i>
    <i i="6">
      <x v="6"/>
    </i>
    <i i="7">
      <x v="7"/>
    </i>
    <i i="8">
      <x v="8"/>
    </i>
    <i i="9">
      <x v="9"/>
    </i>
  </colItems>
  <dataFields count="10">
    <dataField name="TOTAL" fld="0" subtotal="count" baseField="0" baseItem="0" numFmtId="3"/>
    <dataField name="TOTAL ACCUM" fld="0" subtotal="count" showDataAs="runTotal" baseField="10" baseItem="0" numFmtId="3"/>
    <dataField name="SUM POWER MWH" fld="9" baseField="0" baseItem="0" numFmtId="170"/>
    <dataField name="SUM POWER MWH ACCUM" fld="9" showDataAs="runTotal" baseField="10" baseItem="1" numFmtId="170"/>
    <dataField name="AVG POWER MWH" fld="9" subtotal="average" baseField="0" baseItem="0" numFmtId="170"/>
    <dataField name="AVG POWER MWH ACCUM" fld="9" subtotal="average" showDataAs="runTotal" baseField="10" baseItem="0" numFmtId="170"/>
    <dataField name="SUM SPACE SQFT" fld="8" baseField="0" baseItem="0" numFmtId="164"/>
    <dataField name="SUM SPACE SQFT ACCUM" fld="8" showDataAs="runTotal" baseField="10" baseItem="2" numFmtId="164"/>
    <dataField name="AVG SPACE SQFT" fld="8" subtotal="average" baseField="0" baseItem="0" numFmtId="164"/>
    <dataField name="AVG SPACE SQFT ACCUM" fld="8" subtotal="average" showDataAs="runTotal" baseField="10" baseItem="2" numFmtId="164"/>
  </dataFields>
  <formats count="39">
    <format dxfId="246">
      <pivotArea type="all" dataOnly="0" outline="0" fieldPosition="0"/>
    </format>
    <format dxfId="245">
      <pivotArea outline="0" collapsedLevelsAreSubtotals="1" fieldPosition="0"/>
    </format>
    <format dxfId="244">
      <pivotArea field="10" type="button" dataOnly="0" labelOnly="1" outline="0" axis="axisRow" fieldPosition="1"/>
    </format>
    <format dxfId="243">
      <pivotArea dataOnly="0" labelOnly="1" grandRow="1" outline="0" fieldPosition="0"/>
    </format>
    <format dxfId="242">
      <pivotArea dataOnly="0" labelOnly="1" outline="0" fieldPosition="0">
        <references count="1">
          <reference field="4294967294" count="2">
            <x v="0"/>
            <x v="1"/>
          </reference>
        </references>
      </pivotArea>
    </format>
    <format dxfId="241">
      <pivotArea outline="0" fieldPosition="0">
        <references count="1">
          <reference field="4294967294" count="1">
            <x v="6"/>
          </reference>
        </references>
      </pivotArea>
    </format>
    <format dxfId="240">
      <pivotArea field="10" grandRow="1" outline="0" collapsedLevelsAreSubtotals="1" axis="axisRow" fieldPosition="1">
        <references count="1">
          <reference field="4294967294" count="1" selected="0">
            <x v="7"/>
          </reference>
        </references>
      </pivotArea>
    </format>
    <format dxfId="239">
      <pivotArea outline="0" collapsedLevelsAreSubtotals="1" fieldPosition="0">
        <references count="1">
          <reference field="4294967294" count="1" selected="0">
            <x v="8"/>
          </reference>
        </references>
      </pivotArea>
    </format>
    <format dxfId="238">
      <pivotArea outline="0" collapsedLevelsAreSubtotals="1" fieldPosition="0">
        <references count="1">
          <reference field="4294967294" count="1" selected="0">
            <x v="9"/>
          </reference>
        </references>
      </pivotArea>
    </format>
    <format dxfId="237">
      <pivotArea type="all" dataOnly="0" outline="0" fieldPosition="0"/>
    </format>
    <format dxfId="236">
      <pivotArea outline="0" collapsedLevelsAreSubtotals="1" fieldPosition="0"/>
    </format>
    <format dxfId="235">
      <pivotArea field="10" type="button" dataOnly="0" labelOnly="1" outline="0" axis="axisRow" fieldPosition="1"/>
    </format>
    <format dxfId="234">
      <pivotArea dataOnly="0" labelOnly="1" grandRow="1" outline="0" fieldPosition="0"/>
    </format>
    <format dxfId="233">
      <pivotArea dataOnly="0" labelOnly="1" outline="0" fieldPosition="0">
        <references count="1">
          <reference field="4294967294" count="10">
            <x v="0"/>
            <x v="1"/>
            <x v="2"/>
            <x v="3"/>
            <x v="4"/>
            <x v="5"/>
            <x v="6"/>
            <x v="7"/>
            <x v="8"/>
            <x v="9"/>
          </reference>
        </references>
      </pivotArea>
    </format>
    <format dxfId="232">
      <pivotArea type="all" dataOnly="0" outline="0" fieldPosition="0"/>
    </format>
    <format dxfId="231">
      <pivotArea outline="0" collapsedLevelsAreSubtotals="1" fieldPosition="0"/>
    </format>
    <format dxfId="230">
      <pivotArea field="10" type="button" dataOnly="0" labelOnly="1" outline="0" axis="axisRow" fieldPosition="1"/>
    </format>
    <format dxfId="229">
      <pivotArea dataOnly="0" labelOnly="1" grandRow="1" outline="0" fieldPosition="0"/>
    </format>
    <format dxfId="228">
      <pivotArea dataOnly="0" labelOnly="1" outline="0" fieldPosition="0">
        <references count="1">
          <reference field="4294967294" count="10">
            <x v="0"/>
            <x v="1"/>
            <x v="2"/>
            <x v="3"/>
            <x v="4"/>
            <x v="5"/>
            <x v="6"/>
            <x v="7"/>
            <x v="8"/>
            <x v="9"/>
          </reference>
        </references>
      </pivotArea>
    </format>
    <format dxfId="227">
      <pivotArea type="all" dataOnly="0" outline="0" fieldPosition="0"/>
    </format>
    <format dxfId="226">
      <pivotArea outline="0" collapsedLevelsAreSubtotals="1" fieldPosition="0"/>
    </format>
    <format dxfId="225">
      <pivotArea field="10" type="button" dataOnly="0" labelOnly="1" outline="0" axis="axisRow" fieldPosition="1"/>
    </format>
    <format dxfId="224">
      <pivotArea dataOnly="0" labelOnly="1" grandRow="1" outline="0" fieldPosition="0"/>
    </format>
    <format dxfId="223">
      <pivotArea dataOnly="0" labelOnly="1" outline="0" fieldPosition="0">
        <references count="1">
          <reference field="4294967294" count="10">
            <x v="0"/>
            <x v="1"/>
            <x v="2"/>
            <x v="3"/>
            <x v="4"/>
            <x v="5"/>
            <x v="6"/>
            <x v="7"/>
            <x v="8"/>
            <x v="9"/>
          </reference>
        </references>
      </pivotArea>
    </format>
    <format dxfId="222">
      <pivotArea type="all" dataOnly="0" outline="0" fieldPosition="0"/>
    </format>
    <format dxfId="221">
      <pivotArea outline="0" collapsedLevelsAreSubtotals="1" fieldPosition="0"/>
    </format>
    <format dxfId="220">
      <pivotArea field="4" type="button" dataOnly="0" labelOnly="1" outline="0" axis="axisRow" fieldPosition="0"/>
    </format>
    <format dxfId="219">
      <pivotArea field="10" type="button" dataOnly="0" labelOnly="1" outline="0" axis="axisRow" fieldPosition="1"/>
    </format>
    <format dxfId="218">
      <pivotArea dataOnly="0" labelOnly="1" outline="0" fieldPosition="0">
        <references count="1">
          <reference field="4" count="0"/>
        </references>
      </pivotArea>
    </format>
    <format dxfId="217">
      <pivotArea dataOnly="0" labelOnly="1" outline="0" fieldPosition="0">
        <references count="1">
          <reference field="4" count="0" defaultSubtotal="1"/>
        </references>
      </pivotArea>
    </format>
    <format dxfId="216">
      <pivotArea dataOnly="0" labelOnly="1" grandRow="1" outline="0" fieldPosition="0"/>
    </format>
    <format dxfId="215">
      <pivotArea dataOnly="0" labelOnly="1" outline="0" fieldPosition="0">
        <references count="1">
          <reference field="4294967294" count="10">
            <x v="0"/>
            <x v="1"/>
            <x v="2"/>
            <x v="3"/>
            <x v="4"/>
            <x v="5"/>
            <x v="6"/>
            <x v="7"/>
            <x v="8"/>
            <x v="9"/>
          </reference>
        </references>
      </pivotArea>
    </format>
    <format dxfId="214">
      <pivotArea outline="0" fieldPosition="0">
        <references count="1">
          <reference field="4294967294" count="1">
            <x v="0"/>
          </reference>
        </references>
      </pivotArea>
    </format>
    <format dxfId="213">
      <pivotArea outline="0" fieldPosition="0">
        <references count="1">
          <reference field="4294967294" count="1">
            <x v="1"/>
          </reference>
        </references>
      </pivotArea>
    </format>
    <format dxfId="212">
      <pivotArea outline="0" fieldPosition="0">
        <references count="1">
          <reference field="4294967294" count="1">
            <x v="7"/>
          </reference>
        </references>
      </pivotArea>
    </format>
    <format dxfId="211">
      <pivotArea outline="0" fieldPosition="0">
        <references count="1">
          <reference field="4294967294" count="1">
            <x v="2"/>
          </reference>
        </references>
      </pivotArea>
    </format>
    <format dxfId="210">
      <pivotArea outline="0" fieldPosition="0">
        <references count="1">
          <reference field="4294967294" count="1">
            <x v="3"/>
          </reference>
        </references>
      </pivotArea>
    </format>
    <format dxfId="209">
      <pivotArea outline="0" fieldPosition="0">
        <references count="1">
          <reference field="4294967294" count="1">
            <x v="4"/>
          </reference>
        </references>
      </pivotArea>
    </format>
    <format dxfId="208">
      <pivotArea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3D827D-65B2-4A26-B57E-A270C8245FC7}" name="PivotTable4"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235:B285" firstHeaderRow="1" firstDataRow="1" firstDataCol="1" rowPageCount="1" colPageCount="1"/>
  <pivotFields count="12">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9">
        <item m="1" x="7"/>
        <item x="0"/>
        <item x="1"/>
        <item m="1" x="8"/>
        <item x="3"/>
        <item m="1" x="6"/>
        <item x="2"/>
        <item x="4"/>
        <item x="5"/>
      </items>
      <extLst>
        <ext xmlns:x14="http://schemas.microsoft.com/office/spreadsheetml/2009/9/main" uri="{2946ED86-A175-432a-8AC1-64E0C546D7DE}">
          <x14:pivotField fillDownLabels="1"/>
        </ext>
      </extLst>
    </pivotField>
    <pivotField axis="axisRow" compact="0" outline="0" showAll="0" sortType="ascending" defaultSubtotal="0">
      <items count="54">
        <item h="1" m="1" x="51"/>
        <item x="50"/>
        <item x="44"/>
        <item x="32"/>
        <item x="3"/>
        <item x="25"/>
        <item x="28"/>
        <item x="21"/>
        <item x="35"/>
        <item x="45"/>
        <item x="9"/>
        <item x="8"/>
        <item x="36"/>
        <item x="4"/>
        <item x="39"/>
        <item x="6"/>
        <item x="24"/>
        <item x="31"/>
        <item x="20"/>
        <item x="42"/>
        <item x="18"/>
        <item x="27"/>
        <item x="41"/>
        <item x="26"/>
        <item x="23"/>
        <item x="5"/>
        <item x="40"/>
        <item x="2"/>
        <item m="1" x="53"/>
        <item x="10"/>
        <item x="22"/>
        <item x="30"/>
        <item x="46"/>
        <item x="17"/>
        <item x="29"/>
        <item x="1"/>
        <item x="11"/>
        <item x="7"/>
        <item x="15"/>
        <item x="0"/>
        <item x="13"/>
        <item x="48"/>
        <item x="43"/>
        <item x="49"/>
        <item m="1" x="52"/>
        <item x="19"/>
        <item x="16"/>
        <item x="38"/>
        <item x="12"/>
        <item x="47"/>
        <item x="14"/>
        <item x="33"/>
        <item x="34"/>
        <item x="3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1">
    <field x="5"/>
  </rowFields>
  <rowItems count="50">
    <i>
      <x v="2"/>
    </i>
    <i>
      <x v="3"/>
    </i>
    <i>
      <x v="4"/>
    </i>
    <i>
      <x v="5"/>
    </i>
    <i>
      <x v="6"/>
    </i>
    <i>
      <x v="7"/>
    </i>
    <i>
      <x v="8"/>
    </i>
    <i>
      <x v="9"/>
    </i>
    <i>
      <x v="10"/>
    </i>
    <i>
      <x v="11"/>
    </i>
    <i>
      <x v="12"/>
    </i>
    <i>
      <x v="13"/>
    </i>
    <i>
      <x v="14"/>
    </i>
    <i>
      <x v="15"/>
    </i>
    <i>
      <x v="16"/>
    </i>
    <i>
      <x v="17"/>
    </i>
    <i>
      <x v="18"/>
    </i>
    <i>
      <x v="19"/>
    </i>
    <i>
      <x v="20"/>
    </i>
    <i>
      <x v="21"/>
    </i>
    <i>
      <x v="22"/>
    </i>
    <i>
      <x v="23"/>
    </i>
    <i>
      <x v="24"/>
    </i>
    <i>
      <x v="25"/>
    </i>
    <i>
      <x v="26"/>
    </i>
    <i>
      <x v="27"/>
    </i>
    <i>
      <x v="29"/>
    </i>
    <i>
      <x v="30"/>
    </i>
    <i>
      <x v="31"/>
    </i>
    <i>
      <x v="32"/>
    </i>
    <i>
      <x v="33"/>
    </i>
    <i>
      <x v="34"/>
    </i>
    <i>
      <x v="35"/>
    </i>
    <i>
      <x v="36"/>
    </i>
    <i>
      <x v="37"/>
    </i>
    <i>
      <x v="38"/>
    </i>
    <i>
      <x v="39"/>
    </i>
    <i>
      <x v="40"/>
    </i>
    <i>
      <x v="41"/>
    </i>
    <i>
      <x v="42"/>
    </i>
    <i>
      <x v="43"/>
    </i>
    <i>
      <x v="45"/>
    </i>
    <i>
      <x v="46"/>
    </i>
    <i>
      <x v="47"/>
    </i>
    <i>
      <x v="48"/>
    </i>
    <i>
      <x v="49"/>
    </i>
    <i>
      <x v="50"/>
    </i>
    <i>
      <x v="51"/>
    </i>
    <i>
      <x v="52"/>
    </i>
    <i>
      <x v="53"/>
    </i>
  </rowItems>
  <colItems count="1">
    <i/>
  </colItems>
  <pageFields count="1">
    <pageField fld="4" item="1" hier="-1"/>
  </pageFields>
  <dataFields count="1">
    <dataField name="COUNT"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5413E2-D5CF-4868-903D-A33013952DCF}" name="PivotTable6"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334:B379" firstHeaderRow="1" firstDataRow="1" firstDataCol="1" rowPageCount="1" colPageCount="1"/>
  <pivotFields count="12">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9">
        <item m="1" x="7"/>
        <item x="0"/>
        <item x="1"/>
        <item m="1" x="8"/>
        <item x="3"/>
        <item m="1" x="6"/>
        <item x="2"/>
        <item x="4"/>
        <item x="5"/>
      </items>
      <extLst>
        <ext xmlns:x14="http://schemas.microsoft.com/office/spreadsheetml/2009/9/main" uri="{2946ED86-A175-432a-8AC1-64E0C546D7DE}">
          <x14:pivotField fillDownLabels="1"/>
        </ext>
      </extLst>
    </pivotField>
    <pivotField axis="axisRow" compact="0" outline="0" showAll="0" sortType="ascending" defaultSubtotal="0">
      <items count="54">
        <item h="1" m="1" x="51"/>
        <item x="50"/>
        <item x="44"/>
        <item x="32"/>
        <item x="3"/>
        <item x="25"/>
        <item x="28"/>
        <item x="21"/>
        <item x="35"/>
        <item x="45"/>
        <item x="9"/>
        <item x="8"/>
        <item x="36"/>
        <item x="4"/>
        <item x="39"/>
        <item x="6"/>
        <item x="24"/>
        <item x="31"/>
        <item x="20"/>
        <item x="42"/>
        <item x="18"/>
        <item x="27"/>
        <item x="41"/>
        <item x="26"/>
        <item x="23"/>
        <item x="5"/>
        <item x="40"/>
        <item x="2"/>
        <item m="1" x="53"/>
        <item x="10"/>
        <item x="22"/>
        <item x="30"/>
        <item x="46"/>
        <item x="17"/>
        <item x="29"/>
        <item x="1"/>
        <item x="11"/>
        <item x="7"/>
        <item x="15"/>
        <item x="0"/>
        <item x="13"/>
        <item x="48"/>
        <item x="43"/>
        <item x="49"/>
        <item h="1" m="1" x="52"/>
        <item x="19"/>
        <item x="16"/>
        <item x="38"/>
        <item x="12"/>
        <item x="47"/>
        <item x="14"/>
        <item x="33"/>
        <item x="34"/>
        <item x="3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1">
    <field x="5"/>
  </rowFields>
  <rowItems count="45">
    <i>
      <x v="1"/>
    </i>
    <i>
      <x v="2"/>
    </i>
    <i>
      <x v="3"/>
    </i>
    <i>
      <x v="4"/>
    </i>
    <i>
      <x v="5"/>
    </i>
    <i>
      <x v="6"/>
    </i>
    <i>
      <x v="7"/>
    </i>
    <i>
      <x v="9"/>
    </i>
    <i>
      <x v="10"/>
    </i>
    <i>
      <x v="11"/>
    </i>
    <i>
      <x v="13"/>
    </i>
    <i>
      <x v="14"/>
    </i>
    <i>
      <x v="15"/>
    </i>
    <i>
      <x v="16"/>
    </i>
    <i>
      <x v="17"/>
    </i>
    <i>
      <x v="18"/>
    </i>
    <i>
      <x v="19"/>
    </i>
    <i>
      <x v="21"/>
    </i>
    <i>
      <x v="22"/>
    </i>
    <i>
      <x v="23"/>
    </i>
    <i>
      <x v="24"/>
    </i>
    <i>
      <x v="25"/>
    </i>
    <i>
      <x v="26"/>
    </i>
    <i>
      <x v="27"/>
    </i>
    <i>
      <x v="29"/>
    </i>
    <i>
      <x v="30"/>
    </i>
    <i>
      <x v="31"/>
    </i>
    <i>
      <x v="33"/>
    </i>
    <i>
      <x v="34"/>
    </i>
    <i>
      <x v="35"/>
    </i>
    <i>
      <x v="36"/>
    </i>
    <i>
      <x v="37"/>
    </i>
    <i>
      <x v="38"/>
    </i>
    <i>
      <x v="39"/>
    </i>
    <i>
      <x v="40"/>
    </i>
    <i>
      <x v="42"/>
    </i>
    <i>
      <x v="43"/>
    </i>
    <i>
      <x v="45"/>
    </i>
    <i>
      <x v="46"/>
    </i>
    <i>
      <x v="47"/>
    </i>
    <i>
      <x v="48"/>
    </i>
    <i>
      <x v="50"/>
    </i>
    <i>
      <x v="51"/>
    </i>
    <i>
      <x v="52"/>
    </i>
    <i>
      <x v="53"/>
    </i>
  </rowItems>
  <colItems count="1">
    <i/>
  </colItems>
  <pageFields count="1">
    <pageField fld="4" item="2" hier="-1"/>
  </pageFields>
  <dataFields count="1">
    <dataField name="COUNT"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D60CCD-872A-48C7-B69B-F665E8D1DC77}" name="PivotTable2" cacheId="106" applyNumberFormats="0" applyBorderFormats="0" applyFontFormats="0" applyPatternFormats="0" applyAlignmentFormats="0" applyWidthHeightFormats="1" dataCaption="Values" tag="5464980c-cd54-45a4-8046-c9076af22637" updatedVersion="8" minRefreshableVersion="3" subtotalHiddenItems="1" rowGrandTotals="0" colGrandTotals="0" itemPrintTitles="1" createdVersion="8" indent="0" outline="1" outlineData="1" multipleFieldFilters="0" chartFormat="10">
  <location ref="A30:B36"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 Facilities" fld="1" baseField="0" baseItem="0" numFmtId="170"/>
  </dataFields>
  <formats count="10">
    <format dxfId="256">
      <pivotArea outline="0" collapsedLevelsAreSubtotals="1" fieldPosition="0"/>
    </format>
    <format dxfId="255">
      <pivotArea type="all" dataOnly="0" outline="0" fieldPosition="0"/>
    </format>
    <format dxfId="254">
      <pivotArea outline="0" collapsedLevelsAreSubtotals="1" fieldPosition="0"/>
    </format>
    <format dxfId="253">
      <pivotArea type="all" dataOnly="0" outline="0" fieldPosition="0"/>
    </format>
    <format dxfId="252">
      <pivotArea outline="0" collapsedLevelsAreSubtotals="1" fieldPosition="0"/>
    </format>
    <format dxfId="251">
      <pivotArea type="all" dataOnly="0" outline="0" fieldPosition="0"/>
    </format>
    <format dxfId="250">
      <pivotArea outline="0" collapsedLevelsAreSubtotals="1" fieldPosition="0"/>
    </format>
    <format dxfId="249">
      <pivotArea field="0" type="button" dataOnly="0" labelOnly="1" outline="0" axis="axisRow" fieldPosition="0"/>
    </format>
    <format dxfId="248">
      <pivotArea dataOnly="0" labelOnly="1" fieldPosition="0">
        <references count="1">
          <reference field="0" count="0"/>
        </references>
      </pivotArea>
    </format>
    <format dxfId="247">
      <pivotArea outline="0" fieldPosition="0">
        <references count="1">
          <reference field="4294967294" count="1">
            <x v="0"/>
          </reference>
        </references>
      </pivotArea>
    </format>
  </formats>
  <chartFormats count="7">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4"/>
          </reference>
        </references>
      </pivotArea>
    </chartFormat>
    <chartFormat chart="5" format="11">
      <pivotArea type="data" outline="0" fieldPosition="0">
        <references count="2">
          <reference field="4294967294" count="1" selected="0">
            <x v="0"/>
          </reference>
          <reference field="0" count="1" selected="0">
            <x v="5"/>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LATEST INDEX"/>
    <pivotHierarchy dragToData="1" caption="# Faciliti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erio US Data Centers Dashboard.xlsx!US_Data_Centers_Dataset">
        <x15:activeTabTopLevelEntity name="[US_Data_Cent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E0F0D3-0AAC-4955-A05B-C0A186A6B76B}" name="MainKPIs" cacheId="1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0:K75" firstHeaderRow="0" firstDataRow="1" firstDataCol="1" rowPageCount="1" colPageCount="1"/>
  <pivotFields count="12">
    <pivotField dataField="1" showAll="0"/>
    <pivotField showAll="0"/>
    <pivotField showAll="0"/>
    <pivotField showAll="0"/>
    <pivotField axis="axisPage" multipleItemSelectionAllowed="1" showAll="0">
      <items count="10">
        <item m="1" x="7"/>
        <item x="0"/>
        <item x="1"/>
        <item m="1" x="8"/>
        <item x="3"/>
        <item h="1" m="1" x="6"/>
        <item x="2"/>
        <item x="4"/>
        <item x="5"/>
        <item t="default"/>
      </items>
    </pivotField>
    <pivotField showAll="0"/>
    <pivotField showAll="0"/>
    <pivotField showAll="0"/>
    <pivotField dataField="1" showAll="0"/>
    <pivotField dataField="1" showAll="0"/>
    <pivotField axis="axisRow" numFmtId="14" showAll="0" sortType="ascending">
      <items count="25">
        <item x="0"/>
        <item x="10"/>
        <item x="11"/>
        <item x="14"/>
        <item x="12"/>
        <item x="8"/>
        <item x="7"/>
        <item x="13"/>
        <item x="18"/>
        <item x="6"/>
        <item x="15"/>
        <item x="21"/>
        <item x="1"/>
        <item x="16"/>
        <item x="19"/>
        <item x="2"/>
        <item x="20"/>
        <item x="17"/>
        <item x="23"/>
        <item x="9"/>
        <item x="22"/>
        <item x="5"/>
        <item x="3"/>
        <item x="4"/>
        <item t="default"/>
      </items>
    </pivotField>
    <pivotField showAll="0"/>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10">
    <i>
      <x/>
    </i>
    <i i="1">
      <x v="1"/>
    </i>
    <i i="2">
      <x v="2"/>
    </i>
    <i i="3">
      <x v="3"/>
    </i>
    <i i="4">
      <x v="4"/>
    </i>
    <i i="5">
      <x v="5"/>
    </i>
    <i i="6">
      <x v="6"/>
    </i>
    <i i="7">
      <x v="7"/>
    </i>
    <i i="8">
      <x v="8"/>
    </i>
    <i i="9">
      <x v="9"/>
    </i>
  </colItems>
  <pageFields count="1">
    <pageField fld="4" hier="-1"/>
  </pageFields>
  <dataFields count="10">
    <dataField name="TOTAL" fld="0" subtotal="count" baseField="0" baseItem="0" numFmtId="3"/>
    <dataField name="TOTAL ACCUM" fld="0" subtotal="count" showDataAs="runTotal" baseField="10" baseItem="0" numFmtId="3"/>
    <dataField name="SUM POWER MWH" fld="9" baseField="0" baseItem="0" numFmtId="170"/>
    <dataField name="SUM POWER MWH ACCUM" fld="9" showDataAs="runTotal" baseField="10" baseItem="1" numFmtId="170"/>
    <dataField name="AVG POWER MWH" fld="9" subtotal="average" baseField="0" baseItem="0" numFmtId="170"/>
    <dataField name="AVG POWER MWH ACCUM" fld="9" subtotal="average" showDataAs="runTotal" baseField="10" baseItem="0" numFmtId="170"/>
    <dataField name="SUM SPACE SQFT" fld="8" baseField="0" baseItem="0" numFmtId="164"/>
    <dataField name="SUM SPACE SQFT ACCUM" fld="8" showDataAs="runTotal" baseField="10" baseItem="2" numFmtId="164"/>
    <dataField name="AVG SPACE SQFT" fld="8" subtotal="average" baseField="0" baseItem="0" numFmtId="164"/>
    <dataField name="AVG SPACE SQFT ACCUM" fld="8" subtotal="average" showDataAs="runTotal" baseField="10" baseItem="2" numFmtId="164"/>
  </dataFields>
  <formats count="42">
    <format dxfId="298">
      <pivotArea type="all" dataOnly="0" outline="0" fieldPosition="0"/>
    </format>
    <format dxfId="297">
      <pivotArea outline="0" collapsedLevelsAreSubtotals="1" fieldPosition="0"/>
    </format>
    <format dxfId="296">
      <pivotArea field="10" type="button" dataOnly="0" labelOnly="1" outline="0" axis="axisRow" fieldPosition="0"/>
    </format>
    <format dxfId="295">
      <pivotArea dataOnly="0" labelOnly="1" fieldPosition="0">
        <references count="1">
          <reference field="10" count="0"/>
        </references>
      </pivotArea>
    </format>
    <format dxfId="294">
      <pivotArea dataOnly="0" labelOnly="1" grandRow="1" outline="0" fieldPosition="0"/>
    </format>
    <format dxfId="293">
      <pivotArea dataOnly="0" labelOnly="1" outline="0" fieldPosition="0">
        <references count="1">
          <reference field="4294967294" count="2">
            <x v="0"/>
            <x v="1"/>
          </reference>
        </references>
      </pivotArea>
    </format>
    <format dxfId="292">
      <pivotArea outline="0" fieldPosition="0">
        <references count="1">
          <reference field="4294967294" count="1">
            <x v="6"/>
          </reference>
        </references>
      </pivotArea>
    </format>
    <format dxfId="291">
      <pivotArea collapsedLevelsAreSubtotals="1" fieldPosition="0">
        <references count="2">
          <reference field="4294967294" count="1" selected="0">
            <x v="7"/>
          </reference>
          <reference field="10" count="1">
            <x v="0"/>
          </reference>
        </references>
      </pivotArea>
    </format>
    <format dxfId="290">
      <pivotArea field="10" grandRow="1" outline="0" collapsedLevelsAreSubtotals="1" axis="axisRow" fieldPosition="0">
        <references count="1">
          <reference field="4294967294" count="1" selected="0">
            <x v="7"/>
          </reference>
        </references>
      </pivotArea>
    </format>
    <format dxfId="289">
      <pivotArea outline="0" collapsedLevelsAreSubtotals="1" fieldPosition="0">
        <references count="1">
          <reference field="4294967294" count="1" selected="0">
            <x v="8"/>
          </reference>
        </references>
      </pivotArea>
    </format>
    <format dxfId="288">
      <pivotArea outline="0" collapsedLevelsAreSubtotals="1" fieldPosition="0">
        <references count="1">
          <reference field="4294967294" count="1" selected="0">
            <x v="9"/>
          </reference>
        </references>
      </pivotArea>
    </format>
    <format dxfId="287">
      <pivotArea type="all" dataOnly="0" outline="0" fieldPosition="0"/>
    </format>
    <format dxfId="286">
      <pivotArea outline="0" collapsedLevelsAreSubtotals="1" fieldPosition="0"/>
    </format>
    <format dxfId="285">
      <pivotArea field="10" type="button" dataOnly="0" labelOnly="1" outline="0" axis="axisRow" fieldPosition="0"/>
    </format>
    <format dxfId="284">
      <pivotArea dataOnly="0" labelOnly="1" fieldPosition="0">
        <references count="1">
          <reference field="10" count="0"/>
        </references>
      </pivotArea>
    </format>
    <format dxfId="283">
      <pivotArea dataOnly="0" labelOnly="1" grandRow="1" outline="0" fieldPosition="0"/>
    </format>
    <format dxfId="282">
      <pivotArea dataOnly="0" labelOnly="1" outline="0" fieldPosition="0">
        <references count="1">
          <reference field="4294967294" count="10">
            <x v="0"/>
            <x v="1"/>
            <x v="2"/>
            <x v="3"/>
            <x v="4"/>
            <x v="5"/>
            <x v="6"/>
            <x v="7"/>
            <x v="8"/>
            <x v="9"/>
          </reference>
        </references>
      </pivotArea>
    </format>
    <format dxfId="281">
      <pivotArea type="all" dataOnly="0" outline="0" fieldPosition="0"/>
    </format>
    <format dxfId="280">
      <pivotArea outline="0" collapsedLevelsAreSubtotals="1" fieldPosition="0"/>
    </format>
    <format dxfId="279">
      <pivotArea field="10" type="button" dataOnly="0" labelOnly="1" outline="0" axis="axisRow" fieldPosition="0"/>
    </format>
    <format dxfId="278">
      <pivotArea dataOnly="0" labelOnly="1" fieldPosition="0">
        <references count="1">
          <reference field="10" count="0"/>
        </references>
      </pivotArea>
    </format>
    <format dxfId="277">
      <pivotArea dataOnly="0" labelOnly="1" grandRow="1" outline="0" fieldPosition="0"/>
    </format>
    <format dxfId="276">
      <pivotArea dataOnly="0" labelOnly="1" outline="0" fieldPosition="0">
        <references count="1">
          <reference field="4294967294" count="10">
            <x v="0"/>
            <x v="1"/>
            <x v="2"/>
            <x v="3"/>
            <x v="4"/>
            <x v="5"/>
            <x v="6"/>
            <x v="7"/>
            <x v="8"/>
            <x v="9"/>
          </reference>
        </references>
      </pivotArea>
    </format>
    <format dxfId="275">
      <pivotArea type="all" dataOnly="0" outline="0" fieldPosition="0"/>
    </format>
    <format dxfId="274">
      <pivotArea outline="0" collapsedLevelsAreSubtotals="1" fieldPosition="0"/>
    </format>
    <format dxfId="273">
      <pivotArea field="10" type="button" dataOnly="0" labelOnly="1" outline="0" axis="axisRow" fieldPosition="0"/>
    </format>
    <format dxfId="272">
      <pivotArea dataOnly="0" labelOnly="1" fieldPosition="0">
        <references count="1">
          <reference field="10" count="0"/>
        </references>
      </pivotArea>
    </format>
    <format dxfId="271">
      <pivotArea dataOnly="0" labelOnly="1" grandRow="1" outline="0" fieldPosition="0"/>
    </format>
    <format dxfId="270">
      <pivotArea dataOnly="0" labelOnly="1" outline="0" fieldPosition="0">
        <references count="1">
          <reference field="4294967294" count="10">
            <x v="0"/>
            <x v="1"/>
            <x v="2"/>
            <x v="3"/>
            <x v="4"/>
            <x v="5"/>
            <x v="6"/>
            <x v="7"/>
            <x v="8"/>
            <x v="9"/>
          </reference>
        </references>
      </pivotArea>
    </format>
    <format dxfId="269">
      <pivotArea type="all" dataOnly="0" outline="0" fieldPosition="0"/>
    </format>
    <format dxfId="268">
      <pivotArea outline="0" collapsedLevelsAreSubtotals="1" fieldPosition="0"/>
    </format>
    <format dxfId="267">
      <pivotArea field="10" type="button" dataOnly="0" labelOnly="1" outline="0" axis="axisRow" fieldPosition="0"/>
    </format>
    <format dxfId="266">
      <pivotArea dataOnly="0" labelOnly="1" fieldPosition="0">
        <references count="1">
          <reference field="10" count="0"/>
        </references>
      </pivotArea>
    </format>
    <format dxfId="265">
      <pivotArea dataOnly="0" labelOnly="1" grandRow="1" outline="0" fieldPosition="0"/>
    </format>
    <format dxfId="264">
      <pivotArea dataOnly="0" labelOnly="1" outline="0" fieldPosition="0">
        <references count="1">
          <reference field="4294967294" count="10">
            <x v="0"/>
            <x v="1"/>
            <x v="2"/>
            <x v="3"/>
            <x v="4"/>
            <x v="5"/>
            <x v="6"/>
            <x v="7"/>
            <x v="8"/>
            <x v="9"/>
          </reference>
        </references>
      </pivotArea>
    </format>
    <format dxfId="263">
      <pivotArea outline="0" fieldPosition="0">
        <references count="1">
          <reference field="4294967294" count="1">
            <x v="0"/>
          </reference>
        </references>
      </pivotArea>
    </format>
    <format dxfId="262">
      <pivotArea outline="0" fieldPosition="0">
        <references count="1">
          <reference field="4294967294" count="1">
            <x v="1"/>
          </reference>
        </references>
      </pivotArea>
    </format>
    <format dxfId="261">
      <pivotArea outline="0" fieldPosition="0">
        <references count="1">
          <reference field="4294967294" count="1">
            <x v="2"/>
          </reference>
        </references>
      </pivotArea>
    </format>
    <format dxfId="260">
      <pivotArea outline="0" fieldPosition="0">
        <references count="1">
          <reference field="4294967294" count="1">
            <x v="3"/>
          </reference>
        </references>
      </pivotArea>
    </format>
    <format dxfId="259">
      <pivotArea outline="0" fieldPosition="0">
        <references count="1">
          <reference field="4294967294" count="1">
            <x v="4"/>
          </reference>
        </references>
      </pivotArea>
    </format>
    <format dxfId="258">
      <pivotArea outline="0" fieldPosition="0">
        <references count="1">
          <reference field="4294967294" count="1">
            <x v="5"/>
          </reference>
        </references>
      </pivotArea>
    </format>
    <format dxfId="257">
      <pivotArea outline="0" fieldPosition="0">
        <references count="1">
          <reference field="429496729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68F8AC-8962-405D-B6C3-DA1E5BDB9918}" name="PivotTable1" cacheId="109" applyNumberFormats="0" applyBorderFormats="0" applyFontFormats="0" applyPatternFormats="0" applyAlignmentFormats="0" applyWidthHeightFormats="1" dataCaption="Values" tag="a4d771be-ae1e-4f2b-955d-147be5636d7e" updatedVersion="8" minRefreshableVersion="3" subtotalHiddenItems="1" rowGrandTotals="0" colGrandTotals="0" itemPrintTitles="1" createdVersion="8" indent="0" outline="1" outlineData="1" multipleFieldFilters="0" chartFormat="8">
  <location ref="A22:B2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 Facilities" fld="1" subtotal="count" baseField="0" baseItem="0" numFmtId="3"/>
  </dataFields>
  <formats count="10">
    <format dxfId="308">
      <pivotArea outline="0" collapsedLevelsAreSubtotals="1" fieldPosition="0"/>
    </format>
    <format dxfId="307">
      <pivotArea type="all" dataOnly="0" outline="0" fieldPosition="0"/>
    </format>
    <format dxfId="306">
      <pivotArea outline="0" collapsedLevelsAreSubtotals="1" fieldPosition="0"/>
    </format>
    <format dxfId="305">
      <pivotArea type="all" dataOnly="0" outline="0" fieldPosition="0"/>
    </format>
    <format dxfId="304">
      <pivotArea outline="0" collapsedLevelsAreSubtotals="1" fieldPosition="0"/>
    </format>
    <format dxfId="303">
      <pivotArea type="all" dataOnly="0" outline="0" fieldPosition="0"/>
    </format>
    <format dxfId="302">
      <pivotArea outline="0" collapsedLevelsAreSubtotals="1" fieldPosition="0"/>
    </format>
    <format dxfId="301">
      <pivotArea field="0" type="button" dataOnly="0" labelOnly="1" outline="0" axis="axisRow" fieldPosition="0"/>
    </format>
    <format dxfId="300">
      <pivotArea dataOnly="0" labelOnly="1" fieldPosition="0">
        <references count="1">
          <reference field="0" count="0"/>
        </references>
      </pivotArea>
    </format>
    <format dxfId="299">
      <pivotArea outline="0" fieldPosition="0">
        <references count="1">
          <reference field="4294967294" count="1">
            <x v="0"/>
          </reference>
        </references>
      </pivotArea>
    </format>
  </formats>
  <chartFormats count="7">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4"/>
          </reference>
        </references>
      </pivotArea>
    </chartFormat>
    <chartFormat chart="3" format="11">
      <pivotArea type="data" outline="0" fieldPosition="0">
        <references count="2">
          <reference field="4294967294" count="1" selected="0">
            <x v="0"/>
          </reference>
          <reference field="0" count="1" selected="0">
            <x v="5"/>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 Facilities"/>
    <pivotHierarchy dragToData="1"/>
    <pivotHierarchy dragToData="1" caption="LATEST INDEX"/>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erio US Data Centers Dashboard.xlsx!US_Data_Centers_Dataset">
        <x15:activeTabTopLevelEntity name="[US_Data_Center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128D6C-ED38-4A8C-8E50-F87DEA7C2D88}" name="Stage - Facility Count - State"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5">
  <location ref="A4:B14" firstHeaderRow="1" firstDataRow="1" firstDataCol="1" rowPageCount="1" colPageCount="1"/>
  <pivotFields count="1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10">
        <item m="1" x="7"/>
        <item x="0"/>
        <item x="1"/>
        <item m="1" x="8"/>
        <item x="3"/>
        <item m="1" x="6"/>
        <item x="2"/>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descending">
      <items count="53">
        <item m="1" x="51"/>
        <item x="44"/>
        <item x="3"/>
        <item x="32"/>
        <item x="25"/>
        <item x="28"/>
        <item x="21"/>
        <item x="45"/>
        <item x="35"/>
        <item x="9"/>
        <item x="8"/>
        <item x="36"/>
        <item x="39"/>
        <item x="6"/>
        <item x="24"/>
        <item x="4"/>
        <item x="31"/>
        <item x="20"/>
        <item x="42"/>
        <item x="41"/>
        <item x="27"/>
        <item x="18"/>
        <item x="26"/>
        <item x="23"/>
        <item x="40"/>
        <item x="5"/>
        <item x="2"/>
        <item x="30"/>
        <item x="1"/>
        <item x="46"/>
        <item x="17"/>
        <item x="29"/>
        <item x="11"/>
        <item x="10"/>
        <item x="22"/>
        <item x="7"/>
        <item x="15"/>
        <item x="0"/>
        <item x="13"/>
        <item x="48"/>
        <item x="43"/>
        <item x="49"/>
        <item x="19"/>
        <item x="16"/>
        <item x="38"/>
        <item x="47"/>
        <item x="12"/>
        <item x="14"/>
        <item x="33"/>
        <item x="37"/>
        <item x="50"/>
        <item x="34"/>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25">
        <item x="0"/>
        <item x="10"/>
        <item x="11"/>
        <item x="14"/>
        <item x="12"/>
        <item x="8"/>
        <item x="7"/>
        <item x="13"/>
        <item x="18"/>
        <item x="6"/>
        <item x="15"/>
        <item x="21"/>
        <item x="1"/>
        <item x="16"/>
        <item x="19"/>
        <item x="2"/>
        <item x="20"/>
        <item x="17"/>
        <item x="23"/>
        <item x="9"/>
        <item x="22"/>
        <item x="5"/>
        <item x="3"/>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6"/>
  </rowFields>
  <rowItems count="10">
    <i>
      <x v="46"/>
    </i>
    <i>
      <x v="43"/>
    </i>
    <i>
      <x v="4"/>
    </i>
    <i>
      <x v="35"/>
    </i>
    <i>
      <x v="37"/>
    </i>
    <i>
      <x v="2"/>
    </i>
    <i>
      <x v="13"/>
    </i>
    <i>
      <x v="47"/>
    </i>
    <i>
      <x v="10"/>
    </i>
    <i>
      <x v="15"/>
    </i>
  </rowItems>
  <colItems count="1">
    <i/>
  </colItems>
  <pageFields count="1">
    <pageField fld="4" item="1" hier="-1"/>
  </pageFields>
  <dataFields count="1">
    <dataField name="# Facilities" fld="0" subtotal="count" baseField="0" baseItem="0"/>
  </dataFields>
  <formats count="22">
    <format dxfId="45">
      <pivotArea type="all" dataOnly="0" outline="0" fieldPosition="0"/>
    </format>
    <format dxfId="44">
      <pivotArea outline="0" collapsedLevelsAreSubtotals="1" fieldPosition="0"/>
    </format>
    <format dxfId="43">
      <pivotArea field="10" type="button" dataOnly="0" labelOnly="1" outline="0"/>
    </format>
    <format dxfId="42">
      <pivotArea dataOnly="0" labelOnly="1" grandRow="1" outline="0" fieldPosition="0"/>
    </format>
    <format dxfId="41">
      <pivotArea type="all" dataOnly="0" outline="0" fieldPosition="0"/>
    </format>
    <format dxfId="40">
      <pivotArea outline="0" collapsedLevelsAreSubtotals="1" fieldPosition="0"/>
    </format>
    <format dxfId="39">
      <pivotArea field="10" type="button" dataOnly="0" labelOnly="1" outline="0"/>
    </format>
    <format dxfId="38">
      <pivotArea dataOnly="0" labelOnly="1" grandRow="1" outline="0" fieldPosition="0"/>
    </format>
    <format dxfId="37">
      <pivotArea type="all" dataOnly="0" outline="0" fieldPosition="0"/>
    </format>
    <format dxfId="36">
      <pivotArea outline="0" collapsedLevelsAreSubtotals="1" fieldPosition="0"/>
    </format>
    <format dxfId="35">
      <pivotArea field="10" type="button" dataOnly="0" labelOnly="1" outline="0"/>
    </format>
    <format dxfId="34">
      <pivotArea dataOnly="0" labelOnly="1" grandRow="1" outline="0" fieldPosition="0"/>
    </format>
    <format dxfId="33">
      <pivotArea type="all" dataOnly="0" outline="0" fieldPosition="0"/>
    </format>
    <format dxfId="32">
      <pivotArea outline="0" collapsedLevelsAreSubtotals="1" fieldPosition="0"/>
    </format>
    <format dxfId="31">
      <pivotArea field="10" type="button" dataOnly="0" labelOnly="1" outline="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4" type="button" dataOnly="0" labelOnly="1" outline="0" axis="axisPage" fieldPosition="0"/>
    </format>
    <format dxfId="26">
      <pivotArea field="10" type="button" dataOnly="0" labelOnly="1" outline="0"/>
    </format>
    <format dxfId="25">
      <pivotArea dataOnly="0" labelOnly="1" outline="0" fieldPosition="0">
        <references count="1">
          <reference field="4" count="0"/>
        </references>
      </pivotArea>
    </format>
    <format dxfId="24">
      <pivotArea dataOnly="0" labelOnly="1" outline="0" fieldPosition="0">
        <references count="1">
          <reference field="4" count="0" defaultSubtotal="1"/>
        </references>
      </pivotArea>
    </format>
  </formats>
  <chartFormats count="3">
    <chartFormat chart="11"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015EF5-EFE1-4D94-B25A-3FC1979F0EA7}" name="Stage - Square Area - Provider"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7">
  <location ref="A146:B156" firstHeaderRow="1" firstDataRow="1" firstDataCol="1" rowPageCount="1" colPageCount="1"/>
  <pivotFields count="1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descending">
      <items count="433">
        <item x="45"/>
        <item x="46"/>
        <item m="1" x="389"/>
        <item x="48"/>
        <item x="49"/>
        <item x="315"/>
        <item m="1" x="381"/>
        <item x="50"/>
        <item x="51"/>
        <item x="60"/>
        <item x="53"/>
        <item x="0"/>
        <item x="54"/>
        <item x="55"/>
        <item x="14"/>
        <item x="57"/>
        <item x="4"/>
        <item m="1" x="368"/>
        <item x="58"/>
        <item x="59"/>
        <item x="62"/>
        <item x="63"/>
        <item x="16"/>
        <item m="1" x="419"/>
        <item m="1" x="418"/>
        <item m="1" x="424"/>
        <item x="64"/>
        <item x="65"/>
        <item m="1" x="428"/>
        <item x="66"/>
        <item x="70"/>
        <item m="1" x="430"/>
        <item x="72"/>
        <item x="73"/>
        <item m="1" x="429"/>
        <item x="74"/>
        <item x="75"/>
        <item x="76"/>
        <item x="77"/>
        <item x="78"/>
        <item m="1" x="378"/>
        <item x="79"/>
        <item x="80"/>
        <item m="1" x="417"/>
        <item x="82"/>
        <item x="83"/>
        <item x="22"/>
        <item m="1" x="408"/>
        <item m="1" x="423"/>
        <item x="86"/>
        <item x="87"/>
        <item x="88"/>
        <item x="89"/>
        <item x="92"/>
        <item m="1" x="403"/>
        <item x="95"/>
        <item x="90"/>
        <item x="91"/>
        <item x="93"/>
        <item x="25"/>
        <item x="97"/>
        <item x="98"/>
        <item x="99"/>
        <item x="100"/>
        <item m="1" x="426"/>
        <item x="102"/>
        <item x="103"/>
        <item m="1" x="414"/>
        <item x="104"/>
        <item m="1" x="399"/>
        <item x="106"/>
        <item x="107"/>
        <item x="30"/>
        <item x="108"/>
        <item x="31"/>
        <item x="109"/>
        <item x="3"/>
        <item x="110"/>
        <item x="111"/>
        <item m="1" x="394"/>
        <item x="112"/>
        <item x="113"/>
        <item x="114"/>
        <item m="1" x="407"/>
        <item m="1" x="392"/>
        <item x="115"/>
        <item x="116"/>
        <item x="94"/>
        <item m="1" x="391"/>
        <item m="1" x="401"/>
        <item x="117"/>
        <item x="118"/>
        <item x="119"/>
        <item x="120"/>
        <item x="121"/>
        <item x="344"/>
        <item x="124"/>
        <item x="125"/>
        <item m="1" x="422"/>
        <item x="128"/>
        <item x="129"/>
        <item x="130"/>
        <item m="1" x="393"/>
        <item x="126"/>
        <item x="131"/>
        <item x="132"/>
        <item m="1" x="380"/>
        <item x="133"/>
        <item x="5"/>
        <item x="2"/>
        <item x="134"/>
        <item x="135"/>
        <item m="1" x="411"/>
        <item x="136"/>
        <item x="137"/>
        <item m="1" x="409"/>
        <item x="138"/>
        <item x="139"/>
        <item x="141"/>
        <item x="142"/>
        <item x="143"/>
        <item x="145"/>
        <item x="146"/>
        <item x="147"/>
        <item m="1" x="431"/>
        <item x="192"/>
        <item m="1" x="427"/>
        <item x="148"/>
        <item x="149"/>
        <item x="150"/>
        <item m="1" x="420"/>
        <item m="1" x="421"/>
        <item m="1" x="410"/>
        <item x="152"/>
        <item x="153"/>
        <item x="154"/>
        <item m="1" x="425"/>
        <item x="157"/>
        <item m="1" x="369"/>
        <item x="42"/>
        <item x="158"/>
        <item x="159"/>
        <item x="160"/>
        <item m="1" x="405"/>
        <item x="162"/>
        <item x="163"/>
        <item x="164"/>
        <item m="1" x="406"/>
        <item x="165"/>
        <item x="166"/>
        <item x="167"/>
        <item x="168"/>
        <item m="1" x="402"/>
        <item x="169"/>
        <item x="170"/>
        <item x="171"/>
        <item m="1" x="396"/>
        <item m="1" x="400"/>
        <item x="172"/>
        <item x="173"/>
        <item x="174"/>
        <item x="176"/>
        <item x="177"/>
        <item x="178"/>
        <item x="179"/>
        <item x="180"/>
        <item x="181"/>
        <item x="182"/>
        <item m="1" x="412"/>
        <item m="1" x="398"/>
        <item x="183"/>
        <item x="185"/>
        <item m="1" x="379"/>
        <item x="187"/>
        <item m="1" x="397"/>
        <item x="188"/>
        <item x="189"/>
        <item x="190"/>
        <item x="191"/>
        <item x="193"/>
        <item x="194"/>
        <item x="202"/>
        <item x="197"/>
        <item x="198"/>
        <item x="199"/>
        <item x="200"/>
        <item x="340"/>
        <item x="201"/>
        <item x="203"/>
        <item m="1" x="395"/>
        <item x="204"/>
        <item x="122"/>
        <item x="206"/>
        <item x="207"/>
        <item x="208"/>
        <item m="1" x="404"/>
        <item x="209"/>
        <item x="210"/>
        <item x="211"/>
        <item x="212"/>
        <item x="213"/>
        <item m="1" x="413"/>
        <item m="1" x="415"/>
        <item m="1" x="416"/>
        <item m="1" x="386"/>
        <item x="13"/>
        <item x="38"/>
        <item x="68"/>
        <item x="19"/>
        <item x="331"/>
        <item x="81"/>
        <item x="18"/>
        <item x="85"/>
        <item x="47"/>
        <item x="155"/>
        <item x="61"/>
        <item x="362"/>
        <item x="21"/>
        <item m="1" x="387"/>
        <item x="96"/>
        <item x="293"/>
        <item x="333"/>
        <item x="214"/>
        <item x="40"/>
        <item x="215"/>
        <item x="329"/>
        <item x="1"/>
        <item x="44"/>
        <item x="318"/>
        <item x="321"/>
        <item x="43"/>
        <item x="349"/>
        <item m="1" x="377"/>
        <item x="27"/>
        <item x="289"/>
        <item x="336"/>
        <item x="361"/>
        <item x="308"/>
        <item x="311"/>
        <item x="20"/>
        <item x="217"/>
        <item m="1" x="382"/>
        <item m="1" x="390"/>
        <item x="218"/>
        <item x="17"/>
        <item x="29"/>
        <item x="161"/>
        <item x="6"/>
        <item x="34"/>
        <item x="105"/>
        <item m="1" x="383"/>
        <item x="15"/>
        <item m="1" x="384"/>
        <item x="36"/>
        <item m="1" x="385"/>
        <item x="346"/>
        <item x="291"/>
        <item x="156"/>
        <item m="1" x="372"/>
        <item m="1" x="388"/>
        <item x="320"/>
        <item x="317"/>
        <item m="1" x="376"/>
        <item x="37"/>
        <item x="84"/>
        <item x="175"/>
        <item x="26"/>
        <item x="322"/>
        <item x="35"/>
        <item x="302"/>
        <item x="326"/>
        <item x="151"/>
        <item x="205"/>
        <item x="144"/>
        <item x="352"/>
        <item x="140"/>
        <item x="32"/>
        <item x="184"/>
        <item x="186"/>
        <item x="348"/>
        <item x="28"/>
        <item x="297"/>
        <item x="310"/>
        <item x="366"/>
        <item x="294"/>
        <item x="123"/>
        <item x="305"/>
        <item x="292"/>
        <item x="309"/>
        <item x="296"/>
        <item x="335"/>
        <item x="67"/>
        <item x="303"/>
        <item x="41"/>
        <item x="52"/>
        <item x="71"/>
        <item m="1" x="373"/>
        <item x="325"/>
        <item x="307"/>
        <item x="304"/>
        <item x="306"/>
        <item x="23"/>
        <item x="350"/>
        <item x="339"/>
        <item x="332"/>
        <item x="33"/>
        <item x="69"/>
        <item x="338"/>
        <item x="324"/>
        <item x="314"/>
        <item x="364"/>
        <item x="195"/>
        <item x="196"/>
        <item x="337"/>
        <item x="56"/>
        <item x="101"/>
        <item x="127"/>
        <item x="24"/>
        <item m="1" x="367"/>
        <item x="351"/>
        <item x="216"/>
        <item x="360"/>
        <item x="288"/>
        <item x="39"/>
        <item x="284"/>
        <item x="243"/>
        <item x="285"/>
        <item x="227"/>
        <item x="247"/>
        <item x="270"/>
        <item x="274"/>
        <item x="323"/>
        <item x="241"/>
        <item x="261"/>
        <item x="7"/>
        <item x="334"/>
        <item x="279"/>
        <item x="219"/>
        <item x="272"/>
        <item x="8"/>
        <item x="267"/>
        <item x="269"/>
        <item x="341"/>
        <item x="273"/>
        <item x="10"/>
        <item x="224"/>
        <item x="342"/>
        <item x="299"/>
        <item x="345"/>
        <item x="11"/>
        <item x="280"/>
        <item x="239"/>
        <item x="319"/>
        <item x="268"/>
        <item x="356"/>
        <item x="262"/>
        <item x="233"/>
        <item x="248"/>
        <item x="257"/>
        <item x="276"/>
        <item x="249"/>
        <item x="266"/>
        <item m="1" x="370"/>
        <item x="251"/>
        <item x="255"/>
        <item x="271"/>
        <item x="275"/>
        <item x="278"/>
        <item x="287"/>
        <item x="358"/>
        <item m="1" x="375"/>
        <item x="313"/>
        <item m="1" x="371"/>
        <item x="363"/>
        <item x="365"/>
        <item x="220"/>
        <item x="228"/>
        <item x="244"/>
        <item x="245"/>
        <item x="355"/>
        <item x="277"/>
        <item x="347"/>
        <item x="354"/>
        <item x="256"/>
        <item x="12"/>
        <item x="328"/>
        <item x="282"/>
        <item x="254"/>
        <item m="1" x="374"/>
        <item x="252"/>
        <item x="259"/>
        <item x="264"/>
        <item x="290"/>
        <item x="263"/>
        <item x="357"/>
        <item x="281"/>
        <item x="225"/>
        <item x="222"/>
        <item x="258"/>
        <item x="221"/>
        <item x="253"/>
        <item x="238"/>
        <item x="343"/>
        <item x="226"/>
        <item x="283"/>
        <item x="286"/>
        <item x="236"/>
        <item x="242"/>
        <item x="301"/>
        <item x="327"/>
        <item x="230"/>
        <item x="235"/>
        <item x="246"/>
        <item x="295"/>
        <item x="298"/>
        <item x="312"/>
        <item x="353"/>
        <item x="231"/>
        <item x="234"/>
        <item x="237"/>
        <item x="300"/>
        <item x="359"/>
        <item x="316"/>
        <item x="9"/>
        <item x="223"/>
        <item x="229"/>
        <item x="250"/>
        <item x="265"/>
        <item x="330"/>
        <item x="232"/>
        <item x="240"/>
        <item x="26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compact="0" outline="0" showAll="0">
      <items count="10">
        <item m="1" x="7"/>
        <item x="0"/>
        <item x="1"/>
        <item m="1" x="8"/>
        <item x="3"/>
        <item m="1" x="6"/>
        <item x="2"/>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measureFilter="1" sortType="descending">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25">
        <item x="0"/>
        <item x="10"/>
        <item x="11"/>
        <item x="14"/>
        <item x="12"/>
        <item x="8"/>
        <item x="7"/>
        <item x="13"/>
        <item x="18"/>
        <item x="6"/>
        <item x="15"/>
        <item x="21"/>
        <item x="1"/>
        <item x="16"/>
        <item x="19"/>
        <item x="2"/>
        <item x="20"/>
        <item x="17"/>
        <item x="23"/>
        <item x="9"/>
        <item x="22"/>
        <item x="5"/>
        <item x="3"/>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3"/>
  </rowFields>
  <rowItems count="10">
    <i>
      <x v="87"/>
    </i>
    <i>
      <x v="9"/>
    </i>
    <i>
      <x v="215"/>
    </i>
    <i>
      <x v="66"/>
    </i>
    <i>
      <x v="96"/>
    </i>
    <i>
      <x v="153"/>
    </i>
    <i>
      <x v="49"/>
    </i>
    <i>
      <x v="80"/>
    </i>
    <i>
      <x v="177"/>
    </i>
    <i>
      <x v="29"/>
    </i>
  </rowItems>
  <colItems count="1">
    <i/>
  </colItems>
  <pageFields count="1">
    <pageField fld="4" item="1" hier="-1"/>
  </pageFields>
  <dataFields count="1">
    <dataField name="Total SqFt Area" fld="8" baseField="0" baseItem="0" numFmtId="168"/>
  </dataFields>
  <formats count="23">
    <format dxfId="68">
      <pivotArea type="all" dataOnly="0" outline="0" fieldPosition="0"/>
    </format>
    <format dxfId="67">
      <pivotArea outline="0" collapsedLevelsAreSubtotals="1" fieldPosition="0"/>
    </format>
    <format dxfId="66">
      <pivotArea field="10" type="button" dataOnly="0" labelOnly="1" outline="0"/>
    </format>
    <format dxfId="65">
      <pivotArea dataOnly="0" labelOnly="1" grandRow="1" outline="0" fieldPosition="0"/>
    </format>
    <format dxfId="64">
      <pivotArea type="all" dataOnly="0" outline="0" fieldPosition="0"/>
    </format>
    <format dxfId="63">
      <pivotArea outline="0" collapsedLevelsAreSubtotals="1" fieldPosition="0"/>
    </format>
    <format dxfId="62">
      <pivotArea field="10" type="button" dataOnly="0" labelOnly="1" outline="0"/>
    </format>
    <format dxfId="61">
      <pivotArea dataOnly="0" labelOnly="1" grandRow="1" outline="0" fieldPosition="0"/>
    </format>
    <format dxfId="60">
      <pivotArea type="all" dataOnly="0" outline="0" fieldPosition="0"/>
    </format>
    <format dxfId="59">
      <pivotArea outline="0" collapsedLevelsAreSubtotals="1" fieldPosition="0"/>
    </format>
    <format dxfId="58">
      <pivotArea field="10" type="button" dataOnly="0" labelOnly="1" outline="0"/>
    </format>
    <format dxfId="57">
      <pivotArea dataOnly="0" labelOnly="1" grandRow="1" outline="0" fieldPosition="0"/>
    </format>
    <format dxfId="56">
      <pivotArea type="all" dataOnly="0" outline="0" fieldPosition="0"/>
    </format>
    <format dxfId="55">
      <pivotArea outline="0" collapsedLevelsAreSubtotals="1" fieldPosition="0"/>
    </format>
    <format dxfId="54">
      <pivotArea field="10" type="button" dataOnly="0" labelOnly="1" outline="0"/>
    </format>
    <format dxfId="53">
      <pivotArea dataOnly="0" labelOnly="1" grandRow="1" outline="0" fieldPosition="0"/>
    </format>
    <format dxfId="52">
      <pivotArea type="all" dataOnly="0" outline="0" fieldPosition="0"/>
    </format>
    <format dxfId="51">
      <pivotArea outline="0" collapsedLevelsAreSubtotals="1" fieldPosition="0"/>
    </format>
    <format dxfId="50">
      <pivotArea field="4" type="button" dataOnly="0" labelOnly="1" outline="0" axis="axisPage" fieldPosition="0"/>
    </format>
    <format dxfId="49">
      <pivotArea field="10" type="button" dataOnly="0" labelOnly="1" outline="0"/>
    </format>
    <format dxfId="48">
      <pivotArea dataOnly="0" labelOnly="1" outline="0" fieldPosition="0">
        <references count="1">
          <reference field="4" count="0"/>
        </references>
      </pivotArea>
    </format>
    <format dxfId="47">
      <pivotArea dataOnly="0" labelOnly="1" outline="0" fieldPosition="0">
        <references count="1">
          <reference field="4" count="0" defaultSubtotal="1"/>
        </references>
      </pivotArea>
    </format>
    <format dxfId="46">
      <pivotArea outline="0" fieldPosition="0">
        <references count="1">
          <reference field="4294967294" count="1">
            <x v="0"/>
          </reference>
        </references>
      </pivotArea>
    </format>
  </formats>
  <chartFormats count="1">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5" iMeasureFld="0">
      <autoFilter ref="A1">
        <filterColumn colId="0">
          <top10 val="10" filterVal="10"/>
        </filterColumn>
      </autoFilter>
    </filter>
    <filter fld="3"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1878FC-01A4-4EC8-8E9A-346BF5CE2664}" name="Stage - Square Area - State"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40">
  <location ref="A129:B139" firstHeaderRow="1" firstDataRow="1" firstDataCol="1" rowPageCount="1" colPageCount="1"/>
  <pivotFields count="1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10">
        <item m="1" x="7"/>
        <item x="0"/>
        <item x="1"/>
        <item m="1" x="8"/>
        <item x="3"/>
        <item m="1" x="6"/>
        <item x="2"/>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descending">
      <items count="53">
        <item m="1" x="51"/>
        <item x="44"/>
        <item x="3"/>
        <item x="32"/>
        <item x="25"/>
        <item x="28"/>
        <item x="21"/>
        <item x="45"/>
        <item x="35"/>
        <item x="9"/>
        <item x="8"/>
        <item x="36"/>
        <item x="39"/>
        <item x="6"/>
        <item x="24"/>
        <item x="4"/>
        <item x="31"/>
        <item x="20"/>
        <item x="42"/>
        <item x="41"/>
        <item x="27"/>
        <item x="18"/>
        <item x="26"/>
        <item x="23"/>
        <item x="40"/>
        <item x="5"/>
        <item x="2"/>
        <item x="30"/>
        <item x="1"/>
        <item x="46"/>
        <item x="17"/>
        <item x="29"/>
        <item x="11"/>
        <item x="10"/>
        <item x="22"/>
        <item x="7"/>
        <item x="15"/>
        <item x="0"/>
        <item x="13"/>
        <item x="48"/>
        <item x="43"/>
        <item x="49"/>
        <item x="19"/>
        <item x="16"/>
        <item x="38"/>
        <item x="47"/>
        <item x="12"/>
        <item x="14"/>
        <item x="33"/>
        <item x="37"/>
        <item x="50"/>
        <item x="34"/>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25">
        <item x="0"/>
        <item x="10"/>
        <item x="11"/>
        <item x="14"/>
        <item x="12"/>
        <item x="8"/>
        <item x="7"/>
        <item x="13"/>
        <item x="18"/>
        <item x="6"/>
        <item x="15"/>
        <item x="21"/>
        <item x="1"/>
        <item x="16"/>
        <item x="19"/>
        <item x="2"/>
        <item x="20"/>
        <item x="17"/>
        <item x="23"/>
        <item x="9"/>
        <item x="22"/>
        <item x="5"/>
        <item x="3"/>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6"/>
  </rowFields>
  <rowItems count="10">
    <i>
      <x v="46"/>
    </i>
    <i>
      <x v="43"/>
    </i>
    <i>
      <x v="37"/>
    </i>
    <i>
      <x v="35"/>
    </i>
    <i>
      <x v="2"/>
    </i>
    <i>
      <x v="10"/>
    </i>
    <i>
      <x v="4"/>
    </i>
    <i>
      <x v="13"/>
    </i>
    <i>
      <x v="15"/>
    </i>
    <i>
      <x v="47"/>
    </i>
  </rowItems>
  <colItems count="1">
    <i/>
  </colItems>
  <pageFields count="1">
    <pageField fld="4" item="1" hier="-1"/>
  </pageFields>
  <dataFields count="1">
    <dataField name="Total SqFt Area" fld="8" baseField="0" baseItem="0" numFmtId="168"/>
  </dataFields>
  <formats count="23">
    <format dxfId="91">
      <pivotArea type="all" dataOnly="0" outline="0" fieldPosition="0"/>
    </format>
    <format dxfId="90">
      <pivotArea outline="0" collapsedLevelsAreSubtotals="1" fieldPosition="0"/>
    </format>
    <format dxfId="89">
      <pivotArea field="10" type="button" dataOnly="0" labelOnly="1" outline="0"/>
    </format>
    <format dxfId="88">
      <pivotArea dataOnly="0" labelOnly="1" grandRow="1" outline="0" fieldPosition="0"/>
    </format>
    <format dxfId="87">
      <pivotArea type="all" dataOnly="0" outline="0" fieldPosition="0"/>
    </format>
    <format dxfId="86">
      <pivotArea outline="0" collapsedLevelsAreSubtotals="1" fieldPosition="0"/>
    </format>
    <format dxfId="85">
      <pivotArea field="10" type="button" dataOnly="0" labelOnly="1" outline="0"/>
    </format>
    <format dxfId="84">
      <pivotArea dataOnly="0" labelOnly="1" grandRow="1" outline="0" fieldPosition="0"/>
    </format>
    <format dxfId="83">
      <pivotArea type="all" dataOnly="0" outline="0" fieldPosition="0"/>
    </format>
    <format dxfId="82">
      <pivotArea outline="0" collapsedLevelsAreSubtotals="1" fieldPosition="0"/>
    </format>
    <format dxfId="81">
      <pivotArea field="10" type="button" dataOnly="0" labelOnly="1" outline="0"/>
    </format>
    <format dxfId="80">
      <pivotArea dataOnly="0" labelOnly="1" grandRow="1" outline="0" fieldPosition="0"/>
    </format>
    <format dxfId="79">
      <pivotArea type="all" dataOnly="0" outline="0" fieldPosition="0"/>
    </format>
    <format dxfId="78">
      <pivotArea outline="0" collapsedLevelsAreSubtotals="1" fieldPosition="0"/>
    </format>
    <format dxfId="77">
      <pivotArea field="10" type="button" dataOnly="0" labelOnly="1" outline="0"/>
    </format>
    <format dxfId="76">
      <pivotArea dataOnly="0" labelOnly="1" grandRow="1" outline="0" fieldPosition="0"/>
    </format>
    <format dxfId="75">
      <pivotArea type="all" dataOnly="0" outline="0" fieldPosition="0"/>
    </format>
    <format dxfId="74">
      <pivotArea outline="0" collapsedLevelsAreSubtotals="1" fieldPosition="0"/>
    </format>
    <format dxfId="73">
      <pivotArea field="4" type="button" dataOnly="0" labelOnly="1" outline="0" axis="axisPage" fieldPosition="0"/>
    </format>
    <format dxfId="72">
      <pivotArea field="10" type="button" dataOnly="0" labelOnly="1" outline="0"/>
    </format>
    <format dxfId="71">
      <pivotArea dataOnly="0" labelOnly="1" outline="0" fieldPosition="0">
        <references count="1">
          <reference field="4" count="0"/>
        </references>
      </pivotArea>
    </format>
    <format dxfId="70">
      <pivotArea dataOnly="0" labelOnly="1" outline="0" fieldPosition="0">
        <references count="1">
          <reference field="4" count="0" defaultSubtotal="1"/>
        </references>
      </pivotArea>
    </format>
    <format dxfId="69">
      <pivotArea outline="0" fieldPosition="0">
        <references count="1">
          <reference field="4294967294" count="1">
            <x v="0"/>
          </reference>
        </references>
      </pivotArea>
    </format>
  </formats>
  <chartFormats count="2">
    <chartFormat chart="31" format="3"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EF6743-2B10-4705-8D92-5DA85B61B272}" name="Stage - Facility Count - Provider"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28">
  <location ref="A64:B74" firstHeaderRow="1" firstDataRow="1" firstDataCol="1" rowPageCount="1" colPageCount="1"/>
  <pivotFields count="1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descending">
      <items count="433">
        <item x="45"/>
        <item x="46"/>
        <item m="1" x="389"/>
        <item x="48"/>
        <item x="49"/>
        <item x="315"/>
        <item m="1" x="381"/>
        <item x="50"/>
        <item x="51"/>
        <item x="60"/>
        <item x="53"/>
        <item x="0"/>
        <item x="54"/>
        <item x="55"/>
        <item x="14"/>
        <item x="57"/>
        <item x="4"/>
        <item m="1" x="368"/>
        <item x="58"/>
        <item x="59"/>
        <item x="62"/>
        <item x="63"/>
        <item x="16"/>
        <item m="1" x="419"/>
        <item m="1" x="418"/>
        <item m="1" x="424"/>
        <item x="64"/>
        <item x="65"/>
        <item m="1" x="428"/>
        <item x="66"/>
        <item x="70"/>
        <item m="1" x="430"/>
        <item x="72"/>
        <item x="73"/>
        <item m="1" x="429"/>
        <item x="74"/>
        <item x="75"/>
        <item x="76"/>
        <item x="77"/>
        <item x="78"/>
        <item m="1" x="378"/>
        <item x="79"/>
        <item x="80"/>
        <item m="1" x="417"/>
        <item x="82"/>
        <item x="83"/>
        <item x="22"/>
        <item m="1" x="408"/>
        <item m="1" x="423"/>
        <item x="86"/>
        <item x="87"/>
        <item x="88"/>
        <item x="89"/>
        <item x="92"/>
        <item m="1" x="403"/>
        <item x="95"/>
        <item x="90"/>
        <item x="91"/>
        <item x="93"/>
        <item x="25"/>
        <item x="97"/>
        <item x="98"/>
        <item x="99"/>
        <item x="100"/>
        <item m="1" x="426"/>
        <item x="102"/>
        <item x="103"/>
        <item m="1" x="414"/>
        <item x="104"/>
        <item m="1" x="399"/>
        <item x="106"/>
        <item x="107"/>
        <item x="30"/>
        <item x="108"/>
        <item x="31"/>
        <item x="109"/>
        <item x="3"/>
        <item x="110"/>
        <item x="111"/>
        <item m="1" x="394"/>
        <item x="112"/>
        <item x="113"/>
        <item x="114"/>
        <item m="1" x="407"/>
        <item m="1" x="392"/>
        <item x="115"/>
        <item x="116"/>
        <item x="94"/>
        <item m="1" x="391"/>
        <item m="1" x="401"/>
        <item x="117"/>
        <item x="118"/>
        <item x="119"/>
        <item x="120"/>
        <item x="121"/>
        <item x="344"/>
        <item x="124"/>
        <item x="125"/>
        <item m="1" x="422"/>
        <item x="128"/>
        <item x="129"/>
        <item x="130"/>
        <item m="1" x="393"/>
        <item x="126"/>
        <item x="131"/>
        <item x="132"/>
        <item m="1" x="380"/>
        <item x="133"/>
        <item x="5"/>
        <item x="2"/>
        <item x="134"/>
        <item x="135"/>
        <item m="1" x="411"/>
        <item x="136"/>
        <item x="137"/>
        <item m="1" x="409"/>
        <item x="138"/>
        <item x="139"/>
        <item x="141"/>
        <item x="142"/>
        <item x="143"/>
        <item x="145"/>
        <item x="146"/>
        <item x="147"/>
        <item m="1" x="431"/>
        <item x="192"/>
        <item m="1" x="427"/>
        <item x="148"/>
        <item x="149"/>
        <item x="150"/>
        <item m="1" x="420"/>
        <item m="1" x="421"/>
        <item m="1" x="410"/>
        <item x="152"/>
        <item x="153"/>
        <item x="154"/>
        <item m="1" x="425"/>
        <item x="157"/>
        <item m="1" x="369"/>
        <item x="42"/>
        <item x="158"/>
        <item x="159"/>
        <item x="160"/>
        <item m="1" x="405"/>
        <item x="162"/>
        <item x="163"/>
        <item x="164"/>
        <item m="1" x="406"/>
        <item x="165"/>
        <item x="166"/>
        <item x="167"/>
        <item x="168"/>
        <item m="1" x="402"/>
        <item x="169"/>
        <item x="170"/>
        <item x="171"/>
        <item m="1" x="396"/>
        <item m="1" x="400"/>
        <item x="172"/>
        <item x="173"/>
        <item x="174"/>
        <item x="176"/>
        <item x="177"/>
        <item x="178"/>
        <item x="179"/>
        <item x="180"/>
        <item x="181"/>
        <item x="182"/>
        <item m="1" x="412"/>
        <item m="1" x="398"/>
        <item x="183"/>
        <item x="185"/>
        <item m="1" x="379"/>
        <item x="187"/>
        <item m="1" x="397"/>
        <item x="188"/>
        <item x="189"/>
        <item x="190"/>
        <item x="191"/>
        <item x="193"/>
        <item x="194"/>
        <item x="202"/>
        <item x="197"/>
        <item x="198"/>
        <item x="199"/>
        <item x="200"/>
        <item x="340"/>
        <item x="201"/>
        <item x="203"/>
        <item m="1" x="395"/>
        <item x="204"/>
        <item x="122"/>
        <item x="206"/>
        <item x="207"/>
        <item x="208"/>
        <item m="1" x="404"/>
        <item x="209"/>
        <item x="210"/>
        <item x="211"/>
        <item x="212"/>
        <item x="213"/>
        <item m="1" x="413"/>
        <item m="1" x="415"/>
        <item m="1" x="416"/>
        <item m="1" x="386"/>
        <item x="13"/>
        <item x="38"/>
        <item x="68"/>
        <item x="19"/>
        <item x="331"/>
        <item x="81"/>
        <item x="18"/>
        <item x="85"/>
        <item x="47"/>
        <item x="155"/>
        <item x="61"/>
        <item x="362"/>
        <item x="21"/>
        <item m="1" x="387"/>
        <item x="96"/>
        <item x="293"/>
        <item x="333"/>
        <item x="214"/>
        <item x="40"/>
        <item x="215"/>
        <item x="329"/>
        <item x="1"/>
        <item x="44"/>
        <item x="318"/>
        <item x="321"/>
        <item x="43"/>
        <item x="349"/>
        <item m="1" x="377"/>
        <item x="27"/>
        <item x="289"/>
        <item x="336"/>
        <item x="361"/>
        <item x="308"/>
        <item x="311"/>
        <item x="20"/>
        <item x="217"/>
        <item m="1" x="382"/>
        <item m="1" x="390"/>
        <item x="218"/>
        <item x="17"/>
        <item x="29"/>
        <item x="161"/>
        <item x="6"/>
        <item x="34"/>
        <item x="105"/>
        <item m="1" x="383"/>
        <item x="15"/>
        <item m="1" x="384"/>
        <item x="36"/>
        <item m="1" x="385"/>
        <item x="346"/>
        <item x="291"/>
        <item x="156"/>
        <item m="1" x="372"/>
        <item m="1" x="388"/>
        <item x="320"/>
        <item x="317"/>
        <item m="1" x="376"/>
        <item x="37"/>
        <item x="84"/>
        <item x="175"/>
        <item x="26"/>
        <item x="322"/>
        <item x="35"/>
        <item x="302"/>
        <item x="326"/>
        <item x="151"/>
        <item x="205"/>
        <item x="144"/>
        <item x="352"/>
        <item x="140"/>
        <item x="32"/>
        <item x="184"/>
        <item x="186"/>
        <item x="348"/>
        <item x="28"/>
        <item x="297"/>
        <item x="310"/>
        <item x="366"/>
        <item x="294"/>
        <item x="123"/>
        <item x="305"/>
        <item x="292"/>
        <item x="309"/>
        <item x="296"/>
        <item x="335"/>
        <item x="67"/>
        <item x="303"/>
        <item x="41"/>
        <item x="52"/>
        <item x="71"/>
        <item m="1" x="373"/>
        <item x="325"/>
        <item x="307"/>
        <item x="304"/>
        <item x="306"/>
        <item x="23"/>
        <item x="350"/>
        <item x="339"/>
        <item x="332"/>
        <item x="33"/>
        <item x="69"/>
        <item x="338"/>
        <item x="324"/>
        <item x="314"/>
        <item x="364"/>
        <item x="195"/>
        <item x="196"/>
        <item x="337"/>
        <item x="56"/>
        <item x="101"/>
        <item x="127"/>
        <item x="24"/>
        <item m="1" x="367"/>
        <item x="351"/>
        <item x="216"/>
        <item x="360"/>
        <item x="288"/>
        <item x="39"/>
        <item x="284"/>
        <item x="243"/>
        <item x="285"/>
        <item x="227"/>
        <item x="247"/>
        <item x="270"/>
        <item x="274"/>
        <item x="323"/>
        <item x="241"/>
        <item x="261"/>
        <item x="7"/>
        <item x="334"/>
        <item x="279"/>
        <item x="219"/>
        <item x="272"/>
        <item x="8"/>
        <item x="267"/>
        <item x="269"/>
        <item x="341"/>
        <item x="273"/>
        <item x="10"/>
        <item x="224"/>
        <item x="342"/>
        <item x="299"/>
        <item x="345"/>
        <item x="11"/>
        <item x="280"/>
        <item x="239"/>
        <item x="319"/>
        <item x="268"/>
        <item x="356"/>
        <item x="262"/>
        <item x="233"/>
        <item x="248"/>
        <item x="257"/>
        <item x="276"/>
        <item x="249"/>
        <item x="266"/>
        <item m="1" x="370"/>
        <item x="251"/>
        <item x="255"/>
        <item x="271"/>
        <item x="275"/>
        <item x="278"/>
        <item x="287"/>
        <item x="358"/>
        <item m="1" x="375"/>
        <item x="313"/>
        <item m="1" x="371"/>
        <item x="363"/>
        <item x="365"/>
        <item x="220"/>
        <item x="228"/>
        <item x="244"/>
        <item x="245"/>
        <item x="355"/>
        <item x="277"/>
        <item x="347"/>
        <item x="354"/>
        <item x="256"/>
        <item x="12"/>
        <item x="328"/>
        <item x="282"/>
        <item x="254"/>
        <item m="1" x="374"/>
        <item x="252"/>
        <item x="259"/>
        <item x="264"/>
        <item x="290"/>
        <item x="263"/>
        <item x="357"/>
        <item x="281"/>
        <item x="225"/>
        <item x="222"/>
        <item x="258"/>
        <item x="221"/>
        <item x="253"/>
        <item x="238"/>
        <item x="343"/>
        <item x="226"/>
        <item x="283"/>
        <item x="286"/>
        <item x="236"/>
        <item x="242"/>
        <item x="301"/>
        <item x="327"/>
        <item x="230"/>
        <item x="235"/>
        <item x="246"/>
        <item x="295"/>
        <item x="298"/>
        <item x="312"/>
        <item x="353"/>
        <item x="231"/>
        <item x="234"/>
        <item x="237"/>
        <item x="300"/>
        <item x="359"/>
        <item x="316"/>
        <item x="9"/>
        <item x="223"/>
        <item x="229"/>
        <item x="250"/>
        <item x="265"/>
        <item x="330"/>
        <item x="232"/>
        <item x="240"/>
        <item x="26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compact="0" outline="0" showAll="0">
      <items count="10">
        <item m="1" x="7"/>
        <item x="0"/>
        <item x="1"/>
        <item m="1" x="8"/>
        <item x="3"/>
        <item m="1" x="6"/>
        <item x="2"/>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measureFilter="1" sortType="descending">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25">
        <item x="0"/>
        <item x="10"/>
        <item x="11"/>
        <item x="14"/>
        <item x="12"/>
        <item x="8"/>
        <item x="7"/>
        <item x="13"/>
        <item x="18"/>
        <item x="6"/>
        <item x="15"/>
        <item x="21"/>
        <item x="1"/>
        <item x="16"/>
        <item x="19"/>
        <item x="2"/>
        <item x="20"/>
        <item x="17"/>
        <item x="23"/>
        <item x="9"/>
        <item x="22"/>
        <item x="5"/>
        <item x="3"/>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3"/>
  </rowFields>
  <rowItems count="10">
    <i>
      <x v="9"/>
    </i>
    <i>
      <x v="215"/>
    </i>
    <i>
      <x v="66"/>
    </i>
    <i>
      <x v="87"/>
    </i>
    <i>
      <x v="118"/>
    </i>
    <i>
      <x v="96"/>
    </i>
    <i>
      <x v="80"/>
    </i>
    <i>
      <x v="33"/>
    </i>
    <i>
      <x v="153"/>
    </i>
    <i>
      <x v="56"/>
    </i>
  </rowItems>
  <colItems count="1">
    <i/>
  </colItems>
  <pageFields count="1">
    <pageField fld="4" item="1" hier="-1"/>
  </pageFields>
  <dataFields count="1">
    <dataField name="TOTAL" fld="0" subtotal="count" baseField="0" baseItem="0"/>
  </dataFields>
  <formats count="22">
    <format dxfId="113">
      <pivotArea type="all" dataOnly="0" outline="0" fieldPosition="0"/>
    </format>
    <format dxfId="112">
      <pivotArea outline="0" collapsedLevelsAreSubtotals="1" fieldPosition="0"/>
    </format>
    <format dxfId="111">
      <pivotArea field="10" type="button" dataOnly="0" labelOnly="1" outline="0"/>
    </format>
    <format dxfId="110">
      <pivotArea dataOnly="0" labelOnly="1" grandRow="1" outline="0" fieldPosition="0"/>
    </format>
    <format dxfId="109">
      <pivotArea type="all" dataOnly="0" outline="0" fieldPosition="0"/>
    </format>
    <format dxfId="108">
      <pivotArea outline="0" collapsedLevelsAreSubtotals="1" fieldPosition="0"/>
    </format>
    <format dxfId="107">
      <pivotArea field="10" type="button" dataOnly="0" labelOnly="1" outline="0"/>
    </format>
    <format dxfId="106">
      <pivotArea dataOnly="0" labelOnly="1" grandRow="1" outline="0" fieldPosition="0"/>
    </format>
    <format dxfId="105">
      <pivotArea type="all" dataOnly="0" outline="0" fieldPosition="0"/>
    </format>
    <format dxfId="104">
      <pivotArea outline="0" collapsedLevelsAreSubtotals="1" fieldPosition="0"/>
    </format>
    <format dxfId="103">
      <pivotArea field="10" type="button" dataOnly="0" labelOnly="1" outline="0"/>
    </format>
    <format dxfId="102">
      <pivotArea dataOnly="0" labelOnly="1" grandRow="1" outline="0" fieldPosition="0"/>
    </format>
    <format dxfId="101">
      <pivotArea type="all" dataOnly="0" outline="0" fieldPosition="0"/>
    </format>
    <format dxfId="100">
      <pivotArea outline="0" collapsedLevelsAreSubtotals="1" fieldPosition="0"/>
    </format>
    <format dxfId="99">
      <pivotArea field="10" type="button" dataOnly="0" labelOnly="1" outline="0"/>
    </format>
    <format dxfId="98">
      <pivotArea dataOnly="0" labelOnly="1" grandRow="1" outline="0" fieldPosition="0"/>
    </format>
    <format dxfId="97">
      <pivotArea type="all" dataOnly="0" outline="0" fieldPosition="0"/>
    </format>
    <format dxfId="96">
      <pivotArea outline="0" collapsedLevelsAreSubtotals="1" fieldPosition="0"/>
    </format>
    <format dxfId="95">
      <pivotArea field="4" type="button" dataOnly="0" labelOnly="1" outline="0" axis="axisPage" fieldPosition="0"/>
    </format>
    <format dxfId="94">
      <pivotArea field="10" type="button" dataOnly="0" labelOnly="1" outline="0"/>
    </format>
    <format dxfId="93">
      <pivotArea dataOnly="0" labelOnly="1" outline="0" fieldPosition="0">
        <references count="1">
          <reference field="4" count="0"/>
        </references>
      </pivotArea>
    </format>
    <format dxfId="92">
      <pivotArea dataOnly="0" labelOnly="1" outline="0" fieldPosition="0">
        <references count="1">
          <reference field="4" count="0" defaultSubtotal="1"/>
        </references>
      </pivotArea>
    </format>
  </formats>
  <chartFormats count="1">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E635FBF-50D6-47CD-BA9D-4D09D908A5B5}" name="Stage - Power Consumption - State"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3">
  <location ref="A85:B95" firstHeaderRow="1" firstDataRow="1" firstDataCol="1" rowPageCount="1" colPageCount="1"/>
  <pivotFields count="1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measureFilter="1" sortType="descending">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compact="0" outline="0" showAll="0">
      <items count="10">
        <item m="1" x="7"/>
        <item x="0"/>
        <item x="1"/>
        <item m="1" x="8"/>
        <item x="3"/>
        <item m="1" x="6"/>
        <item x="2"/>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descending">
      <items count="53">
        <item m="1" x="51"/>
        <item x="44"/>
        <item x="3"/>
        <item x="32"/>
        <item x="25"/>
        <item x="28"/>
        <item x="21"/>
        <item x="45"/>
        <item x="35"/>
        <item x="9"/>
        <item x="8"/>
        <item x="36"/>
        <item x="39"/>
        <item x="6"/>
        <item x="24"/>
        <item x="4"/>
        <item x="31"/>
        <item x="20"/>
        <item x="42"/>
        <item x="41"/>
        <item x="27"/>
        <item x="18"/>
        <item x="26"/>
        <item x="23"/>
        <item x="40"/>
        <item x="5"/>
        <item x="2"/>
        <item x="30"/>
        <item x="1"/>
        <item x="46"/>
        <item x="17"/>
        <item x="29"/>
        <item x="11"/>
        <item x="10"/>
        <item x="22"/>
        <item x="7"/>
        <item x="15"/>
        <item x="0"/>
        <item x="13"/>
        <item x="48"/>
        <item x="43"/>
        <item x="49"/>
        <item x="19"/>
        <item x="16"/>
        <item x="38"/>
        <item x="47"/>
        <item x="12"/>
        <item x="14"/>
        <item x="33"/>
        <item x="37"/>
        <item x="50"/>
        <item x="34"/>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4" outline="0" showAll="0">
      <items count="25">
        <item x="0"/>
        <item x="10"/>
        <item x="11"/>
        <item x="14"/>
        <item x="12"/>
        <item x="8"/>
        <item x="7"/>
        <item x="13"/>
        <item x="18"/>
        <item x="6"/>
        <item x="15"/>
        <item x="21"/>
        <item x="1"/>
        <item x="16"/>
        <item x="19"/>
        <item x="2"/>
        <item x="20"/>
        <item x="17"/>
        <item x="23"/>
        <item x="9"/>
        <item x="22"/>
        <item x="5"/>
        <item x="3"/>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6"/>
  </rowFields>
  <rowItems count="10">
    <i>
      <x v="46"/>
    </i>
    <i>
      <x v="43"/>
    </i>
    <i>
      <x v="37"/>
    </i>
    <i>
      <x v="35"/>
    </i>
    <i>
      <x v="2"/>
    </i>
    <i>
      <x v="10"/>
    </i>
    <i>
      <x v="15"/>
    </i>
    <i>
      <x v="13"/>
    </i>
    <i>
      <x v="4"/>
    </i>
    <i>
      <x v="42"/>
    </i>
  </rowItems>
  <colItems count="1">
    <i/>
  </colItems>
  <pageFields count="1">
    <pageField fld="4" item="1" hier="-1"/>
  </pageFields>
  <dataFields count="1">
    <dataField name="Total Power Consumption (MWh)" fld="9" baseField="0" baseItem="0" numFmtId="169"/>
  </dataFields>
  <formats count="23">
    <format dxfId="136">
      <pivotArea type="all" dataOnly="0" outline="0" fieldPosition="0"/>
    </format>
    <format dxfId="135">
      <pivotArea outline="0" collapsedLevelsAreSubtotals="1" fieldPosition="0"/>
    </format>
    <format dxfId="134">
      <pivotArea field="10" type="button" dataOnly="0" labelOnly="1" outline="0"/>
    </format>
    <format dxfId="133">
      <pivotArea dataOnly="0" labelOnly="1" grandRow="1" outline="0" fieldPosition="0"/>
    </format>
    <format dxfId="132">
      <pivotArea type="all" dataOnly="0" outline="0" fieldPosition="0"/>
    </format>
    <format dxfId="131">
      <pivotArea outline="0" collapsedLevelsAreSubtotals="1" fieldPosition="0"/>
    </format>
    <format dxfId="130">
      <pivotArea field="10" type="button" dataOnly="0" labelOnly="1" outline="0"/>
    </format>
    <format dxfId="129">
      <pivotArea dataOnly="0" labelOnly="1" grandRow="1" outline="0" fieldPosition="0"/>
    </format>
    <format dxfId="128">
      <pivotArea type="all" dataOnly="0" outline="0" fieldPosition="0"/>
    </format>
    <format dxfId="127">
      <pivotArea outline="0" collapsedLevelsAreSubtotals="1" fieldPosition="0"/>
    </format>
    <format dxfId="126">
      <pivotArea field="10" type="button" dataOnly="0" labelOnly="1" outline="0"/>
    </format>
    <format dxfId="125">
      <pivotArea dataOnly="0" labelOnly="1" grandRow="1" outline="0" fieldPosition="0"/>
    </format>
    <format dxfId="124">
      <pivotArea type="all" dataOnly="0" outline="0" fieldPosition="0"/>
    </format>
    <format dxfId="123">
      <pivotArea outline="0" collapsedLevelsAreSubtotals="1" fieldPosition="0"/>
    </format>
    <format dxfId="122">
      <pivotArea field="10" type="button" dataOnly="0" labelOnly="1" outline="0"/>
    </format>
    <format dxfId="121">
      <pivotArea dataOnly="0" labelOnly="1" grandRow="1" outline="0" fieldPosition="0"/>
    </format>
    <format dxfId="120">
      <pivotArea type="all" dataOnly="0" outline="0" fieldPosition="0"/>
    </format>
    <format dxfId="119">
      <pivotArea outline="0" collapsedLevelsAreSubtotals="1" fieldPosition="0"/>
    </format>
    <format dxfId="118">
      <pivotArea field="4" type="button" dataOnly="0" labelOnly="1" outline="0" axis="axisPage" fieldPosition="0"/>
    </format>
    <format dxfId="117">
      <pivotArea field="10" type="button" dataOnly="0" labelOnly="1" outline="0"/>
    </format>
    <format dxfId="116">
      <pivotArea dataOnly="0" labelOnly="1" outline="0" fieldPosition="0">
        <references count="1">
          <reference field="4" count="0"/>
        </references>
      </pivotArea>
    </format>
    <format dxfId="115">
      <pivotArea dataOnly="0" labelOnly="1" outline="0" fieldPosition="0">
        <references count="1">
          <reference field="4" count="0" defaultSubtotal="1"/>
        </references>
      </pivotArea>
    </format>
    <format dxfId="114">
      <pivotArea outline="0" fieldPosition="0">
        <references count="1">
          <reference field="4294967294" count="1">
            <x v="0"/>
          </reference>
        </references>
      </pivotArea>
    </format>
  </formats>
  <chartFormats count="2">
    <chartFormat chart="24"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3" iMeasureFld="0">
      <autoFilter ref="A1">
        <filterColumn colId="0">
          <top10 val="10" filterVal="10"/>
        </filterColumn>
      </autoFilter>
    </filter>
    <filter fld="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3C7ACCA-BE98-4B41-B34F-4843280A04D4}" name="Stage - Power Consumption - Provider" cacheId="11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27">
  <location ref="A104:B114" firstHeaderRow="1" firstDataRow="1" firstDataCol="1" rowPageCount="1" colPageCount="1"/>
  <pivotFields count="1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descending">
      <items count="433">
        <item x="45"/>
        <item x="46"/>
        <item m="1" x="389"/>
        <item x="48"/>
        <item x="49"/>
        <item x="315"/>
        <item m="1" x="381"/>
        <item x="50"/>
        <item x="51"/>
        <item x="60"/>
        <item x="53"/>
        <item x="0"/>
        <item x="54"/>
        <item x="55"/>
        <item x="14"/>
        <item x="57"/>
        <item x="4"/>
        <item m="1" x="368"/>
        <item x="58"/>
        <item x="59"/>
        <item x="62"/>
        <item x="63"/>
        <item x="16"/>
        <item m="1" x="419"/>
        <item m="1" x="418"/>
        <item m="1" x="424"/>
        <item x="64"/>
        <item x="65"/>
        <item m="1" x="428"/>
        <item x="66"/>
        <item x="70"/>
        <item m="1" x="430"/>
        <item x="72"/>
        <item x="73"/>
        <item m="1" x="429"/>
        <item x="74"/>
        <item x="75"/>
        <item x="76"/>
        <item x="77"/>
        <item x="78"/>
        <item m="1" x="378"/>
        <item x="79"/>
        <item x="80"/>
        <item m="1" x="417"/>
        <item x="82"/>
        <item x="83"/>
        <item x="22"/>
        <item m="1" x="408"/>
        <item m="1" x="423"/>
        <item x="86"/>
        <item x="87"/>
        <item x="88"/>
        <item x="89"/>
        <item x="92"/>
        <item m="1" x="403"/>
        <item x="95"/>
        <item x="90"/>
        <item x="91"/>
        <item x="93"/>
        <item x="25"/>
        <item x="97"/>
        <item x="98"/>
        <item x="99"/>
        <item x="100"/>
        <item m="1" x="426"/>
        <item x="102"/>
        <item x="103"/>
        <item m="1" x="414"/>
        <item x="104"/>
        <item m="1" x="399"/>
        <item x="106"/>
        <item x="107"/>
        <item x="30"/>
        <item x="108"/>
        <item x="31"/>
        <item x="109"/>
        <item x="3"/>
        <item x="110"/>
        <item x="111"/>
        <item m="1" x="394"/>
        <item x="112"/>
        <item x="113"/>
        <item x="114"/>
        <item m="1" x="407"/>
        <item m="1" x="392"/>
        <item x="115"/>
        <item x="116"/>
        <item x="94"/>
        <item m="1" x="391"/>
        <item m="1" x="401"/>
        <item x="117"/>
        <item x="118"/>
        <item x="119"/>
        <item x="120"/>
        <item x="121"/>
        <item x="344"/>
        <item x="124"/>
        <item x="125"/>
        <item m="1" x="422"/>
        <item x="128"/>
        <item x="129"/>
        <item x="130"/>
        <item m="1" x="393"/>
        <item x="126"/>
        <item x="131"/>
        <item x="132"/>
        <item m="1" x="380"/>
        <item x="133"/>
        <item x="5"/>
        <item x="2"/>
        <item x="134"/>
        <item x="135"/>
        <item m="1" x="411"/>
        <item x="136"/>
        <item x="137"/>
        <item m="1" x="409"/>
        <item x="138"/>
        <item x="139"/>
        <item x="141"/>
        <item x="142"/>
        <item x="143"/>
        <item x="145"/>
        <item x="146"/>
        <item x="147"/>
        <item m="1" x="431"/>
        <item x="192"/>
        <item m="1" x="427"/>
        <item x="148"/>
        <item x="149"/>
        <item x="150"/>
        <item m="1" x="420"/>
        <item m="1" x="421"/>
        <item m="1" x="410"/>
        <item x="152"/>
        <item x="153"/>
        <item x="154"/>
        <item m="1" x="425"/>
        <item x="157"/>
        <item m="1" x="369"/>
        <item x="42"/>
        <item x="158"/>
        <item x="159"/>
        <item x="160"/>
        <item m="1" x="405"/>
        <item x="162"/>
        <item x="163"/>
        <item x="164"/>
        <item m="1" x="406"/>
        <item x="165"/>
        <item x="166"/>
        <item x="167"/>
        <item x="168"/>
        <item m="1" x="402"/>
        <item x="169"/>
        <item x="170"/>
        <item x="171"/>
        <item m="1" x="396"/>
        <item m="1" x="400"/>
        <item x="172"/>
        <item x="173"/>
        <item x="174"/>
        <item x="176"/>
        <item x="177"/>
        <item x="178"/>
        <item x="179"/>
        <item x="180"/>
        <item x="181"/>
        <item x="182"/>
        <item m="1" x="412"/>
        <item m="1" x="398"/>
        <item x="183"/>
        <item x="185"/>
        <item m="1" x="379"/>
        <item x="187"/>
        <item m="1" x="397"/>
        <item x="188"/>
        <item x="189"/>
        <item x="190"/>
        <item x="191"/>
        <item x="193"/>
        <item x="194"/>
        <item x="202"/>
        <item x="197"/>
        <item x="198"/>
        <item x="199"/>
        <item x="200"/>
        <item x="340"/>
        <item x="201"/>
        <item x="203"/>
        <item m="1" x="395"/>
        <item x="204"/>
        <item x="122"/>
        <item x="206"/>
        <item x="207"/>
        <item x="208"/>
        <item m="1" x="404"/>
        <item x="209"/>
        <item x="210"/>
        <item x="211"/>
        <item x="212"/>
        <item x="213"/>
        <item m="1" x="413"/>
        <item m="1" x="415"/>
        <item m="1" x="416"/>
        <item m="1" x="386"/>
        <item x="13"/>
        <item x="38"/>
        <item x="68"/>
        <item x="19"/>
        <item x="331"/>
        <item x="81"/>
        <item x="18"/>
        <item x="85"/>
        <item x="47"/>
        <item x="155"/>
        <item x="61"/>
        <item x="362"/>
        <item x="21"/>
        <item m="1" x="387"/>
        <item x="96"/>
        <item x="293"/>
        <item x="333"/>
        <item x="214"/>
        <item x="40"/>
        <item x="215"/>
        <item x="329"/>
        <item x="1"/>
        <item x="44"/>
        <item x="318"/>
        <item x="321"/>
        <item x="43"/>
        <item x="349"/>
        <item m="1" x="377"/>
        <item x="27"/>
        <item x="289"/>
        <item x="336"/>
        <item x="361"/>
        <item x="308"/>
        <item x="311"/>
        <item x="20"/>
        <item x="217"/>
        <item m="1" x="382"/>
        <item m="1" x="390"/>
        <item x="218"/>
        <item x="17"/>
        <item x="29"/>
        <item x="161"/>
        <item x="6"/>
        <item x="34"/>
        <item x="105"/>
        <item m="1" x="383"/>
        <item x="15"/>
        <item m="1" x="384"/>
        <item x="36"/>
        <item m="1" x="385"/>
        <item x="346"/>
        <item x="291"/>
        <item x="156"/>
        <item m="1" x="372"/>
        <item m="1" x="388"/>
        <item x="320"/>
        <item x="317"/>
        <item m="1" x="376"/>
        <item x="37"/>
        <item x="84"/>
        <item x="175"/>
        <item x="26"/>
        <item x="322"/>
        <item x="35"/>
        <item x="302"/>
        <item x="326"/>
        <item x="151"/>
        <item x="205"/>
        <item x="144"/>
        <item x="352"/>
        <item x="140"/>
        <item x="32"/>
        <item x="184"/>
        <item x="186"/>
        <item x="348"/>
        <item x="28"/>
        <item x="297"/>
        <item x="310"/>
        <item x="366"/>
        <item x="294"/>
        <item x="123"/>
        <item x="305"/>
        <item x="292"/>
        <item x="309"/>
        <item x="296"/>
        <item x="335"/>
        <item x="67"/>
        <item x="303"/>
        <item x="41"/>
        <item x="52"/>
        <item x="71"/>
        <item m="1" x="373"/>
        <item x="325"/>
        <item x="307"/>
        <item x="304"/>
        <item x="306"/>
        <item x="23"/>
        <item x="350"/>
        <item x="339"/>
        <item x="332"/>
        <item x="33"/>
        <item x="69"/>
        <item x="338"/>
        <item x="324"/>
        <item x="314"/>
        <item x="364"/>
        <item x="195"/>
        <item x="196"/>
        <item x="337"/>
        <item x="56"/>
        <item x="101"/>
        <item x="127"/>
        <item x="24"/>
        <item m="1" x="367"/>
        <item x="351"/>
        <item x="216"/>
        <item x="360"/>
        <item x="288"/>
        <item x="39"/>
        <item x="284"/>
        <item x="243"/>
        <item x="285"/>
        <item x="227"/>
        <item x="247"/>
        <item x="270"/>
        <item x="274"/>
        <item x="323"/>
        <item x="241"/>
        <item x="261"/>
        <item x="7"/>
        <item x="334"/>
        <item x="279"/>
        <item x="219"/>
        <item x="272"/>
        <item x="8"/>
        <item x="267"/>
        <item x="269"/>
        <item x="341"/>
        <item x="273"/>
        <item x="10"/>
        <item x="224"/>
        <item x="342"/>
        <item x="299"/>
        <item x="345"/>
        <item x="11"/>
        <item x="280"/>
        <item x="239"/>
        <item x="319"/>
        <item x="268"/>
        <item x="356"/>
        <item x="262"/>
        <item x="233"/>
        <item x="248"/>
        <item x="257"/>
        <item x="276"/>
        <item x="249"/>
        <item x="266"/>
        <item m="1" x="370"/>
        <item x="251"/>
        <item x="255"/>
        <item x="271"/>
        <item x="275"/>
        <item x="278"/>
        <item x="287"/>
        <item x="358"/>
        <item m="1" x="375"/>
        <item x="313"/>
        <item m="1" x="371"/>
        <item x="363"/>
        <item x="365"/>
        <item x="220"/>
        <item x="228"/>
        <item x="244"/>
        <item x="245"/>
        <item x="355"/>
        <item x="277"/>
        <item x="347"/>
        <item x="354"/>
        <item x="256"/>
        <item x="12"/>
        <item x="328"/>
        <item x="282"/>
        <item x="254"/>
        <item m="1" x="374"/>
        <item x="252"/>
        <item x="259"/>
        <item x="264"/>
        <item x="290"/>
        <item x="263"/>
        <item x="357"/>
        <item x="281"/>
        <item x="225"/>
        <item x="222"/>
        <item x="258"/>
        <item x="221"/>
        <item x="253"/>
        <item x="238"/>
        <item x="343"/>
        <item x="226"/>
        <item x="283"/>
        <item x="286"/>
        <item x="236"/>
        <item x="242"/>
        <item x="301"/>
        <item x="327"/>
        <item x="230"/>
        <item x="235"/>
        <item x="246"/>
        <item x="295"/>
        <item x="298"/>
        <item x="312"/>
        <item x="353"/>
        <item x="231"/>
        <item x="234"/>
        <item x="237"/>
        <item x="300"/>
        <item x="359"/>
        <item x="316"/>
        <item x="9"/>
        <item x="223"/>
        <item x="229"/>
        <item x="250"/>
        <item x="265"/>
        <item x="330"/>
        <item x="232"/>
        <item x="240"/>
        <item x="26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compact="0" outline="0" multipleItemSelectionAllowed="1" showAll="0">
      <items count="10">
        <item h="1" m="1" x="7"/>
        <item x="0"/>
        <item h="1" x="1"/>
        <item h="1" m="1" x="8"/>
        <item h="1" x="3"/>
        <item h="1" m="1" x="6"/>
        <item h="1" x="2"/>
        <item h="1" x="4"/>
        <item h="1"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4" outline="0" showAll="0">
      <items count="25">
        <item x="0"/>
        <item x="10"/>
        <item x="11"/>
        <item x="14"/>
        <item x="12"/>
        <item x="8"/>
        <item x="7"/>
        <item x="13"/>
        <item x="18"/>
        <item x="6"/>
        <item x="15"/>
        <item x="21"/>
        <item x="1"/>
        <item x="16"/>
        <item x="19"/>
        <item x="2"/>
        <item x="20"/>
        <item x="17"/>
        <item x="23"/>
        <item x="9"/>
        <item x="22"/>
        <item x="5"/>
        <item x="3"/>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3"/>
  </rowFields>
  <rowItems count="10">
    <i>
      <x v="9"/>
    </i>
    <i>
      <x v="215"/>
    </i>
    <i>
      <x v="96"/>
    </i>
    <i>
      <x v="87"/>
    </i>
    <i>
      <x v="153"/>
    </i>
    <i>
      <x v="66"/>
    </i>
    <i>
      <x v="49"/>
    </i>
    <i>
      <x v="177"/>
    </i>
    <i>
      <x v="8"/>
    </i>
    <i>
      <x v="224"/>
    </i>
  </rowItems>
  <colItems count="1">
    <i/>
  </colItems>
  <pageFields count="1">
    <pageField fld="4" hier="-1"/>
  </pageFields>
  <dataFields count="1">
    <dataField name="Total Power Consumption (MWh)" fld="9" baseField="2" baseItem="49" numFmtId="169"/>
  </dataFields>
  <formats count="23">
    <format dxfId="159">
      <pivotArea type="all" dataOnly="0" outline="0" fieldPosition="0"/>
    </format>
    <format dxfId="158">
      <pivotArea outline="0" collapsedLevelsAreSubtotals="1" fieldPosition="0"/>
    </format>
    <format dxfId="157">
      <pivotArea field="10" type="button" dataOnly="0" labelOnly="1" outline="0"/>
    </format>
    <format dxfId="156">
      <pivotArea dataOnly="0" labelOnly="1" grandRow="1" outline="0" fieldPosition="0"/>
    </format>
    <format dxfId="155">
      <pivotArea type="all" dataOnly="0" outline="0" fieldPosition="0"/>
    </format>
    <format dxfId="154">
      <pivotArea outline="0" collapsedLevelsAreSubtotals="1" fieldPosition="0"/>
    </format>
    <format dxfId="153">
      <pivotArea field="10" type="button" dataOnly="0" labelOnly="1" outline="0"/>
    </format>
    <format dxfId="152">
      <pivotArea dataOnly="0" labelOnly="1" grandRow="1" outline="0" fieldPosition="0"/>
    </format>
    <format dxfId="151">
      <pivotArea type="all" dataOnly="0" outline="0" fieldPosition="0"/>
    </format>
    <format dxfId="150">
      <pivotArea outline="0" collapsedLevelsAreSubtotals="1" fieldPosition="0"/>
    </format>
    <format dxfId="149">
      <pivotArea field="10" type="button" dataOnly="0" labelOnly="1" outline="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field="10" type="button" dataOnly="0" labelOnly="1" outline="0"/>
    </format>
    <format dxfId="144">
      <pivotArea dataOnly="0" labelOnly="1" grandRow="1" outline="0" fieldPosition="0"/>
    </format>
    <format dxfId="143">
      <pivotArea type="all" dataOnly="0" outline="0" fieldPosition="0"/>
    </format>
    <format dxfId="142">
      <pivotArea outline="0" collapsedLevelsAreSubtotals="1" fieldPosition="0"/>
    </format>
    <format dxfId="141">
      <pivotArea field="4" type="button" dataOnly="0" labelOnly="1" outline="0" axis="axisPage" fieldPosition="0"/>
    </format>
    <format dxfId="140">
      <pivotArea field="10" type="button" dataOnly="0" labelOnly="1" outline="0"/>
    </format>
    <format dxfId="139">
      <pivotArea dataOnly="0" labelOnly="1" outline="0" fieldPosition="0">
        <references count="1">
          <reference field="4" count="0"/>
        </references>
      </pivotArea>
    </format>
    <format dxfId="138">
      <pivotArea dataOnly="0" labelOnly="1" outline="0" fieldPosition="0">
        <references count="1">
          <reference field="4" count="0" defaultSubtotal="1"/>
        </references>
      </pivotArea>
    </format>
    <format dxfId="137">
      <pivotArea outline="0" fieldPosition="0">
        <references count="1">
          <reference field="4294967294" count="1">
            <x v="0"/>
          </reference>
        </references>
      </pivotArea>
    </format>
  </formats>
  <chartFormats count="1">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1979BB1-5203-44C5-B487-6A85BF73CB39}" name="PivotTable4"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6:B24" firstHeaderRow="1" firstDataRow="1" firstDataCol="1"/>
  <pivotFields count="9">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12">
        <item m="1" x="7"/>
        <item m="1" x="8"/>
        <item m="1" x="9"/>
        <item x="3"/>
        <item m="1" x="10"/>
        <item x="5"/>
        <item m="1" x="11"/>
        <item x="0"/>
        <item x="1"/>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8">
    <i>
      <x v="3"/>
    </i>
    <i>
      <x v="5"/>
    </i>
    <i>
      <x v="7"/>
    </i>
    <i>
      <x v="8"/>
    </i>
    <i>
      <x v="9"/>
    </i>
    <i>
      <x v="10"/>
    </i>
    <i>
      <x v="11"/>
    </i>
    <i t="grand">
      <x/>
    </i>
  </rowItems>
  <colItems count="1">
    <i/>
  </colItems>
  <dataFields count="1">
    <dataField name="Q_SUBREGION_CODE"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CB1D36-AEAB-485A-8433-B2E419671A1A}" name="PivotTable9" cacheId="112"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location ref="A4:E11" firstHeaderRow="0" firstDataRow="1" firstDataCol="2"/>
  <pivotFields count="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m="1" x="7"/>
        <item m="1" x="8"/>
        <item m="1" x="9"/>
        <item x="3"/>
        <item m="1" x="10"/>
        <item x="5"/>
        <item m="1" x="11"/>
        <item x="0"/>
        <item x="1"/>
        <item x="2"/>
        <item x="4"/>
        <item x="6"/>
      </items>
      <extLst>
        <ext xmlns:x14="http://schemas.microsoft.com/office/spreadsheetml/2009/9/main" uri="{2946ED86-A175-432a-8AC1-64E0C546D7DE}">
          <x14:pivotField fillDownLabels="1"/>
        </ext>
      </extLst>
    </pivotField>
    <pivotField axis="axisRow" compact="0" outline="0" showAll="0" defaultSubtotal="0">
      <items count="12">
        <item x="0"/>
        <item x="1"/>
        <item m="1" x="11"/>
        <item x="3"/>
        <item x="4"/>
        <item x="5"/>
        <item x="6"/>
        <item m="1" x="7"/>
        <item m="1" x="8"/>
        <item m="1" x="9"/>
        <item m="1" x="10"/>
        <item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3"/>
    <field x="2"/>
  </rowFields>
  <rowItems count="7">
    <i>
      <x/>
      <x v="7"/>
    </i>
    <i>
      <x v="1"/>
      <x v="8"/>
    </i>
    <i>
      <x v="3"/>
      <x v="3"/>
    </i>
    <i>
      <x v="4"/>
      <x v="10"/>
    </i>
    <i>
      <x v="5"/>
      <x v="5"/>
    </i>
    <i>
      <x v="6"/>
      <x v="11"/>
    </i>
    <i>
      <x v="11"/>
      <x v="9"/>
    </i>
  </rowItems>
  <colFields count="1">
    <field x="-2"/>
  </colFields>
  <colItems count="3">
    <i>
      <x/>
    </i>
    <i i="1">
      <x v="1"/>
    </i>
    <i i="2">
      <x v="2"/>
    </i>
  </colItems>
  <dataFields count="3">
    <dataField name="ENERGY DEMAND ISO" fld="4" baseField="2" baseItem="0" numFmtId="169"/>
    <dataField name="DATA CENTERS POWER CAPACITY" fld="6" baseField="2" baseItem="0" numFmtId="169"/>
    <dataField name="DATA CENTER ENERGY COVERAGE" fld="8" baseField="2" baseItem="0" numFmtId="171"/>
  </dataFields>
  <formats count="5">
    <format dxfId="23">
      <pivotArea type="all" dataOnly="0" outline="0" fieldPosition="0"/>
    </format>
    <format dxfId="22">
      <pivotArea outline="0" collapsedLevelsAreSubtotals="1" fieldPosition="0"/>
    </format>
    <format dxfId="21">
      <pivotArea field="2" type="button" dataOnly="0" labelOnly="1" outline="0" axis="axisRow" fieldPosition="1"/>
    </format>
    <format dxfId="20">
      <pivotArea dataOnly="0" labelOnly="1" fieldPosition="0">
        <references count="1">
          <reference field="2" count="0"/>
        </references>
      </pivotArea>
    </format>
    <format dxfId="1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B6171D6-A961-4CEE-821D-2A6FF0D9A891}" name="PivotTable10"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62:F68" firstHeaderRow="0" firstDataRow="1" firstDataCol="2" rowPageCount="1" colPageCount="1"/>
  <pivotFields count="9">
    <pivotField name="SUBREGION CODE" axis="axisRow" compact="0" outline="0" showAll="0" defaultSubtotal="0">
      <items count="58">
        <item x="19"/>
        <item x="20"/>
        <item x="21"/>
        <item x="18"/>
        <item x="13"/>
        <item x="12"/>
        <item x="15"/>
        <item x="11"/>
        <item x="14"/>
        <item x="10"/>
        <item x="16"/>
        <item x="17"/>
        <item x="22"/>
        <item x="37"/>
        <item x="48"/>
        <item x="47"/>
        <item x="40"/>
        <item x="34"/>
        <item x="3"/>
        <item x="42"/>
        <item x="31"/>
        <item x="39"/>
        <item x="44"/>
        <item x="4"/>
        <item x="38"/>
        <item x="7"/>
        <item x="50"/>
        <item x="51"/>
        <item x="49"/>
        <item x="43"/>
        <item x="52"/>
        <item x="9"/>
        <item x="55"/>
        <item x="53"/>
        <item x="45"/>
        <item x="2"/>
        <item x="41"/>
        <item x="36"/>
        <item x="35"/>
        <item x="1"/>
        <item x="5"/>
        <item x="0"/>
        <item x="8"/>
        <item x="54"/>
        <item x="56"/>
        <item x="57"/>
        <item x="25"/>
        <item x="24"/>
        <item x="29"/>
        <item x="28"/>
        <item x="27"/>
        <item x="26"/>
        <item x="23"/>
        <item x="6"/>
        <item x="33"/>
        <item x="32"/>
        <item x="30"/>
        <item x="46"/>
      </items>
      <extLst>
        <ext xmlns:x14="http://schemas.microsoft.com/office/spreadsheetml/2009/9/main" uri="{2946ED86-A175-432a-8AC1-64E0C546D7DE}">
          <x14:pivotField fillDownLabels="1"/>
        </ext>
      </extLst>
    </pivotField>
    <pivotField name="SUBREGION NAME" axis="axisRow" compact="0" outline="0" showAll="0" defaultSubtotal="0">
      <items count="58">
        <item x="48"/>
        <item x="37"/>
        <item x="47"/>
        <item x="40"/>
        <item x="29"/>
        <item x="54"/>
        <item x="34"/>
        <item x="39"/>
        <item x="31"/>
        <item x="42"/>
        <item x="44"/>
        <item x="38"/>
        <item x="3"/>
        <item x="4"/>
        <item x="7"/>
        <item x="9"/>
        <item x="8"/>
        <item x="5"/>
        <item x="24"/>
        <item x="50"/>
        <item x="28"/>
        <item x="51"/>
        <item x="11"/>
        <item x="13"/>
        <item x="12"/>
        <item x="17"/>
        <item x="14"/>
        <item x="10"/>
        <item x="15"/>
        <item x="16"/>
        <item x="52"/>
        <item x="49"/>
        <item x="23"/>
        <item x="43"/>
        <item x="27"/>
        <item x="26"/>
        <item x="55"/>
        <item x="53"/>
        <item x="2"/>
        <item x="45"/>
        <item x="41"/>
        <item x="36"/>
        <item x="35"/>
        <item x="0"/>
        <item x="56"/>
        <item x="25"/>
        <item x="57"/>
        <item x="19"/>
        <item x="20"/>
        <item x="21"/>
        <item x="18"/>
        <item x="22"/>
        <item x="1"/>
        <item x="6"/>
        <item x="33"/>
        <item x="32"/>
        <item x="30"/>
        <item x="46"/>
      </items>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m="1" x="7"/>
        <item h="1" m="1" x="8"/>
        <item h="1" m="1" x="9"/>
        <item x="3"/>
        <item h="1" m="1" x="10"/>
        <item h="1" x="5"/>
        <item h="1" m="1" x="11"/>
        <item h="1" x="0"/>
        <item h="1" x="1"/>
        <item h="1" x="2"/>
        <item h="1" x="4"/>
        <item h="1"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1"/>
  </rowFields>
  <rowItems count="6">
    <i>
      <x/>
      <x v="47"/>
    </i>
    <i>
      <x v="1"/>
      <x v="48"/>
    </i>
    <i>
      <x v="2"/>
      <x v="49"/>
    </i>
    <i>
      <x v="3"/>
      <x v="50"/>
    </i>
    <i>
      <x v="12"/>
      <x v="51"/>
    </i>
    <i t="grand">
      <x/>
    </i>
  </rowItems>
  <colFields count="1">
    <field x="-2"/>
  </colFields>
  <colItems count="4">
    <i>
      <x/>
    </i>
    <i i="1">
      <x v="1"/>
    </i>
    <i i="2">
      <x v="2"/>
    </i>
    <i i="3">
      <x v="3"/>
    </i>
  </colItems>
  <pageFields count="1">
    <pageField fld="2" hier="-1"/>
  </pageFields>
  <dataFields count="4">
    <dataField name="TOTAL DATA CENTERS" fld="5" baseField="1" baseItem="12"/>
    <dataField name="ISO/RTO ENERGY DEMAND" fld="4" baseField="1" baseItem="38" numFmtId="169"/>
    <dataField name="DATA CENTER POWER CAPACITY" fld="6" baseField="1" baseItem="38" numFmtId="169"/>
    <dataField name="DATA CENTER ENERGY COVERAGE" fld="8" baseField="1" baseItem="38"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5F3CA8C-37CF-455C-8469-7F0ED285518A}" name="PivotTable11"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72:F92" firstHeaderRow="0" firstDataRow="1" firstDataCol="2" rowPageCount="1" colPageCount="1"/>
  <pivotFields count="9">
    <pivotField name="SUBREGION CODE" axis="axisRow" compact="0" outline="0" showAll="0" sortType="ascending" defaultSubtotal="0">
      <items count="58">
        <item x="19"/>
        <item x="20"/>
        <item x="21"/>
        <item x="18"/>
        <item x="13"/>
        <item x="12"/>
        <item x="15"/>
        <item x="11"/>
        <item x="14"/>
        <item x="10"/>
        <item x="16"/>
        <item x="17"/>
        <item x="22"/>
        <item x="30"/>
        <item x="37"/>
        <item x="48"/>
        <item x="47"/>
        <item x="40"/>
        <item x="34"/>
        <item x="3"/>
        <item x="33"/>
        <item x="42"/>
        <item x="31"/>
        <item x="39"/>
        <item x="44"/>
        <item x="4"/>
        <item x="38"/>
        <item x="7"/>
        <item x="50"/>
        <item x="51"/>
        <item x="49"/>
        <item x="43"/>
        <item x="52"/>
        <item x="9"/>
        <item x="6"/>
        <item x="55"/>
        <item x="53"/>
        <item x="45"/>
        <item x="32"/>
        <item x="2"/>
        <item x="41"/>
        <item x="46"/>
        <item x="36"/>
        <item x="35"/>
        <item x="1"/>
        <item x="5"/>
        <item x="0"/>
        <item x="8"/>
        <item x="54"/>
        <item x="56"/>
        <item x="57"/>
        <item x="25"/>
        <item x="24"/>
        <item x="29"/>
        <item x="28"/>
        <item x="27"/>
        <item x="26"/>
        <item x="23"/>
      </items>
      <extLst>
        <ext xmlns:x14="http://schemas.microsoft.com/office/spreadsheetml/2009/9/main" uri="{2946ED86-A175-432a-8AC1-64E0C546D7DE}">
          <x14:pivotField fillDownLabels="1"/>
        </ext>
      </extLst>
    </pivotField>
    <pivotField name="SUBREGION NAME" axis="axisRow" compact="0" outline="0" showAll="0" defaultSubtotal="0">
      <items count="58">
        <item x="48"/>
        <item x="37"/>
        <item x="47"/>
        <item x="40"/>
        <item x="29"/>
        <item x="54"/>
        <item x="34"/>
        <item x="39"/>
        <item x="31"/>
        <item x="42"/>
        <item x="44"/>
        <item x="38"/>
        <item x="3"/>
        <item x="4"/>
        <item x="7"/>
        <item x="9"/>
        <item x="8"/>
        <item x="5"/>
        <item x="24"/>
        <item x="50"/>
        <item x="28"/>
        <item x="51"/>
        <item x="11"/>
        <item x="13"/>
        <item x="12"/>
        <item x="17"/>
        <item x="14"/>
        <item x="10"/>
        <item x="15"/>
        <item x="16"/>
        <item x="52"/>
        <item x="49"/>
        <item x="23"/>
        <item x="43"/>
        <item x="27"/>
        <item x="26"/>
        <item x="55"/>
        <item x="53"/>
        <item x="2"/>
        <item x="45"/>
        <item x="41"/>
        <item x="36"/>
        <item x="35"/>
        <item x="0"/>
        <item x="56"/>
        <item x="25"/>
        <item x="57"/>
        <item x="19"/>
        <item x="20"/>
        <item x="21"/>
        <item x="18"/>
        <item x="22"/>
        <item x="1"/>
        <item x="6"/>
        <item x="33"/>
        <item x="32"/>
        <item x="30"/>
        <item x="46"/>
      </items>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m="1" x="7"/>
        <item h="1" m="1" x="8"/>
        <item h="1" m="1" x="9"/>
        <item h="1" x="3"/>
        <item h="1" m="1" x="10"/>
        <item x="5"/>
        <item h="1" m="1" x="11"/>
        <item h="1" x="0"/>
        <item h="1" x="1"/>
        <item h="1" x="2"/>
        <item h="1" x="4"/>
        <item h="1"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1"/>
  </rowFields>
  <rowItems count="20">
    <i>
      <x v="13"/>
      <x v="56"/>
    </i>
    <i>
      <x v="14"/>
      <x v="1"/>
    </i>
    <i>
      <x v="15"/>
      <x/>
    </i>
    <i>
      <x v="16"/>
      <x v="2"/>
    </i>
    <i>
      <x v="17"/>
      <x v="3"/>
    </i>
    <i>
      <x v="18"/>
      <x v="6"/>
    </i>
    <i>
      <x v="20"/>
      <x v="54"/>
    </i>
    <i>
      <x v="21"/>
      <x v="9"/>
    </i>
    <i>
      <x v="22"/>
      <x v="8"/>
    </i>
    <i>
      <x v="23"/>
      <x v="7"/>
    </i>
    <i>
      <x v="24"/>
      <x v="10"/>
    </i>
    <i>
      <x v="26"/>
      <x v="11"/>
    </i>
    <i>
      <x v="31"/>
      <x v="33"/>
    </i>
    <i>
      <x v="37"/>
      <x v="39"/>
    </i>
    <i>
      <x v="38"/>
      <x v="55"/>
    </i>
    <i>
      <x v="40"/>
      <x v="40"/>
    </i>
    <i>
      <x v="41"/>
      <x v="57"/>
    </i>
    <i>
      <x v="42"/>
      <x v="41"/>
    </i>
    <i>
      <x v="43"/>
      <x v="42"/>
    </i>
    <i t="grand">
      <x/>
    </i>
  </rowItems>
  <colFields count="1">
    <field x="-2"/>
  </colFields>
  <colItems count="4">
    <i>
      <x/>
    </i>
    <i i="1">
      <x v="1"/>
    </i>
    <i i="2">
      <x v="2"/>
    </i>
    <i i="3">
      <x v="3"/>
    </i>
  </colItems>
  <pageFields count="1">
    <pageField fld="2" hier="-1"/>
  </pageFields>
  <dataFields count="4">
    <dataField name="TOTAL DATA CENTERS" fld="5" baseField="1" baseItem="12"/>
    <dataField name="ISO/RTO ENERGY DEMAND" fld="4" baseField="1" baseItem="38" numFmtId="169"/>
    <dataField name="DATA CENTER POWER CAPACITY" fld="6" baseField="1" baseItem="38" numFmtId="169"/>
    <dataField name="DATA CENTER ENERGY COVERAGE" fld="8" baseField="1" baseItem="38"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71C05C8-0BC4-462E-BFD8-AF64226C6CC1}" name="PivotTable6"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28:F32" firstHeaderRow="0" firstDataRow="1" firstDataCol="2" rowPageCount="1" colPageCount="1"/>
  <pivotFields count="9">
    <pivotField name="SUBREGION CODE" axis="axisRow" compact="0" outline="0" showAll="0" defaultSubtotal="0">
      <items count="58">
        <item x="19"/>
        <item x="20"/>
        <item x="21"/>
        <item x="18"/>
        <item x="13"/>
        <item x="12"/>
        <item x="15"/>
        <item x="11"/>
        <item x="14"/>
        <item x="10"/>
        <item x="16"/>
        <item x="17"/>
        <item x="22"/>
        <item x="37"/>
        <item x="48"/>
        <item x="47"/>
        <item x="40"/>
        <item x="34"/>
        <item x="3"/>
        <item x="42"/>
        <item x="31"/>
        <item x="39"/>
        <item x="44"/>
        <item x="4"/>
        <item x="38"/>
        <item x="7"/>
        <item x="50"/>
        <item x="51"/>
        <item x="49"/>
        <item x="43"/>
        <item x="52"/>
        <item x="9"/>
        <item x="55"/>
        <item x="53"/>
        <item x="45"/>
        <item x="2"/>
        <item x="41"/>
        <item x="36"/>
        <item x="35"/>
        <item x="1"/>
        <item x="5"/>
        <item x="0"/>
        <item x="8"/>
        <item x="54"/>
        <item x="56"/>
        <item x="57"/>
        <item x="25"/>
        <item x="24"/>
        <item x="29"/>
        <item x="28"/>
        <item x="27"/>
        <item x="26"/>
        <item x="23"/>
        <item x="6"/>
        <item x="33"/>
        <item x="32"/>
        <item x="30"/>
        <item x="46"/>
      </items>
      <extLst>
        <ext xmlns:x14="http://schemas.microsoft.com/office/spreadsheetml/2009/9/main" uri="{2946ED86-A175-432a-8AC1-64E0C546D7DE}">
          <x14:pivotField fillDownLabels="1"/>
        </ext>
      </extLst>
    </pivotField>
    <pivotField name="SUBREGION NAME" axis="axisRow" compact="0" outline="0" showAll="0" sortType="descending" defaultSubtotal="0">
      <items count="58">
        <item x="48"/>
        <item x="37"/>
        <item x="47"/>
        <item x="40"/>
        <item x="29"/>
        <item x="54"/>
        <item x="34"/>
        <item x="39"/>
        <item x="31"/>
        <item x="42"/>
        <item x="44"/>
        <item x="38"/>
        <item x="3"/>
        <item x="4"/>
        <item x="7"/>
        <item x="9"/>
        <item x="8"/>
        <item x="5"/>
        <item x="24"/>
        <item x="50"/>
        <item x="28"/>
        <item x="51"/>
        <item x="11"/>
        <item x="13"/>
        <item x="12"/>
        <item x="17"/>
        <item x="14"/>
        <item x="10"/>
        <item x="15"/>
        <item x="16"/>
        <item x="52"/>
        <item x="49"/>
        <item x="23"/>
        <item x="43"/>
        <item x="27"/>
        <item x="26"/>
        <item x="55"/>
        <item x="53"/>
        <item x="2"/>
        <item x="45"/>
        <item x="41"/>
        <item x="36"/>
        <item x="35"/>
        <item x="0"/>
        <item x="56"/>
        <item x="25"/>
        <item x="57"/>
        <item x="19"/>
        <item x="20"/>
        <item x="21"/>
        <item x="18"/>
        <item x="22"/>
        <item x="1"/>
        <item x="6"/>
        <item x="33"/>
        <item x="32"/>
        <item x="30"/>
        <item x="46"/>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Page" compact="0" outline="0" multipleItemSelectionAllowed="1" showAll="0" defaultSubtotal="0">
      <items count="12">
        <item m="1" x="7"/>
        <item h="1" m="1" x="8"/>
        <item h="1" m="1" x="9"/>
        <item h="1" x="3"/>
        <item h="1" m="1" x="10"/>
        <item h="1" x="5"/>
        <item h="1" m="1" x="11"/>
        <item x="0"/>
        <item h="1" x="1"/>
        <item h="1" x="2"/>
        <item h="1" x="4"/>
        <item h="1"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1"/>
  </rowFields>
  <rowItems count="4">
    <i>
      <x v="35"/>
      <x v="38"/>
    </i>
    <i>
      <x v="39"/>
      <x v="52"/>
    </i>
    <i>
      <x v="41"/>
      <x v="43"/>
    </i>
    <i t="grand">
      <x/>
    </i>
  </rowItems>
  <colFields count="1">
    <field x="-2"/>
  </colFields>
  <colItems count="4">
    <i>
      <x/>
    </i>
    <i i="1">
      <x v="1"/>
    </i>
    <i i="2">
      <x v="2"/>
    </i>
    <i i="3">
      <x v="3"/>
    </i>
  </colItems>
  <pageFields count="1">
    <pageField fld="2" hier="-1"/>
  </pageFields>
  <dataFields count="4">
    <dataField name="TOTAL DATA CENTERS" fld="5" baseField="1" baseItem="38"/>
    <dataField name="ISO/RTO ENERGY DEMAND" fld="4" baseField="1" baseItem="38" numFmtId="169"/>
    <dataField name="DATA CENTER POWER CAPACITY" fld="6" baseField="1" baseItem="38" numFmtId="169"/>
    <dataField name="DATA CENTER ENERGY COVERAGE" fld="8" baseField="1" baseItem="38"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112F7E0-82EC-4840-9FDD-3C890FE0D06B}" name="PivotTable13"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7:F116" firstHeaderRow="0" firstDataRow="1" firstDataCol="2" rowPageCount="1" colPageCount="1"/>
  <pivotFields count="9">
    <pivotField name="SUBREGION CODE" axis="axisRow" compact="0" outline="0" showAll="0" defaultSubtotal="0">
      <items count="58">
        <item x="19"/>
        <item x="20"/>
        <item x="21"/>
        <item x="18"/>
        <item x="13"/>
        <item x="12"/>
        <item x="15"/>
        <item x="11"/>
        <item x="14"/>
        <item x="10"/>
        <item x="16"/>
        <item x="17"/>
        <item x="22"/>
        <item x="37"/>
        <item x="48"/>
        <item x="47"/>
        <item x="40"/>
        <item x="34"/>
        <item x="3"/>
        <item x="42"/>
        <item x="31"/>
        <item x="39"/>
        <item x="44"/>
        <item x="4"/>
        <item x="38"/>
        <item x="7"/>
        <item x="50"/>
        <item x="51"/>
        <item x="49"/>
        <item x="43"/>
        <item x="52"/>
        <item x="9"/>
        <item x="55"/>
        <item x="53"/>
        <item x="45"/>
        <item x="2"/>
        <item x="41"/>
        <item x="36"/>
        <item x="35"/>
        <item x="1"/>
        <item x="5"/>
        <item x="0"/>
        <item x="8"/>
        <item x="54"/>
        <item x="56"/>
        <item x="57"/>
        <item x="25"/>
        <item x="24"/>
        <item x="29"/>
        <item x="28"/>
        <item x="27"/>
        <item x="26"/>
        <item x="23"/>
        <item x="6"/>
        <item x="33"/>
        <item x="32"/>
        <item x="30"/>
        <item x="46"/>
      </items>
      <extLst>
        <ext xmlns:x14="http://schemas.microsoft.com/office/spreadsheetml/2009/9/main" uri="{2946ED86-A175-432a-8AC1-64E0C546D7DE}">
          <x14:pivotField fillDownLabels="1"/>
        </ext>
      </extLst>
    </pivotField>
    <pivotField name="SUBREGION NAME" axis="axisRow" compact="0" outline="0" showAll="0" defaultSubtotal="0">
      <items count="58">
        <item x="48"/>
        <item x="37"/>
        <item x="47"/>
        <item x="40"/>
        <item x="29"/>
        <item x="54"/>
        <item x="34"/>
        <item x="39"/>
        <item x="31"/>
        <item x="42"/>
        <item x="44"/>
        <item x="38"/>
        <item x="3"/>
        <item x="4"/>
        <item x="7"/>
        <item x="9"/>
        <item x="8"/>
        <item x="5"/>
        <item x="24"/>
        <item x="50"/>
        <item x="28"/>
        <item x="51"/>
        <item x="11"/>
        <item x="13"/>
        <item x="12"/>
        <item x="17"/>
        <item x="14"/>
        <item x="10"/>
        <item x="15"/>
        <item x="16"/>
        <item x="52"/>
        <item x="49"/>
        <item x="23"/>
        <item x="43"/>
        <item x="27"/>
        <item x="26"/>
        <item x="55"/>
        <item x="53"/>
        <item x="2"/>
        <item x="45"/>
        <item x="41"/>
        <item x="36"/>
        <item x="35"/>
        <item x="0"/>
        <item x="56"/>
        <item x="25"/>
        <item x="57"/>
        <item x="19"/>
        <item x="20"/>
        <item x="21"/>
        <item x="18"/>
        <item x="22"/>
        <item x="1"/>
        <item x="6"/>
        <item x="33"/>
        <item x="32"/>
        <item x="30"/>
        <item x="46"/>
      </items>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m="1" x="7"/>
        <item h="1" m="1" x="8"/>
        <item m="1" x="9"/>
        <item h="1" x="3"/>
        <item h="1" m="1" x="10"/>
        <item h="1" x="5"/>
        <item h="1" m="1" x="11"/>
        <item h="1" x="0"/>
        <item h="1" x="1"/>
        <item x="2"/>
        <item h="1" x="4"/>
        <item h="1"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1"/>
  </rowFields>
  <rowItems count="9">
    <i>
      <x v="4"/>
      <x v="23"/>
    </i>
    <i>
      <x v="5"/>
      <x v="24"/>
    </i>
    <i>
      <x v="6"/>
      <x v="28"/>
    </i>
    <i>
      <x v="7"/>
      <x v="22"/>
    </i>
    <i>
      <x v="8"/>
      <x v="26"/>
    </i>
    <i>
      <x v="9"/>
      <x v="27"/>
    </i>
    <i>
      <x v="10"/>
      <x v="29"/>
    </i>
    <i>
      <x v="11"/>
      <x v="25"/>
    </i>
    <i t="grand">
      <x/>
    </i>
  </rowItems>
  <colFields count="1">
    <field x="-2"/>
  </colFields>
  <colItems count="4">
    <i>
      <x/>
    </i>
    <i i="1">
      <x v="1"/>
    </i>
    <i i="2">
      <x v="2"/>
    </i>
    <i i="3">
      <x v="3"/>
    </i>
  </colItems>
  <pageFields count="1">
    <pageField fld="2" hier="-1"/>
  </pageFields>
  <dataFields count="4">
    <dataField name="TOTAL DATA CENTERS" fld="5" baseField="1" baseItem="12"/>
    <dataField name="ISO/RTO ENERGY DEMAND" fld="4" baseField="1" baseItem="38" numFmtId="169"/>
    <dataField name="DATA CENTER POWER CAPACITY" fld="6" baseField="1" baseItem="38" numFmtId="169"/>
    <dataField name="DATA CENTER ENERGY COVERAGE" fld="8" baseField="1" baseItem="38"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D0B085D-EA9C-4021-ADD3-D31A6E0BB5D1}" name="PivotTable8"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8:F58" firstHeaderRow="0" firstDataRow="1" firstDataCol="2" rowPageCount="1" colPageCount="1"/>
  <pivotFields count="9">
    <pivotField name="SUBREGION CODE" axis="axisRow" compact="0" outline="0" showAll="0" defaultSubtotal="0">
      <items count="58">
        <item x="19"/>
        <item x="20"/>
        <item x="21"/>
        <item x="18"/>
        <item x="13"/>
        <item x="12"/>
        <item x="15"/>
        <item x="11"/>
        <item x="14"/>
        <item x="10"/>
        <item x="16"/>
        <item x="17"/>
        <item x="22"/>
        <item x="37"/>
        <item x="48"/>
        <item x="47"/>
        <item x="40"/>
        <item x="34"/>
        <item x="3"/>
        <item x="42"/>
        <item x="31"/>
        <item x="39"/>
        <item x="44"/>
        <item x="4"/>
        <item x="38"/>
        <item x="7"/>
        <item x="50"/>
        <item x="51"/>
        <item x="49"/>
        <item x="43"/>
        <item x="52"/>
        <item x="9"/>
        <item x="55"/>
        <item x="53"/>
        <item x="45"/>
        <item x="2"/>
        <item x="41"/>
        <item x="36"/>
        <item x="35"/>
        <item x="1"/>
        <item x="5"/>
        <item x="0"/>
        <item x="8"/>
        <item x="54"/>
        <item x="56"/>
        <item x="57"/>
        <item x="25"/>
        <item x="24"/>
        <item x="29"/>
        <item x="28"/>
        <item x="27"/>
        <item x="26"/>
        <item x="23"/>
        <item x="6"/>
        <item x="33"/>
        <item x="32"/>
        <item x="30"/>
        <item x="46"/>
      </items>
      <extLst>
        <ext xmlns:x14="http://schemas.microsoft.com/office/spreadsheetml/2009/9/main" uri="{2946ED86-A175-432a-8AC1-64E0C546D7DE}">
          <x14:pivotField fillDownLabels="1"/>
        </ext>
      </extLst>
    </pivotField>
    <pivotField name="SUBREGION NAME" axis="axisRow" compact="0" outline="0" showAll="0" defaultSubtotal="0">
      <items count="58">
        <item x="48"/>
        <item x="37"/>
        <item x="47"/>
        <item x="40"/>
        <item x="29"/>
        <item x="54"/>
        <item x="34"/>
        <item x="39"/>
        <item x="31"/>
        <item x="42"/>
        <item x="44"/>
        <item x="38"/>
        <item x="3"/>
        <item x="4"/>
        <item x="7"/>
        <item x="9"/>
        <item x="8"/>
        <item x="5"/>
        <item x="24"/>
        <item x="50"/>
        <item x="28"/>
        <item x="51"/>
        <item x="11"/>
        <item x="13"/>
        <item x="12"/>
        <item x="17"/>
        <item x="14"/>
        <item x="10"/>
        <item x="15"/>
        <item x="16"/>
        <item x="52"/>
        <item x="49"/>
        <item x="23"/>
        <item x="43"/>
        <item x="27"/>
        <item x="26"/>
        <item x="55"/>
        <item x="53"/>
        <item x="2"/>
        <item x="45"/>
        <item x="41"/>
        <item x="36"/>
        <item x="35"/>
        <item x="0"/>
        <item x="56"/>
        <item x="25"/>
        <item x="57"/>
        <item x="19"/>
        <item x="20"/>
        <item x="21"/>
        <item x="18"/>
        <item x="22"/>
        <item x="1"/>
        <item x="6"/>
        <item x="33"/>
        <item x="32"/>
        <item x="30"/>
        <item x="46"/>
      </items>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m="1" x="7"/>
        <item h="1" m="1" x="8"/>
        <item h="1" m="1" x="9"/>
        <item h="1" x="3"/>
        <item h="1" m="1" x="10"/>
        <item h="1" x="5"/>
        <item m="1" x="11"/>
        <item h="1" x="0"/>
        <item h="1" x="1"/>
        <item h="1" x="2"/>
        <item h="1"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1"/>
  </rowFields>
  <rowItems count="10">
    <i>
      <x v="26"/>
      <x v="19"/>
    </i>
    <i>
      <x v="27"/>
      <x v="21"/>
    </i>
    <i>
      <x v="28"/>
      <x v="31"/>
    </i>
    <i>
      <x v="30"/>
      <x v="30"/>
    </i>
    <i>
      <x v="32"/>
      <x v="36"/>
    </i>
    <i>
      <x v="33"/>
      <x v="37"/>
    </i>
    <i>
      <x v="43"/>
      <x v="5"/>
    </i>
    <i>
      <x v="44"/>
      <x v="44"/>
    </i>
    <i>
      <x v="45"/>
      <x v="46"/>
    </i>
    <i t="grand">
      <x/>
    </i>
  </rowItems>
  <colFields count="1">
    <field x="-2"/>
  </colFields>
  <colItems count="4">
    <i>
      <x/>
    </i>
    <i i="1">
      <x v="1"/>
    </i>
    <i i="2">
      <x v="2"/>
    </i>
    <i i="3">
      <x v="3"/>
    </i>
  </colItems>
  <pageFields count="1">
    <pageField fld="2" hier="-1"/>
  </pageFields>
  <dataFields count="4">
    <dataField name="TOTAL DATA CENTERS" fld="5" baseField="1" baseItem="12"/>
    <dataField name="ISO/RTO ENERGY DEMAND" fld="4" baseField="1" baseItem="38" numFmtId="169"/>
    <dataField name="DATA CENTER POWER CAPACITY" fld="6" baseField="1" baseItem="38" numFmtId="169"/>
    <dataField name="DATA CENTER ENERGY COVERAGE" fld="8" baseField="1" baseItem="38"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DD90755-1A04-48FD-B3B9-18ACAF475E74}" name="PivotTable12"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95:F103" firstHeaderRow="0" firstDataRow="1" firstDataCol="2" rowPageCount="1" colPageCount="1"/>
  <pivotFields count="9">
    <pivotField name="SUBREGION CODE" axis="axisRow" compact="0" outline="0" showAll="0" defaultSubtotal="0">
      <items count="58">
        <item x="19"/>
        <item x="20"/>
        <item x="21"/>
        <item x="18"/>
        <item x="13"/>
        <item x="12"/>
        <item x="15"/>
        <item x="11"/>
        <item x="14"/>
        <item x="10"/>
        <item x="16"/>
        <item x="17"/>
        <item x="22"/>
        <item x="37"/>
        <item x="48"/>
        <item x="47"/>
        <item x="40"/>
        <item x="34"/>
        <item x="3"/>
        <item x="42"/>
        <item x="31"/>
        <item x="39"/>
        <item x="44"/>
        <item x="4"/>
        <item x="38"/>
        <item x="7"/>
        <item x="50"/>
        <item x="51"/>
        <item x="49"/>
        <item x="43"/>
        <item x="52"/>
        <item x="9"/>
        <item x="55"/>
        <item x="53"/>
        <item x="45"/>
        <item x="2"/>
        <item x="41"/>
        <item x="36"/>
        <item x="35"/>
        <item x="1"/>
        <item x="5"/>
        <item x="0"/>
        <item x="8"/>
        <item x="54"/>
        <item x="56"/>
        <item x="57"/>
        <item x="25"/>
        <item x="24"/>
        <item x="29"/>
        <item x="28"/>
        <item x="27"/>
        <item x="26"/>
        <item x="23"/>
        <item x="6"/>
        <item x="33"/>
        <item x="32"/>
        <item x="30"/>
        <item x="46"/>
      </items>
      <extLst>
        <ext xmlns:x14="http://schemas.microsoft.com/office/spreadsheetml/2009/9/main" uri="{2946ED86-A175-432a-8AC1-64E0C546D7DE}">
          <x14:pivotField fillDownLabels="1"/>
        </ext>
      </extLst>
    </pivotField>
    <pivotField name="SUBREGION NAME" axis="axisRow" compact="0" outline="0" showAll="0" defaultSubtotal="0">
      <items count="58">
        <item x="48"/>
        <item x="37"/>
        <item x="47"/>
        <item x="40"/>
        <item x="29"/>
        <item x="54"/>
        <item x="34"/>
        <item x="39"/>
        <item x="31"/>
        <item x="42"/>
        <item x="44"/>
        <item x="38"/>
        <item x="3"/>
        <item x="4"/>
        <item x="7"/>
        <item x="9"/>
        <item x="8"/>
        <item x="5"/>
        <item x="24"/>
        <item x="50"/>
        <item x="28"/>
        <item x="51"/>
        <item x="11"/>
        <item x="13"/>
        <item x="12"/>
        <item x="17"/>
        <item x="14"/>
        <item x="10"/>
        <item x="15"/>
        <item x="16"/>
        <item x="52"/>
        <item x="49"/>
        <item x="23"/>
        <item x="43"/>
        <item x="27"/>
        <item x="26"/>
        <item x="55"/>
        <item x="53"/>
        <item x="2"/>
        <item x="45"/>
        <item x="41"/>
        <item x="36"/>
        <item x="35"/>
        <item x="0"/>
        <item x="56"/>
        <item x="25"/>
        <item x="57"/>
        <item x="19"/>
        <item x="20"/>
        <item x="21"/>
        <item x="18"/>
        <item x="22"/>
        <item x="1"/>
        <item x="6"/>
        <item x="33"/>
        <item x="32"/>
        <item x="30"/>
        <item x="46"/>
      </items>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m="1" x="7"/>
        <item h="1" m="1" x="8"/>
        <item h="1" m="1" x="9"/>
        <item h="1" x="3"/>
        <item m="1" x="10"/>
        <item h="1" x="5"/>
        <item h="1" m="1" x="11"/>
        <item h="1" x="0"/>
        <item h="1" x="1"/>
        <item h="1" x="2"/>
        <item x="4"/>
        <item h="1"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1"/>
  </rowFields>
  <rowItems count="8">
    <i>
      <x v="46"/>
      <x v="45"/>
    </i>
    <i>
      <x v="47"/>
      <x v="18"/>
    </i>
    <i>
      <x v="48"/>
      <x v="4"/>
    </i>
    <i>
      <x v="49"/>
      <x v="20"/>
    </i>
    <i>
      <x v="50"/>
      <x v="34"/>
    </i>
    <i>
      <x v="51"/>
      <x v="35"/>
    </i>
    <i>
      <x v="52"/>
      <x v="32"/>
    </i>
    <i t="grand">
      <x/>
    </i>
  </rowItems>
  <colFields count="1">
    <field x="-2"/>
  </colFields>
  <colItems count="4">
    <i>
      <x/>
    </i>
    <i i="1">
      <x v="1"/>
    </i>
    <i i="2">
      <x v="2"/>
    </i>
    <i i="3">
      <x v="3"/>
    </i>
  </colItems>
  <pageFields count="1">
    <pageField fld="2" hier="-1"/>
  </pageFields>
  <dataFields count="4">
    <dataField name="TOTAL DATA CENTERS" fld="5" baseField="1" baseItem="12"/>
    <dataField name="ISO/RTO ENERGY DEMAND" fld="4" baseField="1" baseItem="38" numFmtId="169"/>
    <dataField name="DATA CENTER POWER CAPACITY" fld="6" baseField="1" baseItem="38" numFmtId="169"/>
    <dataField name="DATA CENTER ENERGY COVERAGE" fld="8" baseField="1" baseItem="38"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5FDB960-AF32-4CF2-A2F5-FE0617824020}" name="PivotTable7" cacheId="11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6:F44" firstHeaderRow="0" firstDataRow="1" firstDataCol="2" rowPageCount="1" colPageCount="1"/>
  <pivotFields count="9">
    <pivotField name="SUBREGION CODE" axis="axisRow" compact="0" outline="0" showAll="0" defaultSubtotal="0">
      <items count="58">
        <item x="19"/>
        <item x="20"/>
        <item x="21"/>
        <item x="18"/>
        <item x="13"/>
        <item x="12"/>
        <item x="15"/>
        <item x="11"/>
        <item x="14"/>
        <item x="10"/>
        <item x="16"/>
        <item x="17"/>
        <item x="22"/>
        <item x="37"/>
        <item x="48"/>
        <item x="47"/>
        <item x="40"/>
        <item x="34"/>
        <item x="3"/>
        <item x="42"/>
        <item x="31"/>
        <item x="39"/>
        <item x="44"/>
        <item x="4"/>
        <item x="38"/>
        <item x="7"/>
        <item x="50"/>
        <item x="51"/>
        <item x="49"/>
        <item x="43"/>
        <item x="52"/>
        <item x="9"/>
        <item x="55"/>
        <item x="53"/>
        <item x="45"/>
        <item x="2"/>
        <item x="41"/>
        <item x="36"/>
        <item x="35"/>
        <item x="1"/>
        <item x="5"/>
        <item x="0"/>
        <item x="8"/>
        <item x="54"/>
        <item x="56"/>
        <item x="57"/>
        <item x="25"/>
        <item x="24"/>
        <item x="29"/>
        <item x="28"/>
        <item x="27"/>
        <item x="26"/>
        <item x="23"/>
        <item x="6"/>
        <item x="33"/>
        <item x="32"/>
        <item x="30"/>
        <item x="46"/>
      </items>
      <extLst>
        <ext xmlns:x14="http://schemas.microsoft.com/office/spreadsheetml/2009/9/main" uri="{2946ED86-A175-432a-8AC1-64E0C546D7DE}">
          <x14:pivotField fillDownLabels="1"/>
        </ext>
      </extLst>
    </pivotField>
    <pivotField name="SUBREGION NAME" axis="axisRow" compact="0" outline="0" showAll="0" sortType="descending" defaultSubtotal="0">
      <items count="58">
        <item x="48"/>
        <item x="37"/>
        <item x="47"/>
        <item x="40"/>
        <item x="29"/>
        <item x="54"/>
        <item x="34"/>
        <item x="39"/>
        <item x="31"/>
        <item x="42"/>
        <item x="44"/>
        <item x="38"/>
        <item x="3"/>
        <item x="4"/>
        <item x="7"/>
        <item x="9"/>
        <item x="8"/>
        <item x="5"/>
        <item x="24"/>
        <item x="50"/>
        <item x="28"/>
        <item x="51"/>
        <item x="11"/>
        <item x="13"/>
        <item x="12"/>
        <item x="17"/>
        <item x="14"/>
        <item x="10"/>
        <item x="15"/>
        <item x="16"/>
        <item x="52"/>
        <item x="49"/>
        <item x="23"/>
        <item x="43"/>
        <item x="27"/>
        <item x="26"/>
        <item x="55"/>
        <item x="53"/>
        <item x="2"/>
        <item x="45"/>
        <item x="41"/>
        <item x="36"/>
        <item x="35"/>
        <item x="0"/>
        <item x="56"/>
        <item x="25"/>
        <item x="57"/>
        <item x="19"/>
        <item x="20"/>
        <item x="21"/>
        <item x="18"/>
        <item x="22"/>
        <item x="1"/>
        <item x="6"/>
        <item x="33"/>
        <item x="32"/>
        <item x="30"/>
        <item x="46"/>
      </items>
      <autoSortScope>
        <pivotArea dataOnly="0" outline="0" fieldPosition="0">
          <references count="1">
            <reference field="4294967294" count="1" selected="0">
              <x v="3"/>
            </reference>
          </references>
        </pivotArea>
      </autoSortScope>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m="1" x="7"/>
        <item m="1" x="8"/>
        <item h="1" m="1" x="9"/>
        <item h="1" x="3"/>
        <item h="1" m="1" x="10"/>
        <item h="1" x="5"/>
        <item h="1" m="1" x="11"/>
        <item h="1" x="0"/>
        <item x="1"/>
        <item h="1" x="2"/>
        <item h="1" x="4"/>
        <item h="1"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1"/>
  </rowFields>
  <rowItems count="8">
    <i>
      <x v="18"/>
      <x v="12"/>
    </i>
    <i>
      <x v="23"/>
      <x v="13"/>
    </i>
    <i>
      <x v="25"/>
      <x v="14"/>
    </i>
    <i>
      <x v="31"/>
      <x v="15"/>
    </i>
    <i>
      <x v="40"/>
      <x v="17"/>
    </i>
    <i>
      <x v="42"/>
      <x v="16"/>
    </i>
    <i>
      <x v="53"/>
      <x v="53"/>
    </i>
    <i t="grand">
      <x/>
    </i>
  </rowItems>
  <colFields count="1">
    <field x="-2"/>
  </colFields>
  <colItems count="4">
    <i>
      <x/>
    </i>
    <i i="1">
      <x v="1"/>
    </i>
    <i i="2">
      <x v="2"/>
    </i>
    <i i="3">
      <x v="3"/>
    </i>
  </colItems>
  <pageFields count="1">
    <pageField fld="2" hier="-1"/>
  </pageFields>
  <dataFields count="4">
    <dataField name="TOTAL DATA CENTERS" fld="5" baseField="1" baseItem="12"/>
    <dataField name="ISO/RTO ENERGY DEMAND" fld="4" baseField="1" baseItem="38" numFmtId="169"/>
    <dataField name="DATA CENTER POWER CAPACITY" fld="6" baseField="1" baseItem="38" numFmtId="169"/>
    <dataField name="DATA CENTER ENERGY COVERAGE" fld="8" baseField="1" baseItem="38"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A0FA1F42-C9A6-46C9-908B-AC3CD5E78EF8}" autoFormatId="16" applyNumberFormats="0" applyBorderFormats="0" applyFontFormats="0" applyPatternFormats="0" applyAlignmentFormats="0" applyWidthHeightFormats="0">
  <queryTableRefresh nextId="12">
    <queryTableFields count="11">
      <queryTableField id="1" name="DATA_CENTER_STAGE" tableColumnId="1"/>
      <queryTableField id="2" name="q_current" tableColumnId="2"/>
      <queryTableField id="3" name="s_current_power_capacity_mw" tableColumnId="3"/>
      <queryTableField id="4" name="s_current_square_footage" tableColumnId="4"/>
      <queryTableField id="5" name="q_30d_ago" tableColumnId="5"/>
      <queryTableField id="6" name="s_30d_ago_power_capacity_mw" tableColumnId="6"/>
      <queryTableField id="7" name="s_30d_ago_square_footage" tableColumnId="7"/>
      <queryTableField id="8" name="q_delta_30d" tableColumnId="8"/>
      <queryTableField id="9" name="s_delta_30d_power_capacity_mw" tableColumnId="9"/>
      <queryTableField id="10" name="s_delta_30d_square_footage" tableColumnId="10"/>
      <queryTableField id="11" name="updated_at"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5" xr16:uid="{AE0FF6E8-A4CB-4D0F-A4C7-781706B3A321}" autoFormatId="16" applyNumberFormats="0" applyBorderFormats="0" applyFontFormats="0" applyPatternFormats="0" applyAlignmentFormats="0" applyWidthHeightFormats="0">
  <queryTableRefresh nextId="77">
    <queryTableFields count="12">
      <queryTableField id="1" name="ATERIO_DATACENTER_UNIQUE_ID" tableColumnId="1"/>
      <queryTableField id="73" name="DATA_CENTER_BUILDING_NAME" tableColumnId="2"/>
      <queryTableField id="75" name="DATA_CENTER_SCATTER_PLOT_NAME" tableColumnId="4"/>
      <queryTableField id="3" name="PROVIDER_NAME" tableColumnId="3"/>
      <queryTableField id="10" name="DATACENTER_STAGE" tableColumnId="10"/>
      <queryTableField id="17" name="STATE_CODE" tableColumnId="17"/>
      <queryTableField id="18" name="STATE_NAME" tableColumnId="18"/>
      <queryTableField id="22" name="TOT_FACILITY_SPACE_SQFT" tableColumnId="22"/>
      <queryTableField id="23" name="TOT_DATACENTER_SPACE_SQFT" tableColumnId="23"/>
      <queryTableField id="26" name="TOT_POWER_MW" tableColumnId="26"/>
      <queryTableField id="45" name="RECORD_UPDATED_DATE" tableColumnId="45"/>
      <queryTableField id="53" name="UPDATED_AT" tableColumnId="29"/>
    </queryTableFields>
    <queryTableDeletedFields count="5">
      <deletedField name="Column1"/>
      <deletedField name="_1"/>
      <deletedField name="_2"/>
      <deletedField name="_3"/>
      <deletedField name="_4"/>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A49430A5-7E09-486A-B7A7-2C656014CF34}" autoFormatId="16" applyNumberFormats="0" applyBorderFormats="0" applyFontFormats="0" applyPatternFormats="0" applyAlignmentFormats="0" applyWidthHeightFormats="0">
  <queryTableRefresh nextId="10">
    <queryTableFields count="8">
      <queryTableField id="1" name="BAL_AUTH_SUBREGION_CODE" tableColumnId="1"/>
      <queryTableField id="2" name="BAL_AUTH_SUBREGION_NAME" tableColumnId="2"/>
      <queryTableField id="3" name="BAL_AUTH_ABBR" tableColumnId="3"/>
      <queryTableField id="4" name="BAL_AUTH_NAME" tableColumnId="4"/>
      <queryTableField id="5" name="TOT_ENERGY_DEMAND_BA_MW" tableColumnId="5"/>
      <queryTableField id="7" name="QTY_DATA_CENTERS" tableColumnId="7"/>
      <queryTableField id="6" name="TOT_POWER_CAPACITY_MW" tableColumnId="6"/>
      <queryTableField id="9" name="UPDATED_AT"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4" xr16:uid="{F015141B-1417-4A7F-8748-35958904622C}" autoFormatId="16" applyNumberFormats="0" applyBorderFormats="0" applyFontFormats="0" applyPatternFormats="0" applyAlignmentFormats="0" applyWidthHeightFormats="0">
  <queryTableRefresh nextId="17">
    <queryTableFields count="13">
      <queryTableField id="1" name="state_code" tableColumnId="1"/>
      <queryTableField id="2" name="asof_month" tableColumnId="2"/>
      <queryTableField id="3" name="asof_month_yyyy_mm" tableColumnId="3"/>
      <queryTableField id="4" name="q_under_construction_facilities" tableColumnId="4"/>
      <queryTableField id="5" name="s_under_construction_power_mw" tableColumnId="5"/>
      <queryTableField id="6" name="s_under_construction_square_footage" tableColumnId="6"/>
      <queryTableField id="7" name="q_announcements" tableColumnId="7"/>
      <queryTableField id="8" name="s_announcements_power_capacity" tableColumnId="8"/>
      <queryTableField id="9" name="s_announcements_square_footage" tableColumnId="9"/>
      <queryTableField id="11" name="q_activations" tableColumnId="11"/>
      <queryTableField id="12" name="s_activations_power_capacity" tableColumnId="12"/>
      <queryTableField id="13" name="s_activations_square_footage" tableColumnId="13"/>
      <queryTableField id="10" name="updated_a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CENTER_STAGE" xr10:uid="{6780F3E6-16BA-4010-9D37-DDB6F8F8915D}" sourceName="DATACENTER_STAGE">
  <pivotTables>
    <pivotTable tabId="13" name="Stage - Facility Count - State"/>
    <pivotTable tabId="13" name="Stage - Power Consumption - State"/>
    <pivotTable tabId="13" name="Stage - Square Area - State"/>
  </pivotTables>
  <data>
    <tabular pivotCacheId="2049961987">
      <items count="9">
        <i x="0" s="1"/>
        <i x="1"/>
        <i x="2"/>
        <i x="3"/>
        <i x="4"/>
        <i x="5"/>
        <i x="7" nd="1"/>
        <i x="8" nd="1"/>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CENTER_STAGE1" xr10:uid="{AACD8363-4618-4C0E-BEAB-BBBB53BB79AA}" sourceName="DATACENTER_STAGE">
  <pivotTables>
    <pivotTable tabId="13" name="Stage - Power Consumption - Provider"/>
    <pivotTable tabId="13" name="Stage - Facility Count - Provider"/>
    <pivotTable tabId="13" name="Stage - Square Area - Provider"/>
  </pivotTables>
  <data>
    <tabular pivotCacheId="2049961987" showMissing="0" crossFilter="none">
      <items count="9">
        <i x="0" s="1"/>
        <i x="1"/>
        <i x="2"/>
        <i x="3"/>
        <i x="4"/>
        <i x="5"/>
        <i x="7"/>
        <i x="8"/>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code7" xr10:uid="{D5C2D3EE-D13D-4380-B153-9A4013B15098}" sourceName="state_code">
  <pivotTables>
    <pivotTable tabId="10" name="PivotTable10"/>
    <pivotTable tabId="10" name="PivotTable11"/>
  </pivotTables>
  <data>
    <tabular pivotCacheId="2029227662">
      <items count="59">
        <i x="36" s="1"/>
        <i x="3" s="1"/>
        <i x="27" s="1"/>
        <i x="24" s="1"/>
        <i x="0" s="1"/>
        <i x="47" s="1"/>
        <i x="45" s="1"/>
        <i x="30" s="1"/>
        <i x="42" s="1"/>
        <i x="23" s="1"/>
        <i x="6" s="1"/>
        <i x="33" s="1"/>
        <i x="19" s="1"/>
        <i x="41" s="1"/>
        <i x="7" s="1"/>
        <i x="10" s="1"/>
        <i x="21" s="1"/>
        <i x="4" s="1"/>
        <i x="43" s="1"/>
        <i x="34" s="1"/>
        <i x="44" s="1"/>
        <i x="37" s="1"/>
        <i x="28" s="1"/>
        <i x="5" s="1"/>
        <i x="14" s="1"/>
        <i x="26" s="1"/>
        <i x="39" s="1"/>
        <i x="15" s="1"/>
        <i x="38" s="1"/>
        <i x="48" s="1"/>
        <i x="32" s="1"/>
        <i x="50" s="1"/>
        <i x="18" s="1"/>
        <i x="16" s="1"/>
        <i x="2" s="1"/>
        <i x="9" s="1"/>
        <i x="20" s="1"/>
        <i x="22" s="1"/>
        <i x="8" s="1"/>
        <i x="35" s="1"/>
        <i x="29" s="1"/>
        <i x="40" s="1"/>
        <i x="49" s="1"/>
        <i x="13" s="1"/>
        <i x="25" s="1"/>
        <i x="1" s="1"/>
        <i x="31" s="1"/>
        <i x="11" s="1"/>
        <i x="12" s="1"/>
        <i x="17" s="1"/>
        <i x="46" s="1"/>
        <i x="51" s="1" nd="1"/>
        <i x="52" s="1" nd="1"/>
        <i x="53" s="1" nd="1"/>
        <i x="54" s="1" nd="1"/>
        <i x="55" s="1" nd="1"/>
        <i x="56" s="1" nd="1"/>
        <i x="57" s="1" nd="1"/>
        <i x="5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CENTER_STAGE" xr10:uid="{9DC6AB7F-A546-4213-8F25-5ED2DE53B457}" cache="Slicer_DATACENTER_STAGE" caption="Select a Project Stage" columnCount="3" style="Aterio Slicer Style" lockedPosition="1" rowHeight="247650"/>
  <slicer name="DATACENTER_STAGE 1" xr10:uid="{FDBBF8C4-9BC7-4F97-AAFF-161793388018}" cache="Slicer_DATACENTER_STAGE1" caption="Select a Project Stage" columnCount="3" style="Aterio Slicer Style" lockedPosition="1" rowHeight="247650"/>
  <slicer name="STATE CODE" xr10:uid="{1E4F57B2-A80D-4BC4-826F-A0019BAB172A}" cache="Slicer_state_code7" caption="STATE CODE" style="SlicerDarkAterio"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5FF0ED4-8CBD-4F95-9D95-3FEEBCFA92D9}" name="US_30d_Comparison" displayName="US_30d_Comparison" ref="A1:K8" tableType="queryTable" totalsRowShown="0">
  <autoFilter ref="A1:K8" xr:uid="{25FF0ED4-8CBD-4F95-9D95-3FEEBCFA92D9}"/>
  <tableColumns count="11">
    <tableColumn id="1" xr3:uid="{595AF910-02A2-4A81-941C-E3938F461AAE}" uniqueName="1" name="DATA_CENTER_STAGE" queryTableFieldId="1" dataDxfId="323"/>
    <tableColumn id="2" xr3:uid="{B8800723-91A4-4648-B539-069D6CABE635}" uniqueName="2" name="q_current" queryTableFieldId="2"/>
    <tableColumn id="3" xr3:uid="{0EE4306E-C828-43CA-81E5-B3A35C747B76}" uniqueName="3" name="s_current_power_capacity_mw" queryTableFieldId="3"/>
    <tableColumn id="4" xr3:uid="{FCC0A6BC-8948-4E37-88DD-A6124D8F8B5D}" uniqueName="4" name="s_current_square_footage" queryTableFieldId="4"/>
    <tableColumn id="5" xr3:uid="{EAD8ACDE-2FEE-45E4-B030-311BB3567133}" uniqueName="5" name="q_30d_ago" queryTableFieldId="5"/>
    <tableColumn id="6" xr3:uid="{77EC6C1D-950E-4100-8FAD-42A6E5AB6D95}" uniqueName="6" name="s_30d_ago_power_capacity_mw" queryTableFieldId="6"/>
    <tableColumn id="7" xr3:uid="{D50F51AC-9CFB-4539-BDD7-666C17918F0E}" uniqueName="7" name="s_30d_ago_square_footage" queryTableFieldId="7"/>
    <tableColumn id="8" xr3:uid="{4EE441ED-3142-480E-BD5A-DA2E4C555342}" uniqueName="8" name="q_delta_30d" queryTableFieldId="8"/>
    <tableColumn id="9" xr3:uid="{34837D81-FAE9-40DF-9BC1-2128284E2059}" uniqueName="9" name="s_delta_30d_power_capacity_mw" queryTableFieldId="9"/>
    <tableColumn id="10" xr3:uid="{8FDDFC97-D1D6-4379-9C89-62E53725D4BD}" uniqueName="10" name="s_delta_30d_square_footage" queryTableFieldId="10"/>
    <tableColumn id="11" xr3:uid="{B55445B4-C9F6-4761-A78D-855750C78D11}" uniqueName="11" name="updated_at" queryTableFieldId="11" dataDxfId="3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12B1-9455-4FC1-B6E6-C03BEF3AE831}" name="US_Data_Centers_Dataset" displayName="US_Data_Centers_Dataset" ref="A1:L7492" tableType="queryTable" totalsRowShown="0">
  <autoFilter ref="A1:L7492" xr:uid="{C8FB12B1-9455-4FC1-B6E6-C03BEF3AE831}"/>
  <sortState xmlns:xlrd2="http://schemas.microsoft.com/office/spreadsheetml/2017/richdata2" ref="A2:L7492">
    <sortCondition ref="E1:E7492"/>
  </sortState>
  <tableColumns count="12">
    <tableColumn id="1" xr3:uid="{B3FC4B40-B29F-41E8-857B-B7ECA0559D7B}" uniqueName="1" name="ATERIO_DATACENTER_UNIQUE_ID" queryTableFieldId="1" dataDxfId="321"/>
    <tableColumn id="2" xr3:uid="{28D656FB-B1E2-45D8-BCBA-247B1D09AC66}" uniqueName="2" name="DATA_CENTER_BUILDING_NAME" queryTableFieldId="73" dataDxfId="320"/>
    <tableColumn id="4" xr3:uid="{8E4CB9F6-1AF2-43C4-BD65-57DAF97FD381}" uniqueName="4" name="DATA_CENTER_SCATTER_PLOT_NAME" queryTableFieldId="75" dataDxfId="319"/>
    <tableColumn id="3" xr3:uid="{164F265E-2971-4FC8-A245-FB74774F0A8C}" uniqueName="3" name="PROVIDER_NAME" queryTableFieldId="3" dataDxfId="318"/>
    <tableColumn id="10" xr3:uid="{18C809D7-2BC4-4481-9A02-011200542C80}" uniqueName="10" name="DATACENTER_STAGE" queryTableFieldId="10" dataDxfId="317"/>
    <tableColumn id="17" xr3:uid="{031680F4-41A8-4EAC-BAA5-6BEAF977CEB7}" uniqueName="17" name="STATE_CODE" queryTableFieldId="17" dataDxfId="316"/>
    <tableColumn id="18" xr3:uid="{B412FDF3-8CE9-4D48-A52D-EE294859C026}" uniqueName="18" name="STATE_NAME" queryTableFieldId="18" dataDxfId="315"/>
    <tableColumn id="22" xr3:uid="{B9FE3EC0-1C80-4590-A3B8-B66EC3FE2009}" uniqueName="22" name="TOT_FACILITY_SPACE_SQFT" queryTableFieldId="22"/>
    <tableColumn id="23" xr3:uid="{2BA2244E-F237-4681-ADD0-1F646285B347}" uniqueName="23" name="TOT_DATACENTER_SPACE_SQFT" queryTableFieldId="23"/>
    <tableColumn id="26" xr3:uid="{776FEE3A-DA69-445D-BBCE-1E5994474820}" uniqueName="26" name="TOT_POWER_MW" queryTableFieldId="26"/>
    <tableColumn id="45" xr3:uid="{30F6D549-A4B1-46E4-9D0C-011B152408B4}" uniqueName="45" name="RECORD_UPDATED_DATE" queryTableFieldId="45" dataDxfId="314"/>
    <tableColumn id="29" xr3:uid="{37C6823A-10D7-41D1-A9F9-60A73E621353}" uniqueName="29" name="UPDATED_AT" queryTableFieldId="53" dataDxfId="3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108108-47EF-421E-90BA-EB60871A5F25}" name="Balancing_Authorities_vs_US_Data_Centers" displayName="Balancing_Authorities_vs_US_Data_Centers" ref="A1:H59" tableType="queryTable" totalsRowShown="0">
  <autoFilter ref="A1:H59" xr:uid="{97108108-47EF-421E-90BA-EB60871A5F25}"/>
  <tableColumns count="8">
    <tableColumn id="1" xr3:uid="{5D8E802E-3A54-4F9B-AFE8-6226E2FC1B03}" uniqueName="1" name="BAL_AUTH_SUBREGION_CODE" queryTableFieldId="1" dataDxfId="18"/>
    <tableColumn id="2" xr3:uid="{D9C49B5B-EC65-432C-A2C9-DDB8EE2C5427}" uniqueName="2" name="BAL_AUTH_SUBREGION_NAME" queryTableFieldId="2" dataDxfId="17"/>
    <tableColumn id="3" xr3:uid="{8876BA78-5E1C-429E-AB6D-72FFDC288072}" uniqueName="3" name="BAL_AUTH_ABBR" queryTableFieldId="3" dataDxfId="16"/>
    <tableColumn id="4" xr3:uid="{94CEBDEE-6B63-4A7C-9CA2-B99A25E51138}" uniqueName="4" name="BAL_AUTH_NAME" queryTableFieldId="4" dataDxfId="15"/>
    <tableColumn id="5" xr3:uid="{D4B22E96-1972-4675-A657-85E3EB41F24A}" uniqueName="5" name="TOT_ENERGY_DEMAND_BA_MW" queryTableFieldId="5"/>
    <tableColumn id="7" xr3:uid="{ACF7F665-6134-496D-98E4-6B9AE8A699CD}" uniqueName="7" name="QTY_DATA_CENTERS" queryTableFieldId="7" dataDxfId="14"/>
    <tableColumn id="6" xr3:uid="{419EEE9B-3C36-40BB-A912-3A6EC414E6FB}" uniqueName="6" name="TOT_POWER_CAPACITY_MW" queryTableFieldId="6"/>
    <tableColumn id="8" xr3:uid="{35DEF950-BE28-4B5F-B5F2-25E785A3F0A0}" uniqueName="8" name="UPDATED_AT" queryTableFieldId="9"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5001578-49D3-4F5F-ABA3-7AD844023C00}" name="US_Const_Announced_Momentum" displayName="US_Const_Announced_Momentum" ref="A1:M3418" tableType="queryTable" totalsRowShown="0">
  <autoFilter ref="A1:M3418" xr:uid="{C5001578-49D3-4F5F-ABA3-7AD844023C00}"/>
  <tableColumns count="13">
    <tableColumn id="1" xr3:uid="{64E88E08-9FF8-435E-970B-3F3E09D683CF}" uniqueName="1" name="state_code" queryTableFieldId="1" dataDxfId="12"/>
    <tableColumn id="2" xr3:uid="{2843B5AE-E4F1-4B11-856A-1A0D1E7C0DA9}" uniqueName="2" name="asof_month" queryTableFieldId="2" dataDxfId="11"/>
    <tableColumn id="3" xr3:uid="{861503C6-8475-4F33-BE6E-FCB04AF95532}" uniqueName="3" name="asof_month_yyyy_mm" queryTableFieldId="3" dataDxfId="10"/>
    <tableColumn id="4" xr3:uid="{2A8E1225-0110-435E-ABFC-BB51A66BC735}" uniqueName="4" name="q_under_construction_facilities" queryTableFieldId="4"/>
    <tableColumn id="5" xr3:uid="{C4FB8406-834A-4D64-A1A9-A850CCE42794}" uniqueName="5" name="s_under_construction_power_mw" queryTableFieldId="5"/>
    <tableColumn id="6" xr3:uid="{99EA77C9-6434-4586-A5E1-37D0DF01176E}" uniqueName="6" name="s_under_construction_square_footage" queryTableFieldId="6"/>
    <tableColumn id="7" xr3:uid="{67914921-CF50-4F60-A607-F35152655394}" uniqueName="7" name="q_announcements" queryTableFieldId="7"/>
    <tableColumn id="8" xr3:uid="{D8C1E299-7023-44C2-B2DA-A3FFBCB37A90}" uniqueName="8" name="s_announcements_power_capacity" queryTableFieldId="8"/>
    <tableColumn id="9" xr3:uid="{BF4BB856-053A-4588-BC2E-BADF9A2EB7BE}" uniqueName="9" name="s_announcements_square_footage" queryTableFieldId="9"/>
    <tableColumn id="11" xr3:uid="{079CC033-5384-432E-9B07-994259D5FB3C}" uniqueName="11" name="q_activations" queryTableFieldId="11"/>
    <tableColumn id="12" xr3:uid="{E06BF9F1-CB33-472E-8BF1-7F7E328A3B99}" uniqueName="12" name="s_activations_power_capacity" queryTableFieldId="12"/>
    <tableColumn id="13" xr3:uid="{A62F8DCE-83EC-4688-8FEB-853CC4B4F741}" uniqueName="13" name="s_activations_square_footage" queryTableFieldId="13"/>
    <tableColumn id="10" xr3:uid="{1A616143-77B0-4E81-85B0-CB4F7C395A32}" uniqueName="10" name="updated_at" queryTableFieldId="10"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aterio.io/" TargetMode="Externa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aterio.io/"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5DEF-41DF-4402-91E3-9B5B8B16891F}">
  <dimension ref="A1:K8"/>
  <sheetViews>
    <sheetView topLeftCell="G1" workbookViewId="0">
      <selection activeCell="I12" sqref="I12"/>
    </sheetView>
  </sheetViews>
  <sheetFormatPr baseColWidth="10" defaultColWidth="8.83203125" defaultRowHeight="15" x14ac:dyDescent="0.2"/>
  <cols>
    <col min="1" max="1" width="20.5" bestFit="1" customWidth="1"/>
    <col min="2" max="2" width="10.5" bestFit="1" customWidth="1"/>
    <col min="3" max="3" width="27.6640625" bestFit="1" customWidth="1"/>
    <col min="4" max="4" width="23.6640625" bestFit="1" customWidth="1"/>
    <col min="5" max="5" width="11.5" bestFit="1" customWidth="1"/>
    <col min="6" max="6" width="28.5" bestFit="1" customWidth="1"/>
    <col min="7" max="7" width="24.5" bestFit="1" customWidth="1"/>
    <col min="8" max="8" width="12.6640625" bestFit="1" customWidth="1"/>
    <col min="9" max="9" width="29.83203125" bestFit="1" customWidth="1"/>
    <col min="10" max="10" width="25.83203125" bestFit="1" customWidth="1"/>
    <col min="11" max="11" width="12" bestFit="1" customWidth="1"/>
  </cols>
  <sheetData>
    <row r="1" spans="1:11" x14ac:dyDescent="0.2">
      <c r="A1" t="s">
        <v>2072</v>
      </c>
      <c r="B1" t="s">
        <v>12083</v>
      </c>
      <c r="C1" t="s">
        <v>12084</v>
      </c>
      <c r="D1" t="s">
        <v>12085</v>
      </c>
      <c r="E1" t="s">
        <v>12086</v>
      </c>
      <c r="F1" t="s">
        <v>12087</v>
      </c>
      <c r="G1" t="s">
        <v>12088</v>
      </c>
      <c r="H1" t="s">
        <v>12089</v>
      </c>
      <c r="I1" t="s">
        <v>12090</v>
      </c>
      <c r="J1" t="s">
        <v>12091</v>
      </c>
      <c r="K1" t="s">
        <v>9702</v>
      </c>
    </row>
    <row r="2" spans="1:11" x14ac:dyDescent="0.2">
      <c r="A2" t="s">
        <v>51</v>
      </c>
      <c r="B2">
        <v>2050</v>
      </c>
      <c r="C2">
        <v>50265.114999999983</v>
      </c>
      <c r="D2">
        <v>306666979</v>
      </c>
      <c r="E2">
        <v>2026</v>
      </c>
      <c r="F2">
        <v>49052.964999999982</v>
      </c>
      <c r="G2">
        <v>303768469</v>
      </c>
      <c r="H2">
        <v>24</v>
      </c>
      <c r="I2">
        <v>1212.1500000000015</v>
      </c>
      <c r="J2">
        <v>2898510</v>
      </c>
      <c r="K2" s="1">
        <v>46233</v>
      </c>
    </row>
    <row r="3" spans="1:11" x14ac:dyDescent="0.2">
      <c r="A3" t="s">
        <v>32</v>
      </c>
      <c r="B3">
        <v>3905</v>
      </c>
      <c r="C3">
        <v>357584.72999999975</v>
      </c>
      <c r="D3">
        <v>700591051</v>
      </c>
      <c r="E3">
        <v>3631</v>
      </c>
      <c r="F3">
        <v>316114.57000000036</v>
      </c>
      <c r="G3">
        <v>655804736</v>
      </c>
      <c r="H3">
        <v>274</v>
      </c>
      <c r="I3">
        <v>41470.159999999392</v>
      </c>
      <c r="J3">
        <v>44786315</v>
      </c>
      <c r="K3" s="1">
        <v>46233</v>
      </c>
    </row>
    <row r="4" spans="1:11" x14ac:dyDescent="0.2">
      <c r="A4" t="s">
        <v>4387</v>
      </c>
      <c r="B4">
        <v>7</v>
      </c>
      <c r="C4">
        <v>391</v>
      </c>
      <c r="D4">
        <v>530800</v>
      </c>
      <c r="E4">
        <v>19</v>
      </c>
      <c r="F4">
        <v>1024.96</v>
      </c>
      <c r="G4">
        <v>3470800</v>
      </c>
      <c r="H4">
        <v>-12</v>
      </c>
      <c r="I4">
        <v>-633.96</v>
      </c>
      <c r="J4">
        <v>-2940000</v>
      </c>
      <c r="K4" s="1">
        <v>46233</v>
      </c>
    </row>
    <row r="5" spans="1:11" x14ac:dyDescent="0.2">
      <c r="A5" t="s">
        <v>38</v>
      </c>
      <c r="B5">
        <v>807</v>
      </c>
      <c r="C5">
        <v>68103.119999999937</v>
      </c>
      <c r="D5">
        <v>218578023</v>
      </c>
      <c r="E5">
        <v>766</v>
      </c>
      <c r="F5">
        <v>62649.990000000027</v>
      </c>
      <c r="G5">
        <v>205722196</v>
      </c>
      <c r="H5">
        <v>41</v>
      </c>
      <c r="I5">
        <v>5453.1299999999101</v>
      </c>
      <c r="J5">
        <v>12855827</v>
      </c>
      <c r="K5" s="1">
        <v>46233</v>
      </c>
    </row>
    <row r="6" spans="1:11" x14ac:dyDescent="0.2">
      <c r="A6" t="s">
        <v>6127</v>
      </c>
      <c r="B6">
        <v>92</v>
      </c>
      <c r="C6">
        <v>8901.6400000000012</v>
      </c>
      <c r="D6">
        <v>19160437</v>
      </c>
      <c r="E6">
        <v>84</v>
      </c>
      <c r="F6">
        <v>7180.6399999999994</v>
      </c>
      <c r="G6">
        <v>18915437</v>
      </c>
      <c r="H6">
        <v>8</v>
      </c>
      <c r="I6">
        <v>1721.0000000000018</v>
      </c>
      <c r="J6">
        <v>245000</v>
      </c>
      <c r="K6" s="1">
        <v>46233</v>
      </c>
    </row>
    <row r="7" spans="1:11" x14ac:dyDescent="0.2">
      <c r="A7" t="s">
        <v>7756</v>
      </c>
      <c r="B7">
        <v>60</v>
      </c>
      <c r="C7">
        <v>2379.5199999999995</v>
      </c>
      <c r="D7">
        <v>4050000</v>
      </c>
      <c r="E7">
        <v>54</v>
      </c>
      <c r="F7">
        <v>2379.5199999999995</v>
      </c>
      <c r="G7">
        <v>4050000</v>
      </c>
      <c r="H7">
        <v>6</v>
      </c>
      <c r="I7">
        <v>0</v>
      </c>
      <c r="J7">
        <v>0</v>
      </c>
      <c r="K7" s="1">
        <v>46233</v>
      </c>
    </row>
    <row r="8" spans="1:11" x14ac:dyDescent="0.2">
      <c r="A8" t="s">
        <v>7390</v>
      </c>
      <c r="B8">
        <v>630</v>
      </c>
      <c r="C8">
        <v>33493.039999999957</v>
      </c>
      <c r="D8">
        <v>126567351</v>
      </c>
      <c r="E8">
        <v>552</v>
      </c>
      <c r="F8">
        <v>29942.049999999988</v>
      </c>
      <c r="G8">
        <v>116738087</v>
      </c>
      <c r="H8">
        <v>78</v>
      </c>
      <c r="I8">
        <v>3550.9899999999689</v>
      </c>
      <c r="J8">
        <v>9829264</v>
      </c>
      <c r="K8" s="1">
        <v>46233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EC1E9-CC90-4E83-BDBF-07E0E8441BE4}">
  <sheetPr codeName="Sheet1"/>
  <dimension ref="A1:AP7492"/>
  <sheetViews>
    <sheetView topLeftCell="A149" zoomScale="77" zoomScaleNormal="110" workbookViewId="0">
      <selection activeCell="E6770" sqref="E6770"/>
    </sheetView>
  </sheetViews>
  <sheetFormatPr baseColWidth="10" defaultColWidth="8.83203125" defaultRowHeight="15" x14ac:dyDescent="0.2"/>
  <cols>
    <col min="1" max="1" width="35.33203125" bestFit="1" customWidth="1"/>
    <col min="2" max="2" width="46.5" bestFit="1" customWidth="1"/>
    <col min="3" max="3" width="80.83203125" bestFit="1" customWidth="1"/>
    <col min="4" max="4" width="35.6640625" bestFit="1" customWidth="1"/>
    <col min="5" max="5" width="20.5" bestFit="1" customWidth="1"/>
    <col min="6" max="6" width="13.33203125" bestFit="1" customWidth="1"/>
    <col min="7" max="7" width="16.5" bestFit="1" customWidth="1"/>
    <col min="8" max="8" width="25" bestFit="1" customWidth="1"/>
    <col min="9" max="9" width="28.6640625" style="1" bestFit="1" customWidth="1"/>
    <col min="10" max="10" width="16.6640625" bestFit="1" customWidth="1"/>
    <col min="11" max="11" width="23.33203125" bestFit="1" customWidth="1"/>
    <col min="12" max="12" width="13.33203125" bestFit="1" customWidth="1"/>
    <col min="13" max="13" width="22.33203125" bestFit="1" customWidth="1"/>
    <col min="14" max="14" width="80.5" bestFit="1" customWidth="1"/>
    <col min="15" max="15" width="13" bestFit="1" customWidth="1"/>
    <col min="16" max="16" width="22.6640625" bestFit="1" customWidth="1"/>
    <col min="17" max="17" width="20.1640625" bestFit="1" customWidth="1"/>
    <col min="18" max="18" width="14.6640625" bestFit="1" customWidth="1"/>
    <col min="19" max="19" width="20.6640625" bestFit="1" customWidth="1"/>
    <col min="20" max="21" width="15.5" bestFit="1" customWidth="1"/>
    <col min="22" max="22" width="23" bestFit="1" customWidth="1"/>
    <col min="23" max="23" width="24.83203125" bestFit="1" customWidth="1"/>
    <col min="24" max="24" width="17.33203125" bestFit="1" customWidth="1"/>
    <col min="25" max="25" width="28.6640625" bestFit="1" customWidth="1"/>
    <col min="26" max="26" width="32.5" bestFit="1" customWidth="1"/>
    <col min="27" max="27" width="19.5" bestFit="1" customWidth="1"/>
    <col min="28" max="28" width="29.33203125" bestFit="1" customWidth="1"/>
    <col min="29" max="29" width="15.1640625" bestFit="1" customWidth="1"/>
    <col min="30" max="30" width="14.5" bestFit="1" customWidth="1"/>
    <col min="31" max="31" width="41.33203125" bestFit="1" customWidth="1"/>
    <col min="32" max="32" width="16.83203125" bestFit="1" customWidth="1"/>
    <col min="33" max="33" width="36.5" bestFit="1" customWidth="1"/>
    <col min="34" max="34" width="24.33203125" bestFit="1" customWidth="1"/>
    <col min="35" max="35" width="36.6640625" bestFit="1" customWidth="1"/>
    <col min="36" max="36" width="45.33203125" bestFit="1" customWidth="1"/>
    <col min="37" max="37" width="80.83203125" bestFit="1" customWidth="1"/>
    <col min="38" max="38" width="44.1640625" bestFit="1" customWidth="1"/>
    <col min="39" max="39" width="80.83203125" bestFit="1" customWidth="1"/>
    <col min="40" max="40" width="26.33203125" bestFit="1" customWidth="1"/>
    <col min="41" max="41" width="15.5" bestFit="1" customWidth="1"/>
    <col min="42" max="42" width="12.33203125" bestFit="1" customWidth="1"/>
    <col min="43" max="45" width="80.83203125" bestFit="1" customWidth="1"/>
    <col min="46" max="46" width="26.33203125" bestFit="1" customWidth="1"/>
    <col min="47" max="47" width="15.5" bestFit="1" customWidth="1"/>
    <col min="48" max="48" width="12.33203125" bestFit="1" customWidth="1"/>
    <col min="49" max="52" width="6.33203125" bestFit="1" customWidth="1"/>
    <col min="53" max="53" width="12.33203125" bestFit="1" customWidth="1"/>
    <col min="54" max="57" width="6.33203125" bestFit="1" customWidth="1"/>
    <col min="58" max="58" width="36.6640625" bestFit="1" customWidth="1"/>
    <col min="59" max="59" width="34.6640625" bestFit="1" customWidth="1"/>
    <col min="60" max="62" width="80.83203125" bestFit="1" customWidth="1"/>
    <col min="63" max="63" width="26.33203125" bestFit="1" customWidth="1"/>
    <col min="64" max="64" width="14.5" customWidth="1"/>
  </cols>
  <sheetData>
    <row r="1" spans="1:12" x14ac:dyDescent="0.2">
      <c r="A1" t="s">
        <v>0</v>
      </c>
      <c r="B1" t="s">
        <v>2070</v>
      </c>
      <c r="C1" t="s">
        <v>7359</v>
      </c>
      <c r="D1" t="s">
        <v>1</v>
      </c>
      <c r="E1" t="s">
        <v>8</v>
      </c>
      <c r="F1" t="s">
        <v>15</v>
      </c>
      <c r="G1" t="s">
        <v>16</v>
      </c>
      <c r="H1" t="s">
        <v>20</v>
      </c>
      <c r="I1" t="s">
        <v>21</v>
      </c>
      <c r="J1" t="s">
        <v>22</v>
      </c>
      <c r="K1" s="1" t="s">
        <v>229</v>
      </c>
      <c r="L1" t="s">
        <v>306</v>
      </c>
    </row>
    <row r="2" spans="1:12" x14ac:dyDescent="0.2">
      <c r="A2" t="s">
        <v>2397</v>
      </c>
      <c r="B2" t="s">
        <v>4526</v>
      </c>
      <c r="C2" t="s">
        <v>7360</v>
      </c>
      <c r="D2" t="s">
        <v>194</v>
      </c>
      <c r="E2" t="s">
        <v>51</v>
      </c>
      <c r="F2" t="s">
        <v>36</v>
      </c>
      <c r="G2" t="s">
        <v>37</v>
      </c>
      <c r="H2">
        <v>300000</v>
      </c>
      <c r="I2">
        <v>300000</v>
      </c>
      <c r="J2">
        <v>29.702999999999992</v>
      </c>
      <c r="K2" s="1">
        <v>45535</v>
      </c>
      <c r="L2" t="s">
        <v>15144</v>
      </c>
    </row>
    <row r="3" spans="1:12" x14ac:dyDescent="0.2">
      <c r="A3" t="s">
        <v>1593</v>
      </c>
      <c r="B3" t="s">
        <v>4525</v>
      </c>
      <c r="C3" t="s">
        <v>7360</v>
      </c>
      <c r="D3" t="s">
        <v>194</v>
      </c>
      <c r="E3" t="s">
        <v>51</v>
      </c>
      <c r="F3" t="s">
        <v>36</v>
      </c>
      <c r="G3" t="s">
        <v>37</v>
      </c>
      <c r="H3">
        <v>300000</v>
      </c>
      <c r="I3">
        <v>300000</v>
      </c>
      <c r="J3">
        <v>29.702999999999992</v>
      </c>
      <c r="K3" s="1">
        <v>45535</v>
      </c>
      <c r="L3" t="s">
        <v>15144</v>
      </c>
    </row>
    <row r="4" spans="1:12" x14ac:dyDescent="0.2">
      <c r="A4" t="s">
        <v>2396</v>
      </c>
      <c r="B4" t="s">
        <v>4527</v>
      </c>
      <c r="C4" t="s">
        <v>7360</v>
      </c>
      <c r="D4" t="s">
        <v>194</v>
      </c>
      <c r="E4" t="s">
        <v>51</v>
      </c>
      <c r="F4" t="s">
        <v>36</v>
      </c>
      <c r="G4" t="s">
        <v>37</v>
      </c>
      <c r="H4">
        <v>270000</v>
      </c>
      <c r="I4">
        <v>270000</v>
      </c>
      <c r="J4">
        <v>29.212999999999997</v>
      </c>
      <c r="K4" s="1">
        <v>45535</v>
      </c>
      <c r="L4" t="s">
        <v>15144</v>
      </c>
    </row>
    <row r="5" spans="1:12" x14ac:dyDescent="0.2">
      <c r="A5" t="s">
        <v>1592</v>
      </c>
      <c r="B5" t="s">
        <v>4691</v>
      </c>
      <c r="C5" t="s">
        <v>7360</v>
      </c>
      <c r="D5" t="s">
        <v>194</v>
      </c>
      <c r="E5" t="s">
        <v>51</v>
      </c>
      <c r="F5" t="s">
        <v>44</v>
      </c>
      <c r="G5" t="s">
        <v>45</v>
      </c>
      <c r="H5">
        <v>450000</v>
      </c>
      <c r="I5">
        <v>450000</v>
      </c>
      <c r="J5">
        <v>54.561999999999991</v>
      </c>
      <c r="K5" s="1">
        <v>45535</v>
      </c>
      <c r="L5" t="s">
        <v>15144</v>
      </c>
    </row>
    <row r="6" spans="1:12" x14ac:dyDescent="0.2">
      <c r="A6" t="s">
        <v>2395</v>
      </c>
      <c r="B6" t="s">
        <v>4692</v>
      </c>
      <c r="C6" t="s">
        <v>7360</v>
      </c>
      <c r="D6" t="s">
        <v>194</v>
      </c>
      <c r="E6" t="s">
        <v>51</v>
      </c>
      <c r="F6" t="s">
        <v>44</v>
      </c>
      <c r="G6" t="s">
        <v>45</v>
      </c>
      <c r="H6">
        <v>420000</v>
      </c>
      <c r="I6">
        <v>420000</v>
      </c>
      <c r="J6">
        <v>45.542000000000002</v>
      </c>
      <c r="K6" s="1">
        <v>45535</v>
      </c>
      <c r="L6" t="s">
        <v>15144</v>
      </c>
    </row>
    <row r="7" spans="1:12" x14ac:dyDescent="0.2">
      <c r="A7" t="s">
        <v>2394</v>
      </c>
      <c r="B7" t="s">
        <v>4693</v>
      </c>
      <c r="C7" t="s">
        <v>7360</v>
      </c>
      <c r="D7" t="s">
        <v>194</v>
      </c>
      <c r="E7" t="s">
        <v>51</v>
      </c>
      <c r="F7" t="s">
        <v>44</v>
      </c>
      <c r="G7" t="s">
        <v>45</v>
      </c>
      <c r="H7">
        <v>420000</v>
      </c>
      <c r="I7">
        <v>420000</v>
      </c>
      <c r="J7">
        <v>45.542000000000002</v>
      </c>
      <c r="K7" s="1">
        <v>45535</v>
      </c>
      <c r="L7" t="s">
        <v>15144</v>
      </c>
    </row>
    <row r="8" spans="1:12" x14ac:dyDescent="0.2">
      <c r="A8" t="s">
        <v>9163</v>
      </c>
      <c r="B8" t="s">
        <v>9164</v>
      </c>
      <c r="C8" t="s">
        <v>7360</v>
      </c>
      <c r="D8" t="s">
        <v>2771</v>
      </c>
      <c r="E8" t="s">
        <v>51</v>
      </c>
      <c r="F8" t="s">
        <v>142</v>
      </c>
      <c r="G8" t="s">
        <v>3584</v>
      </c>
      <c r="I8"/>
      <c r="K8" s="1">
        <v>45900</v>
      </c>
      <c r="L8" t="s">
        <v>15144</v>
      </c>
    </row>
    <row r="9" spans="1:12" x14ac:dyDescent="0.2">
      <c r="A9" t="s">
        <v>10583</v>
      </c>
      <c r="B9" t="s">
        <v>10584</v>
      </c>
      <c r="C9" t="s">
        <v>7360</v>
      </c>
      <c r="D9" t="s">
        <v>2771</v>
      </c>
      <c r="E9" t="s">
        <v>51</v>
      </c>
      <c r="F9" t="s">
        <v>142</v>
      </c>
      <c r="G9" t="s">
        <v>3584</v>
      </c>
      <c r="I9"/>
      <c r="J9">
        <v>75</v>
      </c>
      <c r="K9" s="1">
        <v>45991</v>
      </c>
      <c r="L9" t="s">
        <v>15144</v>
      </c>
    </row>
    <row r="10" spans="1:12" x14ac:dyDescent="0.2">
      <c r="A10" t="s">
        <v>1591</v>
      </c>
      <c r="B10" t="s">
        <v>5214</v>
      </c>
      <c r="C10" t="s">
        <v>15021</v>
      </c>
      <c r="D10" t="s">
        <v>194</v>
      </c>
      <c r="E10" t="s">
        <v>51</v>
      </c>
      <c r="F10" t="s">
        <v>41</v>
      </c>
      <c r="G10" t="s">
        <v>42</v>
      </c>
      <c r="H10">
        <v>1332000</v>
      </c>
      <c r="I10">
        <v>1332000</v>
      </c>
      <c r="J10">
        <v>85.293999999999997</v>
      </c>
      <c r="K10" s="1">
        <v>45535</v>
      </c>
      <c r="L10" t="s">
        <v>15144</v>
      </c>
    </row>
    <row r="11" spans="1:12" x14ac:dyDescent="0.2">
      <c r="A11" t="s">
        <v>195</v>
      </c>
      <c r="B11" t="s">
        <v>5938</v>
      </c>
      <c r="C11" t="s">
        <v>7360</v>
      </c>
      <c r="D11" t="s">
        <v>194</v>
      </c>
      <c r="E11" t="s">
        <v>51</v>
      </c>
      <c r="F11" t="s">
        <v>133</v>
      </c>
      <c r="G11" t="s">
        <v>134</v>
      </c>
      <c r="H11">
        <v>290000</v>
      </c>
      <c r="I11">
        <v>290000</v>
      </c>
      <c r="J11">
        <v>29.870999999999992</v>
      </c>
      <c r="K11" s="1">
        <v>45535</v>
      </c>
      <c r="L11" t="s">
        <v>15144</v>
      </c>
    </row>
    <row r="12" spans="1:12" x14ac:dyDescent="0.2">
      <c r="A12" t="s">
        <v>14231</v>
      </c>
      <c r="B12" t="s">
        <v>14232</v>
      </c>
      <c r="C12" t="s">
        <v>7360</v>
      </c>
      <c r="D12" t="s">
        <v>2771</v>
      </c>
      <c r="E12" t="s">
        <v>51</v>
      </c>
      <c r="F12" t="s">
        <v>147</v>
      </c>
      <c r="G12" t="s">
        <v>148</v>
      </c>
      <c r="I12">
        <v>53000</v>
      </c>
      <c r="J12">
        <v>4.7323999999999984</v>
      </c>
      <c r="K12" s="1">
        <v>46203</v>
      </c>
      <c r="L12" t="s">
        <v>15144</v>
      </c>
    </row>
    <row r="13" spans="1:12" x14ac:dyDescent="0.2">
      <c r="A13" t="s">
        <v>1022</v>
      </c>
      <c r="B13" t="s">
        <v>5125</v>
      </c>
      <c r="C13" t="s">
        <v>7360</v>
      </c>
      <c r="D13" t="s">
        <v>783</v>
      </c>
      <c r="E13" t="s">
        <v>51</v>
      </c>
      <c r="F13" t="s">
        <v>46</v>
      </c>
      <c r="G13" t="s">
        <v>47</v>
      </c>
      <c r="I13">
        <v>120000</v>
      </c>
      <c r="J13">
        <v>8.620000000000001</v>
      </c>
      <c r="K13" s="1">
        <v>45535</v>
      </c>
      <c r="L13" t="s">
        <v>15144</v>
      </c>
    </row>
    <row r="14" spans="1:12" x14ac:dyDescent="0.2">
      <c r="A14" t="s">
        <v>14737</v>
      </c>
      <c r="B14" t="s">
        <v>14738</v>
      </c>
      <c r="C14" t="s">
        <v>7360</v>
      </c>
      <c r="D14" t="s">
        <v>2771</v>
      </c>
      <c r="E14" t="s">
        <v>51</v>
      </c>
      <c r="F14" t="s">
        <v>56</v>
      </c>
      <c r="G14" t="s">
        <v>57</v>
      </c>
      <c r="I14">
        <v>65000</v>
      </c>
      <c r="J14">
        <v>2</v>
      </c>
      <c r="K14" s="1">
        <v>46234</v>
      </c>
      <c r="L14" t="s">
        <v>15144</v>
      </c>
    </row>
    <row r="15" spans="1:12" x14ac:dyDescent="0.2">
      <c r="A15" t="s">
        <v>14105</v>
      </c>
      <c r="B15" t="s">
        <v>14106</v>
      </c>
      <c r="C15" t="s">
        <v>7360</v>
      </c>
      <c r="D15" t="s">
        <v>2771</v>
      </c>
      <c r="E15" t="s">
        <v>51</v>
      </c>
      <c r="F15" t="s">
        <v>58</v>
      </c>
      <c r="G15" t="s">
        <v>59</v>
      </c>
      <c r="I15">
        <v>165000</v>
      </c>
      <c r="J15">
        <v>5.4</v>
      </c>
      <c r="K15" s="1">
        <v>46173</v>
      </c>
      <c r="L15" t="s">
        <v>15144</v>
      </c>
    </row>
    <row r="16" spans="1:12" x14ac:dyDescent="0.2">
      <c r="A16" t="s">
        <v>14740</v>
      </c>
      <c r="B16" t="s">
        <v>14741</v>
      </c>
      <c r="C16" t="s">
        <v>7360</v>
      </c>
      <c r="D16" t="s">
        <v>2771</v>
      </c>
      <c r="E16" t="s">
        <v>51</v>
      </c>
      <c r="F16" t="s">
        <v>58</v>
      </c>
      <c r="G16" t="s">
        <v>59</v>
      </c>
      <c r="I16"/>
      <c r="J16">
        <v>4.8</v>
      </c>
      <c r="K16" s="1">
        <v>46234</v>
      </c>
      <c r="L16" t="s">
        <v>15144</v>
      </c>
    </row>
    <row r="17" spans="1:12" x14ac:dyDescent="0.2">
      <c r="A17" t="s">
        <v>769</v>
      </c>
      <c r="B17" t="s">
        <v>5632</v>
      </c>
      <c r="C17" t="s">
        <v>7360</v>
      </c>
      <c r="D17" t="s">
        <v>770</v>
      </c>
      <c r="E17" t="s">
        <v>51</v>
      </c>
      <c r="F17" t="s">
        <v>58</v>
      </c>
      <c r="G17" t="s">
        <v>59</v>
      </c>
      <c r="H17">
        <v>360</v>
      </c>
      <c r="I17">
        <v>360</v>
      </c>
      <c r="J17">
        <v>0.1</v>
      </c>
      <c r="K17" s="1">
        <v>45535</v>
      </c>
      <c r="L17" t="s">
        <v>15144</v>
      </c>
    </row>
    <row r="18" spans="1:12" x14ac:dyDescent="0.2">
      <c r="A18" t="s">
        <v>778</v>
      </c>
      <c r="B18" t="s">
        <v>5796</v>
      </c>
      <c r="C18" t="s">
        <v>7360</v>
      </c>
      <c r="D18" t="s">
        <v>770</v>
      </c>
      <c r="E18" t="s">
        <v>51</v>
      </c>
      <c r="F18" t="s">
        <v>112</v>
      </c>
      <c r="G18" t="s">
        <v>113</v>
      </c>
      <c r="H18">
        <v>160</v>
      </c>
      <c r="I18">
        <v>160</v>
      </c>
      <c r="J18">
        <v>0.52375000000000016</v>
      </c>
      <c r="K18" s="1">
        <v>45535</v>
      </c>
      <c r="L18" t="s">
        <v>15144</v>
      </c>
    </row>
    <row r="19" spans="1:12" x14ac:dyDescent="0.2">
      <c r="A19" t="s">
        <v>782</v>
      </c>
      <c r="B19" t="s">
        <v>6403</v>
      </c>
      <c r="C19" t="s">
        <v>7360</v>
      </c>
      <c r="D19" t="s">
        <v>783</v>
      </c>
      <c r="E19" t="s">
        <v>51</v>
      </c>
      <c r="F19" t="s">
        <v>112</v>
      </c>
      <c r="G19" t="s">
        <v>113</v>
      </c>
      <c r="I19">
        <v>130000</v>
      </c>
      <c r="J19">
        <v>10.121500000000003</v>
      </c>
      <c r="K19" s="1">
        <v>45535</v>
      </c>
      <c r="L19" t="s">
        <v>15144</v>
      </c>
    </row>
    <row r="20" spans="1:12" x14ac:dyDescent="0.2">
      <c r="A20" t="s">
        <v>2392</v>
      </c>
      <c r="B20" t="s">
        <v>4409</v>
      </c>
      <c r="C20" t="s">
        <v>7360</v>
      </c>
      <c r="D20" t="s">
        <v>194</v>
      </c>
      <c r="E20" t="s">
        <v>51</v>
      </c>
      <c r="F20" t="s">
        <v>103</v>
      </c>
      <c r="G20" t="s">
        <v>104</v>
      </c>
      <c r="H20">
        <v>180000</v>
      </c>
      <c r="I20">
        <v>180000</v>
      </c>
      <c r="J20">
        <v>13.939500000000004</v>
      </c>
      <c r="K20" s="1">
        <v>45535</v>
      </c>
      <c r="L20" t="s">
        <v>15144</v>
      </c>
    </row>
    <row r="21" spans="1:12" x14ac:dyDescent="0.2">
      <c r="A21" t="s">
        <v>1590</v>
      </c>
      <c r="B21" t="s">
        <v>4407</v>
      </c>
      <c r="C21" t="s">
        <v>7360</v>
      </c>
      <c r="D21" t="s">
        <v>194</v>
      </c>
      <c r="E21" t="s">
        <v>51</v>
      </c>
      <c r="F21" t="s">
        <v>103</v>
      </c>
      <c r="G21" t="s">
        <v>104</v>
      </c>
      <c r="H21">
        <v>420000</v>
      </c>
      <c r="I21">
        <v>420000</v>
      </c>
      <c r="J21">
        <v>46.49</v>
      </c>
      <c r="K21" s="1">
        <v>45535</v>
      </c>
      <c r="L21" t="s">
        <v>15144</v>
      </c>
    </row>
    <row r="22" spans="1:12" x14ac:dyDescent="0.2">
      <c r="A22" t="s">
        <v>2391</v>
      </c>
      <c r="B22" t="s">
        <v>4410</v>
      </c>
      <c r="C22" t="s">
        <v>7360</v>
      </c>
      <c r="D22" t="s">
        <v>194</v>
      </c>
      <c r="E22" t="s">
        <v>51</v>
      </c>
      <c r="F22" t="s">
        <v>103</v>
      </c>
      <c r="G22" t="s">
        <v>104</v>
      </c>
      <c r="H22">
        <v>220000</v>
      </c>
      <c r="I22">
        <v>220000</v>
      </c>
      <c r="J22">
        <v>21.933000000000007</v>
      </c>
      <c r="K22" s="1">
        <v>45535</v>
      </c>
      <c r="L22" t="s">
        <v>15144</v>
      </c>
    </row>
    <row r="23" spans="1:12" x14ac:dyDescent="0.2">
      <c r="A23" t="s">
        <v>2390</v>
      </c>
      <c r="B23" t="s">
        <v>4408</v>
      </c>
      <c r="C23" t="s">
        <v>7360</v>
      </c>
      <c r="D23" t="s">
        <v>194</v>
      </c>
      <c r="E23" t="s">
        <v>51</v>
      </c>
      <c r="F23" t="s">
        <v>103</v>
      </c>
      <c r="G23" t="s">
        <v>104</v>
      </c>
      <c r="H23">
        <v>200000</v>
      </c>
      <c r="I23">
        <v>200000</v>
      </c>
      <c r="J23">
        <v>17.236000000000001</v>
      </c>
      <c r="K23" s="1">
        <v>45535</v>
      </c>
      <c r="L23" t="s">
        <v>15144</v>
      </c>
    </row>
    <row r="24" spans="1:12" x14ac:dyDescent="0.2">
      <c r="A24" t="s">
        <v>7520</v>
      </c>
      <c r="B24" t="s">
        <v>7521</v>
      </c>
      <c r="C24" t="s">
        <v>7360</v>
      </c>
      <c r="D24" t="s">
        <v>2771</v>
      </c>
      <c r="E24" t="s">
        <v>51</v>
      </c>
      <c r="F24" t="s">
        <v>86</v>
      </c>
      <c r="G24" t="s">
        <v>85</v>
      </c>
      <c r="H24">
        <v>130000</v>
      </c>
      <c r="I24">
        <v>130000</v>
      </c>
      <c r="J24">
        <v>1</v>
      </c>
      <c r="K24" s="1">
        <v>45808</v>
      </c>
      <c r="L24" t="s">
        <v>15144</v>
      </c>
    </row>
    <row r="25" spans="1:12" x14ac:dyDescent="0.2">
      <c r="A25" t="s">
        <v>3724</v>
      </c>
      <c r="B25" t="s">
        <v>7221</v>
      </c>
      <c r="C25" t="s">
        <v>7360</v>
      </c>
      <c r="D25" t="s">
        <v>2771</v>
      </c>
      <c r="E25" t="s">
        <v>51</v>
      </c>
      <c r="F25" t="s">
        <v>52</v>
      </c>
      <c r="G25" t="s">
        <v>53</v>
      </c>
      <c r="H25">
        <v>250000</v>
      </c>
      <c r="I25">
        <v>250000</v>
      </c>
      <c r="J25">
        <v>32.500000000000007</v>
      </c>
      <c r="K25" s="1">
        <v>45716</v>
      </c>
      <c r="L25" t="s">
        <v>15144</v>
      </c>
    </row>
    <row r="26" spans="1:12" x14ac:dyDescent="0.2">
      <c r="A26" t="s">
        <v>3725</v>
      </c>
      <c r="B26" t="s">
        <v>7222</v>
      </c>
      <c r="C26" t="s">
        <v>7360</v>
      </c>
      <c r="D26" t="s">
        <v>2771</v>
      </c>
      <c r="E26" t="s">
        <v>51</v>
      </c>
      <c r="F26" t="s">
        <v>52</v>
      </c>
      <c r="G26" t="s">
        <v>53</v>
      </c>
      <c r="H26">
        <v>250000</v>
      </c>
      <c r="I26">
        <v>250000</v>
      </c>
      <c r="J26">
        <v>32.500000000000007</v>
      </c>
      <c r="K26" s="1">
        <v>45716</v>
      </c>
      <c r="L26" t="s">
        <v>15144</v>
      </c>
    </row>
    <row r="27" spans="1:12" x14ac:dyDescent="0.2">
      <c r="A27" t="s">
        <v>646</v>
      </c>
      <c r="B27" t="s">
        <v>7032</v>
      </c>
      <c r="C27" t="s">
        <v>7360</v>
      </c>
      <c r="D27" t="s">
        <v>431</v>
      </c>
      <c r="E27" t="s">
        <v>51</v>
      </c>
      <c r="F27" t="s">
        <v>52</v>
      </c>
      <c r="G27" t="s">
        <v>53</v>
      </c>
      <c r="I27"/>
      <c r="J27">
        <v>2</v>
      </c>
      <c r="K27" s="1">
        <v>45535</v>
      </c>
      <c r="L27" t="s">
        <v>15144</v>
      </c>
    </row>
    <row r="28" spans="1:12" x14ac:dyDescent="0.2">
      <c r="A28" t="s">
        <v>14747</v>
      </c>
      <c r="B28" t="s">
        <v>14748</v>
      </c>
      <c r="C28" t="s">
        <v>7360</v>
      </c>
      <c r="D28" t="s">
        <v>2771</v>
      </c>
      <c r="E28" t="s">
        <v>51</v>
      </c>
      <c r="F28" t="s">
        <v>33</v>
      </c>
      <c r="G28" t="s">
        <v>34</v>
      </c>
      <c r="I28">
        <v>46800</v>
      </c>
      <c r="J28">
        <v>40</v>
      </c>
      <c r="K28" s="1">
        <v>46234</v>
      </c>
      <c r="L28" t="s">
        <v>15144</v>
      </c>
    </row>
    <row r="29" spans="1:12" x14ac:dyDescent="0.2">
      <c r="A29" t="s">
        <v>495</v>
      </c>
      <c r="B29" t="s">
        <v>6045</v>
      </c>
      <c r="C29" t="s">
        <v>7360</v>
      </c>
      <c r="D29" t="s">
        <v>492</v>
      </c>
      <c r="E29" t="s">
        <v>51</v>
      </c>
      <c r="F29" t="s">
        <v>86</v>
      </c>
      <c r="G29" t="s">
        <v>85</v>
      </c>
      <c r="I29">
        <v>97000</v>
      </c>
      <c r="J29">
        <v>4</v>
      </c>
      <c r="K29" s="1">
        <v>45535</v>
      </c>
      <c r="L29" t="s">
        <v>15144</v>
      </c>
    </row>
    <row r="30" spans="1:12" x14ac:dyDescent="0.2">
      <c r="A30" t="s">
        <v>491</v>
      </c>
      <c r="B30" t="s">
        <v>6041</v>
      </c>
      <c r="C30" t="s">
        <v>7360</v>
      </c>
      <c r="D30" t="s">
        <v>492</v>
      </c>
      <c r="E30" t="s">
        <v>51</v>
      </c>
      <c r="F30" t="s">
        <v>86</v>
      </c>
      <c r="G30" t="s">
        <v>85</v>
      </c>
      <c r="I30"/>
      <c r="K30" s="1">
        <v>45535</v>
      </c>
      <c r="L30" t="s">
        <v>15144</v>
      </c>
    </row>
    <row r="31" spans="1:12" x14ac:dyDescent="0.2">
      <c r="A31" t="s">
        <v>2100</v>
      </c>
      <c r="B31" t="s">
        <v>6686</v>
      </c>
      <c r="C31" t="s">
        <v>7360</v>
      </c>
      <c r="D31" t="s">
        <v>3318</v>
      </c>
      <c r="E31" t="s">
        <v>51</v>
      </c>
      <c r="F31" t="s">
        <v>183</v>
      </c>
      <c r="G31" t="s">
        <v>95</v>
      </c>
      <c r="H31">
        <v>150000</v>
      </c>
      <c r="I31">
        <v>150000</v>
      </c>
      <c r="J31">
        <v>40</v>
      </c>
      <c r="K31" s="1">
        <v>45535</v>
      </c>
      <c r="L31" t="s">
        <v>15144</v>
      </c>
    </row>
    <row r="32" spans="1:12" x14ac:dyDescent="0.2">
      <c r="A32" t="s">
        <v>15057</v>
      </c>
      <c r="B32" t="s">
        <v>15058</v>
      </c>
      <c r="C32" t="s">
        <v>7360</v>
      </c>
      <c r="D32" t="s">
        <v>11856</v>
      </c>
      <c r="E32" t="s">
        <v>51</v>
      </c>
      <c r="F32" t="s">
        <v>33</v>
      </c>
      <c r="G32" t="s">
        <v>34</v>
      </c>
      <c r="I32">
        <v>124190</v>
      </c>
      <c r="J32">
        <v>13.2</v>
      </c>
      <c r="K32" s="1">
        <v>46234</v>
      </c>
      <c r="L32" t="s">
        <v>15144</v>
      </c>
    </row>
    <row r="33" spans="1:12" x14ac:dyDescent="0.2">
      <c r="A33" t="s">
        <v>14367</v>
      </c>
      <c r="B33" t="s">
        <v>14368</v>
      </c>
      <c r="C33" t="s">
        <v>7360</v>
      </c>
      <c r="D33" t="s">
        <v>12112</v>
      </c>
      <c r="E33" t="s">
        <v>51</v>
      </c>
      <c r="F33" t="s">
        <v>56</v>
      </c>
      <c r="G33" t="s">
        <v>57</v>
      </c>
      <c r="I33"/>
      <c r="J33">
        <v>74</v>
      </c>
      <c r="K33" s="1">
        <v>46203</v>
      </c>
      <c r="L33" t="s">
        <v>15144</v>
      </c>
    </row>
    <row r="34" spans="1:12" x14ac:dyDescent="0.2">
      <c r="A34" t="s">
        <v>3443</v>
      </c>
      <c r="B34" t="s">
        <v>12113</v>
      </c>
      <c r="C34" t="s">
        <v>7360</v>
      </c>
      <c r="D34" t="s">
        <v>12112</v>
      </c>
      <c r="E34" t="s">
        <v>51</v>
      </c>
      <c r="F34" t="s">
        <v>56</v>
      </c>
      <c r="G34" t="s">
        <v>57</v>
      </c>
      <c r="I34"/>
      <c r="J34">
        <v>47</v>
      </c>
      <c r="K34" s="1">
        <v>45688</v>
      </c>
      <c r="L34" t="s">
        <v>15144</v>
      </c>
    </row>
    <row r="35" spans="1:12" x14ac:dyDescent="0.2">
      <c r="A35" t="s">
        <v>15070</v>
      </c>
      <c r="B35" t="s">
        <v>7380</v>
      </c>
      <c r="C35" t="s">
        <v>7360</v>
      </c>
      <c r="D35" t="s">
        <v>15065</v>
      </c>
      <c r="E35" t="s">
        <v>51</v>
      </c>
      <c r="F35" t="s">
        <v>154</v>
      </c>
      <c r="G35" t="s">
        <v>1074</v>
      </c>
      <c r="I35"/>
      <c r="J35">
        <v>53</v>
      </c>
      <c r="K35" s="1">
        <v>46234</v>
      </c>
      <c r="L35" t="s">
        <v>15144</v>
      </c>
    </row>
    <row r="36" spans="1:12" x14ac:dyDescent="0.2">
      <c r="A36" t="s">
        <v>15066</v>
      </c>
      <c r="B36" t="s">
        <v>7372</v>
      </c>
      <c r="C36" t="s">
        <v>7360</v>
      </c>
      <c r="D36" t="s">
        <v>15065</v>
      </c>
      <c r="E36" t="s">
        <v>51</v>
      </c>
      <c r="F36" t="s">
        <v>154</v>
      </c>
      <c r="G36" t="s">
        <v>1074</v>
      </c>
      <c r="I36"/>
      <c r="J36">
        <v>53</v>
      </c>
      <c r="K36" s="1">
        <v>46234</v>
      </c>
      <c r="L36" t="s">
        <v>15144</v>
      </c>
    </row>
    <row r="37" spans="1:12" x14ac:dyDescent="0.2">
      <c r="A37" t="s">
        <v>15068</v>
      </c>
      <c r="B37" t="s">
        <v>7378</v>
      </c>
      <c r="C37" t="s">
        <v>7360</v>
      </c>
      <c r="D37" t="s">
        <v>15065</v>
      </c>
      <c r="E37" t="s">
        <v>51</v>
      </c>
      <c r="F37" t="s">
        <v>154</v>
      </c>
      <c r="G37" t="s">
        <v>1074</v>
      </c>
      <c r="I37"/>
      <c r="J37">
        <v>53</v>
      </c>
      <c r="K37" s="1">
        <v>46234</v>
      </c>
      <c r="L37" t="s">
        <v>15144</v>
      </c>
    </row>
    <row r="38" spans="1:12" x14ac:dyDescent="0.2">
      <c r="A38" t="s">
        <v>15064</v>
      </c>
      <c r="B38" t="s">
        <v>7376</v>
      </c>
      <c r="C38" t="s">
        <v>7360</v>
      </c>
      <c r="D38" t="s">
        <v>15065</v>
      </c>
      <c r="E38" t="s">
        <v>51</v>
      </c>
      <c r="F38" t="s">
        <v>154</v>
      </c>
      <c r="G38" t="s">
        <v>1074</v>
      </c>
      <c r="I38"/>
      <c r="J38">
        <v>53</v>
      </c>
      <c r="K38" s="1">
        <v>46234</v>
      </c>
      <c r="L38" t="s">
        <v>15144</v>
      </c>
    </row>
    <row r="39" spans="1:12" x14ac:dyDescent="0.2">
      <c r="A39" t="s">
        <v>15067</v>
      </c>
      <c r="B39" t="s">
        <v>7374</v>
      </c>
      <c r="C39" t="s">
        <v>7360</v>
      </c>
      <c r="D39" t="s">
        <v>15065</v>
      </c>
      <c r="E39" t="s">
        <v>51</v>
      </c>
      <c r="F39" t="s">
        <v>154</v>
      </c>
      <c r="G39" t="s">
        <v>1074</v>
      </c>
      <c r="I39"/>
      <c r="J39">
        <v>53</v>
      </c>
      <c r="K39" s="1">
        <v>46234</v>
      </c>
      <c r="L39" t="s">
        <v>15144</v>
      </c>
    </row>
    <row r="40" spans="1:12" x14ac:dyDescent="0.2">
      <c r="A40" t="s">
        <v>15069</v>
      </c>
      <c r="B40" t="s">
        <v>7382</v>
      </c>
      <c r="C40" t="s">
        <v>7360</v>
      </c>
      <c r="D40" t="s">
        <v>15065</v>
      </c>
      <c r="E40" t="s">
        <v>51</v>
      </c>
      <c r="F40" t="s">
        <v>154</v>
      </c>
      <c r="G40" t="s">
        <v>1074</v>
      </c>
      <c r="I40"/>
      <c r="J40">
        <v>53</v>
      </c>
      <c r="K40" s="1">
        <v>46234</v>
      </c>
      <c r="L40" t="s">
        <v>15144</v>
      </c>
    </row>
    <row r="41" spans="1:12" x14ac:dyDescent="0.2">
      <c r="A41" t="s">
        <v>12556</v>
      </c>
      <c r="B41" t="s">
        <v>12557</v>
      </c>
      <c r="C41" t="s">
        <v>7360</v>
      </c>
      <c r="D41" t="s">
        <v>12346</v>
      </c>
      <c r="E41" t="s">
        <v>51</v>
      </c>
      <c r="F41" t="s">
        <v>86</v>
      </c>
      <c r="G41" t="s">
        <v>85</v>
      </c>
      <c r="I41"/>
      <c r="J41">
        <v>60</v>
      </c>
      <c r="K41" s="1">
        <v>46112</v>
      </c>
      <c r="L41" t="s">
        <v>15144</v>
      </c>
    </row>
    <row r="42" spans="1:12" x14ac:dyDescent="0.2">
      <c r="A42" t="s">
        <v>12561</v>
      </c>
      <c r="B42" t="s">
        <v>12562</v>
      </c>
      <c r="C42" t="s">
        <v>7360</v>
      </c>
      <c r="D42" t="s">
        <v>12560</v>
      </c>
      <c r="E42" t="s">
        <v>51</v>
      </c>
      <c r="F42" t="s">
        <v>86</v>
      </c>
      <c r="G42" t="s">
        <v>85</v>
      </c>
      <c r="I42">
        <v>279044</v>
      </c>
      <c r="J42">
        <v>25</v>
      </c>
      <c r="K42" s="1">
        <v>46112</v>
      </c>
      <c r="L42" t="s">
        <v>15144</v>
      </c>
    </row>
    <row r="43" spans="1:12" x14ac:dyDescent="0.2">
      <c r="A43" t="s">
        <v>13848</v>
      </c>
      <c r="B43" t="s">
        <v>13849</v>
      </c>
      <c r="C43" t="s">
        <v>7360</v>
      </c>
      <c r="D43" t="s">
        <v>13803</v>
      </c>
      <c r="E43" t="s">
        <v>51</v>
      </c>
      <c r="F43" t="s">
        <v>49</v>
      </c>
      <c r="G43" t="s">
        <v>50</v>
      </c>
      <c r="I43"/>
      <c r="J43">
        <v>100</v>
      </c>
      <c r="K43" s="1">
        <v>46173</v>
      </c>
      <c r="L43" t="s">
        <v>15144</v>
      </c>
    </row>
    <row r="44" spans="1:12" x14ac:dyDescent="0.2">
      <c r="A44" t="s">
        <v>1108</v>
      </c>
      <c r="B44" t="s">
        <v>4220</v>
      </c>
      <c r="C44" t="s">
        <v>7360</v>
      </c>
      <c r="D44" t="s">
        <v>289</v>
      </c>
      <c r="E44" t="s">
        <v>51</v>
      </c>
      <c r="F44" t="s">
        <v>49</v>
      </c>
      <c r="G44" t="s">
        <v>50</v>
      </c>
      <c r="H44">
        <v>75000</v>
      </c>
      <c r="I44">
        <v>35000</v>
      </c>
      <c r="J44">
        <v>3</v>
      </c>
      <c r="K44" s="1">
        <v>45535</v>
      </c>
      <c r="L44" t="s">
        <v>15144</v>
      </c>
    </row>
    <row r="45" spans="1:12" x14ac:dyDescent="0.2">
      <c r="A45" t="s">
        <v>434</v>
      </c>
      <c r="B45" t="s">
        <v>4158</v>
      </c>
      <c r="C45" t="s">
        <v>7360</v>
      </c>
      <c r="D45" t="s">
        <v>289</v>
      </c>
      <c r="E45" t="s">
        <v>51</v>
      </c>
      <c r="F45" t="s">
        <v>80</v>
      </c>
      <c r="G45" t="s">
        <v>81</v>
      </c>
      <c r="H45">
        <v>326000</v>
      </c>
      <c r="I45">
        <v>37278</v>
      </c>
      <c r="J45">
        <v>16</v>
      </c>
      <c r="K45" s="1">
        <v>45535</v>
      </c>
      <c r="L45" t="s">
        <v>15144</v>
      </c>
    </row>
    <row r="46" spans="1:12" x14ac:dyDescent="0.2">
      <c r="A46" t="s">
        <v>288</v>
      </c>
      <c r="B46" t="s">
        <v>4412</v>
      </c>
      <c r="C46" t="s">
        <v>7360</v>
      </c>
      <c r="D46" t="s">
        <v>289</v>
      </c>
      <c r="E46" t="s">
        <v>51</v>
      </c>
      <c r="F46" t="s">
        <v>60</v>
      </c>
      <c r="G46" t="s">
        <v>61</v>
      </c>
      <c r="H46">
        <v>62000</v>
      </c>
      <c r="I46">
        <v>23000</v>
      </c>
      <c r="J46">
        <v>3</v>
      </c>
      <c r="K46" s="1">
        <v>45535</v>
      </c>
      <c r="L46" t="s">
        <v>15144</v>
      </c>
    </row>
    <row r="47" spans="1:12" x14ac:dyDescent="0.2">
      <c r="A47" t="s">
        <v>13865</v>
      </c>
      <c r="B47" t="s">
        <v>13866</v>
      </c>
      <c r="C47" t="s">
        <v>7360</v>
      </c>
      <c r="D47" t="s">
        <v>356</v>
      </c>
      <c r="E47" t="s">
        <v>51</v>
      </c>
      <c r="F47" t="s">
        <v>49</v>
      </c>
      <c r="G47" t="s">
        <v>50</v>
      </c>
      <c r="I47">
        <v>37813</v>
      </c>
      <c r="J47">
        <v>35</v>
      </c>
      <c r="K47" s="1">
        <v>46173</v>
      </c>
      <c r="L47" t="s">
        <v>15144</v>
      </c>
    </row>
    <row r="48" spans="1:12" x14ac:dyDescent="0.2">
      <c r="A48" t="s">
        <v>13867</v>
      </c>
      <c r="B48" t="s">
        <v>13868</v>
      </c>
      <c r="C48" t="s">
        <v>7360</v>
      </c>
      <c r="D48" t="s">
        <v>356</v>
      </c>
      <c r="E48" t="s">
        <v>51</v>
      </c>
      <c r="F48" t="s">
        <v>49</v>
      </c>
      <c r="G48" t="s">
        <v>50</v>
      </c>
      <c r="I48">
        <v>37813</v>
      </c>
      <c r="J48">
        <v>35</v>
      </c>
      <c r="K48" s="1">
        <v>46173</v>
      </c>
      <c r="L48" t="s">
        <v>15144</v>
      </c>
    </row>
    <row r="49" spans="1:12" x14ac:dyDescent="0.2">
      <c r="A49" t="s">
        <v>355</v>
      </c>
      <c r="B49" t="s">
        <v>4518</v>
      </c>
      <c r="C49" t="s">
        <v>7360</v>
      </c>
      <c r="D49" t="s">
        <v>356</v>
      </c>
      <c r="E49" t="s">
        <v>51</v>
      </c>
      <c r="F49" t="s">
        <v>33</v>
      </c>
      <c r="G49" t="s">
        <v>34</v>
      </c>
      <c r="H49">
        <v>41000</v>
      </c>
      <c r="I49">
        <v>41000</v>
      </c>
      <c r="J49">
        <v>5</v>
      </c>
      <c r="K49" s="1">
        <v>45565</v>
      </c>
      <c r="L49" t="s">
        <v>15144</v>
      </c>
    </row>
    <row r="50" spans="1:12" x14ac:dyDescent="0.2">
      <c r="A50" t="s">
        <v>2825</v>
      </c>
      <c r="B50" t="s">
        <v>7010</v>
      </c>
      <c r="C50" t="s">
        <v>7360</v>
      </c>
      <c r="D50" t="s">
        <v>3348</v>
      </c>
      <c r="E50" t="s">
        <v>51</v>
      </c>
      <c r="F50" t="s">
        <v>52</v>
      </c>
      <c r="G50" t="s">
        <v>53</v>
      </c>
      <c r="H50">
        <v>255000</v>
      </c>
      <c r="I50">
        <v>255000</v>
      </c>
      <c r="J50">
        <v>60</v>
      </c>
      <c r="K50" s="1">
        <v>45596</v>
      </c>
      <c r="L50" t="s">
        <v>15144</v>
      </c>
    </row>
    <row r="51" spans="1:12" x14ac:dyDescent="0.2">
      <c r="A51" t="s">
        <v>1043</v>
      </c>
      <c r="B51" t="s">
        <v>6405</v>
      </c>
      <c r="C51" t="s">
        <v>7360</v>
      </c>
      <c r="D51" t="s">
        <v>940</v>
      </c>
      <c r="E51" t="s">
        <v>51</v>
      </c>
      <c r="F51" t="s">
        <v>147</v>
      </c>
      <c r="G51" t="s">
        <v>148</v>
      </c>
      <c r="H51">
        <v>125000</v>
      </c>
      <c r="I51">
        <v>125000</v>
      </c>
      <c r="J51">
        <v>6</v>
      </c>
      <c r="K51" s="1">
        <v>45535</v>
      </c>
      <c r="L51" t="s">
        <v>15144</v>
      </c>
    </row>
    <row r="52" spans="1:12" x14ac:dyDescent="0.2">
      <c r="A52" t="s">
        <v>939</v>
      </c>
      <c r="B52" t="s">
        <v>5879</v>
      </c>
      <c r="C52" t="s">
        <v>7360</v>
      </c>
      <c r="D52" t="s">
        <v>940</v>
      </c>
      <c r="E52" t="s">
        <v>51</v>
      </c>
      <c r="F52" t="s">
        <v>133</v>
      </c>
      <c r="G52" t="s">
        <v>134</v>
      </c>
      <c r="H52">
        <v>53000</v>
      </c>
      <c r="I52">
        <v>53000</v>
      </c>
      <c r="J52">
        <v>4</v>
      </c>
      <c r="K52" s="1">
        <v>45535</v>
      </c>
      <c r="L52" t="s">
        <v>15144</v>
      </c>
    </row>
    <row r="53" spans="1:12" x14ac:dyDescent="0.2">
      <c r="A53" t="s">
        <v>3311</v>
      </c>
      <c r="B53" t="s">
        <v>5865</v>
      </c>
      <c r="C53" t="s">
        <v>7360</v>
      </c>
      <c r="D53" t="s">
        <v>3304</v>
      </c>
      <c r="E53" t="s">
        <v>51</v>
      </c>
      <c r="F53" t="s">
        <v>49</v>
      </c>
      <c r="G53" t="s">
        <v>50</v>
      </c>
      <c r="H53">
        <v>47000</v>
      </c>
      <c r="I53">
        <v>47000</v>
      </c>
      <c r="J53">
        <v>5.9018500000000005</v>
      </c>
      <c r="K53" s="1">
        <v>45657</v>
      </c>
      <c r="L53" t="s">
        <v>15144</v>
      </c>
    </row>
    <row r="54" spans="1:12" x14ac:dyDescent="0.2">
      <c r="A54" t="s">
        <v>3307</v>
      </c>
      <c r="B54" t="s">
        <v>4248</v>
      </c>
      <c r="C54" t="s">
        <v>7360</v>
      </c>
      <c r="D54" t="s">
        <v>3304</v>
      </c>
      <c r="E54" t="s">
        <v>51</v>
      </c>
      <c r="F54" t="s">
        <v>118</v>
      </c>
      <c r="G54" t="s">
        <v>119</v>
      </c>
      <c r="H54">
        <v>86000</v>
      </c>
      <c r="I54">
        <v>86000</v>
      </c>
      <c r="J54">
        <v>6.5445999999999991</v>
      </c>
      <c r="K54" s="1">
        <v>45657</v>
      </c>
      <c r="L54" t="s">
        <v>15144</v>
      </c>
    </row>
    <row r="55" spans="1:12" x14ac:dyDescent="0.2">
      <c r="A55" t="s">
        <v>13731</v>
      </c>
      <c r="B55" t="s">
        <v>13732</v>
      </c>
      <c r="C55" t="s">
        <v>7360</v>
      </c>
      <c r="D55" t="s">
        <v>3304</v>
      </c>
      <c r="E55" t="s">
        <v>51</v>
      </c>
      <c r="F55" t="s">
        <v>121</v>
      </c>
      <c r="G55" t="s">
        <v>838</v>
      </c>
      <c r="I55">
        <v>102500</v>
      </c>
      <c r="J55">
        <v>1</v>
      </c>
      <c r="K55" s="1">
        <v>46173</v>
      </c>
      <c r="L55" t="s">
        <v>15144</v>
      </c>
    </row>
    <row r="56" spans="1:12" x14ac:dyDescent="0.2">
      <c r="A56" t="s">
        <v>13729</v>
      </c>
      <c r="B56" t="s">
        <v>13730</v>
      </c>
      <c r="C56" t="s">
        <v>7360</v>
      </c>
      <c r="D56" t="s">
        <v>3304</v>
      </c>
      <c r="E56" t="s">
        <v>51</v>
      </c>
      <c r="F56" t="s">
        <v>121</v>
      </c>
      <c r="G56" t="s">
        <v>838</v>
      </c>
      <c r="I56">
        <v>102500</v>
      </c>
      <c r="J56">
        <v>1</v>
      </c>
      <c r="K56" s="1">
        <v>46173</v>
      </c>
      <c r="L56" t="s">
        <v>15144</v>
      </c>
    </row>
    <row r="57" spans="1:12" x14ac:dyDescent="0.2">
      <c r="A57" t="s">
        <v>3305</v>
      </c>
      <c r="B57" t="s">
        <v>4246</v>
      </c>
      <c r="C57" t="s">
        <v>7360</v>
      </c>
      <c r="D57" t="s">
        <v>3304</v>
      </c>
      <c r="E57" t="s">
        <v>51</v>
      </c>
      <c r="F57" t="s">
        <v>52</v>
      </c>
      <c r="G57" t="s">
        <v>53</v>
      </c>
      <c r="H57">
        <v>97800</v>
      </c>
      <c r="I57">
        <v>97800</v>
      </c>
      <c r="J57">
        <v>8.4976999999999947</v>
      </c>
      <c r="K57" s="1">
        <v>45657</v>
      </c>
      <c r="L57" t="s">
        <v>15144</v>
      </c>
    </row>
    <row r="58" spans="1:12" x14ac:dyDescent="0.2">
      <c r="A58" t="s">
        <v>3303</v>
      </c>
      <c r="B58" t="s">
        <v>4247</v>
      </c>
      <c r="C58" t="s">
        <v>7360</v>
      </c>
      <c r="D58" t="s">
        <v>3304</v>
      </c>
      <c r="E58" t="s">
        <v>51</v>
      </c>
      <c r="F58" t="s">
        <v>78</v>
      </c>
      <c r="G58" t="s">
        <v>79</v>
      </c>
      <c r="H58">
        <v>228000</v>
      </c>
      <c r="I58">
        <v>228000</v>
      </c>
      <c r="J58">
        <v>15</v>
      </c>
      <c r="K58" s="1">
        <v>45657</v>
      </c>
      <c r="L58" t="s">
        <v>15144</v>
      </c>
    </row>
    <row r="59" spans="1:12" x14ac:dyDescent="0.2">
      <c r="A59" t="s">
        <v>1464</v>
      </c>
      <c r="B59" t="s">
        <v>4400</v>
      </c>
      <c r="C59" t="s">
        <v>7360</v>
      </c>
      <c r="D59" t="s">
        <v>465</v>
      </c>
      <c r="E59" t="s">
        <v>51</v>
      </c>
      <c r="F59" t="s">
        <v>183</v>
      </c>
      <c r="G59" t="s">
        <v>95</v>
      </c>
      <c r="H59">
        <v>17000</v>
      </c>
      <c r="I59">
        <v>17000</v>
      </c>
      <c r="J59">
        <v>15</v>
      </c>
      <c r="K59" s="1">
        <v>45565</v>
      </c>
      <c r="L59" t="s">
        <v>15144</v>
      </c>
    </row>
    <row r="60" spans="1:12" x14ac:dyDescent="0.2">
      <c r="A60" t="s">
        <v>1000</v>
      </c>
      <c r="B60" t="s">
        <v>12922</v>
      </c>
      <c r="C60" t="s">
        <v>7360</v>
      </c>
      <c r="D60" t="s">
        <v>465</v>
      </c>
      <c r="E60" t="s">
        <v>51</v>
      </c>
      <c r="F60" t="s">
        <v>46</v>
      </c>
      <c r="G60" t="s">
        <v>47</v>
      </c>
      <c r="H60">
        <v>200000</v>
      </c>
      <c r="I60">
        <v>200000</v>
      </c>
      <c r="J60">
        <v>28</v>
      </c>
      <c r="K60" s="1">
        <v>45535</v>
      </c>
      <c r="L60" t="s">
        <v>15144</v>
      </c>
    </row>
    <row r="61" spans="1:12" x14ac:dyDescent="0.2">
      <c r="A61" t="s">
        <v>684</v>
      </c>
      <c r="B61" t="s">
        <v>7495</v>
      </c>
      <c r="C61" t="s">
        <v>7360</v>
      </c>
      <c r="D61" t="s">
        <v>465</v>
      </c>
      <c r="E61" t="s">
        <v>51</v>
      </c>
      <c r="F61" t="s">
        <v>52</v>
      </c>
      <c r="G61" t="s">
        <v>53</v>
      </c>
      <c r="H61">
        <v>250000</v>
      </c>
      <c r="I61">
        <v>250000</v>
      </c>
      <c r="J61">
        <v>28</v>
      </c>
      <c r="K61" s="1">
        <v>45535</v>
      </c>
      <c r="L61" t="s">
        <v>15144</v>
      </c>
    </row>
    <row r="62" spans="1:12" x14ac:dyDescent="0.2">
      <c r="A62" t="s">
        <v>682</v>
      </c>
      <c r="B62" t="s">
        <v>7049</v>
      </c>
      <c r="C62" t="s">
        <v>7360</v>
      </c>
      <c r="D62" t="s">
        <v>465</v>
      </c>
      <c r="E62" t="s">
        <v>51</v>
      </c>
      <c r="F62" t="s">
        <v>52</v>
      </c>
      <c r="G62" t="s">
        <v>53</v>
      </c>
      <c r="H62">
        <v>142000</v>
      </c>
      <c r="I62">
        <v>142000</v>
      </c>
      <c r="J62">
        <v>60</v>
      </c>
      <c r="K62" s="1">
        <v>45565</v>
      </c>
      <c r="L62" t="s">
        <v>15144</v>
      </c>
    </row>
    <row r="63" spans="1:12" x14ac:dyDescent="0.2">
      <c r="A63" t="s">
        <v>464</v>
      </c>
      <c r="B63" t="s">
        <v>12932</v>
      </c>
      <c r="C63" t="s">
        <v>7360</v>
      </c>
      <c r="D63" t="s">
        <v>465</v>
      </c>
      <c r="E63" t="s">
        <v>51</v>
      </c>
      <c r="F63" t="s">
        <v>80</v>
      </c>
      <c r="G63" t="s">
        <v>81</v>
      </c>
      <c r="H63">
        <v>41000</v>
      </c>
      <c r="I63">
        <v>41000</v>
      </c>
      <c r="J63">
        <v>25</v>
      </c>
      <c r="K63" s="1">
        <v>45565</v>
      </c>
      <c r="L63" t="s">
        <v>15144</v>
      </c>
    </row>
    <row r="64" spans="1:12" x14ac:dyDescent="0.2">
      <c r="A64" t="s">
        <v>565</v>
      </c>
      <c r="B64" t="s">
        <v>5192</v>
      </c>
      <c r="C64" t="s">
        <v>7360</v>
      </c>
      <c r="D64" t="s">
        <v>291</v>
      </c>
      <c r="E64" t="s">
        <v>51</v>
      </c>
      <c r="F64" t="s">
        <v>52</v>
      </c>
      <c r="G64" t="s">
        <v>53</v>
      </c>
      <c r="H64">
        <v>460000</v>
      </c>
      <c r="I64">
        <v>460000</v>
      </c>
      <c r="J64">
        <v>55</v>
      </c>
      <c r="K64" s="1">
        <v>45535</v>
      </c>
      <c r="L64" t="s">
        <v>15144</v>
      </c>
    </row>
    <row r="65" spans="1:12" x14ac:dyDescent="0.2">
      <c r="A65" t="s">
        <v>566</v>
      </c>
      <c r="B65" t="s">
        <v>5193</v>
      </c>
      <c r="C65" t="s">
        <v>7360</v>
      </c>
      <c r="D65" t="s">
        <v>291</v>
      </c>
      <c r="E65" t="s">
        <v>51</v>
      </c>
      <c r="F65" t="s">
        <v>52</v>
      </c>
      <c r="G65" t="s">
        <v>53</v>
      </c>
      <c r="H65">
        <v>350000</v>
      </c>
      <c r="I65">
        <v>350000</v>
      </c>
      <c r="J65">
        <v>60</v>
      </c>
      <c r="K65" s="1">
        <v>45535</v>
      </c>
      <c r="L65" t="s">
        <v>15144</v>
      </c>
    </row>
    <row r="66" spans="1:12" x14ac:dyDescent="0.2">
      <c r="A66" t="s">
        <v>561</v>
      </c>
      <c r="B66" t="s">
        <v>5197</v>
      </c>
      <c r="C66" t="s">
        <v>7360</v>
      </c>
      <c r="D66" t="s">
        <v>291</v>
      </c>
      <c r="E66" t="s">
        <v>51</v>
      </c>
      <c r="F66" t="s">
        <v>52</v>
      </c>
      <c r="G66" t="s">
        <v>53</v>
      </c>
      <c r="H66">
        <v>125000</v>
      </c>
      <c r="I66">
        <v>125000</v>
      </c>
      <c r="J66">
        <v>12</v>
      </c>
      <c r="K66" s="1">
        <v>45535</v>
      </c>
      <c r="L66" t="s">
        <v>15144</v>
      </c>
    </row>
    <row r="67" spans="1:12" x14ac:dyDescent="0.2">
      <c r="A67" t="s">
        <v>591</v>
      </c>
      <c r="B67" t="s">
        <v>7139</v>
      </c>
      <c r="C67" t="s">
        <v>7360</v>
      </c>
      <c r="D67" t="s">
        <v>291</v>
      </c>
      <c r="E67" t="s">
        <v>51</v>
      </c>
      <c r="F67" t="s">
        <v>52</v>
      </c>
      <c r="G67" t="s">
        <v>53</v>
      </c>
      <c r="H67">
        <v>1580560</v>
      </c>
      <c r="I67">
        <v>1580560</v>
      </c>
      <c r="J67">
        <v>180</v>
      </c>
      <c r="K67" s="1">
        <v>45535</v>
      </c>
      <c r="L67" t="s">
        <v>15144</v>
      </c>
    </row>
    <row r="68" spans="1:12" x14ac:dyDescent="0.2">
      <c r="A68" t="s">
        <v>584</v>
      </c>
      <c r="B68" t="s">
        <v>7131</v>
      </c>
      <c r="C68" t="s">
        <v>7360</v>
      </c>
      <c r="D68" t="s">
        <v>291</v>
      </c>
      <c r="E68" t="s">
        <v>51</v>
      </c>
      <c r="F68" t="s">
        <v>52</v>
      </c>
      <c r="G68" t="s">
        <v>53</v>
      </c>
      <c r="H68">
        <v>998400</v>
      </c>
      <c r="I68">
        <v>998400</v>
      </c>
      <c r="J68">
        <v>144</v>
      </c>
      <c r="K68" s="1">
        <v>45535</v>
      </c>
      <c r="L68" t="s">
        <v>15144</v>
      </c>
    </row>
    <row r="69" spans="1:12" x14ac:dyDescent="0.2">
      <c r="A69" t="s">
        <v>582</v>
      </c>
      <c r="B69" t="s">
        <v>7137</v>
      </c>
      <c r="C69" t="s">
        <v>7360</v>
      </c>
      <c r="D69" t="s">
        <v>291</v>
      </c>
      <c r="E69" t="s">
        <v>51</v>
      </c>
      <c r="F69" t="s">
        <v>52</v>
      </c>
      <c r="G69" t="s">
        <v>53</v>
      </c>
      <c r="H69">
        <v>580000</v>
      </c>
      <c r="I69">
        <v>580000</v>
      </c>
      <c r="J69">
        <v>96</v>
      </c>
      <c r="K69" s="1">
        <v>45535</v>
      </c>
      <c r="L69" t="s">
        <v>15144</v>
      </c>
    </row>
    <row r="70" spans="1:12" x14ac:dyDescent="0.2">
      <c r="A70" t="s">
        <v>593</v>
      </c>
      <c r="B70" t="s">
        <v>7138</v>
      </c>
      <c r="C70" t="s">
        <v>7360</v>
      </c>
      <c r="D70" t="s">
        <v>291</v>
      </c>
      <c r="E70" t="s">
        <v>51</v>
      </c>
      <c r="F70" t="s">
        <v>52</v>
      </c>
      <c r="G70" t="s">
        <v>53</v>
      </c>
      <c r="H70">
        <v>580000</v>
      </c>
      <c r="I70">
        <v>580000</v>
      </c>
      <c r="J70">
        <v>80</v>
      </c>
      <c r="K70" s="1">
        <v>45535</v>
      </c>
      <c r="L70" t="s">
        <v>15144</v>
      </c>
    </row>
    <row r="71" spans="1:12" x14ac:dyDescent="0.2">
      <c r="A71" t="s">
        <v>3785</v>
      </c>
      <c r="B71" t="s">
        <v>4192</v>
      </c>
      <c r="C71" t="s">
        <v>7360</v>
      </c>
      <c r="D71" t="s">
        <v>3219</v>
      </c>
      <c r="E71" t="s">
        <v>51</v>
      </c>
      <c r="F71" t="s">
        <v>49</v>
      </c>
      <c r="G71" t="s">
        <v>50</v>
      </c>
      <c r="H71">
        <v>312000</v>
      </c>
      <c r="I71">
        <v>118000</v>
      </c>
      <c r="J71">
        <v>20</v>
      </c>
      <c r="K71" s="1">
        <v>45747</v>
      </c>
      <c r="L71" t="s">
        <v>15144</v>
      </c>
    </row>
    <row r="72" spans="1:12" x14ac:dyDescent="0.2">
      <c r="A72" t="s">
        <v>3601</v>
      </c>
      <c r="B72" t="s">
        <v>4193</v>
      </c>
      <c r="C72" t="s">
        <v>7360</v>
      </c>
      <c r="D72" t="s">
        <v>3219</v>
      </c>
      <c r="E72" t="s">
        <v>51</v>
      </c>
      <c r="F72" t="s">
        <v>49</v>
      </c>
      <c r="G72" t="s">
        <v>50</v>
      </c>
      <c r="H72">
        <v>154800</v>
      </c>
      <c r="I72">
        <v>154800</v>
      </c>
      <c r="J72">
        <v>131</v>
      </c>
      <c r="K72" s="1">
        <v>45657</v>
      </c>
      <c r="L72" t="s">
        <v>15144</v>
      </c>
    </row>
    <row r="73" spans="1:12" x14ac:dyDescent="0.2">
      <c r="A73" t="s">
        <v>12107</v>
      </c>
      <c r="B73" t="s">
        <v>12108</v>
      </c>
      <c r="C73" t="s">
        <v>7360</v>
      </c>
      <c r="D73" t="s">
        <v>3219</v>
      </c>
      <c r="E73" t="s">
        <v>51</v>
      </c>
      <c r="F73" t="s">
        <v>49</v>
      </c>
      <c r="G73" t="s">
        <v>50</v>
      </c>
      <c r="H73">
        <v>195000</v>
      </c>
      <c r="I73">
        <v>195000</v>
      </c>
      <c r="J73">
        <v>123</v>
      </c>
      <c r="K73" s="1">
        <v>45991</v>
      </c>
      <c r="L73" t="s">
        <v>15144</v>
      </c>
    </row>
    <row r="74" spans="1:12" x14ac:dyDescent="0.2">
      <c r="A74" t="s">
        <v>3787</v>
      </c>
      <c r="B74" t="s">
        <v>4221</v>
      </c>
      <c r="C74" t="s">
        <v>7360</v>
      </c>
      <c r="D74" t="s">
        <v>3219</v>
      </c>
      <c r="E74" t="s">
        <v>51</v>
      </c>
      <c r="F74" t="s">
        <v>58</v>
      </c>
      <c r="G74" t="s">
        <v>59</v>
      </c>
      <c r="H74">
        <v>52000</v>
      </c>
      <c r="I74">
        <v>52000</v>
      </c>
      <c r="J74">
        <v>30</v>
      </c>
      <c r="K74" s="1">
        <v>45747</v>
      </c>
      <c r="L74" t="s">
        <v>15144</v>
      </c>
    </row>
    <row r="75" spans="1:12" x14ac:dyDescent="0.2">
      <c r="A75" t="s">
        <v>12308</v>
      </c>
      <c r="B75" t="s">
        <v>12309</v>
      </c>
      <c r="C75" t="s">
        <v>7360</v>
      </c>
      <c r="D75" t="s">
        <v>3219</v>
      </c>
      <c r="E75" t="s">
        <v>51</v>
      </c>
      <c r="F75" t="s">
        <v>103</v>
      </c>
      <c r="G75" t="s">
        <v>104</v>
      </c>
      <c r="H75">
        <v>70192</v>
      </c>
      <c r="I75">
        <v>70192</v>
      </c>
      <c r="J75">
        <v>18.25</v>
      </c>
      <c r="K75" s="1">
        <v>46112</v>
      </c>
      <c r="L75" t="s">
        <v>15144</v>
      </c>
    </row>
    <row r="76" spans="1:12" x14ac:dyDescent="0.2">
      <c r="A76" t="s">
        <v>12306</v>
      </c>
      <c r="B76" t="s">
        <v>12307</v>
      </c>
      <c r="C76" t="s">
        <v>7360</v>
      </c>
      <c r="D76" t="s">
        <v>3219</v>
      </c>
      <c r="E76" t="s">
        <v>51</v>
      </c>
      <c r="F76" t="s">
        <v>103</v>
      </c>
      <c r="G76" t="s">
        <v>104</v>
      </c>
      <c r="H76">
        <v>109615</v>
      </c>
      <c r="I76">
        <v>109615</v>
      </c>
      <c r="J76">
        <v>28.5</v>
      </c>
      <c r="K76" s="1">
        <v>46112</v>
      </c>
      <c r="L76" t="s">
        <v>15144</v>
      </c>
    </row>
    <row r="77" spans="1:12" x14ac:dyDescent="0.2">
      <c r="A77" t="s">
        <v>12304</v>
      </c>
      <c r="B77" t="s">
        <v>12305</v>
      </c>
      <c r="C77" t="s">
        <v>7360</v>
      </c>
      <c r="D77" t="s">
        <v>3219</v>
      </c>
      <c r="E77" t="s">
        <v>51</v>
      </c>
      <c r="F77" t="s">
        <v>103</v>
      </c>
      <c r="G77" t="s">
        <v>104</v>
      </c>
      <c r="H77">
        <v>70192</v>
      </c>
      <c r="I77">
        <v>70192</v>
      </c>
      <c r="J77">
        <v>18.25</v>
      </c>
      <c r="K77" s="1">
        <v>46112</v>
      </c>
      <c r="L77" t="s">
        <v>15144</v>
      </c>
    </row>
    <row r="78" spans="1:12" x14ac:dyDescent="0.2">
      <c r="A78" t="s">
        <v>2082</v>
      </c>
      <c r="B78" t="s">
        <v>4280</v>
      </c>
      <c r="C78" t="s">
        <v>7360</v>
      </c>
      <c r="D78" t="s">
        <v>293</v>
      </c>
      <c r="E78" t="s">
        <v>51</v>
      </c>
      <c r="F78" t="s">
        <v>52</v>
      </c>
      <c r="G78" t="s">
        <v>53</v>
      </c>
      <c r="H78">
        <v>470000</v>
      </c>
      <c r="I78">
        <v>470000</v>
      </c>
      <c r="J78">
        <v>72</v>
      </c>
      <c r="K78" s="1">
        <v>45535</v>
      </c>
      <c r="L78" t="s">
        <v>15144</v>
      </c>
    </row>
    <row r="79" spans="1:12" x14ac:dyDescent="0.2">
      <c r="A79" t="s">
        <v>292</v>
      </c>
      <c r="B79" t="s">
        <v>4279</v>
      </c>
      <c r="C79" t="s">
        <v>7360</v>
      </c>
      <c r="D79" t="s">
        <v>293</v>
      </c>
      <c r="E79" t="s">
        <v>51</v>
      </c>
      <c r="F79" t="s">
        <v>52</v>
      </c>
      <c r="G79" t="s">
        <v>53</v>
      </c>
      <c r="H79">
        <v>470000</v>
      </c>
      <c r="I79">
        <v>470000</v>
      </c>
      <c r="J79">
        <v>72</v>
      </c>
      <c r="K79" s="1">
        <v>45535</v>
      </c>
      <c r="L79" t="s">
        <v>15144</v>
      </c>
    </row>
    <row r="80" spans="1:12" x14ac:dyDescent="0.2">
      <c r="A80" t="s">
        <v>2713</v>
      </c>
      <c r="B80" t="s">
        <v>4045</v>
      </c>
      <c r="C80" t="s">
        <v>7360</v>
      </c>
      <c r="D80" t="s">
        <v>1214</v>
      </c>
      <c r="E80" t="s">
        <v>51</v>
      </c>
      <c r="F80" t="s">
        <v>49</v>
      </c>
      <c r="G80" t="s">
        <v>50</v>
      </c>
      <c r="H80">
        <v>125000</v>
      </c>
      <c r="I80">
        <v>125000</v>
      </c>
      <c r="J80">
        <v>37.5</v>
      </c>
      <c r="K80" s="1">
        <v>45626</v>
      </c>
      <c r="L80" t="s">
        <v>15144</v>
      </c>
    </row>
    <row r="81" spans="1:12" x14ac:dyDescent="0.2">
      <c r="A81" t="s">
        <v>1213</v>
      </c>
      <c r="B81" t="s">
        <v>4041</v>
      </c>
      <c r="C81" t="s">
        <v>7360</v>
      </c>
      <c r="D81" t="s">
        <v>1214</v>
      </c>
      <c r="E81" t="s">
        <v>51</v>
      </c>
      <c r="F81" t="s">
        <v>49</v>
      </c>
      <c r="G81" t="s">
        <v>50</v>
      </c>
      <c r="H81">
        <v>125000</v>
      </c>
      <c r="I81">
        <v>125000</v>
      </c>
      <c r="J81">
        <v>37.5</v>
      </c>
      <c r="K81" s="1">
        <v>45626</v>
      </c>
      <c r="L81" t="s">
        <v>15144</v>
      </c>
    </row>
    <row r="82" spans="1:12" x14ac:dyDescent="0.2">
      <c r="A82" t="s">
        <v>2708</v>
      </c>
      <c r="B82" t="s">
        <v>4047</v>
      </c>
      <c r="C82" t="s">
        <v>7360</v>
      </c>
      <c r="D82" t="s">
        <v>1214</v>
      </c>
      <c r="E82" t="s">
        <v>51</v>
      </c>
      <c r="F82" t="s">
        <v>49</v>
      </c>
      <c r="G82" t="s">
        <v>50</v>
      </c>
      <c r="H82">
        <v>125000</v>
      </c>
      <c r="I82">
        <v>125000</v>
      </c>
      <c r="J82">
        <v>37.5</v>
      </c>
      <c r="K82" s="1">
        <v>45626</v>
      </c>
      <c r="L82" t="s">
        <v>15144</v>
      </c>
    </row>
    <row r="83" spans="1:12" x14ac:dyDescent="0.2">
      <c r="A83" t="s">
        <v>2711</v>
      </c>
      <c r="B83" t="s">
        <v>4046</v>
      </c>
      <c r="C83" t="s">
        <v>7360</v>
      </c>
      <c r="D83" t="s">
        <v>1214</v>
      </c>
      <c r="E83" t="s">
        <v>51</v>
      </c>
      <c r="F83" t="s">
        <v>49</v>
      </c>
      <c r="G83" t="s">
        <v>50</v>
      </c>
      <c r="H83">
        <v>125000</v>
      </c>
      <c r="I83">
        <v>125000</v>
      </c>
      <c r="J83">
        <v>37.5</v>
      </c>
      <c r="K83" s="1">
        <v>45626</v>
      </c>
      <c r="L83" t="s">
        <v>15144</v>
      </c>
    </row>
    <row r="84" spans="1:12" x14ac:dyDescent="0.2">
      <c r="A84" t="s">
        <v>7686</v>
      </c>
      <c r="B84" t="s">
        <v>7687</v>
      </c>
      <c r="C84" t="s">
        <v>7360</v>
      </c>
      <c r="D84" t="s">
        <v>1214</v>
      </c>
      <c r="E84" t="s">
        <v>51</v>
      </c>
      <c r="F84" t="s">
        <v>49</v>
      </c>
      <c r="G84" t="s">
        <v>50</v>
      </c>
      <c r="H84">
        <v>125000</v>
      </c>
      <c r="I84">
        <v>125000</v>
      </c>
      <c r="J84">
        <v>37.5</v>
      </c>
      <c r="K84" s="1">
        <v>45838</v>
      </c>
      <c r="L84" t="s">
        <v>15144</v>
      </c>
    </row>
    <row r="85" spans="1:12" x14ac:dyDescent="0.2">
      <c r="A85" t="s">
        <v>7694</v>
      </c>
      <c r="B85" t="s">
        <v>7695</v>
      </c>
      <c r="C85" t="s">
        <v>7360</v>
      </c>
      <c r="D85" t="s">
        <v>1214</v>
      </c>
      <c r="E85" t="s">
        <v>51</v>
      </c>
      <c r="F85" t="s">
        <v>49</v>
      </c>
      <c r="G85" t="s">
        <v>50</v>
      </c>
      <c r="H85">
        <v>125000</v>
      </c>
      <c r="I85">
        <v>125000</v>
      </c>
      <c r="J85">
        <v>37.5</v>
      </c>
      <c r="K85" s="1">
        <v>45838</v>
      </c>
      <c r="L85" t="s">
        <v>15144</v>
      </c>
    </row>
    <row r="86" spans="1:12" x14ac:dyDescent="0.2">
      <c r="A86" t="s">
        <v>7688</v>
      </c>
      <c r="B86" t="s">
        <v>7689</v>
      </c>
      <c r="C86" t="s">
        <v>7360</v>
      </c>
      <c r="D86" t="s">
        <v>1214</v>
      </c>
      <c r="E86" t="s">
        <v>51</v>
      </c>
      <c r="F86" t="s">
        <v>49</v>
      </c>
      <c r="G86" t="s">
        <v>50</v>
      </c>
      <c r="H86">
        <v>125000</v>
      </c>
      <c r="I86">
        <v>125000</v>
      </c>
      <c r="J86">
        <v>37.5</v>
      </c>
      <c r="K86" s="1">
        <v>45838</v>
      </c>
      <c r="L86" t="s">
        <v>15144</v>
      </c>
    </row>
    <row r="87" spans="1:12" x14ac:dyDescent="0.2">
      <c r="A87" t="s">
        <v>7710</v>
      </c>
      <c r="B87" t="s">
        <v>7711</v>
      </c>
      <c r="C87" t="s">
        <v>7360</v>
      </c>
      <c r="D87" t="s">
        <v>1214</v>
      </c>
      <c r="E87" t="s">
        <v>51</v>
      </c>
      <c r="F87" t="s">
        <v>49</v>
      </c>
      <c r="G87" t="s">
        <v>50</v>
      </c>
      <c r="H87">
        <v>125000</v>
      </c>
      <c r="I87">
        <v>125000</v>
      </c>
      <c r="J87">
        <v>37.5</v>
      </c>
      <c r="K87" s="1">
        <v>45838</v>
      </c>
      <c r="L87" t="s">
        <v>15144</v>
      </c>
    </row>
    <row r="88" spans="1:12" x14ac:dyDescent="0.2">
      <c r="A88" t="s">
        <v>2714</v>
      </c>
      <c r="B88" t="s">
        <v>4048</v>
      </c>
      <c r="C88" t="s">
        <v>7360</v>
      </c>
      <c r="D88" t="s">
        <v>1214</v>
      </c>
      <c r="E88" t="s">
        <v>51</v>
      </c>
      <c r="F88" t="s">
        <v>49</v>
      </c>
      <c r="G88" t="s">
        <v>50</v>
      </c>
      <c r="H88">
        <v>125000</v>
      </c>
      <c r="I88">
        <v>125000</v>
      </c>
      <c r="J88">
        <v>37.5</v>
      </c>
      <c r="K88" s="1">
        <v>45626</v>
      </c>
      <c r="L88" t="s">
        <v>15144</v>
      </c>
    </row>
    <row r="89" spans="1:12" x14ac:dyDescent="0.2">
      <c r="A89" t="s">
        <v>2710</v>
      </c>
      <c r="B89" t="s">
        <v>4049</v>
      </c>
      <c r="C89" t="s">
        <v>7360</v>
      </c>
      <c r="D89" t="s">
        <v>1214</v>
      </c>
      <c r="E89" t="s">
        <v>51</v>
      </c>
      <c r="F89" t="s">
        <v>49</v>
      </c>
      <c r="G89" t="s">
        <v>50</v>
      </c>
      <c r="H89">
        <v>125000</v>
      </c>
      <c r="I89">
        <v>125000</v>
      </c>
      <c r="J89">
        <v>37.5</v>
      </c>
      <c r="K89" s="1">
        <v>45626</v>
      </c>
      <c r="L89" t="s">
        <v>15144</v>
      </c>
    </row>
    <row r="90" spans="1:12" x14ac:dyDescent="0.2">
      <c r="A90" t="s">
        <v>2709</v>
      </c>
      <c r="B90" t="s">
        <v>4050</v>
      </c>
      <c r="C90" t="s">
        <v>7360</v>
      </c>
      <c r="D90" t="s">
        <v>1214</v>
      </c>
      <c r="E90" t="s">
        <v>51</v>
      </c>
      <c r="F90" t="s">
        <v>49</v>
      </c>
      <c r="G90" t="s">
        <v>50</v>
      </c>
      <c r="H90">
        <v>125000</v>
      </c>
      <c r="I90">
        <v>125000</v>
      </c>
      <c r="J90">
        <v>37.5</v>
      </c>
      <c r="K90" s="1">
        <v>45626</v>
      </c>
      <c r="L90" t="s">
        <v>15144</v>
      </c>
    </row>
    <row r="91" spans="1:12" x14ac:dyDescent="0.2">
      <c r="A91" t="s">
        <v>2712</v>
      </c>
      <c r="B91" t="s">
        <v>4051</v>
      </c>
      <c r="C91" t="s">
        <v>7360</v>
      </c>
      <c r="D91" t="s">
        <v>1214</v>
      </c>
      <c r="E91" t="s">
        <v>51</v>
      </c>
      <c r="F91" t="s">
        <v>49</v>
      </c>
      <c r="G91" t="s">
        <v>50</v>
      </c>
      <c r="H91">
        <v>125000</v>
      </c>
      <c r="I91">
        <v>125000</v>
      </c>
      <c r="J91">
        <v>37.5</v>
      </c>
      <c r="K91" s="1">
        <v>45626</v>
      </c>
      <c r="L91" t="s">
        <v>15144</v>
      </c>
    </row>
    <row r="92" spans="1:12" x14ac:dyDescent="0.2">
      <c r="A92" t="s">
        <v>3859</v>
      </c>
      <c r="B92" t="s">
        <v>4043</v>
      </c>
      <c r="C92" t="s">
        <v>7360</v>
      </c>
      <c r="D92" t="s">
        <v>1214</v>
      </c>
      <c r="E92" t="s">
        <v>51</v>
      </c>
      <c r="F92" t="s">
        <v>49</v>
      </c>
      <c r="G92" t="s">
        <v>50</v>
      </c>
      <c r="H92">
        <v>125000</v>
      </c>
      <c r="I92">
        <v>125000</v>
      </c>
      <c r="J92">
        <v>37.5</v>
      </c>
      <c r="K92" s="1">
        <v>45747</v>
      </c>
      <c r="L92" t="s">
        <v>15144</v>
      </c>
    </row>
    <row r="93" spans="1:12" x14ac:dyDescent="0.2">
      <c r="A93" t="s">
        <v>3860</v>
      </c>
      <c r="B93" t="s">
        <v>4044</v>
      </c>
      <c r="C93" t="s">
        <v>7360</v>
      </c>
      <c r="D93" t="s">
        <v>1214</v>
      </c>
      <c r="E93" t="s">
        <v>51</v>
      </c>
      <c r="F93" t="s">
        <v>49</v>
      </c>
      <c r="G93" t="s">
        <v>50</v>
      </c>
      <c r="H93">
        <v>125000</v>
      </c>
      <c r="I93">
        <v>125000</v>
      </c>
      <c r="J93">
        <v>37.5</v>
      </c>
      <c r="K93" s="1">
        <v>45747</v>
      </c>
      <c r="L93" t="s">
        <v>15144</v>
      </c>
    </row>
    <row r="94" spans="1:12" x14ac:dyDescent="0.2">
      <c r="A94" t="s">
        <v>3367</v>
      </c>
      <c r="B94" t="s">
        <v>4042</v>
      </c>
      <c r="C94" t="s">
        <v>7360</v>
      </c>
      <c r="D94" t="s">
        <v>1214</v>
      </c>
      <c r="E94" t="s">
        <v>51</v>
      </c>
      <c r="F94" t="s">
        <v>49</v>
      </c>
      <c r="G94" t="s">
        <v>50</v>
      </c>
      <c r="H94">
        <v>125000</v>
      </c>
      <c r="I94">
        <v>125000</v>
      </c>
      <c r="J94">
        <v>37.5</v>
      </c>
      <c r="K94" s="1">
        <v>45688</v>
      </c>
      <c r="L94" t="s">
        <v>15144</v>
      </c>
    </row>
    <row r="95" spans="1:12" x14ac:dyDescent="0.2">
      <c r="A95" t="s">
        <v>3368</v>
      </c>
      <c r="B95" t="s">
        <v>4052</v>
      </c>
      <c r="C95" t="s">
        <v>7360</v>
      </c>
      <c r="D95" t="s">
        <v>1214</v>
      </c>
      <c r="E95" t="s">
        <v>51</v>
      </c>
      <c r="F95" t="s">
        <v>49</v>
      </c>
      <c r="G95" t="s">
        <v>50</v>
      </c>
      <c r="H95">
        <v>125000</v>
      </c>
      <c r="I95">
        <v>125000</v>
      </c>
      <c r="J95">
        <v>37.5</v>
      </c>
      <c r="K95" s="1">
        <v>45688</v>
      </c>
      <c r="L95" t="s">
        <v>15144</v>
      </c>
    </row>
    <row r="96" spans="1:12" x14ac:dyDescent="0.2">
      <c r="A96" t="s">
        <v>9273</v>
      </c>
      <c r="B96" t="s">
        <v>9274</v>
      </c>
      <c r="C96" t="s">
        <v>7360</v>
      </c>
      <c r="D96" t="s">
        <v>9275</v>
      </c>
      <c r="E96" t="s">
        <v>51</v>
      </c>
      <c r="F96" t="s">
        <v>201</v>
      </c>
      <c r="G96" t="s">
        <v>202</v>
      </c>
      <c r="H96">
        <v>23180</v>
      </c>
      <c r="I96"/>
      <c r="K96" s="1">
        <v>45900</v>
      </c>
      <c r="L96" t="s">
        <v>15144</v>
      </c>
    </row>
    <row r="97" spans="1:12" x14ac:dyDescent="0.2">
      <c r="A97" t="s">
        <v>967</v>
      </c>
      <c r="B97" t="s">
        <v>4444</v>
      </c>
      <c r="C97" t="s">
        <v>7360</v>
      </c>
      <c r="D97" t="s">
        <v>11553</v>
      </c>
      <c r="E97" t="s">
        <v>51</v>
      </c>
      <c r="F97" t="s">
        <v>138</v>
      </c>
      <c r="G97" t="s">
        <v>139</v>
      </c>
      <c r="H97">
        <v>473500</v>
      </c>
      <c r="I97">
        <v>473500</v>
      </c>
      <c r="J97">
        <v>13</v>
      </c>
      <c r="K97" s="1">
        <v>45535</v>
      </c>
      <c r="L97" t="s">
        <v>15144</v>
      </c>
    </row>
    <row r="98" spans="1:12" x14ac:dyDescent="0.2">
      <c r="A98" t="s">
        <v>1162</v>
      </c>
      <c r="B98" t="s">
        <v>6346</v>
      </c>
      <c r="C98" t="s">
        <v>7360</v>
      </c>
      <c r="D98" t="s">
        <v>1163</v>
      </c>
      <c r="E98" t="s">
        <v>51</v>
      </c>
      <c r="F98" t="s">
        <v>49</v>
      </c>
      <c r="G98" t="s">
        <v>50</v>
      </c>
      <c r="H98">
        <v>37000</v>
      </c>
      <c r="I98">
        <v>37000</v>
      </c>
      <c r="J98">
        <v>6</v>
      </c>
      <c r="K98" s="1">
        <v>45626</v>
      </c>
      <c r="L98" t="s">
        <v>15144</v>
      </c>
    </row>
    <row r="99" spans="1:12" x14ac:dyDescent="0.2">
      <c r="A99" t="s">
        <v>3800</v>
      </c>
      <c r="B99" t="s">
        <v>11347</v>
      </c>
      <c r="C99" t="s">
        <v>7360</v>
      </c>
      <c r="D99" t="s">
        <v>11155</v>
      </c>
      <c r="E99" t="s">
        <v>51</v>
      </c>
      <c r="F99" t="s">
        <v>80</v>
      </c>
      <c r="G99" t="s">
        <v>81</v>
      </c>
      <c r="I99"/>
      <c r="J99">
        <v>50</v>
      </c>
      <c r="K99" s="1">
        <v>45747</v>
      </c>
      <c r="L99" t="s">
        <v>15144</v>
      </c>
    </row>
    <row r="100" spans="1:12" x14ac:dyDescent="0.2">
      <c r="A100" t="s">
        <v>3112</v>
      </c>
      <c r="B100" t="s">
        <v>4393</v>
      </c>
      <c r="C100" t="s">
        <v>7360</v>
      </c>
      <c r="D100" t="s">
        <v>3111</v>
      </c>
      <c r="E100" t="s">
        <v>51</v>
      </c>
      <c r="F100" t="s">
        <v>49</v>
      </c>
      <c r="G100" t="s">
        <v>50</v>
      </c>
      <c r="I100"/>
      <c r="J100">
        <v>30</v>
      </c>
      <c r="K100" s="1">
        <v>45657</v>
      </c>
      <c r="L100" t="s">
        <v>15144</v>
      </c>
    </row>
    <row r="101" spans="1:12" x14ac:dyDescent="0.2">
      <c r="A101" t="s">
        <v>7830</v>
      </c>
      <c r="B101" t="s">
        <v>7831</v>
      </c>
      <c r="C101" t="s">
        <v>7360</v>
      </c>
      <c r="D101" t="s">
        <v>7832</v>
      </c>
      <c r="E101" t="s">
        <v>51</v>
      </c>
      <c r="F101" t="s">
        <v>125</v>
      </c>
      <c r="G101" t="s">
        <v>126</v>
      </c>
      <c r="H101">
        <v>105000</v>
      </c>
      <c r="I101">
        <v>72000</v>
      </c>
      <c r="J101">
        <v>20</v>
      </c>
      <c r="K101" s="1">
        <v>45838</v>
      </c>
      <c r="L101" t="s">
        <v>15144</v>
      </c>
    </row>
    <row r="102" spans="1:12" x14ac:dyDescent="0.2">
      <c r="A102" t="s">
        <v>2703</v>
      </c>
      <c r="B102" t="s">
        <v>4240</v>
      </c>
      <c r="C102" t="s">
        <v>7360</v>
      </c>
      <c r="D102" t="s">
        <v>3306</v>
      </c>
      <c r="E102" t="s">
        <v>51</v>
      </c>
      <c r="F102" t="s">
        <v>103</v>
      </c>
      <c r="G102" t="s">
        <v>104</v>
      </c>
      <c r="H102">
        <v>98400</v>
      </c>
      <c r="I102">
        <v>98400</v>
      </c>
      <c r="J102">
        <v>6.0483999999999973</v>
      </c>
      <c r="K102" s="1">
        <v>45626</v>
      </c>
      <c r="L102" t="s">
        <v>15144</v>
      </c>
    </row>
    <row r="103" spans="1:12" x14ac:dyDescent="0.2">
      <c r="A103" t="s">
        <v>1350</v>
      </c>
      <c r="B103" t="s">
        <v>5822</v>
      </c>
      <c r="C103" t="s">
        <v>7360</v>
      </c>
      <c r="D103" t="s">
        <v>648</v>
      </c>
      <c r="E103" t="s">
        <v>51</v>
      </c>
      <c r="F103" t="s">
        <v>39</v>
      </c>
      <c r="G103" t="s">
        <v>40</v>
      </c>
      <c r="H103">
        <v>22000</v>
      </c>
      <c r="I103">
        <v>22000</v>
      </c>
      <c r="J103">
        <v>1</v>
      </c>
      <c r="K103" s="1">
        <v>45535</v>
      </c>
      <c r="L103" t="s">
        <v>15144</v>
      </c>
    </row>
    <row r="104" spans="1:12" x14ac:dyDescent="0.2">
      <c r="A104" t="s">
        <v>716</v>
      </c>
      <c r="B104" t="s">
        <v>5515</v>
      </c>
      <c r="C104" t="s">
        <v>7360</v>
      </c>
      <c r="D104" t="s">
        <v>648</v>
      </c>
      <c r="E104" t="s">
        <v>51</v>
      </c>
      <c r="F104" t="s">
        <v>147</v>
      </c>
      <c r="G104" t="s">
        <v>148</v>
      </c>
      <c r="H104">
        <v>22000</v>
      </c>
      <c r="I104">
        <v>22000</v>
      </c>
      <c r="J104">
        <v>1</v>
      </c>
      <c r="K104" s="1">
        <v>45535</v>
      </c>
      <c r="L104" t="s">
        <v>15144</v>
      </c>
    </row>
    <row r="105" spans="1:12" x14ac:dyDescent="0.2">
      <c r="A105" t="s">
        <v>1038</v>
      </c>
      <c r="B105" t="s">
        <v>6909</v>
      </c>
      <c r="C105" t="s">
        <v>7360</v>
      </c>
      <c r="D105" t="s">
        <v>648</v>
      </c>
      <c r="E105" t="s">
        <v>51</v>
      </c>
      <c r="F105" t="s">
        <v>147</v>
      </c>
      <c r="G105" t="s">
        <v>148</v>
      </c>
      <c r="H105">
        <v>22000</v>
      </c>
      <c r="I105">
        <v>22000</v>
      </c>
      <c r="J105">
        <v>1</v>
      </c>
      <c r="K105" s="1">
        <v>45535</v>
      </c>
      <c r="L105" t="s">
        <v>15144</v>
      </c>
    </row>
    <row r="106" spans="1:12" x14ac:dyDescent="0.2">
      <c r="A106" t="s">
        <v>1402</v>
      </c>
      <c r="B106" t="s">
        <v>5284</v>
      </c>
      <c r="C106" t="s">
        <v>7360</v>
      </c>
      <c r="D106" t="s">
        <v>352</v>
      </c>
      <c r="E106" t="s">
        <v>51</v>
      </c>
      <c r="F106" t="s">
        <v>39</v>
      </c>
      <c r="G106" t="s">
        <v>40</v>
      </c>
      <c r="H106">
        <v>255198</v>
      </c>
      <c r="I106">
        <v>255198</v>
      </c>
      <c r="J106">
        <v>36</v>
      </c>
      <c r="K106" s="1">
        <v>45565</v>
      </c>
      <c r="L106" t="s">
        <v>15144</v>
      </c>
    </row>
    <row r="107" spans="1:12" x14ac:dyDescent="0.2">
      <c r="A107" t="s">
        <v>2217</v>
      </c>
      <c r="B107" t="s">
        <v>6748</v>
      </c>
      <c r="C107" t="s">
        <v>7360</v>
      </c>
      <c r="D107" t="s">
        <v>352</v>
      </c>
      <c r="E107" t="s">
        <v>51</v>
      </c>
      <c r="F107" t="s">
        <v>41</v>
      </c>
      <c r="G107" t="s">
        <v>42</v>
      </c>
      <c r="H107">
        <v>868431</v>
      </c>
      <c r="I107">
        <v>868431</v>
      </c>
      <c r="J107">
        <v>108</v>
      </c>
      <c r="K107" s="1">
        <v>45565</v>
      </c>
      <c r="L107" t="s">
        <v>15144</v>
      </c>
    </row>
    <row r="108" spans="1:12" x14ac:dyDescent="0.2">
      <c r="A108" t="s">
        <v>363</v>
      </c>
      <c r="B108" t="s">
        <v>6747</v>
      </c>
      <c r="C108" t="s">
        <v>7360</v>
      </c>
      <c r="D108" t="s">
        <v>352</v>
      </c>
      <c r="E108" t="s">
        <v>51</v>
      </c>
      <c r="F108" t="s">
        <v>41</v>
      </c>
      <c r="G108" t="s">
        <v>42</v>
      </c>
      <c r="H108">
        <v>200880</v>
      </c>
      <c r="I108">
        <v>200880</v>
      </c>
      <c r="J108">
        <v>26</v>
      </c>
      <c r="K108" s="1">
        <v>45565</v>
      </c>
      <c r="L108" t="s">
        <v>15144</v>
      </c>
    </row>
    <row r="109" spans="1:12" x14ac:dyDescent="0.2">
      <c r="A109" t="s">
        <v>7459</v>
      </c>
      <c r="B109" t="s">
        <v>7460</v>
      </c>
      <c r="C109" t="s">
        <v>7360</v>
      </c>
      <c r="D109" t="s">
        <v>7461</v>
      </c>
      <c r="E109" t="s">
        <v>51</v>
      </c>
      <c r="F109" t="s">
        <v>41</v>
      </c>
      <c r="G109" t="s">
        <v>42</v>
      </c>
      <c r="I109"/>
      <c r="K109" s="1">
        <v>45808</v>
      </c>
      <c r="L109" t="s">
        <v>15144</v>
      </c>
    </row>
    <row r="110" spans="1:12" x14ac:dyDescent="0.2">
      <c r="A110" t="s">
        <v>9333</v>
      </c>
      <c r="B110" t="s">
        <v>9334</v>
      </c>
      <c r="C110" t="s">
        <v>7360</v>
      </c>
      <c r="D110" t="s">
        <v>9335</v>
      </c>
      <c r="E110" t="s">
        <v>51</v>
      </c>
      <c r="F110" t="s">
        <v>49</v>
      </c>
      <c r="G110" t="s">
        <v>50</v>
      </c>
      <c r="H110">
        <v>55000</v>
      </c>
      <c r="I110">
        <v>55000</v>
      </c>
      <c r="J110">
        <v>17</v>
      </c>
      <c r="K110" s="1">
        <v>45930</v>
      </c>
      <c r="L110" t="s">
        <v>15144</v>
      </c>
    </row>
    <row r="111" spans="1:12" x14ac:dyDescent="0.2">
      <c r="A111" t="s">
        <v>9146</v>
      </c>
      <c r="B111" t="s">
        <v>9147</v>
      </c>
      <c r="C111" t="s">
        <v>7360</v>
      </c>
      <c r="D111" t="s">
        <v>3309</v>
      </c>
      <c r="E111" t="s">
        <v>51</v>
      </c>
      <c r="F111" t="s">
        <v>49</v>
      </c>
      <c r="G111" t="s">
        <v>50</v>
      </c>
      <c r="I111"/>
      <c r="J111">
        <v>63</v>
      </c>
      <c r="K111" s="1">
        <v>45900</v>
      </c>
      <c r="L111" t="s">
        <v>15144</v>
      </c>
    </row>
    <row r="112" spans="1:12" x14ac:dyDescent="0.2">
      <c r="A112" t="s">
        <v>9148</v>
      </c>
      <c r="B112" t="s">
        <v>9149</v>
      </c>
      <c r="C112" t="s">
        <v>9150</v>
      </c>
      <c r="D112" t="s">
        <v>3309</v>
      </c>
      <c r="E112" t="s">
        <v>51</v>
      </c>
      <c r="F112" t="s">
        <v>49</v>
      </c>
      <c r="G112" t="s">
        <v>50</v>
      </c>
      <c r="I112"/>
      <c r="J112">
        <v>280</v>
      </c>
      <c r="K112" s="1">
        <v>45900</v>
      </c>
      <c r="L112" t="s">
        <v>15144</v>
      </c>
    </row>
    <row r="113" spans="1:12" x14ac:dyDescent="0.2">
      <c r="A113" t="s">
        <v>9151</v>
      </c>
      <c r="B113" t="s">
        <v>9152</v>
      </c>
      <c r="C113" t="s">
        <v>9153</v>
      </c>
      <c r="D113" t="s">
        <v>3309</v>
      </c>
      <c r="E113" t="s">
        <v>51</v>
      </c>
      <c r="F113" t="s">
        <v>49</v>
      </c>
      <c r="G113" t="s">
        <v>50</v>
      </c>
      <c r="H113">
        <v>162000</v>
      </c>
      <c r="I113"/>
      <c r="J113">
        <v>205</v>
      </c>
      <c r="K113" s="1">
        <v>45900</v>
      </c>
      <c r="L113" t="s">
        <v>15144</v>
      </c>
    </row>
    <row r="114" spans="1:12" x14ac:dyDescent="0.2">
      <c r="A114" t="s">
        <v>9144</v>
      </c>
      <c r="B114" t="s">
        <v>9145</v>
      </c>
      <c r="C114" t="s">
        <v>7360</v>
      </c>
      <c r="D114" t="s">
        <v>3902</v>
      </c>
      <c r="E114" t="s">
        <v>51</v>
      </c>
      <c r="F114" t="s">
        <v>142</v>
      </c>
      <c r="G114" t="s">
        <v>3584</v>
      </c>
      <c r="I114"/>
      <c r="J114">
        <v>10</v>
      </c>
      <c r="K114" s="1">
        <v>45900</v>
      </c>
      <c r="L114" t="s">
        <v>15144</v>
      </c>
    </row>
    <row r="115" spans="1:12" x14ac:dyDescent="0.2">
      <c r="A115" t="s">
        <v>11689</v>
      </c>
      <c r="B115" t="s">
        <v>11690</v>
      </c>
      <c r="C115" t="s">
        <v>7360</v>
      </c>
      <c r="D115" t="s">
        <v>3902</v>
      </c>
      <c r="E115" t="s">
        <v>51</v>
      </c>
      <c r="F115" t="s">
        <v>127</v>
      </c>
      <c r="G115" t="s">
        <v>128</v>
      </c>
      <c r="H115">
        <v>617000</v>
      </c>
      <c r="I115">
        <v>100000</v>
      </c>
      <c r="J115">
        <v>30</v>
      </c>
      <c r="K115" s="1">
        <v>46053</v>
      </c>
      <c r="L115" t="s">
        <v>15144</v>
      </c>
    </row>
    <row r="116" spans="1:12" x14ac:dyDescent="0.2">
      <c r="A116" t="s">
        <v>11613</v>
      </c>
      <c r="B116" t="s">
        <v>11614</v>
      </c>
      <c r="C116" t="s">
        <v>7360</v>
      </c>
      <c r="D116" t="s">
        <v>3356</v>
      </c>
      <c r="E116" t="s">
        <v>51</v>
      </c>
      <c r="F116" t="s">
        <v>100</v>
      </c>
      <c r="G116" t="s">
        <v>101</v>
      </c>
      <c r="H116">
        <v>23000</v>
      </c>
      <c r="I116"/>
      <c r="K116" s="1">
        <v>46053</v>
      </c>
      <c r="L116" t="s">
        <v>15144</v>
      </c>
    </row>
    <row r="117" spans="1:12" x14ac:dyDescent="0.2">
      <c r="A117" t="s">
        <v>3790</v>
      </c>
      <c r="B117" t="s">
        <v>4270</v>
      </c>
      <c r="C117" t="s">
        <v>7360</v>
      </c>
      <c r="D117" t="s">
        <v>3775</v>
      </c>
      <c r="E117" t="s">
        <v>51</v>
      </c>
      <c r="F117" t="s">
        <v>49</v>
      </c>
      <c r="G117" t="s">
        <v>50</v>
      </c>
      <c r="I117">
        <v>100000</v>
      </c>
      <c r="J117">
        <v>25</v>
      </c>
      <c r="K117" s="1">
        <v>45747</v>
      </c>
      <c r="L117" t="s">
        <v>15144</v>
      </c>
    </row>
    <row r="118" spans="1:12" x14ac:dyDescent="0.2">
      <c r="A118" t="s">
        <v>1455</v>
      </c>
      <c r="B118" t="s">
        <v>4957</v>
      </c>
      <c r="C118" t="s">
        <v>7360</v>
      </c>
      <c r="D118" t="s">
        <v>290</v>
      </c>
      <c r="E118" t="s">
        <v>51</v>
      </c>
      <c r="F118" t="s">
        <v>36</v>
      </c>
      <c r="G118" t="s">
        <v>37</v>
      </c>
      <c r="I118"/>
      <c r="K118" s="1">
        <v>45535</v>
      </c>
      <c r="L118" t="s">
        <v>15144</v>
      </c>
    </row>
    <row r="119" spans="1:12" x14ac:dyDescent="0.2">
      <c r="A119" t="s">
        <v>1342</v>
      </c>
      <c r="B119" t="s">
        <v>4949</v>
      </c>
      <c r="C119" t="s">
        <v>7360</v>
      </c>
      <c r="D119" t="s">
        <v>290</v>
      </c>
      <c r="E119" t="s">
        <v>51</v>
      </c>
      <c r="F119" t="s">
        <v>39</v>
      </c>
      <c r="G119" t="s">
        <v>40</v>
      </c>
      <c r="I119"/>
      <c r="K119" s="1">
        <v>45535</v>
      </c>
      <c r="L119" t="s">
        <v>15144</v>
      </c>
    </row>
    <row r="120" spans="1:12" x14ac:dyDescent="0.2">
      <c r="A120" t="s">
        <v>2402</v>
      </c>
      <c r="B120" t="s">
        <v>4956</v>
      </c>
      <c r="C120" t="s">
        <v>7360</v>
      </c>
      <c r="D120" t="s">
        <v>290</v>
      </c>
      <c r="E120" t="s">
        <v>51</v>
      </c>
      <c r="F120" t="s">
        <v>41</v>
      </c>
      <c r="G120" t="s">
        <v>42</v>
      </c>
      <c r="I120">
        <v>15000</v>
      </c>
      <c r="J120">
        <v>0.89325000000000032</v>
      </c>
      <c r="K120" s="1">
        <v>45535</v>
      </c>
      <c r="L120" t="s">
        <v>15144</v>
      </c>
    </row>
    <row r="121" spans="1:12" x14ac:dyDescent="0.2">
      <c r="A121" t="s">
        <v>1244</v>
      </c>
      <c r="B121" t="s">
        <v>5139</v>
      </c>
      <c r="C121" t="s">
        <v>7360</v>
      </c>
      <c r="D121" t="s">
        <v>290</v>
      </c>
      <c r="E121" t="s">
        <v>51</v>
      </c>
      <c r="F121" t="s">
        <v>163</v>
      </c>
      <c r="G121" t="s">
        <v>164</v>
      </c>
      <c r="I121">
        <v>14615</v>
      </c>
      <c r="J121">
        <v>1.25895</v>
      </c>
      <c r="K121" s="1">
        <v>45535</v>
      </c>
      <c r="L121" t="s">
        <v>15144</v>
      </c>
    </row>
    <row r="122" spans="1:12" x14ac:dyDescent="0.2">
      <c r="A122" t="s">
        <v>1072</v>
      </c>
      <c r="B122" t="s">
        <v>4940</v>
      </c>
      <c r="C122" t="s">
        <v>7360</v>
      </c>
      <c r="D122" t="s">
        <v>290</v>
      </c>
      <c r="E122" t="s">
        <v>51</v>
      </c>
      <c r="F122" t="s">
        <v>174</v>
      </c>
      <c r="G122" t="s">
        <v>175</v>
      </c>
      <c r="I122">
        <v>43000</v>
      </c>
      <c r="J122">
        <v>4.2107000000000001</v>
      </c>
      <c r="K122" s="1">
        <v>45535</v>
      </c>
      <c r="L122" t="s">
        <v>15144</v>
      </c>
    </row>
    <row r="123" spans="1:12" x14ac:dyDescent="0.2">
      <c r="A123" t="s">
        <v>1173</v>
      </c>
      <c r="B123" t="s">
        <v>4945</v>
      </c>
      <c r="C123" t="s">
        <v>7360</v>
      </c>
      <c r="D123" t="s">
        <v>290</v>
      </c>
      <c r="E123" t="s">
        <v>51</v>
      </c>
      <c r="F123" t="s">
        <v>49</v>
      </c>
      <c r="G123" t="s">
        <v>50</v>
      </c>
      <c r="I123">
        <v>3650</v>
      </c>
      <c r="J123">
        <v>0.48130000000000001</v>
      </c>
      <c r="K123" s="1">
        <v>45535</v>
      </c>
      <c r="L123" t="s">
        <v>15144</v>
      </c>
    </row>
    <row r="124" spans="1:12" x14ac:dyDescent="0.2">
      <c r="A124" t="s">
        <v>1176</v>
      </c>
      <c r="B124" t="s">
        <v>4958</v>
      </c>
      <c r="C124" t="s">
        <v>7360</v>
      </c>
      <c r="D124" t="s">
        <v>290</v>
      </c>
      <c r="E124" t="s">
        <v>51</v>
      </c>
      <c r="F124" t="s">
        <v>49</v>
      </c>
      <c r="G124" t="s">
        <v>50</v>
      </c>
      <c r="I124"/>
      <c r="K124" s="1">
        <v>45535</v>
      </c>
      <c r="L124" t="s">
        <v>15144</v>
      </c>
    </row>
    <row r="125" spans="1:12" x14ac:dyDescent="0.2">
      <c r="A125" t="s">
        <v>1073</v>
      </c>
      <c r="B125" t="s">
        <v>4954</v>
      </c>
      <c r="C125" t="s">
        <v>7360</v>
      </c>
      <c r="D125" t="s">
        <v>290</v>
      </c>
      <c r="E125" t="s">
        <v>51</v>
      </c>
      <c r="F125" t="s">
        <v>154</v>
      </c>
      <c r="G125" t="s">
        <v>1074</v>
      </c>
      <c r="I125"/>
      <c r="K125" s="1">
        <v>45535</v>
      </c>
      <c r="L125" t="s">
        <v>15144</v>
      </c>
    </row>
    <row r="126" spans="1:12" x14ac:dyDescent="0.2">
      <c r="A126" t="s">
        <v>1143</v>
      </c>
      <c r="B126" t="s">
        <v>4933</v>
      </c>
      <c r="C126" t="s">
        <v>7360</v>
      </c>
      <c r="D126" t="s">
        <v>290</v>
      </c>
      <c r="E126" t="s">
        <v>51</v>
      </c>
      <c r="F126" t="s">
        <v>49</v>
      </c>
      <c r="G126" t="s">
        <v>50</v>
      </c>
      <c r="I126"/>
      <c r="K126" s="1">
        <v>45535</v>
      </c>
      <c r="L126" t="s">
        <v>15144</v>
      </c>
    </row>
    <row r="127" spans="1:12" x14ac:dyDescent="0.2">
      <c r="A127" t="s">
        <v>1059</v>
      </c>
      <c r="B127" t="s">
        <v>4948</v>
      </c>
      <c r="C127" t="s">
        <v>7360</v>
      </c>
      <c r="D127" t="s">
        <v>290</v>
      </c>
      <c r="E127" t="s">
        <v>51</v>
      </c>
      <c r="F127" t="s">
        <v>151</v>
      </c>
      <c r="G127" t="s">
        <v>1053</v>
      </c>
      <c r="I127"/>
      <c r="K127" s="1">
        <v>45535</v>
      </c>
      <c r="L127" t="s">
        <v>15144</v>
      </c>
    </row>
    <row r="128" spans="1:12" x14ac:dyDescent="0.2">
      <c r="A128" t="s">
        <v>1081</v>
      </c>
      <c r="B128" t="s">
        <v>4962</v>
      </c>
      <c r="C128" t="s">
        <v>7360</v>
      </c>
      <c r="D128" t="s">
        <v>290</v>
      </c>
      <c r="E128" t="s">
        <v>51</v>
      </c>
      <c r="F128" t="s">
        <v>154</v>
      </c>
      <c r="G128" t="s">
        <v>1074</v>
      </c>
      <c r="I128"/>
      <c r="K128" s="1">
        <v>45535</v>
      </c>
      <c r="L128" t="s">
        <v>15144</v>
      </c>
    </row>
    <row r="129" spans="1:12" x14ac:dyDescent="0.2">
      <c r="A129" t="s">
        <v>1056</v>
      </c>
      <c r="B129" t="s">
        <v>4955</v>
      </c>
      <c r="C129" t="s">
        <v>7360</v>
      </c>
      <c r="D129" t="s">
        <v>290</v>
      </c>
      <c r="E129" t="s">
        <v>51</v>
      </c>
      <c r="F129" t="s">
        <v>151</v>
      </c>
      <c r="G129" t="s">
        <v>1053</v>
      </c>
      <c r="I129">
        <v>7000</v>
      </c>
      <c r="J129">
        <v>0.81284999999999985</v>
      </c>
      <c r="K129" s="1">
        <v>45535</v>
      </c>
      <c r="L129" t="s">
        <v>15144</v>
      </c>
    </row>
    <row r="130" spans="1:12" x14ac:dyDescent="0.2">
      <c r="A130" t="s">
        <v>831</v>
      </c>
      <c r="B130" t="s">
        <v>4960</v>
      </c>
      <c r="C130" t="s">
        <v>7360</v>
      </c>
      <c r="D130" t="s">
        <v>290</v>
      </c>
      <c r="E130" t="s">
        <v>51</v>
      </c>
      <c r="F130" t="s">
        <v>49</v>
      </c>
      <c r="G130" t="s">
        <v>50</v>
      </c>
      <c r="I130">
        <v>38370</v>
      </c>
      <c r="J130">
        <v>5.1041999999999996</v>
      </c>
      <c r="K130" s="1">
        <v>45626</v>
      </c>
      <c r="L130" t="s">
        <v>15144</v>
      </c>
    </row>
    <row r="131" spans="1:12" x14ac:dyDescent="0.2">
      <c r="A131" t="s">
        <v>1046</v>
      </c>
      <c r="B131" t="s">
        <v>4946</v>
      </c>
      <c r="C131" t="s">
        <v>7360</v>
      </c>
      <c r="D131" t="s">
        <v>290</v>
      </c>
      <c r="E131" t="s">
        <v>51</v>
      </c>
      <c r="F131" t="s">
        <v>150</v>
      </c>
      <c r="G131" t="s">
        <v>1045</v>
      </c>
      <c r="I131">
        <v>14000</v>
      </c>
      <c r="J131">
        <v>1.4138499999999996</v>
      </c>
      <c r="K131" s="1">
        <v>45535</v>
      </c>
      <c r="L131" t="s">
        <v>15144</v>
      </c>
    </row>
    <row r="132" spans="1:12" x14ac:dyDescent="0.2">
      <c r="A132" t="s">
        <v>2401</v>
      </c>
      <c r="B132" t="s">
        <v>4944</v>
      </c>
      <c r="C132" t="s">
        <v>7360</v>
      </c>
      <c r="D132" t="s">
        <v>290</v>
      </c>
      <c r="E132" t="s">
        <v>51</v>
      </c>
      <c r="F132" t="s">
        <v>147</v>
      </c>
      <c r="G132" t="s">
        <v>148</v>
      </c>
      <c r="I132"/>
      <c r="K132" s="1">
        <v>45535</v>
      </c>
      <c r="L132" t="s">
        <v>15144</v>
      </c>
    </row>
    <row r="133" spans="1:12" x14ac:dyDescent="0.2">
      <c r="A133" t="s">
        <v>765</v>
      </c>
      <c r="B133" t="s">
        <v>4961</v>
      </c>
      <c r="C133" t="s">
        <v>7360</v>
      </c>
      <c r="D133" t="s">
        <v>290</v>
      </c>
      <c r="E133" t="s">
        <v>51</v>
      </c>
      <c r="F133" t="s">
        <v>49</v>
      </c>
      <c r="G133" t="s">
        <v>50</v>
      </c>
      <c r="I133">
        <v>67500</v>
      </c>
      <c r="J133">
        <v>7.3747000000000034</v>
      </c>
      <c r="K133" s="1">
        <v>45626</v>
      </c>
      <c r="L133" t="s">
        <v>15144</v>
      </c>
    </row>
    <row r="134" spans="1:12" x14ac:dyDescent="0.2">
      <c r="A134" t="s">
        <v>933</v>
      </c>
      <c r="B134" t="s">
        <v>4935</v>
      </c>
      <c r="C134" t="s">
        <v>7360</v>
      </c>
      <c r="D134" t="s">
        <v>290</v>
      </c>
      <c r="E134" t="s">
        <v>51</v>
      </c>
      <c r="F134" t="s">
        <v>133</v>
      </c>
      <c r="G134" t="s">
        <v>134</v>
      </c>
      <c r="I134">
        <v>14600</v>
      </c>
      <c r="J134">
        <v>1.2599500000000001</v>
      </c>
      <c r="K134" s="1">
        <v>45535</v>
      </c>
      <c r="L134" t="s">
        <v>15144</v>
      </c>
    </row>
    <row r="135" spans="1:12" x14ac:dyDescent="0.2">
      <c r="A135" t="s">
        <v>964</v>
      </c>
      <c r="B135" t="s">
        <v>4951</v>
      </c>
      <c r="C135" t="s">
        <v>7360</v>
      </c>
      <c r="D135" t="s">
        <v>290</v>
      </c>
      <c r="E135" t="s">
        <v>51</v>
      </c>
      <c r="F135" t="s">
        <v>138</v>
      </c>
      <c r="G135" t="s">
        <v>139</v>
      </c>
      <c r="I135"/>
      <c r="K135" s="1">
        <v>45535</v>
      </c>
      <c r="L135" t="s">
        <v>15144</v>
      </c>
    </row>
    <row r="136" spans="1:12" x14ac:dyDescent="0.2">
      <c r="A136" t="s">
        <v>842</v>
      </c>
      <c r="B136" t="s">
        <v>4939</v>
      </c>
      <c r="C136" t="s">
        <v>7360</v>
      </c>
      <c r="D136" t="s">
        <v>290</v>
      </c>
      <c r="E136" t="s">
        <v>51</v>
      </c>
      <c r="F136" t="s">
        <v>153</v>
      </c>
      <c r="G136" t="s">
        <v>1071</v>
      </c>
      <c r="I136">
        <v>34625</v>
      </c>
      <c r="J136">
        <v>2.0375999999999999</v>
      </c>
      <c r="K136" s="1">
        <v>45535</v>
      </c>
      <c r="L136" t="s">
        <v>15144</v>
      </c>
    </row>
    <row r="137" spans="1:12" x14ac:dyDescent="0.2">
      <c r="A137" t="s">
        <v>7430</v>
      </c>
      <c r="B137" t="s">
        <v>7431</v>
      </c>
      <c r="C137" t="s">
        <v>7360</v>
      </c>
      <c r="D137" t="s">
        <v>290</v>
      </c>
      <c r="E137" t="s">
        <v>51</v>
      </c>
      <c r="F137" t="s">
        <v>153</v>
      </c>
      <c r="G137" t="s">
        <v>1071</v>
      </c>
      <c r="I137"/>
      <c r="J137">
        <v>8</v>
      </c>
      <c r="K137" s="1">
        <v>45808</v>
      </c>
      <c r="L137" t="s">
        <v>15144</v>
      </c>
    </row>
    <row r="138" spans="1:12" x14ac:dyDescent="0.2">
      <c r="A138" t="s">
        <v>2400</v>
      </c>
      <c r="B138" t="s">
        <v>4936</v>
      </c>
      <c r="C138" t="s">
        <v>7360</v>
      </c>
      <c r="D138" t="s">
        <v>290</v>
      </c>
      <c r="E138" t="s">
        <v>51</v>
      </c>
      <c r="F138" t="s">
        <v>133</v>
      </c>
      <c r="G138" t="s">
        <v>134</v>
      </c>
      <c r="I138">
        <v>14600</v>
      </c>
      <c r="J138">
        <v>1.0545500000000001</v>
      </c>
      <c r="K138" s="1">
        <v>45535</v>
      </c>
      <c r="L138" t="s">
        <v>15144</v>
      </c>
    </row>
    <row r="139" spans="1:12" x14ac:dyDescent="0.2">
      <c r="A139" t="s">
        <v>943</v>
      </c>
      <c r="B139" t="s">
        <v>4930</v>
      </c>
      <c r="C139" t="s">
        <v>7360</v>
      </c>
      <c r="D139" t="s">
        <v>290</v>
      </c>
      <c r="E139" t="s">
        <v>51</v>
      </c>
      <c r="F139" t="s">
        <v>135</v>
      </c>
      <c r="G139" t="s">
        <v>136</v>
      </c>
      <c r="I139"/>
      <c r="K139" s="1">
        <v>45535</v>
      </c>
      <c r="L139" t="s">
        <v>15144</v>
      </c>
    </row>
    <row r="140" spans="1:12" x14ac:dyDescent="0.2">
      <c r="A140" t="s">
        <v>898</v>
      </c>
      <c r="B140" t="s">
        <v>4937</v>
      </c>
      <c r="C140" t="s">
        <v>7360</v>
      </c>
      <c r="D140" t="s">
        <v>290</v>
      </c>
      <c r="E140" t="s">
        <v>51</v>
      </c>
      <c r="F140" t="s">
        <v>125</v>
      </c>
      <c r="G140" t="s">
        <v>126</v>
      </c>
      <c r="I140"/>
      <c r="K140" s="1">
        <v>45535</v>
      </c>
      <c r="L140" t="s">
        <v>15144</v>
      </c>
    </row>
    <row r="141" spans="1:12" x14ac:dyDescent="0.2">
      <c r="A141" t="s">
        <v>819</v>
      </c>
      <c r="B141" t="s">
        <v>4929</v>
      </c>
      <c r="C141" t="s">
        <v>7360</v>
      </c>
      <c r="D141" t="s">
        <v>290</v>
      </c>
      <c r="E141" t="s">
        <v>51</v>
      </c>
      <c r="F141" t="s">
        <v>118</v>
      </c>
      <c r="G141" t="s">
        <v>119</v>
      </c>
      <c r="I141"/>
      <c r="K141" s="1">
        <v>45535</v>
      </c>
      <c r="L141" t="s">
        <v>15144</v>
      </c>
    </row>
    <row r="142" spans="1:12" x14ac:dyDescent="0.2">
      <c r="A142" t="s">
        <v>827</v>
      </c>
      <c r="B142" t="s">
        <v>4952</v>
      </c>
      <c r="C142" t="s">
        <v>7360</v>
      </c>
      <c r="D142" t="s">
        <v>290</v>
      </c>
      <c r="E142" t="s">
        <v>51</v>
      </c>
      <c r="F142" t="s">
        <v>118</v>
      </c>
      <c r="G142" t="s">
        <v>119</v>
      </c>
      <c r="I142">
        <v>10000</v>
      </c>
      <c r="J142">
        <v>1.3569999999999991</v>
      </c>
      <c r="K142" s="1">
        <v>45535</v>
      </c>
      <c r="L142" t="s">
        <v>15144</v>
      </c>
    </row>
    <row r="143" spans="1:12" x14ac:dyDescent="0.2">
      <c r="A143" t="s">
        <v>890</v>
      </c>
      <c r="B143" t="s">
        <v>4941</v>
      </c>
      <c r="C143" t="s">
        <v>7360</v>
      </c>
      <c r="D143" t="s">
        <v>290</v>
      </c>
      <c r="E143" t="s">
        <v>51</v>
      </c>
      <c r="F143" t="s">
        <v>125</v>
      </c>
      <c r="G143" t="s">
        <v>126</v>
      </c>
      <c r="I143">
        <v>20000</v>
      </c>
      <c r="J143">
        <v>1.4781999999999991</v>
      </c>
      <c r="K143" s="1">
        <v>45535</v>
      </c>
      <c r="L143" t="s">
        <v>15144</v>
      </c>
    </row>
    <row r="144" spans="1:12" x14ac:dyDescent="0.2">
      <c r="A144" t="s">
        <v>837</v>
      </c>
      <c r="B144" t="s">
        <v>4950</v>
      </c>
      <c r="C144" t="s">
        <v>7360</v>
      </c>
      <c r="D144" t="s">
        <v>290</v>
      </c>
      <c r="E144" t="s">
        <v>51</v>
      </c>
      <c r="F144" t="s">
        <v>121</v>
      </c>
      <c r="G144" t="s">
        <v>838</v>
      </c>
      <c r="I144">
        <v>8000</v>
      </c>
      <c r="J144">
        <v>1.05355</v>
      </c>
      <c r="K144" s="1">
        <v>45535</v>
      </c>
      <c r="L144" t="s">
        <v>15144</v>
      </c>
    </row>
    <row r="145" spans="1:12" x14ac:dyDescent="0.2">
      <c r="A145" t="s">
        <v>899</v>
      </c>
      <c r="B145" t="s">
        <v>4934</v>
      </c>
      <c r="C145" t="s">
        <v>7360</v>
      </c>
      <c r="D145" t="s">
        <v>290</v>
      </c>
      <c r="E145" t="s">
        <v>51</v>
      </c>
      <c r="F145" t="s">
        <v>58</v>
      </c>
      <c r="G145" t="s">
        <v>59</v>
      </c>
      <c r="I145"/>
      <c r="K145" s="1">
        <v>45535</v>
      </c>
      <c r="L145" t="s">
        <v>15144</v>
      </c>
    </row>
    <row r="146" spans="1:12" x14ac:dyDescent="0.2">
      <c r="A146" t="s">
        <v>2399</v>
      </c>
      <c r="B146" t="s">
        <v>4947</v>
      </c>
      <c r="C146" t="s">
        <v>7360</v>
      </c>
      <c r="D146" t="s">
        <v>290</v>
      </c>
      <c r="E146" t="s">
        <v>51</v>
      </c>
      <c r="F146" t="s">
        <v>121</v>
      </c>
      <c r="G146" t="s">
        <v>838</v>
      </c>
      <c r="I146">
        <v>108910</v>
      </c>
      <c r="J146">
        <v>7.3586999999999998</v>
      </c>
      <c r="K146" s="1">
        <v>45535</v>
      </c>
      <c r="L146" t="s">
        <v>15144</v>
      </c>
    </row>
    <row r="147" spans="1:12" x14ac:dyDescent="0.2">
      <c r="A147" t="s">
        <v>914</v>
      </c>
      <c r="B147" t="s">
        <v>4938</v>
      </c>
      <c r="C147" t="s">
        <v>7360</v>
      </c>
      <c r="D147" t="s">
        <v>290</v>
      </c>
      <c r="E147" t="s">
        <v>51</v>
      </c>
      <c r="F147" t="s">
        <v>127</v>
      </c>
      <c r="G147" t="s">
        <v>128</v>
      </c>
      <c r="I147">
        <v>14000</v>
      </c>
      <c r="J147">
        <v>1.0616999999999996</v>
      </c>
      <c r="K147" s="1">
        <v>45535</v>
      </c>
      <c r="L147" t="s">
        <v>15144</v>
      </c>
    </row>
    <row r="148" spans="1:12" x14ac:dyDescent="0.2">
      <c r="A148" t="s">
        <v>856</v>
      </c>
      <c r="B148" t="s">
        <v>4932</v>
      </c>
      <c r="C148" t="s">
        <v>7360</v>
      </c>
      <c r="D148" t="s">
        <v>290</v>
      </c>
      <c r="E148" t="s">
        <v>51</v>
      </c>
      <c r="F148" t="s">
        <v>56</v>
      </c>
      <c r="G148" t="s">
        <v>57</v>
      </c>
      <c r="I148"/>
      <c r="K148" s="1">
        <v>45535</v>
      </c>
      <c r="L148" t="s">
        <v>15144</v>
      </c>
    </row>
    <row r="149" spans="1:12" x14ac:dyDescent="0.2">
      <c r="A149" t="s">
        <v>830</v>
      </c>
      <c r="B149" t="s">
        <v>5126</v>
      </c>
      <c r="C149" t="s">
        <v>7360</v>
      </c>
      <c r="D149" t="s">
        <v>290</v>
      </c>
      <c r="E149" t="s">
        <v>51</v>
      </c>
      <c r="F149" t="s">
        <v>118</v>
      </c>
      <c r="G149" t="s">
        <v>119</v>
      </c>
      <c r="I149">
        <v>14500</v>
      </c>
      <c r="J149">
        <v>1.17615</v>
      </c>
      <c r="K149" s="1">
        <v>45535</v>
      </c>
      <c r="L149" t="s">
        <v>15144</v>
      </c>
    </row>
    <row r="150" spans="1:12" x14ac:dyDescent="0.2">
      <c r="A150" t="s">
        <v>865</v>
      </c>
      <c r="B150" t="s">
        <v>5136</v>
      </c>
      <c r="C150" t="s">
        <v>7360</v>
      </c>
      <c r="D150" t="s">
        <v>290</v>
      </c>
      <c r="E150" t="s">
        <v>51</v>
      </c>
      <c r="F150" t="s">
        <v>56</v>
      </c>
      <c r="G150" t="s">
        <v>57</v>
      </c>
      <c r="I150"/>
      <c r="K150" s="1">
        <v>45535</v>
      </c>
      <c r="L150" t="s">
        <v>15144</v>
      </c>
    </row>
    <row r="151" spans="1:12" x14ac:dyDescent="0.2">
      <c r="A151" t="s">
        <v>771</v>
      </c>
      <c r="B151" t="s">
        <v>4943</v>
      </c>
      <c r="C151" t="s">
        <v>7360</v>
      </c>
      <c r="D151" t="s">
        <v>290</v>
      </c>
      <c r="E151" t="s">
        <v>51</v>
      </c>
      <c r="F151" t="s">
        <v>112</v>
      </c>
      <c r="G151" t="s">
        <v>113</v>
      </c>
      <c r="I151"/>
      <c r="K151" s="1">
        <v>45535</v>
      </c>
      <c r="L151" t="s">
        <v>15144</v>
      </c>
    </row>
    <row r="152" spans="1:12" x14ac:dyDescent="0.2">
      <c r="A152" t="s">
        <v>704</v>
      </c>
      <c r="B152" t="s">
        <v>4931</v>
      </c>
      <c r="C152" t="s">
        <v>7360</v>
      </c>
      <c r="D152" t="s">
        <v>290</v>
      </c>
      <c r="E152" t="s">
        <v>51</v>
      </c>
      <c r="F152" t="s">
        <v>103</v>
      </c>
      <c r="G152" t="s">
        <v>104</v>
      </c>
      <c r="I152"/>
      <c r="K152" s="1">
        <v>45535</v>
      </c>
      <c r="L152" t="s">
        <v>15144</v>
      </c>
    </row>
    <row r="153" spans="1:12" x14ac:dyDescent="0.2">
      <c r="A153" t="s">
        <v>676</v>
      </c>
      <c r="B153" t="s">
        <v>4942</v>
      </c>
      <c r="C153" t="s">
        <v>7360</v>
      </c>
      <c r="D153" t="s">
        <v>290</v>
      </c>
      <c r="E153" t="s">
        <v>51</v>
      </c>
      <c r="F153" t="s">
        <v>52</v>
      </c>
      <c r="G153" t="s">
        <v>53</v>
      </c>
      <c r="I153"/>
      <c r="K153" s="1">
        <v>45535</v>
      </c>
      <c r="L153" t="s">
        <v>15144</v>
      </c>
    </row>
    <row r="154" spans="1:12" x14ac:dyDescent="0.2">
      <c r="A154" t="s">
        <v>572</v>
      </c>
      <c r="B154" t="s">
        <v>7326</v>
      </c>
      <c r="C154" t="s">
        <v>7360</v>
      </c>
      <c r="D154" t="s">
        <v>290</v>
      </c>
      <c r="E154" t="s">
        <v>51</v>
      </c>
      <c r="F154" t="s">
        <v>52</v>
      </c>
      <c r="G154" t="s">
        <v>53</v>
      </c>
      <c r="I154"/>
      <c r="K154" s="1">
        <v>45535</v>
      </c>
      <c r="L154" t="s">
        <v>15144</v>
      </c>
    </row>
    <row r="155" spans="1:12" x14ac:dyDescent="0.2">
      <c r="A155" t="s">
        <v>609</v>
      </c>
      <c r="B155" t="s">
        <v>4959</v>
      </c>
      <c r="C155" t="s">
        <v>7360</v>
      </c>
      <c r="D155" t="s">
        <v>290</v>
      </c>
      <c r="E155" t="s">
        <v>51</v>
      </c>
      <c r="F155" t="s">
        <v>52</v>
      </c>
      <c r="G155" t="s">
        <v>53</v>
      </c>
      <c r="I155">
        <v>15500</v>
      </c>
      <c r="J155">
        <v>1.0507999999999993</v>
      </c>
      <c r="K155" s="1">
        <v>45535</v>
      </c>
      <c r="L155" t="s">
        <v>15144</v>
      </c>
    </row>
    <row r="156" spans="1:12" x14ac:dyDescent="0.2">
      <c r="A156" t="s">
        <v>525</v>
      </c>
      <c r="B156" t="s">
        <v>4953</v>
      </c>
      <c r="C156" t="s">
        <v>7360</v>
      </c>
      <c r="D156" t="s">
        <v>290</v>
      </c>
      <c r="E156" t="s">
        <v>51</v>
      </c>
      <c r="F156" t="s">
        <v>33</v>
      </c>
      <c r="G156" t="s">
        <v>34</v>
      </c>
      <c r="I156"/>
      <c r="K156" s="1">
        <v>45535</v>
      </c>
      <c r="L156" t="s">
        <v>15144</v>
      </c>
    </row>
    <row r="157" spans="1:12" x14ac:dyDescent="0.2">
      <c r="A157" t="s">
        <v>496</v>
      </c>
      <c r="B157" t="s">
        <v>6046</v>
      </c>
      <c r="C157" t="s">
        <v>7360</v>
      </c>
      <c r="D157" t="s">
        <v>290</v>
      </c>
      <c r="E157" t="s">
        <v>51</v>
      </c>
      <c r="F157" t="s">
        <v>86</v>
      </c>
      <c r="G157" t="s">
        <v>85</v>
      </c>
      <c r="I157"/>
      <c r="K157" s="1">
        <v>45535</v>
      </c>
      <c r="L157" t="s">
        <v>15144</v>
      </c>
    </row>
    <row r="158" spans="1:12" x14ac:dyDescent="0.2">
      <c r="A158" t="s">
        <v>372</v>
      </c>
      <c r="B158" t="s">
        <v>4928</v>
      </c>
      <c r="C158" t="s">
        <v>7360</v>
      </c>
      <c r="D158" t="s">
        <v>290</v>
      </c>
      <c r="E158" t="s">
        <v>51</v>
      </c>
      <c r="F158" t="s">
        <v>60</v>
      </c>
      <c r="G158" t="s">
        <v>61</v>
      </c>
      <c r="I158"/>
      <c r="K158" s="1">
        <v>45535</v>
      </c>
      <c r="L158" t="s">
        <v>15144</v>
      </c>
    </row>
    <row r="159" spans="1:12" x14ac:dyDescent="0.2">
      <c r="A159" t="s">
        <v>1690</v>
      </c>
      <c r="B159" t="s">
        <v>5270</v>
      </c>
      <c r="C159" t="s">
        <v>7360</v>
      </c>
      <c r="D159" t="s">
        <v>11825</v>
      </c>
      <c r="E159" t="s">
        <v>51</v>
      </c>
      <c r="F159" t="s">
        <v>39</v>
      </c>
      <c r="G159" t="s">
        <v>40</v>
      </c>
      <c r="H159">
        <v>95000</v>
      </c>
      <c r="I159">
        <v>279840</v>
      </c>
      <c r="J159">
        <v>31.033000000000001</v>
      </c>
      <c r="K159" s="1">
        <v>45535</v>
      </c>
      <c r="L159" t="s">
        <v>15144</v>
      </c>
    </row>
    <row r="160" spans="1:12" x14ac:dyDescent="0.2">
      <c r="A160" t="s">
        <v>4482</v>
      </c>
      <c r="B160" t="s">
        <v>4483</v>
      </c>
      <c r="C160" t="s">
        <v>7360</v>
      </c>
      <c r="D160" t="s">
        <v>11825</v>
      </c>
      <c r="E160" t="s">
        <v>51</v>
      </c>
      <c r="F160" t="s">
        <v>174</v>
      </c>
      <c r="G160" t="s">
        <v>175</v>
      </c>
      <c r="H160">
        <v>90301</v>
      </c>
      <c r="I160">
        <v>90301</v>
      </c>
      <c r="J160">
        <v>10</v>
      </c>
      <c r="K160" s="1">
        <v>45777</v>
      </c>
      <c r="L160" t="s">
        <v>15144</v>
      </c>
    </row>
    <row r="161" spans="1:12" x14ac:dyDescent="0.2">
      <c r="A161" t="s">
        <v>2875</v>
      </c>
      <c r="B161" t="s">
        <v>4485</v>
      </c>
      <c r="C161" t="s">
        <v>7360</v>
      </c>
      <c r="D161" t="s">
        <v>11825</v>
      </c>
      <c r="E161" t="s">
        <v>51</v>
      </c>
      <c r="F161" t="s">
        <v>49</v>
      </c>
      <c r="G161" t="s">
        <v>50</v>
      </c>
      <c r="H161">
        <v>61554</v>
      </c>
      <c r="I161">
        <v>61554</v>
      </c>
      <c r="J161">
        <v>5</v>
      </c>
      <c r="K161" s="1">
        <v>45596</v>
      </c>
      <c r="L161" t="s">
        <v>15144</v>
      </c>
    </row>
    <row r="162" spans="1:12" x14ac:dyDescent="0.2">
      <c r="A162" t="s">
        <v>2707</v>
      </c>
      <c r="B162" t="s">
        <v>4373</v>
      </c>
      <c r="C162" t="s">
        <v>7360</v>
      </c>
      <c r="D162" t="s">
        <v>2701</v>
      </c>
      <c r="E162" t="s">
        <v>51</v>
      </c>
      <c r="F162" t="s">
        <v>147</v>
      </c>
      <c r="G162" t="s">
        <v>148</v>
      </c>
      <c r="H162">
        <v>400000</v>
      </c>
      <c r="I162">
        <v>400000</v>
      </c>
      <c r="J162">
        <v>35</v>
      </c>
      <c r="K162" s="1">
        <v>45626</v>
      </c>
      <c r="L162" t="s">
        <v>15144</v>
      </c>
    </row>
    <row r="163" spans="1:12" x14ac:dyDescent="0.2">
      <c r="A163" t="s">
        <v>2706</v>
      </c>
      <c r="B163" t="s">
        <v>4372</v>
      </c>
      <c r="C163" t="s">
        <v>7360</v>
      </c>
      <c r="D163" t="s">
        <v>2701</v>
      </c>
      <c r="E163" t="s">
        <v>51</v>
      </c>
      <c r="F163" t="s">
        <v>147</v>
      </c>
      <c r="G163" t="s">
        <v>148</v>
      </c>
      <c r="H163">
        <v>5000</v>
      </c>
      <c r="I163">
        <v>5000</v>
      </c>
      <c r="J163">
        <v>4</v>
      </c>
      <c r="K163" s="1">
        <v>45626</v>
      </c>
      <c r="L163" t="s">
        <v>15144</v>
      </c>
    </row>
    <row r="164" spans="1:12" x14ac:dyDescent="0.2">
      <c r="A164" t="s">
        <v>8913</v>
      </c>
      <c r="B164" t="s">
        <v>8914</v>
      </c>
      <c r="C164" t="s">
        <v>7360</v>
      </c>
      <c r="D164" t="s">
        <v>8915</v>
      </c>
      <c r="E164" t="s">
        <v>51</v>
      </c>
      <c r="F164" t="s">
        <v>8916</v>
      </c>
      <c r="G164" t="s">
        <v>345</v>
      </c>
      <c r="I164"/>
      <c r="K164" s="1">
        <v>45900</v>
      </c>
      <c r="L164" t="s">
        <v>15144</v>
      </c>
    </row>
    <row r="165" spans="1:12" x14ac:dyDescent="0.2">
      <c r="A165" t="s">
        <v>2534</v>
      </c>
      <c r="B165" t="s">
        <v>6577</v>
      </c>
      <c r="C165" t="s">
        <v>7360</v>
      </c>
      <c r="D165" t="s">
        <v>2047</v>
      </c>
      <c r="E165" t="s">
        <v>51</v>
      </c>
      <c r="F165" t="s">
        <v>36</v>
      </c>
      <c r="G165" t="s">
        <v>37</v>
      </c>
      <c r="H165">
        <v>213000</v>
      </c>
      <c r="I165">
        <v>213000</v>
      </c>
      <c r="J165">
        <v>19.54</v>
      </c>
      <c r="K165" s="1">
        <v>45535</v>
      </c>
      <c r="L165" t="s">
        <v>15144</v>
      </c>
    </row>
    <row r="166" spans="1:12" x14ac:dyDescent="0.2">
      <c r="A166" t="s">
        <v>2068</v>
      </c>
      <c r="B166" t="s">
        <v>6576</v>
      </c>
      <c r="C166" t="s">
        <v>7360</v>
      </c>
      <c r="D166" t="s">
        <v>2047</v>
      </c>
      <c r="E166" t="s">
        <v>51</v>
      </c>
      <c r="F166" t="s">
        <v>36</v>
      </c>
      <c r="G166" t="s">
        <v>37</v>
      </c>
      <c r="H166">
        <v>253300</v>
      </c>
      <c r="I166">
        <v>138000</v>
      </c>
      <c r="J166">
        <v>36</v>
      </c>
      <c r="K166" s="1">
        <v>45535</v>
      </c>
      <c r="L166" t="s">
        <v>15144</v>
      </c>
    </row>
    <row r="167" spans="1:12" x14ac:dyDescent="0.2">
      <c r="A167" t="s">
        <v>2064</v>
      </c>
      <c r="B167" t="s">
        <v>4743</v>
      </c>
      <c r="C167" t="s">
        <v>7360</v>
      </c>
      <c r="D167" t="s">
        <v>2047</v>
      </c>
      <c r="E167" t="s">
        <v>51</v>
      </c>
      <c r="F167" t="s">
        <v>39</v>
      </c>
      <c r="G167" t="s">
        <v>40</v>
      </c>
      <c r="H167">
        <v>39600</v>
      </c>
      <c r="I167">
        <v>64090</v>
      </c>
      <c r="J167">
        <v>16</v>
      </c>
      <c r="K167" s="1">
        <v>45535</v>
      </c>
      <c r="L167" t="s">
        <v>15144</v>
      </c>
    </row>
    <row r="168" spans="1:12" x14ac:dyDescent="0.2">
      <c r="A168" t="s">
        <v>2066</v>
      </c>
      <c r="B168" t="s">
        <v>6728</v>
      </c>
      <c r="C168" t="s">
        <v>7360</v>
      </c>
      <c r="D168" t="s">
        <v>2047</v>
      </c>
      <c r="E168" t="s">
        <v>51</v>
      </c>
      <c r="F168" t="s">
        <v>39</v>
      </c>
      <c r="G168" t="s">
        <v>40</v>
      </c>
      <c r="H168">
        <v>151000</v>
      </c>
      <c r="I168">
        <v>68469</v>
      </c>
      <c r="J168">
        <v>14</v>
      </c>
      <c r="K168" s="1">
        <v>45535</v>
      </c>
      <c r="L168" t="s">
        <v>15144</v>
      </c>
    </row>
    <row r="169" spans="1:12" x14ac:dyDescent="0.2">
      <c r="A169" t="s">
        <v>2067</v>
      </c>
      <c r="B169" t="s">
        <v>6727</v>
      </c>
      <c r="C169" t="s">
        <v>7360</v>
      </c>
      <c r="D169" t="s">
        <v>2047</v>
      </c>
      <c r="E169" t="s">
        <v>51</v>
      </c>
      <c r="F169" t="s">
        <v>39</v>
      </c>
      <c r="G169" t="s">
        <v>40</v>
      </c>
      <c r="H169">
        <v>200000</v>
      </c>
      <c r="I169">
        <v>87855</v>
      </c>
      <c r="J169">
        <v>26.1</v>
      </c>
      <c r="K169" s="1">
        <v>45535</v>
      </c>
      <c r="L169" t="s">
        <v>15144</v>
      </c>
    </row>
    <row r="170" spans="1:12" x14ac:dyDescent="0.2">
      <c r="A170" t="s">
        <v>2065</v>
      </c>
      <c r="B170" t="s">
        <v>6726</v>
      </c>
      <c r="C170" t="s">
        <v>7360</v>
      </c>
      <c r="D170" t="s">
        <v>2047</v>
      </c>
      <c r="E170" t="s">
        <v>51</v>
      </c>
      <c r="F170" t="s">
        <v>39</v>
      </c>
      <c r="G170" t="s">
        <v>40</v>
      </c>
      <c r="H170">
        <v>187700</v>
      </c>
      <c r="I170">
        <v>85000</v>
      </c>
      <c r="J170">
        <v>12.6</v>
      </c>
      <c r="K170" s="1">
        <v>45535</v>
      </c>
      <c r="L170" t="s">
        <v>15144</v>
      </c>
    </row>
    <row r="171" spans="1:12" x14ac:dyDescent="0.2">
      <c r="A171" t="s">
        <v>2061</v>
      </c>
      <c r="B171" t="s">
        <v>6750</v>
      </c>
      <c r="C171" t="s">
        <v>7360</v>
      </c>
      <c r="D171" t="s">
        <v>2047</v>
      </c>
      <c r="E171" t="s">
        <v>51</v>
      </c>
      <c r="F171" t="s">
        <v>41</v>
      </c>
      <c r="G171" t="s">
        <v>42</v>
      </c>
      <c r="H171">
        <v>126000</v>
      </c>
      <c r="I171">
        <v>126000</v>
      </c>
      <c r="J171">
        <v>36</v>
      </c>
      <c r="K171" s="1">
        <v>45535</v>
      </c>
      <c r="L171" t="s">
        <v>15144</v>
      </c>
    </row>
    <row r="172" spans="1:12" x14ac:dyDescent="0.2">
      <c r="A172" t="s">
        <v>2062</v>
      </c>
      <c r="B172" t="s">
        <v>6751</v>
      </c>
      <c r="C172" t="s">
        <v>7360</v>
      </c>
      <c r="D172" t="s">
        <v>2047</v>
      </c>
      <c r="E172" t="s">
        <v>51</v>
      </c>
      <c r="F172" t="s">
        <v>41</v>
      </c>
      <c r="G172" t="s">
        <v>42</v>
      </c>
      <c r="H172">
        <v>126000</v>
      </c>
      <c r="I172">
        <v>126000</v>
      </c>
      <c r="J172">
        <v>36</v>
      </c>
      <c r="K172" s="1">
        <v>45535</v>
      </c>
      <c r="L172" t="s">
        <v>15144</v>
      </c>
    </row>
    <row r="173" spans="1:12" x14ac:dyDescent="0.2">
      <c r="A173" t="s">
        <v>2063</v>
      </c>
      <c r="B173" t="s">
        <v>6752</v>
      </c>
      <c r="C173" t="s">
        <v>7360</v>
      </c>
      <c r="D173" t="s">
        <v>2047</v>
      </c>
      <c r="E173" t="s">
        <v>51</v>
      </c>
      <c r="F173" t="s">
        <v>41</v>
      </c>
      <c r="G173" t="s">
        <v>42</v>
      </c>
      <c r="H173">
        <v>126000</v>
      </c>
      <c r="I173">
        <v>126000</v>
      </c>
      <c r="J173">
        <v>36</v>
      </c>
      <c r="K173" s="1">
        <v>45535</v>
      </c>
      <c r="L173" t="s">
        <v>15144</v>
      </c>
    </row>
    <row r="174" spans="1:12" x14ac:dyDescent="0.2">
      <c r="A174" t="s">
        <v>2533</v>
      </c>
      <c r="B174" t="s">
        <v>5166</v>
      </c>
      <c r="C174" t="s">
        <v>7360</v>
      </c>
      <c r="D174" t="s">
        <v>2047</v>
      </c>
      <c r="E174" t="s">
        <v>51</v>
      </c>
      <c r="F174" t="s">
        <v>49</v>
      </c>
      <c r="G174" t="s">
        <v>50</v>
      </c>
      <c r="H174">
        <v>118200</v>
      </c>
      <c r="I174">
        <v>130000</v>
      </c>
      <c r="J174">
        <v>18.100000000000001</v>
      </c>
      <c r="K174" s="1">
        <v>45535</v>
      </c>
      <c r="L174" t="s">
        <v>15144</v>
      </c>
    </row>
    <row r="175" spans="1:12" x14ac:dyDescent="0.2">
      <c r="A175" t="s">
        <v>2532</v>
      </c>
      <c r="B175" t="s">
        <v>5165</v>
      </c>
      <c r="C175" t="s">
        <v>7360</v>
      </c>
      <c r="D175" t="s">
        <v>2047</v>
      </c>
      <c r="E175" t="s">
        <v>51</v>
      </c>
      <c r="F175" t="s">
        <v>49</v>
      </c>
      <c r="G175" t="s">
        <v>50</v>
      </c>
      <c r="H175">
        <v>118200</v>
      </c>
      <c r="I175">
        <v>130000</v>
      </c>
      <c r="J175">
        <v>18.100000000000001</v>
      </c>
      <c r="K175" s="1">
        <v>45535</v>
      </c>
      <c r="L175" t="s">
        <v>15144</v>
      </c>
    </row>
    <row r="176" spans="1:12" x14ac:dyDescent="0.2">
      <c r="A176" t="s">
        <v>2060</v>
      </c>
      <c r="B176" t="s">
        <v>5163</v>
      </c>
      <c r="C176" t="s">
        <v>7360</v>
      </c>
      <c r="D176" t="s">
        <v>2047</v>
      </c>
      <c r="E176" t="s">
        <v>51</v>
      </c>
      <c r="F176" t="s">
        <v>49</v>
      </c>
      <c r="G176" t="s">
        <v>50</v>
      </c>
      <c r="H176">
        <v>200000</v>
      </c>
      <c r="I176">
        <v>230000</v>
      </c>
      <c r="J176">
        <v>16</v>
      </c>
      <c r="K176" s="1">
        <v>45535</v>
      </c>
      <c r="L176" t="s">
        <v>15144</v>
      </c>
    </row>
    <row r="177" spans="1:12" x14ac:dyDescent="0.2">
      <c r="A177" t="s">
        <v>2059</v>
      </c>
      <c r="B177" t="s">
        <v>5328</v>
      </c>
      <c r="C177" t="s">
        <v>7360</v>
      </c>
      <c r="D177" t="s">
        <v>2047</v>
      </c>
      <c r="E177" t="s">
        <v>51</v>
      </c>
      <c r="F177" t="s">
        <v>46</v>
      </c>
      <c r="G177" t="s">
        <v>47</v>
      </c>
      <c r="H177">
        <v>115000</v>
      </c>
      <c r="I177">
        <v>126000</v>
      </c>
      <c r="J177">
        <v>42</v>
      </c>
      <c r="K177" s="1">
        <v>45535</v>
      </c>
      <c r="L177" t="s">
        <v>15144</v>
      </c>
    </row>
    <row r="178" spans="1:12" x14ac:dyDescent="0.2">
      <c r="A178" t="s">
        <v>2530</v>
      </c>
      <c r="B178" t="s">
        <v>5329</v>
      </c>
      <c r="C178" t="s">
        <v>7360</v>
      </c>
      <c r="D178" t="s">
        <v>2047</v>
      </c>
      <c r="E178" t="s">
        <v>51</v>
      </c>
      <c r="F178" t="s">
        <v>46</v>
      </c>
      <c r="G178" t="s">
        <v>47</v>
      </c>
      <c r="H178">
        <v>115000</v>
      </c>
      <c r="I178">
        <v>115000</v>
      </c>
      <c r="J178">
        <v>48</v>
      </c>
      <c r="K178" s="1">
        <v>45535</v>
      </c>
      <c r="L178" t="s">
        <v>15144</v>
      </c>
    </row>
    <row r="179" spans="1:12" x14ac:dyDescent="0.2">
      <c r="A179" t="s">
        <v>2529</v>
      </c>
      <c r="B179" t="s">
        <v>7303</v>
      </c>
      <c r="C179" t="s">
        <v>7360</v>
      </c>
      <c r="D179" t="s">
        <v>2047</v>
      </c>
      <c r="E179" t="s">
        <v>51</v>
      </c>
      <c r="F179" t="s">
        <v>52</v>
      </c>
      <c r="G179" t="s">
        <v>53</v>
      </c>
      <c r="H179">
        <v>272000</v>
      </c>
      <c r="I179">
        <v>544000</v>
      </c>
      <c r="J179">
        <v>125</v>
      </c>
      <c r="K179" s="1">
        <v>45565</v>
      </c>
      <c r="L179" t="s">
        <v>15144</v>
      </c>
    </row>
    <row r="180" spans="1:12" x14ac:dyDescent="0.2">
      <c r="A180" t="s">
        <v>2054</v>
      </c>
      <c r="B180" t="s">
        <v>7317</v>
      </c>
      <c r="C180" t="s">
        <v>7360</v>
      </c>
      <c r="D180" t="s">
        <v>2047</v>
      </c>
      <c r="E180" t="s">
        <v>51</v>
      </c>
      <c r="F180" t="s">
        <v>52</v>
      </c>
      <c r="G180" t="s">
        <v>53</v>
      </c>
      <c r="H180">
        <v>195500</v>
      </c>
      <c r="I180"/>
      <c r="J180">
        <v>72</v>
      </c>
      <c r="K180" s="1">
        <v>45626</v>
      </c>
      <c r="L180" t="s">
        <v>15144</v>
      </c>
    </row>
    <row r="181" spans="1:12" x14ac:dyDescent="0.2">
      <c r="A181" t="s">
        <v>2049</v>
      </c>
      <c r="B181" t="s">
        <v>7315</v>
      </c>
      <c r="C181" t="s">
        <v>7360</v>
      </c>
      <c r="D181" t="s">
        <v>2047</v>
      </c>
      <c r="E181" t="s">
        <v>51</v>
      </c>
      <c r="F181" t="s">
        <v>52</v>
      </c>
      <c r="G181" t="s">
        <v>53</v>
      </c>
      <c r="H181">
        <v>186178</v>
      </c>
      <c r="I181">
        <v>180000</v>
      </c>
      <c r="J181">
        <v>24</v>
      </c>
      <c r="K181" s="1">
        <v>45565</v>
      </c>
      <c r="L181" t="s">
        <v>15144</v>
      </c>
    </row>
    <row r="182" spans="1:12" x14ac:dyDescent="0.2">
      <c r="A182" t="s">
        <v>2046</v>
      </c>
      <c r="B182" t="s">
        <v>7314</v>
      </c>
      <c r="C182" t="s">
        <v>7360</v>
      </c>
      <c r="D182" t="s">
        <v>2047</v>
      </c>
      <c r="E182" t="s">
        <v>51</v>
      </c>
      <c r="F182" t="s">
        <v>52</v>
      </c>
      <c r="G182" t="s">
        <v>53</v>
      </c>
      <c r="H182">
        <v>244794</v>
      </c>
      <c r="I182">
        <v>140000</v>
      </c>
      <c r="J182">
        <v>32</v>
      </c>
      <c r="K182" s="1">
        <v>45535</v>
      </c>
      <c r="L182" t="s">
        <v>15144</v>
      </c>
    </row>
    <row r="183" spans="1:12" x14ac:dyDescent="0.2">
      <c r="A183" t="s">
        <v>2528</v>
      </c>
      <c r="B183" t="s">
        <v>7313</v>
      </c>
      <c r="C183" t="s">
        <v>7360</v>
      </c>
      <c r="D183" t="s">
        <v>2047</v>
      </c>
      <c r="E183" t="s">
        <v>51</v>
      </c>
      <c r="F183" t="s">
        <v>52</v>
      </c>
      <c r="G183" t="s">
        <v>53</v>
      </c>
      <c r="H183">
        <v>283528</v>
      </c>
      <c r="I183">
        <v>140000</v>
      </c>
      <c r="J183">
        <v>32</v>
      </c>
      <c r="K183" s="1">
        <v>45535</v>
      </c>
      <c r="L183" t="s">
        <v>15144</v>
      </c>
    </row>
    <row r="184" spans="1:12" x14ac:dyDescent="0.2">
      <c r="A184" t="s">
        <v>2052</v>
      </c>
      <c r="B184" t="s">
        <v>7312</v>
      </c>
      <c r="C184" t="s">
        <v>7360</v>
      </c>
      <c r="D184" t="s">
        <v>2047</v>
      </c>
      <c r="E184" t="s">
        <v>51</v>
      </c>
      <c r="F184" t="s">
        <v>52</v>
      </c>
      <c r="G184" t="s">
        <v>53</v>
      </c>
      <c r="H184">
        <v>248905</v>
      </c>
      <c r="I184">
        <v>112000</v>
      </c>
      <c r="J184">
        <v>16</v>
      </c>
      <c r="K184" s="1">
        <v>45535</v>
      </c>
      <c r="L184" t="s">
        <v>15144</v>
      </c>
    </row>
    <row r="185" spans="1:12" x14ac:dyDescent="0.2">
      <c r="A185" t="s">
        <v>2050</v>
      </c>
      <c r="B185" t="s">
        <v>7307</v>
      </c>
      <c r="C185" t="s">
        <v>7360</v>
      </c>
      <c r="D185" t="s">
        <v>2047</v>
      </c>
      <c r="E185" t="s">
        <v>51</v>
      </c>
      <c r="F185" t="s">
        <v>52</v>
      </c>
      <c r="G185" t="s">
        <v>53</v>
      </c>
      <c r="H185">
        <v>72850</v>
      </c>
      <c r="I185">
        <v>70000</v>
      </c>
      <c r="J185">
        <v>14</v>
      </c>
      <c r="K185" s="1">
        <v>45535</v>
      </c>
      <c r="L185" t="s">
        <v>15144</v>
      </c>
    </row>
    <row r="186" spans="1:12" x14ac:dyDescent="0.2">
      <c r="A186" t="s">
        <v>2058</v>
      </c>
      <c r="B186" t="s">
        <v>6133</v>
      </c>
      <c r="C186" t="s">
        <v>7360</v>
      </c>
      <c r="D186" t="s">
        <v>2047</v>
      </c>
      <c r="E186" t="s">
        <v>51</v>
      </c>
      <c r="F186" t="s">
        <v>52</v>
      </c>
      <c r="G186" t="s">
        <v>53</v>
      </c>
      <c r="I186"/>
      <c r="K186" s="1">
        <v>45535</v>
      </c>
      <c r="L186" t="s">
        <v>15144</v>
      </c>
    </row>
    <row r="187" spans="1:12" x14ac:dyDescent="0.2">
      <c r="A187" t="s">
        <v>2051</v>
      </c>
      <c r="B187" t="s">
        <v>7296</v>
      </c>
      <c r="C187" t="s">
        <v>7360</v>
      </c>
      <c r="D187" t="s">
        <v>2047</v>
      </c>
      <c r="E187" t="s">
        <v>51</v>
      </c>
      <c r="F187" t="s">
        <v>52</v>
      </c>
      <c r="G187" t="s">
        <v>53</v>
      </c>
      <c r="H187">
        <v>134000</v>
      </c>
      <c r="I187">
        <v>64723</v>
      </c>
      <c r="J187">
        <v>12.6</v>
      </c>
      <c r="K187" s="1">
        <v>45535</v>
      </c>
      <c r="L187" t="s">
        <v>15144</v>
      </c>
    </row>
    <row r="188" spans="1:12" x14ac:dyDescent="0.2">
      <c r="A188" t="s">
        <v>10245</v>
      </c>
      <c r="B188" t="s">
        <v>10246</v>
      </c>
      <c r="C188" t="s">
        <v>7360</v>
      </c>
      <c r="D188" t="s">
        <v>2047</v>
      </c>
      <c r="E188" t="s">
        <v>51</v>
      </c>
      <c r="F188" t="s">
        <v>96</v>
      </c>
      <c r="G188" t="s">
        <v>540</v>
      </c>
      <c r="H188">
        <v>180000</v>
      </c>
      <c r="I188"/>
      <c r="J188">
        <v>14</v>
      </c>
      <c r="K188" s="1">
        <v>45961</v>
      </c>
      <c r="L188" t="s">
        <v>15144</v>
      </c>
    </row>
    <row r="189" spans="1:12" x14ac:dyDescent="0.2">
      <c r="A189" t="s">
        <v>2877</v>
      </c>
      <c r="B189" t="s">
        <v>4854</v>
      </c>
      <c r="C189" t="s">
        <v>7360</v>
      </c>
      <c r="D189" t="s">
        <v>2868</v>
      </c>
      <c r="E189" t="s">
        <v>51</v>
      </c>
      <c r="F189" t="s">
        <v>41</v>
      </c>
      <c r="G189" t="s">
        <v>42</v>
      </c>
      <c r="H189">
        <v>133000</v>
      </c>
      <c r="I189">
        <v>133000</v>
      </c>
      <c r="J189">
        <v>18</v>
      </c>
      <c r="K189" s="1">
        <v>45596</v>
      </c>
      <c r="L189" t="s">
        <v>15144</v>
      </c>
    </row>
    <row r="190" spans="1:12" x14ac:dyDescent="0.2">
      <c r="A190" t="s">
        <v>2867</v>
      </c>
      <c r="B190" t="s">
        <v>4470</v>
      </c>
      <c r="C190" t="s">
        <v>7360</v>
      </c>
      <c r="D190" t="s">
        <v>2868</v>
      </c>
      <c r="E190" t="s">
        <v>51</v>
      </c>
      <c r="F190" t="s">
        <v>33</v>
      </c>
      <c r="G190" t="s">
        <v>34</v>
      </c>
      <c r="H190">
        <v>35000</v>
      </c>
      <c r="I190">
        <v>35000</v>
      </c>
      <c r="J190">
        <v>6</v>
      </c>
      <c r="K190" s="1">
        <v>45596</v>
      </c>
      <c r="L190" t="s">
        <v>15144</v>
      </c>
    </row>
    <row r="191" spans="1:12" x14ac:dyDescent="0.2">
      <c r="A191" t="s">
        <v>2869</v>
      </c>
      <c r="B191" t="s">
        <v>7060</v>
      </c>
      <c r="C191" t="s">
        <v>7360</v>
      </c>
      <c r="D191" t="s">
        <v>2868</v>
      </c>
      <c r="E191" t="s">
        <v>51</v>
      </c>
      <c r="F191" t="s">
        <v>52</v>
      </c>
      <c r="G191" t="s">
        <v>53</v>
      </c>
      <c r="H191">
        <v>195000</v>
      </c>
      <c r="I191">
        <v>195000</v>
      </c>
      <c r="J191">
        <v>80</v>
      </c>
      <c r="K191" s="1">
        <v>45596</v>
      </c>
      <c r="L191" t="s">
        <v>15144</v>
      </c>
    </row>
    <row r="192" spans="1:12" x14ac:dyDescent="0.2">
      <c r="A192" t="s">
        <v>1275</v>
      </c>
      <c r="B192" t="s">
        <v>6766</v>
      </c>
      <c r="C192" t="s">
        <v>7360</v>
      </c>
      <c r="D192" t="s">
        <v>2810</v>
      </c>
      <c r="E192" t="s">
        <v>51</v>
      </c>
      <c r="F192" t="s">
        <v>41</v>
      </c>
      <c r="G192" t="s">
        <v>42</v>
      </c>
      <c r="I192"/>
      <c r="K192" s="1">
        <v>45535</v>
      </c>
      <c r="L192" t="s">
        <v>15144</v>
      </c>
    </row>
    <row r="193" spans="1:12" x14ac:dyDescent="0.2">
      <c r="A193" t="s">
        <v>768</v>
      </c>
      <c r="B193" t="s">
        <v>5685</v>
      </c>
      <c r="C193" t="s">
        <v>7360</v>
      </c>
      <c r="D193" t="s">
        <v>2810</v>
      </c>
      <c r="E193" t="s">
        <v>51</v>
      </c>
      <c r="F193" t="s">
        <v>58</v>
      </c>
      <c r="G193" t="s">
        <v>59</v>
      </c>
      <c r="I193"/>
      <c r="K193" s="1">
        <v>45535</v>
      </c>
      <c r="L193" t="s">
        <v>15144</v>
      </c>
    </row>
    <row r="194" spans="1:12" x14ac:dyDescent="0.2">
      <c r="A194" t="s">
        <v>808</v>
      </c>
      <c r="B194" t="s">
        <v>5171</v>
      </c>
      <c r="C194" t="s">
        <v>7360</v>
      </c>
      <c r="D194" t="s">
        <v>2810</v>
      </c>
      <c r="E194" t="s">
        <v>51</v>
      </c>
      <c r="F194" t="s">
        <v>112</v>
      </c>
      <c r="G194" t="s">
        <v>113</v>
      </c>
      <c r="I194">
        <v>25000</v>
      </c>
      <c r="J194">
        <v>1.8321999999999992</v>
      </c>
      <c r="K194" s="1">
        <v>45535</v>
      </c>
      <c r="L194" t="s">
        <v>15144</v>
      </c>
    </row>
    <row r="195" spans="1:12" x14ac:dyDescent="0.2">
      <c r="A195" t="s">
        <v>809</v>
      </c>
      <c r="B195" t="s">
        <v>6845</v>
      </c>
      <c r="C195" t="s">
        <v>7360</v>
      </c>
      <c r="D195" t="s">
        <v>2810</v>
      </c>
      <c r="E195" t="s">
        <v>51</v>
      </c>
      <c r="F195" t="s">
        <v>112</v>
      </c>
      <c r="G195" t="s">
        <v>113</v>
      </c>
      <c r="H195">
        <v>33000</v>
      </c>
      <c r="I195">
        <v>33000</v>
      </c>
      <c r="J195">
        <v>1.4954999999999989</v>
      </c>
      <c r="K195" s="1">
        <v>45535</v>
      </c>
      <c r="L195" t="s">
        <v>15144</v>
      </c>
    </row>
    <row r="196" spans="1:12" x14ac:dyDescent="0.2">
      <c r="A196" t="s">
        <v>922</v>
      </c>
      <c r="B196" t="s">
        <v>5719</v>
      </c>
      <c r="C196" t="s">
        <v>7360</v>
      </c>
      <c r="D196" t="s">
        <v>130</v>
      </c>
      <c r="E196" t="s">
        <v>51</v>
      </c>
      <c r="F196" t="s">
        <v>127</v>
      </c>
      <c r="G196" t="s">
        <v>128</v>
      </c>
      <c r="H196">
        <v>3500</v>
      </c>
      <c r="I196">
        <v>3500</v>
      </c>
      <c r="J196">
        <v>1</v>
      </c>
      <c r="K196" s="1">
        <v>45535</v>
      </c>
      <c r="L196" t="s">
        <v>15144</v>
      </c>
    </row>
    <row r="197" spans="1:12" x14ac:dyDescent="0.2">
      <c r="A197" t="s">
        <v>131</v>
      </c>
      <c r="B197" t="s">
        <v>5478</v>
      </c>
      <c r="C197" t="s">
        <v>7360</v>
      </c>
      <c r="D197" t="s">
        <v>130</v>
      </c>
      <c r="E197" t="s">
        <v>51</v>
      </c>
      <c r="F197" t="s">
        <v>127</v>
      </c>
      <c r="G197" t="s">
        <v>128</v>
      </c>
      <c r="H197">
        <v>136000</v>
      </c>
      <c r="I197">
        <v>136000</v>
      </c>
      <c r="J197">
        <v>20</v>
      </c>
      <c r="K197" s="1">
        <v>45535</v>
      </c>
      <c r="L197" t="s">
        <v>15144</v>
      </c>
    </row>
    <row r="198" spans="1:12" x14ac:dyDescent="0.2">
      <c r="A198" t="s">
        <v>129</v>
      </c>
      <c r="B198" t="s">
        <v>5485</v>
      </c>
      <c r="C198" t="s">
        <v>7360</v>
      </c>
      <c r="D198" t="s">
        <v>130</v>
      </c>
      <c r="E198" t="s">
        <v>51</v>
      </c>
      <c r="F198" t="s">
        <v>127</v>
      </c>
      <c r="G198" t="s">
        <v>128</v>
      </c>
      <c r="H198">
        <v>21000</v>
      </c>
      <c r="I198">
        <v>8000</v>
      </c>
      <c r="J198">
        <v>1</v>
      </c>
      <c r="K198" s="1">
        <v>45535</v>
      </c>
      <c r="L198" t="s">
        <v>15144</v>
      </c>
    </row>
    <row r="199" spans="1:12" x14ac:dyDescent="0.2">
      <c r="A199" t="s">
        <v>132</v>
      </c>
      <c r="B199" t="s">
        <v>5486</v>
      </c>
      <c r="C199" t="s">
        <v>7360</v>
      </c>
      <c r="D199" t="s">
        <v>130</v>
      </c>
      <c r="E199" t="s">
        <v>51</v>
      </c>
      <c r="F199" t="s">
        <v>127</v>
      </c>
      <c r="G199" t="s">
        <v>128</v>
      </c>
      <c r="H199">
        <v>21000</v>
      </c>
      <c r="I199">
        <v>8000</v>
      </c>
      <c r="J199">
        <v>1</v>
      </c>
      <c r="K199" s="1">
        <v>45535</v>
      </c>
      <c r="L199" t="s">
        <v>15144</v>
      </c>
    </row>
    <row r="200" spans="1:12" x14ac:dyDescent="0.2">
      <c r="A200" t="s">
        <v>1430</v>
      </c>
      <c r="B200" t="s">
        <v>5738</v>
      </c>
      <c r="C200" t="s">
        <v>7360</v>
      </c>
      <c r="D200" t="s">
        <v>31</v>
      </c>
      <c r="E200" t="s">
        <v>51</v>
      </c>
      <c r="F200" t="s">
        <v>181</v>
      </c>
      <c r="G200" t="s">
        <v>1431</v>
      </c>
      <c r="H200">
        <v>10200</v>
      </c>
      <c r="I200">
        <v>8350</v>
      </c>
      <c r="J200">
        <v>1</v>
      </c>
      <c r="K200" s="1">
        <v>45535</v>
      </c>
      <c r="L200" t="s">
        <v>15144</v>
      </c>
    </row>
    <row r="201" spans="1:12" x14ac:dyDescent="0.2">
      <c r="A201" t="s">
        <v>1454</v>
      </c>
      <c r="B201" t="s">
        <v>6475</v>
      </c>
      <c r="C201" t="s">
        <v>7360</v>
      </c>
      <c r="D201" t="s">
        <v>31</v>
      </c>
      <c r="E201" t="s">
        <v>51</v>
      </c>
      <c r="F201" t="s">
        <v>36</v>
      </c>
      <c r="G201" t="s">
        <v>37</v>
      </c>
      <c r="H201">
        <v>302262</v>
      </c>
      <c r="I201">
        <v>120000</v>
      </c>
      <c r="J201">
        <v>8</v>
      </c>
      <c r="K201" s="1">
        <v>45535</v>
      </c>
      <c r="L201" t="s">
        <v>15144</v>
      </c>
    </row>
    <row r="202" spans="1:12" x14ac:dyDescent="0.2">
      <c r="A202" t="s">
        <v>1246</v>
      </c>
      <c r="B202" t="s">
        <v>5741</v>
      </c>
      <c r="C202" t="s">
        <v>7360</v>
      </c>
      <c r="D202" t="s">
        <v>31</v>
      </c>
      <c r="E202" t="s">
        <v>51</v>
      </c>
      <c r="F202" t="s">
        <v>165</v>
      </c>
      <c r="G202" t="s">
        <v>166</v>
      </c>
      <c r="H202">
        <v>42000</v>
      </c>
      <c r="I202">
        <v>42000</v>
      </c>
      <c r="J202">
        <v>5</v>
      </c>
      <c r="K202" s="1">
        <v>45535</v>
      </c>
      <c r="L202" t="s">
        <v>15144</v>
      </c>
    </row>
    <row r="203" spans="1:12" x14ac:dyDescent="0.2">
      <c r="A203" t="s">
        <v>1193</v>
      </c>
      <c r="B203" t="s">
        <v>4413</v>
      </c>
      <c r="C203" t="s">
        <v>7360</v>
      </c>
      <c r="D203" t="s">
        <v>31</v>
      </c>
      <c r="E203" t="s">
        <v>51</v>
      </c>
      <c r="F203" t="s">
        <v>49</v>
      </c>
      <c r="G203" t="s">
        <v>50</v>
      </c>
      <c r="I203">
        <v>30000</v>
      </c>
      <c r="J203">
        <v>5</v>
      </c>
      <c r="K203" s="1">
        <v>45535</v>
      </c>
      <c r="L203" t="s">
        <v>15144</v>
      </c>
    </row>
    <row r="204" spans="1:12" x14ac:dyDescent="0.2">
      <c r="A204" t="s">
        <v>137</v>
      </c>
      <c r="B204" t="s">
        <v>7345</v>
      </c>
      <c r="C204" t="s">
        <v>7360</v>
      </c>
      <c r="D204" t="s">
        <v>31</v>
      </c>
      <c r="E204" t="s">
        <v>51</v>
      </c>
      <c r="F204" t="s">
        <v>135</v>
      </c>
      <c r="G204" t="s">
        <v>136</v>
      </c>
      <c r="H204">
        <v>160000</v>
      </c>
      <c r="I204">
        <v>5000</v>
      </c>
      <c r="J204">
        <v>0.5</v>
      </c>
      <c r="K204" s="1">
        <v>45535</v>
      </c>
      <c r="L204" t="s">
        <v>15144</v>
      </c>
    </row>
    <row r="205" spans="1:12" x14ac:dyDescent="0.2">
      <c r="A205" t="s">
        <v>1031</v>
      </c>
      <c r="B205" t="s">
        <v>5348</v>
      </c>
      <c r="C205" t="s">
        <v>7360</v>
      </c>
      <c r="D205" t="s">
        <v>31</v>
      </c>
      <c r="E205" t="s">
        <v>51</v>
      </c>
      <c r="F205" t="s">
        <v>46</v>
      </c>
      <c r="G205" t="s">
        <v>47</v>
      </c>
      <c r="I205">
        <v>42000</v>
      </c>
      <c r="J205">
        <v>5</v>
      </c>
      <c r="K205" s="1">
        <v>45535</v>
      </c>
      <c r="L205" t="s">
        <v>15144</v>
      </c>
    </row>
    <row r="206" spans="1:12" x14ac:dyDescent="0.2">
      <c r="A206" t="s">
        <v>895</v>
      </c>
      <c r="B206" t="s">
        <v>5782</v>
      </c>
      <c r="C206" t="s">
        <v>7360</v>
      </c>
      <c r="D206" t="s">
        <v>31</v>
      </c>
      <c r="E206" t="s">
        <v>51</v>
      </c>
      <c r="F206" t="s">
        <v>125</v>
      </c>
      <c r="G206" t="s">
        <v>126</v>
      </c>
      <c r="H206">
        <v>75000</v>
      </c>
      <c r="I206">
        <v>75000</v>
      </c>
      <c r="J206">
        <v>2</v>
      </c>
      <c r="K206" s="1">
        <v>45535</v>
      </c>
      <c r="L206" t="s">
        <v>15144</v>
      </c>
    </row>
    <row r="207" spans="1:12" x14ac:dyDescent="0.2">
      <c r="A207" t="s">
        <v>88</v>
      </c>
      <c r="B207" t="s">
        <v>6399</v>
      </c>
      <c r="C207" t="s">
        <v>7360</v>
      </c>
      <c r="D207" t="s">
        <v>31</v>
      </c>
      <c r="E207" t="s">
        <v>51</v>
      </c>
      <c r="F207" t="s">
        <v>86</v>
      </c>
      <c r="G207" t="s">
        <v>85</v>
      </c>
      <c r="H207">
        <v>232000</v>
      </c>
      <c r="I207">
        <v>232000</v>
      </c>
      <c r="J207">
        <v>24</v>
      </c>
      <c r="K207" s="1">
        <v>45535</v>
      </c>
      <c r="L207" t="s">
        <v>15144</v>
      </c>
    </row>
    <row r="208" spans="1:12" x14ac:dyDescent="0.2">
      <c r="A208" t="s">
        <v>1057</v>
      </c>
      <c r="B208" t="s">
        <v>4477</v>
      </c>
      <c r="C208" t="s">
        <v>7360</v>
      </c>
      <c r="D208" t="s">
        <v>1058</v>
      </c>
      <c r="E208" t="s">
        <v>51</v>
      </c>
      <c r="F208" t="s">
        <v>151</v>
      </c>
      <c r="G208" t="s">
        <v>1053</v>
      </c>
      <c r="H208">
        <v>66279</v>
      </c>
      <c r="I208">
        <v>66279</v>
      </c>
      <c r="J208">
        <v>7.6931999999999992</v>
      </c>
      <c r="K208" s="1">
        <v>45535</v>
      </c>
      <c r="L208" t="s">
        <v>15144</v>
      </c>
    </row>
    <row r="209" spans="1:12" x14ac:dyDescent="0.2">
      <c r="A209" t="s">
        <v>1352</v>
      </c>
      <c r="B209" t="s">
        <v>5833</v>
      </c>
      <c r="C209" t="s">
        <v>7360</v>
      </c>
      <c r="D209" t="s">
        <v>447</v>
      </c>
      <c r="E209" t="s">
        <v>51</v>
      </c>
      <c r="F209" t="s">
        <v>39</v>
      </c>
      <c r="G209" t="s">
        <v>40</v>
      </c>
      <c r="I209"/>
      <c r="K209" s="1">
        <v>45535</v>
      </c>
      <c r="L209" t="s">
        <v>15144</v>
      </c>
    </row>
    <row r="210" spans="1:12" x14ac:dyDescent="0.2">
      <c r="A210" t="s">
        <v>10135</v>
      </c>
      <c r="B210" t="s">
        <v>10136</v>
      </c>
      <c r="C210" t="s">
        <v>7360</v>
      </c>
      <c r="D210" t="s">
        <v>62</v>
      </c>
      <c r="E210" t="s">
        <v>51</v>
      </c>
      <c r="F210" t="s">
        <v>183</v>
      </c>
      <c r="G210" t="s">
        <v>95</v>
      </c>
      <c r="I210"/>
      <c r="K210" s="1">
        <v>45961</v>
      </c>
      <c r="L210" t="s">
        <v>15144</v>
      </c>
    </row>
    <row r="211" spans="1:12" x14ac:dyDescent="0.2">
      <c r="A211" t="s">
        <v>10137</v>
      </c>
      <c r="B211" t="s">
        <v>10138</v>
      </c>
      <c r="C211" t="s">
        <v>7360</v>
      </c>
      <c r="D211" t="s">
        <v>62</v>
      </c>
      <c r="E211" t="s">
        <v>51</v>
      </c>
      <c r="F211" t="s">
        <v>183</v>
      </c>
      <c r="G211" t="s">
        <v>95</v>
      </c>
      <c r="I211"/>
      <c r="K211" s="1">
        <v>45961</v>
      </c>
      <c r="L211" t="s">
        <v>15144</v>
      </c>
    </row>
    <row r="212" spans="1:12" x14ac:dyDescent="0.2">
      <c r="A212" t="s">
        <v>1427</v>
      </c>
      <c r="B212" t="s">
        <v>6725</v>
      </c>
      <c r="C212" t="s">
        <v>7360</v>
      </c>
      <c r="D212" t="s">
        <v>62</v>
      </c>
      <c r="E212" t="s">
        <v>51</v>
      </c>
      <c r="F212" t="s">
        <v>39</v>
      </c>
      <c r="G212" t="s">
        <v>40</v>
      </c>
      <c r="H212">
        <v>69048</v>
      </c>
      <c r="I212">
        <v>69048</v>
      </c>
      <c r="J212">
        <v>5</v>
      </c>
      <c r="K212" s="1">
        <v>45535</v>
      </c>
      <c r="L212" t="s">
        <v>15144</v>
      </c>
    </row>
    <row r="213" spans="1:12" x14ac:dyDescent="0.2">
      <c r="A213" t="s">
        <v>10144</v>
      </c>
      <c r="B213" t="s">
        <v>10145</v>
      </c>
      <c r="C213" t="s">
        <v>7360</v>
      </c>
      <c r="D213" t="s">
        <v>62</v>
      </c>
      <c r="E213" t="s">
        <v>51</v>
      </c>
      <c r="F213" t="s">
        <v>183</v>
      </c>
      <c r="G213" t="s">
        <v>95</v>
      </c>
      <c r="H213">
        <v>50000</v>
      </c>
      <c r="I213">
        <v>2000</v>
      </c>
      <c r="J213">
        <v>4.5</v>
      </c>
      <c r="K213" s="1">
        <v>45961</v>
      </c>
      <c r="L213" t="s">
        <v>15144</v>
      </c>
    </row>
    <row r="214" spans="1:12" x14ac:dyDescent="0.2">
      <c r="A214" t="s">
        <v>1216</v>
      </c>
      <c r="B214" t="s">
        <v>6602</v>
      </c>
      <c r="C214" t="s">
        <v>7360</v>
      </c>
      <c r="D214" t="s">
        <v>62</v>
      </c>
      <c r="E214" t="s">
        <v>51</v>
      </c>
      <c r="F214" t="s">
        <v>163</v>
      </c>
      <c r="G214" t="s">
        <v>164</v>
      </c>
      <c r="H214">
        <v>150000</v>
      </c>
      <c r="I214">
        <v>150000</v>
      </c>
      <c r="J214">
        <v>8</v>
      </c>
      <c r="K214" s="1">
        <v>45535</v>
      </c>
      <c r="L214" t="s">
        <v>15144</v>
      </c>
    </row>
    <row r="215" spans="1:12" x14ac:dyDescent="0.2">
      <c r="A215" t="s">
        <v>157</v>
      </c>
      <c r="B215" t="s">
        <v>5164</v>
      </c>
      <c r="C215" t="s">
        <v>7360</v>
      </c>
      <c r="D215" t="s">
        <v>62</v>
      </c>
      <c r="E215" t="s">
        <v>51</v>
      </c>
      <c r="F215" t="s">
        <v>49</v>
      </c>
      <c r="G215" t="s">
        <v>50</v>
      </c>
      <c r="H215">
        <v>75100</v>
      </c>
      <c r="I215">
        <v>75100</v>
      </c>
      <c r="J215">
        <v>6</v>
      </c>
      <c r="K215" s="1">
        <v>45535</v>
      </c>
      <c r="L215" t="s">
        <v>15144</v>
      </c>
    </row>
    <row r="216" spans="1:12" x14ac:dyDescent="0.2">
      <c r="A216" t="s">
        <v>145</v>
      </c>
      <c r="B216" t="s">
        <v>5333</v>
      </c>
      <c r="C216" t="s">
        <v>7360</v>
      </c>
      <c r="D216" t="s">
        <v>62</v>
      </c>
      <c r="E216" t="s">
        <v>51</v>
      </c>
      <c r="F216" t="s">
        <v>46</v>
      </c>
      <c r="G216" t="s">
        <v>47</v>
      </c>
      <c r="H216">
        <v>10000</v>
      </c>
      <c r="I216">
        <v>10000</v>
      </c>
      <c r="J216">
        <v>1</v>
      </c>
      <c r="K216" s="1">
        <v>45535</v>
      </c>
      <c r="L216" t="s">
        <v>15144</v>
      </c>
    </row>
    <row r="217" spans="1:12" x14ac:dyDescent="0.2">
      <c r="A217" t="s">
        <v>828</v>
      </c>
      <c r="B217" t="s">
        <v>5960</v>
      </c>
      <c r="C217" t="s">
        <v>7360</v>
      </c>
      <c r="D217" t="s">
        <v>62</v>
      </c>
      <c r="E217" t="s">
        <v>51</v>
      </c>
      <c r="F217" t="s">
        <v>118</v>
      </c>
      <c r="G217" t="s">
        <v>119</v>
      </c>
      <c r="H217">
        <v>19700</v>
      </c>
      <c r="I217">
        <v>19700</v>
      </c>
      <c r="J217">
        <v>1</v>
      </c>
      <c r="K217" s="1">
        <v>45535</v>
      </c>
      <c r="L217" t="s">
        <v>15144</v>
      </c>
    </row>
    <row r="218" spans="1:12" x14ac:dyDescent="0.2">
      <c r="A218" t="s">
        <v>107</v>
      </c>
      <c r="B218" t="s">
        <v>5314</v>
      </c>
      <c r="C218" t="s">
        <v>7360</v>
      </c>
      <c r="D218" t="s">
        <v>62</v>
      </c>
      <c r="E218" t="s">
        <v>51</v>
      </c>
      <c r="F218" t="s">
        <v>58</v>
      </c>
      <c r="G218" t="s">
        <v>59</v>
      </c>
      <c r="H218">
        <v>77300</v>
      </c>
      <c r="I218">
        <v>77300</v>
      </c>
      <c r="J218">
        <v>4</v>
      </c>
      <c r="K218" s="1">
        <v>45535</v>
      </c>
      <c r="L218" t="s">
        <v>15144</v>
      </c>
    </row>
    <row r="219" spans="1:12" x14ac:dyDescent="0.2">
      <c r="A219" t="s">
        <v>732</v>
      </c>
      <c r="B219" t="s">
        <v>6795</v>
      </c>
      <c r="C219" t="s">
        <v>7360</v>
      </c>
      <c r="D219" t="s">
        <v>62</v>
      </c>
      <c r="E219" t="s">
        <v>51</v>
      </c>
      <c r="F219" t="s">
        <v>58</v>
      </c>
      <c r="G219" t="s">
        <v>59</v>
      </c>
      <c r="H219">
        <v>77300</v>
      </c>
      <c r="I219">
        <v>77300</v>
      </c>
      <c r="J219">
        <v>4</v>
      </c>
      <c r="K219" s="1">
        <v>45535</v>
      </c>
      <c r="L219" t="s">
        <v>15144</v>
      </c>
    </row>
    <row r="220" spans="1:12" x14ac:dyDescent="0.2">
      <c r="A220" t="s">
        <v>901</v>
      </c>
      <c r="B220" t="s">
        <v>5475</v>
      </c>
      <c r="C220" t="s">
        <v>7360</v>
      </c>
      <c r="D220" t="s">
        <v>62</v>
      </c>
      <c r="E220" t="s">
        <v>51</v>
      </c>
      <c r="F220" t="s">
        <v>127</v>
      </c>
      <c r="G220" t="s">
        <v>128</v>
      </c>
      <c r="H220">
        <v>12000</v>
      </c>
      <c r="I220">
        <v>12000</v>
      </c>
      <c r="J220">
        <v>0.8</v>
      </c>
      <c r="K220" s="1">
        <v>45535</v>
      </c>
      <c r="L220" t="s">
        <v>15144</v>
      </c>
    </row>
    <row r="221" spans="1:12" x14ac:dyDescent="0.2">
      <c r="A221" t="s">
        <v>802</v>
      </c>
      <c r="B221" t="s">
        <v>6837</v>
      </c>
      <c r="C221" t="s">
        <v>7360</v>
      </c>
      <c r="D221" t="s">
        <v>62</v>
      </c>
      <c r="E221" t="s">
        <v>51</v>
      </c>
      <c r="F221" t="s">
        <v>112</v>
      </c>
      <c r="G221" t="s">
        <v>113</v>
      </c>
      <c r="H221">
        <v>30400</v>
      </c>
      <c r="I221">
        <v>30400</v>
      </c>
      <c r="J221">
        <v>1</v>
      </c>
      <c r="K221" s="1">
        <v>45535</v>
      </c>
      <c r="L221" t="s">
        <v>15144</v>
      </c>
    </row>
    <row r="222" spans="1:12" x14ac:dyDescent="0.2">
      <c r="A222" t="s">
        <v>798</v>
      </c>
      <c r="B222" t="s">
        <v>5639</v>
      </c>
      <c r="C222" t="s">
        <v>7360</v>
      </c>
      <c r="D222" t="s">
        <v>62</v>
      </c>
      <c r="E222" t="s">
        <v>51</v>
      </c>
      <c r="F222" t="s">
        <v>112</v>
      </c>
      <c r="G222" t="s">
        <v>113</v>
      </c>
      <c r="H222">
        <v>11400</v>
      </c>
      <c r="I222">
        <v>11400</v>
      </c>
      <c r="J222">
        <v>1</v>
      </c>
      <c r="K222" s="1">
        <v>45535</v>
      </c>
      <c r="L222" t="s">
        <v>15144</v>
      </c>
    </row>
    <row r="223" spans="1:12" x14ac:dyDescent="0.2">
      <c r="A223" t="s">
        <v>800</v>
      </c>
      <c r="B223" t="s">
        <v>5636</v>
      </c>
      <c r="C223" t="s">
        <v>7360</v>
      </c>
      <c r="D223" t="s">
        <v>62</v>
      </c>
      <c r="E223" t="s">
        <v>51</v>
      </c>
      <c r="F223" t="s">
        <v>112</v>
      </c>
      <c r="G223" t="s">
        <v>113</v>
      </c>
      <c r="H223">
        <v>49850</v>
      </c>
      <c r="I223">
        <v>30400</v>
      </c>
      <c r="J223">
        <v>2</v>
      </c>
      <c r="K223" s="1">
        <v>45535</v>
      </c>
      <c r="L223" t="s">
        <v>15144</v>
      </c>
    </row>
    <row r="224" spans="1:12" x14ac:dyDescent="0.2">
      <c r="A224" t="s">
        <v>501</v>
      </c>
      <c r="B224" t="s">
        <v>4099</v>
      </c>
      <c r="C224" t="s">
        <v>7360</v>
      </c>
      <c r="D224" t="s">
        <v>62</v>
      </c>
      <c r="E224" t="s">
        <v>51</v>
      </c>
      <c r="F224" t="s">
        <v>86</v>
      </c>
      <c r="G224" t="s">
        <v>85</v>
      </c>
      <c r="H224">
        <v>19000</v>
      </c>
      <c r="I224">
        <v>19000</v>
      </c>
      <c r="J224">
        <v>1</v>
      </c>
      <c r="K224" s="1">
        <v>45535</v>
      </c>
      <c r="L224" t="s">
        <v>15144</v>
      </c>
    </row>
    <row r="225" spans="1:12" x14ac:dyDescent="0.2">
      <c r="A225" t="s">
        <v>640</v>
      </c>
      <c r="B225" t="s">
        <v>7301</v>
      </c>
      <c r="C225" t="s">
        <v>7360</v>
      </c>
      <c r="D225" t="s">
        <v>62</v>
      </c>
      <c r="E225" t="s">
        <v>51</v>
      </c>
      <c r="F225" t="s">
        <v>52</v>
      </c>
      <c r="G225" t="s">
        <v>53</v>
      </c>
      <c r="H225">
        <v>12000</v>
      </c>
      <c r="I225">
        <v>12000</v>
      </c>
      <c r="J225">
        <v>0.83</v>
      </c>
      <c r="K225" s="1">
        <v>45535</v>
      </c>
      <c r="L225" t="s">
        <v>15144</v>
      </c>
    </row>
    <row r="226" spans="1:12" x14ac:dyDescent="0.2">
      <c r="A226" t="s">
        <v>522</v>
      </c>
      <c r="B226" t="s">
        <v>6412</v>
      </c>
      <c r="C226" t="s">
        <v>7360</v>
      </c>
      <c r="D226" t="s">
        <v>62</v>
      </c>
      <c r="E226" t="s">
        <v>51</v>
      </c>
      <c r="F226" t="s">
        <v>33</v>
      </c>
      <c r="G226" t="s">
        <v>34</v>
      </c>
      <c r="H226">
        <v>20500</v>
      </c>
      <c r="I226">
        <v>20500</v>
      </c>
      <c r="J226">
        <v>1</v>
      </c>
      <c r="K226" s="1">
        <v>45535</v>
      </c>
      <c r="L226" t="s">
        <v>15144</v>
      </c>
    </row>
    <row r="227" spans="1:12" x14ac:dyDescent="0.2">
      <c r="A227" t="s">
        <v>92</v>
      </c>
      <c r="B227" t="s">
        <v>6410</v>
      </c>
      <c r="C227" t="s">
        <v>7360</v>
      </c>
      <c r="D227" t="s">
        <v>62</v>
      </c>
      <c r="E227" t="s">
        <v>51</v>
      </c>
      <c r="F227" t="s">
        <v>33</v>
      </c>
      <c r="G227" t="s">
        <v>34</v>
      </c>
      <c r="H227">
        <v>135100</v>
      </c>
      <c r="I227">
        <v>135100</v>
      </c>
      <c r="J227">
        <v>10</v>
      </c>
      <c r="K227" s="1">
        <v>45535</v>
      </c>
      <c r="L227" t="s">
        <v>15144</v>
      </c>
    </row>
    <row r="228" spans="1:12" x14ac:dyDescent="0.2">
      <c r="A228" t="s">
        <v>459</v>
      </c>
      <c r="B228" t="s">
        <v>6647</v>
      </c>
      <c r="C228" t="s">
        <v>7360</v>
      </c>
      <c r="D228" t="s">
        <v>62</v>
      </c>
      <c r="E228" t="s">
        <v>51</v>
      </c>
      <c r="F228" t="s">
        <v>80</v>
      </c>
      <c r="G228" t="s">
        <v>81</v>
      </c>
      <c r="H228">
        <v>25600</v>
      </c>
      <c r="I228">
        <v>25600</v>
      </c>
      <c r="J228">
        <v>2</v>
      </c>
      <c r="K228" s="1">
        <v>45535</v>
      </c>
      <c r="L228" t="s">
        <v>15144</v>
      </c>
    </row>
    <row r="229" spans="1:12" x14ac:dyDescent="0.2">
      <c r="A229" t="s">
        <v>435</v>
      </c>
      <c r="B229" t="s">
        <v>6648</v>
      </c>
      <c r="C229" t="s">
        <v>7360</v>
      </c>
      <c r="D229" t="s">
        <v>62</v>
      </c>
      <c r="E229" t="s">
        <v>51</v>
      </c>
      <c r="F229" t="s">
        <v>80</v>
      </c>
      <c r="G229" t="s">
        <v>81</v>
      </c>
      <c r="H229">
        <v>187600</v>
      </c>
      <c r="I229">
        <v>187600</v>
      </c>
      <c r="J229">
        <v>18</v>
      </c>
      <c r="K229" s="1">
        <v>45535</v>
      </c>
      <c r="L229" t="s">
        <v>15144</v>
      </c>
    </row>
    <row r="230" spans="1:12" x14ac:dyDescent="0.2">
      <c r="A230" t="s">
        <v>87</v>
      </c>
      <c r="B230" t="s">
        <v>5450</v>
      </c>
      <c r="C230" t="s">
        <v>7360</v>
      </c>
      <c r="D230" t="s">
        <v>62</v>
      </c>
      <c r="E230" t="s">
        <v>51</v>
      </c>
      <c r="F230" t="s">
        <v>86</v>
      </c>
      <c r="G230" t="s">
        <v>85</v>
      </c>
      <c r="H230">
        <v>16000</v>
      </c>
      <c r="I230">
        <v>16000</v>
      </c>
      <c r="J230">
        <v>0.7</v>
      </c>
      <c r="K230" s="1">
        <v>45535</v>
      </c>
      <c r="L230" t="s">
        <v>15144</v>
      </c>
    </row>
    <row r="231" spans="1:12" x14ac:dyDescent="0.2">
      <c r="A231" t="s">
        <v>489</v>
      </c>
      <c r="B231" t="s">
        <v>4392</v>
      </c>
      <c r="C231" t="s">
        <v>7360</v>
      </c>
      <c r="D231" t="s">
        <v>62</v>
      </c>
      <c r="E231" t="s">
        <v>51</v>
      </c>
      <c r="F231" t="s">
        <v>86</v>
      </c>
      <c r="G231" t="s">
        <v>85</v>
      </c>
      <c r="H231">
        <v>26200</v>
      </c>
      <c r="I231">
        <v>26200</v>
      </c>
      <c r="J231">
        <v>6</v>
      </c>
      <c r="K231" s="1">
        <v>45535</v>
      </c>
      <c r="L231" t="s">
        <v>15144</v>
      </c>
    </row>
    <row r="232" spans="1:12" x14ac:dyDescent="0.2">
      <c r="A232" t="s">
        <v>366</v>
      </c>
      <c r="B232" t="s">
        <v>4401</v>
      </c>
      <c r="C232" t="s">
        <v>7360</v>
      </c>
      <c r="D232" t="s">
        <v>62</v>
      </c>
      <c r="E232" t="s">
        <v>51</v>
      </c>
      <c r="F232" t="s">
        <v>60</v>
      </c>
      <c r="G232" t="s">
        <v>61</v>
      </c>
      <c r="H232">
        <v>64800</v>
      </c>
      <c r="I232">
        <v>64800</v>
      </c>
      <c r="J232">
        <v>2</v>
      </c>
      <c r="K232" s="1">
        <v>45535</v>
      </c>
      <c r="L232" t="s">
        <v>15144</v>
      </c>
    </row>
    <row r="233" spans="1:12" x14ac:dyDescent="0.2">
      <c r="A233" t="s">
        <v>801</v>
      </c>
      <c r="B233" t="s">
        <v>6844</v>
      </c>
      <c r="C233" t="s">
        <v>7360</v>
      </c>
      <c r="D233" t="s">
        <v>695</v>
      </c>
      <c r="E233" t="s">
        <v>51</v>
      </c>
      <c r="F233" t="s">
        <v>112</v>
      </c>
      <c r="G233" t="s">
        <v>113</v>
      </c>
      <c r="H233">
        <v>10000</v>
      </c>
      <c r="I233">
        <v>10000</v>
      </c>
      <c r="J233">
        <v>2</v>
      </c>
      <c r="K233" s="1">
        <v>45535</v>
      </c>
      <c r="L233" t="s">
        <v>15144</v>
      </c>
    </row>
    <row r="234" spans="1:12" x14ac:dyDescent="0.2">
      <c r="A234" t="s">
        <v>694</v>
      </c>
      <c r="B234" t="s">
        <v>7327</v>
      </c>
      <c r="C234" t="s">
        <v>7360</v>
      </c>
      <c r="D234" t="s">
        <v>695</v>
      </c>
      <c r="E234" t="s">
        <v>51</v>
      </c>
      <c r="F234" t="s">
        <v>103</v>
      </c>
      <c r="G234" t="s">
        <v>104</v>
      </c>
      <c r="H234">
        <v>14000</v>
      </c>
      <c r="I234">
        <v>14000</v>
      </c>
      <c r="J234">
        <v>1</v>
      </c>
      <c r="K234" s="1">
        <v>45535</v>
      </c>
      <c r="L234" t="s">
        <v>15144</v>
      </c>
    </row>
    <row r="235" spans="1:12" x14ac:dyDescent="0.2">
      <c r="A235" t="s">
        <v>1452</v>
      </c>
      <c r="B235" t="s">
        <v>6584</v>
      </c>
      <c r="C235" t="s">
        <v>7360</v>
      </c>
      <c r="D235" t="s">
        <v>97</v>
      </c>
      <c r="E235" t="s">
        <v>51</v>
      </c>
      <c r="F235" t="s">
        <v>36</v>
      </c>
      <c r="G235" t="s">
        <v>37</v>
      </c>
      <c r="H235">
        <v>240000</v>
      </c>
      <c r="I235">
        <v>480000</v>
      </c>
      <c r="J235">
        <v>18</v>
      </c>
      <c r="K235" s="1">
        <v>45626</v>
      </c>
      <c r="L235" t="s">
        <v>15144</v>
      </c>
    </row>
    <row r="236" spans="1:12" x14ac:dyDescent="0.2">
      <c r="A236" t="s">
        <v>3108</v>
      </c>
      <c r="B236" t="s">
        <v>12721</v>
      </c>
      <c r="C236" t="s">
        <v>7360</v>
      </c>
      <c r="D236" t="s">
        <v>97</v>
      </c>
      <c r="E236" t="s">
        <v>51</v>
      </c>
      <c r="F236" t="s">
        <v>41</v>
      </c>
      <c r="G236" t="s">
        <v>42</v>
      </c>
      <c r="H236">
        <v>238180</v>
      </c>
      <c r="I236">
        <v>238180</v>
      </c>
      <c r="J236">
        <v>60</v>
      </c>
      <c r="K236" s="1">
        <v>45565</v>
      </c>
      <c r="L236" t="s">
        <v>15144</v>
      </c>
    </row>
    <row r="237" spans="1:12" x14ac:dyDescent="0.2">
      <c r="A237" t="s">
        <v>12725</v>
      </c>
      <c r="B237" t="s">
        <v>12726</v>
      </c>
      <c r="C237" t="s">
        <v>7360</v>
      </c>
      <c r="D237" t="s">
        <v>97</v>
      </c>
      <c r="E237" t="s">
        <v>51</v>
      </c>
      <c r="F237" t="s">
        <v>41</v>
      </c>
      <c r="G237" t="s">
        <v>42</v>
      </c>
      <c r="H237">
        <v>75000</v>
      </c>
      <c r="I237">
        <v>75000</v>
      </c>
      <c r="J237">
        <v>24</v>
      </c>
      <c r="K237" s="1">
        <v>46112</v>
      </c>
      <c r="L237" t="s">
        <v>15144</v>
      </c>
    </row>
    <row r="238" spans="1:12" x14ac:dyDescent="0.2">
      <c r="A238" t="s">
        <v>1283</v>
      </c>
      <c r="B238" t="s">
        <v>12727</v>
      </c>
      <c r="C238" t="s">
        <v>7360</v>
      </c>
      <c r="D238" t="s">
        <v>97</v>
      </c>
      <c r="E238" t="s">
        <v>51</v>
      </c>
      <c r="F238" t="s">
        <v>41</v>
      </c>
      <c r="G238" t="s">
        <v>42</v>
      </c>
      <c r="H238">
        <v>550000</v>
      </c>
      <c r="I238">
        <v>550000</v>
      </c>
      <c r="J238">
        <v>180</v>
      </c>
      <c r="K238" s="1">
        <v>45535</v>
      </c>
      <c r="L238" t="s">
        <v>15144</v>
      </c>
    </row>
    <row r="239" spans="1:12" x14ac:dyDescent="0.2">
      <c r="A239" t="s">
        <v>2481</v>
      </c>
      <c r="B239" t="s">
        <v>6485</v>
      </c>
      <c r="C239" t="s">
        <v>7360</v>
      </c>
      <c r="D239" t="s">
        <v>97</v>
      </c>
      <c r="E239" t="s">
        <v>51</v>
      </c>
      <c r="F239" t="s">
        <v>168</v>
      </c>
      <c r="G239" t="s">
        <v>169</v>
      </c>
      <c r="I239">
        <v>200000</v>
      </c>
      <c r="J239">
        <v>12</v>
      </c>
      <c r="K239" s="1">
        <v>45626</v>
      </c>
      <c r="L239" t="s">
        <v>15144</v>
      </c>
    </row>
    <row r="240" spans="1:12" x14ac:dyDescent="0.2">
      <c r="A240" t="s">
        <v>1263</v>
      </c>
      <c r="B240" t="s">
        <v>6482</v>
      </c>
      <c r="C240" t="s">
        <v>7360</v>
      </c>
      <c r="D240" t="s">
        <v>97</v>
      </c>
      <c r="E240" t="s">
        <v>51</v>
      </c>
      <c r="F240" t="s">
        <v>168</v>
      </c>
      <c r="G240" t="s">
        <v>169</v>
      </c>
      <c r="H240">
        <v>300000</v>
      </c>
      <c r="I240">
        <v>300000</v>
      </c>
      <c r="J240">
        <v>34</v>
      </c>
      <c r="K240" s="1">
        <v>45535</v>
      </c>
      <c r="L240" t="s">
        <v>15144</v>
      </c>
    </row>
    <row r="241" spans="1:12" x14ac:dyDescent="0.2">
      <c r="A241" t="s">
        <v>1264</v>
      </c>
      <c r="B241" t="s">
        <v>6483</v>
      </c>
      <c r="C241" t="s">
        <v>7360</v>
      </c>
      <c r="D241" t="s">
        <v>97</v>
      </c>
      <c r="E241" t="s">
        <v>51</v>
      </c>
      <c r="F241" t="s">
        <v>168</v>
      </c>
      <c r="G241" t="s">
        <v>169</v>
      </c>
      <c r="H241">
        <v>240000</v>
      </c>
      <c r="I241">
        <v>200000</v>
      </c>
      <c r="J241">
        <v>48</v>
      </c>
      <c r="K241" s="1">
        <v>45535</v>
      </c>
      <c r="L241" t="s">
        <v>15144</v>
      </c>
    </row>
    <row r="242" spans="1:12" x14ac:dyDescent="0.2">
      <c r="A242" t="s">
        <v>1265</v>
      </c>
      <c r="B242" t="s">
        <v>6484</v>
      </c>
      <c r="C242" t="s">
        <v>7360</v>
      </c>
      <c r="D242" t="s">
        <v>97</v>
      </c>
      <c r="E242" t="s">
        <v>51</v>
      </c>
      <c r="F242" t="s">
        <v>168</v>
      </c>
      <c r="G242" t="s">
        <v>169</v>
      </c>
      <c r="H242">
        <v>200000</v>
      </c>
      <c r="I242">
        <v>200000</v>
      </c>
      <c r="J242">
        <v>80</v>
      </c>
      <c r="K242" s="1">
        <v>45535</v>
      </c>
      <c r="L242" t="s">
        <v>15144</v>
      </c>
    </row>
    <row r="243" spans="1:12" x14ac:dyDescent="0.2">
      <c r="A243" t="s">
        <v>2784</v>
      </c>
      <c r="B243" t="s">
        <v>12728</v>
      </c>
      <c r="C243" t="s">
        <v>7360</v>
      </c>
      <c r="D243" t="s">
        <v>97</v>
      </c>
      <c r="E243" t="s">
        <v>51</v>
      </c>
      <c r="F243" t="s">
        <v>41</v>
      </c>
      <c r="G243" t="s">
        <v>42</v>
      </c>
      <c r="H243">
        <v>393970</v>
      </c>
      <c r="I243">
        <v>393970</v>
      </c>
      <c r="J243">
        <v>32</v>
      </c>
      <c r="K243" s="1">
        <v>45626</v>
      </c>
      <c r="L243" t="s">
        <v>15144</v>
      </c>
    </row>
    <row r="244" spans="1:12" x14ac:dyDescent="0.2">
      <c r="A244" t="s">
        <v>2785</v>
      </c>
      <c r="B244" t="s">
        <v>12729</v>
      </c>
      <c r="C244" t="s">
        <v>7360</v>
      </c>
      <c r="D244" t="s">
        <v>97</v>
      </c>
      <c r="E244" t="s">
        <v>51</v>
      </c>
      <c r="F244" t="s">
        <v>41</v>
      </c>
      <c r="G244" t="s">
        <v>42</v>
      </c>
      <c r="H244">
        <v>85100</v>
      </c>
      <c r="I244">
        <v>85100</v>
      </c>
      <c r="J244">
        <v>36</v>
      </c>
      <c r="K244" s="1">
        <v>45626</v>
      </c>
      <c r="L244" t="s">
        <v>15144</v>
      </c>
    </row>
    <row r="245" spans="1:12" x14ac:dyDescent="0.2">
      <c r="A245" t="s">
        <v>1101</v>
      </c>
      <c r="B245" t="s">
        <v>5490</v>
      </c>
      <c r="C245" t="s">
        <v>7360</v>
      </c>
      <c r="D245" t="s">
        <v>97</v>
      </c>
      <c r="E245" t="s">
        <v>51</v>
      </c>
      <c r="F245" t="s">
        <v>49</v>
      </c>
      <c r="G245" t="s">
        <v>50</v>
      </c>
      <c r="H245">
        <v>108487</v>
      </c>
      <c r="I245">
        <v>185000</v>
      </c>
      <c r="J245">
        <v>10</v>
      </c>
      <c r="K245" s="1">
        <v>45535</v>
      </c>
      <c r="L245" t="s">
        <v>15144</v>
      </c>
    </row>
    <row r="246" spans="1:12" x14ac:dyDescent="0.2">
      <c r="A246" t="s">
        <v>1100</v>
      </c>
      <c r="B246" t="s">
        <v>5491</v>
      </c>
      <c r="C246" t="s">
        <v>7360</v>
      </c>
      <c r="D246" t="s">
        <v>97</v>
      </c>
      <c r="E246" t="s">
        <v>51</v>
      </c>
      <c r="F246" t="s">
        <v>49</v>
      </c>
      <c r="G246" t="s">
        <v>50</v>
      </c>
      <c r="H246">
        <v>103612</v>
      </c>
      <c r="I246">
        <v>190000</v>
      </c>
      <c r="J246">
        <v>36</v>
      </c>
      <c r="K246" s="1">
        <v>45535</v>
      </c>
      <c r="L246" t="s">
        <v>15144</v>
      </c>
    </row>
    <row r="247" spans="1:12" x14ac:dyDescent="0.2">
      <c r="A247" t="s">
        <v>12732</v>
      </c>
      <c r="B247" t="s">
        <v>12733</v>
      </c>
      <c r="C247" t="s">
        <v>7360</v>
      </c>
      <c r="D247" t="s">
        <v>97</v>
      </c>
      <c r="E247" t="s">
        <v>51</v>
      </c>
      <c r="F247" t="s">
        <v>46</v>
      </c>
      <c r="G247" t="s">
        <v>47</v>
      </c>
      <c r="H247">
        <v>544000</v>
      </c>
      <c r="I247">
        <v>544000</v>
      </c>
      <c r="J247">
        <v>36</v>
      </c>
      <c r="K247" s="1">
        <v>46112</v>
      </c>
      <c r="L247" t="s">
        <v>15144</v>
      </c>
    </row>
    <row r="248" spans="1:12" x14ac:dyDescent="0.2">
      <c r="A248" t="s">
        <v>1003</v>
      </c>
      <c r="B248" t="s">
        <v>5406</v>
      </c>
      <c r="C248" t="s">
        <v>7360</v>
      </c>
      <c r="D248" t="s">
        <v>97</v>
      </c>
      <c r="E248" t="s">
        <v>51</v>
      </c>
      <c r="F248" t="s">
        <v>46</v>
      </c>
      <c r="G248" t="s">
        <v>47</v>
      </c>
      <c r="H248">
        <v>220000</v>
      </c>
      <c r="I248">
        <v>220000</v>
      </c>
      <c r="J248">
        <v>36</v>
      </c>
      <c r="K248" s="1">
        <v>45535</v>
      </c>
      <c r="L248" t="s">
        <v>15144</v>
      </c>
    </row>
    <row r="249" spans="1:12" x14ac:dyDescent="0.2">
      <c r="A249" t="s">
        <v>1004</v>
      </c>
      <c r="B249" t="s">
        <v>5407</v>
      </c>
      <c r="C249" t="s">
        <v>7360</v>
      </c>
      <c r="D249" t="s">
        <v>97</v>
      </c>
      <c r="E249" t="s">
        <v>51</v>
      </c>
      <c r="F249" t="s">
        <v>46</v>
      </c>
      <c r="G249" t="s">
        <v>47</v>
      </c>
      <c r="H249">
        <v>228768</v>
      </c>
      <c r="I249">
        <v>228768</v>
      </c>
      <c r="J249">
        <v>36</v>
      </c>
      <c r="K249" s="1">
        <v>45535</v>
      </c>
      <c r="L249" t="s">
        <v>15144</v>
      </c>
    </row>
    <row r="250" spans="1:12" x14ac:dyDescent="0.2">
      <c r="A250" t="s">
        <v>4061</v>
      </c>
      <c r="B250" t="s">
        <v>4062</v>
      </c>
      <c r="C250" t="s">
        <v>7360</v>
      </c>
      <c r="D250" t="s">
        <v>97</v>
      </c>
      <c r="E250" t="s">
        <v>51</v>
      </c>
      <c r="F250" t="s">
        <v>58</v>
      </c>
      <c r="G250" t="s">
        <v>59</v>
      </c>
      <c r="H250">
        <v>290000</v>
      </c>
      <c r="I250">
        <v>290000</v>
      </c>
      <c r="J250">
        <v>72</v>
      </c>
      <c r="K250" s="1">
        <v>45777</v>
      </c>
      <c r="L250" t="s">
        <v>15144</v>
      </c>
    </row>
    <row r="251" spans="1:12" x14ac:dyDescent="0.2">
      <c r="A251" t="s">
        <v>590</v>
      </c>
      <c r="B251" t="s">
        <v>7123</v>
      </c>
      <c r="C251" t="s">
        <v>7360</v>
      </c>
      <c r="D251" t="s">
        <v>97</v>
      </c>
      <c r="E251" t="s">
        <v>51</v>
      </c>
      <c r="F251" t="s">
        <v>52</v>
      </c>
      <c r="G251" t="s">
        <v>53</v>
      </c>
      <c r="H251">
        <v>513000</v>
      </c>
      <c r="I251">
        <v>513000</v>
      </c>
      <c r="J251">
        <v>120</v>
      </c>
      <c r="K251" s="1">
        <v>45535</v>
      </c>
      <c r="L251" t="s">
        <v>15144</v>
      </c>
    </row>
    <row r="252" spans="1:12" x14ac:dyDescent="0.2">
      <c r="A252" t="s">
        <v>596</v>
      </c>
      <c r="B252" t="s">
        <v>7122</v>
      </c>
      <c r="C252" t="s">
        <v>7360</v>
      </c>
      <c r="D252" t="s">
        <v>97</v>
      </c>
      <c r="E252" t="s">
        <v>51</v>
      </c>
      <c r="F252" t="s">
        <v>52</v>
      </c>
      <c r="G252" t="s">
        <v>53</v>
      </c>
      <c r="H252">
        <v>370000</v>
      </c>
      <c r="I252">
        <v>370000</v>
      </c>
      <c r="J252">
        <v>60</v>
      </c>
      <c r="K252" s="1">
        <v>45535</v>
      </c>
      <c r="L252" t="s">
        <v>15144</v>
      </c>
    </row>
    <row r="253" spans="1:12" x14ac:dyDescent="0.2">
      <c r="A253" t="s">
        <v>8917</v>
      </c>
      <c r="B253" t="s">
        <v>8918</v>
      </c>
      <c r="C253" t="s">
        <v>7360</v>
      </c>
      <c r="D253" t="s">
        <v>8919</v>
      </c>
      <c r="E253" t="s">
        <v>51</v>
      </c>
      <c r="F253" t="s">
        <v>8916</v>
      </c>
      <c r="G253" t="s">
        <v>345</v>
      </c>
      <c r="H253">
        <v>50000</v>
      </c>
      <c r="I253"/>
      <c r="K253" s="1">
        <v>45900</v>
      </c>
      <c r="L253" t="s">
        <v>15144</v>
      </c>
    </row>
    <row r="254" spans="1:12" x14ac:dyDescent="0.2">
      <c r="A254" t="s">
        <v>1492</v>
      </c>
      <c r="B254" t="s">
        <v>6617</v>
      </c>
      <c r="C254" t="s">
        <v>7360</v>
      </c>
      <c r="D254" t="s">
        <v>1489</v>
      </c>
      <c r="E254" t="s">
        <v>51</v>
      </c>
      <c r="F254" t="s">
        <v>163</v>
      </c>
      <c r="G254" t="s">
        <v>164</v>
      </c>
      <c r="H254">
        <v>1000</v>
      </c>
      <c r="I254">
        <v>1000</v>
      </c>
      <c r="J254">
        <v>9.6000000000000002E-2</v>
      </c>
      <c r="K254" s="1">
        <v>45535</v>
      </c>
      <c r="L254" t="s">
        <v>15144</v>
      </c>
    </row>
    <row r="255" spans="1:12" x14ac:dyDescent="0.2">
      <c r="A255" t="s">
        <v>1491</v>
      </c>
      <c r="B255" t="s">
        <v>5051</v>
      </c>
      <c r="C255" t="s">
        <v>7360</v>
      </c>
      <c r="D255" t="s">
        <v>1489</v>
      </c>
      <c r="E255" t="s">
        <v>51</v>
      </c>
      <c r="F255" t="s">
        <v>49</v>
      </c>
      <c r="G255" t="s">
        <v>50</v>
      </c>
      <c r="H255">
        <v>1000</v>
      </c>
      <c r="I255">
        <v>1000</v>
      </c>
      <c r="J255">
        <v>9.6000000000000002E-2</v>
      </c>
      <c r="K255" s="1">
        <v>45535</v>
      </c>
      <c r="L255" t="s">
        <v>15144</v>
      </c>
    </row>
    <row r="256" spans="1:12" x14ac:dyDescent="0.2">
      <c r="A256" t="s">
        <v>1490</v>
      </c>
      <c r="B256" t="s">
        <v>5150</v>
      </c>
      <c r="C256" t="s">
        <v>7360</v>
      </c>
      <c r="D256" t="s">
        <v>1489</v>
      </c>
      <c r="E256" t="s">
        <v>51</v>
      </c>
      <c r="F256" t="s">
        <v>58</v>
      </c>
      <c r="G256" t="s">
        <v>59</v>
      </c>
      <c r="H256">
        <v>1000</v>
      </c>
      <c r="I256">
        <v>1000</v>
      </c>
      <c r="J256">
        <v>0.44000000000000034</v>
      </c>
      <c r="K256" s="1">
        <v>45535</v>
      </c>
      <c r="L256" t="s">
        <v>15144</v>
      </c>
    </row>
    <row r="257" spans="1:12" x14ac:dyDescent="0.2">
      <c r="A257" t="s">
        <v>2083</v>
      </c>
      <c r="B257" t="s">
        <v>7494</v>
      </c>
      <c r="C257" t="s">
        <v>7360</v>
      </c>
      <c r="D257" t="s">
        <v>1489</v>
      </c>
      <c r="E257" t="s">
        <v>51</v>
      </c>
      <c r="F257" t="s">
        <v>103</v>
      </c>
      <c r="G257" t="s">
        <v>104</v>
      </c>
      <c r="H257">
        <v>16000</v>
      </c>
      <c r="I257">
        <v>16000</v>
      </c>
      <c r="J257">
        <v>4</v>
      </c>
      <c r="K257" s="1">
        <v>45565</v>
      </c>
      <c r="L257" t="s">
        <v>15144</v>
      </c>
    </row>
    <row r="258" spans="1:12" x14ac:dyDescent="0.2">
      <c r="A258" t="s">
        <v>2044</v>
      </c>
      <c r="B258" t="s">
        <v>9761</v>
      </c>
      <c r="C258" t="s">
        <v>7360</v>
      </c>
      <c r="D258" t="s">
        <v>2045</v>
      </c>
      <c r="E258" t="s">
        <v>51</v>
      </c>
      <c r="F258" t="s">
        <v>201</v>
      </c>
      <c r="G258" t="s">
        <v>202</v>
      </c>
      <c r="H258">
        <v>342000</v>
      </c>
      <c r="I258">
        <v>342000</v>
      </c>
      <c r="J258">
        <v>100</v>
      </c>
      <c r="K258" s="1">
        <v>45626</v>
      </c>
      <c r="L258" t="s">
        <v>15144</v>
      </c>
    </row>
    <row r="259" spans="1:12" x14ac:dyDescent="0.2">
      <c r="A259" t="s">
        <v>1339</v>
      </c>
      <c r="B259" t="s">
        <v>5838</v>
      </c>
      <c r="C259" t="s">
        <v>7360</v>
      </c>
      <c r="D259" t="s">
        <v>115</v>
      </c>
      <c r="E259" t="s">
        <v>51</v>
      </c>
      <c r="F259" t="s">
        <v>39</v>
      </c>
      <c r="G259" t="s">
        <v>40</v>
      </c>
      <c r="H259">
        <v>5000</v>
      </c>
      <c r="I259">
        <v>5000</v>
      </c>
      <c r="J259">
        <v>1.4999999999999999E-2</v>
      </c>
      <c r="K259" s="1">
        <v>45535</v>
      </c>
      <c r="L259" t="s">
        <v>15144</v>
      </c>
    </row>
    <row r="260" spans="1:12" x14ac:dyDescent="0.2">
      <c r="A260" t="s">
        <v>114</v>
      </c>
      <c r="B260" t="s">
        <v>5654</v>
      </c>
      <c r="C260" t="s">
        <v>7360</v>
      </c>
      <c r="D260" t="s">
        <v>115</v>
      </c>
      <c r="E260" t="s">
        <v>51</v>
      </c>
      <c r="F260" t="s">
        <v>112</v>
      </c>
      <c r="G260" t="s">
        <v>113</v>
      </c>
      <c r="H260">
        <v>50176</v>
      </c>
      <c r="I260">
        <v>15000</v>
      </c>
      <c r="J260">
        <v>2</v>
      </c>
      <c r="K260" s="1">
        <v>45535</v>
      </c>
      <c r="L260" t="s">
        <v>15144</v>
      </c>
    </row>
    <row r="261" spans="1:12" x14ac:dyDescent="0.2">
      <c r="A261" t="s">
        <v>1252</v>
      </c>
      <c r="B261" t="s">
        <v>5743</v>
      </c>
      <c r="C261" t="s">
        <v>7360</v>
      </c>
      <c r="D261" t="s">
        <v>11331</v>
      </c>
      <c r="E261" t="s">
        <v>51</v>
      </c>
      <c r="F261" t="s">
        <v>167</v>
      </c>
      <c r="G261" t="s">
        <v>1251</v>
      </c>
      <c r="I261"/>
      <c r="K261" s="1">
        <v>45535</v>
      </c>
      <c r="L261" t="s">
        <v>15144</v>
      </c>
    </row>
    <row r="262" spans="1:12" x14ac:dyDescent="0.2">
      <c r="A262" t="s">
        <v>1253</v>
      </c>
      <c r="B262" t="s">
        <v>5742</v>
      </c>
      <c r="C262" t="s">
        <v>7360</v>
      </c>
      <c r="D262" t="s">
        <v>11331</v>
      </c>
      <c r="E262" t="s">
        <v>51</v>
      </c>
      <c r="F262" t="s">
        <v>167</v>
      </c>
      <c r="G262" t="s">
        <v>1251</v>
      </c>
      <c r="H262">
        <v>34000</v>
      </c>
      <c r="I262">
        <v>34000</v>
      </c>
      <c r="J262">
        <v>1</v>
      </c>
      <c r="K262" s="1">
        <v>45535</v>
      </c>
      <c r="L262" t="s">
        <v>15144</v>
      </c>
    </row>
    <row r="263" spans="1:12" x14ac:dyDescent="0.2">
      <c r="A263" t="s">
        <v>1322</v>
      </c>
      <c r="B263" t="s">
        <v>6867</v>
      </c>
      <c r="C263" t="s">
        <v>7360</v>
      </c>
      <c r="D263" t="s">
        <v>11331</v>
      </c>
      <c r="E263" t="s">
        <v>51</v>
      </c>
      <c r="F263" t="s">
        <v>41</v>
      </c>
      <c r="G263" t="s">
        <v>42</v>
      </c>
      <c r="H263">
        <v>38000</v>
      </c>
      <c r="I263">
        <v>38000</v>
      </c>
      <c r="J263">
        <v>2</v>
      </c>
      <c r="K263" s="1">
        <v>45535</v>
      </c>
      <c r="L263" t="s">
        <v>15144</v>
      </c>
    </row>
    <row r="264" spans="1:12" x14ac:dyDescent="0.2">
      <c r="A264" t="s">
        <v>976</v>
      </c>
      <c r="B264" t="s">
        <v>4965</v>
      </c>
      <c r="C264" t="s">
        <v>7360</v>
      </c>
      <c r="D264" t="s">
        <v>11331</v>
      </c>
      <c r="E264" t="s">
        <v>51</v>
      </c>
      <c r="F264" t="s">
        <v>138</v>
      </c>
      <c r="G264" t="s">
        <v>139</v>
      </c>
      <c r="H264">
        <v>26000</v>
      </c>
      <c r="I264">
        <v>26000</v>
      </c>
      <c r="J264">
        <v>1</v>
      </c>
      <c r="K264" s="1">
        <v>45535</v>
      </c>
      <c r="L264" t="s">
        <v>15144</v>
      </c>
    </row>
    <row r="265" spans="1:12" x14ac:dyDescent="0.2">
      <c r="A265" t="s">
        <v>977</v>
      </c>
      <c r="B265" t="s">
        <v>4964</v>
      </c>
      <c r="C265" t="s">
        <v>7360</v>
      </c>
      <c r="D265" t="s">
        <v>11331</v>
      </c>
      <c r="E265" t="s">
        <v>51</v>
      </c>
      <c r="F265" t="s">
        <v>138</v>
      </c>
      <c r="G265" t="s">
        <v>139</v>
      </c>
      <c r="I265"/>
      <c r="K265" s="1">
        <v>45535</v>
      </c>
      <c r="L265" t="s">
        <v>15144</v>
      </c>
    </row>
    <row r="266" spans="1:12" x14ac:dyDescent="0.2">
      <c r="A266" t="s">
        <v>936</v>
      </c>
      <c r="B266" t="s">
        <v>5821</v>
      </c>
      <c r="C266" t="s">
        <v>7360</v>
      </c>
      <c r="D266" t="s">
        <v>11331</v>
      </c>
      <c r="E266" t="s">
        <v>51</v>
      </c>
      <c r="F266" t="s">
        <v>133</v>
      </c>
      <c r="G266" t="s">
        <v>134</v>
      </c>
      <c r="H266">
        <v>18500</v>
      </c>
      <c r="I266">
        <v>19000</v>
      </c>
      <c r="J266">
        <v>0.81</v>
      </c>
      <c r="K266" s="1">
        <v>45535</v>
      </c>
      <c r="L266" t="s">
        <v>15144</v>
      </c>
    </row>
    <row r="267" spans="1:12" x14ac:dyDescent="0.2">
      <c r="A267" t="s">
        <v>955</v>
      </c>
      <c r="B267" t="s">
        <v>7354</v>
      </c>
      <c r="C267" t="s">
        <v>7360</v>
      </c>
      <c r="D267" t="s">
        <v>11331</v>
      </c>
      <c r="E267" t="s">
        <v>51</v>
      </c>
      <c r="F267" t="s">
        <v>135</v>
      </c>
      <c r="G267" t="s">
        <v>136</v>
      </c>
      <c r="H267">
        <v>31500</v>
      </c>
      <c r="I267">
        <v>7192</v>
      </c>
      <c r="J267">
        <v>1.3092000000000001</v>
      </c>
      <c r="K267" s="1">
        <v>45535</v>
      </c>
      <c r="L267" t="s">
        <v>15144</v>
      </c>
    </row>
    <row r="268" spans="1:12" x14ac:dyDescent="0.2">
      <c r="A268" t="s">
        <v>868</v>
      </c>
      <c r="B268" t="s">
        <v>5313</v>
      </c>
      <c r="C268" t="s">
        <v>7360</v>
      </c>
      <c r="D268" t="s">
        <v>11331</v>
      </c>
      <c r="E268" t="s">
        <v>51</v>
      </c>
      <c r="F268" t="s">
        <v>56</v>
      </c>
      <c r="G268" t="s">
        <v>57</v>
      </c>
      <c r="H268">
        <v>23000</v>
      </c>
      <c r="I268">
        <v>23000</v>
      </c>
      <c r="J268">
        <v>1</v>
      </c>
      <c r="K268" s="1">
        <v>45535</v>
      </c>
      <c r="L268" t="s">
        <v>15144</v>
      </c>
    </row>
    <row r="269" spans="1:12" x14ac:dyDescent="0.2">
      <c r="A269" t="s">
        <v>869</v>
      </c>
      <c r="B269" t="s">
        <v>6194</v>
      </c>
      <c r="C269" t="s">
        <v>7360</v>
      </c>
      <c r="D269" t="s">
        <v>11331</v>
      </c>
      <c r="E269" t="s">
        <v>51</v>
      </c>
      <c r="F269" t="s">
        <v>56</v>
      </c>
      <c r="G269" t="s">
        <v>57</v>
      </c>
      <c r="H269">
        <v>52000</v>
      </c>
      <c r="I269">
        <v>52000</v>
      </c>
      <c r="J269">
        <v>1</v>
      </c>
      <c r="K269" s="1">
        <v>45535</v>
      </c>
      <c r="L269" t="s">
        <v>15144</v>
      </c>
    </row>
    <row r="270" spans="1:12" x14ac:dyDescent="0.2">
      <c r="A270" t="s">
        <v>870</v>
      </c>
      <c r="B270" t="s">
        <v>4157</v>
      </c>
      <c r="C270" t="s">
        <v>7360</v>
      </c>
      <c r="D270" t="s">
        <v>11331</v>
      </c>
      <c r="E270" t="s">
        <v>51</v>
      </c>
      <c r="F270" t="s">
        <v>56</v>
      </c>
      <c r="G270" t="s">
        <v>57</v>
      </c>
      <c r="H270">
        <v>14900</v>
      </c>
      <c r="I270">
        <v>5600</v>
      </c>
      <c r="J270">
        <v>0.65</v>
      </c>
      <c r="K270" s="1">
        <v>45535</v>
      </c>
      <c r="L270" t="s">
        <v>15144</v>
      </c>
    </row>
    <row r="271" spans="1:12" x14ac:dyDescent="0.2">
      <c r="A271" t="s">
        <v>514</v>
      </c>
      <c r="B271" t="s">
        <v>4518</v>
      </c>
      <c r="C271" t="s">
        <v>7360</v>
      </c>
      <c r="D271" t="s">
        <v>11331</v>
      </c>
      <c r="E271" t="s">
        <v>51</v>
      </c>
      <c r="F271" t="s">
        <v>33</v>
      </c>
      <c r="G271" t="s">
        <v>34</v>
      </c>
      <c r="H271">
        <v>38700</v>
      </c>
      <c r="I271">
        <v>39000</v>
      </c>
      <c r="J271">
        <v>1</v>
      </c>
      <c r="K271" s="1">
        <v>45535</v>
      </c>
      <c r="L271" t="s">
        <v>15144</v>
      </c>
    </row>
    <row r="272" spans="1:12" x14ac:dyDescent="0.2">
      <c r="A272" t="s">
        <v>511</v>
      </c>
      <c r="B272" t="s">
        <v>7339</v>
      </c>
      <c r="C272" t="s">
        <v>7360</v>
      </c>
      <c r="D272" t="s">
        <v>512</v>
      </c>
      <c r="E272" t="s">
        <v>51</v>
      </c>
      <c r="F272" t="s">
        <v>33</v>
      </c>
      <c r="G272" t="s">
        <v>34</v>
      </c>
      <c r="H272">
        <v>18000</v>
      </c>
      <c r="I272">
        <v>18000</v>
      </c>
      <c r="J272">
        <v>1.1920999999999993</v>
      </c>
      <c r="K272" s="1">
        <v>45535</v>
      </c>
      <c r="L272" t="s">
        <v>15144</v>
      </c>
    </row>
    <row r="273" spans="1:12" x14ac:dyDescent="0.2">
      <c r="A273" t="s">
        <v>930</v>
      </c>
      <c r="B273" t="s">
        <v>5878</v>
      </c>
      <c r="C273" t="s">
        <v>7360</v>
      </c>
      <c r="D273" t="s">
        <v>931</v>
      </c>
      <c r="E273" t="s">
        <v>51</v>
      </c>
      <c r="F273" t="s">
        <v>133</v>
      </c>
      <c r="G273" t="s">
        <v>134</v>
      </c>
      <c r="H273">
        <v>30000</v>
      </c>
      <c r="I273">
        <v>30000</v>
      </c>
      <c r="J273">
        <v>1</v>
      </c>
      <c r="K273" s="1">
        <v>45535</v>
      </c>
      <c r="L273" t="s">
        <v>15144</v>
      </c>
    </row>
    <row r="274" spans="1:12" x14ac:dyDescent="0.2">
      <c r="A274" t="s">
        <v>956</v>
      </c>
      <c r="B274" t="s">
        <v>5207</v>
      </c>
      <c r="C274" t="s">
        <v>7360</v>
      </c>
      <c r="D274" t="s">
        <v>951</v>
      </c>
      <c r="E274" t="s">
        <v>51</v>
      </c>
      <c r="F274" t="s">
        <v>135</v>
      </c>
      <c r="G274" t="s">
        <v>136</v>
      </c>
      <c r="H274">
        <v>20000</v>
      </c>
      <c r="I274">
        <v>20000</v>
      </c>
      <c r="J274">
        <v>1.8170000000000002</v>
      </c>
      <c r="K274" s="1">
        <v>45535</v>
      </c>
      <c r="L274" t="s">
        <v>15144</v>
      </c>
    </row>
    <row r="275" spans="1:12" x14ac:dyDescent="0.2">
      <c r="A275" t="s">
        <v>950</v>
      </c>
      <c r="B275" t="s">
        <v>7344</v>
      </c>
      <c r="C275" t="s">
        <v>7360</v>
      </c>
      <c r="D275" t="s">
        <v>951</v>
      </c>
      <c r="E275" t="s">
        <v>51</v>
      </c>
      <c r="F275" t="s">
        <v>135</v>
      </c>
      <c r="G275" t="s">
        <v>136</v>
      </c>
      <c r="H275">
        <v>26432</v>
      </c>
      <c r="I275">
        <v>26432</v>
      </c>
      <c r="J275">
        <v>3.065900000000001</v>
      </c>
      <c r="K275" s="1">
        <v>45535</v>
      </c>
      <c r="L275" t="s">
        <v>15144</v>
      </c>
    </row>
    <row r="276" spans="1:12" x14ac:dyDescent="0.2">
      <c r="A276" t="s">
        <v>1702</v>
      </c>
      <c r="B276" t="s">
        <v>6897</v>
      </c>
      <c r="C276" t="s">
        <v>7360</v>
      </c>
      <c r="D276" t="s">
        <v>197</v>
      </c>
      <c r="E276" t="s">
        <v>51</v>
      </c>
      <c r="F276" t="s">
        <v>36</v>
      </c>
      <c r="G276" t="s">
        <v>37</v>
      </c>
      <c r="H276">
        <v>220000</v>
      </c>
      <c r="I276">
        <v>220000</v>
      </c>
      <c r="J276">
        <v>60</v>
      </c>
      <c r="K276" s="1">
        <v>45535</v>
      </c>
      <c r="L276" t="s">
        <v>15144</v>
      </c>
    </row>
    <row r="277" spans="1:12" x14ac:dyDescent="0.2">
      <c r="A277" t="s">
        <v>2384</v>
      </c>
      <c r="B277" t="s">
        <v>6898</v>
      </c>
      <c r="C277" t="s">
        <v>7360</v>
      </c>
      <c r="D277" t="s">
        <v>197</v>
      </c>
      <c r="E277" t="s">
        <v>51</v>
      </c>
      <c r="F277" t="s">
        <v>36</v>
      </c>
      <c r="G277" t="s">
        <v>37</v>
      </c>
      <c r="H277">
        <v>220000</v>
      </c>
      <c r="I277">
        <v>220000</v>
      </c>
      <c r="J277">
        <v>50</v>
      </c>
      <c r="K277" s="1">
        <v>45535</v>
      </c>
      <c r="L277" t="s">
        <v>15144</v>
      </c>
    </row>
    <row r="278" spans="1:12" x14ac:dyDescent="0.2">
      <c r="A278" t="s">
        <v>1692</v>
      </c>
      <c r="B278" t="s">
        <v>6895</v>
      </c>
      <c r="C278" t="s">
        <v>7360</v>
      </c>
      <c r="D278" t="s">
        <v>197</v>
      </c>
      <c r="E278" t="s">
        <v>51</v>
      </c>
      <c r="F278" t="s">
        <v>36</v>
      </c>
      <c r="G278" t="s">
        <v>37</v>
      </c>
      <c r="H278">
        <v>220000</v>
      </c>
      <c r="I278">
        <v>220000</v>
      </c>
      <c r="J278">
        <v>60</v>
      </c>
      <c r="K278" s="1">
        <v>45535</v>
      </c>
      <c r="L278" t="s">
        <v>15144</v>
      </c>
    </row>
    <row r="279" spans="1:12" x14ac:dyDescent="0.2">
      <c r="A279" t="s">
        <v>1703</v>
      </c>
      <c r="B279" t="s">
        <v>6896</v>
      </c>
      <c r="C279" t="s">
        <v>7360</v>
      </c>
      <c r="D279" t="s">
        <v>197</v>
      </c>
      <c r="E279" t="s">
        <v>51</v>
      </c>
      <c r="F279" t="s">
        <v>36</v>
      </c>
      <c r="G279" t="s">
        <v>37</v>
      </c>
      <c r="H279">
        <v>210000</v>
      </c>
      <c r="I279">
        <v>210000</v>
      </c>
      <c r="J279">
        <v>50</v>
      </c>
      <c r="K279" s="1">
        <v>45535</v>
      </c>
      <c r="L279" t="s">
        <v>15144</v>
      </c>
    </row>
    <row r="280" spans="1:12" x14ac:dyDescent="0.2">
      <c r="A280" t="s">
        <v>2380</v>
      </c>
      <c r="B280" t="s">
        <v>6902</v>
      </c>
      <c r="C280" t="s">
        <v>7360</v>
      </c>
      <c r="D280" t="s">
        <v>197</v>
      </c>
      <c r="E280" t="s">
        <v>51</v>
      </c>
      <c r="F280" t="s">
        <v>36</v>
      </c>
      <c r="G280" t="s">
        <v>37</v>
      </c>
      <c r="H280">
        <v>266000</v>
      </c>
      <c r="I280">
        <v>266000</v>
      </c>
      <c r="J280">
        <v>62.5</v>
      </c>
      <c r="K280" s="1">
        <v>45535</v>
      </c>
      <c r="L280" t="s">
        <v>15144</v>
      </c>
    </row>
    <row r="281" spans="1:12" x14ac:dyDescent="0.2">
      <c r="A281" t="s">
        <v>2382</v>
      </c>
      <c r="B281" t="s">
        <v>6901</v>
      </c>
      <c r="C281" t="s">
        <v>7360</v>
      </c>
      <c r="D281" t="s">
        <v>197</v>
      </c>
      <c r="E281" t="s">
        <v>51</v>
      </c>
      <c r="F281" t="s">
        <v>36</v>
      </c>
      <c r="G281" t="s">
        <v>37</v>
      </c>
      <c r="H281">
        <v>115000</v>
      </c>
      <c r="I281">
        <v>115000</v>
      </c>
      <c r="J281">
        <v>22.5</v>
      </c>
      <c r="K281" s="1">
        <v>45535</v>
      </c>
      <c r="L281" t="s">
        <v>15144</v>
      </c>
    </row>
    <row r="282" spans="1:12" x14ac:dyDescent="0.2">
      <c r="A282" t="s">
        <v>1694</v>
      </c>
      <c r="B282" t="s">
        <v>6900</v>
      </c>
      <c r="C282" t="s">
        <v>7360</v>
      </c>
      <c r="D282" t="s">
        <v>197</v>
      </c>
      <c r="E282" t="s">
        <v>51</v>
      </c>
      <c r="F282" t="s">
        <v>36</v>
      </c>
      <c r="G282" t="s">
        <v>37</v>
      </c>
      <c r="H282">
        <v>115000</v>
      </c>
      <c r="I282">
        <v>115000</v>
      </c>
      <c r="J282">
        <v>35</v>
      </c>
      <c r="K282" s="1">
        <v>45535</v>
      </c>
      <c r="L282" t="s">
        <v>15144</v>
      </c>
    </row>
    <row r="283" spans="1:12" x14ac:dyDescent="0.2">
      <c r="A283" t="s">
        <v>1698</v>
      </c>
      <c r="B283" t="s">
        <v>6899</v>
      </c>
      <c r="C283" t="s">
        <v>7360</v>
      </c>
      <c r="D283" t="s">
        <v>197</v>
      </c>
      <c r="E283" t="s">
        <v>51</v>
      </c>
      <c r="F283" t="s">
        <v>36</v>
      </c>
      <c r="G283" t="s">
        <v>37</v>
      </c>
      <c r="H283">
        <v>120000</v>
      </c>
      <c r="I283">
        <v>120000</v>
      </c>
      <c r="J283">
        <v>40</v>
      </c>
      <c r="K283" s="1">
        <v>45535</v>
      </c>
      <c r="L283" t="s">
        <v>15144</v>
      </c>
    </row>
    <row r="284" spans="1:12" x14ac:dyDescent="0.2">
      <c r="A284" t="s">
        <v>3077</v>
      </c>
      <c r="B284" t="s">
        <v>6876</v>
      </c>
      <c r="C284" t="s">
        <v>7360</v>
      </c>
      <c r="D284" t="s">
        <v>197</v>
      </c>
      <c r="E284" t="s">
        <v>51</v>
      </c>
      <c r="F284" t="s">
        <v>36</v>
      </c>
      <c r="G284" t="s">
        <v>37</v>
      </c>
      <c r="H284">
        <v>215000</v>
      </c>
      <c r="I284">
        <v>215000</v>
      </c>
      <c r="J284">
        <v>60</v>
      </c>
      <c r="K284" s="1">
        <v>45626</v>
      </c>
      <c r="L284" t="s">
        <v>15144</v>
      </c>
    </row>
    <row r="285" spans="1:12" x14ac:dyDescent="0.2">
      <c r="A285" t="s">
        <v>3080</v>
      </c>
      <c r="B285" t="s">
        <v>6875</v>
      </c>
      <c r="C285" t="s">
        <v>7360</v>
      </c>
      <c r="D285" t="s">
        <v>197</v>
      </c>
      <c r="E285" t="s">
        <v>51</v>
      </c>
      <c r="F285" t="s">
        <v>36</v>
      </c>
      <c r="G285" t="s">
        <v>37</v>
      </c>
      <c r="H285">
        <v>215000</v>
      </c>
      <c r="I285">
        <v>215000</v>
      </c>
      <c r="J285">
        <v>60</v>
      </c>
      <c r="K285" s="1">
        <v>45626</v>
      </c>
      <c r="L285" t="s">
        <v>15144</v>
      </c>
    </row>
    <row r="286" spans="1:12" x14ac:dyDescent="0.2">
      <c r="A286" t="s">
        <v>3079</v>
      </c>
      <c r="B286" t="s">
        <v>6874</v>
      </c>
      <c r="C286" t="s">
        <v>7360</v>
      </c>
      <c r="D286" t="s">
        <v>197</v>
      </c>
      <c r="E286" t="s">
        <v>51</v>
      </c>
      <c r="F286" t="s">
        <v>36</v>
      </c>
      <c r="G286" t="s">
        <v>37</v>
      </c>
      <c r="H286">
        <v>215000</v>
      </c>
      <c r="I286">
        <v>215000</v>
      </c>
      <c r="J286">
        <v>60</v>
      </c>
      <c r="K286" s="1">
        <v>45626</v>
      </c>
      <c r="L286" t="s">
        <v>15144</v>
      </c>
    </row>
    <row r="287" spans="1:12" x14ac:dyDescent="0.2">
      <c r="A287" t="s">
        <v>3074</v>
      </c>
      <c r="B287" t="s">
        <v>6873</v>
      </c>
      <c r="C287" t="s">
        <v>7360</v>
      </c>
      <c r="D287" t="s">
        <v>197</v>
      </c>
      <c r="E287" t="s">
        <v>51</v>
      </c>
      <c r="F287" t="s">
        <v>36</v>
      </c>
      <c r="G287" t="s">
        <v>37</v>
      </c>
      <c r="H287">
        <v>215000</v>
      </c>
      <c r="I287">
        <v>215000</v>
      </c>
      <c r="J287">
        <v>60</v>
      </c>
      <c r="K287" s="1">
        <v>45626</v>
      </c>
      <c r="L287" t="s">
        <v>15144</v>
      </c>
    </row>
    <row r="288" spans="1:12" x14ac:dyDescent="0.2">
      <c r="A288" t="s">
        <v>1693</v>
      </c>
      <c r="B288" t="s">
        <v>6886</v>
      </c>
      <c r="C288" t="s">
        <v>7360</v>
      </c>
      <c r="D288" t="s">
        <v>197</v>
      </c>
      <c r="E288" t="s">
        <v>51</v>
      </c>
      <c r="F288" t="s">
        <v>36</v>
      </c>
      <c r="G288" t="s">
        <v>37</v>
      </c>
      <c r="H288">
        <v>100000</v>
      </c>
      <c r="I288">
        <v>100000</v>
      </c>
      <c r="J288">
        <v>30</v>
      </c>
      <c r="K288" s="1">
        <v>45535</v>
      </c>
      <c r="L288" t="s">
        <v>15144</v>
      </c>
    </row>
    <row r="289" spans="1:12" x14ac:dyDescent="0.2">
      <c r="A289" t="s">
        <v>1696</v>
      </c>
      <c r="B289" t="s">
        <v>6884</v>
      </c>
      <c r="C289" t="s">
        <v>7360</v>
      </c>
      <c r="D289" t="s">
        <v>197</v>
      </c>
      <c r="E289" t="s">
        <v>51</v>
      </c>
      <c r="F289" t="s">
        <v>36</v>
      </c>
      <c r="G289" t="s">
        <v>37</v>
      </c>
      <c r="H289">
        <v>240000</v>
      </c>
      <c r="I289">
        <v>240000</v>
      </c>
      <c r="J289">
        <v>60</v>
      </c>
      <c r="K289" s="1">
        <v>45535</v>
      </c>
      <c r="L289" t="s">
        <v>15144</v>
      </c>
    </row>
    <row r="290" spans="1:12" x14ac:dyDescent="0.2">
      <c r="A290" t="s">
        <v>1691</v>
      </c>
      <c r="B290" t="s">
        <v>6885</v>
      </c>
      <c r="C290" t="s">
        <v>7360</v>
      </c>
      <c r="D290" t="s">
        <v>197</v>
      </c>
      <c r="E290" t="s">
        <v>51</v>
      </c>
      <c r="F290" t="s">
        <v>36</v>
      </c>
      <c r="G290" t="s">
        <v>37</v>
      </c>
      <c r="H290">
        <v>240000</v>
      </c>
      <c r="I290">
        <v>240000</v>
      </c>
      <c r="J290">
        <v>85</v>
      </c>
      <c r="K290" s="1">
        <v>45535</v>
      </c>
      <c r="L290" t="s">
        <v>15144</v>
      </c>
    </row>
    <row r="291" spans="1:12" x14ac:dyDescent="0.2">
      <c r="A291" t="s">
        <v>2385</v>
      </c>
      <c r="B291" t="s">
        <v>6894</v>
      </c>
      <c r="C291" t="s">
        <v>7360</v>
      </c>
      <c r="D291" t="s">
        <v>197</v>
      </c>
      <c r="E291" t="s">
        <v>51</v>
      </c>
      <c r="F291" t="s">
        <v>36</v>
      </c>
      <c r="G291" t="s">
        <v>37</v>
      </c>
      <c r="H291">
        <v>215000</v>
      </c>
      <c r="I291">
        <v>215000</v>
      </c>
      <c r="J291">
        <v>60</v>
      </c>
      <c r="K291" s="1">
        <v>45535</v>
      </c>
      <c r="L291" t="s">
        <v>15144</v>
      </c>
    </row>
    <row r="292" spans="1:12" x14ac:dyDescent="0.2">
      <c r="A292" t="s">
        <v>2383</v>
      </c>
      <c r="B292" t="s">
        <v>6893</v>
      </c>
      <c r="C292" t="s">
        <v>7360</v>
      </c>
      <c r="D292" t="s">
        <v>197</v>
      </c>
      <c r="E292" t="s">
        <v>51</v>
      </c>
      <c r="F292" t="s">
        <v>36</v>
      </c>
      <c r="G292" t="s">
        <v>37</v>
      </c>
      <c r="H292">
        <v>215000</v>
      </c>
      <c r="I292">
        <v>215000</v>
      </c>
      <c r="J292">
        <v>50</v>
      </c>
      <c r="K292" s="1">
        <v>45535</v>
      </c>
      <c r="L292" t="s">
        <v>15144</v>
      </c>
    </row>
    <row r="293" spans="1:12" x14ac:dyDescent="0.2">
      <c r="A293" t="s">
        <v>2381</v>
      </c>
      <c r="B293" t="s">
        <v>6892</v>
      </c>
      <c r="C293" t="s">
        <v>7360</v>
      </c>
      <c r="D293" t="s">
        <v>197</v>
      </c>
      <c r="E293" t="s">
        <v>51</v>
      </c>
      <c r="F293" t="s">
        <v>36</v>
      </c>
      <c r="G293" t="s">
        <v>37</v>
      </c>
      <c r="H293">
        <v>213500</v>
      </c>
      <c r="I293">
        <v>213500</v>
      </c>
      <c r="J293">
        <v>50</v>
      </c>
      <c r="K293" s="1">
        <v>45535</v>
      </c>
      <c r="L293" t="s">
        <v>15144</v>
      </c>
    </row>
    <row r="294" spans="1:12" x14ac:dyDescent="0.2">
      <c r="A294" t="s">
        <v>1699</v>
      </c>
      <c r="B294" t="s">
        <v>6887</v>
      </c>
      <c r="C294" t="s">
        <v>7360</v>
      </c>
      <c r="D294" t="s">
        <v>197</v>
      </c>
      <c r="E294" t="s">
        <v>51</v>
      </c>
      <c r="F294" t="s">
        <v>36</v>
      </c>
      <c r="G294" t="s">
        <v>37</v>
      </c>
      <c r="H294">
        <v>200000</v>
      </c>
      <c r="I294">
        <v>200000</v>
      </c>
      <c r="J294">
        <v>60</v>
      </c>
      <c r="K294" s="1">
        <v>45535</v>
      </c>
      <c r="L294" t="s">
        <v>15144</v>
      </c>
    </row>
    <row r="295" spans="1:12" x14ac:dyDescent="0.2">
      <c r="A295" t="s">
        <v>1695</v>
      </c>
      <c r="B295" t="s">
        <v>6888</v>
      </c>
      <c r="C295" t="s">
        <v>7360</v>
      </c>
      <c r="D295" t="s">
        <v>197</v>
      </c>
      <c r="E295" t="s">
        <v>51</v>
      </c>
      <c r="F295" t="s">
        <v>36</v>
      </c>
      <c r="G295" t="s">
        <v>37</v>
      </c>
      <c r="H295">
        <v>200000</v>
      </c>
      <c r="I295">
        <v>200000</v>
      </c>
      <c r="J295">
        <v>60</v>
      </c>
      <c r="K295" s="1">
        <v>45535</v>
      </c>
      <c r="L295" t="s">
        <v>15144</v>
      </c>
    </row>
    <row r="296" spans="1:12" x14ac:dyDescent="0.2">
      <c r="A296" t="s">
        <v>1701</v>
      </c>
      <c r="B296" t="s">
        <v>6890</v>
      </c>
      <c r="C296" t="s">
        <v>7360</v>
      </c>
      <c r="D296" t="s">
        <v>197</v>
      </c>
      <c r="E296" t="s">
        <v>51</v>
      </c>
      <c r="F296" t="s">
        <v>36</v>
      </c>
      <c r="G296" t="s">
        <v>37</v>
      </c>
      <c r="H296">
        <v>200000</v>
      </c>
      <c r="I296">
        <v>200000</v>
      </c>
      <c r="J296">
        <v>60</v>
      </c>
      <c r="K296" s="1">
        <v>45535</v>
      </c>
      <c r="L296" t="s">
        <v>15144</v>
      </c>
    </row>
    <row r="297" spans="1:12" x14ac:dyDescent="0.2">
      <c r="A297" t="s">
        <v>1697</v>
      </c>
      <c r="B297" t="s">
        <v>6889</v>
      </c>
      <c r="C297" t="s">
        <v>7360</v>
      </c>
      <c r="D297" t="s">
        <v>197</v>
      </c>
      <c r="E297" t="s">
        <v>51</v>
      </c>
      <c r="F297" t="s">
        <v>36</v>
      </c>
      <c r="G297" t="s">
        <v>37</v>
      </c>
      <c r="H297">
        <v>200000</v>
      </c>
      <c r="I297">
        <v>200000</v>
      </c>
      <c r="J297">
        <v>60</v>
      </c>
      <c r="K297" s="1">
        <v>45535</v>
      </c>
      <c r="L297" t="s">
        <v>15144</v>
      </c>
    </row>
    <row r="298" spans="1:12" x14ac:dyDescent="0.2">
      <c r="A298" t="s">
        <v>1700</v>
      </c>
      <c r="B298" t="s">
        <v>6891</v>
      </c>
      <c r="C298" t="s">
        <v>7360</v>
      </c>
      <c r="D298" t="s">
        <v>197</v>
      </c>
      <c r="E298" t="s">
        <v>51</v>
      </c>
      <c r="F298" t="s">
        <v>36</v>
      </c>
      <c r="G298" t="s">
        <v>37</v>
      </c>
      <c r="H298">
        <v>213500</v>
      </c>
      <c r="I298">
        <v>213500</v>
      </c>
      <c r="J298">
        <v>42.5</v>
      </c>
      <c r="K298" s="1">
        <v>45535</v>
      </c>
      <c r="L298" t="s">
        <v>15144</v>
      </c>
    </row>
    <row r="299" spans="1:12" x14ac:dyDescent="0.2">
      <c r="A299" t="s">
        <v>1704</v>
      </c>
      <c r="B299" t="s">
        <v>6869</v>
      </c>
      <c r="C299" t="s">
        <v>7360</v>
      </c>
      <c r="D299" t="s">
        <v>197</v>
      </c>
      <c r="E299" t="s">
        <v>51</v>
      </c>
      <c r="F299" t="s">
        <v>36</v>
      </c>
      <c r="G299" t="s">
        <v>37</v>
      </c>
      <c r="H299">
        <v>200000</v>
      </c>
      <c r="I299">
        <v>200000</v>
      </c>
      <c r="J299">
        <v>40</v>
      </c>
      <c r="K299" s="1">
        <v>45535</v>
      </c>
      <c r="L299" t="s">
        <v>15144</v>
      </c>
    </row>
    <row r="300" spans="1:12" x14ac:dyDescent="0.2">
      <c r="A300" t="s">
        <v>2386</v>
      </c>
      <c r="B300" t="s">
        <v>6871</v>
      </c>
      <c r="C300" t="s">
        <v>7360</v>
      </c>
      <c r="D300" t="s">
        <v>197</v>
      </c>
      <c r="E300" t="s">
        <v>51</v>
      </c>
      <c r="F300" t="s">
        <v>36</v>
      </c>
      <c r="G300" t="s">
        <v>37</v>
      </c>
      <c r="H300">
        <v>200000</v>
      </c>
      <c r="I300">
        <v>200000</v>
      </c>
      <c r="J300">
        <v>60</v>
      </c>
      <c r="K300" s="1">
        <v>45535</v>
      </c>
      <c r="L300" t="s">
        <v>15144</v>
      </c>
    </row>
    <row r="301" spans="1:12" x14ac:dyDescent="0.2">
      <c r="A301" t="s">
        <v>2389</v>
      </c>
      <c r="B301" t="s">
        <v>6870</v>
      </c>
      <c r="C301" t="s">
        <v>7360</v>
      </c>
      <c r="D301" t="s">
        <v>197</v>
      </c>
      <c r="E301" t="s">
        <v>51</v>
      </c>
      <c r="F301" t="s">
        <v>36</v>
      </c>
      <c r="G301" t="s">
        <v>37</v>
      </c>
      <c r="H301">
        <v>200000</v>
      </c>
      <c r="I301">
        <v>200000</v>
      </c>
      <c r="J301">
        <v>60</v>
      </c>
      <c r="K301" s="1">
        <v>45535</v>
      </c>
      <c r="L301" t="s">
        <v>15144</v>
      </c>
    </row>
    <row r="302" spans="1:12" x14ac:dyDescent="0.2">
      <c r="A302" t="s">
        <v>2387</v>
      </c>
      <c r="B302" t="s">
        <v>6872</v>
      </c>
      <c r="C302" t="s">
        <v>7360</v>
      </c>
      <c r="D302" t="s">
        <v>197</v>
      </c>
      <c r="E302" t="s">
        <v>51</v>
      </c>
      <c r="F302" t="s">
        <v>36</v>
      </c>
      <c r="G302" t="s">
        <v>37</v>
      </c>
      <c r="H302">
        <v>200000</v>
      </c>
      <c r="I302">
        <v>200000</v>
      </c>
      <c r="J302">
        <v>60</v>
      </c>
      <c r="K302" s="1">
        <v>45535</v>
      </c>
      <c r="L302" t="s">
        <v>15144</v>
      </c>
    </row>
    <row r="303" spans="1:12" x14ac:dyDescent="0.2">
      <c r="A303" t="s">
        <v>3087</v>
      </c>
      <c r="B303" t="s">
        <v>6877</v>
      </c>
      <c r="C303" t="s">
        <v>7360</v>
      </c>
      <c r="D303" t="s">
        <v>197</v>
      </c>
      <c r="E303" t="s">
        <v>51</v>
      </c>
      <c r="F303" t="s">
        <v>36</v>
      </c>
      <c r="G303" t="s">
        <v>37</v>
      </c>
      <c r="H303">
        <v>215000</v>
      </c>
      <c r="I303">
        <v>215000</v>
      </c>
      <c r="J303">
        <v>60</v>
      </c>
      <c r="K303" s="1">
        <v>45626</v>
      </c>
      <c r="L303" t="s">
        <v>15144</v>
      </c>
    </row>
    <row r="304" spans="1:12" x14ac:dyDescent="0.2">
      <c r="A304" t="s">
        <v>3089</v>
      </c>
      <c r="B304" t="s">
        <v>6878</v>
      </c>
      <c r="C304" t="s">
        <v>7360</v>
      </c>
      <c r="D304" t="s">
        <v>197</v>
      </c>
      <c r="E304" t="s">
        <v>51</v>
      </c>
      <c r="F304" t="s">
        <v>36</v>
      </c>
      <c r="G304" t="s">
        <v>37</v>
      </c>
      <c r="H304">
        <v>215000</v>
      </c>
      <c r="I304">
        <v>215000</v>
      </c>
      <c r="J304">
        <v>60</v>
      </c>
      <c r="K304" s="1">
        <v>45626</v>
      </c>
      <c r="L304" t="s">
        <v>15144</v>
      </c>
    </row>
    <row r="305" spans="1:12" x14ac:dyDescent="0.2">
      <c r="A305" t="s">
        <v>3082</v>
      </c>
      <c r="B305" t="s">
        <v>6879</v>
      </c>
      <c r="C305" t="s">
        <v>7360</v>
      </c>
      <c r="D305" t="s">
        <v>197</v>
      </c>
      <c r="E305" t="s">
        <v>51</v>
      </c>
      <c r="F305" t="s">
        <v>36</v>
      </c>
      <c r="G305" t="s">
        <v>37</v>
      </c>
      <c r="H305">
        <v>215000</v>
      </c>
      <c r="I305">
        <v>215000</v>
      </c>
      <c r="J305">
        <v>60</v>
      </c>
      <c r="K305" s="1">
        <v>45626</v>
      </c>
      <c r="L305" t="s">
        <v>15144</v>
      </c>
    </row>
    <row r="306" spans="1:12" x14ac:dyDescent="0.2">
      <c r="A306" t="s">
        <v>1707</v>
      </c>
      <c r="B306" t="s">
        <v>6904</v>
      </c>
      <c r="C306" t="s">
        <v>7360</v>
      </c>
      <c r="D306" t="s">
        <v>197</v>
      </c>
      <c r="E306" t="s">
        <v>51</v>
      </c>
      <c r="F306" t="s">
        <v>36</v>
      </c>
      <c r="G306" t="s">
        <v>37</v>
      </c>
      <c r="H306">
        <v>220000</v>
      </c>
      <c r="I306">
        <v>220000</v>
      </c>
      <c r="J306">
        <v>50</v>
      </c>
      <c r="K306" s="1">
        <v>45535</v>
      </c>
      <c r="L306" t="s">
        <v>15144</v>
      </c>
    </row>
    <row r="307" spans="1:12" x14ac:dyDescent="0.2">
      <c r="A307" t="s">
        <v>1706</v>
      </c>
      <c r="B307" t="s">
        <v>6903</v>
      </c>
      <c r="C307" t="s">
        <v>7360</v>
      </c>
      <c r="D307" t="s">
        <v>197</v>
      </c>
      <c r="E307" t="s">
        <v>51</v>
      </c>
      <c r="F307" t="s">
        <v>36</v>
      </c>
      <c r="G307" t="s">
        <v>37</v>
      </c>
      <c r="H307">
        <v>220000</v>
      </c>
      <c r="I307">
        <v>220000</v>
      </c>
      <c r="J307">
        <v>50</v>
      </c>
      <c r="K307" s="1">
        <v>45535</v>
      </c>
      <c r="L307" t="s">
        <v>15144</v>
      </c>
    </row>
    <row r="308" spans="1:12" x14ac:dyDescent="0.2">
      <c r="A308" t="s">
        <v>2388</v>
      </c>
      <c r="B308" t="s">
        <v>6906</v>
      </c>
      <c r="C308" t="s">
        <v>7360</v>
      </c>
      <c r="D308" t="s">
        <v>197</v>
      </c>
      <c r="E308" t="s">
        <v>51</v>
      </c>
      <c r="F308" t="s">
        <v>36</v>
      </c>
      <c r="G308" t="s">
        <v>37</v>
      </c>
      <c r="H308">
        <v>220000</v>
      </c>
      <c r="I308">
        <v>220000</v>
      </c>
      <c r="J308">
        <v>60</v>
      </c>
      <c r="K308" s="1">
        <v>45535</v>
      </c>
      <c r="L308" t="s">
        <v>15144</v>
      </c>
    </row>
    <row r="309" spans="1:12" x14ac:dyDescent="0.2">
      <c r="A309" t="s">
        <v>1705</v>
      </c>
      <c r="B309" t="s">
        <v>6905</v>
      </c>
      <c r="C309" t="s">
        <v>7360</v>
      </c>
      <c r="D309" t="s">
        <v>197</v>
      </c>
      <c r="E309" t="s">
        <v>51</v>
      </c>
      <c r="F309" t="s">
        <v>36</v>
      </c>
      <c r="G309" t="s">
        <v>37</v>
      </c>
      <c r="H309">
        <v>220000</v>
      </c>
      <c r="I309">
        <v>220000</v>
      </c>
      <c r="J309">
        <v>50</v>
      </c>
      <c r="K309" s="1">
        <v>45535</v>
      </c>
      <c r="L309" t="s">
        <v>15144</v>
      </c>
    </row>
    <row r="310" spans="1:12" x14ac:dyDescent="0.2">
      <c r="A310" t="s">
        <v>11270</v>
      </c>
      <c r="B310" t="s">
        <v>11271</v>
      </c>
      <c r="C310" t="s">
        <v>7360</v>
      </c>
      <c r="D310" t="s">
        <v>197</v>
      </c>
      <c r="E310" t="s">
        <v>51</v>
      </c>
      <c r="F310" t="s">
        <v>36</v>
      </c>
      <c r="G310" t="s">
        <v>37</v>
      </c>
      <c r="H310">
        <v>215000</v>
      </c>
      <c r="I310">
        <v>215000</v>
      </c>
      <c r="J310">
        <v>66</v>
      </c>
      <c r="K310" s="1">
        <v>46053</v>
      </c>
      <c r="L310" t="s">
        <v>15144</v>
      </c>
    </row>
    <row r="311" spans="1:12" x14ac:dyDescent="0.2">
      <c r="A311" t="s">
        <v>3081</v>
      </c>
      <c r="B311" t="s">
        <v>6880</v>
      </c>
      <c r="C311" t="s">
        <v>7360</v>
      </c>
      <c r="D311" t="s">
        <v>197</v>
      </c>
      <c r="E311" t="s">
        <v>51</v>
      </c>
      <c r="F311" t="s">
        <v>36</v>
      </c>
      <c r="G311" t="s">
        <v>37</v>
      </c>
      <c r="H311">
        <v>215000</v>
      </c>
      <c r="I311">
        <v>215000</v>
      </c>
      <c r="J311">
        <v>60</v>
      </c>
      <c r="K311" s="1">
        <v>45596</v>
      </c>
      <c r="L311" t="s">
        <v>15144</v>
      </c>
    </row>
    <row r="312" spans="1:12" x14ac:dyDescent="0.2">
      <c r="A312" t="s">
        <v>3075</v>
      </c>
      <c r="B312" t="s">
        <v>6877</v>
      </c>
      <c r="C312" t="s">
        <v>7360</v>
      </c>
      <c r="D312" t="s">
        <v>197</v>
      </c>
      <c r="E312" t="s">
        <v>51</v>
      </c>
      <c r="F312" t="s">
        <v>36</v>
      </c>
      <c r="G312" t="s">
        <v>37</v>
      </c>
      <c r="H312">
        <v>215000</v>
      </c>
      <c r="I312">
        <v>215000</v>
      </c>
      <c r="J312">
        <v>60</v>
      </c>
      <c r="K312" s="1">
        <v>45596</v>
      </c>
      <c r="L312" t="s">
        <v>15144</v>
      </c>
    </row>
    <row r="313" spans="1:12" x14ac:dyDescent="0.2">
      <c r="A313" t="s">
        <v>3078</v>
      </c>
      <c r="B313" t="s">
        <v>6878</v>
      </c>
      <c r="C313" t="s">
        <v>7360</v>
      </c>
      <c r="D313" t="s">
        <v>197</v>
      </c>
      <c r="E313" t="s">
        <v>51</v>
      </c>
      <c r="F313" t="s">
        <v>36</v>
      </c>
      <c r="G313" t="s">
        <v>37</v>
      </c>
      <c r="H313">
        <v>215000</v>
      </c>
      <c r="I313">
        <v>215000</v>
      </c>
      <c r="J313">
        <v>60</v>
      </c>
      <c r="K313" s="1">
        <v>45596</v>
      </c>
      <c r="L313" t="s">
        <v>15144</v>
      </c>
    </row>
    <row r="314" spans="1:12" x14ac:dyDescent="0.2">
      <c r="A314" t="s">
        <v>3076</v>
      </c>
      <c r="B314" t="s">
        <v>6879</v>
      </c>
      <c r="C314" t="s">
        <v>7360</v>
      </c>
      <c r="D314" t="s">
        <v>197</v>
      </c>
      <c r="E314" t="s">
        <v>51</v>
      </c>
      <c r="F314" t="s">
        <v>36</v>
      </c>
      <c r="G314" t="s">
        <v>37</v>
      </c>
      <c r="H314">
        <v>215000</v>
      </c>
      <c r="I314">
        <v>215000</v>
      </c>
      <c r="J314">
        <v>60</v>
      </c>
      <c r="K314" s="1">
        <v>45596</v>
      </c>
      <c r="L314" t="s">
        <v>15144</v>
      </c>
    </row>
    <row r="315" spans="1:12" x14ac:dyDescent="0.2">
      <c r="A315" t="s">
        <v>1708</v>
      </c>
      <c r="B315" t="s">
        <v>6882</v>
      </c>
      <c r="C315" t="s">
        <v>7360</v>
      </c>
      <c r="D315" t="s">
        <v>197</v>
      </c>
      <c r="E315" t="s">
        <v>51</v>
      </c>
      <c r="F315" t="s">
        <v>36</v>
      </c>
      <c r="G315" t="s">
        <v>37</v>
      </c>
      <c r="H315">
        <v>150000</v>
      </c>
      <c r="I315">
        <v>150000</v>
      </c>
      <c r="J315">
        <v>40</v>
      </c>
      <c r="K315" s="1">
        <v>45535</v>
      </c>
      <c r="L315" t="s">
        <v>15144</v>
      </c>
    </row>
    <row r="316" spans="1:12" x14ac:dyDescent="0.2">
      <c r="A316" t="s">
        <v>1709</v>
      </c>
      <c r="B316" t="s">
        <v>6881</v>
      </c>
      <c r="C316" t="s">
        <v>7360</v>
      </c>
      <c r="D316" t="s">
        <v>197</v>
      </c>
      <c r="E316" t="s">
        <v>51</v>
      </c>
      <c r="F316" t="s">
        <v>36</v>
      </c>
      <c r="G316" t="s">
        <v>37</v>
      </c>
      <c r="H316">
        <v>250000</v>
      </c>
      <c r="I316">
        <v>250000</v>
      </c>
      <c r="J316">
        <v>57.5</v>
      </c>
      <c r="K316" s="1">
        <v>45535</v>
      </c>
      <c r="L316" t="s">
        <v>15144</v>
      </c>
    </row>
    <row r="317" spans="1:12" x14ac:dyDescent="0.2">
      <c r="A317" t="s">
        <v>1710</v>
      </c>
      <c r="B317" t="s">
        <v>6883</v>
      </c>
      <c r="C317" t="s">
        <v>7360</v>
      </c>
      <c r="D317" t="s">
        <v>197</v>
      </c>
      <c r="E317" t="s">
        <v>51</v>
      </c>
      <c r="F317" t="s">
        <v>36</v>
      </c>
      <c r="G317" t="s">
        <v>37</v>
      </c>
      <c r="H317">
        <v>250000</v>
      </c>
      <c r="I317">
        <v>250000</v>
      </c>
      <c r="J317">
        <v>75</v>
      </c>
      <c r="K317" s="1">
        <v>45535</v>
      </c>
      <c r="L317" t="s">
        <v>15144</v>
      </c>
    </row>
    <row r="318" spans="1:12" x14ac:dyDescent="0.2">
      <c r="A318" t="s">
        <v>3086</v>
      </c>
      <c r="B318" t="s">
        <v>6877</v>
      </c>
      <c r="C318" t="s">
        <v>7360</v>
      </c>
      <c r="D318" t="s">
        <v>197</v>
      </c>
      <c r="E318" t="s">
        <v>51</v>
      </c>
      <c r="F318" t="s">
        <v>36</v>
      </c>
      <c r="G318" t="s">
        <v>37</v>
      </c>
      <c r="H318">
        <v>215000</v>
      </c>
      <c r="I318">
        <v>215000</v>
      </c>
      <c r="J318">
        <v>60</v>
      </c>
      <c r="K318" s="1">
        <v>45596</v>
      </c>
      <c r="L318" t="s">
        <v>15144</v>
      </c>
    </row>
    <row r="319" spans="1:12" x14ac:dyDescent="0.2">
      <c r="A319" t="s">
        <v>3084</v>
      </c>
      <c r="B319" t="s">
        <v>6878</v>
      </c>
      <c r="C319" t="s">
        <v>7360</v>
      </c>
      <c r="D319" t="s">
        <v>197</v>
      </c>
      <c r="E319" t="s">
        <v>51</v>
      </c>
      <c r="F319" t="s">
        <v>36</v>
      </c>
      <c r="G319" t="s">
        <v>37</v>
      </c>
      <c r="H319">
        <v>215000</v>
      </c>
      <c r="I319">
        <v>215000</v>
      </c>
      <c r="J319">
        <v>60</v>
      </c>
      <c r="K319" s="1">
        <v>45596</v>
      </c>
      <c r="L319" t="s">
        <v>15144</v>
      </c>
    </row>
    <row r="320" spans="1:12" x14ac:dyDescent="0.2">
      <c r="A320" t="s">
        <v>3085</v>
      </c>
      <c r="B320" t="s">
        <v>6879</v>
      </c>
      <c r="C320" t="s">
        <v>7360</v>
      </c>
      <c r="D320" t="s">
        <v>197</v>
      </c>
      <c r="E320" t="s">
        <v>51</v>
      </c>
      <c r="F320" t="s">
        <v>36</v>
      </c>
      <c r="G320" t="s">
        <v>37</v>
      </c>
      <c r="H320">
        <v>215000</v>
      </c>
      <c r="I320">
        <v>215000</v>
      </c>
      <c r="J320">
        <v>60</v>
      </c>
      <c r="K320" s="1">
        <v>45596</v>
      </c>
      <c r="L320" t="s">
        <v>15144</v>
      </c>
    </row>
    <row r="321" spans="1:12" x14ac:dyDescent="0.2">
      <c r="A321" t="s">
        <v>3083</v>
      </c>
      <c r="B321" t="s">
        <v>6880</v>
      </c>
      <c r="C321" t="s">
        <v>7360</v>
      </c>
      <c r="D321" t="s">
        <v>197</v>
      </c>
      <c r="E321" t="s">
        <v>51</v>
      </c>
      <c r="F321" t="s">
        <v>36</v>
      </c>
      <c r="G321" t="s">
        <v>37</v>
      </c>
      <c r="H321">
        <v>215000</v>
      </c>
      <c r="I321">
        <v>215000</v>
      </c>
      <c r="J321">
        <v>60</v>
      </c>
      <c r="K321" s="1">
        <v>45596</v>
      </c>
      <c r="L321" t="s">
        <v>15144</v>
      </c>
    </row>
    <row r="322" spans="1:12" x14ac:dyDescent="0.2">
      <c r="A322" t="s">
        <v>2788</v>
      </c>
      <c r="B322" t="s">
        <v>5228</v>
      </c>
      <c r="C322" t="s">
        <v>7360</v>
      </c>
      <c r="D322" t="s">
        <v>197</v>
      </c>
      <c r="E322" t="s">
        <v>51</v>
      </c>
      <c r="F322" t="s">
        <v>49</v>
      </c>
      <c r="G322" t="s">
        <v>50</v>
      </c>
      <c r="H322">
        <v>109600</v>
      </c>
      <c r="I322">
        <v>109600</v>
      </c>
      <c r="J322">
        <v>12</v>
      </c>
      <c r="K322" s="1">
        <v>45657</v>
      </c>
      <c r="L322" t="s">
        <v>15144</v>
      </c>
    </row>
    <row r="323" spans="1:12" x14ac:dyDescent="0.2">
      <c r="A323" t="s">
        <v>1688</v>
      </c>
      <c r="B323" t="s">
        <v>5227</v>
      </c>
      <c r="C323" t="s">
        <v>7360</v>
      </c>
      <c r="D323" t="s">
        <v>197</v>
      </c>
      <c r="E323" t="s">
        <v>51</v>
      </c>
      <c r="F323" t="s">
        <v>49</v>
      </c>
      <c r="G323" t="s">
        <v>50</v>
      </c>
      <c r="H323">
        <v>109600</v>
      </c>
      <c r="I323">
        <v>109600</v>
      </c>
      <c r="J323">
        <v>12</v>
      </c>
      <c r="K323" s="1">
        <v>45565</v>
      </c>
      <c r="L323" t="s">
        <v>15144</v>
      </c>
    </row>
    <row r="324" spans="1:12" x14ac:dyDescent="0.2">
      <c r="A324" t="s">
        <v>2973</v>
      </c>
      <c r="B324" t="s">
        <v>5595</v>
      </c>
      <c r="C324" t="s">
        <v>7360</v>
      </c>
      <c r="D324" t="s">
        <v>197</v>
      </c>
      <c r="E324" t="s">
        <v>51</v>
      </c>
      <c r="F324" t="s">
        <v>230</v>
      </c>
      <c r="G324" t="s">
        <v>836</v>
      </c>
      <c r="H324">
        <v>250000</v>
      </c>
      <c r="I324">
        <v>250000</v>
      </c>
      <c r="J324">
        <v>66</v>
      </c>
      <c r="K324" s="1">
        <v>45565</v>
      </c>
      <c r="L324" t="s">
        <v>15144</v>
      </c>
    </row>
    <row r="325" spans="1:12" x14ac:dyDescent="0.2">
      <c r="A325" t="s">
        <v>2979</v>
      </c>
      <c r="B325" t="s">
        <v>5593</v>
      </c>
      <c r="C325" t="s">
        <v>7360</v>
      </c>
      <c r="D325" t="s">
        <v>197</v>
      </c>
      <c r="E325" t="s">
        <v>51</v>
      </c>
      <c r="F325" t="s">
        <v>230</v>
      </c>
      <c r="G325" t="s">
        <v>836</v>
      </c>
      <c r="H325">
        <v>250000</v>
      </c>
      <c r="I325">
        <v>250000</v>
      </c>
      <c r="J325">
        <v>66</v>
      </c>
      <c r="K325" s="1">
        <v>45565</v>
      </c>
      <c r="L325" t="s">
        <v>15144</v>
      </c>
    </row>
    <row r="326" spans="1:12" x14ac:dyDescent="0.2">
      <c r="A326" t="s">
        <v>2967</v>
      </c>
      <c r="B326" t="s">
        <v>5594</v>
      </c>
      <c r="C326" t="s">
        <v>7360</v>
      </c>
      <c r="D326" t="s">
        <v>197</v>
      </c>
      <c r="E326" t="s">
        <v>51</v>
      </c>
      <c r="F326" t="s">
        <v>230</v>
      </c>
      <c r="G326" t="s">
        <v>836</v>
      </c>
      <c r="H326">
        <v>250000</v>
      </c>
      <c r="I326">
        <v>250000</v>
      </c>
      <c r="J326">
        <v>66</v>
      </c>
      <c r="K326" s="1">
        <v>45565</v>
      </c>
      <c r="L326" t="s">
        <v>15144</v>
      </c>
    </row>
    <row r="327" spans="1:12" x14ac:dyDescent="0.2">
      <c r="A327" t="s">
        <v>2976</v>
      </c>
      <c r="B327" t="s">
        <v>5596</v>
      </c>
      <c r="C327" t="s">
        <v>7360</v>
      </c>
      <c r="D327" t="s">
        <v>197</v>
      </c>
      <c r="E327" t="s">
        <v>51</v>
      </c>
      <c r="F327" t="s">
        <v>230</v>
      </c>
      <c r="G327" t="s">
        <v>836</v>
      </c>
      <c r="H327">
        <v>250000</v>
      </c>
      <c r="I327">
        <v>250000</v>
      </c>
      <c r="J327">
        <v>66</v>
      </c>
      <c r="K327" s="1">
        <v>45565</v>
      </c>
      <c r="L327" t="s">
        <v>15144</v>
      </c>
    </row>
    <row r="328" spans="1:12" x14ac:dyDescent="0.2">
      <c r="A328" t="s">
        <v>1682</v>
      </c>
      <c r="B328" t="s">
        <v>5585</v>
      </c>
      <c r="C328" t="s">
        <v>7360</v>
      </c>
      <c r="D328" t="s">
        <v>197</v>
      </c>
      <c r="E328" t="s">
        <v>51</v>
      </c>
      <c r="F328" t="s">
        <v>230</v>
      </c>
      <c r="G328" t="s">
        <v>836</v>
      </c>
      <c r="H328">
        <v>250000</v>
      </c>
      <c r="I328">
        <v>250000</v>
      </c>
      <c r="J328">
        <v>66</v>
      </c>
      <c r="K328" s="1">
        <v>45565</v>
      </c>
      <c r="L328" t="s">
        <v>15144</v>
      </c>
    </row>
    <row r="329" spans="1:12" x14ac:dyDescent="0.2">
      <c r="A329" t="s">
        <v>3057</v>
      </c>
      <c r="B329" t="s">
        <v>6049</v>
      </c>
      <c r="C329" t="s">
        <v>7360</v>
      </c>
      <c r="D329" t="s">
        <v>197</v>
      </c>
      <c r="E329" t="s">
        <v>51</v>
      </c>
      <c r="F329" t="s">
        <v>125</v>
      </c>
      <c r="G329" t="s">
        <v>126</v>
      </c>
      <c r="H329">
        <v>22300</v>
      </c>
      <c r="I329">
        <v>22300</v>
      </c>
      <c r="J329">
        <v>5</v>
      </c>
      <c r="K329" s="1">
        <v>45626</v>
      </c>
      <c r="L329" t="s">
        <v>15144</v>
      </c>
    </row>
    <row r="330" spans="1:12" x14ac:dyDescent="0.2">
      <c r="A330" t="s">
        <v>3070</v>
      </c>
      <c r="B330" t="s">
        <v>5759</v>
      </c>
      <c r="C330" t="s">
        <v>7360</v>
      </c>
      <c r="D330" t="s">
        <v>197</v>
      </c>
      <c r="E330" t="s">
        <v>51</v>
      </c>
      <c r="F330" t="s">
        <v>125</v>
      </c>
      <c r="G330" t="s">
        <v>126</v>
      </c>
      <c r="H330">
        <v>200000</v>
      </c>
      <c r="I330">
        <v>200000</v>
      </c>
      <c r="J330">
        <v>65</v>
      </c>
      <c r="K330" s="1">
        <v>45626</v>
      </c>
      <c r="L330" t="s">
        <v>15144</v>
      </c>
    </row>
    <row r="331" spans="1:12" x14ac:dyDescent="0.2">
      <c r="A331" t="s">
        <v>3063</v>
      </c>
      <c r="B331" t="s">
        <v>5760</v>
      </c>
      <c r="C331" t="s">
        <v>7360</v>
      </c>
      <c r="D331" t="s">
        <v>197</v>
      </c>
      <c r="E331" t="s">
        <v>51</v>
      </c>
      <c r="F331" t="s">
        <v>125</v>
      </c>
      <c r="G331" t="s">
        <v>126</v>
      </c>
      <c r="H331">
        <v>200000</v>
      </c>
      <c r="I331">
        <v>200000</v>
      </c>
      <c r="J331">
        <v>65</v>
      </c>
      <c r="K331" s="1">
        <v>45626</v>
      </c>
      <c r="L331" t="s">
        <v>15144</v>
      </c>
    </row>
    <row r="332" spans="1:12" x14ac:dyDescent="0.2">
      <c r="A332" t="s">
        <v>3065</v>
      </c>
      <c r="B332" t="s">
        <v>5761</v>
      </c>
      <c r="C332" t="s">
        <v>7360</v>
      </c>
      <c r="D332" t="s">
        <v>197</v>
      </c>
      <c r="E332" t="s">
        <v>51</v>
      </c>
      <c r="F332" t="s">
        <v>125</v>
      </c>
      <c r="G332" t="s">
        <v>126</v>
      </c>
      <c r="H332">
        <v>200000</v>
      </c>
      <c r="I332">
        <v>200000</v>
      </c>
      <c r="J332">
        <v>65</v>
      </c>
      <c r="K332" s="1">
        <v>45626</v>
      </c>
      <c r="L332" t="s">
        <v>15144</v>
      </c>
    </row>
    <row r="333" spans="1:12" x14ac:dyDescent="0.2">
      <c r="A333" t="s">
        <v>3064</v>
      </c>
      <c r="B333" t="s">
        <v>5758</v>
      </c>
      <c r="C333" t="s">
        <v>7360</v>
      </c>
      <c r="D333" t="s">
        <v>197</v>
      </c>
      <c r="E333" t="s">
        <v>51</v>
      </c>
      <c r="F333" t="s">
        <v>125</v>
      </c>
      <c r="G333" t="s">
        <v>126</v>
      </c>
      <c r="H333">
        <v>200000</v>
      </c>
      <c r="I333">
        <v>200000</v>
      </c>
      <c r="J333">
        <v>65</v>
      </c>
      <c r="K333" s="1">
        <v>45626</v>
      </c>
      <c r="L333" t="s">
        <v>15144</v>
      </c>
    </row>
    <row r="334" spans="1:12" x14ac:dyDescent="0.2">
      <c r="A334" t="s">
        <v>3059</v>
      </c>
      <c r="B334" t="s">
        <v>5767</v>
      </c>
      <c r="C334" t="s">
        <v>7360</v>
      </c>
      <c r="D334" t="s">
        <v>197</v>
      </c>
      <c r="E334" t="s">
        <v>51</v>
      </c>
      <c r="F334" t="s">
        <v>125</v>
      </c>
      <c r="G334" t="s">
        <v>126</v>
      </c>
      <c r="H334">
        <v>216000</v>
      </c>
      <c r="I334">
        <v>216000</v>
      </c>
      <c r="J334">
        <v>65</v>
      </c>
      <c r="K334" s="1">
        <v>45626</v>
      </c>
      <c r="L334" t="s">
        <v>15144</v>
      </c>
    </row>
    <row r="335" spans="1:12" x14ac:dyDescent="0.2">
      <c r="A335" t="s">
        <v>3072</v>
      </c>
      <c r="B335" t="s">
        <v>5762</v>
      </c>
      <c r="C335" t="s">
        <v>7360</v>
      </c>
      <c r="D335" t="s">
        <v>197</v>
      </c>
      <c r="E335" t="s">
        <v>51</v>
      </c>
      <c r="F335" t="s">
        <v>125</v>
      </c>
      <c r="G335" t="s">
        <v>126</v>
      </c>
      <c r="H335">
        <v>200000</v>
      </c>
      <c r="I335">
        <v>200000</v>
      </c>
      <c r="J335">
        <v>65</v>
      </c>
      <c r="K335" s="1">
        <v>45626</v>
      </c>
      <c r="L335" t="s">
        <v>15144</v>
      </c>
    </row>
    <row r="336" spans="1:12" x14ac:dyDescent="0.2">
      <c r="A336" t="s">
        <v>3071</v>
      </c>
      <c r="B336" t="s">
        <v>5768</v>
      </c>
      <c r="C336" t="s">
        <v>7360</v>
      </c>
      <c r="D336" t="s">
        <v>197</v>
      </c>
      <c r="E336" t="s">
        <v>51</v>
      </c>
      <c r="F336" t="s">
        <v>125</v>
      </c>
      <c r="G336" t="s">
        <v>126</v>
      </c>
      <c r="H336">
        <v>200000</v>
      </c>
      <c r="I336">
        <v>200000</v>
      </c>
      <c r="J336">
        <v>65</v>
      </c>
      <c r="K336" s="1">
        <v>45626</v>
      </c>
      <c r="L336" t="s">
        <v>15144</v>
      </c>
    </row>
    <row r="337" spans="1:12" x14ac:dyDescent="0.2">
      <c r="A337" t="s">
        <v>3060</v>
      </c>
      <c r="B337" t="s">
        <v>5769</v>
      </c>
      <c r="C337" t="s">
        <v>7360</v>
      </c>
      <c r="D337" t="s">
        <v>197</v>
      </c>
      <c r="E337" t="s">
        <v>51</v>
      </c>
      <c r="F337" t="s">
        <v>125</v>
      </c>
      <c r="G337" t="s">
        <v>126</v>
      </c>
      <c r="H337">
        <v>200000</v>
      </c>
      <c r="I337">
        <v>200000</v>
      </c>
      <c r="J337">
        <v>65</v>
      </c>
      <c r="K337" s="1">
        <v>45626</v>
      </c>
      <c r="L337" t="s">
        <v>15144</v>
      </c>
    </row>
    <row r="338" spans="1:12" x14ac:dyDescent="0.2">
      <c r="A338" t="s">
        <v>3073</v>
      </c>
      <c r="B338" t="s">
        <v>5770</v>
      </c>
      <c r="C338" t="s">
        <v>7360</v>
      </c>
      <c r="D338" t="s">
        <v>197</v>
      </c>
      <c r="E338" t="s">
        <v>51</v>
      </c>
      <c r="F338" t="s">
        <v>125</v>
      </c>
      <c r="G338" t="s">
        <v>126</v>
      </c>
      <c r="H338">
        <v>200000</v>
      </c>
      <c r="I338">
        <v>200000</v>
      </c>
      <c r="J338">
        <v>65</v>
      </c>
      <c r="K338" s="1">
        <v>45626</v>
      </c>
      <c r="L338" t="s">
        <v>15144</v>
      </c>
    </row>
    <row r="339" spans="1:12" x14ac:dyDescent="0.2">
      <c r="A339" t="s">
        <v>3062</v>
      </c>
      <c r="B339" t="s">
        <v>5772</v>
      </c>
      <c r="C339" t="s">
        <v>7360</v>
      </c>
      <c r="D339" t="s">
        <v>197</v>
      </c>
      <c r="E339" t="s">
        <v>51</v>
      </c>
      <c r="F339" t="s">
        <v>125</v>
      </c>
      <c r="G339" t="s">
        <v>126</v>
      </c>
      <c r="H339">
        <v>200000</v>
      </c>
      <c r="I339">
        <v>200000</v>
      </c>
      <c r="J339">
        <v>65</v>
      </c>
      <c r="K339" s="1">
        <v>45626</v>
      </c>
      <c r="L339" t="s">
        <v>15144</v>
      </c>
    </row>
    <row r="340" spans="1:12" x14ac:dyDescent="0.2">
      <c r="A340" t="s">
        <v>3067</v>
      </c>
      <c r="B340" t="s">
        <v>5771</v>
      </c>
      <c r="C340" t="s">
        <v>7360</v>
      </c>
      <c r="D340" t="s">
        <v>197</v>
      </c>
      <c r="E340" t="s">
        <v>51</v>
      </c>
      <c r="F340" t="s">
        <v>125</v>
      </c>
      <c r="G340" t="s">
        <v>126</v>
      </c>
      <c r="H340">
        <v>200000</v>
      </c>
      <c r="I340">
        <v>200000</v>
      </c>
      <c r="J340">
        <v>65</v>
      </c>
      <c r="K340" s="1">
        <v>45626</v>
      </c>
      <c r="L340" t="s">
        <v>15144</v>
      </c>
    </row>
    <row r="341" spans="1:12" x14ac:dyDescent="0.2">
      <c r="A341" t="s">
        <v>3068</v>
      </c>
      <c r="B341" t="s">
        <v>5766</v>
      </c>
      <c r="C341" t="s">
        <v>7360</v>
      </c>
      <c r="D341" t="s">
        <v>197</v>
      </c>
      <c r="E341" t="s">
        <v>51</v>
      </c>
      <c r="F341" t="s">
        <v>125</v>
      </c>
      <c r="G341" t="s">
        <v>126</v>
      </c>
      <c r="H341">
        <v>216000</v>
      </c>
      <c r="I341">
        <v>216000</v>
      </c>
      <c r="J341">
        <v>65</v>
      </c>
      <c r="K341" s="1">
        <v>45626</v>
      </c>
      <c r="L341" t="s">
        <v>15144</v>
      </c>
    </row>
    <row r="342" spans="1:12" x14ac:dyDescent="0.2">
      <c r="A342" t="s">
        <v>3061</v>
      </c>
      <c r="B342" t="s">
        <v>5765</v>
      </c>
      <c r="C342" t="s">
        <v>7360</v>
      </c>
      <c r="D342" t="s">
        <v>197</v>
      </c>
      <c r="E342" t="s">
        <v>51</v>
      </c>
      <c r="F342" t="s">
        <v>125</v>
      </c>
      <c r="G342" t="s">
        <v>126</v>
      </c>
      <c r="H342">
        <v>216000</v>
      </c>
      <c r="I342">
        <v>216000</v>
      </c>
      <c r="J342">
        <v>65</v>
      </c>
      <c r="K342" s="1">
        <v>45626</v>
      </c>
      <c r="L342" t="s">
        <v>15144</v>
      </c>
    </row>
    <row r="343" spans="1:12" x14ac:dyDescent="0.2">
      <c r="A343" t="s">
        <v>196</v>
      </c>
      <c r="B343" t="s">
        <v>5757</v>
      </c>
      <c r="C343" t="s">
        <v>7360</v>
      </c>
      <c r="D343" t="s">
        <v>197</v>
      </c>
      <c r="E343" t="s">
        <v>51</v>
      </c>
      <c r="F343" t="s">
        <v>125</v>
      </c>
      <c r="G343" t="s">
        <v>126</v>
      </c>
      <c r="H343">
        <v>216000</v>
      </c>
      <c r="I343">
        <v>216000</v>
      </c>
      <c r="J343">
        <v>65</v>
      </c>
      <c r="K343" s="1">
        <v>45626</v>
      </c>
      <c r="L343" t="s">
        <v>15144</v>
      </c>
    </row>
    <row r="344" spans="1:12" x14ac:dyDescent="0.2">
      <c r="A344" t="s">
        <v>3044</v>
      </c>
      <c r="B344" t="s">
        <v>6226</v>
      </c>
      <c r="C344" t="s">
        <v>7360</v>
      </c>
      <c r="D344" t="s">
        <v>197</v>
      </c>
      <c r="E344" t="s">
        <v>51</v>
      </c>
      <c r="F344" t="s">
        <v>56</v>
      </c>
      <c r="G344" t="s">
        <v>57</v>
      </c>
      <c r="H344">
        <v>220000</v>
      </c>
      <c r="I344">
        <v>220000</v>
      </c>
      <c r="J344">
        <v>60</v>
      </c>
      <c r="K344" s="1">
        <v>45626</v>
      </c>
      <c r="L344" t="s">
        <v>15144</v>
      </c>
    </row>
    <row r="345" spans="1:12" x14ac:dyDescent="0.2">
      <c r="A345" t="s">
        <v>3047</v>
      </c>
      <c r="B345" t="s">
        <v>6228</v>
      </c>
      <c r="C345" t="s">
        <v>7360</v>
      </c>
      <c r="D345" t="s">
        <v>197</v>
      </c>
      <c r="E345" t="s">
        <v>51</v>
      </c>
      <c r="F345" t="s">
        <v>56</v>
      </c>
      <c r="G345" t="s">
        <v>57</v>
      </c>
      <c r="H345">
        <v>220000</v>
      </c>
      <c r="I345">
        <v>220000</v>
      </c>
      <c r="J345">
        <v>30.03</v>
      </c>
      <c r="K345" s="1">
        <v>45626</v>
      </c>
      <c r="L345" t="s">
        <v>15144</v>
      </c>
    </row>
    <row r="346" spans="1:12" x14ac:dyDescent="0.2">
      <c r="A346" t="s">
        <v>3055</v>
      </c>
      <c r="B346" t="s">
        <v>6227</v>
      </c>
      <c r="C346" t="s">
        <v>7360</v>
      </c>
      <c r="D346" t="s">
        <v>197</v>
      </c>
      <c r="E346" t="s">
        <v>51</v>
      </c>
      <c r="F346" t="s">
        <v>56</v>
      </c>
      <c r="G346" t="s">
        <v>57</v>
      </c>
      <c r="H346">
        <v>220000</v>
      </c>
      <c r="I346">
        <v>220000</v>
      </c>
      <c r="J346">
        <v>60</v>
      </c>
      <c r="K346" s="1">
        <v>45626</v>
      </c>
      <c r="L346" t="s">
        <v>15144</v>
      </c>
    </row>
    <row r="347" spans="1:12" x14ac:dyDescent="0.2">
      <c r="A347" t="s">
        <v>3051</v>
      </c>
      <c r="B347" t="s">
        <v>6242</v>
      </c>
      <c r="C347" t="s">
        <v>7360</v>
      </c>
      <c r="D347" t="s">
        <v>197</v>
      </c>
      <c r="E347" t="s">
        <v>51</v>
      </c>
      <c r="F347" t="s">
        <v>56</v>
      </c>
      <c r="G347" t="s">
        <v>57</v>
      </c>
      <c r="H347">
        <v>220000</v>
      </c>
      <c r="I347">
        <v>220000</v>
      </c>
      <c r="J347">
        <v>60</v>
      </c>
      <c r="K347" s="1">
        <v>45626</v>
      </c>
      <c r="L347" t="s">
        <v>15144</v>
      </c>
    </row>
    <row r="348" spans="1:12" x14ac:dyDescent="0.2">
      <c r="A348" t="s">
        <v>3048</v>
      </c>
      <c r="B348" t="s">
        <v>6241</v>
      </c>
      <c r="C348" t="s">
        <v>7360</v>
      </c>
      <c r="D348" t="s">
        <v>197</v>
      </c>
      <c r="E348" t="s">
        <v>51</v>
      </c>
      <c r="F348" t="s">
        <v>56</v>
      </c>
      <c r="G348" t="s">
        <v>57</v>
      </c>
      <c r="H348">
        <v>220000</v>
      </c>
      <c r="I348">
        <v>220000</v>
      </c>
      <c r="J348">
        <v>60</v>
      </c>
      <c r="K348" s="1">
        <v>45626</v>
      </c>
      <c r="L348" t="s">
        <v>15144</v>
      </c>
    </row>
    <row r="349" spans="1:12" x14ac:dyDescent="0.2">
      <c r="A349" t="s">
        <v>3045</v>
      </c>
      <c r="B349" t="s">
        <v>6240</v>
      </c>
      <c r="C349" t="s">
        <v>7360</v>
      </c>
      <c r="D349" t="s">
        <v>197</v>
      </c>
      <c r="E349" t="s">
        <v>51</v>
      </c>
      <c r="F349" t="s">
        <v>56</v>
      </c>
      <c r="G349" t="s">
        <v>57</v>
      </c>
      <c r="H349">
        <v>220000</v>
      </c>
      <c r="I349">
        <v>220000</v>
      </c>
      <c r="J349">
        <v>60</v>
      </c>
      <c r="K349" s="1">
        <v>45626</v>
      </c>
      <c r="L349" t="s">
        <v>15144</v>
      </c>
    </row>
    <row r="350" spans="1:12" x14ac:dyDescent="0.2">
      <c r="A350" t="s">
        <v>3043</v>
      </c>
      <c r="B350" t="s">
        <v>6239</v>
      </c>
      <c r="C350" t="s">
        <v>7360</v>
      </c>
      <c r="D350" t="s">
        <v>197</v>
      </c>
      <c r="E350" t="s">
        <v>51</v>
      </c>
      <c r="F350" t="s">
        <v>56</v>
      </c>
      <c r="G350" t="s">
        <v>57</v>
      </c>
      <c r="H350">
        <v>220000</v>
      </c>
      <c r="I350">
        <v>220000</v>
      </c>
      <c r="J350">
        <v>60</v>
      </c>
      <c r="K350" s="1">
        <v>45626</v>
      </c>
      <c r="L350" t="s">
        <v>15144</v>
      </c>
    </row>
    <row r="351" spans="1:12" x14ac:dyDescent="0.2">
      <c r="A351" t="s">
        <v>3046</v>
      </c>
      <c r="B351" t="s">
        <v>6222</v>
      </c>
      <c r="C351" t="s">
        <v>7360</v>
      </c>
      <c r="D351" t="s">
        <v>197</v>
      </c>
      <c r="E351" t="s">
        <v>51</v>
      </c>
      <c r="F351" t="s">
        <v>56</v>
      </c>
      <c r="G351" t="s">
        <v>57</v>
      </c>
      <c r="H351">
        <v>150000</v>
      </c>
      <c r="I351">
        <v>150000</v>
      </c>
      <c r="J351">
        <v>25</v>
      </c>
      <c r="K351" s="1">
        <v>45626</v>
      </c>
      <c r="L351" t="s">
        <v>15144</v>
      </c>
    </row>
    <row r="352" spans="1:12" x14ac:dyDescent="0.2">
      <c r="A352" t="s">
        <v>3052</v>
      </c>
      <c r="B352" t="s">
        <v>6221</v>
      </c>
      <c r="C352" t="s">
        <v>7360</v>
      </c>
      <c r="D352" t="s">
        <v>197</v>
      </c>
      <c r="E352" t="s">
        <v>51</v>
      </c>
      <c r="F352" t="s">
        <v>56</v>
      </c>
      <c r="G352" t="s">
        <v>57</v>
      </c>
      <c r="H352">
        <v>158000</v>
      </c>
      <c r="I352">
        <v>158000</v>
      </c>
      <c r="J352">
        <v>30</v>
      </c>
      <c r="K352" s="1">
        <v>45626</v>
      </c>
      <c r="L352" t="s">
        <v>15144</v>
      </c>
    </row>
    <row r="353" spans="1:12" x14ac:dyDescent="0.2">
      <c r="A353" t="s">
        <v>3054</v>
      </c>
      <c r="B353" t="s">
        <v>6223</v>
      </c>
      <c r="C353" t="s">
        <v>7360</v>
      </c>
      <c r="D353" t="s">
        <v>197</v>
      </c>
      <c r="E353" t="s">
        <v>51</v>
      </c>
      <c r="F353" t="s">
        <v>56</v>
      </c>
      <c r="G353" t="s">
        <v>57</v>
      </c>
      <c r="H353">
        <v>150500</v>
      </c>
      <c r="I353">
        <v>150500</v>
      </c>
      <c r="J353">
        <v>22.5</v>
      </c>
      <c r="K353" s="1">
        <v>45626</v>
      </c>
      <c r="L353" t="s">
        <v>15144</v>
      </c>
    </row>
    <row r="354" spans="1:12" x14ac:dyDescent="0.2">
      <c r="A354" t="s">
        <v>3056</v>
      </c>
      <c r="B354" t="s">
        <v>6224</v>
      </c>
      <c r="C354" t="s">
        <v>7360</v>
      </c>
      <c r="D354" t="s">
        <v>197</v>
      </c>
      <c r="E354" t="s">
        <v>51</v>
      </c>
      <c r="F354" t="s">
        <v>56</v>
      </c>
      <c r="G354" t="s">
        <v>57</v>
      </c>
      <c r="H354">
        <v>150000</v>
      </c>
      <c r="I354">
        <v>150000</v>
      </c>
      <c r="J354">
        <v>35</v>
      </c>
      <c r="K354" s="1">
        <v>45626</v>
      </c>
      <c r="L354" t="s">
        <v>15144</v>
      </c>
    </row>
    <row r="355" spans="1:12" x14ac:dyDescent="0.2">
      <c r="A355" t="s">
        <v>3049</v>
      </c>
      <c r="B355" t="s">
        <v>6243</v>
      </c>
      <c r="C355" t="s">
        <v>7360</v>
      </c>
      <c r="D355" t="s">
        <v>197</v>
      </c>
      <c r="E355" t="s">
        <v>51</v>
      </c>
      <c r="F355" t="s">
        <v>56</v>
      </c>
      <c r="G355" t="s">
        <v>57</v>
      </c>
      <c r="H355">
        <v>150000</v>
      </c>
      <c r="I355">
        <v>150000</v>
      </c>
      <c r="J355">
        <v>40</v>
      </c>
      <c r="K355" s="1">
        <v>45626</v>
      </c>
      <c r="L355" t="s">
        <v>15144</v>
      </c>
    </row>
    <row r="356" spans="1:12" x14ac:dyDescent="0.2">
      <c r="A356" t="s">
        <v>3053</v>
      </c>
      <c r="B356" t="s">
        <v>6225</v>
      </c>
      <c r="C356" t="s">
        <v>7360</v>
      </c>
      <c r="D356" t="s">
        <v>197</v>
      </c>
      <c r="E356" t="s">
        <v>51</v>
      </c>
      <c r="F356" t="s">
        <v>56</v>
      </c>
      <c r="G356" t="s">
        <v>57</v>
      </c>
      <c r="H356">
        <v>260000</v>
      </c>
      <c r="I356">
        <v>260000</v>
      </c>
      <c r="J356">
        <v>30</v>
      </c>
      <c r="K356" s="1">
        <v>45626</v>
      </c>
      <c r="L356" t="s">
        <v>15144</v>
      </c>
    </row>
    <row r="357" spans="1:12" x14ac:dyDescent="0.2">
      <c r="A357" t="s">
        <v>2997</v>
      </c>
      <c r="B357" t="s">
        <v>6220</v>
      </c>
      <c r="C357" t="s">
        <v>7360</v>
      </c>
      <c r="D357" t="s">
        <v>197</v>
      </c>
      <c r="E357" t="s">
        <v>51</v>
      </c>
      <c r="F357" t="s">
        <v>56</v>
      </c>
      <c r="G357" t="s">
        <v>57</v>
      </c>
      <c r="H357">
        <v>220000</v>
      </c>
      <c r="I357">
        <v>220000</v>
      </c>
      <c r="J357">
        <v>60</v>
      </c>
      <c r="K357" s="1">
        <v>45626</v>
      </c>
      <c r="L357" t="s">
        <v>15144</v>
      </c>
    </row>
    <row r="358" spans="1:12" x14ac:dyDescent="0.2">
      <c r="A358" t="s">
        <v>3002</v>
      </c>
      <c r="B358" t="s">
        <v>6219</v>
      </c>
      <c r="C358" t="s">
        <v>7360</v>
      </c>
      <c r="D358" t="s">
        <v>197</v>
      </c>
      <c r="E358" t="s">
        <v>51</v>
      </c>
      <c r="F358" t="s">
        <v>56</v>
      </c>
      <c r="G358" t="s">
        <v>57</v>
      </c>
      <c r="H358">
        <v>220000</v>
      </c>
      <c r="I358">
        <v>220000</v>
      </c>
      <c r="J358">
        <v>60</v>
      </c>
      <c r="K358" s="1">
        <v>45626</v>
      </c>
      <c r="L358" t="s">
        <v>15144</v>
      </c>
    </row>
    <row r="359" spans="1:12" x14ac:dyDescent="0.2">
      <c r="A359" t="s">
        <v>3003</v>
      </c>
      <c r="B359" t="s">
        <v>6218</v>
      </c>
      <c r="C359" t="s">
        <v>7360</v>
      </c>
      <c r="D359" t="s">
        <v>197</v>
      </c>
      <c r="E359" t="s">
        <v>51</v>
      </c>
      <c r="F359" t="s">
        <v>56</v>
      </c>
      <c r="G359" t="s">
        <v>57</v>
      </c>
      <c r="H359">
        <v>220000</v>
      </c>
      <c r="I359">
        <v>220000</v>
      </c>
      <c r="J359">
        <v>60</v>
      </c>
      <c r="K359" s="1">
        <v>45626</v>
      </c>
      <c r="L359" t="s">
        <v>15144</v>
      </c>
    </row>
    <row r="360" spans="1:12" x14ac:dyDescent="0.2">
      <c r="A360" t="s">
        <v>2998</v>
      </c>
      <c r="B360" t="s">
        <v>6217</v>
      </c>
      <c r="C360" t="s">
        <v>7360</v>
      </c>
      <c r="D360" t="s">
        <v>197</v>
      </c>
      <c r="E360" t="s">
        <v>51</v>
      </c>
      <c r="F360" t="s">
        <v>56</v>
      </c>
      <c r="G360" t="s">
        <v>57</v>
      </c>
      <c r="H360">
        <v>220000</v>
      </c>
      <c r="I360">
        <v>220000</v>
      </c>
      <c r="J360">
        <v>60</v>
      </c>
      <c r="K360" s="1">
        <v>45626</v>
      </c>
      <c r="L360" t="s">
        <v>15144</v>
      </c>
    </row>
    <row r="361" spans="1:12" x14ac:dyDescent="0.2">
      <c r="A361" t="s">
        <v>200</v>
      </c>
      <c r="B361" t="s">
        <v>6195</v>
      </c>
      <c r="C361" t="s">
        <v>7360</v>
      </c>
      <c r="D361" t="s">
        <v>197</v>
      </c>
      <c r="E361" t="s">
        <v>51</v>
      </c>
      <c r="F361" t="s">
        <v>56</v>
      </c>
      <c r="G361" t="s">
        <v>57</v>
      </c>
      <c r="H361">
        <v>154000</v>
      </c>
      <c r="I361">
        <v>154000</v>
      </c>
      <c r="J361">
        <v>30</v>
      </c>
      <c r="K361" s="1">
        <v>45596</v>
      </c>
      <c r="L361" t="s">
        <v>15144</v>
      </c>
    </row>
    <row r="362" spans="1:12" x14ac:dyDescent="0.2">
      <c r="A362" t="s">
        <v>1684</v>
      </c>
      <c r="B362" t="s">
        <v>6196</v>
      </c>
      <c r="C362" t="s">
        <v>7360</v>
      </c>
      <c r="D362" t="s">
        <v>197</v>
      </c>
      <c r="E362" t="s">
        <v>51</v>
      </c>
      <c r="F362" t="s">
        <v>56</v>
      </c>
      <c r="G362" t="s">
        <v>57</v>
      </c>
      <c r="H362">
        <v>154000</v>
      </c>
      <c r="I362">
        <v>154000</v>
      </c>
      <c r="J362">
        <v>25</v>
      </c>
      <c r="K362" s="1">
        <v>45596</v>
      </c>
      <c r="L362" t="s">
        <v>15144</v>
      </c>
    </row>
    <row r="363" spans="1:12" x14ac:dyDescent="0.2">
      <c r="A363" t="s">
        <v>1683</v>
      </c>
      <c r="B363" t="s">
        <v>6197</v>
      </c>
      <c r="C363" t="s">
        <v>7360</v>
      </c>
      <c r="D363" t="s">
        <v>197</v>
      </c>
      <c r="E363" t="s">
        <v>51</v>
      </c>
      <c r="F363" t="s">
        <v>56</v>
      </c>
      <c r="G363" t="s">
        <v>57</v>
      </c>
      <c r="H363">
        <v>154000</v>
      </c>
      <c r="I363">
        <v>154000</v>
      </c>
      <c r="J363">
        <v>22.5</v>
      </c>
      <c r="K363" s="1">
        <v>45596</v>
      </c>
      <c r="L363" t="s">
        <v>15144</v>
      </c>
    </row>
    <row r="364" spans="1:12" x14ac:dyDescent="0.2">
      <c r="A364" t="s">
        <v>2376</v>
      </c>
      <c r="B364" t="s">
        <v>6198</v>
      </c>
      <c r="C364" t="s">
        <v>7360</v>
      </c>
      <c r="D364" t="s">
        <v>197</v>
      </c>
      <c r="E364" t="s">
        <v>51</v>
      </c>
      <c r="F364" t="s">
        <v>56</v>
      </c>
      <c r="G364" t="s">
        <v>57</v>
      </c>
      <c r="H364">
        <v>154000</v>
      </c>
      <c r="I364">
        <v>154000</v>
      </c>
      <c r="J364">
        <v>30</v>
      </c>
      <c r="K364" s="1">
        <v>45596</v>
      </c>
      <c r="L364" t="s">
        <v>15144</v>
      </c>
    </row>
    <row r="365" spans="1:12" x14ac:dyDescent="0.2">
      <c r="A365" t="s">
        <v>2377</v>
      </c>
      <c r="B365" t="s">
        <v>6199</v>
      </c>
      <c r="C365" t="s">
        <v>7360</v>
      </c>
      <c r="D365" t="s">
        <v>197</v>
      </c>
      <c r="E365" t="s">
        <v>51</v>
      </c>
      <c r="F365" t="s">
        <v>56</v>
      </c>
      <c r="G365" t="s">
        <v>57</v>
      </c>
      <c r="H365">
        <v>152000</v>
      </c>
      <c r="I365">
        <v>152000</v>
      </c>
      <c r="J365">
        <v>35</v>
      </c>
      <c r="K365" s="1">
        <v>45596</v>
      </c>
      <c r="L365" t="s">
        <v>15144</v>
      </c>
    </row>
    <row r="366" spans="1:12" x14ac:dyDescent="0.2">
      <c r="A366" t="s">
        <v>2999</v>
      </c>
      <c r="B366" t="s">
        <v>6231</v>
      </c>
      <c r="C366" t="s">
        <v>7360</v>
      </c>
      <c r="D366" t="s">
        <v>197</v>
      </c>
      <c r="E366" t="s">
        <v>51</v>
      </c>
      <c r="F366" t="s">
        <v>56</v>
      </c>
      <c r="G366" t="s">
        <v>57</v>
      </c>
      <c r="H366">
        <v>283000</v>
      </c>
      <c r="I366">
        <v>216500</v>
      </c>
      <c r="J366">
        <v>60</v>
      </c>
      <c r="K366" s="1">
        <v>45657</v>
      </c>
      <c r="L366" t="s">
        <v>15144</v>
      </c>
    </row>
    <row r="367" spans="1:12" x14ac:dyDescent="0.2">
      <c r="A367" t="s">
        <v>2996</v>
      </c>
      <c r="B367" t="s">
        <v>6230</v>
      </c>
      <c r="C367" t="s">
        <v>7360</v>
      </c>
      <c r="D367" t="s">
        <v>197</v>
      </c>
      <c r="E367" t="s">
        <v>51</v>
      </c>
      <c r="F367" t="s">
        <v>56</v>
      </c>
      <c r="G367" t="s">
        <v>57</v>
      </c>
      <c r="H367">
        <v>216500</v>
      </c>
      <c r="I367">
        <v>216500</v>
      </c>
      <c r="J367">
        <v>60</v>
      </c>
      <c r="K367" s="1">
        <v>45657</v>
      </c>
      <c r="L367" t="s">
        <v>15144</v>
      </c>
    </row>
    <row r="368" spans="1:12" x14ac:dyDescent="0.2">
      <c r="A368" t="s">
        <v>3040</v>
      </c>
      <c r="B368" t="s">
        <v>6209</v>
      </c>
      <c r="C368" t="s">
        <v>7360</v>
      </c>
      <c r="D368" t="s">
        <v>197</v>
      </c>
      <c r="E368" t="s">
        <v>51</v>
      </c>
      <c r="F368" t="s">
        <v>56</v>
      </c>
      <c r="G368" t="s">
        <v>57</v>
      </c>
      <c r="H368">
        <v>250000</v>
      </c>
      <c r="I368">
        <v>250000</v>
      </c>
      <c r="J368">
        <v>60</v>
      </c>
      <c r="K368" s="1">
        <v>45535</v>
      </c>
      <c r="L368" t="s">
        <v>15144</v>
      </c>
    </row>
    <row r="369" spans="1:12" x14ac:dyDescent="0.2">
      <c r="A369" t="s">
        <v>1687</v>
      </c>
      <c r="B369" t="s">
        <v>6206</v>
      </c>
      <c r="C369" t="s">
        <v>7360</v>
      </c>
      <c r="D369" t="s">
        <v>197</v>
      </c>
      <c r="E369" t="s">
        <v>51</v>
      </c>
      <c r="F369" t="s">
        <v>56</v>
      </c>
      <c r="G369" t="s">
        <v>57</v>
      </c>
      <c r="H369">
        <v>150000</v>
      </c>
      <c r="I369">
        <v>150000</v>
      </c>
      <c r="J369">
        <v>22.5</v>
      </c>
      <c r="K369" s="1">
        <v>45535</v>
      </c>
      <c r="L369" t="s">
        <v>15144</v>
      </c>
    </row>
    <row r="370" spans="1:12" x14ac:dyDescent="0.2">
      <c r="A370" t="s">
        <v>3017</v>
      </c>
      <c r="B370" t="s">
        <v>6211</v>
      </c>
      <c r="C370" t="s">
        <v>7360</v>
      </c>
      <c r="D370" t="s">
        <v>197</v>
      </c>
      <c r="E370" t="s">
        <v>51</v>
      </c>
      <c r="F370" t="s">
        <v>56</v>
      </c>
      <c r="G370" t="s">
        <v>57</v>
      </c>
      <c r="H370">
        <v>250000</v>
      </c>
      <c r="I370">
        <v>250000</v>
      </c>
      <c r="J370">
        <v>60</v>
      </c>
      <c r="K370" s="1">
        <v>45535</v>
      </c>
      <c r="L370" t="s">
        <v>15144</v>
      </c>
    </row>
    <row r="371" spans="1:12" x14ac:dyDescent="0.2">
      <c r="A371" t="s">
        <v>3008</v>
      </c>
      <c r="B371" t="s">
        <v>6212</v>
      </c>
      <c r="C371" t="s">
        <v>7360</v>
      </c>
      <c r="D371" t="s">
        <v>197</v>
      </c>
      <c r="E371" t="s">
        <v>51</v>
      </c>
      <c r="F371" t="s">
        <v>56</v>
      </c>
      <c r="G371" t="s">
        <v>57</v>
      </c>
      <c r="H371">
        <v>250000</v>
      </c>
      <c r="I371">
        <v>250000</v>
      </c>
      <c r="J371">
        <v>66</v>
      </c>
      <c r="K371" s="1">
        <v>45535</v>
      </c>
      <c r="L371" t="s">
        <v>15144</v>
      </c>
    </row>
    <row r="372" spans="1:12" x14ac:dyDescent="0.2">
      <c r="A372" t="s">
        <v>1686</v>
      </c>
      <c r="B372" t="s">
        <v>6209</v>
      </c>
      <c r="C372" t="s">
        <v>7360</v>
      </c>
      <c r="D372" t="s">
        <v>197</v>
      </c>
      <c r="E372" t="s">
        <v>51</v>
      </c>
      <c r="F372" t="s">
        <v>56</v>
      </c>
      <c r="G372" t="s">
        <v>57</v>
      </c>
      <c r="H372">
        <v>160000</v>
      </c>
      <c r="I372">
        <v>170000</v>
      </c>
      <c r="J372">
        <v>30</v>
      </c>
      <c r="K372" s="1">
        <v>45535</v>
      </c>
      <c r="L372" t="s">
        <v>15144</v>
      </c>
    </row>
    <row r="373" spans="1:12" x14ac:dyDescent="0.2">
      <c r="A373" t="s">
        <v>1685</v>
      </c>
      <c r="B373" t="s">
        <v>6210</v>
      </c>
      <c r="C373" t="s">
        <v>7360</v>
      </c>
      <c r="D373" t="s">
        <v>197</v>
      </c>
      <c r="E373" t="s">
        <v>51</v>
      </c>
      <c r="F373" t="s">
        <v>56</v>
      </c>
      <c r="G373" t="s">
        <v>57</v>
      </c>
      <c r="H373">
        <v>150000</v>
      </c>
      <c r="I373">
        <v>150000</v>
      </c>
      <c r="J373">
        <v>27.5</v>
      </c>
      <c r="K373" s="1">
        <v>45535</v>
      </c>
      <c r="L373" t="s">
        <v>15144</v>
      </c>
    </row>
    <row r="374" spans="1:12" x14ac:dyDescent="0.2">
      <c r="A374" t="s">
        <v>3016</v>
      </c>
      <c r="B374" t="s">
        <v>6206</v>
      </c>
      <c r="C374" t="s">
        <v>7360</v>
      </c>
      <c r="D374" t="s">
        <v>197</v>
      </c>
      <c r="E374" t="s">
        <v>51</v>
      </c>
      <c r="F374" t="s">
        <v>56</v>
      </c>
      <c r="G374" t="s">
        <v>57</v>
      </c>
      <c r="H374">
        <v>250000</v>
      </c>
      <c r="I374">
        <v>250000</v>
      </c>
      <c r="J374">
        <v>60</v>
      </c>
      <c r="K374" s="1">
        <v>45535</v>
      </c>
      <c r="L374" t="s">
        <v>15144</v>
      </c>
    </row>
    <row r="375" spans="1:12" x14ac:dyDescent="0.2">
      <c r="A375" t="s">
        <v>2379</v>
      </c>
      <c r="B375" t="s">
        <v>6212</v>
      </c>
      <c r="C375" t="s">
        <v>7360</v>
      </c>
      <c r="D375" t="s">
        <v>197</v>
      </c>
      <c r="E375" t="s">
        <v>51</v>
      </c>
      <c r="F375" t="s">
        <v>56</v>
      </c>
      <c r="G375" t="s">
        <v>57</v>
      </c>
      <c r="H375">
        <v>135000</v>
      </c>
      <c r="I375">
        <v>135000</v>
      </c>
      <c r="J375">
        <v>40</v>
      </c>
      <c r="K375" s="1">
        <v>45535</v>
      </c>
      <c r="L375" t="s">
        <v>15144</v>
      </c>
    </row>
    <row r="376" spans="1:12" x14ac:dyDescent="0.2">
      <c r="A376" t="s">
        <v>2378</v>
      </c>
      <c r="B376" t="s">
        <v>6211</v>
      </c>
      <c r="C376" t="s">
        <v>7360</v>
      </c>
      <c r="D376" t="s">
        <v>197</v>
      </c>
      <c r="E376" t="s">
        <v>51</v>
      </c>
      <c r="F376" t="s">
        <v>56</v>
      </c>
      <c r="G376" t="s">
        <v>57</v>
      </c>
      <c r="H376">
        <v>150000</v>
      </c>
      <c r="I376">
        <v>150000</v>
      </c>
      <c r="J376">
        <v>35</v>
      </c>
      <c r="K376" s="1">
        <v>45535</v>
      </c>
      <c r="L376" t="s">
        <v>15144</v>
      </c>
    </row>
    <row r="377" spans="1:12" x14ac:dyDescent="0.2">
      <c r="A377" t="s">
        <v>3011</v>
      </c>
      <c r="B377" t="s">
        <v>6211</v>
      </c>
      <c r="C377" t="s">
        <v>7360</v>
      </c>
      <c r="D377" t="s">
        <v>197</v>
      </c>
      <c r="E377" t="s">
        <v>51</v>
      </c>
      <c r="F377" t="s">
        <v>56</v>
      </c>
      <c r="G377" t="s">
        <v>57</v>
      </c>
      <c r="H377">
        <v>215500</v>
      </c>
      <c r="I377">
        <v>215500</v>
      </c>
      <c r="J377">
        <v>60</v>
      </c>
      <c r="K377" s="1">
        <v>45535</v>
      </c>
      <c r="L377" t="s">
        <v>15144</v>
      </c>
    </row>
    <row r="378" spans="1:12" x14ac:dyDescent="0.2">
      <c r="A378" t="s">
        <v>3021</v>
      </c>
      <c r="B378" t="s">
        <v>6209</v>
      </c>
      <c r="C378" t="s">
        <v>7360</v>
      </c>
      <c r="D378" t="s">
        <v>197</v>
      </c>
      <c r="E378" t="s">
        <v>51</v>
      </c>
      <c r="F378" t="s">
        <v>56</v>
      </c>
      <c r="G378" t="s">
        <v>57</v>
      </c>
      <c r="H378">
        <v>215500</v>
      </c>
      <c r="I378">
        <v>215500</v>
      </c>
      <c r="J378">
        <v>60</v>
      </c>
      <c r="K378" s="1">
        <v>45535</v>
      </c>
      <c r="L378" t="s">
        <v>15144</v>
      </c>
    </row>
    <row r="379" spans="1:12" x14ac:dyDescent="0.2">
      <c r="A379" t="s">
        <v>3014</v>
      </c>
      <c r="B379" t="s">
        <v>6210</v>
      </c>
      <c r="C379" t="s">
        <v>7360</v>
      </c>
      <c r="D379" t="s">
        <v>197</v>
      </c>
      <c r="E379" t="s">
        <v>51</v>
      </c>
      <c r="F379" t="s">
        <v>56</v>
      </c>
      <c r="G379" t="s">
        <v>57</v>
      </c>
      <c r="H379">
        <v>215500</v>
      </c>
      <c r="I379">
        <v>215500</v>
      </c>
      <c r="J379">
        <v>60</v>
      </c>
      <c r="K379" s="1">
        <v>45535</v>
      </c>
      <c r="L379" t="s">
        <v>15144</v>
      </c>
    </row>
    <row r="380" spans="1:12" x14ac:dyDescent="0.2">
      <c r="A380" t="s">
        <v>3007</v>
      </c>
      <c r="B380" t="s">
        <v>6212</v>
      </c>
      <c r="C380" t="s">
        <v>7360</v>
      </c>
      <c r="D380" t="s">
        <v>197</v>
      </c>
      <c r="E380" t="s">
        <v>51</v>
      </c>
      <c r="F380" t="s">
        <v>56</v>
      </c>
      <c r="G380" t="s">
        <v>57</v>
      </c>
      <c r="H380">
        <v>74500</v>
      </c>
      <c r="I380">
        <v>74500</v>
      </c>
      <c r="J380">
        <v>29.98</v>
      </c>
      <c r="K380" s="1">
        <v>45535</v>
      </c>
      <c r="L380" t="s">
        <v>15144</v>
      </c>
    </row>
    <row r="381" spans="1:12" x14ac:dyDescent="0.2">
      <c r="A381" t="s">
        <v>3025</v>
      </c>
      <c r="B381" t="s">
        <v>6206</v>
      </c>
      <c r="C381" t="s">
        <v>7360</v>
      </c>
      <c r="D381" t="s">
        <v>197</v>
      </c>
      <c r="E381" t="s">
        <v>51</v>
      </c>
      <c r="F381" t="s">
        <v>56</v>
      </c>
      <c r="G381" t="s">
        <v>57</v>
      </c>
      <c r="H381">
        <v>218000</v>
      </c>
      <c r="I381">
        <v>218000</v>
      </c>
      <c r="J381">
        <v>60</v>
      </c>
      <c r="K381" s="1">
        <v>45535</v>
      </c>
      <c r="L381" t="s">
        <v>15144</v>
      </c>
    </row>
    <row r="382" spans="1:12" x14ac:dyDescent="0.2">
      <c r="A382" t="s">
        <v>1680</v>
      </c>
      <c r="B382" t="s">
        <v>6114</v>
      </c>
      <c r="C382" t="s">
        <v>7360</v>
      </c>
      <c r="D382" t="s">
        <v>197</v>
      </c>
      <c r="E382" t="s">
        <v>51</v>
      </c>
      <c r="F382" t="s">
        <v>52</v>
      </c>
      <c r="G382" t="s">
        <v>53</v>
      </c>
      <c r="H382">
        <v>150000</v>
      </c>
      <c r="I382">
        <v>150000</v>
      </c>
      <c r="J382">
        <v>33</v>
      </c>
      <c r="K382" s="1">
        <v>45565</v>
      </c>
      <c r="L382" t="s">
        <v>15144</v>
      </c>
    </row>
    <row r="383" spans="1:12" x14ac:dyDescent="0.2">
      <c r="A383" t="s">
        <v>1677</v>
      </c>
      <c r="B383" t="s">
        <v>6113</v>
      </c>
      <c r="C383" t="s">
        <v>7360</v>
      </c>
      <c r="D383" t="s">
        <v>197</v>
      </c>
      <c r="E383" t="s">
        <v>51</v>
      </c>
      <c r="F383" t="s">
        <v>52</v>
      </c>
      <c r="G383" t="s">
        <v>53</v>
      </c>
      <c r="H383">
        <v>150000</v>
      </c>
      <c r="I383">
        <v>150000</v>
      </c>
      <c r="J383">
        <v>42</v>
      </c>
      <c r="K383" s="1">
        <v>45565</v>
      </c>
      <c r="L383" t="s">
        <v>15144</v>
      </c>
    </row>
    <row r="384" spans="1:12" x14ac:dyDescent="0.2">
      <c r="A384" t="s">
        <v>1678</v>
      </c>
      <c r="B384" t="s">
        <v>6112</v>
      </c>
      <c r="C384" t="s">
        <v>7360</v>
      </c>
      <c r="D384" t="s">
        <v>197</v>
      </c>
      <c r="E384" t="s">
        <v>51</v>
      </c>
      <c r="F384" t="s">
        <v>52</v>
      </c>
      <c r="G384" t="s">
        <v>53</v>
      </c>
      <c r="H384">
        <v>150000</v>
      </c>
      <c r="I384">
        <v>150000</v>
      </c>
      <c r="J384">
        <v>42</v>
      </c>
      <c r="K384" s="1">
        <v>45565</v>
      </c>
      <c r="L384" t="s">
        <v>15144</v>
      </c>
    </row>
    <row r="385" spans="1:12" x14ac:dyDescent="0.2">
      <c r="A385" t="s">
        <v>1679</v>
      </c>
      <c r="B385" t="s">
        <v>6111</v>
      </c>
      <c r="C385" t="s">
        <v>7360</v>
      </c>
      <c r="D385" t="s">
        <v>197</v>
      </c>
      <c r="E385" t="s">
        <v>51</v>
      </c>
      <c r="F385" t="s">
        <v>52</v>
      </c>
      <c r="G385" t="s">
        <v>53</v>
      </c>
      <c r="H385">
        <v>236000</v>
      </c>
      <c r="I385">
        <v>236000</v>
      </c>
      <c r="J385">
        <v>71.5</v>
      </c>
      <c r="K385" s="1">
        <v>45535</v>
      </c>
      <c r="L385" t="s">
        <v>15144</v>
      </c>
    </row>
    <row r="386" spans="1:12" x14ac:dyDescent="0.2">
      <c r="A386" t="s">
        <v>1596</v>
      </c>
      <c r="B386" t="s">
        <v>6092</v>
      </c>
      <c r="C386" t="s">
        <v>7360</v>
      </c>
      <c r="D386" t="s">
        <v>197</v>
      </c>
      <c r="E386" t="s">
        <v>51</v>
      </c>
      <c r="F386" t="s">
        <v>52</v>
      </c>
      <c r="G386" t="s">
        <v>53</v>
      </c>
      <c r="H386">
        <v>200000</v>
      </c>
      <c r="I386">
        <v>200000</v>
      </c>
      <c r="J386">
        <v>45</v>
      </c>
      <c r="K386" s="1">
        <v>45626</v>
      </c>
      <c r="L386" t="s">
        <v>15144</v>
      </c>
    </row>
    <row r="387" spans="1:12" x14ac:dyDescent="0.2">
      <c r="A387" t="s">
        <v>2369</v>
      </c>
      <c r="B387" t="s">
        <v>6093</v>
      </c>
      <c r="C387" t="s">
        <v>7360</v>
      </c>
      <c r="D387" t="s">
        <v>197</v>
      </c>
      <c r="E387" t="s">
        <v>51</v>
      </c>
      <c r="F387" t="s">
        <v>52</v>
      </c>
      <c r="G387" t="s">
        <v>53</v>
      </c>
      <c r="H387">
        <v>200000</v>
      </c>
      <c r="I387">
        <v>200000</v>
      </c>
      <c r="J387">
        <v>45</v>
      </c>
      <c r="K387" s="1">
        <v>45626</v>
      </c>
      <c r="L387" t="s">
        <v>15144</v>
      </c>
    </row>
    <row r="388" spans="1:12" x14ac:dyDescent="0.2">
      <c r="A388" t="s">
        <v>1605</v>
      </c>
      <c r="B388" t="s">
        <v>5181</v>
      </c>
      <c r="C388" t="s">
        <v>7360</v>
      </c>
      <c r="D388" t="s">
        <v>197</v>
      </c>
      <c r="E388" t="s">
        <v>51</v>
      </c>
      <c r="F388" t="s">
        <v>52</v>
      </c>
      <c r="G388" t="s">
        <v>53</v>
      </c>
      <c r="H388">
        <v>146962</v>
      </c>
      <c r="I388">
        <v>146962</v>
      </c>
      <c r="J388">
        <v>30</v>
      </c>
      <c r="K388" s="1">
        <v>45535</v>
      </c>
      <c r="L388" t="s">
        <v>15144</v>
      </c>
    </row>
    <row r="389" spans="1:12" x14ac:dyDescent="0.2">
      <c r="A389" t="s">
        <v>2367</v>
      </c>
      <c r="B389" t="s">
        <v>6094</v>
      </c>
      <c r="C389" t="s">
        <v>7360</v>
      </c>
      <c r="D389" t="s">
        <v>197</v>
      </c>
      <c r="E389" t="s">
        <v>51</v>
      </c>
      <c r="F389" t="s">
        <v>52</v>
      </c>
      <c r="G389" t="s">
        <v>53</v>
      </c>
      <c r="H389">
        <v>260000</v>
      </c>
      <c r="I389">
        <v>260000</v>
      </c>
      <c r="J389">
        <v>66</v>
      </c>
      <c r="K389" s="1">
        <v>45626</v>
      </c>
      <c r="L389" t="s">
        <v>15144</v>
      </c>
    </row>
    <row r="390" spans="1:12" x14ac:dyDescent="0.2">
      <c r="A390" t="s">
        <v>2368</v>
      </c>
      <c r="B390" t="s">
        <v>6095</v>
      </c>
      <c r="C390" t="s">
        <v>7360</v>
      </c>
      <c r="D390" t="s">
        <v>197</v>
      </c>
      <c r="E390" t="s">
        <v>51</v>
      </c>
      <c r="F390" t="s">
        <v>52</v>
      </c>
      <c r="G390" t="s">
        <v>53</v>
      </c>
      <c r="H390">
        <v>260000</v>
      </c>
      <c r="I390">
        <v>260000</v>
      </c>
      <c r="J390">
        <v>66</v>
      </c>
      <c r="K390" s="1">
        <v>45626</v>
      </c>
      <c r="L390" t="s">
        <v>15144</v>
      </c>
    </row>
    <row r="391" spans="1:12" x14ac:dyDescent="0.2">
      <c r="A391" t="s">
        <v>2370</v>
      </c>
      <c r="B391" t="s">
        <v>5182</v>
      </c>
      <c r="C391" t="s">
        <v>7360</v>
      </c>
      <c r="D391" t="s">
        <v>197</v>
      </c>
      <c r="E391" t="s">
        <v>51</v>
      </c>
      <c r="F391" t="s">
        <v>52</v>
      </c>
      <c r="G391" t="s">
        <v>53</v>
      </c>
      <c r="H391">
        <v>146962</v>
      </c>
      <c r="I391">
        <v>146962</v>
      </c>
      <c r="J391">
        <v>27.5</v>
      </c>
      <c r="K391" s="1">
        <v>45535</v>
      </c>
      <c r="L391" t="s">
        <v>15144</v>
      </c>
    </row>
    <row r="392" spans="1:12" x14ac:dyDescent="0.2">
      <c r="A392" t="s">
        <v>1607</v>
      </c>
      <c r="B392" t="s">
        <v>5190</v>
      </c>
      <c r="C392" t="s">
        <v>7360</v>
      </c>
      <c r="D392" t="s">
        <v>197</v>
      </c>
      <c r="E392" t="s">
        <v>51</v>
      </c>
      <c r="F392" t="s">
        <v>52</v>
      </c>
      <c r="G392" t="s">
        <v>53</v>
      </c>
      <c r="I392"/>
      <c r="J392">
        <v>57.523459595959615</v>
      </c>
      <c r="K392" s="1">
        <v>45535</v>
      </c>
      <c r="L392" t="s">
        <v>15144</v>
      </c>
    </row>
    <row r="393" spans="1:12" x14ac:dyDescent="0.2">
      <c r="A393" t="s">
        <v>1609</v>
      </c>
      <c r="B393" t="s">
        <v>6104</v>
      </c>
      <c r="C393" t="s">
        <v>7360</v>
      </c>
      <c r="D393" t="s">
        <v>197</v>
      </c>
      <c r="E393" t="s">
        <v>51</v>
      </c>
      <c r="F393" t="s">
        <v>52</v>
      </c>
      <c r="G393" t="s">
        <v>53</v>
      </c>
      <c r="H393">
        <v>127700</v>
      </c>
      <c r="I393">
        <v>127700</v>
      </c>
      <c r="J393">
        <v>22.5</v>
      </c>
      <c r="K393" s="1">
        <v>45535</v>
      </c>
      <c r="L393" t="s">
        <v>15144</v>
      </c>
    </row>
    <row r="394" spans="1:12" x14ac:dyDescent="0.2">
      <c r="A394" t="s">
        <v>1602</v>
      </c>
      <c r="B394" t="s">
        <v>6079</v>
      </c>
      <c r="C394" t="s">
        <v>7360</v>
      </c>
      <c r="D394" t="s">
        <v>197</v>
      </c>
      <c r="E394" t="s">
        <v>51</v>
      </c>
      <c r="F394" t="s">
        <v>52</v>
      </c>
      <c r="G394" t="s">
        <v>53</v>
      </c>
      <c r="H394">
        <v>115930</v>
      </c>
      <c r="I394">
        <v>115930</v>
      </c>
      <c r="J394">
        <v>32.5</v>
      </c>
      <c r="K394" s="1">
        <v>45535</v>
      </c>
      <c r="L394" t="s">
        <v>15144</v>
      </c>
    </row>
    <row r="395" spans="1:12" x14ac:dyDescent="0.2">
      <c r="A395" t="s">
        <v>1598</v>
      </c>
      <c r="B395" t="s">
        <v>6080</v>
      </c>
      <c r="C395" t="s">
        <v>7360</v>
      </c>
      <c r="D395" t="s">
        <v>197</v>
      </c>
      <c r="E395" t="s">
        <v>51</v>
      </c>
      <c r="F395" t="s">
        <v>52</v>
      </c>
      <c r="G395" t="s">
        <v>53</v>
      </c>
      <c r="H395">
        <v>123534</v>
      </c>
      <c r="I395">
        <v>123534</v>
      </c>
      <c r="J395">
        <v>40</v>
      </c>
      <c r="K395" s="1">
        <v>45535</v>
      </c>
      <c r="L395" t="s">
        <v>15144</v>
      </c>
    </row>
    <row r="396" spans="1:12" x14ac:dyDescent="0.2">
      <c r="A396" t="s">
        <v>1612</v>
      </c>
      <c r="B396" t="s">
        <v>6106</v>
      </c>
      <c r="C396" t="s">
        <v>7360</v>
      </c>
      <c r="D396" t="s">
        <v>197</v>
      </c>
      <c r="E396" t="s">
        <v>51</v>
      </c>
      <c r="F396" t="s">
        <v>52</v>
      </c>
      <c r="G396" t="s">
        <v>53</v>
      </c>
      <c r="H396">
        <v>211816</v>
      </c>
      <c r="I396">
        <v>211816</v>
      </c>
      <c r="J396">
        <v>50</v>
      </c>
      <c r="K396" s="1">
        <v>45596</v>
      </c>
      <c r="L396" t="s">
        <v>15144</v>
      </c>
    </row>
    <row r="397" spans="1:12" x14ac:dyDescent="0.2">
      <c r="A397" t="s">
        <v>1599</v>
      </c>
      <c r="B397" t="s">
        <v>6107</v>
      </c>
      <c r="C397" t="s">
        <v>7360</v>
      </c>
      <c r="D397" t="s">
        <v>197</v>
      </c>
      <c r="E397" t="s">
        <v>51</v>
      </c>
      <c r="F397" t="s">
        <v>52</v>
      </c>
      <c r="G397" t="s">
        <v>53</v>
      </c>
      <c r="H397">
        <v>150000</v>
      </c>
      <c r="I397">
        <v>150000</v>
      </c>
      <c r="J397">
        <v>27.5</v>
      </c>
      <c r="K397" s="1">
        <v>45596</v>
      </c>
      <c r="L397" t="s">
        <v>15144</v>
      </c>
    </row>
    <row r="398" spans="1:12" x14ac:dyDescent="0.2">
      <c r="A398" t="s">
        <v>1600</v>
      </c>
      <c r="B398" t="s">
        <v>6115</v>
      </c>
      <c r="C398" t="s">
        <v>7360</v>
      </c>
      <c r="D398" t="s">
        <v>197</v>
      </c>
      <c r="E398" t="s">
        <v>51</v>
      </c>
      <c r="F398" t="s">
        <v>52</v>
      </c>
      <c r="G398" t="s">
        <v>53</v>
      </c>
      <c r="H398">
        <v>125000</v>
      </c>
      <c r="I398">
        <v>125000</v>
      </c>
      <c r="J398">
        <v>27.5</v>
      </c>
      <c r="K398" s="1">
        <v>45626</v>
      </c>
      <c r="L398" t="s">
        <v>15144</v>
      </c>
    </row>
    <row r="399" spans="1:12" x14ac:dyDescent="0.2">
      <c r="A399" t="s">
        <v>1613</v>
      </c>
      <c r="B399" t="s">
        <v>6108</v>
      </c>
      <c r="C399" t="s">
        <v>7360</v>
      </c>
      <c r="D399" t="s">
        <v>197</v>
      </c>
      <c r="E399" t="s">
        <v>51</v>
      </c>
      <c r="F399" t="s">
        <v>52</v>
      </c>
      <c r="G399" t="s">
        <v>53</v>
      </c>
      <c r="H399">
        <v>147530</v>
      </c>
      <c r="I399">
        <v>147530</v>
      </c>
      <c r="J399">
        <v>27.5</v>
      </c>
      <c r="K399" s="1">
        <v>45596</v>
      </c>
      <c r="L399" t="s">
        <v>15144</v>
      </c>
    </row>
    <row r="400" spans="1:12" x14ac:dyDescent="0.2">
      <c r="A400" t="s">
        <v>1603</v>
      </c>
      <c r="B400" t="s">
        <v>6116</v>
      </c>
      <c r="C400" t="s">
        <v>7360</v>
      </c>
      <c r="D400" t="s">
        <v>197</v>
      </c>
      <c r="E400" t="s">
        <v>51</v>
      </c>
      <c r="F400" t="s">
        <v>52</v>
      </c>
      <c r="G400" t="s">
        <v>53</v>
      </c>
      <c r="H400">
        <v>30912</v>
      </c>
      <c r="I400">
        <v>30912</v>
      </c>
      <c r="J400">
        <v>5</v>
      </c>
      <c r="K400" s="1">
        <v>45626</v>
      </c>
      <c r="L400" t="s">
        <v>15144</v>
      </c>
    </row>
    <row r="401" spans="1:12" x14ac:dyDescent="0.2">
      <c r="A401" t="s">
        <v>1610</v>
      </c>
      <c r="B401" t="s">
        <v>6105</v>
      </c>
      <c r="C401" t="s">
        <v>7360</v>
      </c>
      <c r="D401" t="s">
        <v>197</v>
      </c>
      <c r="E401" t="s">
        <v>51</v>
      </c>
      <c r="F401" t="s">
        <v>52</v>
      </c>
      <c r="G401" t="s">
        <v>53</v>
      </c>
      <c r="H401">
        <v>215500</v>
      </c>
      <c r="I401">
        <v>215500</v>
      </c>
      <c r="J401">
        <v>42.5</v>
      </c>
      <c r="K401" s="1">
        <v>45596</v>
      </c>
      <c r="L401" t="s">
        <v>15144</v>
      </c>
    </row>
    <row r="402" spans="1:12" x14ac:dyDescent="0.2">
      <c r="A402" t="s">
        <v>1606</v>
      </c>
      <c r="B402" t="s">
        <v>6078</v>
      </c>
      <c r="C402" t="s">
        <v>7360</v>
      </c>
      <c r="D402" t="s">
        <v>197</v>
      </c>
      <c r="E402" t="s">
        <v>51</v>
      </c>
      <c r="F402" t="s">
        <v>52</v>
      </c>
      <c r="G402" t="s">
        <v>53</v>
      </c>
      <c r="H402">
        <v>109406</v>
      </c>
      <c r="I402">
        <v>109406</v>
      </c>
      <c r="J402">
        <v>35</v>
      </c>
      <c r="K402" s="1">
        <v>45626</v>
      </c>
      <c r="L402" t="s">
        <v>15144</v>
      </c>
    </row>
    <row r="403" spans="1:12" x14ac:dyDescent="0.2">
      <c r="A403" t="s">
        <v>1604</v>
      </c>
      <c r="B403" t="s">
        <v>5185</v>
      </c>
      <c r="C403" t="s">
        <v>7360</v>
      </c>
      <c r="D403" t="s">
        <v>197</v>
      </c>
      <c r="E403" t="s">
        <v>51</v>
      </c>
      <c r="F403" t="s">
        <v>52</v>
      </c>
      <c r="G403" t="s">
        <v>53</v>
      </c>
      <c r="H403">
        <v>106000</v>
      </c>
      <c r="I403">
        <v>106000</v>
      </c>
      <c r="J403">
        <v>17.5</v>
      </c>
      <c r="K403" s="1">
        <v>45535</v>
      </c>
      <c r="L403" t="s">
        <v>15144</v>
      </c>
    </row>
    <row r="404" spans="1:12" x14ac:dyDescent="0.2">
      <c r="A404" t="s">
        <v>1611</v>
      </c>
      <c r="B404" t="s">
        <v>5180</v>
      </c>
      <c r="C404" t="s">
        <v>7360</v>
      </c>
      <c r="D404" t="s">
        <v>197</v>
      </c>
      <c r="E404" t="s">
        <v>51</v>
      </c>
      <c r="F404" t="s">
        <v>52</v>
      </c>
      <c r="G404" t="s">
        <v>53</v>
      </c>
      <c r="H404">
        <v>149404</v>
      </c>
      <c r="I404">
        <v>149404</v>
      </c>
      <c r="J404">
        <v>35</v>
      </c>
      <c r="K404" s="1">
        <v>45535</v>
      </c>
      <c r="L404" t="s">
        <v>15144</v>
      </c>
    </row>
    <row r="405" spans="1:12" x14ac:dyDescent="0.2">
      <c r="A405" t="s">
        <v>1597</v>
      </c>
      <c r="B405" t="s">
        <v>5179</v>
      </c>
      <c r="C405" t="s">
        <v>7360</v>
      </c>
      <c r="D405" t="s">
        <v>197</v>
      </c>
      <c r="E405" t="s">
        <v>51</v>
      </c>
      <c r="F405" t="s">
        <v>52</v>
      </c>
      <c r="G405" t="s">
        <v>53</v>
      </c>
      <c r="H405">
        <v>202626</v>
      </c>
      <c r="I405">
        <v>202626</v>
      </c>
      <c r="J405">
        <v>45</v>
      </c>
      <c r="K405" s="1">
        <v>45535</v>
      </c>
      <c r="L405" t="s">
        <v>15144</v>
      </c>
    </row>
    <row r="406" spans="1:12" x14ac:dyDescent="0.2">
      <c r="A406" t="s">
        <v>1660</v>
      </c>
      <c r="B406" t="s">
        <v>6089</v>
      </c>
      <c r="C406" t="s">
        <v>7360</v>
      </c>
      <c r="D406" t="s">
        <v>197</v>
      </c>
      <c r="E406" t="s">
        <v>51</v>
      </c>
      <c r="F406" t="s">
        <v>52</v>
      </c>
      <c r="G406" t="s">
        <v>53</v>
      </c>
      <c r="H406">
        <v>168000</v>
      </c>
      <c r="I406">
        <v>168000</v>
      </c>
      <c r="J406">
        <v>40</v>
      </c>
      <c r="K406" s="1">
        <v>45535</v>
      </c>
      <c r="L406" t="s">
        <v>15144</v>
      </c>
    </row>
    <row r="407" spans="1:12" x14ac:dyDescent="0.2">
      <c r="A407" t="s">
        <v>1643</v>
      </c>
      <c r="B407" t="s">
        <v>6088</v>
      </c>
      <c r="C407" t="s">
        <v>7360</v>
      </c>
      <c r="D407" t="s">
        <v>197</v>
      </c>
      <c r="E407" t="s">
        <v>51</v>
      </c>
      <c r="F407" t="s">
        <v>52</v>
      </c>
      <c r="G407" t="s">
        <v>53</v>
      </c>
      <c r="H407">
        <v>180000</v>
      </c>
      <c r="I407">
        <v>180000</v>
      </c>
      <c r="J407">
        <v>42.5</v>
      </c>
      <c r="K407" s="1">
        <v>45535</v>
      </c>
      <c r="L407" t="s">
        <v>15144</v>
      </c>
    </row>
    <row r="408" spans="1:12" x14ac:dyDescent="0.2">
      <c r="A408" t="s">
        <v>1675</v>
      </c>
      <c r="B408" t="s">
        <v>6099</v>
      </c>
      <c r="C408" t="s">
        <v>7360</v>
      </c>
      <c r="D408" t="s">
        <v>197</v>
      </c>
      <c r="E408" t="s">
        <v>51</v>
      </c>
      <c r="F408" t="s">
        <v>52</v>
      </c>
      <c r="G408" t="s">
        <v>53</v>
      </c>
      <c r="H408">
        <v>180000</v>
      </c>
      <c r="I408">
        <v>180000</v>
      </c>
      <c r="J408">
        <v>40</v>
      </c>
      <c r="K408" s="1">
        <v>45535</v>
      </c>
      <c r="L408" t="s">
        <v>15144</v>
      </c>
    </row>
    <row r="409" spans="1:12" x14ac:dyDescent="0.2">
      <c r="A409" t="s">
        <v>1614</v>
      </c>
      <c r="B409" t="s">
        <v>5186</v>
      </c>
      <c r="C409" t="s">
        <v>7360</v>
      </c>
      <c r="D409" t="s">
        <v>197</v>
      </c>
      <c r="E409" t="s">
        <v>51</v>
      </c>
      <c r="F409" t="s">
        <v>52</v>
      </c>
      <c r="G409" t="s">
        <v>53</v>
      </c>
      <c r="H409">
        <v>210000</v>
      </c>
      <c r="I409">
        <v>210000</v>
      </c>
      <c r="J409">
        <v>60</v>
      </c>
      <c r="K409" s="1">
        <v>45535</v>
      </c>
      <c r="L409" t="s">
        <v>15144</v>
      </c>
    </row>
    <row r="410" spans="1:12" x14ac:dyDescent="0.2">
      <c r="A410" t="s">
        <v>1665</v>
      </c>
      <c r="B410" t="s">
        <v>6100</v>
      </c>
      <c r="C410" t="s">
        <v>7360</v>
      </c>
      <c r="D410" t="s">
        <v>197</v>
      </c>
      <c r="E410" t="s">
        <v>51</v>
      </c>
      <c r="F410" t="s">
        <v>52</v>
      </c>
      <c r="G410" t="s">
        <v>53</v>
      </c>
      <c r="H410">
        <v>150000</v>
      </c>
      <c r="I410">
        <v>150000</v>
      </c>
      <c r="J410">
        <v>27.5</v>
      </c>
      <c r="K410" s="1">
        <v>45535</v>
      </c>
      <c r="L410" t="s">
        <v>15144</v>
      </c>
    </row>
    <row r="411" spans="1:12" x14ac:dyDescent="0.2">
      <c r="A411" t="s">
        <v>1608</v>
      </c>
      <c r="B411" t="s">
        <v>5184</v>
      </c>
      <c r="C411" t="s">
        <v>7360</v>
      </c>
      <c r="D411" t="s">
        <v>197</v>
      </c>
      <c r="E411" t="s">
        <v>51</v>
      </c>
      <c r="F411" t="s">
        <v>52</v>
      </c>
      <c r="G411" t="s">
        <v>53</v>
      </c>
      <c r="H411">
        <v>100000</v>
      </c>
      <c r="I411">
        <v>202000</v>
      </c>
      <c r="J411">
        <v>45</v>
      </c>
      <c r="K411" s="1">
        <v>45596</v>
      </c>
      <c r="L411" t="s">
        <v>15144</v>
      </c>
    </row>
    <row r="412" spans="1:12" x14ac:dyDescent="0.2">
      <c r="A412" t="s">
        <v>1618</v>
      </c>
      <c r="B412" t="s">
        <v>5187</v>
      </c>
      <c r="C412" t="s">
        <v>7360</v>
      </c>
      <c r="D412" t="s">
        <v>197</v>
      </c>
      <c r="E412" t="s">
        <v>51</v>
      </c>
      <c r="F412" t="s">
        <v>52</v>
      </c>
      <c r="G412" t="s">
        <v>53</v>
      </c>
      <c r="H412">
        <v>210000</v>
      </c>
      <c r="I412">
        <v>210000</v>
      </c>
      <c r="J412">
        <v>60</v>
      </c>
      <c r="K412" s="1">
        <v>45535</v>
      </c>
      <c r="L412" t="s">
        <v>15144</v>
      </c>
    </row>
    <row r="413" spans="1:12" x14ac:dyDescent="0.2">
      <c r="A413" t="s">
        <v>1615</v>
      </c>
      <c r="B413" t="s">
        <v>5188</v>
      </c>
      <c r="C413" t="s">
        <v>7360</v>
      </c>
      <c r="D413" t="s">
        <v>197</v>
      </c>
      <c r="E413" t="s">
        <v>51</v>
      </c>
      <c r="F413" t="s">
        <v>52</v>
      </c>
      <c r="G413" t="s">
        <v>53</v>
      </c>
      <c r="H413">
        <v>210000</v>
      </c>
      <c r="I413">
        <v>210000</v>
      </c>
      <c r="J413">
        <v>60</v>
      </c>
      <c r="K413" s="1">
        <v>45535</v>
      </c>
      <c r="L413" t="s">
        <v>15144</v>
      </c>
    </row>
    <row r="414" spans="1:12" x14ac:dyDescent="0.2">
      <c r="A414" t="s">
        <v>1601</v>
      </c>
      <c r="B414" t="s">
        <v>5183</v>
      </c>
      <c r="C414" t="s">
        <v>7360</v>
      </c>
      <c r="D414" t="s">
        <v>197</v>
      </c>
      <c r="E414" t="s">
        <v>51</v>
      </c>
      <c r="F414" t="s">
        <v>52</v>
      </c>
      <c r="G414" t="s">
        <v>53</v>
      </c>
      <c r="H414">
        <v>100000</v>
      </c>
      <c r="I414">
        <v>202000</v>
      </c>
      <c r="J414">
        <v>45</v>
      </c>
      <c r="K414" s="1">
        <v>45596</v>
      </c>
      <c r="L414" t="s">
        <v>15144</v>
      </c>
    </row>
    <row r="415" spans="1:12" x14ac:dyDescent="0.2">
      <c r="A415" t="s">
        <v>1620</v>
      </c>
      <c r="B415" t="s">
        <v>5189</v>
      </c>
      <c r="C415" t="s">
        <v>7360</v>
      </c>
      <c r="D415" t="s">
        <v>197</v>
      </c>
      <c r="E415" t="s">
        <v>51</v>
      </c>
      <c r="F415" t="s">
        <v>52</v>
      </c>
      <c r="G415" t="s">
        <v>53</v>
      </c>
      <c r="H415">
        <v>210000</v>
      </c>
      <c r="I415">
        <v>210000</v>
      </c>
      <c r="J415">
        <v>60</v>
      </c>
      <c r="K415" s="1">
        <v>45535</v>
      </c>
      <c r="L415" t="s">
        <v>15144</v>
      </c>
    </row>
    <row r="416" spans="1:12" x14ac:dyDescent="0.2">
      <c r="A416" t="s">
        <v>1617</v>
      </c>
      <c r="B416" t="s">
        <v>5178</v>
      </c>
      <c r="C416" t="s">
        <v>7360</v>
      </c>
      <c r="D416" t="s">
        <v>197</v>
      </c>
      <c r="E416" t="s">
        <v>51</v>
      </c>
      <c r="F416" t="s">
        <v>52</v>
      </c>
      <c r="G416" t="s">
        <v>53</v>
      </c>
      <c r="H416">
        <v>212000</v>
      </c>
      <c r="I416">
        <v>212000</v>
      </c>
      <c r="J416">
        <v>60</v>
      </c>
      <c r="K416" s="1">
        <v>45535</v>
      </c>
      <c r="L416" t="s">
        <v>15144</v>
      </c>
    </row>
    <row r="417" spans="1:12" x14ac:dyDescent="0.2">
      <c r="A417" t="s">
        <v>1616</v>
      </c>
      <c r="B417" t="s">
        <v>5177</v>
      </c>
      <c r="C417" t="s">
        <v>7360</v>
      </c>
      <c r="D417" t="s">
        <v>197</v>
      </c>
      <c r="E417" t="s">
        <v>51</v>
      </c>
      <c r="F417" t="s">
        <v>52</v>
      </c>
      <c r="G417" t="s">
        <v>53</v>
      </c>
      <c r="H417">
        <v>215000</v>
      </c>
      <c r="I417">
        <v>215000</v>
      </c>
      <c r="J417">
        <v>60</v>
      </c>
      <c r="K417" s="1">
        <v>45535</v>
      </c>
      <c r="L417" t="s">
        <v>15144</v>
      </c>
    </row>
    <row r="418" spans="1:12" x14ac:dyDescent="0.2">
      <c r="A418" t="s">
        <v>198</v>
      </c>
      <c r="B418" t="s">
        <v>5176</v>
      </c>
      <c r="C418" t="s">
        <v>7360</v>
      </c>
      <c r="D418" t="s">
        <v>197</v>
      </c>
      <c r="E418" t="s">
        <v>51</v>
      </c>
      <c r="F418" t="s">
        <v>52</v>
      </c>
      <c r="G418" t="s">
        <v>53</v>
      </c>
      <c r="H418">
        <v>215000</v>
      </c>
      <c r="I418">
        <v>215000</v>
      </c>
      <c r="J418">
        <v>60</v>
      </c>
      <c r="K418" s="1">
        <v>45535</v>
      </c>
      <c r="L418" t="s">
        <v>15144</v>
      </c>
    </row>
    <row r="419" spans="1:12" x14ac:dyDescent="0.2">
      <c r="A419" t="s">
        <v>1619</v>
      </c>
      <c r="B419" t="s">
        <v>5175</v>
      </c>
      <c r="C419" t="s">
        <v>7360</v>
      </c>
      <c r="D419" t="s">
        <v>197</v>
      </c>
      <c r="E419" t="s">
        <v>51</v>
      </c>
      <c r="F419" t="s">
        <v>52</v>
      </c>
      <c r="G419" t="s">
        <v>53</v>
      </c>
      <c r="H419">
        <v>155000</v>
      </c>
      <c r="I419">
        <v>155000</v>
      </c>
      <c r="J419">
        <v>40</v>
      </c>
      <c r="K419" s="1">
        <v>45535</v>
      </c>
      <c r="L419" t="s">
        <v>15144</v>
      </c>
    </row>
    <row r="420" spans="1:12" x14ac:dyDescent="0.2">
      <c r="A420" t="s">
        <v>1666</v>
      </c>
      <c r="B420" t="s">
        <v>6991</v>
      </c>
      <c r="C420" t="s">
        <v>7360</v>
      </c>
      <c r="D420" t="s">
        <v>197</v>
      </c>
      <c r="E420" t="s">
        <v>51</v>
      </c>
      <c r="F420" t="s">
        <v>52</v>
      </c>
      <c r="G420" t="s">
        <v>53</v>
      </c>
      <c r="H420">
        <v>180000</v>
      </c>
      <c r="I420">
        <v>180000</v>
      </c>
      <c r="J420">
        <v>45</v>
      </c>
      <c r="K420" s="1">
        <v>45565</v>
      </c>
      <c r="L420" t="s">
        <v>15144</v>
      </c>
    </row>
    <row r="421" spans="1:12" x14ac:dyDescent="0.2">
      <c r="A421" t="s">
        <v>1656</v>
      </c>
      <c r="B421" t="s">
        <v>6992</v>
      </c>
      <c r="C421" t="s">
        <v>7360</v>
      </c>
      <c r="D421" t="s">
        <v>197</v>
      </c>
      <c r="E421" t="s">
        <v>51</v>
      </c>
      <c r="F421" t="s">
        <v>52</v>
      </c>
      <c r="G421" t="s">
        <v>53</v>
      </c>
      <c r="H421">
        <v>150000</v>
      </c>
      <c r="I421">
        <v>150000</v>
      </c>
      <c r="J421">
        <v>35</v>
      </c>
      <c r="K421" s="1">
        <v>45565</v>
      </c>
      <c r="L421" t="s">
        <v>15144</v>
      </c>
    </row>
    <row r="422" spans="1:12" x14ac:dyDescent="0.2">
      <c r="A422" t="s">
        <v>1641</v>
      </c>
      <c r="B422" t="s">
        <v>6993</v>
      </c>
      <c r="C422" t="s">
        <v>7360</v>
      </c>
      <c r="D422" t="s">
        <v>197</v>
      </c>
      <c r="E422" t="s">
        <v>51</v>
      </c>
      <c r="F422" t="s">
        <v>52</v>
      </c>
      <c r="G422" t="s">
        <v>53</v>
      </c>
      <c r="H422">
        <v>150000</v>
      </c>
      <c r="I422">
        <v>150000</v>
      </c>
      <c r="J422">
        <v>35</v>
      </c>
      <c r="K422" s="1">
        <v>45565</v>
      </c>
      <c r="L422" t="s">
        <v>15144</v>
      </c>
    </row>
    <row r="423" spans="1:12" x14ac:dyDescent="0.2">
      <c r="A423" t="s">
        <v>1633</v>
      </c>
      <c r="B423" t="s">
        <v>6994</v>
      </c>
      <c r="C423" t="s">
        <v>7360</v>
      </c>
      <c r="D423" t="s">
        <v>197</v>
      </c>
      <c r="E423" t="s">
        <v>51</v>
      </c>
      <c r="F423" t="s">
        <v>52</v>
      </c>
      <c r="G423" t="s">
        <v>53</v>
      </c>
      <c r="H423">
        <v>150000</v>
      </c>
      <c r="I423">
        <v>150000</v>
      </c>
      <c r="J423">
        <v>35</v>
      </c>
      <c r="K423" s="1">
        <v>45535</v>
      </c>
      <c r="L423" t="s">
        <v>15144</v>
      </c>
    </row>
    <row r="424" spans="1:12" x14ac:dyDescent="0.2">
      <c r="A424" t="s">
        <v>1632</v>
      </c>
      <c r="B424" t="s">
        <v>6995</v>
      </c>
      <c r="C424" t="s">
        <v>7360</v>
      </c>
      <c r="D424" t="s">
        <v>197</v>
      </c>
      <c r="E424" t="s">
        <v>51</v>
      </c>
      <c r="F424" t="s">
        <v>52</v>
      </c>
      <c r="G424" t="s">
        <v>53</v>
      </c>
      <c r="H424">
        <v>140000</v>
      </c>
      <c r="I424">
        <v>140000</v>
      </c>
      <c r="J424">
        <v>35</v>
      </c>
      <c r="K424" s="1">
        <v>45535</v>
      </c>
      <c r="L424" t="s">
        <v>15144</v>
      </c>
    </row>
    <row r="425" spans="1:12" x14ac:dyDescent="0.2">
      <c r="A425" t="s">
        <v>1638</v>
      </c>
      <c r="B425" t="s">
        <v>7000</v>
      </c>
      <c r="C425" t="s">
        <v>7360</v>
      </c>
      <c r="D425" t="s">
        <v>197</v>
      </c>
      <c r="E425" t="s">
        <v>51</v>
      </c>
      <c r="F425" t="s">
        <v>52</v>
      </c>
      <c r="G425" t="s">
        <v>53</v>
      </c>
      <c r="H425">
        <v>150000</v>
      </c>
      <c r="I425">
        <v>150000</v>
      </c>
      <c r="J425">
        <v>27.5</v>
      </c>
      <c r="K425" s="1">
        <v>45535</v>
      </c>
      <c r="L425" t="s">
        <v>15144</v>
      </c>
    </row>
    <row r="426" spans="1:12" x14ac:dyDescent="0.2">
      <c r="A426" t="s">
        <v>1634</v>
      </c>
      <c r="B426" t="s">
        <v>7001</v>
      </c>
      <c r="C426" t="s">
        <v>7360</v>
      </c>
      <c r="D426" t="s">
        <v>197</v>
      </c>
      <c r="E426" t="s">
        <v>51</v>
      </c>
      <c r="F426" t="s">
        <v>52</v>
      </c>
      <c r="G426" t="s">
        <v>53</v>
      </c>
      <c r="H426">
        <v>146000</v>
      </c>
      <c r="I426">
        <v>146000</v>
      </c>
      <c r="J426">
        <v>30</v>
      </c>
      <c r="K426" s="1">
        <v>45535</v>
      </c>
      <c r="L426" t="s">
        <v>15144</v>
      </c>
    </row>
    <row r="427" spans="1:12" x14ac:dyDescent="0.2">
      <c r="A427" t="s">
        <v>2372</v>
      </c>
      <c r="B427" t="s">
        <v>6996</v>
      </c>
      <c r="C427" t="s">
        <v>7360</v>
      </c>
      <c r="D427" t="s">
        <v>197</v>
      </c>
      <c r="E427" t="s">
        <v>51</v>
      </c>
      <c r="F427" t="s">
        <v>52</v>
      </c>
      <c r="G427" t="s">
        <v>53</v>
      </c>
      <c r="H427">
        <v>140000</v>
      </c>
      <c r="I427">
        <v>140000</v>
      </c>
      <c r="J427">
        <v>35</v>
      </c>
      <c r="K427" s="1">
        <v>45535</v>
      </c>
      <c r="L427" t="s">
        <v>15144</v>
      </c>
    </row>
    <row r="428" spans="1:12" x14ac:dyDescent="0.2">
      <c r="A428" t="s">
        <v>3256</v>
      </c>
      <c r="B428" t="s">
        <v>6124</v>
      </c>
      <c r="C428" t="s">
        <v>7360</v>
      </c>
      <c r="D428" t="s">
        <v>197</v>
      </c>
      <c r="E428" t="s">
        <v>51</v>
      </c>
      <c r="F428" t="s">
        <v>52</v>
      </c>
      <c r="G428" t="s">
        <v>53</v>
      </c>
      <c r="H428">
        <v>259000</v>
      </c>
      <c r="I428">
        <v>259000</v>
      </c>
      <c r="J428">
        <v>60</v>
      </c>
      <c r="K428" s="1">
        <v>45535</v>
      </c>
      <c r="L428" t="s">
        <v>15144</v>
      </c>
    </row>
    <row r="429" spans="1:12" x14ac:dyDescent="0.2">
      <c r="A429" t="s">
        <v>1636</v>
      </c>
      <c r="B429" t="s">
        <v>6998</v>
      </c>
      <c r="C429" t="s">
        <v>7360</v>
      </c>
      <c r="D429" t="s">
        <v>197</v>
      </c>
      <c r="E429" t="s">
        <v>51</v>
      </c>
      <c r="F429" t="s">
        <v>52</v>
      </c>
      <c r="G429" t="s">
        <v>53</v>
      </c>
      <c r="H429">
        <v>145000</v>
      </c>
      <c r="I429">
        <v>145000</v>
      </c>
      <c r="J429">
        <v>35</v>
      </c>
      <c r="K429" s="1">
        <v>45535</v>
      </c>
      <c r="L429" t="s">
        <v>15144</v>
      </c>
    </row>
    <row r="430" spans="1:12" x14ac:dyDescent="0.2">
      <c r="A430" t="s">
        <v>1637</v>
      </c>
      <c r="B430" t="s">
        <v>6997</v>
      </c>
      <c r="C430" t="s">
        <v>7360</v>
      </c>
      <c r="D430" t="s">
        <v>197</v>
      </c>
      <c r="E430" t="s">
        <v>51</v>
      </c>
      <c r="F430" t="s">
        <v>52</v>
      </c>
      <c r="G430" t="s">
        <v>53</v>
      </c>
      <c r="H430">
        <v>145000</v>
      </c>
      <c r="I430">
        <v>145000</v>
      </c>
      <c r="J430">
        <v>35</v>
      </c>
      <c r="K430" s="1">
        <v>45535</v>
      </c>
      <c r="L430" t="s">
        <v>15144</v>
      </c>
    </row>
    <row r="431" spans="1:12" x14ac:dyDescent="0.2">
      <c r="A431" t="s">
        <v>3259</v>
      </c>
      <c r="B431" t="s">
        <v>6927</v>
      </c>
      <c r="C431" t="s">
        <v>7360</v>
      </c>
      <c r="D431" t="s">
        <v>197</v>
      </c>
      <c r="E431" t="s">
        <v>51</v>
      </c>
      <c r="F431" t="s">
        <v>52</v>
      </c>
      <c r="G431" t="s">
        <v>53</v>
      </c>
      <c r="H431">
        <v>256281</v>
      </c>
      <c r="I431">
        <v>256281</v>
      </c>
      <c r="J431">
        <v>66</v>
      </c>
      <c r="K431" s="1">
        <v>45657</v>
      </c>
      <c r="L431" t="s">
        <v>15144</v>
      </c>
    </row>
    <row r="432" spans="1:12" x14ac:dyDescent="0.2">
      <c r="A432" t="s">
        <v>1635</v>
      </c>
      <c r="B432" t="s">
        <v>6999</v>
      </c>
      <c r="C432" t="s">
        <v>7360</v>
      </c>
      <c r="D432" t="s">
        <v>197</v>
      </c>
      <c r="E432" t="s">
        <v>51</v>
      </c>
      <c r="F432" t="s">
        <v>52</v>
      </c>
      <c r="G432" t="s">
        <v>53</v>
      </c>
      <c r="H432">
        <v>210000</v>
      </c>
      <c r="I432">
        <v>210000</v>
      </c>
      <c r="J432">
        <v>50</v>
      </c>
      <c r="K432" s="1">
        <v>45535</v>
      </c>
      <c r="L432" t="s">
        <v>15144</v>
      </c>
    </row>
    <row r="433" spans="1:12" x14ac:dyDescent="0.2">
      <c r="A433" t="s">
        <v>2371</v>
      </c>
      <c r="B433" t="s">
        <v>7030</v>
      </c>
      <c r="C433" t="s">
        <v>7360</v>
      </c>
      <c r="D433" t="s">
        <v>197</v>
      </c>
      <c r="E433" t="s">
        <v>51</v>
      </c>
      <c r="F433" t="s">
        <v>52</v>
      </c>
      <c r="G433" t="s">
        <v>53</v>
      </c>
      <c r="H433">
        <v>260000</v>
      </c>
      <c r="I433">
        <v>260000</v>
      </c>
      <c r="J433">
        <v>60</v>
      </c>
      <c r="K433" s="1">
        <v>45535</v>
      </c>
      <c r="L433" t="s">
        <v>15144</v>
      </c>
    </row>
    <row r="434" spans="1:12" x14ac:dyDescent="0.2">
      <c r="A434" t="s">
        <v>1623</v>
      </c>
      <c r="B434" t="s">
        <v>7029</v>
      </c>
      <c r="C434" t="s">
        <v>7360</v>
      </c>
      <c r="D434" t="s">
        <v>197</v>
      </c>
      <c r="E434" t="s">
        <v>51</v>
      </c>
      <c r="F434" t="s">
        <v>52</v>
      </c>
      <c r="G434" t="s">
        <v>53</v>
      </c>
      <c r="H434">
        <v>260000</v>
      </c>
      <c r="I434">
        <v>260000</v>
      </c>
      <c r="J434">
        <v>60</v>
      </c>
      <c r="K434" s="1">
        <v>45535</v>
      </c>
      <c r="L434" t="s">
        <v>15144</v>
      </c>
    </row>
    <row r="435" spans="1:12" x14ac:dyDescent="0.2">
      <c r="A435" t="s">
        <v>3175</v>
      </c>
      <c r="B435" t="s">
        <v>7031</v>
      </c>
      <c r="C435" t="s">
        <v>7360</v>
      </c>
      <c r="D435" t="s">
        <v>197</v>
      </c>
      <c r="E435" t="s">
        <v>51</v>
      </c>
      <c r="F435" t="s">
        <v>52</v>
      </c>
      <c r="G435" t="s">
        <v>53</v>
      </c>
      <c r="H435">
        <v>36000</v>
      </c>
      <c r="I435">
        <v>36000</v>
      </c>
      <c r="J435">
        <v>5.6475</v>
      </c>
      <c r="K435" s="1">
        <v>45535</v>
      </c>
      <c r="L435" t="s">
        <v>15144</v>
      </c>
    </row>
    <row r="436" spans="1:12" x14ac:dyDescent="0.2">
      <c r="A436" t="s">
        <v>1622</v>
      </c>
      <c r="B436" t="s">
        <v>6970</v>
      </c>
      <c r="C436" t="s">
        <v>7360</v>
      </c>
      <c r="D436" t="s">
        <v>197</v>
      </c>
      <c r="E436" t="s">
        <v>51</v>
      </c>
      <c r="F436" t="s">
        <v>52</v>
      </c>
      <c r="G436" t="s">
        <v>53</v>
      </c>
      <c r="H436">
        <v>205500</v>
      </c>
      <c r="I436">
        <v>205500</v>
      </c>
      <c r="J436">
        <v>60</v>
      </c>
      <c r="K436" s="1">
        <v>45535</v>
      </c>
      <c r="L436" t="s">
        <v>15144</v>
      </c>
    </row>
    <row r="437" spans="1:12" x14ac:dyDescent="0.2">
      <c r="A437" t="s">
        <v>1626</v>
      </c>
      <c r="B437" t="s">
        <v>6971</v>
      </c>
      <c r="C437" t="s">
        <v>7360</v>
      </c>
      <c r="D437" t="s">
        <v>197</v>
      </c>
      <c r="E437" t="s">
        <v>51</v>
      </c>
      <c r="F437" t="s">
        <v>52</v>
      </c>
      <c r="G437" t="s">
        <v>53</v>
      </c>
      <c r="H437">
        <v>116500</v>
      </c>
      <c r="I437">
        <v>116500</v>
      </c>
      <c r="J437">
        <v>27.5</v>
      </c>
      <c r="K437" s="1">
        <v>45535</v>
      </c>
      <c r="L437" t="s">
        <v>15144</v>
      </c>
    </row>
    <row r="438" spans="1:12" x14ac:dyDescent="0.2">
      <c r="A438" t="s">
        <v>1624</v>
      </c>
      <c r="B438" t="s">
        <v>6972</v>
      </c>
      <c r="C438" t="s">
        <v>7360</v>
      </c>
      <c r="D438" t="s">
        <v>197</v>
      </c>
      <c r="E438" t="s">
        <v>51</v>
      </c>
      <c r="F438" t="s">
        <v>52</v>
      </c>
      <c r="G438" t="s">
        <v>53</v>
      </c>
      <c r="H438">
        <v>130800</v>
      </c>
      <c r="I438">
        <v>130800</v>
      </c>
      <c r="J438">
        <v>27.5</v>
      </c>
      <c r="K438" s="1">
        <v>45535</v>
      </c>
      <c r="L438" t="s">
        <v>15144</v>
      </c>
    </row>
    <row r="439" spans="1:12" x14ac:dyDescent="0.2">
      <c r="A439" t="s">
        <v>3176</v>
      </c>
      <c r="B439" t="s">
        <v>7015</v>
      </c>
      <c r="C439" t="s">
        <v>7360</v>
      </c>
      <c r="D439" t="s">
        <v>197</v>
      </c>
      <c r="E439" t="s">
        <v>51</v>
      </c>
      <c r="F439" t="s">
        <v>52</v>
      </c>
      <c r="G439" t="s">
        <v>53</v>
      </c>
      <c r="H439">
        <v>230000</v>
      </c>
      <c r="I439">
        <v>230000</v>
      </c>
      <c r="J439">
        <v>50</v>
      </c>
      <c r="K439" s="1">
        <v>45626</v>
      </c>
      <c r="L439" t="s">
        <v>15144</v>
      </c>
    </row>
    <row r="440" spans="1:12" x14ac:dyDescent="0.2">
      <c r="A440" t="s">
        <v>1631</v>
      </c>
      <c r="B440" t="s">
        <v>6091</v>
      </c>
      <c r="C440" t="s">
        <v>7360</v>
      </c>
      <c r="D440" t="s">
        <v>197</v>
      </c>
      <c r="E440" t="s">
        <v>51</v>
      </c>
      <c r="F440" t="s">
        <v>52</v>
      </c>
      <c r="G440" t="s">
        <v>53</v>
      </c>
      <c r="H440">
        <v>95000</v>
      </c>
      <c r="I440">
        <v>95000</v>
      </c>
      <c r="J440">
        <v>10</v>
      </c>
      <c r="K440" s="1">
        <v>45535</v>
      </c>
      <c r="L440" t="s">
        <v>15144</v>
      </c>
    </row>
    <row r="441" spans="1:12" x14ac:dyDescent="0.2">
      <c r="A441" t="s">
        <v>199</v>
      </c>
      <c r="B441" t="s">
        <v>6090</v>
      </c>
      <c r="C441" t="s">
        <v>7360</v>
      </c>
      <c r="D441" t="s">
        <v>197</v>
      </c>
      <c r="E441" t="s">
        <v>51</v>
      </c>
      <c r="F441" t="s">
        <v>52</v>
      </c>
      <c r="G441" t="s">
        <v>53</v>
      </c>
      <c r="H441">
        <v>95000</v>
      </c>
      <c r="I441">
        <v>95000</v>
      </c>
      <c r="J441">
        <v>17.5</v>
      </c>
      <c r="K441" s="1">
        <v>45535</v>
      </c>
      <c r="L441" t="s">
        <v>15144</v>
      </c>
    </row>
    <row r="442" spans="1:12" x14ac:dyDescent="0.2">
      <c r="A442" t="s">
        <v>14939</v>
      </c>
      <c r="B442" t="s">
        <v>14940</v>
      </c>
      <c r="C442" t="s">
        <v>7360</v>
      </c>
      <c r="D442" t="s">
        <v>197</v>
      </c>
      <c r="E442" t="s">
        <v>51</v>
      </c>
      <c r="F442" t="s">
        <v>52</v>
      </c>
      <c r="G442" t="s">
        <v>53</v>
      </c>
      <c r="H442">
        <v>190250</v>
      </c>
      <c r="I442"/>
      <c r="J442">
        <v>22.5</v>
      </c>
      <c r="K442" s="1">
        <v>46234</v>
      </c>
      <c r="L442" t="s">
        <v>15144</v>
      </c>
    </row>
    <row r="443" spans="1:12" x14ac:dyDescent="0.2">
      <c r="A443" t="s">
        <v>1630</v>
      </c>
      <c r="B443" t="s">
        <v>7002</v>
      </c>
      <c r="C443" t="s">
        <v>7360</v>
      </c>
      <c r="D443" t="s">
        <v>197</v>
      </c>
      <c r="E443" t="s">
        <v>51</v>
      </c>
      <c r="F443" t="s">
        <v>52</v>
      </c>
      <c r="G443" t="s">
        <v>53</v>
      </c>
      <c r="H443">
        <v>140000</v>
      </c>
      <c r="I443">
        <v>140000</v>
      </c>
      <c r="J443">
        <v>27.5</v>
      </c>
      <c r="K443" s="1">
        <v>45535</v>
      </c>
      <c r="L443" t="s">
        <v>15144</v>
      </c>
    </row>
    <row r="444" spans="1:12" x14ac:dyDescent="0.2">
      <c r="A444" t="s">
        <v>3177</v>
      </c>
      <c r="B444" t="s">
        <v>7014</v>
      </c>
      <c r="C444" t="s">
        <v>7360</v>
      </c>
      <c r="D444" t="s">
        <v>197</v>
      </c>
      <c r="E444" t="s">
        <v>51</v>
      </c>
      <c r="F444" t="s">
        <v>52</v>
      </c>
      <c r="G444" t="s">
        <v>53</v>
      </c>
      <c r="H444">
        <v>230000</v>
      </c>
      <c r="I444">
        <v>230000</v>
      </c>
      <c r="J444">
        <v>50</v>
      </c>
      <c r="K444" s="1">
        <v>45626</v>
      </c>
      <c r="L444" t="s">
        <v>15144</v>
      </c>
    </row>
    <row r="445" spans="1:12" x14ac:dyDescent="0.2">
      <c r="A445" t="s">
        <v>1627</v>
      </c>
      <c r="B445" t="s">
        <v>6978</v>
      </c>
      <c r="C445" t="s">
        <v>7360</v>
      </c>
      <c r="D445" t="s">
        <v>197</v>
      </c>
      <c r="E445" t="s">
        <v>51</v>
      </c>
      <c r="F445" t="s">
        <v>52</v>
      </c>
      <c r="G445" t="s">
        <v>53</v>
      </c>
      <c r="H445">
        <v>147615</v>
      </c>
      <c r="I445">
        <v>147615</v>
      </c>
      <c r="J445">
        <v>25</v>
      </c>
      <c r="K445" s="1">
        <v>45535</v>
      </c>
      <c r="L445" t="s">
        <v>15144</v>
      </c>
    </row>
    <row r="446" spans="1:12" x14ac:dyDescent="0.2">
      <c r="A446" t="s">
        <v>1629</v>
      </c>
      <c r="B446" t="s">
        <v>7003</v>
      </c>
      <c r="C446" t="s">
        <v>7360</v>
      </c>
      <c r="D446" t="s">
        <v>197</v>
      </c>
      <c r="E446" t="s">
        <v>51</v>
      </c>
      <c r="F446" t="s">
        <v>52</v>
      </c>
      <c r="G446" t="s">
        <v>53</v>
      </c>
      <c r="H446">
        <v>140000</v>
      </c>
      <c r="I446">
        <v>140000</v>
      </c>
      <c r="J446">
        <v>27.5</v>
      </c>
      <c r="K446" s="1">
        <v>45535</v>
      </c>
      <c r="L446" t="s">
        <v>15144</v>
      </c>
    </row>
    <row r="447" spans="1:12" x14ac:dyDescent="0.2">
      <c r="A447" t="s">
        <v>1644</v>
      </c>
      <c r="B447" t="s">
        <v>6081</v>
      </c>
      <c r="C447" t="s">
        <v>7360</v>
      </c>
      <c r="D447" t="s">
        <v>197</v>
      </c>
      <c r="E447" t="s">
        <v>51</v>
      </c>
      <c r="F447" t="s">
        <v>52</v>
      </c>
      <c r="G447" t="s">
        <v>53</v>
      </c>
      <c r="H447">
        <v>138000</v>
      </c>
      <c r="I447">
        <v>138000</v>
      </c>
      <c r="J447">
        <v>30</v>
      </c>
      <c r="K447" s="1">
        <v>45535</v>
      </c>
      <c r="L447" t="s">
        <v>15144</v>
      </c>
    </row>
    <row r="448" spans="1:12" x14ac:dyDescent="0.2">
      <c r="A448" t="s">
        <v>1625</v>
      </c>
      <c r="B448" t="s">
        <v>6977</v>
      </c>
      <c r="C448" t="s">
        <v>7360</v>
      </c>
      <c r="D448" t="s">
        <v>197</v>
      </c>
      <c r="E448" t="s">
        <v>51</v>
      </c>
      <c r="F448" t="s">
        <v>52</v>
      </c>
      <c r="G448" t="s">
        <v>53</v>
      </c>
      <c r="H448">
        <v>147615</v>
      </c>
      <c r="I448">
        <v>147615</v>
      </c>
      <c r="J448">
        <v>35</v>
      </c>
      <c r="K448" s="1">
        <v>45535</v>
      </c>
      <c r="L448" t="s">
        <v>15144</v>
      </c>
    </row>
    <row r="449" spans="1:12" x14ac:dyDescent="0.2">
      <c r="A449" t="s">
        <v>1628</v>
      </c>
      <c r="B449" t="s">
        <v>7004</v>
      </c>
      <c r="C449" t="s">
        <v>7360</v>
      </c>
      <c r="D449" t="s">
        <v>197</v>
      </c>
      <c r="E449" t="s">
        <v>51</v>
      </c>
      <c r="F449" t="s">
        <v>52</v>
      </c>
      <c r="G449" t="s">
        <v>53</v>
      </c>
      <c r="H449">
        <v>142000</v>
      </c>
      <c r="I449">
        <v>142000</v>
      </c>
      <c r="J449">
        <v>30</v>
      </c>
      <c r="K449" s="1">
        <v>45535</v>
      </c>
      <c r="L449" t="s">
        <v>15144</v>
      </c>
    </row>
    <row r="450" spans="1:12" x14ac:dyDescent="0.2">
      <c r="A450" t="s">
        <v>10920</v>
      </c>
      <c r="B450" t="s">
        <v>10921</v>
      </c>
      <c r="C450" t="s">
        <v>7360</v>
      </c>
      <c r="D450" t="s">
        <v>197</v>
      </c>
      <c r="E450" t="s">
        <v>51</v>
      </c>
      <c r="F450" t="s">
        <v>52</v>
      </c>
      <c r="G450" t="s">
        <v>53</v>
      </c>
      <c r="I450">
        <v>243908</v>
      </c>
      <c r="J450">
        <v>60</v>
      </c>
      <c r="K450" s="1">
        <v>46022</v>
      </c>
      <c r="L450" t="s">
        <v>15144</v>
      </c>
    </row>
    <row r="451" spans="1:12" x14ac:dyDescent="0.2">
      <c r="A451" t="s">
        <v>1653</v>
      </c>
      <c r="B451" t="s">
        <v>7020</v>
      </c>
      <c r="C451" t="s">
        <v>7360</v>
      </c>
      <c r="D451" t="s">
        <v>197</v>
      </c>
      <c r="E451" t="s">
        <v>51</v>
      </c>
      <c r="F451" t="s">
        <v>52</v>
      </c>
      <c r="G451" t="s">
        <v>53</v>
      </c>
      <c r="H451">
        <v>72000</v>
      </c>
      <c r="I451">
        <v>72000</v>
      </c>
      <c r="J451">
        <v>17.5</v>
      </c>
      <c r="K451" s="1">
        <v>45535</v>
      </c>
      <c r="L451" t="s">
        <v>15144</v>
      </c>
    </row>
    <row r="452" spans="1:12" x14ac:dyDescent="0.2">
      <c r="A452" t="s">
        <v>1648</v>
      </c>
      <c r="B452" t="s">
        <v>7019</v>
      </c>
      <c r="C452" t="s">
        <v>7360</v>
      </c>
      <c r="D452" t="s">
        <v>197</v>
      </c>
      <c r="E452" t="s">
        <v>51</v>
      </c>
      <c r="F452" t="s">
        <v>52</v>
      </c>
      <c r="G452" t="s">
        <v>53</v>
      </c>
      <c r="H452">
        <v>99000</v>
      </c>
      <c r="I452">
        <v>99000</v>
      </c>
      <c r="J452">
        <v>27.5</v>
      </c>
      <c r="K452" s="1">
        <v>45535</v>
      </c>
      <c r="L452" t="s">
        <v>15144</v>
      </c>
    </row>
    <row r="453" spans="1:12" x14ac:dyDescent="0.2">
      <c r="A453" t="s">
        <v>1652</v>
      </c>
      <c r="B453" t="s">
        <v>6082</v>
      </c>
      <c r="C453" t="s">
        <v>7360</v>
      </c>
      <c r="D453" t="s">
        <v>197</v>
      </c>
      <c r="E453" t="s">
        <v>51</v>
      </c>
      <c r="F453" t="s">
        <v>52</v>
      </c>
      <c r="G453" t="s">
        <v>53</v>
      </c>
      <c r="H453">
        <v>150000</v>
      </c>
      <c r="I453">
        <v>150000</v>
      </c>
      <c r="J453">
        <v>45</v>
      </c>
      <c r="K453" s="1">
        <v>45535</v>
      </c>
      <c r="L453" t="s">
        <v>15144</v>
      </c>
    </row>
    <row r="454" spans="1:12" x14ac:dyDescent="0.2">
      <c r="A454" t="s">
        <v>1676</v>
      </c>
      <c r="B454" t="s">
        <v>6084</v>
      </c>
      <c r="C454" t="s">
        <v>7360</v>
      </c>
      <c r="D454" t="s">
        <v>197</v>
      </c>
      <c r="E454" t="s">
        <v>51</v>
      </c>
      <c r="F454" t="s">
        <v>52</v>
      </c>
      <c r="G454" t="s">
        <v>53</v>
      </c>
      <c r="H454">
        <v>116000</v>
      </c>
      <c r="I454">
        <v>116000</v>
      </c>
      <c r="J454">
        <v>35</v>
      </c>
      <c r="K454" s="1">
        <v>45535</v>
      </c>
      <c r="L454" t="s">
        <v>15144</v>
      </c>
    </row>
    <row r="455" spans="1:12" x14ac:dyDescent="0.2">
      <c r="A455" t="s">
        <v>1673</v>
      </c>
      <c r="B455" t="s">
        <v>6083</v>
      </c>
      <c r="C455" t="s">
        <v>7360</v>
      </c>
      <c r="D455" t="s">
        <v>197</v>
      </c>
      <c r="E455" t="s">
        <v>51</v>
      </c>
      <c r="F455" t="s">
        <v>52</v>
      </c>
      <c r="G455" t="s">
        <v>53</v>
      </c>
      <c r="H455">
        <v>135000</v>
      </c>
      <c r="I455">
        <v>135000</v>
      </c>
      <c r="J455">
        <v>40</v>
      </c>
      <c r="K455" s="1">
        <v>45535</v>
      </c>
      <c r="L455" t="s">
        <v>15144</v>
      </c>
    </row>
    <row r="456" spans="1:12" x14ac:dyDescent="0.2">
      <c r="A456" t="s">
        <v>1669</v>
      </c>
      <c r="B456" t="s">
        <v>7006</v>
      </c>
      <c r="C456" t="s">
        <v>7360</v>
      </c>
      <c r="D456" t="s">
        <v>197</v>
      </c>
      <c r="E456" t="s">
        <v>51</v>
      </c>
      <c r="F456" t="s">
        <v>52</v>
      </c>
      <c r="G456" t="s">
        <v>53</v>
      </c>
      <c r="H456">
        <v>143730</v>
      </c>
      <c r="I456">
        <v>143730</v>
      </c>
      <c r="J456">
        <v>27.5</v>
      </c>
      <c r="K456" s="1">
        <v>45535</v>
      </c>
      <c r="L456" t="s">
        <v>15144</v>
      </c>
    </row>
    <row r="457" spans="1:12" x14ac:dyDescent="0.2">
      <c r="A457" t="s">
        <v>1663</v>
      </c>
      <c r="B457" t="s">
        <v>7005</v>
      </c>
      <c r="C457" t="s">
        <v>7360</v>
      </c>
      <c r="D457" t="s">
        <v>197</v>
      </c>
      <c r="E457" t="s">
        <v>51</v>
      </c>
      <c r="F457" t="s">
        <v>52</v>
      </c>
      <c r="G457" t="s">
        <v>53</v>
      </c>
      <c r="H457">
        <v>143730</v>
      </c>
      <c r="I457">
        <v>143730</v>
      </c>
      <c r="J457">
        <v>30</v>
      </c>
      <c r="K457" s="1">
        <v>45535</v>
      </c>
      <c r="L457" t="s">
        <v>15144</v>
      </c>
    </row>
    <row r="458" spans="1:12" x14ac:dyDescent="0.2">
      <c r="A458" t="s">
        <v>1651</v>
      </c>
      <c r="B458" t="s">
        <v>6983</v>
      </c>
      <c r="C458" t="s">
        <v>7360</v>
      </c>
      <c r="D458" t="s">
        <v>197</v>
      </c>
      <c r="E458" t="s">
        <v>51</v>
      </c>
      <c r="F458" t="s">
        <v>52</v>
      </c>
      <c r="G458" t="s">
        <v>53</v>
      </c>
      <c r="H458">
        <v>125000</v>
      </c>
      <c r="I458">
        <v>125000</v>
      </c>
      <c r="J458">
        <v>55</v>
      </c>
      <c r="K458" s="1">
        <v>45535</v>
      </c>
      <c r="L458" t="s">
        <v>15144</v>
      </c>
    </row>
    <row r="459" spans="1:12" x14ac:dyDescent="0.2">
      <c r="A459" t="s">
        <v>1674</v>
      </c>
      <c r="B459" t="s">
        <v>6982</v>
      </c>
      <c r="C459" t="s">
        <v>7360</v>
      </c>
      <c r="D459" t="s">
        <v>197</v>
      </c>
      <c r="E459" t="s">
        <v>51</v>
      </c>
      <c r="F459" t="s">
        <v>52</v>
      </c>
      <c r="G459" t="s">
        <v>53</v>
      </c>
      <c r="H459">
        <v>100000</v>
      </c>
      <c r="I459">
        <v>100000</v>
      </c>
      <c r="J459">
        <v>45</v>
      </c>
      <c r="K459" s="1">
        <v>45535</v>
      </c>
      <c r="L459" t="s">
        <v>15144</v>
      </c>
    </row>
    <row r="460" spans="1:12" x14ac:dyDescent="0.2">
      <c r="A460" t="s">
        <v>1642</v>
      </c>
      <c r="B460" t="s">
        <v>6984</v>
      </c>
      <c r="C460" t="s">
        <v>7360</v>
      </c>
      <c r="D460" t="s">
        <v>197</v>
      </c>
      <c r="E460" t="s">
        <v>51</v>
      </c>
      <c r="F460" t="s">
        <v>52</v>
      </c>
      <c r="G460" t="s">
        <v>53</v>
      </c>
      <c r="H460">
        <v>100000</v>
      </c>
      <c r="I460">
        <v>100000</v>
      </c>
      <c r="J460">
        <v>45</v>
      </c>
      <c r="K460" s="1">
        <v>45535</v>
      </c>
      <c r="L460" t="s">
        <v>15144</v>
      </c>
    </row>
    <row r="461" spans="1:12" x14ac:dyDescent="0.2">
      <c r="A461" t="s">
        <v>1650</v>
      </c>
      <c r="B461" t="s">
        <v>6102</v>
      </c>
      <c r="C461" t="s">
        <v>7360</v>
      </c>
      <c r="D461" t="s">
        <v>197</v>
      </c>
      <c r="E461" t="s">
        <v>51</v>
      </c>
      <c r="F461" t="s">
        <v>52</v>
      </c>
      <c r="G461" t="s">
        <v>53</v>
      </c>
      <c r="H461">
        <v>78300</v>
      </c>
      <c r="I461">
        <v>78300</v>
      </c>
      <c r="J461">
        <v>17.5</v>
      </c>
      <c r="K461" s="1">
        <v>45535</v>
      </c>
      <c r="L461" t="s">
        <v>15144</v>
      </c>
    </row>
    <row r="462" spans="1:12" x14ac:dyDescent="0.2">
      <c r="A462" t="s">
        <v>1668</v>
      </c>
      <c r="B462" t="s">
        <v>6103</v>
      </c>
      <c r="C462" t="s">
        <v>7360</v>
      </c>
      <c r="D462" t="s">
        <v>197</v>
      </c>
      <c r="E462" t="s">
        <v>51</v>
      </c>
      <c r="F462" t="s">
        <v>52</v>
      </c>
      <c r="G462" t="s">
        <v>53</v>
      </c>
      <c r="H462">
        <v>64090</v>
      </c>
      <c r="I462">
        <v>64090</v>
      </c>
      <c r="J462">
        <v>17.5</v>
      </c>
      <c r="K462" s="1">
        <v>45535</v>
      </c>
      <c r="L462" t="s">
        <v>15144</v>
      </c>
    </row>
    <row r="463" spans="1:12" x14ac:dyDescent="0.2">
      <c r="A463" t="s">
        <v>1657</v>
      </c>
      <c r="B463" t="s">
        <v>6985</v>
      </c>
      <c r="C463" t="s">
        <v>7360</v>
      </c>
      <c r="D463" t="s">
        <v>197</v>
      </c>
      <c r="E463" t="s">
        <v>51</v>
      </c>
      <c r="F463" t="s">
        <v>52</v>
      </c>
      <c r="G463" t="s">
        <v>53</v>
      </c>
      <c r="H463">
        <v>200000</v>
      </c>
      <c r="I463">
        <v>200000</v>
      </c>
      <c r="J463">
        <v>45</v>
      </c>
      <c r="K463" s="1">
        <v>45535</v>
      </c>
      <c r="L463" t="s">
        <v>15144</v>
      </c>
    </row>
    <row r="464" spans="1:12" x14ac:dyDescent="0.2">
      <c r="A464" t="s">
        <v>1659</v>
      </c>
      <c r="B464" t="s">
        <v>6986</v>
      </c>
      <c r="C464" t="s">
        <v>7360</v>
      </c>
      <c r="D464" t="s">
        <v>197</v>
      </c>
      <c r="E464" t="s">
        <v>51</v>
      </c>
      <c r="F464" t="s">
        <v>52</v>
      </c>
      <c r="G464" t="s">
        <v>53</v>
      </c>
      <c r="H464">
        <v>200000</v>
      </c>
      <c r="I464">
        <v>200000</v>
      </c>
      <c r="J464">
        <v>45</v>
      </c>
      <c r="K464" s="1">
        <v>45535</v>
      </c>
      <c r="L464" t="s">
        <v>15144</v>
      </c>
    </row>
    <row r="465" spans="1:12" x14ac:dyDescent="0.2">
      <c r="A465" t="s">
        <v>14945</v>
      </c>
      <c r="B465" t="s">
        <v>14946</v>
      </c>
      <c r="C465" t="s">
        <v>7360</v>
      </c>
      <c r="D465" t="s">
        <v>197</v>
      </c>
      <c r="E465" t="s">
        <v>51</v>
      </c>
      <c r="F465" t="s">
        <v>52</v>
      </c>
      <c r="G465" t="s">
        <v>53</v>
      </c>
      <c r="H465">
        <v>258200</v>
      </c>
      <c r="I465"/>
      <c r="J465">
        <v>60</v>
      </c>
      <c r="K465" s="1">
        <v>46234</v>
      </c>
      <c r="L465" t="s">
        <v>15144</v>
      </c>
    </row>
    <row r="466" spans="1:12" x14ac:dyDescent="0.2">
      <c r="A466" t="s">
        <v>1670</v>
      </c>
      <c r="B466" t="s">
        <v>6969</v>
      </c>
      <c r="C466" t="s">
        <v>7360</v>
      </c>
      <c r="D466" t="s">
        <v>197</v>
      </c>
      <c r="E466" t="s">
        <v>51</v>
      </c>
      <c r="F466" t="s">
        <v>52</v>
      </c>
      <c r="G466" t="s">
        <v>53</v>
      </c>
      <c r="H466">
        <v>35500</v>
      </c>
      <c r="I466">
        <v>35500</v>
      </c>
      <c r="J466">
        <v>5</v>
      </c>
      <c r="K466" s="1">
        <v>45535</v>
      </c>
      <c r="L466" t="s">
        <v>15144</v>
      </c>
    </row>
    <row r="467" spans="1:12" x14ac:dyDescent="0.2">
      <c r="A467" t="s">
        <v>1672</v>
      </c>
      <c r="B467" t="s">
        <v>6968</v>
      </c>
      <c r="C467" t="s">
        <v>7360</v>
      </c>
      <c r="D467" t="s">
        <v>197</v>
      </c>
      <c r="E467" t="s">
        <v>51</v>
      </c>
      <c r="F467" t="s">
        <v>52</v>
      </c>
      <c r="G467" t="s">
        <v>53</v>
      </c>
      <c r="H467">
        <v>146000</v>
      </c>
      <c r="I467">
        <v>146000</v>
      </c>
      <c r="J467">
        <v>27.5</v>
      </c>
      <c r="K467" s="1">
        <v>45535</v>
      </c>
      <c r="L467" t="s">
        <v>15144</v>
      </c>
    </row>
    <row r="468" spans="1:12" x14ac:dyDescent="0.2">
      <c r="A468" t="s">
        <v>1646</v>
      </c>
      <c r="B468" t="s">
        <v>7018</v>
      </c>
      <c r="C468" t="s">
        <v>7360</v>
      </c>
      <c r="D468" t="s">
        <v>197</v>
      </c>
      <c r="E468" t="s">
        <v>51</v>
      </c>
      <c r="F468" t="s">
        <v>52</v>
      </c>
      <c r="G468" t="s">
        <v>53</v>
      </c>
      <c r="H468">
        <v>150000</v>
      </c>
      <c r="I468">
        <v>150000</v>
      </c>
      <c r="J468">
        <v>27.5</v>
      </c>
      <c r="K468" s="1">
        <v>45535</v>
      </c>
      <c r="L468" t="s">
        <v>15144</v>
      </c>
    </row>
    <row r="469" spans="1:12" x14ac:dyDescent="0.2">
      <c r="A469" t="s">
        <v>1645</v>
      </c>
      <c r="B469" t="s">
        <v>7017</v>
      </c>
      <c r="C469" t="s">
        <v>7360</v>
      </c>
      <c r="D469" t="s">
        <v>197</v>
      </c>
      <c r="E469" t="s">
        <v>51</v>
      </c>
      <c r="F469" t="s">
        <v>52</v>
      </c>
      <c r="G469" t="s">
        <v>53</v>
      </c>
      <c r="H469">
        <v>78000</v>
      </c>
      <c r="I469">
        <v>78000</v>
      </c>
      <c r="J469">
        <v>25</v>
      </c>
      <c r="K469" s="1">
        <v>45535</v>
      </c>
      <c r="L469" t="s">
        <v>15144</v>
      </c>
    </row>
    <row r="470" spans="1:12" x14ac:dyDescent="0.2">
      <c r="A470" t="s">
        <v>1654</v>
      </c>
      <c r="B470" t="s">
        <v>6980</v>
      </c>
      <c r="C470" t="s">
        <v>7360</v>
      </c>
      <c r="D470" t="s">
        <v>197</v>
      </c>
      <c r="E470" t="s">
        <v>51</v>
      </c>
      <c r="F470" t="s">
        <v>52</v>
      </c>
      <c r="G470" t="s">
        <v>53</v>
      </c>
      <c r="H470">
        <v>200000</v>
      </c>
      <c r="I470">
        <v>200000</v>
      </c>
      <c r="J470">
        <v>60</v>
      </c>
      <c r="K470" s="1">
        <v>45535</v>
      </c>
      <c r="L470" t="s">
        <v>15144</v>
      </c>
    </row>
    <row r="471" spans="1:12" x14ac:dyDescent="0.2">
      <c r="A471" t="s">
        <v>1671</v>
      </c>
      <c r="B471" t="s">
        <v>6979</v>
      </c>
      <c r="C471" t="s">
        <v>7360</v>
      </c>
      <c r="D471" t="s">
        <v>197</v>
      </c>
      <c r="E471" t="s">
        <v>51</v>
      </c>
      <c r="F471" t="s">
        <v>52</v>
      </c>
      <c r="G471" t="s">
        <v>53</v>
      </c>
      <c r="H471">
        <v>200000</v>
      </c>
      <c r="I471">
        <v>200000</v>
      </c>
      <c r="J471">
        <v>60</v>
      </c>
      <c r="K471" s="1">
        <v>45535</v>
      </c>
      <c r="L471" t="s">
        <v>15144</v>
      </c>
    </row>
    <row r="472" spans="1:12" x14ac:dyDescent="0.2">
      <c r="A472" t="s">
        <v>1661</v>
      </c>
      <c r="B472" t="s">
        <v>6981</v>
      </c>
      <c r="C472" t="s">
        <v>7360</v>
      </c>
      <c r="D472" t="s">
        <v>197</v>
      </c>
      <c r="E472" t="s">
        <v>51</v>
      </c>
      <c r="F472" t="s">
        <v>52</v>
      </c>
      <c r="G472" t="s">
        <v>53</v>
      </c>
      <c r="H472">
        <v>200000</v>
      </c>
      <c r="I472">
        <v>200000</v>
      </c>
      <c r="J472">
        <v>57.523459595959615</v>
      </c>
      <c r="K472" s="1">
        <v>45535</v>
      </c>
      <c r="L472" t="s">
        <v>15144</v>
      </c>
    </row>
    <row r="473" spans="1:12" x14ac:dyDescent="0.2">
      <c r="A473" t="s">
        <v>2375</v>
      </c>
      <c r="B473" t="s">
        <v>6974</v>
      </c>
      <c r="C473" t="s">
        <v>7360</v>
      </c>
      <c r="D473" t="s">
        <v>197</v>
      </c>
      <c r="E473" t="s">
        <v>51</v>
      </c>
      <c r="F473" t="s">
        <v>52</v>
      </c>
      <c r="G473" t="s">
        <v>53</v>
      </c>
      <c r="H473">
        <v>260000</v>
      </c>
      <c r="I473">
        <v>260000</v>
      </c>
      <c r="J473">
        <v>60</v>
      </c>
      <c r="K473" s="1">
        <v>45596</v>
      </c>
      <c r="L473" t="s">
        <v>15144</v>
      </c>
    </row>
    <row r="474" spans="1:12" x14ac:dyDescent="0.2">
      <c r="A474" t="s">
        <v>1647</v>
      </c>
      <c r="B474" t="s">
        <v>6086</v>
      </c>
      <c r="C474" t="s">
        <v>7360</v>
      </c>
      <c r="D474" t="s">
        <v>197</v>
      </c>
      <c r="E474" t="s">
        <v>51</v>
      </c>
      <c r="F474" t="s">
        <v>52</v>
      </c>
      <c r="G474" t="s">
        <v>53</v>
      </c>
      <c r="H474">
        <v>155000</v>
      </c>
      <c r="I474">
        <v>155000</v>
      </c>
      <c r="J474">
        <v>27.5</v>
      </c>
      <c r="K474" s="1">
        <v>45535</v>
      </c>
      <c r="L474" t="s">
        <v>15144</v>
      </c>
    </row>
    <row r="475" spans="1:12" x14ac:dyDescent="0.2">
      <c r="A475" t="s">
        <v>2374</v>
      </c>
      <c r="B475" t="s">
        <v>6975</v>
      </c>
      <c r="C475" t="s">
        <v>7360</v>
      </c>
      <c r="D475" t="s">
        <v>197</v>
      </c>
      <c r="E475" t="s">
        <v>51</v>
      </c>
      <c r="F475" t="s">
        <v>52</v>
      </c>
      <c r="G475" t="s">
        <v>53</v>
      </c>
      <c r="H475">
        <v>260000</v>
      </c>
      <c r="I475">
        <v>260000</v>
      </c>
      <c r="J475">
        <v>60</v>
      </c>
      <c r="K475" s="1">
        <v>45596</v>
      </c>
      <c r="L475" t="s">
        <v>15144</v>
      </c>
    </row>
    <row r="476" spans="1:12" x14ac:dyDescent="0.2">
      <c r="A476" t="s">
        <v>1681</v>
      </c>
      <c r="B476" t="s">
        <v>6973</v>
      </c>
      <c r="C476" t="s">
        <v>7360</v>
      </c>
      <c r="D476" t="s">
        <v>197</v>
      </c>
      <c r="E476" t="s">
        <v>51</v>
      </c>
      <c r="F476" t="s">
        <v>52</v>
      </c>
      <c r="G476" t="s">
        <v>53</v>
      </c>
      <c r="H476">
        <v>260000</v>
      </c>
      <c r="I476">
        <v>260000</v>
      </c>
      <c r="J476">
        <v>60</v>
      </c>
      <c r="K476" s="1">
        <v>45596</v>
      </c>
      <c r="L476" t="s">
        <v>15144</v>
      </c>
    </row>
    <row r="477" spans="1:12" x14ac:dyDescent="0.2">
      <c r="A477" t="s">
        <v>1658</v>
      </c>
      <c r="B477" t="s">
        <v>6087</v>
      </c>
      <c r="C477" t="s">
        <v>7360</v>
      </c>
      <c r="D477" t="s">
        <v>197</v>
      </c>
      <c r="E477" t="s">
        <v>51</v>
      </c>
      <c r="F477" t="s">
        <v>52</v>
      </c>
      <c r="G477" t="s">
        <v>53</v>
      </c>
      <c r="H477">
        <v>80000</v>
      </c>
      <c r="I477">
        <v>80000</v>
      </c>
      <c r="J477">
        <v>35</v>
      </c>
      <c r="K477" s="1">
        <v>45535</v>
      </c>
      <c r="L477" t="s">
        <v>15144</v>
      </c>
    </row>
    <row r="478" spans="1:12" x14ac:dyDescent="0.2">
      <c r="A478" t="s">
        <v>2730</v>
      </c>
      <c r="B478" t="s">
        <v>6976</v>
      </c>
      <c r="C478" t="s">
        <v>7360</v>
      </c>
      <c r="D478" t="s">
        <v>197</v>
      </c>
      <c r="E478" t="s">
        <v>51</v>
      </c>
      <c r="F478" t="s">
        <v>52</v>
      </c>
      <c r="G478" t="s">
        <v>53</v>
      </c>
      <c r="H478">
        <v>260000</v>
      </c>
      <c r="I478">
        <v>260000</v>
      </c>
      <c r="J478">
        <v>55</v>
      </c>
      <c r="K478" s="1">
        <v>45596</v>
      </c>
      <c r="L478" t="s">
        <v>15144</v>
      </c>
    </row>
    <row r="479" spans="1:12" x14ac:dyDescent="0.2">
      <c r="A479" t="s">
        <v>1662</v>
      </c>
      <c r="B479" t="s">
        <v>6085</v>
      </c>
      <c r="C479" t="s">
        <v>7360</v>
      </c>
      <c r="D479" t="s">
        <v>197</v>
      </c>
      <c r="E479" t="s">
        <v>51</v>
      </c>
      <c r="F479" t="s">
        <v>52</v>
      </c>
      <c r="G479" t="s">
        <v>53</v>
      </c>
      <c r="H479">
        <v>200000</v>
      </c>
      <c r="I479">
        <v>200000</v>
      </c>
      <c r="J479">
        <v>42.5</v>
      </c>
      <c r="K479" s="1">
        <v>45535</v>
      </c>
      <c r="L479" t="s">
        <v>15144</v>
      </c>
    </row>
    <row r="480" spans="1:12" x14ac:dyDescent="0.2">
      <c r="A480" t="s">
        <v>3719</v>
      </c>
      <c r="B480" t="s">
        <v>7120</v>
      </c>
      <c r="C480" t="s">
        <v>7360</v>
      </c>
      <c r="D480" t="s">
        <v>197</v>
      </c>
      <c r="E480" t="s">
        <v>51</v>
      </c>
      <c r="F480" t="s">
        <v>52</v>
      </c>
      <c r="G480" t="s">
        <v>53</v>
      </c>
      <c r="H480">
        <v>200000</v>
      </c>
      <c r="I480">
        <v>200000</v>
      </c>
      <c r="J480">
        <v>45</v>
      </c>
      <c r="K480" s="1">
        <v>45716</v>
      </c>
      <c r="L480" t="s">
        <v>15144</v>
      </c>
    </row>
    <row r="481" spans="1:12" x14ac:dyDescent="0.2">
      <c r="A481" t="s">
        <v>2373</v>
      </c>
      <c r="B481" t="s">
        <v>6990</v>
      </c>
      <c r="C481" t="s">
        <v>7360</v>
      </c>
      <c r="D481" t="s">
        <v>197</v>
      </c>
      <c r="E481" t="s">
        <v>51</v>
      </c>
      <c r="F481" t="s">
        <v>52</v>
      </c>
      <c r="G481" t="s">
        <v>53</v>
      </c>
      <c r="H481">
        <v>220000</v>
      </c>
      <c r="I481">
        <v>220000</v>
      </c>
      <c r="J481">
        <v>35</v>
      </c>
      <c r="K481" s="1">
        <v>45535</v>
      </c>
      <c r="L481" t="s">
        <v>15144</v>
      </c>
    </row>
    <row r="482" spans="1:12" x14ac:dyDescent="0.2">
      <c r="A482" t="s">
        <v>3718</v>
      </c>
      <c r="B482" t="s">
        <v>7119</v>
      </c>
      <c r="C482" t="s">
        <v>7360</v>
      </c>
      <c r="D482" t="s">
        <v>197</v>
      </c>
      <c r="E482" t="s">
        <v>51</v>
      </c>
      <c r="F482" t="s">
        <v>52</v>
      </c>
      <c r="G482" t="s">
        <v>53</v>
      </c>
      <c r="H482">
        <v>200000</v>
      </c>
      <c r="I482">
        <v>200000</v>
      </c>
      <c r="J482">
        <v>45</v>
      </c>
      <c r="K482" s="1">
        <v>45716</v>
      </c>
      <c r="L482" t="s">
        <v>15144</v>
      </c>
    </row>
    <row r="483" spans="1:12" x14ac:dyDescent="0.2">
      <c r="A483" t="s">
        <v>1667</v>
      </c>
      <c r="B483" t="s">
        <v>6989</v>
      </c>
      <c r="C483" t="s">
        <v>7360</v>
      </c>
      <c r="D483" t="s">
        <v>197</v>
      </c>
      <c r="E483" t="s">
        <v>51</v>
      </c>
      <c r="F483" t="s">
        <v>52</v>
      </c>
      <c r="G483" t="s">
        <v>53</v>
      </c>
      <c r="H483">
        <v>220000</v>
      </c>
      <c r="I483">
        <v>220000</v>
      </c>
      <c r="J483">
        <v>35</v>
      </c>
      <c r="K483" s="1">
        <v>45535</v>
      </c>
      <c r="L483" t="s">
        <v>15144</v>
      </c>
    </row>
    <row r="484" spans="1:12" x14ac:dyDescent="0.2">
      <c r="A484" t="s">
        <v>1649</v>
      </c>
      <c r="B484" t="s">
        <v>6988</v>
      </c>
      <c r="C484" t="s">
        <v>7360</v>
      </c>
      <c r="D484" t="s">
        <v>197</v>
      </c>
      <c r="E484" t="s">
        <v>51</v>
      </c>
      <c r="F484" t="s">
        <v>52</v>
      </c>
      <c r="G484" t="s">
        <v>53</v>
      </c>
      <c r="H484">
        <v>220000</v>
      </c>
      <c r="I484">
        <v>220000</v>
      </c>
      <c r="J484">
        <v>50</v>
      </c>
      <c r="K484" s="1">
        <v>45535</v>
      </c>
      <c r="L484" t="s">
        <v>15144</v>
      </c>
    </row>
    <row r="485" spans="1:12" x14ac:dyDescent="0.2">
      <c r="A485" t="s">
        <v>1655</v>
      </c>
      <c r="B485" t="s">
        <v>6987</v>
      </c>
      <c r="C485" t="s">
        <v>7360</v>
      </c>
      <c r="D485" t="s">
        <v>197</v>
      </c>
      <c r="E485" t="s">
        <v>51</v>
      </c>
      <c r="F485" t="s">
        <v>52</v>
      </c>
      <c r="G485" t="s">
        <v>53</v>
      </c>
      <c r="H485">
        <v>220000</v>
      </c>
      <c r="I485">
        <v>220000</v>
      </c>
      <c r="J485">
        <v>50</v>
      </c>
      <c r="K485" s="1">
        <v>45535</v>
      </c>
      <c r="L485" t="s">
        <v>15144</v>
      </c>
    </row>
    <row r="486" spans="1:12" x14ac:dyDescent="0.2">
      <c r="A486" t="s">
        <v>1664</v>
      </c>
      <c r="B486" t="s">
        <v>7007</v>
      </c>
      <c r="C486" t="s">
        <v>7360</v>
      </c>
      <c r="D486" t="s">
        <v>197</v>
      </c>
      <c r="E486" t="s">
        <v>51</v>
      </c>
      <c r="F486" t="s">
        <v>52</v>
      </c>
      <c r="G486" t="s">
        <v>53</v>
      </c>
      <c r="H486">
        <v>150000</v>
      </c>
      <c r="I486">
        <v>150000</v>
      </c>
      <c r="J486">
        <v>27.5</v>
      </c>
      <c r="K486" s="1">
        <v>45535</v>
      </c>
      <c r="L486" t="s">
        <v>15144</v>
      </c>
    </row>
    <row r="487" spans="1:12" x14ac:dyDescent="0.2">
      <c r="A487" t="s">
        <v>1639</v>
      </c>
      <c r="B487" t="s">
        <v>7008</v>
      </c>
      <c r="C487" t="s">
        <v>7360</v>
      </c>
      <c r="D487" t="s">
        <v>197</v>
      </c>
      <c r="E487" t="s">
        <v>51</v>
      </c>
      <c r="F487" t="s">
        <v>52</v>
      </c>
      <c r="G487" t="s">
        <v>53</v>
      </c>
      <c r="H487">
        <v>150000</v>
      </c>
      <c r="I487">
        <v>150000</v>
      </c>
      <c r="J487">
        <v>27.5</v>
      </c>
      <c r="K487" s="1">
        <v>45535</v>
      </c>
      <c r="L487" t="s">
        <v>15144</v>
      </c>
    </row>
    <row r="488" spans="1:12" x14ac:dyDescent="0.2">
      <c r="A488" t="s">
        <v>1640</v>
      </c>
      <c r="B488" t="s">
        <v>7009</v>
      </c>
      <c r="C488" t="s">
        <v>7360</v>
      </c>
      <c r="D488" t="s">
        <v>197</v>
      </c>
      <c r="E488" t="s">
        <v>51</v>
      </c>
      <c r="F488" t="s">
        <v>52</v>
      </c>
      <c r="G488" t="s">
        <v>53</v>
      </c>
      <c r="H488">
        <v>150000</v>
      </c>
      <c r="I488">
        <v>150000</v>
      </c>
      <c r="J488">
        <v>27.5</v>
      </c>
      <c r="K488" s="1">
        <v>45535</v>
      </c>
      <c r="L488" t="s">
        <v>15144</v>
      </c>
    </row>
    <row r="489" spans="1:12" x14ac:dyDescent="0.2">
      <c r="A489" t="s">
        <v>3277</v>
      </c>
      <c r="B489" t="s">
        <v>6965</v>
      </c>
      <c r="C489" t="s">
        <v>7360</v>
      </c>
      <c r="D489" t="s">
        <v>197</v>
      </c>
      <c r="E489" t="s">
        <v>51</v>
      </c>
      <c r="F489" t="s">
        <v>52</v>
      </c>
      <c r="G489" t="s">
        <v>53</v>
      </c>
      <c r="H489">
        <v>255000</v>
      </c>
      <c r="I489">
        <v>255000</v>
      </c>
      <c r="J489">
        <v>55</v>
      </c>
      <c r="K489" s="1">
        <v>45657</v>
      </c>
      <c r="L489" t="s">
        <v>15144</v>
      </c>
    </row>
    <row r="490" spans="1:12" x14ac:dyDescent="0.2">
      <c r="A490" t="s">
        <v>3185</v>
      </c>
      <c r="B490" t="s">
        <v>6964</v>
      </c>
      <c r="C490" t="s">
        <v>7360</v>
      </c>
      <c r="D490" t="s">
        <v>197</v>
      </c>
      <c r="E490" t="s">
        <v>51</v>
      </c>
      <c r="F490" t="s">
        <v>52</v>
      </c>
      <c r="G490" t="s">
        <v>53</v>
      </c>
      <c r="H490">
        <v>120000</v>
      </c>
      <c r="I490">
        <v>240000</v>
      </c>
      <c r="J490">
        <v>75.25</v>
      </c>
      <c r="K490" s="1">
        <v>45657</v>
      </c>
      <c r="L490" t="s">
        <v>15144</v>
      </c>
    </row>
    <row r="491" spans="1:12" x14ac:dyDescent="0.2">
      <c r="A491" t="s">
        <v>2361</v>
      </c>
      <c r="B491" t="s">
        <v>6829</v>
      </c>
      <c r="C491" t="s">
        <v>7360</v>
      </c>
      <c r="D491" t="s">
        <v>197</v>
      </c>
      <c r="E491" t="s">
        <v>51</v>
      </c>
      <c r="F491" t="s">
        <v>33</v>
      </c>
      <c r="G491" t="s">
        <v>34</v>
      </c>
      <c r="H491">
        <v>101443</v>
      </c>
      <c r="I491">
        <v>101443</v>
      </c>
      <c r="J491">
        <v>33</v>
      </c>
      <c r="K491" s="1">
        <v>45535</v>
      </c>
      <c r="L491" t="s">
        <v>15144</v>
      </c>
    </row>
    <row r="492" spans="1:12" x14ac:dyDescent="0.2">
      <c r="A492" t="s">
        <v>1594</v>
      </c>
      <c r="B492" t="s">
        <v>6822</v>
      </c>
      <c r="C492" t="s">
        <v>7360</v>
      </c>
      <c r="D492" t="s">
        <v>197</v>
      </c>
      <c r="E492" t="s">
        <v>51</v>
      </c>
      <c r="F492" t="s">
        <v>33</v>
      </c>
      <c r="G492" t="s">
        <v>34</v>
      </c>
      <c r="H492">
        <v>300000</v>
      </c>
      <c r="I492">
        <v>300000</v>
      </c>
      <c r="J492">
        <v>67.5</v>
      </c>
      <c r="K492" s="1">
        <v>45535</v>
      </c>
      <c r="L492" t="s">
        <v>15144</v>
      </c>
    </row>
    <row r="493" spans="1:12" x14ac:dyDescent="0.2">
      <c r="A493" t="s">
        <v>2343</v>
      </c>
      <c r="B493" t="s">
        <v>6430</v>
      </c>
      <c r="C493" t="s">
        <v>7360</v>
      </c>
      <c r="D493" t="s">
        <v>304</v>
      </c>
      <c r="E493" t="s">
        <v>51</v>
      </c>
      <c r="F493" t="s">
        <v>183</v>
      </c>
      <c r="G493" t="s">
        <v>95</v>
      </c>
      <c r="H493">
        <v>245000</v>
      </c>
      <c r="I493">
        <v>245000</v>
      </c>
      <c r="J493">
        <v>60.488166666666665</v>
      </c>
      <c r="K493" s="1">
        <v>45565</v>
      </c>
      <c r="L493" t="s">
        <v>15144</v>
      </c>
    </row>
    <row r="494" spans="1:12" x14ac:dyDescent="0.2">
      <c r="A494" t="s">
        <v>2344</v>
      </c>
      <c r="B494" t="s">
        <v>6429</v>
      </c>
      <c r="C494" t="s">
        <v>7360</v>
      </c>
      <c r="D494" t="s">
        <v>304</v>
      </c>
      <c r="E494" t="s">
        <v>51</v>
      </c>
      <c r="F494" t="s">
        <v>183</v>
      </c>
      <c r="G494" t="s">
        <v>95</v>
      </c>
      <c r="H494">
        <v>245000</v>
      </c>
      <c r="I494">
        <v>245000</v>
      </c>
      <c r="J494">
        <v>54</v>
      </c>
      <c r="K494" s="1">
        <v>45565</v>
      </c>
      <c r="L494" t="s">
        <v>15144</v>
      </c>
    </row>
    <row r="495" spans="1:12" x14ac:dyDescent="0.2">
      <c r="A495" t="s">
        <v>2007</v>
      </c>
      <c r="B495" t="s">
        <v>6428</v>
      </c>
      <c r="C495" t="s">
        <v>7360</v>
      </c>
      <c r="D495" t="s">
        <v>304</v>
      </c>
      <c r="E495" t="s">
        <v>51</v>
      </c>
      <c r="F495" t="s">
        <v>183</v>
      </c>
      <c r="G495" t="s">
        <v>95</v>
      </c>
      <c r="H495">
        <v>245000</v>
      </c>
      <c r="I495">
        <v>245000</v>
      </c>
      <c r="J495">
        <v>54</v>
      </c>
      <c r="K495" s="1">
        <v>45565</v>
      </c>
      <c r="L495" t="s">
        <v>15144</v>
      </c>
    </row>
    <row r="496" spans="1:12" x14ac:dyDescent="0.2">
      <c r="A496" t="s">
        <v>2345</v>
      </c>
      <c r="B496" t="s">
        <v>6447</v>
      </c>
      <c r="C496" t="s">
        <v>7360</v>
      </c>
      <c r="D496" t="s">
        <v>304</v>
      </c>
      <c r="E496" t="s">
        <v>51</v>
      </c>
      <c r="F496" t="s">
        <v>183</v>
      </c>
      <c r="G496" t="s">
        <v>95</v>
      </c>
      <c r="H496">
        <v>194420</v>
      </c>
      <c r="I496">
        <v>194420</v>
      </c>
      <c r="J496">
        <v>42</v>
      </c>
      <c r="K496" s="1">
        <v>45535</v>
      </c>
      <c r="L496" t="s">
        <v>15144</v>
      </c>
    </row>
    <row r="497" spans="1:12" x14ac:dyDescent="0.2">
      <c r="A497" t="s">
        <v>2352</v>
      </c>
      <c r="B497" t="s">
        <v>6441</v>
      </c>
      <c r="C497" t="s">
        <v>7360</v>
      </c>
      <c r="D497" t="s">
        <v>304</v>
      </c>
      <c r="E497" t="s">
        <v>51</v>
      </c>
      <c r="F497" t="s">
        <v>183</v>
      </c>
      <c r="G497" t="s">
        <v>95</v>
      </c>
      <c r="H497">
        <v>143000</v>
      </c>
      <c r="I497">
        <v>143000</v>
      </c>
      <c r="J497">
        <v>24</v>
      </c>
      <c r="K497" s="1">
        <v>45535</v>
      </c>
      <c r="L497" t="s">
        <v>15144</v>
      </c>
    </row>
    <row r="498" spans="1:12" x14ac:dyDescent="0.2">
      <c r="A498" t="s">
        <v>2349</v>
      </c>
      <c r="B498" t="s">
        <v>6444</v>
      </c>
      <c r="C498" t="s">
        <v>7360</v>
      </c>
      <c r="D498" t="s">
        <v>304</v>
      </c>
      <c r="E498" t="s">
        <v>51</v>
      </c>
      <c r="F498" t="s">
        <v>183</v>
      </c>
      <c r="G498" t="s">
        <v>95</v>
      </c>
      <c r="H498">
        <v>109940</v>
      </c>
      <c r="I498">
        <v>109940</v>
      </c>
      <c r="J498">
        <v>21</v>
      </c>
      <c r="K498" s="1">
        <v>45535</v>
      </c>
      <c r="L498" t="s">
        <v>15144</v>
      </c>
    </row>
    <row r="499" spans="1:12" x14ac:dyDescent="0.2">
      <c r="A499" t="s">
        <v>2351</v>
      </c>
      <c r="B499" t="s">
        <v>6442</v>
      </c>
      <c r="C499" t="s">
        <v>7360</v>
      </c>
      <c r="D499" t="s">
        <v>304</v>
      </c>
      <c r="E499" t="s">
        <v>51</v>
      </c>
      <c r="F499" t="s">
        <v>183</v>
      </c>
      <c r="G499" t="s">
        <v>95</v>
      </c>
      <c r="H499">
        <v>143000</v>
      </c>
      <c r="I499">
        <v>143000</v>
      </c>
      <c r="J499">
        <v>24</v>
      </c>
      <c r="K499" s="1">
        <v>45535</v>
      </c>
      <c r="L499" t="s">
        <v>15144</v>
      </c>
    </row>
    <row r="500" spans="1:12" x14ac:dyDescent="0.2">
      <c r="A500" t="s">
        <v>2347</v>
      </c>
      <c r="B500" t="s">
        <v>6446</v>
      </c>
      <c r="C500" t="s">
        <v>7360</v>
      </c>
      <c r="D500" t="s">
        <v>304</v>
      </c>
      <c r="E500" t="s">
        <v>51</v>
      </c>
      <c r="F500" t="s">
        <v>183</v>
      </c>
      <c r="G500" t="s">
        <v>95</v>
      </c>
      <c r="H500">
        <v>156874</v>
      </c>
      <c r="I500">
        <v>156874</v>
      </c>
      <c r="J500">
        <v>30</v>
      </c>
      <c r="K500" s="1">
        <v>45535</v>
      </c>
      <c r="L500" t="s">
        <v>15144</v>
      </c>
    </row>
    <row r="501" spans="1:12" x14ac:dyDescent="0.2">
      <c r="A501" t="s">
        <v>2346</v>
      </c>
      <c r="B501" t="s">
        <v>6443</v>
      </c>
      <c r="C501" t="s">
        <v>7360</v>
      </c>
      <c r="D501" t="s">
        <v>304</v>
      </c>
      <c r="E501" t="s">
        <v>51</v>
      </c>
      <c r="F501" t="s">
        <v>183</v>
      </c>
      <c r="G501" t="s">
        <v>95</v>
      </c>
      <c r="H501">
        <v>109940</v>
      </c>
      <c r="I501">
        <v>109940</v>
      </c>
      <c r="J501">
        <v>21</v>
      </c>
      <c r="K501" s="1">
        <v>45535</v>
      </c>
      <c r="L501" t="s">
        <v>15144</v>
      </c>
    </row>
    <row r="502" spans="1:12" x14ac:dyDescent="0.2">
      <c r="A502" t="s">
        <v>2350</v>
      </c>
      <c r="B502" t="s">
        <v>6445</v>
      </c>
      <c r="C502" t="s">
        <v>7360</v>
      </c>
      <c r="D502" t="s">
        <v>304</v>
      </c>
      <c r="E502" t="s">
        <v>51</v>
      </c>
      <c r="F502" t="s">
        <v>183</v>
      </c>
      <c r="G502" t="s">
        <v>95</v>
      </c>
      <c r="H502">
        <v>156874</v>
      </c>
      <c r="I502">
        <v>156874</v>
      </c>
      <c r="J502">
        <v>30</v>
      </c>
      <c r="K502" s="1">
        <v>45535</v>
      </c>
      <c r="L502" t="s">
        <v>15144</v>
      </c>
    </row>
    <row r="503" spans="1:12" x14ac:dyDescent="0.2">
      <c r="A503" t="s">
        <v>2348</v>
      </c>
      <c r="B503" t="s">
        <v>6440</v>
      </c>
      <c r="C503" t="s">
        <v>7360</v>
      </c>
      <c r="D503" t="s">
        <v>304</v>
      </c>
      <c r="E503" t="s">
        <v>51</v>
      </c>
      <c r="F503" t="s">
        <v>183</v>
      </c>
      <c r="G503" t="s">
        <v>95</v>
      </c>
      <c r="H503">
        <v>143000</v>
      </c>
      <c r="I503">
        <v>143000</v>
      </c>
      <c r="J503">
        <v>24</v>
      </c>
      <c r="K503" s="1">
        <v>45535</v>
      </c>
      <c r="L503" t="s">
        <v>15144</v>
      </c>
    </row>
    <row r="504" spans="1:12" x14ac:dyDescent="0.2">
      <c r="A504" t="s">
        <v>225</v>
      </c>
      <c r="B504" t="s">
        <v>6439</v>
      </c>
      <c r="C504" t="s">
        <v>7360</v>
      </c>
      <c r="D504" t="s">
        <v>304</v>
      </c>
      <c r="E504" t="s">
        <v>51</v>
      </c>
      <c r="F504" t="s">
        <v>183</v>
      </c>
      <c r="G504" t="s">
        <v>95</v>
      </c>
      <c r="H504">
        <v>143000</v>
      </c>
      <c r="I504">
        <v>143000</v>
      </c>
      <c r="J504">
        <v>24</v>
      </c>
      <c r="K504" s="1">
        <v>45535</v>
      </c>
      <c r="L504" t="s">
        <v>15144</v>
      </c>
    </row>
    <row r="505" spans="1:12" x14ac:dyDescent="0.2">
      <c r="A505" t="s">
        <v>3156</v>
      </c>
      <c r="B505" t="s">
        <v>6435</v>
      </c>
      <c r="C505" t="s">
        <v>7360</v>
      </c>
      <c r="D505" t="s">
        <v>304</v>
      </c>
      <c r="E505" t="s">
        <v>51</v>
      </c>
      <c r="F505" t="s">
        <v>183</v>
      </c>
      <c r="G505" t="s">
        <v>95</v>
      </c>
      <c r="H505">
        <v>482000</v>
      </c>
      <c r="I505">
        <v>482000</v>
      </c>
      <c r="J505">
        <v>20.84</v>
      </c>
      <c r="K505" s="1">
        <v>45657</v>
      </c>
      <c r="L505" t="s">
        <v>15144</v>
      </c>
    </row>
    <row r="506" spans="1:12" x14ac:dyDescent="0.2">
      <c r="A506" t="s">
        <v>3155</v>
      </c>
      <c r="B506" t="s">
        <v>6437</v>
      </c>
      <c r="C506" t="s">
        <v>7360</v>
      </c>
      <c r="D506" t="s">
        <v>304</v>
      </c>
      <c r="E506" t="s">
        <v>51</v>
      </c>
      <c r="F506" t="s">
        <v>183</v>
      </c>
      <c r="G506" t="s">
        <v>95</v>
      </c>
      <c r="H506">
        <v>60000</v>
      </c>
      <c r="I506">
        <v>60000</v>
      </c>
      <c r="J506">
        <v>8.93</v>
      </c>
      <c r="K506" s="1">
        <v>45657</v>
      </c>
      <c r="L506" t="s">
        <v>15144</v>
      </c>
    </row>
    <row r="507" spans="1:12" x14ac:dyDescent="0.2">
      <c r="A507" t="s">
        <v>3154</v>
      </c>
      <c r="B507" t="s">
        <v>6438</v>
      </c>
      <c r="C507" t="s">
        <v>7360</v>
      </c>
      <c r="D507" t="s">
        <v>304</v>
      </c>
      <c r="E507" t="s">
        <v>51</v>
      </c>
      <c r="F507" t="s">
        <v>183</v>
      </c>
      <c r="G507" t="s">
        <v>95</v>
      </c>
      <c r="H507">
        <v>60000</v>
      </c>
      <c r="I507">
        <v>60000</v>
      </c>
      <c r="J507">
        <v>7.9275000000000002</v>
      </c>
      <c r="K507" s="1">
        <v>45657</v>
      </c>
      <c r="L507" t="s">
        <v>15144</v>
      </c>
    </row>
    <row r="508" spans="1:12" x14ac:dyDescent="0.2">
      <c r="A508" t="s">
        <v>3157</v>
      </c>
      <c r="B508" t="s">
        <v>6436</v>
      </c>
      <c r="C508" t="s">
        <v>7360</v>
      </c>
      <c r="D508" t="s">
        <v>304</v>
      </c>
      <c r="E508" t="s">
        <v>51</v>
      </c>
      <c r="F508" t="s">
        <v>183</v>
      </c>
      <c r="G508" t="s">
        <v>95</v>
      </c>
      <c r="H508">
        <v>60000</v>
      </c>
      <c r="I508">
        <v>60000</v>
      </c>
      <c r="J508">
        <v>8.93</v>
      </c>
      <c r="K508" s="1">
        <v>45657</v>
      </c>
      <c r="L508" t="s">
        <v>15144</v>
      </c>
    </row>
    <row r="509" spans="1:12" x14ac:dyDescent="0.2">
      <c r="A509" t="s">
        <v>2341</v>
      </c>
      <c r="B509" t="s">
        <v>5018</v>
      </c>
      <c r="C509" t="s">
        <v>7360</v>
      </c>
      <c r="D509" t="s">
        <v>304</v>
      </c>
      <c r="E509" t="s">
        <v>51</v>
      </c>
      <c r="F509" t="s">
        <v>41</v>
      </c>
      <c r="G509" t="s">
        <v>42</v>
      </c>
      <c r="H509">
        <v>245000</v>
      </c>
      <c r="I509">
        <v>245000</v>
      </c>
      <c r="J509">
        <v>54</v>
      </c>
      <c r="K509" s="1">
        <v>45535</v>
      </c>
      <c r="L509" t="s">
        <v>15144</v>
      </c>
    </row>
    <row r="510" spans="1:12" x14ac:dyDescent="0.2">
      <c r="A510" t="s">
        <v>2005</v>
      </c>
      <c r="B510" t="s">
        <v>5017</v>
      </c>
      <c r="C510" t="s">
        <v>7360</v>
      </c>
      <c r="D510" t="s">
        <v>304</v>
      </c>
      <c r="E510" t="s">
        <v>51</v>
      </c>
      <c r="F510" t="s">
        <v>41</v>
      </c>
      <c r="G510" t="s">
        <v>42</v>
      </c>
      <c r="H510">
        <v>250000</v>
      </c>
      <c r="I510">
        <v>250000</v>
      </c>
      <c r="J510">
        <v>54</v>
      </c>
      <c r="K510" s="1">
        <v>45535</v>
      </c>
      <c r="L510" t="s">
        <v>15144</v>
      </c>
    </row>
    <row r="511" spans="1:12" x14ac:dyDescent="0.2">
      <c r="A511" t="s">
        <v>2340</v>
      </c>
      <c r="B511" t="s">
        <v>5015</v>
      </c>
      <c r="C511" t="s">
        <v>7360</v>
      </c>
      <c r="D511" t="s">
        <v>304</v>
      </c>
      <c r="E511" t="s">
        <v>51</v>
      </c>
      <c r="F511" t="s">
        <v>41</v>
      </c>
      <c r="G511" t="s">
        <v>42</v>
      </c>
      <c r="H511">
        <v>245000</v>
      </c>
      <c r="I511">
        <v>245000</v>
      </c>
      <c r="J511">
        <v>77</v>
      </c>
      <c r="K511" s="1">
        <v>45535</v>
      </c>
      <c r="L511" t="s">
        <v>15144</v>
      </c>
    </row>
    <row r="512" spans="1:12" x14ac:dyDescent="0.2">
      <c r="A512" t="s">
        <v>2338</v>
      </c>
      <c r="B512" t="s">
        <v>5013</v>
      </c>
      <c r="C512" t="s">
        <v>7360</v>
      </c>
      <c r="D512" t="s">
        <v>304</v>
      </c>
      <c r="E512" t="s">
        <v>51</v>
      </c>
      <c r="F512" t="s">
        <v>41</v>
      </c>
      <c r="G512" t="s">
        <v>42</v>
      </c>
      <c r="H512">
        <v>243000</v>
      </c>
      <c r="I512">
        <v>243000</v>
      </c>
      <c r="J512">
        <v>54</v>
      </c>
      <c r="K512" s="1">
        <v>45535</v>
      </c>
      <c r="L512" t="s">
        <v>15144</v>
      </c>
    </row>
    <row r="513" spans="1:12" x14ac:dyDescent="0.2">
      <c r="A513" t="s">
        <v>2004</v>
      </c>
      <c r="B513" t="s">
        <v>5012</v>
      </c>
      <c r="C513" t="s">
        <v>7360</v>
      </c>
      <c r="D513" t="s">
        <v>304</v>
      </c>
      <c r="E513" t="s">
        <v>51</v>
      </c>
      <c r="F513" t="s">
        <v>41</v>
      </c>
      <c r="G513" t="s">
        <v>42</v>
      </c>
      <c r="H513">
        <v>245000</v>
      </c>
      <c r="I513">
        <v>245000</v>
      </c>
      <c r="J513">
        <v>54</v>
      </c>
      <c r="K513" s="1">
        <v>45535</v>
      </c>
      <c r="L513" t="s">
        <v>15144</v>
      </c>
    </row>
    <row r="514" spans="1:12" x14ac:dyDescent="0.2">
      <c r="A514" t="s">
        <v>2339</v>
      </c>
      <c r="B514" t="s">
        <v>5016</v>
      </c>
      <c r="C514" t="s">
        <v>7360</v>
      </c>
      <c r="D514" t="s">
        <v>304</v>
      </c>
      <c r="E514" t="s">
        <v>51</v>
      </c>
      <c r="F514" t="s">
        <v>41</v>
      </c>
      <c r="G514" t="s">
        <v>42</v>
      </c>
      <c r="H514">
        <v>245000</v>
      </c>
      <c r="I514">
        <v>245000</v>
      </c>
      <c r="J514">
        <v>77</v>
      </c>
      <c r="K514" s="1">
        <v>45535</v>
      </c>
      <c r="L514" t="s">
        <v>15144</v>
      </c>
    </row>
    <row r="515" spans="1:12" x14ac:dyDescent="0.2">
      <c r="A515" t="s">
        <v>2337</v>
      </c>
      <c r="B515" t="s">
        <v>5014</v>
      </c>
      <c r="C515" t="s">
        <v>7360</v>
      </c>
      <c r="D515" t="s">
        <v>304</v>
      </c>
      <c r="E515" t="s">
        <v>51</v>
      </c>
      <c r="F515" t="s">
        <v>41</v>
      </c>
      <c r="G515" t="s">
        <v>42</v>
      </c>
      <c r="H515">
        <v>245000</v>
      </c>
      <c r="I515">
        <v>245000</v>
      </c>
      <c r="J515">
        <v>54</v>
      </c>
      <c r="K515" s="1">
        <v>45535</v>
      </c>
      <c r="L515" t="s">
        <v>15144</v>
      </c>
    </row>
    <row r="516" spans="1:12" x14ac:dyDescent="0.2">
      <c r="A516" t="s">
        <v>2003</v>
      </c>
      <c r="B516" t="s">
        <v>5027</v>
      </c>
      <c r="C516" t="s">
        <v>7360</v>
      </c>
      <c r="D516" t="s">
        <v>304</v>
      </c>
      <c r="E516" t="s">
        <v>51</v>
      </c>
      <c r="F516" t="s">
        <v>41</v>
      </c>
      <c r="G516" t="s">
        <v>42</v>
      </c>
      <c r="H516">
        <v>245000</v>
      </c>
      <c r="I516">
        <v>245000</v>
      </c>
      <c r="J516">
        <v>54</v>
      </c>
      <c r="K516" s="1">
        <v>45535</v>
      </c>
      <c r="L516" t="s">
        <v>15144</v>
      </c>
    </row>
    <row r="517" spans="1:12" x14ac:dyDescent="0.2">
      <c r="A517" t="s">
        <v>2335</v>
      </c>
      <c r="B517" t="s">
        <v>5020</v>
      </c>
      <c r="C517" t="s">
        <v>7360</v>
      </c>
      <c r="D517" t="s">
        <v>304</v>
      </c>
      <c r="E517" t="s">
        <v>51</v>
      </c>
      <c r="F517" t="s">
        <v>41</v>
      </c>
      <c r="G517" t="s">
        <v>42</v>
      </c>
      <c r="H517">
        <v>245000</v>
      </c>
      <c r="I517">
        <v>245000</v>
      </c>
      <c r="J517">
        <v>54</v>
      </c>
      <c r="K517" s="1">
        <v>45535</v>
      </c>
      <c r="L517" t="s">
        <v>15144</v>
      </c>
    </row>
    <row r="518" spans="1:12" x14ac:dyDescent="0.2">
      <c r="A518" t="s">
        <v>2333</v>
      </c>
      <c r="B518" t="s">
        <v>4419</v>
      </c>
      <c r="C518" t="s">
        <v>7360</v>
      </c>
      <c r="D518" t="s">
        <v>304</v>
      </c>
      <c r="E518" t="s">
        <v>51</v>
      </c>
      <c r="F518" t="s">
        <v>165</v>
      </c>
      <c r="G518" t="s">
        <v>166</v>
      </c>
      <c r="H518">
        <v>215000</v>
      </c>
      <c r="I518">
        <v>215000</v>
      </c>
      <c r="J518">
        <v>54</v>
      </c>
      <c r="K518" s="1">
        <v>45535</v>
      </c>
      <c r="L518" t="s">
        <v>15144</v>
      </c>
    </row>
    <row r="519" spans="1:12" x14ac:dyDescent="0.2">
      <c r="A519" t="s">
        <v>2329</v>
      </c>
      <c r="B519" t="s">
        <v>4420</v>
      </c>
      <c r="C519" t="s">
        <v>7360</v>
      </c>
      <c r="D519" t="s">
        <v>304</v>
      </c>
      <c r="E519" t="s">
        <v>51</v>
      </c>
      <c r="F519" t="s">
        <v>165</v>
      </c>
      <c r="G519" t="s">
        <v>166</v>
      </c>
      <c r="H519">
        <v>215000</v>
      </c>
      <c r="I519">
        <v>215000</v>
      </c>
      <c r="J519">
        <v>54</v>
      </c>
      <c r="K519" s="1">
        <v>45535</v>
      </c>
      <c r="L519" t="s">
        <v>15144</v>
      </c>
    </row>
    <row r="520" spans="1:12" x14ac:dyDescent="0.2">
      <c r="A520" t="s">
        <v>2330</v>
      </c>
      <c r="B520" t="s">
        <v>4421</v>
      </c>
      <c r="C520" t="s">
        <v>7360</v>
      </c>
      <c r="D520" t="s">
        <v>304</v>
      </c>
      <c r="E520" t="s">
        <v>51</v>
      </c>
      <c r="F520" t="s">
        <v>165</v>
      </c>
      <c r="G520" t="s">
        <v>166</v>
      </c>
      <c r="H520">
        <v>50000</v>
      </c>
      <c r="I520">
        <v>50000</v>
      </c>
      <c r="J520">
        <v>24</v>
      </c>
      <c r="K520" s="1">
        <v>45535</v>
      </c>
      <c r="L520" t="s">
        <v>15144</v>
      </c>
    </row>
    <row r="521" spans="1:12" x14ac:dyDescent="0.2">
      <c r="A521" t="s">
        <v>2002</v>
      </c>
      <c r="B521" t="s">
        <v>4416</v>
      </c>
      <c r="C521" t="s">
        <v>7360</v>
      </c>
      <c r="D521" t="s">
        <v>304</v>
      </c>
      <c r="E521" t="s">
        <v>51</v>
      </c>
      <c r="F521" t="s">
        <v>165</v>
      </c>
      <c r="G521" t="s">
        <v>166</v>
      </c>
      <c r="H521">
        <v>129000</v>
      </c>
      <c r="I521">
        <v>129000</v>
      </c>
      <c r="J521">
        <v>30</v>
      </c>
      <c r="K521" s="1">
        <v>45535</v>
      </c>
      <c r="L521" t="s">
        <v>15144</v>
      </c>
    </row>
    <row r="522" spans="1:12" x14ac:dyDescent="0.2">
      <c r="A522" t="s">
        <v>2331</v>
      </c>
      <c r="B522" t="s">
        <v>4417</v>
      </c>
      <c r="C522" t="s">
        <v>7360</v>
      </c>
      <c r="D522" t="s">
        <v>304</v>
      </c>
      <c r="E522" t="s">
        <v>51</v>
      </c>
      <c r="F522" t="s">
        <v>165</v>
      </c>
      <c r="G522" t="s">
        <v>166</v>
      </c>
      <c r="H522">
        <v>144600</v>
      </c>
      <c r="I522">
        <v>144600</v>
      </c>
      <c r="J522">
        <v>24</v>
      </c>
      <c r="K522" s="1">
        <v>45535</v>
      </c>
      <c r="L522" t="s">
        <v>15144</v>
      </c>
    </row>
    <row r="523" spans="1:12" x14ac:dyDescent="0.2">
      <c r="A523" t="s">
        <v>2332</v>
      </c>
      <c r="B523" t="s">
        <v>4418</v>
      </c>
      <c r="C523" t="s">
        <v>7360</v>
      </c>
      <c r="D523" t="s">
        <v>304</v>
      </c>
      <c r="E523" t="s">
        <v>51</v>
      </c>
      <c r="F523" t="s">
        <v>165</v>
      </c>
      <c r="G523" t="s">
        <v>166</v>
      </c>
      <c r="H523">
        <v>144600</v>
      </c>
      <c r="I523">
        <v>144600</v>
      </c>
      <c r="J523">
        <v>24</v>
      </c>
      <c r="K523" s="1">
        <v>45535</v>
      </c>
      <c r="L523" t="s">
        <v>15144</v>
      </c>
    </row>
    <row r="524" spans="1:12" x14ac:dyDescent="0.2">
      <c r="A524" t="s">
        <v>2001</v>
      </c>
      <c r="B524" t="s">
        <v>4422</v>
      </c>
      <c r="C524" t="s">
        <v>7360</v>
      </c>
      <c r="D524" t="s">
        <v>304</v>
      </c>
      <c r="E524" t="s">
        <v>51</v>
      </c>
      <c r="F524" t="s">
        <v>165</v>
      </c>
      <c r="G524" t="s">
        <v>166</v>
      </c>
      <c r="H524">
        <v>250000</v>
      </c>
      <c r="I524">
        <v>250000</v>
      </c>
      <c r="J524">
        <v>54</v>
      </c>
      <c r="K524" s="1">
        <v>45565</v>
      </c>
      <c r="L524" t="s">
        <v>15144</v>
      </c>
    </row>
    <row r="525" spans="1:12" x14ac:dyDescent="0.2">
      <c r="A525" t="s">
        <v>2328</v>
      </c>
      <c r="B525" t="s">
        <v>4423</v>
      </c>
      <c r="C525" t="s">
        <v>7360</v>
      </c>
      <c r="D525" t="s">
        <v>304</v>
      </c>
      <c r="E525" t="s">
        <v>51</v>
      </c>
      <c r="F525" t="s">
        <v>165</v>
      </c>
      <c r="G525" t="s">
        <v>166</v>
      </c>
      <c r="H525">
        <v>250000</v>
      </c>
      <c r="I525">
        <v>250000</v>
      </c>
      <c r="J525">
        <v>54</v>
      </c>
      <c r="K525" s="1">
        <v>45565</v>
      </c>
      <c r="L525" t="s">
        <v>15144</v>
      </c>
    </row>
    <row r="526" spans="1:12" x14ac:dyDescent="0.2">
      <c r="A526" t="s">
        <v>15428</v>
      </c>
      <c r="B526" t="s">
        <v>15429</v>
      </c>
      <c r="C526" t="s">
        <v>7360</v>
      </c>
      <c r="D526" t="s">
        <v>304</v>
      </c>
      <c r="E526" t="s">
        <v>51</v>
      </c>
      <c r="F526" t="s">
        <v>165</v>
      </c>
      <c r="G526" t="s">
        <v>166</v>
      </c>
      <c r="H526">
        <v>260000</v>
      </c>
      <c r="I526">
        <v>260000</v>
      </c>
      <c r="J526">
        <v>54</v>
      </c>
      <c r="K526" s="1">
        <v>46234</v>
      </c>
      <c r="L526" t="s">
        <v>15144</v>
      </c>
    </row>
    <row r="527" spans="1:12" x14ac:dyDescent="0.2">
      <c r="A527" t="s">
        <v>15430</v>
      </c>
      <c r="B527" t="s">
        <v>15431</v>
      </c>
      <c r="C527" t="s">
        <v>7360</v>
      </c>
      <c r="D527" t="s">
        <v>304</v>
      </c>
      <c r="E527" t="s">
        <v>51</v>
      </c>
      <c r="F527" t="s">
        <v>165</v>
      </c>
      <c r="G527" t="s">
        <v>166</v>
      </c>
      <c r="H527">
        <v>260000</v>
      </c>
      <c r="I527">
        <v>260000</v>
      </c>
      <c r="J527">
        <v>54</v>
      </c>
      <c r="K527" s="1">
        <v>46234</v>
      </c>
      <c r="L527" t="s">
        <v>15144</v>
      </c>
    </row>
    <row r="528" spans="1:12" x14ac:dyDescent="0.2">
      <c r="A528" t="s">
        <v>1990</v>
      </c>
      <c r="B528" t="s">
        <v>5245</v>
      </c>
      <c r="C528" t="s">
        <v>7360</v>
      </c>
      <c r="D528" t="s">
        <v>304</v>
      </c>
      <c r="E528" t="s">
        <v>51</v>
      </c>
      <c r="F528" t="s">
        <v>49</v>
      </c>
      <c r="G528" t="s">
        <v>50</v>
      </c>
      <c r="H528">
        <v>250000</v>
      </c>
      <c r="I528">
        <v>250000</v>
      </c>
      <c r="J528">
        <v>79</v>
      </c>
      <c r="K528" s="1">
        <v>45626</v>
      </c>
      <c r="L528" t="s">
        <v>15144</v>
      </c>
    </row>
    <row r="529" spans="1:12" x14ac:dyDescent="0.2">
      <c r="A529" t="s">
        <v>1991</v>
      </c>
      <c r="B529" t="s">
        <v>5237</v>
      </c>
      <c r="C529" t="s">
        <v>7360</v>
      </c>
      <c r="D529" t="s">
        <v>304</v>
      </c>
      <c r="E529" t="s">
        <v>51</v>
      </c>
      <c r="F529" t="s">
        <v>49</v>
      </c>
      <c r="G529" t="s">
        <v>50</v>
      </c>
      <c r="H529">
        <v>229685</v>
      </c>
      <c r="I529">
        <v>229685</v>
      </c>
      <c r="J529">
        <v>90</v>
      </c>
      <c r="K529" s="1">
        <v>45535</v>
      </c>
      <c r="L529" t="s">
        <v>15144</v>
      </c>
    </row>
    <row r="530" spans="1:12" x14ac:dyDescent="0.2">
      <c r="A530" t="s">
        <v>1992</v>
      </c>
      <c r="B530" t="s">
        <v>5238</v>
      </c>
      <c r="C530" t="s">
        <v>7360</v>
      </c>
      <c r="D530" t="s">
        <v>304</v>
      </c>
      <c r="E530" t="s">
        <v>51</v>
      </c>
      <c r="F530" t="s">
        <v>49</v>
      </c>
      <c r="G530" t="s">
        <v>50</v>
      </c>
      <c r="H530">
        <v>80423</v>
      </c>
      <c r="I530">
        <v>80423</v>
      </c>
      <c r="J530">
        <v>42</v>
      </c>
      <c r="K530" s="1">
        <v>45535</v>
      </c>
      <c r="L530" t="s">
        <v>15144</v>
      </c>
    </row>
    <row r="531" spans="1:12" x14ac:dyDescent="0.2">
      <c r="A531" t="s">
        <v>1994</v>
      </c>
      <c r="B531" t="s">
        <v>5236</v>
      </c>
      <c r="C531" t="s">
        <v>7360</v>
      </c>
      <c r="D531" t="s">
        <v>304</v>
      </c>
      <c r="E531" t="s">
        <v>51</v>
      </c>
      <c r="F531" t="s">
        <v>49</v>
      </c>
      <c r="G531" t="s">
        <v>50</v>
      </c>
      <c r="H531">
        <v>229685</v>
      </c>
      <c r="I531">
        <v>229685</v>
      </c>
      <c r="J531">
        <v>90</v>
      </c>
      <c r="K531" s="1">
        <v>45535</v>
      </c>
      <c r="L531" t="s">
        <v>15144</v>
      </c>
    </row>
    <row r="532" spans="1:12" x14ac:dyDescent="0.2">
      <c r="A532" t="s">
        <v>1995</v>
      </c>
      <c r="B532" t="s">
        <v>5239</v>
      </c>
      <c r="C532" t="s">
        <v>7360</v>
      </c>
      <c r="D532" t="s">
        <v>304</v>
      </c>
      <c r="E532" t="s">
        <v>51</v>
      </c>
      <c r="F532" t="s">
        <v>49</v>
      </c>
      <c r="G532" t="s">
        <v>50</v>
      </c>
      <c r="H532">
        <v>152390</v>
      </c>
      <c r="I532">
        <v>152390</v>
      </c>
      <c r="J532">
        <v>54</v>
      </c>
      <c r="K532" s="1">
        <v>45535</v>
      </c>
      <c r="L532" t="s">
        <v>15144</v>
      </c>
    </row>
    <row r="533" spans="1:12" x14ac:dyDescent="0.2">
      <c r="A533" t="s">
        <v>1993</v>
      </c>
      <c r="B533" t="s">
        <v>5235</v>
      </c>
      <c r="C533" t="s">
        <v>7360</v>
      </c>
      <c r="D533" t="s">
        <v>304</v>
      </c>
      <c r="E533" t="s">
        <v>51</v>
      </c>
      <c r="F533" t="s">
        <v>49</v>
      </c>
      <c r="G533" t="s">
        <v>50</v>
      </c>
      <c r="H533">
        <v>229685</v>
      </c>
      <c r="I533">
        <v>229685</v>
      </c>
      <c r="J533">
        <v>90</v>
      </c>
      <c r="K533" s="1">
        <v>45535</v>
      </c>
      <c r="L533" t="s">
        <v>15144</v>
      </c>
    </row>
    <row r="534" spans="1:12" x14ac:dyDescent="0.2">
      <c r="A534" t="s">
        <v>8633</v>
      </c>
      <c r="B534" t="s">
        <v>8634</v>
      </c>
      <c r="C534" t="s">
        <v>7360</v>
      </c>
      <c r="D534" t="s">
        <v>304</v>
      </c>
      <c r="E534" t="s">
        <v>51</v>
      </c>
      <c r="F534" t="s">
        <v>49</v>
      </c>
      <c r="G534" t="s">
        <v>50</v>
      </c>
      <c r="H534">
        <v>155000</v>
      </c>
      <c r="I534">
        <v>155000</v>
      </c>
      <c r="J534">
        <v>30</v>
      </c>
      <c r="K534" s="1">
        <v>45869</v>
      </c>
      <c r="L534" t="s">
        <v>15144</v>
      </c>
    </row>
    <row r="535" spans="1:12" x14ac:dyDescent="0.2">
      <c r="A535" t="s">
        <v>2325</v>
      </c>
      <c r="B535" t="s">
        <v>5240</v>
      </c>
      <c r="C535" t="s">
        <v>7360</v>
      </c>
      <c r="D535" t="s">
        <v>304</v>
      </c>
      <c r="E535" t="s">
        <v>51</v>
      </c>
      <c r="F535" t="s">
        <v>49</v>
      </c>
      <c r="G535" t="s">
        <v>50</v>
      </c>
      <c r="H535">
        <v>152390</v>
      </c>
      <c r="I535">
        <v>152390</v>
      </c>
      <c r="J535">
        <v>54</v>
      </c>
      <c r="K535" s="1">
        <v>45535</v>
      </c>
      <c r="L535" t="s">
        <v>15144</v>
      </c>
    </row>
    <row r="536" spans="1:12" x14ac:dyDescent="0.2">
      <c r="A536" t="s">
        <v>1998</v>
      </c>
      <c r="B536" t="s">
        <v>5247</v>
      </c>
      <c r="C536" t="s">
        <v>7360</v>
      </c>
      <c r="D536" t="s">
        <v>304</v>
      </c>
      <c r="E536" t="s">
        <v>51</v>
      </c>
      <c r="F536" t="s">
        <v>49</v>
      </c>
      <c r="G536" t="s">
        <v>50</v>
      </c>
      <c r="H536">
        <v>245000</v>
      </c>
      <c r="I536">
        <v>245000</v>
      </c>
      <c r="J536">
        <v>63.557857142857138</v>
      </c>
      <c r="K536" s="1">
        <v>45596</v>
      </c>
      <c r="L536" t="s">
        <v>15144</v>
      </c>
    </row>
    <row r="537" spans="1:12" x14ac:dyDescent="0.2">
      <c r="A537" t="s">
        <v>1997</v>
      </c>
      <c r="B537" t="s">
        <v>5242</v>
      </c>
      <c r="C537" t="s">
        <v>7360</v>
      </c>
      <c r="D537" t="s">
        <v>304</v>
      </c>
      <c r="E537" t="s">
        <v>51</v>
      </c>
      <c r="F537" t="s">
        <v>49</v>
      </c>
      <c r="G537" t="s">
        <v>50</v>
      </c>
      <c r="H537">
        <v>326600</v>
      </c>
      <c r="I537">
        <v>326600</v>
      </c>
      <c r="J537">
        <v>42</v>
      </c>
      <c r="K537" s="1">
        <v>45535</v>
      </c>
      <c r="L537" t="s">
        <v>15144</v>
      </c>
    </row>
    <row r="538" spans="1:12" x14ac:dyDescent="0.2">
      <c r="A538" t="s">
        <v>2000</v>
      </c>
      <c r="B538" t="s">
        <v>5244</v>
      </c>
      <c r="C538" t="s">
        <v>7360</v>
      </c>
      <c r="D538" t="s">
        <v>304</v>
      </c>
      <c r="E538" t="s">
        <v>51</v>
      </c>
      <c r="F538" t="s">
        <v>49</v>
      </c>
      <c r="G538" t="s">
        <v>50</v>
      </c>
      <c r="H538">
        <v>470000</v>
      </c>
      <c r="I538">
        <v>470000</v>
      </c>
      <c r="J538">
        <v>81.984999999999999</v>
      </c>
      <c r="K538" s="1">
        <v>45535</v>
      </c>
      <c r="L538" t="s">
        <v>15144</v>
      </c>
    </row>
    <row r="539" spans="1:12" x14ac:dyDescent="0.2">
      <c r="A539" t="s">
        <v>2327</v>
      </c>
      <c r="B539" t="s">
        <v>5243</v>
      </c>
      <c r="C539" t="s">
        <v>7360</v>
      </c>
      <c r="D539" t="s">
        <v>304</v>
      </c>
      <c r="E539" t="s">
        <v>51</v>
      </c>
      <c r="F539" t="s">
        <v>49</v>
      </c>
      <c r="G539" t="s">
        <v>50</v>
      </c>
      <c r="H539">
        <v>440000</v>
      </c>
      <c r="I539">
        <v>440000</v>
      </c>
      <c r="J539">
        <v>75</v>
      </c>
      <c r="K539" s="1">
        <v>45535</v>
      </c>
      <c r="L539" t="s">
        <v>15144</v>
      </c>
    </row>
    <row r="540" spans="1:12" x14ac:dyDescent="0.2">
      <c r="A540" t="s">
        <v>1996</v>
      </c>
      <c r="B540" t="s">
        <v>5233</v>
      </c>
      <c r="C540" t="s">
        <v>7360</v>
      </c>
      <c r="D540" t="s">
        <v>304</v>
      </c>
      <c r="E540" t="s">
        <v>51</v>
      </c>
      <c r="F540" t="s">
        <v>49</v>
      </c>
      <c r="G540" t="s">
        <v>50</v>
      </c>
      <c r="H540">
        <v>153500</v>
      </c>
      <c r="I540">
        <v>153500</v>
      </c>
      <c r="J540">
        <v>29.95</v>
      </c>
      <c r="K540" s="1">
        <v>45596</v>
      </c>
      <c r="L540" t="s">
        <v>15144</v>
      </c>
    </row>
    <row r="541" spans="1:12" x14ac:dyDescent="0.2">
      <c r="A541" t="s">
        <v>1985</v>
      </c>
      <c r="B541" t="s">
        <v>5921</v>
      </c>
      <c r="C541" t="s">
        <v>7360</v>
      </c>
      <c r="D541" t="s">
        <v>304</v>
      </c>
      <c r="E541" t="s">
        <v>51</v>
      </c>
      <c r="F541" t="s">
        <v>133</v>
      </c>
      <c r="G541" t="s">
        <v>134</v>
      </c>
      <c r="H541">
        <v>248500</v>
      </c>
      <c r="I541">
        <v>248500</v>
      </c>
      <c r="J541">
        <v>54</v>
      </c>
      <c r="K541" s="1">
        <v>45626</v>
      </c>
      <c r="L541" t="s">
        <v>15144</v>
      </c>
    </row>
    <row r="542" spans="1:12" x14ac:dyDescent="0.2">
      <c r="A542" t="s">
        <v>2318</v>
      </c>
      <c r="B542" t="s">
        <v>5923</v>
      </c>
      <c r="C542" t="s">
        <v>7360</v>
      </c>
      <c r="D542" t="s">
        <v>304</v>
      </c>
      <c r="E542" t="s">
        <v>51</v>
      </c>
      <c r="F542" t="s">
        <v>133</v>
      </c>
      <c r="G542" t="s">
        <v>134</v>
      </c>
      <c r="H542">
        <v>248500</v>
      </c>
      <c r="I542">
        <v>248500</v>
      </c>
      <c r="J542">
        <v>54</v>
      </c>
      <c r="K542" s="1">
        <v>45596</v>
      </c>
      <c r="L542" t="s">
        <v>15144</v>
      </c>
    </row>
    <row r="543" spans="1:12" x14ac:dyDescent="0.2">
      <c r="A543" t="s">
        <v>2319</v>
      </c>
      <c r="B543" t="s">
        <v>5922</v>
      </c>
      <c r="C543" t="s">
        <v>7360</v>
      </c>
      <c r="D543" t="s">
        <v>304</v>
      </c>
      <c r="E543" t="s">
        <v>51</v>
      </c>
      <c r="F543" t="s">
        <v>133</v>
      </c>
      <c r="G543" t="s">
        <v>134</v>
      </c>
      <c r="H543">
        <v>248500</v>
      </c>
      <c r="I543">
        <v>248500</v>
      </c>
      <c r="J543">
        <v>54</v>
      </c>
      <c r="K543" s="1">
        <v>45626</v>
      </c>
      <c r="L543" t="s">
        <v>15144</v>
      </c>
    </row>
    <row r="544" spans="1:12" x14ac:dyDescent="0.2">
      <c r="A544" t="s">
        <v>2932</v>
      </c>
      <c r="B544" t="s">
        <v>5924</v>
      </c>
      <c r="C544" t="s">
        <v>7360</v>
      </c>
      <c r="D544" t="s">
        <v>304</v>
      </c>
      <c r="E544" t="s">
        <v>51</v>
      </c>
      <c r="F544" t="s">
        <v>133</v>
      </c>
      <c r="G544" t="s">
        <v>134</v>
      </c>
      <c r="H544">
        <v>248500</v>
      </c>
      <c r="I544">
        <v>248500</v>
      </c>
      <c r="J544">
        <v>54</v>
      </c>
      <c r="K544" s="1">
        <v>45596</v>
      </c>
      <c r="L544" t="s">
        <v>15144</v>
      </c>
    </row>
    <row r="545" spans="1:12" x14ac:dyDescent="0.2">
      <c r="A545" t="s">
        <v>2313</v>
      </c>
      <c r="B545" t="s">
        <v>5927</v>
      </c>
      <c r="C545" t="s">
        <v>7360</v>
      </c>
      <c r="D545" t="s">
        <v>304</v>
      </c>
      <c r="E545" t="s">
        <v>51</v>
      </c>
      <c r="F545" t="s">
        <v>133</v>
      </c>
      <c r="G545" t="s">
        <v>134</v>
      </c>
      <c r="H545">
        <v>88633</v>
      </c>
      <c r="I545">
        <v>88633</v>
      </c>
      <c r="J545">
        <v>18</v>
      </c>
      <c r="K545" s="1">
        <v>45535</v>
      </c>
      <c r="L545" t="s">
        <v>15144</v>
      </c>
    </row>
    <row r="546" spans="1:12" x14ac:dyDescent="0.2">
      <c r="A546" t="s">
        <v>2315</v>
      </c>
      <c r="B546" t="s">
        <v>5928</v>
      </c>
      <c r="C546" t="s">
        <v>7360</v>
      </c>
      <c r="D546" t="s">
        <v>304</v>
      </c>
      <c r="E546" t="s">
        <v>51</v>
      </c>
      <c r="F546" t="s">
        <v>133</v>
      </c>
      <c r="G546" t="s">
        <v>134</v>
      </c>
      <c r="H546">
        <v>104600</v>
      </c>
      <c r="I546">
        <v>104600</v>
      </c>
      <c r="J546">
        <v>29.997499999999999</v>
      </c>
      <c r="K546" s="1">
        <v>45535</v>
      </c>
      <c r="L546" t="s">
        <v>15144</v>
      </c>
    </row>
    <row r="547" spans="1:12" x14ac:dyDescent="0.2">
      <c r="A547" t="s">
        <v>2317</v>
      </c>
      <c r="B547" t="s">
        <v>5929</v>
      </c>
      <c r="C547" t="s">
        <v>7360</v>
      </c>
      <c r="D547" t="s">
        <v>304</v>
      </c>
      <c r="E547" t="s">
        <v>51</v>
      </c>
      <c r="F547" t="s">
        <v>133</v>
      </c>
      <c r="G547" t="s">
        <v>134</v>
      </c>
      <c r="H547">
        <v>104600</v>
      </c>
      <c r="I547">
        <v>104600</v>
      </c>
      <c r="J547">
        <v>29.997499999999999</v>
      </c>
      <c r="K547" s="1">
        <v>45535</v>
      </c>
      <c r="L547" t="s">
        <v>15144</v>
      </c>
    </row>
    <row r="548" spans="1:12" x14ac:dyDescent="0.2">
      <c r="A548" t="s">
        <v>1984</v>
      </c>
      <c r="B548" t="s">
        <v>5926</v>
      </c>
      <c r="C548" t="s">
        <v>7360</v>
      </c>
      <c r="D548" t="s">
        <v>304</v>
      </c>
      <c r="E548" t="s">
        <v>51</v>
      </c>
      <c r="F548" t="s">
        <v>133</v>
      </c>
      <c r="G548" t="s">
        <v>134</v>
      </c>
      <c r="H548">
        <v>88633</v>
      </c>
      <c r="I548">
        <v>88633</v>
      </c>
      <c r="J548">
        <v>18</v>
      </c>
      <c r="K548" s="1">
        <v>45535</v>
      </c>
      <c r="L548" t="s">
        <v>15144</v>
      </c>
    </row>
    <row r="549" spans="1:12" x14ac:dyDescent="0.2">
      <c r="A549" t="s">
        <v>2316</v>
      </c>
      <c r="B549" t="s">
        <v>5930</v>
      </c>
      <c r="C549" t="s">
        <v>7360</v>
      </c>
      <c r="D549" t="s">
        <v>304</v>
      </c>
      <c r="E549" t="s">
        <v>51</v>
      </c>
      <c r="F549" t="s">
        <v>133</v>
      </c>
      <c r="G549" t="s">
        <v>134</v>
      </c>
      <c r="H549">
        <v>17543</v>
      </c>
      <c r="I549">
        <v>17543</v>
      </c>
      <c r="J549">
        <v>7.2225000000000001</v>
      </c>
      <c r="K549" s="1">
        <v>45535</v>
      </c>
      <c r="L549" t="s">
        <v>15144</v>
      </c>
    </row>
    <row r="550" spans="1:12" x14ac:dyDescent="0.2">
      <c r="A550" t="s">
        <v>2314</v>
      </c>
      <c r="B550" t="s">
        <v>5931</v>
      </c>
      <c r="C550" t="s">
        <v>7360</v>
      </c>
      <c r="D550" t="s">
        <v>304</v>
      </c>
      <c r="E550" t="s">
        <v>51</v>
      </c>
      <c r="F550" t="s">
        <v>133</v>
      </c>
      <c r="G550" t="s">
        <v>134</v>
      </c>
      <c r="H550">
        <v>17543</v>
      </c>
      <c r="I550">
        <v>17543</v>
      </c>
      <c r="J550">
        <v>7.2225000000000001</v>
      </c>
      <c r="K550" s="1">
        <v>45535</v>
      </c>
      <c r="L550" t="s">
        <v>15144</v>
      </c>
    </row>
    <row r="551" spans="1:12" x14ac:dyDescent="0.2">
      <c r="A551" t="s">
        <v>2309</v>
      </c>
      <c r="B551" t="s">
        <v>5936</v>
      </c>
      <c r="C551" t="s">
        <v>7360</v>
      </c>
      <c r="D551" t="s">
        <v>304</v>
      </c>
      <c r="E551" t="s">
        <v>51</v>
      </c>
      <c r="F551" t="s">
        <v>133</v>
      </c>
      <c r="G551" t="s">
        <v>134</v>
      </c>
      <c r="H551">
        <v>250000</v>
      </c>
      <c r="I551">
        <v>250000</v>
      </c>
      <c r="J551">
        <v>54</v>
      </c>
      <c r="K551" s="1">
        <v>45535</v>
      </c>
      <c r="L551" t="s">
        <v>15144</v>
      </c>
    </row>
    <row r="552" spans="1:12" x14ac:dyDescent="0.2">
      <c r="A552" t="s">
        <v>1960</v>
      </c>
      <c r="B552" t="s">
        <v>5933</v>
      </c>
      <c r="C552" t="s">
        <v>7360</v>
      </c>
      <c r="D552" t="s">
        <v>304</v>
      </c>
      <c r="E552" t="s">
        <v>51</v>
      </c>
      <c r="F552" t="s">
        <v>133</v>
      </c>
      <c r="G552" t="s">
        <v>134</v>
      </c>
      <c r="H552">
        <v>245000</v>
      </c>
      <c r="I552">
        <v>245000</v>
      </c>
      <c r="J552">
        <v>54</v>
      </c>
      <c r="K552" s="1">
        <v>45535</v>
      </c>
      <c r="L552" t="s">
        <v>15144</v>
      </c>
    </row>
    <row r="553" spans="1:12" x14ac:dyDescent="0.2">
      <c r="A553" t="s">
        <v>1981</v>
      </c>
      <c r="B553" t="s">
        <v>5932</v>
      </c>
      <c r="C553" t="s">
        <v>7360</v>
      </c>
      <c r="D553" t="s">
        <v>304</v>
      </c>
      <c r="E553" t="s">
        <v>51</v>
      </c>
      <c r="F553" t="s">
        <v>133</v>
      </c>
      <c r="G553" t="s">
        <v>134</v>
      </c>
      <c r="H553">
        <v>247500</v>
      </c>
      <c r="I553">
        <v>247500</v>
      </c>
      <c r="J553">
        <v>54</v>
      </c>
      <c r="K553" s="1">
        <v>45535</v>
      </c>
      <c r="L553" t="s">
        <v>15144</v>
      </c>
    </row>
    <row r="554" spans="1:12" x14ac:dyDescent="0.2">
      <c r="A554" t="s">
        <v>1956</v>
      </c>
      <c r="B554" t="s">
        <v>5934</v>
      </c>
      <c r="C554" t="s">
        <v>7360</v>
      </c>
      <c r="D554" t="s">
        <v>304</v>
      </c>
      <c r="E554" t="s">
        <v>51</v>
      </c>
      <c r="F554" t="s">
        <v>133</v>
      </c>
      <c r="G554" t="s">
        <v>134</v>
      </c>
      <c r="H554">
        <v>245000</v>
      </c>
      <c r="I554">
        <v>245000</v>
      </c>
      <c r="J554">
        <v>54</v>
      </c>
      <c r="K554" s="1">
        <v>45535</v>
      </c>
      <c r="L554" t="s">
        <v>15144</v>
      </c>
    </row>
    <row r="555" spans="1:12" x14ac:dyDescent="0.2">
      <c r="A555" t="s">
        <v>1954</v>
      </c>
      <c r="B555" t="s">
        <v>5935</v>
      </c>
      <c r="C555" t="s">
        <v>7360</v>
      </c>
      <c r="D555" t="s">
        <v>304</v>
      </c>
      <c r="E555" t="s">
        <v>51</v>
      </c>
      <c r="F555" t="s">
        <v>133</v>
      </c>
      <c r="G555" t="s">
        <v>134</v>
      </c>
      <c r="H555">
        <v>247500</v>
      </c>
      <c r="I555">
        <v>247500</v>
      </c>
      <c r="J555">
        <v>54</v>
      </c>
      <c r="K555" s="1">
        <v>45535</v>
      </c>
      <c r="L555" t="s">
        <v>15144</v>
      </c>
    </row>
    <row r="556" spans="1:12" x14ac:dyDescent="0.2">
      <c r="A556" t="s">
        <v>2310</v>
      </c>
      <c r="B556" t="s">
        <v>5919</v>
      </c>
      <c r="C556" t="s">
        <v>7360</v>
      </c>
      <c r="D556" t="s">
        <v>304</v>
      </c>
      <c r="E556" t="s">
        <v>51</v>
      </c>
      <c r="F556" t="s">
        <v>133</v>
      </c>
      <c r="G556" t="s">
        <v>134</v>
      </c>
      <c r="H556">
        <v>245000</v>
      </c>
      <c r="I556">
        <v>245000</v>
      </c>
      <c r="J556">
        <v>54</v>
      </c>
      <c r="K556" s="1">
        <v>45596</v>
      </c>
      <c r="L556" t="s">
        <v>15144</v>
      </c>
    </row>
    <row r="557" spans="1:12" x14ac:dyDescent="0.2">
      <c r="A557" t="s">
        <v>2311</v>
      </c>
      <c r="B557" t="s">
        <v>5918</v>
      </c>
      <c r="C557" t="s">
        <v>7360</v>
      </c>
      <c r="D557" t="s">
        <v>304</v>
      </c>
      <c r="E557" t="s">
        <v>51</v>
      </c>
      <c r="F557" t="s">
        <v>133</v>
      </c>
      <c r="G557" t="s">
        <v>134</v>
      </c>
      <c r="H557">
        <v>245000</v>
      </c>
      <c r="I557">
        <v>245000</v>
      </c>
      <c r="J557">
        <v>54</v>
      </c>
      <c r="K557" s="1">
        <v>45596</v>
      </c>
      <c r="L557" t="s">
        <v>15144</v>
      </c>
    </row>
    <row r="558" spans="1:12" x14ac:dyDescent="0.2">
      <c r="A558" t="s">
        <v>2312</v>
      </c>
      <c r="B558" t="s">
        <v>5917</v>
      </c>
      <c r="C558" t="s">
        <v>7360</v>
      </c>
      <c r="D558" t="s">
        <v>304</v>
      </c>
      <c r="E558" t="s">
        <v>51</v>
      </c>
      <c r="F558" t="s">
        <v>133</v>
      </c>
      <c r="G558" t="s">
        <v>134</v>
      </c>
      <c r="H558">
        <v>245000</v>
      </c>
      <c r="I558">
        <v>245000</v>
      </c>
      <c r="J558">
        <v>54</v>
      </c>
      <c r="K558" s="1">
        <v>45596</v>
      </c>
      <c r="L558" t="s">
        <v>15144</v>
      </c>
    </row>
    <row r="559" spans="1:12" x14ac:dyDescent="0.2">
      <c r="A559" t="s">
        <v>1983</v>
      </c>
      <c r="B559" t="s">
        <v>5916</v>
      </c>
      <c r="C559" t="s">
        <v>7360</v>
      </c>
      <c r="D559" t="s">
        <v>304</v>
      </c>
      <c r="E559" t="s">
        <v>51</v>
      </c>
      <c r="F559" t="s">
        <v>133</v>
      </c>
      <c r="G559" t="s">
        <v>134</v>
      </c>
      <c r="H559">
        <v>247000</v>
      </c>
      <c r="I559">
        <v>247000</v>
      </c>
      <c r="J559">
        <v>54</v>
      </c>
      <c r="K559" s="1">
        <v>45596</v>
      </c>
      <c r="L559" t="s">
        <v>15144</v>
      </c>
    </row>
    <row r="560" spans="1:12" x14ac:dyDescent="0.2">
      <c r="A560" t="s">
        <v>1953</v>
      </c>
      <c r="B560" t="s">
        <v>5910</v>
      </c>
      <c r="C560" t="s">
        <v>7360</v>
      </c>
      <c r="D560" t="s">
        <v>304</v>
      </c>
      <c r="E560" t="s">
        <v>51</v>
      </c>
      <c r="F560" t="s">
        <v>133</v>
      </c>
      <c r="G560" t="s">
        <v>134</v>
      </c>
      <c r="H560">
        <v>148500</v>
      </c>
      <c r="I560">
        <v>148500</v>
      </c>
      <c r="J560">
        <v>24</v>
      </c>
      <c r="K560" s="1">
        <v>45535</v>
      </c>
      <c r="L560" t="s">
        <v>15144</v>
      </c>
    </row>
    <row r="561" spans="1:12" x14ac:dyDescent="0.2">
      <c r="A561" t="s">
        <v>1957</v>
      </c>
      <c r="B561" t="s">
        <v>5911</v>
      </c>
      <c r="C561" t="s">
        <v>7360</v>
      </c>
      <c r="D561" t="s">
        <v>304</v>
      </c>
      <c r="E561" t="s">
        <v>51</v>
      </c>
      <c r="F561" t="s">
        <v>133</v>
      </c>
      <c r="G561" t="s">
        <v>134</v>
      </c>
      <c r="H561">
        <v>148500</v>
      </c>
      <c r="I561">
        <v>148500</v>
      </c>
      <c r="J561">
        <v>24</v>
      </c>
      <c r="K561" s="1">
        <v>45535</v>
      </c>
      <c r="L561" t="s">
        <v>15144</v>
      </c>
    </row>
    <row r="562" spans="1:12" x14ac:dyDescent="0.2">
      <c r="A562" t="s">
        <v>1982</v>
      </c>
      <c r="B562" t="s">
        <v>5908</v>
      </c>
      <c r="C562" t="s">
        <v>7360</v>
      </c>
      <c r="D562" t="s">
        <v>304</v>
      </c>
      <c r="E562" t="s">
        <v>51</v>
      </c>
      <c r="F562" t="s">
        <v>133</v>
      </c>
      <c r="G562" t="s">
        <v>134</v>
      </c>
      <c r="H562">
        <v>148500</v>
      </c>
      <c r="I562">
        <v>148500</v>
      </c>
      <c r="J562">
        <v>24</v>
      </c>
      <c r="K562" s="1">
        <v>45535</v>
      </c>
      <c r="L562" t="s">
        <v>15144</v>
      </c>
    </row>
    <row r="563" spans="1:12" x14ac:dyDescent="0.2">
      <c r="A563" t="s">
        <v>1952</v>
      </c>
      <c r="B563" t="s">
        <v>5909</v>
      </c>
      <c r="C563" t="s">
        <v>7360</v>
      </c>
      <c r="D563" t="s">
        <v>304</v>
      </c>
      <c r="E563" t="s">
        <v>51</v>
      </c>
      <c r="F563" t="s">
        <v>133</v>
      </c>
      <c r="G563" t="s">
        <v>134</v>
      </c>
      <c r="H563">
        <v>148500</v>
      </c>
      <c r="I563">
        <v>148500</v>
      </c>
      <c r="J563">
        <v>24</v>
      </c>
      <c r="K563" s="1">
        <v>45535</v>
      </c>
      <c r="L563" t="s">
        <v>15144</v>
      </c>
    </row>
    <row r="564" spans="1:12" x14ac:dyDescent="0.2">
      <c r="A564" t="s">
        <v>1951</v>
      </c>
      <c r="B564" t="s">
        <v>5912</v>
      </c>
      <c r="C564" t="s">
        <v>7360</v>
      </c>
      <c r="D564" t="s">
        <v>304</v>
      </c>
      <c r="E564" t="s">
        <v>51</v>
      </c>
      <c r="F564" t="s">
        <v>133</v>
      </c>
      <c r="G564" t="s">
        <v>134</v>
      </c>
      <c r="H564">
        <v>148500</v>
      </c>
      <c r="I564">
        <v>148500</v>
      </c>
      <c r="J564">
        <v>24</v>
      </c>
      <c r="K564" s="1">
        <v>45535</v>
      </c>
      <c r="L564" t="s">
        <v>15144</v>
      </c>
    </row>
    <row r="565" spans="1:12" x14ac:dyDescent="0.2">
      <c r="A565" t="s">
        <v>1955</v>
      </c>
      <c r="B565" t="s">
        <v>5913</v>
      </c>
      <c r="C565" t="s">
        <v>7360</v>
      </c>
      <c r="D565" t="s">
        <v>304</v>
      </c>
      <c r="E565" t="s">
        <v>51</v>
      </c>
      <c r="F565" t="s">
        <v>133</v>
      </c>
      <c r="G565" t="s">
        <v>134</v>
      </c>
      <c r="H565">
        <v>148500</v>
      </c>
      <c r="I565">
        <v>148500</v>
      </c>
      <c r="J565">
        <v>24</v>
      </c>
      <c r="K565" s="1">
        <v>45535</v>
      </c>
      <c r="L565" t="s">
        <v>15144</v>
      </c>
    </row>
    <row r="566" spans="1:12" x14ac:dyDescent="0.2">
      <c r="A566" t="s">
        <v>1959</v>
      </c>
      <c r="B566" t="s">
        <v>5915</v>
      </c>
      <c r="C566" t="s">
        <v>7360</v>
      </c>
      <c r="D566" t="s">
        <v>304</v>
      </c>
      <c r="E566" t="s">
        <v>51</v>
      </c>
      <c r="F566" t="s">
        <v>133</v>
      </c>
      <c r="G566" t="s">
        <v>134</v>
      </c>
      <c r="H566">
        <v>133000</v>
      </c>
      <c r="I566">
        <v>133000</v>
      </c>
      <c r="J566">
        <v>30</v>
      </c>
      <c r="K566" s="1">
        <v>45535</v>
      </c>
      <c r="L566" t="s">
        <v>15144</v>
      </c>
    </row>
    <row r="567" spans="1:12" x14ac:dyDescent="0.2">
      <c r="A567" t="s">
        <v>1958</v>
      </c>
      <c r="B567" t="s">
        <v>5914</v>
      </c>
      <c r="C567" t="s">
        <v>7360</v>
      </c>
      <c r="D567" t="s">
        <v>304</v>
      </c>
      <c r="E567" t="s">
        <v>51</v>
      </c>
      <c r="F567" t="s">
        <v>133</v>
      </c>
      <c r="G567" t="s">
        <v>134</v>
      </c>
      <c r="H567">
        <v>95500</v>
      </c>
      <c r="I567">
        <v>95500</v>
      </c>
      <c r="J567">
        <v>18</v>
      </c>
      <c r="K567" s="1">
        <v>45535</v>
      </c>
      <c r="L567" t="s">
        <v>15144</v>
      </c>
    </row>
    <row r="568" spans="1:12" x14ac:dyDescent="0.2">
      <c r="A568" t="s">
        <v>3146</v>
      </c>
      <c r="B568" t="s">
        <v>5394</v>
      </c>
      <c r="C568" t="s">
        <v>7360</v>
      </c>
      <c r="D568" t="s">
        <v>304</v>
      </c>
      <c r="E568" t="s">
        <v>51</v>
      </c>
      <c r="F568" t="s">
        <v>46</v>
      </c>
      <c r="G568" t="s">
        <v>47</v>
      </c>
      <c r="H568">
        <v>250000</v>
      </c>
      <c r="I568">
        <v>250000</v>
      </c>
      <c r="J568">
        <v>54</v>
      </c>
      <c r="K568" s="1">
        <v>45626</v>
      </c>
      <c r="L568" t="s">
        <v>15144</v>
      </c>
    </row>
    <row r="569" spans="1:12" x14ac:dyDescent="0.2">
      <c r="A569" t="s">
        <v>2847</v>
      </c>
      <c r="B569" t="s">
        <v>5391</v>
      </c>
      <c r="C569" t="s">
        <v>7360</v>
      </c>
      <c r="D569" t="s">
        <v>304</v>
      </c>
      <c r="E569" t="s">
        <v>51</v>
      </c>
      <c r="F569" t="s">
        <v>46</v>
      </c>
      <c r="G569" t="s">
        <v>47</v>
      </c>
      <c r="H569">
        <v>107500</v>
      </c>
      <c r="I569">
        <v>107500</v>
      </c>
      <c r="J569">
        <v>18</v>
      </c>
      <c r="K569" s="1">
        <v>45565</v>
      </c>
      <c r="L569" t="s">
        <v>15144</v>
      </c>
    </row>
    <row r="570" spans="1:12" x14ac:dyDescent="0.2">
      <c r="A570" t="s">
        <v>2848</v>
      </c>
      <c r="B570" t="s">
        <v>5392</v>
      </c>
      <c r="C570" t="s">
        <v>7360</v>
      </c>
      <c r="D570" t="s">
        <v>304</v>
      </c>
      <c r="E570" t="s">
        <v>51</v>
      </c>
      <c r="F570" t="s">
        <v>46</v>
      </c>
      <c r="G570" t="s">
        <v>47</v>
      </c>
      <c r="H570">
        <v>148000</v>
      </c>
      <c r="I570">
        <v>148000</v>
      </c>
      <c r="J570">
        <v>29.824999999999999</v>
      </c>
      <c r="K570" s="1">
        <v>45565</v>
      </c>
      <c r="L570" t="s">
        <v>15144</v>
      </c>
    </row>
    <row r="571" spans="1:12" x14ac:dyDescent="0.2">
      <c r="A571" t="s">
        <v>224</v>
      </c>
      <c r="B571" t="s">
        <v>5405</v>
      </c>
      <c r="C571" t="s">
        <v>7360</v>
      </c>
      <c r="D571" t="s">
        <v>304</v>
      </c>
      <c r="E571" t="s">
        <v>51</v>
      </c>
      <c r="F571" t="s">
        <v>46</v>
      </c>
      <c r="G571" t="s">
        <v>47</v>
      </c>
      <c r="H571">
        <v>705000</v>
      </c>
      <c r="I571">
        <v>705000</v>
      </c>
      <c r="J571">
        <v>78</v>
      </c>
      <c r="K571" s="1">
        <v>45535</v>
      </c>
      <c r="L571" t="s">
        <v>15144</v>
      </c>
    </row>
    <row r="572" spans="1:12" x14ac:dyDescent="0.2">
      <c r="A572" t="s">
        <v>2939</v>
      </c>
      <c r="B572" t="s">
        <v>7602</v>
      </c>
      <c r="C572" t="s">
        <v>7360</v>
      </c>
      <c r="D572" t="s">
        <v>304</v>
      </c>
      <c r="E572" t="s">
        <v>51</v>
      </c>
      <c r="F572" t="s">
        <v>135</v>
      </c>
      <c r="G572" t="s">
        <v>136</v>
      </c>
      <c r="H572">
        <v>370000</v>
      </c>
      <c r="I572">
        <v>370000</v>
      </c>
      <c r="J572">
        <v>100</v>
      </c>
      <c r="K572" s="1">
        <v>45565</v>
      </c>
      <c r="L572" t="s">
        <v>15144</v>
      </c>
    </row>
    <row r="573" spans="1:12" x14ac:dyDescent="0.2">
      <c r="A573" t="s">
        <v>3341</v>
      </c>
      <c r="B573" t="s">
        <v>7343</v>
      </c>
      <c r="C573" t="s">
        <v>7360</v>
      </c>
      <c r="D573" t="s">
        <v>304</v>
      </c>
      <c r="E573" t="s">
        <v>51</v>
      </c>
      <c r="F573" t="s">
        <v>135</v>
      </c>
      <c r="G573" t="s">
        <v>136</v>
      </c>
      <c r="H573">
        <v>290600</v>
      </c>
      <c r="I573">
        <v>580000</v>
      </c>
      <c r="J573">
        <v>193</v>
      </c>
      <c r="K573" s="1">
        <v>45565</v>
      </c>
      <c r="L573" t="s">
        <v>15144</v>
      </c>
    </row>
    <row r="574" spans="1:12" x14ac:dyDescent="0.2">
      <c r="A574" t="s">
        <v>1986</v>
      </c>
      <c r="B574" t="s">
        <v>7342</v>
      </c>
      <c r="C574" t="s">
        <v>7360</v>
      </c>
      <c r="D574" t="s">
        <v>304</v>
      </c>
      <c r="E574" t="s">
        <v>51</v>
      </c>
      <c r="F574" t="s">
        <v>135</v>
      </c>
      <c r="G574" t="s">
        <v>136</v>
      </c>
      <c r="H574">
        <v>290600</v>
      </c>
      <c r="I574">
        <v>290600</v>
      </c>
      <c r="J574">
        <v>57</v>
      </c>
      <c r="K574" s="1">
        <v>45565</v>
      </c>
      <c r="L574" t="s">
        <v>15144</v>
      </c>
    </row>
    <row r="575" spans="1:12" x14ac:dyDescent="0.2">
      <c r="A575" t="s">
        <v>1975</v>
      </c>
      <c r="B575" t="s">
        <v>5694</v>
      </c>
      <c r="C575" t="s">
        <v>7360</v>
      </c>
      <c r="D575" t="s">
        <v>304</v>
      </c>
      <c r="E575" t="s">
        <v>51</v>
      </c>
      <c r="F575" t="s">
        <v>58</v>
      </c>
      <c r="G575" t="s">
        <v>59</v>
      </c>
      <c r="H575">
        <v>250000</v>
      </c>
      <c r="I575">
        <v>250000</v>
      </c>
      <c r="J575">
        <v>54</v>
      </c>
      <c r="K575" s="1">
        <v>45565</v>
      </c>
      <c r="L575" t="s">
        <v>15144</v>
      </c>
    </row>
    <row r="576" spans="1:12" x14ac:dyDescent="0.2">
      <c r="A576" t="s">
        <v>223</v>
      </c>
      <c r="B576" t="s">
        <v>5695</v>
      </c>
      <c r="C576" t="s">
        <v>7360</v>
      </c>
      <c r="D576" t="s">
        <v>304</v>
      </c>
      <c r="E576" t="s">
        <v>51</v>
      </c>
      <c r="F576" t="s">
        <v>58</v>
      </c>
      <c r="G576" t="s">
        <v>59</v>
      </c>
      <c r="H576">
        <v>200000</v>
      </c>
      <c r="I576">
        <v>200000</v>
      </c>
      <c r="J576">
        <v>42</v>
      </c>
      <c r="K576" s="1">
        <v>45565</v>
      </c>
      <c r="L576" t="s">
        <v>15144</v>
      </c>
    </row>
    <row r="577" spans="1:12" x14ac:dyDescent="0.2">
      <c r="A577" t="s">
        <v>2924</v>
      </c>
      <c r="B577" t="s">
        <v>5690</v>
      </c>
      <c r="C577" t="s">
        <v>7360</v>
      </c>
      <c r="D577" t="s">
        <v>304</v>
      </c>
      <c r="E577" t="s">
        <v>51</v>
      </c>
      <c r="F577" t="s">
        <v>58</v>
      </c>
      <c r="G577" t="s">
        <v>59</v>
      </c>
      <c r="H577">
        <v>245000</v>
      </c>
      <c r="I577">
        <v>245000</v>
      </c>
      <c r="J577">
        <v>54</v>
      </c>
      <c r="K577" s="1">
        <v>45565</v>
      </c>
      <c r="L577" t="s">
        <v>15144</v>
      </c>
    </row>
    <row r="578" spans="1:12" x14ac:dyDescent="0.2">
      <c r="A578" t="s">
        <v>2921</v>
      </c>
      <c r="B578" t="s">
        <v>5691</v>
      </c>
      <c r="C578" t="s">
        <v>7360</v>
      </c>
      <c r="D578" t="s">
        <v>304</v>
      </c>
      <c r="E578" t="s">
        <v>51</v>
      </c>
      <c r="F578" t="s">
        <v>58</v>
      </c>
      <c r="G578" t="s">
        <v>59</v>
      </c>
      <c r="H578">
        <v>245000</v>
      </c>
      <c r="I578">
        <v>245000</v>
      </c>
      <c r="J578">
        <v>54</v>
      </c>
      <c r="K578" s="1">
        <v>45565</v>
      </c>
      <c r="L578" t="s">
        <v>15144</v>
      </c>
    </row>
    <row r="579" spans="1:12" x14ac:dyDescent="0.2">
      <c r="A579" t="s">
        <v>1976</v>
      </c>
      <c r="B579" t="s">
        <v>5688</v>
      </c>
      <c r="C579" t="s">
        <v>7360</v>
      </c>
      <c r="D579" t="s">
        <v>304</v>
      </c>
      <c r="E579" t="s">
        <v>51</v>
      </c>
      <c r="F579" t="s">
        <v>58</v>
      </c>
      <c r="G579" t="s">
        <v>59</v>
      </c>
      <c r="H579">
        <v>250000</v>
      </c>
      <c r="I579">
        <v>250000</v>
      </c>
      <c r="J579">
        <v>54</v>
      </c>
      <c r="K579" s="1">
        <v>45565</v>
      </c>
      <c r="L579" t="s">
        <v>15144</v>
      </c>
    </row>
    <row r="580" spans="1:12" x14ac:dyDescent="0.2">
      <c r="A580" t="s">
        <v>2913</v>
      </c>
      <c r="B580" t="s">
        <v>7160</v>
      </c>
      <c r="C580" t="s">
        <v>7360</v>
      </c>
      <c r="D580" t="s">
        <v>304</v>
      </c>
      <c r="E580" t="s">
        <v>51</v>
      </c>
      <c r="F580" t="s">
        <v>52</v>
      </c>
      <c r="G580" t="s">
        <v>53</v>
      </c>
      <c r="H580">
        <v>250000</v>
      </c>
      <c r="I580">
        <v>250000</v>
      </c>
      <c r="J580">
        <v>54</v>
      </c>
      <c r="K580" s="1">
        <v>45565</v>
      </c>
      <c r="L580" t="s">
        <v>15144</v>
      </c>
    </row>
    <row r="581" spans="1:12" x14ac:dyDescent="0.2">
      <c r="A581" t="s">
        <v>2295</v>
      </c>
      <c r="B581" t="s">
        <v>7176</v>
      </c>
      <c r="C581" t="s">
        <v>7360</v>
      </c>
      <c r="D581" t="s">
        <v>304</v>
      </c>
      <c r="E581" t="s">
        <v>51</v>
      </c>
      <c r="F581" t="s">
        <v>52</v>
      </c>
      <c r="G581" t="s">
        <v>53</v>
      </c>
      <c r="H581">
        <v>183560</v>
      </c>
      <c r="I581">
        <v>183560</v>
      </c>
      <c r="J581">
        <v>42</v>
      </c>
      <c r="K581" s="1">
        <v>45535</v>
      </c>
      <c r="L581" t="s">
        <v>15144</v>
      </c>
    </row>
    <row r="582" spans="1:12" x14ac:dyDescent="0.2">
      <c r="A582" t="s">
        <v>2290</v>
      </c>
      <c r="B582" t="s">
        <v>7174</v>
      </c>
      <c r="C582" t="s">
        <v>7360</v>
      </c>
      <c r="D582" t="s">
        <v>304</v>
      </c>
      <c r="E582" t="s">
        <v>51</v>
      </c>
      <c r="F582" t="s">
        <v>52</v>
      </c>
      <c r="G582" t="s">
        <v>53</v>
      </c>
      <c r="H582">
        <v>143021</v>
      </c>
      <c r="I582">
        <v>143021</v>
      </c>
      <c r="J582">
        <v>24</v>
      </c>
      <c r="K582" s="1">
        <v>45535</v>
      </c>
      <c r="L582" t="s">
        <v>15144</v>
      </c>
    </row>
    <row r="583" spans="1:12" x14ac:dyDescent="0.2">
      <c r="A583" t="s">
        <v>2291</v>
      </c>
      <c r="B583" t="s">
        <v>7172</v>
      </c>
      <c r="C583" t="s">
        <v>7360</v>
      </c>
      <c r="D583" t="s">
        <v>304</v>
      </c>
      <c r="E583" t="s">
        <v>51</v>
      </c>
      <c r="F583" t="s">
        <v>52</v>
      </c>
      <c r="G583" t="s">
        <v>53</v>
      </c>
      <c r="H583">
        <v>143021</v>
      </c>
      <c r="I583">
        <v>143021</v>
      </c>
      <c r="J583">
        <v>24</v>
      </c>
      <c r="K583" s="1">
        <v>45535</v>
      </c>
      <c r="L583" t="s">
        <v>15144</v>
      </c>
    </row>
    <row r="584" spans="1:12" x14ac:dyDescent="0.2">
      <c r="A584" t="s">
        <v>2286</v>
      </c>
      <c r="B584" t="s">
        <v>7166</v>
      </c>
      <c r="C584" t="s">
        <v>7360</v>
      </c>
      <c r="D584" t="s">
        <v>304</v>
      </c>
      <c r="E584" t="s">
        <v>51</v>
      </c>
      <c r="F584" t="s">
        <v>52</v>
      </c>
      <c r="G584" t="s">
        <v>53</v>
      </c>
      <c r="H584">
        <v>183560</v>
      </c>
      <c r="I584">
        <v>183560</v>
      </c>
      <c r="J584">
        <v>42</v>
      </c>
      <c r="K584" s="1">
        <v>45535</v>
      </c>
      <c r="L584" t="s">
        <v>15144</v>
      </c>
    </row>
    <row r="585" spans="1:12" x14ac:dyDescent="0.2">
      <c r="A585" t="s">
        <v>2288</v>
      </c>
      <c r="B585" t="s">
        <v>7170</v>
      </c>
      <c r="C585" t="s">
        <v>7360</v>
      </c>
      <c r="D585" t="s">
        <v>304</v>
      </c>
      <c r="E585" t="s">
        <v>51</v>
      </c>
      <c r="F585" t="s">
        <v>52</v>
      </c>
      <c r="G585" t="s">
        <v>53</v>
      </c>
      <c r="H585">
        <v>143021</v>
      </c>
      <c r="I585">
        <v>143021</v>
      </c>
      <c r="J585">
        <v>24</v>
      </c>
      <c r="K585" s="1">
        <v>45535</v>
      </c>
      <c r="L585" t="s">
        <v>15144</v>
      </c>
    </row>
    <row r="586" spans="1:12" x14ac:dyDescent="0.2">
      <c r="A586" t="s">
        <v>2287</v>
      </c>
      <c r="B586" t="s">
        <v>7169</v>
      </c>
      <c r="C586" t="s">
        <v>7360</v>
      </c>
      <c r="D586" t="s">
        <v>304</v>
      </c>
      <c r="E586" t="s">
        <v>51</v>
      </c>
      <c r="F586" t="s">
        <v>52</v>
      </c>
      <c r="G586" t="s">
        <v>53</v>
      </c>
      <c r="H586">
        <v>219340</v>
      </c>
      <c r="I586">
        <v>219340</v>
      </c>
      <c r="J586">
        <v>30</v>
      </c>
      <c r="K586" s="1">
        <v>45535</v>
      </c>
      <c r="L586" t="s">
        <v>15144</v>
      </c>
    </row>
    <row r="587" spans="1:12" x14ac:dyDescent="0.2">
      <c r="A587" t="s">
        <v>2289</v>
      </c>
      <c r="B587" t="s">
        <v>7175</v>
      </c>
      <c r="C587" t="s">
        <v>7360</v>
      </c>
      <c r="D587" t="s">
        <v>304</v>
      </c>
      <c r="E587" t="s">
        <v>51</v>
      </c>
      <c r="F587" t="s">
        <v>52</v>
      </c>
      <c r="G587" t="s">
        <v>53</v>
      </c>
      <c r="H587">
        <v>143021</v>
      </c>
      <c r="I587">
        <v>143021</v>
      </c>
      <c r="J587">
        <v>24</v>
      </c>
      <c r="K587" s="1">
        <v>45535</v>
      </c>
      <c r="L587" t="s">
        <v>15144</v>
      </c>
    </row>
    <row r="588" spans="1:12" x14ac:dyDescent="0.2">
      <c r="A588" t="s">
        <v>2296</v>
      </c>
      <c r="B588" t="s">
        <v>7167</v>
      </c>
      <c r="C588" t="s">
        <v>7360</v>
      </c>
      <c r="D588" t="s">
        <v>304</v>
      </c>
      <c r="E588" t="s">
        <v>51</v>
      </c>
      <c r="F588" t="s">
        <v>52</v>
      </c>
      <c r="G588" t="s">
        <v>53</v>
      </c>
      <c r="H588">
        <v>95556</v>
      </c>
      <c r="I588">
        <v>95556</v>
      </c>
      <c r="J588">
        <v>18</v>
      </c>
      <c r="K588" s="1">
        <v>45535</v>
      </c>
      <c r="L588" t="s">
        <v>15144</v>
      </c>
    </row>
    <row r="589" spans="1:12" x14ac:dyDescent="0.2">
      <c r="A589" t="s">
        <v>2294</v>
      </c>
      <c r="B589" t="s">
        <v>7173</v>
      </c>
      <c r="C589" t="s">
        <v>7360</v>
      </c>
      <c r="D589" t="s">
        <v>304</v>
      </c>
      <c r="E589" t="s">
        <v>51</v>
      </c>
      <c r="F589" t="s">
        <v>52</v>
      </c>
      <c r="G589" t="s">
        <v>53</v>
      </c>
      <c r="H589">
        <v>143021</v>
      </c>
      <c r="I589">
        <v>143021</v>
      </c>
      <c r="J589">
        <v>24</v>
      </c>
      <c r="K589" s="1">
        <v>45535</v>
      </c>
      <c r="L589" t="s">
        <v>15144</v>
      </c>
    </row>
    <row r="590" spans="1:12" x14ac:dyDescent="0.2">
      <c r="A590" t="s">
        <v>2298</v>
      </c>
      <c r="B590" t="s">
        <v>7171</v>
      </c>
      <c r="C590" t="s">
        <v>7360</v>
      </c>
      <c r="D590" t="s">
        <v>304</v>
      </c>
      <c r="E590" t="s">
        <v>51</v>
      </c>
      <c r="F590" t="s">
        <v>52</v>
      </c>
      <c r="G590" t="s">
        <v>53</v>
      </c>
      <c r="H590">
        <v>143021</v>
      </c>
      <c r="I590">
        <v>143021</v>
      </c>
      <c r="J590">
        <v>24</v>
      </c>
      <c r="K590" s="1">
        <v>45535</v>
      </c>
      <c r="L590" t="s">
        <v>15144</v>
      </c>
    </row>
    <row r="591" spans="1:12" x14ac:dyDescent="0.2">
      <c r="A591" t="s">
        <v>1970</v>
      </c>
      <c r="B591" t="s">
        <v>7165</v>
      </c>
      <c r="C591" t="s">
        <v>7360</v>
      </c>
      <c r="D591" t="s">
        <v>304</v>
      </c>
      <c r="E591" t="s">
        <v>51</v>
      </c>
      <c r="F591" t="s">
        <v>52</v>
      </c>
      <c r="G591" t="s">
        <v>53</v>
      </c>
      <c r="H591">
        <v>263880</v>
      </c>
      <c r="I591">
        <v>263880</v>
      </c>
      <c r="J591">
        <v>66</v>
      </c>
      <c r="K591" s="1">
        <v>45535</v>
      </c>
      <c r="L591" t="s">
        <v>15144</v>
      </c>
    </row>
    <row r="592" spans="1:12" x14ac:dyDescent="0.2">
      <c r="A592" t="s">
        <v>2906</v>
      </c>
      <c r="B592" t="s">
        <v>7168</v>
      </c>
      <c r="C592" t="s">
        <v>7360</v>
      </c>
      <c r="D592" t="s">
        <v>304</v>
      </c>
      <c r="E592" t="s">
        <v>51</v>
      </c>
      <c r="F592" t="s">
        <v>52</v>
      </c>
      <c r="G592" t="s">
        <v>53</v>
      </c>
      <c r="H592">
        <v>59500</v>
      </c>
      <c r="I592">
        <v>59500</v>
      </c>
      <c r="J592">
        <v>24</v>
      </c>
      <c r="K592" s="1">
        <v>45535</v>
      </c>
      <c r="L592" t="s">
        <v>15144</v>
      </c>
    </row>
    <row r="593" spans="1:12" x14ac:dyDescent="0.2">
      <c r="A593" t="s">
        <v>2297</v>
      </c>
      <c r="B593" t="s">
        <v>7165</v>
      </c>
      <c r="C593" t="s">
        <v>7360</v>
      </c>
      <c r="D593" t="s">
        <v>304</v>
      </c>
      <c r="E593" t="s">
        <v>51</v>
      </c>
      <c r="F593" t="s">
        <v>52</v>
      </c>
      <c r="G593" t="s">
        <v>53</v>
      </c>
      <c r="H593">
        <v>241740</v>
      </c>
      <c r="I593">
        <v>241740</v>
      </c>
      <c r="J593">
        <v>54</v>
      </c>
      <c r="K593" s="1">
        <v>45565</v>
      </c>
      <c r="L593" t="s">
        <v>15144</v>
      </c>
    </row>
    <row r="594" spans="1:12" x14ac:dyDescent="0.2">
      <c r="A594" t="s">
        <v>2293</v>
      </c>
      <c r="B594" t="s">
        <v>7169</v>
      </c>
      <c r="C594" t="s">
        <v>7360</v>
      </c>
      <c r="D594" t="s">
        <v>304</v>
      </c>
      <c r="E594" t="s">
        <v>51</v>
      </c>
      <c r="F594" t="s">
        <v>52</v>
      </c>
      <c r="G594" t="s">
        <v>53</v>
      </c>
      <c r="H594">
        <v>241740</v>
      </c>
      <c r="I594">
        <v>241740</v>
      </c>
      <c r="J594">
        <v>54</v>
      </c>
      <c r="K594" s="1">
        <v>45565</v>
      </c>
      <c r="L594" t="s">
        <v>15144</v>
      </c>
    </row>
    <row r="595" spans="1:12" x14ac:dyDescent="0.2">
      <c r="A595" t="s">
        <v>2907</v>
      </c>
      <c r="B595" t="s">
        <v>7180</v>
      </c>
      <c r="C595" t="s">
        <v>7360</v>
      </c>
      <c r="D595" t="s">
        <v>304</v>
      </c>
      <c r="E595" t="s">
        <v>51</v>
      </c>
      <c r="F595" t="s">
        <v>52</v>
      </c>
      <c r="G595" t="s">
        <v>53</v>
      </c>
      <c r="H595">
        <v>248000</v>
      </c>
      <c r="I595">
        <v>248000</v>
      </c>
      <c r="J595">
        <v>54</v>
      </c>
      <c r="K595" s="1">
        <v>45596</v>
      </c>
      <c r="L595" t="s">
        <v>15144</v>
      </c>
    </row>
    <row r="596" spans="1:12" x14ac:dyDescent="0.2">
      <c r="A596" t="s">
        <v>2292</v>
      </c>
      <c r="B596" t="s">
        <v>7170</v>
      </c>
      <c r="C596" t="s">
        <v>7360</v>
      </c>
      <c r="D596" t="s">
        <v>304</v>
      </c>
      <c r="E596" t="s">
        <v>51</v>
      </c>
      <c r="F596" t="s">
        <v>52</v>
      </c>
      <c r="G596" t="s">
        <v>53</v>
      </c>
      <c r="H596">
        <v>241740</v>
      </c>
      <c r="I596">
        <v>241740</v>
      </c>
      <c r="J596">
        <v>54</v>
      </c>
      <c r="K596" s="1">
        <v>45565</v>
      </c>
      <c r="L596" t="s">
        <v>15144</v>
      </c>
    </row>
    <row r="597" spans="1:12" x14ac:dyDescent="0.2">
      <c r="A597" t="s">
        <v>3340</v>
      </c>
      <c r="B597" t="s">
        <v>7184</v>
      </c>
      <c r="C597" t="s">
        <v>7360</v>
      </c>
      <c r="D597" t="s">
        <v>304</v>
      </c>
      <c r="E597" t="s">
        <v>51</v>
      </c>
      <c r="F597" t="s">
        <v>52</v>
      </c>
      <c r="G597" t="s">
        <v>53</v>
      </c>
      <c r="H597">
        <v>248000</v>
      </c>
      <c r="I597">
        <v>248000</v>
      </c>
      <c r="J597">
        <v>54</v>
      </c>
      <c r="K597" s="1">
        <v>45596</v>
      </c>
      <c r="L597" t="s">
        <v>15144</v>
      </c>
    </row>
    <row r="598" spans="1:12" x14ac:dyDescent="0.2">
      <c r="A598" t="s">
        <v>2909</v>
      </c>
      <c r="B598" t="s">
        <v>7181</v>
      </c>
      <c r="C598" t="s">
        <v>7360</v>
      </c>
      <c r="D598" t="s">
        <v>304</v>
      </c>
      <c r="E598" t="s">
        <v>51</v>
      </c>
      <c r="F598" t="s">
        <v>52</v>
      </c>
      <c r="G598" t="s">
        <v>53</v>
      </c>
      <c r="H598">
        <v>248000</v>
      </c>
      <c r="I598">
        <v>248000</v>
      </c>
      <c r="J598">
        <v>54</v>
      </c>
      <c r="K598" s="1">
        <v>45596</v>
      </c>
      <c r="L598" t="s">
        <v>15144</v>
      </c>
    </row>
    <row r="599" spans="1:12" x14ac:dyDescent="0.2">
      <c r="A599" t="s">
        <v>2910</v>
      </c>
      <c r="B599" t="s">
        <v>7171</v>
      </c>
      <c r="C599" t="s">
        <v>7360</v>
      </c>
      <c r="D599" t="s">
        <v>304</v>
      </c>
      <c r="E599" t="s">
        <v>51</v>
      </c>
      <c r="F599" t="s">
        <v>52</v>
      </c>
      <c r="G599" t="s">
        <v>53</v>
      </c>
      <c r="H599">
        <v>241740</v>
      </c>
      <c r="I599">
        <v>241740</v>
      </c>
      <c r="J599">
        <v>54</v>
      </c>
      <c r="K599" s="1">
        <v>45565</v>
      </c>
      <c r="L599" t="s">
        <v>15144</v>
      </c>
    </row>
    <row r="600" spans="1:12" x14ac:dyDescent="0.2">
      <c r="A600" t="s">
        <v>2905</v>
      </c>
      <c r="B600" t="s">
        <v>7182</v>
      </c>
      <c r="C600" t="s">
        <v>7360</v>
      </c>
      <c r="D600" t="s">
        <v>304</v>
      </c>
      <c r="E600" t="s">
        <v>51</v>
      </c>
      <c r="F600" t="s">
        <v>52</v>
      </c>
      <c r="G600" t="s">
        <v>53</v>
      </c>
      <c r="H600">
        <v>248000</v>
      </c>
      <c r="I600">
        <v>248000</v>
      </c>
      <c r="J600">
        <v>54</v>
      </c>
      <c r="K600" s="1">
        <v>45596</v>
      </c>
      <c r="L600" t="s">
        <v>15144</v>
      </c>
    </row>
    <row r="601" spans="1:12" x14ac:dyDescent="0.2">
      <c r="A601" t="s">
        <v>2911</v>
      </c>
      <c r="B601" t="s">
        <v>7185</v>
      </c>
      <c r="C601" t="s">
        <v>7360</v>
      </c>
      <c r="D601" t="s">
        <v>304</v>
      </c>
      <c r="E601" t="s">
        <v>51</v>
      </c>
      <c r="F601" t="s">
        <v>52</v>
      </c>
      <c r="G601" t="s">
        <v>53</v>
      </c>
      <c r="H601">
        <v>248000</v>
      </c>
      <c r="I601">
        <v>248000</v>
      </c>
      <c r="J601">
        <v>54</v>
      </c>
      <c r="K601" s="1">
        <v>45596</v>
      </c>
      <c r="L601" t="s">
        <v>15144</v>
      </c>
    </row>
    <row r="602" spans="1:12" x14ac:dyDescent="0.2">
      <c r="A602" t="s">
        <v>2904</v>
      </c>
      <c r="B602" t="s">
        <v>7183</v>
      </c>
      <c r="C602" t="s">
        <v>7360</v>
      </c>
      <c r="D602" t="s">
        <v>304</v>
      </c>
      <c r="E602" t="s">
        <v>51</v>
      </c>
      <c r="F602" t="s">
        <v>52</v>
      </c>
      <c r="G602" t="s">
        <v>53</v>
      </c>
      <c r="H602">
        <v>248000</v>
      </c>
      <c r="I602">
        <v>248000</v>
      </c>
      <c r="J602">
        <v>54</v>
      </c>
      <c r="K602" s="1">
        <v>45596</v>
      </c>
      <c r="L602" t="s">
        <v>15144</v>
      </c>
    </row>
    <row r="603" spans="1:12" x14ac:dyDescent="0.2">
      <c r="A603" t="s">
        <v>2908</v>
      </c>
      <c r="B603" t="s">
        <v>7186</v>
      </c>
      <c r="C603" t="s">
        <v>7360</v>
      </c>
      <c r="D603" t="s">
        <v>304</v>
      </c>
      <c r="E603" t="s">
        <v>51</v>
      </c>
      <c r="F603" t="s">
        <v>52</v>
      </c>
      <c r="G603" t="s">
        <v>53</v>
      </c>
      <c r="H603">
        <v>248000</v>
      </c>
      <c r="I603">
        <v>248000</v>
      </c>
      <c r="J603">
        <v>54</v>
      </c>
      <c r="K603" s="1">
        <v>45596</v>
      </c>
      <c r="L603" t="s">
        <v>15144</v>
      </c>
    </row>
    <row r="604" spans="1:12" x14ac:dyDescent="0.2">
      <c r="A604" t="s">
        <v>2902</v>
      </c>
      <c r="B604" t="s">
        <v>7165</v>
      </c>
      <c r="C604" t="s">
        <v>7360</v>
      </c>
      <c r="D604" t="s">
        <v>304</v>
      </c>
      <c r="E604" t="s">
        <v>51</v>
      </c>
      <c r="F604" t="s">
        <v>52</v>
      </c>
      <c r="G604" t="s">
        <v>53</v>
      </c>
      <c r="H604">
        <v>241740</v>
      </c>
      <c r="I604">
        <v>241740</v>
      </c>
      <c r="J604">
        <v>54</v>
      </c>
      <c r="K604" s="1">
        <v>45596</v>
      </c>
      <c r="L604" t="s">
        <v>15144</v>
      </c>
    </row>
    <row r="605" spans="1:12" x14ac:dyDescent="0.2">
      <c r="A605" t="s">
        <v>14947</v>
      </c>
      <c r="B605" t="s">
        <v>14948</v>
      </c>
      <c r="C605" t="s">
        <v>7360</v>
      </c>
      <c r="D605" t="s">
        <v>304</v>
      </c>
      <c r="E605" t="s">
        <v>51</v>
      </c>
      <c r="F605" t="s">
        <v>52</v>
      </c>
      <c r="G605" t="s">
        <v>53</v>
      </c>
      <c r="H605">
        <v>260000</v>
      </c>
      <c r="I605">
        <v>260000</v>
      </c>
      <c r="J605">
        <v>30</v>
      </c>
      <c r="K605" s="1">
        <v>46234</v>
      </c>
      <c r="L605" t="s">
        <v>15144</v>
      </c>
    </row>
    <row r="606" spans="1:12" x14ac:dyDescent="0.2">
      <c r="A606" t="s">
        <v>1971</v>
      </c>
      <c r="B606" t="s">
        <v>7177</v>
      </c>
      <c r="C606" t="s">
        <v>7360</v>
      </c>
      <c r="D606" t="s">
        <v>304</v>
      </c>
      <c r="E606" t="s">
        <v>51</v>
      </c>
      <c r="F606" t="s">
        <v>52</v>
      </c>
      <c r="G606" t="s">
        <v>53</v>
      </c>
      <c r="H606">
        <v>252000</v>
      </c>
      <c r="I606">
        <v>252000</v>
      </c>
      <c r="J606">
        <v>54</v>
      </c>
      <c r="K606" s="1">
        <v>45596</v>
      </c>
      <c r="L606" t="s">
        <v>15144</v>
      </c>
    </row>
    <row r="607" spans="1:12" x14ac:dyDescent="0.2">
      <c r="A607" t="s">
        <v>14951</v>
      </c>
      <c r="B607" t="s">
        <v>14952</v>
      </c>
      <c r="C607" t="s">
        <v>7360</v>
      </c>
      <c r="D607" t="s">
        <v>304</v>
      </c>
      <c r="E607" t="s">
        <v>51</v>
      </c>
      <c r="F607" t="s">
        <v>52</v>
      </c>
      <c r="G607" t="s">
        <v>53</v>
      </c>
      <c r="H607">
        <v>260000</v>
      </c>
      <c r="I607">
        <v>260000</v>
      </c>
      <c r="J607">
        <v>54</v>
      </c>
      <c r="K607" s="1">
        <v>46234</v>
      </c>
      <c r="L607" t="s">
        <v>15144</v>
      </c>
    </row>
    <row r="608" spans="1:12" x14ac:dyDescent="0.2">
      <c r="A608" t="s">
        <v>1967</v>
      </c>
      <c r="B608" t="s">
        <v>7151</v>
      </c>
      <c r="C608" t="s">
        <v>7360</v>
      </c>
      <c r="D608" t="s">
        <v>304</v>
      </c>
      <c r="E608" t="s">
        <v>51</v>
      </c>
      <c r="F608" t="s">
        <v>52</v>
      </c>
      <c r="G608" t="s">
        <v>53</v>
      </c>
      <c r="H608">
        <v>152350</v>
      </c>
      <c r="I608">
        <v>152350</v>
      </c>
      <c r="J608">
        <v>30</v>
      </c>
      <c r="K608" s="1">
        <v>45535</v>
      </c>
      <c r="L608" t="s">
        <v>15144</v>
      </c>
    </row>
    <row r="609" spans="1:12" x14ac:dyDescent="0.2">
      <c r="A609" t="s">
        <v>1964</v>
      </c>
      <c r="B609" t="s">
        <v>7152</v>
      </c>
      <c r="C609" t="s">
        <v>7360</v>
      </c>
      <c r="D609" t="s">
        <v>304</v>
      </c>
      <c r="E609" t="s">
        <v>51</v>
      </c>
      <c r="F609" t="s">
        <v>52</v>
      </c>
      <c r="G609" t="s">
        <v>53</v>
      </c>
      <c r="H609">
        <v>96000</v>
      </c>
      <c r="I609">
        <v>96000</v>
      </c>
      <c r="J609">
        <v>18</v>
      </c>
      <c r="K609" s="1">
        <v>45535</v>
      </c>
      <c r="L609" t="s">
        <v>15144</v>
      </c>
    </row>
    <row r="610" spans="1:12" x14ac:dyDescent="0.2">
      <c r="A610" t="s">
        <v>1969</v>
      </c>
      <c r="B610" t="s">
        <v>7156</v>
      </c>
      <c r="C610" t="s">
        <v>7360</v>
      </c>
      <c r="D610" t="s">
        <v>304</v>
      </c>
      <c r="E610" t="s">
        <v>51</v>
      </c>
      <c r="F610" t="s">
        <v>52</v>
      </c>
      <c r="G610" t="s">
        <v>53</v>
      </c>
      <c r="H610">
        <v>245000</v>
      </c>
      <c r="I610">
        <v>245000</v>
      </c>
      <c r="J610">
        <v>54</v>
      </c>
      <c r="K610" s="1">
        <v>45535</v>
      </c>
      <c r="L610" t="s">
        <v>15144</v>
      </c>
    </row>
    <row r="611" spans="1:12" x14ac:dyDescent="0.2">
      <c r="A611" t="s">
        <v>1966</v>
      </c>
      <c r="B611" t="s">
        <v>7155</v>
      </c>
      <c r="C611" t="s">
        <v>7360</v>
      </c>
      <c r="D611" t="s">
        <v>304</v>
      </c>
      <c r="E611" t="s">
        <v>51</v>
      </c>
      <c r="F611" t="s">
        <v>52</v>
      </c>
      <c r="G611" t="s">
        <v>53</v>
      </c>
      <c r="H611">
        <v>245000</v>
      </c>
      <c r="I611">
        <v>245000</v>
      </c>
      <c r="J611">
        <v>54</v>
      </c>
      <c r="K611" s="1">
        <v>45535</v>
      </c>
      <c r="L611" t="s">
        <v>15144</v>
      </c>
    </row>
    <row r="612" spans="1:12" x14ac:dyDescent="0.2">
      <c r="A612" t="s">
        <v>1968</v>
      </c>
      <c r="B612" t="s">
        <v>7153</v>
      </c>
      <c r="C612" t="s">
        <v>7360</v>
      </c>
      <c r="D612" t="s">
        <v>304</v>
      </c>
      <c r="E612" t="s">
        <v>51</v>
      </c>
      <c r="F612" t="s">
        <v>52</v>
      </c>
      <c r="G612" t="s">
        <v>53</v>
      </c>
      <c r="H612">
        <v>250000</v>
      </c>
      <c r="I612">
        <v>250000</v>
      </c>
      <c r="J612">
        <v>54</v>
      </c>
      <c r="K612" s="1">
        <v>45535</v>
      </c>
      <c r="L612" t="s">
        <v>15144</v>
      </c>
    </row>
    <row r="613" spans="1:12" x14ac:dyDescent="0.2">
      <c r="A613" t="s">
        <v>1961</v>
      </c>
      <c r="B613" t="s">
        <v>7157</v>
      </c>
      <c r="C613" t="s">
        <v>7360</v>
      </c>
      <c r="D613" t="s">
        <v>304</v>
      </c>
      <c r="E613" t="s">
        <v>51</v>
      </c>
      <c r="F613" t="s">
        <v>52</v>
      </c>
      <c r="G613" t="s">
        <v>53</v>
      </c>
      <c r="H613">
        <v>245000</v>
      </c>
      <c r="I613">
        <v>245000</v>
      </c>
      <c r="J613">
        <v>54</v>
      </c>
      <c r="K613" s="1">
        <v>45565</v>
      </c>
      <c r="L613" t="s">
        <v>15144</v>
      </c>
    </row>
    <row r="614" spans="1:12" x14ac:dyDescent="0.2">
      <c r="A614" t="s">
        <v>1965</v>
      </c>
      <c r="B614" t="s">
        <v>7154</v>
      </c>
      <c r="C614" t="s">
        <v>7360</v>
      </c>
      <c r="D614" t="s">
        <v>304</v>
      </c>
      <c r="E614" t="s">
        <v>51</v>
      </c>
      <c r="F614" t="s">
        <v>52</v>
      </c>
      <c r="G614" t="s">
        <v>53</v>
      </c>
      <c r="H614">
        <v>250000</v>
      </c>
      <c r="I614">
        <v>250000</v>
      </c>
      <c r="J614">
        <v>30</v>
      </c>
      <c r="K614" s="1">
        <v>45535</v>
      </c>
      <c r="L614" t="s">
        <v>15144</v>
      </c>
    </row>
    <row r="615" spans="1:12" x14ac:dyDescent="0.2">
      <c r="A615" t="s">
        <v>1323</v>
      </c>
      <c r="B615" t="s">
        <v>6634</v>
      </c>
      <c r="C615" t="s">
        <v>7360</v>
      </c>
      <c r="D615" t="s">
        <v>1324</v>
      </c>
      <c r="E615" t="s">
        <v>51</v>
      </c>
      <c r="F615" t="s">
        <v>174</v>
      </c>
      <c r="G615" t="s">
        <v>175</v>
      </c>
      <c r="H615">
        <v>62000</v>
      </c>
      <c r="I615">
        <v>62000</v>
      </c>
      <c r="J615">
        <v>3</v>
      </c>
      <c r="K615" s="1">
        <v>45535</v>
      </c>
      <c r="L615" t="s">
        <v>15144</v>
      </c>
    </row>
    <row r="616" spans="1:12" x14ac:dyDescent="0.2">
      <c r="A616" t="s">
        <v>1060</v>
      </c>
      <c r="B616" t="s">
        <v>5813</v>
      </c>
      <c r="C616" t="s">
        <v>7360</v>
      </c>
      <c r="D616" t="s">
        <v>1061</v>
      </c>
      <c r="E616" t="s">
        <v>51</v>
      </c>
      <c r="F616" t="s">
        <v>151</v>
      </c>
      <c r="G616" t="s">
        <v>1053</v>
      </c>
      <c r="H616">
        <v>150000</v>
      </c>
      <c r="I616">
        <v>150000</v>
      </c>
      <c r="J616">
        <v>1</v>
      </c>
      <c r="K616" s="1">
        <v>45535</v>
      </c>
      <c r="L616" t="s">
        <v>15144</v>
      </c>
    </row>
    <row r="617" spans="1:12" x14ac:dyDescent="0.2">
      <c r="A617" t="s">
        <v>454</v>
      </c>
      <c r="B617" t="s">
        <v>6645</v>
      </c>
      <c r="C617" t="s">
        <v>7360</v>
      </c>
      <c r="D617" t="s">
        <v>455</v>
      </c>
      <c r="E617" t="s">
        <v>51</v>
      </c>
      <c r="F617" t="s">
        <v>80</v>
      </c>
      <c r="G617" t="s">
        <v>81</v>
      </c>
      <c r="H617">
        <v>2500</v>
      </c>
      <c r="I617">
        <v>2500</v>
      </c>
      <c r="J617">
        <v>0.35970000000000008</v>
      </c>
      <c r="K617" s="1">
        <v>45535</v>
      </c>
      <c r="L617" t="s">
        <v>15144</v>
      </c>
    </row>
    <row r="618" spans="1:12" x14ac:dyDescent="0.2">
      <c r="A618" t="s">
        <v>1458</v>
      </c>
      <c r="B618" t="s">
        <v>5944</v>
      </c>
      <c r="C618" t="s">
        <v>7360</v>
      </c>
      <c r="D618" t="s">
        <v>1459</v>
      </c>
      <c r="E618" t="s">
        <v>51</v>
      </c>
      <c r="F618" t="s">
        <v>36</v>
      </c>
      <c r="G618" t="s">
        <v>37</v>
      </c>
      <c r="H618">
        <v>14600</v>
      </c>
      <c r="I618">
        <v>14600</v>
      </c>
      <c r="J618">
        <v>2.3151000000000002</v>
      </c>
      <c r="K618" s="1">
        <v>45535</v>
      </c>
      <c r="L618" t="s">
        <v>15144</v>
      </c>
    </row>
    <row r="619" spans="1:12" x14ac:dyDescent="0.2">
      <c r="A619" t="s">
        <v>1465</v>
      </c>
      <c r="B619" t="s">
        <v>6421</v>
      </c>
      <c r="C619" t="s">
        <v>7360</v>
      </c>
      <c r="D619" t="s">
        <v>71</v>
      </c>
      <c r="E619" t="s">
        <v>51</v>
      </c>
      <c r="F619" t="s">
        <v>183</v>
      </c>
      <c r="G619" t="s">
        <v>95</v>
      </c>
      <c r="H619">
        <v>103920</v>
      </c>
      <c r="I619">
        <v>103920</v>
      </c>
      <c r="J619">
        <v>20</v>
      </c>
      <c r="K619" s="1">
        <v>45535</v>
      </c>
      <c r="L619" t="s">
        <v>15144</v>
      </c>
    </row>
    <row r="620" spans="1:12" x14ac:dyDescent="0.2">
      <c r="A620" t="s">
        <v>1474</v>
      </c>
      <c r="B620" t="s">
        <v>6682</v>
      </c>
      <c r="C620" t="s">
        <v>7360</v>
      </c>
      <c r="D620" t="s">
        <v>71</v>
      </c>
      <c r="E620" t="s">
        <v>51</v>
      </c>
      <c r="F620" t="s">
        <v>183</v>
      </c>
      <c r="G620" t="s">
        <v>95</v>
      </c>
      <c r="H620">
        <v>32218</v>
      </c>
      <c r="I620">
        <v>32218</v>
      </c>
      <c r="J620">
        <v>5</v>
      </c>
      <c r="K620" s="1">
        <v>45535</v>
      </c>
      <c r="L620" t="s">
        <v>15144</v>
      </c>
    </row>
    <row r="621" spans="1:12" x14ac:dyDescent="0.2">
      <c r="A621" t="s">
        <v>1476</v>
      </c>
      <c r="B621" t="s">
        <v>6684</v>
      </c>
      <c r="C621" t="s">
        <v>7360</v>
      </c>
      <c r="D621" t="s">
        <v>71</v>
      </c>
      <c r="E621" t="s">
        <v>51</v>
      </c>
      <c r="F621" t="s">
        <v>183</v>
      </c>
      <c r="G621" t="s">
        <v>95</v>
      </c>
      <c r="H621">
        <v>72000</v>
      </c>
      <c r="I621">
        <v>72000</v>
      </c>
      <c r="J621">
        <v>8</v>
      </c>
      <c r="K621" s="1">
        <v>45535</v>
      </c>
      <c r="L621" t="s">
        <v>15144</v>
      </c>
    </row>
    <row r="622" spans="1:12" x14ac:dyDescent="0.2">
      <c r="A622" t="s">
        <v>1376</v>
      </c>
      <c r="B622" t="s">
        <v>6525</v>
      </c>
      <c r="C622" t="s">
        <v>7360</v>
      </c>
      <c r="D622" t="s">
        <v>71</v>
      </c>
      <c r="E622" t="s">
        <v>51</v>
      </c>
      <c r="F622" t="s">
        <v>39</v>
      </c>
      <c r="G622" t="s">
        <v>40</v>
      </c>
      <c r="H622">
        <v>100573</v>
      </c>
      <c r="I622">
        <v>100573</v>
      </c>
      <c r="J622">
        <v>15</v>
      </c>
      <c r="K622" s="1">
        <v>45535</v>
      </c>
      <c r="L622" t="s">
        <v>15144</v>
      </c>
    </row>
    <row r="623" spans="1:12" x14ac:dyDescent="0.2">
      <c r="A623" t="s">
        <v>1403</v>
      </c>
      <c r="B623" t="s">
        <v>6524</v>
      </c>
      <c r="C623" t="s">
        <v>7360</v>
      </c>
      <c r="D623" t="s">
        <v>71</v>
      </c>
      <c r="E623" t="s">
        <v>51</v>
      </c>
      <c r="F623" t="s">
        <v>39</v>
      </c>
      <c r="G623" t="s">
        <v>40</v>
      </c>
      <c r="H623">
        <v>214552</v>
      </c>
      <c r="I623">
        <v>214552</v>
      </c>
      <c r="J623">
        <v>20</v>
      </c>
      <c r="K623" s="1">
        <v>45535</v>
      </c>
      <c r="L623" t="s">
        <v>15144</v>
      </c>
    </row>
    <row r="624" spans="1:12" x14ac:dyDescent="0.2">
      <c r="A624" t="s">
        <v>1399</v>
      </c>
      <c r="B624" t="s">
        <v>6523</v>
      </c>
      <c r="C624" t="s">
        <v>7360</v>
      </c>
      <c r="D624" t="s">
        <v>71</v>
      </c>
      <c r="E624" t="s">
        <v>51</v>
      </c>
      <c r="F624" t="s">
        <v>39</v>
      </c>
      <c r="G624" t="s">
        <v>40</v>
      </c>
      <c r="H624">
        <v>214552</v>
      </c>
      <c r="I624">
        <v>214552</v>
      </c>
      <c r="J624">
        <v>20</v>
      </c>
      <c r="K624" s="1">
        <v>45535</v>
      </c>
      <c r="L624" t="s">
        <v>15144</v>
      </c>
    </row>
    <row r="625" spans="1:12" x14ac:dyDescent="0.2">
      <c r="A625" t="s">
        <v>1397</v>
      </c>
      <c r="B625" t="s">
        <v>6522</v>
      </c>
      <c r="C625" t="s">
        <v>7360</v>
      </c>
      <c r="D625" t="s">
        <v>71</v>
      </c>
      <c r="E625" t="s">
        <v>51</v>
      </c>
      <c r="F625" t="s">
        <v>39</v>
      </c>
      <c r="G625" t="s">
        <v>40</v>
      </c>
      <c r="H625">
        <v>271872</v>
      </c>
      <c r="I625">
        <v>271872</v>
      </c>
      <c r="J625">
        <v>16</v>
      </c>
      <c r="K625" s="1">
        <v>45535</v>
      </c>
      <c r="L625" t="s">
        <v>15144</v>
      </c>
    </row>
    <row r="626" spans="1:12" x14ac:dyDescent="0.2">
      <c r="A626" t="s">
        <v>1396</v>
      </c>
      <c r="B626" t="s">
        <v>6521</v>
      </c>
      <c r="C626" t="s">
        <v>7360</v>
      </c>
      <c r="D626" t="s">
        <v>71</v>
      </c>
      <c r="E626" t="s">
        <v>51</v>
      </c>
      <c r="F626" t="s">
        <v>39</v>
      </c>
      <c r="G626" t="s">
        <v>40</v>
      </c>
      <c r="H626">
        <v>271872</v>
      </c>
      <c r="I626">
        <v>271872</v>
      </c>
      <c r="J626">
        <v>16</v>
      </c>
      <c r="K626" s="1">
        <v>45535</v>
      </c>
      <c r="L626" t="s">
        <v>15144</v>
      </c>
    </row>
    <row r="627" spans="1:12" x14ac:dyDescent="0.2">
      <c r="A627" t="s">
        <v>1356</v>
      </c>
      <c r="B627" t="s">
        <v>4390</v>
      </c>
      <c r="C627" t="s">
        <v>7360</v>
      </c>
      <c r="D627" t="s">
        <v>71</v>
      </c>
      <c r="E627" t="s">
        <v>51</v>
      </c>
      <c r="F627" t="s">
        <v>39</v>
      </c>
      <c r="G627" t="s">
        <v>40</v>
      </c>
      <c r="H627">
        <v>288583</v>
      </c>
      <c r="I627">
        <v>288583</v>
      </c>
      <c r="J627">
        <v>28</v>
      </c>
      <c r="K627" s="1">
        <v>45535</v>
      </c>
      <c r="L627" t="s">
        <v>15144</v>
      </c>
    </row>
    <row r="628" spans="1:12" x14ac:dyDescent="0.2">
      <c r="A628" t="s">
        <v>1367</v>
      </c>
      <c r="B628" t="s">
        <v>6811</v>
      </c>
      <c r="C628" t="s">
        <v>7360</v>
      </c>
      <c r="D628" t="s">
        <v>71</v>
      </c>
      <c r="E628" t="s">
        <v>51</v>
      </c>
      <c r="F628" t="s">
        <v>39</v>
      </c>
      <c r="G628" t="s">
        <v>40</v>
      </c>
      <c r="H628">
        <v>73952</v>
      </c>
      <c r="I628">
        <v>73952</v>
      </c>
      <c r="J628">
        <v>24.9</v>
      </c>
      <c r="K628" s="1">
        <v>45535</v>
      </c>
      <c r="L628" t="s">
        <v>15144</v>
      </c>
    </row>
    <row r="629" spans="1:12" x14ac:dyDescent="0.2">
      <c r="A629" t="s">
        <v>1369</v>
      </c>
      <c r="B629" t="s">
        <v>6812</v>
      </c>
      <c r="C629" t="s">
        <v>7360</v>
      </c>
      <c r="D629" t="s">
        <v>71</v>
      </c>
      <c r="E629" t="s">
        <v>51</v>
      </c>
      <c r="F629" t="s">
        <v>39</v>
      </c>
      <c r="G629" t="s">
        <v>40</v>
      </c>
      <c r="H629">
        <v>52470</v>
      </c>
      <c r="I629">
        <v>52470</v>
      </c>
      <c r="J629">
        <v>17.3</v>
      </c>
      <c r="K629" s="1">
        <v>45535</v>
      </c>
      <c r="L629" t="s">
        <v>15144</v>
      </c>
    </row>
    <row r="630" spans="1:12" x14ac:dyDescent="0.2">
      <c r="A630" t="s">
        <v>1286</v>
      </c>
      <c r="B630" t="s">
        <v>5216</v>
      </c>
      <c r="C630" t="s">
        <v>7360</v>
      </c>
      <c r="D630" t="s">
        <v>71</v>
      </c>
      <c r="E630" t="s">
        <v>51</v>
      </c>
      <c r="F630" t="s">
        <v>41</v>
      </c>
      <c r="G630" t="s">
        <v>42</v>
      </c>
      <c r="H630">
        <v>154158</v>
      </c>
      <c r="I630">
        <v>154158</v>
      </c>
      <c r="J630">
        <v>14</v>
      </c>
      <c r="K630" s="1">
        <v>45535</v>
      </c>
      <c r="L630" t="s">
        <v>15144</v>
      </c>
    </row>
    <row r="631" spans="1:12" x14ac:dyDescent="0.2">
      <c r="A631" t="s">
        <v>176</v>
      </c>
      <c r="B631" t="s">
        <v>6624</v>
      </c>
      <c r="C631" t="s">
        <v>7360</v>
      </c>
      <c r="D631" t="s">
        <v>71</v>
      </c>
      <c r="E631" t="s">
        <v>51</v>
      </c>
      <c r="F631" t="s">
        <v>174</v>
      </c>
      <c r="G631" t="s">
        <v>175</v>
      </c>
      <c r="I631">
        <v>30000</v>
      </c>
      <c r="J631">
        <v>6</v>
      </c>
      <c r="K631" s="1">
        <v>45535</v>
      </c>
      <c r="L631" t="s">
        <v>15144</v>
      </c>
    </row>
    <row r="632" spans="1:12" x14ac:dyDescent="0.2">
      <c r="A632" t="s">
        <v>1233</v>
      </c>
      <c r="B632" t="s">
        <v>6609</v>
      </c>
      <c r="C632" t="s">
        <v>7360</v>
      </c>
      <c r="D632" t="s">
        <v>71</v>
      </c>
      <c r="E632" t="s">
        <v>51</v>
      </c>
      <c r="F632" t="s">
        <v>163</v>
      </c>
      <c r="G632" t="s">
        <v>164</v>
      </c>
      <c r="H632">
        <v>140053</v>
      </c>
      <c r="I632">
        <v>140053</v>
      </c>
      <c r="J632">
        <v>20</v>
      </c>
      <c r="K632" s="1">
        <v>45535</v>
      </c>
      <c r="L632" t="s">
        <v>15144</v>
      </c>
    </row>
    <row r="633" spans="1:12" x14ac:dyDescent="0.2">
      <c r="A633" t="s">
        <v>1227</v>
      </c>
      <c r="B633" t="s">
        <v>4207</v>
      </c>
      <c r="C633" t="s">
        <v>7360</v>
      </c>
      <c r="D633" t="s">
        <v>71</v>
      </c>
      <c r="E633" t="s">
        <v>51</v>
      </c>
      <c r="F633" t="s">
        <v>163</v>
      </c>
      <c r="G633" t="s">
        <v>164</v>
      </c>
      <c r="H633">
        <v>38342</v>
      </c>
      <c r="I633">
        <v>38342</v>
      </c>
      <c r="J633">
        <v>7</v>
      </c>
      <c r="K633" s="1">
        <v>45535</v>
      </c>
      <c r="L633" t="s">
        <v>15144</v>
      </c>
    </row>
    <row r="634" spans="1:12" x14ac:dyDescent="0.2">
      <c r="A634" t="s">
        <v>1159</v>
      </c>
      <c r="B634" t="s">
        <v>6321</v>
      </c>
      <c r="C634" t="s">
        <v>7360</v>
      </c>
      <c r="D634" t="s">
        <v>71</v>
      </c>
      <c r="E634" t="s">
        <v>51</v>
      </c>
      <c r="F634" t="s">
        <v>49</v>
      </c>
      <c r="G634" t="s">
        <v>50</v>
      </c>
      <c r="H634">
        <v>263700</v>
      </c>
      <c r="I634">
        <v>263700</v>
      </c>
      <c r="J634">
        <v>40</v>
      </c>
      <c r="K634" s="1">
        <v>45535</v>
      </c>
      <c r="L634" t="s">
        <v>15144</v>
      </c>
    </row>
    <row r="635" spans="1:12" x14ac:dyDescent="0.2">
      <c r="A635" t="s">
        <v>1151</v>
      </c>
      <c r="B635" t="s">
        <v>6322</v>
      </c>
      <c r="C635" t="s">
        <v>7360</v>
      </c>
      <c r="D635" t="s">
        <v>71</v>
      </c>
      <c r="E635" t="s">
        <v>51</v>
      </c>
      <c r="F635" t="s">
        <v>49</v>
      </c>
      <c r="G635" t="s">
        <v>50</v>
      </c>
      <c r="H635">
        <v>140654</v>
      </c>
      <c r="I635">
        <v>140654</v>
      </c>
      <c r="J635">
        <v>10</v>
      </c>
      <c r="K635" s="1">
        <v>45535</v>
      </c>
      <c r="L635" t="s">
        <v>15144</v>
      </c>
    </row>
    <row r="636" spans="1:12" x14ac:dyDescent="0.2">
      <c r="A636" t="s">
        <v>1086</v>
      </c>
      <c r="B636" t="s">
        <v>5497</v>
      </c>
      <c r="C636" t="s">
        <v>7360</v>
      </c>
      <c r="D636" t="s">
        <v>71</v>
      </c>
      <c r="E636" t="s">
        <v>51</v>
      </c>
      <c r="F636" t="s">
        <v>49</v>
      </c>
      <c r="G636" t="s">
        <v>50</v>
      </c>
      <c r="H636">
        <v>112292</v>
      </c>
      <c r="I636">
        <v>112292</v>
      </c>
      <c r="J636">
        <v>12</v>
      </c>
      <c r="K636" s="1">
        <v>45535</v>
      </c>
      <c r="L636" t="s">
        <v>15144</v>
      </c>
    </row>
    <row r="637" spans="1:12" x14ac:dyDescent="0.2">
      <c r="A637" t="s">
        <v>963</v>
      </c>
      <c r="B637" t="s">
        <v>5947</v>
      </c>
      <c r="C637" t="s">
        <v>7360</v>
      </c>
      <c r="D637" t="s">
        <v>71</v>
      </c>
      <c r="E637" t="s">
        <v>51</v>
      </c>
      <c r="F637" t="s">
        <v>138</v>
      </c>
      <c r="G637" t="s">
        <v>139</v>
      </c>
      <c r="H637">
        <v>28900</v>
      </c>
      <c r="I637">
        <v>28900</v>
      </c>
      <c r="J637">
        <v>10</v>
      </c>
      <c r="K637" s="1">
        <v>45535</v>
      </c>
      <c r="L637" t="s">
        <v>15144</v>
      </c>
    </row>
    <row r="638" spans="1:12" x14ac:dyDescent="0.2">
      <c r="A638" t="s">
        <v>1020</v>
      </c>
      <c r="B638" t="s">
        <v>5418</v>
      </c>
      <c r="C638" t="s">
        <v>7360</v>
      </c>
      <c r="D638" t="s">
        <v>71</v>
      </c>
      <c r="E638" t="s">
        <v>51</v>
      </c>
      <c r="F638" t="s">
        <v>46</v>
      </c>
      <c r="G638" t="s">
        <v>47</v>
      </c>
      <c r="H638">
        <v>194057</v>
      </c>
      <c r="I638">
        <v>194057</v>
      </c>
      <c r="J638">
        <v>15</v>
      </c>
      <c r="K638" s="1">
        <v>45535</v>
      </c>
      <c r="L638" t="s">
        <v>15144</v>
      </c>
    </row>
    <row r="639" spans="1:12" x14ac:dyDescent="0.2">
      <c r="A639" t="s">
        <v>981</v>
      </c>
      <c r="B639" t="s">
        <v>5414</v>
      </c>
      <c r="C639" t="s">
        <v>7360</v>
      </c>
      <c r="D639" t="s">
        <v>71</v>
      </c>
      <c r="E639" t="s">
        <v>51</v>
      </c>
      <c r="F639" t="s">
        <v>46</v>
      </c>
      <c r="G639" t="s">
        <v>47</v>
      </c>
      <c r="H639">
        <v>148000</v>
      </c>
      <c r="I639">
        <v>148000</v>
      </c>
      <c r="J639">
        <v>50</v>
      </c>
      <c r="K639" s="1">
        <v>45535</v>
      </c>
      <c r="L639" t="s">
        <v>15144</v>
      </c>
    </row>
    <row r="640" spans="1:12" x14ac:dyDescent="0.2">
      <c r="A640" t="s">
        <v>1033</v>
      </c>
      <c r="B640" t="s">
        <v>5411</v>
      </c>
      <c r="C640" t="s">
        <v>7360</v>
      </c>
      <c r="D640" t="s">
        <v>71</v>
      </c>
      <c r="E640" t="s">
        <v>51</v>
      </c>
      <c r="F640" t="s">
        <v>46</v>
      </c>
      <c r="G640" t="s">
        <v>47</v>
      </c>
      <c r="H640">
        <v>185419</v>
      </c>
      <c r="I640">
        <v>185419</v>
      </c>
      <c r="J640">
        <v>11</v>
      </c>
      <c r="K640" s="1">
        <v>45535</v>
      </c>
      <c r="L640" t="s">
        <v>15144</v>
      </c>
    </row>
    <row r="641" spans="1:12" x14ac:dyDescent="0.2">
      <c r="A641" t="s">
        <v>742</v>
      </c>
      <c r="B641" t="s">
        <v>5725</v>
      </c>
      <c r="C641" t="s">
        <v>7360</v>
      </c>
      <c r="D641" t="s">
        <v>71</v>
      </c>
      <c r="E641" t="s">
        <v>51</v>
      </c>
      <c r="F641" t="s">
        <v>58</v>
      </c>
      <c r="G641" t="s">
        <v>59</v>
      </c>
      <c r="H641">
        <v>243000</v>
      </c>
      <c r="I641">
        <v>243000</v>
      </c>
      <c r="J641">
        <v>27</v>
      </c>
      <c r="K641" s="1">
        <v>45535</v>
      </c>
      <c r="L641" t="s">
        <v>15144</v>
      </c>
    </row>
    <row r="642" spans="1:12" x14ac:dyDescent="0.2">
      <c r="A642" t="s">
        <v>122</v>
      </c>
      <c r="B642" t="s">
        <v>5141</v>
      </c>
      <c r="C642" t="s">
        <v>7360</v>
      </c>
      <c r="D642" t="s">
        <v>71</v>
      </c>
      <c r="E642" t="s">
        <v>51</v>
      </c>
      <c r="F642" t="s">
        <v>56</v>
      </c>
      <c r="G642" t="s">
        <v>57</v>
      </c>
      <c r="H642">
        <v>60000</v>
      </c>
      <c r="I642">
        <v>60000</v>
      </c>
      <c r="J642">
        <v>8</v>
      </c>
      <c r="K642" s="1">
        <v>45535</v>
      </c>
      <c r="L642" t="s">
        <v>15144</v>
      </c>
    </row>
    <row r="643" spans="1:12" x14ac:dyDescent="0.2">
      <c r="A643" t="s">
        <v>116</v>
      </c>
      <c r="B643" t="s">
        <v>6839</v>
      </c>
      <c r="C643" t="s">
        <v>7360</v>
      </c>
      <c r="D643" t="s">
        <v>71</v>
      </c>
      <c r="E643" t="s">
        <v>51</v>
      </c>
      <c r="F643" t="s">
        <v>112</v>
      </c>
      <c r="G643" t="s">
        <v>113</v>
      </c>
      <c r="H643">
        <v>100000</v>
      </c>
      <c r="I643">
        <v>100000</v>
      </c>
      <c r="J643">
        <v>12</v>
      </c>
      <c r="K643" s="1">
        <v>45535</v>
      </c>
      <c r="L643" t="s">
        <v>15144</v>
      </c>
    </row>
    <row r="644" spans="1:12" x14ac:dyDescent="0.2">
      <c r="A644" t="s">
        <v>583</v>
      </c>
      <c r="B644" t="s">
        <v>7129</v>
      </c>
      <c r="C644" t="s">
        <v>7360</v>
      </c>
      <c r="D644" t="s">
        <v>71</v>
      </c>
      <c r="E644" t="s">
        <v>51</v>
      </c>
      <c r="F644" t="s">
        <v>52</v>
      </c>
      <c r="G644" t="s">
        <v>53</v>
      </c>
      <c r="H644">
        <v>164453</v>
      </c>
      <c r="I644">
        <v>164453</v>
      </c>
      <c r="J644">
        <v>10</v>
      </c>
      <c r="K644" s="1">
        <v>45535</v>
      </c>
      <c r="L644" t="s">
        <v>15144</v>
      </c>
    </row>
    <row r="645" spans="1:12" x14ac:dyDescent="0.2">
      <c r="A645" t="s">
        <v>574</v>
      </c>
      <c r="B645" t="s">
        <v>7130</v>
      </c>
      <c r="C645" t="s">
        <v>7360</v>
      </c>
      <c r="D645" t="s">
        <v>71</v>
      </c>
      <c r="E645" t="s">
        <v>51</v>
      </c>
      <c r="F645" t="s">
        <v>52</v>
      </c>
      <c r="G645" t="s">
        <v>53</v>
      </c>
      <c r="H645">
        <v>164453</v>
      </c>
      <c r="I645">
        <v>164453</v>
      </c>
      <c r="J645">
        <v>10</v>
      </c>
      <c r="K645" s="1">
        <v>45535</v>
      </c>
      <c r="L645" t="s">
        <v>15144</v>
      </c>
    </row>
    <row r="646" spans="1:12" x14ac:dyDescent="0.2">
      <c r="A646" t="s">
        <v>599</v>
      </c>
      <c r="B646" t="s">
        <v>7127</v>
      </c>
      <c r="C646" t="s">
        <v>7360</v>
      </c>
      <c r="D646" t="s">
        <v>71</v>
      </c>
      <c r="E646" t="s">
        <v>51</v>
      </c>
      <c r="F646" t="s">
        <v>52</v>
      </c>
      <c r="G646" t="s">
        <v>53</v>
      </c>
      <c r="H646">
        <v>135243</v>
      </c>
      <c r="I646">
        <v>135243</v>
      </c>
      <c r="J646">
        <v>4</v>
      </c>
      <c r="K646" s="1">
        <v>45535</v>
      </c>
      <c r="L646" t="s">
        <v>15144</v>
      </c>
    </row>
    <row r="647" spans="1:12" x14ac:dyDescent="0.2">
      <c r="A647" t="s">
        <v>638</v>
      </c>
      <c r="B647" t="s">
        <v>6141</v>
      </c>
      <c r="C647" t="s">
        <v>7360</v>
      </c>
      <c r="D647" t="s">
        <v>71</v>
      </c>
      <c r="E647" t="s">
        <v>51</v>
      </c>
      <c r="F647" t="s">
        <v>52</v>
      </c>
      <c r="G647" t="s">
        <v>53</v>
      </c>
      <c r="H647">
        <v>135243</v>
      </c>
      <c r="I647">
        <v>135243</v>
      </c>
      <c r="J647">
        <v>4</v>
      </c>
      <c r="K647" s="1">
        <v>45535</v>
      </c>
      <c r="L647" t="s">
        <v>15144</v>
      </c>
    </row>
    <row r="648" spans="1:12" x14ac:dyDescent="0.2">
      <c r="A648" t="s">
        <v>622</v>
      </c>
      <c r="B648" t="s">
        <v>6140</v>
      </c>
      <c r="C648" t="s">
        <v>7360</v>
      </c>
      <c r="D648" t="s">
        <v>71</v>
      </c>
      <c r="E648" t="s">
        <v>51</v>
      </c>
      <c r="F648" t="s">
        <v>52</v>
      </c>
      <c r="G648" t="s">
        <v>53</v>
      </c>
      <c r="H648">
        <v>118514</v>
      </c>
      <c r="I648">
        <v>118514</v>
      </c>
      <c r="J648">
        <v>16</v>
      </c>
      <c r="K648" s="1">
        <v>45535</v>
      </c>
      <c r="L648" t="s">
        <v>15144</v>
      </c>
    </row>
    <row r="649" spans="1:12" x14ac:dyDescent="0.2">
      <c r="A649" t="s">
        <v>631</v>
      </c>
      <c r="B649" t="s">
        <v>6138</v>
      </c>
      <c r="C649" t="s">
        <v>7360</v>
      </c>
      <c r="D649" t="s">
        <v>71</v>
      </c>
      <c r="E649" t="s">
        <v>51</v>
      </c>
      <c r="F649" t="s">
        <v>52</v>
      </c>
      <c r="G649" t="s">
        <v>53</v>
      </c>
      <c r="H649">
        <v>78850</v>
      </c>
      <c r="I649">
        <v>100000</v>
      </c>
      <c r="J649">
        <v>9</v>
      </c>
      <c r="K649" s="1">
        <v>45535</v>
      </c>
      <c r="L649" t="s">
        <v>15144</v>
      </c>
    </row>
    <row r="650" spans="1:12" x14ac:dyDescent="0.2">
      <c r="A650" t="s">
        <v>611</v>
      </c>
      <c r="B650" t="s">
        <v>6137</v>
      </c>
      <c r="C650" t="s">
        <v>7360</v>
      </c>
      <c r="D650" t="s">
        <v>71</v>
      </c>
      <c r="E650" t="s">
        <v>51</v>
      </c>
      <c r="F650" t="s">
        <v>52</v>
      </c>
      <c r="G650" t="s">
        <v>53</v>
      </c>
      <c r="H650">
        <v>88930</v>
      </c>
      <c r="I650">
        <v>95513</v>
      </c>
      <c r="J650">
        <v>9</v>
      </c>
      <c r="K650" s="1">
        <v>45535</v>
      </c>
      <c r="L650" t="s">
        <v>15144</v>
      </c>
    </row>
    <row r="651" spans="1:12" x14ac:dyDescent="0.2">
      <c r="A651" t="s">
        <v>628</v>
      </c>
      <c r="B651" t="s">
        <v>6139</v>
      </c>
      <c r="C651" t="s">
        <v>7360</v>
      </c>
      <c r="D651" t="s">
        <v>71</v>
      </c>
      <c r="E651" t="s">
        <v>51</v>
      </c>
      <c r="F651" t="s">
        <v>52</v>
      </c>
      <c r="G651" t="s">
        <v>53</v>
      </c>
      <c r="H651">
        <v>135530</v>
      </c>
      <c r="I651">
        <v>160000</v>
      </c>
      <c r="J651">
        <v>14</v>
      </c>
      <c r="K651" s="1">
        <v>45535</v>
      </c>
      <c r="L651" t="s">
        <v>15144</v>
      </c>
    </row>
    <row r="652" spans="1:12" x14ac:dyDescent="0.2">
      <c r="A652" t="s">
        <v>444</v>
      </c>
      <c r="B652" t="s">
        <v>6643</v>
      </c>
      <c r="C652" t="s">
        <v>7360</v>
      </c>
      <c r="D652" t="s">
        <v>71</v>
      </c>
      <c r="E652" t="s">
        <v>51</v>
      </c>
      <c r="F652" t="s">
        <v>80</v>
      </c>
      <c r="G652" t="s">
        <v>81</v>
      </c>
      <c r="H652">
        <v>154691</v>
      </c>
      <c r="I652">
        <v>154691</v>
      </c>
      <c r="J652">
        <v>12</v>
      </c>
      <c r="K652" s="1">
        <v>45535</v>
      </c>
      <c r="L652" t="s">
        <v>15144</v>
      </c>
    </row>
    <row r="653" spans="1:12" x14ac:dyDescent="0.2">
      <c r="A653" t="s">
        <v>437</v>
      </c>
      <c r="B653" t="s">
        <v>6640</v>
      </c>
      <c r="C653" t="s">
        <v>7360</v>
      </c>
      <c r="D653" t="s">
        <v>71</v>
      </c>
      <c r="E653" t="s">
        <v>51</v>
      </c>
      <c r="F653" t="s">
        <v>80</v>
      </c>
      <c r="G653" t="s">
        <v>81</v>
      </c>
      <c r="H653">
        <v>432259</v>
      </c>
      <c r="I653">
        <v>432259</v>
      </c>
      <c r="J653">
        <v>24</v>
      </c>
      <c r="K653" s="1">
        <v>45535</v>
      </c>
      <c r="L653" t="s">
        <v>15144</v>
      </c>
    </row>
    <row r="654" spans="1:12" x14ac:dyDescent="0.2">
      <c r="A654" t="s">
        <v>436</v>
      </c>
      <c r="B654" t="s">
        <v>6642</v>
      </c>
      <c r="C654" t="s">
        <v>7360</v>
      </c>
      <c r="D654" t="s">
        <v>71</v>
      </c>
      <c r="E654" t="s">
        <v>51</v>
      </c>
      <c r="F654" t="s">
        <v>80</v>
      </c>
      <c r="G654" t="s">
        <v>81</v>
      </c>
      <c r="H654">
        <v>432259</v>
      </c>
      <c r="I654">
        <v>432259</v>
      </c>
      <c r="J654">
        <v>24</v>
      </c>
      <c r="K654" s="1">
        <v>45535</v>
      </c>
      <c r="L654" t="s">
        <v>15144</v>
      </c>
    </row>
    <row r="655" spans="1:12" x14ac:dyDescent="0.2">
      <c r="A655" t="s">
        <v>70</v>
      </c>
      <c r="B655" t="s">
        <v>4097</v>
      </c>
      <c r="C655" t="s">
        <v>7360</v>
      </c>
      <c r="D655" t="s">
        <v>71</v>
      </c>
      <c r="E655" t="s">
        <v>51</v>
      </c>
      <c r="F655" t="s">
        <v>60</v>
      </c>
      <c r="G655" t="s">
        <v>61</v>
      </c>
      <c r="H655">
        <v>165968</v>
      </c>
      <c r="I655">
        <v>165968</v>
      </c>
      <c r="J655">
        <v>16</v>
      </c>
      <c r="K655" s="1">
        <v>45535</v>
      </c>
      <c r="L655" t="s">
        <v>15144</v>
      </c>
    </row>
    <row r="656" spans="1:12" x14ac:dyDescent="0.2">
      <c r="A656" t="s">
        <v>72</v>
      </c>
      <c r="B656" t="s">
        <v>4098</v>
      </c>
      <c r="C656" t="s">
        <v>7360</v>
      </c>
      <c r="D656" t="s">
        <v>71</v>
      </c>
      <c r="E656" t="s">
        <v>51</v>
      </c>
      <c r="F656" t="s">
        <v>60</v>
      </c>
      <c r="G656" t="s">
        <v>61</v>
      </c>
      <c r="H656">
        <v>201590</v>
      </c>
      <c r="I656">
        <v>201590</v>
      </c>
      <c r="J656">
        <v>15</v>
      </c>
      <c r="K656" s="1">
        <v>45535</v>
      </c>
      <c r="L656" t="s">
        <v>15144</v>
      </c>
    </row>
    <row r="657" spans="1:12" x14ac:dyDescent="0.2">
      <c r="A657" t="s">
        <v>8676</v>
      </c>
      <c r="B657" t="s">
        <v>8677</v>
      </c>
      <c r="C657" t="s">
        <v>7360</v>
      </c>
      <c r="D657" t="s">
        <v>8675</v>
      </c>
      <c r="E657" t="s">
        <v>51</v>
      </c>
      <c r="F657" t="s">
        <v>44</v>
      </c>
      <c r="G657" t="s">
        <v>45</v>
      </c>
      <c r="H657">
        <v>16500</v>
      </c>
      <c r="I657">
        <v>16500</v>
      </c>
      <c r="J657">
        <v>0.25</v>
      </c>
      <c r="K657" s="1">
        <v>45900</v>
      </c>
      <c r="L657" t="s">
        <v>15144</v>
      </c>
    </row>
    <row r="658" spans="1:12" x14ac:dyDescent="0.2">
      <c r="A658" t="s">
        <v>8681</v>
      </c>
      <c r="B658" t="s">
        <v>8682</v>
      </c>
      <c r="C658" t="s">
        <v>7360</v>
      </c>
      <c r="D658" t="s">
        <v>8675</v>
      </c>
      <c r="E658" t="s">
        <v>51</v>
      </c>
      <c r="F658" t="s">
        <v>56</v>
      </c>
      <c r="G658" t="s">
        <v>57</v>
      </c>
      <c r="I658"/>
      <c r="K658" s="1">
        <v>45900</v>
      </c>
      <c r="L658" t="s">
        <v>15144</v>
      </c>
    </row>
    <row r="659" spans="1:12" x14ac:dyDescent="0.2">
      <c r="A659" t="s">
        <v>8683</v>
      </c>
      <c r="B659" t="s">
        <v>8684</v>
      </c>
      <c r="C659" t="s">
        <v>7360</v>
      </c>
      <c r="D659" t="s">
        <v>8675</v>
      </c>
      <c r="E659" t="s">
        <v>51</v>
      </c>
      <c r="F659" t="s">
        <v>103</v>
      </c>
      <c r="G659" t="s">
        <v>104</v>
      </c>
      <c r="H659">
        <v>24900</v>
      </c>
      <c r="I659">
        <v>24900</v>
      </c>
      <c r="J659">
        <v>5</v>
      </c>
      <c r="K659" s="1">
        <v>45900</v>
      </c>
      <c r="L659" t="s">
        <v>15144</v>
      </c>
    </row>
    <row r="660" spans="1:12" x14ac:dyDescent="0.2">
      <c r="A660" t="s">
        <v>8685</v>
      </c>
      <c r="B660" t="s">
        <v>8686</v>
      </c>
      <c r="C660" t="s">
        <v>7360</v>
      </c>
      <c r="D660" t="s">
        <v>8675</v>
      </c>
      <c r="E660" t="s">
        <v>51</v>
      </c>
      <c r="F660" t="s">
        <v>75</v>
      </c>
      <c r="G660" t="s">
        <v>76</v>
      </c>
      <c r="H660">
        <v>52300</v>
      </c>
      <c r="I660">
        <v>52300</v>
      </c>
      <c r="J660">
        <v>5</v>
      </c>
      <c r="K660" s="1">
        <v>45900</v>
      </c>
      <c r="L660" t="s">
        <v>15144</v>
      </c>
    </row>
    <row r="661" spans="1:12" x14ac:dyDescent="0.2">
      <c r="A661" t="s">
        <v>713</v>
      </c>
      <c r="B661" t="s">
        <v>4162</v>
      </c>
      <c r="C661" t="s">
        <v>7360</v>
      </c>
      <c r="D661" t="s">
        <v>503</v>
      </c>
      <c r="E661" t="s">
        <v>51</v>
      </c>
      <c r="F661" t="s">
        <v>103</v>
      </c>
      <c r="G661" t="s">
        <v>104</v>
      </c>
      <c r="H661">
        <v>23500</v>
      </c>
      <c r="I661">
        <v>23500</v>
      </c>
      <c r="J661">
        <v>1.4173500000000001</v>
      </c>
      <c r="K661" s="1">
        <v>45535</v>
      </c>
      <c r="L661" t="s">
        <v>15144</v>
      </c>
    </row>
    <row r="662" spans="1:12" x14ac:dyDescent="0.2">
      <c r="A662" t="s">
        <v>502</v>
      </c>
      <c r="B662" t="s">
        <v>4161</v>
      </c>
      <c r="C662" t="s">
        <v>7360</v>
      </c>
      <c r="D662" t="s">
        <v>503</v>
      </c>
      <c r="E662" t="s">
        <v>51</v>
      </c>
      <c r="F662" t="s">
        <v>86</v>
      </c>
      <c r="G662" t="s">
        <v>85</v>
      </c>
      <c r="H662">
        <v>23000</v>
      </c>
      <c r="I662">
        <v>23000</v>
      </c>
      <c r="J662">
        <v>1.4891999999999996</v>
      </c>
      <c r="K662" s="1">
        <v>45535</v>
      </c>
      <c r="L662" t="s">
        <v>15144</v>
      </c>
    </row>
    <row r="663" spans="1:12" x14ac:dyDescent="0.2">
      <c r="A663" t="s">
        <v>505</v>
      </c>
      <c r="B663" t="s">
        <v>4163</v>
      </c>
      <c r="C663" t="s">
        <v>7360</v>
      </c>
      <c r="D663" t="s">
        <v>503</v>
      </c>
      <c r="E663" t="s">
        <v>51</v>
      </c>
      <c r="F663" t="s">
        <v>86</v>
      </c>
      <c r="G663" t="s">
        <v>85</v>
      </c>
      <c r="H663">
        <v>22000</v>
      </c>
      <c r="I663">
        <v>22000</v>
      </c>
      <c r="J663">
        <v>1.4226999999999996</v>
      </c>
      <c r="K663" s="1">
        <v>45535</v>
      </c>
      <c r="L663" t="s">
        <v>15144</v>
      </c>
    </row>
    <row r="664" spans="1:12" x14ac:dyDescent="0.2">
      <c r="A664" t="s">
        <v>9628</v>
      </c>
      <c r="B664" t="s">
        <v>9629</v>
      </c>
      <c r="C664" t="s">
        <v>7360</v>
      </c>
      <c r="D664" t="s">
        <v>9630</v>
      </c>
      <c r="E664" t="s">
        <v>51</v>
      </c>
      <c r="F664" t="s">
        <v>154</v>
      </c>
      <c r="G664" t="s">
        <v>1074</v>
      </c>
      <c r="H664">
        <v>82000</v>
      </c>
      <c r="I664">
        <v>82000</v>
      </c>
      <c r="J664">
        <v>10</v>
      </c>
      <c r="K664" s="1">
        <v>45930</v>
      </c>
      <c r="L664" t="s">
        <v>15144</v>
      </c>
    </row>
    <row r="665" spans="1:12" x14ac:dyDescent="0.2">
      <c r="A665" t="s">
        <v>706</v>
      </c>
      <c r="B665" t="s">
        <v>4165</v>
      </c>
      <c r="C665" t="s">
        <v>7360</v>
      </c>
      <c r="D665" t="s">
        <v>707</v>
      </c>
      <c r="E665" t="s">
        <v>51</v>
      </c>
      <c r="F665" t="s">
        <v>103</v>
      </c>
      <c r="G665" t="s">
        <v>104</v>
      </c>
      <c r="H665">
        <v>50000</v>
      </c>
      <c r="I665">
        <v>50000</v>
      </c>
      <c r="J665">
        <v>1</v>
      </c>
      <c r="K665" s="1">
        <v>45535</v>
      </c>
      <c r="L665" t="s">
        <v>15144</v>
      </c>
    </row>
    <row r="666" spans="1:12" x14ac:dyDescent="0.2">
      <c r="A666" t="s">
        <v>9020</v>
      </c>
      <c r="B666" t="s">
        <v>9021</v>
      </c>
      <c r="C666" t="s">
        <v>7360</v>
      </c>
      <c r="D666" t="s">
        <v>8922</v>
      </c>
      <c r="E666" t="s">
        <v>51</v>
      </c>
      <c r="F666" t="s">
        <v>56</v>
      </c>
      <c r="G666" t="s">
        <v>57</v>
      </c>
      <c r="I666"/>
      <c r="J666">
        <v>2</v>
      </c>
      <c r="K666" s="1">
        <v>45900</v>
      </c>
      <c r="L666" t="s">
        <v>15144</v>
      </c>
    </row>
    <row r="667" spans="1:12" x14ac:dyDescent="0.2">
      <c r="A667" t="s">
        <v>9022</v>
      </c>
      <c r="B667" t="s">
        <v>9023</v>
      </c>
      <c r="C667" t="s">
        <v>7360</v>
      </c>
      <c r="D667" t="s">
        <v>8922</v>
      </c>
      <c r="E667" t="s">
        <v>51</v>
      </c>
      <c r="F667" t="s">
        <v>8916</v>
      </c>
      <c r="G667" t="s">
        <v>345</v>
      </c>
      <c r="I667"/>
      <c r="K667" s="1">
        <v>45900</v>
      </c>
      <c r="L667" t="s">
        <v>15144</v>
      </c>
    </row>
    <row r="668" spans="1:12" x14ac:dyDescent="0.2">
      <c r="A668" t="s">
        <v>8920</v>
      </c>
      <c r="B668" t="s">
        <v>8921</v>
      </c>
      <c r="C668" t="s">
        <v>7360</v>
      </c>
      <c r="D668" t="s">
        <v>8922</v>
      </c>
      <c r="E668" t="s">
        <v>51</v>
      </c>
      <c r="F668" t="s">
        <v>8916</v>
      </c>
      <c r="G668" t="s">
        <v>345</v>
      </c>
      <c r="I668"/>
      <c r="K668" s="1">
        <v>45900</v>
      </c>
      <c r="L668" t="s">
        <v>15144</v>
      </c>
    </row>
    <row r="669" spans="1:12" x14ac:dyDescent="0.2">
      <c r="A669" t="s">
        <v>9024</v>
      </c>
      <c r="B669" t="s">
        <v>9025</v>
      </c>
      <c r="C669" t="s">
        <v>7360</v>
      </c>
      <c r="D669" t="s">
        <v>8922</v>
      </c>
      <c r="E669" t="s">
        <v>51</v>
      </c>
      <c r="F669" t="s">
        <v>33</v>
      </c>
      <c r="G669" t="s">
        <v>34</v>
      </c>
      <c r="I669"/>
      <c r="J669">
        <v>2</v>
      </c>
      <c r="K669" s="1">
        <v>45900</v>
      </c>
      <c r="L669" t="s">
        <v>15144</v>
      </c>
    </row>
    <row r="670" spans="1:12" x14ac:dyDescent="0.2">
      <c r="A670" t="s">
        <v>418</v>
      </c>
      <c r="B670" t="s">
        <v>4039</v>
      </c>
      <c r="C670" t="s">
        <v>7360</v>
      </c>
      <c r="D670" t="s">
        <v>419</v>
      </c>
      <c r="E670" t="s">
        <v>51</v>
      </c>
      <c r="F670" t="s">
        <v>78</v>
      </c>
      <c r="G670" t="s">
        <v>79</v>
      </c>
      <c r="H670">
        <v>50000</v>
      </c>
      <c r="I670">
        <v>50000</v>
      </c>
      <c r="J670">
        <v>1</v>
      </c>
      <c r="K670" s="1">
        <v>45535</v>
      </c>
      <c r="L670" t="s">
        <v>15144</v>
      </c>
    </row>
    <row r="671" spans="1:12" x14ac:dyDescent="0.2">
      <c r="A671" t="s">
        <v>2516</v>
      </c>
      <c r="B671" t="s">
        <v>4825</v>
      </c>
      <c r="C671" t="s">
        <v>7360</v>
      </c>
      <c r="D671" t="s">
        <v>203</v>
      </c>
      <c r="E671" t="s">
        <v>51</v>
      </c>
      <c r="F671" t="s">
        <v>183</v>
      </c>
      <c r="G671" t="s">
        <v>95</v>
      </c>
      <c r="H671">
        <v>26514</v>
      </c>
      <c r="I671">
        <v>26514</v>
      </c>
      <c r="J671">
        <v>3.8360000000000003</v>
      </c>
      <c r="K671" s="1">
        <v>45535</v>
      </c>
      <c r="L671" t="s">
        <v>15144</v>
      </c>
    </row>
    <row r="672" spans="1:12" x14ac:dyDescent="0.2">
      <c r="A672" t="s">
        <v>1735</v>
      </c>
      <c r="B672" t="s">
        <v>5300</v>
      </c>
      <c r="C672" t="s">
        <v>7360</v>
      </c>
      <c r="D672" t="s">
        <v>203</v>
      </c>
      <c r="E672" t="s">
        <v>51</v>
      </c>
      <c r="F672" t="s">
        <v>183</v>
      </c>
      <c r="G672" t="s">
        <v>95</v>
      </c>
      <c r="H672">
        <v>33223</v>
      </c>
      <c r="I672">
        <v>33223</v>
      </c>
      <c r="J672">
        <v>4.2792999999999992</v>
      </c>
      <c r="K672" s="1">
        <v>45535</v>
      </c>
      <c r="L672" t="s">
        <v>15144</v>
      </c>
    </row>
    <row r="673" spans="1:12" x14ac:dyDescent="0.2">
      <c r="A673" t="s">
        <v>3620</v>
      </c>
      <c r="B673" t="s">
        <v>4397</v>
      </c>
      <c r="C673" t="s">
        <v>7360</v>
      </c>
      <c r="D673" t="s">
        <v>203</v>
      </c>
      <c r="E673" t="s">
        <v>51</v>
      </c>
      <c r="F673" t="s">
        <v>39</v>
      </c>
      <c r="G673" t="s">
        <v>40</v>
      </c>
      <c r="H673">
        <v>9095</v>
      </c>
      <c r="I673">
        <v>9095</v>
      </c>
      <c r="J673">
        <v>1.6404999999999992</v>
      </c>
      <c r="K673" s="1">
        <v>45716</v>
      </c>
      <c r="L673" t="s">
        <v>15144</v>
      </c>
    </row>
    <row r="674" spans="1:12" x14ac:dyDescent="0.2">
      <c r="A674" t="s">
        <v>2513</v>
      </c>
      <c r="B674" t="s">
        <v>4148</v>
      </c>
      <c r="C674" t="s">
        <v>7360</v>
      </c>
      <c r="D674" t="s">
        <v>203</v>
      </c>
      <c r="E674" t="s">
        <v>51</v>
      </c>
      <c r="F674" t="s">
        <v>39</v>
      </c>
      <c r="G674" t="s">
        <v>40</v>
      </c>
      <c r="H674">
        <v>25500</v>
      </c>
      <c r="I674">
        <v>52768</v>
      </c>
      <c r="J674">
        <v>3.4255999999999984</v>
      </c>
      <c r="K674" s="1">
        <v>45535</v>
      </c>
      <c r="L674" t="s">
        <v>15144</v>
      </c>
    </row>
    <row r="675" spans="1:12" x14ac:dyDescent="0.2">
      <c r="A675" t="s">
        <v>1730</v>
      </c>
      <c r="B675" t="s">
        <v>5838</v>
      </c>
      <c r="C675" t="s">
        <v>7360</v>
      </c>
      <c r="D675" t="s">
        <v>203</v>
      </c>
      <c r="E675" t="s">
        <v>51</v>
      </c>
      <c r="F675" t="s">
        <v>39</v>
      </c>
      <c r="G675" t="s">
        <v>40</v>
      </c>
      <c r="H675">
        <v>8400</v>
      </c>
      <c r="I675">
        <v>8400</v>
      </c>
      <c r="J675">
        <v>0.5</v>
      </c>
      <c r="K675" s="1">
        <v>45535</v>
      </c>
      <c r="L675" t="s">
        <v>15144</v>
      </c>
    </row>
    <row r="676" spans="1:12" x14ac:dyDescent="0.2">
      <c r="A676" t="s">
        <v>1731</v>
      </c>
      <c r="B676" t="s">
        <v>5224</v>
      </c>
      <c r="C676" t="s">
        <v>7360</v>
      </c>
      <c r="D676" t="s">
        <v>203</v>
      </c>
      <c r="E676" t="s">
        <v>51</v>
      </c>
      <c r="F676" t="s">
        <v>39</v>
      </c>
      <c r="G676" t="s">
        <v>40</v>
      </c>
      <c r="H676">
        <v>48627</v>
      </c>
      <c r="I676">
        <v>48627</v>
      </c>
      <c r="J676">
        <v>3</v>
      </c>
      <c r="K676" s="1">
        <v>45535</v>
      </c>
      <c r="L676" t="s">
        <v>15144</v>
      </c>
    </row>
    <row r="677" spans="1:12" x14ac:dyDescent="0.2">
      <c r="A677" t="s">
        <v>2512</v>
      </c>
      <c r="B677" t="s">
        <v>4394</v>
      </c>
      <c r="C677" t="s">
        <v>7360</v>
      </c>
      <c r="D677" t="s">
        <v>203</v>
      </c>
      <c r="E677" t="s">
        <v>51</v>
      </c>
      <c r="F677" t="s">
        <v>39</v>
      </c>
      <c r="G677" t="s">
        <v>40</v>
      </c>
      <c r="H677">
        <v>16500</v>
      </c>
      <c r="I677">
        <v>16500</v>
      </c>
      <c r="J677">
        <v>1.2842000000000005</v>
      </c>
      <c r="K677" s="1">
        <v>45535</v>
      </c>
      <c r="L677" t="s">
        <v>15144</v>
      </c>
    </row>
    <row r="678" spans="1:12" x14ac:dyDescent="0.2">
      <c r="A678" t="s">
        <v>2515</v>
      </c>
      <c r="B678" t="s">
        <v>6808</v>
      </c>
      <c r="C678" t="s">
        <v>7360</v>
      </c>
      <c r="D678" t="s">
        <v>203</v>
      </c>
      <c r="E678" t="s">
        <v>51</v>
      </c>
      <c r="F678" t="s">
        <v>39</v>
      </c>
      <c r="G678" t="s">
        <v>40</v>
      </c>
      <c r="H678">
        <v>55240</v>
      </c>
      <c r="I678">
        <v>55240</v>
      </c>
      <c r="J678">
        <v>3.4894999999999978</v>
      </c>
      <c r="K678" s="1">
        <v>45565</v>
      </c>
      <c r="L678" t="s">
        <v>15144</v>
      </c>
    </row>
    <row r="679" spans="1:12" x14ac:dyDescent="0.2">
      <c r="A679" t="s">
        <v>1734</v>
      </c>
      <c r="B679" t="s">
        <v>6809</v>
      </c>
      <c r="C679" t="s">
        <v>7360</v>
      </c>
      <c r="D679" t="s">
        <v>203</v>
      </c>
      <c r="E679" t="s">
        <v>51</v>
      </c>
      <c r="F679" t="s">
        <v>39</v>
      </c>
      <c r="G679" t="s">
        <v>40</v>
      </c>
      <c r="H679">
        <v>1169</v>
      </c>
      <c r="I679">
        <v>1169</v>
      </c>
      <c r="J679">
        <v>0.35290000000000005</v>
      </c>
      <c r="K679" s="1">
        <v>45535</v>
      </c>
      <c r="L679" t="s">
        <v>15144</v>
      </c>
    </row>
    <row r="680" spans="1:12" x14ac:dyDescent="0.2">
      <c r="A680" t="s">
        <v>3654</v>
      </c>
      <c r="B680" t="s">
        <v>4786</v>
      </c>
      <c r="C680" t="s">
        <v>7360</v>
      </c>
      <c r="D680" t="s">
        <v>203</v>
      </c>
      <c r="E680" t="s">
        <v>51</v>
      </c>
      <c r="F680" t="s">
        <v>183</v>
      </c>
      <c r="G680" t="s">
        <v>95</v>
      </c>
      <c r="H680">
        <v>3829</v>
      </c>
      <c r="I680">
        <v>3829</v>
      </c>
      <c r="J680">
        <v>0.7958000000000004</v>
      </c>
      <c r="K680" s="1">
        <v>45716</v>
      </c>
      <c r="L680" t="s">
        <v>15144</v>
      </c>
    </row>
    <row r="681" spans="1:12" x14ac:dyDescent="0.2">
      <c r="A681" t="s">
        <v>2514</v>
      </c>
      <c r="B681" t="s">
        <v>4695</v>
      </c>
      <c r="C681" t="s">
        <v>7360</v>
      </c>
      <c r="D681" t="s">
        <v>203</v>
      </c>
      <c r="E681" t="s">
        <v>51</v>
      </c>
      <c r="F681" t="s">
        <v>39</v>
      </c>
      <c r="G681" t="s">
        <v>40</v>
      </c>
      <c r="H681">
        <v>46610</v>
      </c>
      <c r="I681">
        <v>46610</v>
      </c>
      <c r="J681">
        <v>4.0224999999999991</v>
      </c>
      <c r="K681" s="1">
        <v>45565</v>
      </c>
      <c r="L681" t="s">
        <v>15144</v>
      </c>
    </row>
    <row r="682" spans="1:12" x14ac:dyDescent="0.2">
      <c r="A682" t="s">
        <v>1733</v>
      </c>
      <c r="B682" t="s">
        <v>6793</v>
      </c>
      <c r="C682" t="s">
        <v>7360</v>
      </c>
      <c r="D682" t="s">
        <v>203</v>
      </c>
      <c r="E682" t="s">
        <v>51</v>
      </c>
      <c r="F682" t="s">
        <v>39</v>
      </c>
      <c r="G682" t="s">
        <v>40</v>
      </c>
      <c r="H682">
        <v>16950</v>
      </c>
      <c r="I682">
        <v>9768</v>
      </c>
      <c r="J682">
        <v>1</v>
      </c>
      <c r="K682" s="1">
        <v>45535</v>
      </c>
      <c r="L682" t="s">
        <v>15144</v>
      </c>
    </row>
    <row r="683" spans="1:12" x14ac:dyDescent="0.2">
      <c r="A683" t="s">
        <v>1732</v>
      </c>
      <c r="B683" t="s">
        <v>6789</v>
      </c>
      <c r="C683" t="s">
        <v>7360</v>
      </c>
      <c r="D683" t="s">
        <v>203</v>
      </c>
      <c r="E683" t="s">
        <v>51</v>
      </c>
      <c r="F683" t="s">
        <v>39</v>
      </c>
      <c r="G683" t="s">
        <v>40</v>
      </c>
      <c r="H683">
        <v>5307</v>
      </c>
      <c r="I683">
        <v>5307</v>
      </c>
      <c r="J683">
        <v>0.59559999999999991</v>
      </c>
      <c r="K683" s="1">
        <v>45535</v>
      </c>
      <c r="L683" t="s">
        <v>15144</v>
      </c>
    </row>
    <row r="684" spans="1:12" x14ac:dyDescent="0.2">
      <c r="A684" t="s">
        <v>2511</v>
      </c>
      <c r="B684" t="s">
        <v>6765</v>
      </c>
      <c r="C684" t="s">
        <v>7360</v>
      </c>
      <c r="D684" t="s">
        <v>203</v>
      </c>
      <c r="E684" t="s">
        <v>51</v>
      </c>
      <c r="F684" t="s">
        <v>41</v>
      </c>
      <c r="G684" t="s">
        <v>42</v>
      </c>
      <c r="H684">
        <v>24460</v>
      </c>
      <c r="I684">
        <v>24460</v>
      </c>
      <c r="J684">
        <v>1.776</v>
      </c>
      <c r="K684" s="1">
        <v>45535</v>
      </c>
      <c r="L684" t="s">
        <v>15144</v>
      </c>
    </row>
    <row r="685" spans="1:12" x14ac:dyDescent="0.2">
      <c r="A685" t="s">
        <v>1729</v>
      </c>
      <c r="B685" t="s">
        <v>5217</v>
      </c>
      <c r="C685" t="s">
        <v>7360</v>
      </c>
      <c r="D685" t="s">
        <v>203</v>
      </c>
      <c r="E685" t="s">
        <v>51</v>
      </c>
      <c r="F685" t="s">
        <v>41</v>
      </c>
      <c r="G685" t="s">
        <v>42</v>
      </c>
      <c r="H685">
        <v>5914</v>
      </c>
      <c r="I685">
        <v>5914</v>
      </c>
      <c r="J685">
        <v>1</v>
      </c>
      <c r="K685" s="1">
        <v>45535</v>
      </c>
      <c r="L685" t="s">
        <v>15144</v>
      </c>
    </row>
    <row r="686" spans="1:12" x14ac:dyDescent="0.2">
      <c r="A686" t="s">
        <v>3583</v>
      </c>
      <c r="B686" t="s">
        <v>4136</v>
      </c>
      <c r="C686" t="s">
        <v>7360</v>
      </c>
      <c r="D686" t="s">
        <v>203</v>
      </c>
      <c r="E686" t="s">
        <v>51</v>
      </c>
      <c r="F686" t="s">
        <v>142</v>
      </c>
      <c r="G686" t="s">
        <v>3584</v>
      </c>
      <c r="H686">
        <v>1201</v>
      </c>
      <c r="I686">
        <v>1201</v>
      </c>
      <c r="J686">
        <v>0.6858000000000003</v>
      </c>
      <c r="K686" s="1">
        <v>45716</v>
      </c>
      <c r="L686" t="s">
        <v>15144</v>
      </c>
    </row>
    <row r="687" spans="1:12" x14ac:dyDescent="0.2">
      <c r="A687" t="s">
        <v>3608</v>
      </c>
      <c r="B687" t="s">
        <v>4244</v>
      </c>
      <c r="C687" t="s">
        <v>7360</v>
      </c>
      <c r="D687" t="s">
        <v>203</v>
      </c>
      <c r="E687" t="s">
        <v>51</v>
      </c>
      <c r="F687" t="s">
        <v>49</v>
      </c>
      <c r="G687" t="s">
        <v>50</v>
      </c>
      <c r="H687">
        <v>5710</v>
      </c>
      <c r="I687">
        <v>5710</v>
      </c>
      <c r="J687">
        <v>0.54559999999999997</v>
      </c>
      <c r="K687" s="1">
        <v>45716</v>
      </c>
      <c r="L687" t="s">
        <v>15144</v>
      </c>
    </row>
    <row r="688" spans="1:12" x14ac:dyDescent="0.2">
      <c r="A688" t="s">
        <v>1728</v>
      </c>
      <c r="B688" t="s">
        <v>4234</v>
      </c>
      <c r="C688" t="s">
        <v>7360</v>
      </c>
      <c r="D688" t="s">
        <v>203</v>
      </c>
      <c r="E688" t="s">
        <v>51</v>
      </c>
      <c r="F688" t="s">
        <v>163</v>
      </c>
      <c r="G688" t="s">
        <v>164</v>
      </c>
      <c r="H688">
        <v>9501</v>
      </c>
      <c r="I688">
        <v>9501</v>
      </c>
      <c r="J688">
        <v>1.023749999999999</v>
      </c>
      <c r="K688" s="1">
        <v>45535</v>
      </c>
      <c r="L688" t="s">
        <v>15144</v>
      </c>
    </row>
    <row r="689" spans="1:12" x14ac:dyDescent="0.2">
      <c r="A689" t="s">
        <v>3600</v>
      </c>
      <c r="B689" t="s">
        <v>4179</v>
      </c>
      <c r="C689" t="s">
        <v>7360</v>
      </c>
      <c r="D689" t="s">
        <v>203</v>
      </c>
      <c r="E689" t="s">
        <v>51</v>
      </c>
      <c r="F689" t="s">
        <v>165</v>
      </c>
      <c r="G689" t="s">
        <v>166</v>
      </c>
      <c r="H689">
        <v>32860</v>
      </c>
      <c r="I689">
        <v>32860</v>
      </c>
      <c r="J689">
        <v>2.17</v>
      </c>
      <c r="K689" s="1">
        <v>45716</v>
      </c>
      <c r="L689" t="s">
        <v>15144</v>
      </c>
    </row>
    <row r="690" spans="1:12" x14ac:dyDescent="0.2">
      <c r="A690" t="s">
        <v>3581</v>
      </c>
      <c r="B690" t="s">
        <v>4089</v>
      </c>
      <c r="C690" t="s">
        <v>7360</v>
      </c>
      <c r="D690" t="s">
        <v>203</v>
      </c>
      <c r="E690" t="s">
        <v>51</v>
      </c>
      <c r="F690" t="s">
        <v>49</v>
      </c>
      <c r="G690" t="s">
        <v>50</v>
      </c>
      <c r="H690">
        <v>23227</v>
      </c>
      <c r="I690">
        <v>23227</v>
      </c>
      <c r="J690">
        <v>1.2152999999999994</v>
      </c>
      <c r="K690" s="1">
        <v>45716</v>
      </c>
      <c r="L690" t="s">
        <v>15144</v>
      </c>
    </row>
    <row r="691" spans="1:12" x14ac:dyDescent="0.2">
      <c r="A691" t="s">
        <v>3630</v>
      </c>
      <c r="B691" t="s">
        <v>4476</v>
      </c>
      <c r="C691" t="s">
        <v>7360</v>
      </c>
      <c r="D691" t="s">
        <v>203</v>
      </c>
      <c r="E691" t="s">
        <v>51</v>
      </c>
      <c r="F691" t="s">
        <v>154</v>
      </c>
      <c r="G691" t="s">
        <v>1074</v>
      </c>
      <c r="H691">
        <v>5294</v>
      </c>
      <c r="I691">
        <v>5294</v>
      </c>
      <c r="J691">
        <v>0.6462500000000001</v>
      </c>
      <c r="K691" s="1">
        <v>45716</v>
      </c>
      <c r="L691" t="s">
        <v>15144</v>
      </c>
    </row>
    <row r="692" spans="1:12" x14ac:dyDescent="0.2">
      <c r="A692" t="s">
        <v>3611</v>
      </c>
      <c r="B692" t="s">
        <v>4273</v>
      </c>
      <c r="C692" t="s">
        <v>7360</v>
      </c>
      <c r="D692" t="s">
        <v>203</v>
      </c>
      <c r="E692" t="s">
        <v>51</v>
      </c>
      <c r="F692" t="s">
        <v>49</v>
      </c>
      <c r="G692" t="s">
        <v>50</v>
      </c>
      <c r="H692">
        <v>38593</v>
      </c>
      <c r="I692">
        <v>110078</v>
      </c>
      <c r="J692">
        <v>8.4404000000000003</v>
      </c>
      <c r="K692" s="1">
        <v>45716</v>
      </c>
      <c r="L692" t="s">
        <v>15144</v>
      </c>
    </row>
    <row r="693" spans="1:12" x14ac:dyDescent="0.2">
      <c r="A693" t="s">
        <v>2508</v>
      </c>
      <c r="B693" t="s">
        <v>4365</v>
      </c>
      <c r="C693" t="s">
        <v>7360</v>
      </c>
      <c r="D693" t="s">
        <v>203</v>
      </c>
      <c r="E693" t="s">
        <v>51</v>
      </c>
      <c r="F693" t="s">
        <v>49</v>
      </c>
      <c r="G693" t="s">
        <v>50</v>
      </c>
      <c r="H693">
        <v>19212</v>
      </c>
      <c r="I693">
        <v>19212</v>
      </c>
      <c r="J693">
        <v>1.451649999999999</v>
      </c>
      <c r="K693" s="1">
        <v>45535</v>
      </c>
      <c r="L693" t="s">
        <v>15144</v>
      </c>
    </row>
    <row r="694" spans="1:12" x14ac:dyDescent="0.2">
      <c r="A694" t="s">
        <v>2509</v>
      </c>
      <c r="B694" t="s">
        <v>4218</v>
      </c>
      <c r="C694" t="s">
        <v>7360</v>
      </c>
      <c r="D694" t="s">
        <v>203</v>
      </c>
      <c r="E694" t="s">
        <v>51</v>
      </c>
      <c r="F694" t="s">
        <v>49</v>
      </c>
      <c r="G694" t="s">
        <v>50</v>
      </c>
      <c r="H694">
        <v>8192</v>
      </c>
      <c r="I694">
        <v>8192</v>
      </c>
      <c r="J694">
        <v>1.0972499999999998</v>
      </c>
      <c r="K694" s="1">
        <v>45535</v>
      </c>
      <c r="L694" t="s">
        <v>15144</v>
      </c>
    </row>
    <row r="695" spans="1:12" x14ac:dyDescent="0.2">
      <c r="A695" t="s">
        <v>1727</v>
      </c>
      <c r="B695" t="s">
        <v>4219</v>
      </c>
      <c r="C695" t="s">
        <v>7360</v>
      </c>
      <c r="D695" t="s">
        <v>203</v>
      </c>
      <c r="E695" t="s">
        <v>51</v>
      </c>
      <c r="F695" t="s">
        <v>49</v>
      </c>
      <c r="G695" t="s">
        <v>50</v>
      </c>
      <c r="H695">
        <v>8000</v>
      </c>
      <c r="I695">
        <v>8000</v>
      </c>
      <c r="J695">
        <v>0.67</v>
      </c>
      <c r="K695" s="1">
        <v>45535</v>
      </c>
      <c r="L695" t="s">
        <v>15144</v>
      </c>
    </row>
    <row r="696" spans="1:12" x14ac:dyDescent="0.2">
      <c r="A696" t="s">
        <v>3631</v>
      </c>
      <c r="B696" t="s">
        <v>4478</v>
      </c>
      <c r="C696" t="s">
        <v>7360</v>
      </c>
      <c r="D696" t="s">
        <v>203</v>
      </c>
      <c r="E696" t="s">
        <v>51</v>
      </c>
      <c r="F696" t="s">
        <v>151</v>
      </c>
      <c r="G696" t="s">
        <v>1053</v>
      </c>
      <c r="H696">
        <v>30361</v>
      </c>
      <c r="I696">
        <v>30361</v>
      </c>
      <c r="J696">
        <v>2.3341999999999996</v>
      </c>
      <c r="K696" s="1">
        <v>45716</v>
      </c>
      <c r="L696" t="s">
        <v>15144</v>
      </c>
    </row>
    <row r="697" spans="1:12" x14ac:dyDescent="0.2">
      <c r="A697" t="s">
        <v>2510</v>
      </c>
      <c r="B697" t="s">
        <v>4361</v>
      </c>
      <c r="C697" t="s">
        <v>7360</v>
      </c>
      <c r="D697" t="s">
        <v>203</v>
      </c>
      <c r="E697" t="s">
        <v>51</v>
      </c>
      <c r="F697" t="s">
        <v>49</v>
      </c>
      <c r="G697" t="s">
        <v>50</v>
      </c>
      <c r="H697">
        <v>27183</v>
      </c>
      <c r="I697">
        <v>27183</v>
      </c>
      <c r="J697">
        <v>2.8054999999999994</v>
      </c>
      <c r="K697" s="1">
        <v>45535</v>
      </c>
      <c r="L697" t="s">
        <v>15144</v>
      </c>
    </row>
    <row r="698" spans="1:12" x14ac:dyDescent="0.2">
      <c r="A698" t="s">
        <v>3617</v>
      </c>
      <c r="B698" t="s">
        <v>4371</v>
      </c>
      <c r="C698" t="s">
        <v>7360</v>
      </c>
      <c r="D698" t="s">
        <v>203</v>
      </c>
      <c r="E698" t="s">
        <v>51</v>
      </c>
      <c r="F698" t="s">
        <v>147</v>
      </c>
      <c r="G698" t="s">
        <v>148</v>
      </c>
      <c r="H698">
        <v>67518</v>
      </c>
      <c r="I698">
        <v>67518</v>
      </c>
      <c r="J698">
        <v>6.800600000000002</v>
      </c>
      <c r="K698" s="1">
        <v>45716</v>
      </c>
      <c r="L698" t="s">
        <v>15144</v>
      </c>
    </row>
    <row r="699" spans="1:12" x14ac:dyDescent="0.2">
      <c r="A699" t="s">
        <v>1723</v>
      </c>
      <c r="B699" t="s">
        <v>4444</v>
      </c>
      <c r="C699" t="s">
        <v>7360</v>
      </c>
      <c r="D699" t="s">
        <v>203</v>
      </c>
      <c r="E699" t="s">
        <v>51</v>
      </c>
      <c r="F699" t="s">
        <v>138</v>
      </c>
      <c r="G699" t="s">
        <v>139</v>
      </c>
      <c r="H699">
        <v>7650</v>
      </c>
      <c r="I699">
        <v>7650</v>
      </c>
      <c r="J699">
        <v>1.1625999999999999</v>
      </c>
      <c r="K699" s="1">
        <v>45535</v>
      </c>
      <c r="L699" t="s">
        <v>15144</v>
      </c>
    </row>
    <row r="700" spans="1:12" x14ac:dyDescent="0.2">
      <c r="A700" t="s">
        <v>2506</v>
      </c>
      <c r="B700" t="s">
        <v>6073</v>
      </c>
      <c r="C700" t="s">
        <v>7360</v>
      </c>
      <c r="D700" t="s">
        <v>203</v>
      </c>
      <c r="E700" t="s">
        <v>51</v>
      </c>
      <c r="F700" t="s">
        <v>138</v>
      </c>
      <c r="G700" t="s">
        <v>139</v>
      </c>
      <c r="H700">
        <v>46250</v>
      </c>
      <c r="I700">
        <v>46250</v>
      </c>
      <c r="J700">
        <v>6.3348000000000004</v>
      </c>
      <c r="K700" s="1">
        <v>45565</v>
      </c>
      <c r="L700" t="s">
        <v>15144</v>
      </c>
    </row>
    <row r="701" spans="1:12" x14ac:dyDescent="0.2">
      <c r="A701" t="s">
        <v>3655</v>
      </c>
      <c r="B701" t="s">
        <v>4788</v>
      </c>
      <c r="C701" t="s">
        <v>7360</v>
      </c>
      <c r="D701" t="s">
        <v>203</v>
      </c>
      <c r="E701" t="s">
        <v>51</v>
      </c>
      <c r="F701" t="s">
        <v>147</v>
      </c>
      <c r="G701" t="s">
        <v>148</v>
      </c>
      <c r="H701">
        <v>6600</v>
      </c>
      <c r="I701">
        <v>6600</v>
      </c>
      <c r="J701">
        <v>0.76154999999999973</v>
      </c>
      <c r="K701" s="1">
        <v>45716</v>
      </c>
      <c r="L701" t="s">
        <v>15144</v>
      </c>
    </row>
    <row r="702" spans="1:12" x14ac:dyDescent="0.2">
      <c r="A702" t="s">
        <v>1726</v>
      </c>
      <c r="B702" t="s">
        <v>5584</v>
      </c>
      <c r="C702" t="s">
        <v>7360</v>
      </c>
      <c r="D702" t="s">
        <v>203</v>
      </c>
      <c r="E702" t="s">
        <v>51</v>
      </c>
      <c r="F702" t="s">
        <v>152</v>
      </c>
      <c r="G702" t="s">
        <v>1063</v>
      </c>
      <c r="H702">
        <v>7812</v>
      </c>
      <c r="I702">
        <v>7812</v>
      </c>
      <c r="J702">
        <v>0.77385000000000015</v>
      </c>
      <c r="K702" s="1">
        <v>45535</v>
      </c>
      <c r="L702" t="s">
        <v>15144</v>
      </c>
    </row>
    <row r="703" spans="1:12" x14ac:dyDescent="0.2">
      <c r="A703" t="s">
        <v>2505</v>
      </c>
      <c r="B703" t="s">
        <v>7352</v>
      </c>
      <c r="C703" t="s">
        <v>7360</v>
      </c>
      <c r="D703" t="s">
        <v>203</v>
      </c>
      <c r="E703" t="s">
        <v>51</v>
      </c>
      <c r="F703" t="s">
        <v>135</v>
      </c>
      <c r="G703" t="s">
        <v>136</v>
      </c>
      <c r="H703">
        <v>5831</v>
      </c>
      <c r="I703">
        <v>5831</v>
      </c>
      <c r="J703">
        <v>1.0702</v>
      </c>
      <c r="K703" s="1">
        <v>45535</v>
      </c>
      <c r="L703" t="s">
        <v>15144</v>
      </c>
    </row>
    <row r="704" spans="1:12" x14ac:dyDescent="0.2">
      <c r="A704" t="s">
        <v>1722</v>
      </c>
      <c r="B704" t="s">
        <v>7353</v>
      </c>
      <c r="C704" t="s">
        <v>7360</v>
      </c>
      <c r="D704" t="s">
        <v>203</v>
      </c>
      <c r="E704" t="s">
        <v>51</v>
      </c>
      <c r="F704" t="s">
        <v>135</v>
      </c>
      <c r="G704" t="s">
        <v>136</v>
      </c>
      <c r="H704">
        <v>608</v>
      </c>
      <c r="I704">
        <v>608</v>
      </c>
      <c r="J704">
        <v>0.63400000000000034</v>
      </c>
      <c r="K704" s="1">
        <v>45535</v>
      </c>
      <c r="L704" t="s">
        <v>15144</v>
      </c>
    </row>
    <row r="705" spans="1:12" x14ac:dyDescent="0.2">
      <c r="A705" t="s">
        <v>2507</v>
      </c>
      <c r="B705" t="s">
        <v>4180</v>
      </c>
      <c r="C705" t="s">
        <v>7360</v>
      </c>
      <c r="D705" t="s">
        <v>203</v>
      </c>
      <c r="E705" t="s">
        <v>51</v>
      </c>
      <c r="F705" t="s">
        <v>46</v>
      </c>
      <c r="G705" t="s">
        <v>47</v>
      </c>
      <c r="H705">
        <v>44432</v>
      </c>
      <c r="I705">
        <v>44432</v>
      </c>
      <c r="J705">
        <v>6.8338000000000001</v>
      </c>
      <c r="K705" s="1">
        <v>45535</v>
      </c>
      <c r="L705" t="s">
        <v>15144</v>
      </c>
    </row>
    <row r="706" spans="1:12" x14ac:dyDescent="0.2">
      <c r="A706" t="s">
        <v>1724</v>
      </c>
      <c r="B706" t="s">
        <v>5367</v>
      </c>
      <c r="C706" t="s">
        <v>7360</v>
      </c>
      <c r="D706" t="s">
        <v>203</v>
      </c>
      <c r="E706" t="s">
        <v>51</v>
      </c>
      <c r="F706" t="s">
        <v>46</v>
      </c>
      <c r="G706" t="s">
        <v>47</v>
      </c>
      <c r="H706">
        <v>2711</v>
      </c>
      <c r="I706">
        <v>2711</v>
      </c>
      <c r="J706">
        <v>0.4851500000000003</v>
      </c>
      <c r="K706" s="1">
        <v>45535</v>
      </c>
      <c r="L706" t="s">
        <v>15144</v>
      </c>
    </row>
    <row r="707" spans="1:12" x14ac:dyDescent="0.2">
      <c r="A707" t="s">
        <v>3628</v>
      </c>
      <c r="B707" t="s">
        <v>4464</v>
      </c>
      <c r="C707" t="s">
        <v>7360</v>
      </c>
      <c r="D707" t="s">
        <v>203</v>
      </c>
      <c r="E707" t="s">
        <v>51</v>
      </c>
      <c r="F707" t="s">
        <v>118</v>
      </c>
      <c r="G707" t="s">
        <v>119</v>
      </c>
      <c r="H707">
        <v>27502</v>
      </c>
      <c r="I707">
        <v>27502</v>
      </c>
      <c r="J707">
        <v>2.5934000000000004</v>
      </c>
      <c r="K707" s="1">
        <v>45716</v>
      </c>
      <c r="L707" t="s">
        <v>15144</v>
      </c>
    </row>
    <row r="708" spans="1:12" x14ac:dyDescent="0.2">
      <c r="A708" t="s">
        <v>3615</v>
      </c>
      <c r="B708" t="s">
        <v>4364</v>
      </c>
      <c r="C708" t="s">
        <v>7360</v>
      </c>
      <c r="D708" t="s">
        <v>203</v>
      </c>
      <c r="E708" t="s">
        <v>51</v>
      </c>
      <c r="F708" t="s">
        <v>125</v>
      </c>
      <c r="G708" t="s">
        <v>126</v>
      </c>
      <c r="H708">
        <v>4400</v>
      </c>
      <c r="I708">
        <v>4400</v>
      </c>
      <c r="J708">
        <v>0.48735000000000028</v>
      </c>
      <c r="K708" s="1">
        <v>45716</v>
      </c>
      <c r="L708" t="s">
        <v>15144</v>
      </c>
    </row>
    <row r="709" spans="1:12" x14ac:dyDescent="0.2">
      <c r="A709" t="s">
        <v>1718</v>
      </c>
      <c r="B709" t="s">
        <v>5850</v>
      </c>
      <c r="C709" t="s">
        <v>7360</v>
      </c>
      <c r="D709" t="s">
        <v>203</v>
      </c>
      <c r="E709" t="s">
        <v>51</v>
      </c>
      <c r="F709" t="s">
        <v>121</v>
      </c>
      <c r="G709" t="s">
        <v>838</v>
      </c>
      <c r="H709">
        <v>1600</v>
      </c>
      <c r="I709">
        <v>1600</v>
      </c>
      <c r="J709">
        <v>0.43760000000000032</v>
      </c>
      <c r="K709" s="1">
        <v>45535</v>
      </c>
      <c r="L709" t="s">
        <v>15144</v>
      </c>
    </row>
    <row r="710" spans="1:12" x14ac:dyDescent="0.2">
      <c r="A710" t="s">
        <v>2501</v>
      </c>
      <c r="B710" t="s">
        <v>5680</v>
      </c>
      <c r="C710" t="s">
        <v>7360</v>
      </c>
      <c r="D710" t="s">
        <v>203</v>
      </c>
      <c r="E710" t="s">
        <v>51</v>
      </c>
      <c r="F710" t="s">
        <v>58</v>
      </c>
      <c r="G710" t="s">
        <v>59</v>
      </c>
      <c r="H710">
        <v>36172</v>
      </c>
      <c r="I710">
        <v>36172</v>
      </c>
      <c r="J710">
        <v>5.9432499999999981</v>
      </c>
      <c r="K710" s="1">
        <v>45535</v>
      </c>
      <c r="L710" t="s">
        <v>15144</v>
      </c>
    </row>
    <row r="711" spans="1:12" x14ac:dyDescent="0.2">
      <c r="A711" t="s">
        <v>204</v>
      </c>
      <c r="B711" t="s">
        <v>5683</v>
      </c>
      <c r="C711" t="s">
        <v>7360</v>
      </c>
      <c r="D711" t="s">
        <v>203</v>
      </c>
      <c r="E711" t="s">
        <v>51</v>
      </c>
      <c r="F711" t="s">
        <v>58</v>
      </c>
      <c r="G711" t="s">
        <v>59</v>
      </c>
      <c r="H711">
        <v>7826</v>
      </c>
      <c r="I711">
        <v>7826</v>
      </c>
      <c r="J711">
        <v>0.81425000000000014</v>
      </c>
      <c r="K711" s="1">
        <v>45535</v>
      </c>
      <c r="L711" t="s">
        <v>15144</v>
      </c>
    </row>
    <row r="712" spans="1:12" x14ac:dyDescent="0.2">
      <c r="A712" t="s">
        <v>1721</v>
      </c>
      <c r="B712" t="s">
        <v>4853</v>
      </c>
      <c r="C712" t="s">
        <v>7360</v>
      </c>
      <c r="D712" t="s">
        <v>203</v>
      </c>
      <c r="E712" t="s">
        <v>51</v>
      </c>
      <c r="F712" t="s">
        <v>127</v>
      </c>
      <c r="G712" t="s">
        <v>128</v>
      </c>
      <c r="H712">
        <v>5624</v>
      </c>
      <c r="I712">
        <v>5624</v>
      </c>
      <c r="J712">
        <v>0.87350000000000028</v>
      </c>
      <c r="K712" s="1">
        <v>45535</v>
      </c>
      <c r="L712" t="s">
        <v>15144</v>
      </c>
    </row>
    <row r="713" spans="1:12" x14ac:dyDescent="0.2">
      <c r="A713" t="s">
        <v>2504</v>
      </c>
      <c r="B713" t="s">
        <v>4237</v>
      </c>
      <c r="C713" t="s">
        <v>7360</v>
      </c>
      <c r="D713" t="s">
        <v>203</v>
      </c>
      <c r="E713" t="s">
        <v>51</v>
      </c>
      <c r="F713" t="s">
        <v>127</v>
      </c>
      <c r="G713" t="s">
        <v>128</v>
      </c>
      <c r="H713">
        <v>31149</v>
      </c>
      <c r="I713">
        <v>31149</v>
      </c>
      <c r="J713">
        <v>2.5056999999999983</v>
      </c>
      <c r="K713" s="1">
        <v>45535</v>
      </c>
      <c r="L713" t="s">
        <v>15144</v>
      </c>
    </row>
    <row r="714" spans="1:12" x14ac:dyDescent="0.2">
      <c r="A714" t="s">
        <v>1719</v>
      </c>
      <c r="B714" t="s">
        <v>5062</v>
      </c>
      <c r="C714" t="s">
        <v>7360</v>
      </c>
      <c r="D714" t="s">
        <v>203</v>
      </c>
      <c r="E714" t="s">
        <v>51</v>
      </c>
      <c r="F714" t="s">
        <v>56</v>
      </c>
      <c r="G714" t="s">
        <v>57</v>
      </c>
      <c r="H714">
        <v>43353</v>
      </c>
      <c r="I714">
        <v>5400</v>
      </c>
      <c r="J714">
        <v>0.83734999999999982</v>
      </c>
      <c r="K714" s="1">
        <v>45535</v>
      </c>
      <c r="L714" t="s">
        <v>15144</v>
      </c>
    </row>
    <row r="715" spans="1:12" x14ac:dyDescent="0.2">
      <c r="A715" t="s">
        <v>1717</v>
      </c>
      <c r="B715" t="s">
        <v>6844</v>
      </c>
      <c r="C715" t="s">
        <v>7360</v>
      </c>
      <c r="D715" t="s">
        <v>203</v>
      </c>
      <c r="E715" t="s">
        <v>51</v>
      </c>
      <c r="F715" t="s">
        <v>112</v>
      </c>
      <c r="G715" t="s">
        <v>113</v>
      </c>
      <c r="H715">
        <v>3298</v>
      </c>
      <c r="I715">
        <v>3298</v>
      </c>
      <c r="J715">
        <v>0.5827500000000001</v>
      </c>
      <c r="K715" s="1">
        <v>45535</v>
      </c>
      <c r="L715" t="s">
        <v>15144</v>
      </c>
    </row>
    <row r="716" spans="1:12" x14ac:dyDescent="0.2">
      <c r="A716" t="s">
        <v>1720</v>
      </c>
      <c r="B716" t="s">
        <v>5135</v>
      </c>
      <c r="C716" t="s">
        <v>7360</v>
      </c>
      <c r="D716" t="s">
        <v>203</v>
      </c>
      <c r="E716" t="s">
        <v>51</v>
      </c>
      <c r="F716" t="s">
        <v>56</v>
      </c>
      <c r="G716" t="s">
        <v>57</v>
      </c>
      <c r="H716">
        <v>5000</v>
      </c>
      <c r="I716">
        <v>5000</v>
      </c>
      <c r="J716">
        <v>0.54570000000000007</v>
      </c>
      <c r="K716" s="1">
        <v>45535</v>
      </c>
      <c r="L716" t="s">
        <v>15144</v>
      </c>
    </row>
    <row r="717" spans="1:12" x14ac:dyDescent="0.2">
      <c r="A717" t="s">
        <v>2503</v>
      </c>
      <c r="B717" t="s">
        <v>5134</v>
      </c>
      <c r="C717" t="s">
        <v>7360</v>
      </c>
      <c r="D717" t="s">
        <v>203</v>
      </c>
      <c r="E717" t="s">
        <v>51</v>
      </c>
      <c r="F717" t="s">
        <v>56</v>
      </c>
      <c r="G717" t="s">
        <v>57</v>
      </c>
      <c r="H717">
        <v>5804</v>
      </c>
      <c r="I717">
        <v>5804</v>
      </c>
      <c r="J717">
        <v>0.78034999999999999</v>
      </c>
      <c r="K717" s="1">
        <v>45565</v>
      </c>
      <c r="L717" t="s">
        <v>15144</v>
      </c>
    </row>
    <row r="718" spans="1:12" x14ac:dyDescent="0.2">
      <c r="A718" t="s">
        <v>1725</v>
      </c>
      <c r="B718" t="s">
        <v>4058</v>
      </c>
      <c r="C718" t="s">
        <v>7360</v>
      </c>
      <c r="D718" t="s">
        <v>203</v>
      </c>
      <c r="E718" t="s">
        <v>51</v>
      </c>
      <c r="F718" t="s">
        <v>56</v>
      </c>
      <c r="G718" t="s">
        <v>57</v>
      </c>
      <c r="H718">
        <v>50747</v>
      </c>
      <c r="I718">
        <v>50747</v>
      </c>
      <c r="J718">
        <v>2.6751999999999976</v>
      </c>
      <c r="K718" s="1">
        <v>45565</v>
      </c>
      <c r="L718" t="s">
        <v>15144</v>
      </c>
    </row>
    <row r="719" spans="1:12" x14ac:dyDescent="0.2">
      <c r="A719" t="s">
        <v>3610</v>
      </c>
      <c r="B719" t="s">
        <v>4249</v>
      </c>
      <c r="C719" t="s">
        <v>7360</v>
      </c>
      <c r="D719" t="s">
        <v>203</v>
      </c>
      <c r="E719" t="s">
        <v>51</v>
      </c>
      <c r="F719" t="s">
        <v>106</v>
      </c>
      <c r="G719" t="s">
        <v>350</v>
      </c>
      <c r="H719">
        <v>30800</v>
      </c>
      <c r="I719">
        <v>30800</v>
      </c>
      <c r="J719">
        <v>2.1388999999999996</v>
      </c>
      <c r="K719" s="1">
        <v>45716</v>
      </c>
      <c r="L719" t="s">
        <v>15144</v>
      </c>
    </row>
    <row r="720" spans="1:12" x14ac:dyDescent="0.2">
      <c r="A720" t="s">
        <v>3632</v>
      </c>
      <c r="B720" t="s">
        <v>4488</v>
      </c>
      <c r="C720" t="s">
        <v>7360</v>
      </c>
      <c r="D720" t="s">
        <v>203</v>
      </c>
      <c r="E720" t="s">
        <v>51</v>
      </c>
      <c r="F720" t="s">
        <v>112</v>
      </c>
      <c r="G720" t="s">
        <v>113</v>
      </c>
      <c r="H720">
        <v>23731</v>
      </c>
      <c r="I720">
        <v>38654</v>
      </c>
      <c r="J720">
        <v>3.0538999999999992</v>
      </c>
      <c r="K720" s="1">
        <v>45716</v>
      </c>
      <c r="L720" t="s">
        <v>15144</v>
      </c>
    </row>
    <row r="721" spans="1:12" x14ac:dyDescent="0.2">
      <c r="A721" t="s">
        <v>3587</v>
      </c>
      <c r="B721" t="s">
        <v>4164</v>
      </c>
      <c r="C721" t="s">
        <v>7360</v>
      </c>
      <c r="D721" t="s">
        <v>203</v>
      </c>
      <c r="E721" t="s">
        <v>51</v>
      </c>
      <c r="F721" t="s">
        <v>103</v>
      </c>
      <c r="G721" t="s">
        <v>104</v>
      </c>
      <c r="H721">
        <v>4497</v>
      </c>
      <c r="I721">
        <v>4497</v>
      </c>
      <c r="J721">
        <v>0.43635000000000013</v>
      </c>
      <c r="K721" s="1">
        <v>45716</v>
      </c>
      <c r="L721" t="s">
        <v>15144</v>
      </c>
    </row>
    <row r="722" spans="1:12" x14ac:dyDescent="0.2">
      <c r="A722" t="s">
        <v>3588</v>
      </c>
      <c r="B722" t="s">
        <v>4165</v>
      </c>
      <c r="C722" t="s">
        <v>7360</v>
      </c>
      <c r="D722" t="s">
        <v>203</v>
      </c>
      <c r="E722" t="s">
        <v>51</v>
      </c>
      <c r="F722" t="s">
        <v>103</v>
      </c>
      <c r="G722" t="s">
        <v>104</v>
      </c>
      <c r="H722">
        <v>4869</v>
      </c>
      <c r="I722">
        <v>4869</v>
      </c>
      <c r="J722">
        <v>0.51879999999999993</v>
      </c>
      <c r="K722" s="1">
        <v>45716</v>
      </c>
      <c r="L722" t="s">
        <v>15144</v>
      </c>
    </row>
    <row r="723" spans="1:12" x14ac:dyDescent="0.2">
      <c r="A723" t="s">
        <v>1715</v>
      </c>
      <c r="B723" t="s">
        <v>5654</v>
      </c>
      <c r="C723" t="s">
        <v>7360</v>
      </c>
      <c r="D723" t="s">
        <v>203</v>
      </c>
      <c r="E723" t="s">
        <v>51</v>
      </c>
      <c r="F723" t="s">
        <v>112</v>
      </c>
      <c r="G723" t="s">
        <v>113</v>
      </c>
      <c r="H723">
        <v>5386</v>
      </c>
      <c r="I723">
        <v>5386</v>
      </c>
      <c r="J723">
        <v>1.2171500000000004</v>
      </c>
      <c r="K723" s="1">
        <v>45535</v>
      </c>
      <c r="L723" t="s">
        <v>15144</v>
      </c>
    </row>
    <row r="724" spans="1:12" x14ac:dyDescent="0.2">
      <c r="A724" t="s">
        <v>2502</v>
      </c>
      <c r="B724" t="s">
        <v>5643</v>
      </c>
      <c r="C724" t="s">
        <v>7360</v>
      </c>
      <c r="D724" t="s">
        <v>203</v>
      </c>
      <c r="E724" t="s">
        <v>51</v>
      </c>
      <c r="F724" t="s">
        <v>112</v>
      </c>
      <c r="G724" t="s">
        <v>113</v>
      </c>
      <c r="H724">
        <v>6864</v>
      </c>
      <c r="I724">
        <v>6864</v>
      </c>
      <c r="J724">
        <v>0.98015000000000019</v>
      </c>
      <c r="K724" s="1">
        <v>45535</v>
      </c>
      <c r="L724" t="s">
        <v>15144</v>
      </c>
    </row>
    <row r="725" spans="1:12" x14ac:dyDescent="0.2">
      <c r="A725" t="s">
        <v>1716</v>
      </c>
      <c r="B725" t="s">
        <v>5637</v>
      </c>
      <c r="C725" t="s">
        <v>7360</v>
      </c>
      <c r="D725" t="s">
        <v>203</v>
      </c>
      <c r="E725" t="s">
        <v>51</v>
      </c>
      <c r="F725" t="s">
        <v>112</v>
      </c>
      <c r="G725" t="s">
        <v>113</v>
      </c>
      <c r="H725">
        <v>10011</v>
      </c>
      <c r="I725">
        <v>10011</v>
      </c>
      <c r="J725">
        <v>1.4718999999999998</v>
      </c>
      <c r="K725" s="1">
        <v>45535</v>
      </c>
      <c r="L725" t="s">
        <v>15144</v>
      </c>
    </row>
    <row r="726" spans="1:12" x14ac:dyDescent="0.2">
      <c r="A726" t="s">
        <v>3643</v>
      </c>
      <c r="B726" t="s">
        <v>4518</v>
      </c>
      <c r="C726" t="s">
        <v>7360</v>
      </c>
      <c r="D726" t="s">
        <v>203</v>
      </c>
      <c r="E726" t="s">
        <v>51</v>
      </c>
      <c r="F726" t="s">
        <v>33</v>
      </c>
      <c r="G726" t="s">
        <v>34</v>
      </c>
      <c r="H726">
        <v>5880</v>
      </c>
      <c r="I726">
        <v>5880</v>
      </c>
      <c r="J726">
        <v>0.6452500000000001</v>
      </c>
      <c r="K726" s="1">
        <v>45716</v>
      </c>
      <c r="L726" t="s">
        <v>15144</v>
      </c>
    </row>
    <row r="727" spans="1:12" x14ac:dyDescent="0.2">
      <c r="A727" t="s">
        <v>3585</v>
      </c>
      <c r="B727" t="s">
        <v>4147</v>
      </c>
      <c r="C727" t="s">
        <v>7360</v>
      </c>
      <c r="D727" t="s">
        <v>203</v>
      </c>
      <c r="E727" t="s">
        <v>51</v>
      </c>
      <c r="F727" t="s">
        <v>86</v>
      </c>
      <c r="G727" t="s">
        <v>85</v>
      </c>
      <c r="H727">
        <v>14393</v>
      </c>
      <c r="I727">
        <v>14393</v>
      </c>
      <c r="J727">
        <v>1.2555999999999994</v>
      </c>
      <c r="K727" s="1">
        <v>45716</v>
      </c>
      <c r="L727" t="s">
        <v>15144</v>
      </c>
    </row>
    <row r="728" spans="1:12" x14ac:dyDescent="0.2">
      <c r="A728" t="s">
        <v>3650</v>
      </c>
      <c r="B728" t="s">
        <v>4677</v>
      </c>
      <c r="C728" t="s">
        <v>7360</v>
      </c>
      <c r="D728" t="s">
        <v>203</v>
      </c>
      <c r="E728" t="s">
        <v>51</v>
      </c>
      <c r="F728" t="s">
        <v>103</v>
      </c>
      <c r="G728" t="s">
        <v>104</v>
      </c>
      <c r="H728">
        <v>3954</v>
      </c>
      <c r="I728">
        <v>3954</v>
      </c>
      <c r="J728">
        <v>0.4200000000000001</v>
      </c>
      <c r="K728" s="1">
        <v>45716</v>
      </c>
      <c r="L728" t="s">
        <v>15144</v>
      </c>
    </row>
    <row r="729" spans="1:12" x14ac:dyDescent="0.2">
      <c r="A729" t="s">
        <v>3651</v>
      </c>
      <c r="B729" t="s">
        <v>4696</v>
      </c>
      <c r="C729" t="s">
        <v>7360</v>
      </c>
      <c r="D729" t="s">
        <v>203</v>
      </c>
      <c r="E729" t="s">
        <v>51</v>
      </c>
      <c r="F729" t="s">
        <v>52</v>
      </c>
      <c r="G729" t="s">
        <v>53</v>
      </c>
      <c r="H729">
        <v>6056</v>
      </c>
      <c r="I729">
        <v>6056</v>
      </c>
      <c r="J729">
        <v>0.66749999999999987</v>
      </c>
      <c r="K729" s="1">
        <v>45716</v>
      </c>
      <c r="L729" t="s">
        <v>15144</v>
      </c>
    </row>
    <row r="730" spans="1:12" x14ac:dyDescent="0.2">
      <c r="A730" t="s">
        <v>1713</v>
      </c>
      <c r="B730" t="s">
        <v>7118</v>
      </c>
      <c r="C730" t="s">
        <v>7360</v>
      </c>
      <c r="D730" t="s">
        <v>203</v>
      </c>
      <c r="E730" t="s">
        <v>51</v>
      </c>
      <c r="F730" t="s">
        <v>52</v>
      </c>
      <c r="G730" t="s">
        <v>53</v>
      </c>
      <c r="I730"/>
      <c r="K730" s="1">
        <v>45535</v>
      </c>
      <c r="L730" t="s">
        <v>15144</v>
      </c>
    </row>
    <row r="731" spans="1:12" x14ac:dyDescent="0.2">
      <c r="A731" t="s">
        <v>1714</v>
      </c>
      <c r="B731" t="s">
        <v>7319</v>
      </c>
      <c r="C731" t="s">
        <v>7360</v>
      </c>
      <c r="D731" t="s">
        <v>203</v>
      </c>
      <c r="E731" t="s">
        <v>51</v>
      </c>
      <c r="F731" t="s">
        <v>52</v>
      </c>
      <c r="G731" t="s">
        <v>53</v>
      </c>
      <c r="H731">
        <v>6349</v>
      </c>
      <c r="I731">
        <v>6349</v>
      </c>
      <c r="J731">
        <v>0.5</v>
      </c>
      <c r="K731" s="1">
        <v>45535</v>
      </c>
      <c r="L731" t="s">
        <v>15144</v>
      </c>
    </row>
    <row r="732" spans="1:12" x14ac:dyDescent="0.2">
      <c r="A732" t="s">
        <v>2500</v>
      </c>
      <c r="B732" t="s">
        <v>4906</v>
      </c>
      <c r="C732" t="s">
        <v>7360</v>
      </c>
      <c r="D732" t="s">
        <v>203</v>
      </c>
      <c r="E732" t="s">
        <v>51</v>
      </c>
      <c r="F732" t="s">
        <v>96</v>
      </c>
      <c r="G732" t="s">
        <v>540</v>
      </c>
      <c r="H732">
        <v>16763</v>
      </c>
      <c r="I732">
        <v>16763</v>
      </c>
      <c r="J732">
        <v>1.2197999999999991</v>
      </c>
      <c r="K732" s="1">
        <v>45535</v>
      </c>
      <c r="L732" t="s">
        <v>15144</v>
      </c>
    </row>
    <row r="733" spans="1:12" x14ac:dyDescent="0.2">
      <c r="A733" t="s">
        <v>3609</v>
      </c>
      <c r="B733" t="s">
        <v>4245</v>
      </c>
      <c r="C733" t="s">
        <v>7360</v>
      </c>
      <c r="D733" t="s">
        <v>203</v>
      </c>
      <c r="E733" t="s">
        <v>51</v>
      </c>
      <c r="F733" t="s">
        <v>100</v>
      </c>
      <c r="G733" t="s">
        <v>101</v>
      </c>
      <c r="H733">
        <v>25600</v>
      </c>
      <c r="I733">
        <v>61734</v>
      </c>
      <c r="J733">
        <v>3.3812000000000002</v>
      </c>
      <c r="K733" s="1">
        <v>45716</v>
      </c>
      <c r="L733" t="s">
        <v>15144</v>
      </c>
    </row>
    <row r="734" spans="1:12" x14ac:dyDescent="0.2">
      <c r="A734" t="s">
        <v>3639</v>
      </c>
      <c r="B734" t="s">
        <v>4514</v>
      </c>
      <c r="C734" t="s">
        <v>7360</v>
      </c>
      <c r="D734" t="s">
        <v>203</v>
      </c>
      <c r="E734" t="s">
        <v>51</v>
      </c>
      <c r="F734" t="s">
        <v>80</v>
      </c>
      <c r="G734" t="s">
        <v>81</v>
      </c>
      <c r="H734">
        <v>39601</v>
      </c>
      <c r="I734">
        <v>39601</v>
      </c>
      <c r="J734">
        <v>2.2066000000000012</v>
      </c>
      <c r="K734" s="1">
        <v>45716</v>
      </c>
      <c r="L734" t="s">
        <v>15144</v>
      </c>
    </row>
    <row r="735" spans="1:12" x14ac:dyDescent="0.2">
      <c r="A735" t="s">
        <v>3653</v>
      </c>
      <c r="B735" t="s">
        <v>4785</v>
      </c>
      <c r="C735" t="s">
        <v>7360</v>
      </c>
      <c r="D735" t="s">
        <v>203</v>
      </c>
      <c r="E735" t="s">
        <v>51</v>
      </c>
      <c r="F735" t="s">
        <v>80</v>
      </c>
      <c r="G735" t="s">
        <v>81</v>
      </c>
      <c r="H735">
        <v>30020</v>
      </c>
      <c r="I735">
        <v>30020</v>
      </c>
      <c r="J735">
        <v>2.8206000000000007</v>
      </c>
      <c r="K735" s="1">
        <v>45716</v>
      </c>
      <c r="L735" t="s">
        <v>15144</v>
      </c>
    </row>
    <row r="736" spans="1:12" x14ac:dyDescent="0.2">
      <c r="A736" t="s">
        <v>3629</v>
      </c>
      <c r="B736" t="s">
        <v>4472</v>
      </c>
      <c r="C736" t="s">
        <v>7360</v>
      </c>
      <c r="D736" t="s">
        <v>203</v>
      </c>
      <c r="E736" t="s">
        <v>51</v>
      </c>
      <c r="F736" t="s">
        <v>80</v>
      </c>
      <c r="G736" t="s">
        <v>81</v>
      </c>
      <c r="H736">
        <v>6669</v>
      </c>
      <c r="I736">
        <v>6669</v>
      </c>
      <c r="J736">
        <v>0.67849999999999999</v>
      </c>
      <c r="K736" s="1">
        <v>45716</v>
      </c>
      <c r="L736" t="s">
        <v>15144</v>
      </c>
    </row>
    <row r="737" spans="1:12" x14ac:dyDescent="0.2">
      <c r="A737" t="s">
        <v>2499</v>
      </c>
      <c r="B737" t="s">
        <v>4334</v>
      </c>
      <c r="C737" t="s">
        <v>7360</v>
      </c>
      <c r="D737" t="s">
        <v>203</v>
      </c>
      <c r="E737" t="s">
        <v>51</v>
      </c>
      <c r="F737" t="s">
        <v>80</v>
      </c>
      <c r="G737" t="s">
        <v>81</v>
      </c>
      <c r="H737">
        <v>7720</v>
      </c>
      <c r="I737">
        <v>7720</v>
      </c>
      <c r="J737">
        <v>0.74939999999999984</v>
      </c>
      <c r="K737" s="1">
        <v>45535</v>
      </c>
      <c r="L737" t="s">
        <v>15144</v>
      </c>
    </row>
    <row r="738" spans="1:12" x14ac:dyDescent="0.2">
      <c r="A738" t="s">
        <v>1712</v>
      </c>
      <c r="B738" t="s">
        <v>5460</v>
      </c>
      <c r="C738" t="s">
        <v>7360</v>
      </c>
      <c r="D738" t="s">
        <v>203</v>
      </c>
      <c r="E738" t="s">
        <v>51</v>
      </c>
      <c r="F738" t="s">
        <v>86</v>
      </c>
      <c r="G738" t="s">
        <v>85</v>
      </c>
      <c r="H738">
        <v>42371</v>
      </c>
      <c r="I738">
        <v>42371</v>
      </c>
      <c r="J738">
        <v>4</v>
      </c>
      <c r="K738" s="1">
        <v>45535</v>
      </c>
      <c r="L738" t="s">
        <v>15144</v>
      </c>
    </row>
    <row r="739" spans="1:12" x14ac:dyDescent="0.2">
      <c r="A739" t="s">
        <v>3580</v>
      </c>
      <c r="B739" t="s">
        <v>4060</v>
      </c>
      <c r="C739" t="s">
        <v>7360</v>
      </c>
      <c r="D739" t="s">
        <v>203</v>
      </c>
      <c r="E739" t="s">
        <v>51</v>
      </c>
      <c r="F739" t="s">
        <v>86</v>
      </c>
      <c r="G739" t="s">
        <v>85</v>
      </c>
      <c r="H739">
        <v>4461</v>
      </c>
      <c r="I739">
        <v>4461</v>
      </c>
      <c r="J739">
        <v>0.51299999999999979</v>
      </c>
      <c r="K739" s="1">
        <v>45716</v>
      </c>
      <c r="L739" t="s">
        <v>15144</v>
      </c>
    </row>
    <row r="740" spans="1:12" x14ac:dyDescent="0.2">
      <c r="A740" t="s">
        <v>2498</v>
      </c>
      <c r="B740" t="s">
        <v>4787</v>
      </c>
      <c r="C740" t="s">
        <v>7360</v>
      </c>
      <c r="D740" t="s">
        <v>203</v>
      </c>
      <c r="E740" t="s">
        <v>51</v>
      </c>
      <c r="F740" t="s">
        <v>60</v>
      </c>
      <c r="G740" t="s">
        <v>61</v>
      </c>
      <c r="H740">
        <v>31473</v>
      </c>
      <c r="I740">
        <v>31473</v>
      </c>
      <c r="J740">
        <v>3.4841999999999991</v>
      </c>
      <c r="K740" s="1">
        <v>45535</v>
      </c>
      <c r="L740" t="s">
        <v>15144</v>
      </c>
    </row>
    <row r="741" spans="1:12" x14ac:dyDescent="0.2">
      <c r="A741" t="s">
        <v>3691</v>
      </c>
      <c r="B741" t="s">
        <v>4963</v>
      </c>
      <c r="C741" t="s">
        <v>7360</v>
      </c>
      <c r="D741" t="s">
        <v>203</v>
      </c>
      <c r="E741" t="s">
        <v>51</v>
      </c>
      <c r="F741" t="s">
        <v>60</v>
      </c>
      <c r="G741" t="s">
        <v>61</v>
      </c>
      <c r="H741">
        <v>8250</v>
      </c>
      <c r="I741">
        <v>8250</v>
      </c>
      <c r="J741">
        <v>1.2528499999999996</v>
      </c>
      <c r="K741" s="1">
        <v>45716</v>
      </c>
      <c r="L741" t="s">
        <v>15144</v>
      </c>
    </row>
    <row r="742" spans="1:12" x14ac:dyDescent="0.2">
      <c r="A742" t="s">
        <v>1711</v>
      </c>
      <c r="B742" t="s">
        <v>4142</v>
      </c>
      <c r="C742" t="s">
        <v>7360</v>
      </c>
      <c r="D742" t="s">
        <v>203</v>
      </c>
      <c r="E742" t="s">
        <v>51</v>
      </c>
      <c r="F742" t="s">
        <v>60</v>
      </c>
      <c r="G742" t="s">
        <v>61</v>
      </c>
      <c r="H742">
        <v>8400</v>
      </c>
      <c r="I742">
        <v>8400</v>
      </c>
      <c r="J742">
        <v>1.2015499999999997</v>
      </c>
      <c r="K742" s="1">
        <v>45565</v>
      </c>
      <c r="L742" t="s">
        <v>15144</v>
      </c>
    </row>
    <row r="743" spans="1:12" x14ac:dyDescent="0.2">
      <c r="A743" t="s">
        <v>1293</v>
      </c>
      <c r="B743" t="s">
        <v>6740</v>
      </c>
      <c r="C743" t="s">
        <v>7360</v>
      </c>
      <c r="D743" t="s">
        <v>787</v>
      </c>
      <c r="E743" t="s">
        <v>51</v>
      </c>
      <c r="F743" t="s">
        <v>41</v>
      </c>
      <c r="G743" t="s">
        <v>42</v>
      </c>
      <c r="H743">
        <v>28000</v>
      </c>
      <c r="I743">
        <v>28000</v>
      </c>
      <c r="J743">
        <v>2</v>
      </c>
      <c r="K743" s="1">
        <v>45535</v>
      </c>
      <c r="L743" t="s">
        <v>15144</v>
      </c>
    </row>
    <row r="744" spans="1:12" x14ac:dyDescent="0.2">
      <c r="A744" t="s">
        <v>786</v>
      </c>
      <c r="B744" t="s">
        <v>5640</v>
      </c>
      <c r="C744" t="s">
        <v>7360</v>
      </c>
      <c r="D744" t="s">
        <v>787</v>
      </c>
      <c r="E744" t="s">
        <v>51</v>
      </c>
      <c r="F744" t="s">
        <v>112</v>
      </c>
      <c r="G744" t="s">
        <v>113</v>
      </c>
      <c r="H744">
        <v>60000</v>
      </c>
      <c r="I744">
        <v>60000</v>
      </c>
      <c r="J744">
        <v>2.9277499999999979</v>
      </c>
      <c r="K744" s="1">
        <v>45535</v>
      </c>
      <c r="L744" t="s">
        <v>15144</v>
      </c>
    </row>
    <row r="745" spans="1:12" x14ac:dyDescent="0.2">
      <c r="A745" t="s">
        <v>11126</v>
      </c>
      <c r="B745" t="s">
        <v>11127</v>
      </c>
      <c r="C745" t="s">
        <v>7360</v>
      </c>
      <c r="D745" t="s">
        <v>64</v>
      </c>
      <c r="E745" t="s">
        <v>51</v>
      </c>
      <c r="F745" t="s">
        <v>39</v>
      </c>
      <c r="G745" t="s">
        <v>40</v>
      </c>
      <c r="I745"/>
      <c r="K745" s="1">
        <v>45535</v>
      </c>
      <c r="L745" t="s">
        <v>15144</v>
      </c>
    </row>
    <row r="746" spans="1:12" x14ac:dyDescent="0.2">
      <c r="A746" t="s">
        <v>1347</v>
      </c>
      <c r="B746" t="s">
        <v>5830</v>
      </c>
      <c r="C746" t="s">
        <v>7360</v>
      </c>
      <c r="D746" t="s">
        <v>64</v>
      </c>
      <c r="E746" t="s">
        <v>51</v>
      </c>
      <c r="F746" t="s">
        <v>39</v>
      </c>
      <c r="G746" t="s">
        <v>40</v>
      </c>
      <c r="I746"/>
      <c r="K746" s="1">
        <v>45535</v>
      </c>
      <c r="L746" t="s">
        <v>15144</v>
      </c>
    </row>
    <row r="747" spans="1:12" x14ac:dyDescent="0.2">
      <c r="A747" t="s">
        <v>1348</v>
      </c>
      <c r="B747" t="s">
        <v>5832</v>
      </c>
      <c r="C747" t="s">
        <v>7360</v>
      </c>
      <c r="D747" t="s">
        <v>64</v>
      </c>
      <c r="E747" t="s">
        <v>51</v>
      </c>
      <c r="F747" t="s">
        <v>39</v>
      </c>
      <c r="G747" t="s">
        <v>40</v>
      </c>
      <c r="H747">
        <v>66623</v>
      </c>
      <c r="I747">
        <v>66623</v>
      </c>
      <c r="J747">
        <v>5.0518999999999998</v>
      </c>
      <c r="K747" s="1">
        <v>45535</v>
      </c>
      <c r="L747" t="s">
        <v>15144</v>
      </c>
    </row>
    <row r="748" spans="1:12" x14ac:dyDescent="0.2">
      <c r="A748" t="s">
        <v>11128</v>
      </c>
      <c r="B748" t="s">
        <v>11129</v>
      </c>
      <c r="C748" t="s">
        <v>7360</v>
      </c>
      <c r="D748" t="s">
        <v>64</v>
      </c>
      <c r="E748" t="s">
        <v>51</v>
      </c>
      <c r="F748" t="s">
        <v>39</v>
      </c>
      <c r="G748" t="s">
        <v>40</v>
      </c>
      <c r="I748"/>
      <c r="K748" s="1">
        <v>45535</v>
      </c>
      <c r="L748" t="s">
        <v>15144</v>
      </c>
    </row>
    <row r="749" spans="1:12" x14ac:dyDescent="0.2">
      <c r="A749" t="s">
        <v>1343</v>
      </c>
      <c r="B749" t="s">
        <v>5831</v>
      </c>
      <c r="C749" t="s">
        <v>7360</v>
      </c>
      <c r="D749" t="s">
        <v>64</v>
      </c>
      <c r="E749" t="s">
        <v>51</v>
      </c>
      <c r="F749" t="s">
        <v>39</v>
      </c>
      <c r="G749" t="s">
        <v>40</v>
      </c>
      <c r="I749"/>
      <c r="K749" s="1">
        <v>45535</v>
      </c>
      <c r="L749" t="s">
        <v>15144</v>
      </c>
    </row>
    <row r="750" spans="1:12" x14ac:dyDescent="0.2">
      <c r="A750" t="s">
        <v>1479</v>
      </c>
      <c r="B750" t="s">
        <v>4825</v>
      </c>
      <c r="C750" t="s">
        <v>7360</v>
      </c>
      <c r="D750" t="s">
        <v>1463</v>
      </c>
      <c r="E750" t="s">
        <v>51</v>
      </c>
      <c r="F750" t="s">
        <v>183</v>
      </c>
      <c r="G750" t="s">
        <v>95</v>
      </c>
      <c r="H750">
        <v>5000</v>
      </c>
      <c r="I750">
        <v>5000</v>
      </c>
      <c r="J750">
        <v>0.8</v>
      </c>
      <c r="K750" s="1">
        <v>45535</v>
      </c>
      <c r="L750" t="s">
        <v>15144</v>
      </c>
    </row>
    <row r="751" spans="1:12" x14ac:dyDescent="0.2">
      <c r="A751" t="s">
        <v>1470</v>
      </c>
      <c r="B751" t="s">
        <v>5295</v>
      </c>
      <c r="C751" t="s">
        <v>7360</v>
      </c>
      <c r="D751" t="s">
        <v>1463</v>
      </c>
      <c r="E751" t="s">
        <v>51</v>
      </c>
      <c r="F751" t="s">
        <v>183</v>
      </c>
      <c r="G751" t="s">
        <v>95</v>
      </c>
      <c r="H751">
        <v>4000</v>
      </c>
      <c r="I751">
        <v>4000</v>
      </c>
      <c r="J751">
        <v>1</v>
      </c>
      <c r="K751" s="1">
        <v>45535</v>
      </c>
      <c r="L751" t="s">
        <v>15144</v>
      </c>
    </row>
    <row r="752" spans="1:12" x14ac:dyDescent="0.2">
      <c r="A752" t="s">
        <v>1466</v>
      </c>
      <c r="B752" t="s">
        <v>6675</v>
      </c>
      <c r="C752" t="s">
        <v>7360</v>
      </c>
      <c r="D752" t="s">
        <v>1463</v>
      </c>
      <c r="E752" t="s">
        <v>51</v>
      </c>
      <c r="F752" t="s">
        <v>183</v>
      </c>
      <c r="G752" t="s">
        <v>95</v>
      </c>
      <c r="H752">
        <v>4000</v>
      </c>
      <c r="I752">
        <v>4000</v>
      </c>
      <c r="J752">
        <v>0.25</v>
      </c>
      <c r="K752" s="1">
        <v>45535</v>
      </c>
      <c r="L752" t="s">
        <v>15144</v>
      </c>
    </row>
    <row r="753" spans="1:12" x14ac:dyDescent="0.2">
      <c r="A753" t="s">
        <v>1462</v>
      </c>
      <c r="B753" t="s">
        <v>6673</v>
      </c>
      <c r="C753" t="s">
        <v>7360</v>
      </c>
      <c r="D753" t="s">
        <v>1463</v>
      </c>
      <c r="E753" t="s">
        <v>51</v>
      </c>
      <c r="F753" t="s">
        <v>183</v>
      </c>
      <c r="G753" t="s">
        <v>95</v>
      </c>
      <c r="H753">
        <v>7000</v>
      </c>
      <c r="I753">
        <v>7000</v>
      </c>
      <c r="J753">
        <v>1</v>
      </c>
      <c r="K753" s="1">
        <v>45535</v>
      </c>
      <c r="L753" t="s">
        <v>15144</v>
      </c>
    </row>
    <row r="754" spans="1:12" x14ac:dyDescent="0.2">
      <c r="A754" t="s">
        <v>1341</v>
      </c>
      <c r="B754" t="s">
        <v>5823</v>
      </c>
      <c r="C754" t="s">
        <v>7360</v>
      </c>
      <c r="D754" t="s">
        <v>462</v>
      </c>
      <c r="E754" t="s">
        <v>51</v>
      </c>
      <c r="F754" t="s">
        <v>39</v>
      </c>
      <c r="G754" t="s">
        <v>40</v>
      </c>
      <c r="I754"/>
      <c r="J754">
        <v>22</v>
      </c>
      <c r="K754" s="1">
        <v>45688</v>
      </c>
      <c r="L754" t="s">
        <v>15144</v>
      </c>
    </row>
    <row r="755" spans="1:12" x14ac:dyDescent="0.2">
      <c r="A755" t="s">
        <v>500</v>
      </c>
      <c r="B755" t="s">
        <v>4100</v>
      </c>
      <c r="C755" t="s">
        <v>7360</v>
      </c>
      <c r="D755" t="s">
        <v>462</v>
      </c>
      <c r="E755" t="s">
        <v>51</v>
      </c>
      <c r="F755" t="s">
        <v>86</v>
      </c>
      <c r="G755" t="s">
        <v>85</v>
      </c>
      <c r="H755">
        <v>13000</v>
      </c>
      <c r="I755">
        <v>13000</v>
      </c>
      <c r="J755">
        <v>1</v>
      </c>
      <c r="K755" s="1">
        <v>45535</v>
      </c>
      <c r="L755" t="s">
        <v>15144</v>
      </c>
    </row>
    <row r="756" spans="1:12" x14ac:dyDescent="0.2">
      <c r="A756" t="s">
        <v>1393</v>
      </c>
      <c r="B756" t="s">
        <v>6528</v>
      </c>
      <c r="C756" t="s">
        <v>7360</v>
      </c>
      <c r="D756" t="s">
        <v>82</v>
      </c>
      <c r="E756" t="s">
        <v>51</v>
      </c>
      <c r="F756" t="s">
        <v>39</v>
      </c>
      <c r="G756" t="s">
        <v>40</v>
      </c>
      <c r="H756">
        <v>58006</v>
      </c>
      <c r="I756">
        <v>84000</v>
      </c>
      <c r="J756">
        <v>9</v>
      </c>
      <c r="K756" s="1">
        <v>45535</v>
      </c>
      <c r="L756" t="s">
        <v>15144</v>
      </c>
    </row>
    <row r="757" spans="1:12" x14ac:dyDescent="0.2">
      <c r="A757" t="s">
        <v>1149</v>
      </c>
      <c r="B757" t="s">
        <v>6308</v>
      </c>
      <c r="C757" t="s">
        <v>7360</v>
      </c>
      <c r="D757" t="s">
        <v>82</v>
      </c>
      <c r="E757" t="s">
        <v>51</v>
      </c>
      <c r="F757" t="s">
        <v>49</v>
      </c>
      <c r="G757" t="s">
        <v>50</v>
      </c>
      <c r="H757">
        <v>12000</v>
      </c>
      <c r="I757">
        <v>12000</v>
      </c>
      <c r="J757">
        <v>2</v>
      </c>
      <c r="K757" s="1">
        <v>45535</v>
      </c>
      <c r="L757" t="s">
        <v>15144</v>
      </c>
    </row>
    <row r="758" spans="1:12" x14ac:dyDescent="0.2">
      <c r="A758" t="s">
        <v>1150</v>
      </c>
      <c r="B758" t="s">
        <v>6307</v>
      </c>
      <c r="C758" t="s">
        <v>7360</v>
      </c>
      <c r="D758" t="s">
        <v>82</v>
      </c>
      <c r="E758" t="s">
        <v>51</v>
      </c>
      <c r="F758" t="s">
        <v>49</v>
      </c>
      <c r="G758" t="s">
        <v>50</v>
      </c>
      <c r="H758">
        <v>28000</v>
      </c>
      <c r="I758">
        <v>28000</v>
      </c>
      <c r="J758">
        <v>2</v>
      </c>
      <c r="K758" s="1">
        <v>45535</v>
      </c>
      <c r="L758" t="s">
        <v>15144</v>
      </c>
    </row>
    <row r="759" spans="1:12" x14ac:dyDescent="0.2">
      <c r="A759" t="s">
        <v>1148</v>
      </c>
      <c r="B759" t="s">
        <v>6309</v>
      </c>
      <c r="C759" t="s">
        <v>7360</v>
      </c>
      <c r="D759" t="s">
        <v>82</v>
      </c>
      <c r="E759" t="s">
        <v>51</v>
      </c>
      <c r="F759" t="s">
        <v>49</v>
      </c>
      <c r="G759" t="s">
        <v>50</v>
      </c>
      <c r="H759">
        <v>13200</v>
      </c>
      <c r="I759">
        <v>13200</v>
      </c>
      <c r="J759">
        <v>1</v>
      </c>
      <c r="K759" s="1">
        <v>45535</v>
      </c>
      <c r="L759" t="s">
        <v>15144</v>
      </c>
    </row>
    <row r="760" spans="1:12" x14ac:dyDescent="0.2">
      <c r="A760" t="s">
        <v>932</v>
      </c>
      <c r="B760" t="s">
        <v>5888</v>
      </c>
      <c r="C760" t="s">
        <v>7360</v>
      </c>
      <c r="D760" t="s">
        <v>82</v>
      </c>
      <c r="E760" t="s">
        <v>51</v>
      </c>
      <c r="F760" t="s">
        <v>133</v>
      </c>
      <c r="G760" t="s">
        <v>134</v>
      </c>
      <c r="H760">
        <v>4000</v>
      </c>
      <c r="I760">
        <v>4000</v>
      </c>
      <c r="J760">
        <v>0.6</v>
      </c>
      <c r="K760" s="1">
        <v>45535</v>
      </c>
      <c r="L760" t="s">
        <v>15144</v>
      </c>
    </row>
    <row r="761" spans="1:12" x14ac:dyDescent="0.2">
      <c r="A761" t="s">
        <v>973</v>
      </c>
      <c r="B761" t="s">
        <v>6064</v>
      </c>
      <c r="C761" t="s">
        <v>7360</v>
      </c>
      <c r="D761" t="s">
        <v>82</v>
      </c>
      <c r="E761" t="s">
        <v>51</v>
      </c>
      <c r="F761" t="s">
        <v>138</v>
      </c>
      <c r="G761" t="s">
        <v>139</v>
      </c>
      <c r="H761">
        <v>8500</v>
      </c>
      <c r="I761">
        <v>8500</v>
      </c>
      <c r="J761">
        <v>3</v>
      </c>
      <c r="K761" s="1">
        <v>45535</v>
      </c>
      <c r="L761" t="s">
        <v>15144</v>
      </c>
    </row>
    <row r="762" spans="1:12" x14ac:dyDescent="0.2">
      <c r="A762" t="s">
        <v>969</v>
      </c>
      <c r="B762" t="s">
        <v>6063</v>
      </c>
      <c r="C762" t="s">
        <v>7360</v>
      </c>
      <c r="D762" t="s">
        <v>82</v>
      </c>
      <c r="E762" t="s">
        <v>51</v>
      </c>
      <c r="F762" t="s">
        <v>138</v>
      </c>
      <c r="G762" t="s">
        <v>139</v>
      </c>
      <c r="H762">
        <v>16000</v>
      </c>
      <c r="I762">
        <v>16000</v>
      </c>
      <c r="J762">
        <v>0.54</v>
      </c>
      <c r="K762" s="1">
        <v>45535</v>
      </c>
      <c r="L762" t="s">
        <v>15144</v>
      </c>
    </row>
    <row r="763" spans="1:12" x14ac:dyDescent="0.2">
      <c r="A763" t="s">
        <v>972</v>
      </c>
      <c r="B763" t="s">
        <v>6060</v>
      </c>
      <c r="C763" t="s">
        <v>7360</v>
      </c>
      <c r="D763" t="s">
        <v>82</v>
      </c>
      <c r="E763" t="s">
        <v>51</v>
      </c>
      <c r="F763" t="s">
        <v>138</v>
      </c>
      <c r="G763" t="s">
        <v>139</v>
      </c>
      <c r="H763">
        <v>9500</v>
      </c>
      <c r="I763">
        <v>9500</v>
      </c>
      <c r="J763">
        <v>0.3</v>
      </c>
      <c r="K763" s="1">
        <v>45535</v>
      </c>
      <c r="L763" t="s">
        <v>15144</v>
      </c>
    </row>
    <row r="764" spans="1:12" x14ac:dyDescent="0.2">
      <c r="A764" t="s">
        <v>970</v>
      </c>
      <c r="B764" t="s">
        <v>6062</v>
      </c>
      <c r="C764" t="s">
        <v>7360</v>
      </c>
      <c r="D764" t="s">
        <v>82</v>
      </c>
      <c r="E764" t="s">
        <v>51</v>
      </c>
      <c r="F764" t="s">
        <v>138</v>
      </c>
      <c r="G764" t="s">
        <v>139</v>
      </c>
      <c r="H764">
        <v>29000</v>
      </c>
      <c r="I764">
        <v>29000</v>
      </c>
      <c r="J764">
        <v>1</v>
      </c>
      <c r="K764" s="1">
        <v>45535</v>
      </c>
      <c r="L764" t="s">
        <v>15144</v>
      </c>
    </row>
    <row r="765" spans="1:12" x14ac:dyDescent="0.2">
      <c r="A765" t="s">
        <v>971</v>
      </c>
      <c r="B765" t="s">
        <v>6061</v>
      </c>
      <c r="C765" t="s">
        <v>7360</v>
      </c>
      <c r="D765" t="s">
        <v>82</v>
      </c>
      <c r="E765" t="s">
        <v>51</v>
      </c>
      <c r="F765" t="s">
        <v>138</v>
      </c>
      <c r="G765" t="s">
        <v>139</v>
      </c>
      <c r="H765">
        <v>9000</v>
      </c>
      <c r="I765">
        <v>9000</v>
      </c>
      <c r="J765">
        <v>0.5</v>
      </c>
      <c r="K765" s="1">
        <v>45535</v>
      </c>
      <c r="L765" t="s">
        <v>15144</v>
      </c>
    </row>
    <row r="766" spans="1:12" x14ac:dyDescent="0.2">
      <c r="A766" t="s">
        <v>934</v>
      </c>
      <c r="B766" t="s">
        <v>4215</v>
      </c>
      <c r="C766" t="s">
        <v>7360</v>
      </c>
      <c r="D766" t="s">
        <v>82</v>
      </c>
      <c r="E766" t="s">
        <v>51</v>
      </c>
      <c r="F766" t="s">
        <v>133</v>
      </c>
      <c r="G766" t="s">
        <v>134</v>
      </c>
      <c r="H766">
        <v>24000</v>
      </c>
      <c r="I766">
        <v>24000</v>
      </c>
      <c r="J766">
        <v>1</v>
      </c>
      <c r="K766" s="1">
        <v>45535</v>
      </c>
      <c r="L766" t="s">
        <v>15144</v>
      </c>
    </row>
    <row r="767" spans="1:12" x14ac:dyDescent="0.2">
      <c r="A767" t="s">
        <v>855</v>
      </c>
      <c r="B767" t="s">
        <v>5306</v>
      </c>
      <c r="C767" t="s">
        <v>7360</v>
      </c>
      <c r="D767" t="s">
        <v>82</v>
      </c>
      <c r="E767" t="s">
        <v>51</v>
      </c>
      <c r="F767" t="s">
        <v>56</v>
      </c>
      <c r="G767" t="s">
        <v>57</v>
      </c>
      <c r="H767">
        <v>21000</v>
      </c>
      <c r="I767">
        <v>21000</v>
      </c>
      <c r="J767">
        <v>1</v>
      </c>
      <c r="K767" s="1">
        <v>45535</v>
      </c>
      <c r="L767" t="s">
        <v>15144</v>
      </c>
    </row>
    <row r="768" spans="1:12" x14ac:dyDescent="0.2">
      <c r="A768" t="s">
        <v>853</v>
      </c>
      <c r="B768" t="s">
        <v>5305</v>
      </c>
      <c r="C768" t="s">
        <v>7360</v>
      </c>
      <c r="D768" t="s">
        <v>82</v>
      </c>
      <c r="E768" t="s">
        <v>51</v>
      </c>
      <c r="F768" t="s">
        <v>56</v>
      </c>
      <c r="G768" t="s">
        <v>57</v>
      </c>
      <c r="H768">
        <v>11000</v>
      </c>
      <c r="I768">
        <v>11000</v>
      </c>
      <c r="J768">
        <v>0.5</v>
      </c>
      <c r="K768" s="1">
        <v>45535</v>
      </c>
      <c r="L768" t="s">
        <v>15144</v>
      </c>
    </row>
    <row r="769" spans="1:12" x14ac:dyDescent="0.2">
      <c r="A769" t="s">
        <v>854</v>
      </c>
      <c r="B769" t="s">
        <v>5307</v>
      </c>
      <c r="C769" t="s">
        <v>7360</v>
      </c>
      <c r="D769" t="s">
        <v>82</v>
      </c>
      <c r="E769" t="s">
        <v>51</v>
      </c>
      <c r="F769" t="s">
        <v>56</v>
      </c>
      <c r="G769" t="s">
        <v>57</v>
      </c>
      <c r="H769">
        <v>95000</v>
      </c>
      <c r="I769">
        <v>80000</v>
      </c>
      <c r="J769">
        <v>18</v>
      </c>
      <c r="K769" s="1">
        <v>45535</v>
      </c>
      <c r="L769" t="s">
        <v>15144</v>
      </c>
    </row>
    <row r="770" spans="1:12" x14ac:dyDescent="0.2">
      <c r="A770" t="s">
        <v>123</v>
      </c>
      <c r="B770" t="s">
        <v>5308</v>
      </c>
      <c r="C770" t="s">
        <v>7360</v>
      </c>
      <c r="D770" t="s">
        <v>82</v>
      </c>
      <c r="E770" t="s">
        <v>51</v>
      </c>
      <c r="F770" t="s">
        <v>56</v>
      </c>
      <c r="G770" t="s">
        <v>57</v>
      </c>
      <c r="H770">
        <v>256000</v>
      </c>
      <c r="I770">
        <v>256000</v>
      </c>
      <c r="J770">
        <v>50</v>
      </c>
      <c r="K770" s="1">
        <v>45535</v>
      </c>
      <c r="L770" t="s">
        <v>15144</v>
      </c>
    </row>
    <row r="771" spans="1:12" x14ac:dyDescent="0.2">
      <c r="A771" t="s">
        <v>807</v>
      </c>
      <c r="B771" t="s">
        <v>5170</v>
      </c>
      <c r="C771" t="s">
        <v>7360</v>
      </c>
      <c r="D771" t="s">
        <v>82</v>
      </c>
      <c r="E771" t="s">
        <v>51</v>
      </c>
      <c r="F771" t="s">
        <v>112</v>
      </c>
      <c r="G771" t="s">
        <v>113</v>
      </c>
      <c r="H771">
        <v>105000</v>
      </c>
      <c r="I771">
        <v>105000</v>
      </c>
      <c r="J771">
        <v>1.2</v>
      </c>
      <c r="K771" s="1">
        <v>45535</v>
      </c>
      <c r="L771" t="s">
        <v>15144</v>
      </c>
    </row>
    <row r="772" spans="1:12" x14ac:dyDescent="0.2">
      <c r="A772" t="s">
        <v>773</v>
      </c>
      <c r="B772" t="s">
        <v>5795</v>
      </c>
      <c r="C772" t="s">
        <v>7360</v>
      </c>
      <c r="D772" t="s">
        <v>82</v>
      </c>
      <c r="E772" t="s">
        <v>51</v>
      </c>
      <c r="F772" t="s">
        <v>112</v>
      </c>
      <c r="G772" t="s">
        <v>113</v>
      </c>
      <c r="H772">
        <v>11000</v>
      </c>
      <c r="I772">
        <v>11000</v>
      </c>
      <c r="J772">
        <v>0.88500000000000001</v>
      </c>
      <c r="K772" s="1">
        <v>45535</v>
      </c>
      <c r="L772" t="s">
        <v>15144</v>
      </c>
    </row>
    <row r="773" spans="1:12" x14ac:dyDescent="0.2">
      <c r="A773" t="s">
        <v>774</v>
      </c>
      <c r="B773" t="s">
        <v>5797</v>
      </c>
      <c r="C773" t="s">
        <v>7360</v>
      </c>
      <c r="D773" t="s">
        <v>82</v>
      </c>
      <c r="E773" t="s">
        <v>51</v>
      </c>
      <c r="F773" t="s">
        <v>112</v>
      </c>
      <c r="G773" t="s">
        <v>113</v>
      </c>
      <c r="H773">
        <v>62500</v>
      </c>
      <c r="I773">
        <v>125000</v>
      </c>
      <c r="J773">
        <v>7</v>
      </c>
      <c r="K773" s="1">
        <v>45535</v>
      </c>
      <c r="L773" t="s">
        <v>15144</v>
      </c>
    </row>
    <row r="774" spans="1:12" x14ac:dyDescent="0.2">
      <c r="A774" t="s">
        <v>597</v>
      </c>
      <c r="B774" t="s">
        <v>6918</v>
      </c>
      <c r="C774" t="s">
        <v>7360</v>
      </c>
      <c r="D774" t="s">
        <v>82</v>
      </c>
      <c r="E774" t="s">
        <v>51</v>
      </c>
      <c r="F774" t="s">
        <v>52</v>
      </c>
      <c r="G774" t="s">
        <v>53</v>
      </c>
      <c r="H774">
        <v>155000</v>
      </c>
      <c r="I774">
        <v>155000</v>
      </c>
      <c r="J774">
        <v>120</v>
      </c>
      <c r="K774" s="1">
        <v>45535</v>
      </c>
      <c r="L774" t="s">
        <v>15144</v>
      </c>
    </row>
    <row r="775" spans="1:12" x14ac:dyDescent="0.2">
      <c r="A775" t="s">
        <v>433</v>
      </c>
      <c r="B775" t="s">
        <v>4450</v>
      </c>
      <c r="C775" t="s">
        <v>7360</v>
      </c>
      <c r="D775" t="s">
        <v>82</v>
      </c>
      <c r="E775" t="s">
        <v>51</v>
      </c>
      <c r="F775" t="s">
        <v>80</v>
      </c>
      <c r="G775" t="s">
        <v>81</v>
      </c>
      <c r="H775">
        <v>30000</v>
      </c>
      <c r="I775">
        <v>30000</v>
      </c>
      <c r="J775">
        <v>2.7641000000000009</v>
      </c>
      <c r="K775" s="1">
        <v>45535</v>
      </c>
      <c r="L775" t="s">
        <v>15144</v>
      </c>
    </row>
    <row r="776" spans="1:12" x14ac:dyDescent="0.2">
      <c r="A776" t="s">
        <v>457</v>
      </c>
      <c r="B776" t="s">
        <v>4451</v>
      </c>
      <c r="C776" t="s">
        <v>7360</v>
      </c>
      <c r="D776" t="s">
        <v>82</v>
      </c>
      <c r="E776" t="s">
        <v>51</v>
      </c>
      <c r="F776" t="s">
        <v>80</v>
      </c>
      <c r="G776" t="s">
        <v>81</v>
      </c>
      <c r="I776">
        <v>50000</v>
      </c>
      <c r="J776">
        <v>4</v>
      </c>
      <c r="K776" s="1">
        <v>45535</v>
      </c>
      <c r="L776" t="s">
        <v>15144</v>
      </c>
    </row>
    <row r="777" spans="1:12" x14ac:dyDescent="0.2">
      <c r="A777" t="s">
        <v>456</v>
      </c>
      <c r="B777" t="s">
        <v>4453</v>
      </c>
      <c r="C777" t="s">
        <v>7360</v>
      </c>
      <c r="D777" t="s">
        <v>82</v>
      </c>
      <c r="E777" t="s">
        <v>51</v>
      </c>
      <c r="F777" t="s">
        <v>80</v>
      </c>
      <c r="G777" t="s">
        <v>81</v>
      </c>
      <c r="H777">
        <v>20000</v>
      </c>
      <c r="I777">
        <v>20000</v>
      </c>
      <c r="J777">
        <v>0.75</v>
      </c>
      <c r="K777" s="1">
        <v>45535</v>
      </c>
      <c r="L777" t="s">
        <v>15144</v>
      </c>
    </row>
    <row r="778" spans="1:12" x14ac:dyDescent="0.2">
      <c r="A778" t="s">
        <v>432</v>
      </c>
      <c r="B778" t="s">
        <v>4452</v>
      </c>
      <c r="C778" t="s">
        <v>7360</v>
      </c>
      <c r="D778" t="s">
        <v>82</v>
      </c>
      <c r="E778" t="s">
        <v>51</v>
      </c>
      <c r="F778" t="s">
        <v>80</v>
      </c>
      <c r="G778" t="s">
        <v>81</v>
      </c>
      <c r="H778">
        <v>77080</v>
      </c>
      <c r="I778">
        <v>120000</v>
      </c>
      <c r="J778">
        <v>4</v>
      </c>
      <c r="K778" s="1">
        <v>45535</v>
      </c>
      <c r="L778" t="s">
        <v>15144</v>
      </c>
    </row>
    <row r="779" spans="1:12" x14ac:dyDescent="0.2">
      <c r="A779" t="s">
        <v>1412</v>
      </c>
      <c r="B779" t="s">
        <v>5282</v>
      </c>
      <c r="C779" t="s">
        <v>7360</v>
      </c>
      <c r="D779" t="s">
        <v>1413</v>
      </c>
      <c r="E779" t="s">
        <v>51</v>
      </c>
      <c r="F779" t="s">
        <v>39</v>
      </c>
      <c r="G779" t="s">
        <v>40</v>
      </c>
      <c r="H779">
        <v>24000</v>
      </c>
      <c r="I779">
        <v>24000</v>
      </c>
      <c r="J779">
        <v>9</v>
      </c>
      <c r="K779" s="1">
        <v>45535</v>
      </c>
      <c r="L779" t="s">
        <v>15144</v>
      </c>
    </row>
    <row r="780" spans="1:12" x14ac:dyDescent="0.2">
      <c r="A780" t="s">
        <v>2879</v>
      </c>
      <c r="B780" t="s">
        <v>5283</v>
      </c>
      <c r="C780" t="s">
        <v>7360</v>
      </c>
      <c r="D780" t="s">
        <v>1413</v>
      </c>
      <c r="E780" t="s">
        <v>51</v>
      </c>
      <c r="F780" t="s">
        <v>39</v>
      </c>
      <c r="G780" t="s">
        <v>40</v>
      </c>
      <c r="H780">
        <v>24000</v>
      </c>
      <c r="I780">
        <v>24000</v>
      </c>
      <c r="J780">
        <v>9</v>
      </c>
      <c r="K780" s="1">
        <v>45535</v>
      </c>
      <c r="L780" t="s">
        <v>15144</v>
      </c>
    </row>
    <row r="781" spans="1:12" x14ac:dyDescent="0.2">
      <c r="A781" t="s">
        <v>1287</v>
      </c>
      <c r="B781" t="s">
        <v>5217</v>
      </c>
      <c r="C781" t="s">
        <v>7360</v>
      </c>
      <c r="D781" t="s">
        <v>1288</v>
      </c>
      <c r="E781" t="s">
        <v>51</v>
      </c>
      <c r="F781" t="s">
        <v>41</v>
      </c>
      <c r="G781" t="s">
        <v>42</v>
      </c>
      <c r="H781">
        <v>32000</v>
      </c>
      <c r="I781">
        <v>32000</v>
      </c>
      <c r="J781">
        <v>2</v>
      </c>
      <c r="K781" s="1">
        <v>45535</v>
      </c>
      <c r="L781" t="s">
        <v>15144</v>
      </c>
    </row>
    <row r="782" spans="1:12" x14ac:dyDescent="0.2">
      <c r="A782" t="s">
        <v>1310</v>
      </c>
      <c r="B782" t="s">
        <v>4981</v>
      </c>
      <c r="C782" t="s">
        <v>7360</v>
      </c>
      <c r="D782" t="s">
        <v>643</v>
      </c>
      <c r="E782" t="s">
        <v>51</v>
      </c>
      <c r="F782" t="s">
        <v>41</v>
      </c>
      <c r="G782" t="s">
        <v>42</v>
      </c>
      <c r="H782">
        <v>250000</v>
      </c>
      <c r="I782">
        <v>250000</v>
      </c>
      <c r="J782">
        <v>80</v>
      </c>
      <c r="K782" s="1">
        <v>45565</v>
      </c>
      <c r="L782" t="s">
        <v>15144</v>
      </c>
    </row>
    <row r="783" spans="1:12" x14ac:dyDescent="0.2">
      <c r="A783" t="s">
        <v>1306</v>
      </c>
      <c r="B783" t="s">
        <v>4980</v>
      </c>
      <c r="C783" t="s">
        <v>7360</v>
      </c>
      <c r="D783" t="s">
        <v>643</v>
      </c>
      <c r="E783" t="s">
        <v>51</v>
      </c>
      <c r="F783" t="s">
        <v>41</v>
      </c>
      <c r="G783" t="s">
        <v>42</v>
      </c>
      <c r="H783">
        <v>250000</v>
      </c>
      <c r="I783">
        <v>250000</v>
      </c>
      <c r="J783">
        <v>80</v>
      </c>
      <c r="K783" s="1">
        <v>45565</v>
      </c>
      <c r="L783" t="s">
        <v>15144</v>
      </c>
    </row>
    <row r="784" spans="1:12" x14ac:dyDescent="0.2">
      <c r="A784" t="s">
        <v>1308</v>
      </c>
      <c r="B784" t="s">
        <v>4979</v>
      </c>
      <c r="C784" t="s">
        <v>7360</v>
      </c>
      <c r="D784" t="s">
        <v>643</v>
      </c>
      <c r="E784" t="s">
        <v>51</v>
      </c>
      <c r="F784" t="s">
        <v>41</v>
      </c>
      <c r="G784" t="s">
        <v>42</v>
      </c>
      <c r="H784">
        <v>235000</v>
      </c>
      <c r="I784">
        <v>235000</v>
      </c>
      <c r="J784">
        <v>80</v>
      </c>
      <c r="K784" s="1">
        <v>45565</v>
      </c>
      <c r="L784" t="s">
        <v>15144</v>
      </c>
    </row>
    <row r="785" spans="1:12" x14ac:dyDescent="0.2">
      <c r="A785" t="s">
        <v>1133</v>
      </c>
      <c r="B785" t="s">
        <v>6387</v>
      </c>
      <c r="C785" t="s">
        <v>7360</v>
      </c>
      <c r="D785" t="s">
        <v>643</v>
      </c>
      <c r="E785" t="s">
        <v>51</v>
      </c>
      <c r="F785" t="s">
        <v>49</v>
      </c>
      <c r="G785" t="s">
        <v>50</v>
      </c>
      <c r="H785">
        <v>244000</v>
      </c>
      <c r="I785">
        <v>244000</v>
      </c>
      <c r="J785">
        <v>25.64</v>
      </c>
      <c r="K785" s="1">
        <v>45565</v>
      </c>
      <c r="L785" t="s">
        <v>15144</v>
      </c>
    </row>
    <row r="786" spans="1:12" x14ac:dyDescent="0.2">
      <c r="A786" t="s">
        <v>2479</v>
      </c>
      <c r="B786" t="s">
        <v>6386</v>
      </c>
      <c r="C786" t="s">
        <v>7360</v>
      </c>
      <c r="D786" t="s">
        <v>643</v>
      </c>
      <c r="E786" t="s">
        <v>51</v>
      </c>
      <c r="F786" t="s">
        <v>49</v>
      </c>
      <c r="G786" t="s">
        <v>50</v>
      </c>
      <c r="H786">
        <v>244000</v>
      </c>
      <c r="I786">
        <v>244000</v>
      </c>
      <c r="J786">
        <v>25.64</v>
      </c>
      <c r="K786" s="1">
        <v>45565</v>
      </c>
      <c r="L786" t="s">
        <v>15144</v>
      </c>
    </row>
    <row r="787" spans="1:12" x14ac:dyDescent="0.2">
      <c r="A787" t="s">
        <v>1137</v>
      </c>
      <c r="B787" t="s">
        <v>6384</v>
      </c>
      <c r="C787" t="s">
        <v>7360</v>
      </c>
      <c r="D787" t="s">
        <v>643</v>
      </c>
      <c r="E787" t="s">
        <v>51</v>
      </c>
      <c r="F787" t="s">
        <v>49</v>
      </c>
      <c r="G787" t="s">
        <v>50</v>
      </c>
      <c r="H787">
        <v>244000</v>
      </c>
      <c r="I787">
        <v>244000</v>
      </c>
      <c r="J787">
        <v>25.64</v>
      </c>
      <c r="K787" s="1">
        <v>45565</v>
      </c>
      <c r="L787" t="s">
        <v>15144</v>
      </c>
    </row>
    <row r="788" spans="1:12" x14ac:dyDescent="0.2">
      <c r="A788" t="s">
        <v>1130</v>
      </c>
      <c r="B788" t="s">
        <v>6385</v>
      </c>
      <c r="C788" t="s">
        <v>7360</v>
      </c>
      <c r="D788" t="s">
        <v>643</v>
      </c>
      <c r="E788" t="s">
        <v>51</v>
      </c>
      <c r="F788" t="s">
        <v>49</v>
      </c>
      <c r="G788" t="s">
        <v>50</v>
      </c>
      <c r="H788">
        <v>244000</v>
      </c>
      <c r="I788">
        <v>244000</v>
      </c>
      <c r="J788">
        <v>25.64</v>
      </c>
      <c r="K788" s="1">
        <v>45565</v>
      </c>
      <c r="L788" t="s">
        <v>15144</v>
      </c>
    </row>
    <row r="789" spans="1:12" x14ac:dyDescent="0.2">
      <c r="A789" t="s">
        <v>1131</v>
      </c>
      <c r="B789" t="s">
        <v>6389</v>
      </c>
      <c r="C789" t="s">
        <v>7360</v>
      </c>
      <c r="D789" t="s">
        <v>643</v>
      </c>
      <c r="E789" t="s">
        <v>51</v>
      </c>
      <c r="F789" t="s">
        <v>49</v>
      </c>
      <c r="G789" t="s">
        <v>50</v>
      </c>
      <c r="H789">
        <v>244000</v>
      </c>
      <c r="I789">
        <v>244000</v>
      </c>
      <c r="J789">
        <v>25.64</v>
      </c>
      <c r="K789" s="1">
        <v>45565</v>
      </c>
      <c r="L789" t="s">
        <v>15144</v>
      </c>
    </row>
    <row r="790" spans="1:12" x14ac:dyDescent="0.2">
      <c r="A790" t="s">
        <v>1134</v>
      </c>
      <c r="B790" t="s">
        <v>6391</v>
      </c>
      <c r="C790" t="s">
        <v>7360</v>
      </c>
      <c r="D790" t="s">
        <v>643</v>
      </c>
      <c r="E790" t="s">
        <v>51</v>
      </c>
      <c r="F790" t="s">
        <v>49</v>
      </c>
      <c r="G790" t="s">
        <v>50</v>
      </c>
      <c r="H790">
        <v>244000</v>
      </c>
      <c r="I790">
        <v>244000</v>
      </c>
      <c r="J790">
        <v>25.64</v>
      </c>
      <c r="K790" s="1">
        <v>45565</v>
      </c>
      <c r="L790" t="s">
        <v>15144</v>
      </c>
    </row>
    <row r="791" spans="1:12" x14ac:dyDescent="0.2">
      <c r="A791" t="s">
        <v>1136</v>
      </c>
      <c r="B791" t="s">
        <v>6388</v>
      </c>
      <c r="C791" t="s">
        <v>7360</v>
      </c>
      <c r="D791" t="s">
        <v>643</v>
      </c>
      <c r="E791" t="s">
        <v>51</v>
      </c>
      <c r="F791" t="s">
        <v>49</v>
      </c>
      <c r="G791" t="s">
        <v>50</v>
      </c>
      <c r="H791">
        <v>244000</v>
      </c>
      <c r="I791">
        <v>244000</v>
      </c>
      <c r="J791">
        <v>25.64</v>
      </c>
      <c r="K791" s="1">
        <v>45565</v>
      </c>
      <c r="L791" t="s">
        <v>15144</v>
      </c>
    </row>
    <row r="792" spans="1:12" x14ac:dyDescent="0.2">
      <c r="A792" t="s">
        <v>1109</v>
      </c>
      <c r="B792" t="s">
        <v>6310</v>
      </c>
      <c r="C792" t="s">
        <v>7360</v>
      </c>
      <c r="D792" t="s">
        <v>643</v>
      </c>
      <c r="E792" t="s">
        <v>51</v>
      </c>
      <c r="F792" t="s">
        <v>49</v>
      </c>
      <c r="G792" t="s">
        <v>50</v>
      </c>
      <c r="H792">
        <v>35000</v>
      </c>
      <c r="I792">
        <v>35000</v>
      </c>
      <c r="J792">
        <v>2.4285999999999999</v>
      </c>
      <c r="K792" s="1">
        <v>45535</v>
      </c>
      <c r="L792" t="s">
        <v>15144</v>
      </c>
    </row>
    <row r="793" spans="1:12" x14ac:dyDescent="0.2">
      <c r="A793" t="s">
        <v>2762</v>
      </c>
      <c r="B793" t="s">
        <v>7144</v>
      </c>
      <c r="C793" t="s">
        <v>7360</v>
      </c>
      <c r="D793" t="s">
        <v>643</v>
      </c>
      <c r="E793" t="s">
        <v>51</v>
      </c>
      <c r="F793" t="s">
        <v>52</v>
      </c>
      <c r="G793" t="s">
        <v>53</v>
      </c>
      <c r="H793">
        <v>78500</v>
      </c>
      <c r="I793">
        <v>78500</v>
      </c>
      <c r="J793">
        <v>14</v>
      </c>
      <c r="K793" s="1">
        <v>45535</v>
      </c>
      <c r="L793" t="s">
        <v>15144</v>
      </c>
    </row>
    <row r="794" spans="1:12" x14ac:dyDescent="0.2">
      <c r="A794" t="s">
        <v>642</v>
      </c>
      <c r="B794" t="s">
        <v>7143</v>
      </c>
      <c r="C794" t="s">
        <v>7360</v>
      </c>
      <c r="D794" t="s">
        <v>643</v>
      </c>
      <c r="E794" t="s">
        <v>51</v>
      </c>
      <c r="F794" t="s">
        <v>52</v>
      </c>
      <c r="G794" t="s">
        <v>53</v>
      </c>
      <c r="H794">
        <v>78500</v>
      </c>
      <c r="I794">
        <v>78500</v>
      </c>
      <c r="J794">
        <v>14</v>
      </c>
      <c r="K794" s="1">
        <v>45535</v>
      </c>
      <c r="L794" t="s">
        <v>15144</v>
      </c>
    </row>
    <row r="795" spans="1:12" x14ac:dyDescent="0.2">
      <c r="A795" t="s">
        <v>2761</v>
      </c>
      <c r="B795" t="s">
        <v>7145</v>
      </c>
      <c r="C795" t="s">
        <v>7360</v>
      </c>
      <c r="D795" t="s">
        <v>643</v>
      </c>
      <c r="E795" t="s">
        <v>51</v>
      </c>
      <c r="F795" t="s">
        <v>52</v>
      </c>
      <c r="G795" t="s">
        <v>53</v>
      </c>
      <c r="H795">
        <v>59500</v>
      </c>
      <c r="I795">
        <v>59500</v>
      </c>
      <c r="J795">
        <v>13</v>
      </c>
      <c r="K795" s="1">
        <v>45535</v>
      </c>
      <c r="L795" t="s">
        <v>15144</v>
      </c>
    </row>
    <row r="796" spans="1:12" x14ac:dyDescent="0.2">
      <c r="A796" t="s">
        <v>2759</v>
      </c>
      <c r="B796" t="s">
        <v>7146</v>
      </c>
      <c r="C796" t="s">
        <v>7360</v>
      </c>
      <c r="D796" t="s">
        <v>643</v>
      </c>
      <c r="E796" t="s">
        <v>51</v>
      </c>
      <c r="F796" t="s">
        <v>52</v>
      </c>
      <c r="G796" t="s">
        <v>53</v>
      </c>
      <c r="H796">
        <v>40200</v>
      </c>
      <c r="I796">
        <v>40200</v>
      </c>
      <c r="J796">
        <v>11</v>
      </c>
      <c r="K796" s="1">
        <v>45535</v>
      </c>
      <c r="L796" t="s">
        <v>15144</v>
      </c>
    </row>
    <row r="797" spans="1:12" x14ac:dyDescent="0.2">
      <c r="A797" t="s">
        <v>2760</v>
      </c>
      <c r="B797" t="s">
        <v>7147</v>
      </c>
      <c r="C797" t="s">
        <v>7360</v>
      </c>
      <c r="D797" t="s">
        <v>643</v>
      </c>
      <c r="E797" t="s">
        <v>51</v>
      </c>
      <c r="F797" t="s">
        <v>52</v>
      </c>
      <c r="G797" t="s">
        <v>53</v>
      </c>
      <c r="H797">
        <v>203700</v>
      </c>
      <c r="I797">
        <v>203700</v>
      </c>
      <c r="J797">
        <v>27</v>
      </c>
      <c r="K797" s="1">
        <v>45535</v>
      </c>
      <c r="L797" t="s">
        <v>15144</v>
      </c>
    </row>
    <row r="798" spans="1:12" x14ac:dyDescent="0.2">
      <c r="A798" t="s">
        <v>3606</v>
      </c>
      <c r="B798" t="s">
        <v>4243</v>
      </c>
      <c r="C798" t="s">
        <v>7360</v>
      </c>
      <c r="D798" t="s">
        <v>3607</v>
      </c>
      <c r="E798" t="s">
        <v>51</v>
      </c>
      <c r="F798" t="s">
        <v>49</v>
      </c>
      <c r="G798" t="s">
        <v>50</v>
      </c>
      <c r="H798">
        <v>88980</v>
      </c>
      <c r="I798">
        <v>88980</v>
      </c>
      <c r="J798">
        <v>8.0939999999999994</v>
      </c>
      <c r="K798" s="1">
        <v>45716</v>
      </c>
      <c r="L798" t="s">
        <v>15144</v>
      </c>
    </row>
    <row r="799" spans="1:12" x14ac:dyDescent="0.2">
      <c r="A799" t="s">
        <v>1689</v>
      </c>
      <c r="B799" t="s">
        <v>5226</v>
      </c>
      <c r="C799" t="s">
        <v>7360</v>
      </c>
      <c r="D799" t="s">
        <v>3607</v>
      </c>
      <c r="E799" t="s">
        <v>51</v>
      </c>
      <c r="F799" t="s">
        <v>49</v>
      </c>
      <c r="G799" t="s">
        <v>50</v>
      </c>
      <c r="H799">
        <v>109600</v>
      </c>
      <c r="I799">
        <v>109600</v>
      </c>
      <c r="J799">
        <v>12</v>
      </c>
      <c r="K799" s="1">
        <v>45535</v>
      </c>
      <c r="L799" t="s">
        <v>15144</v>
      </c>
    </row>
    <row r="800" spans="1:12" x14ac:dyDescent="0.2">
      <c r="A800" t="s">
        <v>1404</v>
      </c>
      <c r="B800" t="s">
        <v>6544</v>
      </c>
      <c r="C800" t="s">
        <v>7360</v>
      </c>
      <c r="D800" t="s">
        <v>69</v>
      </c>
      <c r="E800" t="s">
        <v>51</v>
      </c>
      <c r="F800" t="s">
        <v>39</v>
      </c>
      <c r="G800" t="s">
        <v>40</v>
      </c>
      <c r="H800">
        <v>231000</v>
      </c>
      <c r="I800">
        <v>231000</v>
      </c>
      <c r="J800">
        <v>23.954999999999998</v>
      </c>
      <c r="K800" s="1">
        <v>45535</v>
      </c>
      <c r="L800" t="s">
        <v>15144</v>
      </c>
    </row>
    <row r="801" spans="1:12" x14ac:dyDescent="0.2">
      <c r="A801" t="s">
        <v>1408</v>
      </c>
      <c r="B801" t="s">
        <v>6540</v>
      </c>
      <c r="C801" t="s">
        <v>7360</v>
      </c>
      <c r="D801" t="s">
        <v>69</v>
      </c>
      <c r="E801" t="s">
        <v>51</v>
      </c>
      <c r="F801" t="s">
        <v>39</v>
      </c>
      <c r="G801" t="s">
        <v>40</v>
      </c>
      <c r="H801">
        <v>50000</v>
      </c>
      <c r="I801">
        <v>50000</v>
      </c>
      <c r="J801">
        <v>6.4439000000000002</v>
      </c>
      <c r="K801" s="1">
        <v>45535</v>
      </c>
      <c r="L801" t="s">
        <v>15144</v>
      </c>
    </row>
    <row r="802" spans="1:12" x14ac:dyDescent="0.2">
      <c r="A802" t="s">
        <v>1398</v>
      </c>
      <c r="B802" t="s">
        <v>6545</v>
      </c>
      <c r="C802" t="s">
        <v>7360</v>
      </c>
      <c r="D802" t="s">
        <v>69</v>
      </c>
      <c r="E802" t="s">
        <v>51</v>
      </c>
      <c r="F802" t="s">
        <v>39</v>
      </c>
      <c r="G802" t="s">
        <v>40</v>
      </c>
      <c r="H802">
        <v>162000</v>
      </c>
      <c r="I802">
        <v>162000</v>
      </c>
      <c r="J802">
        <v>18</v>
      </c>
      <c r="K802" s="1">
        <v>45535</v>
      </c>
      <c r="L802" t="s">
        <v>15144</v>
      </c>
    </row>
    <row r="803" spans="1:12" x14ac:dyDescent="0.2">
      <c r="A803" t="s">
        <v>1411</v>
      </c>
      <c r="B803" t="s">
        <v>6541</v>
      </c>
      <c r="C803" t="s">
        <v>7360</v>
      </c>
      <c r="D803" t="s">
        <v>69</v>
      </c>
      <c r="E803" t="s">
        <v>51</v>
      </c>
      <c r="F803" t="s">
        <v>39</v>
      </c>
      <c r="G803" t="s">
        <v>40</v>
      </c>
      <c r="H803">
        <v>103000</v>
      </c>
      <c r="I803">
        <v>103000</v>
      </c>
      <c r="J803">
        <v>7.1370000000000031</v>
      </c>
      <c r="K803" s="1">
        <v>45535</v>
      </c>
      <c r="L803" t="s">
        <v>15144</v>
      </c>
    </row>
    <row r="804" spans="1:12" x14ac:dyDescent="0.2">
      <c r="A804" t="s">
        <v>180</v>
      </c>
      <c r="B804" t="s">
        <v>6546</v>
      </c>
      <c r="C804" t="s">
        <v>7360</v>
      </c>
      <c r="D804" t="s">
        <v>69</v>
      </c>
      <c r="E804" t="s">
        <v>51</v>
      </c>
      <c r="F804" t="s">
        <v>39</v>
      </c>
      <c r="G804" t="s">
        <v>40</v>
      </c>
      <c r="H804">
        <v>240000</v>
      </c>
      <c r="I804">
        <v>240000</v>
      </c>
      <c r="J804">
        <v>34</v>
      </c>
      <c r="K804" s="1">
        <v>45626</v>
      </c>
      <c r="L804" t="s">
        <v>15144</v>
      </c>
    </row>
    <row r="805" spans="1:12" x14ac:dyDescent="0.2">
      <c r="A805" t="s">
        <v>1387</v>
      </c>
      <c r="B805" t="s">
        <v>6537</v>
      </c>
      <c r="C805" t="s">
        <v>7360</v>
      </c>
      <c r="D805" t="s">
        <v>69</v>
      </c>
      <c r="E805" t="s">
        <v>51</v>
      </c>
      <c r="F805" t="s">
        <v>39</v>
      </c>
      <c r="G805" t="s">
        <v>40</v>
      </c>
      <c r="H805">
        <v>80000</v>
      </c>
      <c r="I805">
        <v>80000</v>
      </c>
      <c r="J805">
        <v>7.4050000000000011</v>
      </c>
      <c r="K805" s="1">
        <v>45535</v>
      </c>
      <c r="L805" t="s">
        <v>15144</v>
      </c>
    </row>
    <row r="806" spans="1:12" x14ac:dyDescent="0.2">
      <c r="A806" t="s">
        <v>1415</v>
      </c>
      <c r="B806" t="s">
        <v>6527</v>
      </c>
      <c r="C806" t="s">
        <v>7360</v>
      </c>
      <c r="D806" t="s">
        <v>69</v>
      </c>
      <c r="E806" t="s">
        <v>51</v>
      </c>
      <c r="F806" t="s">
        <v>39</v>
      </c>
      <c r="G806" t="s">
        <v>40</v>
      </c>
      <c r="H806">
        <v>88000</v>
      </c>
      <c r="I806">
        <v>88000</v>
      </c>
      <c r="J806">
        <v>7.5571000000000002</v>
      </c>
      <c r="K806" s="1">
        <v>45535</v>
      </c>
      <c r="L806" t="s">
        <v>15144</v>
      </c>
    </row>
    <row r="807" spans="1:12" x14ac:dyDescent="0.2">
      <c r="A807" t="s">
        <v>3698</v>
      </c>
      <c r="B807" t="s">
        <v>5824</v>
      </c>
      <c r="C807" t="s">
        <v>7360</v>
      </c>
      <c r="D807" t="s">
        <v>69</v>
      </c>
      <c r="E807" t="s">
        <v>51</v>
      </c>
      <c r="F807" t="s">
        <v>39</v>
      </c>
      <c r="G807" t="s">
        <v>40</v>
      </c>
      <c r="I807"/>
      <c r="K807" s="1">
        <v>45535</v>
      </c>
      <c r="L807" t="s">
        <v>15144</v>
      </c>
    </row>
    <row r="808" spans="1:12" x14ac:dyDescent="0.2">
      <c r="A808" t="s">
        <v>1340</v>
      </c>
      <c r="B808" t="s">
        <v>5827</v>
      </c>
      <c r="C808" t="s">
        <v>7360</v>
      </c>
      <c r="D808" t="s">
        <v>69</v>
      </c>
      <c r="E808" t="s">
        <v>51</v>
      </c>
      <c r="F808" t="s">
        <v>39</v>
      </c>
      <c r="G808" t="s">
        <v>40</v>
      </c>
      <c r="H808">
        <v>160000</v>
      </c>
      <c r="I808">
        <v>160000</v>
      </c>
      <c r="J808">
        <v>8.2541999999999991</v>
      </c>
      <c r="K808" s="1">
        <v>45535</v>
      </c>
      <c r="L808" t="s">
        <v>15144</v>
      </c>
    </row>
    <row r="809" spans="1:12" x14ac:dyDescent="0.2">
      <c r="A809" t="s">
        <v>1338</v>
      </c>
      <c r="B809" t="s">
        <v>5825</v>
      </c>
      <c r="C809" t="s">
        <v>7360</v>
      </c>
      <c r="D809" t="s">
        <v>69</v>
      </c>
      <c r="E809" t="s">
        <v>51</v>
      </c>
      <c r="F809" t="s">
        <v>39</v>
      </c>
      <c r="G809" t="s">
        <v>40</v>
      </c>
      <c r="H809">
        <v>424000</v>
      </c>
      <c r="I809">
        <v>424000</v>
      </c>
      <c r="J809">
        <v>48.333999999999996</v>
      </c>
      <c r="K809" s="1">
        <v>45535</v>
      </c>
      <c r="L809" t="s">
        <v>15144</v>
      </c>
    </row>
    <row r="810" spans="1:12" x14ac:dyDescent="0.2">
      <c r="A810" t="s">
        <v>1234</v>
      </c>
      <c r="B810" t="s">
        <v>6603</v>
      </c>
      <c r="C810" t="s">
        <v>7360</v>
      </c>
      <c r="D810" t="s">
        <v>69</v>
      </c>
      <c r="E810" t="s">
        <v>51</v>
      </c>
      <c r="F810" t="s">
        <v>163</v>
      </c>
      <c r="G810" t="s">
        <v>164</v>
      </c>
      <c r="H810">
        <v>29000</v>
      </c>
      <c r="I810">
        <v>29000</v>
      </c>
      <c r="J810">
        <v>2.6185</v>
      </c>
      <c r="K810" s="1">
        <v>45535</v>
      </c>
      <c r="L810" t="s">
        <v>15144</v>
      </c>
    </row>
    <row r="811" spans="1:12" x14ac:dyDescent="0.2">
      <c r="A811" t="s">
        <v>1236</v>
      </c>
      <c r="B811" t="s">
        <v>6604</v>
      </c>
      <c r="C811" t="s">
        <v>7360</v>
      </c>
      <c r="D811" t="s">
        <v>69</v>
      </c>
      <c r="E811" t="s">
        <v>51</v>
      </c>
      <c r="F811" t="s">
        <v>163</v>
      </c>
      <c r="G811" t="s">
        <v>164</v>
      </c>
      <c r="H811">
        <v>5100</v>
      </c>
      <c r="I811">
        <v>5100</v>
      </c>
      <c r="J811">
        <v>0.5455000000000001</v>
      </c>
      <c r="K811" s="1">
        <v>45535</v>
      </c>
      <c r="L811" t="s">
        <v>15144</v>
      </c>
    </row>
    <row r="812" spans="1:12" x14ac:dyDescent="0.2">
      <c r="A812" t="s">
        <v>1241</v>
      </c>
      <c r="B812" t="s">
        <v>6605</v>
      </c>
      <c r="C812" t="s">
        <v>7360</v>
      </c>
      <c r="D812" t="s">
        <v>69</v>
      </c>
      <c r="E812" t="s">
        <v>51</v>
      </c>
      <c r="F812" t="s">
        <v>163</v>
      </c>
      <c r="G812" t="s">
        <v>164</v>
      </c>
      <c r="H812">
        <v>97000</v>
      </c>
      <c r="I812">
        <v>97000</v>
      </c>
      <c r="J812">
        <v>18</v>
      </c>
      <c r="K812" s="1">
        <v>45626</v>
      </c>
      <c r="L812" t="s">
        <v>15144</v>
      </c>
    </row>
    <row r="813" spans="1:12" x14ac:dyDescent="0.2">
      <c r="A813" t="s">
        <v>1028</v>
      </c>
      <c r="B813" t="s">
        <v>5329</v>
      </c>
      <c r="C813" t="s">
        <v>7360</v>
      </c>
      <c r="D813" t="s">
        <v>69</v>
      </c>
      <c r="E813" t="s">
        <v>51</v>
      </c>
      <c r="F813" t="s">
        <v>46</v>
      </c>
      <c r="G813" t="s">
        <v>47</v>
      </c>
      <c r="H813">
        <v>169000</v>
      </c>
      <c r="I813">
        <v>169000</v>
      </c>
      <c r="J813">
        <v>12.900000000000002</v>
      </c>
      <c r="K813" s="1">
        <v>45535</v>
      </c>
      <c r="L813" t="s">
        <v>15144</v>
      </c>
    </row>
    <row r="814" spans="1:12" x14ac:dyDescent="0.2">
      <c r="A814" t="s">
        <v>1025</v>
      </c>
      <c r="B814" t="s">
        <v>5328</v>
      </c>
      <c r="C814" t="s">
        <v>7360</v>
      </c>
      <c r="D814" t="s">
        <v>69</v>
      </c>
      <c r="E814" t="s">
        <v>51</v>
      </c>
      <c r="F814" t="s">
        <v>46</v>
      </c>
      <c r="G814" t="s">
        <v>47</v>
      </c>
      <c r="H814">
        <v>178000</v>
      </c>
      <c r="I814">
        <v>178000</v>
      </c>
      <c r="J814">
        <v>14.630500000000007</v>
      </c>
      <c r="K814" s="1">
        <v>45535</v>
      </c>
      <c r="L814" t="s">
        <v>15144</v>
      </c>
    </row>
    <row r="815" spans="1:12" x14ac:dyDescent="0.2">
      <c r="A815" t="s">
        <v>734</v>
      </c>
      <c r="B815" t="s">
        <v>5206</v>
      </c>
      <c r="C815" t="s">
        <v>7360</v>
      </c>
      <c r="D815" t="s">
        <v>69</v>
      </c>
      <c r="E815" t="s">
        <v>51</v>
      </c>
      <c r="F815" t="s">
        <v>58</v>
      </c>
      <c r="G815" t="s">
        <v>59</v>
      </c>
      <c r="H815">
        <v>73000</v>
      </c>
      <c r="I815">
        <v>73000</v>
      </c>
      <c r="J815">
        <v>4.1060000000000008</v>
      </c>
      <c r="K815" s="1">
        <v>45535</v>
      </c>
      <c r="L815" t="s">
        <v>15144</v>
      </c>
    </row>
    <row r="816" spans="1:12" x14ac:dyDescent="0.2">
      <c r="A816" t="s">
        <v>755</v>
      </c>
      <c r="B816" t="s">
        <v>5658</v>
      </c>
      <c r="C816" t="s">
        <v>7360</v>
      </c>
      <c r="D816" t="s">
        <v>69</v>
      </c>
      <c r="E816" t="s">
        <v>51</v>
      </c>
      <c r="F816" t="s">
        <v>58</v>
      </c>
      <c r="G816" t="s">
        <v>59</v>
      </c>
      <c r="I816"/>
      <c r="K816" s="1">
        <v>45535</v>
      </c>
      <c r="L816" t="s">
        <v>15144</v>
      </c>
    </row>
    <row r="817" spans="1:12" x14ac:dyDescent="0.2">
      <c r="A817" t="s">
        <v>785</v>
      </c>
      <c r="B817" t="s">
        <v>5538</v>
      </c>
      <c r="C817" t="s">
        <v>7360</v>
      </c>
      <c r="D817" t="s">
        <v>69</v>
      </c>
      <c r="E817" t="s">
        <v>51</v>
      </c>
      <c r="F817" t="s">
        <v>112</v>
      </c>
      <c r="G817" t="s">
        <v>113</v>
      </c>
      <c r="H817">
        <v>130000</v>
      </c>
      <c r="I817">
        <v>130000</v>
      </c>
      <c r="J817">
        <v>10.121500000000003</v>
      </c>
      <c r="K817" s="1">
        <v>45535</v>
      </c>
      <c r="L817" t="s">
        <v>15144</v>
      </c>
    </row>
    <row r="818" spans="1:12" x14ac:dyDescent="0.2">
      <c r="A818" t="s">
        <v>789</v>
      </c>
      <c r="B818" t="s">
        <v>5645</v>
      </c>
      <c r="C818" t="s">
        <v>7360</v>
      </c>
      <c r="D818" t="s">
        <v>69</v>
      </c>
      <c r="E818" t="s">
        <v>51</v>
      </c>
      <c r="F818" t="s">
        <v>112</v>
      </c>
      <c r="G818" t="s">
        <v>113</v>
      </c>
      <c r="H818">
        <v>103000</v>
      </c>
      <c r="I818">
        <v>103000</v>
      </c>
      <c r="J818">
        <v>6.2935999999999988</v>
      </c>
      <c r="K818" s="1">
        <v>45535</v>
      </c>
      <c r="L818" t="s">
        <v>15144</v>
      </c>
    </row>
    <row r="819" spans="1:12" x14ac:dyDescent="0.2">
      <c r="A819" t="s">
        <v>794</v>
      </c>
      <c r="B819" t="s">
        <v>5644</v>
      </c>
      <c r="C819" t="s">
        <v>7360</v>
      </c>
      <c r="D819" t="s">
        <v>69</v>
      </c>
      <c r="E819" t="s">
        <v>51</v>
      </c>
      <c r="F819" t="s">
        <v>112</v>
      </c>
      <c r="G819" t="s">
        <v>113</v>
      </c>
      <c r="H819">
        <v>43000</v>
      </c>
      <c r="I819">
        <v>43000</v>
      </c>
      <c r="J819">
        <v>3.428100000000001</v>
      </c>
      <c r="K819" s="1">
        <v>45535</v>
      </c>
      <c r="L819" t="s">
        <v>15144</v>
      </c>
    </row>
    <row r="820" spans="1:12" x14ac:dyDescent="0.2">
      <c r="A820" t="s">
        <v>649</v>
      </c>
      <c r="B820" t="s">
        <v>6915</v>
      </c>
      <c r="C820" t="s">
        <v>7360</v>
      </c>
      <c r="D820" t="s">
        <v>69</v>
      </c>
      <c r="E820" t="s">
        <v>51</v>
      </c>
      <c r="F820" t="s">
        <v>52</v>
      </c>
      <c r="G820" t="s">
        <v>53</v>
      </c>
      <c r="H820">
        <v>940000</v>
      </c>
      <c r="I820">
        <v>940000</v>
      </c>
      <c r="J820">
        <v>92.337000000000003</v>
      </c>
      <c r="K820" s="1">
        <v>45535</v>
      </c>
      <c r="L820" t="s">
        <v>15144</v>
      </c>
    </row>
    <row r="821" spans="1:12" x14ac:dyDescent="0.2">
      <c r="A821" t="s">
        <v>650</v>
      </c>
      <c r="B821" t="s">
        <v>7302</v>
      </c>
      <c r="C821" t="s">
        <v>7360</v>
      </c>
      <c r="D821" t="s">
        <v>69</v>
      </c>
      <c r="E821" t="s">
        <v>51</v>
      </c>
      <c r="F821" t="s">
        <v>52</v>
      </c>
      <c r="G821" t="s">
        <v>53</v>
      </c>
      <c r="H821">
        <v>201000</v>
      </c>
      <c r="I821">
        <v>201000</v>
      </c>
      <c r="J821">
        <v>15.623000000000006</v>
      </c>
      <c r="K821" s="1">
        <v>45535</v>
      </c>
      <c r="L821" t="s">
        <v>15144</v>
      </c>
    </row>
    <row r="822" spans="1:12" x14ac:dyDescent="0.2">
      <c r="A822" t="s">
        <v>647</v>
      </c>
      <c r="B822" t="s">
        <v>7311</v>
      </c>
      <c r="C822" t="s">
        <v>7360</v>
      </c>
      <c r="D822" t="s">
        <v>69</v>
      </c>
      <c r="E822" t="s">
        <v>51</v>
      </c>
      <c r="F822" t="s">
        <v>52</v>
      </c>
      <c r="G822" t="s">
        <v>53</v>
      </c>
      <c r="H822">
        <v>188000</v>
      </c>
      <c r="I822">
        <v>188000</v>
      </c>
      <c r="J822">
        <v>15.114000000000003</v>
      </c>
      <c r="K822" s="1">
        <v>45535</v>
      </c>
      <c r="L822" t="s">
        <v>15144</v>
      </c>
    </row>
    <row r="823" spans="1:12" x14ac:dyDescent="0.2">
      <c r="A823" t="s">
        <v>541</v>
      </c>
      <c r="B823" t="s">
        <v>4201</v>
      </c>
      <c r="C823" t="s">
        <v>7360</v>
      </c>
      <c r="D823" t="s">
        <v>69</v>
      </c>
      <c r="E823" t="s">
        <v>51</v>
      </c>
      <c r="F823" t="s">
        <v>96</v>
      </c>
      <c r="G823" t="s">
        <v>540</v>
      </c>
      <c r="H823">
        <v>240000</v>
      </c>
      <c r="I823">
        <v>24000</v>
      </c>
      <c r="J823">
        <v>1.7636000000000009</v>
      </c>
      <c r="K823" s="1">
        <v>45535</v>
      </c>
      <c r="L823" t="s">
        <v>15144</v>
      </c>
    </row>
    <row r="824" spans="1:12" x14ac:dyDescent="0.2">
      <c r="A824" t="s">
        <v>539</v>
      </c>
      <c r="B824" t="s">
        <v>4200</v>
      </c>
      <c r="C824" t="s">
        <v>7360</v>
      </c>
      <c r="D824" t="s">
        <v>69</v>
      </c>
      <c r="E824" t="s">
        <v>51</v>
      </c>
      <c r="F824" t="s">
        <v>96</v>
      </c>
      <c r="G824" t="s">
        <v>540</v>
      </c>
      <c r="H824">
        <v>24000</v>
      </c>
      <c r="I824">
        <v>24000</v>
      </c>
      <c r="J824">
        <v>1.7636000000000009</v>
      </c>
      <c r="K824" s="1">
        <v>45535</v>
      </c>
      <c r="L824" t="s">
        <v>15144</v>
      </c>
    </row>
    <row r="825" spans="1:12" x14ac:dyDescent="0.2">
      <c r="A825" t="s">
        <v>441</v>
      </c>
      <c r="B825" t="s">
        <v>4460</v>
      </c>
      <c r="C825" t="s">
        <v>7360</v>
      </c>
      <c r="D825" t="s">
        <v>69</v>
      </c>
      <c r="E825" t="s">
        <v>51</v>
      </c>
      <c r="F825" t="s">
        <v>80</v>
      </c>
      <c r="G825" t="s">
        <v>81</v>
      </c>
      <c r="H825">
        <v>138000</v>
      </c>
      <c r="I825">
        <v>138000</v>
      </c>
      <c r="J825">
        <v>15</v>
      </c>
      <c r="K825" s="1">
        <v>45535</v>
      </c>
      <c r="L825" t="s">
        <v>15144</v>
      </c>
    </row>
    <row r="826" spans="1:12" x14ac:dyDescent="0.2">
      <c r="A826" t="s">
        <v>439</v>
      </c>
      <c r="B826" t="s">
        <v>6652</v>
      </c>
      <c r="C826" t="s">
        <v>7360</v>
      </c>
      <c r="D826" t="s">
        <v>69</v>
      </c>
      <c r="E826" t="s">
        <v>51</v>
      </c>
      <c r="F826" t="s">
        <v>80</v>
      </c>
      <c r="G826" t="s">
        <v>81</v>
      </c>
      <c r="H826">
        <v>236000</v>
      </c>
      <c r="I826">
        <v>236000</v>
      </c>
      <c r="J826">
        <v>26.536999999999999</v>
      </c>
      <c r="K826" s="1">
        <v>45535</v>
      </c>
      <c r="L826" t="s">
        <v>15144</v>
      </c>
    </row>
    <row r="827" spans="1:12" x14ac:dyDescent="0.2">
      <c r="A827" t="s">
        <v>473</v>
      </c>
      <c r="B827" t="s">
        <v>5449</v>
      </c>
      <c r="C827" t="s">
        <v>7360</v>
      </c>
      <c r="D827" t="s">
        <v>69</v>
      </c>
      <c r="E827" t="s">
        <v>51</v>
      </c>
      <c r="F827" t="s">
        <v>86</v>
      </c>
      <c r="G827" t="s">
        <v>85</v>
      </c>
      <c r="I827"/>
      <c r="K827" s="1">
        <v>45535</v>
      </c>
      <c r="L827" t="s">
        <v>15144</v>
      </c>
    </row>
    <row r="828" spans="1:12" x14ac:dyDescent="0.2">
      <c r="A828" t="s">
        <v>373</v>
      </c>
      <c r="B828" t="s">
        <v>4092</v>
      </c>
      <c r="C828" t="s">
        <v>7360</v>
      </c>
      <c r="D828" t="s">
        <v>69</v>
      </c>
      <c r="E828" t="s">
        <v>51</v>
      </c>
      <c r="F828" t="s">
        <v>60</v>
      </c>
      <c r="G828" t="s">
        <v>61</v>
      </c>
      <c r="H828">
        <v>253000</v>
      </c>
      <c r="I828">
        <v>253000</v>
      </c>
      <c r="J828">
        <v>28.545000000000002</v>
      </c>
      <c r="K828" s="1">
        <v>45535</v>
      </c>
      <c r="L828" t="s">
        <v>15144</v>
      </c>
    </row>
    <row r="829" spans="1:12" x14ac:dyDescent="0.2">
      <c r="A829" t="s">
        <v>3797</v>
      </c>
      <c r="B829" t="s">
        <v>4395</v>
      </c>
      <c r="C829" t="s">
        <v>7360</v>
      </c>
      <c r="D829" t="s">
        <v>3798</v>
      </c>
      <c r="E829" t="s">
        <v>51</v>
      </c>
      <c r="F829" t="s">
        <v>49</v>
      </c>
      <c r="G829" t="s">
        <v>50</v>
      </c>
      <c r="H829">
        <v>185000</v>
      </c>
      <c r="I829">
        <v>185000</v>
      </c>
      <c r="J829">
        <v>13</v>
      </c>
      <c r="K829" s="1">
        <v>45747</v>
      </c>
      <c r="L829" t="s">
        <v>15144</v>
      </c>
    </row>
    <row r="830" spans="1:12" x14ac:dyDescent="0.2">
      <c r="A830" t="s">
        <v>7415</v>
      </c>
      <c r="B830" t="s">
        <v>7416</v>
      </c>
      <c r="C830" t="s">
        <v>7360</v>
      </c>
      <c r="D830" t="s">
        <v>811</v>
      </c>
      <c r="E830" t="s">
        <v>51</v>
      </c>
      <c r="F830" t="s">
        <v>230</v>
      </c>
      <c r="G830" t="s">
        <v>836</v>
      </c>
      <c r="I830"/>
      <c r="K830" s="1">
        <v>45808</v>
      </c>
      <c r="L830" t="s">
        <v>15144</v>
      </c>
    </row>
    <row r="831" spans="1:12" x14ac:dyDescent="0.2">
      <c r="A831" t="s">
        <v>7423</v>
      </c>
      <c r="B831" t="s">
        <v>7424</v>
      </c>
      <c r="C831" t="s">
        <v>7360</v>
      </c>
      <c r="D831" t="s">
        <v>811</v>
      </c>
      <c r="E831" t="s">
        <v>51</v>
      </c>
      <c r="F831" t="s">
        <v>230</v>
      </c>
      <c r="G831" t="s">
        <v>836</v>
      </c>
      <c r="H831">
        <v>11000</v>
      </c>
      <c r="I831">
        <v>11000</v>
      </c>
      <c r="J831">
        <v>1.2031499999999993</v>
      </c>
      <c r="K831" s="1">
        <v>45808</v>
      </c>
      <c r="L831" t="s">
        <v>15144</v>
      </c>
    </row>
    <row r="832" spans="1:12" x14ac:dyDescent="0.2">
      <c r="A832" t="s">
        <v>2086</v>
      </c>
      <c r="B832" t="s">
        <v>4792</v>
      </c>
      <c r="C832" t="s">
        <v>7360</v>
      </c>
      <c r="D832" t="s">
        <v>811</v>
      </c>
      <c r="E832" t="s">
        <v>51</v>
      </c>
      <c r="F832" t="s">
        <v>230</v>
      </c>
      <c r="G832" t="s">
        <v>836</v>
      </c>
      <c r="H832">
        <v>23800</v>
      </c>
      <c r="I832">
        <v>23800</v>
      </c>
      <c r="J832">
        <v>1.5373999999999994</v>
      </c>
      <c r="K832" s="1">
        <v>45535</v>
      </c>
      <c r="L832" t="s">
        <v>15144</v>
      </c>
    </row>
    <row r="833" spans="1:12" x14ac:dyDescent="0.2">
      <c r="A833" t="s">
        <v>810</v>
      </c>
      <c r="B833" t="s">
        <v>4138</v>
      </c>
      <c r="C833" t="s">
        <v>7360</v>
      </c>
      <c r="D833" t="s">
        <v>811</v>
      </c>
      <c r="E833" t="s">
        <v>51</v>
      </c>
      <c r="F833" t="s">
        <v>117</v>
      </c>
      <c r="G833" t="s">
        <v>812</v>
      </c>
      <c r="H833">
        <v>20700</v>
      </c>
      <c r="I833">
        <v>20700</v>
      </c>
      <c r="J833">
        <v>1.3468999999999987</v>
      </c>
      <c r="K833" s="1">
        <v>45535</v>
      </c>
      <c r="L833" t="s">
        <v>15144</v>
      </c>
    </row>
    <row r="834" spans="1:12" x14ac:dyDescent="0.2">
      <c r="A834" t="s">
        <v>813</v>
      </c>
      <c r="B834" t="s">
        <v>4137</v>
      </c>
      <c r="C834" t="s">
        <v>7360</v>
      </c>
      <c r="D834" t="s">
        <v>811</v>
      </c>
      <c r="E834" t="s">
        <v>51</v>
      </c>
      <c r="F834" t="s">
        <v>117</v>
      </c>
      <c r="G834" t="s">
        <v>812</v>
      </c>
      <c r="H834">
        <v>31850</v>
      </c>
      <c r="I834">
        <v>31850</v>
      </c>
      <c r="J834">
        <v>2.218</v>
      </c>
      <c r="K834" s="1">
        <v>45535</v>
      </c>
      <c r="L834" t="s">
        <v>15144</v>
      </c>
    </row>
    <row r="835" spans="1:12" x14ac:dyDescent="0.2">
      <c r="A835" t="s">
        <v>1482</v>
      </c>
      <c r="B835" t="s">
        <v>6448</v>
      </c>
      <c r="C835" t="s">
        <v>7360</v>
      </c>
      <c r="D835" t="s">
        <v>205</v>
      </c>
      <c r="E835" t="s">
        <v>51</v>
      </c>
      <c r="F835" t="s">
        <v>183</v>
      </c>
      <c r="G835" t="s">
        <v>95</v>
      </c>
      <c r="H835">
        <v>720000</v>
      </c>
      <c r="I835">
        <v>720000</v>
      </c>
      <c r="J835">
        <v>90</v>
      </c>
      <c r="K835" s="1">
        <v>45535</v>
      </c>
      <c r="L835" t="s">
        <v>15144</v>
      </c>
    </row>
    <row r="836" spans="1:12" x14ac:dyDescent="0.2">
      <c r="A836" t="s">
        <v>1294</v>
      </c>
      <c r="B836" t="s">
        <v>6756</v>
      </c>
      <c r="C836" t="s">
        <v>7360</v>
      </c>
      <c r="D836" t="s">
        <v>205</v>
      </c>
      <c r="E836" t="s">
        <v>51</v>
      </c>
      <c r="F836" t="s">
        <v>41</v>
      </c>
      <c r="G836" t="s">
        <v>42</v>
      </c>
      <c r="H836">
        <v>182944</v>
      </c>
      <c r="I836">
        <v>182944</v>
      </c>
      <c r="J836">
        <v>11.757</v>
      </c>
      <c r="K836" s="1">
        <v>45535</v>
      </c>
      <c r="L836" t="s">
        <v>15144</v>
      </c>
    </row>
    <row r="837" spans="1:12" x14ac:dyDescent="0.2">
      <c r="A837" t="s">
        <v>1300</v>
      </c>
      <c r="B837" t="s">
        <v>6762</v>
      </c>
      <c r="C837" t="s">
        <v>7360</v>
      </c>
      <c r="D837" t="s">
        <v>205</v>
      </c>
      <c r="E837" t="s">
        <v>51</v>
      </c>
      <c r="F837" t="s">
        <v>41</v>
      </c>
      <c r="G837" t="s">
        <v>42</v>
      </c>
      <c r="H837">
        <v>197233</v>
      </c>
      <c r="I837">
        <v>197233</v>
      </c>
      <c r="J837">
        <v>18</v>
      </c>
      <c r="K837" s="1">
        <v>45535</v>
      </c>
      <c r="L837" t="s">
        <v>15144</v>
      </c>
    </row>
    <row r="838" spans="1:12" x14ac:dyDescent="0.2">
      <c r="A838" t="s">
        <v>1295</v>
      </c>
      <c r="B838" t="s">
        <v>6758</v>
      </c>
      <c r="C838" t="s">
        <v>7360</v>
      </c>
      <c r="D838" t="s">
        <v>205</v>
      </c>
      <c r="E838" t="s">
        <v>51</v>
      </c>
      <c r="F838" t="s">
        <v>41</v>
      </c>
      <c r="G838" t="s">
        <v>42</v>
      </c>
      <c r="H838">
        <v>108641</v>
      </c>
      <c r="I838">
        <v>108641</v>
      </c>
      <c r="J838">
        <v>8.8965999999999994</v>
      </c>
      <c r="K838" s="1">
        <v>45535</v>
      </c>
      <c r="L838" t="s">
        <v>15144</v>
      </c>
    </row>
    <row r="839" spans="1:12" x14ac:dyDescent="0.2">
      <c r="A839" t="s">
        <v>1297</v>
      </c>
      <c r="B839" t="s">
        <v>6760</v>
      </c>
      <c r="C839" t="s">
        <v>7360</v>
      </c>
      <c r="D839" t="s">
        <v>205</v>
      </c>
      <c r="E839" t="s">
        <v>51</v>
      </c>
      <c r="F839" t="s">
        <v>41</v>
      </c>
      <c r="G839" t="s">
        <v>42</v>
      </c>
      <c r="H839">
        <v>108641</v>
      </c>
      <c r="I839">
        <v>108641</v>
      </c>
      <c r="J839">
        <v>8.8965999999999994</v>
      </c>
      <c r="K839" s="1">
        <v>45535</v>
      </c>
      <c r="L839" t="s">
        <v>15144</v>
      </c>
    </row>
    <row r="840" spans="1:12" x14ac:dyDescent="0.2">
      <c r="A840" t="s">
        <v>1301</v>
      </c>
      <c r="B840" t="s">
        <v>6761</v>
      </c>
      <c r="C840" t="s">
        <v>7360</v>
      </c>
      <c r="D840" t="s">
        <v>205</v>
      </c>
      <c r="E840" t="s">
        <v>51</v>
      </c>
      <c r="F840" t="s">
        <v>41</v>
      </c>
      <c r="G840" t="s">
        <v>42</v>
      </c>
      <c r="H840">
        <v>200000</v>
      </c>
      <c r="I840">
        <v>200000</v>
      </c>
      <c r="J840">
        <v>15.632</v>
      </c>
      <c r="K840" s="1">
        <v>45535</v>
      </c>
      <c r="L840" t="s">
        <v>15144</v>
      </c>
    </row>
    <row r="841" spans="1:12" x14ac:dyDescent="0.2">
      <c r="A841" t="s">
        <v>208</v>
      </c>
      <c r="B841" t="s">
        <v>6754</v>
      </c>
      <c r="C841" t="s">
        <v>7360</v>
      </c>
      <c r="D841" t="s">
        <v>205</v>
      </c>
      <c r="E841" t="s">
        <v>51</v>
      </c>
      <c r="F841" t="s">
        <v>41</v>
      </c>
      <c r="G841" t="s">
        <v>42</v>
      </c>
      <c r="H841">
        <v>101470</v>
      </c>
      <c r="I841">
        <v>101470</v>
      </c>
      <c r="J841">
        <v>8.2370999999999999</v>
      </c>
      <c r="K841" s="1">
        <v>45535</v>
      </c>
      <c r="L841" t="s">
        <v>15144</v>
      </c>
    </row>
    <row r="842" spans="1:12" x14ac:dyDescent="0.2">
      <c r="A842" t="s">
        <v>1296</v>
      </c>
      <c r="B842" t="s">
        <v>6759</v>
      </c>
      <c r="C842" t="s">
        <v>7360</v>
      </c>
      <c r="D842" t="s">
        <v>205</v>
      </c>
      <c r="E842" t="s">
        <v>51</v>
      </c>
      <c r="F842" t="s">
        <v>41</v>
      </c>
      <c r="G842" t="s">
        <v>42</v>
      </c>
      <c r="H842">
        <v>105224</v>
      </c>
      <c r="I842">
        <v>105224</v>
      </c>
      <c r="J842">
        <v>8.8166999999999991</v>
      </c>
      <c r="K842" s="1">
        <v>45535</v>
      </c>
      <c r="L842" t="s">
        <v>15144</v>
      </c>
    </row>
    <row r="843" spans="1:12" x14ac:dyDescent="0.2">
      <c r="A843" t="s">
        <v>1299</v>
      </c>
      <c r="B843" t="s">
        <v>6757</v>
      </c>
      <c r="C843" t="s">
        <v>7360</v>
      </c>
      <c r="D843" t="s">
        <v>205</v>
      </c>
      <c r="E843" t="s">
        <v>51</v>
      </c>
      <c r="F843" t="s">
        <v>41</v>
      </c>
      <c r="G843" t="s">
        <v>42</v>
      </c>
      <c r="H843">
        <v>200293</v>
      </c>
      <c r="I843">
        <v>200293</v>
      </c>
      <c r="J843">
        <v>13.677</v>
      </c>
      <c r="K843" s="1">
        <v>45535</v>
      </c>
      <c r="L843" t="s">
        <v>15144</v>
      </c>
    </row>
    <row r="844" spans="1:12" x14ac:dyDescent="0.2">
      <c r="A844" t="s">
        <v>1179</v>
      </c>
      <c r="B844" t="s">
        <v>5268</v>
      </c>
      <c r="C844" t="s">
        <v>7360</v>
      </c>
      <c r="D844" t="s">
        <v>205</v>
      </c>
      <c r="E844" t="s">
        <v>51</v>
      </c>
      <c r="F844" t="s">
        <v>49</v>
      </c>
      <c r="G844" t="s">
        <v>50</v>
      </c>
      <c r="H844">
        <v>138000</v>
      </c>
      <c r="I844">
        <v>138000</v>
      </c>
      <c r="J844">
        <v>18</v>
      </c>
      <c r="K844" s="1">
        <v>45626</v>
      </c>
      <c r="L844" t="s">
        <v>15144</v>
      </c>
    </row>
    <row r="845" spans="1:12" x14ac:dyDescent="0.2">
      <c r="A845" t="s">
        <v>2208</v>
      </c>
      <c r="B845" t="s">
        <v>5259</v>
      </c>
      <c r="C845" t="s">
        <v>7360</v>
      </c>
      <c r="D845" t="s">
        <v>205</v>
      </c>
      <c r="E845" t="s">
        <v>51</v>
      </c>
      <c r="F845" t="s">
        <v>49</v>
      </c>
      <c r="G845" t="s">
        <v>50</v>
      </c>
      <c r="H845">
        <v>69700</v>
      </c>
      <c r="I845">
        <v>175000</v>
      </c>
      <c r="J845">
        <v>18</v>
      </c>
      <c r="K845" s="1">
        <v>45535</v>
      </c>
      <c r="L845" t="s">
        <v>15144</v>
      </c>
    </row>
    <row r="846" spans="1:12" x14ac:dyDescent="0.2">
      <c r="A846" t="s">
        <v>1182</v>
      </c>
      <c r="B846" t="s">
        <v>5258</v>
      </c>
      <c r="C846" t="s">
        <v>7360</v>
      </c>
      <c r="D846" t="s">
        <v>205</v>
      </c>
      <c r="E846" t="s">
        <v>51</v>
      </c>
      <c r="F846" t="s">
        <v>49</v>
      </c>
      <c r="G846" t="s">
        <v>50</v>
      </c>
      <c r="H846">
        <v>108383</v>
      </c>
      <c r="I846">
        <v>175000</v>
      </c>
      <c r="J846">
        <v>18</v>
      </c>
      <c r="K846" s="1">
        <v>45535</v>
      </c>
      <c r="L846" t="s">
        <v>15144</v>
      </c>
    </row>
    <row r="847" spans="1:12" x14ac:dyDescent="0.2">
      <c r="A847" t="s">
        <v>2728</v>
      </c>
      <c r="B847" t="s">
        <v>5269</v>
      </c>
      <c r="C847" t="s">
        <v>7360</v>
      </c>
      <c r="D847" t="s">
        <v>205</v>
      </c>
      <c r="E847" t="s">
        <v>51</v>
      </c>
      <c r="F847" t="s">
        <v>49</v>
      </c>
      <c r="G847" t="s">
        <v>50</v>
      </c>
      <c r="H847">
        <v>138000</v>
      </c>
      <c r="I847">
        <v>138000</v>
      </c>
      <c r="J847">
        <v>18</v>
      </c>
      <c r="K847" s="1">
        <v>45626</v>
      </c>
      <c r="L847" t="s">
        <v>15144</v>
      </c>
    </row>
    <row r="848" spans="1:12" x14ac:dyDescent="0.2">
      <c r="A848" t="s">
        <v>1186</v>
      </c>
      <c r="B848" t="s">
        <v>5254</v>
      </c>
      <c r="C848" t="s">
        <v>7360</v>
      </c>
      <c r="D848" t="s">
        <v>205</v>
      </c>
      <c r="E848" t="s">
        <v>51</v>
      </c>
      <c r="F848" t="s">
        <v>49</v>
      </c>
      <c r="G848" t="s">
        <v>50</v>
      </c>
      <c r="H848">
        <v>110000</v>
      </c>
      <c r="I848">
        <v>110000</v>
      </c>
      <c r="J848">
        <v>9</v>
      </c>
      <c r="K848" s="1">
        <v>45535</v>
      </c>
      <c r="L848" t="s">
        <v>15144</v>
      </c>
    </row>
    <row r="849" spans="1:12" x14ac:dyDescent="0.2">
      <c r="A849" t="s">
        <v>1184</v>
      </c>
      <c r="B849" t="s">
        <v>5255</v>
      </c>
      <c r="C849" t="s">
        <v>7360</v>
      </c>
      <c r="D849" t="s">
        <v>205</v>
      </c>
      <c r="E849" t="s">
        <v>51</v>
      </c>
      <c r="F849" t="s">
        <v>49</v>
      </c>
      <c r="G849" t="s">
        <v>50</v>
      </c>
      <c r="H849">
        <v>103500</v>
      </c>
      <c r="I849">
        <v>196000</v>
      </c>
      <c r="J849">
        <v>12</v>
      </c>
      <c r="K849" s="1">
        <v>45535</v>
      </c>
      <c r="L849" t="s">
        <v>15144</v>
      </c>
    </row>
    <row r="850" spans="1:12" x14ac:dyDescent="0.2">
      <c r="A850" t="s">
        <v>2210</v>
      </c>
      <c r="B850" t="s">
        <v>5257</v>
      </c>
      <c r="C850" t="s">
        <v>7360</v>
      </c>
      <c r="D850" t="s">
        <v>205</v>
      </c>
      <c r="E850" t="s">
        <v>51</v>
      </c>
      <c r="F850" t="s">
        <v>49</v>
      </c>
      <c r="G850" t="s">
        <v>50</v>
      </c>
      <c r="H850">
        <v>98000</v>
      </c>
      <c r="I850">
        <v>184000</v>
      </c>
      <c r="J850">
        <v>12</v>
      </c>
      <c r="K850" s="1">
        <v>45535</v>
      </c>
      <c r="L850" t="s">
        <v>15144</v>
      </c>
    </row>
    <row r="851" spans="1:12" x14ac:dyDescent="0.2">
      <c r="A851" t="s">
        <v>2209</v>
      </c>
      <c r="B851" t="s">
        <v>5256</v>
      </c>
      <c r="C851" t="s">
        <v>7360</v>
      </c>
      <c r="D851" t="s">
        <v>205</v>
      </c>
      <c r="E851" t="s">
        <v>51</v>
      </c>
      <c r="F851" t="s">
        <v>49</v>
      </c>
      <c r="G851" t="s">
        <v>50</v>
      </c>
      <c r="H851">
        <v>91800</v>
      </c>
      <c r="I851">
        <v>97000</v>
      </c>
      <c r="J851">
        <v>12</v>
      </c>
      <c r="K851" s="1">
        <v>45535</v>
      </c>
      <c r="L851" t="s">
        <v>15144</v>
      </c>
    </row>
    <row r="852" spans="1:12" x14ac:dyDescent="0.2">
      <c r="A852" t="s">
        <v>1209</v>
      </c>
      <c r="B852" t="s">
        <v>5039</v>
      </c>
      <c r="C852" t="s">
        <v>7360</v>
      </c>
      <c r="D852" t="s">
        <v>205</v>
      </c>
      <c r="E852" t="s">
        <v>51</v>
      </c>
      <c r="F852" t="s">
        <v>49</v>
      </c>
      <c r="G852" t="s">
        <v>50</v>
      </c>
      <c r="H852">
        <v>172000</v>
      </c>
      <c r="I852">
        <v>172000</v>
      </c>
      <c r="J852">
        <v>24</v>
      </c>
      <c r="K852" s="1">
        <v>45535</v>
      </c>
      <c r="L852" t="s">
        <v>15144</v>
      </c>
    </row>
    <row r="853" spans="1:12" x14ac:dyDescent="0.2">
      <c r="A853" t="s">
        <v>1210</v>
      </c>
      <c r="B853" t="s">
        <v>5038</v>
      </c>
      <c r="C853" t="s">
        <v>7360</v>
      </c>
      <c r="D853" t="s">
        <v>205</v>
      </c>
      <c r="E853" t="s">
        <v>51</v>
      </c>
      <c r="F853" t="s">
        <v>49</v>
      </c>
      <c r="G853" t="s">
        <v>50</v>
      </c>
      <c r="H853">
        <v>70000</v>
      </c>
      <c r="I853">
        <v>70000</v>
      </c>
      <c r="J853">
        <v>9</v>
      </c>
      <c r="K853" s="1">
        <v>45535</v>
      </c>
      <c r="L853" t="s">
        <v>15144</v>
      </c>
    </row>
    <row r="854" spans="1:12" x14ac:dyDescent="0.2">
      <c r="A854" t="s">
        <v>1098</v>
      </c>
      <c r="B854" t="s">
        <v>5496</v>
      </c>
      <c r="C854" t="s">
        <v>7360</v>
      </c>
      <c r="D854" t="s">
        <v>205</v>
      </c>
      <c r="E854" t="s">
        <v>51</v>
      </c>
      <c r="F854" t="s">
        <v>49</v>
      </c>
      <c r="G854" t="s">
        <v>50</v>
      </c>
      <c r="H854">
        <v>200000</v>
      </c>
      <c r="I854">
        <v>200000</v>
      </c>
      <c r="J854">
        <v>26</v>
      </c>
      <c r="K854" s="1">
        <v>45535</v>
      </c>
      <c r="L854" t="s">
        <v>15144</v>
      </c>
    </row>
    <row r="855" spans="1:12" x14ac:dyDescent="0.2">
      <c r="A855" t="s">
        <v>1084</v>
      </c>
      <c r="B855" t="s">
        <v>5495</v>
      </c>
      <c r="C855" t="s">
        <v>7360</v>
      </c>
      <c r="D855" t="s">
        <v>205</v>
      </c>
      <c r="E855" t="s">
        <v>51</v>
      </c>
      <c r="F855" t="s">
        <v>49</v>
      </c>
      <c r="G855" t="s">
        <v>50</v>
      </c>
      <c r="H855">
        <v>670000</v>
      </c>
      <c r="I855">
        <v>600000</v>
      </c>
      <c r="J855">
        <v>90</v>
      </c>
      <c r="K855" s="1">
        <v>45535</v>
      </c>
      <c r="L855" t="s">
        <v>15144</v>
      </c>
    </row>
    <row r="856" spans="1:12" x14ac:dyDescent="0.2">
      <c r="A856" t="s">
        <v>11105</v>
      </c>
      <c r="B856" t="s">
        <v>11106</v>
      </c>
      <c r="C856" t="s">
        <v>7360</v>
      </c>
      <c r="D856" t="s">
        <v>205</v>
      </c>
      <c r="E856" t="s">
        <v>51</v>
      </c>
      <c r="F856" t="s">
        <v>49</v>
      </c>
      <c r="G856" t="s">
        <v>50</v>
      </c>
      <c r="H856">
        <v>125000</v>
      </c>
      <c r="I856"/>
      <c r="J856">
        <v>25</v>
      </c>
      <c r="K856" s="1">
        <v>45930</v>
      </c>
      <c r="L856" t="s">
        <v>15144</v>
      </c>
    </row>
    <row r="857" spans="1:12" x14ac:dyDescent="0.2">
      <c r="A857" t="s">
        <v>1087</v>
      </c>
      <c r="B857" t="s">
        <v>5499</v>
      </c>
      <c r="C857" t="s">
        <v>7360</v>
      </c>
      <c r="D857" t="s">
        <v>205</v>
      </c>
      <c r="E857" t="s">
        <v>51</v>
      </c>
      <c r="F857" t="s">
        <v>49</v>
      </c>
      <c r="G857" t="s">
        <v>50</v>
      </c>
      <c r="H857">
        <v>300000</v>
      </c>
      <c r="I857">
        <v>300000</v>
      </c>
      <c r="J857">
        <v>23</v>
      </c>
      <c r="K857" s="1">
        <v>45535</v>
      </c>
      <c r="L857" t="s">
        <v>15144</v>
      </c>
    </row>
    <row r="858" spans="1:12" x14ac:dyDescent="0.2">
      <c r="A858" t="s">
        <v>13797</v>
      </c>
      <c r="B858" t="s">
        <v>13798</v>
      </c>
      <c r="C858" t="s">
        <v>7360</v>
      </c>
      <c r="D858" t="s">
        <v>205</v>
      </c>
      <c r="E858" t="s">
        <v>51</v>
      </c>
      <c r="F858" t="s">
        <v>49</v>
      </c>
      <c r="G858" t="s">
        <v>50</v>
      </c>
      <c r="H858">
        <v>107256</v>
      </c>
      <c r="I858">
        <v>107256</v>
      </c>
      <c r="J858">
        <v>32</v>
      </c>
      <c r="K858" s="1">
        <v>46173</v>
      </c>
      <c r="L858" t="s">
        <v>15144</v>
      </c>
    </row>
    <row r="859" spans="1:12" x14ac:dyDescent="0.2">
      <c r="A859" t="s">
        <v>935</v>
      </c>
      <c r="B859" t="s">
        <v>5937</v>
      </c>
      <c r="C859" t="s">
        <v>7360</v>
      </c>
      <c r="D859" t="s">
        <v>205</v>
      </c>
      <c r="E859" t="s">
        <v>51</v>
      </c>
      <c r="F859" t="s">
        <v>133</v>
      </c>
      <c r="G859" t="s">
        <v>134</v>
      </c>
      <c r="H859">
        <v>216000</v>
      </c>
      <c r="I859">
        <v>60000</v>
      </c>
      <c r="J859">
        <v>18</v>
      </c>
      <c r="K859" s="1">
        <v>45535</v>
      </c>
      <c r="L859" t="s">
        <v>15144</v>
      </c>
    </row>
    <row r="860" spans="1:12" x14ac:dyDescent="0.2">
      <c r="A860" t="s">
        <v>9471</v>
      </c>
      <c r="B860" t="s">
        <v>9472</v>
      </c>
      <c r="C860" t="s">
        <v>7360</v>
      </c>
      <c r="D860" t="s">
        <v>205</v>
      </c>
      <c r="E860" t="s">
        <v>51</v>
      </c>
      <c r="F860" t="s">
        <v>49</v>
      </c>
      <c r="G860" t="s">
        <v>50</v>
      </c>
      <c r="I860">
        <v>174000</v>
      </c>
      <c r="J860">
        <v>43</v>
      </c>
      <c r="K860" s="1">
        <v>45930</v>
      </c>
      <c r="L860" t="s">
        <v>15144</v>
      </c>
    </row>
    <row r="861" spans="1:12" x14ac:dyDescent="0.2">
      <c r="A861" t="s">
        <v>9473</v>
      </c>
      <c r="B861" t="s">
        <v>9474</v>
      </c>
      <c r="C861" t="s">
        <v>7360</v>
      </c>
      <c r="D861" t="s">
        <v>205</v>
      </c>
      <c r="E861" t="s">
        <v>51</v>
      </c>
      <c r="F861" t="s">
        <v>49</v>
      </c>
      <c r="G861" t="s">
        <v>50</v>
      </c>
      <c r="I861">
        <v>173000</v>
      </c>
      <c r="J861">
        <v>48</v>
      </c>
      <c r="K861" s="1">
        <v>45930</v>
      </c>
      <c r="L861" t="s">
        <v>15144</v>
      </c>
    </row>
    <row r="862" spans="1:12" x14ac:dyDescent="0.2">
      <c r="A862" t="s">
        <v>2207</v>
      </c>
      <c r="B862" t="s">
        <v>5344</v>
      </c>
      <c r="C862" t="s">
        <v>7360</v>
      </c>
      <c r="D862" t="s">
        <v>205</v>
      </c>
      <c r="E862" t="s">
        <v>51</v>
      </c>
      <c r="F862" t="s">
        <v>46</v>
      </c>
      <c r="G862" t="s">
        <v>47</v>
      </c>
      <c r="H862">
        <v>411175</v>
      </c>
      <c r="I862">
        <v>411175</v>
      </c>
      <c r="J862">
        <v>50</v>
      </c>
      <c r="K862" s="1">
        <v>45626</v>
      </c>
      <c r="L862" t="s">
        <v>15144</v>
      </c>
    </row>
    <row r="863" spans="1:12" x14ac:dyDescent="0.2">
      <c r="A863" t="s">
        <v>2206</v>
      </c>
      <c r="B863" t="s">
        <v>5343</v>
      </c>
      <c r="C863" t="s">
        <v>7360</v>
      </c>
      <c r="D863" t="s">
        <v>205</v>
      </c>
      <c r="E863" t="s">
        <v>51</v>
      </c>
      <c r="F863" t="s">
        <v>46</v>
      </c>
      <c r="G863" t="s">
        <v>47</v>
      </c>
      <c r="H863">
        <v>159600</v>
      </c>
      <c r="I863">
        <v>159600</v>
      </c>
      <c r="J863">
        <v>10.130000000000003</v>
      </c>
      <c r="K863" s="1">
        <v>45535</v>
      </c>
      <c r="L863" t="s">
        <v>15144</v>
      </c>
    </row>
    <row r="864" spans="1:12" x14ac:dyDescent="0.2">
      <c r="A864" t="s">
        <v>1015</v>
      </c>
      <c r="B864" t="s">
        <v>5342</v>
      </c>
      <c r="C864" t="s">
        <v>7360</v>
      </c>
      <c r="D864" t="s">
        <v>205</v>
      </c>
      <c r="E864" t="s">
        <v>51</v>
      </c>
      <c r="F864" t="s">
        <v>46</v>
      </c>
      <c r="G864" t="s">
        <v>47</v>
      </c>
      <c r="H864">
        <v>428000</v>
      </c>
      <c r="I864">
        <v>428000</v>
      </c>
      <c r="J864">
        <v>48</v>
      </c>
      <c r="K864" s="1">
        <v>45535</v>
      </c>
      <c r="L864" t="s">
        <v>15144</v>
      </c>
    </row>
    <row r="865" spans="1:12" x14ac:dyDescent="0.2">
      <c r="A865" t="s">
        <v>1014</v>
      </c>
      <c r="B865" t="s">
        <v>5341</v>
      </c>
      <c r="C865" t="s">
        <v>7360</v>
      </c>
      <c r="D865" t="s">
        <v>205</v>
      </c>
      <c r="E865" t="s">
        <v>51</v>
      </c>
      <c r="F865" t="s">
        <v>46</v>
      </c>
      <c r="G865" t="s">
        <v>47</v>
      </c>
      <c r="I865"/>
      <c r="K865" s="1">
        <v>45535</v>
      </c>
      <c r="L865" t="s">
        <v>15144</v>
      </c>
    </row>
    <row r="866" spans="1:12" x14ac:dyDescent="0.2">
      <c r="A866" t="s">
        <v>1002</v>
      </c>
      <c r="B866" t="s">
        <v>5346</v>
      </c>
      <c r="C866" t="s">
        <v>7360</v>
      </c>
      <c r="D866" t="s">
        <v>205</v>
      </c>
      <c r="E866" t="s">
        <v>51</v>
      </c>
      <c r="F866" t="s">
        <v>46</v>
      </c>
      <c r="G866" t="s">
        <v>47</v>
      </c>
      <c r="H866">
        <v>60000</v>
      </c>
      <c r="I866">
        <v>60000</v>
      </c>
      <c r="J866">
        <v>1</v>
      </c>
      <c r="K866" s="1">
        <v>45535</v>
      </c>
      <c r="L866" t="s">
        <v>15144</v>
      </c>
    </row>
    <row r="867" spans="1:12" x14ac:dyDescent="0.2">
      <c r="A867" t="s">
        <v>843</v>
      </c>
      <c r="B867" t="s">
        <v>6404</v>
      </c>
      <c r="C867" t="s">
        <v>7360</v>
      </c>
      <c r="D867" t="s">
        <v>205</v>
      </c>
      <c r="E867" t="s">
        <v>51</v>
      </c>
      <c r="F867" t="s">
        <v>121</v>
      </c>
      <c r="G867" t="s">
        <v>838</v>
      </c>
      <c r="H867">
        <v>143000</v>
      </c>
      <c r="I867">
        <v>143000</v>
      </c>
      <c r="J867">
        <v>4</v>
      </c>
      <c r="K867" s="1">
        <v>45535</v>
      </c>
      <c r="L867" t="s">
        <v>15144</v>
      </c>
    </row>
    <row r="868" spans="1:12" x14ac:dyDescent="0.2">
      <c r="A868" t="s">
        <v>873</v>
      </c>
      <c r="B868" t="s">
        <v>5543</v>
      </c>
      <c r="C868" t="s">
        <v>7360</v>
      </c>
      <c r="D868" t="s">
        <v>205</v>
      </c>
      <c r="E868" t="s">
        <v>51</v>
      </c>
      <c r="F868" t="s">
        <v>56</v>
      </c>
      <c r="G868" t="s">
        <v>57</v>
      </c>
      <c r="H868">
        <v>83000</v>
      </c>
      <c r="I868">
        <v>83000</v>
      </c>
      <c r="J868">
        <v>9</v>
      </c>
      <c r="K868" s="1">
        <v>45535</v>
      </c>
      <c r="L868" t="s">
        <v>15144</v>
      </c>
    </row>
    <row r="869" spans="1:12" x14ac:dyDescent="0.2">
      <c r="A869" t="s">
        <v>877</v>
      </c>
      <c r="B869" t="s">
        <v>5541</v>
      </c>
      <c r="C869" t="s">
        <v>7360</v>
      </c>
      <c r="D869" t="s">
        <v>205</v>
      </c>
      <c r="E869" t="s">
        <v>51</v>
      </c>
      <c r="F869" t="s">
        <v>56</v>
      </c>
      <c r="G869" t="s">
        <v>57</v>
      </c>
      <c r="H869">
        <v>400000</v>
      </c>
      <c r="I869">
        <v>400000</v>
      </c>
      <c r="J869">
        <v>12</v>
      </c>
      <c r="K869" s="1">
        <v>45535</v>
      </c>
      <c r="L869" t="s">
        <v>15144</v>
      </c>
    </row>
    <row r="870" spans="1:12" x14ac:dyDescent="0.2">
      <c r="A870" t="s">
        <v>883</v>
      </c>
      <c r="B870" t="s">
        <v>5544</v>
      </c>
      <c r="C870" t="s">
        <v>7360</v>
      </c>
      <c r="D870" t="s">
        <v>205</v>
      </c>
      <c r="E870" t="s">
        <v>51</v>
      </c>
      <c r="F870" t="s">
        <v>56</v>
      </c>
      <c r="G870" t="s">
        <v>57</v>
      </c>
      <c r="H870">
        <v>15000</v>
      </c>
      <c r="I870">
        <v>15000</v>
      </c>
      <c r="J870">
        <v>0.9</v>
      </c>
      <c r="K870" s="1">
        <v>45535</v>
      </c>
      <c r="L870" t="s">
        <v>15144</v>
      </c>
    </row>
    <row r="871" spans="1:12" x14ac:dyDescent="0.2">
      <c r="A871" t="s">
        <v>875</v>
      </c>
      <c r="B871" t="s">
        <v>5542</v>
      </c>
      <c r="C871" t="s">
        <v>7360</v>
      </c>
      <c r="D871" t="s">
        <v>205</v>
      </c>
      <c r="E871" t="s">
        <v>51</v>
      </c>
      <c r="F871" t="s">
        <v>56</v>
      </c>
      <c r="G871" t="s">
        <v>57</v>
      </c>
      <c r="H871">
        <v>80000</v>
      </c>
      <c r="I871">
        <v>80000</v>
      </c>
      <c r="J871">
        <v>1</v>
      </c>
      <c r="K871" s="1">
        <v>45535</v>
      </c>
      <c r="L871" t="s">
        <v>15144</v>
      </c>
    </row>
    <row r="872" spans="1:12" x14ac:dyDescent="0.2">
      <c r="A872" t="s">
        <v>874</v>
      </c>
      <c r="B872" t="s">
        <v>5174</v>
      </c>
      <c r="C872" t="s">
        <v>7360</v>
      </c>
      <c r="D872" t="s">
        <v>205</v>
      </c>
      <c r="E872" t="s">
        <v>51</v>
      </c>
      <c r="F872" t="s">
        <v>56</v>
      </c>
      <c r="G872" t="s">
        <v>57</v>
      </c>
      <c r="H872">
        <v>400000</v>
      </c>
      <c r="I872">
        <v>228000</v>
      </c>
      <c r="J872">
        <v>14</v>
      </c>
      <c r="K872" s="1">
        <v>45535</v>
      </c>
      <c r="L872" t="s">
        <v>15144</v>
      </c>
    </row>
    <row r="873" spans="1:12" x14ac:dyDescent="0.2">
      <c r="A873" t="s">
        <v>697</v>
      </c>
      <c r="B873" t="s">
        <v>5524</v>
      </c>
      <c r="C873" t="s">
        <v>7360</v>
      </c>
      <c r="D873" t="s">
        <v>205</v>
      </c>
      <c r="E873" t="s">
        <v>51</v>
      </c>
      <c r="F873" t="s">
        <v>103</v>
      </c>
      <c r="G873" t="s">
        <v>104</v>
      </c>
      <c r="H873">
        <v>420000</v>
      </c>
      <c r="I873">
        <v>420000</v>
      </c>
      <c r="J873">
        <v>50</v>
      </c>
      <c r="K873" s="1">
        <v>45535</v>
      </c>
      <c r="L873" t="s">
        <v>15144</v>
      </c>
    </row>
    <row r="874" spans="1:12" x14ac:dyDescent="0.2">
      <c r="A874" t="s">
        <v>624</v>
      </c>
      <c r="B874" t="s">
        <v>6171</v>
      </c>
      <c r="C874" t="s">
        <v>7360</v>
      </c>
      <c r="D874" t="s">
        <v>205</v>
      </c>
      <c r="E874" t="s">
        <v>51</v>
      </c>
      <c r="F874" t="s">
        <v>52</v>
      </c>
      <c r="G874" t="s">
        <v>53</v>
      </c>
      <c r="H874">
        <v>700000</v>
      </c>
      <c r="I874">
        <v>700000</v>
      </c>
      <c r="J874">
        <v>135</v>
      </c>
      <c r="K874" s="1">
        <v>45535</v>
      </c>
      <c r="L874" t="s">
        <v>15144</v>
      </c>
    </row>
    <row r="875" spans="1:12" x14ac:dyDescent="0.2">
      <c r="A875" t="s">
        <v>585</v>
      </c>
      <c r="B875" t="s">
        <v>4521</v>
      </c>
      <c r="C875" t="s">
        <v>7360</v>
      </c>
      <c r="D875" t="s">
        <v>205</v>
      </c>
      <c r="E875" t="s">
        <v>51</v>
      </c>
      <c r="F875" t="s">
        <v>52</v>
      </c>
      <c r="G875" t="s">
        <v>53</v>
      </c>
      <c r="H875">
        <v>265850</v>
      </c>
      <c r="I875">
        <v>265850</v>
      </c>
      <c r="J875">
        <v>60</v>
      </c>
      <c r="K875" s="1">
        <v>45565</v>
      </c>
      <c r="L875" t="s">
        <v>15144</v>
      </c>
    </row>
    <row r="876" spans="1:12" x14ac:dyDescent="0.2">
      <c r="A876" t="s">
        <v>3846</v>
      </c>
      <c r="B876" t="s">
        <v>6168</v>
      </c>
      <c r="C876" t="s">
        <v>7360</v>
      </c>
      <c r="D876" t="s">
        <v>205</v>
      </c>
      <c r="E876" t="s">
        <v>51</v>
      </c>
      <c r="F876" t="s">
        <v>52</v>
      </c>
      <c r="G876" t="s">
        <v>53</v>
      </c>
      <c r="H876">
        <v>180000</v>
      </c>
      <c r="I876">
        <v>350000</v>
      </c>
      <c r="J876">
        <v>38.126000000000005</v>
      </c>
      <c r="K876" s="1">
        <v>45747</v>
      </c>
      <c r="L876" t="s">
        <v>15144</v>
      </c>
    </row>
    <row r="877" spans="1:12" x14ac:dyDescent="0.2">
      <c r="A877" t="s">
        <v>633</v>
      </c>
      <c r="B877" t="s">
        <v>6169</v>
      </c>
      <c r="C877" t="s">
        <v>7360</v>
      </c>
      <c r="D877" t="s">
        <v>205</v>
      </c>
      <c r="E877" t="s">
        <v>51</v>
      </c>
      <c r="F877" t="s">
        <v>52</v>
      </c>
      <c r="G877" t="s">
        <v>53</v>
      </c>
      <c r="H877">
        <v>61262</v>
      </c>
      <c r="I877">
        <v>177019</v>
      </c>
      <c r="J877">
        <v>15.602000000000002</v>
      </c>
      <c r="K877" s="1">
        <v>45535</v>
      </c>
      <c r="L877" t="s">
        <v>15144</v>
      </c>
    </row>
    <row r="878" spans="1:12" x14ac:dyDescent="0.2">
      <c r="A878" t="s">
        <v>207</v>
      </c>
      <c r="B878" t="s">
        <v>6167</v>
      </c>
      <c r="C878" t="s">
        <v>7360</v>
      </c>
      <c r="D878" t="s">
        <v>205</v>
      </c>
      <c r="E878" t="s">
        <v>51</v>
      </c>
      <c r="F878" t="s">
        <v>52</v>
      </c>
      <c r="G878" t="s">
        <v>53</v>
      </c>
      <c r="H878">
        <v>319500</v>
      </c>
      <c r="I878">
        <v>650000</v>
      </c>
      <c r="J878">
        <v>71.531999999999996</v>
      </c>
      <c r="K878" s="1">
        <v>45535</v>
      </c>
      <c r="L878" t="s">
        <v>15144</v>
      </c>
    </row>
    <row r="879" spans="1:12" x14ac:dyDescent="0.2">
      <c r="A879" t="s">
        <v>625</v>
      </c>
      <c r="B879" t="s">
        <v>6166</v>
      </c>
      <c r="C879" t="s">
        <v>7360</v>
      </c>
      <c r="D879" t="s">
        <v>205</v>
      </c>
      <c r="E879" t="s">
        <v>51</v>
      </c>
      <c r="F879" t="s">
        <v>52</v>
      </c>
      <c r="G879" t="s">
        <v>53</v>
      </c>
      <c r="H879">
        <v>128715</v>
      </c>
      <c r="I879">
        <v>128715</v>
      </c>
      <c r="J879">
        <v>12</v>
      </c>
      <c r="K879" s="1">
        <v>45535</v>
      </c>
      <c r="L879" t="s">
        <v>15144</v>
      </c>
    </row>
    <row r="880" spans="1:12" x14ac:dyDescent="0.2">
      <c r="A880" t="s">
        <v>621</v>
      </c>
      <c r="B880" t="s">
        <v>6165</v>
      </c>
      <c r="C880" t="s">
        <v>7360</v>
      </c>
      <c r="D880" t="s">
        <v>205</v>
      </c>
      <c r="E880" t="s">
        <v>51</v>
      </c>
      <c r="F880" t="s">
        <v>52</v>
      </c>
      <c r="G880" t="s">
        <v>53</v>
      </c>
      <c r="H880">
        <v>420000</v>
      </c>
      <c r="I880">
        <v>420000</v>
      </c>
      <c r="J880">
        <v>48</v>
      </c>
      <c r="K880" s="1">
        <v>45535</v>
      </c>
      <c r="L880" t="s">
        <v>15144</v>
      </c>
    </row>
    <row r="881" spans="1:12" x14ac:dyDescent="0.2">
      <c r="A881" t="s">
        <v>613</v>
      </c>
      <c r="B881" t="s">
        <v>6170</v>
      </c>
      <c r="C881" t="s">
        <v>7360</v>
      </c>
      <c r="D881" t="s">
        <v>205</v>
      </c>
      <c r="E881" t="s">
        <v>51</v>
      </c>
      <c r="F881" t="s">
        <v>52</v>
      </c>
      <c r="G881" t="s">
        <v>53</v>
      </c>
      <c r="H881">
        <v>154230</v>
      </c>
      <c r="I881">
        <v>154230</v>
      </c>
      <c r="J881">
        <v>24</v>
      </c>
      <c r="K881" s="1">
        <v>45535</v>
      </c>
      <c r="L881" t="s">
        <v>15144</v>
      </c>
    </row>
    <row r="882" spans="1:12" x14ac:dyDescent="0.2">
      <c r="A882" t="s">
        <v>466</v>
      </c>
      <c r="B882" t="s">
        <v>6660</v>
      </c>
      <c r="C882" t="s">
        <v>7360</v>
      </c>
      <c r="D882" t="s">
        <v>205</v>
      </c>
      <c r="E882" t="s">
        <v>51</v>
      </c>
      <c r="F882" t="s">
        <v>80</v>
      </c>
      <c r="G882" t="s">
        <v>81</v>
      </c>
      <c r="H882">
        <v>430000</v>
      </c>
      <c r="I882">
        <v>430000</v>
      </c>
      <c r="J882">
        <v>30</v>
      </c>
      <c r="K882" s="1">
        <v>45535</v>
      </c>
      <c r="L882" t="s">
        <v>15144</v>
      </c>
    </row>
    <row r="883" spans="1:12" x14ac:dyDescent="0.2">
      <c r="A883" t="s">
        <v>451</v>
      </c>
      <c r="B883" t="s">
        <v>6661</v>
      </c>
      <c r="C883" t="s">
        <v>7360</v>
      </c>
      <c r="D883" t="s">
        <v>205</v>
      </c>
      <c r="E883" t="s">
        <v>51</v>
      </c>
      <c r="F883" t="s">
        <v>80</v>
      </c>
      <c r="G883" t="s">
        <v>81</v>
      </c>
      <c r="H883">
        <v>200000</v>
      </c>
      <c r="I883">
        <v>200000</v>
      </c>
      <c r="J883">
        <v>16</v>
      </c>
      <c r="K883" s="1">
        <v>45535</v>
      </c>
      <c r="L883" t="s">
        <v>15144</v>
      </c>
    </row>
    <row r="884" spans="1:12" x14ac:dyDescent="0.2">
      <c r="A884" t="s">
        <v>499</v>
      </c>
      <c r="B884" t="s">
        <v>5119</v>
      </c>
      <c r="C884" t="s">
        <v>7360</v>
      </c>
      <c r="D884" t="s">
        <v>205</v>
      </c>
      <c r="E884" t="s">
        <v>51</v>
      </c>
      <c r="F884" t="s">
        <v>86</v>
      </c>
      <c r="G884" t="s">
        <v>85</v>
      </c>
      <c r="H884">
        <v>100000</v>
      </c>
      <c r="I884">
        <v>100000</v>
      </c>
      <c r="J884">
        <v>10</v>
      </c>
      <c r="K884" s="1">
        <v>45535</v>
      </c>
      <c r="L884" t="s">
        <v>15144</v>
      </c>
    </row>
    <row r="885" spans="1:12" x14ac:dyDescent="0.2">
      <c r="A885" t="s">
        <v>206</v>
      </c>
      <c r="B885" t="s">
        <v>4462</v>
      </c>
      <c r="C885" t="s">
        <v>7360</v>
      </c>
      <c r="D885" t="s">
        <v>205</v>
      </c>
      <c r="E885" t="s">
        <v>51</v>
      </c>
      <c r="F885" t="s">
        <v>78</v>
      </c>
      <c r="G885" t="s">
        <v>79</v>
      </c>
      <c r="H885">
        <v>57000</v>
      </c>
      <c r="I885">
        <v>20000</v>
      </c>
      <c r="J885">
        <v>4</v>
      </c>
      <c r="K885" s="1">
        <v>45535</v>
      </c>
      <c r="L885" t="s">
        <v>15144</v>
      </c>
    </row>
    <row r="886" spans="1:12" x14ac:dyDescent="0.2">
      <c r="A886" t="s">
        <v>430</v>
      </c>
      <c r="B886" t="s">
        <v>4463</v>
      </c>
      <c r="C886" t="s">
        <v>7360</v>
      </c>
      <c r="D886" t="s">
        <v>205</v>
      </c>
      <c r="E886" t="s">
        <v>51</v>
      </c>
      <c r="F886" t="s">
        <v>78</v>
      </c>
      <c r="G886" t="s">
        <v>79</v>
      </c>
      <c r="H886">
        <v>168000</v>
      </c>
      <c r="I886">
        <v>168000</v>
      </c>
      <c r="J886">
        <v>16</v>
      </c>
      <c r="K886" s="1">
        <v>45535</v>
      </c>
      <c r="L886" t="s">
        <v>15144</v>
      </c>
    </row>
    <row r="887" spans="1:12" x14ac:dyDescent="0.2">
      <c r="A887" t="s">
        <v>791</v>
      </c>
      <c r="B887" t="s">
        <v>5654</v>
      </c>
      <c r="C887" t="s">
        <v>7360</v>
      </c>
      <c r="D887" t="s">
        <v>792</v>
      </c>
      <c r="E887" t="s">
        <v>51</v>
      </c>
      <c r="F887" t="s">
        <v>112</v>
      </c>
      <c r="G887" t="s">
        <v>113</v>
      </c>
      <c r="I887"/>
      <c r="K887" s="1">
        <v>45535</v>
      </c>
      <c r="L887" t="s">
        <v>15144</v>
      </c>
    </row>
    <row r="888" spans="1:12" x14ac:dyDescent="0.2">
      <c r="A888" t="s">
        <v>1069</v>
      </c>
      <c r="B888" t="s">
        <v>6820</v>
      </c>
      <c r="C888" t="s">
        <v>7360</v>
      </c>
      <c r="D888" t="s">
        <v>715</v>
      </c>
      <c r="E888" t="s">
        <v>51</v>
      </c>
      <c r="F888" t="s">
        <v>152</v>
      </c>
      <c r="G888" t="s">
        <v>1063</v>
      </c>
      <c r="H888">
        <v>87000</v>
      </c>
      <c r="I888">
        <v>87000</v>
      </c>
      <c r="J888">
        <v>7.5832000000000006</v>
      </c>
      <c r="K888" s="1">
        <v>45535</v>
      </c>
      <c r="L888" t="s">
        <v>15144</v>
      </c>
    </row>
    <row r="889" spans="1:12" x14ac:dyDescent="0.2">
      <c r="A889" t="s">
        <v>1068</v>
      </c>
      <c r="B889" t="s">
        <v>5512</v>
      </c>
      <c r="C889" t="s">
        <v>7360</v>
      </c>
      <c r="D889" t="s">
        <v>715</v>
      </c>
      <c r="E889" t="s">
        <v>51</v>
      </c>
      <c r="F889" t="s">
        <v>152</v>
      </c>
      <c r="G889" t="s">
        <v>1063</v>
      </c>
      <c r="H889">
        <v>86400</v>
      </c>
      <c r="I889">
        <v>34000</v>
      </c>
      <c r="J889">
        <v>2.6638999999999986</v>
      </c>
      <c r="K889" s="1">
        <v>45535</v>
      </c>
      <c r="L889" t="s">
        <v>15144</v>
      </c>
    </row>
    <row r="890" spans="1:12" x14ac:dyDescent="0.2">
      <c r="A890" t="s">
        <v>1067</v>
      </c>
      <c r="B890" t="s">
        <v>5513</v>
      </c>
      <c r="C890" t="s">
        <v>7360</v>
      </c>
      <c r="D890" t="s">
        <v>715</v>
      </c>
      <c r="E890" t="s">
        <v>51</v>
      </c>
      <c r="F890" t="s">
        <v>152</v>
      </c>
      <c r="G890" t="s">
        <v>1063</v>
      </c>
      <c r="H890">
        <v>27400</v>
      </c>
      <c r="I890">
        <v>27400</v>
      </c>
      <c r="J890">
        <v>4</v>
      </c>
      <c r="K890" s="1">
        <v>45535</v>
      </c>
      <c r="L890" t="s">
        <v>15144</v>
      </c>
    </row>
    <row r="891" spans="1:12" x14ac:dyDescent="0.2">
      <c r="A891" t="s">
        <v>897</v>
      </c>
      <c r="B891" t="s">
        <v>5062</v>
      </c>
      <c r="C891" t="s">
        <v>7360</v>
      </c>
      <c r="D891" t="s">
        <v>715</v>
      </c>
      <c r="E891" t="s">
        <v>51</v>
      </c>
      <c r="F891" t="s">
        <v>125</v>
      </c>
      <c r="G891" t="s">
        <v>126</v>
      </c>
      <c r="H891">
        <v>86400</v>
      </c>
      <c r="I891">
        <v>86400</v>
      </c>
      <c r="J891">
        <v>4</v>
      </c>
      <c r="K891" s="1">
        <v>45535</v>
      </c>
      <c r="L891" t="s">
        <v>15144</v>
      </c>
    </row>
    <row r="892" spans="1:12" x14ac:dyDescent="0.2">
      <c r="A892" t="s">
        <v>876</v>
      </c>
      <c r="B892" t="s">
        <v>5548</v>
      </c>
      <c r="C892" t="s">
        <v>7360</v>
      </c>
      <c r="D892" t="s">
        <v>715</v>
      </c>
      <c r="E892" t="s">
        <v>51</v>
      </c>
      <c r="F892" t="s">
        <v>56</v>
      </c>
      <c r="G892" t="s">
        <v>57</v>
      </c>
      <c r="H892">
        <v>14715</v>
      </c>
      <c r="I892">
        <v>14715</v>
      </c>
      <c r="J892">
        <v>1</v>
      </c>
      <c r="K892" s="1">
        <v>45535</v>
      </c>
      <c r="L892" t="s">
        <v>15144</v>
      </c>
    </row>
    <row r="893" spans="1:12" x14ac:dyDescent="0.2">
      <c r="A893" t="s">
        <v>845</v>
      </c>
      <c r="B893" t="s">
        <v>6201</v>
      </c>
      <c r="C893" t="s">
        <v>7360</v>
      </c>
      <c r="D893" t="s">
        <v>715</v>
      </c>
      <c r="E893" t="s">
        <v>51</v>
      </c>
      <c r="F893" t="s">
        <v>56</v>
      </c>
      <c r="G893" t="s">
        <v>57</v>
      </c>
      <c r="H893">
        <v>40000</v>
      </c>
      <c r="I893">
        <v>40000</v>
      </c>
      <c r="J893">
        <v>2</v>
      </c>
      <c r="K893" s="1">
        <v>45535</v>
      </c>
      <c r="L893" t="s">
        <v>15144</v>
      </c>
    </row>
    <row r="894" spans="1:12" x14ac:dyDescent="0.2">
      <c r="A894" t="s">
        <v>714</v>
      </c>
      <c r="B894" t="s">
        <v>5551</v>
      </c>
      <c r="C894" t="s">
        <v>7360</v>
      </c>
      <c r="D894" t="s">
        <v>715</v>
      </c>
      <c r="E894" t="s">
        <v>51</v>
      </c>
      <c r="F894" t="s">
        <v>103</v>
      </c>
      <c r="G894" t="s">
        <v>104</v>
      </c>
      <c r="H894">
        <v>23000</v>
      </c>
      <c r="I894">
        <v>11200</v>
      </c>
      <c r="J894">
        <v>2</v>
      </c>
      <c r="K894" s="1">
        <v>45535</v>
      </c>
      <c r="L894" t="s">
        <v>15144</v>
      </c>
    </row>
    <row r="895" spans="1:12" x14ac:dyDescent="0.2">
      <c r="A895" t="s">
        <v>725</v>
      </c>
      <c r="B895" t="s">
        <v>5078</v>
      </c>
      <c r="C895" t="s">
        <v>7360</v>
      </c>
      <c r="D895" t="s">
        <v>715</v>
      </c>
      <c r="E895" t="s">
        <v>51</v>
      </c>
      <c r="F895" t="s">
        <v>106</v>
      </c>
      <c r="G895" t="s">
        <v>350</v>
      </c>
      <c r="H895">
        <v>113800</v>
      </c>
      <c r="I895">
        <v>113800</v>
      </c>
      <c r="J895">
        <v>12.5</v>
      </c>
      <c r="K895" s="1">
        <v>45535</v>
      </c>
      <c r="L895" t="s">
        <v>15144</v>
      </c>
    </row>
    <row r="896" spans="1:12" x14ac:dyDescent="0.2">
      <c r="A896" t="s">
        <v>718</v>
      </c>
      <c r="B896" t="s">
        <v>5083</v>
      </c>
      <c r="C896" t="s">
        <v>7360</v>
      </c>
      <c r="D896" t="s">
        <v>715</v>
      </c>
      <c r="E896" t="s">
        <v>51</v>
      </c>
      <c r="F896" t="s">
        <v>106</v>
      </c>
      <c r="G896" t="s">
        <v>350</v>
      </c>
      <c r="H896">
        <v>21400</v>
      </c>
      <c r="I896">
        <v>21400</v>
      </c>
      <c r="J896">
        <v>1</v>
      </c>
      <c r="K896" s="1">
        <v>45535</v>
      </c>
      <c r="L896" t="s">
        <v>15144</v>
      </c>
    </row>
    <row r="897" spans="1:12" x14ac:dyDescent="0.2">
      <c r="A897" t="s">
        <v>717</v>
      </c>
      <c r="B897" t="s">
        <v>5514</v>
      </c>
      <c r="C897" t="s">
        <v>7360</v>
      </c>
      <c r="D897" t="s">
        <v>715</v>
      </c>
      <c r="E897" t="s">
        <v>51</v>
      </c>
      <c r="F897" t="s">
        <v>106</v>
      </c>
      <c r="G897" t="s">
        <v>350</v>
      </c>
      <c r="H897">
        <v>15000</v>
      </c>
      <c r="I897">
        <v>15000</v>
      </c>
      <c r="J897">
        <v>1</v>
      </c>
      <c r="K897" s="1">
        <v>45535</v>
      </c>
      <c r="L897" t="s">
        <v>15144</v>
      </c>
    </row>
    <row r="898" spans="1:12" x14ac:dyDescent="0.2">
      <c r="A898" t="s">
        <v>719</v>
      </c>
      <c r="B898" t="s">
        <v>5075</v>
      </c>
      <c r="C898" t="s">
        <v>7360</v>
      </c>
      <c r="D898" t="s">
        <v>715</v>
      </c>
      <c r="E898" t="s">
        <v>51</v>
      </c>
      <c r="F898" t="s">
        <v>106</v>
      </c>
      <c r="G898" t="s">
        <v>350</v>
      </c>
      <c r="H898">
        <v>15000</v>
      </c>
      <c r="I898">
        <v>15000</v>
      </c>
      <c r="J898">
        <v>0.8</v>
      </c>
      <c r="K898" s="1">
        <v>45535</v>
      </c>
      <c r="L898" t="s">
        <v>15144</v>
      </c>
    </row>
    <row r="899" spans="1:12" x14ac:dyDescent="0.2">
      <c r="A899" t="s">
        <v>533</v>
      </c>
      <c r="B899" t="s">
        <v>5864</v>
      </c>
      <c r="C899" t="s">
        <v>7360</v>
      </c>
      <c r="D899" t="s">
        <v>531</v>
      </c>
      <c r="E899" t="s">
        <v>51</v>
      </c>
      <c r="F899" t="s">
        <v>33</v>
      </c>
      <c r="G899" t="s">
        <v>34</v>
      </c>
      <c r="H899">
        <v>300000</v>
      </c>
      <c r="I899">
        <v>300000</v>
      </c>
      <c r="J899">
        <v>29.233999999999988</v>
      </c>
      <c r="K899" s="1">
        <v>45535</v>
      </c>
      <c r="L899" t="s">
        <v>15144</v>
      </c>
    </row>
    <row r="900" spans="1:12" x14ac:dyDescent="0.2">
      <c r="A900" t="s">
        <v>537</v>
      </c>
      <c r="B900" t="s">
        <v>4467</v>
      </c>
      <c r="C900" t="s">
        <v>7360</v>
      </c>
      <c r="D900" t="s">
        <v>531</v>
      </c>
      <c r="E900" t="s">
        <v>51</v>
      </c>
      <c r="F900" t="s">
        <v>94</v>
      </c>
      <c r="G900" t="s">
        <v>536</v>
      </c>
      <c r="I900">
        <v>60000</v>
      </c>
      <c r="J900">
        <v>8</v>
      </c>
      <c r="K900" s="1">
        <v>45535</v>
      </c>
      <c r="L900" t="s">
        <v>15144</v>
      </c>
    </row>
    <row r="901" spans="1:12" x14ac:dyDescent="0.2">
      <c r="A901" t="s">
        <v>538</v>
      </c>
      <c r="B901" t="s">
        <v>5489</v>
      </c>
      <c r="C901" t="s">
        <v>7360</v>
      </c>
      <c r="D901" t="s">
        <v>531</v>
      </c>
      <c r="E901" t="s">
        <v>51</v>
      </c>
      <c r="F901" t="s">
        <v>94</v>
      </c>
      <c r="G901" t="s">
        <v>536</v>
      </c>
      <c r="I901"/>
      <c r="K901" s="1">
        <v>45535</v>
      </c>
      <c r="L901" t="s">
        <v>15144</v>
      </c>
    </row>
    <row r="902" spans="1:12" x14ac:dyDescent="0.2">
      <c r="A902" t="s">
        <v>532</v>
      </c>
      <c r="B902" t="s">
        <v>6409</v>
      </c>
      <c r="C902" t="s">
        <v>7360</v>
      </c>
      <c r="D902" t="s">
        <v>531</v>
      </c>
      <c r="E902" t="s">
        <v>51</v>
      </c>
      <c r="F902" t="s">
        <v>33</v>
      </c>
      <c r="G902" t="s">
        <v>34</v>
      </c>
      <c r="H902">
        <v>22000</v>
      </c>
      <c r="I902">
        <v>22000</v>
      </c>
      <c r="J902">
        <v>1.1374999999999993</v>
      </c>
      <c r="K902" s="1">
        <v>45535</v>
      </c>
      <c r="L902" t="s">
        <v>15144</v>
      </c>
    </row>
    <row r="903" spans="1:12" x14ac:dyDescent="0.2">
      <c r="A903" t="s">
        <v>530</v>
      </c>
      <c r="B903" t="s">
        <v>6407</v>
      </c>
      <c r="C903" t="s">
        <v>7360</v>
      </c>
      <c r="D903" t="s">
        <v>531</v>
      </c>
      <c r="E903" t="s">
        <v>51</v>
      </c>
      <c r="F903" t="s">
        <v>33</v>
      </c>
      <c r="G903" t="s">
        <v>34</v>
      </c>
      <c r="H903">
        <v>31000</v>
      </c>
      <c r="I903">
        <v>31000</v>
      </c>
      <c r="J903">
        <v>2.7607000000000017</v>
      </c>
      <c r="K903" s="1">
        <v>45535</v>
      </c>
      <c r="L903" t="s">
        <v>15144</v>
      </c>
    </row>
    <row r="904" spans="1:12" x14ac:dyDescent="0.2">
      <c r="A904" t="s">
        <v>1472</v>
      </c>
      <c r="B904" t="s">
        <v>6683</v>
      </c>
      <c r="C904" t="s">
        <v>7360</v>
      </c>
      <c r="D904" t="s">
        <v>66</v>
      </c>
      <c r="E904" t="s">
        <v>51</v>
      </c>
      <c r="F904" t="s">
        <v>183</v>
      </c>
      <c r="G904" t="s">
        <v>95</v>
      </c>
      <c r="H904">
        <v>25200</v>
      </c>
      <c r="I904">
        <v>25200</v>
      </c>
      <c r="J904">
        <v>3</v>
      </c>
      <c r="K904" s="1">
        <v>45535</v>
      </c>
      <c r="L904" t="s">
        <v>15144</v>
      </c>
    </row>
    <row r="905" spans="1:12" x14ac:dyDescent="0.2">
      <c r="A905" t="s">
        <v>1401</v>
      </c>
      <c r="B905" t="s">
        <v>6520</v>
      </c>
      <c r="C905" t="s">
        <v>7360</v>
      </c>
      <c r="D905" t="s">
        <v>66</v>
      </c>
      <c r="E905" t="s">
        <v>51</v>
      </c>
      <c r="F905" t="s">
        <v>39</v>
      </c>
      <c r="G905" t="s">
        <v>40</v>
      </c>
      <c r="H905">
        <v>26935</v>
      </c>
      <c r="I905">
        <v>16680</v>
      </c>
      <c r="J905">
        <v>3</v>
      </c>
      <c r="K905" s="1">
        <v>45535</v>
      </c>
      <c r="L905" t="s">
        <v>15144</v>
      </c>
    </row>
    <row r="906" spans="1:12" x14ac:dyDescent="0.2">
      <c r="A906" t="s">
        <v>1346</v>
      </c>
      <c r="B906" t="s">
        <v>5836</v>
      </c>
      <c r="C906" t="s">
        <v>7360</v>
      </c>
      <c r="D906" t="s">
        <v>66</v>
      </c>
      <c r="E906" t="s">
        <v>51</v>
      </c>
      <c r="F906" t="s">
        <v>39</v>
      </c>
      <c r="G906" t="s">
        <v>40</v>
      </c>
      <c r="H906">
        <v>18480</v>
      </c>
      <c r="I906">
        <v>18480</v>
      </c>
      <c r="J906">
        <v>2</v>
      </c>
      <c r="K906" s="1">
        <v>45535</v>
      </c>
      <c r="L906" t="s">
        <v>15144</v>
      </c>
    </row>
    <row r="907" spans="1:12" x14ac:dyDescent="0.2">
      <c r="A907" t="s">
        <v>1366</v>
      </c>
      <c r="B907" t="s">
        <v>6816</v>
      </c>
      <c r="C907" t="s">
        <v>7360</v>
      </c>
      <c r="D907" t="s">
        <v>66</v>
      </c>
      <c r="E907" t="s">
        <v>51</v>
      </c>
      <c r="F907" t="s">
        <v>39</v>
      </c>
      <c r="G907" t="s">
        <v>40</v>
      </c>
      <c r="I907">
        <v>53150</v>
      </c>
      <c r="J907">
        <v>8</v>
      </c>
      <c r="K907" s="1">
        <v>45535</v>
      </c>
      <c r="L907" t="s">
        <v>15144</v>
      </c>
    </row>
    <row r="908" spans="1:12" x14ac:dyDescent="0.2">
      <c r="A908" t="s">
        <v>1370</v>
      </c>
      <c r="B908" t="s">
        <v>6815</v>
      </c>
      <c r="C908" t="s">
        <v>7360</v>
      </c>
      <c r="D908" t="s">
        <v>66</v>
      </c>
      <c r="E908" t="s">
        <v>51</v>
      </c>
      <c r="F908" t="s">
        <v>39</v>
      </c>
      <c r="G908" t="s">
        <v>40</v>
      </c>
      <c r="H908">
        <v>52800</v>
      </c>
      <c r="I908">
        <v>36720</v>
      </c>
      <c r="J908">
        <v>2.64</v>
      </c>
      <c r="K908" s="1">
        <v>45535</v>
      </c>
      <c r="L908" t="s">
        <v>15144</v>
      </c>
    </row>
    <row r="909" spans="1:12" x14ac:dyDescent="0.2">
      <c r="A909" t="s">
        <v>1364</v>
      </c>
      <c r="B909" t="s">
        <v>6784</v>
      </c>
      <c r="C909" t="s">
        <v>7360</v>
      </c>
      <c r="D909" t="s">
        <v>66</v>
      </c>
      <c r="E909" t="s">
        <v>51</v>
      </c>
      <c r="F909" t="s">
        <v>39</v>
      </c>
      <c r="G909" t="s">
        <v>40</v>
      </c>
      <c r="H909">
        <v>55140</v>
      </c>
      <c r="I909">
        <v>55140</v>
      </c>
      <c r="J909">
        <v>3.2</v>
      </c>
      <c r="K909" s="1">
        <v>45535</v>
      </c>
      <c r="L909" t="s">
        <v>15144</v>
      </c>
    </row>
    <row r="910" spans="1:12" x14ac:dyDescent="0.2">
      <c r="A910" t="s">
        <v>1328</v>
      </c>
      <c r="B910" t="s">
        <v>5985</v>
      </c>
      <c r="C910" t="s">
        <v>7360</v>
      </c>
      <c r="D910" t="s">
        <v>66</v>
      </c>
      <c r="E910" t="s">
        <v>51</v>
      </c>
      <c r="F910" t="s">
        <v>44</v>
      </c>
      <c r="G910" t="s">
        <v>45</v>
      </c>
      <c r="H910">
        <v>57364</v>
      </c>
      <c r="I910">
        <v>57364</v>
      </c>
      <c r="J910">
        <v>3.55</v>
      </c>
      <c r="K910" s="1">
        <v>45535</v>
      </c>
      <c r="L910" t="s">
        <v>15144</v>
      </c>
    </row>
    <row r="911" spans="1:12" x14ac:dyDescent="0.2">
      <c r="A911" t="s">
        <v>1282</v>
      </c>
      <c r="B911" t="s">
        <v>6753</v>
      </c>
      <c r="C911" t="s">
        <v>7360</v>
      </c>
      <c r="D911" t="s">
        <v>66</v>
      </c>
      <c r="E911" t="s">
        <v>51</v>
      </c>
      <c r="F911" t="s">
        <v>41</v>
      </c>
      <c r="G911" t="s">
        <v>42</v>
      </c>
      <c r="H911">
        <v>16200</v>
      </c>
      <c r="I911">
        <v>16200</v>
      </c>
      <c r="J911">
        <v>0.78</v>
      </c>
      <c r="K911" s="1">
        <v>45535</v>
      </c>
      <c r="L911" t="s">
        <v>15144</v>
      </c>
    </row>
    <row r="912" spans="1:12" x14ac:dyDescent="0.2">
      <c r="A912" t="s">
        <v>1259</v>
      </c>
      <c r="B912" t="s">
        <v>5809</v>
      </c>
      <c r="C912" t="s">
        <v>7360</v>
      </c>
      <c r="D912" t="s">
        <v>66</v>
      </c>
      <c r="E912" t="s">
        <v>51</v>
      </c>
      <c r="F912" t="s">
        <v>168</v>
      </c>
      <c r="G912" t="s">
        <v>169</v>
      </c>
      <c r="I912">
        <v>88250</v>
      </c>
      <c r="J912">
        <v>22</v>
      </c>
      <c r="K912" s="1">
        <v>45535</v>
      </c>
      <c r="L912" t="s">
        <v>15144</v>
      </c>
    </row>
    <row r="913" spans="1:12" x14ac:dyDescent="0.2">
      <c r="A913" t="s">
        <v>1260</v>
      </c>
      <c r="B913" t="s">
        <v>5806</v>
      </c>
      <c r="C913" t="s">
        <v>7360</v>
      </c>
      <c r="D913" t="s">
        <v>66</v>
      </c>
      <c r="E913" t="s">
        <v>51</v>
      </c>
      <c r="F913" t="s">
        <v>168</v>
      </c>
      <c r="G913" t="s">
        <v>169</v>
      </c>
      <c r="H913">
        <v>85000</v>
      </c>
      <c r="I913">
        <v>55780</v>
      </c>
      <c r="J913">
        <v>7</v>
      </c>
      <c r="K913" s="1">
        <v>45535</v>
      </c>
      <c r="L913" t="s">
        <v>15144</v>
      </c>
    </row>
    <row r="914" spans="1:12" x14ac:dyDescent="0.2">
      <c r="A914" t="s">
        <v>1258</v>
      </c>
      <c r="B914" t="s">
        <v>5807</v>
      </c>
      <c r="C914" t="s">
        <v>7360</v>
      </c>
      <c r="D914" t="s">
        <v>66</v>
      </c>
      <c r="E914" t="s">
        <v>51</v>
      </c>
      <c r="F914" t="s">
        <v>168</v>
      </c>
      <c r="G914" t="s">
        <v>169</v>
      </c>
      <c r="I914">
        <v>20740</v>
      </c>
      <c r="J914">
        <v>3.67</v>
      </c>
      <c r="K914" s="1">
        <v>45535</v>
      </c>
      <c r="L914" t="s">
        <v>15144</v>
      </c>
    </row>
    <row r="915" spans="1:12" x14ac:dyDescent="0.2">
      <c r="A915" t="s">
        <v>1261</v>
      </c>
      <c r="B915" t="s">
        <v>5805</v>
      </c>
      <c r="C915" t="s">
        <v>7360</v>
      </c>
      <c r="D915" t="s">
        <v>66</v>
      </c>
      <c r="E915" t="s">
        <v>51</v>
      </c>
      <c r="F915" t="s">
        <v>168</v>
      </c>
      <c r="G915" t="s">
        <v>169</v>
      </c>
      <c r="H915">
        <v>70000</v>
      </c>
      <c r="I915">
        <v>43820</v>
      </c>
      <c r="J915">
        <v>3.25</v>
      </c>
      <c r="K915" s="1">
        <v>45535</v>
      </c>
      <c r="L915" t="s">
        <v>15144</v>
      </c>
    </row>
    <row r="916" spans="1:12" x14ac:dyDescent="0.2">
      <c r="A916" t="s">
        <v>1257</v>
      </c>
      <c r="B916" t="s">
        <v>5808</v>
      </c>
      <c r="C916" t="s">
        <v>7360</v>
      </c>
      <c r="D916" t="s">
        <v>66</v>
      </c>
      <c r="E916" t="s">
        <v>51</v>
      </c>
      <c r="F916" t="s">
        <v>168</v>
      </c>
      <c r="G916" t="s">
        <v>169</v>
      </c>
      <c r="H916">
        <v>50000</v>
      </c>
      <c r="I916">
        <v>49180</v>
      </c>
      <c r="J916">
        <v>10</v>
      </c>
      <c r="K916" s="1">
        <v>45535</v>
      </c>
      <c r="L916" t="s">
        <v>15144</v>
      </c>
    </row>
    <row r="917" spans="1:12" x14ac:dyDescent="0.2">
      <c r="A917" t="s">
        <v>1270</v>
      </c>
      <c r="B917" t="s">
        <v>6487</v>
      </c>
      <c r="C917" t="s">
        <v>7360</v>
      </c>
      <c r="D917" t="s">
        <v>66</v>
      </c>
      <c r="E917" t="s">
        <v>51</v>
      </c>
      <c r="F917" t="s">
        <v>168</v>
      </c>
      <c r="G917" t="s">
        <v>169</v>
      </c>
      <c r="H917">
        <v>16000</v>
      </c>
      <c r="I917">
        <v>10610</v>
      </c>
      <c r="J917">
        <v>0.5</v>
      </c>
      <c r="K917" s="1">
        <v>45535</v>
      </c>
      <c r="L917" t="s">
        <v>15144</v>
      </c>
    </row>
    <row r="918" spans="1:12" x14ac:dyDescent="0.2">
      <c r="A918" t="s">
        <v>1219</v>
      </c>
      <c r="B918" t="s">
        <v>6611</v>
      </c>
      <c r="C918" t="s">
        <v>7360</v>
      </c>
      <c r="D918" t="s">
        <v>66</v>
      </c>
      <c r="E918" t="s">
        <v>51</v>
      </c>
      <c r="F918" t="s">
        <v>163</v>
      </c>
      <c r="G918" t="s">
        <v>164</v>
      </c>
      <c r="H918">
        <v>29500</v>
      </c>
      <c r="I918">
        <v>9890</v>
      </c>
      <c r="J918">
        <v>0.5</v>
      </c>
      <c r="K918" s="1">
        <v>45535</v>
      </c>
      <c r="L918" t="s">
        <v>15144</v>
      </c>
    </row>
    <row r="919" spans="1:12" x14ac:dyDescent="0.2">
      <c r="A919" t="s">
        <v>1235</v>
      </c>
      <c r="B919" t="s">
        <v>6610</v>
      </c>
      <c r="C919" t="s">
        <v>7360</v>
      </c>
      <c r="D919" t="s">
        <v>66</v>
      </c>
      <c r="E919" t="s">
        <v>51</v>
      </c>
      <c r="F919" t="s">
        <v>163</v>
      </c>
      <c r="G919" t="s">
        <v>164</v>
      </c>
      <c r="H919">
        <v>22000</v>
      </c>
      <c r="I919">
        <v>9740</v>
      </c>
      <c r="J919">
        <v>2</v>
      </c>
      <c r="K919" s="1">
        <v>45535</v>
      </c>
      <c r="L919" t="s">
        <v>15144</v>
      </c>
    </row>
    <row r="920" spans="1:12" x14ac:dyDescent="0.2">
      <c r="A920" t="s">
        <v>1228</v>
      </c>
      <c r="B920" t="s">
        <v>4206</v>
      </c>
      <c r="C920" t="s">
        <v>7360</v>
      </c>
      <c r="D920" t="s">
        <v>66</v>
      </c>
      <c r="E920" t="s">
        <v>51</v>
      </c>
      <c r="F920" t="s">
        <v>163</v>
      </c>
      <c r="G920" t="s">
        <v>164</v>
      </c>
      <c r="H920">
        <v>53200</v>
      </c>
      <c r="I920">
        <v>19390</v>
      </c>
      <c r="J920">
        <v>2</v>
      </c>
      <c r="K920" s="1">
        <v>45535</v>
      </c>
      <c r="L920" t="s">
        <v>15144</v>
      </c>
    </row>
    <row r="921" spans="1:12" x14ac:dyDescent="0.2">
      <c r="A921" t="s">
        <v>1229</v>
      </c>
      <c r="B921" t="s">
        <v>4208</v>
      </c>
      <c r="C921" t="s">
        <v>7360</v>
      </c>
      <c r="D921" t="s">
        <v>66</v>
      </c>
      <c r="E921" t="s">
        <v>51</v>
      </c>
      <c r="F921" t="s">
        <v>163</v>
      </c>
      <c r="G921" t="s">
        <v>164</v>
      </c>
      <c r="H921">
        <v>81900</v>
      </c>
      <c r="I921">
        <v>31510</v>
      </c>
      <c r="J921">
        <v>4</v>
      </c>
      <c r="K921" s="1">
        <v>45535</v>
      </c>
      <c r="L921" t="s">
        <v>15144</v>
      </c>
    </row>
    <row r="922" spans="1:12" x14ac:dyDescent="0.2">
      <c r="A922" t="s">
        <v>1223</v>
      </c>
      <c r="B922" t="s">
        <v>4209</v>
      </c>
      <c r="C922" t="s">
        <v>7360</v>
      </c>
      <c r="D922" t="s">
        <v>66</v>
      </c>
      <c r="E922" t="s">
        <v>51</v>
      </c>
      <c r="F922" t="s">
        <v>163</v>
      </c>
      <c r="G922" t="s">
        <v>164</v>
      </c>
      <c r="H922">
        <v>107600</v>
      </c>
      <c r="I922">
        <v>56000</v>
      </c>
      <c r="J922">
        <v>16</v>
      </c>
      <c r="K922" s="1">
        <v>45535</v>
      </c>
      <c r="L922" t="s">
        <v>15144</v>
      </c>
    </row>
    <row r="923" spans="1:12" x14ac:dyDescent="0.2">
      <c r="A923" t="s">
        <v>1206</v>
      </c>
      <c r="B923" t="s">
        <v>5037</v>
      </c>
      <c r="C923" t="s">
        <v>7360</v>
      </c>
      <c r="D923" t="s">
        <v>66</v>
      </c>
      <c r="E923" t="s">
        <v>51</v>
      </c>
      <c r="F923" t="s">
        <v>49</v>
      </c>
      <c r="G923" t="s">
        <v>50</v>
      </c>
      <c r="H923">
        <v>11000</v>
      </c>
      <c r="I923">
        <v>7870</v>
      </c>
      <c r="J923">
        <v>0.40500000000000003</v>
      </c>
      <c r="K923" s="1">
        <v>45535</v>
      </c>
      <c r="L923" t="s">
        <v>15144</v>
      </c>
    </row>
    <row r="924" spans="1:12" x14ac:dyDescent="0.2">
      <c r="A924" t="s">
        <v>1165</v>
      </c>
      <c r="B924" t="s">
        <v>5740</v>
      </c>
      <c r="C924" t="s">
        <v>7360</v>
      </c>
      <c r="D924" t="s">
        <v>66</v>
      </c>
      <c r="E924" t="s">
        <v>51</v>
      </c>
      <c r="F924" t="s">
        <v>49</v>
      </c>
      <c r="G924" t="s">
        <v>50</v>
      </c>
      <c r="H924">
        <v>34000</v>
      </c>
      <c r="I924">
        <v>14210</v>
      </c>
      <c r="J924">
        <v>0.8</v>
      </c>
      <c r="K924" s="1">
        <v>45535</v>
      </c>
      <c r="L924" t="s">
        <v>15144</v>
      </c>
    </row>
    <row r="925" spans="1:12" x14ac:dyDescent="0.2">
      <c r="A925" t="s">
        <v>1157</v>
      </c>
      <c r="B925" t="s">
        <v>6323</v>
      </c>
      <c r="C925" t="s">
        <v>7360</v>
      </c>
      <c r="D925" t="s">
        <v>66</v>
      </c>
      <c r="E925" t="s">
        <v>51</v>
      </c>
      <c r="F925" t="s">
        <v>49</v>
      </c>
      <c r="G925" t="s">
        <v>50</v>
      </c>
      <c r="H925">
        <v>65000</v>
      </c>
      <c r="I925">
        <v>35900</v>
      </c>
      <c r="J925">
        <v>4</v>
      </c>
      <c r="K925" s="1">
        <v>45535</v>
      </c>
      <c r="L925" t="s">
        <v>15144</v>
      </c>
    </row>
    <row r="926" spans="1:12" x14ac:dyDescent="0.2">
      <c r="A926" t="s">
        <v>1152</v>
      </c>
      <c r="B926" t="s">
        <v>6324</v>
      </c>
      <c r="C926" t="s">
        <v>7360</v>
      </c>
      <c r="D926" t="s">
        <v>66</v>
      </c>
      <c r="E926" t="s">
        <v>51</v>
      </c>
      <c r="F926" t="s">
        <v>49</v>
      </c>
      <c r="G926" t="s">
        <v>50</v>
      </c>
      <c r="H926">
        <v>23000</v>
      </c>
      <c r="I926">
        <v>12560</v>
      </c>
      <c r="J926">
        <v>0.67500000000000004</v>
      </c>
      <c r="K926" s="1">
        <v>45535</v>
      </c>
      <c r="L926" t="s">
        <v>15144</v>
      </c>
    </row>
    <row r="927" spans="1:12" x14ac:dyDescent="0.2">
      <c r="A927" t="s">
        <v>3501</v>
      </c>
      <c r="B927" t="s">
        <v>5498</v>
      </c>
      <c r="C927" t="s">
        <v>7360</v>
      </c>
      <c r="D927" t="s">
        <v>66</v>
      </c>
      <c r="E927" t="s">
        <v>51</v>
      </c>
      <c r="F927" t="s">
        <v>49</v>
      </c>
      <c r="G927" t="s">
        <v>50</v>
      </c>
      <c r="I927">
        <v>72230</v>
      </c>
      <c r="J927">
        <v>13</v>
      </c>
      <c r="K927" s="1">
        <v>45535</v>
      </c>
      <c r="L927" t="s">
        <v>15144</v>
      </c>
    </row>
    <row r="928" spans="1:12" x14ac:dyDescent="0.2">
      <c r="A928" t="s">
        <v>1147</v>
      </c>
      <c r="B928" t="s">
        <v>6320</v>
      </c>
      <c r="C928" t="s">
        <v>7360</v>
      </c>
      <c r="D928" t="s">
        <v>66</v>
      </c>
      <c r="E928" t="s">
        <v>51</v>
      </c>
      <c r="F928" t="s">
        <v>49</v>
      </c>
      <c r="G928" t="s">
        <v>50</v>
      </c>
      <c r="I928">
        <v>107040</v>
      </c>
      <c r="J928">
        <v>7</v>
      </c>
      <c r="K928" s="1">
        <v>45535</v>
      </c>
      <c r="L928" t="s">
        <v>15144</v>
      </c>
    </row>
    <row r="929" spans="1:12" x14ac:dyDescent="0.2">
      <c r="A929" t="s">
        <v>1153</v>
      </c>
      <c r="B929" t="s">
        <v>6325</v>
      </c>
      <c r="C929" t="s">
        <v>7360</v>
      </c>
      <c r="D929" t="s">
        <v>66</v>
      </c>
      <c r="E929" t="s">
        <v>51</v>
      </c>
      <c r="F929" t="s">
        <v>49</v>
      </c>
      <c r="G929" t="s">
        <v>50</v>
      </c>
      <c r="H929">
        <v>34000</v>
      </c>
      <c r="I929">
        <v>16070</v>
      </c>
      <c r="J929">
        <v>0.94</v>
      </c>
      <c r="K929" s="1">
        <v>45535</v>
      </c>
      <c r="L929" t="s">
        <v>15144</v>
      </c>
    </row>
    <row r="930" spans="1:12" x14ac:dyDescent="0.2">
      <c r="A930" t="s">
        <v>1107</v>
      </c>
      <c r="B930" t="s">
        <v>5151</v>
      </c>
      <c r="C930" t="s">
        <v>7360</v>
      </c>
      <c r="D930" t="s">
        <v>66</v>
      </c>
      <c r="E930" t="s">
        <v>51</v>
      </c>
      <c r="F930" t="s">
        <v>49</v>
      </c>
      <c r="G930" t="s">
        <v>50</v>
      </c>
      <c r="H930">
        <v>68000</v>
      </c>
      <c r="I930">
        <v>41310</v>
      </c>
      <c r="J930">
        <v>5.7</v>
      </c>
      <c r="K930" s="1">
        <v>45535</v>
      </c>
      <c r="L930" t="s">
        <v>15144</v>
      </c>
    </row>
    <row r="931" spans="1:12" x14ac:dyDescent="0.2">
      <c r="A931" t="s">
        <v>159</v>
      </c>
      <c r="B931" t="s">
        <v>5097</v>
      </c>
      <c r="C931" t="s">
        <v>7360</v>
      </c>
      <c r="D931" t="s">
        <v>66</v>
      </c>
      <c r="E931" t="s">
        <v>51</v>
      </c>
      <c r="F931" t="s">
        <v>49</v>
      </c>
      <c r="G931" t="s">
        <v>50</v>
      </c>
      <c r="H931">
        <v>162000</v>
      </c>
      <c r="I931">
        <v>41860</v>
      </c>
      <c r="J931">
        <v>4.5</v>
      </c>
      <c r="K931" s="1">
        <v>45535</v>
      </c>
      <c r="L931" t="s">
        <v>15144</v>
      </c>
    </row>
    <row r="932" spans="1:12" x14ac:dyDescent="0.2">
      <c r="A932" t="s">
        <v>1167</v>
      </c>
      <c r="B932" t="s">
        <v>5096</v>
      </c>
      <c r="C932" t="s">
        <v>7360</v>
      </c>
      <c r="D932" t="s">
        <v>66</v>
      </c>
      <c r="E932" t="s">
        <v>51</v>
      </c>
      <c r="F932" t="s">
        <v>49</v>
      </c>
      <c r="G932" t="s">
        <v>50</v>
      </c>
      <c r="H932">
        <v>160000</v>
      </c>
      <c r="I932">
        <v>79520</v>
      </c>
      <c r="J932">
        <v>9</v>
      </c>
      <c r="K932" s="1">
        <v>45535</v>
      </c>
      <c r="L932" t="s">
        <v>15144</v>
      </c>
    </row>
    <row r="933" spans="1:12" x14ac:dyDescent="0.2">
      <c r="A933" t="s">
        <v>1168</v>
      </c>
      <c r="B933" t="s">
        <v>5095</v>
      </c>
      <c r="C933" t="s">
        <v>7360</v>
      </c>
      <c r="D933" t="s">
        <v>66</v>
      </c>
      <c r="E933" t="s">
        <v>51</v>
      </c>
      <c r="F933" t="s">
        <v>49</v>
      </c>
      <c r="G933" t="s">
        <v>50</v>
      </c>
      <c r="H933">
        <v>162000</v>
      </c>
      <c r="I933">
        <v>110190</v>
      </c>
      <c r="J933">
        <v>23</v>
      </c>
      <c r="K933" s="1">
        <v>45535</v>
      </c>
      <c r="L933" t="s">
        <v>15144</v>
      </c>
    </row>
    <row r="934" spans="1:12" x14ac:dyDescent="0.2">
      <c r="A934" t="s">
        <v>1166</v>
      </c>
      <c r="B934" t="s">
        <v>5098</v>
      </c>
      <c r="C934" t="s">
        <v>7360</v>
      </c>
      <c r="D934" t="s">
        <v>66</v>
      </c>
      <c r="E934" t="s">
        <v>51</v>
      </c>
      <c r="F934" t="s">
        <v>49</v>
      </c>
      <c r="G934" t="s">
        <v>50</v>
      </c>
      <c r="H934">
        <v>112000</v>
      </c>
      <c r="I934">
        <v>64400</v>
      </c>
      <c r="J934">
        <v>5.25</v>
      </c>
      <c r="K934" s="1">
        <v>45535</v>
      </c>
      <c r="L934" t="s">
        <v>15144</v>
      </c>
    </row>
    <row r="935" spans="1:12" x14ac:dyDescent="0.2">
      <c r="A935" t="s">
        <v>1050</v>
      </c>
      <c r="B935" t="s">
        <v>5630</v>
      </c>
      <c r="C935" t="s">
        <v>7360</v>
      </c>
      <c r="D935" t="s">
        <v>66</v>
      </c>
      <c r="E935" t="s">
        <v>51</v>
      </c>
      <c r="F935" t="s">
        <v>150</v>
      </c>
      <c r="G935" t="s">
        <v>1045</v>
      </c>
      <c r="H935">
        <v>66920</v>
      </c>
      <c r="I935">
        <v>66920</v>
      </c>
      <c r="J935">
        <v>14</v>
      </c>
      <c r="K935" s="1">
        <v>45535</v>
      </c>
      <c r="L935" t="s">
        <v>15144</v>
      </c>
    </row>
    <row r="936" spans="1:12" x14ac:dyDescent="0.2">
      <c r="A936" t="s">
        <v>1047</v>
      </c>
      <c r="B936" t="s">
        <v>5629</v>
      </c>
      <c r="C936" t="s">
        <v>7360</v>
      </c>
      <c r="D936" t="s">
        <v>66</v>
      </c>
      <c r="E936" t="s">
        <v>51</v>
      </c>
      <c r="F936" t="s">
        <v>150</v>
      </c>
      <c r="G936" t="s">
        <v>1045</v>
      </c>
      <c r="H936">
        <v>31000</v>
      </c>
      <c r="I936">
        <v>11510</v>
      </c>
      <c r="J936">
        <v>2</v>
      </c>
      <c r="K936" s="1">
        <v>45535</v>
      </c>
      <c r="L936" t="s">
        <v>15144</v>
      </c>
    </row>
    <row r="937" spans="1:12" x14ac:dyDescent="0.2">
      <c r="A937" t="s">
        <v>975</v>
      </c>
      <c r="B937" t="s">
        <v>6068</v>
      </c>
      <c r="C937" t="s">
        <v>7360</v>
      </c>
      <c r="D937" t="s">
        <v>66</v>
      </c>
      <c r="E937" t="s">
        <v>51</v>
      </c>
      <c r="F937" t="s">
        <v>138</v>
      </c>
      <c r="G937" t="s">
        <v>139</v>
      </c>
      <c r="H937">
        <v>86000</v>
      </c>
      <c r="I937">
        <v>82231</v>
      </c>
      <c r="J937">
        <v>9</v>
      </c>
      <c r="K937" s="1">
        <v>45535</v>
      </c>
      <c r="L937" t="s">
        <v>15144</v>
      </c>
    </row>
    <row r="938" spans="1:12" x14ac:dyDescent="0.2">
      <c r="A938" t="s">
        <v>974</v>
      </c>
      <c r="B938" t="s">
        <v>6066</v>
      </c>
      <c r="C938" t="s">
        <v>7360</v>
      </c>
      <c r="D938" t="s">
        <v>66</v>
      </c>
      <c r="E938" t="s">
        <v>51</v>
      </c>
      <c r="F938" t="s">
        <v>138</v>
      </c>
      <c r="G938" t="s">
        <v>139</v>
      </c>
      <c r="H938">
        <v>26240</v>
      </c>
      <c r="I938">
        <v>26240</v>
      </c>
      <c r="J938">
        <v>1</v>
      </c>
      <c r="K938" s="1">
        <v>45535</v>
      </c>
      <c r="L938" t="s">
        <v>15144</v>
      </c>
    </row>
    <row r="939" spans="1:12" x14ac:dyDescent="0.2">
      <c r="A939" t="s">
        <v>968</v>
      </c>
      <c r="B939" t="s">
        <v>6069</v>
      </c>
      <c r="C939" t="s">
        <v>7360</v>
      </c>
      <c r="D939" t="s">
        <v>66</v>
      </c>
      <c r="E939" t="s">
        <v>51</v>
      </c>
      <c r="F939" t="s">
        <v>138</v>
      </c>
      <c r="G939" t="s">
        <v>139</v>
      </c>
      <c r="I939">
        <v>8170</v>
      </c>
      <c r="J939">
        <v>0.77900000000000003</v>
      </c>
      <c r="K939" s="1">
        <v>45535</v>
      </c>
      <c r="L939" t="s">
        <v>15144</v>
      </c>
    </row>
    <row r="940" spans="1:12" x14ac:dyDescent="0.2">
      <c r="A940" t="s">
        <v>958</v>
      </c>
      <c r="B940" t="s">
        <v>6067</v>
      </c>
      <c r="C940" t="s">
        <v>7360</v>
      </c>
      <c r="D940" t="s">
        <v>66</v>
      </c>
      <c r="E940" t="s">
        <v>51</v>
      </c>
      <c r="F940" t="s">
        <v>138</v>
      </c>
      <c r="G940" t="s">
        <v>139</v>
      </c>
      <c r="H940">
        <v>90000</v>
      </c>
      <c r="I940">
        <v>48860</v>
      </c>
      <c r="J940">
        <v>5</v>
      </c>
      <c r="K940" s="1">
        <v>45535</v>
      </c>
      <c r="L940" t="s">
        <v>15144</v>
      </c>
    </row>
    <row r="941" spans="1:12" x14ac:dyDescent="0.2">
      <c r="A941" t="s">
        <v>835</v>
      </c>
      <c r="B941" t="s">
        <v>5209</v>
      </c>
      <c r="C941" t="s">
        <v>7360</v>
      </c>
      <c r="D941" t="s">
        <v>66</v>
      </c>
      <c r="E941" t="s">
        <v>51</v>
      </c>
      <c r="F941" t="s">
        <v>118</v>
      </c>
      <c r="G941" t="s">
        <v>119</v>
      </c>
      <c r="H941">
        <v>20000</v>
      </c>
      <c r="I941">
        <v>7090</v>
      </c>
      <c r="J941">
        <v>0.5</v>
      </c>
      <c r="K941" s="1">
        <v>45535</v>
      </c>
      <c r="L941" t="s">
        <v>15144</v>
      </c>
    </row>
    <row r="942" spans="1:12" x14ac:dyDescent="0.2">
      <c r="A942" t="s">
        <v>999</v>
      </c>
      <c r="B942" t="s">
        <v>5417</v>
      </c>
      <c r="C942" t="s">
        <v>7360</v>
      </c>
      <c r="D942" t="s">
        <v>66</v>
      </c>
      <c r="E942" t="s">
        <v>51</v>
      </c>
      <c r="F942" t="s">
        <v>46</v>
      </c>
      <c r="G942" t="s">
        <v>47</v>
      </c>
      <c r="H942">
        <v>81600</v>
      </c>
      <c r="I942">
        <v>28950</v>
      </c>
      <c r="J942">
        <v>2.7</v>
      </c>
      <c r="K942" s="1">
        <v>45535</v>
      </c>
      <c r="L942" t="s">
        <v>15144</v>
      </c>
    </row>
    <row r="943" spans="1:12" x14ac:dyDescent="0.2">
      <c r="A943" t="s">
        <v>1019</v>
      </c>
      <c r="B943" t="s">
        <v>5419</v>
      </c>
      <c r="C943" t="s">
        <v>7360</v>
      </c>
      <c r="D943" t="s">
        <v>66</v>
      </c>
      <c r="E943" t="s">
        <v>51</v>
      </c>
      <c r="F943" t="s">
        <v>46</v>
      </c>
      <c r="G943" t="s">
        <v>47</v>
      </c>
      <c r="H943">
        <v>147000</v>
      </c>
      <c r="I943">
        <v>77510</v>
      </c>
      <c r="J943">
        <v>8.75</v>
      </c>
      <c r="K943" s="1">
        <v>45535</v>
      </c>
      <c r="L943" t="s">
        <v>15144</v>
      </c>
    </row>
    <row r="944" spans="1:12" x14ac:dyDescent="0.2">
      <c r="A944" t="s">
        <v>1026</v>
      </c>
      <c r="B944" t="s">
        <v>5415</v>
      </c>
      <c r="C944" t="s">
        <v>7360</v>
      </c>
      <c r="D944" t="s">
        <v>66</v>
      </c>
      <c r="E944" t="s">
        <v>51</v>
      </c>
      <c r="F944" t="s">
        <v>46</v>
      </c>
      <c r="G944" t="s">
        <v>47</v>
      </c>
      <c r="H944">
        <v>14500</v>
      </c>
      <c r="I944">
        <v>11470</v>
      </c>
      <c r="J944">
        <v>2</v>
      </c>
      <c r="K944" s="1">
        <v>45535</v>
      </c>
      <c r="L944" t="s">
        <v>15144</v>
      </c>
    </row>
    <row r="945" spans="1:12" x14ac:dyDescent="0.2">
      <c r="A945" t="s">
        <v>1023</v>
      </c>
      <c r="B945" t="s">
        <v>5412</v>
      </c>
      <c r="C945" t="s">
        <v>7360</v>
      </c>
      <c r="D945" t="s">
        <v>66</v>
      </c>
      <c r="E945" t="s">
        <v>51</v>
      </c>
      <c r="F945" t="s">
        <v>46</v>
      </c>
      <c r="G945" t="s">
        <v>47</v>
      </c>
      <c r="H945">
        <v>15000</v>
      </c>
      <c r="I945">
        <v>10130</v>
      </c>
      <c r="J945">
        <v>1</v>
      </c>
      <c r="K945" s="1">
        <v>45535</v>
      </c>
      <c r="L945" t="s">
        <v>15144</v>
      </c>
    </row>
    <row r="946" spans="1:12" x14ac:dyDescent="0.2">
      <c r="A946" t="s">
        <v>891</v>
      </c>
      <c r="B946" t="s">
        <v>5784</v>
      </c>
      <c r="C946" t="s">
        <v>7360</v>
      </c>
      <c r="D946" t="s">
        <v>66</v>
      </c>
      <c r="E946" t="s">
        <v>51</v>
      </c>
      <c r="F946" t="s">
        <v>125</v>
      </c>
      <c r="G946" t="s">
        <v>126</v>
      </c>
      <c r="H946">
        <v>54000</v>
      </c>
      <c r="I946">
        <v>16950</v>
      </c>
      <c r="J946">
        <v>2.1</v>
      </c>
      <c r="K946" s="1">
        <v>45535</v>
      </c>
      <c r="L946" t="s">
        <v>15144</v>
      </c>
    </row>
    <row r="947" spans="1:12" x14ac:dyDescent="0.2">
      <c r="A947" t="s">
        <v>893</v>
      </c>
      <c r="B947" t="s">
        <v>5785</v>
      </c>
      <c r="C947" t="s">
        <v>7360</v>
      </c>
      <c r="D947" t="s">
        <v>66</v>
      </c>
      <c r="E947" t="s">
        <v>51</v>
      </c>
      <c r="F947" t="s">
        <v>125</v>
      </c>
      <c r="G947" t="s">
        <v>126</v>
      </c>
      <c r="H947">
        <v>46000</v>
      </c>
      <c r="I947">
        <v>31080</v>
      </c>
      <c r="J947">
        <v>3.75</v>
      </c>
      <c r="K947" s="1">
        <v>45535</v>
      </c>
      <c r="L947" t="s">
        <v>15144</v>
      </c>
    </row>
    <row r="948" spans="1:12" x14ac:dyDescent="0.2">
      <c r="A948" t="s">
        <v>767</v>
      </c>
      <c r="B948" t="s">
        <v>5726</v>
      </c>
      <c r="C948" t="s">
        <v>7360</v>
      </c>
      <c r="D948" t="s">
        <v>66</v>
      </c>
      <c r="E948" t="s">
        <v>51</v>
      </c>
      <c r="F948" t="s">
        <v>58</v>
      </c>
      <c r="G948" t="s">
        <v>59</v>
      </c>
      <c r="H948">
        <v>166300</v>
      </c>
      <c r="I948">
        <v>212710</v>
      </c>
      <c r="J948">
        <v>40</v>
      </c>
      <c r="K948" s="1">
        <v>45535</v>
      </c>
      <c r="L948" t="s">
        <v>15144</v>
      </c>
    </row>
    <row r="949" spans="1:12" x14ac:dyDescent="0.2">
      <c r="A949" t="s">
        <v>758</v>
      </c>
      <c r="B949" t="s">
        <v>5147</v>
      </c>
      <c r="C949" t="s">
        <v>7360</v>
      </c>
      <c r="D949" t="s">
        <v>66</v>
      </c>
      <c r="E949" t="s">
        <v>51</v>
      </c>
      <c r="F949" t="s">
        <v>58</v>
      </c>
      <c r="G949" t="s">
        <v>59</v>
      </c>
      <c r="H949">
        <v>75000</v>
      </c>
      <c r="I949">
        <v>47490</v>
      </c>
      <c r="J949">
        <v>6</v>
      </c>
      <c r="K949" s="1">
        <v>45535</v>
      </c>
      <c r="L949" t="s">
        <v>15144</v>
      </c>
    </row>
    <row r="950" spans="1:12" x14ac:dyDescent="0.2">
      <c r="A950" t="s">
        <v>759</v>
      </c>
      <c r="B950" t="s">
        <v>5146</v>
      </c>
      <c r="C950" t="s">
        <v>7360</v>
      </c>
      <c r="D950" t="s">
        <v>66</v>
      </c>
      <c r="E950" t="s">
        <v>51</v>
      </c>
      <c r="F950" t="s">
        <v>58</v>
      </c>
      <c r="G950" t="s">
        <v>59</v>
      </c>
      <c r="H950">
        <v>75000</v>
      </c>
      <c r="I950">
        <v>52610</v>
      </c>
      <c r="J950">
        <v>4</v>
      </c>
      <c r="K950" s="1">
        <v>45535</v>
      </c>
      <c r="L950" t="s">
        <v>15144</v>
      </c>
    </row>
    <row r="951" spans="1:12" x14ac:dyDescent="0.2">
      <c r="A951" t="s">
        <v>111</v>
      </c>
      <c r="B951" t="s">
        <v>5667</v>
      </c>
      <c r="C951" t="s">
        <v>7360</v>
      </c>
      <c r="D951" t="s">
        <v>66</v>
      </c>
      <c r="E951" t="s">
        <v>51</v>
      </c>
      <c r="F951" t="s">
        <v>58</v>
      </c>
      <c r="G951" t="s">
        <v>59</v>
      </c>
      <c r="H951">
        <v>700000</v>
      </c>
      <c r="I951">
        <v>38260</v>
      </c>
      <c r="J951">
        <v>5.4</v>
      </c>
      <c r="K951" s="1">
        <v>45535</v>
      </c>
      <c r="L951" t="s">
        <v>15144</v>
      </c>
    </row>
    <row r="952" spans="1:12" x14ac:dyDescent="0.2">
      <c r="A952" t="s">
        <v>864</v>
      </c>
      <c r="B952" t="s">
        <v>5133</v>
      </c>
      <c r="C952" t="s">
        <v>7360</v>
      </c>
      <c r="D952" t="s">
        <v>66</v>
      </c>
      <c r="E952" t="s">
        <v>51</v>
      </c>
      <c r="F952" t="s">
        <v>56</v>
      </c>
      <c r="G952" t="s">
        <v>57</v>
      </c>
      <c r="I952">
        <v>7440</v>
      </c>
      <c r="J952">
        <v>0.4</v>
      </c>
      <c r="K952" s="1">
        <v>45535</v>
      </c>
      <c r="L952" t="s">
        <v>15144</v>
      </c>
    </row>
    <row r="953" spans="1:12" x14ac:dyDescent="0.2">
      <c r="A953" t="s">
        <v>513</v>
      </c>
      <c r="B953" t="s">
        <v>7340</v>
      </c>
      <c r="C953" t="s">
        <v>7360</v>
      </c>
      <c r="D953" t="s">
        <v>66</v>
      </c>
      <c r="E953" t="s">
        <v>51</v>
      </c>
      <c r="F953" t="s">
        <v>33</v>
      </c>
      <c r="G953" t="s">
        <v>34</v>
      </c>
      <c r="H953">
        <v>115000</v>
      </c>
      <c r="I953">
        <v>47100</v>
      </c>
      <c r="J953">
        <v>5</v>
      </c>
      <c r="K953" s="1">
        <v>45535</v>
      </c>
      <c r="L953" t="s">
        <v>15144</v>
      </c>
    </row>
    <row r="954" spans="1:12" x14ac:dyDescent="0.2">
      <c r="A954" t="s">
        <v>507</v>
      </c>
      <c r="B954" t="s">
        <v>5564</v>
      </c>
      <c r="C954" t="s">
        <v>7360</v>
      </c>
      <c r="D954" t="s">
        <v>66</v>
      </c>
      <c r="E954" t="s">
        <v>51</v>
      </c>
      <c r="F954" t="s">
        <v>33</v>
      </c>
      <c r="G954" t="s">
        <v>34</v>
      </c>
      <c r="I954">
        <v>30760</v>
      </c>
      <c r="J954">
        <v>1</v>
      </c>
      <c r="K954" s="1">
        <v>45535</v>
      </c>
      <c r="L954" t="s">
        <v>15144</v>
      </c>
    </row>
    <row r="955" spans="1:12" x14ac:dyDescent="0.2">
      <c r="A955" t="s">
        <v>604</v>
      </c>
      <c r="B955" t="s">
        <v>7128</v>
      </c>
      <c r="C955" t="s">
        <v>7360</v>
      </c>
      <c r="D955" t="s">
        <v>66</v>
      </c>
      <c r="E955" t="s">
        <v>51</v>
      </c>
      <c r="F955" t="s">
        <v>52</v>
      </c>
      <c r="G955" t="s">
        <v>53</v>
      </c>
      <c r="H955">
        <v>70000</v>
      </c>
      <c r="I955">
        <v>70000</v>
      </c>
      <c r="J955">
        <v>20</v>
      </c>
      <c r="K955" s="1">
        <v>45626</v>
      </c>
      <c r="L955" t="s">
        <v>15144</v>
      </c>
    </row>
    <row r="956" spans="1:12" x14ac:dyDescent="0.2">
      <c r="A956" t="s">
        <v>601</v>
      </c>
      <c r="B956" t="s">
        <v>7126</v>
      </c>
      <c r="C956" t="s">
        <v>7360</v>
      </c>
      <c r="D956" t="s">
        <v>66</v>
      </c>
      <c r="E956" t="s">
        <v>51</v>
      </c>
      <c r="F956" t="s">
        <v>52</v>
      </c>
      <c r="G956" t="s">
        <v>53</v>
      </c>
      <c r="H956">
        <v>218920</v>
      </c>
      <c r="I956">
        <v>200000</v>
      </c>
      <c r="J956">
        <v>40</v>
      </c>
      <c r="K956" s="1">
        <v>45535</v>
      </c>
      <c r="L956" t="s">
        <v>15144</v>
      </c>
    </row>
    <row r="957" spans="1:12" x14ac:dyDescent="0.2">
      <c r="A957" t="s">
        <v>594</v>
      </c>
      <c r="B957" t="s">
        <v>7124</v>
      </c>
      <c r="C957" t="s">
        <v>7360</v>
      </c>
      <c r="D957" t="s">
        <v>66</v>
      </c>
      <c r="E957" t="s">
        <v>51</v>
      </c>
      <c r="F957" t="s">
        <v>52</v>
      </c>
      <c r="G957" t="s">
        <v>53</v>
      </c>
      <c r="H957">
        <v>142000</v>
      </c>
      <c r="I957">
        <v>85330</v>
      </c>
      <c r="J957">
        <v>9.9</v>
      </c>
      <c r="K957" s="1">
        <v>45535</v>
      </c>
      <c r="L957" t="s">
        <v>15144</v>
      </c>
    </row>
    <row r="958" spans="1:12" x14ac:dyDescent="0.2">
      <c r="A958" t="s">
        <v>666</v>
      </c>
      <c r="B958" t="s">
        <v>7125</v>
      </c>
      <c r="C958" t="s">
        <v>7360</v>
      </c>
      <c r="D958" t="s">
        <v>66</v>
      </c>
      <c r="E958" t="s">
        <v>51</v>
      </c>
      <c r="F958" t="s">
        <v>52</v>
      </c>
      <c r="G958" t="s">
        <v>53</v>
      </c>
      <c r="H958">
        <v>40690</v>
      </c>
      <c r="I958">
        <v>40690</v>
      </c>
      <c r="J958">
        <v>3</v>
      </c>
      <c r="K958" s="1">
        <v>45535</v>
      </c>
      <c r="L958" t="s">
        <v>15144</v>
      </c>
    </row>
    <row r="959" spans="1:12" x14ac:dyDescent="0.2">
      <c r="A959" t="s">
        <v>656</v>
      </c>
      <c r="B959" t="s">
        <v>5055</v>
      </c>
      <c r="C959" t="s">
        <v>7360</v>
      </c>
      <c r="D959" t="s">
        <v>66</v>
      </c>
      <c r="E959" t="s">
        <v>51</v>
      </c>
      <c r="F959" t="s">
        <v>100</v>
      </c>
      <c r="G959" t="s">
        <v>101</v>
      </c>
      <c r="I959">
        <v>4080</v>
      </c>
      <c r="J959">
        <v>0.6</v>
      </c>
      <c r="K959" s="1">
        <v>45535</v>
      </c>
      <c r="L959" t="s">
        <v>15144</v>
      </c>
    </row>
    <row r="960" spans="1:12" x14ac:dyDescent="0.2">
      <c r="A960" t="s">
        <v>460</v>
      </c>
      <c r="B960" t="s">
        <v>6641</v>
      </c>
      <c r="C960" t="s">
        <v>7360</v>
      </c>
      <c r="D960" t="s">
        <v>66</v>
      </c>
      <c r="E960" t="s">
        <v>51</v>
      </c>
      <c r="F960" t="s">
        <v>80</v>
      </c>
      <c r="G960" t="s">
        <v>81</v>
      </c>
      <c r="H960">
        <v>47956</v>
      </c>
      <c r="I960">
        <v>22590</v>
      </c>
      <c r="J960">
        <v>3</v>
      </c>
      <c r="K960" s="1">
        <v>45535</v>
      </c>
      <c r="L960" t="s">
        <v>15144</v>
      </c>
    </row>
    <row r="961" spans="1:12" x14ac:dyDescent="0.2">
      <c r="A961" t="s">
        <v>445</v>
      </c>
      <c r="B961" t="s">
        <v>6639</v>
      </c>
      <c r="C961" t="s">
        <v>7360</v>
      </c>
      <c r="D961" t="s">
        <v>66</v>
      </c>
      <c r="E961" t="s">
        <v>51</v>
      </c>
      <c r="F961" t="s">
        <v>80</v>
      </c>
      <c r="G961" t="s">
        <v>81</v>
      </c>
      <c r="H961">
        <v>55270</v>
      </c>
      <c r="I961">
        <v>34360</v>
      </c>
      <c r="J961">
        <v>0.82</v>
      </c>
      <c r="K961" s="1">
        <v>45535</v>
      </c>
      <c r="L961" t="s">
        <v>15144</v>
      </c>
    </row>
    <row r="962" spans="1:12" x14ac:dyDescent="0.2">
      <c r="A962" t="s">
        <v>483</v>
      </c>
      <c r="B962" t="s">
        <v>6397</v>
      </c>
      <c r="C962" t="s">
        <v>7360</v>
      </c>
      <c r="D962" t="s">
        <v>66</v>
      </c>
      <c r="E962" t="s">
        <v>51</v>
      </c>
      <c r="F962" t="s">
        <v>86</v>
      </c>
      <c r="G962" t="s">
        <v>85</v>
      </c>
      <c r="H962">
        <v>200000</v>
      </c>
      <c r="I962">
        <v>110000</v>
      </c>
      <c r="J962">
        <v>30</v>
      </c>
      <c r="K962" s="1">
        <v>45535</v>
      </c>
      <c r="L962" t="s">
        <v>15144</v>
      </c>
    </row>
    <row r="963" spans="1:12" x14ac:dyDescent="0.2">
      <c r="A963" t="s">
        <v>371</v>
      </c>
      <c r="B963" t="s">
        <v>4096</v>
      </c>
      <c r="C963" t="s">
        <v>7360</v>
      </c>
      <c r="D963" t="s">
        <v>66</v>
      </c>
      <c r="E963" t="s">
        <v>51</v>
      </c>
      <c r="F963" t="s">
        <v>60</v>
      </c>
      <c r="G963" t="s">
        <v>61</v>
      </c>
      <c r="H963">
        <v>8994</v>
      </c>
      <c r="I963">
        <v>7760</v>
      </c>
      <c r="J963">
        <v>0.5</v>
      </c>
      <c r="K963" s="1">
        <v>45535</v>
      </c>
      <c r="L963" t="s">
        <v>15144</v>
      </c>
    </row>
    <row r="964" spans="1:12" x14ac:dyDescent="0.2">
      <c r="A964" t="s">
        <v>1016</v>
      </c>
      <c r="B964" t="s">
        <v>5317</v>
      </c>
      <c r="C964" t="s">
        <v>7360</v>
      </c>
      <c r="D964" t="s">
        <v>653</v>
      </c>
      <c r="E964" t="s">
        <v>51</v>
      </c>
      <c r="F964" t="s">
        <v>46</v>
      </c>
      <c r="G964" t="s">
        <v>47</v>
      </c>
      <c r="H964">
        <v>70000</v>
      </c>
      <c r="I964">
        <v>34000</v>
      </c>
      <c r="J964">
        <v>10</v>
      </c>
      <c r="K964" s="1">
        <v>45535</v>
      </c>
      <c r="L964" t="s">
        <v>15144</v>
      </c>
    </row>
    <row r="965" spans="1:12" x14ac:dyDescent="0.2">
      <c r="A965" t="s">
        <v>652</v>
      </c>
      <c r="B965" t="s">
        <v>5061</v>
      </c>
      <c r="C965" t="s">
        <v>7360</v>
      </c>
      <c r="D965" t="s">
        <v>653</v>
      </c>
      <c r="E965" t="s">
        <v>51</v>
      </c>
      <c r="F965" t="s">
        <v>100</v>
      </c>
      <c r="G965" t="s">
        <v>101</v>
      </c>
      <c r="H965">
        <v>214000</v>
      </c>
      <c r="I965">
        <v>90000</v>
      </c>
      <c r="J965">
        <v>10</v>
      </c>
      <c r="K965" s="1">
        <v>45535</v>
      </c>
      <c r="L965" t="s">
        <v>15144</v>
      </c>
    </row>
    <row r="966" spans="1:12" x14ac:dyDescent="0.2">
      <c r="A966" t="s">
        <v>1377</v>
      </c>
      <c r="B966" t="s">
        <v>5123</v>
      </c>
      <c r="C966" t="s">
        <v>7360</v>
      </c>
      <c r="D966" t="s">
        <v>535</v>
      </c>
      <c r="E966" t="s">
        <v>51</v>
      </c>
      <c r="F966" t="s">
        <v>39</v>
      </c>
      <c r="G966" t="s">
        <v>40</v>
      </c>
      <c r="I966">
        <v>20000</v>
      </c>
      <c r="J966">
        <v>4</v>
      </c>
      <c r="K966" s="1">
        <v>45535</v>
      </c>
      <c r="L966" t="s">
        <v>15144</v>
      </c>
    </row>
    <row r="967" spans="1:12" x14ac:dyDescent="0.2">
      <c r="A967" t="s">
        <v>1237</v>
      </c>
      <c r="B967" t="s">
        <v>6612</v>
      </c>
      <c r="C967" t="s">
        <v>7360</v>
      </c>
      <c r="D967" t="s">
        <v>535</v>
      </c>
      <c r="E967" t="s">
        <v>51</v>
      </c>
      <c r="F967" t="s">
        <v>163</v>
      </c>
      <c r="G967" t="s">
        <v>164</v>
      </c>
      <c r="H967">
        <v>22000</v>
      </c>
      <c r="I967">
        <v>22000</v>
      </c>
      <c r="J967">
        <v>2</v>
      </c>
      <c r="K967" s="1">
        <v>45535</v>
      </c>
      <c r="L967" t="s">
        <v>15144</v>
      </c>
    </row>
    <row r="968" spans="1:12" x14ac:dyDescent="0.2">
      <c r="A968" t="s">
        <v>840</v>
      </c>
      <c r="B968" t="s">
        <v>5844</v>
      </c>
      <c r="C968" t="s">
        <v>7360</v>
      </c>
      <c r="D968" t="s">
        <v>535</v>
      </c>
      <c r="E968" t="s">
        <v>51</v>
      </c>
      <c r="F968" t="s">
        <v>121</v>
      </c>
      <c r="G968" t="s">
        <v>838</v>
      </c>
      <c r="H968">
        <v>8130</v>
      </c>
      <c r="I968">
        <v>8130</v>
      </c>
      <c r="J968">
        <v>2</v>
      </c>
      <c r="K968" s="1">
        <v>45535</v>
      </c>
      <c r="L968" t="s">
        <v>15144</v>
      </c>
    </row>
    <row r="969" spans="1:12" x14ac:dyDescent="0.2">
      <c r="A969" t="s">
        <v>534</v>
      </c>
      <c r="B969" t="s">
        <v>5487</v>
      </c>
      <c r="C969" t="s">
        <v>7360</v>
      </c>
      <c r="D969" t="s">
        <v>535</v>
      </c>
      <c r="E969" t="s">
        <v>51</v>
      </c>
      <c r="F969" t="s">
        <v>94</v>
      </c>
      <c r="G969" t="s">
        <v>536</v>
      </c>
      <c r="H969">
        <v>16085</v>
      </c>
      <c r="I969">
        <v>16085</v>
      </c>
      <c r="J969">
        <v>6</v>
      </c>
      <c r="K969" s="1">
        <v>45535</v>
      </c>
      <c r="L969" t="s">
        <v>15144</v>
      </c>
    </row>
    <row r="970" spans="1:12" x14ac:dyDescent="0.2">
      <c r="A970" t="s">
        <v>1426</v>
      </c>
      <c r="B970" t="s">
        <v>6731</v>
      </c>
      <c r="C970" t="s">
        <v>7360</v>
      </c>
      <c r="D970" t="s">
        <v>1400</v>
      </c>
      <c r="E970" t="s">
        <v>51</v>
      </c>
      <c r="F970" t="s">
        <v>39</v>
      </c>
      <c r="G970" t="s">
        <v>40</v>
      </c>
      <c r="H970">
        <v>18000</v>
      </c>
      <c r="I970">
        <v>18000</v>
      </c>
      <c r="J970">
        <v>1</v>
      </c>
      <c r="K970" s="1">
        <v>45535</v>
      </c>
      <c r="L970" t="s">
        <v>15144</v>
      </c>
    </row>
    <row r="971" spans="1:12" x14ac:dyDescent="0.2">
      <c r="A971" t="s">
        <v>2275</v>
      </c>
      <c r="B971" t="s">
        <v>6476</v>
      </c>
      <c r="C971" t="s">
        <v>7360</v>
      </c>
      <c r="D971" t="s">
        <v>221</v>
      </c>
      <c r="E971" t="s">
        <v>51</v>
      </c>
      <c r="F971" t="s">
        <v>36</v>
      </c>
      <c r="G971" t="s">
        <v>37</v>
      </c>
      <c r="H971">
        <v>199500</v>
      </c>
      <c r="I971">
        <v>465000</v>
      </c>
      <c r="J971">
        <v>45</v>
      </c>
      <c r="K971" s="1">
        <v>45535</v>
      </c>
      <c r="L971" t="s">
        <v>15144</v>
      </c>
    </row>
    <row r="972" spans="1:12" x14ac:dyDescent="0.2">
      <c r="A972" t="s">
        <v>2283</v>
      </c>
      <c r="B972" t="s">
        <v>6481</v>
      </c>
      <c r="C972" t="s">
        <v>7360</v>
      </c>
      <c r="D972" t="s">
        <v>221</v>
      </c>
      <c r="E972" t="s">
        <v>51</v>
      </c>
      <c r="F972" t="s">
        <v>36</v>
      </c>
      <c r="G972" t="s">
        <v>37</v>
      </c>
      <c r="H972">
        <v>199500</v>
      </c>
      <c r="I972">
        <v>465000</v>
      </c>
      <c r="J972">
        <v>45</v>
      </c>
      <c r="K972" s="1">
        <v>45535</v>
      </c>
      <c r="L972" t="s">
        <v>15144</v>
      </c>
    </row>
    <row r="973" spans="1:12" x14ac:dyDescent="0.2">
      <c r="A973" t="s">
        <v>2279</v>
      </c>
      <c r="B973" t="s">
        <v>6480</v>
      </c>
      <c r="C973" t="s">
        <v>7360</v>
      </c>
      <c r="D973" t="s">
        <v>221</v>
      </c>
      <c r="E973" t="s">
        <v>51</v>
      </c>
      <c r="F973" t="s">
        <v>36</v>
      </c>
      <c r="G973" t="s">
        <v>37</v>
      </c>
      <c r="H973">
        <v>199500</v>
      </c>
      <c r="I973">
        <v>465000</v>
      </c>
      <c r="J973">
        <v>45</v>
      </c>
      <c r="K973" s="1">
        <v>45535</v>
      </c>
      <c r="L973" t="s">
        <v>15144</v>
      </c>
    </row>
    <row r="974" spans="1:12" x14ac:dyDescent="0.2">
      <c r="A974" t="s">
        <v>2282</v>
      </c>
      <c r="B974" t="s">
        <v>6479</v>
      </c>
      <c r="C974" t="s">
        <v>7360</v>
      </c>
      <c r="D974" t="s">
        <v>221</v>
      </c>
      <c r="E974" t="s">
        <v>51</v>
      </c>
      <c r="F974" t="s">
        <v>36</v>
      </c>
      <c r="G974" t="s">
        <v>37</v>
      </c>
      <c r="H974">
        <v>288950</v>
      </c>
      <c r="I974">
        <v>465000</v>
      </c>
      <c r="J974">
        <v>40</v>
      </c>
      <c r="K974" s="1">
        <v>45535</v>
      </c>
      <c r="L974" t="s">
        <v>15144</v>
      </c>
    </row>
    <row r="975" spans="1:12" x14ac:dyDescent="0.2">
      <c r="A975" t="s">
        <v>2281</v>
      </c>
      <c r="B975" t="s">
        <v>6478</v>
      </c>
      <c r="C975" t="s">
        <v>7360</v>
      </c>
      <c r="D975" t="s">
        <v>221</v>
      </c>
      <c r="E975" t="s">
        <v>51</v>
      </c>
      <c r="F975" t="s">
        <v>36</v>
      </c>
      <c r="G975" t="s">
        <v>37</v>
      </c>
      <c r="H975">
        <v>255400</v>
      </c>
      <c r="I975">
        <v>465000</v>
      </c>
      <c r="J975">
        <v>40</v>
      </c>
      <c r="K975" s="1">
        <v>45535</v>
      </c>
      <c r="L975" t="s">
        <v>15144</v>
      </c>
    </row>
    <row r="976" spans="1:12" x14ac:dyDescent="0.2">
      <c r="A976" t="s">
        <v>1950</v>
      </c>
      <c r="B976" t="s">
        <v>4525</v>
      </c>
      <c r="C976" t="s">
        <v>7360</v>
      </c>
      <c r="D976" t="s">
        <v>221</v>
      </c>
      <c r="E976" t="s">
        <v>51</v>
      </c>
      <c r="F976" t="s">
        <v>36</v>
      </c>
      <c r="G976" t="s">
        <v>37</v>
      </c>
      <c r="H976">
        <v>251140</v>
      </c>
      <c r="I976">
        <v>334000</v>
      </c>
      <c r="J976">
        <v>30</v>
      </c>
      <c r="K976" s="1">
        <v>45535</v>
      </c>
      <c r="L976" t="s">
        <v>15144</v>
      </c>
    </row>
    <row r="977" spans="1:12" x14ac:dyDescent="0.2">
      <c r="A977" t="s">
        <v>2278</v>
      </c>
      <c r="B977" t="s">
        <v>4526</v>
      </c>
      <c r="C977" t="s">
        <v>7360</v>
      </c>
      <c r="D977" t="s">
        <v>221</v>
      </c>
      <c r="E977" t="s">
        <v>51</v>
      </c>
      <c r="F977" t="s">
        <v>36</v>
      </c>
      <c r="G977" t="s">
        <v>37</v>
      </c>
      <c r="H977">
        <v>225900</v>
      </c>
      <c r="I977">
        <v>334000</v>
      </c>
      <c r="J977">
        <v>30</v>
      </c>
      <c r="K977" s="1">
        <v>45535</v>
      </c>
      <c r="L977" t="s">
        <v>15144</v>
      </c>
    </row>
    <row r="978" spans="1:12" x14ac:dyDescent="0.2">
      <c r="A978" t="s">
        <v>2277</v>
      </c>
      <c r="B978" t="s">
        <v>4527</v>
      </c>
      <c r="C978" t="s">
        <v>7360</v>
      </c>
      <c r="D978" t="s">
        <v>221</v>
      </c>
      <c r="E978" t="s">
        <v>51</v>
      </c>
      <c r="F978" t="s">
        <v>36</v>
      </c>
      <c r="G978" t="s">
        <v>37</v>
      </c>
      <c r="H978">
        <v>336140</v>
      </c>
      <c r="I978">
        <v>487000</v>
      </c>
      <c r="J978">
        <v>47.5</v>
      </c>
      <c r="K978" s="1">
        <v>45535</v>
      </c>
      <c r="L978" t="s">
        <v>15144</v>
      </c>
    </row>
    <row r="979" spans="1:12" x14ac:dyDescent="0.2">
      <c r="A979" t="s">
        <v>2280</v>
      </c>
      <c r="B979" t="s">
        <v>6477</v>
      </c>
      <c r="C979" t="s">
        <v>7360</v>
      </c>
      <c r="D979" t="s">
        <v>221</v>
      </c>
      <c r="E979" t="s">
        <v>51</v>
      </c>
      <c r="F979" t="s">
        <v>36</v>
      </c>
      <c r="G979" t="s">
        <v>37</v>
      </c>
      <c r="H979">
        <v>291050</v>
      </c>
      <c r="I979">
        <v>465000</v>
      </c>
      <c r="J979">
        <v>40</v>
      </c>
      <c r="K979" s="1">
        <v>45535</v>
      </c>
      <c r="L979" t="s">
        <v>15144</v>
      </c>
    </row>
    <row r="980" spans="1:12" x14ac:dyDescent="0.2">
      <c r="A980" t="s">
        <v>2276</v>
      </c>
      <c r="B980" t="s">
        <v>4528</v>
      </c>
      <c r="C980" t="s">
        <v>7360</v>
      </c>
      <c r="D980" t="s">
        <v>221</v>
      </c>
      <c r="E980" t="s">
        <v>51</v>
      </c>
      <c r="F980" t="s">
        <v>36</v>
      </c>
      <c r="G980" t="s">
        <v>37</v>
      </c>
      <c r="H980">
        <v>254400</v>
      </c>
      <c r="I980">
        <v>465000</v>
      </c>
      <c r="J980">
        <v>40</v>
      </c>
      <c r="K980" s="1">
        <v>45535</v>
      </c>
      <c r="L980" t="s">
        <v>15144</v>
      </c>
    </row>
    <row r="981" spans="1:12" x14ac:dyDescent="0.2">
      <c r="A981" t="s">
        <v>1923</v>
      </c>
      <c r="B981" t="s">
        <v>5749</v>
      </c>
      <c r="C981" t="s">
        <v>7360</v>
      </c>
      <c r="D981" t="s">
        <v>221</v>
      </c>
      <c r="E981" t="s">
        <v>51</v>
      </c>
      <c r="F981" t="s">
        <v>167</v>
      </c>
      <c r="G981" t="s">
        <v>1251</v>
      </c>
      <c r="H981">
        <v>480000</v>
      </c>
      <c r="I981">
        <v>480000</v>
      </c>
      <c r="J981">
        <v>90</v>
      </c>
      <c r="K981" s="1">
        <v>45535</v>
      </c>
      <c r="L981" t="s">
        <v>15144</v>
      </c>
    </row>
    <row r="982" spans="1:12" x14ac:dyDescent="0.2">
      <c r="A982" t="s">
        <v>2820</v>
      </c>
      <c r="B982" t="s">
        <v>5750</v>
      </c>
      <c r="C982" t="s">
        <v>7360</v>
      </c>
      <c r="D982" t="s">
        <v>221</v>
      </c>
      <c r="E982" t="s">
        <v>51</v>
      </c>
      <c r="F982" t="s">
        <v>167</v>
      </c>
      <c r="G982" t="s">
        <v>1251</v>
      </c>
      <c r="H982">
        <v>480000</v>
      </c>
      <c r="I982">
        <v>480000</v>
      </c>
      <c r="J982">
        <v>80</v>
      </c>
      <c r="K982" s="1">
        <v>45535</v>
      </c>
      <c r="L982" t="s">
        <v>15144</v>
      </c>
    </row>
    <row r="983" spans="1:12" x14ac:dyDescent="0.2">
      <c r="A983" t="s">
        <v>3564</v>
      </c>
      <c r="B983" t="s">
        <v>6464</v>
      </c>
      <c r="C983" t="s">
        <v>7437</v>
      </c>
      <c r="D983" t="s">
        <v>221</v>
      </c>
      <c r="E983" t="s">
        <v>51</v>
      </c>
      <c r="F983" t="s">
        <v>168</v>
      </c>
      <c r="G983" t="s">
        <v>169</v>
      </c>
      <c r="H983">
        <v>357000</v>
      </c>
      <c r="I983">
        <v>1000000</v>
      </c>
      <c r="J983">
        <v>90</v>
      </c>
      <c r="K983" s="1">
        <v>45688</v>
      </c>
      <c r="L983" t="s">
        <v>15144</v>
      </c>
    </row>
    <row r="984" spans="1:12" x14ac:dyDescent="0.2">
      <c r="A984" t="s">
        <v>3565</v>
      </c>
      <c r="B984" t="s">
        <v>6463</v>
      </c>
      <c r="C984" t="s">
        <v>7360</v>
      </c>
      <c r="D984" t="s">
        <v>221</v>
      </c>
      <c r="E984" t="s">
        <v>51</v>
      </c>
      <c r="F984" t="s">
        <v>168</v>
      </c>
      <c r="G984" t="s">
        <v>169</v>
      </c>
      <c r="H984">
        <v>357000</v>
      </c>
      <c r="I984">
        <v>1000000</v>
      </c>
      <c r="J984">
        <v>80</v>
      </c>
      <c r="K984" s="1">
        <v>45688</v>
      </c>
      <c r="L984" t="s">
        <v>15144</v>
      </c>
    </row>
    <row r="985" spans="1:12" x14ac:dyDescent="0.2">
      <c r="A985" t="s">
        <v>2267</v>
      </c>
      <c r="B985" t="s">
        <v>6459</v>
      </c>
      <c r="C985" t="s">
        <v>7360</v>
      </c>
      <c r="D985" t="s">
        <v>221</v>
      </c>
      <c r="E985" t="s">
        <v>51</v>
      </c>
      <c r="F985" t="s">
        <v>168</v>
      </c>
      <c r="G985" t="s">
        <v>169</v>
      </c>
      <c r="H985">
        <v>280000</v>
      </c>
      <c r="I985">
        <v>500000</v>
      </c>
      <c r="J985">
        <v>30</v>
      </c>
      <c r="K985" s="1">
        <v>45535</v>
      </c>
      <c r="L985" t="s">
        <v>15144</v>
      </c>
    </row>
    <row r="986" spans="1:12" x14ac:dyDescent="0.2">
      <c r="A986" t="s">
        <v>2264</v>
      </c>
      <c r="B986" t="s">
        <v>6462</v>
      </c>
      <c r="C986" t="s">
        <v>7360</v>
      </c>
      <c r="D986" t="s">
        <v>221</v>
      </c>
      <c r="E986" t="s">
        <v>51</v>
      </c>
      <c r="F986" t="s">
        <v>168</v>
      </c>
      <c r="G986" t="s">
        <v>169</v>
      </c>
      <c r="H986">
        <v>280000</v>
      </c>
      <c r="I986">
        <v>450000</v>
      </c>
      <c r="J986">
        <v>45</v>
      </c>
      <c r="K986" s="1">
        <v>45535</v>
      </c>
      <c r="L986" t="s">
        <v>15144</v>
      </c>
    </row>
    <row r="987" spans="1:12" x14ac:dyDescent="0.2">
      <c r="A987" t="s">
        <v>2265</v>
      </c>
      <c r="B987" t="s">
        <v>6460</v>
      </c>
      <c r="C987" t="s">
        <v>7360</v>
      </c>
      <c r="D987" t="s">
        <v>221</v>
      </c>
      <c r="E987" t="s">
        <v>51</v>
      </c>
      <c r="F987" t="s">
        <v>168</v>
      </c>
      <c r="G987" t="s">
        <v>169</v>
      </c>
      <c r="H987">
        <v>280000</v>
      </c>
      <c r="I987">
        <v>500000</v>
      </c>
      <c r="J987">
        <v>40</v>
      </c>
      <c r="K987" s="1">
        <v>45535</v>
      </c>
      <c r="L987" t="s">
        <v>15144</v>
      </c>
    </row>
    <row r="988" spans="1:12" x14ac:dyDescent="0.2">
      <c r="A988" t="s">
        <v>1944</v>
      </c>
      <c r="B988" t="s">
        <v>6458</v>
      </c>
      <c r="C988" t="s">
        <v>7360</v>
      </c>
      <c r="D988" t="s">
        <v>221</v>
      </c>
      <c r="E988" t="s">
        <v>51</v>
      </c>
      <c r="F988" t="s">
        <v>168</v>
      </c>
      <c r="G988" t="s">
        <v>169</v>
      </c>
      <c r="H988">
        <v>280000</v>
      </c>
      <c r="I988">
        <v>500000</v>
      </c>
      <c r="J988">
        <v>30</v>
      </c>
      <c r="K988" s="1">
        <v>45535</v>
      </c>
      <c r="L988" t="s">
        <v>15144</v>
      </c>
    </row>
    <row r="989" spans="1:12" x14ac:dyDescent="0.2">
      <c r="A989" t="s">
        <v>2266</v>
      </c>
      <c r="B989" t="s">
        <v>6461</v>
      </c>
      <c r="C989" t="s">
        <v>7360</v>
      </c>
      <c r="D989" t="s">
        <v>221</v>
      </c>
      <c r="E989" t="s">
        <v>51</v>
      </c>
      <c r="F989" t="s">
        <v>168</v>
      </c>
      <c r="G989" t="s">
        <v>169</v>
      </c>
      <c r="H989">
        <v>280000</v>
      </c>
      <c r="I989">
        <v>450000</v>
      </c>
      <c r="J989">
        <v>45</v>
      </c>
      <c r="K989" s="1">
        <v>45535</v>
      </c>
      <c r="L989" t="s">
        <v>15144</v>
      </c>
    </row>
    <row r="990" spans="1:12" x14ac:dyDescent="0.2">
      <c r="A990" t="s">
        <v>1946</v>
      </c>
      <c r="B990" t="s">
        <v>5214</v>
      </c>
      <c r="C990" t="s">
        <v>7360</v>
      </c>
      <c r="D990" t="s">
        <v>221</v>
      </c>
      <c r="E990" t="s">
        <v>51</v>
      </c>
      <c r="F990" t="s">
        <v>41</v>
      </c>
      <c r="G990" t="s">
        <v>42</v>
      </c>
      <c r="H990">
        <v>295500</v>
      </c>
      <c r="I990">
        <v>485000</v>
      </c>
      <c r="J990">
        <v>45</v>
      </c>
      <c r="K990" s="1">
        <v>45535</v>
      </c>
      <c r="L990" t="s">
        <v>15144</v>
      </c>
    </row>
    <row r="991" spans="1:12" x14ac:dyDescent="0.2">
      <c r="A991" t="s">
        <v>1948</v>
      </c>
      <c r="B991" t="s">
        <v>4415</v>
      </c>
      <c r="C991" t="s">
        <v>7360</v>
      </c>
      <c r="D991" t="s">
        <v>221</v>
      </c>
      <c r="E991" t="s">
        <v>51</v>
      </c>
      <c r="F991" t="s">
        <v>41</v>
      </c>
      <c r="G991" t="s">
        <v>42</v>
      </c>
      <c r="H991">
        <v>295500</v>
      </c>
      <c r="I991">
        <v>485000</v>
      </c>
      <c r="J991">
        <v>45</v>
      </c>
      <c r="K991" s="1">
        <v>45535</v>
      </c>
      <c r="L991" t="s">
        <v>15144</v>
      </c>
    </row>
    <row r="992" spans="1:12" x14ac:dyDescent="0.2">
      <c r="A992" t="s">
        <v>1949</v>
      </c>
      <c r="B992" t="s">
        <v>6744</v>
      </c>
      <c r="C992" t="s">
        <v>7360</v>
      </c>
      <c r="D992" t="s">
        <v>221</v>
      </c>
      <c r="E992" t="s">
        <v>51</v>
      </c>
      <c r="F992" t="s">
        <v>41</v>
      </c>
      <c r="G992" t="s">
        <v>42</v>
      </c>
      <c r="H992">
        <v>295500</v>
      </c>
      <c r="I992">
        <v>485000</v>
      </c>
      <c r="J992">
        <v>45</v>
      </c>
      <c r="K992" s="1">
        <v>45535</v>
      </c>
      <c r="L992" t="s">
        <v>15144</v>
      </c>
    </row>
    <row r="993" spans="1:12" x14ac:dyDescent="0.2">
      <c r="A993" t="s">
        <v>1947</v>
      </c>
      <c r="B993" t="s">
        <v>6745</v>
      </c>
      <c r="C993" t="s">
        <v>7360</v>
      </c>
      <c r="D993" t="s">
        <v>221</v>
      </c>
      <c r="E993" t="s">
        <v>51</v>
      </c>
      <c r="F993" t="s">
        <v>41</v>
      </c>
      <c r="G993" t="s">
        <v>42</v>
      </c>
      <c r="H993">
        <v>295500</v>
      </c>
      <c r="I993">
        <v>485000</v>
      </c>
      <c r="J993">
        <v>45</v>
      </c>
      <c r="K993" s="1">
        <v>45535</v>
      </c>
      <c r="L993" t="s">
        <v>15144</v>
      </c>
    </row>
    <row r="994" spans="1:12" x14ac:dyDescent="0.2">
      <c r="A994" t="s">
        <v>1945</v>
      </c>
      <c r="B994" t="s">
        <v>6746</v>
      </c>
      <c r="C994" t="s">
        <v>7360</v>
      </c>
      <c r="D994" t="s">
        <v>221</v>
      </c>
      <c r="E994" t="s">
        <v>51</v>
      </c>
      <c r="F994" t="s">
        <v>41</v>
      </c>
      <c r="G994" t="s">
        <v>42</v>
      </c>
      <c r="H994">
        <v>295500</v>
      </c>
      <c r="I994">
        <v>485000</v>
      </c>
      <c r="J994">
        <v>45</v>
      </c>
      <c r="K994" s="1">
        <v>45565</v>
      </c>
      <c r="L994" t="s">
        <v>15144</v>
      </c>
    </row>
    <row r="995" spans="1:12" x14ac:dyDescent="0.2">
      <c r="A995" t="s">
        <v>222</v>
      </c>
      <c r="B995" t="s">
        <v>6626</v>
      </c>
      <c r="C995" t="s">
        <v>7360</v>
      </c>
      <c r="D995" t="s">
        <v>221</v>
      </c>
      <c r="E995" t="s">
        <v>51</v>
      </c>
      <c r="F995" t="s">
        <v>174</v>
      </c>
      <c r="G995" t="s">
        <v>175</v>
      </c>
      <c r="H995">
        <v>280000</v>
      </c>
      <c r="I995">
        <v>455000</v>
      </c>
      <c r="J995">
        <v>40</v>
      </c>
      <c r="K995" s="1">
        <v>45535</v>
      </c>
      <c r="L995" t="s">
        <v>15144</v>
      </c>
    </row>
    <row r="996" spans="1:12" x14ac:dyDescent="0.2">
      <c r="A996" t="s">
        <v>2268</v>
      </c>
      <c r="B996" t="s">
        <v>6627</v>
      </c>
      <c r="C996" t="s">
        <v>7360</v>
      </c>
      <c r="D996" t="s">
        <v>221</v>
      </c>
      <c r="E996" t="s">
        <v>51</v>
      </c>
      <c r="F996" t="s">
        <v>174</v>
      </c>
      <c r="G996" t="s">
        <v>175</v>
      </c>
      <c r="H996">
        <v>280000</v>
      </c>
      <c r="I996">
        <v>455000</v>
      </c>
      <c r="J996">
        <v>40</v>
      </c>
      <c r="K996" s="1">
        <v>45535</v>
      </c>
      <c r="L996" t="s">
        <v>15144</v>
      </c>
    </row>
    <row r="997" spans="1:12" x14ac:dyDescent="0.2">
      <c r="A997" t="s">
        <v>2271</v>
      </c>
      <c r="B997" t="s">
        <v>6633</v>
      </c>
      <c r="C997" t="s">
        <v>7360</v>
      </c>
      <c r="D997" t="s">
        <v>221</v>
      </c>
      <c r="E997" t="s">
        <v>51</v>
      </c>
      <c r="F997" t="s">
        <v>174</v>
      </c>
      <c r="G997" t="s">
        <v>175</v>
      </c>
      <c r="H997">
        <v>280000</v>
      </c>
      <c r="I997">
        <v>455000</v>
      </c>
      <c r="J997">
        <v>45</v>
      </c>
      <c r="K997" s="1">
        <v>45565</v>
      </c>
      <c r="L997" t="s">
        <v>15144</v>
      </c>
    </row>
    <row r="998" spans="1:12" x14ac:dyDescent="0.2">
      <c r="A998" t="s">
        <v>2269</v>
      </c>
      <c r="B998" t="s">
        <v>6628</v>
      </c>
      <c r="C998" t="s">
        <v>7360</v>
      </c>
      <c r="D998" t="s">
        <v>221</v>
      </c>
      <c r="E998" t="s">
        <v>51</v>
      </c>
      <c r="F998" t="s">
        <v>174</v>
      </c>
      <c r="G998" t="s">
        <v>175</v>
      </c>
      <c r="H998">
        <v>415000</v>
      </c>
      <c r="I998">
        <v>615000</v>
      </c>
      <c r="J998">
        <v>40</v>
      </c>
      <c r="K998" s="1">
        <v>45535</v>
      </c>
      <c r="L998" t="s">
        <v>15144</v>
      </c>
    </row>
    <row r="999" spans="1:12" x14ac:dyDescent="0.2">
      <c r="A999" t="s">
        <v>2270</v>
      </c>
      <c r="B999" t="s">
        <v>6632</v>
      </c>
      <c r="C999" t="s">
        <v>7360</v>
      </c>
      <c r="D999" t="s">
        <v>221</v>
      </c>
      <c r="E999" t="s">
        <v>51</v>
      </c>
      <c r="F999" t="s">
        <v>174</v>
      </c>
      <c r="G999" t="s">
        <v>175</v>
      </c>
      <c r="H999">
        <v>280000</v>
      </c>
      <c r="I999">
        <v>455000</v>
      </c>
      <c r="J999">
        <v>45</v>
      </c>
      <c r="K999" s="1">
        <v>45535</v>
      </c>
      <c r="L999" t="s">
        <v>15144</v>
      </c>
    </row>
    <row r="1000" spans="1:12" x14ac:dyDescent="0.2">
      <c r="A1000" t="s">
        <v>2273</v>
      </c>
      <c r="B1000" t="s">
        <v>6631</v>
      </c>
      <c r="C1000" t="s">
        <v>7360</v>
      </c>
      <c r="D1000" t="s">
        <v>221</v>
      </c>
      <c r="E1000" t="s">
        <v>51</v>
      </c>
      <c r="F1000" t="s">
        <v>174</v>
      </c>
      <c r="G1000" t="s">
        <v>175</v>
      </c>
      <c r="H1000">
        <v>280000</v>
      </c>
      <c r="I1000">
        <v>455000</v>
      </c>
      <c r="J1000">
        <v>45</v>
      </c>
      <c r="K1000" s="1">
        <v>45535</v>
      </c>
      <c r="L1000" t="s">
        <v>15144</v>
      </c>
    </row>
    <row r="1001" spans="1:12" x14ac:dyDescent="0.2">
      <c r="A1001" t="s">
        <v>2272</v>
      </c>
      <c r="B1001" t="s">
        <v>6629</v>
      </c>
      <c r="C1001" t="s">
        <v>7360</v>
      </c>
      <c r="D1001" t="s">
        <v>221</v>
      </c>
      <c r="E1001" t="s">
        <v>51</v>
      </c>
      <c r="F1001" t="s">
        <v>174</v>
      </c>
      <c r="G1001" t="s">
        <v>175</v>
      </c>
      <c r="H1001">
        <v>280000</v>
      </c>
      <c r="I1001">
        <v>455000</v>
      </c>
      <c r="J1001">
        <v>40</v>
      </c>
      <c r="K1001" s="1">
        <v>45535</v>
      </c>
      <c r="L1001" t="s">
        <v>15144</v>
      </c>
    </row>
    <row r="1002" spans="1:12" x14ac:dyDescent="0.2">
      <c r="A1002" t="s">
        <v>2274</v>
      </c>
      <c r="B1002" t="s">
        <v>6630</v>
      </c>
      <c r="C1002" t="s">
        <v>7360</v>
      </c>
      <c r="D1002" t="s">
        <v>221</v>
      </c>
      <c r="E1002" t="s">
        <v>51</v>
      </c>
      <c r="F1002" t="s">
        <v>174</v>
      </c>
      <c r="G1002" t="s">
        <v>175</v>
      </c>
      <c r="H1002">
        <v>280000</v>
      </c>
      <c r="I1002">
        <v>455000</v>
      </c>
      <c r="J1002">
        <v>40</v>
      </c>
      <c r="K1002" s="1">
        <v>45535</v>
      </c>
      <c r="L1002" t="s">
        <v>15144</v>
      </c>
    </row>
    <row r="1003" spans="1:12" x14ac:dyDescent="0.2">
      <c r="A1003" t="s">
        <v>1921</v>
      </c>
      <c r="B1003" t="s">
        <v>11107</v>
      </c>
      <c r="C1003" t="s">
        <v>7360</v>
      </c>
      <c r="D1003" t="s">
        <v>221</v>
      </c>
      <c r="E1003" t="s">
        <v>51</v>
      </c>
      <c r="F1003" t="s">
        <v>49</v>
      </c>
      <c r="G1003" t="s">
        <v>50</v>
      </c>
      <c r="I1003"/>
      <c r="J1003">
        <v>76.23</v>
      </c>
      <c r="K1003" s="1">
        <v>45565</v>
      </c>
      <c r="L1003" t="s">
        <v>15144</v>
      </c>
    </row>
    <row r="1004" spans="1:12" x14ac:dyDescent="0.2">
      <c r="A1004" t="s">
        <v>2787</v>
      </c>
      <c r="B1004" t="s">
        <v>11110</v>
      </c>
      <c r="C1004" t="s">
        <v>7360</v>
      </c>
      <c r="D1004" t="s">
        <v>221</v>
      </c>
      <c r="E1004" t="s">
        <v>51</v>
      </c>
      <c r="F1004" t="s">
        <v>49</v>
      </c>
      <c r="G1004" t="s">
        <v>50</v>
      </c>
      <c r="I1004"/>
      <c r="J1004">
        <v>76.23</v>
      </c>
      <c r="K1004" s="1">
        <v>45565</v>
      </c>
      <c r="L1004" t="s">
        <v>15144</v>
      </c>
    </row>
    <row r="1005" spans="1:12" x14ac:dyDescent="0.2">
      <c r="A1005" t="s">
        <v>2263</v>
      </c>
      <c r="B1005" t="s">
        <v>4275</v>
      </c>
      <c r="C1005" t="s">
        <v>7360</v>
      </c>
      <c r="D1005" t="s">
        <v>221</v>
      </c>
      <c r="E1005" t="s">
        <v>51</v>
      </c>
      <c r="F1005" t="s">
        <v>49</v>
      </c>
      <c r="G1005" t="s">
        <v>50</v>
      </c>
      <c r="H1005">
        <v>267280</v>
      </c>
      <c r="I1005">
        <v>480000</v>
      </c>
      <c r="J1005">
        <v>40</v>
      </c>
      <c r="K1005" s="1">
        <v>45535</v>
      </c>
      <c r="L1005" t="s">
        <v>15144</v>
      </c>
    </row>
    <row r="1006" spans="1:12" x14ac:dyDescent="0.2">
      <c r="A1006" t="s">
        <v>1942</v>
      </c>
      <c r="B1006" t="s">
        <v>4274</v>
      </c>
      <c r="C1006" t="s">
        <v>7360</v>
      </c>
      <c r="D1006" t="s">
        <v>221</v>
      </c>
      <c r="E1006" t="s">
        <v>51</v>
      </c>
      <c r="F1006" t="s">
        <v>49</v>
      </c>
      <c r="G1006" t="s">
        <v>50</v>
      </c>
      <c r="H1006">
        <v>278920</v>
      </c>
      <c r="I1006">
        <v>480000</v>
      </c>
      <c r="J1006">
        <v>40</v>
      </c>
      <c r="K1006" s="1">
        <v>45535</v>
      </c>
      <c r="L1006" t="s">
        <v>15144</v>
      </c>
    </row>
    <row r="1007" spans="1:12" x14ac:dyDescent="0.2">
      <c r="A1007" t="s">
        <v>2262</v>
      </c>
      <c r="B1007" t="s">
        <v>4278</v>
      </c>
      <c r="C1007" t="s">
        <v>7360</v>
      </c>
      <c r="D1007" t="s">
        <v>221</v>
      </c>
      <c r="E1007" t="s">
        <v>51</v>
      </c>
      <c r="F1007" t="s">
        <v>49</v>
      </c>
      <c r="G1007" t="s">
        <v>50</v>
      </c>
      <c r="H1007">
        <v>363500</v>
      </c>
      <c r="I1007">
        <v>650000</v>
      </c>
      <c r="J1007">
        <v>40</v>
      </c>
      <c r="K1007" s="1">
        <v>45535</v>
      </c>
      <c r="L1007" t="s">
        <v>15144</v>
      </c>
    </row>
    <row r="1008" spans="1:12" x14ac:dyDescent="0.2">
      <c r="A1008" t="s">
        <v>2260</v>
      </c>
      <c r="B1008" t="s">
        <v>4276</v>
      </c>
      <c r="C1008" t="s">
        <v>7360</v>
      </c>
      <c r="D1008" t="s">
        <v>221</v>
      </c>
      <c r="E1008" t="s">
        <v>51</v>
      </c>
      <c r="F1008" t="s">
        <v>49</v>
      </c>
      <c r="G1008" t="s">
        <v>50</v>
      </c>
      <c r="H1008">
        <v>282750</v>
      </c>
      <c r="I1008">
        <v>480000</v>
      </c>
      <c r="J1008">
        <v>40</v>
      </c>
      <c r="K1008" s="1">
        <v>45535</v>
      </c>
      <c r="L1008" t="s">
        <v>15144</v>
      </c>
    </row>
    <row r="1009" spans="1:12" x14ac:dyDescent="0.2">
      <c r="A1009" t="s">
        <v>2261</v>
      </c>
      <c r="B1009" t="s">
        <v>4277</v>
      </c>
      <c r="C1009" t="s">
        <v>7360</v>
      </c>
      <c r="D1009" t="s">
        <v>221</v>
      </c>
      <c r="E1009" t="s">
        <v>51</v>
      </c>
      <c r="F1009" t="s">
        <v>49</v>
      </c>
      <c r="G1009" t="s">
        <v>50</v>
      </c>
      <c r="H1009">
        <v>275000</v>
      </c>
      <c r="I1009">
        <v>480000</v>
      </c>
      <c r="J1009">
        <v>40</v>
      </c>
      <c r="K1009" s="1">
        <v>45535</v>
      </c>
      <c r="L1009" t="s">
        <v>15144</v>
      </c>
    </row>
    <row r="1010" spans="1:12" x14ac:dyDescent="0.2">
      <c r="A1010" t="s">
        <v>3563</v>
      </c>
      <c r="B1010" t="s">
        <v>5969</v>
      </c>
      <c r="C1010" t="s">
        <v>7360</v>
      </c>
      <c r="D1010" t="s">
        <v>221</v>
      </c>
      <c r="E1010" t="s">
        <v>51</v>
      </c>
      <c r="F1010" t="s">
        <v>151</v>
      </c>
      <c r="G1010" t="s">
        <v>1053</v>
      </c>
      <c r="H1010">
        <v>160000</v>
      </c>
      <c r="I1010">
        <v>300000</v>
      </c>
      <c r="J1010">
        <v>15</v>
      </c>
      <c r="K1010" s="1">
        <v>45535</v>
      </c>
      <c r="L1010" t="s">
        <v>15144</v>
      </c>
    </row>
    <row r="1011" spans="1:12" x14ac:dyDescent="0.2">
      <c r="A1011" t="s">
        <v>1941</v>
      </c>
      <c r="B1011" t="s">
        <v>5968</v>
      </c>
      <c r="C1011" t="s">
        <v>7360</v>
      </c>
      <c r="D1011" t="s">
        <v>221</v>
      </c>
      <c r="E1011" t="s">
        <v>51</v>
      </c>
      <c r="F1011" t="s">
        <v>151</v>
      </c>
      <c r="G1011" t="s">
        <v>1053</v>
      </c>
      <c r="H1011">
        <v>263000</v>
      </c>
      <c r="I1011">
        <v>450000</v>
      </c>
      <c r="J1011">
        <v>35</v>
      </c>
      <c r="K1011" s="1">
        <v>45535</v>
      </c>
      <c r="L1011" t="s">
        <v>15144</v>
      </c>
    </row>
    <row r="1012" spans="1:12" x14ac:dyDescent="0.2">
      <c r="A1012" t="s">
        <v>2259</v>
      </c>
      <c r="B1012" t="s">
        <v>5970</v>
      </c>
      <c r="C1012" t="s">
        <v>7360</v>
      </c>
      <c r="D1012" t="s">
        <v>221</v>
      </c>
      <c r="E1012" t="s">
        <v>51</v>
      </c>
      <c r="F1012" t="s">
        <v>151</v>
      </c>
      <c r="G1012" t="s">
        <v>1053</v>
      </c>
      <c r="H1012">
        <v>279200</v>
      </c>
      <c r="I1012">
        <v>450000</v>
      </c>
      <c r="J1012">
        <v>40</v>
      </c>
      <c r="K1012" s="1">
        <v>45535</v>
      </c>
      <c r="L1012" t="s">
        <v>15144</v>
      </c>
    </row>
    <row r="1013" spans="1:12" x14ac:dyDescent="0.2">
      <c r="A1013" t="s">
        <v>2254</v>
      </c>
      <c r="B1013" t="s">
        <v>5971</v>
      </c>
      <c r="C1013" t="s">
        <v>7360</v>
      </c>
      <c r="D1013" t="s">
        <v>221</v>
      </c>
      <c r="E1013" t="s">
        <v>51</v>
      </c>
      <c r="F1013" t="s">
        <v>151</v>
      </c>
      <c r="G1013" t="s">
        <v>1053</v>
      </c>
      <c r="H1013">
        <v>266550</v>
      </c>
      <c r="I1013">
        <v>450000</v>
      </c>
      <c r="J1013">
        <v>40</v>
      </c>
      <c r="K1013" s="1">
        <v>45535</v>
      </c>
      <c r="L1013" t="s">
        <v>15144</v>
      </c>
    </row>
    <row r="1014" spans="1:12" x14ac:dyDescent="0.2">
      <c r="A1014" t="s">
        <v>2257</v>
      </c>
      <c r="B1014" t="s">
        <v>5976</v>
      </c>
      <c r="C1014" t="s">
        <v>7360</v>
      </c>
      <c r="D1014" t="s">
        <v>221</v>
      </c>
      <c r="E1014" t="s">
        <v>51</v>
      </c>
      <c r="F1014" t="s">
        <v>151</v>
      </c>
      <c r="G1014" t="s">
        <v>1053</v>
      </c>
      <c r="H1014">
        <v>272700</v>
      </c>
      <c r="I1014">
        <v>450000</v>
      </c>
      <c r="J1014">
        <v>45</v>
      </c>
      <c r="K1014" s="1">
        <v>45535</v>
      </c>
      <c r="L1014" t="s">
        <v>15144</v>
      </c>
    </row>
    <row r="1015" spans="1:12" x14ac:dyDescent="0.2">
      <c r="A1015" t="s">
        <v>2255</v>
      </c>
      <c r="B1015" t="s">
        <v>5975</v>
      </c>
      <c r="C1015" t="s">
        <v>7360</v>
      </c>
      <c r="D1015" t="s">
        <v>221</v>
      </c>
      <c r="E1015" t="s">
        <v>51</v>
      </c>
      <c r="F1015" t="s">
        <v>151</v>
      </c>
      <c r="G1015" t="s">
        <v>1053</v>
      </c>
      <c r="H1015">
        <v>270950</v>
      </c>
      <c r="I1015">
        <v>450000</v>
      </c>
      <c r="J1015">
        <v>45</v>
      </c>
      <c r="K1015" s="1">
        <v>45535</v>
      </c>
      <c r="L1015" t="s">
        <v>15144</v>
      </c>
    </row>
    <row r="1016" spans="1:12" x14ac:dyDescent="0.2">
      <c r="A1016" t="s">
        <v>2258</v>
      </c>
      <c r="B1016" t="s">
        <v>5974</v>
      </c>
      <c r="C1016" t="s">
        <v>7360</v>
      </c>
      <c r="D1016" t="s">
        <v>221</v>
      </c>
      <c r="E1016" t="s">
        <v>51</v>
      </c>
      <c r="F1016" t="s">
        <v>151</v>
      </c>
      <c r="G1016" t="s">
        <v>1053</v>
      </c>
      <c r="H1016">
        <v>320170</v>
      </c>
      <c r="I1016">
        <v>450000</v>
      </c>
      <c r="J1016">
        <v>45</v>
      </c>
      <c r="K1016" s="1">
        <v>45535</v>
      </c>
      <c r="L1016" t="s">
        <v>15144</v>
      </c>
    </row>
    <row r="1017" spans="1:12" x14ac:dyDescent="0.2">
      <c r="A1017" t="s">
        <v>2256</v>
      </c>
      <c r="B1017" t="s">
        <v>5973</v>
      </c>
      <c r="C1017" t="s">
        <v>7360</v>
      </c>
      <c r="D1017" t="s">
        <v>221</v>
      </c>
      <c r="E1017" t="s">
        <v>51</v>
      </c>
      <c r="F1017" t="s">
        <v>151</v>
      </c>
      <c r="G1017" t="s">
        <v>1053</v>
      </c>
      <c r="H1017">
        <v>267165</v>
      </c>
      <c r="I1017">
        <v>450000</v>
      </c>
      <c r="J1017">
        <v>40</v>
      </c>
      <c r="K1017" s="1">
        <v>45535</v>
      </c>
      <c r="L1017" t="s">
        <v>15144</v>
      </c>
    </row>
    <row r="1018" spans="1:12" x14ac:dyDescent="0.2">
      <c r="A1018" t="s">
        <v>2253</v>
      </c>
      <c r="B1018" t="s">
        <v>5972</v>
      </c>
      <c r="C1018" t="s">
        <v>7360</v>
      </c>
      <c r="D1018" t="s">
        <v>221</v>
      </c>
      <c r="E1018" t="s">
        <v>51</v>
      </c>
      <c r="F1018" t="s">
        <v>151</v>
      </c>
      <c r="G1018" t="s">
        <v>1053</v>
      </c>
      <c r="H1018">
        <v>277950</v>
      </c>
      <c r="I1018">
        <v>450000</v>
      </c>
      <c r="J1018">
        <v>40</v>
      </c>
      <c r="K1018" s="1">
        <v>45535</v>
      </c>
      <c r="L1018" t="s">
        <v>15144</v>
      </c>
    </row>
    <row r="1019" spans="1:12" x14ac:dyDescent="0.2">
      <c r="A1019" t="s">
        <v>1940</v>
      </c>
      <c r="B1019" t="s">
        <v>5621</v>
      </c>
      <c r="C1019" t="s">
        <v>7360</v>
      </c>
      <c r="D1019" t="s">
        <v>221</v>
      </c>
      <c r="E1019" t="s">
        <v>51</v>
      </c>
      <c r="F1019" t="s">
        <v>147</v>
      </c>
      <c r="G1019" t="s">
        <v>148</v>
      </c>
      <c r="H1019">
        <v>250000</v>
      </c>
      <c r="I1019">
        <v>250000</v>
      </c>
      <c r="J1019">
        <v>45</v>
      </c>
      <c r="K1019" s="1">
        <v>45535</v>
      </c>
      <c r="L1019" t="s">
        <v>15144</v>
      </c>
    </row>
    <row r="1020" spans="1:12" x14ac:dyDescent="0.2">
      <c r="A1020" t="s">
        <v>2252</v>
      </c>
      <c r="B1020" t="s">
        <v>5622</v>
      </c>
      <c r="C1020" t="s">
        <v>7360</v>
      </c>
      <c r="D1020" t="s">
        <v>221</v>
      </c>
      <c r="E1020" t="s">
        <v>51</v>
      </c>
      <c r="F1020" t="s">
        <v>147</v>
      </c>
      <c r="G1020" t="s">
        <v>148</v>
      </c>
      <c r="H1020">
        <v>250000</v>
      </c>
      <c r="I1020">
        <v>250000</v>
      </c>
      <c r="J1020">
        <v>45</v>
      </c>
      <c r="K1020" s="1">
        <v>45535</v>
      </c>
      <c r="L1020" t="s">
        <v>15144</v>
      </c>
    </row>
    <row r="1021" spans="1:12" x14ac:dyDescent="0.2">
      <c r="A1021" t="s">
        <v>2818</v>
      </c>
      <c r="B1021" t="s">
        <v>5623</v>
      </c>
      <c r="C1021" t="s">
        <v>7360</v>
      </c>
      <c r="D1021" t="s">
        <v>221</v>
      </c>
      <c r="E1021" t="s">
        <v>51</v>
      </c>
      <c r="F1021" t="s">
        <v>147</v>
      </c>
      <c r="G1021" t="s">
        <v>148</v>
      </c>
      <c r="H1021">
        <v>250000</v>
      </c>
      <c r="I1021">
        <v>250000</v>
      </c>
      <c r="J1021">
        <v>45</v>
      </c>
      <c r="K1021" s="1">
        <v>45535</v>
      </c>
      <c r="L1021" t="s">
        <v>15144</v>
      </c>
    </row>
    <row r="1022" spans="1:12" x14ac:dyDescent="0.2">
      <c r="A1022" t="s">
        <v>2243</v>
      </c>
      <c r="B1022" t="s">
        <v>5873</v>
      </c>
      <c r="C1022" t="s">
        <v>7360</v>
      </c>
      <c r="D1022" t="s">
        <v>221</v>
      </c>
      <c r="E1022" t="s">
        <v>51</v>
      </c>
      <c r="F1022" t="s">
        <v>133</v>
      </c>
      <c r="G1022" t="s">
        <v>134</v>
      </c>
      <c r="H1022">
        <v>264000</v>
      </c>
      <c r="I1022">
        <v>485000</v>
      </c>
      <c r="J1022">
        <v>45</v>
      </c>
      <c r="K1022" s="1">
        <v>45535</v>
      </c>
      <c r="L1022" t="s">
        <v>15144</v>
      </c>
    </row>
    <row r="1023" spans="1:12" x14ac:dyDescent="0.2">
      <c r="A1023" t="s">
        <v>2245</v>
      </c>
      <c r="B1023" t="s">
        <v>5874</v>
      </c>
      <c r="C1023" t="s">
        <v>7360</v>
      </c>
      <c r="D1023" t="s">
        <v>221</v>
      </c>
      <c r="E1023" t="s">
        <v>51</v>
      </c>
      <c r="F1023" t="s">
        <v>133</v>
      </c>
      <c r="G1023" t="s">
        <v>134</v>
      </c>
      <c r="H1023">
        <v>275500</v>
      </c>
      <c r="I1023">
        <v>485000</v>
      </c>
      <c r="J1023">
        <v>45</v>
      </c>
      <c r="K1023" s="1">
        <v>45535</v>
      </c>
      <c r="L1023" t="s">
        <v>15144</v>
      </c>
    </row>
    <row r="1024" spans="1:12" x14ac:dyDescent="0.2">
      <c r="A1024" t="s">
        <v>2242</v>
      </c>
      <c r="B1024" t="s">
        <v>5872</v>
      </c>
      <c r="C1024" t="s">
        <v>7360</v>
      </c>
      <c r="D1024" t="s">
        <v>221</v>
      </c>
      <c r="E1024" t="s">
        <v>51</v>
      </c>
      <c r="F1024" t="s">
        <v>133</v>
      </c>
      <c r="G1024" t="s">
        <v>134</v>
      </c>
      <c r="H1024">
        <v>278500</v>
      </c>
      <c r="I1024">
        <v>485000</v>
      </c>
      <c r="J1024">
        <v>45</v>
      </c>
      <c r="K1024" s="1">
        <v>45535</v>
      </c>
      <c r="L1024" t="s">
        <v>15144</v>
      </c>
    </row>
    <row r="1025" spans="1:12" x14ac:dyDescent="0.2">
      <c r="A1025" t="s">
        <v>2247</v>
      </c>
      <c r="B1025" t="s">
        <v>5875</v>
      </c>
      <c r="C1025" t="s">
        <v>7360</v>
      </c>
      <c r="D1025" t="s">
        <v>221</v>
      </c>
      <c r="E1025" t="s">
        <v>51</v>
      </c>
      <c r="F1025" t="s">
        <v>133</v>
      </c>
      <c r="G1025" t="s">
        <v>134</v>
      </c>
      <c r="H1025">
        <v>264000</v>
      </c>
      <c r="I1025">
        <v>485000</v>
      </c>
      <c r="J1025">
        <v>45</v>
      </c>
      <c r="K1025" s="1">
        <v>45535</v>
      </c>
      <c r="L1025" t="s">
        <v>15144</v>
      </c>
    </row>
    <row r="1026" spans="1:12" x14ac:dyDescent="0.2">
      <c r="A1026" t="s">
        <v>2239</v>
      </c>
      <c r="B1026" t="s">
        <v>5871</v>
      </c>
      <c r="C1026" t="s">
        <v>7360</v>
      </c>
      <c r="D1026" t="s">
        <v>221</v>
      </c>
      <c r="E1026" t="s">
        <v>51</v>
      </c>
      <c r="F1026" t="s">
        <v>133</v>
      </c>
      <c r="G1026" t="s">
        <v>134</v>
      </c>
      <c r="H1026">
        <v>311140</v>
      </c>
      <c r="I1026">
        <v>485000</v>
      </c>
      <c r="J1026">
        <v>40</v>
      </c>
      <c r="K1026" s="1">
        <v>45535</v>
      </c>
      <c r="L1026" t="s">
        <v>15144</v>
      </c>
    </row>
    <row r="1027" spans="1:12" x14ac:dyDescent="0.2">
      <c r="A1027" t="s">
        <v>2241</v>
      </c>
      <c r="B1027" t="s">
        <v>5876</v>
      </c>
      <c r="C1027" t="s">
        <v>7360</v>
      </c>
      <c r="D1027" t="s">
        <v>221</v>
      </c>
      <c r="E1027" t="s">
        <v>51</v>
      </c>
      <c r="F1027" t="s">
        <v>133</v>
      </c>
      <c r="G1027" t="s">
        <v>134</v>
      </c>
      <c r="H1027">
        <v>438500</v>
      </c>
      <c r="I1027">
        <v>600000</v>
      </c>
      <c r="J1027">
        <v>50</v>
      </c>
      <c r="K1027" s="1">
        <v>45535</v>
      </c>
      <c r="L1027" t="s">
        <v>15144</v>
      </c>
    </row>
    <row r="1028" spans="1:12" x14ac:dyDescent="0.2">
      <c r="A1028" t="s">
        <v>2244</v>
      </c>
      <c r="B1028" t="s">
        <v>5870</v>
      </c>
      <c r="C1028" t="s">
        <v>7360</v>
      </c>
      <c r="D1028" t="s">
        <v>221</v>
      </c>
      <c r="E1028" t="s">
        <v>51</v>
      </c>
      <c r="F1028" t="s">
        <v>133</v>
      </c>
      <c r="G1028" t="s">
        <v>134</v>
      </c>
      <c r="H1028">
        <v>275200</v>
      </c>
      <c r="I1028">
        <v>485000</v>
      </c>
      <c r="J1028">
        <v>35</v>
      </c>
      <c r="K1028" s="1">
        <v>45535</v>
      </c>
      <c r="L1028" t="s">
        <v>15144</v>
      </c>
    </row>
    <row r="1029" spans="1:12" x14ac:dyDescent="0.2">
      <c r="A1029" t="s">
        <v>2246</v>
      </c>
      <c r="B1029" t="s">
        <v>5877</v>
      </c>
      <c r="C1029" t="s">
        <v>7360</v>
      </c>
      <c r="D1029" t="s">
        <v>221</v>
      </c>
      <c r="E1029" t="s">
        <v>51</v>
      </c>
      <c r="F1029" t="s">
        <v>133</v>
      </c>
      <c r="G1029" t="s">
        <v>134</v>
      </c>
      <c r="H1029">
        <v>275500</v>
      </c>
      <c r="I1029">
        <v>485000</v>
      </c>
      <c r="J1029">
        <v>45</v>
      </c>
      <c r="K1029" s="1">
        <v>45535</v>
      </c>
      <c r="L1029" t="s">
        <v>15144</v>
      </c>
    </row>
    <row r="1030" spans="1:12" x14ac:dyDescent="0.2">
      <c r="A1030" t="s">
        <v>1935</v>
      </c>
      <c r="B1030" t="s">
        <v>5868</v>
      </c>
      <c r="C1030" t="s">
        <v>7360</v>
      </c>
      <c r="D1030" t="s">
        <v>221</v>
      </c>
      <c r="E1030" t="s">
        <v>51</v>
      </c>
      <c r="F1030" t="s">
        <v>133</v>
      </c>
      <c r="G1030" t="s">
        <v>134</v>
      </c>
      <c r="H1030">
        <v>403500</v>
      </c>
      <c r="I1030">
        <v>496000</v>
      </c>
      <c r="J1030">
        <v>45</v>
      </c>
      <c r="K1030" s="1">
        <v>45535</v>
      </c>
      <c r="L1030" t="s">
        <v>15144</v>
      </c>
    </row>
    <row r="1031" spans="1:12" x14ac:dyDescent="0.2">
      <c r="A1031" t="s">
        <v>14971</v>
      </c>
      <c r="B1031" t="s">
        <v>14972</v>
      </c>
      <c r="C1031" t="s">
        <v>7360</v>
      </c>
      <c r="D1031" t="s">
        <v>221</v>
      </c>
      <c r="E1031" t="s">
        <v>51</v>
      </c>
      <c r="F1031" t="s">
        <v>133</v>
      </c>
      <c r="G1031" t="s">
        <v>134</v>
      </c>
      <c r="H1031">
        <v>135350</v>
      </c>
      <c r="I1031">
        <v>135350</v>
      </c>
      <c r="J1031">
        <v>48.18</v>
      </c>
      <c r="K1031" s="1">
        <v>46234</v>
      </c>
      <c r="L1031" t="s">
        <v>15144</v>
      </c>
    </row>
    <row r="1032" spans="1:12" x14ac:dyDescent="0.2">
      <c r="A1032" t="s">
        <v>2240</v>
      </c>
      <c r="B1032" t="s">
        <v>5869</v>
      </c>
      <c r="C1032" t="s">
        <v>7360</v>
      </c>
      <c r="D1032" t="s">
        <v>221</v>
      </c>
      <c r="E1032" t="s">
        <v>51</v>
      </c>
      <c r="F1032" t="s">
        <v>133</v>
      </c>
      <c r="G1032" t="s">
        <v>134</v>
      </c>
      <c r="H1032">
        <v>264000</v>
      </c>
      <c r="I1032">
        <v>485000</v>
      </c>
      <c r="J1032">
        <v>45</v>
      </c>
      <c r="K1032" s="1">
        <v>45535</v>
      </c>
      <c r="L1032" t="s">
        <v>15144</v>
      </c>
    </row>
    <row r="1033" spans="1:12" x14ac:dyDescent="0.2">
      <c r="A1033" t="s">
        <v>14973</v>
      </c>
      <c r="B1033" t="s">
        <v>14974</v>
      </c>
      <c r="C1033" t="s">
        <v>7360</v>
      </c>
      <c r="D1033" t="s">
        <v>221</v>
      </c>
      <c r="E1033" t="s">
        <v>51</v>
      </c>
      <c r="F1033" t="s">
        <v>133</v>
      </c>
      <c r="G1033" t="s">
        <v>134</v>
      </c>
      <c r="H1033">
        <v>135350</v>
      </c>
      <c r="I1033">
        <v>135350</v>
      </c>
      <c r="J1033">
        <v>48.18</v>
      </c>
      <c r="K1033" s="1">
        <v>46234</v>
      </c>
      <c r="L1033" t="s">
        <v>15144</v>
      </c>
    </row>
    <row r="1034" spans="1:12" x14ac:dyDescent="0.2">
      <c r="A1034" t="s">
        <v>1937</v>
      </c>
      <c r="B1034" t="s">
        <v>4045</v>
      </c>
      <c r="C1034" t="s">
        <v>7360</v>
      </c>
      <c r="D1034" t="s">
        <v>221</v>
      </c>
      <c r="E1034" t="s">
        <v>51</v>
      </c>
      <c r="F1034" t="s">
        <v>138</v>
      </c>
      <c r="G1034" t="s">
        <v>139</v>
      </c>
      <c r="H1034">
        <v>357500</v>
      </c>
      <c r="I1034">
        <v>357500</v>
      </c>
      <c r="J1034">
        <v>90</v>
      </c>
      <c r="K1034" s="1">
        <v>45565</v>
      </c>
      <c r="L1034" t="s">
        <v>15144</v>
      </c>
    </row>
    <row r="1035" spans="1:12" x14ac:dyDescent="0.2">
      <c r="A1035" t="s">
        <v>2251</v>
      </c>
      <c r="B1035" t="s">
        <v>5389</v>
      </c>
      <c r="C1035" t="s">
        <v>7360</v>
      </c>
      <c r="D1035" t="s">
        <v>221</v>
      </c>
      <c r="E1035" t="s">
        <v>51</v>
      </c>
      <c r="F1035" t="s">
        <v>46</v>
      </c>
      <c r="G1035" t="s">
        <v>47</v>
      </c>
      <c r="H1035">
        <v>273500</v>
      </c>
      <c r="I1035">
        <v>480000</v>
      </c>
      <c r="J1035">
        <v>45</v>
      </c>
      <c r="K1035" s="1">
        <v>45535</v>
      </c>
      <c r="L1035" t="s">
        <v>15144</v>
      </c>
    </row>
    <row r="1036" spans="1:12" x14ac:dyDescent="0.2">
      <c r="A1036" t="s">
        <v>2249</v>
      </c>
      <c r="B1036" t="s">
        <v>5388</v>
      </c>
      <c r="C1036" t="s">
        <v>7360</v>
      </c>
      <c r="D1036" t="s">
        <v>221</v>
      </c>
      <c r="E1036" t="s">
        <v>51</v>
      </c>
      <c r="F1036" t="s">
        <v>46</v>
      </c>
      <c r="G1036" t="s">
        <v>47</v>
      </c>
      <c r="H1036">
        <v>273500</v>
      </c>
      <c r="I1036">
        <v>480000</v>
      </c>
      <c r="J1036">
        <v>45</v>
      </c>
      <c r="K1036" s="1">
        <v>45535</v>
      </c>
      <c r="L1036" t="s">
        <v>15144</v>
      </c>
    </row>
    <row r="1037" spans="1:12" x14ac:dyDescent="0.2">
      <c r="A1037" t="s">
        <v>2248</v>
      </c>
      <c r="B1037" t="s">
        <v>5387</v>
      </c>
      <c r="C1037" t="s">
        <v>7360</v>
      </c>
      <c r="D1037" t="s">
        <v>221</v>
      </c>
      <c r="E1037" t="s">
        <v>51</v>
      </c>
      <c r="F1037" t="s">
        <v>46</v>
      </c>
      <c r="G1037" t="s">
        <v>47</v>
      </c>
      <c r="H1037">
        <v>273500</v>
      </c>
      <c r="I1037">
        <v>480000</v>
      </c>
      <c r="J1037">
        <v>45</v>
      </c>
      <c r="K1037" s="1">
        <v>45535</v>
      </c>
      <c r="L1037" t="s">
        <v>15144</v>
      </c>
    </row>
    <row r="1038" spans="1:12" x14ac:dyDescent="0.2">
      <c r="A1038" t="s">
        <v>2250</v>
      </c>
      <c r="B1038" t="s">
        <v>5386</v>
      </c>
      <c r="C1038" t="s">
        <v>7360</v>
      </c>
      <c r="D1038" t="s">
        <v>221</v>
      </c>
      <c r="E1038" t="s">
        <v>51</v>
      </c>
      <c r="F1038" t="s">
        <v>46</v>
      </c>
      <c r="G1038" t="s">
        <v>47</v>
      </c>
      <c r="H1038">
        <v>272900</v>
      </c>
      <c r="I1038">
        <v>480000</v>
      </c>
      <c r="J1038">
        <v>45</v>
      </c>
      <c r="K1038" s="1">
        <v>45535</v>
      </c>
      <c r="L1038" t="s">
        <v>15144</v>
      </c>
    </row>
    <row r="1039" spans="1:12" x14ac:dyDescent="0.2">
      <c r="A1039" t="s">
        <v>1939</v>
      </c>
      <c r="B1039" t="s">
        <v>5385</v>
      </c>
      <c r="C1039" t="s">
        <v>7360</v>
      </c>
      <c r="D1039" t="s">
        <v>221</v>
      </c>
      <c r="E1039" t="s">
        <v>51</v>
      </c>
      <c r="F1039" t="s">
        <v>46</v>
      </c>
      <c r="G1039" t="s">
        <v>47</v>
      </c>
      <c r="H1039">
        <v>273500</v>
      </c>
      <c r="I1039">
        <v>480000</v>
      </c>
      <c r="J1039">
        <v>45</v>
      </c>
      <c r="K1039" s="1">
        <v>45535</v>
      </c>
      <c r="L1039" t="s">
        <v>15144</v>
      </c>
    </row>
    <row r="1040" spans="1:12" x14ac:dyDescent="0.2">
      <c r="A1040" t="s">
        <v>1930</v>
      </c>
      <c r="B1040" t="s">
        <v>6849</v>
      </c>
      <c r="C1040" t="s">
        <v>7360</v>
      </c>
      <c r="D1040" t="s">
        <v>221</v>
      </c>
      <c r="E1040" t="s">
        <v>51</v>
      </c>
      <c r="F1040" t="s">
        <v>117</v>
      </c>
      <c r="G1040" t="s">
        <v>812</v>
      </c>
      <c r="H1040">
        <v>280000</v>
      </c>
      <c r="I1040">
        <v>485000</v>
      </c>
      <c r="J1040">
        <v>40</v>
      </c>
      <c r="K1040" s="1">
        <v>45535</v>
      </c>
      <c r="L1040" t="s">
        <v>15144</v>
      </c>
    </row>
    <row r="1041" spans="1:12" x14ac:dyDescent="0.2">
      <c r="A1041" t="s">
        <v>2231</v>
      </c>
      <c r="B1041" t="s">
        <v>6851</v>
      </c>
      <c r="C1041" t="s">
        <v>7360</v>
      </c>
      <c r="D1041" t="s">
        <v>221</v>
      </c>
      <c r="E1041" t="s">
        <v>51</v>
      </c>
      <c r="F1041" t="s">
        <v>117</v>
      </c>
      <c r="G1041" t="s">
        <v>812</v>
      </c>
      <c r="H1041">
        <v>257800</v>
      </c>
      <c r="I1041">
        <v>485000</v>
      </c>
      <c r="J1041">
        <v>45</v>
      </c>
      <c r="K1041" s="1">
        <v>45535</v>
      </c>
      <c r="L1041" t="s">
        <v>15144</v>
      </c>
    </row>
    <row r="1042" spans="1:12" x14ac:dyDescent="0.2">
      <c r="A1042" t="s">
        <v>2230</v>
      </c>
      <c r="B1042" t="s">
        <v>6850</v>
      </c>
      <c r="C1042" t="s">
        <v>7360</v>
      </c>
      <c r="D1042" t="s">
        <v>221</v>
      </c>
      <c r="E1042" t="s">
        <v>51</v>
      </c>
      <c r="F1042" t="s">
        <v>117</v>
      </c>
      <c r="G1042" t="s">
        <v>812</v>
      </c>
      <c r="H1042">
        <v>290000</v>
      </c>
      <c r="I1042">
        <v>485000</v>
      </c>
      <c r="J1042">
        <v>40</v>
      </c>
      <c r="K1042" s="1">
        <v>45535</v>
      </c>
      <c r="L1042" t="s">
        <v>15144</v>
      </c>
    </row>
    <row r="1043" spans="1:12" x14ac:dyDescent="0.2">
      <c r="A1043" t="s">
        <v>2229</v>
      </c>
      <c r="B1043" t="s">
        <v>6853</v>
      </c>
      <c r="C1043" t="s">
        <v>7360</v>
      </c>
      <c r="D1043" t="s">
        <v>221</v>
      </c>
      <c r="E1043" t="s">
        <v>51</v>
      </c>
      <c r="F1043" t="s">
        <v>117</v>
      </c>
      <c r="G1043" t="s">
        <v>812</v>
      </c>
      <c r="H1043">
        <v>288500</v>
      </c>
      <c r="I1043">
        <v>485000</v>
      </c>
      <c r="J1043">
        <v>45</v>
      </c>
      <c r="K1043" s="1">
        <v>45535</v>
      </c>
      <c r="L1043" t="s">
        <v>15144</v>
      </c>
    </row>
    <row r="1044" spans="1:12" x14ac:dyDescent="0.2">
      <c r="A1044" t="s">
        <v>3561</v>
      </c>
      <c r="B1044" t="s">
        <v>6854</v>
      </c>
      <c r="C1044" t="s">
        <v>7360</v>
      </c>
      <c r="D1044" t="s">
        <v>221</v>
      </c>
      <c r="E1044" t="s">
        <v>51</v>
      </c>
      <c r="F1044" t="s">
        <v>117</v>
      </c>
      <c r="G1044" t="s">
        <v>812</v>
      </c>
      <c r="H1044">
        <v>257800</v>
      </c>
      <c r="I1044">
        <v>485000</v>
      </c>
      <c r="J1044">
        <v>90</v>
      </c>
      <c r="K1044" s="1">
        <v>45688</v>
      </c>
      <c r="L1044" t="s">
        <v>15144</v>
      </c>
    </row>
    <row r="1045" spans="1:12" x14ac:dyDescent="0.2">
      <c r="A1045" t="s">
        <v>2232</v>
      </c>
      <c r="B1045" t="s">
        <v>6852</v>
      </c>
      <c r="C1045" t="s">
        <v>7360</v>
      </c>
      <c r="D1045" t="s">
        <v>221</v>
      </c>
      <c r="E1045" t="s">
        <v>51</v>
      </c>
      <c r="F1045" t="s">
        <v>117</v>
      </c>
      <c r="G1045" t="s">
        <v>812</v>
      </c>
      <c r="H1045">
        <v>252500</v>
      </c>
      <c r="I1045">
        <v>485000</v>
      </c>
      <c r="J1045">
        <v>45</v>
      </c>
      <c r="K1045" s="1">
        <v>45535</v>
      </c>
      <c r="L1045" t="s">
        <v>15144</v>
      </c>
    </row>
    <row r="1046" spans="1:12" x14ac:dyDescent="0.2">
      <c r="A1046" t="s">
        <v>1931</v>
      </c>
      <c r="B1046" t="s">
        <v>6846</v>
      </c>
      <c r="C1046" t="s">
        <v>7360</v>
      </c>
      <c r="D1046" t="s">
        <v>221</v>
      </c>
      <c r="E1046" t="s">
        <v>51</v>
      </c>
      <c r="F1046" t="s">
        <v>118</v>
      </c>
      <c r="G1046" t="s">
        <v>119</v>
      </c>
      <c r="H1046">
        <v>273100</v>
      </c>
      <c r="I1046">
        <v>273100</v>
      </c>
      <c r="J1046">
        <v>9.5625</v>
      </c>
      <c r="K1046" s="1">
        <v>45535</v>
      </c>
      <c r="L1046" t="s">
        <v>15144</v>
      </c>
    </row>
    <row r="1047" spans="1:12" x14ac:dyDescent="0.2">
      <c r="A1047" t="s">
        <v>2233</v>
      </c>
      <c r="B1047" t="s">
        <v>6847</v>
      </c>
      <c r="C1047" t="s">
        <v>7360</v>
      </c>
      <c r="D1047" t="s">
        <v>221</v>
      </c>
      <c r="E1047" t="s">
        <v>51</v>
      </c>
      <c r="F1047" t="s">
        <v>118</v>
      </c>
      <c r="G1047" t="s">
        <v>119</v>
      </c>
      <c r="H1047">
        <v>275000</v>
      </c>
      <c r="I1047">
        <v>275000</v>
      </c>
      <c r="J1047">
        <v>9.5625</v>
      </c>
      <c r="K1047" s="1">
        <v>45535</v>
      </c>
      <c r="L1047" t="s">
        <v>15144</v>
      </c>
    </row>
    <row r="1048" spans="1:12" x14ac:dyDescent="0.2">
      <c r="A1048" t="s">
        <v>2234</v>
      </c>
      <c r="B1048" t="s">
        <v>6848</v>
      </c>
      <c r="C1048" t="s">
        <v>7360</v>
      </c>
      <c r="D1048" t="s">
        <v>221</v>
      </c>
      <c r="E1048" t="s">
        <v>51</v>
      </c>
      <c r="F1048" t="s">
        <v>118</v>
      </c>
      <c r="G1048" t="s">
        <v>119</v>
      </c>
      <c r="H1048">
        <v>273150</v>
      </c>
      <c r="I1048">
        <v>273150</v>
      </c>
      <c r="J1048">
        <v>74.843166666666662</v>
      </c>
      <c r="K1048" s="1">
        <v>45535</v>
      </c>
      <c r="L1048" t="s">
        <v>15144</v>
      </c>
    </row>
    <row r="1049" spans="1:12" x14ac:dyDescent="0.2">
      <c r="A1049" t="s">
        <v>1929</v>
      </c>
      <c r="B1049" t="s">
        <v>7328</v>
      </c>
      <c r="C1049" t="s">
        <v>7360</v>
      </c>
      <c r="D1049" t="s">
        <v>221</v>
      </c>
      <c r="E1049" t="s">
        <v>51</v>
      </c>
      <c r="F1049" t="s">
        <v>58</v>
      </c>
      <c r="G1049" t="s">
        <v>59</v>
      </c>
      <c r="H1049">
        <v>276500</v>
      </c>
      <c r="I1049">
        <v>485000</v>
      </c>
      <c r="J1049">
        <v>40</v>
      </c>
      <c r="K1049" s="1">
        <v>45535</v>
      </c>
      <c r="L1049" t="s">
        <v>15144</v>
      </c>
    </row>
    <row r="1050" spans="1:12" x14ac:dyDescent="0.2">
      <c r="A1050" t="s">
        <v>2228</v>
      </c>
      <c r="B1050" t="s">
        <v>7330</v>
      </c>
      <c r="C1050" t="s">
        <v>7360</v>
      </c>
      <c r="D1050" t="s">
        <v>221</v>
      </c>
      <c r="E1050" t="s">
        <v>51</v>
      </c>
      <c r="F1050" t="s">
        <v>58</v>
      </c>
      <c r="G1050" t="s">
        <v>59</v>
      </c>
      <c r="H1050">
        <v>276500</v>
      </c>
      <c r="I1050">
        <v>485000</v>
      </c>
      <c r="J1050">
        <v>40</v>
      </c>
      <c r="K1050" s="1">
        <v>45535</v>
      </c>
      <c r="L1050" t="s">
        <v>15144</v>
      </c>
    </row>
    <row r="1051" spans="1:12" x14ac:dyDescent="0.2">
      <c r="A1051" t="s">
        <v>2226</v>
      </c>
      <c r="B1051" t="s">
        <v>7331</v>
      </c>
      <c r="C1051" t="s">
        <v>7360</v>
      </c>
      <c r="D1051" t="s">
        <v>221</v>
      </c>
      <c r="E1051" t="s">
        <v>51</v>
      </c>
      <c r="F1051" t="s">
        <v>58</v>
      </c>
      <c r="G1051" t="s">
        <v>59</v>
      </c>
      <c r="H1051">
        <v>276500</v>
      </c>
      <c r="I1051">
        <v>485000</v>
      </c>
      <c r="J1051">
        <v>40</v>
      </c>
      <c r="K1051" s="1">
        <v>45535</v>
      </c>
      <c r="L1051" t="s">
        <v>15144</v>
      </c>
    </row>
    <row r="1052" spans="1:12" x14ac:dyDescent="0.2">
      <c r="A1052" t="s">
        <v>2227</v>
      </c>
      <c r="B1052" t="s">
        <v>7332</v>
      </c>
      <c r="C1052" t="s">
        <v>7360</v>
      </c>
      <c r="D1052" t="s">
        <v>221</v>
      </c>
      <c r="E1052" t="s">
        <v>51</v>
      </c>
      <c r="F1052" t="s">
        <v>58</v>
      </c>
      <c r="G1052" t="s">
        <v>59</v>
      </c>
      <c r="H1052">
        <v>276500</v>
      </c>
      <c r="I1052">
        <v>485000</v>
      </c>
      <c r="J1052">
        <v>40</v>
      </c>
      <c r="K1052" s="1">
        <v>45535</v>
      </c>
      <c r="L1052" t="s">
        <v>15144</v>
      </c>
    </row>
    <row r="1053" spans="1:12" x14ac:dyDescent="0.2">
      <c r="A1053" t="s">
        <v>2225</v>
      </c>
      <c r="B1053" t="s">
        <v>7333</v>
      </c>
      <c r="C1053" t="s">
        <v>7360</v>
      </c>
      <c r="D1053" t="s">
        <v>221</v>
      </c>
      <c r="E1053" t="s">
        <v>51</v>
      </c>
      <c r="F1053" t="s">
        <v>58</v>
      </c>
      <c r="G1053" t="s">
        <v>59</v>
      </c>
      <c r="H1053">
        <v>276500</v>
      </c>
      <c r="I1053">
        <v>485000</v>
      </c>
      <c r="J1053">
        <v>40</v>
      </c>
      <c r="K1053" s="1">
        <v>45535</v>
      </c>
      <c r="L1053" t="s">
        <v>15144</v>
      </c>
    </row>
    <row r="1054" spans="1:12" x14ac:dyDescent="0.2">
      <c r="A1054" t="s">
        <v>2816</v>
      </c>
      <c r="B1054" t="s">
        <v>7336</v>
      </c>
      <c r="C1054" t="s">
        <v>7360</v>
      </c>
      <c r="D1054" t="s">
        <v>221</v>
      </c>
      <c r="E1054" t="s">
        <v>51</v>
      </c>
      <c r="F1054" t="s">
        <v>58</v>
      </c>
      <c r="G1054" t="s">
        <v>59</v>
      </c>
      <c r="H1054">
        <v>275000</v>
      </c>
      <c r="I1054">
        <v>485000</v>
      </c>
      <c r="J1054">
        <v>40</v>
      </c>
      <c r="K1054" s="1">
        <v>45535</v>
      </c>
      <c r="L1054" t="s">
        <v>15144</v>
      </c>
    </row>
    <row r="1055" spans="1:12" x14ac:dyDescent="0.2">
      <c r="A1055" t="s">
        <v>2814</v>
      </c>
      <c r="B1055" t="s">
        <v>7335</v>
      </c>
      <c r="C1055" t="s">
        <v>7360</v>
      </c>
      <c r="D1055" t="s">
        <v>221</v>
      </c>
      <c r="E1055" t="s">
        <v>51</v>
      </c>
      <c r="F1055" t="s">
        <v>58</v>
      </c>
      <c r="G1055" t="s">
        <v>59</v>
      </c>
      <c r="H1055">
        <v>275000</v>
      </c>
      <c r="I1055">
        <v>485000</v>
      </c>
      <c r="J1055">
        <v>40</v>
      </c>
      <c r="K1055" s="1">
        <v>45535</v>
      </c>
      <c r="L1055" t="s">
        <v>15144</v>
      </c>
    </row>
    <row r="1056" spans="1:12" x14ac:dyDescent="0.2">
      <c r="A1056" t="s">
        <v>1928</v>
      </c>
      <c r="B1056" t="s">
        <v>7334</v>
      </c>
      <c r="C1056" t="s">
        <v>7360</v>
      </c>
      <c r="D1056" t="s">
        <v>221</v>
      </c>
      <c r="E1056" t="s">
        <v>51</v>
      </c>
      <c r="F1056" t="s">
        <v>58</v>
      </c>
      <c r="G1056" t="s">
        <v>59</v>
      </c>
      <c r="H1056">
        <v>275000</v>
      </c>
      <c r="I1056">
        <v>485000</v>
      </c>
      <c r="J1056">
        <v>40</v>
      </c>
      <c r="K1056" s="1">
        <v>45535</v>
      </c>
      <c r="L1056" t="s">
        <v>15144</v>
      </c>
    </row>
    <row r="1057" spans="1:12" x14ac:dyDescent="0.2">
      <c r="A1057" t="s">
        <v>10111</v>
      </c>
      <c r="B1057" t="s">
        <v>10112</v>
      </c>
      <c r="C1057" t="s">
        <v>7360</v>
      </c>
      <c r="D1057" t="s">
        <v>221</v>
      </c>
      <c r="E1057" t="s">
        <v>51</v>
      </c>
      <c r="F1057" t="s">
        <v>56</v>
      </c>
      <c r="G1057" t="s">
        <v>57</v>
      </c>
      <c r="H1057">
        <v>135350</v>
      </c>
      <c r="I1057">
        <v>135350</v>
      </c>
      <c r="J1057">
        <v>48.18</v>
      </c>
      <c r="K1057" s="1">
        <v>45961</v>
      </c>
      <c r="L1057" t="s">
        <v>15144</v>
      </c>
    </row>
    <row r="1058" spans="1:12" x14ac:dyDescent="0.2">
      <c r="A1058" t="s">
        <v>8376</v>
      </c>
      <c r="B1058" t="s">
        <v>8377</v>
      </c>
      <c r="C1058" t="s">
        <v>7360</v>
      </c>
      <c r="D1058" t="s">
        <v>221</v>
      </c>
      <c r="E1058" t="s">
        <v>51</v>
      </c>
      <c r="F1058" t="s">
        <v>56</v>
      </c>
      <c r="G1058" t="s">
        <v>57</v>
      </c>
      <c r="H1058">
        <v>135350</v>
      </c>
      <c r="I1058">
        <v>135350</v>
      </c>
      <c r="J1058">
        <v>48.18</v>
      </c>
      <c r="K1058" s="1">
        <v>45869</v>
      </c>
      <c r="L1058" t="s">
        <v>15144</v>
      </c>
    </row>
    <row r="1059" spans="1:12" x14ac:dyDescent="0.2">
      <c r="A1059" t="s">
        <v>2237</v>
      </c>
      <c r="B1059" t="s">
        <v>6270</v>
      </c>
      <c r="C1059" t="s">
        <v>7360</v>
      </c>
      <c r="D1059" t="s">
        <v>221</v>
      </c>
      <c r="E1059" t="s">
        <v>51</v>
      </c>
      <c r="F1059" t="s">
        <v>56</v>
      </c>
      <c r="G1059" t="s">
        <v>57</v>
      </c>
      <c r="H1059">
        <v>270000</v>
      </c>
      <c r="I1059">
        <v>450000</v>
      </c>
      <c r="J1059">
        <v>50</v>
      </c>
      <c r="K1059" s="1">
        <v>45535</v>
      </c>
      <c r="L1059" t="s">
        <v>15144</v>
      </c>
    </row>
    <row r="1060" spans="1:12" x14ac:dyDescent="0.2">
      <c r="A1060" t="s">
        <v>2235</v>
      </c>
      <c r="B1060" t="s">
        <v>6269</v>
      </c>
      <c r="C1060" t="s">
        <v>7360</v>
      </c>
      <c r="D1060" t="s">
        <v>221</v>
      </c>
      <c r="E1060" t="s">
        <v>51</v>
      </c>
      <c r="F1060" t="s">
        <v>56</v>
      </c>
      <c r="G1060" t="s">
        <v>57</v>
      </c>
      <c r="H1060">
        <v>270000</v>
      </c>
      <c r="I1060">
        <v>450000</v>
      </c>
      <c r="J1060">
        <v>50</v>
      </c>
      <c r="K1060" s="1">
        <v>45535</v>
      </c>
      <c r="L1060" t="s">
        <v>15144</v>
      </c>
    </row>
    <row r="1061" spans="1:12" x14ac:dyDescent="0.2">
      <c r="A1061" t="s">
        <v>1932</v>
      </c>
      <c r="B1061" t="s">
        <v>6266</v>
      </c>
      <c r="C1061" t="s">
        <v>7360</v>
      </c>
      <c r="D1061" t="s">
        <v>221</v>
      </c>
      <c r="E1061" t="s">
        <v>51</v>
      </c>
      <c r="F1061" t="s">
        <v>56</v>
      </c>
      <c r="G1061" t="s">
        <v>57</v>
      </c>
      <c r="H1061">
        <v>270000</v>
      </c>
      <c r="I1061">
        <v>450000</v>
      </c>
      <c r="J1061">
        <v>50</v>
      </c>
      <c r="K1061" s="1">
        <v>45535</v>
      </c>
      <c r="L1061" t="s">
        <v>15144</v>
      </c>
    </row>
    <row r="1062" spans="1:12" x14ac:dyDescent="0.2">
      <c r="A1062" t="s">
        <v>2236</v>
      </c>
      <c r="B1062" t="s">
        <v>6267</v>
      </c>
      <c r="C1062" t="s">
        <v>7360</v>
      </c>
      <c r="D1062" t="s">
        <v>221</v>
      </c>
      <c r="E1062" t="s">
        <v>51</v>
      </c>
      <c r="F1062" t="s">
        <v>56</v>
      </c>
      <c r="G1062" t="s">
        <v>57</v>
      </c>
      <c r="H1062">
        <v>270000</v>
      </c>
      <c r="I1062">
        <v>450000</v>
      </c>
      <c r="J1062">
        <v>50</v>
      </c>
      <c r="K1062" s="1">
        <v>45535</v>
      </c>
      <c r="L1062" t="s">
        <v>15144</v>
      </c>
    </row>
    <row r="1063" spans="1:12" x14ac:dyDescent="0.2">
      <c r="A1063" t="s">
        <v>2238</v>
      </c>
      <c r="B1063" t="s">
        <v>6268</v>
      </c>
      <c r="C1063" t="s">
        <v>7360</v>
      </c>
      <c r="D1063" t="s">
        <v>221</v>
      </c>
      <c r="E1063" t="s">
        <v>51</v>
      </c>
      <c r="F1063" t="s">
        <v>56</v>
      </c>
      <c r="G1063" t="s">
        <v>57</v>
      </c>
      <c r="H1063">
        <v>270000</v>
      </c>
      <c r="I1063">
        <v>450000</v>
      </c>
      <c r="J1063">
        <v>50</v>
      </c>
      <c r="K1063" s="1">
        <v>45535</v>
      </c>
      <c r="L1063" t="s">
        <v>15144</v>
      </c>
    </row>
    <row r="1064" spans="1:12" x14ac:dyDescent="0.2">
      <c r="A1064" t="s">
        <v>8380</v>
      </c>
      <c r="B1064" t="s">
        <v>8381</v>
      </c>
      <c r="C1064" t="s">
        <v>7360</v>
      </c>
      <c r="D1064" t="s">
        <v>221</v>
      </c>
      <c r="E1064" t="s">
        <v>51</v>
      </c>
      <c r="F1064" t="s">
        <v>56</v>
      </c>
      <c r="G1064" t="s">
        <v>57</v>
      </c>
      <c r="H1064">
        <v>140000</v>
      </c>
      <c r="I1064">
        <v>140000</v>
      </c>
      <c r="J1064">
        <v>48.18</v>
      </c>
      <c r="K1064" s="1">
        <v>45869</v>
      </c>
      <c r="L1064" t="s">
        <v>15144</v>
      </c>
    </row>
    <row r="1065" spans="1:12" x14ac:dyDescent="0.2">
      <c r="A1065" t="s">
        <v>2874</v>
      </c>
      <c r="B1065" t="s">
        <v>8382</v>
      </c>
      <c r="C1065" t="s">
        <v>7360</v>
      </c>
      <c r="D1065" t="s">
        <v>221</v>
      </c>
      <c r="E1065" t="s">
        <v>51</v>
      </c>
      <c r="F1065" t="s">
        <v>56</v>
      </c>
      <c r="G1065" t="s">
        <v>57</v>
      </c>
      <c r="H1065">
        <v>370000</v>
      </c>
      <c r="I1065">
        <v>370000</v>
      </c>
      <c r="J1065">
        <v>80</v>
      </c>
      <c r="K1065" s="1">
        <v>45565</v>
      </c>
      <c r="L1065" t="s">
        <v>15144</v>
      </c>
    </row>
    <row r="1066" spans="1:12" x14ac:dyDescent="0.2">
      <c r="A1066" t="s">
        <v>2873</v>
      </c>
      <c r="B1066" t="s">
        <v>8383</v>
      </c>
      <c r="C1066" t="s">
        <v>7360</v>
      </c>
      <c r="D1066" t="s">
        <v>221</v>
      </c>
      <c r="E1066" t="s">
        <v>51</v>
      </c>
      <c r="F1066" t="s">
        <v>56</v>
      </c>
      <c r="G1066" t="s">
        <v>57</v>
      </c>
      <c r="H1066">
        <v>370000</v>
      </c>
      <c r="I1066">
        <v>370000</v>
      </c>
      <c r="J1066">
        <v>90</v>
      </c>
      <c r="K1066" s="1">
        <v>45565</v>
      </c>
      <c r="L1066" t="s">
        <v>15144</v>
      </c>
    </row>
    <row r="1067" spans="1:12" x14ac:dyDescent="0.2">
      <c r="A1067" t="s">
        <v>1925</v>
      </c>
      <c r="B1067" t="s">
        <v>6722</v>
      </c>
      <c r="C1067" t="s">
        <v>7360</v>
      </c>
      <c r="D1067" t="s">
        <v>221</v>
      </c>
      <c r="E1067" t="s">
        <v>51</v>
      </c>
      <c r="F1067" t="s">
        <v>103</v>
      </c>
      <c r="G1067" t="s">
        <v>104</v>
      </c>
      <c r="H1067">
        <v>211000</v>
      </c>
      <c r="I1067">
        <v>430000</v>
      </c>
      <c r="J1067">
        <v>40.3825</v>
      </c>
      <c r="K1067" s="1">
        <v>45535</v>
      </c>
      <c r="L1067" t="s">
        <v>15144</v>
      </c>
    </row>
    <row r="1068" spans="1:12" x14ac:dyDescent="0.2">
      <c r="A1068" t="s">
        <v>2223</v>
      </c>
      <c r="B1068" t="s">
        <v>6723</v>
      </c>
      <c r="C1068" t="s">
        <v>7360</v>
      </c>
      <c r="D1068" t="s">
        <v>221</v>
      </c>
      <c r="E1068" t="s">
        <v>51</v>
      </c>
      <c r="F1068" t="s">
        <v>103</v>
      </c>
      <c r="G1068" t="s">
        <v>104</v>
      </c>
      <c r="H1068">
        <v>319200</v>
      </c>
      <c r="I1068">
        <v>440000</v>
      </c>
      <c r="J1068">
        <v>54.814999999999998</v>
      </c>
      <c r="K1068" s="1">
        <v>45535</v>
      </c>
      <c r="L1068" t="s">
        <v>15144</v>
      </c>
    </row>
    <row r="1069" spans="1:12" x14ac:dyDescent="0.2">
      <c r="A1069" t="s">
        <v>2224</v>
      </c>
      <c r="B1069" t="s">
        <v>6724</v>
      </c>
      <c r="C1069" t="s">
        <v>7360</v>
      </c>
      <c r="D1069" t="s">
        <v>221</v>
      </c>
      <c r="E1069" t="s">
        <v>51</v>
      </c>
      <c r="F1069" t="s">
        <v>103</v>
      </c>
      <c r="G1069" t="s">
        <v>104</v>
      </c>
      <c r="H1069">
        <v>222700</v>
      </c>
      <c r="I1069">
        <v>430000</v>
      </c>
      <c r="J1069">
        <v>47.64</v>
      </c>
      <c r="K1069" s="1">
        <v>45535</v>
      </c>
      <c r="L1069" t="s">
        <v>15144</v>
      </c>
    </row>
    <row r="1070" spans="1:12" x14ac:dyDescent="0.2">
      <c r="A1070" t="s">
        <v>1924</v>
      </c>
      <c r="B1070" t="s">
        <v>4347</v>
      </c>
      <c r="C1070" t="s">
        <v>7360</v>
      </c>
      <c r="D1070" t="s">
        <v>221</v>
      </c>
      <c r="E1070" t="s">
        <v>51</v>
      </c>
      <c r="F1070" t="s">
        <v>52</v>
      </c>
      <c r="G1070" t="s">
        <v>53</v>
      </c>
      <c r="H1070">
        <v>281500</v>
      </c>
      <c r="I1070">
        <v>450000</v>
      </c>
      <c r="J1070">
        <v>45</v>
      </c>
      <c r="K1070" s="1">
        <v>45535</v>
      </c>
      <c r="L1070" t="s">
        <v>15144</v>
      </c>
    </row>
    <row r="1071" spans="1:12" x14ac:dyDescent="0.2">
      <c r="A1071" t="s">
        <v>2222</v>
      </c>
      <c r="B1071" t="s">
        <v>4348</v>
      </c>
      <c r="C1071" t="s">
        <v>7360</v>
      </c>
      <c r="D1071" t="s">
        <v>221</v>
      </c>
      <c r="E1071" t="s">
        <v>51</v>
      </c>
      <c r="F1071" t="s">
        <v>52</v>
      </c>
      <c r="G1071" t="s">
        <v>53</v>
      </c>
      <c r="H1071">
        <v>267100</v>
      </c>
      <c r="I1071">
        <v>450000</v>
      </c>
      <c r="J1071">
        <v>45</v>
      </c>
      <c r="K1071" s="1">
        <v>45535</v>
      </c>
      <c r="L1071" t="s">
        <v>15144</v>
      </c>
    </row>
    <row r="1072" spans="1:12" x14ac:dyDescent="0.2">
      <c r="A1072" t="s">
        <v>2220</v>
      </c>
      <c r="B1072" t="s">
        <v>4349</v>
      </c>
      <c r="C1072" t="s">
        <v>7360</v>
      </c>
      <c r="D1072" t="s">
        <v>221</v>
      </c>
      <c r="E1072" t="s">
        <v>51</v>
      </c>
      <c r="F1072" t="s">
        <v>52</v>
      </c>
      <c r="G1072" t="s">
        <v>53</v>
      </c>
      <c r="H1072">
        <v>320500</v>
      </c>
      <c r="I1072">
        <v>450000</v>
      </c>
      <c r="J1072">
        <v>45</v>
      </c>
      <c r="K1072" s="1">
        <v>45535</v>
      </c>
      <c r="L1072" t="s">
        <v>15144</v>
      </c>
    </row>
    <row r="1073" spans="1:12" x14ac:dyDescent="0.2">
      <c r="A1073" t="s">
        <v>2219</v>
      </c>
      <c r="B1073" t="s">
        <v>4350</v>
      </c>
      <c r="C1073" t="s">
        <v>7360</v>
      </c>
      <c r="D1073" t="s">
        <v>221</v>
      </c>
      <c r="E1073" t="s">
        <v>51</v>
      </c>
      <c r="F1073" t="s">
        <v>52</v>
      </c>
      <c r="G1073" t="s">
        <v>53</v>
      </c>
      <c r="H1073">
        <v>288700</v>
      </c>
      <c r="I1073">
        <v>450000</v>
      </c>
      <c r="J1073">
        <v>45</v>
      </c>
      <c r="K1073" s="1">
        <v>45535</v>
      </c>
      <c r="L1073" t="s">
        <v>15144</v>
      </c>
    </row>
    <row r="1074" spans="1:12" x14ac:dyDescent="0.2">
      <c r="A1074" t="s">
        <v>2221</v>
      </c>
      <c r="B1074" t="s">
        <v>4351</v>
      </c>
      <c r="C1074" t="s">
        <v>7360</v>
      </c>
      <c r="D1074" t="s">
        <v>221</v>
      </c>
      <c r="E1074" t="s">
        <v>51</v>
      </c>
      <c r="F1074" t="s">
        <v>52</v>
      </c>
      <c r="G1074" t="s">
        <v>53</v>
      </c>
      <c r="H1074">
        <v>245750</v>
      </c>
      <c r="I1074">
        <v>450000</v>
      </c>
      <c r="J1074">
        <v>45</v>
      </c>
      <c r="K1074" s="1">
        <v>45535</v>
      </c>
      <c r="L1074" t="s">
        <v>15144</v>
      </c>
    </row>
    <row r="1075" spans="1:12" x14ac:dyDescent="0.2">
      <c r="A1075" t="s">
        <v>965</v>
      </c>
      <c r="B1075" t="s">
        <v>4444</v>
      </c>
      <c r="C1075" t="s">
        <v>7360</v>
      </c>
      <c r="D1075" t="s">
        <v>948</v>
      </c>
      <c r="E1075" t="s">
        <v>51</v>
      </c>
      <c r="F1075" t="s">
        <v>138</v>
      </c>
      <c r="G1075" t="s">
        <v>139</v>
      </c>
      <c r="H1075">
        <v>473000</v>
      </c>
      <c r="I1075">
        <v>473000</v>
      </c>
      <c r="J1075">
        <v>51.385999999999996</v>
      </c>
      <c r="K1075" s="1">
        <v>45535</v>
      </c>
      <c r="L1075" t="s">
        <v>15144</v>
      </c>
    </row>
    <row r="1076" spans="1:12" x14ac:dyDescent="0.2">
      <c r="A1076" t="s">
        <v>947</v>
      </c>
      <c r="B1076" t="s">
        <v>7353</v>
      </c>
      <c r="C1076" t="s">
        <v>7360</v>
      </c>
      <c r="D1076" t="s">
        <v>948</v>
      </c>
      <c r="E1076" t="s">
        <v>51</v>
      </c>
      <c r="F1076" t="s">
        <v>135</v>
      </c>
      <c r="G1076" t="s">
        <v>136</v>
      </c>
      <c r="H1076">
        <v>46000</v>
      </c>
      <c r="I1076">
        <v>46000</v>
      </c>
      <c r="J1076">
        <v>7.4176000000000002</v>
      </c>
      <c r="K1076" s="1">
        <v>45535</v>
      </c>
      <c r="L1076" t="s">
        <v>15144</v>
      </c>
    </row>
    <row r="1077" spans="1:12" x14ac:dyDescent="0.2">
      <c r="A1077" t="s">
        <v>2089</v>
      </c>
      <c r="B1077" t="s">
        <v>4363</v>
      </c>
      <c r="C1077" t="s">
        <v>7360</v>
      </c>
      <c r="D1077" t="s">
        <v>2085</v>
      </c>
      <c r="E1077" t="s">
        <v>51</v>
      </c>
      <c r="F1077" t="s">
        <v>49</v>
      </c>
      <c r="G1077" t="s">
        <v>50</v>
      </c>
      <c r="H1077">
        <v>140000</v>
      </c>
      <c r="I1077">
        <v>140000</v>
      </c>
      <c r="J1077">
        <v>12</v>
      </c>
      <c r="K1077" s="1">
        <v>45626</v>
      </c>
      <c r="L1077" t="s">
        <v>15144</v>
      </c>
    </row>
    <row r="1078" spans="1:12" x14ac:dyDescent="0.2">
      <c r="A1078" t="s">
        <v>2084</v>
      </c>
      <c r="B1078" t="s">
        <v>4159</v>
      </c>
      <c r="C1078" t="s">
        <v>7360</v>
      </c>
      <c r="D1078" t="s">
        <v>2085</v>
      </c>
      <c r="E1078" t="s">
        <v>51</v>
      </c>
      <c r="F1078" t="s">
        <v>103</v>
      </c>
      <c r="G1078" t="s">
        <v>104</v>
      </c>
      <c r="H1078">
        <v>47000</v>
      </c>
      <c r="I1078">
        <v>47000</v>
      </c>
      <c r="J1078">
        <v>3</v>
      </c>
      <c r="K1078" s="1">
        <v>45626</v>
      </c>
      <c r="L1078" t="s">
        <v>15144</v>
      </c>
    </row>
    <row r="1079" spans="1:12" x14ac:dyDescent="0.2">
      <c r="A1079" t="s">
        <v>449</v>
      </c>
      <c r="B1079" t="s">
        <v>6646</v>
      </c>
      <c r="C1079" t="s">
        <v>7360</v>
      </c>
      <c r="D1079" t="s">
        <v>450</v>
      </c>
      <c r="E1079" t="s">
        <v>51</v>
      </c>
      <c r="F1079" t="s">
        <v>80</v>
      </c>
      <c r="G1079" t="s">
        <v>81</v>
      </c>
      <c r="I1079">
        <v>10000</v>
      </c>
      <c r="J1079">
        <v>0.6</v>
      </c>
      <c r="K1079" s="1">
        <v>45535</v>
      </c>
      <c r="L1079" t="s">
        <v>15144</v>
      </c>
    </row>
    <row r="1080" spans="1:12" x14ac:dyDescent="0.2">
      <c r="A1080" t="s">
        <v>488</v>
      </c>
      <c r="B1080" t="s">
        <v>5448</v>
      </c>
      <c r="C1080" t="s">
        <v>7360</v>
      </c>
      <c r="D1080" t="s">
        <v>450</v>
      </c>
      <c r="E1080" t="s">
        <v>51</v>
      </c>
      <c r="F1080" t="s">
        <v>86</v>
      </c>
      <c r="G1080" t="s">
        <v>85</v>
      </c>
      <c r="I1080">
        <v>40000</v>
      </c>
      <c r="J1080">
        <v>1.7031000000000009</v>
      </c>
      <c r="K1080" s="1">
        <v>45535</v>
      </c>
      <c r="L1080" t="s">
        <v>15144</v>
      </c>
    </row>
    <row r="1081" spans="1:12" x14ac:dyDescent="0.2">
      <c r="A1081" t="s">
        <v>814</v>
      </c>
      <c r="B1081" t="s">
        <v>4970</v>
      </c>
      <c r="C1081" t="s">
        <v>7360</v>
      </c>
      <c r="D1081" t="s">
        <v>689</v>
      </c>
      <c r="E1081" t="s">
        <v>51</v>
      </c>
      <c r="F1081" t="s">
        <v>117</v>
      </c>
      <c r="G1081" t="s">
        <v>812</v>
      </c>
      <c r="H1081">
        <v>31000</v>
      </c>
      <c r="I1081">
        <v>31000</v>
      </c>
      <c r="J1081">
        <v>7.4</v>
      </c>
      <c r="K1081" s="1">
        <v>45535</v>
      </c>
      <c r="L1081" t="s">
        <v>15144</v>
      </c>
    </row>
    <row r="1082" spans="1:12" x14ac:dyDescent="0.2">
      <c r="A1082" t="s">
        <v>3237</v>
      </c>
      <c r="B1082" t="s">
        <v>8680</v>
      </c>
      <c r="C1082" t="s">
        <v>7360</v>
      </c>
      <c r="D1082" t="s">
        <v>689</v>
      </c>
      <c r="E1082" t="s">
        <v>51</v>
      </c>
      <c r="F1082" t="s">
        <v>117</v>
      </c>
      <c r="G1082" t="s">
        <v>812</v>
      </c>
      <c r="I1082"/>
      <c r="J1082">
        <v>5</v>
      </c>
      <c r="K1082" s="1">
        <v>45657</v>
      </c>
      <c r="L1082" t="s">
        <v>15144</v>
      </c>
    </row>
    <row r="1083" spans="1:12" x14ac:dyDescent="0.2">
      <c r="A1083" t="s">
        <v>817</v>
      </c>
      <c r="B1083" t="s">
        <v>5169</v>
      </c>
      <c r="C1083" t="s">
        <v>7360</v>
      </c>
      <c r="D1083" t="s">
        <v>689</v>
      </c>
      <c r="E1083" t="s">
        <v>51</v>
      </c>
      <c r="F1083" t="s">
        <v>117</v>
      </c>
      <c r="G1083" t="s">
        <v>812</v>
      </c>
      <c r="H1083">
        <v>9000</v>
      </c>
      <c r="I1083">
        <v>9000</v>
      </c>
      <c r="J1083">
        <v>1</v>
      </c>
      <c r="K1083" s="1">
        <v>45535</v>
      </c>
      <c r="L1083" t="s">
        <v>15144</v>
      </c>
    </row>
    <row r="1084" spans="1:12" x14ac:dyDescent="0.2">
      <c r="A1084" t="s">
        <v>829</v>
      </c>
      <c r="B1084" t="s">
        <v>5128</v>
      </c>
      <c r="C1084" t="s">
        <v>7360</v>
      </c>
      <c r="D1084" t="s">
        <v>689</v>
      </c>
      <c r="E1084" t="s">
        <v>51</v>
      </c>
      <c r="F1084" t="s">
        <v>118</v>
      </c>
      <c r="G1084" t="s">
        <v>119</v>
      </c>
      <c r="H1084">
        <v>8000</v>
      </c>
      <c r="I1084">
        <v>8000</v>
      </c>
      <c r="J1084">
        <v>1</v>
      </c>
      <c r="K1084" s="1">
        <v>45535</v>
      </c>
      <c r="L1084" t="s">
        <v>15144</v>
      </c>
    </row>
    <row r="1085" spans="1:12" x14ac:dyDescent="0.2">
      <c r="A1085" t="s">
        <v>724</v>
      </c>
      <c r="B1085" t="s">
        <v>5079</v>
      </c>
      <c r="C1085" t="s">
        <v>7360</v>
      </c>
      <c r="D1085" t="s">
        <v>689</v>
      </c>
      <c r="E1085" t="s">
        <v>51</v>
      </c>
      <c r="F1085" t="s">
        <v>106</v>
      </c>
      <c r="G1085" t="s">
        <v>350</v>
      </c>
      <c r="H1085">
        <v>54000</v>
      </c>
      <c r="I1085">
        <v>54000</v>
      </c>
      <c r="J1085">
        <v>3</v>
      </c>
      <c r="K1085" s="1">
        <v>45535</v>
      </c>
      <c r="L1085" t="s">
        <v>15144</v>
      </c>
    </row>
    <row r="1086" spans="1:12" x14ac:dyDescent="0.2">
      <c r="A1086" t="s">
        <v>723</v>
      </c>
      <c r="B1086" t="s">
        <v>6805</v>
      </c>
      <c r="C1086" t="s">
        <v>7360</v>
      </c>
      <c r="D1086" t="s">
        <v>689</v>
      </c>
      <c r="E1086" t="s">
        <v>51</v>
      </c>
      <c r="F1086" t="s">
        <v>106</v>
      </c>
      <c r="G1086" t="s">
        <v>350</v>
      </c>
      <c r="H1086">
        <v>125000</v>
      </c>
      <c r="I1086">
        <v>125000</v>
      </c>
      <c r="J1086">
        <v>15</v>
      </c>
      <c r="K1086" s="1">
        <v>45535</v>
      </c>
      <c r="L1086" t="s">
        <v>15144</v>
      </c>
    </row>
    <row r="1087" spans="1:12" x14ac:dyDescent="0.2">
      <c r="A1087" t="s">
        <v>941</v>
      </c>
      <c r="B1087" t="s">
        <v>5903</v>
      </c>
      <c r="C1087" t="s">
        <v>7360</v>
      </c>
      <c r="D1087" t="s">
        <v>942</v>
      </c>
      <c r="E1087" t="s">
        <v>51</v>
      </c>
      <c r="F1087" t="s">
        <v>133</v>
      </c>
      <c r="G1087" t="s">
        <v>134</v>
      </c>
      <c r="H1087">
        <v>12600</v>
      </c>
      <c r="I1087">
        <v>12600</v>
      </c>
      <c r="J1087">
        <v>6</v>
      </c>
      <c r="K1087" s="1">
        <v>45535</v>
      </c>
      <c r="L1087" t="s">
        <v>15144</v>
      </c>
    </row>
    <row r="1088" spans="1:12" x14ac:dyDescent="0.2">
      <c r="A1088" t="s">
        <v>1034</v>
      </c>
      <c r="B1088" t="s">
        <v>5316</v>
      </c>
      <c r="C1088" t="s">
        <v>7360</v>
      </c>
      <c r="D1088" t="s">
        <v>942</v>
      </c>
      <c r="E1088" t="s">
        <v>51</v>
      </c>
      <c r="F1088" t="s">
        <v>46</v>
      </c>
      <c r="G1088" t="s">
        <v>47</v>
      </c>
      <c r="I1088"/>
      <c r="J1088">
        <v>0.5</v>
      </c>
      <c r="K1088" s="1">
        <v>45535</v>
      </c>
      <c r="L1088" t="s">
        <v>15144</v>
      </c>
    </row>
    <row r="1089" spans="1:12" x14ac:dyDescent="0.2">
      <c r="A1089" t="s">
        <v>1144</v>
      </c>
      <c r="B1089" t="s">
        <v>4219</v>
      </c>
      <c r="C1089" t="s">
        <v>7360</v>
      </c>
      <c r="D1089" t="s">
        <v>852</v>
      </c>
      <c r="E1089" t="s">
        <v>51</v>
      </c>
      <c r="F1089" t="s">
        <v>49</v>
      </c>
      <c r="G1089" t="s">
        <v>50</v>
      </c>
      <c r="H1089">
        <v>40000</v>
      </c>
      <c r="I1089">
        <v>40000</v>
      </c>
      <c r="J1089">
        <v>12</v>
      </c>
      <c r="K1089" s="1">
        <v>45535</v>
      </c>
      <c r="L1089" t="s">
        <v>15144</v>
      </c>
    </row>
    <row r="1090" spans="1:12" x14ac:dyDescent="0.2">
      <c r="A1090" t="s">
        <v>3602</v>
      </c>
      <c r="B1090" t="s">
        <v>4199</v>
      </c>
      <c r="C1090" t="s">
        <v>7360</v>
      </c>
      <c r="D1090" t="s">
        <v>11434</v>
      </c>
      <c r="E1090" t="s">
        <v>51</v>
      </c>
      <c r="F1090" t="s">
        <v>49</v>
      </c>
      <c r="G1090" t="s">
        <v>50</v>
      </c>
      <c r="H1090">
        <v>128700</v>
      </c>
      <c r="I1090">
        <v>128700</v>
      </c>
      <c r="J1090">
        <v>4.5</v>
      </c>
      <c r="K1090" s="1">
        <v>45716</v>
      </c>
      <c r="L1090" t="s">
        <v>15144</v>
      </c>
    </row>
    <row r="1091" spans="1:12" x14ac:dyDescent="0.2">
      <c r="A1091" t="s">
        <v>3616</v>
      </c>
      <c r="B1091" t="s">
        <v>4369</v>
      </c>
      <c r="C1091" t="s">
        <v>7360</v>
      </c>
      <c r="D1091" t="s">
        <v>11434</v>
      </c>
      <c r="E1091" t="s">
        <v>51</v>
      </c>
      <c r="F1091" t="s">
        <v>150</v>
      </c>
      <c r="G1091" t="s">
        <v>1045</v>
      </c>
      <c r="H1091">
        <v>186000</v>
      </c>
      <c r="I1091">
        <v>186000</v>
      </c>
      <c r="J1091">
        <v>7.5</v>
      </c>
      <c r="K1091" s="1">
        <v>45716</v>
      </c>
      <c r="L1091" t="s">
        <v>15144</v>
      </c>
    </row>
    <row r="1092" spans="1:12" x14ac:dyDescent="0.2">
      <c r="A1092" t="s">
        <v>3586</v>
      </c>
      <c r="B1092" t="s">
        <v>4151</v>
      </c>
      <c r="C1092" t="s">
        <v>7360</v>
      </c>
      <c r="D1092" t="s">
        <v>11434</v>
      </c>
      <c r="E1092" t="s">
        <v>51</v>
      </c>
      <c r="F1092" t="s">
        <v>46</v>
      </c>
      <c r="G1092" t="s">
        <v>47</v>
      </c>
      <c r="H1092">
        <v>190000</v>
      </c>
      <c r="I1092">
        <v>176000</v>
      </c>
      <c r="J1092">
        <v>32</v>
      </c>
      <c r="K1092" s="1">
        <v>45716</v>
      </c>
      <c r="L1092" t="s">
        <v>15144</v>
      </c>
    </row>
    <row r="1093" spans="1:12" x14ac:dyDescent="0.2">
      <c r="A1093" t="s">
        <v>1435</v>
      </c>
      <c r="B1093" t="s">
        <v>6598</v>
      </c>
      <c r="C1093" t="s">
        <v>7360</v>
      </c>
      <c r="D1093" t="s">
        <v>461</v>
      </c>
      <c r="E1093" t="s">
        <v>51</v>
      </c>
      <c r="F1093" t="s">
        <v>36</v>
      </c>
      <c r="G1093" t="s">
        <v>37</v>
      </c>
      <c r="H1093">
        <v>6700</v>
      </c>
      <c r="I1093">
        <v>6700</v>
      </c>
      <c r="J1093">
        <v>1</v>
      </c>
      <c r="K1093" s="1">
        <v>45535</v>
      </c>
      <c r="L1093" t="s">
        <v>15144</v>
      </c>
    </row>
    <row r="1094" spans="1:12" x14ac:dyDescent="0.2">
      <c r="A1094" t="s">
        <v>1434</v>
      </c>
      <c r="B1094" t="s">
        <v>6597</v>
      </c>
      <c r="C1094" t="s">
        <v>7360</v>
      </c>
      <c r="D1094" t="s">
        <v>461</v>
      </c>
      <c r="E1094" t="s">
        <v>51</v>
      </c>
      <c r="F1094" t="s">
        <v>36</v>
      </c>
      <c r="G1094" t="s">
        <v>37</v>
      </c>
      <c r="H1094">
        <v>3500</v>
      </c>
      <c r="I1094">
        <v>3500</v>
      </c>
      <c r="J1094">
        <v>1</v>
      </c>
      <c r="K1094" s="1">
        <v>45535</v>
      </c>
      <c r="L1094" t="s">
        <v>15144</v>
      </c>
    </row>
    <row r="1095" spans="1:12" x14ac:dyDescent="0.2">
      <c r="A1095" t="s">
        <v>1453</v>
      </c>
      <c r="B1095" t="s">
        <v>6575</v>
      </c>
      <c r="C1095" t="s">
        <v>7360</v>
      </c>
      <c r="D1095" t="s">
        <v>461</v>
      </c>
      <c r="E1095" t="s">
        <v>51</v>
      </c>
      <c r="F1095" t="s">
        <v>36</v>
      </c>
      <c r="G1095" t="s">
        <v>37</v>
      </c>
      <c r="H1095">
        <v>10700</v>
      </c>
      <c r="I1095">
        <v>10700</v>
      </c>
      <c r="J1095">
        <v>2</v>
      </c>
      <c r="K1095" s="1">
        <v>45535</v>
      </c>
      <c r="L1095" t="s">
        <v>15144</v>
      </c>
    </row>
    <row r="1096" spans="1:12" x14ac:dyDescent="0.2">
      <c r="A1096" t="s">
        <v>1469</v>
      </c>
      <c r="B1096" t="s">
        <v>5296</v>
      </c>
      <c r="C1096" t="s">
        <v>7360</v>
      </c>
      <c r="D1096" t="s">
        <v>461</v>
      </c>
      <c r="E1096" t="s">
        <v>51</v>
      </c>
      <c r="F1096" t="s">
        <v>183</v>
      </c>
      <c r="G1096" t="s">
        <v>95</v>
      </c>
      <c r="H1096">
        <v>24000</v>
      </c>
      <c r="I1096">
        <v>24000</v>
      </c>
      <c r="J1096">
        <v>3</v>
      </c>
      <c r="K1096" s="1">
        <v>45535</v>
      </c>
      <c r="L1096" t="s">
        <v>15144</v>
      </c>
    </row>
    <row r="1097" spans="1:12" x14ac:dyDescent="0.2">
      <c r="A1097" t="s">
        <v>1473</v>
      </c>
      <c r="B1097" t="s">
        <v>6687</v>
      </c>
      <c r="C1097" t="s">
        <v>7360</v>
      </c>
      <c r="D1097" t="s">
        <v>461</v>
      </c>
      <c r="E1097" t="s">
        <v>51</v>
      </c>
      <c r="F1097" t="s">
        <v>183</v>
      </c>
      <c r="G1097" t="s">
        <v>95</v>
      </c>
      <c r="H1097">
        <v>45600</v>
      </c>
      <c r="I1097">
        <v>45600</v>
      </c>
      <c r="J1097">
        <v>4</v>
      </c>
      <c r="K1097" s="1">
        <v>45535</v>
      </c>
      <c r="L1097" t="s">
        <v>15144</v>
      </c>
    </row>
    <row r="1098" spans="1:12" x14ac:dyDescent="0.2">
      <c r="A1098" t="s">
        <v>1568</v>
      </c>
      <c r="B1098" t="s">
        <v>6601</v>
      </c>
      <c r="C1098" t="s">
        <v>7360</v>
      </c>
      <c r="D1098" t="s">
        <v>187</v>
      </c>
      <c r="E1098" t="s">
        <v>51</v>
      </c>
      <c r="F1098" t="s">
        <v>36</v>
      </c>
      <c r="G1098" t="s">
        <v>37</v>
      </c>
      <c r="H1098">
        <v>280920</v>
      </c>
      <c r="I1098">
        <v>560000</v>
      </c>
      <c r="J1098">
        <v>32</v>
      </c>
      <c r="K1098" s="1">
        <v>45535</v>
      </c>
      <c r="L1098" t="s">
        <v>15144</v>
      </c>
    </row>
    <row r="1099" spans="1:12" x14ac:dyDescent="0.2">
      <c r="A1099" t="s">
        <v>2429</v>
      </c>
      <c r="B1099" t="s">
        <v>6600</v>
      </c>
      <c r="C1099" t="s">
        <v>7360</v>
      </c>
      <c r="D1099" t="s">
        <v>187</v>
      </c>
      <c r="E1099" t="s">
        <v>51</v>
      </c>
      <c r="F1099" t="s">
        <v>36</v>
      </c>
      <c r="G1099" t="s">
        <v>37</v>
      </c>
      <c r="H1099">
        <v>280550</v>
      </c>
      <c r="I1099">
        <v>553000</v>
      </c>
      <c r="J1099">
        <v>58.417999999999999</v>
      </c>
      <c r="K1099" s="1">
        <v>45535</v>
      </c>
      <c r="L1099" t="s">
        <v>15144</v>
      </c>
    </row>
    <row r="1100" spans="1:12" x14ac:dyDescent="0.2">
      <c r="A1100" t="s">
        <v>1567</v>
      </c>
      <c r="B1100" t="s">
        <v>6599</v>
      </c>
      <c r="C1100" t="s">
        <v>7360</v>
      </c>
      <c r="D1100" t="s">
        <v>187</v>
      </c>
      <c r="E1100" t="s">
        <v>51</v>
      </c>
      <c r="F1100" t="s">
        <v>36</v>
      </c>
      <c r="G1100" t="s">
        <v>37</v>
      </c>
      <c r="H1100">
        <v>49500</v>
      </c>
      <c r="I1100">
        <v>49000</v>
      </c>
      <c r="J1100">
        <v>10</v>
      </c>
      <c r="K1100" s="1">
        <v>45535</v>
      </c>
      <c r="L1100" t="s">
        <v>15144</v>
      </c>
    </row>
    <row r="1101" spans="1:12" x14ac:dyDescent="0.2">
      <c r="A1101" t="s">
        <v>1554</v>
      </c>
      <c r="B1101" t="s">
        <v>6562</v>
      </c>
      <c r="C1101" t="s">
        <v>7360</v>
      </c>
      <c r="D1101" t="s">
        <v>187</v>
      </c>
      <c r="E1101" t="s">
        <v>51</v>
      </c>
      <c r="F1101" t="s">
        <v>39</v>
      </c>
      <c r="G1101" t="s">
        <v>40</v>
      </c>
      <c r="H1101">
        <v>112000</v>
      </c>
      <c r="I1101">
        <v>482000</v>
      </c>
      <c r="J1101">
        <v>45</v>
      </c>
      <c r="K1101" s="1">
        <v>45535</v>
      </c>
      <c r="L1101" t="s">
        <v>15144</v>
      </c>
    </row>
    <row r="1102" spans="1:12" x14ac:dyDescent="0.2">
      <c r="A1102" t="s">
        <v>1553</v>
      </c>
      <c r="B1102" t="s">
        <v>5124</v>
      </c>
      <c r="C1102" t="s">
        <v>7360</v>
      </c>
      <c r="D1102" t="s">
        <v>187</v>
      </c>
      <c r="E1102" t="s">
        <v>51</v>
      </c>
      <c r="F1102" t="s">
        <v>39</v>
      </c>
      <c r="G1102" t="s">
        <v>40</v>
      </c>
      <c r="H1102">
        <v>40000</v>
      </c>
      <c r="I1102">
        <v>227000</v>
      </c>
      <c r="J1102">
        <v>15</v>
      </c>
      <c r="K1102" s="1">
        <v>45535</v>
      </c>
      <c r="L1102" t="s">
        <v>15144</v>
      </c>
    </row>
    <row r="1103" spans="1:12" x14ac:dyDescent="0.2">
      <c r="A1103" t="s">
        <v>1569</v>
      </c>
      <c r="B1103" t="s">
        <v>5302</v>
      </c>
      <c r="C1103" t="s">
        <v>7360</v>
      </c>
      <c r="D1103" t="s">
        <v>187</v>
      </c>
      <c r="E1103" t="s">
        <v>51</v>
      </c>
      <c r="F1103" t="s">
        <v>183</v>
      </c>
      <c r="G1103" t="s">
        <v>95</v>
      </c>
      <c r="I1103">
        <v>400400</v>
      </c>
      <c r="J1103">
        <v>45.643000000000001</v>
      </c>
      <c r="K1103" s="1">
        <v>45535</v>
      </c>
      <c r="L1103" t="s">
        <v>15144</v>
      </c>
    </row>
    <row r="1104" spans="1:12" x14ac:dyDescent="0.2">
      <c r="A1104" t="s">
        <v>1555</v>
      </c>
      <c r="B1104" t="s">
        <v>6559</v>
      </c>
      <c r="C1104" t="s">
        <v>7360</v>
      </c>
      <c r="D1104" t="s">
        <v>187</v>
      </c>
      <c r="E1104" t="s">
        <v>51</v>
      </c>
      <c r="F1104" t="s">
        <v>39</v>
      </c>
      <c r="G1104" t="s">
        <v>40</v>
      </c>
      <c r="H1104">
        <v>31000</v>
      </c>
      <c r="I1104">
        <v>122000</v>
      </c>
      <c r="J1104">
        <v>14</v>
      </c>
      <c r="K1104" s="1">
        <v>45535</v>
      </c>
      <c r="L1104" t="s">
        <v>15144</v>
      </c>
    </row>
    <row r="1105" spans="1:12" x14ac:dyDescent="0.2">
      <c r="A1105" t="s">
        <v>1559</v>
      </c>
      <c r="B1105" t="s">
        <v>5292</v>
      </c>
      <c r="C1105" t="s">
        <v>7360</v>
      </c>
      <c r="D1105" t="s">
        <v>187</v>
      </c>
      <c r="E1105" t="s">
        <v>51</v>
      </c>
      <c r="F1105" t="s">
        <v>39</v>
      </c>
      <c r="G1105" t="s">
        <v>40</v>
      </c>
      <c r="H1105">
        <v>129850</v>
      </c>
      <c r="I1105">
        <v>40000</v>
      </c>
      <c r="J1105">
        <v>7</v>
      </c>
      <c r="K1105" s="1">
        <v>45535</v>
      </c>
      <c r="L1105" t="s">
        <v>15144</v>
      </c>
    </row>
    <row r="1106" spans="1:12" x14ac:dyDescent="0.2">
      <c r="A1106" t="s">
        <v>2426</v>
      </c>
      <c r="B1106" t="s">
        <v>5293</v>
      </c>
      <c r="C1106" t="s">
        <v>7360</v>
      </c>
      <c r="D1106" t="s">
        <v>187</v>
      </c>
      <c r="E1106" t="s">
        <v>51</v>
      </c>
      <c r="F1106" t="s">
        <v>39</v>
      </c>
      <c r="G1106" t="s">
        <v>40</v>
      </c>
      <c r="H1106">
        <v>33000</v>
      </c>
      <c r="I1106">
        <v>66000</v>
      </c>
      <c r="J1106">
        <v>8.5556000000000001</v>
      </c>
      <c r="K1106" s="1">
        <v>45535</v>
      </c>
      <c r="L1106" t="s">
        <v>15144</v>
      </c>
    </row>
    <row r="1107" spans="1:12" x14ac:dyDescent="0.2">
      <c r="A1107" t="s">
        <v>1561</v>
      </c>
      <c r="B1107" t="s">
        <v>5290</v>
      </c>
      <c r="C1107" t="s">
        <v>7360</v>
      </c>
      <c r="D1107" t="s">
        <v>187</v>
      </c>
      <c r="E1107" t="s">
        <v>51</v>
      </c>
      <c r="F1107" t="s">
        <v>39</v>
      </c>
      <c r="G1107" t="s">
        <v>40</v>
      </c>
      <c r="H1107">
        <v>50000</v>
      </c>
      <c r="I1107">
        <v>50000</v>
      </c>
      <c r="J1107">
        <v>8.8470000000000013</v>
      </c>
      <c r="K1107" s="1">
        <v>45535</v>
      </c>
      <c r="L1107" t="s">
        <v>15144</v>
      </c>
    </row>
    <row r="1108" spans="1:12" x14ac:dyDescent="0.2">
      <c r="A1108" t="s">
        <v>1565</v>
      </c>
      <c r="B1108" t="s">
        <v>5289</v>
      </c>
      <c r="C1108" t="s">
        <v>7360</v>
      </c>
      <c r="D1108" t="s">
        <v>187</v>
      </c>
      <c r="E1108" t="s">
        <v>51</v>
      </c>
      <c r="F1108" t="s">
        <v>39</v>
      </c>
      <c r="G1108" t="s">
        <v>40</v>
      </c>
      <c r="H1108">
        <v>39300</v>
      </c>
      <c r="I1108">
        <v>39300</v>
      </c>
      <c r="J1108">
        <v>6</v>
      </c>
      <c r="K1108" s="1">
        <v>45535</v>
      </c>
      <c r="L1108" t="s">
        <v>15144</v>
      </c>
    </row>
    <row r="1109" spans="1:12" x14ac:dyDescent="0.2">
      <c r="A1109" t="s">
        <v>2427</v>
      </c>
      <c r="B1109" t="s">
        <v>6564</v>
      </c>
      <c r="C1109" t="s">
        <v>7360</v>
      </c>
      <c r="D1109" t="s">
        <v>187</v>
      </c>
      <c r="E1109" t="s">
        <v>51</v>
      </c>
      <c r="F1109" t="s">
        <v>39</v>
      </c>
      <c r="G1109" t="s">
        <v>40</v>
      </c>
      <c r="H1109">
        <v>26600</v>
      </c>
      <c r="I1109">
        <v>52000</v>
      </c>
      <c r="J1109">
        <v>9</v>
      </c>
      <c r="K1109" s="1">
        <v>45535</v>
      </c>
      <c r="L1109" t="s">
        <v>15144</v>
      </c>
    </row>
    <row r="1110" spans="1:12" x14ac:dyDescent="0.2">
      <c r="A1110" t="s">
        <v>1560</v>
      </c>
      <c r="B1110" t="s">
        <v>5288</v>
      </c>
      <c r="C1110" t="s">
        <v>7360</v>
      </c>
      <c r="D1110" t="s">
        <v>187</v>
      </c>
      <c r="E1110" t="s">
        <v>51</v>
      </c>
      <c r="F1110" t="s">
        <v>39</v>
      </c>
      <c r="G1110" t="s">
        <v>40</v>
      </c>
      <c r="H1110">
        <v>42465</v>
      </c>
      <c r="I1110">
        <v>42400</v>
      </c>
      <c r="J1110">
        <v>9</v>
      </c>
      <c r="K1110" s="1">
        <v>45535</v>
      </c>
      <c r="L1110" t="s">
        <v>15144</v>
      </c>
    </row>
    <row r="1111" spans="1:12" x14ac:dyDescent="0.2">
      <c r="A1111" t="s">
        <v>1562</v>
      </c>
      <c r="B1111" t="s">
        <v>6565</v>
      </c>
      <c r="C1111" t="s">
        <v>7360</v>
      </c>
      <c r="D1111" t="s">
        <v>187</v>
      </c>
      <c r="E1111" t="s">
        <v>51</v>
      </c>
      <c r="F1111" t="s">
        <v>39</v>
      </c>
      <c r="G1111" t="s">
        <v>40</v>
      </c>
      <c r="H1111">
        <v>26600</v>
      </c>
      <c r="I1111">
        <v>52000</v>
      </c>
      <c r="J1111">
        <v>9</v>
      </c>
      <c r="K1111" s="1">
        <v>45535</v>
      </c>
      <c r="L1111" t="s">
        <v>15144</v>
      </c>
    </row>
    <row r="1112" spans="1:12" x14ac:dyDescent="0.2">
      <c r="A1112" t="s">
        <v>1564</v>
      </c>
      <c r="B1112" t="s">
        <v>5287</v>
      </c>
      <c r="C1112" t="s">
        <v>7360</v>
      </c>
      <c r="D1112" t="s">
        <v>187</v>
      </c>
      <c r="E1112" t="s">
        <v>51</v>
      </c>
      <c r="F1112" t="s">
        <v>39</v>
      </c>
      <c r="G1112" t="s">
        <v>40</v>
      </c>
      <c r="H1112">
        <v>24000</v>
      </c>
      <c r="I1112">
        <v>24000</v>
      </c>
      <c r="J1112">
        <v>3.6166000000000018</v>
      </c>
      <c r="K1112" s="1">
        <v>45535</v>
      </c>
      <c r="L1112" t="s">
        <v>15144</v>
      </c>
    </row>
    <row r="1113" spans="1:12" x14ac:dyDescent="0.2">
      <c r="A1113" t="s">
        <v>1563</v>
      </c>
      <c r="B1113" t="s">
        <v>5286</v>
      </c>
      <c r="C1113" t="s">
        <v>7360</v>
      </c>
      <c r="D1113" t="s">
        <v>187</v>
      </c>
      <c r="E1113" t="s">
        <v>51</v>
      </c>
      <c r="F1113" t="s">
        <v>39</v>
      </c>
      <c r="G1113" t="s">
        <v>40</v>
      </c>
      <c r="H1113">
        <v>56000</v>
      </c>
      <c r="I1113">
        <v>165000</v>
      </c>
      <c r="J1113">
        <v>18</v>
      </c>
      <c r="K1113" s="1">
        <v>45535</v>
      </c>
      <c r="L1113" t="s">
        <v>15144</v>
      </c>
    </row>
    <row r="1114" spans="1:12" x14ac:dyDescent="0.2">
      <c r="A1114" t="s">
        <v>1557</v>
      </c>
      <c r="B1114" t="s">
        <v>5291</v>
      </c>
      <c r="C1114" t="s">
        <v>7360</v>
      </c>
      <c r="D1114" t="s">
        <v>187</v>
      </c>
      <c r="E1114" t="s">
        <v>51</v>
      </c>
      <c r="F1114" t="s">
        <v>39</v>
      </c>
      <c r="G1114" t="s">
        <v>40</v>
      </c>
      <c r="H1114">
        <v>145800</v>
      </c>
      <c r="I1114">
        <v>145800</v>
      </c>
      <c r="J1114">
        <v>10.426999999999998</v>
      </c>
      <c r="K1114" s="1">
        <v>45535</v>
      </c>
      <c r="L1114" t="s">
        <v>15144</v>
      </c>
    </row>
    <row r="1115" spans="1:12" x14ac:dyDescent="0.2">
      <c r="A1115" t="s">
        <v>1566</v>
      </c>
      <c r="B1115" t="s">
        <v>6563</v>
      </c>
      <c r="C1115" t="s">
        <v>7360</v>
      </c>
      <c r="D1115" t="s">
        <v>187</v>
      </c>
      <c r="E1115" t="s">
        <v>51</v>
      </c>
      <c r="F1115" t="s">
        <v>39</v>
      </c>
      <c r="G1115" t="s">
        <v>40</v>
      </c>
      <c r="H1115">
        <v>46000</v>
      </c>
      <c r="I1115">
        <v>90800</v>
      </c>
      <c r="J1115">
        <v>9</v>
      </c>
      <c r="K1115" s="1">
        <v>45535</v>
      </c>
      <c r="L1115" t="s">
        <v>15144</v>
      </c>
    </row>
    <row r="1116" spans="1:12" x14ac:dyDescent="0.2">
      <c r="A1116" t="s">
        <v>2424</v>
      </c>
      <c r="B1116" t="s">
        <v>6567</v>
      </c>
      <c r="C1116" t="s">
        <v>7360</v>
      </c>
      <c r="D1116" t="s">
        <v>187</v>
      </c>
      <c r="E1116" t="s">
        <v>51</v>
      </c>
      <c r="F1116" t="s">
        <v>39</v>
      </c>
      <c r="G1116" t="s">
        <v>40</v>
      </c>
      <c r="H1116">
        <v>130000</v>
      </c>
      <c r="I1116">
        <v>130000</v>
      </c>
      <c r="J1116">
        <v>24</v>
      </c>
      <c r="K1116" s="1">
        <v>45535</v>
      </c>
      <c r="L1116" t="s">
        <v>15144</v>
      </c>
    </row>
    <row r="1117" spans="1:12" x14ac:dyDescent="0.2">
      <c r="A1117" t="s">
        <v>2425</v>
      </c>
      <c r="B1117" t="s">
        <v>6566</v>
      </c>
      <c r="C1117" t="s">
        <v>7360</v>
      </c>
      <c r="D1117" t="s">
        <v>187</v>
      </c>
      <c r="E1117" t="s">
        <v>51</v>
      </c>
      <c r="F1117" t="s">
        <v>39</v>
      </c>
      <c r="G1117" t="s">
        <v>40</v>
      </c>
      <c r="H1117">
        <v>162289</v>
      </c>
      <c r="I1117">
        <v>300000</v>
      </c>
      <c r="J1117">
        <v>28</v>
      </c>
      <c r="K1117" s="1">
        <v>45535</v>
      </c>
      <c r="L1117" t="s">
        <v>15144</v>
      </c>
    </row>
    <row r="1118" spans="1:12" x14ac:dyDescent="0.2">
      <c r="A1118" t="s">
        <v>1558</v>
      </c>
      <c r="B1118" t="s">
        <v>6561</v>
      </c>
      <c r="C1118" t="s">
        <v>7360</v>
      </c>
      <c r="D1118" t="s">
        <v>187</v>
      </c>
      <c r="E1118" t="s">
        <v>51</v>
      </c>
      <c r="F1118" t="s">
        <v>39</v>
      </c>
      <c r="G1118" t="s">
        <v>40</v>
      </c>
      <c r="H1118">
        <v>360000</v>
      </c>
      <c r="I1118">
        <v>360000</v>
      </c>
      <c r="J1118">
        <v>36</v>
      </c>
      <c r="K1118" s="1">
        <v>45535</v>
      </c>
      <c r="L1118" t="s">
        <v>15144</v>
      </c>
    </row>
    <row r="1119" spans="1:12" x14ac:dyDescent="0.2">
      <c r="A1119" t="s">
        <v>2428</v>
      </c>
      <c r="B1119" t="s">
        <v>4778</v>
      </c>
      <c r="C1119" t="s">
        <v>7360</v>
      </c>
      <c r="D1119" t="s">
        <v>187</v>
      </c>
      <c r="E1119" t="s">
        <v>51</v>
      </c>
      <c r="F1119" t="s">
        <v>39</v>
      </c>
      <c r="G1119" t="s">
        <v>40</v>
      </c>
      <c r="H1119">
        <v>75125</v>
      </c>
      <c r="I1119">
        <v>75125</v>
      </c>
      <c r="J1119">
        <v>8.5259999999999998</v>
      </c>
      <c r="K1119" s="1">
        <v>45535</v>
      </c>
      <c r="L1119" t="s">
        <v>15144</v>
      </c>
    </row>
    <row r="1120" spans="1:12" x14ac:dyDescent="0.2">
      <c r="A1120" t="s">
        <v>2422</v>
      </c>
      <c r="B1120" t="s">
        <v>5840</v>
      </c>
      <c r="C1120" t="s">
        <v>7360</v>
      </c>
      <c r="D1120" t="s">
        <v>187</v>
      </c>
      <c r="E1120" t="s">
        <v>51</v>
      </c>
      <c r="F1120" t="s">
        <v>39</v>
      </c>
      <c r="G1120" t="s">
        <v>40</v>
      </c>
      <c r="H1120">
        <v>67050</v>
      </c>
      <c r="I1120">
        <v>60000</v>
      </c>
      <c r="J1120">
        <v>6.1777999999999986</v>
      </c>
      <c r="K1120" s="1">
        <v>45535</v>
      </c>
      <c r="L1120" t="s">
        <v>15144</v>
      </c>
    </row>
    <row r="1121" spans="1:12" x14ac:dyDescent="0.2">
      <c r="A1121" t="s">
        <v>1552</v>
      </c>
      <c r="B1121" t="s">
        <v>5841</v>
      </c>
      <c r="C1121" t="s">
        <v>7360</v>
      </c>
      <c r="D1121" t="s">
        <v>187</v>
      </c>
      <c r="E1121" t="s">
        <v>51</v>
      </c>
      <c r="F1121" t="s">
        <v>39</v>
      </c>
      <c r="G1121" t="s">
        <v>40</v>
      </c>
      <c r="H1121">
        <v>132000</v>
      </c>
      <c r="I1121">
        <v>132000</v>
      </c>
      <c r="J1121">
        <v>18</v>
      </c>
      <c r="K1121" s="1">
        <v>45535</v>
      </c>
      <c r="L1121" t="s">
        <v>15144</v>
      </c>
    </row>
    <row r="1122" spans="1:12" x14ac:dyDescent="0.2">
      <c r="A1122" t="s">
        <v>2423</v>
      </c>
      <c r="B1122" t="s">
        <v>4101</v>
      </c>
      <c r="C1122" t="s">
        <v>7360</v>
      </c>
      <c r="D1122" t="s">
        <v>187</v>
      </c>
      <c r="E1122" t="s">
        <v>51</v>
      </c>
      <c r="F1122" t="s">
        <v>39</v>
      </c>
      <c r="G1122" t="s">
        <v>40</v>
      </c>
      <c r="H1122">
        <v>43010</v>
      </c>
      <c r="I1122">
        <v>43010</v>
      </c>
      <c r="J1122">
        <v>6.1456000000000008</v>
      </c>
      <c r="K1122" s="1">
        <v>45535</v>
      </c>
      <c r="L1122" t="s">
        <v>15144</v>
      </c>
    </row>
    <row r="1123" spans="1:12" x14ac:dyDescent="0.2">
      <c r="A1123" t="s">
        <v>1551</v>
      </c>
      <c r="B1123" t="s">
        <v>5839</v>
      </c>
      <c r="C1123" t="s">
        <v>7360</v>
      </c>
      <c r="D1123" t="s">
        <v>187</v>
      </c>
      <c r="E1123" t="s">
        <v>51</v>
      </c>
      <c r="F1123" t="s">
        <v>39</v>
      </c>
      <c r="G1123" t="s">
        <v>40</v>
      </c>
      <c r="I1123">
        <v>490000</v>
      </c>
      <c r="J1123">
        <v>27</v>
      </c>
      <c r="K1123" s="1">
        <v>45535</v>
      </c>
      <c r="L1123" t="s">
        <v>15144</v>
      </c>
    </row>
    <row r="1124" spans="1:12" x14ac:dyDescent="0.2">
      <c r="A1124" t="s">
        <v>1549</v>
      </c>
      <c r="B1124" t="s">
        <v>6772</v>
      </c>
      <c r="C1124" t="s">
        <v>7360</v>
      </c>
      <c r="D1124" t="s">
        <v>187</v>
      </c>
      <c r="E1124" t="s">
        <v>51</v>
      </c>
      <c r="F1124" t="s">
        <v>41</v>
      </c>
      <c r="G1124" t="s">
        <v>42</v>
      </c>
      <c r="I1124">
        <v>288000</v>
      </c>
      <c r="J1124">
        <v>32</v>
      </c>
      <c r="K1124" s="1">
        <v>45535</v>
      </c>
      <c r="L1124" t="s">
        <v>15144</v>
      </c>
    </row>
    <row r="1125" spans="1:12" x14ac:dyDescent="0.2">
      <c r="A1125" t="s">
        <v>1550</v>
      </c>
      <c r="B1125" t="s">
        <v>6773</v>
      </c>
      <c r="C1125" t="s">
        <v>7360</v>
      </c>
      <c r="D1125" t="s">
        <v>187</v>
      </c>
      <c r="E1125" t="s">
        <v>51</v>
      </c>
      <c r="F1125" t="s">
        <v>41</v>
      </c>
      <c r="G1125" t="s">
        <v>42</v>
      </c>
      <c r="H1125">
        <v>295000</v>
      </c>
      <c r="I1125">
        <v>519000</v>
      </c>
      <c r="J1125">
        <v>54</v>
      </c>
      <c r="K1125" s="1">
        <v>45535</v>
      </c>
      <c r="L1125" t="s">
        <v>15144</v>
      </c>
    </row>
    <row r="1126" spans="1:12" x14ac:dyDescent="0.2">
      <c r="A1126" t="s">
        <v>1548</v>
      </c>
      <c r="B1126" t="s">
        <v>5047</v>
      </c>
      <c r="C1126" t="s">
        <v>7360</v>
      </c>
      <c r="D1126" t="s">
        <v>187</v>
      </c>
      <c r="E1126" t="s">
        <v>51</v>
      </c>
      <c r="F1126" t="s">
        <v>49</v>
      </c>
      <c r="G1126" t="s">
        <v>50</v>
      </c>
      <c r="H1126">
        <v>86000</v>
      </c>
      <c r="I1126">
        <v>86000</v>
      </c>
      <c r="J1126">
        <v>16</v>
      </c>
      <c r="K1126" s="1">
        <v>45535</v>
      </c>
      <c r="L1126" t="s">
        <v>15144</v>
      </c>
    </row>
    <row r="1127" spans="1:12" x14ac:dyDescent="0.2">
      <c r="A1127" t="s">
        <v>1537</v>
      </c>
      <c r="B1127" t="s">
        <v>5506</v>
      </c>
      <c r="C1127" t="s">
        <v>7360</v>
      </c>
      <c r="D1127" t="s">
        <v>187</v>
      </c>
      <c r="E1127" t="s">
        <v>51</v>
      </c>
      <c r="F1127" t="s">
        <v>49</v>
      </c>
      <c r="G1127" t="s">
        <v>50</v>
      </c>
      <c r="H1127">
        <v>831400</v>
      </c>
      <c r="I1127"/>
      <c r="K1127" s="1">
        <v>45535</v>
      </c>
      <c r="L1127" t="s">
        <v>15144</v>
      </c>
    </row>
    <row r="1128" spans="1:12" x14ac:dyDescent="0.2">
      <c r="A1128" t="s">
        <v>1547</v>
      </c>
      <c r="B1128" t="s">
        <v>6330</v>
      </c>
      <c r="C1128" t="s">
        <v>7360</v>
      </c>
      <c r="D1128" t="s">
        <v>187</v>
      </c>
      <c r="E1128" t="s">
        <v>51</v>
      </c>
      <c r="F1128" t="s">
        <v>49</v>
      </c>
      <c r="G1128" t="s">
        <v>50</v>
      </c>
      <c r="H1128">
        <v>35000</v>
      </c>
      <c r="I1128">
        <v>35000</v>
      </c>
      <c r="J1128">
        <v>4</v>
      </c>
      <c r="K1128" s="1">
        <v>45535</v>
      </c>
      <c r="L1128" t="s">
        <v>15144</v>
      </c>
    </row>
    <row r="1129" spans="1:12" x14ac:dyDescent="0.2">
      <c r="A1129" t="s">
        <v>2420</v>
      </c>
      <c r="B1129" t="s">
        <v>5505</v>
      </c>
      <c r="C1129" t="s">
        <v>7360</v>
      </c>
      <c r="D1129" t="s">
        <v>187</v>
      </c>
      <c r="E1129" t="s">
        <v>51</v>
      </c>
      <c r="F1129" t="s">
        <v>49</v>
      </c>
      <c r="G1129" t="s">
        <v>50</v>
      </c>
      <c r="H1129">
        <v>115650</v>
      </c>
      <c r="I1129">
        <v>115650</v>
      </c>
      <c r="J1129">
        <v>13.498999999999999</v>
      </c>
      <c r="K1129" s="1">
        <v>45535</v>
      </c>
      <c r="L1129" t="s">
        <v>15144</v>
      </c>
    </row>
    <row r="1130" spans="1:12" x14ac:dyDescent="0.2">
      <c r="A1130" t="s">
        <v>1531</v>
      </c>
      <c r="B1130" t="s">
        <v>5504</v>
      </c>
      <c r="C1130" t="s">
        <v>7360</v>
      </c>
      <c r="D1130" t="s">
        <v>187</v>
      </c>
      <c r="E1130" t="s">
        <v>51</v>
      </c>
      <c r="F1130" t="s">
        <v>49</v>
      </c>
      <c r="G1130" t="s">
        <v>50</v>
      </c>
      <c r="H1130">
        <v>135500</v>
      </c>
      <c r="I1130">
        <v>135500</v>
      </c>
      <c r="J1130">
        <v>12</v>
      </c>
      <c r="K1130" s="1">
        <v>45535</v>
      </c>
      <c r="L1130" t="s">
        <v>15144</v>
      </c>
    </row>
    <row r="1131" spans="1:12" x14ac:dyDescent="0.2">
      <c r="A1131" t="s">
        <v>1532</v>
      </c>
      <c r="B1131" t="s">
        <v>5503</v>
      </c>
      <c r="C1131" t="s">
        <v>7360</v>
      </c>
      <c r="D1131" t="s">
        <v>187</v>
      </c>
      <c r="E1131" t="s">
        <v>51</v>
      </c>
      <c r="F1131" t="s">
        <v>49</v>
      </c>
      <c r="G1131" t="s">
        <v>50</v>
      </c>
      <c r="H1131">
        <v>100600</v>
      </c>
      <c r="I1131">
        <v>50000</v>
      </c>
      <c r="J1131">
        <v>10</v>
      </c>
      <c r="K1131" s="1">
        <v>45535</v>
      </c>
      <c r="L1131" t="s">
        <v>15144</v>
      </c>
    </row>
    <row r="1132" spans="1:12" x14ac:dyDescent="0.2">
      <c r="A1132" t="s">
        <v>1546</v>
      </c>
      <c r="B1132" t="s">
        <v>6329</v>
      </c>
      <c r="C1132" t="s">
        <v>7360</v>
      </c>
      <c r="D1132" t="s">
        <v>187</v>
      </c>
      <c r="E1132" t="s">
        <v>51</v>
      </c>
      <c r="F1132" t="s">
        <v>49</v>
      </c>
      <c r="G1132" t="s">
        <v>50</v>
      </c>
      <c r="H1132">
        <v>125600</v>
      </c>
      <c r="I1132">
        <v>66000</v>
      </c>
      <c r="J1132">
        <v>9</v>
      </c>
      <c r="K1132" s="1">
        <v>45535</v>
      </c>
      <c r="L1132" t="s">
        <v>15144</v>
      </c>
    </row>
    <row r="1133" spans="1:12" x14ac:dyDescent="0.2">
      <c r="A1133" t="s">
        <v>1545</v>
      </c>
      <c r="B1133" t="s">
        <v>6328</v>
      </c>
      <c r="C1133" t="s">
        <v>7360</v>
      </c>
      <c r="D1133" t="s">
        <v>187</v>
      </c>
      <c r="E1133" t="s">
        <v>51</v>
      </c>
      <c r="F1133" t="s">
        <v>49</v>
      </c>
      <c r="G1133" t="s">
        <v>50</v>
      </c>
      <c r="I1133">
        <v>454000</v>
      </c>
      <c r="J1133">
        <v>24</v>
      </c>
      <c r="K1133" s="1">
        <v>45535</v>
      </c>
      <c r="L1133" t="s">
        <v>15144</v>
      </c>
    </row>
    <row r="1134" spans="1:12" x14ac:dyDescent="0.2">
      <c r="A1134" t="s">
        <v>1540</v>
      </c>
      <c r="B1134" t="s">
        <v>5155</v>
      </c>
      <c r="C1134" t="s">
        <v>7360</v>
      </c>
      <c r="D1134" t="s">
        <v>187</v>
      </c>
      <c r="E1134" t="s">
        <v>51</v>
      </c>
      <c r="F1134" t="s">
        <v>49</v>
      </c>
      <c r="G1134" t="s">
        <v>50</v>
      </c>
      <c r="H1134">
        <v>118000</v>
      </c>
      <c r="I1134">
        <v>118000</v>
      </c>
      <c r="J1134">
        <v>13.581</v>
      </c>
      <c r="K1134" s="1">
        <v>45535</v>
      </c>
      <c r="L1134" t="s">
        <v>15144</v>
      </c>
    </row>
    <row r="1135" spans="1:12" x14ac:dyDescent="0.2">
      <c r="A1135" t="s">
        <v>1538</v>
      </c>
      <c r="B1135" t="s">
        <v>5152</v>
      </c>
      <c r="C1135" t="s">
        <v>7360</v>
      </c>
      <c r="D1135" t="s">
        <v>187</v>
      </c>
      <c r="E1135" t="s">
        <v>51</v>
      </c>
      <c r="F1135" t="s">
        <v>49</v>
      </c>
      <c r="G1135" t="s">
        <v>50</v>
      </c>
      <c r="H1135">
        <v>105800</v>
      </c>
      <c r="I1135">
        <v>105800</v>
      </c>
      <c r="J1135">
        <v>12</v>
      </c>
      <c r="K1135" s="1">
        <v>45535</v>
      </c>
      <c r="L1135" t="s">
        <v>15144</v>
      </c>
    </row>
    <row r="1136" spans="1:12" x14ac:dyDescent="0.2">
      <c r="A1136" t="s">
        <v>1542</v>
      </c>
      <c r="B1136" t="s">
        <v>5156</v>
      </c>
      <c r="C1136" t="s">
        <v>7360</v>
      </c>
      <c r="D1136" t="s">
        <v>187</v>
      </c>
      <c r="E1136" t="s">
        <v>51</v>
      </c>
      <c r="F1136" t="s">
        <v>49</v>
      </c>
      <c r="G1136" t="s">
        <v>50</v>
      </c>
      <c r="H1136">
        <v>121000</v>
      </c>
      <c r="I1136">
        <v>121000</v>
      </c>
      <c r="J1136">
        <v>15</v>
      </c>
      <c r="K1136" s="1">
        <v>45535</v>
      </c>
      <c r="L1136" t="s">
        <v>15144</v>
      </c>
    </row>
    <row r="1137" spans="1:12" x14ac:dyDescent="0.2">
      <c r="A1137" t="s">
        <v>1543</v>
      </c>
      <c r="B1137" t="s">
        <v>5153</v>
      </c>
      <c r="C1137" t="s">
        <v>7360</v>
      </c>
      <c r="D1137" t="s">
        <v>187</v>
      </c>
      <c r="E1137" t="s">
        <v>51</v>
      </c>
      <c r="F1137" t="s">
        <v>49</v>
      </c>
      <c r="G1137" t="s">
        <v>50</v>
      </c>
      <c r="H1137">
        <v>114900</v>
      </c>
      <c r="I1137">
        <v>114900</v>
      </c>
      <c r="J1137">
        <v>15</v>
      </c>
      <c r="K1137" s="1">
        <v>45535</v>
      </c>
      <c r="L1137" t="s">
        <v>15144</v>
      </c>
    </row>
    <row r="1138" spans="1:12" x14ac:dyDescent="0.2">
      <c r="A1138" t="s">
        <v>1539</v>
      </c>
      <c r="B1138" t="s">
        <v>5154</v>
      </c>
      <c r="C1138" t="s">
        <v>7360</v>
      </c>
      <c r="D1138" t="s">
        <v>187</v>
      </c>
      <c r="E1138" t="s">
        <v>51</v>
      </c>
      <c r="F1138" t="s">
        <v>49</v>
      </c>
      <c r="G1138" t="s">
        <v>50</v>
      </c>
      <c r="H1138">
        <v>240000</v>
      </c>
      <c r="I1138">
        <v>458500</v>
      </c>
      <c r="J1138">
        <v>60</v>
      </c>
      <c r="K1138" s="1">
        <v>45535</v>
      </c>
      <c r="L1138" t="s">
        <v>15144</v>
      </c>
    </row>
    <row r="1139" spans="1:12" x14ac:dyDescent="0.2">
      <c r="A1139" t="s">
        <v>1544</v>
      </c>
      <c r="B1139" t="s">
        <v>5157</v>
      </c>
      <c r="C1139" t="s">
        <v>7360</v>
      </c>
      <c r="D1139" t="s">
        <v>187</v>
      </c>
      <c r="E1139" t="s">
        <v>51</v>
      </c>
      <c r="F1139" t="s">
        <v>49</v>
      </c>
      <c r="G1139" t="s">
        <v>50</v>
      </c>
      <c r="H1139">
        <v>121300</v>
      </c>
      <c r="I1139">
        <v>121300</v>
      </c>
      <c r="J1139">
        <v>8</v>
      </c>
      <c r="K1139" s="1">
        <v>45535</v>
      </c>
      <c r="L1139" t="s">
        <v>15144</v>
      </c>
    </row>
    <row r="1140" spans="1:12" x14ac:dyDescent="0.2">
      <c r="A1140" t="s">
        <v>1541</v>
      </c>
      <c r="B1140" t="s">
        <v>5158</v>
      </c>
      <c r="C1140" t="s">
        <v>7360</v>
      </c>
      <c r="D1140" t="s">
        <v>187</v>
      </c>
      <c r="E1140" t="s">
        <v>51</v>
      </c>
      <c r="F1140" t="s">
        <v>49</v>
      </c>
      <c r="G1140" t="s">
        <v>50</v>
      </c>
      <c r="H1140">
        <v>138500</v>
      </c>
      <c r="I1140">
        <v>70000</v>
      </c>
      <c r="J1140">
        <v>12</v>
      </c>
      <c r="K1140" s="1">
        <v>45535</v>
      </c>
      <c r="L1140" t="s">
        <v>15144</v>
      </c>
    </row>
    <row r="1141" spans="1:12" x14ac:dyDescent="0.2">
      <c r="A1141" t="s">
        <v>1534</v>
      </c>
      <c r="B1141" t="s">
        <v>5159</v>
      </c>
      <c r="C1141" t="s">
        <v>7360</v>
      </c>
      <c r="D1141" t="s">
        <v>187</v>
      </c>
      <c r="E1141" t="s">
        <v>51</v>
      </c>
      <c r="F1141" t="s">
        <v>49</v>
      </c>
      <c r="G1141" t="s">
        <v>50</v>
      </c>
      <c r="H1141">
        <v>180000</v>
      </c>
      <c r="I1141">
        <v>180000</v>
      </c>
      <c r="J1141">
        <v>16</v>
      </c>
      <c r="K1141" s="1">
        <v>45596</v>
      </c>
      <c r="L1141" t="s">
        <v>15144</v>
      </c>
    </row>
    <row r="1142" spans="1:12" x14ac:dyDescent="0.2">
      <c r="A1142" t="s">
        <v>2791</v>
      </c>
      <c r="B1142" t="s">
        <v>5089</v>
      </c>
      <c r="C1142" t="s">
        <v>7360</v>
      </c>
      <c r="D1142" t="s">
        <v>187</v>
      </c>
      <c r="E1142" t="s">
        <v>51</v>
      </c>
      <c r="F1142" t="s">
        <v>49</v>
      </c>
      <c r="G1142" t="s">
        <v>50</v>
      </c>
      <c r="H1142">
        <v>85000</v>
      </c>
      <c r="I1142">
        <v>85000</v>
      </c>
      <c r="J1142">
        <v>10.669700000000001</v>
      </c>
      <c r="K1142" s="1">
        <v>45596</v>
      </c>
      <c r="L1142" t="s">
        <v>15144</v>
      </c>
    </row>
    <row r="1143" spans="1:12" x14ac:dyDescent="0.2">
      <c r="A1143" t="s">
        <v>2794</v>
      </c>
      <c r="B1143" t="s">
        <v>5087</v>
      </c>
      <c r="C1143" t="s">
        <v>7360</v>
      </c>
      <c r="D1143" t="s">
        <v>187</v>
      </c>
      <c r="E1143" t="s">
        <v>51</v>
      </c>
      <c r="F1143" t="s">
        <v>49</v>
      </c>
      <c r="G1143" t="s">
        <v>50</v>
      </c>
      <c r="H1143">
        <v>10000</v>
      </c>
      <c r="I1143">
        <v>10000</v>
      </c>
      <c r="J1143">
        <v>6</v>
      </c>
      <c r="K1143" s="1">
        <v>45596</v>
      </c>
      <c r="L1143" t="s">
        <v>15144</v>
      </c>
    </row>
    <row r="1144" spans="1:12" x14ac:dyDescent="0.2">
      <c r="A1144" t="s">
        <v>2421</v>
      </c>
      <c r="B1144" t="s">
        <v>5092</v>
      </c>
      <c r="C1144" t="s">
        <v>7360</v>
      </c>
      <c r="D1144" t="s">
        <v>187</v>
      </c>
      <c r="E1144" t="s">
        <v>51</v>
      </c>
      <c r="F1144" t="s">
        <v>49</v>
      </c>
      <c r="G1144" t="s">
        <v>50</v>
      </c>
      <c r="H1144">
        <v>50000</v>
      </c>
      <c r="I1144">
        <v>50000</v>
      </c>
      <c r="J1144">
        <v>7.4402499999999998</v>
      </c>
      <c r="K1144" s="1">
        <v>45596</v>
      </c>
      <c r="L1144" t="s">
        <v>15144</v>
      </c>
    </row>
    <row r="1145" spans="1:12" x14ac:dyDescent="0.2">
      <c r="A1145" t="s">
        <v>2792</v>
      </c>
      <c r="B1145" t="s">
        <v>5090</v>
      </c>
      <c r="C1145" t="s">
        <v>7360</v>
      </c>
      <c r="D1145" t="s">
        <v>187</v>
      </c>
      <c r="E1145" t="s">
        <v>51</v>
      </c>
      <c r="F1145" t="s">
        <v>49</v>
      </c>
      <c r="G1145" t="s">
        <v>50</v>
      </c>
      <c r="H1145">
        <v>27460</v>
      </c>
      <c r="I1145">
        <v>27460</v>
      </c>
      <c r="J1145">
        <v>3.0093999999999994</v>
      </c>
      <c r="K1145" s="1">
        <v>45596</v>
      </c>
      <c r="L1145" t="s">
        <v>15144</v>
      </c>
    </row>
    <row r="1146" spans="1:12" x14ac:dyDescent="0.2">
      <c r="A1146" t="s">
        <v>2790</v>
      </c>
      <c r="B1146" t="s">
        <v>5088</v>
      </c>
      <c r="C1146" t="s">
        <v>7360</v>
      </c>
      <c r="D1146" t="s">
        <v>187</v>
      </c>
      <c r="E1146" t="s">
        <v>51</v>
      </c>
      <c r="F1146" t="s">
        <v>49</v>
      </c>
      <c r="G1146" t="s">
        <v>50</v>
      </c>
      <c r="H1146">
        <v>53590</v>
      </c>
      <c r="I1146">
        <v>53590</v>
      </c>
      <c r="J1146">
        <v>7.3267500000000005</v>
      </c>
      <c r="K1146" s="1">
        <v>45596</v>
      </c>
      <c r="L1146" t="s">
        <v>15144</v>
      </c>
    </row>
    <row r="1147" spans="1:12" x14ac:dyDescent="0.2">
      <c r="A1147" t="s">
        <v>2793</v>
      </c>
      <c r="B1147" t="s">
        <v>5091</v>
      </c>
      <c r="C1147" t="s">
        <v>7360</v>
      </c>
      <c r="D1147" t="s">
        <v>187</v>
      </c>
      <c r="E1147" t="s">
        <v>51</v>
      </c>
      <c r="F1147" t="s">
        <v>49</v>
      </c>
      <c r="G1147" t="s">
        <v>50</v>
      </c>
      <c r="H1147">
        <v>60600</v>
      </c>
      <c r="I1147">
        <v>60600</v>
      </c>
      <c r="J1147">
        <v>7.3221500000000015</v>
      </c>
      <c r="K1147" s="1">
        <v>45596</v>
      </c>
      <c r="L1147" t="s">
        <v>15144</v>
      </c>
    </row>
    <row r="1148" spans="1:12" x14ac:dyDescent="0.2">
      <c r="A1148" t="s">
        <v>1523</v>
      </c>
      <c r="B1148" t="s">
        <v>5359</v>
      </c>
      <c r="C1148" t="s">
        <v>7360</v>
      </c>
      <c r="D1148" t="s">
        <v>187</v>
      </c>
      <c r="E1148" t="s">
        <v>51</v>
      </c>
      <c r="F1148" t="s">
        <v>46</v>
      </c>
      <c r="G1148" t="s">
        <v>47</v>
      </c>
      <c r="H1148">
        <v>305000</v>
      </c>
      <c r="I1148">
        <v>305000</v>
      </c>
      <c r="J1148">
        <v>30</v>
      </c>
      <c r="K1148" s="1">
        <v>45535</v>
      </c>
      <c r="L1148" t="s">
        <v>15144</v>
      </c>
    </row>
    <row r="1149" spans="1:12" x14ac:dyDescent="0.2">
      <c r="A1149" t="s">
        <v>1522</v>
      </c>
      <c r="B1149" t="s">
        <v>5357</v>
      </c>
      <c r="C1149" t="s">
        <v>7360</v>
      </c>
      <c r="D1149" t="s">
        <v>187</v>
      </c>
      <c r="E1149" t="s">
        <v>51</v>
      </c>
      <c r="F1149" t="s">
        <v>46</v>
      </c>
      <c r="G1149" t="s">
        <v>47</v>
      </c>
      <c r="H1149">
        <v>485000</v>
      </c>
      <c r="I1149">
        <v>485000</v>
      </c>
      <c r="J1149">
        <v>80</v>
      </c>
      <c r="K1149" s="1">
        <v>45535</v>
      </c>
      <c r="L1149" t="s">
        <v>15144</v>
      </c>
    </row>
    <row r="1150" spans="1:12" x14ac:dyDescent="0.2">
      <c r="A1150" t="s">
        <v>1524</v>
      </c>
      <c r="B1150" t="s">
        <v>5358</v>
      </c>
      <c r="C1150" t="s">
        <v>7360</v>
      </c>
      <c r="D1150" t="s">
        <v>187</v>
      </c>
      <c r="E1150" t="s">
        <v>51</v>
      </c>
      <c r="F1150" t="s">
        <v>46</v>
      </c>
      <c r="G1150" t="s">
        <v>47</v>
      </c>
      <c r="H1150">
        <v>336000</v>
      </c>
      <c r="I1150">
        <v>336000</v>
      </c>
      <c r="J1150">
        <v>40</v>
      </c>
      <c r="K1150" s="1">
        <v>45535</v>
      </c>
      <c r="L1150" t="s">
        <v>15144</v>
      </c>
    </row>
    <row r="1151" spans="1:12" x14ac:dyDescent="0.2">
      <c r="A1151" t="s">
        <v>1528</v>
      </c>
      <c r="B1151" t="s">
        <v>5373</v>
      </c>
      <c r="C1151" t="s">
        <v>7360</v>
      </c>
      <c r="D1151" t="s">
        <v>187</v>
      </c>
      <c r="E1151" t="s">
        <v>51</v>
      </c>
      <c r="F1151" t="s">
        <v>46</v>
      </c>
      <c r="G1151" t="s">
        <v>47</v>
      </c>
      <c r="H1151">
        <v>251000</v>
      </c>
      <c r="I1151">
        <v>251000</v>
      </c>
      <c r="J1151">
        <v>40</v>
      </c>
      <c r="K1151" s="1">
        <v>45535</v>
      </c>
      <c r="L1151" t="s">
        <v>15144</v>
      </c>
    </row>
    <row r="1152" spans="1:12" x14ac:dyDescent="0.2">
      <c r="A1152" t="s">
        <v>1526</v>
      </c>
      <c r="B1152" t="s">
        <v>5371</v>
      </c>
      <c r="C1152" t="s">
        <v>7360</v>
      </c>
      <c r="D1152" t="s">
        <v>187</v>
      </c>
      <c r="E1152" t="s">
        <v>51</v>
      </c>
      <c r="F1152" t="s">
        <v>46</v>
      </c>
      <c r="G1152" t="s">
        <v>47</v>
      </c>
      <c r="H1152">
        <v>190965</v>
      </c>
      <c r="I1152">
        <v>292000</v>
      </c>
      <c r="J1152">
        <v>26</v>
      </c>
      <c r="K1152" s="1">
        <v>45535</v>
      </c>
      <c r="L1152" t="s">
        <v>15144</v>
      </c>
    </row>
    <row r="1153" spans="1:12" x14ac:dyDescent="0.2">
      <c r="A1153" t="s">
        <v>1525</v>
      </c>
      <c r="B1153" t="s">
        <v>5370</v>
      </c>
      <c r="C1153" t="s">
        <v>7360</v>
      </c>
      <c r="D1153" t="s">
        <v>187</v>
      </c>
      <c r="E1153" t="s">
        <v>51</v>
      </c>
      <c r="F1153" t="s">
        <v>46</v>
      </c>
      <c r="G1153" t="s">
        <v>47</v>
      </c>
      <c r="H1153">
        <v>124700</v>
      </c>
      <c r="I1153">
        <v>124700</v>
      </c>
      <c r="J1153">
        <v>10</v>
      </c>
      <c r="K1153" s="1">
        <v>45535</v>
      </c>
      <c r="L1153" t="s">
        <v>15144</v>
      </c>
    </row>
    <row r="1154" spans="1:12" x14ac:dyDescent="0.2">
      <c r="A1154" t="s">
        <v>1527</v>
      </c>
      <c r="B1154" t="s">
        <v>5372</v>
      </c>
      <c r="C1154" t="s">
        <v>7360</v>
      </c>
      <c r="D1154" t="s">
        <v>187</v>
      </c>
      <c r="E1154" t="s">
        <v>51</v>
      </c>
      <c r="F1154" t="s">
        <v>46</v>
      </c>
      <c r="G1154" t="s">
        <v>47</v>
      </c>
      <c r="H1154">
        <v>88890</v>
      </c>
      <c r="I1154">
        <v>179100</v>
      </c>
      <c r="J1154">
        <v>20</v>
      </c>
      <c r="K1154" s="1">
        <v>45535</v>
      </c>
      <c r="L1154" t="s">
        <v>15144</v>
      </c>
    </row>
    <row r="1155" spans="1:12" x14ac:dyDescent="0.2">
      <c r="A1155" t="s">
        <v>1529</v>
      </c>
      <c r="B1155" t="s">
        <v>5369</v>
      </c>
      <c r="C1155" t="s">
        <v>7360</v>
      </c>
      <c r="D1155" t="s">
        <v>187</v>
      </c>
      <c r="E1155" t="s">
        <v>51</v>
      </c>
      <c r="F1155" t="s">
        <v>46</v>
      </c>
      <c r="G1155" t="s">
        <v>47</v>
      </c>
      <c r="H1155">
        <v>161000</v>
      </c>
      <c r="I1155">
        <v>161000</v>
      </c>
      <c r="J1155">
        <v>10</v>
      </c>
      <c r="K1155" s="1">
        <v>45535</v>
      </c>
      <c r="L1155" t="s">
        <v>15144</v>
      </c>
    </row>
    <row r="1156" spans="1:12" x14ac:dyDescent="0.2">
      <c r="A1156" t="s">
        <v>1530</v>
      </c>
      <c r="B1156" t="s">
        <v>5368</v>
      </c>
      <c r="C1156" t="s">
        <v>7364</v>
      </c>
      <c r="D1156" t="s">
        <v>187</v>
      </c>
      <c r="E1156" t="s">
        <v>51</v>
      </c>
      <c r="F1156" t="s">
        <v>46</v>
      </c>
      <c r="G1156" t="s">
        <v>47</v>
      </c>
      <c r="H1156">
        <v>1133000</v>
      </c>
      <c r="I1156">
        <v>1133000</v>
      </c>
      <c r="J1156">
        <v>109</v>
      </c>
      <c r="K1156" s="1">
        <v>45535</v>
      </c>
      <c r="L1156" t="s">
        <v>15144</v>
      </c>
    </row>
    <row r="1157" spans="1:12" x14ac:dyDescent="0.2">
      <c r="A1157" t="s">
        <v>188</v>
      </c>
      <c r="B1157" t="s">
        <v>5728</v>
      </c>
      <c r="C1157" t="s">
        <v>7360</v>
      </c>
      <c r="D1157" t="s">
        <v>187</v>
      </c>
      <c r="E1157" t="s">
        <v>51</v>
      </c>
      <c r="F1157" t="s">
        <v>58</v>
      </c>
      <c r="G1157" t="s">
        <v>59</v>
      </c>
      <c r="H1157">
        <v>313000</v>
      </c>
      <c r="I1157">
        <v>313000</v>
      </c>
      <c r="J1157">
        <v>28</v>
      </c>
      <c r="K1157" s="1">
        <v>45535</v>
      </c>
      <c r="L1157" t="s">
        <v>15144</v>
      </c>
    </row>
    <row r="1158" spans="1:12" x14ac:dyDescent="0.2">
      <c r="A1158" t="s">
        <v>2418</v>
      </c>
      <c r="B1158" t="s">
        <v>4079</v>
      </c>
      <c r="C1158" t="s">
        <v>7360</v>
      </c>
      <c r="D1158" t="s">
        <v>187</v>
      </c>
      <c r="E1158" t="s">
        <v>51</v>
      </c>
      <c r="F1158" t="s">
        <v>58</v>
      </c>
      <c r="G1158" t="s">
        <v>59</v>
      </c>
      <c r="H1158">
        <v>128000</v>
      </c>
      <c r="I1158">
        <v>334000</v>
      </c>
      <c r="J1158">
        <v>18</v>
      </c>
      <c r="K1158" s="1">
        <v>45596</v>
      </c>
      <c r="L1158" t="s">
        <v>15144</v>
      </c>
    </row>
    <row r="1159" spans="1:12" x14ac:dyDescent="0.2">
      <c r="A1159" t="s">
        <v>1519</v>
      </c>
      <c r="B1159" t="s">
        <v>5681</v>
      </c>
      <c r="C1159" t="s">
        <v>7360</v>
      </c>
      <c r="D1159" t="s">
        <v>187</v>
      </c>
      <c r="E1159" t="s">
        <v>51</v>
      </c>
      <c r="F1159" t="s">
        <v>58</v>
      </c>
      <c r="G1159" t="s">
        <v>59</v>
      </c>
      <c r="I1159">
        <v>153000</v>
      </c>
      <c r="J1159">
        <v>9</v>
      </c>
      <c r="K1159" s="1">
        <v>45535</v>
      </c>
      <c r="L1159" t="s">
        <v>15144</v>
      </c>
    </row>
    <row r="1160" spans="1:12" x14ac:dyDescent="0.2">
      <c r="A1160" t="s">
        <v>1520</v>
      </c>
      <c r="B1160" t="s">
        <v>5682</v>
      </c>
      <c r="C1160" t="s">
        <v>7360</v>
      </c>
      <c r="D1160" t="s">
        <v>187</v>
      </c>
      <c r="E1160" t="s">
        <v>51</v>
      </c>
      <c r="F1160" t="s">
        <v>58</v>
      </c>
      <c r="G1160" t="s">
        <v>59</v>
      </c>
      <c r="I1160">
        <v>30000</v>
      </c>
      <c r="J1160">
        <v>1</v>
      </c>
      <c r="K1160" s="1">
        <v>45535</v>
      </c>
      <c r="L1160" t="s">
        <v>15144</v>
      </c>
    </row>
    <row r="1161" spans="1:12" x14ac:dyDescent="0.2">
      <c r="A1161" t="s">
        <v>2416</v>
      </c>
      <c r="B1161" t="s">
        <v>5521</v>
      </c>
      <c r="C1161" t="s">
        <v>7360</v>
      </c>
      <c r="D1161" t="s">
        <v>187</v>
      </c>
      <c r="E1161" t="s">
        <v>51</v>
      </c>
      <c r="F1161" t="s">
        <v>103</v>
      </c>
      <c r="G1161" t="s">
        <v>104</v>
      </c>
      <c r="H1161">
        <v>10060</v>
      </c>
      <c r="I1161">
        <v>10060</v>
      </c>
      <c r="J1161">
        <v>8</v>
      </c>
      <c r="K1161" s="1">
        <v>45535</v>
      </c>
      <c r="L1161" t="s">
        <v>15144</v>
      </c>
    </row>
    <row r="1162" spans="1:12" x14ac:dyDescent="0.2">
      <c r="A1162" t="s">
        <v>1518</v>
      </c>
      <c r="B1162" t="s">
        <v>5519</v>
      </c>
      <c r="C1162" t="s">
        <v>7360</v>
      </c>
      <c r="D1162" t="s">
        <v>187</v>
      </c>
      <c r="E1162" t="s">
        <v>51</v>
      </c>
      <c r="F1162" t="s">
        <v>103</v>
      </c>
      <c r="G1162" t="s">
        <v>104</v>
      </c>
      <c r="H1162">
        <v>29200</v>
      </c>
      <c r="I1162">
        <v>29200</v>
      </c>
      <c r="J1162">
        <v>2</v>
      </c>
      <c r="K1162" s="1">
        <v>45535</v>
      </c>
      <c r="L1162" t="s">
        <v>15144</v>
      </c>
    </row>
    <row r="1163" spans="1:12" x14ac:dyDescent="0.2">
      <c r="A1163" t="s">
        <v>2417</v>
      </c>
      <c r="B1163" t="s">
        <v>5520</v>
      </c>
      <c r="C1163" t="s">
        <v>7360</v>
      </c>
      <c r="D1163" t="s">
        <v>187</v>
      </c>
      <c r="E1163" t="s">
        <v>51</v>
      </c>
      <c r="F1163" t="s">
        <v>103</v>
      </c>
      <c r="G1163" t="s">
        <v>104</v>
      </c>
      <c r="H1163">
        <v>30600</v>
      </c>
      <c r="I1163">
        <v>30600</v>
      </c>
      <c r="J1163">
        <v>2</v>
      </c>
      <c r="K1163" s="1">
        <v>45535</v>
      </c>
      <c r="L1163" t="s">
        <v>15144</v>
      </c>
    </row>
    <row r="1164" spans="1:12" x14ac:dyDescent="0.2">
      <c r="A1164" t="s">
        <v>1521</v>
      </c>
      <c r="B1164" t="s">
        <v>5655</v>
      </c>
      <c r="C1164" t="s">
        <v>7360</v>
      </c>
      <c r="D1164" t="s">
        <v>187</v>
      </c>
      <c r="E1164" t="s">
        <v>51</v>
      </c>
      <c r="F1164" t="s">
        <v>112</v>
      </c>
      <c r="G1164" t="s">
        <v>113</v>
      </c>
      <c r="H1164">
        <v>162000</v>
      </c>
      <c r="I1164">
        <v>134000</v>
      </c>
      <c r="J1164">
        <v>12</v>
      </c>
      <c r="K1164" s="1">
        <v>45535</v>
      </c>
      <c r="L1164" t="s">
        <v>15144</v>
      </c>
    </row>
    <row r="1165" spans="1:12" x14ac:dyDescent="0.2">
      <c r="A1165" t="s">
        <v>2406</v>
      </c>
      <c r="B1165" t="s">
        <v>4857</v>
      </c>
      <c r="C1165" t="s">
        <v>7360</v>
      </c>
      <c r="D1165" t="s">
        <v>187</v>
      </c>
      <c r="E1165" t="s">
        <v>51</v>
      </c>
      <c r="F1165" t="s">
        <v>52</v>
      </c>
      <c r="G1165" t="s">
        <v>53</v>
      </c>
      <c r="H1165">
        <v>225000</v>
      </c>
      <c r="I1165">
        <v>225000</v>
      </c>
      <c r="J1165">
        <v>24.76900000000002</v>
      </c>
      <c r="K1165" s="1">
        <v>45535</v>
      </c>
      <c r="L1165" t="s">
        <v>15144</v>
      </c>
    </row>
    <row r="1166" spans="1:12" x14ac:dyDescent="0.2">
      <c r="A1166" t="s">
        <v>10330</v>
      </c>
      <c r="B1166" t="s">
        <v>14006</v>
      </c>
      <c r="C1166" t="s">
        <v>7360</v>
      </c>
      <c r="D1166" t="s">
        <v>187</v>
      </c>
      <c r="E1166" t="s">
        <v>51</v>
      </c>
      <c r="F1166" t="s">
        <v>52</v>
      </c>
      <c r="G1166" t="s">
        <v>53</v>
      </c>
      <c r="H1166">
        <v>408480</v>
      </c>
      <c r="I1166">
        <v>815000</v>
      </c>
      <c r="J1166">
        <v>96</v>
      </c>
      <c r="K1166" s="1">
        <v>45991</v>
      </c>
      <c r="L1166" t="s">
        <v>15144</v>
      </c>
    </row>
    <row r="1167" spans="1:12" x14ac:dyDescent="0.2">
      <c r="A1167" t="s">
        <v>3186</v>
      </c>
      <c r="B1167" t="s">
        <v>4239</v>
      </c>
      <c r="C1167" t="s">
        <v>7360</v>
      </c>
      <c r="D1167" t="s">
        <v>187</v>
      </c>
      <c r="E1167" t="s">
        <v>51</v>
      </c>
      <c r="F1167" t="s">
        <v>52</v>
      </c>
      <c r="G1167" t="s">
        <v>53</v>
      </c>
      <c r="H1167">
        <v>95000</v>
      </c>
      <c r="I1167">
        <v>95000</v>
      </c>
      <c r="J1167">
        <v>9.5706999999999987</v>
      </c>
      <c r="K1167" s="1">
        <v>45657</v>
      </c>
      <c r="L1167" t="s">
        <v>15144</v>
      </c>
    </row>
    <row r="1168" spans="1:12" x14ac:dyDescent="0.2">
      <c r="A1168" t="s">
        <v>2414</v>
      </c>
      <c r="B1168" t="s">
        <v>7384</v>
      </c>
      <c r="C1168" t="s">
        <v>7360</v>
      </c>
      <c r="D1168" t="s">
        <v>187</v>
      </c>
      <c r="E1168" t="s">
        <v>51</v>
      </c>
      <c r="F1168" t="s">
        <v>52</v>
      </c>
      <c r="G1168" t="s">
        <v>53</v>
      </c>
      <c r="H1168">
        <v>397100</v>
      </c>
      <c r="I1168">
        <v>766000</v>
      </c>
      <c r="J1168">
        <v>96</v>
      </c>
      <c r="K1168" s="1">
        <v>45626</v>
      </c>
      <c r="L1168" t="s">
        <v>15144</v>
      </c>
    </row>
    <row r="1169" spans="1:12" x14ac:dyDescent="0.2">
      <c r="A1169" t="s">
        <v>1514</v>
      </c>
      <c r="B1169" t="s">
        <v>7202</v>
      </c>
      <c r="C1169" t="s">
        <v>7360</v>
      </c>
      <c r="D1169" t="s">
        <v>187</v>
      </c>
      <c r="E1169" t="s">
        <v>51</v>
      </c>
      <c r="F1169" t="s">
        <v>52</v>
      </c>
      <c r="G1169" t="s">
        <v>53</v>
      </c>
      <c r="H1169">
        <v>135000</v>
      </c>
      <c r="I1169">
        <v>135000</v>
      </c>
      <c r="J1169">
        <v>12</v>
      </c>
      <c r="K1169" s="1">
        <v>45535</v>
      </c>
      <c r="L1169" t="s">
        <v>15144</v>
      </c>
    </row>
    <row r="1170" spans="1:12" x14ac:dyDescent="0.2">
      <c r="A1170" t="s">
        <v>2410</v>
      </c>
      <c r="B1170" t="s">
        <v>7203</v>
      </c>
      <c r="C1170" t="s">
        <v>7360</v>
      </c>
      <c r="D1170" t="s">
        <v>187</v>
      </c>
      <c r="E1170" t="s">
        <v>51</v>
      </c>
      <c r="F1170" t="s">
        <v>52</v>
      </c>
      <c r="G1170" t="s">
        <v>53</v>
      </c>
      <c r="H1170">
        <v>153000</v>
      </c>
      <c r="I1170">
        <v>153000</v>
      </c>
      <c r="J1170">
        <v>4</v>
      </c>
      <c r="K1170" s="1">
        <v>45535</v>
      </c>
      <c r="L1170" t="s">
        <v>15144</v>
      </c>
    </row>
    <row r="1171" spans="1:12" x14ac:dyDescent="0.2">
      <c r="A1171" t="s">
        <v>2409</v>
      </c>
      <c r="B1171" t="s">
        <v>7201</v>
      </c>
      <c r="C1171" t="s">
        <v>7360</v>
      </c>
      <c r="D1171" t="s">
        <v>187</v>
      </c>
      <c r="E1171" t="s">
        <v>51</v>
      </c>
      <c r="F1171" t="s">
        <v>52</v>
      </c>
      <c r="G1171" t="s">
        <v>53</v>
      </c>
      <c r="H1171">
        <v>134550</v>
      </c>
      <c r="I1171">
        <v>134550</v>
      </c>
      <c r="J1171">
        <v>12</v>
      </c>
      <c r="K1171" s="1">
        <v>45535</v>
      </c>
      <c r="L1171" t="s">
        <v>15144</v>
      </c>
    </row>
    <row r="1172" spans="1:12" x14ac:dyDescent="0.2">
      <c r="A1172" t="s">
        <v>1503</v>
      </c>
      <c r="B1172" t="s">
        <v>7204</v>
      </c>
      <c r="C1172" t="s">
        <v>7360</v>
      </c>
      <c r="D1172" t="s">
        <v>187</v>
      </c>
      <c r="E1172" t="s">
        <v>51</v>
      </c>
      <c r="F1172" t="s">
        <v>52</v>
      </c>
      <c r="G1172" t="s">
        <v>53</v>
      </c>
      <c r="H1172">
        <v>113300</v>
      </c>
      <c r="I1172">
        <v>113300</v>
      </c>
      <c r="J1172">
        <v>10</v>
      </c>
      <c r="K1172" s="1">
        <v>45535</v>
      </c>
      <c r="L1172" t="s">
        <v>15144</v>
      </c>
    </row>
    <row r="1173" spans="1:12" x14ac:dyDescent="0.2">
      <c r="A1173" t="s">
        <v>1510</v>
      </c>
      <c r="B1173" t="s">
        <v>7200</v>
      </c>
      <c r="C1173" t="s">
        <v>7360</v>
      </c>
      <c r="D1173" t="s">
        <v>187</v>
      </c>
      <c r="E1173" t="s">
        <v>51</v>
      </c>
      <c r="F1173" t="s">
        <v>52</v>
      </c>
      <c r="G1173" t="s">
        <v>53</v>
      </c>
      <c r="H1173">
        <v>180000</v>
      </c>
      <c r="I1173">
        <v>180000</v>
      </c>
      <c r="J1173">
        <v>16</v>
      </c>
      <c r="K1173" s="1">
        <v>45535</v>
      </c>
      <c r="L1173" t="s">
        <v>15144</v>
      </c>
    </row>
    <row r="1174" spans="1:12" x14ac:dyDescent="0.2">
      <c r="A1174" t="s">
        <v>1511</v>
      </c>
      <c r="B1174" t="s">
        <v>7205</v>
      </c>
      <c r="C1174" t="s">
        <v>7360</v>
      </c>
      <c r="D1174" t="s">
        <v>187</v>
      </c>
      <c r="E1174" t="s">
        <v>51</v>
      </c>
      <c r="F1174" t="s">
        <v>52</v>
      </c>
      <c r="G1174" t="s">
        <v>53</v>
      </c>
      <c r="H1174">
        <v>392800</v>
      </c>
      <c r="I1174">
        <v>392800</v>
      </c>
      <c r="J1174">
        <v>13</v>
      </c>
      <c r="K1174" s="1">
        <v>45535</v>
      </c>
      <c r="L1174" t="s">
        <v>15144</v>
      </c>
    </row>
    <row r="1175" spans="1:12" x14ac:dyDescent="0.2">
      <c r="A1175" t="s">
        <v>1513</v>
      </c>
      <c r="B1175" t="s">
        <v>7206</v>
      </c>
      <c r="C1175" t="s">
        <v>7360</v>
      </c>
      <c r="D1175" t="s">
        <v>187</v>
      </c>
      <c r="E1175" t="s">
        <v>51</v>
      </c>
      <c r="F1175" t="s">
        <v>52</v>
      </c>
      <c r="G1175" t="s">
        <v>53</v>
      </c>
      <c r="H1175">
        <v>224000</v>
      </c>
      <c r="I1175">
        <v>224000</v>
      </c>
      <c r="J1175">
        <v>36</v>
      </c>
      <c r="K1175" s="1">
        <v>45535</v>
      </c>
      <c r="L1175" t="s">
        <v>15144</v>
      </c>
    </row>
    <row r="1176" spans="1:12" x14ac:dyDescent="0.2">
      <c r="A1176" t="s">
        <v>1507</v>
      </c>
      <c r="B1176" t="s">
        <v>7207</v>
      </c>
      <c r="C1176" t="s">
        <v>7360</v>
      </c>
      <c r="D1176" t="s">
        <v>187</v>
      </c>
      <c r="E1176" t="s">
        <v>51</v>
      </c>
      <c r="F1176" t="s">
        <v>52</v>
      </c>
      <c r="G1176" t="s">
        <v>53</v>
      </c>
      <c r="H1176">
        <v>284500</v>
      </c>
      <c r="I1176">
        <v>284500</v>
      </c>
      <c r="J1176">
        <v>44</v>
      </c>
      <c r="K1176" s="1">
        <v>45535</v>
      </c>
      <c r="L1176" t="s">
        <v>15144</v>
      </c>
    </row>
    <row r="1177" spans="1:12" x14ac:dyDescent="0.2">
      <c r="A1177" t="s">
        <v>1512</v>
      </c>
      <c r="B1177" t="s">
        <v>7208</v>
      </c>
      <c r="C1177" t="s">
        <v>7360</v>
      </c>
      <c r="D1177" t="s">
        <v>187</v>
      </c>
      <c r="E1177" t="s">
        <v>51</v>
      </c>
      <c r="F1177" t="s">
        <v>52</v>
      </c>
      <c r="G1177" t="s">
        <v>53</v>
      </c>
      <c r="H1177">
        <v>226000</v>
      </c>
      <c r="I1177">
        <v>226000</v>
      </c>
      <c r="J1177">
        <v>26</v>
      </c>
      <c r="K1177" s="1">
        <v>45535</v>
      </c>
      <c r="L1177" t="s">
        <v>15144</v>
      </c>
    </row>
    <row r="1178" spans="1:12" x14ac:dyDescent="0.2">
      <c r="A1178" t="s">
        <v>1504</v>
      </c>
      <c r="B1178" t="s">
        <v>7210</v>
      </c>
      <c r="C1178" t="s">
        <v>7360</v>
      </c>
      <c r="D1178" t="s">
        <v>187</v>
      </c>
      <c r="E1178" t="s">
        <v>51</v>
      </c>
      <c r="F1178" t="s">
        <v>52</v>
      </c>
      <c r="G1178" t="s">
        <v>53</v>
      </c>
      <c r="H1178">
        <v>115000</v>
      </c>
      <c r="I1178">
        <v>223200</v>
      </c>
      <c r="J1178">
        <v>24.138000000000023</v>
      </c>
      <c r="K1178" s="1">
        <v>45535</v>
      </c>
      <c r="L1178" t="s">
        <v>15144</v>
      </c>
    </row>
    <row r="1179" spans="1:12" x14ac:dyDescent="0.2">
      <c r="A1179" t="s">
        <v>1505</v>
      </c>
      <c r="B1179" t="s">
        <v>7209</v>
      </c>
      <c r="C1179" t="s">
        <v>7363</v>
      </c>
      <c r="D1179" t="s">
        <v>187</v>
      </c>
      <c r="E1179" t="s">
        <v>51</v>
      </c>
      <c r="F1179" t="s">
        <v>52</v>
      </c>
      <c r="G1179" t="s">
        <v>53</v>
      </c>
      <c r="H1179">
        <v>540500</v>
      </c>
      <c r="I1179">
        <v>1057000</v>
      </c>
      <c r="J1179">
        <v>87.839000000000013</v>
      </c>
      <c r="K1179" s="1">
        <v>45535</v>
      </c>
      <c r="L1179" t="s">
        <v>15144</v>
      </c>
    </row>
    <row r="1180" spans="1:12" x14ac:dyDescent="0.2">
      <c r="A1180" t="s">
        <v>2413</v>
      </c>
      <c r="B1180" t="s">
        <v>7199</v>
      </c>
      <c r="C1180" t="s">
        <v>7360</v>
      </c>
      <c r="D1180" t="s">
        <v>187</v>
      </c>
      <c r="E1180" t="s">
        <v>51</v>
      </c>
      <c r="F1180" t="s">
        <v>52</v>
      </c>
      <c r="G1180" t="s">
        <v>53</v>
      </c>
      <c r="H1180">
        <v>327455</v>
      </c>
      <c r="I1180">
        <v>327455</v>
      </c>
      <c r="J1180">
        <v>36.949000000000026</v>
      </c>
      <c r="K1180" s="1">
        <v>45535</v>
      </c>
      <c r="L1180" t="s">
        <v>15144</v>
      </c>
    </row>
    <row r="1181" spans="1:12" x14ac:dyDescent="0.2">
      <c r="A1181" t="s">
        <v>1515</v>
      </c>
      <c r="B1181" t="s">
        <v>7198</v>
      </c>
      <c r="C1181" t="s">
        <v>7360</v>
      </c>
      <c r="D1181" t="s">
        <v>187</v>
      </c>
      <c r="E1181" t="s">
        <v>51</v>
      </c>
      <c r="F1181" t="s">
        <v>52</v>
      </c>
      <c r="G1181" t="s">
        <v>53</v>
      </c>
      <c r="H1181">
        <v>446000</v>
      </c>
      <c r="I1181">
        <v>446000</v>
      </c>
      <c r="J1181">
        <v>52.091999999999992</v>
      </c>
      <c r="K1181" s="1">
        <v>45535</v>
      </c>
      <c r="L1181" t="s">
        <v>15144</v>
      </c>
    </row>
    <row r="1182" spans="1:12" x14ac:dyDescent="0.2">
      <c r="A1182" t="s">
        <v>2407</v>
      </c>
      <c r="B1182" t="s">
        <v>7192</v>
      </c>
      <c r="C1182" t="s">
        <v>7360</v>
      </c>
      <c r="D1182" t="s">
        <v>187</v>
      </c>
      <c r="E1182" t="s">
        <v>51</v>
      </c>
      <c r="F1182" t="s">
        <v>52</v>
      </c>
      <c r="G1182" t="s">
        <v>53</v>
      </c>
      <c r="H1182">
        <v>290940</v>
      </c>
      <c r="I1182">
        <v>290940</v>
      </c>
      <c r="J1182">
        <v>30.69</v>
      </c>
      <c r="K1182" s="1">
        <v>45535</v>
      </c>
      <c r="L1182" t="s">
        <v>15144</v>
      </c>
    </row>
    <row r="1183" spans="1:12" x14ac:dyDescent="0.2">
      <c r="A1183" t="s">
        <v>1509</v>
      </c>
      <c r="B1183" t="s">
        <v>7197</v>
      </c>
      <c r="C1183" t="s">
        <v>7360</v>
      </c>
      <c r="D1183" t="s">
        <v>187</v>
      </c>
      <c r="E1183" t="s">
        <v>51</v>
      </c>
      <c r="F1183" t="s">
        <v>52</v>
      </c>
      <c r="G1183" t="s">
        <v>53</v>
      </c>
      <c r="H1183">
        <v>222300</v>
      </c>
      <c r="I1183">
        <v>222300</v>
      </c>
      <c r="J1183">
        <v>54</v>
      </c>
      <c r="K1183" s="1">
        <v>45535</v>
      </c>
      <c r="L1183" t="s">
        <v>15144</v>
      </c>
    </row>
    <row r="1184" spans="1:12" x14ac:dyDescent="0.2">
      <c r="A1184" t="s">
        <v>1508</v>
      </c>
      <c r="B1184" t="s">
        <v>7196</v>
      </c>
      <c r="C1184" t="s">
        <v>7360</v>
      </c>
      <c r="D1184" t="s">
        <v>187</v>
      </c>
      <c r="E1184" t="s">
        <v>51</v>
      </c>
      <c r="F1184" t="s">
        <v>52</v>
      </c>
      <c r="G1184" t="s">
        <v>53</v>
      </c>
      <c r="H1184">
        <v>348000</v>
      </c>
      <c r="I1184">
        <v>348000</v>
      </c>
      <c r="J1184">
        <v>34</v>
      </c>
      <c r="K1184" s="1">
        <v>45535</v>
      </c>
      <c r="L1184" t="s">
        <v>15144</v>
      </c>
    </row>
    <row r="1185" spans="1:12" x14ac:dyDescent="0.2">
      <c r="A1185" t="s">
        <v>1506</v>
      </c>
      <c r="B1185" t="s">
        <v>7195</v>
      </c>
      <c r="C1185" t="s">
        <v>7360</v>
      </c>
      <c r="D1185" t="s">
        <v>187</v>
      </c>
      <c r="E1185" t="s">
        <v>51</v>
      </c>
      <c r="F1185" t="s">
        <v>52</v>
      </c>
      <c r="G1185" t="s">
        <v>53</v>
      </c>
      <c r="H1185">
        <v>348000</v>
      </c>
      <c r="I1185">
        <v>348000</v>
      </c>
      <c r="J1185">
        <v>36</v>
      </c>
      <c r="K1185" s="1">
        <v>45535</v>
      </c>
      <c r="L1185" t="s">
        <v>15144</v>
      </c>
    </row>
    <row r="1186" spans="1:12" x14ac:dyDescent="0.2">
      <c r="A1186" t="s">
        <v>2412</v>
      </c>
      <c r="B1186" t="s">
        <v>7194</v>
      </c>
      <c r="C1186" t="s">
        <v>7360</v>
      </c>
      <c r="D1186" t="s">
        <v>187</v>
      </c>
      <c r="E1186" t="s">
        <v>51</v>
      </c>
      <c r="F1186" t="s">
        <v>52</v>
      </c>
      <c r="G1186" t="s">
        <v>53</v>
      </c>
      <c r="H1186">
        <v>151660</v>
      </c>
      <c r="I1186">
        <v>151660</v>
      </c>
      <c r="J1186">
        <v>10.758000000000003</v>
      </c>
      <c r="K1186" s="1">
        <v>45535</v>
      </c>
      <c r="L1186" t="s">
        <v>15144</v>
      </c>
    </row>
    <row r="1187" spans="1:12" x14ac:dyDescent="0.2">
      <c r="A1187" t="s">
        <v>2408</v>
      </c>
      <c r="B1187" t="s">
        <v>7193</v>
      </c>
      <c r="C1187" t="s">
        <v>7360</v>
      </c>
      <c r="D1187" t="s">
        <v>187</v>
      </c>
      <c r="E1187" t="s">
        <v>51</v>
      </c>
      <c r="F1187" t="s">
        <v>52</v>
      </c>
      <c r="G1187" t="s">
        <v>53</v>
      </c>
      <c r="H1187">
        <v>85440</v>
      </c>
      <c r="I1187">
        <v>85440</v>
      </c>
      <c r="J1187">
        <v>24</v>
      </c>
      <c r="K1187" s="1">
        <v>45535</v>
      </c>
      <c r="L1187" t="s">
        <v>15144</v>
      </c>
    </row>
    <row r="1188" spans="1:12" x14ac:dyDescent="0.2">
      <c r="A1188" t="s">
        <v>2411</v>
      </c>
      <c r="B1188" t="s">
        <v>7211</v>
      </c>
      <c r="C1188" t="s">
        <v>7360</v>
      </c>
      <c r="D1188" t="s">
        <v>187</v>
      </c>
      <c r="E1188" t="s">
        <v>51</v>
      </c>
      <c r="F1188" t="s">
        <v>52</v>
      </c>
      <c r="G1188" t="s">
        <v>53</v>
      </c>
      <c r="H1188">
        <v>396210</v>
      </c>
      <c r="I1188">
        <v>791223</v>
      </c>
      <c r="J1188">
        <v>82.869</v>
      </c>
      <c r="K1188" s="1">
        <v>45535</v>
      </c>
      <c r="L1188" t="s">
        <v>15144</v>
      </c>
    </row>
    <row r="1189" spans="1:12" x14ac:dyDescent="0.2">
      <c r="A1189" t="s">
        <v>2415</v>
      </c>
      <c r="B1189" t="s">
        <v>7212</v>
      </c>
      <c r="C1189" t="s">
        <v>7360</v>
      </c>
      <c r="D1189" t="s">
        <v>187</v>
      </c>
      <c r="E1189" t="s">
        <v>51</v>
      </c>
      <c r="F1189" t="s">
        <v>52</v>
      </c>
      <c r="G1189" t="s">
        <v>53</v>
      </c>
      <c r="H1189">
        <v>220330</v>
      </c>
      <c r="I1189">
        <v>433300</v>
      </c>
      <c r="J1189">
        <v>54.417999999999992</v>
      </c>
      <c r="K1189" s="1">
        <v>45535</v>
      </c>
      <c r="L1189" t="s">
        <v>15144</v>
      </c>
    </row>
    <row r="1190" spans="1:12" x14ac:dyDescent="0.2">
      <c r="A1190" t="s">
        <v>3391</v>
      </c>
      <c r="B1190" t="s">
        <v>4910</v>
      </c>
      <c r="C1190" t="s">
        <v>7360</v>
      </c>
      <c r="D1190" t="s">
        <v>187</v>
      </c>
      <c r="E1190" t="s">
        <v>51</v>
      </c>
      <c r="F1190" t="s">
        <v>52</v>
      </c>
      <c r="G1190" t="s">
        <v>53</v>
      </c>
      <c r="H1190">
        <v>85000</v>
      </c>
      <c r="I1190">
        <v>170000</v>
      </c>
      <c r="J1190">
        <v>13.9725</v>
      </c>
      <c r="K1190" s="1">
        <v>45688</v>
      </c>
      <c r="L1190" t="s">
        <v>15144</v>
      </c>
    </row>
    <row r="1191" spans="1:12" x14ac:dyDescent="0.2">
      <c r="A1191" t="s">
        <v>1517</v>
      </c>
      <c r="B1191" t="s">
        <v>7213</v>
      </c>
      <c r="C1191" t="s">
        <v>7360</v>
      </c>
      <c r="D1191" t="s">
        <v>187</v>
      </c>
      <c r="E1191" t="s">
        <v>51</v>
      </c>
      <c r="F1191" t="s">
        <v>52</v>
      </c>
      <c r="G1191" t="s">
        <v>53</v>
      </c>
      <c r="H1191">
        <v>86000</v>
      </c>
      <c r="I1191">
        <v>256000</v>
      </c>
      <c r="J1191">
        <v>34</v>
      </c>
      <c r="K1191" s="1">
        <v>45535</v>
      </c>
      <c r="L1191" t="s">
        <v>15144</v>
      </c>
    </row>
    <row r="1192" spans="1:12" x14ac:dyDescent="0.2">
      <c r="A1192" t="s">
        <v>1499</v>
      </c>
      <c r="B1192" t="s">
        <v>6665</v>
      </c>
      <c r="C1192" t="s">
        <v>7360</v>
      </c>
      <c r="D1192" t="s">
        <v>187</v>
      </c>
      <c r="E1192" t="s">
        <v>51</v>
      </c>
      <c r="F1192" t="s">
        <v>80</v>
      </c>
      <c r="G1192" t="s">
        <v>81</v>
      </c>
      <c r="H1192">
        <v>351000</v>
      </c>
      <c r="I1192">
        <v>351000</v>
      </c>
      <c r="J1192">
        <v>34</v>
      </c>
      <c r="K1192" s="1">
        <v>45535</v>
      </c>
      <c r="L1192" t="s">
        <v>15144</v>
      </c>
    </row>
    <row r="1193" spans="1:12" x14ac:dyDescent="0.2">
      <c r="A1193" t="s">
        <v>1498</v>
      </c>
      <c r="B1193" t="s">
        <v>6664</v>
      </c>
      <c r="C1193" t="s">
        <v>7360</v>
      </c>
      <c r="D1193" t="s">
        <v>187</v>
      </c>
      <c r="E1193" t="s">
        <v>51</v>
      </c>
      <c r="F1193" t="s">
        <v>80</v>
      </c>
      <c r="G1193" t="s">
        <v>81</v>
      </c>
      <c r="H1193">
        <v>277000</v>
      </c>
      <c r="I1193">
        <v>277000</v>
      </c>
      <c r="J1193">
        <v>26</v>
      </c>
      <c r="K1193" s="1">
        <v>45535</v>
      </c>
      <c r="L1193" t="s">
        <v>15144</v>
      </c>
    </row>
    <row r="1194" spans="1:12" x14ac:dyDescent="0.2">
      <c r="A1194" t="s">
        <v>2405</v>
      </c>
      <c r="B1194" t="s">
        <v>6668</v>
      </c>
      <c r="C1194" t="s">
        <v>7360</v>
      </c>
      <c r="D1194" t="s">
        <v>187</v>
      </c>
      <c r="E1194" t="s">
        <v>51</v>
      </c>
      <c r="F1194" t="s">
        <v>80</v>
      </c>
      <c r="G1194" t="s">
        <v>81</v>
      </c>
      <c r="H1194">
        <v>64015</v>
      </c>
      <c r="I1194">
        <v>64015</v>
      </c>
      <c r="J1194">
        <v>3.9084999999999992</v>
      </c>
      <c r="K1194" s="1">
        <v>45535</v>
      </c>
      <c r="L1194" t="s">
        <v>15144</v>
      </c>
    </row>
    <row r="1195" spans="1:12" x14ac:dyDescent="0.2">
      <c r="A1195" t="s">
        <v>2403</v>
      </c>
      <c r="B1195" t="s">
        <v>6666</v>
      </c>
      <c r="C1195" t="s">
        <v>7360</v>
      </c>
      <c r="D1195" t="s">
        <v>187</v>
      </c>
      <c r="E1195" t="s">
        <v>51</v>
      </c>
      <c r="F1195" t="s">
        <v>80</v>
      </c>
      <c r="G1195" t="s">
        <v>81</v>
      </c>
      <c r="H1195">
        <v>125385</v>
      </c>
      <c r="I1195">
        <v>125385</v>
      </c>
      <c r="J1195">
        <v>10.1005</v>
      </c>
      <c r="K1195" s="1">
        <v>45535</v>
      </c>
      <c r="L1195" t="s">
        <v>15144</v>
      </c>
    </row>
    <row r="1196" spans="1:12" x14ac:dyDescent="0.2">
      <c r="A1196" t="s">
        <v>1497</v>
      </c>
      <c r="B1196" t="s">
        <v>6669</v>
      </c>
      <c r="C1196" t="s">
        <v>7360</v>
      </c>
      <c r="D1196" t="s">
        <v>187</v>
      </c>
      <c r="E1196" t="s">
        <v>51</v>
      </c>
      <c r="F1196" t="s">
        <v>80</v>
      </c>
      <c r="G1196" t="s">
        <v>81</v>
      </c>
      <c r="H1196">
        <v>183000</v>
      </c>
      <c r="I1196">
        <v>183000</v>
      </c>
      <c r="J1196">
        <v>11</v>
      </c>
      <c r="K1196" s="1">
        <v>45535</v>
      </c>
      <c r="L1196" t="s">
        <v>15144</v>
      </c>
    </row>
    <row r="1197" spans="1:12" x14ac:dyDescent="0.2">
      <c r="A1197" t="s">
        <v>1496</v>
      </c>
      <c r="B1197" t="s">
        <v>6670</v>
      </c>
      <c r="C1197" t="s">
        <v>7360</v>
      </c>
      <c r="D1197" t="s">
        <v>187</v>
      </c>
      <c r="E1197" t="s">
        <v>51</v>
      </c>
      <c r="F1197" t="s">
        <v>80</v>
      </c>
      <c r="G1197" t="s">
        <v>81</v>
      </c>
      <c r="H1197">
        <v>214900</v>
      </c>
      <c r="I1197">
        <v>214900</v>
      </c>
      <c r="J1197">
        <v>30</v>
      </c>
      <c r="K1197" s="1">
        <v>45535</v>
      </c>
      <c r="L1197" t="s">
        <v>15144</v>
      </c>
    </row>
    <row r="1198" spans="1:12" x14ac:dyDescent="0.2">
      <c r="A1198" t="s">
        <v>1501</v>
      </c>
      <c r="B1198" t="s">
        <v>5463</v>
      </c>
      <c r="C1198" t="s">
        <v>7360</v>
      </c>
      <c r="D1198" t="s">
        <v>187</v>
      </c>
      <c r="E1198" t="s">
        <v>51</v>
      </c>
      <c r="F1198" t="s">
        <v>86</v>
      </c>
      <c r="G1198" t="s">
        <v>85</v>
      </c>
      <c r="I1198">
        <v>164000</v>
      </c>
      <c r="J1198">
        <v>3</v>
      </c>
      <c r="K1198" s="1">
        <v>45535</v>
      </c>
      <c r="L1198" t="s">
        <v>15144</v>
      </c>
    </row>
    <row r="1199" spans="1:12" x14ac:dyDescent="0.2">
      <c r="A1199" t="s">
        <v>1502</v>
      </c>
      <c r="B1199" t="s">
        <v>5464</v>
      </c>
      <c r="C1199" t="s">
        <v>7360</v>
      </c>
      <c r="D1199" t="s">
        <v>187</v>
      </c>
      <c r="E1199" t="s">
        <v>51</v>
      </c>
      <c r="F1199" t="s">
        <v>86</v>
      </c>
      <c r="G1199" t="s">
        <v>85</v>
      </c>
      <c r="I1199">
        <v>132500</v>
      </c>
      <c r="J1199">
        <v>9</v>
      </c>
      <c r="K1199" s="1">
        <v>45535</v>
      </c>
      <c r="L1199" t="s">
        <v>15144</v>
      </c>
    </row>
    <row r="1200" spans="1:12" x14ac:dyDescent="0.2">
      <c r="A1200" t="s">
        <v>1500</v>
      </c>
      <c r="B1200" t="s">
        <v>5462</v>
      </c>
      <c r="C1200" t="s">
        <v>7360</v>
      </c>
      <c r="D1200" t="s">
        <v>187</v>
      </c>
      <c r="E1200" t="s">
        <v>51</v>
      </c>
      <c r="F1200" t="s">
        <v>86</v>
      </c>
      <c r="G1200" t="s">
        <v>85</v>
      </c>
      <c r="I1200">
        <v>109600</v>
      </c>
      <c r="J1200">
        <v>18</v>
      </c>
      <c r="K1200" s="1">
        <v>45535</v>
      </c>
      <c r="L1200" t="s">
        <v>15144</v>
      </c>
    </row>
    <row r="1201" spans="1:12" x14ac:dyDescent="0.2">
      <c r="A1201" t="s">
        <v>1495</v>
      </c>
      <c r="B1201" t="s">
        <v>4471</v>
      </c>
      <c r="C1201" t="s">
        <v>7360</v>
      </c>
      <c r="D1201" t="s">
        <v>187</v>
      </c>
      <c r="E1201" t="s">
        <v>51</v>
      </c>
      <c r="F1201" t="s">
        <v>78</v>
      </c>
      <c r="G1201" t="s">
        <v>79</v>
      </c>
      <c r="H1201">
        <v>228000</v>
      </c>
      <c r="I1201">
        <v>228000</v>
      </c>
      <c r="J1201">
        <v>15</v>
      </c>
      <c r="K1201" s="1">
        <v>45535</v>
      </c>
      <c r="L1201" t="s">
        <v>15144</v>
      </c>
    </row>
    <row r="1202" spans="1:12" x14ac:dyDescent="0.2">
      <c r="A1202" t="s">
        <v>186</v>
      </c>
      <c r="B1202" t="s">
        <v>4141</v>
      </c>
      <c r="C1202" t="s">
        <v>7360</v>
      </c>
      <c r="D1202" t="s">
        <v>187</v>
      </c>
      <c r="E1202" t="s">
        <v>51</v>
      </c>
      <c r="F1202" t="s">
        <v>60</v>
      </c>
      <c r="G1202" t="s">
        <v>61</v>
      </c>
      <c r="H1202">
        <v>106000</v>
      </c>
      <c r="I1202">
        <v>106000</v>
      </c>
      <c r="J1202">
        <v>10</v>
      </c>
      <c r="K1202" s="1">
        <v>45535</v>
      </c>
      <c r="L1202" t="s">
        <v>15144</v>
      </c>
    </row>
    <row r="1203" spans="1:12" x14ac:dyDescent="0.2">
      <c r="A1203" t="s">
        <v>1493</v>
      </c>
      <c r="B1203" t="s">
        <v>6865</v>
      </c>
      <c r="C1203" t="s">
        <v>7360</v>
      </c>
      <c r="D1203" t="s">
        <v>187</v>
      </c>
      <c r="E1203" t="s">
        <v>51</v>
      </c>
      <c r="F1203" t="s">
        <v>60</v>
      </c>
      <c r="G1203" t="s">
        <v>61</v>
      </c>
      <c r="H1203">
        <v>44415</v>
      </c>
      <c r="I1203">
        <v>133000</v>
      </c>
      <c r="J1203">
        <v>10</v>
      </c>
      <c r="K1203" s="1">
        <v>45535</v>
      </c>
      <c r="L1203" t="s">
        <v>15144</v>
      </c>
    </row>
    <row r="1204" spans="1:12" x14ac:dyDescent="0.2">
      <c r="A1204" t="s">
        <v>1494</v>
      </c>
      <c r="B1204" t="s">
        <v>6864</v>
      </c>
      <c r="C1204" t="s">
        <v>7360</v>
      </c>
      <c r="D1204" t="s">
        <v>187</v>
      </c>
      <c r="E1204" t="s">
        <v>51</v>
      </c>
      <c r="F1204" t="s">
        <v>60</v>
      </c>
      <c r="G1204" t="s">
        <v>61</v>
      </c>
      <c r="H1204">
        <v>78810</v>
      </c>
      <c r="I1204">
        <v>314000</v>
      </c>
      <c r="J1204">
        <v>30</v>
      </c>
      <c r="K1204" s="1">
        <v>45535</v>
      </c>
      <c r="L1204" t="s">
        <v>15144</v>
      </c>
    </row>
    <row r="1205" spans="1:12" x14ac:dyDescent="0.2">
      <c r="A1205" t="s">
        <v>1432</v>
      </c>
      <c r="B1205" t="s">
        <v>5739</v>
      </c>
      <c r="C1205" t="s">
        <v>7360</v>
      </c>
      <c r="D1205" t="s">
        <v>1433</v>
      </c>
      <c r="E1205" t="s">
        <v>51</v>
      </c>
      <c r="F1205" t="s">
        <v>181</v>
      </c>
      <c r="G1205" t="s">
        <v>1431</v>
      </c>
      <c r="H1205">
        <v>65000</v>
      </c>
      <c r="I1205">
        <v>65000</v>
      </c>
      <c r="J1205">
        <v>4.8829999999999947</v>
      </c>
      <c r="K1205" s="1">
        <v>45535</v>
      </c>
      <c r="L1205" t="s">
        <v>15144</v>
      </c>
    </row>
    <row r="1206" spans="1:12" x14ac:dyDescent="0.2">
      <c r="A1206" t="s">
        <v>12950</v>
      </c>
      <c r="B1206" t="s">
        <v>12951</v>
      </c>
      <c r="C1206" t="s">
        <v>7360</v>
      </c>
      <c r="D1206" t="s">
        <v>3313</v>
      </c>
      <c r="E1206" t="s">
        <v>51</v>
      </c>
      <c r="F1206" t="s">
        <v>49</v>
      </c>
      <c r="G1206" t="s">
        <v>50</v>
      </c>
      <c r="I1206"/>
      <c r="K1206" s="1">
        <v>46112</v>
      </c>
      <c r="L1206" t="s">
        <v>15144</v>
      </c>
    </row>
    <row r="1207" spans="1:12" x14ac:dyDescent="0.2">
      <c r="A1207" t="s">
        <v>382</v>
      </c>
      <c r="B1207" t="s">
        <v>6623</v>
      </c>
      <c r="C1207" t="s">
        <v>7360</v>
      </c>
      <c r="D1207" t="s">
        <v>383</v>
      </c>
      <c r="E1207" t="s">
        <v>51</v>
      </c>
      <c r="F1207" t="s">
        <v>74</v>
      </c>
      <c r="G1207" t="s">
        <v>384</v>
      </c>
      <c r="I1207">
        <v>12000</v>
      </c>
      <c r="J1207">
        <v>1.4412999999999994</v>
      </c>
      <c r="K1207" s="1">
        <v>45535</v>
      </c>
      <c r="L1207" t="s">
        <v>15144</v>
      </c>
    </row>
    <row r="1208" spans="1:12" x14ac:dyDescent="0.2">
      <c r="A1208" t="s">
        <v>1349</v>
      </c>
      <c r="B1208" t="s">
        <v>5843</v>
      </c>
      <c r="C1208" t="s">
        <v>7360</v>
      </c>
      <c r="D1208" t="s">
        <v>1142</v>
      </c>
      <c r="E1208" t="s">
        <v>51</v>
      </c>
      <c r="F1208" t="s">
        <v>39</v>
      </c>
      <c r="G1208" t="s">
        <v>40</v>
      </c>
      <c r="I1208">
        <v>375000</v>
      </c>
      <c r="J1208">
        <v>22.5</v>
      </c>
      <c r="K1208" s="1">
        <v>45535</v>
      </c>
      <c r="L1208" t="s">
        <v>15144</v>
      </c>
    </row>
    <row r="1209" spans="1:12" x14ac:dyDescent="0.2">
      <c r="A1209" t="s">
        <v>1368</v>
      </c>
      <c r="B1209" t="s">
        <v>6810</v>
      </c>
      <c r="C1209" t="s">
        <v>7360</v>
      </c>
      <c r="D1209" t="s">
        <v>1142</v>
      </c>
      <c r="E1209" t="s">
        <v>51</v>
      </c>
      <c r="F1209" t="s">
        <v>39</v>
      </c>
      <c r="G1209" t="s">
        <v>40</v>
      </c>
      <c r="I1209">
        <v>20000</v>
      </c>
      <c r="J1209">
        <v>1.1893999999999998</v>
      </c>
      <c r="K1209" s="1">
        <v>45535</v>
      </c>
      <c r="L1209" t="s">
        <v>15144</v>
      </c>
    </row>
    <row r="1210" spans="1:12" x14ac:dyDescent="0.2">
      <c r="A1210" t="s">
        <v>1141</v>
      </c>
      <c r="B1210" t="s">
        <v>4219</v>
      </c>
      <c r="C1210" t="s">
        <v>7360</v>
      </c>
      <c r="D1210" t="s">
        <v>1142</v>
      </c>
      <c r="E1210" t="s">
        <v>51</v>
      </c>
      <c r="F1210" t="s">
        <v>49</v>
      </c>
      <c r="G1210" t="s">
        <v>50</v>
      </c>
      <c r="I1210"/>
      <c r="K1210" s="1">
        <v>45535</v>
      </c>
      <c r="L1210" t="s">
        <v>15144</v>
      </c>
    </row>
    <row r="1211" spans="1:12" x14ac:dyDescent="0.2">
      <c r="A1211" t="s">
        <v>1446</v>
      </c>
      <c r="B1211" t="s">
        <v>6586</v>
      </c>
      <c r="C1211" t="s">
        <v>7360</v>
      </c>
      <c r="D1211" t="s">
        <v>35</v>
      </c>
      <c r="E1211" t="s">
        <v>51</v>
      </c>
      <c r="F1211" t="s">
        <v>36</v>
      </c>
      <c r="G1211" t="s">
        <v>37</v>
      </c>
      <c r="H1211">
        <v>39400</v>
      </c>
      <c r="I1211">
        <v>39400</v>
      </c>
      <c r="J1211">
        <v>3</v>
      </c>
      <c r="K1211" s="1">
        <v>45535</v>
      </c>
      <c r="L1211" t="s">
        <v>15144</v>
      </c>
    </row>
    <row r="1212" spans="1:12" x14ac:dyDescent="0.2">
      <c r="A1212" t="s">
        <v>1437</v>
      </c>
      <c r="B1212" t="s">
        <v>6587</v>
      </c>
      <c r="C1212" t="s">
        <v>7360</v>
      </c>
      <c r="D1212" t="s">
        <v>35</v>
      </c>
      <c r="E1212" t="s">
        <v>51</v>
      </c>
      <c r="F1212" t="s">
        <v>36</v>
      </c>
      <c r="G1212" t="s">
        <v>37</v>
      </c>
      <c r="H1212">
        <v>16850</v>
      </c>
      <c r="I1212">
        <v>16850</v>
      </c>
      <c r="J1212">
        <v>3</v>
      </c>
      <c r="K1212" s="1">
        <v>45535</v>
      </c>
      <c r="L1212" t="s">
        <v>15144</v>
      </c>
    </row>
    <row r="1213" spans="1:12" x14ac:dyDescent="0.2">
      <c r="A1213" t="s">
        <v>1441</v>
      </c>
      <c r="B1213" t="s">
        <v>4502</v>
      </c>
      <c r="C1213" t="s">
        <v>7360</v>
      </c>
      <c r="D1213" t="s">
        <v>35</v>
      </c>
      <c r="E1213" t="s">
        <v>51</v>
      </c>
      <c r="F1213" t="s">
        <v>36</v>
      </c>
      <c r="G1213" t="s">
        <v>37</v>
      </c>
      <c r="I1213"/>
      <c r="J1213">
        <v>19.5</v>
      </c>
      <c r="K1213" s="1">
        <v>45565</v>
      </c>
      <c r="L1213" t="s">
        <v>15144</v>
      </c>
    </row>
    <row r="1214" spans="1:12" x14ac:dyDescent="0.2">
      <c r="A1214" t="s">
        <v>348</v>
      </c>
      <c r="B1214" t="s">
        <v>4501</v>
      </c>
      <c r="C1214" t="s">
        <v>7360</v>
      </c>
      <c r="D1214" t="s">
        <v>35</v>
      </c>
      <c r="E1214" t="s">
        <v>51</v>
      </c>
      <c r="F1214" t="s">
        <v>36</v>
      </c>
      <c r="G1214" t="s">
        <v>37</v>
      </c>
      <c r="I1214"/>
      <c r="J1214">
        <v>19.5</v>
      </c>
      <c r="K1214" s="1">
        <v>45565</v>
      </c>
      <c r="L1214" t="s">
        <v>15144</v>
      </c>
    </row>
    <row r="1215" spans="1:12" x14ac:dyDescent="0.2">
      <c r="A1215" t="s">
        <v>1475</v>
      </c>
      <c r="B1215" t="s">
        <v>6681</v>
      </c>
      <c r="C1215" t="s">
        <v>7360</v>
      </c>
      <c r="D1215" t="s">
        <v>35</v>
      </c>
      <c r="E1215" t="s">
        <v>51</v>
      </c>
      <c r="F1215" t="s">
        <v>183</v>
      </c>
      <c r="G1215" t="s">
        <v>95</v>
      </c>
      <c r="H1215">
        <v>47000</v>
      </c>
      <c r="I1215">
        <v>47000</v>
      </c>
      <c r="J1215">
        <v>4</v>
      </c>
      <c r="K1215" s="1">
        <v>45535</v>
      </c>
      <c r="L1215" t="s">
        <v>15144</v>
      </c>
    </row>
    <row r="1216" spans="1:12" x14ac:dyDescent="0.2">
      <c r="A1216" t="s">
        <v>1388</v>
      </c>
      <c r="B1216" t="s">
        <v>6547</v>
      </c>
      <c r="C1216" t="s">
        <v>7360</v>
      </c>
      <c r="D1216" t="s">
        <v>35</v>
      </c>
      <c r="E1216" t="s">
        <v>51</v>
      </c>
      <c r="F1216" t="s">
        <v>39</v>
      </c>
      <c r="G1216" t="s">
        <v>40</v>
      </c>
      <c r="H1216">
        <v>19800</v>
      </c>
      <c r="I1216">
        <v>19800</v>
      </c>
      <c r="J1216">
        <v>3</v>
      </c>
      <c r="K1216" s="1">
        <v>45535</v>
      </c>
      <c r="L1216" t="s">
        <v>15144</v>
      </c>
    </row>
    <row r="1217" spans="1:12" x14ac:dyDescent="0.2">
      <c r="A1217" t="s">
        <v>1425</v>
      </c>
      <c r="B1217" t="s">
        <v>6730</v>
      </c>
      <c r="C1217" t="s">
        <v>7360</v>
      </c>
      <c r="D1217" t="s">
        <v>35</v>
      </c>
      <c r="E1217" t="s">
        <v>51</v>
      </c>
      <c r="F1217" t="s">
        <v>39</v>
      </c>
      <c r="G1217" t="s">
        <v>40</v>
      </c>
      <c r="H1217">
        <v>28500</v>
      </c>
      <c r="I1217">
        <v>28500</v>
      </c>
      <c r="J1217">
        <v>1</v>
      </c>
      <c r="K1217" s="1">
        <v>45535</v>
      </c>
      <c r="L1217" t="s">
        <v>15144</v>
      </c>
    </row>
    <row r="1218" spans="1:12" x14ac:dyDescent="0.2">
      <c r="A1218" t="s">
        <v>1360</v>
      </c>
      <c r="B1218" t="s">
        <v>6785</v>
      </c>
      <c r="C1218" t="s">
        <v>7360</v>
      </c>
      <c r="D1218" t="s">
        <v>35</v>
      </c>
      <c r="E1218" t="s">
        <v>51</v>
      </c>
      <c r="F1218" t="s">
        <v>39</v>
      </c>
      <c r="G1218" t="s">
        <v>40</v>
      </c>
      <c r="H1218">
        <v>9477</v>
      </c>
      <c r="I1218">
        <v>9477</v>
      </c>
      <c r="J1218">
        <v>0.5</v>
      </c>
      <c r="K1218" s="1">
        <v>45535</v>
      </c>
      <c r="L1218" t="s">
        <v>15144</v>
      </c>
    </row>
    <row r="1219" spans="1:12" x14ac:dyDescent="0.2">
      <c r="A1219" t="s">
        <v>1329</v>
      </c>
      <c r="B1219" t="s">
        <v>5984</v>
      </c>
      <c r="C1219" t="s">
        <v>7360</v>
      </c>
      <c r="D1219" t="s">
        <v>35</v>
      </c>
      <c r="E1219" t="s">
        <v>51</v>
      </c>
      <c r="F1219" t="s">
        <v>44</v>
      </c>
      <c r="G1219" t="s">
        <v>45</v>
      </c>
      <c r="H1219">
        <v>30250</v>
      </c>
      <c r="I1219">
        <v>30250</v>
      </c>
      <c r="J1219">
        <v>0.75</v>
      </c>
      <c r="K1219" s="1">
        <v>45535</v>
      </c>
      <c r="L1219" t="s">
        <v>15144</v>
      </c>
    </row>
    <row r="1220" spans="1:12" x14ac:dyDescent="0.2">
      <c r="A1220" t="s">
        <v>1272</v>
      </c>
      <c r="B1220" t="s">
        <v>6486</v>
      </c>
      <c r="C1220" t="s">
        <v>7360</v>
      </c>
      <c r="D1220" t="s">
        <v>35</v>
      </c>
      <c r="E1220" t="s">
        <v>51</v>
      </c>
      <c r="F1220" t="s">
        <v>168</v>
      </c>
      <c r="G1220" t="s">
        <v>169</v>
      </c>
      <c r="H1220">
        <v>25000</v>
      </c>
      <c r="I1220">
        <v>25000</v>
      </c>
      <c r="J1220">
        <v>2</v>
      </c>
      <c r="K1220" s="1">
        <v>45535</v>
      </c>
      <c r="L1220" t="s">
        <v>15144</v>
      </c>
    </row>
    <row r="1221" spans="1:12" x14ac:dyDescent="0.2">
      <c r="A1221" t="s">
        <v>1292</v>
      </c>
      <c r="B1221" t="s">
        <v>5215</v>
      </c>
      <c r="C1221" t="s">
        <v>7360</v>
      </c>
      <c r="D1221" t="s">
        <v>35</v>
      </c>
      <c r="E1221" t="s">
        <v>51</v>
      </c>
      <c r="F1221" t="s">
        <v>41</v>
      </c>
      <c r="G1221" t="s">
        <v>42</v>
      </c>
      <c r="H1221">
        <v>79200</v>
      </c>
      <c r="I1221">
        <v>79200</v>
      </c>
      <c r="J1221">
        <v>7</v>
      </c>
      <c r="K1221" s="1">
        <v>45535</v>
      </c>
      <c r="L1221" t="s">
        <v>15144</v>
      </c>
    </row>
    <row r="1222" spans="1:12" x14ac:dyDescent="0.2">
      <c r="A1222" t="s">
        <v>1230</v>
      </c>
      <c r="B1222" t="s">
        <v>4205</v>
      </c>
      <c r="C1222" t="s">
        <v>7360</v>
      </c>
      <c r="D1222" t="s">
        <v>35</v>
      </c>
      <c r="E1222" t="s">
        <v>51</v>
      </c>
      <c r="F1222" t="s">
        <v>163</v>
      </c>
      <c r="G1222" t="s">
        <v>164</v>
      </c>
      <c r="H1222">
        <v>115500</v>
      </c>
      <c r="I1222">
        <v>115500</v>
      </c>
      <c r="J1222">
        <v>24</v>
      </c>
      <c r="K1222" s="1">
        <v>45565</v>
      </c>
      <c r="L1222" t="s">
        <v>15144</v>
      </c>
    </row>
    <row r="1223" spans="1:12" x14ac:dyDescent="0.2">
      <c r="A1223" t="s">
        <v>1231</v>
      </c>
      <c r="B1223" t="s">
        <v>4204</v>
      </c>
      <c r="C1223" t="s">
        <v>7360</v>
      </c>
      <c r="D1223" t="s">
        <v>35</v>
      </c>
      <c r="E1223" t="s">
        <v>51</v>
      </c>
      <c r="F1223" t="s">
        <v>163</v>
      </c>
      <c r="G1223" t="s">
        <v>164</v>
      </c>
      <c r="H1223">
        <v>29800</v>
      </c>
      <c r="I1223">
        <v>29800</v>
      </c>
      <c r="J1223">
        <v>3</v>
      </c>
      <c r="K1223" s="1">
        <v>45535</v>
      </c>
      <c r="L1223" t="s">
        <v>15144</v>
      </c>
    </row>
    <row r="1224" spans="1:12" x14ac:dyDescent="0.2">
      <c r="A1224" t="s">
        <v>1171</v>
      </c>
      <c r="B1224" t="s">
        <v>5094</v>
      </c>
      <c r="C1224" t="s">
        <v>7360</v>
      </c>
      <c r="D1224" t="s">
        <v>35</v>
      </c>
      <c r="E1224" t="s">
        <v>51</v>
      </c>
      <c r="F1224" t="s">
        <v>49</v>
      </c>
      <c r="G1224" t="s">
        <v>50</v>
      </c>
      <c r="H1224">
        <v>93400</v>
      </c>
      <c r="I1224">
        <v>93400</v>
      </c>
      <c r="J1224">
        <v>1</v>
      </c>
      <c r="K1224" s="1">
        <v>45535</v>
      </c>
      <c r="L1224" t="s">
        <v>15144</v>
      </c>
    </row>
    <row r="1225" spans="1:12" x14ac:dyDescent="0.2">
      <c r="A1225" t="s">
        <v>962</v>
      </c>
      <c r="B1225" t="s">
        <v>6065</v>
      </c>
      <c r="C1225" t="s">
        <v>7360</v>
      </c>
      <c r="D1225" t="s">
        <v>35</v>
      </c>
      <c r="E1225" t="s">
        <v>51</v>
      </c>
      <c r="F1225" t="s">
        <v>138</v>
      </c>
      <c r="G1225" t="s">
        <v>139</v>
      </c>
      <c r="H1225">
        <v>32738</v>
      </c>
      <c r="I1225">
        <v>32738</v>
      </c>
      <c r="J1225">
        <v>2</v>
      </c>
      <c r="K1225" s="1">
        <v>45535</v>
      </c>
      <c r="L1225" t="s">
        <v>15144</v>
      </c>
    </row>
    <row r="1226" spans="1:12" x14ac:dyDescent="0.2">
      <c r="A1226" t="s">
        <v>832</v>
      </c>
      <c r="B1226" t="s">
        <v>5208</v>
      </c>
      <c r="C1226" t="s">
        <v>7360</v>
      </c>
      <c r="D1226" t="s">
        <v>35</v>
      </c>
      <c r="E1226" t="s">
        <v>51</v>
      </c>
      <c r="F1226" t="s">
        <v>118</v>
      </c>
      <c r="G1226" t="s">
        <v>119</v>
      </c>
      <c r="H1226">
        <v>16700</v>
      </c>
      <c r="I1226">
        <v>16700</v>
      </c>
      <c r="J1226">
        <v>1</v>
      </c>
      <c r="K1226" s="1">
        <v>45535</v>
      </c>
      <c r="L1226" t="s">
        <v>15144</v>
      </c>
    </row>
    <row r="1227" spans="1:12" x14ac:dyDescent="0.2">
      <c r="A1227" t="s">
        <v>1064</v>
      </c>
      <c r="B1227" t="s">
        <v>7338</v>
      </c>
      <c r="C1227" t="s">
        <v>7360</v>
      </c>
      <c r="D1227" t="s">
        <v>35</v>
      </c>
      <c r="E1227" t="s">
        <v>51</v>
      </c>
      <c r="F1227" t="s">
        <v>152</v>
      </c>
      <c r="G1227" t="s">
        <v>1063</v>
      </c>
      <c r="H1227">
        <v>26950</v>
      </c>
      <c r="I1227">
        <v>26950</v>
      </c>
      <c r="J1227">
        <v>1</v>
      </c>
      <c r="K1227" s="1">
        <v>45535</v>
      </c>
      <c r="L1227" t="s">
        <v>15144</v>
      </c>
    </row>
    <row r="1228" spans="1:12" x14ac:dyDescent="0.2">
      <c r="A1228" t="s">
        <v>954</v>
      </c>
      <c r="B1228" t="s">
        <v>5858</v>
      </c>
      <c r="C1228" t="s">
        <v>7360</v>
      </c>
      <c r="D1228" t="s">
        <v>35</v>
      </c>
      <c r="E1228" t="s">
        <v>51</v>
      </c>
      <c r="F1228" t="s">
        <v>135</v>
      </c>
      <c r="G1228" t="s">
        <v>136</v>
      </c>
      <c r="H1228">
        <v>7800</v>
      </c>
      <c r="I1228">
        <v>7800</v>
      </c>
      <c r="J1228">
        <v>1.5</v>
      </c>
      <c r="K1228" s="1">
        <v>45535</v>
      </c>
      <c r="L1228" t="s">
        <v>15144</v>
      </c>
    </row>
    <row r="1229" spans="1:12" x14ac:dyDescent="0.2">
      <c r="A1229" t="s">
        <v>991</v>
      </c>
      <c r="B1229" t="s">
        <v>5340</v>
      </c>
      <c r="C1229" t="s">
        <v>7360</v>
      </c>
      <c r="D1229" t="s">
        <v>35</v>
      </c>
      <c r="E1229" t="s">
        <v>51</v>
      </c>
      <c r="F1229" t="s">
        <v>46</v>
      </c>
      <c r="G1229" t="s">
        <v>47</v>
      </c>
      <c r="H1229">
        <v>19875</v>
      </c>
      <c r="I1229">
        <v>40000</v>
      </c>
      <c r="J1229">
        <v>7</v>
      </c>
      <c r="K1229" s="1">
        <v>45535</v>
      </c>
      <c r="L1229" t="s">
        <v>15144</v>
      </c>
    </row>
    <row r="1230" spans="1:12" x14ac:dyDescent="0.2">
      <c r="A1230" t="s">
        <v>990</v>
      </c>
      <c r="B1230" t="s">
        <v>5337</v>
      </c>
      <c r="C1230" t="s">
        <v>7360</v>
      </c>
      <c r="D1230" t="s">
        <v>35</v>
      </c>
      <c r="E1230" t="s">
        <v>51</v>
      </c>
      <c r="F1230" t="s">
        <v>46</v>
      </c>
      <c r="G1230" t="s">
        <v>47</v>
      </c>
      <c r="H1230">
        <v>132000</v>
      </c>
      <c r="I1230">
        <v>75000</v>
      </c>
      <c r="J1230">
        <v>24</v>
      </c>
      <c r="K1230" s="1">
        <v>45535</v>
      </c>
      <c r="L1230" t="s">
        <v>15144</v>
      </c>
    </row>
    <row r="1231" spans="1:12" x14ac:dyDescent="0.2">
      <c r="A1231" t="s">
        <v>120</v>
      </c>
      <c r="B1231" t="s">
        <v>5961</v>
      </c>
      <c r="C1231" t="s">
        <v>7360</v>
      </c>
      <c r="D1231" t="s">
        <v>35</v>
      </c>
      <c r="E1231" t="s">
        <v>51</v>
      </c>
      <c r="F1231" t="s">
        <v>118</v>
      </c>
      <c r="G1231" t="s">
        <v>119</v>
      </c>
      <c r="H1231">
        <v>42500</v>
      </c>
      <c r="I1231">
        <v>42500</v>
      </c>
      <c r="J1231">
        <v>3</v>
      </c>
      <c r="K1231" s="1">
        <v>45535</v>
      </c>
      <c r="L1231" t="s">
        <v>15144</v>
      </c>
    </row>
    <row r="1232" spans="1:12" x14ac:dyDescent="0.2">
      <c r="A1232" t="s">
        <v>109</v>
      </c>
      <c r="B1232" t="s">
        <v>5145</v>
      </c>
      <c r="C1232" t="s">
        <v>7360</v>
      </c>
      <c r="D1232" t="s">
        <v>35</v>
      </c>
      <c r="E1232" t="s">
        <v>51</v>
      </c>
      <c r="F1232" t="s">
        <v>58</v>
      </c>
      <c r="G1232" t="s">
        <v>59</v>
      </c>
      <c r="H1232">
        <v>91980</v>
      </c>
      <c r="I1232">
        <v>91980</v>
      </c>
      <c r="J1232">
        <v>9</v>
      </c>
      <c r="K1232" s="1">
        <v>45535</v>
      </c>
      <c r="L1232" t="s">
        <v>15144</v>
      </c>
    </row>
    <row r="1233" spans="1:12" x14ac:dyDescent="0.2">
      <c r="A1233" t="s">
        <v>760</v>
      </c>
      <c r="B1233" t="s">
        <v>5144</v>
      </c>
      <c r="C1233" t="s">
        <v>7360</v>
      </c>
      <c r="D1233" t="s">
        <v>35</v>
      </c>
      <c r="E1233" t="s">
        <v>51</v>
      </c>
      <c r="F1233" t="s">
        <v>58</v>
      </c>
      <c r="G1233" t="s">
        <v>59</v>
      </c>
      <c r="H1233">
        <v>29527</v>
      </c>
      <c r="I1233">
        <v>29527</v>
      </c>
      <c r="J1233">
        <v>2</v>
      </c>
      <c r="K1233" s="1">
        <v>45535</v>
      </c>
      <c r="L1233" t="s">
        <v>15144</v>
      </c>
    </row>
    <row r="1234" spans="1:12" x14ac:dyDescent="0.2">
      <c r="A1234" t="s">
        <v>779</v>
      </c>
      <c r="B1234" t="s">
        <v>5304</v>
      </c>
      <c r="C1234" t="s">
        <v>7360</v>
      </c>
      <c r="D1234" t="s">
        <v>35</v>
      </c>
      <c r="E1234" t="s">
        <v>51</v>
      </c>
      <c r="F1234" t="s">
        <v>112</v>
      </c>
      <c r="G1234" t="s">
        <v>113</v>
      </c>
      <c r="H1234">
        <v>11810</v>
      </c>
      <c r="I1234">
        <v>3778</v>
      </c>
      <c r="J1234">
        <v>0.25</v>
      </c>
      <c r="K1234" s="1">
        <v>45535</v>
      </c>
      <c r="L1234" t="s">
        <v>15144</v>
      </c>
    </row>
    <row r="1235" spans="1:12" x14ac:dyDescent="0.2">
      <c r="A1235" t="s">
        <v>900</v>
      </c>
      <c r="B1235" t="s">
        <v>4210</v>
      </c>
      <c r="C1235" t="s">
        <v>7360</v>
      </c>
      <c r="D1235" t="s">
        <v>35</v>
      </c>
      <c r="E1235" t="s">
        <v>51</v>
      </c>
      <c r="F1235" t="s">
        <v>127</v>
      </c>
      <c r="G1235" t="s">
        <v>128</v>
      </c>
      <c r="H1235">
        <v>39900</v>
      </c>
      <c r="I1235">
        <v>39900</v>
      </c>
      <c r="J1235">
        <v>3</v>
      </c>
      <c r="K1235" s="1">
        <v>45535</v>
      </c>
      <c r="L1235" t="s">
        <v>15144</v>
      </c>
    </row>
    <row r="1236" spans="1:12" x14ac:dyDescent="0.2">
      <c r="A1236" t="s">
        <v>775</v>
      </c>
      <c r="B1236" t="s">
        <v>5794</v>
      </c>
      <c r="C1236" t="s">
        <v>7360</v>
      </c>
      <c r="D1236" t="s">
        <v>35</v>
      </c>
      <c r="E1236" t="s">
        <v>51</v>
      </c>
      <c r="F1236" t="s">
        <v>112</v>
      </c>
      <c r="G1236" t="s">
        <v>113</v>
      </c>
      <c r="H1236">
        <v>17570</v>
      </c>
      <c r="I1236">
        <v>6812</v>
      </c>
      <c r="J1236">
        <v>1</v>
      </c>
      <c r="K1236" s="1">
        <v>45535</v>
      </c>
      <c r="L1236" t="s">
        <v>15144</v>
      </c>
    </row>
    <row r="1237" spans="1:12" x14ac:dyDescent="0.2">
      <c r="A1237" t="s">
        <v>796</v>
      </c>
      <c r="B1237" t="s">
        <v>5649</v>
      </c>
      <c r="C1237" t="s">
        <v>7360</v>
      </c>
      <c r="D1237" t="s">
        <v>35</v>
      </c>
      <c r="E1237" t="s">
        <v>51</v>
      </c>
      <c r="F1237" t="s">
        <v>112</v>
      </c>
      <c r="G1237" t="s">
        <v>113</v>
      </c>
      <c r="H1237">
        <v>32000</v>
      </c>
      <c r="I1237">
        <v>34800</v>
      </c>
      <c r="J1237">
        <v>1</v>
      </c>
      <c r="K1237" s="1">
        <v>45535</v>
      </c>
      <c r="L1237" t="s">
        <v>15144</v>
      </c>
    </row>
    <row r="1238" spans="1:12" x14ac:dyDescent="0.2">
      <c r="A1238" t="s">
        <v>797</v>
      </c>
      <c r="B1238" t="s">
        <v>5650</v>
      </c>
      <c r="C1238" t="s">
        <v>7360</v>
      </c>
      <c r="D1238" t="s">
        <v>35</v>
      </c>
      <c r="E1238" t="s">
        <v>51</v>
      </c>
      <c r="F1238" t="s">
        <v>112</v>
      </c>
      <c r="G1238" t="s">
        <v>113</v>
      </c>
      <c r="H1238">
        <v>65518</v>
      </c>
      <c r="I1238">
        <v>65518</v>
      </c>
      <c r="J1238">
        <v>6</v>
      </c>
      <c r="K1238" s="1">
        <v>45535</v>
      </c>
      <c r="L1238" t="s">
        <v>15144</v>
      </c>
    </row>
    <row r="1239" spans="1:12" x14ac:dyDescent="0.2">
      <c r="A1239" t="s">
        <v>509</v>
      </c>
      <c r="B1239" t="s">
        <v>5563</v>
      </c>
      <c r="C1239" t="s">
        <v>7360</v>
      </c>
      <c r="D1239" t="s">
        <v>35</v>
      </c>
      <c r="E1239" t="s">
        <v>51</v>
      </c>
      <c r="F1239" t="s">
        <v>33</v>
      </c>
      <c r="G1239" t="s">
        <v>34</v>
      </c>
      <c r="H1239">
        <v>14174</v>
      </c>
      <c r="I1239">
        <v>14174</v>
      </c>
      <c r="J1239">
        <v>1</v>
      </c>
      <c r="K1239" s="1">
        <v>45535</v>
      </c>
      <c r="L1239" t="s">
        <v>15144</v>
      </c>
    </row>
    <row r="1240" spans="1:12" x14ac:dyDescent="0.2">
      <c r="A1240" t="s">
        <v>680</v>
      </c>
      <c r="B1240" t="s">
        <v>7233</v>
      </c>
      <c r="C1240" t="s">
        <v>7360</v>
      </c>
      <c r="D1240" t="s">
        <v>35</v>
      </c>
      <c r="E1240" t="s">
        <v>51</v>
      </c>
      <c r="F1240" t="s">
        <v>52</v>
      </c>
      <c r="G1240" t="s">
        <v>53</v>
      </c>
      <c r="H1240">
        <v>16279</v>
      </c>
      <c r="I1240">
        <v>16279</v>
      </c>
      <c r="J1240">
        <v>1</v>
      </c>
      <c r="K1240" s="1">
        <v>45535</v>
      </c>
      <c r="L1240" t="s">
        <v>15144</v>
      </c>
    </row>
    <row r="1241" spans="1:12" x14ac:dyDescent="0.2">
      <c r="A1241" t="s">
        <v>681</v>
      </c>
      <c r="B1241" t="s">
        <v>7187</v>
      </c>
      <c r="C1241" t="s">
        <v>7360</v>
      </c>
      <c r="D1241" t="s">
        <v>35</v>
      </c>
      <c r="E1241" t="s">
        <v>51</v>
      </c>
      <c r="F1241" t="s">
        <v>52</v>
      </c>
      <c r="G1241" t="s">
        <v>53</v>
      </c>
      <c r="H1241">
        <v>19619</v>
      </c>
      <c r="I1241">
        <v>19619</v>
      </c>
      <c r="J1241">
        <v>0.75</v>
      </c>
      <c r="K1241" s="1">
        <v>45535</v>
      </c>
      <c r="L1241" t="s">
        <v>15144</v>
      </c>
    </row>
    <row r="1242" spans="1:12" x14ac:dyDescent="0.2">
      <c r="A1242" t="s">
        <v>65</v>
      </c>
      <c r="B1242" t="s">
        <v>4095</v>
      </c>
      <c r="C1242" t="s">
        <v>7360</v>
      </c>
      <c r="D1242" t="s">
        <v>35</v>
      </c>
      <c r="E1242" t="s">
        <v>51</v>
      </c>
      <c r="F1242" t="s">
        <v>60</v>
      </c>
      <c r="G1242" t="s">
        <v>61</v>
      </c>
      <c r="H1242">
        <v>54700</v>
      </c>
      <c r="I1242">
        <v>54700</v>
      </c>
      <c r="J1242">
        <v>1</v>
      </c>
      <c r="K1242" s="1">
        <v>45535</v>
      </c>
      <c r="L1242" t="s">
        <v>15144</v>
      </c>
    </row>
    <row r="1243" spans="1:12" x14ac:dyDescent="0.2">
      <c r="A1243" t="s">
        <v>172</v>
      </c>
      <c r="B1243" t="s">
        <v>4492</v>
      </c>
      <c r="C1243" t="s">
        <v>7360</v>
      </c>
      <c r="D1243" t="s">
        <v>110</v>
      </c>
      <c r="E1243" t="s">
        <v>51</v>
      </c>
      <c r="F1243" t="s">
        <v>41</v>
      </c>
      <c r="G1243" t="s">
        <v>42</v>
      </c>
      <c r="H1243">
        <v>210000</v>
      </c>
      <c r="I1243">
        <v>210000</v>
      </c>
      <c r="J1243">
        <v>36</v>
      </c>
      <c r="K1243" s="1">
        <v>45596</v>
      </c>
      <c r="L1243" t="s">
        <v>15144</v>
      </c>
    </row>
    <row r="1244" spans="1:12" x14ac:dyDescent="0.2">
      <c r="A1244" t="s">
        <v>1096</v>
      </c>
      <c r="B1244" t="s">
        <v>4213</v>
      </c>
      <c r="C1244" t="s">
        <v>7360</v>
      </c>
      <c r="D1244" t="s">
        <v>110</v>
      </c>
      <c r="E1244" t="s">
        <v>51</v>
      </c>
      <c r="F1244" t="s">
        <v>49</v>
      </c>
      <c r="G1244" t="s">
        <v>50</v>
      </c>
      <c r="H1244">
        <v>168610</v>
      </c>
      <c r="I1244">
        <v>168610</v>
      </c>
      <c r="J1244">
        <v>24</v>
      </c>
      <c r="K1244" s="1">
        <v>45596</v>
      </c>
      <c r="L1244" t="s">
        <v>15144</v>
      </c>
    </row>
    <row r="1245" spans="1:12" x14ac:dyDescent="0.2">
      <c r="A1245" t="s">
        <v>1042</v>
      </c>
      <c r="B1245" t="s">
        <v>4404</v>
      </c>
      <c r="C1245" t="s">
        <v>7360</v>
      </c>
      <c r="D1245" t="s">
        <v>110</v>
      </c>
      <c r="E1245" t="s">
        <v>51</v>
      </c>
      <c r="F1245" t="s">
        <v>147</v>
      </c>
      <c r="G1245" t="s">
        <v>148</v>
      </c>
      <c r="H1245">
        <v>124645</v>
      </c>
      <c r="I1245">
        <v>124645</v>
      </c>
      <c r="J1245">
        <v>24</v>
      </c>
      <c r="K1245" s="1">
        <v>45596</v>
      </c>
      <c r="L1245" t="s">
        <v>15144</v>
      </c>
    </row>
    <row r="1246" spans="1:12" x14ac:dyDescent="0.2">
      <c r="A1246" t="s">
        <v>3844</v>
      </c>
      <c r="B1246" t="s">
        <v>5907</v>
      </c>
      <c r="C1246" t="s">
        <v>7360</v>
      </c>
      <c r="D1246" t="s">
        <v>110</v>
      </c>
      <c r="E1246" t="s">
        <v>51</v>
      </c>
      <c r="F1246" t="s">
        <v>133</v>
      </c>
      <c r="G1246" t="s">
        <v>134</v>
      </c>
      <c r="H1246">
        <v>105000</v>
      </c>
      <c r="I1246">
        <v>105000</v>
      </c>
      <c r="J1246">
        <v>15</v>
      </c>
      <c r="K1246" s="1">
        <v>45747</v>
      </c>
      <c r="L1246" t="s">
        <v>15144</v>
      </c>
    </row>
    <row r="1247" spans="1:12" x14ac:dyDescent="0.2">
      <c r="A1247" t="s">
        <v>144</v>
      </c>
      <c r="B1247" t="s">
        <v>5408</v>
      </c>
      <c r="C1247" t="s">
        <v>7360</v>
      </c>
      <c r="D1247" t="s">
        <v>110</v>
      </c>
      <c r="E1247" t="s">
        <v>51</v>
      </c>
      <c r="F1247" t="s">
        <v>46</v>
      </c>
      <c r="G1247" t="s">
        <v>47</v>
      </c>
      <c r="H1247">
        <v>210000</v>
      </c>
      <c r="I1247">
        <v>210000</v>
      </c>
      <c r="J1247">
        <v>24</v>
      </c>
      <c r="K1247" s="1">
        <v>45596</v>
      </c>
      <c r="L1247" t="s">
        <v>15144</v>
      </c>
    </row>
    <row r="1248" spans="1:12" x14ac:dyDescent="0.2">
      <c r="A1248" t="s">
        <v>764</v>
      </c>
      <c r="B1248" t="s">
        <v>5663</v>
      </c>
      <c r="C1248" t="s">
        <v>7360</v>
      </c>
      <c r="D1248" t="s">
        <v>110</v>
      </c>
      <c r="E1248" t="s">
        <v>51</v>
      </c>
      <c r="F1248" t="s">
        <v>58</v>
      </c>
      <c r="G1248" t="s">
        <v>59</v>
      </c>
      <c r="H1248">
        <v>128880</v>
      </c>
      <c r="I1248">
        <v>128880</v>
      </c>
      <c r="J1248">
        <v>27</v>
      </c>
      <c r="K1248" s="1">
        <v>45565</v>
      </c>
      <c r="L1248" t="s">
        <v>15144</v>
      </c>
    </row>
    <row r="1249" spans="1:12" x14ac:dyDescent="0.2">
      <c r="A1249" t="s">
        <v>762</v>
      </c>
      <c r="B1249" t="s">
        <v>11064</v>
      </c>
      <c r="C1249" t="s">
        <v>7360</v>
      </c>
      <c r="D1249" t="s">
        <v>110</v>
      </c>
      <c r="E1249" t="s">
        <v>51</v>
      </c>
      <c r="F1249" t="s">
        <v>58</v>
      </c>
      <c r="G1249" t="s">
        <v>59</v>
      </c>
      <c r="H1249">
        <v>452280</v>
      </c>
      <c r="I1249">
        <v>452280</v>
      </c>
      <c r="J1249">
        <v>100</v>
      </c>
      <c r="K1249" s="1">
        <v>45565</v>
      </c>
      <c r="L1249" t="s">
        <v>15144</v>
      </c>
    </row>
    <row r="1250" spans="1:12" x14ac:dyDescent="0.2">
      <c r="A1250" t="s">
        <v>848</v>
      </c>
      <c r="B1250" t="s">
        <v>4152</v>
      </c>
      <c r="C1250" t="s">
        <v>7360</v>
      </c>
      <c r="D1250" t="s">
        <v>110</v>
      </c>
      <c r="E1250" t="s">
        <v>51</v>
      </c>
      <c r="F1250" t="s">
        <v>56</v>
      </c>
      <c r="G1250" t="s">
        <v>57</v>
      </c>
      <c r="H1250">
        <v>206000</v>
      </c>
      <c r="I1250">
        <v>206000</v>
      </c>
      <c r="J1250">
        <v>24</v>
      </c>
      <c r="K1250" s="1">
        <v>45596</v>
      </c>
      <c r="L1250" t="s">
        <v>15144</v>
      </c>
    </row>
    <row r="1251" spans="1:12" x14ac:dyDescent="0.2">
      <c r="A1251" t="s">
        <v>1375</v>
      </c>
      <c r="B1251" t="s">
        <v>6560</v>
      </c>
      <c r="C1251" t="s">
        <v>7360</v>
      </c>
      <c r="D1251" t="s">
        <v>668</v>
      </c>
      <c r="E1251" t="s">
        <v>51</v>
      </c>
      <c r="F1251" t="s">
        <v>39</v>
      </c>
      <c r="G1251" t="s">
        <v>40</v>
      </c>
      <c r="H1251">
        <v>96100</v>
      </c>
      <c r="I1251">
        <v>80000</v>
      </c>
      <c r="J1251">
        <v>7</v>
      </c>
      <c r="K1251" s="1">
        <v>45535</v>
      </c>
      <c r="L1251" t="s">
        <v>15144</v>
      </c>
    </row>
    <row r="1252" spans="1:12" x14ac:dyDescent="0.2">
      <c r="A1252" t="s">
        <v>1211</v>
      </c>
      <c r="B1252" t="s">
        <v>5050</v>
      </c>
      <c r="C1252" t="s">
        <v>7360</v>
      </c>
      <c r="D1252" t="s">
        <v>668</v>
      </c>
      <c r="E1252" t="s">
        <v>51</v>
      </c>
      <c r="F1252" t="s">
        <v>49</v>
      </c>
      <c r="G1252" t="s">
        <v>50</v>
      </c>
      <c r="H1252">
        <v>62300</v>
      </c>
      <c r="I1252">
        <v>62300</v>
      </c>
      <c r="J1252">
        <v>7</v>
      </c>
      <c r="K1252" s="1">
        <v>45535</v>
      </c>
      <c r="L1252" t="s">
        <v>15144</v>
      </c>
    </row>
    <row r="1253" spans="1:12" x14ac:dyDescent="0.2">
      <c r="A1253" t="s">
        <v>1172</v>
      </c>
      <c r="B1253" t="s">
        <v>10565</v>
      </c>
      <c r="C1253" t="s">
        <v>7360</v>
      </c>
      <c r="D1253" t="s">
        <v>668</v>
      </c>
      <c r="E1253" t="s">
        <v>51</v>
      </c>
      <c r="F1253" t="s">
        <v>49</v>
      </c>
      <c r="G1253" t="s">
        <v>50</v>
      </c>
      <c r="H1253">
        <v>118248</v>
      </c>
      <c r="I1253">
        <v>93184</v>
      </c>
      <c r="J1253">
        <v>36</v>
      </c>
      <c r="K1253" s="1">
        <v>45535</v>
      </c>
      <c r="L1253" t="s">
        <v>15144</v>
      </c>
    </row>
    <row r="1254" spans="1:12" x14ac:dyDescent="0.2">
      <c r="A1254" t="s">
        <v>1012</v>
      </c>
      <c r="B1254" t="s">
        <v>5377</v>
      </c>
      <c r="C1254" t="s">
        <v>7360</v>
      </c>
      <c r="D1254" t="s">
        <v>668</v>
      </c>
      <c r="E1254" t="s">
        <v>51</v>
      </c>
      <c r="F1254" t="s">
        <v>46</v>
      </c>
      <c r="G1254" t="s">
        <v>47</v>
      </c>
      <c r="H1254">
        <v>45000</v>
      </c>
      <c r="I1254">
        <v>26000</v>
      </c>
      <c r="J1254">
        <v>5</v>
      </c>
      <c r="K1254" s="1">
        <v>45535</v>
      </c>
      <c r="L1254" t="s">
        <v>15144</v>
      </c>
    </row>
    <row r="1255" spans="1:12" x14ac:dyDescent="0.2">
      <c r="A1255" t="s">
        <v>1011</v>
      </c>
      <c r="B1255" t="s">
        <v>5375</v>
      </c>
      <c r="C1255" t="s">
        <v>7360</v>
      </c>
      <c r="D1255" t="s">
        <v>668</v>
      </c>
      <c r="E1255" t="s">
        <v>51</v>
      </c>
      <c r="F1255" t="s">
        <v>46</v>
      </c>
      <c r="G1255" t="s">
        <v>47</v>
      </c>
      <c r="H1255">
        <v>151000</v>
      </c>
      <c r="I1255">
        <v>85500</v>
      </c>
      <c r="J1255">
        <v>7</v>
      </c>
      <c r="K1255" s="1">
        <v>45535</v>
      </c>
      <c r="L1255" t="s">
        <v>15144</v>
      </c>
    </row>
    <row r="1256" spans="1:12" x14ac:dyDescent="0.2">
      <c r="A1256" t="s">
        <v>1205</v>
      </c>
      <c r="B1256" t="s">
        <v>5040</v>
      </c>
      <c r="C1256" t="s">
        <v>7360</v>
      </c>
      <c r="D1256" t="s">
        <v>68</v>
      </c>
      <c r="E1256" t="s">
        <v>51</v>
      </c>
      <c r="F1256" t="s">
        <v>49</v>
      </c>
      <c r="G1256" t="s">
        <v>50</v>
      </c>
      <c r="I1256"/>
      <c r="K1256" s="1">
        <v>45535</v>
      </c>
      <c r="L1256" t="s">
        <v>15144</v>
      </c>
    </row>
    <row r="1257" spans="1:12" x14ac:dyDescent="0.2">
      <c r="A1257" t="s">
        <v>1024</v>
      </c>
      <c r="B1257" t="s">
        <v>5416</v>
      </c>
      <c r="C1257" t="s">
        <v>7360</v>
      </c>
      <c r="D1257" t="s">
        <v>68</v>
      </c>
      <c r="E1257" t="s">
        <v>51</v>
      </c>
      <c r="F1257" t="s">
        <v>46</v>
      </c>
      <c r="G1257" t="s">
        <v>47</v>
      </c>
      <c r="I1257"/>
      <c r="K1257" s="1">
        <v>45535</v>
      </c>
      <c r="L1257" t="s">
        <v>15144</v>
      </c>
    </row>
    <row r="1258" spans="1:12" x14ac:dyDescent="0.2">
      <c r="A1258" t="s">
        <v>1796</v>
      </c>
      <c r="B1258" t="s">
        <v>5298</v>
      </c>
      <c r="C1258" t="s">
        <v>7360</v>
      </c>
      <c r="D1258" t="s">
        <v>209</v>
      </c>
      <c r="E1258" t="s">
        <v>51</v>
      </c>
      <c r="F1258" t="s">
        <v>183</v>
      </c>
      <c r="G1258" t="s">
        <v>95</v>
      </c>
      <c r="I1258">
        <v>58685</v>
      </c>
      <c r="J1258">
        <v>7</v>
      </c>
      <c r="K1258" s="1">
        <v>45535</v>
      </c>
      <c r="L1258" t="s">
        <v>15144</v>
      </c>
    </row>
    <row r="1259" spans="1:12" x14ac:dyDescent="0.2">
      <c r="A1259" t="s">
        <v>1795</v>
      </c>
      <c r="B1259" t="s">
        <v>5297</v>
      </c>
      <c r="C1259" t="s">
        <v>7360</v>
      </c>
      <c r="D1259" t="s">
        <v>209</v>
      </c>
      <c r="E1259" t="s">
        <v>51</v>
      </c>
      <c r="F1259" t="s">
        <v>183</v>
      </c>
      <c r="G1259" t="s">
        <v>95</v>
      </c>
      <c r="I1259">
        <v>17749</v>
      </c>
      <c r="J1259">
        <v>2</v>
      </c>
      <c r="K1259" s="1">
        <v>45535</v>
      </c>
      <c r="L1259" t="s">
        <v>15144</v>
      </c>
    </row>
    <row r="1260" spans="1:12" x14ac:dyDescent="0.2">
      <c r="A1260" t="s">
        <v>1794</v>
      </c>
      <c r="B1260" t="s">
        <v>6680</v>
      </c>
      <c r="C1260" t="s">
        <v>7360</v>
      </c>
      <c r="D1260" t="s">
        <v>209</v>
      </c>
      <c r="E1260" t="s">
        <v>51</v>
      </c>
      <c r="F1260" t="s">
        <v>183</v>
      </c>
      <c r="G1260" t="s">
        <v>95</v>
      </c>
      <c r="H1260">
        <v>107490</v>
      </c>
      <c r="I1260">
        <v>107000</v>
      </c>
      <c r="J1260">
        <v>12</v>
      </c>
      <c r="K1260" s="1">
        <v>45535</v>
      </c>
      <c r="L1260" t="s">
        <v>15144</v>
      </c>
    </row>
    <row r="1261" spans="1:12" x14ac:dyDescent="0.2">
      <c r="A1261" t="s">
        <v>2201</v>
      </c>
      <c r="B1261" t="s">
        <v>4744</v>
      </c>
      <c r="C1261" t="s">
        <v>7360</v>
      </c>
      <c r="D1261" t="s">
        <v>209</v>
      </c>
      <c r="E1261" t="s">
        <v>51</v>
      </c>
      <c r="F1261" t="s">
        <v>39</v>
      </c>
      <c r="G1261" t="s">
        <v>40</v>
      </c>
      <c r="H1261">
        <v>9785</v>
      </c>
      <c r="I1261">
        <v>9785</v>
      </c>
      <c r="J1261">
        <v>1.9339999999999997</v>
      </c>
      <c r="K1261" s="1">
        <v>45535</v>
      </c>
      <c r="L1261" t="s">
        <v>15144</v>
      </c>
    </row>
    <row r="1262" spans="1:12" x14ac:dyDescent="0.2">
      <c r="A1262" t="s">
        <v>1784</v>
      </c>
      <c r="B1262" t="s">
        <v>6542</v>
      </c>
      <c r="C1262" t="s">
        <v>7360</v>
      </c>
      <c r="D1262" t="s">
        <v>209</v>
      </c>
      <c r="E1262" t="s">
        <v>51</v>
      </c>
      <c r="F1262" t="s">
        <v>39</v>
      </c>
      <c r="G1262" t="s">
        <v>40</v>
      </c>
      <c r="H1262">
        <v>80000</v>
      </c>
      <c r="I1262">
        <v>120000</v>
      </c>
      <c r="J1262">
        <v>8</v>
      </c>
      <c r="K1262" s="1">
        <v>45535</v>
      </c>
      <c r="L1262" t="s">
        <v>15144</v>
      </c>
    </row>
    <row r="1263" spans="1:12" x14ac:dyDescent="0.2">
      <c r="A1263" t="s">
        <v>1786</v>
      </c>
      <c r="B1263" t="s">
        <v>6532</v>
      </c>
      <c r="C1263" t="s">
        <v>7360</v>
      </c>
      <c r="D1263" t="s">
        <v>209</v>
      </c>
      <c r="E1263" t="s">
        <v>51</v>
      </c>
      <c r="F1263" t="s">
        <v>39</v>
      </c>
      <c r="G1263" t="s">
        <v>40</v>
      </c>
      <c r="H1263">
        <v>20200</v>
      </c>
      <c r="I1263">
        <v>20200</v>
      </c>
      <c r="J1263">
        <v>2.7360000000000015</v>
      </c>
      <c r="K1263" s="1">
        <v>45535</v>
      </c>
      <c r="L1263" t="s">
        <v>15144</v>
      </c>
    </row>
    <row r="1264" spans="1:12" x14ac:dyDescent="0.2">
      <c r="A1264" t="s">
        <v>1788</v>
      </c>
      <c r="B1264" t="s">
        <v>6534</v>
      </c>
      <c r="C1264" t="s">
        <v>7360</v>
      </c>
      <c r="D1264" t="s">
        <v>209</v>
      </c>
      <c r="E1264" t="s">
        <v>51</v>
      </c>
      <c r="F1264" t="s">
        <v>39</v>
      </c>
      <c r="G1264" t="s">
        <v>40</v>
      </c>
      <c r="H1264">
        <v>24090</v>
      </c>
      <c r="I1264">
        <v>23971</v>
      </c>
      <c r="J1264">
        <v>3.7963000000000009</v>
      </c>
      <c r="K1264" s="1">
        <v>45535</v>
      </c>
      <c r="L1264" t="s">
        <v>15144</v>
      </c>
    </row>
    <row r="1265" spans="1:12" x14ac:dyDescent="0.2">
      <c r="A1265" t="s">
        <v>1785</v>
      </c>
      <c r="B1265" t="s">
        <v>6533</v>
      </c>
      <c r="C1265" t="s">
        <v>7360</v>
      </c>
      <c r="D1265" t="s">
        <v>209</v>
      </c>
      <c r="E1265" t="s">
        <v>51</v>
      </c>
      <c r="F1265" t="s">
        <v>39</v>
      </c>
      <c r="G1265" t="s">
        <v>40</v>
      </c>
      <c r="H1265">
        <v>37400</v>
      </c>
      <c r="I1265">
        <v>44231</v>
      </c>
      <c r="J1265">
        <v>5.0827</v>
      </c>
      <c r="K1265" s="1">
        <v>45535</v>
      </c>
      <c r="L1265" t="s">
        <v>15144</v>
      </c>
    </row>
    <row r="1266" spans="1:12" x14ac:dyDescent="0.2">
      <c r="A1266" t="s">
        <v>1787</v>
      </c>
      <c r="B1266" t="s">
        <v>6535</v>
      </c>
      <c r="C1266" t="s">
        <v>7360</v>
      </c>
      <c r="D1266" t="s">
        <v>209</v>
      </c>
      <c r="E1266" t="s">
        <v>51</v>
      </c>
      <c r="F1266" t="s">
        <v>39</v>
      </c>
      <c r="G1266" t="s">
        <v>40</v>
      </c>
      <c r="H1266">
        <v>40455</v>
      </c>
      <c r="I1266">
        <v>95000</v>
      </c>
      <c r="J1266">
        <v>9</v>
      </c>
      <c r="K1266" s="1">
        <v>45535</v>
      </c>
      <c r="L1266" t="s">
        <v>15144</v>
      </c>
    </row>
    <row r="1267" spans="1:12" x14ac:dyDescent="0.2">
      <c r="A1267" t="s">
        <v>1789</v>
      </c>
      <c r="B1267" t="s">
        <v>6538</v>
      </c>
      <c r="C1267" t="s">
        <v>7360</v>
      </c>
      <c r="D1267" t="s">
        <v>209</v>
      </c>
      <c r="E1267" t="s">
        <v>51</v>
      </c>
      <c r="F1267" t="s">
        <v>39</v>
      </c>
      <c r="G1267" t="s">
        <v>40</v>
      </c>
      <c r="H1267">
        <v>79480</v>
      </c>
      <c r="I1267">
        <v>160000</v>
      </c>
      <c r="J1267">
        <v>7</v>
      </c>
      <c r="K1267" s="1">
        <v>45535</v>
      </c>
      <c r="L1267" t="s">
        <v>15144</v>
      </c>
    </row>
    <row r="1268" spans="1:12" x14ac:dyDescent="0.2">
      <c r="A1268" t="s">
        <v>1793</v>
      </c>
      <c r="B1268" t="s">
        <v>6539</v>
      </c>
      <c r="C1268" t="s">
        <v>7360</v>
      </c>
      <c r="D1268" t="s">
        <v>209</v>
      </c>
      <c r="E1268" t="s">
        <v>51</v>
      </c>
      <c r="F1268" t="s">
        <v>39</v>
      </c>
      <c r="G1268" t="s">
        <v>40</v>
      </c>
      <c r="H1268">
        <v>108900</v>
      </c>
      <c r="I1268">
        <v>103420</v>
      </c>
      <c r="J1268">
        <v>4</v>
      </c>
      <c r="K1268" s="1">
        <v>45535</v>
      </c>
      <c r="L1268" t="s">
        <v>15144</v>
      </c>
    </row>
    <row r="1269" spans="1:12" x14ac:dyDescent="0.2">
      <c r="A1269" t="s">
        <v>1791</v>
      </c>
      <c r="B1269" t="s">
        <v>6529</v>
      </c>
      <c r="C1269" t="s">
        <v>7360</v>
      </c>
      <c r="D1269" t="s">
        <v>209</v>
      </c>
      <c r="E1269" t="s">
        <v>51</v>
      </c>
      <c r="F1269" t="s">
        <v>39</v>
      </c>
      <c r="G1269" t="s">
        <v>40</v>
      </c>
      <c r="H1269">
        <v>109520</v>
      </c>
      <c r="I1269">
        <v>175930</v>
      </c>
      <c r="J1269">
        <v>14</v>
      </c>
      <c r="K1269" s="1">
        <v>45535</v>
      </c>
      <c r="L1269" t="s">
        <v>15144</v>
      </c>
    </row>
    <row r="1270" spans="1:12" x14ac:dyDescent="0.2">
      <c r="A1270" t="s">
        <v>2204</v>
      </c>
      <c r="B1270" t="s">
        <v>6530</v>
      </c>
      <c r="C1270" t="s">
        <v>7360</v>
      </c>
      <c r="D1270" t="s">
        <v>209</v>
      </c>
      <c r="E1270" t="s">
        <v>51</v>
      </c>
      <c r="F1270" t="s">
        <v>39</v>
      </c>
      <c r="G1270" t="s">
        <v>40</v>
      </c>
      <c r="H1270">
        <v>75440</v>
      </c>
      <c r="I1270">
        <v>75440</v>
      </c>
      <c r="J1270">
        <v>8.2840000000000025</v>
      </c>
      <c r="K1270" s="1">
        <v>45535</v>
      </c>
      <c r="L1270" t="s">
        <v>15144</v>
      </c>
    </row>
    <row r="1271" spans="1:12" x14ac:dyDescent="0.2">
      <c r="A1271" t="s">
        <v>1790</v>
      </c>
      <c r="B1271" t="s">
        <v>6526</v>
      </c>
      <c r="C1271" t="s">
        <v>7360</v>
      </c>
      <c r="D1271" t="s">
        <v>209</v>
      </c>
      <c r="E1271" t="s">
        <v>51</v>
      </c>
      <c r="F1271" t="s">
        <v>39</v>
      </c>
      <c r="G1271" t="s">
        <v>40</v>
      </c>
      <c r="H1271">
        <v>133500</v>
      </c>
      <c r="I1271">
        <v>133500</v>
      </c>
      <c r="J1271">
        <v>4</v>
      </c>
      <c r="K1271" s="1">
        <v>45535</v>
      </c>
      <c r="L1271" t="s">
        <v>15144</v>
      </c>
    </row>
    <row r="1272" spans="1:12" x14ac:dyDescent="0.2">
      <c r="A1272" t="s">
        <v>2202</v>
      </c>
      <c r="B1272" t="s">
        <v>6531</v>
      </c>
      <c r="C1272" t="s">
        <v>7360</v>
      </c>
      <c r="D1272" t="s">
        <v>209</v>
      </c>
      <c r="E1272" t="s">
        <v>51</v>
      </c>
      <c r="F1272" t="s">
        <v>39</v>
      </c>
      <c r="G1272" t="s">
        <v>40</v>
      </c>
      <c r="H1272">
        <v>79000</v>
      </c>
      <c r="I1272">
        <v>79000</v>
      </c>
      <c r="J1272">
        <v>28</v>
      </c>
      <c r="K1272" s="1">
        <v>45596</v>
      </c>
      <c r="L1272" t="s">
        <v>15144</v>
      </c>
    </row>
    <row r="1273" spans="1:12" x14ac:dyDescent="0.2">
      <c r="A1273" t="s">
        <v>1792</v>
      </c>
      <c r="B1273" t="s">
        <v>6543</v>
      </c>
      <c r="C1273" t="s">
        <v>7360</v>
      </c>
      <c r="D1273" t="s">
        <v>209</v>
      </c>
      <c r="E1273" t="s">
        <v>51</v>
      </c>
      <c r="F1273" t="s">
        <v>39</v>
      </c>
      <c r="G1273" t="s">
        <v>40</v>
      </c>
      <c r="H1273">
        <v>141200</v>
      </c>
      <c r="I1273">
        <v>175311</v>
      </c>
      <c r="J1273">
        <v>15</v>
      </c>
      <c r="K1273" s="1">
        <v>45535</v>
      </c>
      <c r="L1273" t="s">
        <v>15144</v>
      </c>
    </row>
    <row r="1274" spans="1:12" x14ac:dyDescent="0.2">
      <c r="A1274" t="s">
        <v>1782</v>
      </c>
      <c r="B1274" t="s">
        <v>5826</v>
      </c>
      <c r="C1274" t="s">
        <v>7360</v>
      </c>
      <c r="D1274" t="s">
        <v>209</v>
      </c>
      <c r="E1274" t="s">
        <v>51</v>
      </c>
      <c r="F1274" t="s">
        <v>39</v>
      </c>
      <c r="G1274" t="s">
        <v>40</v>
      </c>
      <c r="H1274">
        <v>105980</v>
      </c>
      <c r="I1274">
        <v>105980</v>
      </c>
      <c r="J1274">
        <v>5</v>
      </c>
      <c r="K1274" s="1">
        <v>45535</v>
      </c>
      <c r="L1274" t="s">
        <v>15144</v>
      </c>
    </row>
    <row r="1275" spans="1:12" x14ac:dyDescent="0.2">
      <c r="A1275" t="s">
        <v>1783</v>
      </c>
      <c r="B1275" t="s">
        <v>5828</v>
      </c>
      <c r="C1275" t="s">
        <v>7360</v>
      </c>
      <c r="D1275" t="s">
        <v>209</v>
      </c>
      <c r="E1275" t="s">
        <v>51</v>
      </c>
      <c r="F1275" t="s">
        <v>39</v>
      </c>
      <c r="G1275" t="s">
        <v>40</v>
      </c>
      <c r="H1275">
        <v>197390</v>
      </c>
      <c r="I1275">
        <v>177469</v>
      </c>
      <c r="J1275">
        <v>14.502000000000004</v>
      </c>
      <c r="K1275" s="1">
        <v>45535</v>
      </c>
      <c r="L1275" t="s">
        <v>15144</v>
      </c>
    </row>
    <row r="1276" spans="1:12" x14ac:dyDescent="0.2">
      <c r="A1276" t="s">
        <v>212</v>
      </c>
      <c r="B1276" t="s">
        <v>5829</v>
      </c>
      <c r="C1276" t="s">
        <v>7360</v>
      </c>
      <c r="D1276" t="s">
        <v>209</v>
      </c>
      <c r="E1276" t="s">
        <v>51</v>
      </c>
      <c r="F1276" t="s">
        <v>39</v>
      </c>
      <c r="G1276" t="s">
        <v>40</v>
      </c>
      <c r="H1276">
        <v>108180</v>
      </c>
      <c r="I1276">
        <v>74983</v>
      </c>
      <c r="J1276">
        <v>6</v>
      </c>
      <c r="K1276" s="1">
        <v>45535</v>
      </c>
      <c r="L1276" t="s">
        <v>15144</v>
      </c>
    </row>
    <row r="1277" spans="1:12" x14ac:dyDescent="0.2">
      <c r="A1277" t="s">
        <v>1781</v>
      </c>
      <c r="B1277" t="s">
        <v>5825</v>
      </c>
      <c r="C1277" t="s">
        <v>7360</v>
      </c>
      <c r="D1277" t="s">
        <v>209</v>
      </c>
      <c r="E1277" t="s">
        <v>51</v>
      </c>
      <c r="F1277" t="s">
        <v>39</v>
      </c>
      <c r="G1277" t="s">
        <v>40</v>
      </c>
      <c r="I1277">
        <v>33080</v>
      </c>
      <c r="J1277">
        <v>1.6158999999999992</v>
      </c>
      <c r="K1277" s="1">
        <v>45535</v>
      </c>
      <c r="L1277" t="s">
        <v>15144</v>
      </c>
    </row>
    <row r="1278" spans="1:12" x14ac:dyDescent="0.2">
      <c r="A1278" t="s">
        <v>1780</v>
      </c>
      <c r="B1278" t="s">
        <v>5824</v>
      </c>
      <c r="C1278" t="s">
        <v>7360</v>
      </c>
      <c r="D1278" t="s">
        <v>209</v>
      </c>
      <c r="E1278" t="s">
        <v>51</v>
      </c>
      <c r="F1278" t="s">
        <v>39</v>
      </c>
      <c r="G1278" t="s">
        <v>40</v>
      </c>
      <c r="I1278">
        <v>125479</v>
      </c>
      <c r="J1278">
        <v>2</v>
      </c>
      <c r="K1278" s="1">
        <v>45535</v>
      </c>
      <c r="L1278" t="s">
        <v>15144</v>
      </c>
    </row>
    <row r="1279" spans="1:12" x14ac:dyDescent="0.2">
      <c r="A1279" t="s">
        <v>1779</v>
      </c>
      <c r="B1279" t="s">
        <v>4202</v>
      </c>
      <c r="C1279" t="s">
        <v>7360</v>
      </c>
      <c r="D1279" t="s">
        <v>209</v>
      </c>
      <c r="E1279" t="s">
        <v>51</v>
      </c>
      <c r="F1279" t="s">
        <v>163</v>
      </c>
      <c r="G1279" t="s">
        <v>164</v>
      </c>
      <c r="H1279">
        <v>30270</v>
      </c>
      <c r="I1279">
        <v>18900</v>
      </c>
      <c r="J1279">
        <v>0.89359999999999995</v>
      </c>
      <c r="K1279" s="1">
        <v>45535</v>
      </c>
      <c r="L1279" t="s">
        <v>15144</v>
      </c>
    </row>
    <row r="1280" spans="1:12" x14ac:dyDescent="0.2">
      <c r="A1280" t="s">
        <v>1778</v>
      </c>
      <c r="B1280" t="s">
        <v>4203</v>
      </c>
      <c r="C1280" t="s">
        <v>7360</v>
      </c>
      <c r="D1280" t="s">
        <v>209</v>
      </c>
      <c r="E1280" t="s">
        <v>51</v>
      </c>
      <c r="F1280" t="s">
        <v>163</v>
      </c>
      <c r="G1280" t="s">
        <v>164</v>
      </c>
      <c r="H1280">
        <v>108336</v>
      </c>
      <c r="I1280">
        <v>108336</v>
      </c>
      <c r="J1280">
        <v>8.8679000000000006</v>
      </c>
      <c r="K1280" s="1">
        <v>45535</v>
      </c>
      <c r="L1280" t="s">
        <v>15144</v>
      </c>
    </row>
    <row r="1281" spans="1:12" x14ac:dyDescent="0.2">
      <c r="A1281" t="s">
        <v>1771</v>
      </c>
      <c r="B1281" t="s">
        <v>6306</v>
      </c>
      <c r="C1281" t="s">
        <v>7360</v>
      </c>
      <c r="D1281" t="s">
        <v>209</v>
      </c>
      <c r="E1281" t="s">
        <v>51</v>
      </c>
      <c r="F1281" t="s">
        <v>49</v>
      </c>
      <c r="G1281" t="s">
        <v>50</v>
      </c>
      <c r="H1281">
        <v>53250</v>
      </c>
      <c r="I1281">
        <v>36554</v>
      </c>
      <c r="J1281">
        <v>4.5374999999999979</v>
      </c>
      <c r="K1281" s="1">
        <v>45535</v>
      </c>
      <c r="L1281" t="s">
        <v>15144</v>
      </c>
    </row>
    <row r="1282" spans="1:12" x14ac:dyDescent="0.2">
      <c r="A1282" t="s">
        <v>1774</v>
      </c>
      <c r="B1282" t="s">
        <v>6303</v>
      </c>
      <c r="C1282" t="s">
        <v>7360</v>
      </c>
      <c r="D1282" t="s">
        <v>209</v>
      </c>
      <c r="E1282" t="s">
        <v>51</v>
      </c>
      <c r="F1282" t="s">
        <v>49</v>
      </c>
      <c r="G1282" t="s">
        <v>50</v>
      </c>
      <c r="I1282">
        <v>25865</v>
      </c>
      <c r="J1282">
        <v>60</v>
      </c>
      <c r="K1282" s="1">
        <v>45535</v>
      </c>
      <c r="L1282" t="s">
        <v>15144</v>
      </c>
    </row>
    <row r="1283" spans="1:12" x14ac:dyDescent="0.2">
      <c r="A1283" t="s">
        <v>1776</v>
      </c>
      <c r="B1283" t="s">
        <v>6305</v>
      </c>
      <c r="C1283" t="s">
        <v>7360</v>
      </c>
      <c r="D1283" t="s">
        <v>209</v>
      </c>
      <c r="E1283" t="s">
        <v>51</v>
      </c>
      <c r="F1283" t="s">
        <v>49</v>
      </c>
      <c r="G1283" t="s">
        <v>50</v>
      </c>
      <c r="I1283">
        <v>141096</v>
      </c>
      <c r="J1283">
        <v>10.394500000000003</v>
      </c>
      <c r="K1283" s="1">
        <v>45535</v>
      </c>
      <c r="L1283" t="s">
        <v>15144</v>
      </c>
    </row>
    <row r="1284" spans="1:12" x14ac:dyDescent="0.2">
      <c r="A1284" t="s">
        <v>1775</v>
      </c>
      <c r="B1284" t="s">
        <v>6302</v>
      </c>
      <c r="C1284" t="s">
        <v>7360</v>
      </c>
      <c r="D1284" t="s">
        <v>209</v>
      </c>
      <c r="E1284" t="s">
        <v>51</v>
      </c>
      <c r="F1284" t="s">
        <v>49</v>
      </c>
      <c r="G1284" t="s">
        <v>50</v>
      </c>
      <c r="I1284">
        <v>24541</v>
      </c>
      <c r="J1284">
        <v>2.9438999999999989</v>
      </c>
      <c r="K1284" s="1">
        <v>45535</v>
      </c>
      <c r="L1284" t="s">
        <v>15144</v>
      </c>
    </row>
    <row r="1285" spans="1:12" x14ac:dyDescent="0.2">
      <c r="A1285" t="s">
        <v>2200</v>
      </c>
      <c r="B1285" t="s">
        <v>4198</v>
      </c>
      <c r="C1285" t="s">
        <v>7360</v>
      </c>
      <c r="D1285" t="s">
        <v>209</v>
      </c>
      <c r="E1285" t="s">
        <v>51</v>
      </c>
      <c r="F1285" t="s">
        <v>49</v>
      </c>
      <c r="G1285" t="s">
        <v>50</v>
      </c>
      <c r="H1285">
        <v>61430</v>
      </c>
      <c r="I1285">
        <v>144000</v>
      </c>
      <c r="J1285">
        <v>11.1425</v>
      </c>
      <c r="K1285" s="1">
        <v>45535</v>
      </c>
      <c r="L1285" t="s">
        <v>15144</v>
      </c>
    </row>
    <row r="1286" spans="1:12" x14ac:dyDescent="0.2">
      <c r="A1286" t="s">
        <v>1773</v>
      </c>
      <c r="B1286" t="s">
        <v>6301</v>
      </c>
      <c r="C1286" t="s">
        <v>7360</v>
      </c>
      <c r="D1286" t="s">
        <v>209</v>
      </c>
      <c r="E1286" t="s">
        <v>51</v>
      </c>
      <c r="F1286" t="s">
        <v>49</v>
      </c>
      <c r="G1286" t="s">
        <v>50</v>
      </c>
      <c r="I1286">
        <v>30355</v>
      </c>
      <c r="J1286">
        <v>3</v>
      </c>
      <c r="K1286" s="1">
        <v>45535</v>
      </c>
      <c r="L1286" t="s">
        <v>15144</v>
      </c>
    </row>
    <row r="1287" spans="1:12" x14ac:dyDescent="0.2">
      <c r="A1287" t="s">
        <v>1772</v>
      </c>
      <c r="B1287" t="s">
        <v>6304</v>
      </c>
      <c r="C1287" t="s">
        <v>7360</v>
      </c>
      <c r="D1287" t="s">
        <v>209</v>
      </c>
      <c r="E1287" t="s">
        <v>51</v>
      </c>
      <c r="F1287" t="s">
        <v>49</v>
      </c>
      <c r="G1287" t="s">
        <v>50</v>
      </c>
      <c r="I1287">
        <v>12529</v>
      </c>
      <c r="J1287">
        <v>1</v>
      </c>
      <c r="K1287" s="1">
        <v>45535</v>
      </c>
      <c r="L1287" t="s">
        <v>15144</v>
      </c>
    </row>
    <row r="1288" spans="1:12" x14ac:dyDescent="0.2">
      <c r="A1288" t="s">
        <v>1777</v>
      </c>
      <c r="B1288" t="s">
        <v>5093</v>
      </c>
      <c r="C1288" t="s">
        <v>7360</v>
      </c>
      <c r="D1288" t="s">
        <v>209</v>
      </c>
      <c r="E1288" t="s">
        <v>51</v>
      </c>
      <c r="F1288" t="s">
        <v>49</v>
      </c>
      <c r="G1288" t="s">
        <v>50</v>
      </c>
      <c r="H1288">
        <v>108055</v>
      </c>
      <c r="I1288">
        <v>108336</v>
      </c>
      <c r="J1288">
        <v>8.7789000000000001</v>
      </c>
      <c r="K1288" s="1">
        <v>45535</v>
      </c>
      <c r="L1288" t="s">
        <v>15144</v>
      </c>
    </row>
    <row r="1289" spans="1:12" x14ac:dyDescent="0.2">
      <c r="A1289" t="s">
        <v>1767</v>
      </c>
      <c r="B1289" t="s">
        <v>5334</v>
      </c>
      <c r="C1289" t="s">
        <v>7360</v>
      </c>
      <c r="D1289" t="s">
        <v>209</v>
      </c>
      <c r="E1289" t="s">
        <v>51</v>
      </c>
      <c r="F1289" t="s">
        <v>46</v>
      </c>
      <c r="G1289" t="s">
        <v>47</v>
      </c>
      <c r="H1289">
        <v>47395</v>
      </c>
      <c r="I1289">
        <v>46743</v>
      </c>
      <c r="J1289">
        <v>12</v>
      </c>
      <c r="K1289" s="1">
        <v>45535</v>
      </c>
      <c r="L1289" t="s">
        <v>15144</v>
      </c>
    </row>
    <row r="1290" spans="1:12" x14ac:dyDescent="0.2">
      <c r="A1290" t="s">
        <v>211</v>
      </c>
      <c r="B1290" t="s">
        <v>5330</v>
      </c>
      <c r="C1290" t="s">
        <v>7360</v>
      </c>
      <c r="D1290" t="s">
        <v>209</v>
      </c>
      <c r="E1290" t="s">
        <v>51</v>
      </c>
      <c r="F1290" t="s">
        <v>46</v>
      </c>
      <c r="G1290" t="s">
        <v>47</v>
      </c>
      <c r="H1290">
        <v>138000</v>
      </c>
      <c r="I1290">
        <v>196151</v>
      </c>
      <c r="J1290">
        <v>10</v>
      </c>
      <c r="K1290" s="1">
        <v>45535</v>
      </c>
      <c r="L1290" t="s">
        <v>15144</v>
      </c>
    </row>
    <row r="1291" spans="1:12" x14ac:dyDescent="0.2">
      <c r="A1291" t="s">
        <v>1768</v>
      </c>
      <c r="B1291" t="s">
        <v>5329</v>
      </c>
      <c r="C1291" t="s">
        <v>7360</v>
      </c>
      <c r="D1291" t="s">
        <v>209</v>
      </c>
      <c r="E1291" t="s">
        <v>51</v>
      </c>
      <c r="F1291" t="s">
        <v>46</v>
      </c>
      <c r="G1291" t="s">
        <v>47</v>
      </c>
      <c r="I1291">
        <v>143630</v>
      </c>
      <c r="J1291">
        <v>8</v>
      </c>
      <c r="K1291" s="1">
        <v>45535</v>
      </c>
      <c r="L1291" t="s">
        <v>15144</v>
      </c>
    </row>
    <row r="1292" spans="1:12" x14ac:dyDescent="0.2">
      <c r="A1292" t="s">
        <v>1770</v>
      </c>
      <c r="B1292" t="s">
        <v>5331</v>
      </c>
      <c r="C1292" t="s">
        <v>7360</v>
      </c>
      <c r="D1292" t="s">
        <v>209</v>
      </c>
      <c r="E1292" t="s">
        <v>51</v>
      </c>
      <c r="F1292" t="s">
        <v>46</v>
      </c>
      <c r="G1292" t="s">
        <v>47</v>
      </c>
      <c r="I1292">
        <v>26560</v>
      </c>
      <c r="J1292">
        <v>8</v>
      </c>
      <c r="K1292" s="1">
        <v>45535</v>
      </c>
      <c r="L1292" t="s">
        <v>15144</v>
      </c>
    </row>
    <row r="1293" spans="1:12" x14ac:dyDescent="0.2">
      <c r="A1293" t="s">
        <v>1769</v>
      </c>
      <c r="B1293" t="s">
        <v>5328</v>
      </c>
      <c r="C1293" t="s">
        <v>7360</v>
      </c>
      <c r="D1293" t="s">
        <v>209</v>
      </c>
      <c r="E1293" t="s">
        <v>51</v>
      </c>
      <c r="F1293" t="s">
        <v>46</v>
      </c>
      <c r="G1293" t="s">
        <v>47</v>
      </c>
      <c r="I1293">
        <v>50988</v>
      </c>
      <c r="J1293">
        <v>6</v>
      </c>
      <c r="K1293" s="1">
        <v>45535</v>
      </c>
      <c r="L1293" t="s">
        <v>15144</v>
      </c>
    </row>
    <row r="1294" spans="1:12" x14ac:dyDescent="0.2">
      <c r="A1294" t="s">
        <v>210</v>
      </c>
      <c r="B1294" t="s">
        <v>5662</v>
      </c>
      <c r="C1294" t="s">
        <v>7360</v>
      </c>
      <c r="D1294" t="s">
        <v>209</v>
      </c>
      <c r="E1294" t="s">
        <v>51</v>
      </c>
      <c r="F1294" t="s">
        <v>58</v>
      </c>
      <c r="G1294" t="s">
        <v>59</v>
      </c>
      <c r="H1294">
        <v>43451</v>
      </c>
      <c r="I1294">
        <v>66779</v>
      </c>
      <c r="J1294">
        <v>12</v>
      </c>
      <c r="K1294" s="1">
        <v>45535</v>
      </c>
      <c r="L1294" t="s">
        <v>15144</v>
      </c>
    </row>
    <row r="1295" spans="1:12" x14ac:dyDescent="0.2">
      <c r="A1295" t="s">
        <v>1763</v>
      </c>
      <c r="B1295" t="s">
        <v>5660</v>
      </c>
      <c r="C1295" t="s">
        <v>7360</v>
      </c>
      <c r="D1295" t="s">
        <v>209</v>
      </c>
      <c r="E1295" t="s">
        <v>51</v>
      </c>
      <c r="F1295" t="s">
        <v>58</v>
      </c>
      <c r="G1295" t="s">
        <v>59</v>
      </c>
      <c r="H1295">
        <v>57802</v>
      </c>
      <c r="I1295">
        <v>57802</v>
      </c>
      <c r="J1295">
        <v>4</v>
      </c>
      <c r="K1295" s="1">
        <v>45535</v>
      </c>
      <c r="L1295" t="s">
        <v>15144</v>
      </c>
    </row>
    <row r="1296" spans="1:12" x14ac:dyDescent="0.2">
      <c r="A1296" t="s">
        <v>1762</v>
      </c>
      <c r="B1296" t="s">
        <v>4053</v>
      </c>
      <c r="C1296" t="s">
        <v>7360</v>
      </c>
      <c r="D1296" t="s">
        <v>209</v>
      </c>
      <c r="E1296" t="s">
        <v>51</v>
      </c>
      <c r="F1296" t="s">
        <v>58</v>
      </c>
      <c r="G1296" t="s">
        <v>59</v>
      </c>
      <c r="H1296">
        <v>42930</v>
      </c>
      <c r="I1296">
        <v>40949</v>
      </c>
      <c r="J1296">
        <v>4.5169500000000005</v>
      </c>
      <c r="K1296" s="1">
        <v>45535</v>
      </c>
      <c r="L1296" t="s">
        <v>15144</v>
      </c>
    </row>
    <row r="1297" spans="1:12" x14ac:dyDescent="0.2">
      <c r="A1297" t="s">
        <v>1765</v>
      </c>
      <c r="B1297" t="s">
        <v>5647</v>
      </c>
      <c r="C1297" t="s">
        <v>7360</v>
      </c>
      <c r="D1297" t="s">
        <v>209</v>
      </c>
      <c r="E1297" t="s">
        <v>51</v>
      </c>
      <c r="F1297" t="s">
        <v>112</v>
      </c>
      <c r="G1297" t="s">
        <v>113</v>
      </c>
      <c r="H1297">
        <v>108128</v>
      </c>
      <c r="I1297">
        <v>75045</v>
      </c>
      <c r="J1297">
        <v>6.3343999999999987</v>
      </c>
      <c r="K1297" s="1">
        <v>45535</v>
      </c>
      <c r="L1297" t="s">
        <v>15144</v>
      </c>
    </row>
    <row r="1298" spans="1:12" x14ac:dyDescent="0.2">
      <c r="A1298" t="s">
        <v>1764</v>
      </c>
      <c r="B1298" t="s">
        <v>5644</v>
      </c>
      <c r="C1298" t="s">
        <v>7360</v>
      </c>
      <c r="D1298" t="s">
        <v>209</v>
      </c>
      <c r="E1298" t="s">
        <v>51</v>
      </c>
      <c r="F1298" t="s">
        <v>112</v>
      </c>
      <c r="G1298" t="s">
        <v>113</v>
      </c>
      <c r="H1298">
        <v>658528</v>
      </c>
      <c r="I1298">
        <v>750000</v>
      </c>
      <c r="J1298">
        <v>17</v>
      </c>
      <c r="K1298" s="1">
        <v>45535</v>
      </c>
      <c r="L1298" t="s">
        <v>15144</v>
      </c>
    </row>
    <row r="1299" spans="1:12" x14ac:dyDescent="0.2">
      <c r="A1299" t="s">
        <v>1766</v>
      </c>
      <c r="B1299" t="s">
        <v>5646</v>
      </c>
      <c r="C1299" t="s">
        <v>7360</v>
      </c>
      <c r="D1299" t="s">
        <v>209</v>
      </c>
      <c r="E1299" t="s">
        <v>51</v>
      </c>
      <c r="F1299" t="s">
        <v>112</v>
      </c>
      <c r="G1299" t="s">
        <v>113</v>
      </c>
      <c r="I1299">
        <v>31310</v>
      </c>
      <c r="J1299">
        <v>2</v>
      </c>
      <c r="K1299" s="1">
        <v>45535</v>
      </c>
      <c r="L1299" t="s">
        <v>15144</v>
      </c>
    </row>
    <row r="1300" spans="1:12" x14ac:dyDescent="0.2">
      <c r="A1300" t="s">
        <v>1761</v>
      </c>
      <c r="B1300" t="s">
        <v>7055</v>
      </c>
      <c r="C1300" t="s">
        <v>7360</v>
      </c>
      <c r="D1300" t="s">
        <v>209</v>
      </c>
      <c r="E1300" t="s">
        <v>51</v>
      </c>
      <c r="F1300" t="s">
        <v>52</v>
      </c>
      <c r="G1300" t="s">
        <v>53</v>
      </c>
      <c r="H1300">
        <v>57640</v>
      </c>
      <c r="I1300">
        <v>52667</v>
      </c>
      <c r="J1300">
        <v>25</v>
      </c>
      <c r="K1300" s="1">
        <v>45535</v>
      </c>
      <c r="L1300" t="s">
        <v>15144</v>
      </c>
    </row>
    <row r="1301" spans="1:12" x14ac:dyDescent="0.2">
      <c r="A1301" t="s">
        <v>1760</v>
      </c>
      <c r="B1301" t="s">
        <v>7054</v>
      </c>
      <c r="C1301" t="s">
        <v>7360</v>
      </c>
      <c r="D1301" t="s">
        <v>209</v>
      </c>
      <c r="E1301" t="s">
        <v>51</v>
      </c>
      <c r="F1301" t="s">
        <v>52</v>
      </c>
      <c r="G1301" t="s">
        <v>53</v>
      </c>
      <c r="H1301">
        <v>44950</v>
      </c>
      <c r="I1301">
        <v>39535</v>
      </c>
      <c r="J1301">
        <v>15</v>
      </c>
      <c r="K1301" s="1">
        <v>45535</v>
      </c>
      <c r="L1301" t="s">
        <v>15144</v>
      </c>
    </row>
    <row r="1302" spans="1:12" x14ac:dyDescent="0.2">
      <c r="A1302" t="s">
        <v>1758</v>
      </c>
      <c r="B1302" t="s">
        <v>7052</v>
      </c>
      <c r="C1302" t="s">
        <v>7360</v>
      </c>
      <c r="D1302" t="s">
        <v>209</v>
      </c>
      <c r="E1302" t="s">
        <v>51</v>
      </c>
      <c r="F1302" t="s">
        <v>52</v>
      </c>
      <c r="G1302" t="s">
        <v>53</v>
      </c>
      <c r="H1302">
        <v>54920</v>
      </c>
      <c r="I1302">
        <v>86925</v>
      </c>
      <c r="J1302">
        <v>11</v>
      </c>
      <c r="K1302" s="1">
        <v>45535</v>
      </c>
      <c r="L1302" t="s">
        <v>15144</v>
      </c>
    </row>
    <row r="1303" spans="1:12" x14ac:dyDescent="0.2">
      <c r="A1303" t="s">
        <v>1759</v>
      </c>
      <c r="B1303" t="s">
        <v>7053</v>
      </c>
      <c r="C1303" t="s">
        <v>7360</v>
      </c>
      <c r="D1303" t="s">
        <v>209</v>
      </c>
      <c r="E1303" t="s">
        <v>51</v>
      </c>
      <c r="F1303" t="s">
        <v>52</v>
      </c>
      <c r="G1303" t="s">
        <v>53</v>
      </c>
      <c r="H1303">
        <v>52915</v>
      </c>
      <c r="I1303">
        <v>62398</v>
      </c>
      <c r="J1303">
        <v>11</v>
      </c>
      <c r="K1303" s="1">
        <v>45535</v>
      </c>
      <c r="L1303" t="s">
        <v>15144</v>
      </c>
    </row>
    <row r="1304" spans="1:12" x14ac:dyDescent="0.2">
      <c r="A1304" t="s">
        <v>2194</v>
      </c>
      <c r="B1304" t="s">
        <v>5191</v>
      </c>
      <c r="C1304" t="s">
        <v>7360</v>
      </c>
      <c r="D1304" t="s">
        <v>209</v>
      </c>
      <c r="E1304" t="s">
        <v>51</v>
      </c>
      <c r="F1304" t="s">
        <v>52</v>
      </c>
      <c r="G1304" t="s">
        <v>53</v>
      </c>
      <c r="H1304">
        <v>54415</v>
      </c>
      <c r="I1304">
        <v>109781</v>
      </c>
      <c r="J1304">
        <v>12.314500000000001</v>
      </c>
      <c r="K1304" s="1">
        <v>45535</v>
      </c>
      <c r="L1304" t="s">
        <v>15144</v>
      </c>
    </row>
    <row r="1305" spans="1:12" x14ac:dyDescent="0.2">
      <c r="A1305" t="s">
        <v>1751</v>
      </c>
      <c r="B1305" t="s">
        <v>7078</v>
      </c>
      <c r="C1305" t="s">
        <v>7360</v>
      </c>
      <c r="D1305" t="s">
        <v>209</v>
      </c>
      <c r="E1305" t="s">
        <v>51</v>
      </c>
      <c r="F1305" t="s">
        <v>52</v>
      </c>
      <c r="G1305" t="s">
        <v>53</v>
      </c>
      <c r="H1305">
        <v>107080</v>
      </c>
      <c r="I1305">
        <v>70000</v>
      </c>
      <c r="J1305">
        <v>12</v>
      </c>
      <c r="K1305" s="1">
        <v>45535</v>
      </c>
      <c r="L1305" t="s">
        <v>15144</v>
      </c>
    </row>
    <row r="1306" spans="1:12" x14ac:dyDescent="0.2">
      <c r="A1306" t="s">
        <v>1752</v>
      </c>
      <c r="B1306" t="s">
        <v>7085</v>
      </c>
      <c r="C1306" t="s">
        <v>7360</v>
      </c>
      <c r="D1306" t="s">
        <v>209</v>
      </c>
      <c r="E1306" t="s">
        <v>51</v>
      </c>
      <c r="F1306" t="s">
        <v>52</v>
      </c>
      <c r="G1306" t="s">
        <v>53</v>
      </c>
      <c r="H1306">
        <v>99950</v>
      </c>
      <c r="I1306">
        <v>99969</v>
      </c>
      <c r="J1306">
        <v>6</v>
      </c>
      <c r="K1306" s="1">
        <v>45535</v>
      </c>
      <c r="L1306" t="s">
        <v>15144</v>
      </c>
    </row>
    <row r="1307" spans="1:12" x14ac:dyDescent="0.2">
      <c r="A1307" t="s">
        <v>1749</v>
      </c>
      <c r="B1307" t="s">
        <v>7086</v>
      </c>
      <c r="C1307" t="s">
        <v>7360</v>
      </c>
      <c r="D1307" t="s">
        <v>209</v>
      </c>
      <c r="E1307" t="s">
        <v>51</v>
      </c>
      <c r="F1307" t="s">
        <v>52</v>
      </c>
      <c r="G1307" t="s">
        <v>53</v>
      </c>
      <c r="H1307">
        <v>91960</v>
      </c>
      <c r="I1307">
        <v>92037</v>
      </c>
      <c r="J1307">
        <v>6</v>
      </c>
      <c r="K1307" s="1">
        <v>45535</v>
      </c>
      <c r="L1307" t="s">
        <v>15144</v>
      </c>
    </row>
    <row r="1308" spans="1:12" x14ac:dyDescent="0.2">
      <c r="A1308" t="s">
        <v>1755</v>
      </c>
      <c r="B1308" t="s">
        <v>7084</v>
      </c>
      <c r="C1308" t="s">
        <v>7360</v>
      </c>
      <c r="D1308" t="s">
        <v>209</v>
      </c>
      <c r="E1308" t="s">
        <v>51</v>
      </c>
      <c r="F1308" t="s">
        <v>52</v>
      </c>
      <c r="G1308" t="s">
        <v>53</v>
      </c>
      <c r="H1308">
        <v>93055</v>
      </c>
      <c r="I1308">
        <v>95444</v>
      </c>
      <c r="J1308">
        <v>5</v>
      </c>
      <c r="K1308" s="1">
        <v>45535</v>
      </c>
      <c r="L1308" t="s">
        <v>15144</v>
      </c>
    </row>
    <row r="1309" spans="1:12" x14ac:dyDescent="0.2">
      <c r="A1309" t="s">
        <v>1754</v>
      </c>
      <c r="B1309" t="s">
        <v>7074</v>
      </c>
      <c r="C1309" t="s">
        <v>7360</v>
      </c>
      <c r="D1309" t="s">
        <v>209</v>
      </c>
      <c r="E1309" t="s">
        <v>51</v>
      </c>
      <c r="F1309" t="s">
        <v>52</v>
      </c>
      <c r="G1309" t="s">
        <v>53</v>
      </c>
      <c r="H1309">
        <v>58000</v>
      </c>
      <c r="I1309">
        <v>43356</v>
      </c>
      <c r="J1309">
        <v>2</v>
      </c>
      <c r="K1309" s="1">
        <v>45535</v>
      </c>
      <c r="L1309" t="s">
        <v>15144</v>
      </c>
    </row>
    <row r="1310" spans="1:12" x14ac:dyDescent="0.2">
      <c r="A1310" t="s">
        <v>1748</v>
      </c>
      <c r="B1310" t="s">
        <v>7081</v>
      </c>
      <c r="C1310" t="s">
        <v>7360</v>
      </c>
      <c r="D1310" t="s">
        <v>209</v>
      </c>
      <c r="E1310" t="s">
        <v>51</v>
      </c>
      <c r="F1310" t="s">
        <v>52</v>
      </c>
      <c r="G1310" t="s">
        <v>53</v>
      </c>
      <c r="H1310">
        <v>148318</v>
      </c>
      <c r="I1310">
        <v>147600</v>
      </c>
      <c r="J1310">
        <v>4</v>
      </c>
      <c r="K1310" s="1">
        <v>45535</v>
      </c>
      <c r="L1310" t="s">
        <v>15144</v>
      </c>
    </row>
    <row r="1311" spans="1:12" x14ac:dyDescent="0.2">
      <c r="A1311" t="s">
        <v>1750</v>
      </c>
      <c r="B1311" t="s">
        <v>7076</v>
      </c>
      <c r="C1311" t="s">
        <v>7360</v>
      </c>
      <c r="D1311" t="s">
        <v>209</v>
      </c>
      <c r="E1311" t="s">
        <v>51</v>
      </c>
      <c r="F1311" t="s">
        <v>52</v>
      </c>
      <c r="G1311" t="s">
        <v>53</v>
      </c>
      <c r="H1311">
        <v>112700</v>
      </c>
      <c r="I1311">
        <v>116835</v>
      </c>
      <c r="J1311">
        <v>4</v>
      </c>
      <c r="K1311" s="1">
        <v>45535</v>
      </c>
      <c r="L1311" t="s">
        <v>15144</v>
      </c>
    </row>
    <row r="1312" spans="1:12" x14ac:dyDescent="0.2">
      <c r="A1312" t="s">
        <v>1747</v>
      </c>
      <c r="B1312" t="s">
        <v>7087</v>
      </c>
      <c r="C1312" t="s">
        <v>7360</v>
      </c>
      <c r="D1312" t="s">
        <v>209</v>
      </c>
      <c r="E1312" t="s">
        <v>51</v>
      </c>
      <c r="F1312" t="s">
        <v>52</v>
      </c>
      <c r="G1312" t="s">
        <v>53</v>
      </c>
      <c r="H1312">
        <v>90500</v>
      </c>
      <c r="I1312">
        <v>148659</v>
      </c>
      <c r="J1312">
        <v>7</v>
      </c>
      <c r="K1312" s="1">
        <v>45535</v>
      </c>
      <c r="L1312" t="s">
        <v>15144</v>
      </c>
    </row>
    <row r="1313" spans="1:12" x14ac:dyDescent="0.2">
      <c r="A1313" t="s">
        <v>2196</v>
      </c>
      <c r="B1313" t="s">
        <v>7082</v>
      </c>
      <c r="C1313" t="s">
        <v>7360</v>
      </c>
      <c r="D1313" t="s">
        <v>209</v>
      </c>
      <c r="E1313" t="s">
        <v>51</v>
      </c>
      <c r="F1313" t="s">
        <v>52</v>
      </c>
      <c r="G1313" t="s">
        <v>53</v>
      </c>
      <c r="H1313">
        <v>77520</v>
      </c>
      <c r="I1313">
        <v>77520</v>
      </c>
      <c r="J1313">
        <v>12</v>
      </c>
      <c r="K1313" s="1">
        <v>45535</v>
      </c>
      <c r="L1313" t="s">
        <v>15144</v>
      </c>
    </row>
    <row r="1314" spans="1:12" x14ac:dyDescent="0.2">
      <c r="A1314" t="s">
        <v>2198</v>
      </c>
      <c r="B1314" t="s">
        <v>7083</v>
      </c>
      <c r="C1314" t="s">
        <v>7360</v>
      </c>
      <c r="D1314" t="s">
        <v>209</v>
      </c>
      <c r="E1314" t="s">
        <v>51</v>
      </c>
      <c r="F1314" t="s">
        <v>52</v>
      </c>
      <c r="G1314" t="s">
        <v>53</v>
      </c>
      <c r="H1314">
        <v>70000</v>
      </c>
      <c r="I1314">
        <v>311650</v>
      </c>
      <c r="J1314">
        <v>10</v>
      </c>
      <c r="K1314" s="1">
        <v>45596</v>
      </c>
      <c r="L1314" t="s">
        <v>15144</v>
      </c>
    </row>
    <row r="1315" spans="1:12" x14ac:dyDescent="0.2">
      <c r="A1315" t="s">
        <v>2197</v>
      </c>
      <c r="B1315" t="s">
        <v>7080</v>
      </c>
      <c r="C1315" t="s">
        <v>7360</v>
      </c>
      <c r="D1315" t="s">
        <v>209</v>
      </c>
      <c r="E1315" t="s">
        <v>51</v>
      </c>
      <c r="F1315" t="s">
        <v>52</v>
      </c>
      <c r="G1315" t="s">
        <v>53</v>
      </c>
      <c r="H1315">
        <v>89400</v>
      </c>
      <c r="I1315">
        <v>124744</v>
      </c>
      <c r="J1315">
        <v>9.5970000000000013</v>
      </c>
      <c r="K1315" s="1">
        <v>45535</v>
      </c>
      <c r="L1315" t="s">
        <v>15144</v>
      </c>
    </row>
    <row r="1316" spans="1:12" x14ac:dyDescent="0.2">
      <c r="A1316" t="s">
        <v>1756</v>
      </c>
      <c r="B1316" t="s">
        <v>7075</v>
      </c>
      <c r="C1316" t="s">
        <v>7360</v>
      </c>
      <c r="D1316" t="s">
        <v>209</v>
      </c>
      <c r="E1316" t="s">
        <v>51</v>
      </c>
      <c r="F1316" t="s">
        <v>52</v>
      </c>
      <c r="G1316" t="s">
        <v>53</v>
      </c>
      <c r="H1316">
        <v>151520</v>
      </c>
      <c r="I1316">
        <v>84829</v>
      </c>
      <c r="J1316">
        <v>6.5735999999999981</v>
      </c>
      <c r="K1316" s="1">
        <v>45535</v>
      </c>
      <c r="L1316" t="s">
        <v>15144</v>
      </c>
    </row>
    <row r="1317" spans="1:12" x14ac:dyDescent="0.2">
      <c r="A1317" t="s">
        <v>1753</v>
      </c>
      <c r="B1317" t="s">
        <v>7077</v>
      </c>
      <c r="C1317" t="s">
        <v>7360</v>
      </c>
      <c r="D1317" t="s">
        <v>209</v>
      </c>
      <c r="E1317" t="s">
        <v>51</v>
      </c>
      <c r="F1317" t="s">
        <v>52</v>
      </c>
      <c r="G1317" t="s">
        <v>53</v>
      </c>
      <c r="H1317">
        <v>87860</v>
      </c>
      <c r="I1317">
        <v>114328</v>
      </c>
      <c r="J1317">
        <v>13.339500000000001</v>
      </c>
      <c r="K1317" s="1">
        <v>45535</v>
      </c>
      <c r="L1317" t="s">
        <v>15144</v>
      </c>
    </row>
    <row r="1318" spans="1:12" x14ac:dyDescent="0.2">
      <c r="A1318" t="s">
        <v>2195</v>
      </c>
      <c r="B1318" t="s">
        <v>7079</v>
      </c>
      <c r="C1318" t="s">
        <v>7360</v>
      </c>
      <c r="D1318" t="s">
        <v>209</v>
      </c>
      <c r="E1318" t="s">
        <v>51</v>
      </c>
      <c r="F1318" t="s">
        <v>52</v>
      </c>
      <c r="G1318" t="s">
        <v>53</v>
      </c>
      <c r="H1318">
        <v>74045</v>
      </c>
      <c r="I1318">
        <v>74045</v>
      </c>
      <c r="J1318">
        <v>14</v>
      </c>
      <c r="K1318" s="1">
        <v>45535</v>
      </c>
      <c r="L1318" t="s">
        <v>15144</v>
      </c>
    </row>
    <row r="1319" spans="1:12" x14ac:dyDescent="0.2">
      <c r="A1319" t="s">
        <v>1757</v>
      </c>
      <c r="B1319" t="s">
        <v>7088</v>
      </c>
      <c r="C1319" t="s">
        <v>7360</v>
      </c>
      <c r="D1319" t="s">
        <v>209</v>
      </c>
      <c r="E1319" t="s">
        <v>51</v>
      </c>
      <c r="F1319" t="s">
        <v>52</v>
      </c>
      <c r="G1319" t="s">
        <v>53</v>
      </c>
      <c r="H1319">
        <v>44382</v>
      </c>
      <c r="I1319">
        <v>44382</v>
      </c>
      <c r="J1319">
        <v>2</v>
      </c>
      <c r="K1319" s="1">
        <v>45535</v>
      </c>
      <c r="L1319" t="s">
        <v>15144</v>
      </c>
    </row>
    <row r="1320" spans="1:12" x14ac:dyDescent="0.2">
      <c r="A1320" t="s">
        <v>1746</v>
      </c>
      <c r="B1320" t="s">
        <v>6411</v>
      </c>
      <c r="C1320" t="s">
        <v>7360</v>
      </c>
      <c r="D1320" t="s">
        <v>209</v>
      </c>
      <c r="E1320" t="s">
        <v>51</v>
      </c>
      <c r="F1320" t="s">
        <v>33</v>
      </c>
      <c r="G1320" t="s">
        <v>34</v>
      </c>
      <c r="I1320">
        <v>47692</v>
      </c>
      <c r="J1320">
        <v>1.0784999999999993</v>
      </c>
      <c r="K1320" s="1">
        <v>45535</v>
      </c>
      <c r="L1320" t="s">
        <v>15144</v>
      </c>
    </row>
    <row r="1321" spans="1:12" x14ac:dyDescent="0.2">
      <c r="A1321" t="s">
        <v>1737</v>
      </c>
      <c r="B1321" t="s">
        <v>6651</v>
      </c>
      <c r="C1321" t="s">
        <v>7360</v>
      </c>
      <c r="D1321" t="s">
        <v>209</v>
      </c>
      <c r="E1321" t="s">
        <v>51</v>
      </c>
      <c r="F1321" t="s">
        <v>80</v>
      </c>
      <c r="G1321" t="s">
        <v>81</v>
      </c>
      <c r="H1321">
        <v>166700</v>
      </c>
      <c r="I1321">
        <v>113944</v>
      </c>
      <c r="J1321">
        <v>12.666000000000002</v>
      </c>
      <c r="K1321" s="1">
        <v>45535</v>
      </c>
      <c r="L1321" t="s">
        <v>15144</v>
      </c>
    </row>
    <row r="1322" spans="1:12" x14ac:dyDescent="0.2">
      <c r="A1322" t="s">
        <v>1743</v>
      </c>
      <c r="B1322" t="s">
        <v>6650</v>
      </c>
      <c r="C1322" t="s">
        <v>7360</v>
      </c>
      <c r="D1322" t="s">
        <v>209</v>
      </c>
      <c r="E1322" t="s">
        <v>51</v>
      </c>
      <c r="F1322" t="s">
        <v>80</v>
      </c>
      <c r="G1322" t="s">
        <v>81</v>
      </c>
      <c r="I1322">
        <v>46465</v>
      </c>
      <c r="J1322">
        <v>1.2992000000000012</v>
      </c>
      <c r="K1322" s="1">
        <v>45535</v>
      </c>
      <c r="L1322" t="s">
        <v>15144</v>
      </c>
    </row>
    <row r="1323" spans="1:12" x14ac:dyDescent="0.2">
      <c r="A1323" t="s">
        <v>1739</v>
      </c>
      <c r="B1323" t="s">
        <v>6653</v>
      </c>
      <c r="C1323" t="s">
        <v>7360</v>
      </c>
      <c r="D1323" t="s">
        <v>209</v>
      </c>
      <c r="E1323" t="s">
        <v>51</v>
      </c>
      <c r="F1323" t="s">
        <v>80</v>
      </c>
      <c r="G1323" t="s">
        <v>81</v>
      </c>
      <c r="H1323">
        <v>185500</v>
      </c>
      <c r="I1323">
        <v>131039</v>
      </c>
      <c r="J1323">
        <v>6</v>
      </c>
      <c r="K1323" s="1">
        <v>45535</v>
      </c>
      <c r="L1323" t="s">
        <v>15144</v>
      </c>
    </row>
    <row r="1324" spans="1:12" x14ac:dyDescent="0.2">
      <c r="A1324" t="s">
        <v>1742</v>
      </c>
      <c r="B1324" t="s">
        <v>6656</v>
      </c>
      <c r="C1324" t="s">
        <v>7360</v>
      </c>
      <c r="D1324" t="s">
        <v>209</v>
      </c>
      <c r="E1324" t="s">
        <v>51</v>
      </c>
      <c r="F1324" t="s">
        <v>80</v>
      </c>
      <c r="G1324" t="s">
        <v>81</v>
      </c>
      <c r="H1324">
        <v>70400</v>
      </c>
      <c r="I1324">
        <v>70400</v>
      </c>
      <c r="J1324">
        <v>4.9705999999999975</v>
      </c>
      <c r="K1324" s="1">
        <v>45535</v>
      </c>
      <c r="L1324" t="s">
        <v>15144</v>
      </c>
    </row>
    <row r="1325" spans="1:12" x14ac:dyDescent="0.2">
      <c r="A1325" t="s">
        <v>1740</v>
      </c>
      <c r="B1325" t="s">
        <v>6655</v>
      </c>
      <c r="C1325" t="s">
        <v>7360</v>
      </c>
      <c r="D1325" t="s">
        <v>209</v>
      </c>
      <c r="E1325" t="s">
        <v>51</v>
      </c>
      <c r="F1325" t="s">
        <v>80</v>
      </c>
      <c r="G1325" t="s">
        <v>81</v>
      </c>
      <c r="H1325">
        <v>209130</v>
      </c>
      <c r="I1325">
        <v>129435</v>
      </c>
      <c r="J1325">
        <v>10</v>
      </c>
      <c r="K1325" s="1">
        <v>45535</v>
      </c>
      <c r="L1325" t="s">
        <v>15144</v>
      </c>
    </row>
    <row r="1326" spans="1:12" x14ac:dyDescent="0.2">
      <c r="A1326" t="s">
        <v>1741</v>
      </c>
      <c r="B1326" t="s">
        <v>6654</v>
      </c>
      <c r="C1326" t="s">
        <v>7360</v>
      </c>
      <c r="D1326" t="s">
        <v>209</v>
      </c>
      <c r="E1326" t="s">
        <v>51</v>
      </c>
      <c r="F1326" t="s">
        <v>80</v>
      </c>
      <c r="G1326" t="s">
        <v>81</v>
      </c>
      <c r="H1326">
        <v>312000</v>
      </c>
      <c r="I1326">
        <v>151770</v>
      </c>
      <c r="J1326">
        <v>18</v>
      </c>
      <c r="K1326" s="1">
        <v>45535</v>
      </c>
      <c r="L1326" t="s">
        <v>15144</v>
      </c>
    </row>
    <row r="1327" spans="1:12" x14ac:dyDescent="0.2">
      <c r="A1327" t="s">
        <v>2193</v>
      </c>
      <c r="B1327" t="s">
        <v>4461</v>
      </c>
      <c r="C1327" t="s">
        <v>7360</v>
      </c>
      <c r="D1327" t="s">
        <v>209</v>
      </c>
      <c r="E1327" t="s">
        <v>51</v>
      </c>
      <c r="F1327" t="s">
        <v>80</v>
      </c>
      <c r="G1327" t="s">
        <v>81</v>
      </c>
      <c r="H1327">
        <v>215000</v>
      </c>
      <c r="I1327">
        <v>215000</v>
      </c>
      <c r="J1327">
        <v>22.658000000000001</v>
      </c>
      <c r="K1327" s="1">
        <v>45535</v>
      </c>
      <c r="L1327" t="s">
        <v>15144</v>
      </c>
    </row>
    <row r="1328" spans="1:12" x14ac:dyDescent="0.2">
      <c r="A1328" t="s">
        <v>1738</v>
      </c>
      <c r="B1328" t="s">
        <v>6657</v>
      </c>
      <c r="C1328" t="s">
        <v>7360</v>
      </c>
      <c r="D1328" t="s">
        <v>209</v>
      </c>
      <c r="E1328" t="s">
        <v>51</v>
      </c>
      <c r="F1328" t="s">
        <v>80</v>
      </c>
      <c r="G1328" t="s">
        <v>81</v>
      </c>
      <c r="H1328">
        <v>67400</v>
      </c>
      <c r="I1328">
        <v>71945</v>
      </c>
      <c r="J1328">
        <v>5</v>
      </c>
      <c r="K1328" s="1">
        <v>45535</v>
      </c>
      <c r="L1328" t="s">
        <v>15144</v>
      </c>
    </row>
    <row r="1329" spans="1:12" x14ac:dyDescent="0.2">
      <c r="A1329" t="s">
        <v>1744</v>
      </c>
      <c r="B1329" t="s">
        <v>5453</v>
      </c>
      <c r="C1329" t="s">
        <v>7360</v>
      </c>
      <c r="D1329" t="s">
        <v>209</v>
      </c>
      <c r="E1329" t="s">
        <v>51</v>
      </c>
      <c r="F1329" t="s">
        <v>86</v>
      </c>
      <c r="G1329" t="s">
        <v>85</v>
      </c>
      <c r="I1329">
        <v>55721</v>
      </c>
      <c r="J1329">
        <v>1</v>
      </c>
      <c r="K1329" s="1">
        <v>45535</v>
      </c>
      <c r="L1329" t="s">
        <v>15144</v>
      </c>
    </row>
    <row r="1330" spans="1:12" x14ac:dyDescent="0.2">
      <c r="A1330" t="s">
        <v>1745</v>
      </c>
      <c r="B1330" t="s">
        <v>5451</v>
      </c>
      <c r="C1330" t="s">
        <v>7360</v>
      </c>
      <c r="D1330" t="s">
        <v>209</v>
      </c>
      <c r="E1330" t="s">
        <v>51</v>
      </c>
      <c r="F1330" t="s">
        <v>86</v>
      </c>
      <c r="G1330" t="s">
        <v>85</v>
      </c>
      <c r="H1330">
        <v>49000</v>
      </c>
      <c r="I1330">
        <v>99992</v>
      </c>
      <c r="J1330">
        <v>9.4524999999999988</v>
      </c>
      <c r="K1330" s="1">
        <v>45535</v>
      </c>
      <c r="L1330" t="s">
        <v>15144</v>
      </c>
    </row>
    <row r="1331" spans="1:12" x14ac:dyDescent="0.2">
      <c r="A1331" t="s">
        <v>1736</v>
      </c>
      <c r="B1331" t="s">
        <v>4093</v>
      </c>
      <c r="C1331" t="s">
        <v>7360</v>
      </c>
      <c r="D1331" t="s">
        <v>209</v>
      </c>
      <c r="E1331" t="s">
        <v>51</v>
      </c>
      <c r="F1331" t="s">
        <v>60</v>
      </c>
      <c r="G1331" t="s">
        <v>61</v>
      </c>
      <c r="H1331">
        <v>108336</v>
      </c>
      <c r="I1331">
        <v>75734</v>
      </c>
      <c r="J1331">
        <v>4.9965999999999982</v>
      </c>
      <c r="K1331" s="1">
        <v>45535</v>
      </c>
      <c r="L1331" t="s">
        <v>15144</v>
      </c>
    </row>
    <row r="1332" spans="1:12" x14ac:dyDescent="0.2">
      <c r="A1332" t="s">
        <v>924</v>
      </c>
      <c r="B1332" t="s">
        <v>5468</v>
      </c>
      <c r="C1332" t="s">
        <v>7360</v>
      </c>
      <c r="D1332" t="s">
        <v>925</v>
      </c>
      <c r="E1332" t="s">
        <v>51</v>
      </c>
      <c r="F1332" t="s">
        <v>127</v>
      </c>
      <c r="G1332" t="s">
        <v>128</v>
      </c>
      <c r="I1332"/>
      <c r="K1332" s="1">
        <v>45535</v>
      </c>
      <c r="L1332" t="s">
        <v>15144</v>
      </c>
    </row>
    <row r="1333" spans="1:12" x14ac:dyDescent="0.2">
      <c r="A1333" t="s">
        <v>1468</v>
      </c>
      <c r="B1333" t="s">
        <v>5301</v>
      </c>
      <c r="C1333" t="s">
        <v>7360</v>
      </c>
      <c r="D1333" t="s">
        <v>67</v>
      </c>
      <c r="E1333" t="s">
        <v>51</v>
      </c>
      <c r="F1333" t="s">
        <v>183</v>
      </c>
      <c r="G1333" t="s">
        <v>95</v>
      </c>
      <c r="I1333">
        <v>40000</v>
      </c>
      <c r="J1333">
        <v>4</v>
      </c>
      <c r="K1333" s="1">
        <v>45535</v>
      </c>
      <c r="L1333" t="s">
        <v>15144</v>
      </c>
    </row>
    <row r="1334" spans="1:12" x14ac:dyDescent="0.2">
      <c r="A1334" t="s">
        <v>1386</v>
      </c>
      <c r="B1334" t="s">
        <v>6499</v>
      </c>
      <c r="C1334" t="s">
        <v>7360</v>
      </c>
      <c r="D1334" t="s">
        <v>67</v>
      </c>
      <c r="E1334" t="s">
        <v>51</v>
      </c>
      <c r="F1334" t="s">
        <v>39</v>
      </c>
      <c r="G1334" t="s">
        <v>40</v>
      </c>
      <c r="I1334">
        <v>15042</v>
      </c>
      <c r="J1334">
        <v>2.9936000000000003</v>
      </c>
      <c r="K1334" s="1">
        <v>45535</v>
      </c>
      <c r="L1334" t="s">
        <v>15144</v>
      </c>
    </row>
    <row r="1335" spans="1:12" x14ac:dyDescent="0.2">
      <c r="A1335" t="s">
        <v>1405</v>
      </c>
      <c r="B1335" t="s">
        <v>6557</v>
      </c>
      <c r="C1335" t="s">
        <v>7360</v>
      </c>
      <c r="D1335" t="s">
        <v>67</v>
      </c>
      <c r="E1335" t="s">
        <v>51</v>
      </c>
      <c r="F1335" t="s">
        <v>39</v>
      </c>
      <c r="G1335" t="s">
        <v>40</v>
      </c>
      <c r="H1335">
        <v>73000</v>
      </c>
      <c r="I1335">
        <v>73000</v>
      </c>
      <c r="J1335">
        <v>9</v>
      </c>
      <c r="K1335" s="1">
        <v>45535</v>
      </c>
      <c r="L1335" t="s">
        <v>15144</v>
      </c>
    </row>
    <row r="1336" spans="1:12" x14ac:dyDescent="0.2">
      <c r="A1336" t="s">
        <v>1406</v>
      </c>
      <c r="B1336" t="s">
        <v>6558</v>
      </c>
      <c r="C1336" t="s">
        <v>7360</v>
      </c>
      <c r="D1336" t="s">
        <v>67</v>
      </c>
      <c r="E1336" t="s">
        <v>51</v>
      </c>
      <c r="F1336" t="s">
        <v>39</v>
      </c>
      <c r="G1336" t="s">
        <v>40</v>
      </c>
      <c r="I1336">
        <v>25000</v>
      </c>
      <c r="J1336">
        <v>4.2186000000000021</v>
      </c>
      <c r="K1336" s="1">
        <v>45535</v>
      </c>
      <c r="L1336" t="s">
        <v>15144</v>
      </c>
    </row>
    <row r="1337" spans="1:12" x14ac:dyDescent="0.2">
      <c r="A1337" t="s">
        <v>1418</v>
      </c>
      <c r="B1337" t="s">
        <v>6553</v>
      </c>
      <c r="C1337" t="s">
        <v>7360</v>
      </c>
      <c r="D1337" t="s">
        <v>67</v>
      </c>
      <c r="E1337" t="s">
        <v>51</v>
      </c>
      <c r="F1337" t="s">
        <v>39</v>
      </c>
      <c r="G1337" t="s">
        <v>40</v>
      </c>
      <c r="I1337">
        <v>21000</v>
      </c>
      <c r="J1337">
        <v>3.1155000000000017</v>
      </c>
      <c r="K1337" s="1">
        <v>45535</v>
      </c>
      <c r="L1337" t="s">
        <v>15144</v>
      </c>
    </row>
    <row r="1338" spans="1:12" x14ac:dyDescent="0.2">
      <c r="A1338" t="s">
        <v>1357</v>
      </c>
      <c r="B1338" t="s">
        <v>6814</v>
      </c>
      <c r="C1338" t="s">
        <v>7360</v>
      </c>
      <c r="D1338" t="s">
        <v>67</v>
      </c>
      <c r="E1338" t="s">
        <v>51</v>
      </c>
      <c r="F1338" t="s">
        <v>39</v>
      </c>
      <c r="G1338" t="s">
        <v>40</v>
      </c>
      <c r="H1338">
        <v>104000</v>
      </c>
      <c r="I1338">
        <v>24345</v>
      </c>
      <c r="J1338">
        <v>7</v>
      </c>
      <c r="K1338" s="1">
        <v>45535</v>
      </c>
      <c r="L1338" t="s">
        <v>15144</v>
      </c>
    </row>
    <row r="1339" spans="1:12" x14ac:dyDescent="0.2">
      <c r="A1339" t="s">
        <v>1371</v>
      </c>
      <c r="B1339" t="s">
        <v>4779</v>
      </c>
      <c r="C1339" t="s">
        <v>7360</v>
      </c>
      <c r="D1339" t="s">
        <v>67</v>
      </c>
      <c r="E1339" t="s">
        <v>51</v>
      </c>
      <c r="F1339" t="s">
        <v>39</v>
      </c>
      <c r="G1339" t="s">
        <v>40</v>
      </c>
      <c r="I1339">
        <v>33000</v>
      </c>
      <c r="J1339">
        <v>15</v>
      </c>
      <c r="K1339" s="1">
        <v>45535</v>
      </c>
      <c r="L1339" t="s">
        <v>15144</v>
      </c>
    </row>
    <row r="1340" spans="1:12" x14ac:dyDescent="0.2">
      <c r="A1340" t="s">
        <v>1106</v>
      </c>
      <c r="B1340" t="s">
        <v>5718</v>
      </c>
      <c r="C1340" t="s">
        <v>7360</v>
      </c>
      <c r="D1340" t="s">
        <v>67</v>
      </c>
      <c r="E1340" t="s">
        <v>51</v>
      </c>
      <c r="F1340" t="s">
        <v>49</v>
      </c>
      <c r="G1340" t="s">
        <v>50</v>
      </c>
      <c r="H1340">
        <v>111000</v>
      </c>
      <c r="I1340">
        <v>52000</v>
      </c>
      <c r="J1340">
        <v>12</v>
      </c>
      <c r="K1340" s="1">
        <v>45535</v>
      </c>
      <c r="L1340" t="s">
        <v>15144</v>
      </c>
    </row>
    <row r="1341" spans="1:12" x14ac:dyDescent="0.2">
      <c r="A1341" t="s">
        <v>108</v>
      </c>
      <c r="B1341" t="s">
        <v>5684</v>
      </c>
      <c r="C1341" t="s">
        <v>7360</v>
      </c>
      <c r="D1341" t="s">
        <v>67</v>
      </c>
      <c r="E1341" t="s">
        <v>51</v>
      </c>
      <c r="F1341" t="s">
        <v>58</v>
      </c>
      <c r="G1341" t="s">
        <v>59</v>
      </c>
      <c r="H1341">
        <v>36000</v>
      </c>
      <c r="I1341">
        <v>36000</v>
      </c>
      <c r="J1341">
        <v>15</v>
      </c>
      <c r="K1341" s="1">
        <v>45535</v>
      </c>
      <c r="L1341" t="s">
        <v>15144</v>
      </c>
    </row>
    <row r="1342" spans="1:12" x14ac:dyDescent="0.2">
      <c r="A1342" t="s">
        <v>438</v>
      </c>
      <c r="B1342" t="s">
        <v>6663</v>
      </c>
      <c r="C1342" t="s">
        <v>7360</v>
      </c>
      <c r="D1342" t="s">
        <v>67</v>
      </c>
      <c r="E1342" t="s">
        <v>51</v>
      </c>
      <c r="F1342" t="s">
        <v>80</v>
      </c>
      <c r="G1342" t="s">
        <v>81</v>
      </c>
      <c r="H1342">
        <v>105000</v>
      </c>
      <c r="I1342">
        <v>101500</v>
      </c>
      <c r="J1342">
        <v>10</v>
      </c>
      <c r="K1342" s="1">
        <v>45535</v>
      </c>
      <c r="L1342" t="s">
        <v>15144</v>
      </c>
    </row>
    <row r="1343" spans="1:12" x14ac:dyDescent="0.2">
      <c r="A1343" t="s">
        <v>480</v>
      </c>
      <c r="B1343" t="s">
        <v>5461</v>
      </c>
      <c r="C1343" t="s">
        <v>7360</v>
      </c>
      <c r="D1343" t="s">
        <v>67</v>
      </c>
      <c r="E1343" t="s">
        <v>51</v>
      </c>
      <c r="F1343" t="s">
        <v>86</v>
      </c>
      <c r="G1343" t="s">
        <v>85</v>
      </c>
      <c r="I1343">
        <v>38000</v>
      </c>
      <c r="J1343">
        <v>4.5513999999999974</v>
      </c>
      <c r="K1343" s="1">
        <v>45535</v>
      </c>
      <c r="L1343" t="s">
        <v>15144</v>
      </c>
    </row>
    <row r="1344" spans="1:12" x14ac:dyDescent="0.2">
      <c r="A1344" t="s">
        <v>374</v>
      </c>
      <c r="B1344" t="s">
        <v>4143</v>
      </c>
      <c r="C1344" t="s">
        <v>7360</v>
      </c>
      <c r="D1344" t="s">
        <v>67</v>
      </c>
      <c r="E1344" t="s">
        <v>51</v>
      </c>
      <c r="F1344" t="s">
        <v>60</v>
      </c>
      <c r="G1344" t="s">
        <v>61</v>
      </c>
      <c r="H1344">
        <v>46000</v>
      </c>
      <c r="I1344">
        <v>21600</v>
      </c>
      <c r="J1344">
        <v>6</v>
      </c>
      <c r="K1344" s="1">
        <v>45535</v>
      </c>
      <c r="L1344" t="s">
        <v>15144</v>
      </c>
    </row>
    <row r="1345" spans="1:12" x14ac:dyDescent="0.2">
      <c r="A1345" t="s">
        <v>994</v>
      </c>
      <c r="B1345" t="s">
        <v>5397</v>
      </c>
      <c r="C1345" t="s">
        <v>7360</v>
      </c>
      <c r="D1345" t="s">
        <v>995</v>
      </c>
      <c r="E1345" t="s">
        <v>51</v>
      </c>
      <c r="F1345" t="s">
        <v>46</v>
      </c>
      <c r="G1345" t="s">
        <v>47</v>
      </c>
      <c r="I1345"/>
      <c r="K1345" s="1">
        <v>45535</v>
      </c>
      <c r="L1345" t="s">
        <v>15144</v>
      </c>
    </row>
    <row r="1346" spans="1:12" x14ac:dyDescent="0.2">
      <c r="A1346" t="s">
        <v>171</v>
      </c>
      <c r="B1346" t="s">
        <v>6774</v>
      </c>
      <c r="C1346" t="s">
        <v>7360</v>
      </c>
      <c r="D1346" t="s">
        <v>89</v>
      </c>
      <c r="E1346" t="s">
        <v>51</v>
      </c>
      <c r="F1346" t="s">
        <v>41</v>
      </c>
      <c r="G1346" t="s">
        <v>42</v>
      </c>
      <c r="H1346">
        <v>46000</v>
      </c>
      <c r="I1346">
        <v>46000</v>
      </c>
      <c r="J1346">
        <v>3.6</v>
      </c>
      <c r="K1346" s="1">
        <v>45535</v>
      </c>
      <c r="L1346" t="s">
        <v>15144</v>
      </c>
    </row>
    <row r="1347" spans="1:12" x14ac:dyDescent="0.2">
      <c r="A1347" t="s">
        <v>1226</v>
      </c>
      <c r="B1347" t="s">
        <v>4235</v>
      </c>
      <c r="C1347" t="s">
        <v>7360</v>
      </c>
      <c r="D1347" t="s">
        <v>89</v>
      </c>
      <c r="E1347" t="s">
        <v>51</v>
      </c>
      <c r="F1347" t="s">
        <v>163</v>
      </c>
      <c r="G1347" t="s">
        <v>164</v>
      </c>
      <c r="H1347">
        <v>32000</v>
      </c>
      <c r="I1347">
        <v>32000</v>
      </c>
      <c r="J1347">
        <v>1.6</v>
      </c>
      <c r="K1347" s="1">
        <v>45535</v>
      </c>
      <c r="L1347" t="s">
        <v>15144</v>
      </c>
    </row>
    <row r="1348" spans="1:12" x14ac:dyDescent="0.2">
      <c r="A1348" t="s">
        <v>834</v>
      </c>
      <c r="B1348" t="s">
        <v>5211</v>
      </c>
      <c r="C1348" t="s">
        <v>7360</v>
      </c>
      <c r="D1348" t="s">
        <v>89</v>
      </c>
      <c r="E1348" t="s">
        <v>51</v>
      </c>
      <c r="F1348" t="s">
        <v>118</v>
      </c>
      <c r="G1348" t="s">
        <v>119</v>
      </c>
      <c r="H1348">
        <v>35000</v>
      </c>
      <c r="I1348">
        <v>35000</v>
      </c>
      <c r="J1348">
        <v>1.5</v>
      </c>
      <c r="K1348" s="1">
        <v>45535</v>
      </c>
      <c r="L1348" t="s">
        <v>15144</v>
      </c>
    </row>
    <row r="1349" spans="1:12" x14ac:dyDescent="0.2">
      <c r="A1349" t="s">
        <v>944</v>
      </c>
      <c r="B1349" t="s">
        <v>7353</v>
      </c>
      <c r="C1349" t="s">
        <v>7360</v>
      </c>
      <c r="D1349" t="s">
        <v>89</v>
      </c>
      <c r="E1349" t="s">
        <v>51</v>
      </c>
      <c r="F1349" t="s">
        <v>135</v>
      </c>
      <c r="G1349" t="s">
        <v>136</v>
      </c>
      <c r="H1349">
        <v>27000</v>
      </c>
      <c r="I1349">
        <v>27000</v>
      </c>
      <c r="J1349">
        <v>1.6</v>
      </c>
      <c r="K1349" s="1">
        <v>45535</v>
      </c>
      <c r="L1349" t="s">
        <v>15144</v>
      </c>
    </row>
    <row r="1350" spans="1:12" x14ac:dyDescent="0.2">
      <c r="A1350" t="s">
        <v>886</v>
      </c>
      <c r="B1350" t="s">
        <v>5540</v>
      </c>
      <c r="C1350" t="s">
        <v>7360</v>
      </c>
      <c r="D1350" t="s">
        <v>89</v>
      </c>
      <c r="E1350" t="s">
        <v>51</v>
      </c>
      <c r="F1350" t="s">
        <v>125</v>
      </c>
      <c r="G1350" t="s">
        <v>126</v>
      </c>
      <c r="H1350">
        <v>53000</v>
      </c>
      <c r="I1350">
        <v>53000</v>
      </c>
      <c r="J1350">
        <v>4.4000000000000004</v>
      </c>
      <c r="K1350" s="1">
        <v>45535</v>
      </c>
      <c r="L1350" t="s">
        <v>15144</v>
      </c>
    </row>
    <row r="1351" spans="1:12" x14ac:dyDescent="0.2">
      <c r="A1351" t="s">
        <v>844</v>
      </c>
      <c r="B1351" t="s">
        <v>6200</v>
      </c>
      <c r="C1351" t="s">
        <v>7360</v>
      </c>
      <c r="D1351" t="s">
        <v>89</v>
      </c>
      <c r="E1351" t="s">
        <v>51</v>
      </c>
      <c r="F1351" t="s">
        <v>56</v>
      </c>
      <c r="G1351" t="s">
        <v>57</v>
      </c>
      <c r="H1351">
        <v>29208</v>
      </c>
      <c r="I1351">
        <v>10500</v>
      </c>
      <c r="J1351">
        <v>4.8</v>
      </c>
      <c r="K1351" s="1">
        <v>45535</v>
      </c>
      <c r="L1351" t="s">
        <v>15144</v>
      </c>
    </row>
    <row r="1352" spans="1:12" x14ac:dyDescent="0.2">
      <c r="A1352" t="s">
        <v>861</v>
      </c>
      <c r="B1352" t="s">
        <v>5143</v>
      </c>
      <c r="C1352" t="s">
        <v>7360</v>
      </c>
      <c r="D1352" t="s">
        <v>89</v>
      </c>
      <c r="E1352" t="s">
        <v>51</v>
      </c>
      <c r="F1352" t="s">
        <v>56</v>
      </c>
      <c r="G1352" t="s">
        <v>57</v>
      </c>
      <c r="H1352">
        <v>21591</v>
      </c>
      <c r="I1352">
        <v>21591</v>
      </c>
      <c r="J1352">
        <v>1.6</v>
      </c>
      <c r="K1352" s="1">
        <v>45535</v>
      </c>
      <c r="L1352" t="s">
        <v>15144</v>
      </c>
    </row>
    <row r="1353" spans="1:12" x14ac:dyDescent="0.2">
      <c r="A1353" t="s">
        <v>846</v>
      </c>
      <c r="B1353" t="s">
        <v>5142</v>
      </c>
      <c r="C1353" t="s">
        <v>7360</v>
      </c>
      <c r="D1353" t="s">
        <v>89</v>
      </c>
      <c r="E1353" t="s">
        <v>51</v>
      </c>
      <c r="F1353" t="s">
        <v>56</v>
      </c>
      <c r="G1353" t="s">
        <v>57</v>
      </c>
      <c r="H1353">
        <v>102000</v>
      </c>
      <c r="I1353">
        <v>102000</v>
      </c>
      <c r="J1353">
        <v>7</v>
      </c>
      <c r="K1353" s="1">
        <v>45535</v>
      </c>
      <c r="L1353" t="s">
        <v>15144</v>
      </c>
    </row>
    <row r="1354" spans="1:12" x14ac:dyDescent="0.2">
      <c r="A1354" t="s">
        <v>866</v>
      </c>
      <c r="B1354" t="s">
        <v>5311</v>
      </c>
      <c r="C1354" t="s">
        <v>7360</v>
      </c>
      <c r="D1354" t="s">
        <v>89</v>
      </c>
      <c r="E1354" t="s">
        <v>51</v>
      </c>
      <c r="F1354" t="s">
        <v>56</v>
      </c>
      <c r="G1354" t="s">
        <v>57</v>
      </c>
      <c r="H1354">
        <v>24850</v>
      </c>
      <c r="I1354">
        <v>24850</v>
      </c>
      <c r="J1354">
        <v>2</v>
      </c>
      <c r="K1354" s="1">
        <v>45535</v>
      </c>
      <c r="L1354" t="s">
        <v>15144</v>
      </c>
    </row>
    <row r="1355" spans="1:12" x14ac:dyDescent="0.2">
      <c r="A1355" t="s">
        <v>867</v>
      </c>
      <c r="B1355" t="s">
        <v>5310</v>
      </c>
      <c r="C1355" t="s">
        <v>7360</v>
      </c>
      <c r="D1355" t="s">
        <v>89</v>
      </c>
      <c r="E1355" t="s">
        <v>51</v>
      </c>
      <c r="F1355" t="s">
        <v>56</v>
      </c>
      <c r="G1355" t="s">
        <v>57</v>
      </c>
      <c r="H1355">
        <v>42000</v>
      </c>
      <c r="I1355">
        <v>42000</v>
      </c>
      <c r="J1355">
        <v>2.7</v>
      </c>
      <c r="K1355" s="1">
        <v>45535</v>
      </c>
      <c r="L1355" t="s">
        <v>15144</v>
      </c>
    </row>
    <row r="1356" spans="1:12" x14ac:dyDescent="0.2">
      <c r="A1356" t="s">
        <v>508</v>
      </c>
      <c r="B1356" t="s">
        <v>5565</v>
      </c>
      <c r="C1356" t="s">
        <v>7360</v>
      </c>
      <c r="D1356" t="s">
        <v>89</v>
      </c>
      <c r="E1356" t="s">
        <v>51</v>
      </c>
      <c r="F1356" t="s">
        <v>33</v>
      </c>
      <c r="G1356" t="s">
        <v>34</v>
      </c>
      <c r="H1356">
        <v>26000</v>
      </c>
      <c r="I1356">
        <v>26000</v>
      </c>
      <c r="J1356">
        <v>1.8</v>
      </c>
      <c r="K1356" s="1">
        <v>45535</v>
      </c>
      <c r="L1356" t="s">
        <v>15144</v>
      </c>
    </row>
    <row r="1357" spans="1:12" x14ac:dyDescent="0.2">
      <c r="A1357" t="s">
        <v>506</v>
      </c>
      <c r="B1357" t="s">
        <v>5567</v>
      </c>
      <c r="C1357" t="s">
        <v>7360</v>
      </c>
      <c r="D1357" t="s">
        <v>89</v>
      </c>
      <c r="E1357" t="s">
        <v>51</v>
      </c>
      <c r="F1357" t="s">
        <v>33</v>
      </c>
      <c r="G1357" t="s">
        <v>34</v>
      </c>
      <c r="H1357">
        <v>50700</v>
      </c>
      <c r="I1357">
        <v>50700</v>
      </c>
      <c r="J1357">
        <v>4</v>
      </c>
      <c r="K1357" s="1">
        <v>45535</v>
      </c>
      <c r="L1357" t="s">
        <v>15144</v>
      </c>
    </row>
    <row r="1358" spans="1:12" x14ac:dyDescent="0.2">
      <c r="A1358" t="s">
        <v>102</v>
      </c>
      <c r="B1358" t="s">
        <v>5059</v>
      </c>
      <c r="C1358" t="s">
        <v>7360</v>
      </c>
      <c r="D1358" t="s">
        <v>89</v>
      </c>
      <c r="E1358" t="s">
        <v>51</v>
      </c>
      <c r="F1358" t="s">
        <v>100</v>
      </c>
      <c r="G1358" t="s">
        <v>101</v>
      </c>
      <c r="H1358">
        <v>21754</v>
      </c>
      <c r="I1358">
        <v>21754</v>
      </c>
      <c r="J1358">
        <v>0.8</v>
      </c>
      <c r="K1358" s="1">
        <v>45535</v>
      </c>
      <c r="L1358" t="s">
        <v>15144</v>
      </c>
    </row>
    <row r="1359" spans="1:12" x14ac:dyDescent="0.2">
      <c r="A1359" t="s">
        <v>659</v>
      </c>
      <c r="B1359" t="s">
        <v>5060</v>
      </c>
      <c r="C1359" t="s">
        <v>7360</v>
      </c>
      <c r="D1359" t="s">
        <v>89</v>
      </c>
      <c r="E1359" t="s">
        <v>51</v>
      </c>
      <c r="F1359" t="s">
        <v>100</v>
      </c>
      <c r="G1359" t="s">
        <v>101</v>
      </c>
      <c r="H1359">
        <v>23000</v>
      </c>
      <c r="I1359">
        <v>23000</v>
      </c>
      <c r="J1359">
        <v>1</v>
      </c>
      <c r="K1359" s="1">
        <v>45535</v>
      </c>
      <c r="L1359" t="s">
        <v>15144</v>
      </c>
    </row>
    <row r="1360" spans="1:12" x14ac:dyDescent="0.2">
      <c r="A1360" t="s">
        <v>376</v>
      </c>
      <c r="B1360" t="s">
        <v>4414</v>
      </c>
      <c r="C1360" t="s">
        <v>7360</v>
      </c>
      <c r="D1360" t="s">
        <v>89</v>
      </c>
      <c r="E1360" t="s">
        <v>51</v>
      </c>
      <c r="F1360" t="s">
        <v>60</v>
      </c>
      <c r="G1360" t="s">
        <v>61</v>
      </c>
      <c r="H1360">
        <v>40000</v>
      </c>
      <c r="I1360">
        <v>40000</v>
      </c>
      <c r="J1360">
        <v>3.2</v>
      </c>
      <c r="K1360" s="1">
        <v>45535</v>
      </c>
      <c r="L1360" t="s">
        <v>15144</v>
      </c>
    </row>
    <row r="1361" spans="1:12" x14ac:dyDescent="0.2">
      <c r="A1361" t="s">
        <v>504</v>
      </c>
      <c r="B1361" t="s">
        <v>4699</v>
      </c>
      <c r="C1361" t="s">
        <v>7360</v>
      </c>
      <c r="D1361" t="s">
        <v>375</v>
      </c>
      <c r="E1361" t="s">
        <v>51</v>
      </c>
      <c r="F1361" t="s">
        <v>86</v>
      </c>
      <c r="G1361" t="s">
        <v>85</v>
      </c>
      <c r="I1361"/>
      <c r="K1361" s="1">
        <v>45535</v>
      </c>
      <c r="L1361" t="s">
        <v>15144</v>
      </c>
    </row>
    <row r="1362" spans="1:12" x14ac:dyDescent="0.2">
      <c r="A1362" t="s">
        <v>498</v>
      </c>
      <c r="B1362" t="s">
        <v>4060</v>
      </c>
      <c r="C1362" t="s">
        <v>7360</v>
      </c>
      <c r="D1362" t="s">
        <v>375</v>
      </c>
      <c r="E1362" t="s">
        <v>51</v>
      </c>
      <c r="F1362" t="s">
        <v>86</v>
      </c>
      <c r="G1362" t="s">
        <v>85</v>
      </c>
      <c r="I1362"/>
      <c r="K1362" s="1">
        <v>45535</v>
      </c>
      <c r="L1362" t="s">
        <v>15144</v>
      </c>
    </row>
    <row r="1363" spans="1:12" x14ac:dyDescent="0.2">
      <c r="A1363" t="s">
        <v>393</v>
      </c>
      <c r="B1363" t="s">
        <v>5127</v>
      </c>
      <c r="C1363" t="s">
        <v>7360</v>
      </c>
      <c r="D1363" t="s">
        <v>375</v>
      </c>
      <c r="E1363" t="s">
        <v>51</v>
      </c>
      <c r="F1363" t="s">
        <v>77</v>
      </c>
      <c r="G1363" t="s">
        <v>394</v>
      </c>
      <c r="I1363"/>
      <c r="K1363" s="1">
        <v>45535</v>
      </c>
      <c r="L1363" t="s">
        <v>15144</v>
      </c>
    </row>
    <row r="1364" spans="1:12" x14ac:dyDescent="0.2">
      <c r="A1364" t="s">
        <v>387</v>
      </c>
      <c r="B1364" t="s">
        <v>6620</v>
      </c>
      <c r="C1364" t="s">
        <v>7360</v>
      </c>
      <c r="D1364" t="s">
        <v>375</v>
      </c>
      <c r="E1364" t="s">
        <v>51</v>
      </c>
      <c r="F1364" t="s">
        <v>74</v>
      </c>
      <c r="G1364" t="s">
        <v>384</v>
      </c>
      <c r="I1364"/>
      <c r="K1364" s="1">
        <v>45535</v>
      </c>
      <c r="L1364" t="s">
        <v>15144</v>
      </c>
    </row>
    <row r="1365" spans="1:12" x14ac:dyDescent="0.2">
      <c r="A1365" t="s">
        <v>388</v>
      </c>
      <c r="B1365" t="s">
        <v>6040</v>
      </c>
      <c r="C1365" t="s">
        <v>7360</v>
      </c>
      <c r="D1365" t="s">
        <v>375</v>
      </c>
      <c r="E1365" t="s">
        <v>51</v>
      </c>
      <c r="F1365" t="s">
        <v>74</v>
      </c>
      <c r="G1365" t="s">
        <v>384</v>
      </c>
      <c r="I1365"/>
      <c r="K1365" s="1">
        <v>45535</v>
      </c>
      <c r="L1365" t="s">
        <v>15144</v>
      </c>
    </row>
    <row r="1366" spans="1:12" x14ac:dyDescent="0.2">
      <c r="A1366" t="s">
        <v>385</v>
      </c>
      <c r="B1366" t="s">
        <v>6621</v>
      </c>
      <c r="C1366" t="s">
        <v>7360</v>
      </c>
      <c r="D1366" t="s">
        <v>375</v>
      </c>
      <c r="E1366" t="s">
        <v>51</v>
      </c>
      <c r="F1366" t="s">
        <v>74</v>
      </c>
      <c r="G1366" t="s">
        <v>384</v>
      </c>
      <c r="I1366"/>
      <c r="K1366" s="1">
        <v>45535</v>
      </c>
      <c r="L1366" t="s">
        <v>15144</v>
      </c>
    </row>
    <row r="1367" spans="1:12" x14ac:dyDescent="0.2">
      <c r="A1367" t="s">
        <v>386</v>
      </c>
      <c r="B1367" t="s">
        <v>6619</v>
      </c>
      <c r="C1367" t="s">
        <v>7360</v>
      </c>
      <c r="D1367" t="s">
        <v>375</v>
      </c>
      <c r="E1367" t="s">
        <v>51</v>
      </c>
      <c r="F1367" t="s">
        <v>74</v>
      </c>
      <c r="G1367" t="s">
        <v>384</v>
      </c>
      <c r="I1367">
        <v>7250</v>
      </c>
      <c r="J1367">
        <v>1.1901000000000002</v>
      </c>
      <c r="K1367" s="1">
        <v>45535</v>
      </c>
      <c r="L1367" t="s">
        <v>15144</v>
      </c>
    </row>
    <row r="1368" spans="1:12" x14ac:dyDescent="0.2">
      <c r="A1368" t="s">
        <v>377</v>
      </c>
      <c r="B1368" t="s">
        <v>4697</v>
      </c>
      <c r="C1368" t="s">
        <v>7360</v>
      </c>
      <c r="D1368" t="s">
        <v>375</v>
      </c>
      <c r="E1368" t="s">
        <v>51</v>
      </c>
      <c r="F1368" t="s">
        <v>60</v>
      </c>
      <c r="G1368" t="s">
        <v>61</v>
      </c>
      <c r="I1368"/>
      <c r="K1368" s="1">
        <v>45535</v>
      </c>
      <c r="L1368" t="s">
        <v>15144</v>
      </c>
    </row>
    <row r="1369" spans="1:12" x14ac:dyDescent="0.2">
      <c r="A1369" t="s">
        <v>389</v>
      </c>
      <c r="B1369" t="s">
        <v>6622</v>
      </c>
      <c r="C1369" t="s">
        <v>7360</v>
      </c>
      <c r="D1369" t="s">
        <v>375</v>
      </c>
      <c r="E1369" t="s">
        <v>51</v>
      </c>
      <c r="F1369" t="s">
        <v>74</v>
      </c>
      <c r="G1369" t="s">
        <v>384</v>
      </c>
      <c r="I1369"/>
      <c r="K1369" s="1">
        <v>45535</v>
      </c>
      <c r="L1369" t="s">
        <v>15144</v>
      </c>
    </row>
    <row r="1370" spans="1:12" x14ac:dyDescent="0.2">
      <c r="A1370" t="s">
        <v>391</v>
      </c>
      <c r="B1370" t="s">
        <v>4520</v>
      </c>
      <c r="C1370" t="s">
        <v>7360</v>
      </c>
      <c r="D1370" t="s">
        <v>375</v>
      </c>
      <c r="E1370" t="s">
        <v>51</v>
      </c>
      <c r="F1370" t="s">
        <v>75</v>
      </c>
      <c r="G1370" t="s">
        <v>76</v>
      </c>
      <c r="I1370"/>
      <c r="K1370" s="1">
        <v>45535</v>
      </c>
      <c r="L1370" t="s">
        <v>15144</v>
      </c>
    </row>
    <row r="1371" spans="1:12" x14ac:dyDescent="0.2">
      <c r="A1371" t="s">
        <v>390</v>
      </c>
      <c r="B1371" t="s">
        <v>4145</v>
      </c>
      <c r="C1371" t="s">
        <v>7360</v>
      </c>
      <c r="D1371" t="s">
        <v>375</v>
      </c>
      <c r="E1371" t="s">
        <v>51</v>
      </c>
      <c r="F1371" t="s">
        <v>75</v>
      </c>
      <c r="G1371" t="s">
        <v>76</v>
      </c>
      <c r="I1371"/>
      <c r="K1371" s="1">
        <v>45535</v>
      </c>
      <c r="L1371" t="s">
        <v>15144</v>
      </c>
    </row>
    <row r="1372" spans="1:12" x14ac:dyDescent="0.2">
      <c r="A1372" t="s">
        <v>392</v>
      </c>
      <c r="B1372" t="s">
        <v>4114</v>
      </c>
      <c r="C1372" t="s">
        <v>7360</v>
      </c>
      <c r="D1372" t="s">
        <v>375</v>
      </c>
      <c r="E1372" t="s">
        <v>51</v>
      </c>
      <c r="F1372" t="s">
        <v>75</v>
      </c>
      <c r="G1372" t="s">
        <v>76</v>
      </c>
      <c r="I1372"/>
      <c r="K1372" s="1">
        <v>45535</v>
      </c>
      <c r="L1372" t="s">
        <v>15144</v>
      </c>
    </row>
    <row r="1373" spans="1:12" x14ac:dyDescent="0.2">
      <c r="A1373" t="s">
        <v>1439</v>
      </c>
      <c r="B1373" t="s">
        <v>6594</v>
      </c>
      <c r="C1373" t="s">
        <v>7360</v>
      </c>
      <c r="D1373" t="s">
        <v>90</v>
      </c>
      <c r="E1373" t="s">
        <v>51</v>
      </c>
      <c r="F1373" t="s">
        <v>36</v>
      </c>
      <c r="G1373" t="s">
        <v>37</v>
      </c>
      <c r="H1373">
        <v>138000</v>
      </c>
      <c r="I1373">
        <v>138000</v>
      </c>
      <c r="J1373">
        <v>18</v>
      </c>
      <c r="K1373" s="1">
        <v>45535</v>
      </c>
      <c r="L1373" t="s">
        <v>15144</v>
      </c>
    </row>
    <row r="1374" spans="1:12" x14ac:dyDescent="0.2">
      <c r="A1374" t="s">
        <v>1443</v>
      </c>
      <c r="B1374" t="s">
        <v>6593</v>
      </c>
      <c r="C1374" t="s">
        <v>7360</v>
      </c>
      <c r="D1374" t="s">
        <v>90</v>
      </c>
      <c r="E1374" t="s">
        <v>51</v>
      </c>
      <c r="F1374" t="s">
        <v>36</v>
      </c>
      <c r="G1374" t="s">
        <v>37</v>
      </c>
      <c r="H1374">
        <v>358000</v>
      </c>
      <c r="I1374">
        <v>358000</v>
      </c>
      <c r="J1374">
        <v>36</v>
      </c>
      <c r="K1374" s="1">
        <v>45535</v>
      </c>
      <c r="L1374" t="s">
        <v>15144</v>
      </c>
    </row>
    <row r="1375" spans="1:12" x14ac:dyDescent="0.2">
      <c r="A1375" t="s">
        <v>1444</v>
      </c>
      <c r="B1375" t="s">
        <v>6592</v>
      </c>
      <c r="C1375" t="s">
        <v>7360</v>
      </c>
      <c r="D1375" t="s">
        <v>90</v>
      </c>
      <c r="E1375" t="s">
        <v>51</v>
      </c>
      <c r="F1375" t="s">
        <v>36</v>
      </c>
      <c r="G1375" t="s">
        <v>37</v>
      </c>
      <c r="H1375">
        <v>242683</v>
      </c>
      <c r="I1375">
        <v>242683</v>
      </c>
      <c r="J1375">
        <v>18</v>
      </c>
      <c r="K1375" s="1">
        <v>45535</v>
      </c>
      <c r="L1375" t="s">
        <v>15144</v>
      </c>
    </row>
    <row r="1376" spans="1:12" x14ac:dyDescent="0.2">
      <c r="A1376" t="s">
        <v>182</v>
      </c>
      <c r="B1376" t="s">
        <v>6591</v>
      </c>
      <c r="C1376" t="s">
        <v>7360</v>
      </c>
      <c r="D1376" t="s">
        <v>90</v>
      </c>
      <c r="E1376" t="s">
        <v>51</v>
      </c>
      <c r="F1376" t="s">
        <v>36</v>
      </c>
      <c r="G1376" t="s">
        <v>37</v>
      </c>
      <c r="H1376">
        <v>85388</v>
      </c>
      <c r="I1376">
        <v>85388</v>
      </c>
      <c r="J1376">
        <v>5.3</v>
      </c>
      <c r="K1376" s="1">
        <v>45535</v>
      </c>
      <c r="L1376" t="s">
        <v>15144</v>
      </c>
    </row>
    <row r="1377" spans="1:12" x14ac:dyDescent="0.2">
      <c r="A1377" t="s">
        <v>1325</v>
      </c>
      <c r="B1377" t="s">
        <v>5990</v>
      </c>
      <c r="C1377" t="s">
        <v>7360</v>
      </c>
      <c r="D1377" t="s">
        <v>90</v>
      </c>
      <c r="E1377" t="s">
        <v>51</v>
      </c>
      <c r="F1377" t="s">
        <v>44</v>
      </c>
      <c r="G1377" t="s">
        <v>45</v>
      </c>
      <c r="H1377">
        <v>33135</v>
      </c>
      <c r="I1377">
        <v>33135</v>
      </c>
      <c r="J1377">
        <v>1</v>
      </c>
      <c r="K1377" s="1">
        <v>45535</v>
      </c>
      <c r="L1377" t="s">
        <v>15144</v>
      </c>
    </row>
    <row r="1378" spans="1:12" x14ac:dyDescent="0.2">
      <c r="A1378" t="s">
        <v>178</v>
      </c>
      <c r="B1378" t="s">
        <v>5991</v>
      </c>
      <c r="C1378" t="s">
        <v>7360</v>
      </c>
      <c r="D1378" t="s">
        <v>90</v>
      </c>
      <c r="E1378" t="s">
        <v>51</v>
      </c>
      <c r="F1378" t="s">
        <v>44</v>
      </c>
      <c r="G1378" t="s">
        <v>45</v>
      </c>
      <c r="H1378">
        <v>111240</v>
      </c>
      <c r="I1378">
        <v>111240</v>
      </c>
      <c r="J1378">
        <v>9</v>
      </c>
      <c r="K1378" s="1">
        <v>45535</v>
      </c>
      <c r="L1378" t="s">
        <v>15144</v>
      </c>
    </row>
    <row r="1379" spans="1:12" x14ac:dyDescent="0.2">
      <c r="A1379" t="s">
        <v>1284</v>
      </c>
      <c r="B1379" t="s">
        <v>5028</v>
      </c>
      <c r="C1379" t="s">
        <v>7360</v>
      </c>
      <c r="D1379" t="s">
        <v>90</v>
      </c>
      <c r="E1379" t="s">
        <v>51</v>
      </c>
      <c r="F1379" t="s">
        <v>41</v>
      </c>
      <c r="G1379" t="s">
        <v>42</v>
      </c>
      <c r="H1379">
        <v>109476</v>
      </c>
      <c r="I1379">
        <v>109476</v>
      </c>
      <c r="J1379">
        <v>5.0199999999999996</v>
      </c>
      <c r="K1379" s="1">
        <v>45535</v>
      </c>
      <c r="L1379" t="s">
        <v>15144</v>
      </c>
    </row>
    <row r="1380" spans="1:12" x14ac:dyDescent="0.2">
      <c r="A1380" t="s">
        <v>1262</v>
      </c>
      <c r="B1380" t="s">
        <v>5218</v>
      </c>
      <c r="C1380" t="s">
        <v>7360</v>
      </c>
      <c r="D1380" t="s">
        <v>90</v>
      </c>
      <c r="E1380" t="s">
        <v>51</v>
      </c>
      <c r="F1380" t="s">
        <v>168</v>
      </c>
      <c r="G1380" t="s">
        <v>169</v>
      </c>
      <c r="H1380">
        <v>30512</v>
      </c>
      <c r="I1380">
        <v>30512</v>
      </c>
      <c r="J1380">
        <v>1.2</v>
      </c>
      <c r="K1380" s="1">
        <v>45535</v>
      </c>
      <c r="L1380" t="s">
        <v>15144</v>
      </c>
    </row>
    <row r="1381" spans="1:12" x14ac:dyDescent="0.2">
      <c r="A1381" t="s">
        <v>1268</v>
      </c>
      <c r="B1381" t="s">
        <v>6488</v>
      </c>
      <c r="C1381" t="s">
        <v>7360</v>
      </c>
      <c r="D1381" t="s">
        <v>90</v>
      </c>
      <c r="E1381" t="s">
        <v>51</v>
      </c>
      <c r="F1381" t="s">
        <v>168</v>
      </c>
      <c r="G1381" t="s">
        <v>169</v>
      </c>
      <c r="H1381">
        <v>44550</v>
      </c>
      <c r="I1381">
        <v>44550</v>
      </c>
      <c r="J1381">
        <v>2.65</v>
      </c>
      <c r="K1381" s="1">
        <v>45535</v>
      </c>
      <c r="L1381" t="s">
        <v>15144</v>
      </c>
    </row>
    <row r="1382" spans="1:12" x14ac:dyDescent="0.2">
      <c r="A1382" t="s">
        <v>1269</v>
      </c>
      <c r="B1382" t="s">
        <v>6489</v>
      </c>
      <c r="C1382" t="s">
        <v>7360</v>
      </c>
      <c r="D1382" t="s">
        <v>90</v>
      </c>
      <c r="E1382" t="s">
        <v>51</v>
      </c>
      <c r="F1382" t="s">
        <v>168</v>
      </c>
      <c r="G1382" t="s">
        <v>169</v>
      </c>
      <c r="H1382">
        <v>22539</v>
      </c>
      <c r="I1382">
        <v>22539</v>
      </c>
      <c r="J1382">
        <v>0.49</v>
      </c>
      <c r="K1382" s="1">
        <v>45535</v>
      </c>
      <c r="L1382" t="s">
        <v>15144</v>
      </c>
    </row>
    <row r="1383" spans="1:12" x14ac:dyDescent="0.2">
      <c r="A1383" t="s">
        <v>1271</v>
      </c>
      <c r="B1383" t="s">
        <v>6491</v>
      </c>
      <c r="C1383" t="s">
        <v>7360</v>
      </c>
      <c r="D1383" t="s">
        <v>90</v>
      </c>
      <c r="E1383" t="s">
        <v>51</v>
      </c>
      <c r="F1383" t="s">
        <v>168</v>
      </c>
      <c r="G1383" t="s">
        <v>169</v>
      </c>
      <c r="H1383">
        <v>36000</v>
      </c>
      <c r="I1383">
        <v>36000</v>
      </c>
      <c r="J1383">
        <v>1.92</v>
      </c>
      <c r="K1383" s="1">
        <v>45535</v>
      </c>
      <c r="L1383" t="s">
        <v>15144</v>
      </c>
    </row>
    <row r="1384" spans="1:12" x14ac:dyDescent="0.2">
      <c r="A1384" t="s">
        <v>1256</v>
      </c>
      <c r="B1384" t="s">
        <v>6490</v>
      </c>
      <c r="C1384" t="s">
        <v>7360</v>
      </c>
      <c r="D1384" t="s">
        <v>90</v>
      </c>
      <c r="E1384" t="s">
        <v>51</v>
      </c>
      <c r="F1384" t="s">
        <v>168</v>
      </c>
      <c r="G1384" t="s">
        <v>169</v>
      </c>
      <c r="H1384">
        <v>9542</v>
      </c>
      <c r="I1384">
        <v>9542</v>
      </c>
      <c r="J1384">
        <v>0.56999999999999995</v>
      </c>
      <c r="K1384" s="1">
        <v>45535</v>
      </c>
      <c r="L1384" t="s">
        <v>15144</v>
      </c>
    </row>
    <row r="1385" spans="1:12" x14ac:dyDescent="0.2">
      <c r="A1385" t="s">
        <v>1217</v>
      </c>
      <c r="B1385" t="s">
        <v>6613</v>
      </c>
      <c r="C1385" t="s">
        <v>7360</v>
      </c>
      <c r="D1385" t="s">
        <v>90</v>
      </c>
      <c r="E1385" t="s">
        <v>51</v>
      </c>
      <c r="F1385" t="s">
        <v>163</v>
      </c>
      <c r="G1385" t="s">
        <v>164</v>
      </c>
      <c r="H1385">
        <v>171289</v>
      </c>
      <c r="I1385">
        <v>171289</v>
      </c>
      <c r="J1385">
        <v>6.75</v>
      </c>
      <c r="K1385" s="1">
        <v>45535</v>
      </c>
      <c r="L1385" t="s">
        <v>15144</v>
      </c>
    </row>
    <row r="1386" spans="1:12" x14ac:dyDescent="0.2">
      <c r="A1386" t="s">
        <v>1232</v>
      </c>
      <c r="B1386" t="s">
        <v>4232</v>
      </c>
      <c r="C1386" t="s">
        <v>7360</v>
      </c>
      <c r="D1386" t="s">
        <v>90</v>
      </c>
      <c r="E1386" t="s">
        <v>51</v>
      </c>
      <c r="F1386" t="s">
        <v>163</v>
      </c>
      <c r="G1386" t="s">
        <v>164</v>
      </c>
      <c r="H1386">
        <v>43294</v>
      </c>
      <c r="I1386">
        <v>43294</v>
      </c>
      <c r="J1386">
        <v>1</v>
      </c>
      <c r="K1386" s="1">
        <v>45535</v>
      </c>
      <c r="L1386" t="s">
        <v>15144</v>
      </c>
    </row>
    <row r="1387" spans="1:12" x14ac:dyDescent="0.2">
      <c r="A1387" t="s">
        <v>1224</v>
      </c>
      <c r="B1387" t="s">
        <v>4233</v>
      </c>
      <c r="C1387" t="s">
        <v>7360</v>
      </c>
      <c r="D1387" t="s">
        <v>90</v>
      </c>
      <c r="E1387" t="s">
        <v>51</v>
      </c>
      <c r="F1387" t="s">
        <v>163</v>
      </c>
      <c r="G1387" t="s">
        <v>164</v>
      </c>
      <c r="I1387">
        <v>240549</v>
      </c>
      <c r="J1387">
        <v>18</v>
      </c>
      <c r="K1387" s="1">
        <v>45535</v>
      </c>
      <c r="L1387" t="s">
        <v>15144</v>
      </c>
    </row>
    <row r="1388" spans="1:12" x14ac:dyDescent="0.2">
      <c r="A1388" t="s">
        <v>1158</v>
      </c>
      <c r="B1388" t="s">
        <v>5717</v>
      </c>
      <c r="C1388" t="s">
        <v>7360</v>
      </c>
      <c r="D1388" t="s">
        <v>90</v>
      </c>
      <c r="E1388" t="s">
        <v>51</v>
      </c>
      <c r="F1388" t="s">
        <v>49</v>
      </c>
      <c r="G1388" t="s">
        <v>50</v>
      </c>
      <c r="H1388">
        <v>100807</v>
      </c>
      <c r="I1388">
        <v>100807</v>
      </c>
      <c r="J1388">
        <v>3</v>
      </c>
      <c r="K1388" s="1">
        <v>45535</v>
      </c>
      <c r="L1388" t="s">
        <v>15144</v>
      </c>
    </row>
    <row r="1389" spans="1:12" x14ac:dyDescent="0.2">
      <c r="A1389" t="s">
        <v>1099</v>
      </c>
      <c r="B1389" t="s">
        <v>5502</v>
      </c>
      <c r="C1389" t="s">
        <v>7360</v>
      </c>
      <c r="D1389" t="s">
        <v>90</v>
      </c>
      <c r="E1389" t="s">
        <v>51</v>
      </c>
      <c r="F1389" t="s">
        <v>49</v>
      </c>
      <c r="G1389" t="s">
        <v>50</v>
      </c>
      <c r="H1389">
        <v>261425</v>
      </c>
      <c r="I1389">
        <v>261425</v>
      </c>
      <c r="J1389">
        <v>18</v>
      </c>
      <c r="K1389" s="1">
        <v>45535</v>
      </c>
      <c r="L1389" t="s">
        <v>15144</v>
      </c>
    </row>
    <row r="1390" spans="1:12" x14ac:dyDescent="0.2">
      <c r="A1390" t="s">
        <v>959</v>
      </c>
      <c r="B1390" t="s">
        <v>5948</v>
      </c>
      <c r="C1390" t="s">
        <v>7360</v>
      </c>
      <c r="D1390" t="s">
        <v>90</v>
      </c>
      <c r="E1390" t="s">
        <v>51</v>
      </c>
      <c r="F1390" t="s">
        <v>138</v>
      </c>
      <c r="G1390" t="s">
        <v>139</v>
      </c>
      <c r="H1390">
        <v>160838</v>
      </c>
      <c r="I1390">
        <v>160838</v>
      </c>
      <c r="J1390">
        <v>9</v>
      </c>
      <c r="K1390" s="1">
        <v>45535</v>
      </c>
      <c r="L1390" t="s">
        <v>15144</v>
      </c>
    </row>
    <row r="1391" spans="1:12" x14ac:dyDescent="0.2">
      <c r="A1391" t="s">
        <v>823</v>
      </c>
      <c r="B1391" t="s">
        <v>5942</v>
      </c>
      <c r="C1391" t="s">
        <v>7360</v>
      </c>
      <c r="D1391" t="s">
        <v>90</v>
      </c>
      <c r="E1391" t="s">
        <v>51</v>
      </c>
      <c r="F1391" t="s">
        <v>118</v>
      </c>
      <c r="G1391" t="s">
        <v>119</v>
      </c>
      <c r="H1391">
        <v>74679</v>
      </c>
      <c r="I1391">
        <v>74679</v>
      </c>
      <c r="J1391">
        <v>3.15</v>
      </c>
      <c r="K1391" s="1">
        <v>45535</v>
      </c>
      <c r="L1391" t="s">
        <v>15144</v>
      </c>
    </row>
    <row r="1392" spans="1:12" x14ac:dyDescent="0.2">
      <c r="A1392" t="s">
        <v>822</v>
      </c>
      <c r="B1392" t="s">
        <v>5943</v>
      </c>
      <c r="C1392" t="s">
        <v>7360</v>
      </c>
      <c r="D1392" t="s">
        <v>90</v>
      </c>
      <c r="E1392" t="s">
        <v>51</v>
      </c>
      <c r="F1392" t="s">
        <v>118</v>
      </c>
      <c r="G1392" t="s">
        <v>119</v>
      </c>
      <c r="H1392">
        <v>80000</v>
      </c>
      <c r="I1392">
        <v>80000</v>
      </c>
      <c r="J1392">
        <v>6</v>
      </c>
      <c r="K1392" s="1">
        <v>45535</v>
      </c>
      <c r="L1392" t="s">
        <v>15144</v>
      </c>
    </row>
    <row r="1393" spans="1:12" x14ac:dyDescent="0.2">
      <c r="A1393" t="s">
        <v>820</v>
      </c>
      <c r="B1393" t="s">
        <v>5941</v>
      </c>
      <c r="C1393" t="s">
        <v>7360</v>
      </c>
      <c r="D1393" t="s">
        <v>90</v>
      </c>
      <c r="E1393" t="s">
        <v>51</v>
      </c>
      <c r="F1393" t="s">
        <v>118</v>
      </c>
      <c r="G1393" t="s">
        <v>119</v>
      </c>
      <c r="H1393">
        <v>19150</v>
      </c>
      <c r="I1393">
        <v>19150</v>
      </c>
      <c r="J1393">
        <v>1</v>
      </c>
      <c r="K1393" s="1">
        <v>45535</v>
      </c>
      <c r="L1393" t="s">
        <v>15144</v>
      </c>
    </row>
    <row r="1394" spans="1:12" x14ac:dyDescent="0.2">
      <c r="A1394" t="s">
        <v>839</v>
      </c>
      <c r="B1394" t="s">
        <v>5845</v>
      </c>
      <c r="C1394" t="s">
        <v>7360</v>
      </c>
      <c r="D1394" t="s">
        <v>90</v>
      </c>
      <c r="E1394" t="s">
        <v>51</v>
      </c>
      <c r="F1394" t="s">
        <v>121</v>
      </c>
      <c r="G1394" t="s">
        <v>838</v>
      </c>
      <c r="H1394">
        <v>61080</v>
      </c>
      <c r="I1394">
        <v>61080</v>
      </c>
      <c r="J1394">
        <v>3.09</v>
      </c>
      <c r="K1394" s="1">
        <v>45535</v>
      </c>
      <c r="L1394" t="s">
        <v>15144</v>
      </c>
    </row>
    <row r="1395" spans="1:12" x14ac:dyDescent="0.2">
      <c r="A1395" t="s">
        <v>841</v>
      </c>
      <c r="B1395" t="s">
        <v>5846</v>
      </c>
      <c r="C1395" t="s">
        <v>7360</v>
      </c>
      <c r="D1395" t="s">
        <v>90</v>
      </c>
      <c r="E1395" t="s">
        <v>51</v>
      </c>
      <c r="F1395" t="s">
        <v>121</v>
      </c>
      <c r="G1395" t="s">
        <v>838</v>
      </c>
      <c r="H1395">
        <v>33588</v>
      </c>
      <c r="I1395">
        <v>33588</v>
      </c>
      <c r="J1395">
        <v>1.46</v>
      </c>
      <c r="K1395" s="1">
        <v>45535</v>
      </c>
      <c r="L1395" t="s">
        <v>15144</v>
      </c>
    </row>
    <row r="1396" spans="1:12" x14ac:dyDescent="0.2">
      <c r="A1396" t="s">
        <v>7590</v>
      </c>
      <c r="B1396" t="s">
        <v>5727</v>
      </c>
      <c r="C1396" t="s">
        <v>7360</v>
      </c>
      <c r="D1396" t="s">
        <v>90</v>
      </c>
      <c r="E1396" t="s">
        <v>51</v>
      </c>
      <c r="F1396" t="s">
        <v>58</v>
      </c>
      <c r="G1396" t="s">
        <v>59</v>
      </c>
      <c r="H1396">
        <v>205000</v>
      </c>
      <c r="I1396">
        <v>205000</v>
      </c>
      <c r="J1396">
        <v>22.5</v>
      </c>
      <c r="K1396" s="1">
        <v>45747</v>
      </c>
      <c r="L1396" t="s">
        <v>15144</v>
      </c>
    </row>
    <row r="1397" spans="1:12" x14ac:dyDescent="0.2">
      <c r="A1397" t="s">
        <v>872</v>
      </c>
      <c r="B1397" t="s">
        <v>5084</v>
      </c>
      <c r="C1397" t="s">
        <v>7360</v>
      </c>
      <c r="D1397" t="s">
        <v>90</v>
      </c>
      <c r="E1397" t="s">
        <v>51</v>
      </c>
      <c r="F1397" t="s">
        <v>56</v>
      </c>
      <c r="G1397" t="s">
        <v>57</v>
      </c>
      <c r="H1397">
        <v>43551</v>
      </c>
      <c r="I1397">
        <v>43551</v>
      </c>
      <c r="J1397">
        <v>3.8</v>
      </c>
      <c r="K1397" s="1">
        <v>45535</v>
      </c>
      <c r="L1397" t="s">
        <v>15144</v>
      </c>
    </row>
    <row r="1398" spans="1:12" x14ac:dyDescent="0.2">
      <c r="A1398" t="s">
        <v>731</v>
      </c>
      <c r="B1398" t="s">
        <v>6794</v>
      </c>
      <c r="C1398" t="s">
        <v>7360</v>
      </c>
      <c r="D1398" t="s">
        <v>90</v>
      </c>
      <c r="E1398" t="s">
        <v>51</v>
      </c>
      <c r="F1398" t="s">
        <v>58</v>
      </c>
      <c r="G1398" t="s">
        <v>59</v>
      </c>
      <c r="H1398">
        <v>142475</v>
      </c>
      <c r="I1398">
        <v>142475</v>
      </c>
      <c r="J1398">
        <v>6</v>
      </c>
      <c r="K1398" s="1">
        <v>45535</v>
      </c>
      <c r="L1398" t="s">
        <v>15144</v>
      </c>
    </row>
    <row r="1399" spans="1:12" x14ac:dyDescent="0.2">
      <c r="A1399" t="s">
        <v>735</v>
      </c>
      <c r="B1399" t="s">
        <v>4078</v>
      </c>
      <c r="C1399" t="s">
        <v>7360</v>
      </c>
      <c r="D1399" t="s">
        <v>90</v>
      </c>
      <c r="E1399" t="s">
        <v>51</v>
      </c>
      <c r="F1399" t="s">
        <v>58</v>
      </c>
      <c r="G1399" t="s">
        <v>59</v>
      </c>
      <c r="H1399">
        <v>32740</v>
      </c>
      <c r="I1399">
        <v>32740</v>
      </c>
      <c r="J1399">
        <v>1.8</v>
      </c>
      <c r="K1399" s="1">
        <v>45535</v>
      </c>
      <c r="L1399" t="s">
        <v>15144</v>
      </c>
    </row>
    <row r="1400" spans="1:12" x14ac:dyDescent="0.2">
      <c r="A1400" t="s">
        <v>805</v>
      </c>
      <c r="B1400" t="s">
        <v>6842</v>
      </c>
      <c r="C1400" t="s">
        <v>7360</v>
      </c>
      <c r="D1400" t="s">
        <v>90</v>
      </c>
      <c r="E1400" t="s">
        <v>51</v>
      </c>
      <c r="F1400" t="s">
        <v>112</v>
      </c>
      <c r="G1400" t="s">
        <v>113</v>
      </c>
      <c r="H1400">
        <v>31600</v>
      </c>
      <c r="I1400">
        <v>31600</v>
      </c>
      <c r="J1400">
        <v>1.81</v>
      </c>
      <c r="K1400" s="1">
        <v>45535</v>
      </c>
      <c r="L1400" t="s">
        <v>15144</v>
      </c>
    </row>
    <row r="1401" spans="1:12" x14ac:dyDescent="0.2">
      <c r="A1401" t="s">
        <v>806</v>
      </c>
      <c r="B1401" t="s">
        <v>6841</v>
      </c>
      <c r="C1401" t="s">
        <v>7360</v>
      </c>
      <c r="D1401" t="s">
        <v>90</v>
      </c>
      <c r="E1401" t="s">
        <v>51</v>
      </c>
      <c r="F1401" t="s">
        <v>112</v>
      </c>
      <c r="G1401" t="s">
        <v>113</v>
      </c>
      <c r="H1401">
        <v>60166</v>
      </c>
      <c r="I1401">
        <v>60166</v>
      </c>
      <c r="J1401">
        <v>3</v>
      </c>
      <c r="K1401" s="1">
        <v>45535</v>
      </c>
      <c r="L1401" t="s">
        <v>15144</v>
      </c>
    </row>
    <row r="1402" spans="1:12" x14ac:dyDescent="0.2">
      <c r="A1402" t="s">
        <v>777</v>
      </c>
      <c r="B1402" t="s">
        <v>5799</v>
      </c>
      <c r="C1402" t="s">
        <v>7360</v>
      </c>
      <c r="D1402" t="s">
        <v>90</v>
      </c>
      <c r="E1402" t="s">
        <v>51</v>
      </c>
      <c r="F1402" t="s">
        <v>112</v>
      </c>
      <c r="G1402" t="s">
        <v>113</v>
      </c>
      <c r="H1402">
        <v>35184</v>
      </c>
      <c r="I1402">
        <v>35184</v>
      </c>
      <c r="J1402">
        <v>1.39</v>
      </c>
      <c r="K1402" s="1">
        <v>45535</v>
      </c>
      <c r="L1402" t="s">
        <v>15144</v>
      </c>
    </row>
    <row r="1403" spans="1:12" x14ac:dyDescent="0.2">
      <c r="A1403" t="s">
        <v>712</v>
      </c>
      <c r="B1403" t="s">
        <v>5518</v>
      </c>
      <c r="C1403" t="s">
        <v>7360</v>
      </c>
      <c r="D1403" t="s">
        <v>90</v>
      </c>
      <c r="E1403" t="s">
        <v>51</v>
      </c>
      <c r="F1403" t="s">
        <v>103</v>
      </c>
      <c r="G1403" t="s">
        <v>104</v>
      </c>
      <c r="H1403">
        <v>66666</v>
      </c>
      <c r="I1403">
        <v>66666</v>
      </c>
      <c r="J1403">
        <v>2.36</v>
      </c>
      <c r="K1403" s="1">
        <v>45535</v>
      </c>
      <c r="L1403" t="s">
        <v>15144</v>
      </c>
    </row>
    <row r="1404" spans="1:12" x14ac:dyDescent="0.2">
      <c r="A1404" t="s">
        <v>711</v>
      </c>
      <c r="B1404" t="s">
        <v>5517</v>
      </c>
      <c r="C1404" t="s">
        <v>7360</v>
      </c>
      <c r="D1404" t="s">
        <v>90</v>
      </c>
      <c r="E1404" t="s">
        <v>51</v>
      </c>
      <c r="F1404" t="s">
        <v>103</v>
      </c>
      <c r="G1404" t="s">
        <v>104</v>
      </c>
      <c r="H1404">
        <v>62589</v>
      </c>
      <c r="I1404">
        <v>62589</v>
      </c>
      <c r="J1404">
        <v>3.3</v>
      </c>
      <c r="K1404" s="1">
        <v>45535</v>
      </c>
      <c r="L1404" t="s">
        <v>15144</v>
      </c>
    </row>
    <row r="1405" spans="1:12" x14ac:dyDescent="0.2">
      <c r="A1405" t="s">
        <v>799</v>
      </c>
      <c r="B1405" t="s">
        <v>5642</v>
      </c>
      <c r="C1405" t="s">
        <v>7360</v>
      </c>
      <c r="D1405" t="s">
        <v>90</v>
      </c>
      <c r="E1405" t="s">
        <v>51</v>
      </c>
      <c r="F1405" t="s">
        <v>112</v>
      </c>
      <c r="G1405" t="s">
        <v>113</v>
      </c>
      <c r="H1405">
        <v>64164</v>
      </c>
      <c r="I1405">
        <v>64164</v>
      </c>
      <c r="J1405">
        <v>3.15</v>
      </c>
      <c r="K1405" s="1">
        <v>45535</v>
      </c>
      <c r="L1405" t="s">
        <v>15144</v>
      </c>
    </row>
    <row r="1406" spans="1:12" x14ac:dyDescent="0.2">
      <c r="A1406" t="s">
        <v>690</v>
      </c>
      <c r="B1406" t="s">
        <v>4677</v>
      </c>
      <c r="C1406" t="s">
        <v>7360</v>
      </c>
      <c r="D1406" t="s">
        <v>90</v>
      </c>
      <c r="E1406" t="s">
        <v>51</v>
      </c>
      <c r="F1406" t="s">
        <v>103</v>
      </c>
      <c r="G1406" t="s">
        <v>104</v>
      </c>
      <c r="H1406">
        <v>99976</v>
      </c>
      <c r="I1406">
        <v>99976</v>
      </c>
      <c r="J1406">
        <v>4.3099999999999996</v>
      </c>
      <c r="K1406" s="1">
        <v>45535</v>
      </c>
      <c r="L1406" t="s">
        <v>15144</v>
      </c>
    </row>
    <row r="1407" spans="1:12" x14ac:dyDescent="0.2">
      <c r="A1407" t="s">
        <v>679</v>
      </c>
      <c r="B1407" t="s">
        <v>4696</v>
      </c>
      <c r="C1407" t="s">
        <v>7360</v>
      </c>
      <c r="D1407" t="s">
        <v>90</v>
      </c>
      <c r="E1407" t="s">
        <v>51</v>
      </c>
      <c r="F1407" t="s">
        <v>52</v>
      </c>
      <c r="G1407" t="s">
        <v>53</v>
      </c>
      <c r="H1407">
        <v>28594</v>
      </c>
      <c r="I1407">
        <v>28594</v>
      </c>
      <c r="J1407">
        <v>2.8</v>
      </c>
      <c r="K1407" s="1">
        <v>45535</v>
      </c>
      <c r="L1407" t="s">
        <v>15144</v>
      </c>
    </row>
    <row r="1408" spans="1:12" x14ac:dyDescent="0.2">
      <c r="A1408" t="s">
        <v>93</v>
      </c>
      <c r="B1408" t="s">
        <v>6413</v>
      </c>
      <c r="C1408" t="s">
        <v>7360</v>
      </c>
      <c r="D1408" t="s">
        <v>90</v>
      </c>
      <c r="E1408" t="s">
        <v>51</v>
      </c>
      <c r="F1408" t="s">
        <v>33</v>
      </c>
      <c r="G1408" t="s">
        <v>34</v>
      </c>
      <c r="H1408">
        <v>203703</v>
      </c>
      <c r="I1408">
        <v>203703</v>
      </c>
      <c r="J1408">
        <v>7.2</v>
      </c>
      <c r="K1408" s="1">
        <v>45535</v>
      </c>
      <c r="L1408" t="s">
        <v>15144</v>
      </c>
    </row>
    <row r="1409" spans="1:12" x14ac:dyDescent="0.2">
      <c r="A1409" t="s">
        <v>518</v>
      </c>
      <c r="B1409" t="s">
        <v>6418</v>
      </c>
      <c r="C1409" t="s">
        <v>7360</v>
      </c>
      <c r="D1409" t="s">
        <v>90</v>
      </c>
      <c r="E1409" t="s">
        <v>51</v>
      </c>
      <c r="F1409" t="s">
        <v>33</v>
      </c>
      <c r="G1409" t="s">
        <v>34</v>
      </c>
      <c r="H1409">
        <v>146800</v>
      </c>
      <c r="I1409">
        <v>146800</v>
      </c>
      <c r="J1409">
        <v>0.84899999999999998</v>
      </c>
      <c r="K1409" s="1">
        <v>45535</v>
      </c>
      <c r="L1409" t="s">
        <v>15144</v>
      </c>
    </row>
    <row r="1410" spans="1:12" x14ac:dyDescent="0.2">
      <c r="A1410" t="s">
        <v>1062</v>
      </c>
      <c r="B1410" t="s">
        <v>5615</v>
      </c>
      <c r="C1410" t="s">
        <v>7360</v>
      </c>
      <c r="D1410" t="s">
        <v>737</v>
      </c>
      <c r="E1410" t="s">
        <v>51</v>
      </c>
      <c r="F1410" t="s">
        <v>152</v>
      </c>
      <c r="G1410" t="s">
        <v>1063</v>
      </c>
      <c r="I1410">
        <v>21000</v>
      </c>
      <c r="J1410">
        <v>0.35</v>
      </c>
      <c r="K1410" s="1">
        <v>45535</v>
      </c>
      <c r="L1410" t="s">
        <v>15144</v>
      </c>
    </row>
    <row r="1411" spans="1:12" x14ac:dyDescent="0.2">
      <c r="A1411" t="s">
        <v>736</v>
      </c>
      <c r="B1411" t="s">
        <v>5085</v>
      </c>
      <c r="C1411" t="s">
        <v>7360</v>
      </c>
      <c r="D1411" t="s">
        <v>737</v>
      </c>
      <c r="E1411" t="s">
        <v>51</v>
      </c>
      <c r="F1411" t="s">
        <v>58</v>
      </c>
      <c r="G1411" t="s">
        <v>59</v>
      </c>
      <c r="H1411">
        <v>9500</v>
      </c>
      <c r="I1411">
        <v>9500</v>
      </c>
      <c r="J1411">
        <v>1</v>
      </c>
      <c r="K1411" s="1">
        <v>45535</v>
      </c>
      <c r="L1411" t="s">
        <v>15144</v>
      </c>
    </row>
    <row r="1412" spans="1:12" x14ac:dyDescent="0.2">
      <c r="A1412" t="s">
        <v>1378</v>
      </c>
      <c r="B1412" t="s">
        <v>5122</v>
      </c>
      <c r="C1412" t="s">
        <v>7360</v>
      </c>
      <c r="D1412" t="s">
        <v>1379</v>
      </c>
      <c r="E1412" t="s">
        <v>51</v>
      </c>
      <c r="F1412" t="s">
        <v>39</v>
      </c>
      <c r="G1412" t="s">
        <v>40</v>
      </c>
      <c r="I1412">
        <v>105225</v>
      </c>
      <c r="J1412">
        <v>3</v>
      </c>
      <c r="K1412" s="1">
        <v>45535</v>
      </c>
      <c r="L1412" t="s">
        <v>15144</v>
      </c>
    </row>
    <row r="1413" spans="1:12" x14ac:dyDescent="0.2">
      <c r="A1413" t="s">
        <v>484</v>
      </c>
      <c r="B1413" t="s">
        <v>6400</v>
      </c>
      <c r="C1413" t="s">
        <v>7360</v>
      </c>
      <c r="D1413" t="s">
        <v>485</v>
      </c>
      <c r="E1413" t="s">
        <v>51</v>
      </c>
      <c r="F1413" t="s">
        <v>86</v>
      </c>
      <c r="G1413" t="s">
        <v>85</v>
      </c>
      <c r="I1413"/>
      <c r="K1413" s="1">
        <v>45535</v>
      </c>
      <c r="L1413" t="s">
        <v>15144</v>
      </c>
    </row>
    <row r="1414" spans="1:12" x14ac:dyDescent="0.2">
      <c r="A1414" t="s">
        <v>1373</v>
      </c>
      <c r="B1414" t="s">
        <v>6504</v>
      </c>
      <c r="C1414" t="s">
        <v>7360</v>
      </c>
      <c r="D1414" t="s">
        <v>1374</v>
      </c>
      <c r="E1414" t="s">
        <v>51</v>
      </c>
      <c r="F1414" t="s">
        <v>39</v>
      </c>
      <c r="G1414" t="s">
        <v>40</v>
      </c>
      <c r="H1414">
        <v>9000</v>
      </c>
      <c r="I1414">
        <v>9000</v>
      </c>
      <c r="J1414">
        <v>1.0366999999999995</v>
      </c>
      <c r="K1414" s="1">
        <v>45535</v>
      </c>
      <c r="L1414" t="s">
        <v>15144</v>
      </c>
    </row>
    <row r="1415" spans="1:12" x14ac:dyDescent="0.2">
      <c r="A1415" t="s">
        <v>8316</v>
      </c>
      <c r="B1415" t="s">
        <v>8317</v>
      </c>
      <c r="C1415" t="s">
        <v>7360</v>
      </c>
      <c r="D1415" t="s">
        <v>8315</v>
      </c>
      <c r="E1415" t="s">
        <v>51</v>
      </c>
      <c r="F1415" t="s">
        <v>52</v>
      </c>
      <c r="G1415" t="s">
        <v>53</v>
      </c>
      <c r="H1415">
        <v>10260</v>
      </c>
      <c r="I1415">
        <v>10260</v>
      </c>
      <c r="J1415">
        <v>0.93089999999999962</v>
      </c>
      <c r="K1415" s="1">
        <v>45869</v>
      </c>
      <c r="L1415" t="s">
        <v>15144</v>
      </c>
    </row>
    <row r="1416" spans="1:12" x14ac:dyDescent="0.2">
      <c r="A1416" t="s">
        <v>2192</v>
      </c>
      <c r="B1416" t="s">
        <v>6191</v>
      </c>
      <c r="C1416" t="s">
        <v>7360</v>
      </c>
      <c r="D1416" t="s">
        <v>213</v>
      </c>
      <c r="E1416" t="s">
        <v>51</v>
      </c>
      <c r="F1416" t="s">
        <v>36</v>
      </c>
      <c r="G1416" t="s">
        <v>37</v>
      </c>
      <c r="H1416">
        <v>285000</v>
      </c>
      <c r="I1416">
        <v>285000</v>
      </c>
      <c r="J1416">
        <v>87.5625</v>
      </c>
      <c r="K1416" s="1">
        <v>45535</v>
      </c>
      <c r="L1416" t="s">
        <v>15144</v>
      </c>
    </row>
    <row r="1417" spans="1:12" x14ac:dyDescent="0.2">
      <c r="A1417" t="s">
        <v>2191</v>
      </c>
      <c r="B1417" t="s">
        <v>6192</v>
      </c>
      <c r="C1417" t="s">
        <v>7360</v>
      </c>
      <c r="D1417" t="s">
        <v>213</v>
      </c>
      <c r="E1417" t="s">
        <v>51</v>
      </c>
      <c r="F1417" t="s">
        <v>36</v>
      </c>
      <c r="G1417" t="s">
        <v>37</v>
      </c>
      <c r="H1417">
        <v>285000</v>
      </c>
      <c r="I1417">
        <v>285000</v>
      </c>
      <c r="J1417">
        <v>87.5625</v>
      </c>
      <c r="K1417" s="1">
        <v>45535</v>
      </c>
      <c r="L1417" t="s">
        <v>15144</v>
      </c>
    </row>
    <row r="1418" spans="1:12" x14ac:dyDescent="0.2">
      <c r="A1418" t="s">
        <v>2190</v>
      </c>
      <c r="B1418" t="s">
        <v>6190</v>
      </c>
      <c r="C1418" t="s">
        <v>7360</v>
      </c>
      <c r="D1418" t="s">
        <v>213</v>
      </c>
      <c r="E1418" t="s">
        <v>51</v>
      </c>
      <c r="F1418" t="s">
        <v>36</v>
      </c>
      <c r="G1418" t="s">
        <v>37</v>
      </c>
      <c r="H1418">
        <v>147400</v>
      </c>
      <c r="I1418">
        <v>147400</v>
      </c>
      <c r="J1418">
        <v>78.075000000000003</v>
      </c>
      <c r="K1418" s="1">
        <v>45535</v>
      </c>
      <c r="L1418" t="s">
        <v>15144</v>
      </c>
    </row>
    <row r="1419" spans="1:12" x14ac:dyDescent="0.2">
      <c r="A1419" t="s">
        <v>2189</v>
      </c>
      <c r="B1419" t="s">
        <v>6188</v>
      </c>
      <c r="C1419" t="s">
        <v>7360</v>
      </c>
      <c r="D1419" t="s">
        <v>213</v>
      </c>
      <c r="E1419" t="s">
        <v>51</v>
      </c>
      <c r="F1419" t="s">
        <v>36</v>
      </c>
      <c r="G1419" t="s">
        <v>37</v>
      </c>
      <c r="H1419">
        <v>104750</v>
      </c>
      <c r="I1419">
        <v>104750</v>
      </c>
      <c r="J1419">
        <v>27.495000000000001</v>
      </c>
      <c r="K1419" s="1">
        <v>45535</v>
      </c>
      <c r="L1419" t="s">
        <v>15144</v>
      </c>
    </row>
    <row r="1420" spans="1:12" x14ac:dyDescent="0.2">
      <c r="A1420" t="s">
        <v>216</v>
      </c>
      <c r="B1420" t="s">
        <v>6187</v>
      </c>
      <c r="C1420" t="s">
        <v>7360</v>
      </c>
      <c r="D1420" t="s">
        <v>213</v>
      </c>
      <c r="E1420" t="s">
        <v>51</v>
      </c>
      <c r="F1420" t="s">
        <v>36</v>
      </c>
      <c r="G1420" t="s">
        <v>37</v>
      </c>
      <c r="H1420">
        <v>158605</v>
      </c>
      <c r="I1420">
        <v>158605</v>
      </c>
      <c r="J1420">
        <v>45.729166666666657</v>
      </c>
      <c r="K1420" s="1">
        <v>45535</v>
      </c>
      <c r="L1420" t="s">
        <v>15144</v>
      </c>
    </row>
    <row r="1421" spans="1:12" x14ac:dyDescent="0.2">
      <c r="A1421" t="s">
        <v>2188</v>
      </c>
      <c r="B1421" t="s">
        <v>6189</v>
      </c>
      <c r="C1421" t="s">
        <v>7360</v>
      </c>
      <c r="D1421" t="s">
        <v>213</v>
      </c>
      <c r="E1421" t="s">
        <v>51</v>
      </c>
      <c r="F1421" t="s">
        <v>36</v>
      </c>
      <c r="G1421" t="s">
        <v>37</v>
      </c>
      <c r="H1421">
        <v>104255</v>
      </c>
      <c r="I1421">
        <v>104255</v>
      </c>
      <c r="J1421">
        <v>27.495000000000001</v>
      </c>
      <c r="K1421" s="1">
        <v>45535</v>
      </c>
      <c r="L1421" t="s">
        <v>15144</v>
      </c>
    </row>
    <row r="1422" spans="1:12" x14ac:dyDescent="0.2">
      <c r="A1422" t="s">
        <v>1826</v>
      </c>
      <c r="B1422" t="s">
        <v>6798</v>
      </c>
      <c r="C1422" t="s">
        <v>7360</v>
      </c>
      <c r="D1422" t="s">
        <v>213</v>
      </c>
      <c r="E1422" t="s">
        <v>51</v>
      </c>
      <c r="F1422" t="s">
        <v>44</v>
      </c>
      <c r="G1422" t="s">
        <v>45</v>
      </c>
      <c r="H1422">
        <v>143350</v>
      </c>
      <c r="I1422">
        <v>143350</v>
      </c>
      <c r="J1422">
        <v>39.155000000000001</v>
      </c>
      <c r="K1422" s="1">
        <v>45535</v>
      </c>
      <c r="L1422" t="s">
        <v>15144</v>
      </c>
    </row>
    <row r="1423" spans="1:12" x14ac:dyDescent="0.2">
      <c r="A1423" t="s">
        <v>2557</v>
      </c>
      <c r="B1423" t="s">
        <v>6799</v>
      </c>
      <c r="C1423" t="s">
        <v>7360</v>
      </c>
      <c r="D1423" t="s">
        <v>213</v>
      </c>
      <c r="E1423" t="s">
        <v>51</v>
      </c>
      <c r="F1423" t="s">
        <v>44</v>
      </c>
      <c r="G1423" t="s">
        <v>45</v>
      </c>
      <c r="H1423">
        <v>141500</v>
      </c>
      <c r="I1423">
        <v>141500</v>
      </c>
      <c r="J1423">
        <v>28.77</v>
      </c>
      <c r="K1423" s="1">
        <v>45535</v>
      </c>
      <c r="L1423" t="s">
        <v>15144</v>
      </c>
    </row>
    <row r="1424" spans="1:12" x14ac:dyDescent="0.2">
      <c r="A1424" t="s">
        <v>1825</v>
      </c>
      <c r="B1424" t="s">
        <v>5982</v>
      </c>
      <c r="C1424" t="s">
        <v>7360</v>
      </c>
      <c r="D1424" t="s">
        <v>213</v>
      </c>
      <c r="E1424" t="s">
        <v>51</v>
      </c>
      <c r="F1424" t="s">
        <v>44</v>
      </c>
      <c r="G1424" t="s">
        <v>45</v>
      </c>
      <c r="H1424">
        <v>144800</v>
      </c>
      <c r="I1424">
        <v>144800</v>
      </c>
      <c r="J1424">
        <v>66</v>
      </c>
      <c r="K1424" s="1">
        <v>45535</v>
      </c>
      <c r="L1424" t="s">
        <v>15144</v>
      </c>
    </row>
    <row r="1425" spans="1:12" x14ac:dyDescent="0.2">
      <c r="A1425" t="s">
        <v>2187</v>
      </c>
      <c r="B1425" t="s">
        <v>5983</v>
      </c>
      <c r="C1425" t="s">
        <v>7360</v>
      </c>
      <c r="D1425" t="s">
        <v>213</v>
      </c>
      <c r="E1425" t="s">
        <v>51</v>
      </c>
      <c r="F1425" t="s">
        <v>44</v>
      </c>
      <c r="G1425" t="s">
        <v>45</v>
      </c>
      <c r="H1425">
        <v>145750</v>
      </c>
      <c r="I1425">
        <v>145750</v>
      </c>
      <c r="J1425">
        <v>66</v>
      </c>
      <c r="K1425" s="1">
        <v>45535</v>
      </c>
      <c r="L1425" t="s">
        <v>15144</v>
      </c>
    </row>
    <row r="1426" spans="1:12" x14ac:dyDescent="0.2">
      <c r="A1426" t="s">
        <v>1824</v>
      </c>
      <c r="B1426" t="s">
        <v>6741</v>
      </c>
      <c r="C1426" t="s">
        <v>7360</v>
      </c>
      <c r="D1426" t="s">
        <v>213</v>
      </c>
      <c r="E1426" t="s">
        <v>51</v>
      </c>
      <c r="F1426" t="s">
        <v>41</v>
      </c>
      <c r="G1426" t="s">
        <v>42</v>
      </c>
      <c r="H1426">
        <v>288530</v>
      </c>
      <c r="I1426">
        <v>288530</v>
      </c>
      <c r="J1426">
        <v>96</v>
      </c>
      <c r="K1426" s="1">
        <v>45596</v>
      </c>
      <c r="L1426" t="s">
        <v>15144</v>
      </c>
    </row>
    <row r="1427" spans="1:12" x14ac:dyDescent="0.2">
      <c r="A1427" t="s">
        <v>1823</v>
      </c>
      <c r="B1427" t="s">
        <v>6342</v>
      </c>
      <c r="C1427" t="s">
        <v>7360</v>
      </c>
      <c r="D1427" t="s">
        <v>213</v>
      </c>
      <c r="E1427" t="s">
        <v>51</v>
      </c>
      <c r="F1427" t="s">
        <v>49</v>
      </c>
      <c r="G1427" t="s">
        <v>50</v>
      </c>
      <c r="H1427">
        <v>140000</v>
      </c>
      <c r="I1427">
        <v>140000</v>
      </c>
      <c r="J1427">
        <v>66</v>
      </c>
      <c r="K1427" s="1">
        <v>45565</v>
      </c>
      <c r="L1427" t="s">
        <v>15144</v>
      </c>
    </row>
    <row r="1428" spans="1:12" x14ac:dyDescent="0.2">
      <c r="A1428" t="s">
        <v>2184</v>
      </c>
      <c r="B1428" t="s">
        <v>6343</v>
      </c>
      <c r="C1428" t="s">
        <v>7360</v>
      </c>
      <c r="D1428" t="s">
        <v>213</v>
      </c>
      <c r="E1428" t="s">
        <v>51</v>
      </c>
      <c r="F1428" t="s">
        <v>49</v>
      </c>
      <c r="G1428" t="s">
        <v>50</v>
      </c>
      <c r="H1428">
        <v>140880</v>
      </c>
      <c r="I1428">
        <v>140880</v>
      </c>
      <c r="J1428">
        <v>66</v>
      </c>
      <c r="K1428" s="1">
        <v>45565</v>
      </c>
      <c r="L1428" t="s">
        <v>15144</v>
      </c>
    </row>
    <row r="1429" spans="1:12" x14ac:dyDescent="0.2">
      <c r="A1429" t="s">
        <v>2183</v>
      </c>
      <c r="B1429" t="s">
        <v>6344</v>
      </c>
      <c r="C1429" t="s">
        <v>7360</v>
      </c>
      <c r="D1429" t="s">
        <v>213</v>
      </c>
      <c r="E1429" t="s">
        <v>51</v>
      </c>
      <c r="F1429" t="s">
        <v>49</v>
      </c>
      <c r="G1429" t="s">
        <v>50</v>
      </c>
      <c r="H1429">
        <v>286700</v>
      </c>
      <c r="I1429">
        <v>286700</v>
      </c>
      <c r="J1429">
        <v>44</v>
      </c>
      <c r="K1429" s="1">
        <v>45565</v>
      </c>
      <c r="L1429" t="s">
        <v>15144</v>
      </c>
    </row>
    <row r="1430" spans="1:12" x14ac:dyDescent="0.2">
      <c r="A1430" t="s">
        <v>3122</v>
      </c>
      <c r="B1430" t="s">
        <v>6332</v>
      </c>
      <c r="C1430" t="s">
        <v>7360</v>
      </c>
      <c r="D1430" t="s">
        <v>213</v>
      </c>
      <c r="E1430" t="s">
        <v>51</v>
      </c>
      <c r="F1430" t="s">
        <v>49</v>
      </c>
      <c r="G1430" t="s">
        <v>50</v>
      </c>
      <c r="H1430">
        <v>285000</v>
      </c>
      <c r="I1430">
        <v>285000</v>
      </c>
      <c r="J1430">
        <v>88</v>
      </c>
      <c r="K1430" s="1">
        <v>45657</v>
      </c>
      <c r="L1430" t="s">
        <v>15144</v>
      </c>
    </row>
    <row r="1431" spans="1:12" x14ac:dyDescent="0.2">
      <c r="A1431" t="s">
        <v>1797</v>
      </c>
      <c r="B1431" t="s">
        <v>5814</v>
      </c>
      <c r="C1431" t="s">
        <v>7360</v>
      </c>
      <c r="D1431" t="s">
        <v>213</v>
      </c>
      <c r="E1431" t="s">
        <v>51</v>
      </c>
      <c r="F1431" t="s">
        <v>151</v>
      </c>
      <c r="G1431" t="s">
        <v>1053</v>
      </c>
      <c r="H1431">
        <v>285000</v>
      </c>
      <c r="I1431">
        <v>285000</v>
      </c>
      <c r="J1431">
        <v>96</v>
      </c>
      <c r="K1431" s="1">
        <v>45565</v>
      </c>
      <c r="L1431" t="s">
        <v>15144</v>
      </c>
    </row>
    <row r="1432" spans="1:12" x14ac:dyDescent="0.2">
      <c r="A1432" t="s">
        <v>2168</v>
      </c>
      <c r="B1432" t="s">
        <v>6293</v>
      </c>
      <c r="C1432" t="s">
        <v>7360</v>
      </c>
      <c r="D1432" t="s">
        <v>213</v>
      </c>
      <c r="E1432" t="s">
        <v>51</v>
      </c>
      <c r="F1432" t="s">
        <v>151</v>
      </c>
      <c r="G1432" t="s">
        <v>1053</v>
      </c>
      <c r="H1432">
        <v>285450</v>
      </c>
      <c r="I1432">
        <v>285450</v>
      </c>
      <c r="J1432">
        <v>76.702500000000001</v>
      </c>
      <c r="K1432" s="1">
        <v>45565</v>
      </c>
      <c r="L1432" t="s">
        <v>15144</v>
      </c>
    </row>
    <row r="1433" spans="1:12" x14ac:dyDescent="0.2">
      <c r="A1433" t="s">
        <v>2169</v>
      </c>
      <c r="B1433" t="s">
        <v>6292</v>
      </c>
      <c r="C1433" t="s">
        <v>7360</v>
      </c>
      <c r="D1433" t="s">
        <v>213</v>
      </c>
      <c r="E1433" t="s">
        <v>51</v>
      </c>
      <c r="F1433" t="s">
        <v>151</v>
      </c>
      <c r="G1433" t="s">
        <v>1053</v>
      </c>
      <c r="H1433">
        <v>288900</v>
      </c>
      <c r="I1433">
        <v>288900</v>
      </c>
      <c r="J1433">
        <v>81.48</v>
      </c>
      <c r="K1433" s="1">
        <v>45565</v>
      </c>
      <c r="L1433" t="s">
        <v>15144</v>
      </c>
    </row>
    <row r="1434" spans="1:12" x14ac:dyDescent="0.2">
      <c r="A1434" t="s">
        <v>2167</v>
      </c>
      <c r="B1434" t="s">
        <v>6291</v>
      </c>
      <c r="C1434" t="s">
        <v>7360</v>
      </c>
      <c r="D1434" t="s">
        <v>213</v>
      </c>
      <c r="E1434" t="s">
        <v>51</v>
      </c>
      <c r="F1434" t="s">
        <v>151</v>
      </c>
      <c r="G1434" t="s">
        <v>1053</v>
      </c>
      <c r="H1434">
        <v>138900</v>
      </c>
      <c r="I1434">
        <v>138655</v>
      </c>
      <c r="J1434">
        <v>32.482500000000002</v>
      </c>
      <c r="K1434" s="1">
        <v>45535</v>
      </c>
      <c r="L1434" t="s">
        <v>15144</v>
      </c>
    </row>
    <row r="1435" spans="1:12" x14ac:dyDescent="0.2">
      <c r="A1435" t="s">
        <v>1817</v>
      </c>
      <c r="B1435" t="s">
        <v>6290</v>
      </c>
      <c r="C1435" t="s">
        <v>7360</v>
      </c>
      <c r="D1435" t="s">
        <v>213</v>
      </c>
      <c r="E1435" t="s">
        <v>51</v>
      </c>
      <c r="F1435" t="s">
        <v>151</v>
      </c>
      <c r="G1435" t="s">
        <v>1053</v>
      </c>
      <c r="H1435">
        <v>289635</v>
      </c>
      <c r="I1435">
        <v>289635</v>
      </c>
      <c r="J1435">
        <v>76.702500000000001</v>
      </c>
      <c r="K1435" s="1">
        <v>45535</v>
      </c>
      <c r="L1435" t="s">
        <v>15144</v>
      </c>
    </row>
    <row r="1436" spans="1:12" x14ac:dyDescent="0.2">
      <c r="A1436" t="s">
        <v>1820</v>
      </c>
      <c r="B1436" t="s">
        <v>6284</v>
      </c>
      <c r="C1436" t="s">
        <v>7360</v>
      </c>
      <c r="D1436" t="s">
        <v>213</v>
      </c>
      <c r="E1436" t="s">
        <v>51</v>
      </c>
      <c r="F1436" t="s">
        <v>151</v>
      </c>
      <c r="G1436" t="s">
        <v>1053</v>
      </c>
      <c r="H1436">
        <v>289500</v>
      </c>
      <c r="I1436">
        <v>289500</v>
      </c>
      <c r="J1436">
        <v>96</v>
      </c>
      <c r="K1436" s="1">
        <v>45535</v>
      </c>
      <c r="L1436" t="s">
        <v>15144</v>
      </c>
    </row>
    <row r="1437" spans="1:12" x14ac:dyDescent="0.2">
      <c r="A1437" t="s">
        <v>1819</v>
      </c>
      <c r="B1437" t="s">
        <v>6283</v>
      </c>
      <c r="C1437" t="s">
        <v>7360</v>
      </c>
      <c r="D1437" t="s">
        <v>213</v>
      </c>
      <c r="E1437" t="s">
        <v>51</v>
      </c>
      <c r="F1437" t="s">
        <v>151</v>
      </c>
      <c r="G1437" t="s">
        <v>1053</v>
      </c>
      <c r="H1437">
        <v>294325</v>
      </c>
      <c r="I1437">
        <v>294325</v>
      </c>
      <c r="J1437">
        <v>83.45</v>
      </c>
      <c r="K1437" s="1">
        <v>45535</v>
      </c>
      <c r="L1437" t="s">
        <v>15144</v>
      </c>
    </row>
    <row r="1438" spans="1:12" x14ac:dyDescent="0.2">
      <c r="A1438" t="s">
        <v>1818</v>
      </c>
      <c r="B1438" t="s">
        <v>6282</v>
      </c>
      <c r="C1438" t="s">
        <v>7360</v>
      </c>
      <c r="D1438" t="s">
        <v>213</v>
      </c>
      <c r="E1438" t="s">
        <v>51</v>
      </c>
      <c r="F1438" t="s">
        <v>151</v>
      </c>
      <c r="G1438" t="s">
        <v>1053</v>
      </c>
      <c r="H1438">
        <v>289500</v>
      </c>
      <c r="I1438">
        <v>289500</v>
      </c>
      <c r="J1438">
        <v>88</v>
      </c>
      <c r="K1438" s="1">
        <v>45535</v>
      </c>
      <c r="L1438" t="s">
        <v>15144</v>
      </c>
    </row>
    <row r="1439" spans="1:12" x14ac:dyDescent="0.2">
      <c r="A1439" t="s">
        <v>215</v>
      </c>
      <c r="B1439" t="s">
        <v>5887</v>
      </c>
      <c r="C1439" t="s">
        <v>7360</v>
      </c>
      <c r="D1439" t="s">
        <v>213</v>
      </c>
      <c r="E1439" t="s">
        <v>51</v>
      </c>
      <c r="F1439" t="s">
        <v>133</v>
      </c>
      <c r="G1439" t="s">
        <v>134</v>
      </c>
      <c r="H1439">
        <v>230150</v>
      </c>
      <c r="I1439">
        <v>230150</v>
      </c>
      <c r="J1439">
        <v>47.294166666666662</v>
      </c>
      <c r="K1439" s="1">
        <v>45535</v>
      </c>
      <c r="L1439" t="s">
        <v>15144</v>
      </c>
    </row>
    <row r="1440" spans="1:12" x14ac:dyDescent="0.2">
      <c r="A1440" t="s">
        <v>2165</v>
      </c>
      <c r="B1440" t="s">
        <v>5882</v>
      </c>
      <c r="C1440" t="s">
        <v>7360</v>
      </c>
      <c r="D1440" t="s">
        <v>213</v>
      </c>
      <c r="E1440" t="s">
        <v>51</v>
      </c>
      <c r="F1440" t="s">
        <v>133</v>
      </c>
      <c r="G1440" t="s">
        <v>134</v>
      </c>
      <c r="H1440">
        <v>151960</v>
      </c>
      <c r="I1440">
        <v>151960</v>
      </c>
      <c r="J1440">
        <v>32.832500000000003</v>
      </c>
      <c r="K1440" s="1">
        <v>45535</v>
      </c>
      <c r="L1440" t="s">
        <v>15144</v>
      </c>
    </row>
    <row r="1441" spans="1:12" x14ac:dyDescent="0.2">
      <c r="A1441" t="s">
        <v>2163</v>
      </c>
      <c r="B1441" t="s">
        <v>5880</v>
      </c>
      <c r="C1441" t="s">
        <v>7360</v>
      </c>
      <c r="D1441" t="s">
        <v>213</v>
      </c>
      <c r="E1441" t="s">
        <v>51</v>
      </c>
      <c r="F1441" t="s">
        <v>133</v>
      </c>
      <c r="G1441" t="s">
        <v>134</v>
      </c>
      <c r="H1441">
        <v>856450</v>
      </c>
      <c r="I1441">
        <v>856450</v>
      </c>
      <c r="J1441">
        <v>46.448749999999997</v>
      </c>
      <c r="K1441" s="1">
        <v>45535</v>
      </c>
      <c r="L1441" t="s">
        <v>15144</v>
      </c>
    </row>
    <row r="1442" spans="1:12" x14ac:dyDescent="0.2">
      <c r="A1442" t="s">
        <v>2164</v>
      </c>
      <c r="B1442" t="s">
        <v>5881</v>
      </c>
      <c r="C1442" t="s">
        <v>7360</v>
      </c>
      <c r="D1442" t="s">
        <v>213</v>
      </c>
      <c r="E1442" t="s">
        <v>51</v>
      </c>
      <c r="F1442" t="s">
        <v>133</v>
      </c>
      <c r="G1442" t="s">
        <v>134</v>
      </c>
      <c r="H1442">
        <v>1073400</v>
      </c>
      <c r="I1442">
        <v>1073400</v>
      </c>
      <c r="J1442">
        <v>45.621250000000003</v>
      </c>
      <c r="K1442" s="1">
        <v>45535</v>
      </c>
      <c r="L1442" t="s">
        <v>15144</v>
      </c>
    </row>
    <row r="1443" spans="1:12" x14ac:dyDescent="0.2">
      <c r="A1443" t="s">
        <v>2166</v>
      </c>
      <c r="B1443" t="s">
        <v>5883</v>
      </c>
      <c r="C1443" t="s">
        <v>7360</v>
      </c>
      <c r="D1443" t="s">
        <v>213</v>
      </c>
      <c r="E1443" t="s">
        <v>51</v>
      </c>
      <c r="F1443" t="s">
        <v>133</v>
      </c>
      <c r="G1443" t="s">
        <v>134</v>
      </c>
      <c r="H1443">
        <v>502270</v>
      </c>
      <c r="I1443">
        <v>502270</v>
      </c>
      <c r="J1443">
        <v>46.448749999999997</v>
      </c>
      <c r="K1443" s="1">
        <v>45535</v>
      </c>
      <c r="L1443" t="s">
        <v>15144</v>
      </c>
    </row>
    <row r="1444" spans="1:12" x14ac:dyDescent="0.2">
      <c r="A1444" t="s">
        <v>2160</v>
      </c>
      <c r="B1444" t="s">
        <v>5884</v>
      </c>
      <c r="C1444" t="s">
        <v>7360</v>
      </c>
      <c r="D1444" t="s">
        <v>213</v>
      </c>
      <c r="E1444" t="s">
        <v>51</v>
      </c>
      <c r="F1444" t="s">
        <v>133</v>
      </c>
      <c r="G1444" t="s">
        <v>134</v>
      </c>
      <c r="H1444">
        <v>288000</v>
      </c>
      <c r="I1444">
        <v>288000</v>
      </c>
      <c r="J1444">
        <v>63.55</v>
      </c>
      <c r="K1444" s="1">
        <v>45535</v>
      </c>
      <c r="L1444" t="s">
        <v>15144</v>
      </c>
    </row>
    <row r="1445" spans="1:12" x14ac:dyDescent="0.2">
      <c r="A1445" t="s">
        <v>2162</v>
      </c>
      <c r="B1445" t="s">
        <v>5886</v>
      </c>
      <c r="C1445" t="s">
        <v>7360</v>
      </c>
      <c r="D1445" t="s">
        <v>213</v>
      </c>
      <c r="E1445" t="s">
        <v>51</v>
      </c>
      <c r="F1445" t="s">
        <v>133</v>
      </c>
      <c r="G1445" t="s">
        <v>134</v>
      </c>
      <c r="H1445">
        <v>288000</v>
      </c>
      <c r="I1445">
        <v>288000</v>
      </c>
      <c r="J1445">
        <v>88</v>
      </c>
      <c r="K1445" s="1">
        <v>45535</v>
      </c>
      <c r="L1445" t="s">
        <v>15144</v>
      </c>
    </row>
    <row r="1446" spans="1:12" x14ac:dyDescent="0.2">
      <c r="A1446" t="s">
        <v>2161</v>
      </c>
      <c r="B1446" t="s">
        <v>5885</v>
      </c>
      <c r="C1446" t="s">
        <v>7360</v>
      </c>
      <c r="D1446" t="s">
        <v>213</v>
      </c>
      <c r="E1446" t="s">
        <v>51</v>
      </c>
      <c r="F1446" t="s">
        <v>133</v>
      </c>
      <c r="G1446" t="s">
        <v>134</v>
      </c>
      <c r="H1446">
        <v>288000</v>
      </c>
      <c r="I1446">
        <v>288000</v>
      </c>
      <c r="J1446">
        <v>63.55</v>
      </c>
      <c r="K1446" s="1">
        <v>45535</v>
      </c>
      <c r="L1446" t="s">
        <v>15144</v>
      </c>
    </row>
    <row r="1447" spans="1:12" x14ac:dyDescent="0.2">
      <c r="A1447" t="s">
        <v>1822</v>
      </c>
      <c r="B1447" t="s">
        <v>5706</v>
      </c>
      <c r="C1447" t="s">
        <v>7360</v>
      </c>
      <c r="D1447" t="s">
        <v>213</v>
      </c>
      <c r="E1447" t="s">
        <v>51</v>
      </c>
      <c r="F1447" t="s">
        <v>154</v>
      </c>
      <c r="G1447" t="s">
        <v>1074</v>
      </c>
      <c r="H1447">
        <v>126810</v>
      </c>
      <c r="I1447">
        <v>126810</v>
      </c>
      <c r="J1447">
        <v>39.152500000000003</v>
      </c>
      <c r="K1447" s="1">
        <v>45535</v>
      </c>
      <c r="L1447" t="s">
        <v>15144</v>
      </c>
    </row>
    <row r="1448" spans="1:12" x14ac:dyDescent="0.2">
      <c r="A1448" t="s">
        <v>2181</v>
      </c>
      <c r="B1448" t="s">
        <v>5707</v>
      </c>
      <c r="C1448" t="s">
        <v>7360</v>
      </c>
      <c r="D1448" t="s">
        <v>213</v>
      </c>
      <c r="E1448" t="s">
        <v>51</v>
      </c>
      <c r="F1448" t="s">
        <v>154</v>
      </c>
      <c r="G1448" t="s">
        <v>1074</v>
      </c>
      <c r="H1448">
        <v>271935</v>
      </c>
      <c r="I1448">
        <v>271935</v>
      </c>
      <c r="J1448">
        <v>48.844166666666659</v>
      </c>
      <c r="K1448" s="1">
        <v>45535</v>
      </c>
      <c r="L1448" t="s">
        <v>15144</v>
      </c>
    </row>
    <row r="1449" spans="1:12" x14ac:dyDescent="0.2">
      <c r="A1449" t="s">
        <v>2554</v>
      </c>
      <c r="B1449" t="s">
        <v>5710</v>
      </c>
      <c r="C1449" t="s">
        <v>7360</v>
      </c>
      <c r="D1449" t="s">
        <v>213</v>
      </c>
      <c r="E1449" t="s">
        <v>51</v>
      </c>
      <c r="F1449" t="s">
        <v>154</v>
      </c>
      <c r="G1449" t="s">
        <v>1074</v>
      </c>
      <c r="H1449">
        <v>295250</v>
      </c>
      <c r="I1449">
        <v>295250</v>
      </c>
      <c r="J1449">
        <v>48.844166666666659</v>
      </c>
      <c r="K1449" s="1">
        <v>45535</v>
      </c>
      <c r="L1449" t="s">
        <v>15144</v>
      </c>
    </row>
    <row r="1450" spans="1:12" x14ac:dyDescent="0.2">
      <c r="A1450" t="s">
        <v>2178</v>
      </c>
      <c r="B1450" t="s">
        <v>5708</v>
      </c>
      <c r="C1450" t="s">
        <v>7360</v>
      </c>
      <c r="D1450" t="s">
        <v>213</v>
      </c>
      <c r="E1450" t="s">
        <v>51</v>
      </c>
      <c r="F1450" t="s">
        <v>154</v>
      </c>
      <c r="G1450" t="s">
        <v>1074</v>
      </c>
      <c r="H1450">
        <v>139015</v>
      </c>
      <c r="I1450">
        <v>139015</v>
      </c>
      <c r="J1450">
        <v>66</v>
      </c>
      <c r="K1450" s="1">
        <v>45535</v>
      </c>
      <c r="L1450" t="s">
        <v>15144</v>
      </c>
    </row>
    <row r="1451" spans="1:12" x14ac:dyDescent="0.2">
      <c r="A1451" t="s">
        <v>2176</v>
      </c>
      <c r="B1451" t="s">
        <v>5709</v>
      </c>
      <c r="C1451" t="s">
        <v>7360</v>
      </c>
      <c r="D1451" t="s">
        <v>213</v>
      </c>
      <c r="E1451" t="s">
        <v>51</v>
      </c>
      <c r="F1451" t="s">
        <v>154</v>
      </c>
      <c r="G1451" t="s">
        <v>1074</v>
      </c>
      <c r="H1451">
        <v>135565</v>
      </c>
      <c r="I1451">
        <v>450000</v>
      </c>
      <c r="J1451">
        <v>82.037499999999994</v>
      </c>
      <c r="K1451" s="1">
        <v>45535</v>
      </c>
      <c r="L1451" t="s">
        <v>15144</v>
      </c>
    </row>
    <row r="1452" spans="1:12" x14ac:dyDescent="0.2">
      <c r="A1452" t="s">
        <v>2555</v>
      </c>
      <c r="B1452" t="s">
        <v>5711</v>
      </c>
      <c r="C1452" t="s">
        <v>7360</v>
      </c>
      <c r="D1452" t="s">
        <v>213</v>
      </c>
      <c r="E1452" t="s">
        <v>51</v>
      </c>
      <c r="F1452" t="s">
        <v>154</v>
      </c>
      <c r="G1452" t="s">
        <v>1074</v>
      </c>
      <c r="H1452">
        <v>236720</v>
      </c>
      <c r="I1452">
        <v>236720</v>
      </c>
      <c r="J1452">
        <v>48.844166666666659</v>
      </c>
      <c r="K1452" s="1">
        <v>45535</v>
      </c>
      <c r="L1452" t="s">
        <v>15144</v>
      </c>
    </row>
    <row r="1453" spans="1:12" x14ac:dyDescent="0.2">
      <c r="A1453" t="s">
        <v>2180</v>
      </c>
      <c r="B1453" t="s">
        <v>5715</v>
      </c>
      <c r="C1453" t="s">
        <v>7360</v>
      </c>
      <c r="D1453" t="s">
        <v>213</v>
      </c>
      <c r="E1453" t="s">
        <v>51</v>
      </c>
      <c r="F1453" t="s">
        <v>154</v>
      </c>
      <c r="G1453" t="s">
        <v>1074</v>
      </c>
      <c r="H1453">
        <v>180590</v>
      </c>
      <c r="I1453">
        <v>180590</v>
      </c>
      <c r="J1453">
        <v>32.417499999999997</v>
      </c>
      <c r="K1453" s="1">
        <v>45535</v>
      </c>
      <c r="L1453" t="s">
        <v>15144</v>
      </c>
    </row>
    <row r="1454" spans="1:12" x14ac:dyDescent="0.2">
      <c r="A1454" t="s">
        <v>2552</v>
      </c>
      <c r="B1454" t="s">
        <v>5712</v>
      </c>
      <c r="C1454" t="s">
        <v>7360</v>
      </c>
      <c r="D1454" t="s">
        <v>213</v>
      </c>
      <c r="E1454" t="s">
        <v>51</v>
      </c>
      <c r="F1454" t="s">
        <v>154</v>
      </c>
      <c r="G1454" t="s">
        <v>1074</v>
      </c>
      <c r="H1454">
        <v>307300</v>
      </c>
      <c r="I1454">
        <v>307300</v>
      </c>
      <c r="J1454">
        <v>41.962499999999999</v>
      </c>
      <c r="K1454" s="1">
        <v>45535</v>
      </c>
      <c r="L1454" t="s">
        <v>15144</v>
      </c>
    </row>
    <row r="1455" spans="1:12" x14ac:dyDescent="0.2">
      <c r="A1455" t="s">
        <v>2179</v>
      </c>
      <c r="B1455" t="s">
        <v>5714</v>
      </c>
      <c r="C1455" t="s">
        <v>7360</v>
      </c>
      <c r="D1455" t="s">
        <v>213</v>
      </c>
      <c r="E1455" t="s">
        <v>51</v>
      </c>
      <c r="F1455" t="s">
        <v>154</v>
      </c>
      <c r="G1455" t="s">
        <v>1074</v>
      </c>
      <c r="H1455">
        <v>139015</v>
      </c>
      <c r="I1455">
        <v>139015</v>
      </c>
      <c r="J1455">
        <v>28.77</v>
      </c>
      <c r="K1455" s="1">
        <v>45535</v>
      </c>
      <c r="L1455" t="s">
        <v>15144</v>
      </c>
    </row>
    <row r="1456" spans="1:12" x14ac:dyDescent="0.2">
      <c r="A1456" t="s">
        <v>2553</v>
      </c>
      <c r="B1456" t="s">
        <v>5713</v>
      </c>
      <c r="C1456" t="s">
        <v>7360</v>
      </c>
      <c r="D1456" t="s">
        <v>213</v>
      </c>
      <c r="E1456" t="s">
        <v>51</v>
      </c>
      <c r="F1456" t="s">
        <v>154</v>
      </c>
      <c r="G1456" t="s">
        <v>1074</v>
      </c>
      <c r="H1456">
        <v>355000</v>
      </c>
      <c r="I1456">
        <v>355000</v>
      </c>
      <c r="J1456">
        <v>41.962499999999999</v>
      </c>
      <c r="K1456" s="1">
        <v>45535</v>
      </c>
      <c r="L1456" t="s">
        <v>15144</v>
      </c>
    </row>
    <row r="1457" spans="1:12" x14ac:dyDescent="0.2">
      <c r="A1457" t="s">
        <v>2177</v>
      </c>
      <c r="B1457" t="s">
        <v>5716</v>
      </c>
      <c r="C1457" t="s">
        <v>7360</v>
      </c>
      <c r="D1457" t="s">
        <v>213</v>
      </c>
      <c r="E1457" t="s">
        <v>51</v>
      </c>
      <c r="F1457" t="s">
        <v>154</v>
      </c>
      <c r="G1457" t="s">
        <v>1074</v>
      </c>
      <c r="H1457">
        <v>108550</v>
      </c>
      <c r="I1457">
        <v>108550</v>
      </c>
      <c r="J1457">
        <v>28.77</v>
      </c>
      <c r="K1457" s="1">
        <v>45535</v>
      </c>
      <c r="L1457" t="s">
        <v>15144</v>
      </c>
    </row>
    <row r="1458" spans="1:12" x14ac:dyDescent="0.2">
      <c r="A1458" t="s">
        <v>1813</v>
      </c>
      <c r="B1458" t="s">
        <v>5625</v>
      </c>
      <c r="C1458" t="s">
        <v>7360</v>
      </c>
      <c r="D1458" t="s">
        <v>213</v>
      </c>
      <c r="E1458" t="s">
        <v>51</v>
      </c>
      <c r="F1458" t="s">
        <v>147</v>
      </c>
      <c r="G1458" t="s">
        <v>148</v>
      </c>
      <c r="H1458">
        <v>285000</v>
      </c>
      <c r="I1458">
        <v>285000</v>
      </c>
      <c r="J1458">
        <v>96</v>
      </c>
      <c r="K1458" s="1">
        <v>45565</v>
      </c>
      <c r="L1458" t="s">
        <v>15144</v>
      </c>
    </row>
    <row r="1459" spans="1:12" x14ac:dyDescent="0.2">
      <c r="A1459" t="s">
        <v>1809</v>
      </c>
      <c r="B1459" t="s">
        <v>5129</v>
      </c>
      <c r="C1459" t="s">
        <v>7360</v>
      </c>
      <c r="D1459" t="s">
        <v>213</v>
      </c>
      <c r="E1459" t="s">
        <v>51</v>
      </c>
      <c r="F1459" t="s">
        <v>118</v>
      </c>
      <c r="G1459" t="s">
        <v>119</v>
      </c>
      <c r="H1459">
        <v>144250</v>
      </c>
      <c r="I1459">
        <v>144250</v>
      </c>
      <c r="J1459">
        <v>66</v>
      </c>
      <c r="K1459" s="1">
        <v>45535</v>
      </c>
      <c r="L1459" t="s">
        <v>15144</v>
      </c>
    </row>
    <row r="1460" spans="1:12" x14ac:dyDescent="0.2">
      <c r="A1460" t="s">
        <v>2151</v>
      </c>
      <c r="B1460" t="s">
        <v>5130</v>
      </c>
      <c r="C1460" t="s">
        <v>7360</v>
      </c>
      <c r="D1460" t="s">
        <v>213</v>
      </c>
      <c r="E1460" t="s">
        <v>51</v>
      </c>
      <c r="F1460" t="s">
        <v>118</v>
      </c>
      <c r="G1460" t="s">
        <v>119</v>
      </c>
      <c r="H1460">
        <v>144250</v>
      </c>
      <c r="I1460">
        <v>144250</v>
      </c>
      <c r="J1460">
        <v>66</v>
      </c>
      <c r="K1460" s="1">
        <v>45535</v>
      </c>
      <c r="L1460" t="s">
        <v>15144</v>
      </c>
    </row>
    <row r="1461" spans="1:12" x14ac:dyDescent="0.2">
      <c r="A1461" t="s">
        <v>2150</v>
      </c>
      <c r="B1461" t="s">
        <v>5131</v>
      </c>
      <c r="C1461" t="s">
        <v>7360</v>
      </c>
      <c r="D1461" t="s">
        <v>213</v>
      </c>
      <c r="E1461" t="s">
        <v>51</v>
      </c>
      <c r="F1461" t="s">
        <v>118</v>
      </c>
      <c r="G1461" t="s">
        <v>119</v>
      </c>
      <c r="H1461">
        <v>144250</v>
      </c>
      <c r="I1461">
        <v>144250</v>
      </c>
      <c r="J1461">
        <v>75.637500000000003</v>
      </c>
      <c r="K1461" s="1">
        <v>45535</v>
      </c>
      <c r="L1461" t="s">
        <v>15144</v>
      </c>
    </row>
    <row r="1462" spans="1:12" x14ac:dyDescent="0.2">
      <c r="A1462" t="s">
        <v>2152</v>
      </c>
      <c r="B1462" t="s">
        <v>5132</v>
      </c>
      <c r="C1462" t="s">
        <v>7360</v>
      </c>
      <c r="D1462" t="s">
        <v>213</v>
      </c>
      <c r="E1462" t="s">
        <v>51</v>
      </c>
      <c r="F1462" t="s">
        <v>118</v>
      </c>
      <c r="G1462" t="s">
        <v>119</v>
      </c>
      <c r="H1462">
        <v>172800</v>
      </c>
      <c r="I1462">
        <v>172800</v>
      </c>
      <c r="J1462">
        <v>32.452500000000001</v>
      </c>
      <c r="K1462" s="1">
        <v>45535</v>
      </c>
      <c r="L1462" t="s">
        <v>15144</v>
      </c>
    </row>
    <row r="1463" spans="1:12" x14ac:dyDescent="0.2">
      <c r="A1463" t="s">
        <v>2149</v>
      </c>
      <c r="B1463" t="s">
        <v>6048</v>
      </c>
      <c r="C1463" t="s">
        <v>7360</v>
      </c>
      <c r="D1463" t="s">
        <v>213</v>
      </c>
      <c r="E1463" t="s">
        <v>51</v>
      </c>
      <c r="F1463" t="s">
        <v>117</v>
      </c>
      <c r="G1463" t="s">
        <v>812</v>
      </c>
      <c r="H1463">
        <v>144500</v>
      </c>
      <c r="I1463">
        <v>144500</v>
      </c>
      <c r="J1463">
        <v>66</v>
      </c>
      <c r="K1463" s="1">
        <v>45535</v>
      </c>
      <c r="L1463" t="s">
        <v>15144</v>
      </c>
    </row>
    <row r="1464" spans="1:12" x14ac:dyDescent="0.2">
      <c r="A1464" t="s">
        <v>1808</v>
      </c>
      <c r="B1464" t="s">
        <v>6047</v>
      </c>
      <c r="C1464" t="s">
        <v>7360</v>
      </c>
      <c r="D1464" t="s">
        <v>213</v>
      </c>
      <c r="E1464" t="s">
        <v>51</v>
      </c>
      <c r="F1464" t="s">
        <v>117</v>
      </c>
      <c r="G1464" t="s">
        <v>812</v>
      </c>
      <c r="H1464">
        <v>144500</v>
      </c>
      <c r="I1464">
        <v>144500</v>
      </c>
      <c r="J1464">
        <v>66</v>
      </c>
      <c r="K1464" s="1">
        <v>45535</v>
      </c>
      <c r="L1464" t="s">
        <v>15144</v>
      </c>
    </row>
    <row r="1465" spans="1:12" x14ac:dyDescent="0.2">
      <c r="A1465" t="s">
        <v>2541</v>
      </c>
      <c r="B1465" t="s">
        <v>9667</v>
      </c>
      <c r="C1465" t="s">
        <v>7360</v>
      </c>
      <c r="D1465" t="s">
        <v>213</v>
      </c>
      <c r="E1465" t="s">
        <v>51</v>
      </c>
      <c r="F1465" t="s">
        <v>125</v>
      </c>
      <c r="G1465" t="s">
        <v>126</v>
      </c>
      <c r="H1465">
        <v>142500</v>
      </c>
      <c r="I1465">
        <v>142500</v>
      </c>
      <c r="J1465">
        <v>28.77</v>
      </c>
      <c r="K1465" s="1">
        <v>45596</v>
      </c>
      <c r="L1465" t="s">
        <v>15144</v>
      </c>
    </row>
    <row r="1466" spans="1:12" x14ac:dyDescent="0.2">
      <c r="A1466" t="s">
        <v>1812</v>
      </c>
      <c r="B1466" t="s">
        <v>9668</v>
      </c>
      <c r="C1466" t="s">
        <v>7360</v>
      </c>
      <c r="D1466" t="s">
        <v>213</v>
      </c>
      <c r="E1466" t="s">
        <v>51</v>
      </c>
      <c r="F1466" t="s">
        <v>125</v>
      </c>
      <c r="G1466" t="s">
        <v>126</v>
      </c>
      <c r="H1466">
        <v>142500</v>
      </c>
      <c r="I1466">
        <v>142500</v>
      </c>
      <c r="J1466">
        <v>28.77</v>
      </c>
      <c r="K1466" s="1">
        <v>45596</v>
      </c>
      <c r="L1466" t="s">
        <v>15144</v>
      </c>
    </row>
    <row r="1467" spans="1:12" x14ac:dyDescent="0.2">
      <c r="A1467" t="s">
        <v>2148</v>
      </c>
      <c r="B1467" t="s">
        <v>5733</v>
      </c>
      <c r="C1467" t="s">
        <v>7360</v>
      </c>
      <c r="D1467" t="s">
        <v>213</v>
      </c>
      <c r="E1467" t="s">
        <v>51</v>
      </c>
      <c r="F1467" t="s">
        <v>58</v>
      </c>
      <c r="G1467" t="s">
        <v>59</v>
      </c>
      <c r="H1467">
        <v>241500</v>
      </c>
      <c r="I1467">
        <v>808355</v>
      </c>
      <c r="J1467">
        <v>54.704583333333339</v>
      </c>
      <c r="K1467" s="1">
        <v>45565</v>
      </c>
      <c r="L1467" t="s">
        <v>15144</v>
      </c>
    </row>
    <row r="1468" spans="1:12" x14ac:dyDescent="0.2">
      <c r="A1468" t="s">
        <v>1807</v>
      </c>
      <c r="B1468" t="s">
        <v>5732</v>
      </c>
      <c r="C1468" t="s">
        <v>7360</v>
      </c>
      <c r="D1468" t="s">
        <v>213</v>
      </c>
      <c r="E1468" t="s">
        <v>51</v>
      </c>
      <c r="F1468" t="s">
        <v>58</v>
      </c>
      <c r="G1468" t="s">
        <v>59</v>
      </c>
      <c r="H1468">
        <v>485000</v>
      </c>
      <c r="I1468">
        <v>485000</v>
      </c>
      <c r="J1468">
        <v>140.6</v>
      </c>
      <c r="K1468" s="1">
        <v>45565</v>
      </c>
      <c r="L1468" t="s">
        <v>15144</v>
      </c>
    </row>
    <row r="1469" spans="1:12" x14ac:dyDescent="0.2">
      <c r="A1469" t="s">
        <v>8124</v>
      </c>
      <c r="B1469" t="s">
        <v>8125</v>
      </c>
      <c r="C1469" t="s">
        <v>7360</v>
      </c>
      <c r="D1469" t="s">
        <v>213</v>
      </c>
      <c r="E1469" t="s">
        <v>51</v>
      </c>
      <c r="F1469" t="s">
        <v>56</v>
      </c>
      <c r="G1469" t="s">
        <v>57</v>
      </c>
      <c r="H1469">
        <v>288200</v>
      </c>
      <c r="I1469">
        <v>288200</v>
      </c>
      <c r="J1469">
        <v>96</v>
      </c>
      <c r="K1469" s="1">
        <v>45838</v>
      </c>
      <c r="L1469" t="s">
        <v>15144</v>
      </c>
    </row>
    <row r="1470" spans="1:12" x14ac:dyDescent="0.2">
      <c r="A1470" t="s">
        <v>2158</v>
      </c>
      <c r="B1470" t="s">
        <v>5812</v>
      </c>
      <c r="C1470" t="s">
        <v>7360</v>
      </c>
      <c r="D1470" t="s">
        <v>213</v>
      </c>
      <c r="E1470" t="s">
        <v>51</v>
      </c>
      <c r="F1470" t="s">
        <v>56</v>
      </c>
      <c r="G1470" t="s">
        <v>57</v>
      </c>
      <c r="H1470">
        <v>288200</v>
      </c>
      <c r="I1470">
        <v>288200</v>
      </c>
      <c r="J1470">
        <v>88</v>
      </c>
      <c r="K1470" s="1">
        <v>45565</v>
      </c>
      <c r="L1470" t="s">
        <v>15144</v>
      </c>
    </row>
    <row r="1471" spans="1:12" x14ac:dyDescent="0.2">
      <c r="A1471" t="s">
        <v>1798</v>
      </c>
      <c r="B1471" t="s">
        <v>5810</v>
      </c>
      <c r="C1471" t="s">
        <v>7360</v>
      </c>
      <c r="D1471" t="s">
        <v>213</v>
      </c>
      <c r="E1471" t="s">
        <v>51</v>
      </c>
      <c r="F1471" t="s">
        <v>56</v>
      </c>
      <c r="G1471" t="s">
        <v>57</v>
      </c>
      <c r="H1471">
        <v>287310</v>
      </c>
      <c r="I1471">
        <v>287310</v>
      </c>
      <c r="J1471">
        <v>49.604166666666657</v>
      </c>
      <c r="K1471" s="1">
        <v>45565</v>
      </c>
      <c r="L1471" t="s">
        <v>15144</v>
      </c>
    </row>
    <row r="1472" spans="1:12" x14ac:dyDescent="0.2">
      <c r="A1472" t="s">
        <v>2159</v>
      </c>
      <c r="B1472" t="s">
        <v>5811</v>
      </c>
      <c r="C1472" t="s">
        <v>7360</v>
      </c>
      <c r="D1472" t="s">
        <v>213</v>
      </c>
      <c r="E1472" t="s">
        <v>51</v>
      </c>
      <c r="F1472" t="s">
        <v>56</v>
      </c>
      <c r="G1472" t="s">
        <v>57</v>
      </c>
      <c r="H1472">
        <v>289000</v>
      </c>
      <c r="I1472">
        <v>289000</v>
      </c>
      <c r="J1472">
        <v>49.604166666666657</v>
      </c>
      <c r="K1472" s="1">
        <v>45565</v>
      </c>
      <c r="L1472" t="s">
        <v>15144</v>
      </c>
    </row>
    <row r="1473" spans="1:12" x14ac:dyDescent="0.2">
      <c r="A1473" t="s">
        <v>2155</v>
      </c>
      <c r="B1473" t="s">
        <v>6249</v>
      </c>
      <c r="C1473" t="s">
        <v>7360</v>
      </c>
      <c r="D1473" t="s">
        <v>213</v>
      </c>
      <c r="E1473" t="s">
        <v>51</v>
      </c>
      <c r="F1473" t="s">
        <v>56</v>
      </c>
      <c r="G1473" t="s">
        <v>57</v>
      </c>
      <c r="H1473">
        <v>280000</v>
      </c>
      <c r="I1473">
        <v>280000</v>
      </c>
      <c r="J1473">
        <v>96</v>
      </c>
      <c r="K1473" s="1">
        <v>45535</v>
      </c>
      <c r="L1473" t="s">
        <v>15144</v>
      </c>
    </row>
    <row r="1474" spans="1:12" x14ac:dyDescent="0.2">
      <c r="A1474" t="s">
        <v>1810</v>
      </c>
      <c r="B1474" t="s">
        <v>6248</v>
      </c>
      <c r="C1474" t="s">
        <v>7360</v>
      </c>
      <c r="D1474" t="s">
        <v>213</v>
      </c>
      <c r="E1474" t="s">
        <v>51</v>
      </c>
      <c r="F1474" t="s">
        <v>56</v>
      </c>
      <c r="G1474" t="s">
        <v>57</v>
      </c>
      <c r="H1474">
        <v>280000</v>
      </c>
      <c r="I1474">
        <v>280000</v>
      </c>
      <c r="J1474">
        <v>96</v>
      </c>
      <c r="K1474" s="1">
        <v>45535</v>
      </c>
      <c r="L1474" t="s">
        <v>15144</v>
      </c>
    </row>
    <row r="1475" spans="1:12" x14ac:dyDescent="0.2">
      <c r="A1475" t="s">
        <v>2153</v>
      </c>
      <c r="B1475" t="s">
        <v>6250</v>
      </c>
      <c r="C1475" t="s">
        <v>7360</v>
      </c>
      <c r="D1475" t="s">
        <v>213</v>
      </c>
      <c r="E1475" t="s">
        <v>51</v>
      </c>
      <c r="F1475" t="s">
        <v>56</v>
      </c>
      <c r="G1475" t="s">
        <v>57</v>
      </c>
      <c r="H1475">
        <v>280000</v>
      </c>
      <c r="I1475">
        <v>280000</v>
      </c>
      <c r="J1475">
        <v>96</v>
      </c>
      <c r="K1475" s="1">
        <v>45535</v>
      </c>
      <c r="L1475" t="s">
        <v>15144</v>
      </c>
    </row>
    <row r="1476" spans="1:12" x14ac:dyDescent="0.2">
      <c r="A1476" t="s">
        <v>214</v>
      </c>
      <c r="B1476" t="s">
        <v>6245</v>
      </c>
      <c r="C1476" t="s">
        <v>7360</v>
      </c>
      <c r="D1476" t="s">
        <v>213</v>
      </c>
      <c r="E1476" t="s">
        <v>51</v>
      </c>
      <c r="F1476" t="s">
        <v>56</v>
      </c>
      <c r="G1476" t="s">
        <v>57</v>
      </c>
      <c r="H1476">
        <v>288000</v>
      </c>
      <c r="I1476">
        <v>288000</v>
      </c>
      <c r="J1476">
        <v>71.77</v>
      </c>
      <c r="K1476" s="1">
        <v>45535</v>
      </c>
      <c r="L1476" t="s">
        <v>15144</v>
      </c>
    </row>
    <row r="1477" spans="1:12" x14ac:dyDescent="0.2">
      <c r="A1477" t="s">
        <v>2156</v>
      </c>
      <c r="B1477" t="s">
        <v>6247</v>
      </c>
      <c r="C1477" t="s">
        <v>7360</v>
      </c>
      <c r="D1477" t="s">
        <v>213</v>
      </c>
      <c r="E1477" t="s">
        <v>51</v>
      </c>
      <c r="F1477" t="s">
        <v>56</v>
      </c>
      <c r="G1477" t="s">
        <v>57</v>
      </c>
      <c r="H1477">
        <v>140600</v>
      </c>
      <c r="I1477">
        <v>140600</v>
      </c>
      <c r="J1477">
        <v>66</v>
      </c>
      <c r="K1477" s="1">
        <v>45535</v>
      </c>
      <c r="L1477" t="s">
        <v>15144</v>
      </c>
    </row>
    <row r="1478" spans="1:12" x14ac:dyDescent="0.2">
      <c r="A1478" t="s">
        <v>2154</v>
      </c>
      <c r="B1478" t="s">
        <v>6246</v>
      </c>
      <c r="C1478" t="s">
        <v>7360</v>
      </c>
      <c r="D1478" t="s">
        <v>213</v>
      </c>
      <c r="E1478" t="s">
        <v>51</v>
      </c>
      <c r="F1478" t="s">
        <v>56</v>
      </c>
      <c r="G1478" t="s">
        <v>57</v>
      </c>
      <c r="H1478">
        <v>141060</v>
      </c>
      <c r="I1478">
        <v>141060</v>
      </c>
      <c r="J1478">
        <v>66</v>
      </c>
      <c r="K1478" s="1">
        <v>45535</v>
      </c>
      <c r="L1478" t="s">
        <v>15144</v>
      </c>
    </row>
    <row r="1479" spans="1:12" x14ac:dyDescent="0.2">
      <c r="A1479" t="s">
        <v>1811</v>
      </c>
      <c r="B1479" t="s">
        <v>6806</v>
      </c>
      <c r="C1479" t="s">
        <v>7360</v>
      </c>
      <c r="D1479" t="s">
        <v>213</v>
      </c>
      <c r="E1479" t="s">
        <v>51</v>
      </c>
      <c r="F1479" t="s">
        <v>56</v>
      </c>
      <c r="G1479" t="s">
        <v>57</v>
      </c>
      <c r="H1479">
        <v>284770</v>
      </c>
      <c r="I1479">
        <v>284770</v>
      </c>
      <c r="J1479">
        <v>49.604166666666657</v>
      </c>
      <c r="K1479" s="1">
        <v>45565</v>
      </c>
      <c r="L1479" t="s">
        <v>15144</v>
      </c>
    </row>
    <row r="1480" spans="1:12" x14ac:dyDescent="0.2">
      <c r="A1480" t="s">
        <v>2157</v>
      </c>
      <c r="B1480" t="s">
        <v>6807</v>
      </c>
      <c r="C1480" t="s">
        <v>7360</v>
      </c>
      <c r="D1480" t="s">
        <v>213</v>
      </c>
      <c r="E1480" t="s">
        <v>51</v>
      </c>
      <c r="F1480" t="s">
        <v>56</v>
      </c>
      <c r="G1480" t="s">
        <v>57</v>
      </c>
      <c r="H1480">
        <v>284700</v>
      </c>
      <c r="I1480">
        <v>284700</v>
      </c>
      <c r="J1480">
        <v>88.055000000000007</v>
      </c>
      <c r="K1480" s="1">
        <v>45565</v>
      </c>
      <c r="L1480" t="s">
        <v>15144</v>
      </c>
    </row>
    <row r="1481" spans="1:12" x14ac:dyDescent="0.2">
      <c r="A1481" t="s">
        <v>2134</v>
      </c>
      <c r="B1481" t="s">
        <v>5553</v>
      </c>
      <c r="C1481" t="s">
        <v>7360</v>
      </c>
      <c r="D1481" t="s">
        <v>213</v>
      </c>
      <c r="E1481" t="s">
        <v>51</v>
      </c>
      <c r="F1481" t="s">
        <v>103</v>
      </c>
      <c r="G1481" t="s">
        <v>104</v>
      </c>
      <c r="H1481">
        <v>413950</v>
      </c>
      <c r="I1481">
        <v>413950</v>
      </c>
      <c r="J1481">
        <v>115.33</v>
      </c>
      <c r="K1481" s="1">
        <v>45565</v>
      </c>
      <c r="L1481" t="s">
        <v>15144</v>
      </c>
    </row>
    <row r="1482" spans="1:12" x14ac:dyDescent="0.2">
      <c r="A1482" t="s">
        <v>2133</v>
      </c>
      <c r="B1482" t="s">
        <v>5554</v>
      </c>
      <c r="C1482" t="s">
        <v>7360</v>
      </c>
      <c r="D1482" t="s">
        <v>213</v>
      </c>
      <c r="E1482" t="s">
        <v>51</v>
      </c>
      <c r="F1482" t="s">
        <v>103</v>
      </c>
      <c r="G1482" t="s">
        <v>104</v>
      </c>
      <c r="H1482">
        <v>148800</v>
      </c>
      <c r="I1482">
        <v>148800</v>
      </c>
      <c r="J1482">
        <v>29.1875</v>
      </c>
      <c r="K1482" s="1">
        <v>45565</v>
      </c>
      <c r="L1482" t="s">
        <v>15144</v>
      </c>
    </row>
    <row r="1483" spans="1:12" x14ac:dyDescent="0.2">
      <c r="A1483" t="s">
        <v>1805</v>
      </c>
      <c r="B1483" t="s">
        <v>5552</v>
      </c>
      <c r="C1483" t="s">
        <v>7360</v>
      </c>
      <c r="D1483" t="s">
        <v>213</v>
      </c>
      <c r="E1483" t="s">
        <v>51</v>
      </c>
      <c r="F1483" t="s">
        <v>103</v>
      </c>
      <c r="G1483" t="s">
        <v>104</v>
      </c>
      <c r="H1483">
        <v>226200</v>
      </c>
      <c r="I1483">
        <v>226200</v>
      </c>
      <c r="J1483">
        <v>48.151666666666664</v>
      </c>
      <c r="K1483" s="1">
        <v>45565</v>
      </c>
      <c r="L1483" t="s">
        <v>15144</v>
      </c>
    </row>
    <row r="1484" spans="1:12" x14ac:dyDescent="0.2">
      <c r="A1484" t="s">
        <v>2138</v>
      </c>
      <c r="B1484" t="s">
        <v>5071</v>
      </c>
      <c r="C1484" t="s">
        <v>7360</v>
      </c>
      <c r="D1484" t="s">
        <v>213</v>
      </c>
      <c r="E1484" t="s">
        <v>51</v>
      </c>
      <c r="F1484" t="s">
        <v>106</v>
      </c>
      <c r="G1484" t="s">
        <v>350</v>
      </c>
      <c r="H1484">
        <v>364500</v>
      </c>
      <c r="I1484">
        <v>364500</v>
      </c>
      <c r="J1484">
        <v>42.115000000000002</v>
      </c>
      <c r="K1484" s="1">
        <v>45535</v>
      </c>
      <c r="L1484" t="s">
        <v>15144</v>
      </c>
    </row>
    <row r="1485" spans="1:12" x14ac:dyDescent="0.2">
      <c r="A1485" t="s">
        <v>2140</v>
      </c>
      <c r="B1485" t="s">
        <v>5067</v>
      </c>
      <c r="C1485" t="s">
        <v>7360</v>
      </c>
      <c r="D1485" t="s">
        <v>213</v>
      </c>
      <c r="E1485" t="s">
        <v>51</v>
      </c>
      <c r="F1485" t="s">
        <v>106</v>
      </c>
      <c r="G1485" t="s">
        <v>350</v>
      </c>
      <c r="H1485">
        <v>148350</v>
      </c>
      <c r="I1485">
        <v>148350</v>
      </c>
      <c r="J1485">
        <v>28.77</v>
      </c>
      <c r="K1485" s="1">
        <v>45535</v>
      </c>
      <c r="L1485" t="s">
        <v>15144</v>
      </c>
    </row>
    <row r="1486" spans="1:12" x14ac:dyDescent="0.2">
      <c r="A1486" t="s">
        <v>2139</v>
      </c>
      <c r="B1486" t="s">
        <v>5072</v>
      </c>
      <c r="C1486" t="s">
        <v>7360</v>
      </c>
      <c r="D1486" t="s">
        <v>213</v>
      </c>
      <c r="E1486" t="s">
        <v>51</v>
      </c>
      <c r="F1486" t="s">
        <v>106</v>
      </c>
      <c r="G1486" t="s">
        <v>350</v>
      </c>
      <c r="H1486">
        <v>340200</v>
      </c>
      <c r="I1486">
        <v>340200</v>
      </c>
      <c r="J1486">
        <v>42.115000000000002</v>
      </c>
      <c r="K1486" s="1">
        <v>45535</v>
      </c>
      <c r="L1486" t="s">
        <v>15144</v>
      </c>
    </row>
    <row r="1487" spans="1:12" x14ac:dyDescent="0.2">
      <c r="A1487" t="s">
        <v>2144</v>
      </c>
      <c r="B1487" t="s">
        <v>5068</v>
      </c>
      <c r="C1487" t="s">
        <v>7360</v>
      </c>
      <c r="D1487" t="s">
        <v>213</v>
      </c>
      <c r="E1487" t="s">
        <v>51</v>
      </c>
      <c r="F1487" t="s">
        <v>106</v>
      </c>
      <c r="G1487" t="s">
        <v>350</v>
      </c>
      <c r="H1487">
        <v>244500</v>
      </c>
      <c r="I1487">
        <v>244500</v>
      </c>
      <c r="J1487">
        <v>90.93</v>
      </c>
      <c r="K1487" s="1">
        <v>45535</v>
      </c>
      <c r="L1487" t="s">
        <v>15144</v>
      </c>
    </row>
    <row r="1488" spans="1:12" x14ac:dyDescent="0.2">
      <c r="A1488" t="s">
        <v>2137</v>
      </c>
      <c r="B1488" t="s">
        <v>5069</v>
      </c>
      <c r="C1488" t="s">
        <v>7360</v>
      </c>
      <c r="D1488" t="s">
        <v>213</v>
      </c>
      <c r="E1488" t="s">
        <v>51</v>
      </c>
      <c r="F1488" t="s">
        <v>106</v>
      </c>
      <c r="G1488" t="s">
        <v>350</v>
      </c>
      <c r="H1488">
        <v>151500</v>
      </c>
      <c r="I1488">
        <v>151500</v>
      </c>
      <c r="J1488">
        <v>40.622500000000002</v>
      </c>
      <c r="K1488" s="1">
        <v>45535</v>
      </c>
      <c r="L1488" t="s">
        <v>15144</v>
      </c>
    </row>
    <row r="1489" spans="1:12" x14ac:dyDescent="0.2">
      <c r="A1489" t="s">
        <v>2145</v>
      </c>
      <c r="B1489" t="s">
        <v>5073</v>
      </c>
      <c r="C1489" t="s">
        <v>7360</v>
      </c>
      <c r="D1489" t="s">
        <v>213</v>
      </c>
      <c r="E1489" t="s">
        <v>51</v>
      </c>
      <c r="F1489" t="s">
        <v>106</v>
      </c>
      <c r="G1489" t="s">
        <v>350</v>
      </c>
      <c r="H1489">
        <v>208300</v>
      </c>
      <c r="I1489">
        <v>208300</v>
      </c>
      <c r="J1489">
        <v>50.676666666666662</v>
      </c>
      <c r="K1489" s="1">
        <v>45535</v>
      </c>
      <c r="L1489" t="s">
        <v>15144</v>
      </c>
    </row>
    <row r="1490" spans="1:12" x14ac:dyDescent="0.2">
      <c r="A1490" t="s">
        <v>2142</v>
      </c>
      <c r="B1490" t="s">
        <v>5074</v>
      </c>
      <c r="C1490" t="s">
        <v>7360</v>
      </c>
      <c r="D1490" t="s">
        <v>213</v>
      </c>
      <c r="E1490" t="s">
        <v>51</v>
      </c>
      <c r="F1490" t="s">
        <v>106</v>
      </c>
      <c r="G1490" t="s">
        <v>350</v>
      </c>
      <c r="H1490">
        <v>179500</v>
      </c>
      <c r="I1490">
        <v>140000</v>
      </c>
      <c r="J1490">
        <v>66</v>
      </c>
      <c r="K1490" s="1">
        <v>45535</v>
      </c>
      <c r="L1490" t="s">
        <v>15144</v>
      </c>
    </row>
    <row r="1491" spans="1:12" x14ac:dyDescent="0.2">
      <c r="A1491" t="s">
        <v>1806</v>
      </c>
      <c r="B1491" t="s">
        <v>5065</v>
      </c>
      <c r="C1491" t="s">
        <v>7360</v>
      </c>
      <c r="D1491" t="s">
        <v>213</v>
      </c>
      <c r="E1491" t="s">
        <v>51</v>
      </c>
      <c r="F1491" t="s">
        <v>106</v>
      </c>
      <c r="G1491" t="s">
        <v>350</v>
      </c>
      <c r="H1491">
        <v>175000</v>
      </c>
      <c r="I1491">
        <v>175000</v>
      </c>
      <c r="J1491">
        <v>48.068030303030298</v>
      </c>
      <c r="K1491" s="1">
        <v>45535</v>
      </c>
      <c r="L1491" t="s">
        <v>15144</v>
      </c>
    </row>
    <row r="1492" spans="1:12" x14ac:dyDescent="0.2">
      <c r="A1492" t="s">
        <v>2146</v>
      </c>
      <c r="B1492" t="s">
        <v>5070</v>
      </c>
      <c r="C1492" t="s">
        <v>7360</v>
      </c>
      <c r="D1492" t="s">
        <v>213</v>
      </c>
      <c r="E1492" t="s">
        <v>51</v>
      </c>
      <c r="F1492" t="s">
        <v>106</v>
      </c>
      <c r="G1492" t="s">
        <v>350</v>
      </c>
      <c r="H1492">
        <v>175500</v>
      </c>
      <c r="I1492">
        <v>175500</v>
      </c>
      <c r="J1492">
        <v>88</v>
      </c>
      <c r="K1492" s="1">
        <v>45535</v>
      </c>
      <c r="L1492" t="s">
        <v>15144</v>
      </c>
    </row>
    <row r="1493" spans="1:12" x14ac:dyDescent="0.2">
      <c r="A1493" t="s">
        <v>2147</v>
      </c>
      <c r="B1493" t="s">
        <v>5066</v>
      </c>
      <c r="C1493" t="s">
        <v>7360</v>
      </c>
      <c r="D1493" t="s">
        <v>213</v>
      </c>
      <c r="E1493" t="s">
        <v>51</v>
      </c>
      <c r="F1493" t="s">
        <v>106</v>
      </c>
      <c r="G1493" t="s">
        <v>350</v>
      </c>
      <c r="H1493">
        <v>183500</v>
      </c>
      <c r="I1493">
        <v>183500</v>
      </c>
      <c r="J1493">
        <v>74.096666666666664</v>
      </c>
      <c r="K1493" s="1">
        <v>45535</v>
      </c>
      <c r="L1493" t="s">
        <v>15144</v>
      </c>
    </row>
    <row r="1494" spans="1:12" x14ac:dyDescent="0.2">
      <c r="A1494" t="s">
        <v>1801</v>
      </c>
      <c r="B1494" t="s">
        <v>6136</v>
      </c>
      <c r="C1494" t="s">
        <v>7360</v>
      </c>
      <c r="D1494" t="s">
        <v>213</v>
      </c>
      <c r="E1494" t="s">
        <v>51</v>
      </c>
      <c r="F1494" t="s">
        <v>52</v>
      </c>
      <c r="G1494" t="s">
        <v>53</v>
      </c>
      <c r="H1494">
        <v>287500</v>
      </c>
      <c r="I1494">
        <v>287500</v>
      </c>
      <c r="J1494">
        <v>88</v>
      </c>
      <c r="K1494" s="1">
        <v>45535</v>
      </c>
      <c r="L1494" t="s">
        <v>15144</v>
      </c>
    </row>
    <row r="1495" spans="1:12" x14ac:dyDescent="0.2">
      <c r="A1495" t="s">
        <v>1799</v>
      </c>
      <c r="B1495" t="s">
        <v>6135</v>
      </c>
      <c r="C1495" t="s">
        <v>7360</v>
      </c>
      <c r="D1495" t="s">
        <v>213</v>
      </c>
      <c r="E1495" t="s">
        <v>51</v>
      </c>
      <c r="F1495" t="s">
        <v>52</v>
      </c>
      <c r="G1495" t="s">
        <v>53</v>
      </c>
      <c r="H1495">
        <v>287500</v>
      </c>
      <c r="I1495">
        <v>287500</v>
      </c>
      <c r="J1495">
        <v>88</v>
      </c>
      <c r="K1495" s="1">
        <v>45535</v>
      </c>
      <c r="L1495" t="s">
        <v>15144</v>
      </c>
    </row>
    <row r="1496" spans="1:12" x14ac:dyDescent="0.2">
      <c r="A1496" t="s">
        <v>1800</v>
      </c>
      <c r="B1496" t="s">
        <v>6134</v>
      </c>
      <c r="C1496" t="s">
        <v>7360</v>
      </c>
      <c r="D1496" t="s">
        <v>213</v>
      </c>
      <c r="E1496" t="s">
        <v>51</v>
      </c>
      <c r="F1496" t="s">
        <v>52</v>
      </c>
      <c r="G1496" t="s">
        <v>53</v>
      </c>
      <c r="H1496">
        <v>287500</v>
      </c>
      <c r="I1496">
        <v>287500</v>
      </c>
      <c r="J1496">
        <v>88</v>
      </c>
      <c r="K1496" s="1">
        <v>45535</v>
      </c>
      <c r="L1496" t="s">
        <v>15144</v>
      </c>
    </row>
    <row r="1497" spans="1:12" x14ac:dyDescent="0.2">
      <c r="A1497" t="s">
        <v>1803</v>
      </c>
      <c r="B1497" t="s">
        <v>7100</v>
      </c>
      <c r="C1497" t="s">
        <v>7360</v>
      </c>
      <c r="D1497" t="s">
        <v>213</v>
      </c>
      <c r="E1497" t="s">
        <v>51</v>
      </c>
      <c r="F1497" t="s">
        <v>52</v>
      </c>
      <c r="G1497" t="s">
        <v>53</v>
      </c>
      <c r="H1497">
        <v>140500</v>
      </c>
      <c r="I1497">
        <v>140500</v>
      </c>
      <c r="J1497">
        <v>28.635000000000002</v>
      </c>
      <c r="K1497" s="1">
        <v>45535</v>
      </c>
      <c r="L1497" t="s">
        <v>15144</v>
      </c>
    </row>
    <row r="1498" spans="1:12" x14ac:dyDescent="0.2">
      <c r="A1498" t="s">
        <v>1804</v>
      </c>
      <c r="B1498" t="s">
        <v>7099</v>
      </c>
      <c r="C1498" t="s">
        <v>7360</v>
      </c>
      <c r="D1498" t="s">
        <v>213</v>
      </c>
      <c r="E1498" t="s">
        <v>51</v>
      </c>
      <c r="F1498" t="s">
        <v>52</v>
      </c>
      <c r="G1498" t="s">
        <v>53</v>
      </c>
      <c r="H1498">
        <v>140500</v>
      </c>
      <c r="I1498">
        <v>140500</v>
      </c>
      <c r="J1498">
        <v>28.635000000000002</v>
      </c>
      <c r="K1498" s="1">
        <v>45535</v>
      </c>
      <c r="L1498" t="s">
        <v>15144</v>
      </c>
    </row>
    <row r="1499" spans="1:12" x14ac:dyDescent="0.2">
      <c r="A1499" t="s">
        <v>2130</v>
      </c>
      <c r="B1499" t="s">
        <v>7097</v>
      </c>
      <c r="C1499" t="s">
        <v>7360</v>
      </c>
      <c r="D1499" t="s">
        <v>213</v>
      </c>
      <c r="E1499" t="s">
        <v>51</v>
      </c>
      <c r="F1499" t="s">
        <v>52</v>
      </c>
      <c r="G1499" t="s">
        <v>53</v>
      </c>
      <c r="H1499">
        <v>290000</v>
      </c>
      <c r="I1499">
        <v>290000</v>
      </c>
      <c r="J1499">
        <v>88</v>
      </c>
      <c r="K1499" s="1">
        <v>45535</v>
      </c>
      <c r="L1499" t="s">
        <v>15144</v>
      </c>
    </row>
    <row r="1500" spans="1:12" x14ac:dyDescent="0.2">
      <c r="A1500" t="s">
        <v>1802</v>
      </c>
      <c r="B1500" t="s">
        <v>7096</v>
      </c>
      <c r="C1500" t="s">
        <v>7360</v>
      </c>
      <c r="D1500" t="s">
        <v>213</v>
      </c>
      <c r="E1500" t="s">
        <v>51</v>
      </c>
      <c r="F1500" t="s">
        <v>52</v>
      </c>
      <c r="G1500" t="s">
        <v>53</v>
      </c>
      <c r="H1500">
        <v>165000</v>
      </c>
      <c r="I1500">
        <v>165000</v>
      </c>
      <c r="J1500">
        <v>40.658181818181816</v>
      </c>
      <c r="K1500" s="1">
        <v>45535</v>
      </c>
      <c r="L1500" t="s">
        <v>15144</v>
      </c>
    </row>
    <row r="1501" spans="1:12" x14ac:dyDescent="0.2">
      <c r="A1501" t="s">
        <v>8979</v>
      </c>
      <c r="B1501" t="s">
        <v>8980</v>
      </c>
      <c r="C1501" t="s">
        <v>7360</v>
      </c>
      <c r="D1501" t="s">
        <v>213</v>
      </c>
      <c r="E1501" t="s">
        <v>51</v>
      </c>
      <c r="F1501" t="s">
        <v>52</v>
      </c>
      <c r="G1501" t="s">
        <v>53</v>
      </c>
      <c r="H1501">
        <v>234124</v>
      </c>
      <c r="I1501">
        <v>234124</v>
      </c>
      <c r="J1501">
        <v>41.228181818181817</v>
      </c>
      <c r="K1501" s="1">
        <v>45900</v>
      </c>
      <c r="L1501" t="s">
        <v>15144</v>
      </c>
    </row>
    <row r="1502" spans="1:12" x14ac:dyDescent="0.2">
      <c r="A1502" t="s">
        <v>1456</v>
      </c>
      <c r="B1502" t="s">
        <v>4520</v>
      </c>
      <c r="C1502" t="s">
        <v>7360</v>
      </c>
      <c r="D1502" t="s">
        <v>83</v>
      </c>
      <c r="E1502" t="s">
        <v>51</v>
      </c>
      <c r="F1502" t="s">
        <v>36</v>
      </c>
      <c r="G1502" t="s">
        <v>37</v>
      </c>
      <c r="H1502">
        <v>42000</v>
      </c>
      <c r="I1502">
        <v>42000</v>
      </c>
      <c r="J1502">
        <v>4.2605000000000004</v>
      </c>
      <c r="K1502" s="1">
        <v>45535</v>
      </c>
      <c r="L1502" t="s">
        <v>15144</v>
      </c>
    </row>
    <row r="1503" spans="1:12" x14ac:dyDescent="0.2">
      <c r="A1503" t="s">
        <v>1467</v>
      </c>
      <c r="B1503" t="s">
        <v>5300</v>
      </c>
      <c r="C1503" t="s">
        <v>7360</v>
      </c>
      <c r="D1503" t="s">
        <v>83</v>
      </c>
      <c r="E1503" t="s">
        <v>51</v>
      </c>
      <c r="F1503" t="s">
        <v>183</v>
      </c>
      <c r="G1503" t="s">
        <v>95</v>
      </c>
      <c r="H1503">
        <v>293000</v>
      </c>
      <c r="I1503">
        <v>293000</v>
      </c>
      <c r="J1503">
        <v>30</v>
      </c>
      <c r="K1503" s="1">
        <v>45535</v>
      </c>
      <c r="L1503" t="s">
        <v>15144</v>
      </c>
    </row>
    <row r="1504" spans="1:12" x14ac:dyDescent="0.2">
      <c r="A1504" t="s">
        <v>1372</v>
      </c>
      <c r="B1504" t="s">
        <v>6555</v>
      </c>
      <c r="C1504" t="s">
        <v>7360</v>
      </c>
      <c r="D1504" t="s">
        <v>83</v>
      </c>
      <c r="E1504" t="s">
        <v>51</v>
      </c>
      <c r="F1504" t="s">
        <v>39</v>
      </c>
      <c r="G1504" t="s">
        <v>40</v>
      </c>
      <c r="H1504">
        <v>44000</v>
      </c>
      <c r="I1504">
        <v>44000</v>
      </c>
      <c r="J1504">
        <v>4.0720000000000001</v>
      </c>
      <c r="K1504" s="1">
        <v>45535</v>
      </c>
      <c r="L1504" t="s">
        <v>15144</v>
      </c>
    </row>
    <row r="1505" spans="1:12" x14ac:dyDescent="0.2">
      <c r="A1505" t="s">
        <v>10139</v>
      </c>
      <c r="B1505" t="s">
        <v>10140</v>
      </c>
      <c r="C1505" t="s">
        <v>7360</v>
      </c>
      <c r="D1505" t="s">
        <v>83</v>
      </c>
      <c r="E1505" t="s">
        <v>51</v>
      </c>
      <c r="F1505" t="s">
        <v>183</v>
      </c>
      <c r="G1505" t="s">
        <v>95</v>
      </c>
      <c r="H1505">
        <v>240000</v>
      </c>
      <c r="I1505">
        <v>240000</v>
      </c>
      <c r="J1505">
        <v>10</v>
      </c>
      <c r="K1505" s="1">
        <v>45961</v>
      </c>
      <c r="L1505" t="s">
        <v>15144</v>
      </c>
    </row>
    <row r="1506" spans="1:12" x14ac:dyDescent="0.2">
      <c r="A1506" t="s">
        <v>10141</v>
      </c>
      <c r="B1506" t="s">
        <v>10142</v>
      </c>
      <c r="C1506" t="s">
        <v>7360</v>
      </c>
      <c r="D1506" t="s">
        <v>83</v>
      </c>
      <c r="E1506" t="s">
        <v>51</v>
      </c>
      <c r="F1506" t="s">
        <v>183</v>
      </c>
      <c r="G1506" t="s">
        <v>95</v>
      </c>
      <c r="H1506">
        <v>250000</v>
      </c>
      <c r="I1506">
        <v>250000</v>
      </c>
      <c r="J1506">
        <v>10</v>
      </c>
      <c r="K1506" s="1">
        <v>45961</v>
      </c>
      <c r="L1506" t="s">
        <v>15144</v>
      </c>
    </row>
    <row r="1507" spans="1:12" x14ac:dyDescent="0.2">
      <c r="A1507" t="s">
        <v>1483</v>
      </c>
      <c r="B1507" t="s">
        <v>10143</v>
      </c>
      <c r="C1507" t="s">
        <v>7360</v>
      </c>
      <c r="D1507" t="s">
        <v>83</v>
      </c>
      <c r="E1507" t="s">
        <v>51</v>
      </c>
      <c r="F1507" t="s">
        <v>183</v>
      </c>
      <c r="G1507" t="s">
        <v>95</v>
      </c>
      <c r="H1507">
        <v>240000</v>
      </c>
      <c r="I1507">
        <v>240000</v>
      </c>
      <c r="J1507">
        <v>20</v>
      </c>
      <c r="K1507" s="1">
        <v>45535</v>
      </c>
      <c r="L1507" t="s">
        <v>15144</v>
      </c>
    </row>
    <row r="1508" spans="1:12" x14ac:dyDescent="0.2">
      <c r="A1508" t="s">
        <v>1302</v>
      </c>
      <c r="B1508" t="s">
        <v>5217</v>
      </c>
      <c r="C1508" t="s">
        <v>7360</v>
      </c>
      <c r="D1508" t="s">
        <v>83</v>
      </c>
      <c r="E1508" t="s">
        <v>51</v>
      </c>
      <c r="F1508" t="s">
        <v>41</v>
      </c>
      <c r="G1508" t="s">
        <v>42</v>
      </c>
      <c r="H1508">
        <v>180000</v>
      </c>
      <c r="I1508">
        <v>180000</v>
      </c>
      <c r="J1508">
        <v>26</v>
      </c>
      <c r="K1508" s="1">
        <v>45535</v>
      </c>
      <c r="L1508" t="s">
        <v>15144</v>
      </c>
    </row>
    <row r="1509" spans="1:12" x14ac:dyDescent="0.2">
      <c r="A1509" t="s">
        <v>177</v>
      </c>
      <c r="B1509" t="s">
        <v>6625</v>
      </c>
      <c r="C1509" t="s">
        <v>7360</v>
      </c>
      <c r="D1509" t="s">
        <v>83</v>
      </c>
      <c r="E1509" t="s">
        <v>51</v>
      </c>
      <c r="F1509" t="s">
        <v>174</v>
      </c>
      <c r="G1509" t="s">
        <v>175</v>
      </c>
      <c r="H1509">
        <v>225000</v>
      </c>
      <c r="I1509">
        <v>225000</v>
      </c>
      <c r="J1509">
        <v>20</v>
      </c>
      <c r="K1509" s="1">
        <v>45535</v>
      </c>
      <c r="L1509" t="s">
        <v>15144</v>
      </c>
    </row>
    <row r="1510" spans="1:12" x14ac:dyDescent="0.2">
      <c r="A1510" t="s">
        <v>1222</v>
      </c>
      <c r="B1510" t="s">
        <v>4234</v>
      </c>
      <c r="C1510" t="s">
        <v>7360</v>
      </c>
      <c r="D1510" t="s">
        <v>83</v>
      </c>
      <c r="E1510" t="s">
        <v>51</v>
      </c>
      <c r="F1510" t="s">
        <v>163</v>
      </c>
      <c r="G1510" t="s">
        <v>164</v>
      </c>
      <c r="H1510">
        <v>300000</v>
      </c>
      <c r="I1510">
        <v>300000</v>
      </c>
      <c r="J1510">
        <v>13</v>
      </c>
      <c r="K1510" s="1">
        <v>45535</v>
      </c>
      <c r="L1510" t="s">
        <v>15144</v>
      </c>
    </row>
    <row r="1511" spans="1:12" x14ac:dyDescent="0.2">
      <c r="A1511" t="s">
        <v>1177</v>
      </c>
      <c r="B1511" t="s">
        <v>5261</v>
      </c>
      <c r="C1511" t="s">
        <v>7360</v>
      </c>
      <c r="D1511" t="s">
        <v>83</v>
      </c>
      <c r="E1511" t="s">
        <v>51</v>
      </c>
      <c r="F1511" t="s">
        <v>49</v>
      </c>
      <c r="G1511" t="s">
        <v>50</v>
      </c>
      <c r="H1511">
        <v>85000</v>
      </c>
      <c r="I1511">
        <v>85000</v>
      </c>
      <c r="J1511">
        <v>3</v>
      </c>
      <c r="K1511" s="1">
        <v>45535</v>
      </c>
      <c r="L1511" t="s">
        <v>15144</v>
      </c>
    </row>
    <row r="1512" spans="1:12" x14ac:dyDescent="0.2">
      <c r="A1512" t="s">
        <v>957</v>
      </c>
      <c r="B1512" t="s">
        <v>4444</v>
      </c>
      <c r="C1512" t="s">
        <v>7360</v>
      </c>
      <c r="D1512" t="s">
        <v>83</v>
      </c>
      <c r="E1512" t="s">
        <v>51</v>
      </c>
      <c r="F1512" t="s">
        <v>138</v>
      </c>
      <c r="G1512" t="s">
        <v>139</v>
      </c>
      <c r="H1512">
        <v>42000</v>
      </c>
      <c r="I1512">
        <v>17000</v>
      </c>
      <c r="J1512">
        <v>1.0200000000000011</v>
      </c>
      <c r="K1512" s="1">
        <v>45535</v>
      </c>
      <c r="L1512" t="s">
        <v>15144</v>
      </c>
    </row>
    <row r="1513" spans="1:12" x14ac:dyDescent="0.2">
      <c r="A1513" t="s">
        <v>1037</v>
      </c>
      <c r="B1513" t="s">
        <v>6910</v>
      </c>
      <c r="C1513" t="s">
        <v>7360</v>
      </c>
      <c r="D1513" t="s">
        <v>83</v>
      </c>
      <c r="E1513" t="s">
        <v>51</v>
      </c>
      <c r="F1513" t="s">
        <v>147</v>
      </c>
      <c r="G1513" t="s">
        <v>148</v>
      </c>
      <c r="H1513">
        <v>550000</v>
      </c>
      <c r="I1513">
        <v>550000</v>
      </c>
      <c r="J1513">
        <v>61.916999999999987</v>
      </c>
      <c r="K1513" s="1">
        <v>45535</v>
      </c>
      <c r="L1513" t="s">
        <v>15144</v>
      </c>
    </row>
    <row r="1514" spans="1:12" x14ac:dyDescent="0.2">
      <c r="A1514" t="s">
        <v>826</v>
      </c>
      <c r="B1514" t="s">
        <v>4464</v>
      </c>
      <c r="C1514" t="s">
        <v>7360</v>
      </c>
      <c r="D1514" t="s">
        <v>83</v>
      </c>
      <c r="E1514" t="s">
        <v>51</v>
      </c>
      <c r="F1514" t="s">
        <v>118</v>
      </c>
      <c r="G1514" t="s">
        <v>119</v>
      </c>
      <c r="H1514">
        <v>22000</v>
      </c>
      <c r="I1514">
        <v>22000</v>
      </c>
      <c r="J1514">
        <v>1.3029999999999995</v>
      </c>
      <c r="K1514" s="1">
        <v>45535</v>
      </c>
      <c r="L1514" t="s">
        <v>15144</v>
      </c>
    </row>
    <row r="1515" spans="1:12" x14ac:dyDescent="0.2">
      <c r="A1515" t="s">
        <v>879</v>
      </c>
      <c r="B1515" t="s">
        <v>5547</v>
      </c>
      <c r="C1515" t="s">
        <v>7360</v>
      </c>
      <c r="D1515" t="s">
        <v>83</v>
      </c>
      <c r="E1515" t="s">
        <v>51</v>
      </c>
      <c r="F1515" t="s">
        <v>56</v>
      </c>
      <c r="G1515" t="s">
        <v>57</v>
      </c>
      <c r="H1515">
        <v>107000</v>
      </c>
      <c r="I1515">
        <v>107000</v>
      </c>
      <c r="J1515">
        <v>6.9713000000000003</v>
      </c>
      <c r="K1515" s="1">
        <v>45535</v>
      </c>
      <c r="L1515" t="s">
        <v>15144</v>
      </c>
    </row>
    <row r="1516" spans="1:12" x14ac:dyDescent="0.2">
      <c r="A1516" t="s">
        <v>880</v>
      </c>
      <c r="B1516" t="s">
        <v>5084</v>
      </c>
      <c r="C1516" t="s">
        <v>7360</v>
      </c>
      <c r="D1516" t="s">
        <v>83</v>
      </c>
      <c r="E1516" t="s">
        <v>51</v>
      </c>
      <c r="F1516" t="s">
        <v>56</v>
      </c>
      <c r="G1516" t="s">
        <v>57</v>
      </c>
      <c r="H1516">
        <v>80000</v>
      </c>
      <c r="I1516">
        <v>80000</v>
      </c>
      <c r="J1516">
        <v>4.706299999999997</v>
      </c>
      <c r="K1516" s="1">
        <v>45535</v>
      </c>
      <c r="L1516" t="s">
        <v>15144</v>
      </c>
    </row>
    <row r="1517" spans="1:12" x14ac:dyDescent="0.2">
      <c r="A1517" t="s">
        <v>757</v>
      </c>
      <c r="B1517" t="s">
        <v>5683</v>
      </c>
      <c r="C1517" t="s">
        <v>7360</v>
      </c>
      <c r="D1517" t="s">
        <v>83</v>
      </c>
      <c r="E1517" t="s">
        <v>51</v>
      </c>
      <c r="F1517" t="s">
        <v>58</v>
      </c>
      <c r="G1517" t="s">
        <v>59</v>
      </c>
      <c r="H1517">
        <v>110000</v>
      </c>
      <c r="I1517">
        <v>110000</v>
      </c>
      <c r="J1517">
        <v>35</v>
      </c>
      <c r="K1517" s="1">
        <v>45535</v>
      </c>
      <c r="L1517" t="s">
        <v>15144</v>
      </c>
    </row>
    <row r="1518" spans="1:12" x14ac:dyDescent="0.2">
      <c r="A1518" t="s">
        <v>124</v>
      </c>
      <c r="B1518" t="s">
        <v>5135</v>
      </c>
      <c r="C1518" t="s">
        <v>7360</v>
      </c>
      <c r="D1518" t="s">
        <v>83</v>
      </c>
      <c r="E1518" t="s">
        <v>51</v>
      </c>
      <c r="F1518" t="s">
        <v>56</v>
      </c>
      <c r="G1518" t="s">
        <v>57</v>
      </c>
      <c r="H1518">
        <v>351000</v>
      </c>
      <c r="I1518">
        <v>333000</v>
      </c>
      <c r="J1518">
        <v>10</v>
      </c>
      <c r="K1518" s="1">
        <v>45535</v>
      </c>
      <c r="L1518" t="s">
        <v>15144</v>
      </c>
    </row>
    <row r="1519" spans="1:12" x14ac:dyDescent="0.2">
      <c r="A1519" t="s">
        <v>510</v>
      </c>
      <c r="B1519" t="s">
        <v>4518</v>
      </c>
      <c r="C1519" t="s">
        <v>7360</v>
      </c>
      <c r="D1519" t="s">
        <v>83</v>
      </c>
      <c r="E1519" t="s">
        <v>51</v>
      </c>
      <c r="F1519" t="s">
        <v>33</v>
      </c>
      <c r="G1519" t="s">
        <v>34</v>
      </c>
      <c r="H1519">
        <v>30000</v>
      </c>
      <c r="I1519">
        <v>30000</v>
      </c>
      <c r="J1519">
        <v>2.7027000000000014</v>
      </c>
      <c r="K1519" s="1">
        <v>45535</v>
      </c>
      <c r="L1519" t="s">
        <v>15144</v>
      </c>
    </row>
    <row r="1520" spans="1:12" x14ac:dyDescent="0.2">
      <c r="A1520" t="s">
        <v>2430</v>
      </c>
      <c r="B1520" t="s">
        <v>6185</v>
      </c>
      <c r="C1520" t="s">
        <v>7360</v>
      </c>
      <c r="D1520" t="s">
        <v>83</v>
      </c>
      <c r="E1520" t="s">
        <v>51</v>
      </c>
      <c r="F1520" t="s">
        <v>52</v>
      </c>
      <c r="G1520" t="s">
        <v>53</v>
      </c>
      <c r="H1520">
        <v>30715</v>
      </c>
      <c r="I1520">
        <v>30715</v>
      </c>
      <c r="J1520">
        <v>3.95</v>
      </c>
      <c r="K1520" s="1">
        <v>45535</v>
      </c>
      <c r="L1520" t="s">
        <v>15144</v>
      </c>
    </row>
    <row r="1521" spans="1:12" x14ac:dyDescent="0.2">
      <c r="A1521" t="s">
        <v>2431</v>
      </c>
      <c r="B1521" t="s">
        <v>6186</v>
      </c>
      <c r="C1521" t="s">
        <v>7360</v>
      </c>
      <c r="D1521" t="s">
        <v>83</v>
      </c>
      <c r="E1521" t="s">
        <v>51</v>
      </c>
      <c r="F1521" t="s">
        <v>52</v>
      </c>
      <c r="G1521" t="s">
        <v>53</v>
      </c>
      <c r="H1521">
        <v>73021</v>
      </c>
      <c r="I1521">
        <v>73021</v>
      </c>
      <c r="J1521">
        <v>8.5</v>
      </c>
      <c r="K1521" s="1">
        <v>45535</v>
      </c>
      <c r="L1521" t="s">
        <v>15144</v>
      </c>
    </row>
    <row r="1522" spans="1:12" x14ac:dyDescent="0.2">
      <c r="A1522" t="s">
        <v>606</v>
      </c>
      <c r="B1522" t="s">
        <v>6184</v>
      </c>
      <c r="C1522" t="s">
        <v>7360</v>
      </c>
      <c r="D1522" t="s">
        <v>83</v>
      </c>
      <c r="E1522" t="s">
        <v>51</v>
      </c>
      <c r="F1522" t="s">
        <v>52</v>
      </c>
      <c r="G1522" t="s">
        <v>53</v>
      </c>
      <c r="H1522">
        <v>42860</v>
      </c>
      <c r="I1522">
        <v>42860</v>
      </c>
      <c r="J1522">
        <v>3.95</v>
      </c>
      <c r="K1522" s="1">
        <v>45535</v>
      </c>
      <c r="L1522" t="s">
        <v>15144</v>
      </c>
    </row>
    <row r="1523" spans="1:12" x14ac:dyDescent="0.2">
      <c r="A1523" t="s">
        <v>98</v>
      </c>
      <c r="B1523" t="s">
        <v>7038</v>
      </c>
      <c r="C1523" t="s">
        <v>7360</v>
      </c>
      <c r="D1523" t="s">
        <v>83</v>
      </c>
      <c r="E1523" t="s">
        <v>51</v>
      </c>
      <c r="F1523" t="s">
        <v>52</v>
      </c>
      <c r="G1523" t="s">
        <v>53</v>
      </c>
      <c r="H1523">
        <v>255000</v>
      </c>
      <c r="I1523">
        <v>255000</v>
      </c>
      <c r="J1523">
        <v>42</v>
      </c>
      <c r="K1523" s="1">
        <v>45565</v>
      </c>
      <c r="L1523" t="s">
        <v>15144</v>
      </c>
    </row>
    <row r="1524" spans="1:12" x14ac:dyDescent="0.2">
      <c r="A1524" t="s">
        <v>526</v>
      </c>
      <c r="B1524" t="s">
        <v>6416</v>
      </c>
      <c r="C1524" t="s">
        <v>7360</v>
      </c>
      <c r="D1524" t="s">
        <v>83</v>
      </c>
      <c r="E1524" t="s">
        <v>51</v>
      </c>
      <c r="F1524" t="s">
        <v>33</v>
      </c>
      <c r="G1524" t="s">
        <v>34</v>
      </c>
      <c r="H1524">
        <v>72000</v>
      </c>
      <c r="I1524">
        <v>72000</v>
      </c>
      <c r="J1524">
        <v>4.3946999999999985</v>
      </c>
      <c r="K1524" s="1">
        <v>45535</v>
      </c>
      <c r="L1524" t="s">
        <v>15144</v>
      </c>
    </row>
    <row r="1525" spans="1:12" x14ac:dyDescent="0.2">
      <c r="A1525" t="s">
        <v>440</v>
      </c>
      <c r="B1525" t="s">
        <v>6662</v>
      </c>
      <c r="C1525" t="s">
        <v>7360</v>
      </c>
      <c r="D1525" t="s">
        <v>83</v>
      </c>
      <c r="E1525" t="s">
        <v>51</v>
      </c>
      <c r="F1525" t="s">
        <v>80</v>
      </c>
      <c r="G1525" t="s">
        <v>81</v>
      </c>
      <c r="H1525">
        <v>38000</v>
      </c>
      <c r="I1525">
        <v>38000</v>
      </c>
      <c r="J1525">
        <v>2.5815000000000015</v>
      </c>
      <c r="K1525" s="1">
        <v>45535</v>
      </c>
      <c r="L1525" t="s">
        <v>15144</v>
      </c>
    </row>
    <row r="1526" spans="1:12" x14ac:dyDescent="0.2">
      <c r="A1526" t="s">
        <v>474</v>
      </c>
      <c r="B1526" t="s">
        <v>5460</v>
      </c>
      <c r="C1526" t="s">
        <v>7360</v>
      </c>
      <c r="D1526" t="s">
        <v>83</v>
      </c>
      <c r="E1526" t="s">
        <v>51</v>
      </c>
      <c r="F1526" t="s">
        <v>86</v>
      </c>
      <c r="G1526" t="s">
        <v>85</v>
      </c>
      <c r="H1526">
        <v>240000</v>
      </c>
      <c r="I1526">
        <v>240000</v>
      </c>
      <c r="J1526">
        <v>25.106999999999999</v>
      </c>
      <c r="K1526" s="1">
        <v>45535</v>
      </c>
      <c r="L1526" t="s">
        <v>15144</v>
      </c>
    </row>
    <row r="1527" spans="1:12" x14ac:dyDescent="0.2">
      <c r="A1527" t="s">
        <v>1383</v>
      </c>
      <c r="B1527" t="s">
        <v>6500</v>
      </c>
      <c r="C1527" t="s">
        <v>7360</v>
      </c>
      <c r="D1527" t="s">
        <v>1382</v>
      </c>
      <c r="E1527" t="s">
        <v>51</v>
      </c>
      <c r="F1527" t="s">
        <v>39</v>
      </c>
      <c r="G1527" t="s">
        <v>40</v>
      </c>
      <c r="H1527">
        <v>33250</v>
      </c>
      <c r="I1527">
        <v>45000</v>
      </c>
      <c r="J1527">
        <v>5.5295999999999985</v>
      </c>
      <c r="K1527" s="1">
        <v>45535</v>
      </c>
      <c r="L1527" t="s">
        <v>15144</v>
      </c>
    </row>
    <row r="1528" spans="1:12" x14ac:dyDescent="0.2">
      <c r="A1528" t="s">
        <v>1381</v>
      </c>
      <c r="B1528" t="s">
        <v>6501</v>
      </c>
      <c r="C1528" t="s">
        <v>7360</v>
      </c>
      <c r="D1528" t="s">
        <v>1382</v>
      </c>
      <c r="E1528" t="s">
        <v>51</v>
      </c>
      <c r="F1528" t="s">
        <v>39</v>
      </c>
      <c r="G1528" t="s">
        <v>40</v>
      </c>
      <c r="H1528">
        <v>177590</v>
      </c>
      <c r="I1528">
        <v>208000</v>
      </c>
      <c r="J1528">
        <v>19.71</v>
      </c>
      <c r="K1528" s="1">
        <v>45535</v>
      </c>
      <c r="L1528" t="s">
        <v>15144</v>
      </c>
    </row>
    <row r="1529" spans="1:12" x14ac:dyDescent="0.2">
      <c r="A1529" t="s">
        <v>1416</v>
      </c>
      <c r="B1529" t="s">
        <v>6552</v>
      </c>
      <c r="C1529" t="s">
        <v>7360</v>
      </c>
      <c r="D1529" t="s">
        <v>1382</v>
      </c>
      <c r="E1529" t="s">
        <v>51</v>
      </c>
      <c r="F1529" t="s">
        <v>39</v>
      </c>
      <c r="G1529" t="s">
        <v>40</v>
      </c>
      <c r="I1529"/>
      <c r="K1529" s="1">
        <v>45535</v>
      </c>
      <c r="L1529" t="s">
        <v>15144</v>
      </c>
    </row>
    <row r="1530" spans="1:12" x14ac:dyDescent="0.2">
      <c r="A1530" t="s">
        <v>1243</v>
      </c>
      <c r="B1530" t="s">
        <v>5137</v>
      </c>
      <c r="C1530" t="s">
        <v>7360</v>
      </c>
      <c r="D1530" t="s">
        <v>11551</v>
      </c>
      <c r="E1530" t="s">
        <v>51</v>
      </c>
      <c r="F1530" t="s">
        <v>163</v>
      </c>
      <c r="G1530" t="s">
        <v>164</v>
      </c>
      <c r="I1530"/>
      <c r="K1530" s="1">
        <v>45535</v>
      </c>
      <c r="L1530" t="s">
        <v>15144</v>
      </c>
    </row>
    <row r="1531" spans="1:12" x14ac:dyDescent="0.2">
      <c r="A1531" t="s">
        <v>1027</v>
      </c>
      <c r="B1531" t="s">
        <v>5447</v>
      </c>
      <c r="C1531" t="s">
        <v>7360</v>
      </c>
      <c r="D1531" t="s">
        <v>11551</v>
      </c>
      <c r="E1531" t="s">
        <v>51</v>
      </c>
      <c r="F1531" t="s">
        <v>46</v>
      </c>
      <c r="G1531" t="s">
        <v>47</v>
      </c>
      <c r="I1531"/>
      <c r="J1531">
        <v>0.6</v>
      </c>
      <c r="K1531" s="1">
        <v>45535</v>
      </c>
      <c r="L1531" t="s">
        <v>15144</v>
      </c>
    </row>
    <row r="1532" spans="1:12" x14ac:dyDescent="0.2">
      <c r="A1532" t="s">
        <v>804</v>
      </c>
      <c r="B1532" t="s">
        <v>6838</v>
      </c>
      <c r="C1532" t="s">
        <v>7360</v>
      </c>
      <c r="D1532" t="s">
        <v>446</v>
      </c>
      <c r="E1532" t="s">
        <v>51</v>
      </c>
      <c r="F1532" t="s">
        <v>112</v>
      </c>
      <c r="G1532" t="s">
        <v>113</v>
      </c>
      <c r="H1532">
        <v>24800</v>
      </c>
      <c r="I1532">
        <v>15000</v>
      </c>
      <c r="J1532">
        <v>1.3896999999999997</v>
      </c>
      <c r="K1532" s="1">
        <v>45535</v>
      </c>
      <c r="L1532" t="s">
        <v>15144</v>
      </c>
    </row>
    <row r="1533" spans="1:12" x14ac:dyDescent="0.2">
      <c r="A1533" t="s">
        <v>803</v>
      </c>
      <c r="B1533" t="s">
        <v>6840</v>
      </c>
      <c r="C1533" t="s">
        <v>7360</v>
      </c>
      <c r="D1533" t="s">
        <v>446</v>
      </c>
      <c r="E1533" t="s">
        <v>51</v>
      </c>
      <c r="F1533" t="s">
        <v>112</v>
      </c>
      <c r="G1533" t="s">
        <v>113</v>
      </c>
      <c r="H1533">
        <v>30200</v>
      </c>
      <c r="I1533">
        <v>30200</v>
      </c>
      <c r="J1533">
        <v>2.0008999999999988</v>
      </c>
      <c r="K1533" s="1">
        <v>45535</v>
      </c>
      <c r="L1533" t="s">
        <v>15144</v>
      </c>
    </row>
    <row r="1534" spans="1:12" x14ac:dyDescent="0.2">
      <c r="A1534" t="s">
        <v>521</v>
      </c>
      <c r="B1534" t="s">
        <v>6416</v>
      </c>
      <c r="C1534" t="s">
        <v>7360</v>
      </c>
      <c r="D1534" t="s">
        <v>11551</v>
      </c>
      <c r="E1534" t="s">
        <v>51</v>
      </c>
      <c r="F1534" t="s">
        <v>33</v>
      </c>
      <c r="G1534" t="s">
        <v>34</v>
      </c>
      <c r="I1534"/>
      <c r="K1534" s="1">
        <v>45535</v>
      </c>
      <c r="L1534" t="s">
        <v>15144</v>
      </c>
    </row>
    <row r="1535" spans="1:12" x14ac:dyDescent="0.2">
      <c r="A1535" t="s">
        <v>490</v>
      </c>
      <c r="B1535" t="s">
        <v>4060</v>
      </c>
      <c r="C1535" t="s">
        <v>7360</v>
      </c>
      <c r="D1535" t="s">
        <v>11551</v>
      </c>
      <c r="E1535" t="s">
        <v>51</v>
      </c>
      <c r="F1535" t="s">
        <v>86</v>
      </c>
      <c r="G1535" t="s">
        <v>85</v>
      </c>
      <c r="H1535">
        <v>10800</v>
      </c>
      <c r="I1535">
        <v>11200</v>
      </c>
      <c r="J1535">
        <v>2</v>
      </c>
      <c r="K1535" s="1">
        <v>45535</v>
      </c>
      <c r="L1535" t="s">
        <v>15144</v>
      </c>
    </row>
    <row r="1536" spans="1:12" x14ac:dyDescent="0.2">
      <c r="A1536" t="s">
        <v>663</v>
      </c>
      <c r="B1536" t="s">
        <v>7090</v>
      </c>
      <c r="C1536" t="s">
        <v>7360</v>
      </c>
      <c r="D1536" t="s">
        <v>664</v>
      </c>
      <c r="E1536" t="s">
        <v>51</v>
      </c>
      <c r="F1536" t="s">
        <v>52</v>
      </c>
      <c r="G1536" t="s">
        <v>53</v>
      </c>
      <c r="I1536"/>
      <c r="J1536">
        <v>0.125</v>
      </c>
      <c r="K1536" s="1">
        <v>45535</v>
      </c>
      <c r="L1536" t="s">
        <v>15144</v>
      </c>
    </row>
    <row r="1537" spans="1:12" x14ac:dyDescent="0.2">
      <c r="A1537" t="s">
        <v>784</v>
      </c>
      <c r="B1537" t="s">
        <v>6403</v>
      </c>
      <c r="C1537" t="s">
        <v>7360</v>
      </c>
      <c r="D1537" t="s">
        <v>781</v>
      </c>
      <c r="E1537" t="s">
        <v>51</v>
      </c>
      <c r="F1537" t="s">
        <v>112</v>
      </c>
      <c r="G1537" t="s">
        <v>113</v>
      </c>
      <c r="I1537">
        <v>25000</v>
      </c>
      <c r="J1537">
        <v>1.8846999999999994</v>
      </c>
      <c r="K1537" s="1">
        <v>45535</v>
      </c>
      <c r="L1537" t="s">
        <v>15144</v>
      </c>
    </row>
    <row r="1538" spans="1:12" x14ac:dyDescent="0.2">
      <c r="A1538" t="s">
        <v>780</v>
      </c>
      <c r="B1538" t="s">
        <v>9303</v>
      </c>
      <c r="C1538" t="s">
        <v>7360</v>
      </c>
      <c r="D1538" t="s">
        <v>781</v>
      </c>
      <c r="E1538" t="s">
        <v>51</v>
      </c>
      <c r="F1538" t="s">
        <v>112</v>
      </c>
      <c r="G1538" t="s">
        <v>113</v>
      </c>
      <c r="H1538">
        <v>23900</v>
      </c>
      <c r="I1538">
        <v>100000</v>
      </c>
      <c r="J1538">
        <v>5</v>
      </c>
      <c r="K1538" s="1">
        <v>45535</v>
      </c>
      <c r="L1538" t="s">
        <v>15144</v>
      </c>
    </row>
    <row r="1539" spans="1:12" x14ac:dyDescent="0.2">
      <c r="A1539" t="s">
        <v>3613</v>
      </c>
      <c r="B1539" t="s">
        <v>4332</v>
      </c>
      <c r="C1539" t="s">
        <v>7360</v>
      </c>
      <c r="D1539" t="s">
        <v>3614</v>
      </c>
      <c r="E1539" t="s">
        <v>51</v>
      </c>
      <c r="F1539" t="s">
        <v>49</v>
      </c>
      <c r="G1539" t="s">
        <v>50</v>
      </c>
      <c r="H1539">
        <v>45600</v>
      </c>
      <c r="I1539">
        <v>45600</v>
      </c>
      <c r="J1539">
        <v>5.1996000000000002</v>
      </c>
      <c r="K1539" s="1">
        <v>45716</v>
      </c>
      <c r="L1539" t="s">
        <v>15144</v>
      </c>
    </row>
    <row r="1540" spans="1:12" x14ac:dyDescent="0.2">
      <c r="A1540" t="s">
        <v>14103</v>
      </c>
      <c r="B1540" t="s">
        <v>14104</v>
      </c>
      <c r="C1540" t="s">
        <v>7360</v>
      </c>
      <c r="D1540" t="s">
        <v>3614</v>
      </c>
      <c r="E1540" t="s">
        <v>51</v>
      </c>
      <c r="F1540" t="s">
        <v>58</v>
      </c>
      <c r="G1540" t="s">
        <v>59</v>
      </c>
      <c r="I1540">
        <v>184553</v>
      </c>
      <c r="J1540">
        <v>12.589</v>
      </c>
      <c r="K1540" s="1">
        <v>46173</v>
      </c>
      <c r="L1540" t="s">
        <v>15144</v>
      </c>
    </row>
    <row r="1541" spans="1:12" x14ac:dyDescent="0.2">
      <c r="A1541" t="s">
        <v>493</v>
      </c>
      <c r="B1541" t="s">
        <v>4856</v>
      </c>
      <c r="C1541" t="s">
        <v>7360</v>
      </c>
      <c r="D1541" t="s">
        <v>494</v>
      </c>
      <c r="E1541" t="s">
        <v>51</v>
      </c>
      <c r="F1541" t="s">
        <v>86</v>
      </c>
      <c r="G1541" t="s">
        <v>85</v>
      </c>
      <c r="I1541">
        <v>5500</v>
      </c>
      <c r="J1541">
        <v>3</v>
      </c>
      <c r="K1541" s="1">
        <v>45535</v>
      </c>
      <c r="L1541" t="s">
        <v>15144</v>
      </c>
    </row>
    <row r="1542" spans="1:12" x14ac:dyDescent="0.2">
      <c r="A1542" t="s">
        <v>497</v>
      </c>
      <c r="B1542" t="s">
        <v>6044</v>
      </c>
      <c r="C1542" t="s">
        <v>7360</v>
      </c>
      <c r="D1542" t="s">
        <v>494</v>
      </c>
      <c r="E1542" t="s">
        <v>51</v>
      </c>
      <c r="F1542" t="s">
        <v>86</v>
      </c>
      <c r="G1542" t="s">
        <v>85</v>
      </c>
      <c r="I1542">
        <v>4000</v>
      </c>
      <c r="J1542">
        <v>0.4</v>
      </c>
      <c r="K1542" s="1">
        <v>45535</v>
      </c>
      <c r="L1542" t="s">
        <v>15144</v>
      </c>
    </row>
    <row r="1543" spans="1:12" x14ac:dyDescent="0.2">
      <c r="A1543" t="s">
        <v>1582</v>
      </c>
      <c r="B1543" t="s">
        <v>6737</v>
      </c>
      <c r="C1543" t="s">
        <v>7360</v>
      </c>
      <c r="D1543" t="s">
        <v>189</v>
      </c>
      <c r="E1543" t="s">
        <v>51</v>
      </c>
      <c r="F1543" t="s">
        <v>41</v>
      </c>
      <c r="G1543" t="s">
        <v>42</v>
      </c>
      <c r="H1543">
        <v>547000</v>
      </c>
      <c r="I1543">
        <v>547000</v>
      </c>
      <c r="J1543">
        <v>48</v>
      </c>
      <c r="K1543" s="1">
        <v>45535</v>
      </c>
      <c r="L1543" t="s">
        <v>15144</v>
      </c>
    </row>
    <row r="1544" spans="1:12" x14ac:dyDescent="0.2">
      <c r="A1544" t="s">
        <v>1583</v>
      </c>
      <c r="B1544" t="s">
        <v>6736</v>
      </c>
      <c r="C1544" t="s">
        <v>7360</v>
      </c>
      <c r="D1544" t="s">
        <v>189</v>
      </c>
      <c r="E1544" t="s">
        <v>51</v>
      </c>
      <c r="F1544" t="s">
        <v>41</v>
      </c>
      <c r="G1544" t="s">
        <v>42</v>
      </c>
      <c r="H1544">
        <v>588669</v>
      </c>
      <c r="I1544">
        <v>588669</v>
      </c>
      <c r="J1544">
        <v>41</v>
      </c>
      <c r="K1544" s="1">
        <v>45535</v>
      </c>
      <c r="L1544" t="s">
        <v>15144</v>
      </c>
    </row>
    <row r="1545" spans="1:12" x14ac:dyDescent="0.2">
      <c r="A1545" t="s">
        <v>1584</v>
      </c>
      <c r="B1545" t="s">
        <v>6738</v>
      </c>
      <c r="C1545" t="s">
        <v>7360</v>
      </c>
      <c r="D1545" t="s">
        <v>189</v>
      </c>
      <c r="E1545" t="s">
        <v>51</v>
      </c>
      <c r="F1545" t="s">
        <v>41</v>
      </c>
      <c r="G1545" t="s">
        <v>42</v>
      </c>
      <c r="H1545">
        <v>230000</v>
      </c>
      <c r="I1545">
        <v>230000</v>
      </c>
      <c r="J1545">
        <v>36</v>
      </c>
      <c r="K1545" s="1">
        <v>45596</v>
      </c>
      <c r="L1545" t="s">
        <v>15144</v>
      </c>
    </row>
    <row r="1546" spans="1:12" x14ac:dyDescent="0.2">
      <c r="A1546" t="s">
        <v>193</v>
      </c>
      <c r="B1546" t="s">
        <v>6739</v>
      </c>
      <c r="C1546" t="s">
        <v>7360</v>
      </c>
      <c r="D1546" t="s">
        <v>189</v>
      </c>
      <c r="E1546" t="s">
        <v>51</v>
      </c>
      <c r="F1546" t="s">
        <v>41</v>
      </c>
      <c r="G1546" t="s">
        <v>42</v>
      </c>
      <c r="H1546">
        <v>121000</v>
      </c>
      <c r="I1546">
        <v>121000</v>
      </c>
      <c r="J1546">
        <v>5</v>
      </c>
      <c r="K1546" s="1">
        <v>45535</v>
      </c>
      <c r="L1546" t="s">
        <v>15144</v>
      </c>
    </row>
    <row r="1547" spans="1:12" x14ac:dyDescent="0.2">
      <c r="A1547" t="s">
        <v>192</v>
      </c>
      <c r="B1547" t="s">
        <v>6608</v>
      </c>
      <c r="C1547" t="s">
        <v>7360</v>
      </c>
      <c r="D1547" t="s">
        <v>189</v>
      </c>
      <c r="E1547" t="s">
        <v>51</v>
      </c>
      <c r="F1547" t="s">
        <v>163</v>
      </c>
      <c r="G1547" t="s">
        <v>164</v>
      </c>
      <c r="H1547">
        <v>180000</v>
      </c>
      <c r="I1547">
        <v>180000</v>
      </c>
      <c r="J1547">
        <v>14</v>
      </c>
      <c r="K1547" s="1">
        <v>45535</v>
      </c>
      <c r="L1547" t="s">
        <v>15144</v>
      </c>
    </row>
    <row r="1548" spans="1:12" x14ac:dyDescent="0.2">
      <c r="A1548" t="s">
        <v>191</v>
      </c>
      <c r="B1548" t="s">
        <v>4368</v>
      </c>
      <c r="C1548" t="s">
        <v>7360</v>
      </c>
      <c r="D1548" t="s">
        <v>189</v>
      </c>
      <c r="E1548" t="s">
        <v>51</v>
      </c>
      <c r="F1548" t="s">
        <v>147</v>
      </c>
      <c r="G1548" t="s">
        <v>148</v>
      </c>
      <c r="H1548">
        <v>50000</v>
      </c>
      <c r="I1548">
        <v>50000</v>
      </c>
      <c r="J1548">
        <v>3</v>
      </c>
      <c r="K1548" s="1">
        <v>45535</v>
      </c>
      <c r="L1548" t="s">
        <v>15144</v>
      </c>
    </row>
    <row r="1549" spans="1:12" x14ac:dyDescent="0.2">
      <c r="A1549" t="s">
        <v>1581</v>
      </c>
      <c r="B1549" t="s">
        <v>5336</v>
      </c>
      <c r="C1549" t="s">
        <v>7360</v>
      </c>
      <c r="D1549" t="s">
        <v>189</v>
      </c>
      <c r="E1549" t="s">
        <v>51</v>
      </c>
      <c r="F1549" t="s">
        <v>46</v>
      </c>
      <c r="G1549" t="s">
        <v>47</v>
      </c>
      <c r="H1549">
        <v>315000</v>
      </c>
      <c r="I1549">
        <v>315000</v>
      </c>
      <c r="J1549">
        <v>18</v>
      </c>
      <c r="K1549" s="1">
        <v>45535</v>
      </c>
      <c r="L1549" t="s">
        <v>15144</v>
      </c>
    </row>
    <row r="1550" spans="1:12" x14ac:dyDescent="0.2">
      <c r="A1550" t="s">
        <v>1580</v>
      </c>
      <c r="B1550" t="s">
        <v>5549</v>
      </c>
      <c r="C1550" t="s">
        <v>7360</v>
      </c>
      <c r="D1550" t="s">
        <v>189</v>
      </c>
      <c r="E1550" t="s">
        <v>51</v>
      </c>
      <c r="F1550" t="s">
        <v>56</v>
      </c>
      <c r="G1550" t="s">
        <v>57</v>
      </c>
      <c r="H1550">
        <v>44000</v>
      </c>
      <c r="I1550">
        <v>44000</v>
      </c>
      <c r="J1550">
        <v>1</v>
      </c>
      <c r="K1550" s="1">
        <v>45535</v>
      </c>
      <c r="L1550" t="s">
        <v>15144</v>
      </c>
    </row>
    <row r="1551" spans="1:12" x14ac:dyDescent="0.2">
      <c r="A1551" t="s">
        <v>1571</v>
      </c>
      <c r="B1551" t="s">
        <v>6572</v>
      </c>
      <c r="C1551" t="s">
        <v>7360</v>
      </c>
      <c r="D1551" t="s">
        <v>189</v>
      </c>
      <c r="E1551" t="s">
        <v>51</v>
      </c>
      <c r="F1551" t="s">
        <v>33</v>
      </c>
      <c r="G1551" t="s">
        <v>34</v>
      </c>
      <c r="H1551">
        <v>330000</v>
      </c>
      <c r="I1551">
        <v>330000</v>
      </c>
      <c r="J1551">
        <v>15</v>
      </c>
      <c r="K1551" s="1">
        <v>45535</v>
      </c>
      <c r="L1551" t="s">
        <v>15144</v>
      </c>
    </row>
    <row r="1552" spans="1:12" x14ac:dyDescent="0.2">
      <c r="A1552" t="s">
        <v>1577</v>
      </c>
      <c r="B1552" t="s">
        <v>6174</v>
      </c>
      <c r="C1552" t="s">
        <v>7360</v>
      </c>
      <c r="D1552" t="s">
        <v>189</v>
      </c>
      <c r="E1552" t="s">
        <v>51</v>
      </c>
      <c r="F1552" t="s">
        <v>52</v>
      </c>
      <c r="G1552" t="s">
        <v>53</v>
      </c>
      <c r="H1552">
        <v>168000</v>
      </c>
      <c r="I1552">
        <v>168000</v>
      </c>
      <c r="J1552">
        <v>12</v>
      </c>
      <c r="K1552" s="1">
        <v>45565</v>
      </c>
      <c r="L1552" t="s">
        <v>15144</v>
      </c>
    </row>
    <row r="1553" spans="1:12" x14ac:dyDescent="0.2">
      <c r="A1553" t="s">
        <v>1578</v>
      </c>
      <c r="B1553" t="s">
        <v>6175</v>
      </c>
      <c r="C1553" t="s">
        <v>7360</v>
      </c>
      <c r="D1553" t="s">
        <v>189</v>
      </c>
      <c r="E1553" t="s">
        <v>51</v>
      </c>
      <c r="F1553" t="s">
        <v>52</v>
      </c>
      <c r="G1553" t="s">
        <v>53</v>
      </c>
      <c r="H1553">
        <v>221500</v>
      </c>
      <c r="I1553">
        <v>221500</v>
      </c>
      <c r="J1553">
        <v>32</v>
      </c>
      <c r="K1553" s="1">
        <v>45565</v>
      </c>
      <c r="L1553" t="s">
        <v>15144</v>
      </c>
    </row>
    <row r="1554" spans="1:12" x14ac:dyDescent="0.2">
      <c r="A1554" t="s">
        <v>1572</v>
      </c>
      <c r="B1554" t="s">
        <v>6176</v>
      </c>
      <c r="C1554" t="s">
        <v>7360</v>
      </c>
      <c r="D1554" t="s">
        <v>189</v>
      </c>
      <c r="E1554" t="s">
        <v>51</v>
      </c>
      <c r="F1554" t="s">
        <v>52</v>
      </c>
      <c r="G1554" t="s">
        <v>53</v>
      </c>
      <c r="H1554">
        <v>185000</v>
      </c>
      <c r="I1554">
        <v>185000</v>
      </c>
      <c r="J1554">
        <v>14.495000000000005</v>
      </c>
      <c r="K1554" s="1">
        <v>45565</v>
      </c>
      <c r="L1554" t="s">
        <v>15144</v>
      </c>
    </row>
    <row r="1555" spans="1:12" x14ac:dyDescent="0.2">
      <c r="A1555" t="s">
        <v>1573</v>
      </c>
      <c r="B1555" t="s">
        <v>6177</v>
      </c>
      <c r="C1555" t="s">
        <v>7360</v>
      </c>
      <c r="D1555" t="s">
        <v>189</v>
      </c>
      <c r="E1555" t="s">
        <v>51</v>
      </c>
      <c r="F1555" t="s">
        <v>52</v>
      </c>
      <c r="G1555" t="s">
        <v>53</v>
      </c>
      <c r="H1555">
        <v>91000</v>
      </c>
      <c r="I1555">
        <v>180000</v>
      </c>
      <c r="J1555">
        <v>40</v>
      </c>
      <c r="K1555" s="1">
        <v>45565</v>
      </c>
      <c r="L1555" t="s">
        <v>15144</v>
      </c>
    </row>
    <row r="1556" spans="1:12" x14ac:dyDescent="0.2">
      <c r="A1556" t="s">
        <v>1576</v>
      </c>
      <c r="B1556" t="s">
        <v>6178</v>
      </c>
      <c r="C1556" t="s">
        <v>7360</v>
      </c>
      <c r="D1556" t="s">
        <v>189</v>
      </c>
      <c r="E1556" t="s">
        <v>51</v>
      </c>
      <c r="F1556" t="s">
        <v>52</v>
      </c>
      <c r="G1556" t="s">
        <v>53</v>
      </c>
      <c r="H1556">
        <v>109000</v>
      </c>
      <c r="I1556">
        <v>202000</v>
      </c>
      <c r="J1556">
        <v>50</v>
      </c>
      <c r="K1556" s="1">
        <v>45565</v>
      </c>
      <c r="L1556" t="s">
        <v>15144</v>
      </c>
    </row>
    <row r="1557" spans="1:12" x14ac:dyDescent="0.2">
      <c r="A1557" t="s">
        <v>1574</v>
      </c>
      <c r="B1557" t="s">
        <v>6180</v>
      </c>
      <c r="C1557" t="s">
        <v>7360</v>
      </c>
      <c r="D1557" t="s">
        <v>189</v>
      </c>
      <c r="E1557" t="s">
        <v>51</v>
      </c>
      <c r="F1557" t="s">
        <v>52</v>
      </c>
      <c r="G1557" t="s">
        <v>53</v>
      </c>
      <c r="H1557">
        <v>142000</v>
      </c>
      <c r="I1557">
        <v>142000</v>
      </c>
      <c r="J1557">
        <v>36</v>
      </c>
      <c r="K1557" s="1">
        <v>45565</v>
      </c>
      <c r="L1557" t="s">
        <v>15144</v>
      </c>
    </row>
    <row r="1558" spans="1:12" x14ac:dyDescent="0.2">
      <c r="A1558" t="s">
        <v>1575</v>
      </c>
      <c r="B1558" t="s">
        <v>6179</v>
      </c>
      <c r="C1558" t="s">
        <v>7360</v>
      </c>
      <c r="D1558" t="s">
        <v>189</v>
      </c>
      <c r="E1558" t="s">
        <v>51</v>
      </c>
      <c r="F1558" t="s">
        <v>52</v>
      </c>
      <c r="G1558" t="s">
        <v>53</v>
      </c>
      <c r="H1558">
        <v>230000</v>
      </c>
      <c r="I1558">
        <v>230000</v>
      </c>
      <c r="J1558">
        <v>32</v>
      </c>
      <c r="K1558" s="1">
        <v>45565</v>
      </c>
      <c r="L1558" t="s">
        <v>15144</v>
      </c>
    </row>
    <row r="1559" spans="1:12" x14ac:dyDescent="0.2">
      <c r="A1559" t="s">
        <v>190</v>
      </c>
      <c r="B1559" t="s">
        <v>6649</v>
      </c>
      <c r="C1559" t="s">
        <v>7360</v>
      </c>
      <c r="D1559" t="s">
        <v>189</v>
      </c>
      <c r="E1559" t="s">
        <v>51</v>
      </c>
      <c r="F1559" t="s">
        <v>80</v>
      </c>
      <c r="G1559" t="s">
        <v>81</v>
      </c>
      <c r="H1559">
        <v>830000</v>
      </c>
      <c r="I1559">
        <v>830000</v>
      </c>
      <c r="J1559">
        <v>30</v>
      </c>
      <c r="K1559" s="1">
        <v>45535</v>
      </c>
      <c r="L1559" t="s">
        <v>15144</v>
      </c>
    </row>
    <row r="1560" spans="1:12" x14ac:dyDescent="0.2">
      <c r="A1560" t="s">
        <v>1570</v>
      </c>
      <c r="B1560" t="s">
        <v>4094</v>
      </c>
      <c r="C1560" t="s">
        <v>7360</v>
      </c>
      <c r="D1560" t="s">
        <v>189</v>
      </c>
      <c r="E1560" t="s">
        <v>51</v>
      </c>
      <c r="F1560" t="s">
        <v>60</v>
      </c>
      <c r="G1560" t="s">
        <v>61</v>
      </c>
      <c r="H1560">
        <v>21000</v>
      </c>
      <c r="I1560">
        <v>21000</v>
      </c>
      <c r="J1560">
        <v>3</v>
      </c>
      <c r="K1560" s="1">
        <v>45535</v>
      </c>
      <c r="L1560" t="s">
        <v>15144</v>
      </c>
    </row>
    <row r="1561" spans="1:12" x14ac:dyDescent="0.2">
      <c r="A1561" t="s">
        <v>1021</v>
      </c>
      <c r="B1561" t="s">
        <v>5362</v>
      </c>
      <c r="C1561" t="s">
        <v>7360</v>
      </c>
      <c r="D1561" t="s">
        <v>469</v>
      </c>
      <c r="E1561" t="s">
        <v>51</v>
      </c>
      <c r="F1561" t="s">
        <v>46</v>
      </c>
      <c r="G1561" t="s">
        <v>47</v>
      </c>
      <c r="I1561"/>
      <c r="K1561" s="1">
        <v>45535</v>
      </c>
      <c r="L1561" t="s">
        <v>15144</v>
      </c>
    </row>
    <row r="1562" spans="1:12" x14ac:dyDescent="0.2">
      <c r="A1562" t="s">
        <v>912</v>
      </c>
      <c r="B1562" t="s">
        <v>5477</v>
      </c>
      <c r="C1562" t="s">
        <v>7360</v>
      </c>
      <c r="D1562" t="s">
        <v>469</v>
      </c>
      <c r="E1562" t="s">
        <v>51</v>
      </c>
      <c r="F1562" t="s">
        <v>127</v>
      </c>
      <c r="G1562" t="s">
        <v>128</v>
      </c>
      <c r="I1562"/>
      <c r="K1562" s="1">
        <v>45535</v>
      </c>
      <c r="L1562" t="s">
        <v>15144</v>
      </c>
    </row>
    <row r="1563" spans="1:12" x14ac:dyDescent="0.2">
      <c r="A1563" t="s">
        <v>519</v>
      </c>
      <c r="B1563" t="s">
        <v>6408</v>
      </c>
      <c r="C1563" t="s">
        <v>7360</v>
      </c>
      <c r="D1563" t="s">
        <v>520</v>
      </c>
      <c r="E1563" t="s">
        <v>51</v>
      </c>
      <c r="F1563" t="s">
        <v>33</v>
      </c>
      <c r="G1563" t="s">
        <v>34</v>
      </c>
      <c r="H1563">
        <v>180000</v>
      </c>
      <c r="I1563">
        <v>180000</v>
      </c>
      <c r="J1563">
        <v>2</v>
      </c>
      <c r="K1563" s="1">
        <v>45535</v>
      </c>
      <c r="L1563" t="s">
        <v>15144</v>
      </c>
    </row>
    <row r="1564" spans="1:12" x14ac:dyDescent="0.2">
      <c r="A1564" t="s">
        <v>881</v>
      </c>
      <c r="B1564" t="s">
        <v>5550</v>
      </c>
      <c r="C1564" t="s">
        <v>7360</v>
      </c>
      <c r="D1564" t="s">
        <v>882</v>
      </c>
      <c r="E1564" t="s">
        <v>51</v>
      </c>
      <c r="F1564" t="s">
        <v>56</v>
      </c>
      <c r="G1564" t="s">
        <v>57</v>
      </c>
      <c r="H1564">
        <v>6185</v>
      </c>
      <c r="I1564">
        <v>6185</v>
      </c>
      <c r="J1564">
        <v>0.82084999999999975</v>
      </c>
      <c r="K1564" s="1">
        <v>45535</v>
      </c>
      <c r="L1564" t="s">
        <v>15144</v>
      </c>
    </row>
    <row r="1565" spans="1:12" x14ac:dyDescent="0.2">
      <c r="A1565" t="s">
        <v>902</v>
      </c>
      <c r="B1565" t="s">
        <v>5483</v>
      </c>
      <c r="C1565" t="s">
        <v>7360</v>
      </c>
      <c r="D1565" t="s">
        <v>882</v>
      </c>
      <c r="E1565" t="s">
        <v>51</v>
      </c>
      <c r="F1565" t="s">
        <v>127</v>
      </c>
      <c r="G1565" t="s">
        <v>128</v>
      </c>
      <c r="H1565">
        <v>21000</v>
      </c>
      <c r="I1565">
        <v>21000</v>
      </c>
      <c r="J1565">
        <v>1.3027999999999997</v>
      </c>
      <c r="K1565" s="1">
        <v>45535</v>
      </c>
      <c r="L1565" t="s">
        <v>15144</v>
      </c>
    </row>
    <row r="1566" spans="1:12" x14ac:dyDescent="0.2">
      <c r="A1566" t="s">
        <v>1361</v>
      </c>
      <c r="B1566" t="s">
        <v>6792</v>
      </c>
      <c r="C1566" t="s">
        <v>7360</v>
      </c>
      <c r="D1566" t="s">
        <v>693</v>
      </c>
      <c r="E1566" t="s">
        <v>51</v>
      </c>
      <c r="F1566" t="s">
        <v>39</v>
      </c>
      <c r="G1566" t="s">
        <v>40</v>
      </c>
      <c r="H1566">
        <v>20000</v>
      </c>
      <c r="I1566">
        <v>20000</v>
      </c>
      <c r="J1566">
        <v>8.5</v>
      </c>
      <c r="K1566" s="1">
        <v>45535</v>
      </c>
      <c r="L1566" t="s">
        <v>15144</v>
      </c>
    </row>
    <row r="1567" spans="1:12" x14ac:dyDescent="0.2">
      <c r="A1567" t="s">
        <v>1362</v>
      </c>
      <c r="B1567" t="s">
        <v>6791</v>
      </c>
      <c r="C1567" t="s">
        <v>7360</v>
      </c>
      <c r="D1567" t="s">
        <v>693</v>
      </c>
      <c r="E1567" t="s">
        <v>51</v>
      </c>
      <c r="F1567" t="s">
        <v>39</v>
      </c>
      <c r="G1567" t="s">
        <v>40</v>
      </c>
      <c r="H1567">
        <v>80000</v>
      </c>
      <c r="I1567">
        <v>80000</v>
      </c>
      <c r="J1567">
        <v>2</v>
      </c>
      <c r="K1567" s="1">
        <v>45535</v>
      </c>
      <c r="L1567" t="s">
        <v>15144</v>
      </c>
    </row>
    <row r="1568" spans="1:12" x14ac:dyDescent="0.2">
      <c r="A1568" t="s">
        <v>1207</v>
      </c>
      <c r="B1568" t="s">
        <v>5048</v>
      </c>
      <c r="C1568" t="s">
        <v>7360</v>
      </c>
      <c r="D1568" t="s">
        <v>693</v>
      </c>
      <c r="E1568" t="s">
        <v>51</v>
      </c>
      <c r="F1568" t="s">
        <v>49</v>
      </c>
      <c r="G1568" t="s">
        <v>50</v>
      </c>
      <c r="H1568">
        <v>15320</v>
      </c>
      <c r="I1568">
        <v>15320</v>
      </c>
      <c r="J1568">
        <v>0.8</v>
      </c>
      <c r="K1568" s="1">
        <v>45535</v>
      </c>
      <c r="L1568" t="s">
        <v>15144</v>
      </c>
    </row>
    <row r="1569" spans="1:12" x14ac:dyDescent="0.2">
      <c r="A1569" t="s">
        <v>1208</v>
      </c>
      <c r="B1569" t="s">
        <v>5049</v>
      </c>
      <c r="C1569" t="s">
        <v>7360</v>
      </c>
      <c r="D1569" t="s">
        <v>693</v>
      </c>
      <c r="E1569" t="s">
        <v>51</v>
      </c>
      <c r="F1569" t="s">
        <v>49</v>
      </c>
      <c r="G1569" t="s">
        <v>50</v>
      </c>
      <c r="H1569">
        <v>43150</v>
      </c>
      <c r="I1569">
        <v>43150</v>
      </c>
      <c r="J1569">
        <v>1</v>
      </c>
      <c r="K1569" s="1">
        <v>45535</v>
      </c>
      <c r="L1569" t="s">
        <v>15144</v>
      </c>
    </row>
    <row r="1570" spans="1:12" x14ac:dyDescent="0.2">
      <c r="A1570" t="s">
        <v>1055</v>
      </c>
      <c r="B1570" t="s">
        <v>4478</v>
      </c>
      <c r="C1570" t="s">
        <v>7360</v>
      </c>
      <c r="D1570" t="s">
        <v>693</v>
      </c>
      <c r="E1570" t="s">
        <v>51</v>
      </c>
      <c r="F1570" t="s">
        <v>151</v>
      </c>
      <c r="G1570" t="s">
        <v>1053</v>
      </c>
      <c r="H1570">
        <v>21377</v>
      </c>
      <c r="I1570">
        <v>10000</v>
      </c>
      <c r="J1570">
        <v>1</v>
      </c>
      <c r="K1570" s="1">
        <v>45535</v>
      </c>
      <c r="L1570" t="s">
        <v>15144</v>
      </c>
    </row>
    <row r="1571" spans="1:12" x14ac:dyDescent="0.2">
      <c r="A1571" t="s">
        <v>1051</v>
      </c>
      <c r="B1571" t="s">
        <v>5616</v>
      </c>
      <c r="C1571" t="s">
        <v>7360</v>
      </c>
      <c r="D1571" t="s">
        <v>693</v>
      </c>
      <c r="E1571" t="s">
        <v>51</v>
      </c>
      <c r="F1571" t="s">
        <v>150</v>
      </c>
      <c r="G1571" t="s">
        <v>1045</v>
      </c>
      <c r="H1571">
        <v>102287</v>
      </c>
      <c r="I1571">
        <v>47395</v>
      </c>
      <c r="J1571">
        <v>2</v>
      </c>
      <c r="K1571" s="1">
        <v>45535</v>
      </c>
      <c r="L1571" t="s">
        <v>15144</v>
      </c>
    </row>
    <row r="1572" spans="1:12" x14ac:dyDescent="0.2">
      <c r="A1572" t="s">
        <v>1041</v>
      </c>
      <c r="B1572" t="s">
        <v>4371</v>
      </c>
      <c r="C1572" t="s">
        <v>7360</v>
      </c>
      <c r="D1572" t="s">
        <v>693</v>
      </c>
      <c r="E1572" t="s">
        <v>51</v>
      </c>
      <c r="F1572" t="s">
        <v>147</v>
      </c>
      <c r="G1572" t="s">
        <v>148</v>
      </c>
      <c r="H1572">
        <v>72393</v>
      </c>
      <c r="I1572">
        <v>34280</v>
      </c>
      <c r="J1572">
        <v>2</v>
      </c>
      <c r="K1572" s="1">
        <v>45535</v>
      </c>
      <c r="L1572" t="s">
        <v>15144</v>
      </c>
    </row>
    <row r="1573" spans="1:12" x14ac:dyDescent="0.2">
      <c r="A1573" t="s">
        <v>960</v>
      </c>
      <c r="B1573" t="s">
        <v>4444</v>
      </c>
      <c r="C1573" t="s">
        <v>7360</v>
      </c>
      <c r="D1573" t="s">
        <v>693</v>
      </c>
      <c r="E1573" t="s">
        <v>51</v>
      </c>
      <c r="F1573" t="s">
        <v>138</v>
      </c>
      <c r="G1573" t="s">
        <v>139</v>
      </c>
      <c r="H1573">
        <v>75675</v>
      </c>
      <c r="I1573">
        <v>30000</v>
      </c>
      <c r="J1573">
        <v>3</v>
      </c>
      <c r="K1573" s="1">
        <v>45535</v>
      </c>
      <c r="L1573" t="s">
        <v>15144</v>
      </c>
    </row>
    <row r="1574" spans="1:12" x14ac:dyDescent="0.2">
      <c r="A1574" t="s">
        <v>926</v>
      </c>
      <c r="B1574" t="s">
        <v>5906</v>
      </c>
      <c r="C1574" t="s">
        <v>7360</v>
      </c>
      <c r="D1574" t="s">
        <v>693</v>
      </c>
      <c r="E1574" t="s">
        <v>51</v>
      </c>
      <c r="F1574" t="s">
        <v>133</v>
      </c>
      <c r="G1574" t="s">
        <v>134</v>
      </c>
      <c r="H1574">
        <v>48150</v>
      </c>
      <c r="I1574">
        <v>48150</v>
      </c>
      <c r="J1574">
        <v>4</v>
      </c>
      <c r="K1574" s="1">
        <v>45535</v>
      </c>
      <c r="L1574" t="s">
        <v>15144</v>
      </c>
    </row>
    <row r="1575" spans="1:12" x14ac:dyDescent="0.2">
      <c r="A1575" t="s">
        <v>927</v>
      </c>
      <c r="B1575" t="s">
        <v>5905</v>
      </c>
      <c r="C1575" t="s">
        <v>7360</v>
      </c>
      <c r="D1575" t="s">
        <v>693</v>
      </c>
      <c r="E1575" t="s">
        <v>51</v>
      </c>
      <c r="F1575" t="s">
        <v>133</v>
      </c>
      <c r="G1575" t="s">
        <v>134</v>
      </c>
      <c r="H1575">
        <v>29850</v>
      </c>
      <c r="I1575">
        <v>29850</v>
      </c>
      <c r="J1575">
        <v>2</v>
      </c>
      <c r="K1575" s="1">
        <v>45535</v>
      </c>
      <c r="L1575" t="s">
        <v>15144</v>
      </c>
    </row>
    <row r="1576" spans="1:12" x14ac:dyDescent="0.2">
      <c r="A1576" t="s">
        <v>692</v>
      </c>
      <c r="B1576" t="s">
        <v>4677</v>
      </c>
      <c r="C1576" t="s">
        <v>7360</v>
      </c>
      <c r="D1576" t="s">
        <v>693</v>
      </c>
      <c r="E1576" t="s">
        <v>51</v>
      </c>
      <c r="F1576" t="s">
        <v>103</v>
      </c>
      <c r="G1576" t="s">
        <v>104</v>
      </c>
      <c r="H1576">
        <v>11978</v>
      </c>
      <c r="I1576">
        <v>11978</v>
      </c>
      <c r="J1576">
        <v>0.24</v>
      </c>
      <c r="K1576" s="1">
        <v>45535</v>
      </c>
      <c r="L1576" t="s">
        <v>15144</v>
      </c>
    </row>
    <row r="1577" spans="1:12" x14ac:dyDescent="0.2">
      <c r="A1577" t="s">
        <v>918</v>
      </c>
      <c r="B1577" t="s">
        <v>5173</v>
      </c>
      <c r="C1577" t="s">
        <v>7360</v>
      </c>
      <c r="D1577" t="s">
        <v>917</v>
      </c>
      <c r="E1577" t="s">
        <v>51</v>
      </c>
      <c r="F1577" t="s">
        <v>127</v>
      </c>
      <c r="G1577" t="s">
        <v>128</v>
      </c>
      <c r="H1577">
        <v>70730</v>
      </c>
      <c r="I1577">
        <v>90000</v>
      </c>
      <c r="J1577">
        <v>13</v>
      </c>
      <c r="K1577" s="1">
        <v>45535</v>
      </c>
      <c r="L1577" t="s">
        <v>15144</v>
      </c>
    </row>
    <row r="1578" spans="1:12" x14ac:dyDescent="0.2">
      <c r="A1578" t="s">
        <v>916</v>
      </c>
      <c r="B1578" t="s">
        <v>5172</v>
      </c>
      <c r="C1578" t="s">
        <v>7360</v>
      </c>
      <c r="D1578" t="s">
        <v>917</v>
      </c>
      <c r="E1578" t="s">
        <v>51</v>
      </c>
      <c r="F1578" t="s">
        <v>127</v>
      </c>
      <c r="G1578" t="s">
        <v>128</v>
      </c>
      <c r="H1578">
        <v>22950</v>
      </c>
      <c r="I1578">
        <v>32000</v>
      </c>
      <c r="J1578">
        <v>13</v>
      </c>
      <c r="K1578" s="1">
        <v>45535</v>
      </c>
      <c r="L1578" t="s">
        <v>15144</v>
      </c>
    </row>
    <row r="1579" spans="1:12" x14ac:dyDescent="0.2">
      <c r="A1579" t="s">
        <v>824</v>
      </c>
      <c r="B1579" t="s">
        <v>5861</v>
      </c>
      <c r="C1579" t="s">
        <v>7360</v>
      </c>
      <c r="D1579" t="s">
        <v>825</v>
      </c>
      <c r="E1579" t="s">
        <v>51</v>
      </c>
      <c r="F1579" t="s">
        <v>118</v>
      </c>
      <c r="G1579" t="s">
        <v>119</v>
      </c>
      <c r="H1579">
        <v>285000</v>
      </c>
      <c r="I1579">
        <v>285000</v>
      </c>
      <c r="J1579">
        <v>32.476999999999997</v>
      </c>
      <c r="K1579" s="1">
        <v>45535</v>
      </c>
      <c r="L1579" t="s">
        <v>15144</v>
      </c>
    </row>
    <row r="1580" spans="1:12" x14ac:dyDescent="0.2">
      <c r="A1580" t="s">
        <v>7456</v>
      </c>
      <c r="B1580" t="s">
        <v>7457</v>
      </c>
      <c r="C1580" t="s">
        <v>7360</v>
      </c>
      <c r="D1580" t="s">
        <v>7458</v>
      </c>
      <c r="E1580" t="s">
        <v>51</v>
      </c>
      <c r="F1580" t="s">
        <v>41</v>
      </c>
      <c r="G1580" t="s">
        <v>42</v>
      </c>
      <c r="H1580">
        <v>20568</v>
      </c>
      <c r="I1580">
        <v>4000</v>
      </c>
      <c r="J1580">
        <v>1</v>
      </c>
      <c r="K1580" s="1">
        <v>45808</v>
      </c>
      <c r="L1580" t="s">
        <v>15144</v>
      </c>
    </row>
    <row r="1581" spans="1:12" x14ac:dyDescent="0.2">
      <c r="A1581" t="s">
        <v>7462</v>
      </c>
      <c r="B1581" t="s">
        <v>7463</v>
      </c>
      <c r="C1581" t="s">
        <v>7360</v>
      </c>
      <c r="D1581" t="s">
        <v>7458</v>
      </c>
      <c r="E1581" t="s">
        <v>51</v>
      </c>
      <c r="F1581" t="s">
        <v>41</v>
      </c>
      <c r="G1581" t="s">
        <v>42</v>
      </c>
      <c r="I1581"/>
      <c r="K1581" s="1">
        <v>45808</v>
      </c>
      <c r="L1581" t="s">
        <v>15144</v>
      </c>
    </row>
    <row r="1582" spans="1:12" x14ac:dyDescent="0.2">
      <c r="A1582" t="s">
        <v>1916</v>
      </c>
      <c r="B1582" t="s">
        <v>6506</v>
      </c>
      <c r="C1582" t="s">
        <v>7360</v>
      </c>
      <c r="D1582" t="s">
        <v>217</v>
      </c>
      <c r="E1582" t="s">
        <v>51</v>
      </c>
      <c r="F1582" t="s">
        <v>39</v>
      </c>
      <c r="G1582" t="s">
        <v>40</v>
      </c>
      <c r="H1582">
        <v>9500</v>
      </c>
      <c r="I1582">
        <v>9500</v>
      </c>
      <c r="J1582">
        <v>1.5655999999999992</v>
      </c>
      <c r="K1582" s="1">
        <v>45535</v>
      </c>
      <c r="L1582" t="s">
        <v>15144</v>
      </c>
    </row>
    <row r="1583" spans="1:12" x14ac:dyDescent="0.2">
      <c r="A1583" t="s">
        <v>1919</v>
      </c>
      <c r="B1583" t="s">
        <v>5804</v>
      </c>
      <c r="C1583" t="s">
        <v>7360</v>
      </c>
      <c r="D1583" t="s">
        <v>217</v>
      </c>
      <c r="E1583" t="s">
        <v>51</v>
      </c>
      <c r="F1583" t="s">
        <v>36</v>
      </c>
      <c r="G1583" t="s">
        <v>37</v>
      </c>
      <c r="H1583">
        <v>4500</v>
      </c>
      <c r="I1583">
        <v>9194</v>
      </c>
      <c r="J1583">
        <v>1.5619999999999996</v>
      </c>
      <c r="K1583" s="1">
        <v>45535</v>
      </c>
      <c r="L1583" t="s">
        <v>15144</v>
      </c>
    </row>
    <row r="1584" spans="1:12" x14ac:dyDescent="0.2">
      <c r="A1584" t="s">
        <v>1918</v>
      </c>
      <c r="B1584" t="s">
        <v>6596</v>
      </c>
      <c r="C1584" t="s">
        <v>7360</v>
      </c>
      <c r="D1584" t="s">
        <v>217</v>
      </c>
      <c r="E1584" t="s">
        <v>51</v>
      </c>
      <c r="F1584" t="s">
        <v>36</v>
      </c>
      <c r="G1584" t="s">
        <v>37</v>
      </c>
      <c r="H1584">
        <v>22000</v>
      </c>
      <c r="I1584">
        <v>22000</v>
      </c>
      <c r="J1584">
        <v>3.2831000000000001</v>
      </c>
      <c r="K1584" s="1">
        <v>45535</v>
      </c>
      <c r="L1584" t="s">
        <v>15144</v>
      </c>
    </row>
    <row r="1585" spans="1:42" x14ac:dyDescent="0.2">
      <c r="A1585" t="s">
        <v>1920</v>
      </c>
      <c r="B1585" t="s">
        <v>5299</v>
      </c>
      <c r="C1585" t="s">
        <v>7360</v>
      </c>
      <c r="D1585" t="s">
        <v>217</v>
      </c>
      <c r="E1585" t="s">
        <v>51</v>
      </c>
      <c r="F1585" t="s">
        <v>183</v>
      </c>
      <c r="G1585" t="s">
        <v>95</v>
      </c>
      <c r="H1585">
        <v>48959</v>
      </c>
      <c r="I1585">
        <v>48959</v>
      </c>
      <c r="J1585">
        <v>6.0750000000000002</v>
      </c>
      <c r="K1585" s="1">
        <v>45535</v>
      </c>
      <c r="L1585" t="s">
        <v>15144</v>
      </c>
    </row>
    <row r="1586" spans="1:42" x14ac:dyDescent="0.2">
      <c r="A1586" t="s">
        <v>1913</v>
      </c>
      <c r="B1586" t="s">
        <v>6505</v>
      </c>
      <c r="C1586" t="s">
        <v>7360</v>
      </c>
      <c r="D1586" t="s">
        <v>217</v>
      </c>
      <c r="E1586" t="s">
        <v>51</v>
      </c>
      <c r="F1586" t="s">
        <v>39</v>
      </c>
      <c r="G1586" t="s">
        <v>40</v>
      </c>
      <c r="H1586">
        <v>8000</v>
      </c>
      <c r="I1586">
        <v>8000</v>
      </c>
      <c r="J1586">
        <v>1.4218500000000001</v>
      </c>
      <c r="K1586" s="1">
        <v>45535</v>
      </c>
      <c r="L1586" t="s">
        <v>15144</v>
      </c>
    </row>
    <row r="1587" spans="1:42" x14ac:dyDescent="0.2">
      <c r="A1587" t="s">
        <v>219</v>
      </c>
      <c r="B1587" t="s">
        <v>6569</v>
      </c>
      <c r="C1587" t="s">
        <v>7360</v>
      </c>
      <c r="D1587" t="s">
        <v>217</v>
      </c>
      <c r="E1587" t="s">
        <v>51</v>
      </c>
      <c r="F1587" t="s">
        <v>39</v>
      </c>
      <c r="G1587" t="s">
        <v>40</v>
      </c>
      <c r="H1587">
        <v>70000</v>
      </c>
      <c r="I1587">
        <v>70000</v>
      </c>
      <c r="J1587">
        <v>6</v>
      </c>
      <c r="K1587" s="1">
        <v>45535</v>
      </c>
      <c r="L1587" t="s">
        <v>15144</v>
      </c>
    </row>
    <row r="1588" spans="1:42" x14ac:dyDescent="0.2">
      <c r="A1588" t="s">
        <v>1914</v>
      </c>
      <c r="B1588" t="s">
        <v>6556</v>
      </c>
      <c r="C1588" t="s">
        <v>7360</v>
      </c>
      <c r="D1588" t="s">
        <v>217</v>
      </c>
      <c r="E1588" t="s">
        <v>51</v>
      </c>
      <c r="F1588" t="s">
        <v>39</v>
      </c>
      <c r="G1588" t="s">
        <v>40</v>
      </c>
      <c r="H1588">
        <v>25400</v>
      </c>
      <c r="I1588">
        <v>25400</v>
      </c>
      <c r="J1588">
        <v>8</v>
      </c>
      <c r="K1588" s="1">
        <v>45535</v>
      </c>
      <c r="L1588" t="s">
        <v>15144</v>
      </c>
    </row>
    <row r="1589" spans="1:42" x14ac:dyDescent="0.2">
      <c r="A1589" t="s">
        <v>1917</v>
      </c>
      <c r="B1589" t="s">
        <v>6550</v>
      </c>
      <c r="C1589" t="s">
        <v>7360</v>
      </c>
      <c r="D1589" t="s">
        <v>217</v>
      </c>
      <c r="E1589" t="s">
        <v>51</v>
      </c>
      <c r="F1589" t="s">
        <v>39</v>
      </c>
      <c r="G1589" t="s">
        <v>40</v>
      </c>
      <c r="H1589">
        <v>24680</v>
      </c>
      <c r="I1589">
        <v>24680</v>
      </c>
      <c r="J1589">
        <v>3.0796000000000014</v>
      </c>
      <c r="K1589" s="1">
        <v>45535</v>
      </c>
      <c r="L1589" t="s">
        <v>15144</v>
      </c>
    </row>
    <row r="1590" spans="1:42" x14ac:dyDescent="0.2">
      <c r="A1590" t="s">
        <v>1915</v>
      </c>
      <c r="B1590" t="s">
        <v>5958</v>
      </c>
      <c r="C1590" t="s">
        <v>7360</v>
      </c>
      <c r="D1590" t="s">
        <v>217</v>
      </c>
      <c r="E1590" t="s">
        <v>51</v>
      </c>
      <c r="F1590" t="s">
        <v>39</v>
      </c>
      <c r="G1590" t="s">
        <v>40</v>
      </c>
      <c r="H1590">
        <v>4900</v>
      </c>
      <c r="I1590">
        <v>3406</v>
      </c>
      <c r="J1590">
        <v>0.48440000000000033</v>
      </c>
      <c r="K1590" s="1">
        <v>45535</v>
      </c>
      <c r="L1590" t="s">
        <v>15144</v>
      </c>
    </row>
    <row r="1591" spans="1:42" x14ac:dyDescent="0.2">
      <c r="A1591" t="s">
        <v>1910</v>
      </c>
      <c r="B1591" t="s">
        <v>6554</v>
      </c>
      <c r="C1591" t="s">
        <v>7360</v>
      </c>
      <c r="D1591" t="s">
        <v>217</v>
      </c>
      <c r="E1591" t="s">
        <v>51</v>
      </c>
      <c r="F1591" t="s">
        <v>39</v>
      </c>
      <c r="G1591" t="s">
        <v>40</v>
      </c>
      <c r="H1591">
        <v>32000</v>
      </c>
      <c r="I1591">
        <v>35000</v>
      </c>
      <c r="J1591">
        <v>2.5275999999999992</v>
      </c>
      <c r="K1591" s="1">
        <v>45535</v>
      </c>
      <c r="L1591" t="s">
        <v>15144</v>
      </c>
    </row>
    <row r="1592" spans="1:42" s="16" customFormat="1" x14ac:dyDescent="0.2">
      <c r="A1592" t="s">
        <v>1911</v>
      </c>
      <c r="B1592" t="s">
        <v>6502</v>
      </c>
      <c r="C1592" t="s">
        <v>7360</v>
      </c>
      <c r="D1592" t="s">
        <v>217</v>
      </c>
      <c r="E1592" t="s">
        <v>51</v>
      </c>
      <c r="F1592" t="s">
        <v>39</v>
      </c>
      <c r="G1592" t="s">
        <v>40</v>
      </c>
      <c r="H1592">
        <v>9900</v>
      </c>
      <c r="I1592">
        <v>9900</v>
      </c>
      <c r="J1592">
        <v>1.2401500000000001</v>
      </c>
      <c r="K1592" s="1">
        <v>45535</v>
      </c>
      <c r="L1592" t="s">
        <v>15144</v>
      </c>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row>
    <row r="1593" spans="1:42" x14ac:dyDescent="0.2">
      <c r="A1593" t="s">
        <v>1912</v>
      </c>
      <c r="B1593" t="s">
        <v>6503</v>
      </c>
      <c r="C1593" t="s">
        <v>7360</v>
      </c>
      <c r="D1593" t="s">
        <v>217</v>
      </c>
      <c r="E1593" t="s">
        <v>51</v>
      </c>
      <c r="F1593" t="s">
        <v>39</v>
      </c>
      <c r="G1593" t="s">
        <v>40</v>
      </c>
      <c r="H1593">
        <v>13509</v>
      </c>
      <c r="I1593">
        <v>13509</v>
      </c>
      <c r="J1593">
        <v>1.5786500000000003</v>
      </c>
      <c r="K1593" s="1">
        <v>45535</v>
      </c>
      <c r="L1593" t="s">
        <v>15144</v>
      </c>
    </row>
    <row r="1594" spans="1:42" x14ac:dyDescent="0.2">
      <c r="A1594" t="s">
        <v>1908</v>
      </c>
      <c r="B1594" t="s">
        <v>6818</v>
      </c>
      <c r="C1594" t="s">
        <v>7360</v>
      </c>
      <c r="D1594" t="s">
        <v>217</v>
      </c>
      <c r="E1594" t="s">
        <v>51</v>
      </c>
      <c r="F1594" t="s">
        <v>39</v>
      </c>
      <c r="G1594" t="s">
        <v>40</v>
      </c>
      <c r="H1594">
        <v>15800</v>
      </c>
      <c r="I1594">
        <v>15900</v>
      </c>
      <c r="J1594">
        <v>1.3878000000000006</v>
      </c>
      <c r="K1594" s="1">
        <v>45535</v>
      </c>
      <c r="L1594" t="s">
        <v>15144</v>
      </c>
    </row>
    <row r="1595" spans="1:42" x14ac:dyDescent="0.2">
      <c r="A1595" t="s">
        <v>1909</v>
      </c>
      <c r="B1595" t="s">
        <v>6498</v>
      </c>
      <c r="C1595" t="s">
        <v>7360</v>
      </c>
      <c r="D1595" t="s">
        <v>217</v>
      </c>
      <c r="E1595" t="s">
        <v>51</v>
      </c>
      <c r="F1595" t="s">
        <v>39</v>
      </c>
      <c r="G1595" t="s">
        <v>40</v>
      </c>
      <c r="H1595">
        <v>4917</v>
      </c>
      <c r="I1595">
        <v>4917</v>
      </c>
      <c r="J1595">
        <v>0.50570000000000004</v>
      </c>
      <c r="K1595" s="1">
        <v>45535</v>
      </c>
      <c r="L1595" t="s">
        <v>15144</v>
      </c>
    </row>
    <row r="1596" spans="1:42" x14ac:dyDescent="0.2">
      <c r="A1596" t="s">
        <v>1902</v>
      </c>
      <c r="B1596" t="s">
        <v>5838</v>
      </c>
      <c r="C1596" t="s">
        <v>7360</v>
      </c>
      <c r="D1596" t="s">
        <v>217</v>
      </c>
      <c r="E1596" t="s">
        <v>51</v>
      </c>
      <c r="F1596" t="s">
        <v>39</v>
      </c>
      <c r="G1596" t="s">
        <v>40</v>
      </c>
      <c r="H1596">
        <v>75031</v>
      </c>
      <c r="I1596">
        <v>75031</v>
      </c>
      <c r="J1596">
        <v>5.2290999999999999</v>
      </c>
      <c r="K1596" s="1">
        <v>45535</v>
      </c>
      <c r="L1596" t="s">
        <v>15144</v>
      </c>
    </row>
    <row r="1597" spans="1:42" x14ac:dyDescent="0.2">
      <c r="A1597" t="s">
        <v>1907</v>
      </c>
      <c r="B1597" t="s">
        <v>6819</v>
      </c>
      <c r="C1597" t="s">
        <v>7360</v>
      </c>
      <c r="D1597" t="s">
        <v>217</v>
      </c>
      <c r="E1597" t="s">
        <v>51</v>
      </c>
      <c r="F1597" t="s">
        <v>39</v>
      </c>
      <c r="G1597" t="s">
        <v>40</v>
      </c>
      <c r="H1597">
        <v>52500</v>
      </c>
      <c r="I1597">
        <v>53000</v>
      </c>
      <c r="J1597">
        <v>4.2669999999999977</v>
      </c>
      <c r="K1597" s="1">
        <v>45535</v>
      </c>
      <c r="L1597" t="s">
        <v>15144</v>
      </c>
    </row>
    <row r="1598" spans="1:42" x14ac:dyDescent="0.2">
      <c r="A1598" t="s">
        <v>1905</v>
      </c>
      <c r="B1598" t="s">
        <v>6817</v>
      </c>
      <c r="C1598" t="s">
        <v>7360</v>
      </c>
      <c r="D1598" t="s">
        <v>217</v>
      </c>
      <c r="E1598" t="s">
        <v>51</v>
      </c>
      <c r="F1598" t="s">
        <v>39</v>
      </c>
      <c r="G1598" t="s">
        <v>40</v>
      </c>
      <c r="H1598">
        <v>19500</v>
      </c>
      <c r="I1598">
        <v>19500</v>
      </c>
      <c r="J1598">
        <v>1.3351999999999997</v>
      </c>
      <c r="K1598" s="1">
        <v>45535</v>
      </c>
      <c r="L1598" t="s">
        <v>15144</v>
      </c>
    </row>
    <row r="1599" spans="1:42" x14ac:dyDescent="0.2">
      <c r="A1599" t="s">
        <v>1906</v>
      </c>
      <c r="B1599" t="s">
        <v>5225</v>
      </c>
      <c r="C1599" t="s">
        <v>7360</v>
      </c>
      <c r="D1599" t="s">
        <v>217</v>
      </c>
      <c r="E1599" t="s">
        <v>51</v>
      </c>
      <c r="F1599" t="s">
        <v>39</v>
      </c>
      <c r="G1599" t="s">
        <v>40</v>
      </c>
      <c r="H1599">
        <v>38000</v>
      </c>
      <c r="I1599">
        <v>38000</v>
      </c>
      <c r="J1599">
        <v>4.2052999999999976</v>
      </c>
      <c r="K1599" s="1">
        <v>45535</v>
      </c>
      <c r="L1599" t="s">
        <v>15144</v>
      </c>
    </row>
    <row r="1600" spans="1:42" x14ac:dyDescent="0.2">
      <c r="A1600" t="s">
        <v>1904</v>
      </c>
      <c r="B1600" t="s">
        <v>6787</v>
      </c>
      <c r="C1600" t="s">
        <v>7360</v>
      </c>
      <c r="D1600" t="s">
        <v>217</v>
      </c>
      <c r="E1600" t="s">
        <v>51</v>
      </c>
      <c r="F1600" t="s">
        <v>39</v>
      </c>
      <c r="G1600" t="s">
        <v>40</v>
      </c>
      <c r="H1600">
        <v>55700</v>
      </c>
      <c r="I1600">
        <v>52299</v>
      </c>
      <c r="J1600">
        <v>5.0310999999999986</v>
      </c>
      <c r="K1600" s="1">
        <v>45535</v>
      </c>
      <c r="L1600" t="s">
        <v>15144</v>
      </c>
    </row>
    <row r="1601" spans="1:12" x14ac:dyDescent="0.2">
      <c r="A1601" t="s">
        <v>1903</v>
      </c>
      <c r="B1601" t="s">
        <v>6788</v>
      </c>
      <c r="C1601" t="s">
        <v>7360</v>
      </c>
      <c r="D1601" t="s">
        <v>217</v>
      </c>
      <c r="E1601" t="s">
        <v>51</v>
      </c>
      <c r="F1601" t="s">
        <v>39</v>
      </c>
      <c r="G1601" t="s">
        <v>40</v>
      </c>
      <c r="H1601">
        <v>3953</v>
      </c>
      <c r="I1601">
        <v>3953</v>
      </c>
      <c r="J1601">
        <v>0.41790000000000016</v>
      </c>
      <c r="K1601" s="1">
        <v>45535</v>
      </c>
      <c r="L1601" t="s">
        <v>15144</v>
      </c>
    </row>
    <row r="1602" spans="1:12" x14ac:dyDescent="0.2">
      <c r="A1602" t="s">
        <v>1900</v>
      </c>
      <c r="B1602" t="s">
        <v>5992</v>
      </c>
      <c r="C1602" t="s">
        <v>7360</v>
      </c>
      <c r="D1602" t="s">
        <v>217</v>
      </c>
      <c r="E1602" t="s">
        <v>51</v>
      </c>
      <c r="F1602" t="s">
        <v>44</v>
      </c>
      <c r="G1602" t="s">
        <v>45</v>
      </c>
      <c r="H1602">
        <v>38300</v>
      </c>
      <c r="I1602">
        <v>37500</v>
      </c>
      <c r="J1602">
        <v>4.7318999999999978</v>
      </c>
      <c r="K1602" s="1">
        <v>45535</v>
      </c>
      <c r="L1602" t="s">
        <v>15144</v>
      </c>
    </row>
    <row r="1603" spans="1:12" x14ac:dyDescent="0.2">
      <c r="A1603" t="s">
        <v>1901</v>
      </c>
      <c r="B1603" t="s">
        <v>5993</v>
      </c>
      <c r="C1603" t="s">
        <v>7360</v>
      </c>
      <c r="D1603" t="s">
        <v>217</v>
      </c>
      <c r="E1603" t="s">
        <v>51</v>
      </c>
      <c r="F1603" t="s">
        <v>44</v>
      </c>
      <c r="G1603" t="s">
        <v>45</v>
      </c>
      <c r="H1603">
        <v>9300</v>
      </c>
      <c r="I1603">
        <v>9300</v>
      </c>
      <c r="J1603">
        <v>0.66449999999999998</v>
      </c>
      <c r="K1603" s="1">
        <v>45535</v>
      </c>
      <c r="L1603" t="s">
        <v>15144</v>
      </c>
    </row>
    <row r="1604" spans="1:12" x14ac:dyDescent="0.2">
      <c r="A1604" t="s">
        <v>1898</v>
      </c>
      <c r="B1604" t="s">
        <v>6765</v>
      </c>
      <c r="C1604" t="s">
        <v>7360</v>
      </c>
      <c r="D1604" t="s">
        <v>217</v>
      </c>
      <c r="E1604" t="s">
        <v>51</v>
      </c>
      <c r="F1604" t="s">
        <v>41</v>
      </c>
      <c r="G1604" t="s">
        <v>42</v>
      </c>
      <c r="H1604">
        <v>6090</v>
      </c>
      <c r="I1604">
        <v>5000</v>
      </c>
      <c r="J1604">
        <v>0.49359999999999993</v>
      </c>
      <c r="K1604" s="1">
        <v>45535</v>
      </c>
      <c r="L1604" t="s">
        <v>15144</v>
      </c>
    </row>
    <row r="1605" spans="1:12" x14ac:dyDescent="0.2">
      <c r="A1605" t="s">
        <v>218</v>
      </c>
      <c r="B1605" t="s">
        <v>6764</v>
      </c>
      <c r="C1605" t="s">
        <v>7360</v>
      </c>
      <c r="D1605" t="s">
        <v>217</v>
      </c>
      <c r="E1605" t="s">
        <v>51</v>
      </c>
      <c r="F1605" t="s">
        <v>41</v>
      </c>
      <c r="G1605" t="s">
        <v>42</v>
      </c>
      <c r="H1605">
        <v>47836</v>
      </c>
      <c r="I1605">
        <v>47836</v>
      </c>
      <c r="J1605">
        <v>11</v>
      </c>
      <c r="K1605" s="1">
        <v>45535</v>
      </c>
      <c r="L1605" t="s">
        <v>15144</v>
      </c>
    </row>
    <row r="1606" spans="1:12" x14ac:dyDescent="0.2">
      <c r="A1606" t="s">
        <v>1897</v>
      </c>
      <c r="B1606" t="s">
        <v>6492</v>
      </c>
      <c r="C1606" t="s">
        <v>7360</v>
      </c>
      <c r="D1606" t="s">
        <v>217</v>
      </c>
      <c r="E1606" t="s">
        <v>51</v>
      </c>
      <c r="F1606" t="s">
        <v>168</v>
      </c>
      <c r="G1606" t="s">
        <v>169</v>
      </c>
      <c r="H1606">
        <v>17800</v>
      </c>
      <c r="I1606">
        <v>17800</v>
      </c>
      <c r="J1606">
        <v>0.8932000000000001</v>
      </c>
      <c r="K1606" s="1">
        <v>45535</v>
      </c>
      <c r="L1606" t="s">
        <v>15144</v>
      </c>
    </row>
    <row r="1607" spans="1:12" x14ac:dyDescent="0.2">
      <c r="A1607" t="s">
        <v>1899</v>
      </c>
      <c r="B1607" t="s">
        <v>6866</v>
      </c>
      <c r="C1607" t="s">
        <v>7360</v>
      </c>
      <c r="D1607" t="s">
        <v>217</v>
      </c>
      <c r="E1607" t="s">
        <v>51</v>
      </c>
      <c r="F1607" t="s">
        <v>41</v>
      </c>
      <c r="G1607" t="s">
        <v>42</v>
      </c>
      <c r="H1607">
        <v>5000</v>
      </c>
      <c r="I1607">
        <v>5000</v>
      </c>
      <c r="J1607">
        <v>0.49319999999999992</v>
      </c>
      <c r="K1607" s="1">
        <v>45535</v>
      </c>
      <c r="L1607" t="s">
        <v>15144</v>
      </c>
    </row>
    <row r="1608" spans="1:12" x14ac:dyDescent="0.2">
      <c r="A1608" t="s">
        <v>1896</v>
      </c>
      <c r="B1608" t="s">
        <v>5570</v>
      </c>
      <c r="C1608" t="s">
        <v>7360</v>
      </c>
      <c r="D1608" t="s">
        <v>217</v>
      </c>
      <c r="E1608" t="s">
        <v>51</v>
      </c>
      <c r="F1608" t="s">
        <v>49</v>
      </c>
      <c r="G1608" t="s">
        <v>50</v>
      </c>
      <c r="H1608">
        <v>20000</v>
      </c>
      <c r="I1608">
        <v>20000</v>
      </c>
      <c r="J1608">
        <v>0.9470999999999995</v>
      </c>
      <c r="K1608" s="1">
        <v>45535</v>
      </c>
      <c r="L1608" t="s">
        <v>15144</v>
      </c>
    </row>
    <row r="1609" spans="1:12" x14ac:dyDescent="0.2">
      <c r="A1609" t="s">
        <v>1895</v>
      </c>
      <c r="B1609" t="s">
        <v>6821</v>
      </c>
      <c r="C1609" t="s">
        <v>7360</v>
      </c>
      <c r="D1609" t="s">
        <v>217</v>
      </c>
      <c r="E1609" t="s">
        <v>51</v>
      </c>
      <c r="F1609" t="s">
        <v>49</v>
      </c>
      <c r="G1609" t="s">
        <v>50</v>
      </c>
      <c r="H1609">
        <v>5000</v>
      </c>
      <c r="I1609">
        <v>5000</v>
      </c>
      <c r="J1609">
        <v>0.51639999999999997</v>
      </c>
      <c r="K1609" s="1">
        <v>45535</v>
      </c>
      <c r="L1609" t="s">
        <v>15144</v>
      </c>
    </row>
    <row r="1610" spans="1:12" x14ac:dyDescent="0.2">
      <c r="A1610" t="s">
        <v>1891</v>
      </c>
      <c r="B1610" t="s">
        <v>5260</v>
      </c>
      <c r="C1610" t="s">
        <v>7360</v>
      </c>
      <c r="D1610" t="s">
        <v>217</v>
      </c>
      <c r="E1610" t="s">
        <v>51</v>
      </c>
      <c r="F1610" t="s">
        <v>49</v>
      </c>
      <c r="G1610" t="s">
        <v>50</v>
      </c>
      <c r="H1610">
        <v>6200</v>
      </c>
      <c r="I1610">
        <v>6200</v>
      </c>
      <c r="J1610">
        <v>0.69290000000000018</v>
      </c>
      <c r="K1610" s="1">
        <v>45535</v>
      </c>
      <c r="L1610" t="s">
        <v>15144</v>
      </c>
    </row>
    <row r="1611" spans="1:12" x14ac:dyDescent="0.2">
      <c r="A1611" t="s">
        <v>1893</v>
      </c>
      <c r="B1611" t="s">
        <v>5043</v>
      </c>
      <c r="C1611" t="s">
        <v>7360</v>
      </c>
      <c r="D1611" t="s">
        <v>217</v>
      </c>
      <c r="E1611" t="s">
        <v>51</v>
      </c>
      <c r="F1611" t="s">
        <v>49</v>
      </c>
      <c r="G1611" t="s">
        <v>50</v>
      </c>
      <c r="H1611">
        <v>5300</v>
      </c>
      <c r="I1611">
        <v>5000</v>
      </c>
      <c r="J1611">
        <v>0.54005000000000014</v>
      </c>
      <c r="K1611" s="1">
        <v>45535</v>
      </c>
      <c r="L1611" t="s">
        <v>15144</v>
      </c>
    </row>
    <row r="1612" spans="1:12" x14ac:dyDescent="0.2">
      <c r="A1612" t="s">
        <v>1894</v>
      </c>
      <c r="B1612" t="s">
        <v>5041</v>
      </c>
      <c r="C1612" t="s">
        <v>7360</v>
      </c>
      <c r="D1612" t="s">
        <v>217</v>
      </c>
      <c r="E1612" t="s">
        <v>51</v>
      </c>
      <c r="F1612" t="s">
        <v>49</v>
      </c>
      <c r="G1612" t="s">
        <v>50</v>
      </c>
      <c r="H1612">
        <v>74800</v>
      </c>
      <c r="I1612">
        <v>75474</v>
      </c>
      <c r="J1612">
        <v>7.3680999999999992</v>
      </c>
      <c r="K1612" s="1">
        <v>45535</v>
      </c>
      <c r="L1612" t="s">
        <v>15144</v>
      </c>
    </row>
    <row r="1613" spans="1:12" x14ac:dyDescent="0.2">
      <c r="A1613" t="s">
        <v>1892</v>
      </c>
      <c r="B1613" t="s">
        <v>4194</v>
      </c>
      <c r="C1613" t="s">
        <v>7360</v>
      </c>
      <c r="D1613" t="s">
        <v>217</v>
      </c>
      <c r="E1613" t="s">
        <v>51</v>
      </c>
      <c r="F1613" t="s">
        <v>49</v>
      </c>
      <c r="G1613" t="s">
        <v>50</v>
      </c>
      <c r="H1613">
        <v>4860</v>
      </c>
      <c r="I1613">
        <v>4800</v>
      </c>
      <c r="J1613">
        <v>0.56889999999999996</v>
      </c>
      <c r="K1613" s="1">
        <v>45535</v>
      </c>
      <c r="L1613" t="s">
        <v>15144</v>
      </c>
    </row>
    <row r="1614" spans="1:12" x14ac:dyDescent="0.2">
      <c r="A1614" t="s">
        <v>1889</v>
      </c>
      <c r="B1614" t="s">
        <v>6331</v>
      </c>
      <c r="C1614" t="s">
        <v>7360</v>
      </c>
      <c r="D1614" t="s">
        <v>217</v>
      </c>
      <c r="E1614" t="s">
        <v>51</v>
      </c>
      <c r="F1614" t="s">
        <v>49</v>
      </c>
      <c r="G1614" t="s">
        <v>50</v>
      </c>
      <c r="H1614">
        <v>18686</v>
      </c>
      <c r="I1614">
        <v>18686</v>
      </c>
      <c r="J1614">
        <v>1.3884999999999996</v>
      </c>
      <c r="K1614" s="1">
        <v>45535</v>
      </c>
      <c r="L1614" t="s">
        <v>15144</v>
      </c>
    </row>
    <row r="1615" spans="1:12" x14ac:dyDescent="0.2">
      <c r="A1615" t="s">
        <v>1888</v>
      </c>
      <c r="B1615" t="s">
        <v>6327</v>
      </c>
      <c r="C1615" t="s">
        <v>7360</v>
      </c>
      <c r="D1615" t="s">
        <v>217</v>
      </c>
      <c r="E1615" t="s">
        <v>51</v>
      </c>
      <c r="F1615" t="s">
        <v>49</v>
      </c>
      <c r="G1615" t="s">
        <v>50</v>
      </c>
      <c r="H1615">
        <v>10000</v>
      </c>
      <c r="I1615">
        <v>10000</v>
      </c>
      <c r="J1615">
        <v>1.3743999999999996</v>
      </c>
      <c r="K1615" s="1">
        <v>45535</v>
      </c>
      <c r="L1615" t="s">
        <v>15144</v>
      </c>
    </row>
    <row r="1616" spans="1:12" x14ac:dyDescent="0.2">
      <c r="A1616" t="s">
        <v>1887</v>
      </c>
      <c r="B1616" t="s">
        <v>6326</v>
      </c>
      <c r="C1616" t="s">
        <v>7360</v>
      </c>
      <c r="D1616" t="s">
        <v>217</v>
      </c>
      <c r="E1616" t="s">
        <v>51</v>
      </c>
      <c r="F1616" t="s">
        <v>49</v>
      </c>
      <c r="G1616" t="s">
        <v>50</v>
      </c>
      <c r="H1616">
        <v>40000</v>
      </c>
      <c r="I1616">
        <v>40000</v>
      </c>
      <c r="J1616">
        <v>12</v>
      </c>
      <c r="K1616" s="1">
        <v>45535</v>
      </c>
      <c r="L1616" t="s">
        <v>15144</v>
      </c>
    </row>
    <row r="1617" spans="1:12" x14ac:dyDescent="0.2">
      <c r="A1617" t="s">
        <v>1886</v>
      </c>
      <c r="B1617" t="s">
        <v>4217</v>
      </c>
      <c r="C1617" t="s">
        <v>7360</v>
      </c>
      <c r="D1617" t="s">
        <v>217</v>
      </c>
      <c r="E1617" t="s">
        <v>51</v>
      </c>
      <c r="F1617" t="s">
        <v>49</v>
      </c>
      <c r="G1617" t="s">
        <v>50</v>
      </c>
      <c r="H1617">
        <v>28220</v>
      </c>
      <c r="I1617">
        <v>28220</v>
      </c>
      <c r="J1617">
        <v>12</v>
      </c>
      <c r="K1617" s="1">
        <v>45535</v>
      </c>
      <c r="L1617" t="s">
        <v>15144</v>
      </c>
    </row>
    <row r="1618" spans="1:12" x14ac:dyDescent="0.2">
      <c r="A1618" t="s">
        <v>1880</v>
      </c>
      <c r="B1618" t="s">
        <v>4478</v>
      </c>
      <c r="C1618" t="s">
        <v>7360</v>
      </c>
      <c r="D1618" t="s">
        <v>217</v>
      </c>
      <c r="E1618" t="s">
        <v>51</v>
      </c>
      <c r="F1618" t="s">
        <v>151</v>
      </c>
      <c r="G1618" t="s">
        <v>1053</v>
      </c>
      <c r="H1618">
        <v>10000</v>
      </c>
      <c r="I1618">
        <v>10000</v>
      </c>
      <c r="J1618">
        <v>1.2886999999999995</v>
      </c>
      <c r="K1618" s="1">
        <v>45535</v>
      </c>
      <c r="L1618" t="s">
        <v>15144</v>
      </c>
    </row>
    <row r="1619" spans="1:12" x14ac:dyDescent="0.2">
      <c r="A1619" t="s">
        <v>1885</v>
      </c>
      <c r="B1619" t="s">
        <v>6637</v>
      </c>
      <c r="C1619" t="s">
        <v>7360</v>
      </c>
      <c r="D1619" t="s">
        <v>217</v>
      </c>
      <c r="E1619" t="s">
        <v>51</v>
      </c>
      <c r="F1619" t="s">
        <v>154</v>
      </c>
      <c r="G1619" t="s">
        <v>1074</v>
      </c>
      <c r="H1619">
        <v>10000</v>
      </c>
      <c r="I1619">
        <v>10000</v>
      </c>
      <c r="J1619">
        <v>1.3921999999999994</v>
      </c>
      <c r="K1619" s="1">
        <v>45535</v>
      </c>
      <c r="L1619" t="s">
        <v>15144</v>
      </c>
    </row>
    <row r="1620" spans="1:12" x14ac:dyDescent="0.2">
      <c r="A1620" t="s">
        <v>1881</v>
      </c>
      <c r="B1620" t="s">
        <v>5965</v>
      </c>
      <c r="C1620" t="s">
        <v>7360</v>
      </c>
      <c r="D1620" t="s">
        <v>217</v>
      </c>
      <c r="E1620" t="s">
        <v>51</v>
      </c>
      <c r="F1620" t="s">
        <v>151</v>
      </c>
      <c r="G1620" t="s">
        <v>1053</v>
      </c>
      <c r="H1620">
        <v>12000</v>
      </c>
      <c r="I1620">
        <v>10000</v>
      </c>
      <c r="J1620">
        <v>1.2886999999999995</v>
      </c>
      <c r="K1620" s="1">
        <v>45535</v>
      </c>
      <c r="L1620" t="s">
        <v>15144</v>
      </c>
    </row>
    <row r="1621" spans="1:12" x14ac:dyDescent="0.2">
      <c r="A1621" t="s">
        <v>1890</v>
      </c>
      <c r="B1621" t="s">
        <v>4361</v>
      </c>
      <c r="C1621" t="s">
        <v>7360</v>
      </c>
      <c r="D1621" t="s">
        <v>217</v>
      </c>
      <c r="E1621" t="s">
        <v>51</v>
      </c>
      <c r="F1621" t="s">
        <v>49</v>
      </c>
      <c r="G1621" t="s">
        <v>50</v>
      </c>
      <c r="H1621">
        <v>12000</v>
      </c>
      <c r="I1621">
        <v>12000</v>
      </c>
      <c r="J1621">
        <v>1.3002499999999992</v>
      </c>
      <c r="K1621" s="1">
        <v>45535</v>
      </c>
      <c r="L1621" t="s">
        <v>15144</v>
      </c>
    </row>
    <row r="1622" spans="1:12" x14ac:dyDescent="0.2">
      <c r="A1622" t="s">
        <v>1878</v>
      </c>
      <c r="B1622" t="s">
        <v>5619</v>
      </c>
      <c r="C1622" t="s">
        <v>7360</v>
      </c>
      <c r="D1622" t="s">
        <v>217</v>
      </c>
      <c r="E1622" t="s">
        <v>51</v>
      </c>
      <c r="F1622" t="s">
        <v>147</v>
      </c>
      <c r="G1622" t="s">
        <v>148</v>
      </c>
      <c r="H1622">
        <v>21920</v>
      </c>
      <c r="I1622">
        <v>21920</v>
      </c>
      <c r="J1622">
        <v>1.2568999999999999</v>
      </c>
      <c r="K1622" s="1">
        <v>45535</v>
      </c>
      <c r="L1622" t="s">
        <v>15144</v>
      </c>
    </row>
    <row r="1623" spans="1:12" x14ac:dyDescent="0.2">
      <c r="A1623" t="s">
        <v>1879</v>
      </c>
      <c r="B1623" t="s">
        <v>5620</v>
      </c>
      <c r="C1623" t="s">
        <v>7360</v>
      </c>
      <c r="D1623" t="s">
        <v>217</v>
      </c>
      <c r="E1623" t="s">
        <v>51</v>
      </c>
      <c r="F1623" t="s">
        <v>147</v>
      </c>
      <c r="G1623" t="s">
        <v>148</v>
      </c>
      <c r="H1623">
        <v>49500</v>
      </c>
      <c r="I1623">
        <v>50000</v>
      </c>
      <c r="J1623">
        <v>5.5882499999999968</v>
      </c>
      <c r="K1623" s="1">
        <v>45535</v>
      </c>
      <c r="L1623" t="s">
        <v>15144</v>
      </c>
    </row>
    <row r="1624" spans="1:12" x14ac:dyDescent="0.2">
      <c r="A1624" t="s">
        <v>1871</v>
      </c>
      <c r="B1624" t="s">
        <v>5904</v>
      </c>
      <c r="C1624" t="s">
        <v>7360</v>
      </c>
      <c r="D1624" t="s">
        <v>217</v>
      </c>
      <c r="E1624" t="s">
        <v>51</v>
      </c>
      <c r="F1624" t="s">
        <v>133</v>
      </c>
      <c r="G1624" t="s">
        <v>134</v>
      </c>
      <c r="H1624">
        <v>6600</v>
      </c>
      <c r="I1624">
        <v>10000</v>
      </c>
      <c r="J1624">
        <v>1.2906999999999997</v>
      </c>
      <c r="K1624" s="1">
        <v>45535</v>
      </c>
      <c r="L1624" t="s">
        <v>15144</v>
      </c>
    </row>
    <row r="1625" spans="1:12" x14ac:dyDescent="0.2">
      <c r="A1625" t="s">
        <v>1872</v>
      </c>
      <c r="B1625" t="s">
        <v>6072</v>
      </c>
      <c r="C1625" t="s">
        <v>7360</v>
      </c>
      <c r="D1625" t="s">
        <v>217</v>
      </c>
      <c r="E1625" t="s">
        <v>51</v>
      </c>
      <c r="F1625" t="s">
        <v>138</v>
      </c>
      <c r="G1625" t="s">
        <v>139</v>
      </c>
      <c r="H1625">
        <v>12000</v>
      </c>
      <c r="I1625">
        <v>12000</v>
      </c>
      <c r="J1625">
        <v>1</v>
      </c>
      <c r="K1625" s="1">
        <v>45535</v>
      </c>
      <c r="L1625" t="s">
        <v>15144</v>
      </c>
    </row>
    <row r="1626" spans="1:12" x14ac:dyDescent="0.2">
      <c r="A1626" t="s">
        <v>1873</v>
      </c>
      <c r="B1626" t="s">
        <v>6071</v>
      </c>
      <c r="C1626" t="s">
        <v>7360</v>
      </c>
      <c r="D1626" t="s">
        <v>217</v>
      </c>
      <c r="E1626" t="s">
        <v>51</v>
      </c>
      <c r="F1626" t="s">
        <v>138</v>
      </c>
      <c r="G1626" t="s">
        <v>139</v>
      </c>
      <c r="H1626">
        <v>14200</v>
      </c>
      <c r="I1626">
        <v>14200</v>
      </c>
      <c r="J1626">
        <v>1.0370500000000007</v>
      </c>
      <c r="K1626" s="1">
        <v>45535</v>
      </c>
      <c r="L1626" t="s">
        <v>15144</v>
      </c>
    </row>
    <row r="1627" spans="1:12" x14ac:dyDescent="0.2">
      <c r="A1627" t="s">
        <v>1874</v>
      </c>
      <c r="B1627" t="s">
        <v>6070</v>
      </c>
      <c r="C1627" t="s">
        <v>7360</v>
      </c>
      <c r="D1627" t="s">
        <v>217</v>
      </c>
      <c r="E1627" t="s">
        <v>51</v>
      </c>
      <c r="F1627" t="s">
        <v>138</v>
      </c>
      <c r="G1627" t="s">
        <v>139</v>
      </c>
      <c r="H1627">
        <v>12291</v>
      </c>
      <c r="I1627">
        <v>12291</v>
      </c>
      <c r="J1627">
        <v>1.0249499999999996</v>
      </c>
      <c r="K1627" s="1">
        <v>45535</v>
      </c>
      <c r="L1627" t="s">
        <v>15144</v>
      </c>
    </row>
    <row r="1628" spans="1:12" x14ac:dyDescent="0.2">
      <c r="A1628" t="s">
        <v>1884</v>
      </c>
      <c r="B1628" t="s">
        <v>6573</v>
      </c>
      <c r="C1628" t="s">
        <v>7360</v>
      </c>
      <c r="D1628" t="s">
        <v>217</v>
      </c>
      <c r="E1628" t="s">
        <v>51</v>
      </c>
      <c r="F1628" t="s">
        <v>152</v>
      </c>
      <c r="G1628" t="s">
        <v>1063</v>
      </c>
      <c r="H1628">
        <v>4500</v>
      </c>
      <c r="I1628">
        <v>5000</v>
      </c>
      <c r="J1628">
        <v>0.47630000000000017</v>
      </c>
      <c r="K1628" s="1">
        <v>45535</v>
      </c>
      <c r="L1628" t="s">
        <v>15144</v>
      </c>
    </row>
    <row r="1629" spans="1:12" x14ac:dyDescent="0.2">
      <c r="A1629" t="s">
        <v>1882</v>
      </c>
      <c r="B1629" t="s">
        <v>5583</v>
      </c>
      <c r="C1629" t="s">
        <v>7360</v>
      </c>
      <c r="D1629" t="s">
        <v>217</v>
      </c>
      <c r="E1629" t="s">
        <v>51</v>
      </c>
      <c r="F1629" t="s">
        <v>152</v>
      </c>
      <c r="G1629" t="s">
        <v>1063</v>
      </c>
      <c r="H1629">
        <v>15100</v>
      </c>
      <c r="I1629">
        <v>15100</v>
      </c>
      <c r="J1629">
        <v>1.1578999999999993</v>
      </c>
      <c r="K1629" s="1">
        <v>45535</v>
      </c>
      <c r="L1629" t="s">
        <v>15144</v>
      </c>
    </row>
    <row r="1630" spans="1:12" x14ac:dyDescent="0.2">
      <c r="A1630" t="s">
        <v>1883</v>
      </c>
      <c r="B1630" t="s">
        <v>5614</v>
      </c>
      <c r="C1630" t="s">
        <v>7360</v>
      </c>
      <c r="D1630" t="s">
        <v>217</v>
      </c>
      <c r="E1630" t="s">
        <v>51</v>
      </c>
      <c r="F1630" t="s">
        <v>152</v>
      </c>
      <c r="G1630" t="s">
        <v>1063</v>
      </c>
      <c r="H1630">
        <v>9379</v>
      </c>
      <c r="I1630">
        <v>9379</v>
      </c>
      <c r="J1630">
        <v>0.97359999999999969</v>
      </c>
      <c r="K1630" s="1">
        <v>45535</v>
      </c>
      <c r="L1630" t="s">
        <v>15144</v>
      </c>
    </row>
    <row r="1631" spans="1:12" x14ac:dyDescent="0.2">
      <c r="A1631" t="s">
        <v>1859</v>
      </c>
      <c r="B1631" t="s">
        <v>5210</v>
      </c>
      <c r="C1631" t="s">
        <v>7360</v>
      </c>
      <c r="D1631" t="s">
        <v>217</v>
      </c>
      <c r="E1631" t="s">
        <v>51</v>
      </c>
      <c r="F1631" t="s">
        <v>118</v>
      </c>
      <c r="G1631" t="s">
        <v>119</v>
      </c>
      <c r="H1631">
        <v>13000</v>
      </c>
      <c r="I1631">
        <v>13000</v>
      </c>
      <c r="J1631">
        <v>1.4568999999999996</v>
      </c>
      <c r="K1631" s="1">
        <v>45535</v>
      </c>
      <c r="L1631" t="s">
        <v>15144</v>
      </c>
    </row>
    <row r="1632" spans="1:12" x14ac:dyDescent="0.2">
      <c r="A1632" t="s">
        <v>1855</v>
      </c>
      <c r="B1632" t="s">
        <v>4971</v>
      </c>
      <c r="C1632" t="s">
        <v>7360</v>
      </c>
      <c r="D1632" t="s">
        <v>217</v>
      </c>
      <c r="E1632" t="s">
        <v>51</v>
      </c>
      <c r="F1632" t="s">
        <v>117</v>
      </c>
      <c r="G1632" t="s">
        <v>812</v>
      </c>
      <c r="H1632">
        <v>5100</v>
      </c>
      <c r="I1632">
        <v>5100</v>
      </c>
      <c r="J1632">
        <v>0.56570000000000009</v>
      </c>
      <c r="K1632" s="1">
        <v>45535</v>
      </c>
      <c r="L1632" t="s">
        <v>15144</v>
      </c>
    </row>
    <row r="1633" spans="1:42" x14ac:dyDescent="0.2">
      <c r="A1633" t="s">
        <v>1875</v>
      </c>
      <c r="B1633" t="s">
        <v>5318</v>
      </c>
      <c r="C1633" t="s">
        <v>7360</v>
      </c>
      <c r="D1633" t="s">
        <v>217</v>
      </c>
      <c r="E1633" t="s">
        <v>51</v>
      </c>
      <c r="F1633" t="s">
        <v>46</v>
      </c>
      <c r="G1633" t="s">
        <v>47</v>
      </c>
      <c r="H1633">
        <v>50250</v>
      </c>
      <c r="I1633">
        <v>50250</v>
      </c>
      <c r="J1633">
        <v>7.2238999999999987</v>
      </c>
      <c r="K1633" s="1">
        <v>45535</v>
      </c>
      <c r="L1633" t="s">
        <v>15144</v>
      </c>
    </row>
    <row r="1634" spans="1:42" x14ac:dyDescent="0.2">
      <c r="A1634" t="s">
        <v>1877</v>
      </c>
      <c r="B1634" t="s">
        <v>5356</v>
      </c>
      <c r="C1634" t="s">
        <v>7360</v>
      </c>
      <c r="D1634" t="s">
        <v>217</v>
      </c>
      <c r="E1634" t="s">
        <v>51</v>
      </c>
      <c r="F1634" t="s">
        <v>46</v>
      </c>
      <c r="G1634" t="s">
        <v>47</v>
      </c>
      <c r="H1634">
        <v>182016</v>
      </c>
      <c r="I1634">
        <v>182016</v>
      </c>
      <c r="J1634">
        <v>8</v>
      </c>
      <c r="K1634" s="1">
        <v>45535</v>
      </c>
      <c r="L1634" t="s">
        <v>15144</v>
      </c>
    </row>
    <row r="1635" spans="1:42" x14ac:dyDescent="0.2">
      <c r="A1635" t="s">
        <v>1876</v>
      </c>
      <c r="B1635" t="s">
        <v>5355</v>
      </c>
      <c r="C1635" t="s">
        <v>7360</v>
      </c>
      <c r="D1635" t="s">
        <v>217</v>
      </c>
      <c r="E1635" t="s">
        <v>51</v>
      </c>
      <c r="F1635" t="s">
        <v>46</v>
      </c>
      <c r="G1635" t="s">
        <v>47</v>
      </c>
      <c r="H1635">
        <v>57847</v>
      </c>
      <c r="I1635">
        <v>57847</v>
      </c>
      <c r="J1635">
        <v>6.7093000000000007</v>
      </c>
      <c r="K1635" s="1">
        <v>45535</v>
      </c>
      <c r="L1635" t="s">
        <v>15144</v>
      </c>
    </row>
    <row r="1636" spans="1:42" x14ac:dyDescent="0.2">
      <c r="A1636" t="s">
        <v>1854</v>
      </c>
      <c r="B1636" t="s">
        <v>4969</v>
      </c>
      <c r="C1636" t="s">
        <v>7360</v>
      </c>
      <c r="D1636" t="s">
        <v>217</v>
      </c>
      <c r="E1636" t="s">
        <v>51</v>
      </c>
      <c r="F1636" t="s">
        <v>117</v>
      </c>
      <c r="G1636" t="s">
        <v>812</v>
      </c>
      <c r="H1636">
        <v>3408</v>
      </c>
      <c r="I1636">
        <v>3408</v>
      </c>
      <c r="J1636">
        <v>0.49405000000000021</v>
      </c>
      <c r="K1636" s="1">
        <v>45535</v>
      </c>
      <c r="L1636" t="s">
        <v>15144</v>
      </c>
    </row>
    <row r="1637" spans="1:42" x14ac:dyDescent="0.2">
      <c r="A1637" t="s">
        <v>1857</v>
      </c>
      <c r="B1637" t="s">
        <v>5964</v>
      </c>
      <c r="C1637" t="s">
        <v>7360</v>
      </c>
      <c r="D1637" t="s">
        <v>217</v>
      </c>
      <c r="E1637" t="s">
        <v>51</v>
      </c>
      <c r="F1637" t="s">
        <v>118</v>
      </c>
      <c r="G1637" t="s">
        <v>119</v>
      </c>
      <c r="H1637">
        <v>20400</v>
      </c>
      <c r="I1637">
        <v>20400</v>
      </c>
      <c r="J1637">
        <v>1.3189999999999993</v>
      </c>
      <c r="K1637" s="1">
        <v>45535</v>
      </c>
      <c r="L1637" t="s">
        <v>15144</v>
      </c>
    </row>
    <row r="1638" spans="1:42" x14ac:dyDescent="0.2">
      <c r="A1638" t="s">
        <v>1856</v>
      </c>
      <c r="B1638" t="s">
        <v>5962</v>
      </c>
      <c r="C1638" t="s">
        <v>7360</v>
      </c>
      <c r="D1638" t="s">
        <v>217</v>
      </c>
      <c r="E1638" t="s">
        <v>51</v>
      </c>
      <c r="F1638" t="s">
        <v>118</v>
      </c>
      <c r="G1638" t="s">
        <v>119</v>
      </c>
      <c r="H1638">
        <v>9561</v>
      </c>
      <c r="I1638">
        <v>9561</v>
      </c>
      <c r="J1638">
        <v>1.1946999999999997</v>
      </c>
      <c r="K1638" s="1">
        <v>45535</v>
      </c>
      <c r="L1638" t="s">
        <v>15144</v>
      </c>
    </row>
    <row r="1639" spans="1:42" x14ac:dyDescent="0.2">
      <c r="A1639" t="s">
        <v>1858</v>
      </c>
      <c r="B1639" t="s">
        <v>5963</v>
      </c>
      <c r="C1639" t="s">
        <v>7360</v>
      </c>
      <c r="D1639" t="s">
        <v>217</v>
      </c>
      <c r="E1639" t="s">
        <v>51</v>
      </c>
      <c r="F1639" t="s">
        <v>118</v>
      </c>
      <c r="G1639" t="s">
        <v>119</v>
      </c>
      <c r="H1639">
        <v>23200</v>
      </c>
      <c r="I1639">
        <v>23200</v>
      </c>
      <c r="J1639">
        <v>1.4617999999999998</v>
      </c>
      <c r="K1639" s="1">
        <v>45535</v>
      </c>
      <c r="L1639" t="s">
        <v>15144</v>
      </c>
    </row>
    <row r="1640" spans="1:42" x14ac:dyDescent="0.2">
      <c r="A1640" t="s">
        <v>1868</v>
      </c>
      <c r="B1640" t="s">
        <v>5787</v>
      </c>
      <c r="C1640" t="s">
        <v>7360</v>
      </c>
      <c r="D1640" t="s">
        <v>217</v>
      </c>
      <c r="E1640" t="s">
        <v>51</v>
      </c>
      <c r="F1640" t="s">
        <v>125</v>
      </c>
      <c r="G1640" t="s">
        <v>126</v>
      </c>
      <c r="H1640">
        <v>19000</v>
      </c>
      <c r="I1640">
        <v>19000</v>
      </c>
      <c r="J1640">
        <v>1.6007999999999998</v>
      </c>
      <c r="K1640" s="1">
        <v>45535</v>
      </c>
      <c r="L1640" t="s">
        <v>15144</v>
      </c>
    </row>
    <row r="1641" spans="1:42" x14ac:dyDescent="0.2">
      <c r="A1641" t="s">
        <v>1867</v>
      </c>
      <c r="B1641" t="s">
        <v>5786</v>
      </c>
      <c r="C1641" t="s">
        <v>7360</v>
      </c>
      <c r="D1641" t="s">
        <v>217</v>
      </c>
      <c r="E1641" t="s">
        <v>51</v>
      </c>
      <c r="F1641" t="s">
        <v>125</v>
      </c>
      <c r="G1641" t="s">
        <v>126</v>
      </c>
      <c r="H1641">
        <v>21200</v>
      </c>
      <c r="I1641">
        <v>21200</v>
      </c>
      <c r="J1641">
        <v>1.4796999999999991</v>
      </c>
      <c r="K1641" s="1">
        <v>45535</v>
      </c>
      <c r="L1641" t="s">
        <v>15144</v>
      </c>
    </row>
    <row r="1642" spans="1:42" x14ac:dyDescent="0.2">
      <c r="A1642" t="s">
        <v>1860</v>
      </c>
      <c r="B1642" t="s">
        <v>5847</v>
      </c>
      <c r="C1642" t="s">
        <v>7360</v>
      </c>
      <c r="D1642" t="s">
        <v>217</v>
      </c>
      <c r="E1642" t="s">
        <v>51</v>
      </c>
      <c r="F1642" t="s">
        <v>121</v>
      </c>
      <c r="G1642" t="s">
        <v>838</v>
      </c>
      <c r="H1642">
        <v>13400</v>
      </c>
      <c r="I1642">
        <v>13400</v>
      </c>
      <c r="J1642">
        <v>1.5367999999999988</v>
      </c>
      <c r="K1642" s="1">
        <v>45535</v>
      </c>
      <c r="L1642" t="s">
        <v>15144</v>
      </c>
    </row>
    <row r="1643" spans="1:42" s="16" customFormat="1" x14ac:dyDescent="0.2">
      <c r="A1643" t="s">
        <v>1861</v>
      </c>
      <c r="B1643" t="s">
        <v>5848</v>
      </c>
      <c r="C1643" t="s">
        <v>7360</v>
      </c>
      <c r="D1643" t="s">
        <v>217</v>
      </c>
      <c r="E1643" t="s">
        <v>51</v>
      </c>
      <c r="F1643" t="s">
        <v>121</v>
      </c>
      <c r="G1643" t="s">
        <v>838</v>
      </c>
      <c r="H1643">
        <v>14700</v>
      </c>
      <c r="I1643">
        <v>13400</v>
      </c>
      <c r="J1643">
        <v>1.5367999999999988</v>
      </c>
      <c r="K1643" s="1">
        <v>45535</v>
      </c>
      <c r="L1643" t="s">
        <v>15144</v>
      </c>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row>
    <row r="1644" spans="1:42" x14ac:dyDescent="0.2">
      <c r="A1644" t="s">
        <v>1862</v>
      </c>
      <c r="B1644" t="s">
        <v>5849</v>
      </c>
      <c r="C1644" t="s">
        <v>7360</v>
      </c>
      <c r="D1644" t="s">
        <v>217</v>
      </c>
      <c r="E1644" t="s">
        <v>51</v>
      </c>
      <c r="F1644" t="s">
        <v>121</v>
      </c>
      <c r="G1644" t="s">
        <v>838</v>
      </c>
      <c r="H1644">
        <v>10495</v>
      </c>
      <c r="I1644">
        <v>10495</v>
      </c>
      <c r="J1644">
        <v>1.2894999999999994</v>
      </c>
      <c r="K1644" s="1">
        <v>45535</v>
      </c>
      <c r="L1644" t="s">
        <v>15144</v>
      </c>
    </row>
    <row r="1645" spans="1:42" x14ac:dyDescent="0.2">
      <c r="A1645" t="s">
        <v>1866</v>
      </c>
      <c r="B1645" t="s">
        <v>5546</v>
      </c>
      <c r="C1645" t="s">
        <v>7360</v>
      </c>
      <c r="D1645" t="s">
        <v>217</v>
      </c>
      <c r="E1645" t="s">
        <v>51</v>
      </c>
      <c r="F1645" t="s">
        <v>56</v>
      </c>
      <c r="G1645" t="s">
        <v>57</v>
      </c>
      <c r="H1645">
        <v>11500</v>
      </c>
      <c r="I1645">
        <v>11500</v>
      </c>
      <c r="J1645">
        <v>1.4400999999999993</v>
      </c>
      <c r="K1645" s="1">
        <v>45535</v>
      </c>
      <c r="L1645" t="s">
        <v>15144</v>
      </c>
    </row>
    <row r="1646" spans="1:42" x14ac:dyDescent="0.2">
      <c r="A1646" t="s">
        <v>1865</v>
      </c>
      <c r="B1646" t="s">
        <v>5545</v>
      </c>
      <c r="C1646" t="s">
        <v>7360</v>
      </c>
      <c r="D1646" t="s">
        <v>217</v>
      </c>
      <c r="E1646" t="s">
        <v>51</v>
      </c>
      <c r="F1646" t="s">
        <v>56</v>
      </c>
      <c r="G1646" t="s">
        <v>57</v>
      </c>
      <c r="H1646">
        <v>36697</v>
      </c>
      <c r="I1646">
        <v>36697</v>
      </c>
      <c r="J1646">
        <v>5.0508999999999977</v>
      </c>
      <c r="K1646" s="1">
        <v>45535</v>
      </c>
      <c r="L1646" t="s">
        <v>15144</v>
      </c>
    </row>
    <row r="1647" spans="1:42" x14ac:dyDescent="0.2">
      <c r="A1647" t="s">
        <v>1869</v>
      </c>
      <c r="B1647" t="s">
        <v>5476</v>
      </c>
      <c r="C1647" t="s">
        <v>7360</v>
      </c>
      <c r="D1647" t="s">
        <v>217</v>
      </c>
      <c r="E1647" t="s">
        <v>51</v>
      </c>
      <c r="F1647" t="s">
        <v>127</v>
      </c>
      <c r="G1647" t="s">
        <v>128</v>
      </c>
      <c r="H1647">
        <v>15200</v>
      </c>
      <c r="I1647">
        <v>15200</v>
      </c>
      <c r="J1647">
        <v>1.0405999999999995</v>
      </c>
      <c r="K1647" s="1">
        <v>45535</v>
      </c>
      <c r="L1647" t="s">
        <v>15144</v>
      </c>
    </row>
    <row r="1648" spans="1:42" x14ac:dyDescent="0.2">
      <c r="A1648" t="s">
        <v>1870</v>
      </c>
      <c r="B1648" t="s">
        <v>4236</v>
      </c>
      <c r="C1648" t="s">
        <v>7360</v>
      </c>
      <c r="D1648" t="s">
        <v>217</v>
      </c>
      <c r="E1648" t="s">
        <v>51</v>
      </c>
      <c r="F1648" t="s">
        <v>127</v>
      </c>
      <c r="G1648" t="s">
        <v>128</v>
      </c>
      <c r="H1648">
        <v>50000</v>
      </c>
      <c r="I1648">
        <v>50000</v>
      </c>
      <c r="J1648">
        <v>4.1937999999999995</v>
      </c>
      <c r="K1648" s="1">
        <v>45535</v>
      </c>
      <c r="L1648" t="s">
        <v>15144</v>
      </c>
    </row>
    <row r="1649" spans="1:12" x14ac:dyDescent="0.2">
      <c r="A1649" t="s">
        <v>1853</v>
      </c>
      <c r="B1649" t="s">
        <v>6843</v>
      </c>
      <c r="C1649" t="s">
        <v>7360</v>
      </c>
      <c r="D1649" t="s">
        <v>217</v>
      </c>
      <c r="E1649" t="s">
        <v>51</v>
      </c>
      <c r="F1649" t="s">
        <v>112</v>
      </c>
      <c r="G1649" t="s">
        <v>113</v>
      </c>
      <c r="H1649">
        <v>53168</v>
      </c>
      <c r="I1649">
        <v>53168</v>
      </c>
      <c r="J1649">
        <v>9</v>
      </c>
      <c r="K1649" s="1">
        <v>45535</v>
      </c>
      <c r="L1649" t="s">
        <v>15144</v>
      </c>
    </row>
    <row r="1650" spans="1:12" x14ac:dyDescent="0.2">
      <c r="A1650" t="s">
        <v>1863</v>
      </c>
      <c r="B1650" t="s">
        <v>5312</v>
      </c>
      <c r="C1650" t="s">
        <v>7360</v>
      </c>
      <c r="D1650" t="s">
        <v>217</v>
      </c>
      <c r="E1650" t="s">
        <v>51</v>
      </c>
      <c r="F1650" t="s">
        <v>56</v>
      </c>
      <c r="G1650" t="s">
        <v>57</v>
      </c>
      <c r="H1650">
        <v>3500</v>
      </c>
      <c r="I1650">
        <v>3500</v>
      </c>
      <c r="J1650">
        <v>0.45050000000000018</v>
      </c>
      <c r="K1650" s="1">
        <v>45535</v>
      </c>
      <c r="L1650" t="s">
        <v>15144</v>
      </c>
    </row>
    <row r="1651" spans="1:12" x14ac:dyDescent="0.2">
      <c r="A1651" t="s">
        <v>1846</v>
      </c>
      <c r="B1651" t="s">
        <v>5798</v>
      </c>
      <c r="C1651" t="s">
        <v>7360</v>
      </c>
      <c r="D1651" t="s">
        <v>217</v>
      </c>
      <c r="E1651" t="s">
        <v>51</v>
      </c>
      <c r="F1651" t="s">
        <v>112</v>
      </c>
      <c r="G1651" t="s">
        <v>113</v>
      </c>
      <c r="H1651">
        <v>23500</v>
      </c>
      <c r="I1651">
        <v>24000</v>
      </c>
      <c r="J1651">
        <v>1.5643999999999993</v>
      </c>
      <c r="K1651" s="1">
        <v>45535</v>
      </c>
      <c r="L1651" t="s">
        <v>15144</v>
      </c>
    </row>
    <row r="1652" spans="1:12" x14ac:dyDescent="0.2">
      <c r="A1652" t="s">
        <v>1864</v>
      </c>
      <c r="B1652" t="s">
        <v>6193</v>
      </c>
      <c r="C1652" t="s">
        <v>7360</v>
      </c>
      <c r="D1652" t="s">
        <v>217</v>
      </c>
      <c r="E1652" t="s">
        <v>51</v>
      </c>
      <c r="F1652" t="s">
        <v>56</v>
      </c>
      <c r="G1652" t="s">
        <v>57</v>
      </c>
      <c r="H1652">
        <v>11800</v>
      </c>
      <c r="I1652">
        <v>12000</v>
      </c>
      <c r="J1652">
        <v>1.0461999999999998</v>
      </c>
      <c r="K1652" s="1">
        <v>45535</v>
      </c>
      <c r="L1652" t="s">
        <v>15144</v>
      </c>
    </row>
    <row r="1653" spans="1:12" x14ac:dyDescent="0.2">
      <c r="A1653" t="s">
        <v>1848</v>
      </c>
      <c r="B1653" t="s">
        <v>5539</v>
      </c>
      <c r="C1653" t="s">
        <v>7360</v>
      </c>
      <c r="D1653" t="s">
        <v>217</v>
      </c>
      <c r="E1653" t="s">
        <v>51</v>
      </c>
      <c r="F1653" t="s">
        <v>112</v>
      </c>
      <c r="G1653" t="s">
        <v>113</v>
      </c>
      <c r="H1653">
        <v>7000</v>
      </c>
      <c r="I1653">
        <v>7000</v>
      </c>
      <c r="J1653">
        <v>0.9869</v>
      </c>
      <c r="K1653" s="1">
        <v>45535</v>
      </c>
      <c r="L1653" t="s">
        <v>15144</v>
      </c>
    </row>
    <row r="1654" spans="1:12" x14ac:dyDescent="0.2">
      <c r="A1654" t="s">
        <v>1849</v>
      </c>
      <c r="B1654" t="s">
        <v>6401</v>
      </c>
      <c r="C1654" t="s">
        <v>7360</v>
      </c>
      <c r="D1654" t="s">
        <v>217</v>
      </c>
      <c r="E1654" t="s">
        <v>51</v>
      </c>
      <c r="F1654" t="s">
        <v>112</v>
      </c>
      <c r="G1654" t="s">
        <v>113</v>
      </c>
      <c r="H1654">
        <v>35000</v>
      </c>
      <c r="I1654">
        <v>35000</v>
      </c>
      <c r="J1654">
        <v>1.9124999999999981</v>
      </c>
      <c r="K1654" s="1">
        <v>45535</v>
      </c>
      <c r="L1654" t="s">
        <v>15144</v>
      </c>
    </row>
    <row r="1655" spans="1:12" x14ac:dyDescent="0.2">
      <c r="A1655" t="s">
        <v>1847</v>
      </c>
      <c r="B1655" t="s">
        <v>6402</v>
      </c>
      <c r="C1655" t="s">
        <v>7360</v>
      </c>
      <c r="D1655" t="s">
        <v>217</v>
      </c>
      <c r="E1655" t="s">
        <v>51</v>
      </c>
      <c r="F1655" t="s">
        <v>112</v>
      </c>
      <c r="G1655" t="s">
        <v>113</v>
      </c>
      <c r="H1655">
        <v>5500</v>
      </c>
      <c r="I1655">
        <v>5500</v>
      </c>
      <c r="J1655">
        <v>1.02115</v>
      </c>
      <c r="K1655" s="1">
        <v>45535</v>
      </c>
      <c r="L1655" t="s">
        <v>15144</v>
      </c>
    </row>
    <row r="1656" spans="1:12" x14ac:dyDescent="0.2">
      <c r="A1656" t="s">
        <v>3333</v>
      </c>
      <c r="B1656" t="s">
        <v>4700</v>
      </c>
      <c r="C1656" t="s">
        <v>7360</v>
      </c>
      <c r="D1656" t="s">
        <v>217</v>
      </c>
      <c r="E1656" t="s">
        <v>51</v>
      </c>
      <c r="F1656" t="s">
        <v>103</v>
      </c>
      <c r="G1656" t="s">
        <v>104</v>
      </c>
      <c r="H1656">
        <v>37000</v>
      </c>
      <c r="I1656">
        <v>37000</v>
      </c>
      <c r="J1656">
        <v>2</v>
      </c>
      <c r="K1656" s="1">
        <v>45688</v>
      </c>
      <c r="L1656" t="s">
        <v>15144</v>
      </c>
    </row>
    <row r="1657" spans="1:12" x14ac:dyDescent="0.2">
      <c r="A1657" t="s">
        <v>1850</v>
      </c>
      <c r="B1657" t="s">
        <v>5653</v>
      </c>
      <c r="C1657" t="s">
        <v>7360</v>
      </c>
      <c r="D1657" t="s">
        <v>217</v>
      </c>
      <c r="E1657" t="s">
        <v>51</v>
      </c>
      <c r="F1657" t="s">
        <v>112</v>
      </c>
      <c r="G1657" t="s">
        <v>113</v>
      </c>
      <c r="H1657">
        <v>10000</v>
      </c>
      <c r="I1657">
        <v>10000</v>
      </c>
      <c r="J1657">
        <v>1.5220499999999992</v>
      </c>
      <c r="K1657" s="1">
        <v>45535</v>
      </c>
      <c r="L1657" t="s">
        <v>15144</v>
      </c>
    </row>
    <row r="1658" spans="1:12" x14ac:dyDescent="0.2">
      <c r="A1658" t="s">
        <v>1851</v>
      </c>
      <c r="B1658" t="s">
        <v>5641</v>
      </c>
      <c r="C1658" t="s">
        <v>7360</v>
      </c>
      <c r="D1658" t="s">
        <v>217</v>
      </c>
      <c r="E1658" t="s">
        <v>51</v>
      </c>
      <c r="F1658" t="s">
        <v>112</v>
      </c>
      <c r="G1658" t="s">
        <v>113</v>
      </c>
      <c r="H1658">
        <v>5500</v>
      </c>
      <c r="I1658">
        <v>5500</v>
      </c>
      <c r="J1658">
        <v>1.0263500000000001</v>
      </c>
      <c r="K1658" s="1">
        <v>45535</v>
      </c>
      <c r="L1658" t="s">
        <v>15144</v>
      </c>
    </row>
    <row r="1659" spans="1:12" x14ac:dyDescent="0.2">
      <c r="A1659" t="s">
        <v>1852</v>
      </c>
      <c r="B1659" t="s">
        <v>4913</v>
      </c>
      <c r="C1659" t="s">
        <v>7360</v>
      </c>
      <c r="D1659" t="s">
        <v>217</v>
      </c>
      <c r="E1659" t="s">
        <v>51</v>
      </c>
      <c r="F1659" t="s">
        <v>112</v>
      </c>
      <c r="G1659" t="s">
        <v>113</v>
      </c>
      <c r="H1659">
        <v>4980</v>
      </c>
      <c r="I1659">
        <v>4897</v>
      </c>
      <c r="J1659">
        <v>0.62704999999999989</v>
      </c>
      <c r="K1659" s="1">
        <v>45535</v>
      </c>
      <c r="L1659" t="s">
        <v>15144</v>
      </c>
    </row>
    <row r="1660" spans="1:12" x14ac:dyDescent="0.2">
      <c r="A1660" t="s">
        <v>1836</v>
      </c>
      <c r="B1660" t="s">
        <v>5566</v>
      </c>
      <c r="C1660" t="s">
        <v>7360</v>
      </c>
      <c r="D1660" t="s">
        <v>217</v>
      </c>
      <c r="E1660" t="s">
        <v>51</v>
      </c>
      <c r="F1660" t="s">
        <v>33</v>
      </c>
      <c r="G1660" t="s">
        <v>34</v>
      </c>
      <c r="H1660">
        <v>15100</v>
      </c>
      <c r="I1660">
        <v>3661</v>
      </c>
      <c r="J1660">
        <v>0.3902000000000001</v>
      </c>
      <c r="K1660" s="1">
        <v>45535</v>
      </c>
      <c r="L1660" t="s">
        <v>15144</v>
      </c>
    </row>
    <row r="1661" spans="1:12" x14ac:dyDescent="0.2">
      <c r="A1661" t="s">
        <v>1837</v>
      </c>
      <c r="B1661" t="s">
        <v>5568</v>
      </c>
      <c r="C1661" t="s">
        <v>7360</v>
      </c>
      <c r="D1661" t="s">
        <v>217</v>
      </c>
      <c r="E1661" t="s">
        <v>51</v>
      </c>
      <c r="F1661" t="s">
        <v>33</v>
      </c>
      <c r="G1661" t="s">
        <v>34</v>
      </c>
      <c r="H1661">
        <v>9000</v>
      </c>
      <c r="I1661">
        <v>9000</v>
      </c>
      <c r="J1661">
        <v>0.97634999999999961</v>
      </c>
      <c r="K1661" s="1">
        <v>45535</v>
      </c>
      <c r="L1661" t="s">
        <v>15144</v>
      </c>
    </row>
    <row r="1662" spans="1:12" x14ac:dyDescent="0.2">
      <c r="A1662" t="s">
        <v>1834</v>
      </c>
      <c r="B1662" t="s">
        <v>4146</v>
      </c>
      <c r="C1662" t="s">
        <v>7360</v>
      </c>
      <c r="D1662" t="s">
        <v>217</v>
      </c>
      <c r="E1662" t="s">
        <v>51</v>
      </c>
      <c r="F1662" t="s">
        <v>86</v>
      </c>
      <c r="G1662" t="s">
        <v>85</v>
      </c>
      <c r="H1662">
        <v>35000</v>
      </c>
      <c r="I1662">
        <v>35000</v>
      </c>
      <c r="J1662">
        <v>2.1817999999999982</v>
      </c>
      <c r="K1662" s="1">
        <v>45535</v>
      </c>
      <c r="L1662" t="s">
        <v>15144</v>
      </c>
    </row>
    <row r="1663" spans="1:12" x14ac:dyDescent="0.2">
      <c r="A1663" t="s">
        <v>1835</v>
      </c>
      <c r="B1663" t="s">
        <v>6721</v>
      </c>
      <c r="C1663" t="s">
        <v>7360</v>
      </c>
      <c r="D1663" t="s">
        <v>217</v>
      </c>
      <c r="E1663" t="s">
        <v>51</v>
      </c>
      <c r="F1663" t="s">
        <v>86</v>
      </c>
      <c r="G1663" t="s">
        <v>85</v>
      </c>
      <c r="H1663">
        <v>23614</v>
      </c>
      <c r="I1663">
        <v>23614</v>
      </c>
      <c r="J1663">
        <v>1.4936999999999996</v>
      </c>
      <c r="K1663" s="1">
        <v>45535</v>
      </c>
      <c r="L1663" t="s">
        <v>15144</v>
      </c>
    </row>
    <row r="1664" spans="1:12" x14ac:dyDescent="0.2">
      <c r="A1664" t="s">
        <v>1845</v>
      </c>
      <c r="B1664" t="s">
        <v>7150</v>
      </c>
      <c r="C1664" t="s">
        <v>7360</v>
      </c>
      <c r="D1664" t="s">
        <v>217</v>
      </c>
      <c r="E1664" t="s">
        <v>51</v>
      </c>
      <c r="F1664" t="s">
        <v>52</v>
      </c>
      <c r="G1664" t="s">
        <v>53</v>
      </c>
      <c r="H1664">
        <v>62904</v>
      </c>
      <c r="I1664">
        <v>62904</v>
      </c>
      <c r="J1664">
        <v>3.680499999999999</v>
      </c>
      <c r="K1664" s="1">
        <v>45535</v>
      </c>
      <c r="L1664" t="s">
        <v>15144</v>
      </c>
    </row>
    <row r="1665" spans="1:12" x14ac:dyDescent="0.2">
      <c r="A1665" t="s">
        <v>1844</v>
      </c>
      <c r="B1665" t="s">
        <v>5057</v>
      </c>
      <c r="C1665" t="s">
        <v>7360</v>
      </c>
      <c r="D1665" t="s">
        <v>217</v>
      </c>
      <c r="E1665" t="s">
        <v>51</v>
      </c>
      <c r="F1665" t="s">
        <v>100</v>
      </c>
      <c r="G1665" t="s">
        <v>101</v>
      </c>
      <c r="H1665">
        <v>50958</v>
      </c>
      <c r="I1665">
        <v>50958</v>
      </c>
      <c r="J1665">
        <v>3.0460999999999996</v>
      </c>
      <c r="K1665" s="1">
        <v>45535</v>
      </c>
      <c r="L1665" t="s">
        <v>15144</v>
      </c>
    </row>
    <row r="1666" spans="1:12" x14ac:dyDescent="0.2">
      <c r="A1666" t="s">
        <v>1838</v>
      </c>
      <c r="B1666" t="s">
        <v>6419</v>
      </c>
      <c r="C1666" t="s">
        <v>7360</v>
      </c>
      <c r="D1666" t="s">
        <v>217</v>
      </c>
      <c r="E1666" t="s">
        <v>51</v>
      </c>
      <c r="F1666" t="s">
        <v>33</v>
      </c>
      <c r="G1666" t="s">
        <v>34</v>
      </c>
      <c r="H1666">
        <v>5580</v>
      </c>
      <c r="I1666">
        <v>5580</v>
      </c>
      <c r="J1666">
        <v>0.64084999999999981</v>
      </c>
      <c r="K1666" s="1">
        <v>45535</v>
      </c>
      <c r="L1666" t="s">
        <v>15144</v>
      </c>
    </row>
    <row r="1667" spans="1:12" x14ac:dyDescent="0.2">
      <c r="A1667" t="s">
        <v>1842</v>
      </c>
      <c r="B1667" t="s">
        <v>5219</v>
      </c>
      <c r="C1667" t="s">
        <v>7360</v>
      </c>
      <c r="D1667" t="s">
        <v>217</v>
      </c>
      <c r="E1667" t="s">
        <v>51</v>
      </c>
      <c r="F1667" t="s">
        <v>94</v>
      </c>
      <c r="G1667" t="s">
        <v>536</v>
      </c>
      <c r="H1667">
        <v>17440</v>
      </c>
      <c r="I1667">
        <v>17440</v>
      </c>
      <c r="J1667">
        <v>1.2101999999999993</v>
      </c>
      <c r="K1667" s="1">
        <v>45535</v>
      </c>
      <c r="L1667" t="s">
        <v>15144</v>
      </c>
    </row>
    <row r="1668" spans="1:12" x14ac:dyDescent="0.2">
      <c r="A1668" t="s">
        <v>1841</v>
      </c>
      <c r="B1668" t="s">
        <v>5220</v>
      </c>
      <c r="C1668" t="s">
        <v>7360</v>
      </c>
      <c r="D1668" t="s">
        <v>217</v>
      </c>
      <c r="E1668" t="s">
        <v>51</v>
      </c>
      <c r="F1668" t="s">
        <v>94</v>
      </c>
      <c r="G1668" t="s">
        <v>536</v>
      </c>
      <c r="H1668">
        <v>17440</v>
      </c>
      <c r="I1668">
        <v>17440</v>
      </c>
      <c r="J1668">
        <v>1.2101999999999993</v>
      </c>
      <c r="K1668" s="1">
        <v>45535</v>
      </c>
      <c r="L1668" t="s">
        <v>15144</v>
      </c>
    </row>
    <row r="1669" spans="1:12" x14ac:dyDescent="0.2">
      <c r="A1669" t="s">
        <v>1843</v>
      </c>
      <c r="B1669" t="s">
        <v>5488</v>
      </c>
      <c r="C1669" t="s">
        <v>7360</v>
      </c>
      <c r="D1669" t="s">
        <v>217</v>
      </c>
      <c r="E1669" t="s">
        <v>51</v>
      </c>
      <c r="F1669" t="s">
        <v>94</v>
      </c>
      <c r="G1669" t="s">
        <v>536</v>
      </c>
      <c r="H1669">
        <v>15000</v>
      </c>
      <c r="I1669">
        <v>15000</v>
      </c>
      <c r="J1669">
        <v>1.0494999999999992</v>
      </c>
      <c r="K1669" s="1">
        <v>45535</v>
      </c>
      <c r="L1669" t="s">
        <v>15144</v>
      </c>
    </row>
    <row r="1670" spans="1:12" x14ac:dyDescent="0.2">
      <c r="A1670" t="s">
        <v>1839</v>
      </c>
      <c r="B1670" t="s">
        <v>6415</v>
      </c>
      <c r="C1670" t="s">
        <v>7360</v>
      </c>
      <c r="D1670" t="s">
        <v>217</v>
      </c>
      <c r="E1670" t="s">
        <v>51</v>
      </c>
      <c r="F1670" t="s">
        <v>33</v>
      </c>
      <c r="G1670" t="s">
        <v>34</v>
      </c>
      <c r="H1670">
        <v>31877</v>
      </c>
      <c r="I1670">
        <v>31877</v>
      </c>
      <c r="J1670">
        <v>2.3553000000000015</v>
      </c>
      <c r="K1670" s="1">
        <v>45535</v>
      </c>
      <c r="L1670" t="s">
        <v>15144</v>
      </c>
    </row>
    <row r="1671" spans="1:12" x14ac:dyDescent="0.2">
      <c r="A1671" t="s">
        <v>1840</v>
      </c>
      <c r="B1671" t="s">
        <v>6414</v>
      </c>
      <c r="C1671" t="s">
        <v>7360</v>
      </c>
      <c r="D1671" t="s">
        <v>217</v>
      </c>
      <c r="E1671" t="s">
        <v>51</v>
      </c>
      <c r="F1671" t="s">
        <v>33</v>
      </c>
      <c r="G1671" t="s">
        <v>34</v>
      </c>
      <c r="H1671">
        <v>54099</v>
      </c>
      <c r="I1671">
        <v>54099</v>
      </c>
      <c r="J1671">
        <v>2.1390000000000002</v>
      </c>
      <c r="K1671" s="1">
        <v>45535</v>
      </c>
      <c r="L1671" t="s">
        <v>15144</v>
      </c>
    </row>
    <row r="1672" spans="1:12" x14ac:dyDescent="0.2">
      <c r="A1672" t="s">
        <v>1829</v>
      </c>
      <c r="B1672" t="s">
        <v>6672</v>
      </c>
      <c r="C1672" t="s">
        <v>7360</v>
      </c>
      <c r="D1672" t="s">
        <v>217</v>
      </c>
      <c r="E1672" t="s">
        <v>51</v>
      </c>
      <c r="F1672" t="s">
        <v>80</v>
      </c>
      <c r="G1672" t="s">
        <v>81</v>
      </c>
      <c r="I1672">
        <v>38017</v>
      </c>
      <c r="J1672">
        <v>2.9039000000000006</v>
      </c>
      <c r="K1672" s="1">
        <v>45535</v>
      </c>
      <c r="L1672" t="s">
        <v>15144</v>
      </c>
    </row>
    <row r="1673" spans="1:12" x14ac:dyDescent="0.2">
      <c r="A1673" t="s">
        <v>1830</v>
      </c>
      <c r="B1673" t="s">
        <v>5457</v>
      </c>
      <c r="C1673" t="s">
        <v>7360</v>
      </c>
      <c r="D1673" t="s">
        <v>217</v>
      </c>
      <c r="E1673" t="s">
        <v>51</v>
      </c>
      <c r="F1673" t="s">
        <v>86</v>
      </c>
      <c r="G1673" t="s">
        <v>85</v>
      </c>
      <c r="H1673">
        <v>73822</v>
      </c>
      <c r="I1673">
        <v>73822</v>
      </c>
      <c r="J1673">
        <v>4.9390999999999989</v>
      </c>
      <c r="K1673" s="1">
        <v>45535</v>
      </c>
      <c r="L1673" t="s">
        <v>15144</v>
      </c>
    </row>
    <row r="1674" spans="1:12" x14ac:dyDescent="0.2">
      <c r="A1674" t="s">
        <v>1833</v>
      </c>
      <c r="B1674" t="s">
        <v>4059</v>
      </c>
      <c r="C1674" t="s">
        <v>7360</v>
      </c>
      <c r="D1674" t="s">
        <v>217</v>
      </c>
      <c r="E1674" t="s">
        <v>51</v>
      </c>
      <c r="F1674" t="s">
        <v>86</v>
      </c>
      <c r="G1674" t="s">
        <v>85</v>
      </c>
      <c r="H1674">
        <v>6234</v>
      </c>
      <c r="I1674">
        <v>6234</v>
      </c>
      <c r="J1674">
        <v>1.0765000000000002</v>
      </c>
      <c r="K1674" s="1">
        <v>45535</v>
      </c>
      <c r="L1674" t="s">
        <v>15144</v>
      </c>
    </row>
    <row r="1675" spans="1:12" x14ac:dyDescent="0.2">
      <c r="A1675" t="s">
        <v>1832</v>
      </c>
      <c r="B1675" t="s">
        <v>6043</v>
      </c>
      <c r="C1675" t="s">
        <v>7360</v>
      </c>
      <c r="D1675" t="s">
        <v>217</v>
      </c>
      <c r="E1675" t="s">
        <v>51</v>
      </c>
      <c r="F1675" t="s">
        <v>86</v>
      </c>
      <c r="G1675" t="s">
        <v>85</v>
      </c>
      <c r="H1675">
        <v>6800</v>
      </c>
      <c r="I1675">
        <v>6800</v>
      </c>
      <c r="J1675">
        <v>1.0564000000000002</v>
      </c>
      <c r="K1675" s="1">
        <v>45535</v>
      </c>
      <c r="L1675" t="s">
        <v>15144</v>
      </c>
    </row>
    <row r="1676" spans="1:12" x14ac:dyDescent="0.2">
      <c r="A1676" t="s">
        <v>1831</v>
      </c>
      <c r="B1676" t="s">
        <v>6042</v>
      </c>
      <c r="C1676" t="s">
        <v>7360</v>
      </c>
      <c r="D1676" t="s">
        <v>217</v>
      </c>
      <c r="E1676" t="s">
        <v>51</v>
      </c>
      <c r="F1676" t="s">
        <v>86</v>
      </c>
      <c r="G1676" t="s">
        <v>85</v>
      </c>
      <c r="H1676">
        <v>15000</v>
      </c>
      <c r="I1676">
        <v>15000</v>
      </c>
      <c r="J1676">
        <v>1.5503</v>
      </c>
      <c r="K1676" s="1">
        <v>45535</v>
      </c>
      <c r="L1676" t="s">
        <v>15144</v>
      </c>
    </row>
    <row r="1677" spans="1:12" x14ac:dyDescent="0.2">
      <c r="A1677" t="s">
        <v>1828</v>
      </c>
      <c r="B1677" t="s">
        <v>4345</v>
      </c>
      <c r="C1677" t="s">
        <v>7360</v>
      </c>
      <c r="D1677" t="s">
        <v>217</v>
      </c>
      <c r="E1677" t="s">
        <v>51</v>
      </c>
      <c r="F1677" t="s">
        <v>78</v>
      </c>
      <c r="G1677" t="s">
        <v>79</v>
      </c>
      <c r="H1677">
        <v>13400</v>
      </c>
      <c r="I1677">
        <v>13400</v>
      </c>
      <c r="J1677">
        <v>1.9317000000000002</v>
      </c>
      <c r="K1677" s="1">
        <v>45535</v>
      </c>
      <c r="L1677" t="s">
        <v>15144</v>
      </c>
    </row>
    <row r="1678" spans="1:12" x14ac:dyDescent="0.2">
      <c r="A1678" t="s">
        <v>1827</v>
      </c>
      <c r="B1678" t="s">
        <v>4154</v>
      </c>
      <c r="C1678" t="s">
        <v>7360</v>
      </c>
      <c r="D1678" t="s">
        <v>217</v>
      </c>
      <c r="E1678" t="s">
        <v>51</v>
      </c>
      <c r="F1678" t="s">
        <v>60</v>
      </c>
      <c r="G1678" t="s">
        <v>61</v>
      </c>
      <c r="H1678">
        <v>40000</v>
      </c>
      <c r="I1678">
        <v>40000</v>
      </c>
      <c r="J1678">
        <v>2.0523000000000007</v>
      </c>
      <c r="K1678" s="1">
        <v>45535</v>
      </c>
      <c r="L1678" t="s">
        <v>15144</v>
      </c>
    </row>
    <row r="1679" spans="1:12" x14ac:dyDescent="0.2">
      <c r="A1679" t="s">
        <v>1477</v>
      </c>
      <c r="B1679" t="s">
        <v>6674</v>
      </c>
      <c r="C1679" t="s">
        <v>7360</v>
      </c>
      <c r="D1679" t="s">
        <v>756</v>
      </c>
      <c r="E1679" t="s">
        <v>51</v>
      </c>
      <c r="F1679" t="s">
        <v>183</v>
      </c>
      <c r="G1679" t="s">
        <v>95</v>
      </c>
      <c r="I1679"/>
      <c r="K1679" s="1">
        <v>45535</v>
      </c>
      <c r="L1679" t="s">
        <v>15144</v>
      </c>
    </row>
    <row r="1680" spans="1:12" x14ac:dyDescent="0.2">
      <c r="A1680" t="s">
        <v>1138</v>
      </c>
      <c r="B1680" t="s">
        <v>4219</v>
      </c>
      <c r="C1680" t="s">
        <v>7360</v>
      </c>
      <c r="D1680" t="s">
        <v>858</v>
      </c>
      <c r="E1680" t="s">
        <v>51</v>
      </c>
      <c r="F1680" t="s">
        <v>49</v>
      </c>
      <c r="G1680" t="s">
        <v>50</v>
      </c>
      <c r="H1680">
        <v>40000</v>
      </c>
      <c r="I1680">
        <v>40000</v>
      </c>
      <c r="J1680">
        <v>12</v>
      </c>
      <c r="K1680" s="1">
        <v>45535</v>
      </c>
      <c r="L1680" t="s">
        <v>15144</v>
      </c>
    </row>
    <row r="1681" spans="1:12" x14ac:dyDescent="0.2">
      <c r="A1681" t="s">
        <v>878</v>
      </c>
      <c r="B1681" t="s">
        <v>5084</v>
      </c>
      <c r="C1681" t="s">
        <v>7360</v>
      </c>
      <c r="D1681" t="s">
        <v>858</v>
      </c>
      <c r="E1681" t="s">
        <v>51</v>
      </c>
      <c r="F1681" t="s">
        <v>56</v>
      </c>
      <c r="G1681" t="s">
        <v>57</v>
      </c>
      <c r="H1681">
        <v>177000</v>
      </c>
      <c r="I1681">
        <v>177000</v>
      </c>
      <c r="J1681">
        <v>4</v>
      </c>
      <c r="K1681" s="1">
        <v>45535</v>
      </c>
      <c r="L1681" t="s">
        <v>15144</v>
      </c>
    </row>
    <row r="1682" spans="1:12" x14ac:dyDescent="0.2">
      <c r="A1682" t="s">
        <v>857</v>
      </c>
      <c r="B1682" t="s">
        <v>5062</v>
      </c>
      <c r="C1682" t="s">
        <v>7360</v>
      </c>
      <c r="D1682" t="s">
        <v>858</v>
      </c>
      <c r="E1682" t="s">
        <v>51</v>
      </c>
      <c r="F1682" t="s">
        <v>56</v>
      </c>
      <c r="G1682" t="s">
        <v>57</v>
      </c>
      <c r="H1682">
        <v>86000</v>
      </c>
      <c r="I1682">
        <v>86000</v>
      </c>
      <c r="J1682">
        <v>50</v>
      </c>
      <c r="K1682" s="1">
        <v>45535</v>
      </c>
      <c r="L1682" t="s">
        <v>15144</v>
      </c>
    </row>
    <row r="1683" spans="1:12" x14ac:dyDescent="0.2">
      <c r="A1683" t="s">
        <v>7427</v>
      </c>
      <c r="B1683" t="s">
        <v>7428</v>
      </c>
      <c r="C1683" t="s">
        <v>7360</v>
      </c>
      <c r="D1683" t="s">
        <v>7429</v>
      </c>
      <c r="E1683" t="s">
        <v>51</v>
      </c>
      <c r="F1683" t="s">
        <v>153</v>
      </c>
      <c r="G1683" t="s">
        <v>1071</v>
      </c>
      <c r="H1683">
        <v>5700</v>
      </c>
      <c r="I1683">
        <v>5700</v>
      </c>
      <c r="J1683">
        <v>0.70409999999999995</v>
      </c>
      <c r="K1683" s="1">
        <v>45808</v>
      </c>
      <c r="L1683" t="s">
        <v>15144</v>
      </c>
    </row>
    <row r="1684" spans="1:12" x14ac:dyDescent="0.2">
      <c r="A1684" t="s">
        <v>906</v>
      </c>
      <c r="B1684" t="s">
        <v>5479</v>
      </c>
      <c r="C1684" t="s">
        <v>7360</v>
      </c>
      <c r="D1684" t="s">
        <v>905</v>
      </c>
      <c r="E1684" t="s">
        <v>51</v>
      </c>
      <c r="F1684" t="s">
        <v>127</v>
      </c>
      <c r="G1684" t="s">
        <v>128</v>
      </c>
      <c r="H1684">
        <v>15156</v>
      </c>
      <c r="I1684">
        <v>20000</v>
      </c>
      <c r="J1684">
        <v>1</v>
      </c>
      <c r="K1684" s="1">
        <v>45535</v>
      </c>
      <c r="L1684" t="s">
        <v>15144</v>
      </c>
    </row>
    <row r="1685" spans="1:12" x14ac:dyDescent="0.2">
      <c r="A1685" t="s">
        <v>904</v>
      </c>
      <c r="B1685" t="s">
        <v>5480</v>
      </c>
      <c r="C1685" t="s">
        <v>7360</v>
      </c>
      <c r="D1685" t="s">
        <v>905</v>
      </c>
      <c r="E1685" t="s">
        <v>51</v>
      </c>
      <c r="F1685" t="s">
        <v>127</v>
      </c>
      <c r="G1685" t="s">
        <v>128</v>
      </c>
      <c r="H1685">
        <v>40000</v>
      </c>
      <c r="I1685">
        <v>50000</v>
      </c>
      <c r="J1685">
        <v>4</v>
      </c>
      <c r="K1685" s="1">
        <v>45535</v>
      </c>
      <c r="L1685" t="s">
        <v>15144</v>
      </c>
    </row>
    <row r="1686" spans="1:12" x14ac:dyDescent="0.2">
      <c r="A1686" t="s">
        <v>1220</v>
      </c>
      <c r="B1686" t="s">
        <v>6618</v>
      </c>
      <c r="C1686" t="s">
        <v>7360</v>
      </c>
      <c r="D1686" t="s">
        <v>1221</v>
      </c>
      <c r="E1686" t="s">
        <v>51</v>
      </c>
      <c r="F1686" t="s">
        <v>163</v>
      </c>
      <c r="G1686" t="s">
        <v>164</v>
      </c>
      <c r="H1686">
        <v>19000</v>
      </c>
      <c r="I1686">
        <v>19000</v>
      </c>
      <c r="J1686">
        <v>1.0438000000000001</v>
      </c>
      <c r="K1686" s="1">
        <v>45535</v>
      </c>
      <c r="L1686" t="s">
        <v>15144</v>
      </c>
    </row>
    <row r="1687" spans="1:12" x14ac:dyDescent="0.2">
      <c r="A1687" t="s">
        <v>1365</v>
      </c>
      <c r="B1687" t="s">
        <v>6786</v>
      </c>
      <c r="C1687" t="s">
        <v>7360</v>
      </c>
      <c r="D1687" t="s">
        <v>1175</v>
      </c>
      <c r="E1687" t="s">
        <v>51</v>
      </c>
      <c r="F1687" t="s">
        <v>39</v>
      </c>
      <c r="G1687" t="s">
        <v>40</v>
      </c>
      <c r="H1687">
        <v>7860</v>
      </c>
      <c r="I1687">
        <v>7920</v>
      </c>
      <c r="J1687">
        <v>0.5</v>
      </c>
      <c r="K1687" s="1">
        <v>45535</v>
      </c>
      <c r="L1687" t="s">
        <v>15144</v>
      </c>
    </row>
    <row r="1688" spans="1:12" x14ac:dyDescent="0.2">
      <c r="A1688" t="s">
        <v>1321</v>
      </c>
      <c r="B1688" t="s">
        <v>6868</v>
      </c>
      <c r="C1688" t="s">
        <v>7360</v>
      </c>
      <c r="D1688" t="s">
        <v>1175</v>
      </c>
      <c r="E1688" t="s">
        <v>51</v>
      </c>
      <c r="F1688" t="s">
        <v>41</v>
      </c>
      <c r="G1688" t="s">
        <v>42</v>
      </c>
      <c r="H1688">
        <v>510</v>
      </c>
      <c r="I1688">
        <v>510</v>
      </c>
      <c r="J1688">
        <v>0.04</v>
      </c>
      <c r="K1688" s="1">
        <v>45535</v>
      </c>
      <c r="L1688" t="s">
        <v>15144</v>
      </c>
    </row>
    <row r="1689" spans="1:12" x14ac:dyDescent="0.2">
      <c r="A1689" t="s">
        <v>1215</v>
      </c>
      <c r="B1689" t="s">
        <v>5569</v>
      </c>
      <c r="C1689" t="s">
        <v>7360</v>
      </c>
      <c r="D1689" t="s">
        <v>1175</v>
      </c>
      <c r="E1689" t="s">
        <v>51</v>
      </c>
      <c r="F1689" t="s">
        <v>49</v>
      </c>
      <c r="G1689" t="s">
        <v>50</v>
      </c>
      <c r="H1689">
        <v>10200</v>
      </c>
      <c r="I1689">
        <v>10169</v>
      </c>
      <c r="J1689">
        <v>0.5</v>
      </c>
      <c r="K1689" s="1">
        <v>45535</v>
      </c>
      <c r="L1689" t="s">
        <v>15144</v>
      </c>
    </row>
    <row r="1690" spans="1:12" x14ac:dyDescent="0.2">
      <c r="A1690" t="s">
        <v>1212</v>
      </c>
      <c r="B1690" t="s">
        <v>6720</v>
      </c>
      <c r="C1690" t="s">
        <v>7360</v>
      </c>
      <c r="D1690" t="s">
        <v>1175</v>
      </c>
      <c r="E1690" t="s">
        <v>51</v>
      </c>
      <c r="F1690" t="s">
        <v>49</v>
      </c>
      <c r="G1690" t="s">
        <v>50</v>
      </c>
      <c r="H1690">
        <v>5345</v>
      </c>
      <c r="I1690">
        <v>5208</v>
      </c>
      <c r="J1690">
        <v>0.5</v>
      </c>
      <c r="K1690" s="1">
        <v>45535</v>
      </c>
      <c r="L1690" t="s">
        <v>15144</v>
      </c>
    </row>
    <row r="1691" spans="1:12" x14ac:dyDescent="0.2">
      <c r="A1691" t="s">
        <v>1174</v>
      </c>
      <c r="B1691" t="s">
        <v>4391</v>
      </c>
      <c r="C1691" t="s">
        <v>7360</v>
      </c>
      <c r="D1691" t="s">
        <v>1175</v>
      </c>
      <c r="E1691" t="s">
        <v>51</v>
      </c>
      <c r="F1691" t="s">
        <v>49</v>
      </c>
      <c r="G1691" t="s">
        <v>50</v>
      </c>
      <c r="H1691">
        <v>8800</v>
      </c>
      <c r="I1691">
        <v>8400</v>
      </c>
      <c r="J1691">
        <v>0.65</v>
      </c>
      <c r="K1691" s="1">
        <v>45535</v>
      </c>
      <c r="L1691" t="s">
        <v>15144</v>
      </c>
    </row>
    <row r="1692" spans="1:12" x14ac:dyDescent="0.2">
      <c r="A1692" t="s">
        <v>1191</v>
      </c>
      <c r="B1692" t="s">
        <v>4403</v>
      </c>
      <c r="C1692" t="s">
        <v>7360</v>
      </c>
      <c r="D1692" t="s">
        <v>1175</v>
      </c>
      <c r="E1692" t="s">
        <v>51</v>
      </c>
      <c r="F1692" t="s">
        <v>49</v>
      </c>
      <c r="G1692" t="s">
        <v>50</v>
      </c>
      <c r="H1692">
        <v>8000</v>
      </c>
      <c r="I1692">
        <v>16000</v>
      </c>
      <c r="J1692">
        <v>1</v>
      </c>
      <c r="K1692" s="1">
        <v>45535</v>
      </c>
      <c r="L1692" t="s">
        <v>15144</v>
      </c>
    </row>
    <row r="1693" spans="1:12" x14ac:dyDescent="0.2">
      <c r="A1693" t="s">
        <v>1192</v>
      </c>
      <c r="B1693" t="s">
        <v>4402</v>
      </c>
      <c r="C1693" t="s">
        <v>7360</v>
      </c>
      <c r="D1693" t="s">
        <v>1175</v>
      </c>
      <c r="E1693" t="s">
        <v>51</v>
      </c>
      <c r="F1693" t="s">
        <v>49</v>
      </c>
      <c r="G1693" t="s">
        <v>50</v>
      </c>
      <c r="H1693">
        <v>209000</v>
      </c>
      <c r="I1693">
        <v>209000</v>
      </c>
      <c r="J1693">
        <v>0.4</v>
      </c>
      <c r="K1693" s="1">
        <v>45535</v>
      </c>
      <c r="L1693" t="s">
        <v>15144</v>
      </c>
    </row>
    <row r="1694" spans="1:12" x14ac:dyDescent="0.2">
      <c r="A1694" t="s">
        <v>573</v>
      </c>
      <c r="B1694" t="s">
        <v>7038</v>
      </c>
      <c r="C1694" t="s">
        <v>7360</v>
      </c>
      <c r="D1694" t="s">
        <v>543</v>
      </c>
      <c r="E1694" t="s">
        <v>51</v>
      </c>
      <c r="F1694" t="s">
        <v>52</v>
      </c>
      <c r="G1694" t="s">
        <v>53</v>
      </c>
      <c r="I1694"/>
      <c r="K1694" s="1">
        <v>45535</v>
      </c>
      <c r="L1694" t="s">
        <v>15144</v>
      </c>
    </row>
    <row r="1695" spans="1:12" x14ac:dyDescent="0.2">
      <c r="A1695" t="s">
        <v>651</v>
      </c>
      <c r="B1695" t="s">
        <v>4698</v>
      </c>
      <c r="C1695" t="s">
        <v>7360</v>
      </c>
      <c r="D1695" t="s">
        <v>543</v>
      </c>
      <c r="E1695" t="s">
        <v>51</v>
      </c>
      <c r="F1695" t="s">
        <v>100</v>
      </c>
      <c r="G1695" t="s">
        <v>101</v>
      </c>
      <c r="I1695"/>
      <c r="K1695" s="1">
        <v>45535</v>
      </c>
      <c r="L1695" t="s">
        <v>15144</v>
      </c>
    </row>
    <row r="1696" spans="1:12" x14ac:dyDescent="0.2">
      <c r="A1696" t="s">
        <v>542</v>
      </c>
      <c r="B1696" t="s">
        <v>4907</v>
      </c>
      <c r="C1696" t="s">
        <v>7360</v>
      </c>
      <c r="D1696" t="s">
        <v>543</v>
      </c>
      <c r="E1696" t="s">
        <v>51</v>
      </c>
      <c r="F1696" t="s">
        <v>96</v>
      </c>
      <c r="G1696" t="s">
        <v>540</v>
      </c>
      <c r="I1696"/>
      <c r="K1696" s="1">
        <v>45535</v>
      </c>
      <c r="L1696" t="s">
        <v>15144</v>
      </c>
    </row>
    <row r="1697" spans="1:12" x14ac:dyDescent="0.2">
      <c r="A1697" t="s">
        <v>654</v>
      </c>
      <c r="B1697" t="s">
        <v>4781</v>
      </c>
      <c r="C1697" t="s">
        <v>7360</v>
      </c>
      <c r="D1697" t="s">
        <v>543</v>
      </c>
      <c r="E1697" t="s">
        <v>51</v>
      </c>
      <c r="F1697" t="s">
        <v>100</v>
      </c>
      <c r="G1697" t="s">
        <v>101</v>
      </c>
      <c r="H1697">
        <v>214000</v>
      </c>
      <c r="I1697">
        <v>214000</v>
      </c>
      <c r="J1697">
        <v>19.560000000000006</v>
      </c>
      <c r="K1697" s="1">
        <v>45535</v>
      </c>
      <c r="L1697" t="s">
        <v>15144</v>
      </c>
    </row>
    <row r="1698" spans="1:12" x14ac:dyDescent="0.2">
      <c r="A1698" t="s">
        <v>657</v>
      </c>
      <c r="B1698" t="s">
        <v>5058</v>
      </c>
      <c r="C1698" t="s">
        <v>7360</v>
      </c>
      <c r="D1698" t="s">
        <v>543</v>
      </c>
      <c r="E1698" t="s">
        <v>51</v>
      </c>
      <c r="F1698" t="s">
        <v>100</v>
      </c>
      <c r="G1698" t="s">
        <v>101</v>
      </c>
      <c r="I1698"/>
      <c r="K1698" s="1">
        <v>45535</v>
      </c>
      <c r="L1698" t="s">
        <v>15144</v>
      </c>
    </row>
    <row r="1699" spans="1:12" x14ac:dyDescent="0.2">
      <c r="A1699" t="s">
        <v>1249</v>
      </c>
      <c r="B1699" t="s">
        <v>4160</v>
      </c>
      <c r="C1699" t="s">
        <v>7360</v>
      </c>
      <c r="D1699" t="s">
        <v>1248</v>
      </c>
      <c r="E1699" t="s">
        <v>51</v>
      </c>
      <c r="F1699" t="s">
        <v>165</v>
      </c>
      <c r="G1699" t="s">
        <v>166</v>
      </c>
      <c r="I1699"/>
      <c r="K1699" s="1">
        <v>45535</v>
      </c>
      <c r="L1699" t="s">
        <v>15144</v>
      </c>
    </row>
    <row r="1700" spans="1:12" x14ac:dyDescent="0.2">
      <c r="A1700" t="s">
        <v>1247</v>
      </c>
      <c r="B1700" t="s">
        <v>4784</v>
      </c>
      <c r="C1700" t="s">
        <v>7360</v>
      </c>
      <c r="D1700" t="s">
        <v>1248</v>
      </c>
      <c r="E1700" t="s">
        <v>51</v>
      </c>
      <c r="F1700" t="s">
        <v>165</v>
      </c>
      <c r="G1700" t="s">
        <v>166</v>
      </c>
      <c r="I1700"/>
      <c r="K1700" s="1">
        <v>45535</v>
      </c>
      <c r="L1700" t="s">
        <v>15144</v>
      </c>
    </row>
    <row r="1701" spans="1:12" x14ac:dyDescent="0.2">
      <c r="A1701" t="s">
        <v>1420</v>
      </c>
      <c r="B1701" t="s">
        <v>6568</v>
      </c>
      <c r="C1701" t="s">
        <v>7360</v>
      </c>
      <c r="D1701" t="s">
        <v>1421</v>
      </c>
      <c r="E1701" t="s">
        <v>51</v>
      </c>
      <c r="F1701" t="s">
        <v>39</v>
      </c>
      <c r="G1701" t="s">
        <v>40</v>
      </c>
      <c r="H1701">
        <v>13000</v>
      </c>
      <c r="I1701">
        <v>13000</v>
      </c>
      <c r="J1701">
        <v>3.5</v>
      </c>
      <c r="K1701" s="1">
        <v>45535</v>
      </c>
      <c r="L1701" t="s">
        <v>15144</v>
      </c>
    </row>
    <row r="1702" spans="1:12" x14ac:dyDescent="0.2">
      <c r="A1702" t="s">
        <v>13991</v>
      </c>
      <c r="B1702" t="s">
        <v>13992</v>
      </c>
      <c r="C1702" t="s">
        <v>7360</v>
      </c>
      <c r="D1702" t="s">
        <v>1421</v>
      </c>
      <c r="E1702" t="s">
        <v>51</v>
      </c>
      <c r="F1702" t="s">
        <v>39</v>
      </c>
      <c r="G1702" t="s">
        <v>40</v>
      </c>
      <c r="H1702">
        <v>13000</v>
      </c>
      <c r="I1702">
        <v>13000</v>
      </c>
      <c r="J1702">
        <v>2.5</v>
      </c>
      <c r="K1702" s="1">
        <v>46173</v>
      </c>
      <c r="L1702" t="s">
        <v>15144</v>
      </c>
    </row>
    <row r="1703" spans="1:12" x14ac:dyDescent="0.2">
      <c r="A1703" t="s">
        <v>7417</v>
      </c>
      <c r="B1703" t="s">
        <v>7418</v>
      </c>
      <c r="C1703" t="s">
        <v>7360</v>
      </c>
      <c r="D1703" t="s">
        <v>7419</v>
      </c>
      <c r="E1703" t="s">
        <v>51</v>
      </c>
      <c r="F1703" t="s">
        <v>230</v>
      </c>
      <c r="G1703" t="s">
        <v>836</v>
      </c>
      <c r="H1703">
        <v>2968</v>
      </c>
      <c r="I1703">
        <v>2968</v>
      </c>
      <c r="J1703">
        <v>0.39760000000000029</v>
      </c>
      <c r="K1703" s="1">
        <v>45808</v>
      </c>
      <c r="L1703" t="s">
        <v>15144</v>
      </c>
    </row>
    <row r="1704" spans="1:12" x14ac:dyDescent="0.2">
      <c r="A1704" t="s">
        <v>158</v>
      </c>
      <c r="B1704" t="s">
        <v>5086</v>
      </c>
      <c r="C1704" t="s">
        <v>7360</v>
      </c>
      <c r="D1704" t="s">
        <v>91</v>
      </c>
      <c r="E1704" t="s">
        <v>51</v>
      </c>
      <c r="F1704" t="s">
        <v>49</v>
      </c>
      <c r="G1704" t="s">
        <v>50</v>
      </c>
      <c r="H1704">
        <v>784143</v>
      </c>
      <c r="I1704">
        <v>784143</v>
      </c>
      <c r="J1704">
        <v>26</v>
      </c>
      <c r="K1704" s="1">
        <v>45535</v>
      </c>
      <c r="L1704" t="s">
        <v>15144</v>
      </c>
    </row>
    <row r="1705" spans="1:12" x14ac:dyDescent="0.2">
      <c r="A1705" t="s">
        <v>1048</v>
      </c>
      <c r="B1705" t="s">
        <v>5618</v>
      </c>
      <c r="C1705" t="s">
        <v>7360</v>
      </c>
      <c r="D1705" t="s">
        <v>91</v>
      </c>
      <c r="E1705" t="s">
        <v>51</v>
      </c>
      <c r="F1705" t="s">
        <v>150</v>
      </c>
      <c r="G1705" t="s">
        <v>1045</v>
      </c>
      <c r="H1705">
        <v>132000</v>
      </c>
      <c r="I1705">
        <v>132000</v>
      </c>
      <c r="J1705">
        <v>6</v>
      </c>
      <c r="K1705" s="1">
        <v>45535</v>
      </c>
      <c r="L1705" t="s">
        <v>15144</v>
      </c>
    </row>
    <row r="1706" spans="1:12" x14ac:dyDescent="0.2">
      <c r="A1706" t="s">
        <v>1039</v>
      </c>
      <c r="B1706" t="s">
        <v>5617</v>
      </c>
      <c r="C1706" t="s">
        <v>7360</v>
      </c>
      <c r="D1706" t="s">
        <v>91</v>
      </c>
      <c r="E1706" t="s">
        <v>51</v>
      </c>
      <c r="F1706" t="s">
        <v>147</v>
      </c>
      <c r="G1706" t="s">
        <v>148</v>
      </c>
      <c r="H1706">
        <v>110000</v>
      </c>
      <c r="I1706">
        <v>110000</v>
      </c>
      <c r="J1706">
        <v>7</v>
      </c>
      <c r="K1706" s="1">
        <v>45535</v>
      </c>
      <c r="L1706" t="s">
        <v>15144</v>
      </c>
    </row>
    <row r="1707" spans="1:12" x14ac:dyDescent="0.2">
      <c r="A1707" t="s">
        <v>149</v>
      </c>
      <c r="B1707" t="s">
        <v>6907</v>
      </c>
      <c r="C1707" t="s">
        <v>7360</v>
      </c>
      <c r="D1707" t="s">
        <v>91</v>
      </c>
      <c r="E1707" t="s">
        <v>51</v>
      </c>
      <c r="F1707" t="s">
        <v>147</v>
      </c>
      <c r="G1707" t="s">
        <v>148</v>
      </c>
      <c r="H1707">
        <v>442837</v>
      </c>
      <c r="I1707">
        <v>442837</v>
      </c>
      <c r="J1707">
        <v>20</v>
      </c>
      <c r="K1707" s="1">
        <v>45535</v>
      </c>
      <c r="L1707" t="s">
        <v>15144</v>
      </c>
    </row>
    <row r="1708" spans="1:12" x14ac:dyDescent="0.2">
      <c r="A1708" t="s">
        <v>2088</v>
      </c>
      <c r="B1708" t="s">
        <v>6908</v>
      </c>
      <c r="C1708" t="s">
        <v>7360</v>
      </c>
      <c r="D1708" t="s">
        <v>91</v>
      </c>
      <c r="E1708" t="s">
        <v>51</v>
      </c>
      <c r="F1708" t="s">
        <v>147</v>
      </c>
      <c r="G1708" t="s">
        <v>148</v>
      </c>
      <c r="I1708">
        <v>120586</v>
      </c>
      <c r="J1708">
        <v>20</v>
      </c>
      <c r="K1708" s="1">
        <v>45565</v>
      </c>
      <c r="L1708" t="s">
        <v>15144</v>
      </c>
    </row>
    <row r="1709" spans="1:12" x14ac:dyDescent="0.2">
      <c r="A1709" t="s">
        <v>1029</v>
      </c>
      <c r="B1709" t="s">
        <v>5315</v>
      </c>
      <c r="C1709" t="s">
        <v>7360</v>
      </c>
      <c r="D1709" t="s">
        <v>91</v>
      </c>
      <c r="E1709" t="s">
        <v>51</v>
      </c>
      <c r="F1709" t="s">
        <v>46</v>
      </c>
      <c r="G1709" t="s">
        <v>47</v>
      </c>
      <c r="H1709">
        <v>100000</v>
      </c>
      <c r="I1709">
        <v>100000</v>
      </c>
      <c r="J1709">
        <v>5</v>
      </c>
      <c r="K1709" s="1">
        <v>45535</v>
      </c>
      <c r="L1709" t="s">
        <v>15144</v>
      </c>
    </row>
    <row r="1710" spans="1:12" x14ac:dyDescent="0.2">
      <c r="A1710" t="s">
        <v>892</v>
      </c>
      <c r="B1710" t="s">
        <v>5789</v>
      </c>
      <c r="C1710" t="s">
        <v>7360</v>
      </c>
      <c r="D1710" t="s">
        <v>91</v>
      </c>
      <c r="E1710" t="s">
        <v>51</v>
      </c>
      <c r="F1710" t="s">
        <v>125</v>
      </c>
      <c r="G1710" t="s">
        <v>126</v>
      </c>
      <c r="H1710">
        <v>23500</v>
      </c>
      <c r="I1710">
        <v>23500</v>
      </c>
      <c r="J1710">
        <v>1</v>
      </c>
      <c r="K1710" s="1">
        <v>45535</v>
      </c>
      <c r="L1710" t="s">
        <v>15144</v>
      </c>
    </row>
    <row r="1711" spans="1:12" x14ac:dyDescent="0.2">
      <c r="A1711" t="s">
        <v>523</v>
      </c>
      <c r="B1711" t="s">
        <v>6406</v>
      </c>
      <c r="C1711" t="s">
        <v>7362</v>
      </c>
      <c r="D1711" t="s">
        <v>91</v>
      </c>
      <c r="E1711" t="s">
        <v>51</v>
      </c>
      <c r="F1711" t="s">
        <v>33</v>
      </c>
      <c r="G1711" t="s">
        <v>34</v>
      </c>
      <c r="H1711">
        <v>1300000</v>
      </c>
      <c r="I1711">
        <v>1300000</v>
      </c>
      <c r="J1711">
        <v>40</v>
      </c>
      <c r="K1711" s="1">
        <v>45535</v>
      </c>
      <c r="L1711" t="s">
        <v>15144</v>
      </c>
    </row>
    <row r="1712" spans="1:12" x14ac:dyDescent="0.2">
      <c r="A1712" t="s">
        <v>544</v>
      </c>
      <c r="B1712" t="s">
        <v>4455</v>
      </c>
      <c r="C1712" t="s">
        <v>7360</v>
      </c>
      <c r="D1712" t="s">
        <v>545</v>
      </c>
      <c r="E1712" t="s">
        <v>51</v>
      </c>
      <c r="F1712" t="s">
        <v>96</v>
      </c>
      <c r="G1712" t="s">
        <v>540</v>
      </c>
      <c r="I1712"/>
      <c r="K1712" s="1">
        <v>45535</v>
      </c>
      <c r="L1712" t="s">
        <v>15144</v>
      </c>
    </row>
    <row r="1713" spans="1:12" x14ac:dyDescent="0.2">
      <c r="A1713" t="s">
        <v>1488</v>
      </c>
      <c r="B1713" t="s">
        <v>4786</v>
      </c>
      <c r="C1713" t="s">
        <v>7360</v>
      </c>
      <c r="D1713" t="s">
        <v>1255</v>
      </c>
      <c r="E1713" t="s">
        <v>51</v>
      </c>
      <c r="F1713" t="s">
        <v>183</v>
      </c>
      <c r="G1713" t="s">
        <v>95</v>
      </c>
      <c r="I1713">
        <v>50000</v>
      </c>
      <c r="J1713">
        <v>5.3145000000000007</v>
      </c>
      <c r="K1713" s="1">
        <v>45535</v>
      </c>
      <c r="L1713" t="s">
        <v>15144</v>
      </c>
    </row>
    <row r="1714" spans="1:12" x14ac:dyDescent="0.2">
      <c r="A1714" t="s">
        <v>1254</v>
      </c>
      <c r="B1714" t="s">
        <v>5800</v>
      </c>
      <c r="C1714" t="s">
        <v>7360</v>
      </c>
      <c r="D1714" t="s">
        <v>1255</v>
      </c>
      <c r="E1714" t="s">
        <v>51</v>
      </c>
      <c r="F1714" t="s">
        <v>167</v>
      </c>
      <c r="G1714" t="s">
        <v>1251</v>
      </c>
      <c r="I1714">
        <v>6000</v>
      </c>
      <c r="J1714">
        <v>1.1261000000000001</v>
      </c>
      <c r="K1714" s="1">
        <v>45535</v>
      </c>
      <c r="L1714" t="s">
        <v>15144</v>
      </c>
    </row>
    <row r="1715" spans="1:12" x14ac:dyDescent="0.2">
      <c r="A1715" t="s">
        <v>303</v>
      </c>
      <c r="B1715" t="s">
        <v>5994</v>
      </c>
      <c r="C1715" t="s">
        <v>7360</v>
      </c>
      <c r="D1715" t="s">
        <v>300</v>
      </c>
      <c r="E1715" t="s">
        <v>51</v>
      </c>
      <c r="F1715" t="s">
        <v>44</v>
      </c>
      <c r="G1715" t="s">
        <v>45</v>
      </c>
      <c r="H1715">
        <v>246328</v>
      </c>
      <c r="I1715">
        <v>246328</v>
      </c>
      <c r="J1715">
        <v>100</v>
      </c>
      <c r="K1715" s="1">
        <v>45565</v>
      </c>
      <c r="L1715" t="s">
        <v>15144</v>
      </c>
    </row>
    <row r="1716" spans="1:12" x14ac:dyDescent="0.2">
      <c r="A1716" t="s">
        <v>301</v>
      </c>
      <c r="B1716" t="s">
        <v>6493</v>
      </c>
      <c r="C1716" t="s">
        <v>7360</v>
      </c>
      <c r="D1716" t="s">
        <v>300</v>
      </c>
      <c r="E1716" t="s">
        <v>51</v>
      </c>
      <c r="F1716" t="s">
        <v>168</v>
      </c>
      <c r="G1716" t="s">
        <v>169</v>
      </c>
      <c r="H1716">
        <v>297000</v>
      </c>
      <c r="I1716">
        <v>297000</v>
      </c>
      <c r="J1716">
        <v>31</v>
      </c>
      <c r="K1716" s="1">
        <v>45565</v>
      </c>
      <c r="L1716" t="s">
        <v>15144</v>
      </c>
    </row>
    <row r="1717" spans="1:12" x14ac:dyDescent="0.2">
      <c r="A1717" t="s">
        <v>2854</v>
      </c>
      <c r="B1717" t="s">
        <v>6494</v>
      </c>
      <c r="C1717" t="s">
        <v>7360</v>
      </c>
      <c r="D1717" t="s">
        <v>300</v>
      </c>
      <c r="E1717" t="s">
        <v>51</v>
      </c>
      <c r="F1717" t="s">
        <v>168</v>
      </c>
      <c r="G1717" t="s">
        <v>169</v>
      </c>
      <c r="H1717">
        <v>318000</v>
      </c>
      <c r="I1717">
        <v>318000</v>
      </c>
      <c r="J1717">
        <v>72</v>
      </c>
      <c r="K1717" s="1">
        <v>45565</v>
      </c>
      <c r="L1717" t="s">
        <v>15144</v>
      </c>
    </row>
    <row r="1718" spans="1:12" x14ac:dyDescent="0.2">
      <c r="A1718" t="s">
        <v>1245</v>
      </c>
      <c r="B1718" t="s">
        <v>5138</v>
      </c>
      <c r="C1718" t="s">
        <v>7360</v>
      </c>
      <c r="D1718" t="s">
        <v>300</v>
      </c>
      <c r="E1718" t="s">
        <v>51</v>
      </c>
      <c r="F1718" t="s">
        <v>163</v>
      </c>
      <c r="G1718" t="s">
        <v>164</v>
      </c>
      <c r="H1718">
        <v>122000</v>
      </c>
      <c r="I1718">
        <v>122000</v>
      </c>
      <c r="J1718">
        <v>40</v>
      </c>
      <c r="K1718" s="1">
        <v>45565</v>
      </c>
      <c r="L1718" t="s">
        <v>15144</v>
      </c>
    </row>
    <row r="1719" spans="1:12" x14ac:dyDescent="0.2">
      <c r="A1719" t="s">
        <v>2786</v>
      </c>
      <c r="B1719" t="s">
        <v>4454</v>
      </c>
      <c r="C1719" t="s">
        <v>7360</v>
      </c>
      <c r="D1719" t="s">
        <v>3627</v>
      </c>
      <c r="E1719" t="s">
        <v>51</v>
      </c>
      <c r="F1719" t="s">
        <v>49</v>
      </c>
      <c r="G1719" t="s">
        <v>50</v>
      </c>
      <c r="H1719">
        <v>291000</v>
      </c>
      <c r="I1719">
        <v>291000</v>
      </c>
      <c r="J1719">
        <v>24.596999999999998</v>
      </c>
      <c r="K1719" s="1">
        <v>45626</v>
      </c>
      <c r="L1719" t="s">
        <v>15144</v>
      </c>
    </row>
    <row r="1720" spans="1:12" x14ac:dyDescent="0.2">
      <c r="A1720" t="s">
        <v>1238</v>
      </c>
      <c r="B1720" t="s">
        <v>4234</v>
      </c>
      <c r="C1720" t="s">
        <v>7360</v>
      </c>
      <c r="D1720" t="s">
        <v>1239</v>
      </c>
      <c r="E1720" t="s">
        <v>51</v>
      </c>
      <c r="F1720" t="s">
        <v>163</v>
      </c>
      <c r="G1720" t="s">
        <v>164</v>
      </c>
      <c r="I1720"/>
      <c r="K1720" s="1">
        <v>45535</v>
      </c>
      <c r="L1720" t="s">
        <v>15144</v>
      </c>
    </row>
    <row r="1721" spans="1:12" x14ac:dyDescent="0.2">
      <c r="A1721" t="s">
        <v>10133</v>
      </c>
      <c r="B1721" t="s">
        <v>10134</v>
      </c>
      <c r="C1721" t="s">
        <v>7360</v>
      </c>
      <c r="D1721" t="s">
        <v>468</v>
      </c>
      <c r="E1721" t="s">
        <v>51</v>
      </c>
      <c r="F1721" t="s">
        <v>183</v>
      </c>
      <c r="G1721" t="s">
        <v>95</v>
      </c>
      <c r="H1721">
        <v>25000</v>
      </c>
      <c r="I1721">
        <v>25000</v>
      </c>
      <c r="J1721">
        <v>4</v>
      </c>
      <c r="K1721" s="1">
        <v>45961</v>
      </c>
      <c r="L1721" t="s">
        <v>15144</v>
      </c>
    </row>
    <row r="1722" spans="1:12" x14ac:dyDescent="0.2">
      <c r="A1722" t="s">
        <v>1017</v>
      </c>
      <c r="B1722" t="s">
        <v>5374</v>
      </c>
      <c r="C1722" t="s">
        <v>7360</v>
      </c>
      <c r="D1722" t="s">
        <v>468</v>
      </c>
      <c r="E1722" t="s">
        <v>51</v>
      </c>
      <c r="F1722" t="s">
        <v>46</v>
      </c>
      <c r="G1722" t="s">
        <v>47</v>
      </c>
      <c r="I1722">
        <v>18000</v>
      </c>
      <c r="J1722">
        <v>1.6238000000000001</v>
      </c>
      <c r="K1722" s="1">
        <v>45535</v>
      </c>
      <c r="L1722" t="s">
        <v>15144</v>
      </c>
    </row>
    <row r="1723" spans="1:12" x14ac:dyDescent="0.2">
      <c r="A1723" t="s">
        <v>467</v>
      </c>
      <c r="B1723" t="s">
        <v>5458</v>
      </c>
      <c r="C1723" t="s">
        <v>7360</v>
      </c>
      <c r="D1723" t="s">
        <v>468</v>
      </c>
      <c r="E1723" t="s">
        <v>51</v>
      </c>
      <c r="F1723" t="s">
        <v>86</v>
      </c>
      <c r="G1723" t="s">
        <v>85</v>
      </c>
      <c r="I1723"/>
      <c r="K1723" s="1">
        <v>45535</v>
      </c>
      <c r="L1723" t="s">
        <v>15144</v>
      </c>
    </row>
    <row r="1724" spans="1:12" x14ac:dyDescent="0.2">
      <c r="A1724" t="s">
        <v>472</v>
      </c>
      <c r="B1724" t="s">
        <v>5452</v>
      </c>
      <c r="C1724" t="s">
        <v>7360</v>
      </c>
      <c r="D1724" t="s">
        <v>468</v>
      </c>
      <c r="E1724" t="s">
        <v>51</v>
      </c>
      <c r="F1724" t="s">
        <v>86</v>
      </c>
      <c r="G1724" t="s">
        <v>85</v>
      </c>
      <c r="I1724">
        <v>41000</v>
      </c>
      <c r="J1724">
        <v>1.7531000000000005</v>
      </c>
      <c r="K1724" s="1">
        <v>45535</v>
      </c>
      <c r="L1724" t="s">
        <v>15144</v>
      </c>
    </row>
    <row r="1725" spans="1:12" x14ac:dyDescent="0.2">
      <c r="A1725" t="s">
        <v>1358</v>
      </c>
      <c r="B1725" t="s">
        <v>6813</v>
      </c>
      <c r="C1725" t="s">
        <v>7360</v>
      </c>
      <c r="D1725" t="s">
        <v>1359</v>
      </c>
      <c r="E1725" t="s">
        <v>51</v>
      </c>
      <c r="F1725" t="s">
        <v>39</v>
      </c>
      <c r="G1725" t="s">
        <v>40</v>
      </c>
      <c r="H1725">
        <v>12500</v>
      </c>
      <c r="I1725">
        <v>12500</v>
      </c>
      <c r="J1725">
        <v>1.0647499999999999</v>
      </c>
      <c r="K1725" s="1">
        <v>45535</v>
      </c>
      <c r="L1725" t="s">
        <v>15144</v>
      </c>
    </row>
    <row r="1726" spans="1:12" x14ac:dyDescent="0.2">
      <c r="A1726" t="s">
        <v>1457</v>
      </c>
      <c r="B1726" t="s">
        <v>5803</v>
      </c>
      <c r="C1726" t="s">
        <v>7360</v>
      </c>
      <c r="D1726" t="s">
        <v>929</v>
      </c>
      <c r="E1726" t="s">
        <v>51</v>
      </c>
      <c r="F1726" t="s">
        <v>36</v>
      </c>
      <c r="G1726" t="s">
        <v>37</v>
      </c>
      <c r="H1726">
        <v>30000</v>
      </c>
      <c r="I1726">
        <v>30000</v>
      </c>
      <c r="J1726">
        <v>0.75</v>
      </c>
      <c r="K1726" s="1">
        <v>45535</v>
      </c>
      <c r="L1726" t="s">
        <v>15144</v>
      </c>
    </row>
    <row r="1727" spans="1:12" x14ac:dyDescent="0.2">
      <c r="A1727" t="s">
        <v>1291</v>
      </c>
      <c r="B1727" t="s">
        <v>5213</v>
      </c>
      <c r="C1727" t="s">
        <v>7360</v>
      </c>
      <c r="D1727" t="s">
        <v>929</v>
      </c>
      <c r="E1727" t="s">
        <v>51</v>
      </c>
      <c r="F1727" t="s">
        <v>41</v>
      </c>
      <c r="G1727" t="s">
        <v>42</v>
      </c>
      <c r="H1727">
        <v>14000</v>
      </c>
      <c r="I1727">
        <v>14000</v>
      </c>
      <c r="J1727">
        <v>1</v>
      </c>
      <c r="K1727" s="1">
        <v>45535</v>
      </c>
      <c r="L1727" t="s">
        <v>15144</v>
      </c>
    </row>
    <row r="1728" spans="1:12" x14ac:dyDescent="0.2">
      <c r="A1728" t="s">
        <v>928</v>
      </c>
      <c r="B1728" t="s">
        <v>5867</v>
      </c>
      <c r="C1728" t="s">
        <v>7360</v>
      </c>
      <c r="D1728" t="s">
        <v>929</v>
      </c>
      <c r="E1728" t="s">
        <v>51</v>
      </c>
      <c r="F1728" t="s">
        <v>133</v>
      </c>
      <c r="G1728" t="s">
        <v>134</v>
      </c>
      <c r="H1728">
        <v>20000</v>
      </c>
      <c r="I1728">
        <v>20000</v>
      </c>
      <c r="J1728">
        <v>2</v>
      </c>
      <c r="K1728" s="1">
        <v>45535</v>
      </c>
      <c r="L1728" t="s">
        <v>15144</v>
      </c>
    </row>
    <row r="1729" spans="1:12" x14ac:dyDescent="0.2">
      <c r="A1729" t="s">
        <v>961</v>
      </c>
      <c r="B1729" t="s">
        <v>6058</v>
      </c>
      <c r="C1729" t="s">
        <v>7360</v>
      </c>
      <c r="D1729" t="s">
        <v>929</v>
      </c>
      <c r="E1729" t="s">
        <v>51</v>
      </c>
      <c r="F1729" t="s">
        <v>138</v>
      </c>
      <c r="G1729" t="s">
        <v>139</v>
      </c>
      <c r="H1729">
        <v>50000</v>
      </c>
      <c r="I1729">
        <v>50000</v>
      </c>
      <c r="J1729">
        <v>3</v>
      </c>
      <c r="K1729" s="1">
        <v>45535</v>
      </c>
      <c r="L1729" t="s">
        <v>15144</v>
      </c>
    </row>
    <row r="1730" spans="1:12" x14ac:dyDescent="0.2">
      <c r="A1730" t="s">
        <v>953</v>
      </c>
      <c r="B1730" t="s">
        <v>5857</v>
      </c>
      <c r="C1730" t="s">
        <v>7360</v>
      </c>
      <c r="D1730" t="s">
        <v>929</v>
      </c>
      <c r="E1730" t="s">
        <v>51</v>
      </c>
      <c r="F1730" t="s">
        <v>135</v>
      </c>
      <c r="G1730" t="s">
        <v>136</v>
      </c>
      <c r="H1730">
        <v>60000</v>
      </c>
      <c r="I1730">
        <v>60000</v>
      </c>
      <c r="J1730">
        <v>6</v>
      </c>
      <c r="K1730" s="1">
        <v>45535</v>
      </c>
      <c r="L1730" t="s">
        <v>15144</v>
      </c>
    </row>
    <row r="1731" spans="1:12" x14ac:dyDescent="0.2">
      <c r="A1731" t="s">
        <v>2099</v>
      </c>
      <c r="B1731" t="s">
        <v>4481</v>
      </c>
      <c r="C1731" t="s">
        <v>7360</v>
      </c>
      <c r="D1731" t="s">
        <v>3317</v>
      </c>
      <c r="E1731" t="s">
        <v>51</v>
      </c>
      <c r="F1731" t="s">
        <v>39</v>
      </c>
      <c r="G1731" t="s">
        <v>40</v>
      </c>
      <c r="H1731">
        <v>71000</v>
      </c>
      <c r="I1731">
        <v>71000</v>
      </c>
      <c r="J1731">
        <v>9</v>
      </c>
      <c r="K1731" s="1">
        <v>45626</v>
      </c>
      <c r="L1731" t="s">
        <v>15144</v>
      </c>
    </row>
    <row r="1732" spans="1:12" x14ac:dyDescent="0.2">
      <c r="A1732" t="s">
        <v>2018</v>
      </c>
      <c r="B1732" t="s">
        <v>6571</v>
      </c>
      <c r="C1732" t="s">
        <v>7360</v>
      </c>
      <c r="D1732" t="s">
        <v>2011</v>
      </c>
      <c r="E1732" t="s">
        <v>51</v>
      </c>
      <c r="F1732" t="s">
        <v>39</v>
      </c>
      <c r="G1732" t="s">
        <v>40</v>
      </c>
      <c r="I1732"/>
      <c r="K1732" s="1">
        <v>45535</v>
      </c>
      <c r="L1732" t="s">
        <v>15144</v>
      </c>
    </row>
    <row r="1733" spans="1:12" x14ac:dyDescent="0.2">
      <c r="A1733" t="s">
        <v>2016</v>
      </c>
      <c r="B1733" t="s">
        <v>6781</v>
      </c>
      <c r="C1733" t="s">
        <v>7360</v>
      </c>
      <c r="D1733" t="s">
        <v>2011</v>
      </c>
      <c r="E1733" t="s">
        <v>51</v>
      </c>
      <c r="F1733" t="s">
        <v>41</v>
      </c>
      <c r="G1733" t="s">
        <v>42</v>
      </c>
      <c r="I1733"/>
      <c r="K1733" s="1">
        <v>45535</v>
      </c>
      <c r="L1733" t="s">
        <v>15144</v>
      </c>
    </row>
    <row r="1734" spans="1:12" x14ac:dyDescent="0.2">
      <c r="A1734" t="s">
        <v>2015</v>
      </c>
      <c r="B1734" t="s">
        <v>6782</v>
      </c>
      <c r="C1734" t="s">
        <v>7360</v>
      </c>
      <c r="D1734" t="s">
        <v>2011</v>
      </c>
      <c r="E1734" t="s">
        <v>51</v>
      </c>
      <c r="F1734" t="s">
        <v>41</v>
      </c>
      <c r="G1734" t="s">
        <v>42</v>
      </c>
      <c r="I1734"/>
      <c r="K1734" s="1">
        <v>45535</v>
      </c>
      <c r="L1734" t="s">
        <v>15144</v>
      </c>
    </row>
    <row r="1735" spans="1:12" x14ac:dyDescent="0.2">
      <c r="A1735" t="s">
        <v>2017</v>
      </c>
      <c r="B1735" t="s">
        <v>6783</v>
      </c>
      <c r="C1735" t="s">
        <v>7360</v>
      </c>
      <c r="D1735" t="s">
        <v>2011</v>
      </c>
      <c r="E1735" t="s">
        <v>51</v>
      </c>
      <c r="F1735" t="s">
        <v>41</v>
      </c>
      <c r="G1735" t="s">
        <v>42</v>
      </c>
      <c r="I1735"/>
      <c r="K1735" s="1">
        <v>45535</v>
      </c>
      <c r="L1735" t="s">
        <v>15144</v>
      </c>
    </row>
    <row r="1736" spans="1:12" x14ac:dyDescent="0.2">
      <c r="A1736" t="s">
        <v>2876</v>
      </c>
      <c r="B1736" t="s">
        <v>4487</v>
      </c>
      <c r="C1736" t="s">
        <v>7360</v>
      </c>
      <c r="D1736" t="s">
        <v>2011</v>
      </c>
      <c r="E1736" t="s">
        <v>51</v>
      </c>
      <c r="F1736" t="s">
        <v>168</v>
      </c>
      <c r="G1736" t="s">
        <v>169</v>
      </c>
      <c r="H1736">
        <v>229000</v>
      </c>
      <c r="I1736">
        <v>229000</v>
      </c>
      <c r="J1736">
        <v>17.353999999999999</v>
      </c>
      <c r="K1736" s="1">
        <v>45626</v>
      </c>
      <c r="L1736" t="s">
        <v>15144</v>
      </c>
    </row>
    <row r="1737" spans="1:12" x14ac:dyDescent="0.2">
      <c r="A1737" t="s">
        <v>2014</v>
      </c>
      <c r="B1737" t="s">
        <v>5446</v>
      </c>
      <c r="C1737" t="s">
        <v>7360</v>
      </c>
      <c r="D1737" t="s">
        <v>2011</v>
      </c>
      <c r="E1737" t="s">
        <v>51</v>
      </c>
      <c r="F1737" t="s">
        <v>46</v>
      </c>
      <c r="G1737" t="s">
        <v>47</v>
      </c>
      <c r="I1737"/>
      <c r="K1737" s="1">
        <v>45535</v>
      </c>
      <c r="L1737" t="s">
        <v>15144</v>
      </c>
    </row>
    <row r="1738" spans="1:12" x14ac:dyDescent="0.2">
      <c r="A1738" t="s">
        <v>2012</v>
      </c>
      <c r="B1738" t="s">
        <v>7294</v>
      </c>
      <c r="C1738" t="s">
        <v>7360</v>
      </c>
      <c r="D1738" t="s">
        <v>2011</v>
      </c>
      <c r="E1738" t="s">
        <v>51</v>
      </c>
      <c r="F1738" t="s">
        <v>52</v>
      </c>
      <c r="G1738" t="s">
        <v>53</v>
      </c>
      <c r="I1738"/>
      <c r="K1738" s="1">
        <v>45535</v>
      </c>
      <c r="L1738" t="s">
        <v>15144</v>
      </c>
    </row>
    <row r="1739" spans="1:12" x14ac:dyDescent="0.2">
      <c r="A1739" t="s">
        <v>2013</v>
      </c>
      <c r="B1739" t="s">
        <v>7293</v>
      </c>
      <c r="C1739" t="s">
        <v>7360</v>
      </c>
      <c r="D1739" t="s">
        <v>2011</v>
      </c>
      <c r="E1739" t="s">
        <v>51</v>
      </c>
      <c r="F1739" t="s">
        <v>52</v>
      </c>
      <c r="G1739" t="s">
        <v>53</v>
      </c>
      <c r="I1739"/>
      <c r="K1739" s="1">
        <v>45535</v>
      </c>
      <c r="L1739" t="s">
        <v>15144</v>
      </c>
    </row>
    <row r="1740" spans="1:12" x14ac:dyDescent="0.2">
      <c r="A1740" t="s">
        <v>2010</v>
      </c>
      <c r="B1740" t="s">
        <v>7295</v>
      </c>
      <c r="C1740" t="s">
        <v>7360</v>
      </c>
      <c r="D1740" t="s">
        <v>2011</v>
      </c>
      <c r="E1740" t="s">
        <v>51</v>
      </c>
      <c r="F1740" t="s">
        <v>52</v>
      </c>
      <c r="G1740" t="s">
        <v>53</v>
      </c>
      <c r="I1740"/>
      <c r="K1740" s="1">
        <v>45535</v>
      </c>
      <c r="L1740" t="s">
        <v>15144</v>
      </c>
    </row>
    <row r="1741" spans="1:12" x14ac:dyDescent="0.2">
      <c r="A1741" t="s">
        <v>889</v>
      </c>
      <c r="B1741" t="s">
        <v>4364</v>
      </c>
      <c r="C1741" t="s">
        <v>7360</v>
      </c>
      <c r="D1741" t="s">
        <v>592</v>
      </c>
      <c r="E1741" t="s">
        <v>51</v>
      </c>
      <c r="F1741" t="s">
        <v>125</v>
      </c>
      <c r="G1741" t="s">
        <v>126</v>
      </c>
      <c r="H1741">
        <v>22055</v>
      </c>
      <c r="I1741">
        <v>44000</v>
      </c>
      <c r="J1741">
        <v>3</v>
      </c>
      <c r="K1741" s="1">
        <v>45535</v>
      </c>
      <c r="L1741" t="s">
        <v>15144</v>
      </c>
    </row>
    <row r="1742" spans="1:12" x14ac:dyDescent="0.2">
      <c r="A1742" t="s">
        <v>915</v>
      </c>
      <c r="B1742" t="s">
        <v>5470</v>
      </c>
      <c r="C1742" t="s">
        <v>7360</v>
      </c>
      <c r="D1742" t="s">
        <v>592</v>
      </c>
      <c r="E1742" t="s">
        <v>51</v>
      </c>
      <c r="F1742" t="s">
        <v>127</v>
      </c>
      <c r="G1742" t="s">
        <v>128</v>
      </c>
      <c r="H1742">
        <v>32215</v>
      </c>
      <c r="I1742">
        <v>32500</v>
      </c>
      <c r="J1742">
        <v>2.2996999999999987</v>
      </c>
      <c r="K1742" s="1">
        <v>45535</v>
      </c>
      <c r="L1742" t="s">
        <v>15144</v>
      </c>
    </row>
    <row r="1743" spans="1:12" x14ac:dyDescent="0.2">
      <c r="A1743" t="s">
        <v>908</v>
      </c>
      <c r="B1743" t="s">
        <v>5472</v>
      </c>
      <c r="C1743" t="s">
        <v>7360</v>
      </c>
      <c r="D1743" t="s">
        <v>592</v>
      </c>
      <c r="E1743" t="s">
        <v>51</v>
      </c>
      <c r="F1743" t="s">
        <v>127</v>
      </c>
      <c r="G1743" t="s">
        <v>128</v>
      </c>
      <c r="H1743">
        <v>19500</v>
      </c>
      <c r="I1743">
        <v>19500</v>
      </c>
      <c r="J1743">
        <v>1.3080999999999994</v>
      </c>
      <c r="K1743" s="1">
        <v>45535</v>
      </c>
      <c r="L1743" t="s">
        <v>15144</v>
      </c>
    </row>
    <row r="1744" spans="1:12" x14ac:dyDescent="0.2">
      <c r="A1744" t="s">
        <v>907</v>
      </c>
      <c r="B1744" t="s">
        <v>5473</v>
      </c>
      <c r="C1744" t="s">
        <v>7360</v>
      </c>
      <c r="D1744" t="s">
        <v>592</v>
      </c>
      <c r="E1744" t="s">
        <v>51</v>
      </c>
      <c r="F1744" t="s">
        <v>127</v>
      </c>
      <c r="G1744" t="s">
        <v>128</v>
      </c>
      <c r="H1744">
        <v>22583</v>
      </c>
      <c r="I1744">
        <v>10500</v>
      </c>
      <c r="J1744">
        <v>1.0457499999999993</v>
      </c>
      <c r="K1744" s="1">
        <v>45535</v>
      </c>
      <c r="L1744" t="s">
        <v>15144</v>
      </c>
    </row>
    <row r="1745" spans="1:12" x14ac:dyDescent="0.2">
      <c r="A1745" t="s">
        <v>911</v>
      </c>
      <c r="B1745" t="s">
        <v>5482</v>
      </c>
      <c r="C1745" t="s">
        <v>7360</v>
      </c>
      <c r="D1745" t="s">
        <v>592</v>
      </c>
      <c r="E1745" t="s">
        <v>51</v>
      </c>
      <c r="F1745" t="s">
        <v>127</v>
      </c>
      <c r="G1745" t="s">
        <v>128</v>
      </c>
      <c r="H1745">
        <v>30055</v>
      </c>
      <c r="I1745">
        <v>34500</v>
      </c>
      <c r="J1745">
        <v>1</v>
      </c>
      <c r="K1745" s="1">
        <v>45535</v>
      </c>
      <c r="L1745" t="s">
        <v>15144</v>
      </c>
    </row>
    <row r="1746" spans="1:12" x14ac:dyDescent="0.2">
      <c r="A1746" t="s">
        <v>1442</v>
      </c>
      <c r="B1746" t="s">
        <v>6578</v>
      </c>
      <c r="C1746" t="s">
        <v>7360</v>
      </c>
      <c r="D1746" t="s">
        <v>645</v>
      </c>
      <c r="E1746" t="s">
        <v>51</v>
      </c>
      <c r="F1746" t="s">
        <v>36</v>
      </c>
      <c r="G1746" t="s">
        <v>37</v>
      </c>
      <c r="H1746">
        <v>72000</v>
      </c>
      <c r="I1746">
        <v>72000</v>
      </c>
      <c r="J1746">
        <v>7.3815</v>
      </c>
      <c r="K1746" s="1">
        <v>45535</v>
      </c>
      <c r="L1746" t="s">
        <v>15144</v>
      </c>
    </row>
    <row r="1747" spans="1:12" x14ac:dyDescent="0.2">
      <c r="A1747" t="s">
        <v>644</v>
      </c>
      <c r="B1747" t="s">
        <v>6182</v>
      </c>
      <c r="C1747" t="s">
        <v>7360</v>
      </c>
      <c r="D1747" t="s">
        <v>645</v>
      </c>
      <c r="E1747" t="s">
        <v>51</v>
      </c>
      <c r="F1747" t="s">
        <v>52</v>
      </c>
      <c r="G1747" t="s">
        <v>53</v>
      </c>
      <c r="H1747">
        <v>80000</v>
      </c>
      <c r="I1747">
        <v>80000</v>
      </c>
      <c r="J1747">
        <v>12</v>
      </c>
      <c r="K1747" s="1">
        <v>45535</v>
      </c>
      <c r="L1747" t="s">
        <v>15144</v>
      </c>
    </row>
    <row r="1748" spans="1:12" x14ac:dyDescent="0.2">
      <c r="A1748" t="s">
        <v>1285</v>
      </c>
      <c r="B1748" t="s">
        <v>5217</v>
      </c>
      <c r="C1748" t="s">
        <v>7360</v>
      </c>
      <c r="D1748" t="s">
        <v>580</v>
      </c>
      <c r="E1748" t="s">
        <v>51</v>
      </c>
      <c r="F1748" t="s">
        <v>41</v>
      </c>
      <c r="G1748" t="s">
        <v>42</v>
      </c>
      <c r="I1748"/>
      <c r="J1748">
        <v>20</v>
      </c>
      <c r="K1748" s="1">
        <v>45535</v>
      </c>
      <c r="L1748" t="s">
        <v>15144</v>
      </c>
    </row>
    <row r="1749" spans="1:12" x14ac:dyDescent="0.2">
      <c r="A1749" t="s">
        <v>1384</v>
      </c>
      <c r="B1749" t="s">
        <v>6514</v>
      </c>
      <c r="C1749" t="s">
        <v>7360</v>
      </c>
      <c r="D1749" t="s">
        <v>54</v>
      </c>
      <c r="E1749" t="s">
        <v>51</v>
      </c>
      <c r="F1749" t="s">
        <v>39</v>
      </c>
      <c r="G1749" t="s">
        <v>40</v>
      </c>
      <c r="H1749">
        <v>73800</v>
      </c>
      <c r="I1749">
        <v>145850</v>
      </c>
      <c r="J1749">
        <v>20</v>
      </c>
      <c r="K1749" s="1">
        <v>45535</v>
      </c>
      <c r="L1749" t="s">
        <v>15144</v>
      </c>
    </row>
    <row r="1750" spans="1:12" x14ac:dyDescent="0.2">
      <c r="A1750" t="s">
        <v>1409</v>
      </c>
      <c r="B1750" t="s">
        <v>6516</v>
      </c>
      <c r="C1750" t="s">
        <v>7360</v>
      </c>
      <c r="D1750" t="s">
        <v>54</v>
      </c>
      <c r="E1750" t="s">
        <v>51</v>
      </c>
      <c r="F1750" t="s">
        <v>39</v>
      </c>
      <c r="G1750" t="s">
        <v>40</v>
      </c>
      <c r="H1750">
        <v>121000</v>
      </c>
      <c r="I1750">
        <v>121000</v>
      </c>
      <c r="J1750">
        <v>9</v>
      </c>
      <c r="K1750" s="1">
        <v>45535</v>
      </c>
      <c r="L1750" t="s">
        <v>15144</v>
      </c>
    </row>
    <row r="1751" spans="1:12" x14ac:dyDescent="0.2">
      <c r="A1751" t="s">
        <v>1417</v>
      </c>
      <c r="B1751" t="s">
        <v>6515</v>
      </c>
      <c r="C1751" t="s">
        <v>7360</v>
      </c>
      <c r="D1751" t="s">
        <v>54</v>
      </c>
      <c r="E1751" t="s">
        <v>51</v>
      </c>
      <c r="F1751" t="s">
        <v>39</v>
      </c>
      <c r="G1751" t="s">
        <v>40</v>
      </c>
      <c r="H1751">
        <v>80000</v>
      </c>
      <c r="I1751">
        <v>80000</v>
      </c>
      <c r="J1751">
        <v>10</v>
      </c>
      <c r="K1751" s="1">
        <v>45535</v>
      </c>
      <c r="L1751" t="s">
        <v>15144</v>
      </c>
    </row>
    <row r="1752" spans="1:12" x14ac:dyDescent="0.2">
      <c r="A1752" t="s">
        <v>1422</v>
      </c>
      <c r="B1752" t="s">
        <v>11057</v>
      </c>
      <c r="C1752" t="s">
        <v>7360</v>
      </c>
      <c r="D1752" t="s">
        <v>54</v>
      </c>
      <c r="E1752" t="s">
        <v>51</v>
      </c>
      <c r="F1752" t="s">
        <v>39</v>
      </c>
      <c r="G1752" t="s">
        <v>40</v>
      </c>
      <c r="H1752">
        <v>67850</v>
      </c>
      <c r="I1752">
        <v>65000</v>
      </c>
      <c r="J1752">
        <v>8</v>
      </c>
      <c r="K1752" s="1">
        <v>45535</v>
      </c>
      <c r="L1752" t="s">
        <v>15144</v>
      </c>
    </row>
    <row r="1753" spans="1:12" x14ac:dyDescent="0.2">
      <c r="A1753" t="s">
        <v>1353</v>
      </c>
      <c r="B1753" t="s">
        <v>5834</v>
      </c>
      <c r="C1753" t="s">
        <v>7360</v>
      </c>
      <c r="D1753" t="s">
        <v>54</v>
      </c>
      <c r="E1753" t="s">
        <v>51</v>
      </c>
      <c r="F1753" t="s">
        <v>39</v>
      </c>
      <c r="G1753" t="s">
        <v>40</v>
      </c>
      <c r="H1753">
        <v>242495</v>
      </c>
      <c r="I1753">
        <v>242945</v>
      </c>
      <c r="J1753">
        <v>33</v>
      </c>
      <c r="K1753" s="1">
        <v>45535</v>
      </c>
      <c r="L1753" t="s">
        <v>15144</v>
      </c>
    </row>
    <row r="1754" spans="1:12" x14ac:dyDescent="0.2">
      <c r="A1754" t="s">
        <v>1154</v>
      </c>
      <c r="B1754" t="s">
        <v>4523</v>
      </c>
      <c r="C1754" t="s">
        <v>7360</v>
      </c>
      <c r="D1754" t="s">
        <v>54</v>
      </c>
      <c r="E1754" t="s">
        <v>51</v>
      </c>
      <c r="F1754" t="s">
        <v>49</v>
      </c>
      <c r="G1754" t="s">
        <v>50</v>
      </c>
      <c r="H1754">
        <v>96477</v>
      </c>
      <c r="I1754">
        <v>96477</v>
      </c>
      <c r="J1754">
        <v>12</v>
      </c>
      <c r="K1754" s="1">
        <v>45535</v>
      </c>
      <c r="L1754" t="s">
        <v>15144</v>
      </c>
    </row>
    <row r="1755" spans="1:12" x14ac:dyDescent="0.2">
      <c r="A1755" t="s">
        <v>1156</v>
      </c>
      <c r="B1755" t="s">
        <v>4522</v>
      </c>
      <c r="C1755" t="s">
        <v>7360</v>
      </c>
      <c r="D1755" t="s">
        <v>54</v>
      </c>
      <c r="E1755" t="s">
        <v>51</v>
      </c>
      <c r="F1755" t="s">
        <v>49</v>
      </c>
      <c r="G1755" t="s">
        <v>50</v>
      </c>
      <c r="H1755">
        <v>85900</v>
      </c>
      <c r="I1755">
        <v>106866</v>
      </c>
      <c r="J1755">
        <v>7</v>
      </c>
      <c r="K1755" s="1">
        <v>45535</v>
      </c>
      <c r="L1755" t="s">
        <v>15144</v>
      </c>
    </row>
    <row r="1756" spans="1:12" x14ac:dyDescent="0.2">
      <c r="A1756" t="s">
        <v>998</v>
      </c>
      <c r="B1756" t="s">
        <v>5421</v>
      </c>
      <c r="C1756" t="s">
        <v>7360</v>
      </c>
      <c r="D1756" t="s">
        <v>54</v>
      </c>
      <c r="E1756" t="s">
        <v>51</v>
      </c>
      <c r="F1756" t="s">
        <v>46</v>
      </c>
      <c r="G1756" t="s">
        <v>47</v>
      </c>
      <c r="H1756">
        <v>258074</v>
      </c>
      <c r="I1756">
        <v>258074</v>
      </c>
      <c r="J1756">
        <v>37</v>
      </c>
      <c r="K1756" s="1">
        <v>45626</v>
      </c>
      <c r="L1756" t="s">
        <v>15144</v>
      </c>
    </row>
    <row r="1757" spans="1:12" x14ac:dyDescent="0.2">
      <c r="A1757" t="s">
        <v>380</v>
      </c>
      <c r="B1757" t="s">
        <v>4669</v>
      </c>
      <c r="C1757" t="s">
        <v>7360</v>
      </c>
      <c r="D1757" t="s">
        <v>370</v>
      </c>
      <c r="E1757" t="s">
        <v>51</v>
      </c>
      <c r="F1757" t="s">
        <v>73</v>
      </c>
      <c r="G1757" t="s">
        <v>379</v>
      </c>
      <c r="H1757">
        <v>5000</v>
      </c>
      <c r="I1757">
        <v>15000</v>
      </c>
      <c r="J1757">
        <v>1</v>
      </c>
      <c r="K1757" s="1">
        <v>45535</v>
      </c>
      <c r="L1757" t="s">
        <v>15144</v>
      </c>
    </row>
    <row r="1758" spans="1:12" x14ac:dyDescent="0.2">
      <c r="A1758" t="s">
        <v>381</v>
      </c>
      <c r="B1758" t="s">
        <v>4668</v>
      </c>
      <c r="C1758" t="s">
        <v>7360</v>
      </c>
      <c r="D1758" t="s">
        <v>370</v>
      </c>
      <c r="E1758" t="s">
        <v>51</v>
      </c>
      <c r="F1758" t="s">
        <v>73</v>
      </c>
      <c r="G1758" t="s">
        <v>379</v>
      </c>
      <c r="H1758">
        <v>4500</v>
      </c>
      <c r="I1758">
        <v>15000</v>
      </c>
      <c r="J1758">
        <v>1</v>
      </c>
      <c r="K1758" s="1">
        <v>45535</v>
      </c>
      <c r="L1758" t="s">
        <v>15144</v>
      </c>
    </row>
    <row r="1759" spans="1:12" x14ac:dyDescent="0.2">
      <c r="A1759" t="s">
        <v>378</v>
      </c>
      <c r="B1759" t="s">
        <v>4667</v>
      </c>
      <c r="C1759" t="s">
        <v>7360</v>
      </c>
      <c r="D1759" t="s">
        <v>370</v>
      </c>
      <c r="E1759" t="s">
        <v>51</v>
      </c>
      <c r="F1759" t="s">
        <v>73</v>
      </c>
      <c r="G1759" t="s">
        <v>379</v>
      </c>
      <c r="H1759">
        <v>4000</v>
      </c>
      <c r="I1759">
        <v>2500</v>
      </c>
      <c r="J1759">
        <v>0.25</v>
      </c>
      <c r="K1759" s="1">
        <v>45535</v>
      </c>
      <c r="L1759" t="s">
        <v>15144</v>
      </c>
    </row>
    <row r="1760" spans="1:12" x14ac:dyDescent="0.2">
      <c r="A1760" t="s">
        <v>369</v>
      </c>
      <c r="B1760" t="s">
        <v>4144</v>
      </c>
      <c r="C1760" t="s">
        <v>7360</v>
      </c>
      <c r="D1760" t="s">
        <v>370</v>
      </c>
      <c r="E1760" t="s">
        <v>51</v>
      </c>
      <c r="F1760" t="s">
        <v>60</v>
      </c>
      <c r="G1760" t="s">
        <v>61</v>
      </c>
      <c r="H1760">
        <v>8000</v>
      </c>
      <c r="I1760">
        <v>8000</v>
      </c>
      <c r="J1760">
        <v>1.0284</v>
      </c>
      <c r="K1760" s="1">
        <v>45535</v>
      </c>
      <c r="L1760" t="s">
        <v>15144</v>
      </c>
    </row>
    <row r="1761" spans="1:12" x14ac:dyDescent="0.2">
      <c r="A1761" t="s">
        <v>1145</v>
      </c>
      <c r="B1761" t="s">
        <v>6294</v>
      </c>
      <c r="C1761" t="s">
        <v>7360</v>
      </c>
      <c r="D1761" t="s">
        <v>1146</v>
      </c>
      <c r="E1761" t="s">
        <v>51</v>
      </c>
      <c r="F1761" t="s">
        <v>49</v>
      </c>
      <c r="G1761" t="s">
        <v>50</v>
      </c>
      <c r="H1761">
        <v>137700</v>
      </c>
      <c r="I1761">
        <v>137700</v>
      </c>
      <c r="J1761">
        <v>2</v>
      </c>
      <c r="K1761" s="1">
        <v>45535</v>
      </c>
      <c r="L1761" t="s">
        <v>15144</v>
      </c>
    </row>
    <row r="1762" spans="1:12" x14ac:dyDescent="0.2">
      <c r="A1762" t="s">
        <v>2757</v>
      </c>
      <c r="B1762" t="s">
        <v>6583</v>
      </c>
      <c r="C1762" t="s">
        <v>7360</v>
      </c>
      <c r="D1762" t="s">
        <v>84</v>
      </c>
      <c r="E1762" t="s">
        <v>51</v>
      </c>
      <c r="F1762" t="s">
        <v>36</v>
      </c>
      <c r="G1762" t="s">
        <v>37</v>
      </c>
      <c r="H1762">
        <v>169850</v>
      </c>
      <c r="I1762">
        <v>169850</v>
      </c>
      <c r="J1762">
        <v>19.367000000000001</v>
      </c>
      <c r="K1762" s="1">
        <v>45565</v>
      </c>
      <c r="L1762" t="s">
        <v>15144</v>
      </c>
    </row>
    <row r="1763" spans="1:12" x14ac:dyDescent="0.2">
      <c r="A1763" t="s">
        <v>2758</v>
      </c>
      <c r="B1763" t="s">
        <v>6582</v>
      </c>
      <c r="C1763" t="s">
        <v>7360</v>
      </c>
      <c r="D1763" t="s">
        <v>84</v>
      </c>
      <c r="E1763" t="s">
        <v>51</v>
      </c>
      <c r="F1763" t="s">
        <v>36</v>
      </c>
      <c r="G1763" t="s">
        <v>37</v>
      </c>
      <c r="H1763">
        <v>169850</v>
      </c>
      <c r="I1763">
        <v>169850</v>
      </c>
      <c r="J1763">
        <v>19.647000000000002</v>
      </c>
      <c r="K1763" s="1">
        <v>45565</v>
      </c>
      <c r="L1763" t="s">
        <v>15144</v>
      </c>
    </row>
    <row r="1764" spans="1:12" x14ac:dyDescent="0.2">
      <c r="A1764" t="s">
        <v>1447</v>
      </c>
      <c r="B1764" t="s">
        <v>6581</v>
      </c>
      <c r="C1764" t="s">
        <v>7360</v>
      </c>
      <c r="D1764" t="s">
        <v>84</v>
      </c>
      <c r="E1764" t="s">
        <v>51</v>
      </c>
      <c r="F1764" t="s">
        <v>36</v>
      </c>
      <c r="G1764" t="s">
        <v>37</v>
      </c>
      <c r="H1764">
        <v>169850</v>
      </c>
      <c r="I1764">
        <v>169850</v>
      </c>
      <c r="J1764">
        <v>19.647000000000002</v>
      </c>
      <c r="K1764" s="1">
        <v>45565</v>
      </c>
      <c r="L1764" t="s">
        <v>15144</v>
      </c>
    </row>
    <row r="1765" spans="1:12" x14ac:dyDescent="0.2">
      <c r="A1765" t="s">
        <v>1436</v>
      </c>
      <c r="B1765" t="s">
        <v>6580</v>
      </c>
      <c r="C1765" t="s">
        <v>7360</v>
      </c>
      <c r="D1765" t="s">
        <v>84</v>
      </c>
      <c r="E1765" t="s">
        <v>51</v>
      </c>
      <c r="F1765" t="s">
        <v>36</v>
      </c>
      <c r="G1765" t="s">
        <v>37</v>
      </c>
      <c r="H1765">
        <v>170400</v>
      </c>
      <c r="I1765">
        <v>170400</v>
      </c>
      <c r="J1765">
        <v>19.647000000000002</v>
      </c>
      <c r="K1765" s="1">
        <v>45565</v>
      </c>
      <c r="L1765" t="s">
        <v>15144</v>
      </c>
    </row>
    <row r="1766" spans="1:12" x14ac:dyDescent="0.2">
      <c r="A1766" t="s">
        <v>1449</v>
      </c>
      <c r="B1766" t="s">
        <v>6579</v>
      </c>
      <c r="C1766" t="s">
        <v>7360</v>
      </c>
      <c r="D1766" t="s">
        <v>84</v>
      </c>
      <c r="E1766" t="s">
        <v>51</v>
      </c>
      <c r="F1766" t="s">
        <v>36</v>
      </c>
      <c r="G1766" t="s">
        <v>37</v>
      </c>
      <c r="H1766">
        <v>158000</v>
      </c>
      <c r="I1766">
        <v>158000</v>
      </c>
      <c r="J1766">
        <v>24</v>
      </c>
      <c r="K1766" s="1">
        <v>45535</v>
      </c>
      <c r="L1766" t="s">
        <v>15144</v>
      </c>
    </row>
    <row r="1767" spans="1:12" x14ac:dyDescent="0.2">
      <c r="A1767" t="s">
        <v>1407</v>
      </c>
      <c r="B1767" t="s">
        <v>4780</v>
      </c>
      <c r="C1767" t="s">
        <v>7360</v>
      </c>
      <c r="D1767" t="s">
        <v>84</v>
      </c>
      <c r="E1767" t="s">
        <v>51</v>
      </c>
      <c r="F1767" t="s">
        <v>39</v>
      </c>
      <c r="G1767" t="s">
        <v>40</v>
      </c>
      <c r="H1767">
        <v>135322</v>
      </c>
      <c r="I1767">
        <v>135322</v>
      </c>
      <c r="J1767">
        <v>7</v>
      </c>
      <c r="K1767" s="1">
        <v>45535</v>
      </c>
      <c r="L1767" t="s">
        <v>15144</v>
      </c>
    </row>
    <row r="1768" spans="1:12" x14ac:dyDescent="0.2">
      <c r="A1768" t="s">
        <v>1429</v>
      </c>
      <c r="B1768" t="s">
        <v>6551</v>
      </c>
      <c r="C1768" t="s">
        <v>7360</v>
      </c>
      <c r="D1768" t="s">
        <v>84</v>
      </c>
      <c r="E1768" t="s">
        <v>51</v>
      </c>
      <c r="F1768" t="s">
        <v>39</v>
      </c>
      <c r="G1768" t="s">
        <v>40</v>
      </c>
      <c r="H1768">
        <v>92644</v>
      </c>
      <c r="I1768">
        <v>92644</v>
      </c>
      <c r="J1768">
        <v>4</v>
      </c>
      <c r="K1768" s="1">
        <v>45535</v>
      </c>
      <c r="L1768" t="s">
        <v>15144</v>
      </c>
    </row>
    <row r="1769" spans="1:12" x14ac:dyDescent="0.2">
      <c r="A1769" t="s">
        <v>1304</v>
      </c>
      <c r="B1769" t="s">
        <v>4288</v>
      </c>
      <c r="C1769" t="s">
        <v>7360</v>
      </c>
      <c r="D1769" t="s">
        <v>84</v>
      </c>
      <c r="E1769" t="s">
        <v>51</v>
      </c>
      <c r="F1769" t="s">
        <v>41</v>
      </c>
      <c r="G1769" t="s">
        <v>42</v>
      </c>
      <c r="H1769">
        <v>180000</v>
      </c>
      <c r="I1769">
        <v>180000</v>
      </c>
      <c r="J1769">
        <v>45</v>
      </c>
      <c r="K1769" s="1">
        <v>45565</v>
      </c>
      <c r="L1769" t="s">
        <v>15144</v>
      </c>
    </row>
    <row r="1770" spans="1:12" x14ac:dyDescent="0.2">
      <c r="A1770" t="s">
        <v>1305</v>
      </c>
      <c r="B1770" t="s">
        <v>4296</v>
      </c>
      <c r="C1770" t="s">
        <v>7360</v>
      </c>
      <c r="D1770" t="s">
        <v>84</v>
      </c>
      <c r="E1770" t="s">
        <v>51</v>
      </c>
      <c r="F1770" t="s">
        <v>41</v>
      </c>
      <c r="G1770" t="s">
        <v>42</v>
      </c>
      <c r="H1770">
        <v>180000</v>
      </c>
      <c r="I1770">
        <v>180000</v>
      </c>
      <c r="J1770">
        <v>45</v>
      </c>
      <c r="K1770" s="1">
        <v>45565</v>
      </c>
      <c r="L1770" t="s">
        <v>15144</v>
      </c>
    </row>
    <row r="1771" spans="1:12" x14ac:dyDescent="0.2">
      <c r="A1771" t="s">
        <v>1276</v>
      </c>
      <c r="B1771" t="s">
        <v>6775</v>
      </c>
      <c r="C1771" t="s">
        <v>7360</v>
      </c>
      <c r="D1771" t="s">
        <v>84</v>
      </c>
      <c r="E1771" t="s">
        <v>51</v>
      </c>
      <c r="F1771" t="s">
        <v>41</v>
      </c>
      <c r="G1771" t="s">
        <v>42</v>
      </c>
      <c r="H1771">
        <v>288000</v>
      </c>
      <c r="I1771">
        <v>288000</v>
      </c>
      <c r="J1771">
        <v>32</v>
      </c>
      <c r="K1771" s="1">
        <v>45535</v>
      </c>
      <c r="L1771" t="s">
        <v>15144</v>
      </c>
    </row>
    <row r="1772" spans="1:12" x14ac:dyDescent="0.2">
      <c r="A1772" t="s">
        <v>2753</v>
      </c>
      <c r="B1772" t="s">
        <v>6768</v>
      </c>
      <c r="C1772" t="s">
        <v>7360</v>
      </c>
      <c r="D1772" t="s">
        <v>84</v>
      </c>
      <c r="E1772" t="s">
        <v>51</v>
      </c>
      <c r="F1772" t="s">
        <v>41</v>
      </c>
      <c r="G1772" t="s">
        <v>42</v>
      </c>
      <c r="H1772">
        <v>143000</v>
      </c>
      <c r="I1772">
        <v>143000</v>
      </c>
      <c r="J1772">
        <v>55.25</v>
      </c>
      <c r="K1772" s="1">
        <v>45535</v>
      </c>
      <c r="L1772" t="s">
        <v>15144</v>
      </c>
    </row>
    <row r="1773" spans="1:12" x14ac:dyDescent="0.2">
      <c r="A1773" t="s">
        <v>2756</v>
      </c>
      <c r="B1773" t="s">
        <v>6769</v>
      </c>
      <c r="C1773" t="s">
        <v>7360</v>
      </c>
      <c r="D1773" t="s">
        <v>84</v>
      </c>
      <c r="E1773" t="s">
        <v>51</v>
      </c>
      <c r="F1773" t="s">
        <v>41</v>
      </c>
      <c r="G1773" t="s">
        <v>42</v>
      </c>
      <c r="H1773">
        <v>143000</v>
      </c>
      <c r="I1773">
        <v>143000</v>
      </c>
      <c r="J1773">
        <v>70.12</v>
      </c>
      <c r="K1773" s="1">
        <v>45535</v>
      </c>
      <c r="L1773" t="s">
        <v>15144</v>
      </c>
    </row>
    <row r="1774" spans="1:12" x14ac:dyDescent="0.2">
      <c r="A1774" t="s">
        <v>2754</v>
      </c>
      <c r="B1774" t="s">
        <v>6770</v>
      </c>
      <c r="C1774" t="s">
        <v>7360</v>
      </c>
      <c r="D1774" t="s">
        <v>84</v>
      </c>
      <c r="E1774" t="s">
        <v>51</v>
      </c>
      <c r="F1774" t="s">
        <v>41</v>
      </c>
      <c r="G1774" t="s">
        <v>42</v>
      </c>
      <c r="H1774">
        <v>143000</v>
      </c>
      <c r="I1774">
        <v>143000</v>
      </c>
      <c r="J1774">
        <v>56</v>
      </c>
      <c r="K1774" s="1">
        <v>45535</v>
      </c>
      <c r="L1774" t="s">
        <v>15144</v>
      </c>
    </row>
    <row r="1775" spans="1:12" x14ac:dyDescent="0.2">
      <c r="A1775" t="s">
        <v>2755</v>
      </c>
      <c r="B1775" t="s">
        <v>6771</v>
      </c>
      <c r="C1775" t="s">
        <v>7360</v>
      </c>
      <c r="D1775" t="s">
        <v>84</v>
      </c>
      <c r="E1775" t="s">
        <v>51</v>
      </c>
      <c r="F1775" t="s">
        <v>41</v>
      </c>
      <c r="G1775" t="s">
        <v>42</v>
      </c>
      <c r="H1775">
        <v>166400</v>
      </c>
      <c r="I1775">
        <v>166400</v>
      </c>
      <c r="J1775">
        <v>63.75</v>
      </c>
      <c r="K1775" s="1">
        <v>45535</v>
      </c>
      <c r="L1775" t="s">
        <v>15144</v>
      </c>
    </row>
    <row r="1776" spans="1:12" x14ac:dyDescent="0.2">
      <c r="A1776" t="s">
        <v>170</v>
      </c>
      <c r="B1776" t="s">
        <v>6767</v>
      </c>
      <c r="C1776" t="s">
        <v>7360</v>
      </c>
      <c r="D1776" t="s">
        <v>84</v>
      </c>
      <c r="E1776" t="s">
        <v>51</v>
      </c>
      <c r="F1776" t="s">
        <v>41</v>
      </c>
      <c r="G1776" t="s">
        <v>42</v>
      </c>
      <c r="H1776">
        <v>156000</v>
      </c>
      <c r="I1776">
        <v>156000</v>
      </c>
      <c r="J1776">
        <v>68</v>
      </c>
      <c r="K1776" s="1">
        <v>45535</v>
      </c>
      <c r="L1776" t="s">
        <v>15144</v>
      </c>
    </row>
    <row r="1777" spans="1:12" x14ac:dyDescent="0.2">
      <c r="A1777" t="s">
        <v>1218</v>
      </c>
      <c r="B1777" t="s">
        <v>6614</v>
      </c>
      <c r="C1777" t="s">
        <v>7360</v>
      </c>
      <c r="D1777" t="s">
        <v>84</v>
      </c>
      <c r="E1777" t="s">
        <v>51</v>
      </c>
      <c r="F1777" t="s">
        <v>163</v>
      </c>
      <c r="G1777" t="s">
        <v>164</v>
      </c>
      <c r="H1777">
        <v>175000</v>
      </c>
      <c r="I1777">
        <v>175000</v>
      </c>
      <c r="J1777">
        <v>24</v>
      </c>
      <c r="K1777" s="1">
        <v>45565</v>
      </c>
      <c r="L1777" t="s">
        <v>15144</v>
      </c>
    </row>
    <row r="1778" spans="1:12" x14ac:dyDescent="0.2">
      <c r="A1778" t="s">
        <v>1185</v>
      </c>
      <c r="B1778" t="s">
        <v>5261</v>
      </c>
      <c r="C1778" t="s">
        <v>7360</v>
      </c>
      <c r="D1778" t="s">
        <v>84</v>
      </c>
      <c r="E1778" t="s">
        <v>51</v>
      </c>
      <c r="F1778" t="s">
        <v>49</v>
      </c>
      <c r="G1778" t="s">
        <v>50</v>
      </c>
      <c r="H1778">
        <v>170000</v>
      </c>
      <c r="I1778">
        <v>113000</v>
      </c>
      <c r="J1778">
        <v>90</v>
      </c>
      <c r="K1778" s="1">
        <v>45535</v>
      </c>
      <c r="L1778" t="s">
        <v>15144</v>
      </c>
    </row>
    <row r="1779" spans="1:12" x14ac:dyDescent="0.2">
      <c r="A1779" t="s">
        <v>1161</v>
      </c>
      <c r="B1779" t="s">
        <v>4271</v>
      </c>
      <c r="C1779" t="s">
        <v>7360</v>
      </c>
      <c r="D1779" t="s">
        <v>84</v>
      </c>
      <c r="E1779" t="s">
        <v>51</v>
      </c>
      <c r="F1779" t="s">
        <v>49</v>
      </c>
      <c r="G1779" t="s">
        <v>50</v>
      </c>
      <c r="H1779">
        <v>260000</v>
      </c>
      <c r="I1779">
        <v>300000</v>
      </c>
      <c r="J1779">
        <v>50</v>
      </c>
      <c r="K1779" s="1">
        <v>45535</v>
      </c>
      <c r="L1779" t="s">
        <v>15144</v>
      </c>
    </row>
    <row r="1780" spans="1:12" x14ac:dyDescent="0.2">
      <c r="A1780" t="s">
        <v>2798</v>
      </c>
      <c r="B1780" t="s">
        <v>4272</v>
      </c>
      <c r="C1780" t="s">
        <v>7360</v>
      </c>
      <c r="D1780" t="s">
        <v>84</v>
      </c>
      <c r="E1780" t="s">
        <v>51</v>
      </c>
      <c r="F1780" t="s">
        <v>49</v>
      </c>
      <c r="G1780" t="s">
        <v>50</v>
      </c>
      <c r="H1780">
        <v>471875</v>
      </c>
      <c r="I1780">
        <v>471875</v>
      </c>
      <c r="J1780">
        <v>42</v>
      </c>
      <c r="K1780" s="1">
        <v>45535</v>
      </c>
      <c r="L1780" t="s">
        <v>15144</v>
      </c>
    </row>
    <row r="1781" spans="1:12" x14ac:dyDescent="0.2">
      <c r="A1781" t="s">
        <v>1097</v>
      </c>
      <c r="B1781" t="s">
        <v>6333</v>
      </c>
      <c r="C1781" t="s">
        <v>7360</v>
      </c>
      <c r="D1781" t="s">
        <v>84</v>
      </c>
      <c r="E1781" t="s">
        <v>51</v>
      </c>
      <c r="F1781" t="s">
        <v>49</v>
      </c>
      <c r="G1781" t="s">
        <v>50</v>
      </c>
      <c r="H1781">
        <v>550000</v>
      </c>
      <c r="I1781">
        <v>700000</v>
      </c>
      <c r="J1781">
        <v>75</v>
      </c>
      <c r="K1781" s="1">
        <v>45535</v>
      </c>
      <c r="L1781" t="s">
        <v>15144</v>
      </c>
    </row>
    <row r="1782" spans="1:12" x14ac:dyDescent="0.2">
      <c r="A1782" t="s">
        <v>2449</v>
      </c>
      <c r="B1782" t="s">
        <v>6334</v>
      </c>
      <c r="C1782" t="s">
        <v>7360</v>
      </c>
      <c r="D1782" t="s">
        <v>84</v>
      </c>
      <c r="E1782" t="s">
        <v>51</v>
      </c>
      <c r="F1782" t="s">
        <v>49</v>
      </c>
      <c r="G1782" t="s">
        <v>50</v>
      </c>
      <c r="H1782">
        <v>150800</v>
      </c>
      <c r="I1782">
        <v>415900</v>
      </c>
      <c r="J1782">
        <v>43</v>
      </c>
      <c r="K1782" s="1">
        <v>45535</v>
      </c>
      <c r="L1782" t="s">
        <v>15144</v>
      </c>
    </row>
    <row r="1783" spans="1:12" x14ac:dyDescent="0.2">
      <c r="A1783" t="s">
        <v>2797</v>
      </c>
      <c r="B1783" t="s">
        <v>6335</v>
      </c>
      <c r="C1783" t="s">
        <v>7360</v>
      </c>
      <c r="D1783" t="s">
        <v>84</v>
      </c>
      <c r="E1783" t="s">
        <v>51</v>
      </c>
      <c r="F1783" t="s">
        <v>49</v>
      </c>
      <c r="G1783" t="s">
        <v>50</v>
      </c>
      <c r="H1783">
        <v>215755</v>
      </c>
      <c r="I1783">
        <v>215755</v>
      </c>
      <c r="J1783">
        <v>21.550999999999998</v>
      </c>
      <c r="K1783" s="1">
        <v>45565</v>
      </c>
      <c r="L1783" t="s">
        <v>15144</v>
      </c>
    </row>
    <row r="1784" spans="1:12" x14ac:dyDescent="0.2">
      <c r="A1784" t="s">
        <v>2796</v>
      </c>
      <c r="B1784" t="s">
        <v>6337</v>
      </c>
      <c r="C1784" t="s">
        <v>7360</v>
      </c>
      <c r="D1784" t="s">
        <v>84</v>
      </c>
      <c r="E1784" t="s">
        <v>51</v>
      </c>
      <c r="F1784" t="s">
        <v>49</v>
      </c>
      <c r="G1784" t="s">
        <v>50</v>
      </c>
      <c r="H1784">
        <v>215755</v>
      </c>
      <c r="I1784">
        <v>215755</v>
      </c>
      <c r="J1784">
        <v>21.550999999999998</v>
      </c>
      <c r="K1784" s="1">
        <v>45565</v>
      </c>
      <c r="L1784" t="s">
        <v>15144</v>
      </c>
    </row>
    <row r="1785" spans="1:12" x14ac:dyDescent="0.2">
      <c r="A1785" t="s">
        <v>2795</v>
      </c>
      <c r="B1785" t="s">
        <v>6336</v>
      </c>
      <c r="C1785" t="s">
        <v>7360</v>
      </c>
      <c r="D1785" t="s">
        <v>84</v>
      </c>
      <c r="E1785" t="s">
        <v>51</v>
      </c>
      <c r="F1785" t="s">
        <v>49</v>
      </c>
      <c r="G1785" t="s">
        <v>50</v>
      </c>
      <c r="H1785">
        <v>118000</v>
      </c>
      <c r="I1785">
        <v>118000</v>
      </c>
      <c r="J1785">
        <v>10.688499999999999</v>
      </c>
      <c r="K1785" s="1">
        <v>45565</v>
      </c>
      <c r="L1785" t="s">
        <v>15144</v>
      </c>
    </row>
    <row r="1786" spans="1:12" x14ac:dyDescent="0.2">
      <c r="A1786" t="s">
        <v>1044</v>
      </c>
      <c r="B1786" t="s">
        <v>5631</v>
      </c>
      <c r="C1786" t="s">
        <v>7360</v>
      </c>
      <c r="D1786" t="s">
        <v>84</v>
      </c>
      <c r="E1786" t="s">
        <v>51</v>
      </c>
      <c r="F1786" t="s">
        <v>150</v>
      </c>
      <c r="G1786" t="s">
        <v>1045</v>
      </c>
      <c r="H1786">
        <v>33000</v>
      </c>
      <c r="I1786">
        <v>33000</v>
      </c>
      <c r="J1786">
        <v>0.18</v>
      </c>
      <c r="K1786" s="1">
        <v>45535</v>
      </c>
      <c r="L1786" t="s">
        <v>15144</v>
      </c>
    </row>
    <row r="1787" spans="1:12" x14ac:dyDescent="0.2">
      <c r="A1787" t="s">
        <v>1032</v>
      </c>
      <c r="B1787" t="s">
        <v>5360</v>
      </c>
      <c r="C1787" t="s">
        <v>7360</v>
      </c>
      <c r="D1787" t="s">
        <v>84</v>
      </c>
      <c r="E1787" t="s">
        <v>51</v>
      </c>
      <c r="F1787" t="s">
        <v>46</v>
      </c>
      <c r="G1787" t="s">
        <v>47</v>
      </c>
      <c r="H1787">
        <v>467000</v>
      </c>
      <c r="I1787">
        <v>467000</v>
      </c>
      <c r="J1787">
        <v>125</v>
      </c>
      <c r="K1787" s="1">
        <v>45535</v>
      </c>
      <c r="L1787" t="s">
        <v>15144</v>
      </c>
    </row>
    <row r="1788" spans="1:12" x14ac:dyDescent="0.2">
      <c r="A1788" t="s">
        <v>752</v>
      </c>
      <c r="B1788" t="s">
        <v>5673</v>
      </c>
      <c r="C1788" t="s">
        <v>7360</v>
      </c>
      <c r="D1788" t="s">
        <v>84</v>
      </c>
      <c r="E1788" t="s">
        <v>51</v>
      </c>
      <c r="F1788" t="s">
        <v>58</v>
      </c>
      <c r="G1788" t="s">
        <v>59</v>
      </c>
      <c r="H1788">
        <v>400000</v>
      </c>
      <c r="I1788">
        <v>400000</v>
      </c>
      <c r="J1788">
        <v>102</v>
      </c>
      <c r="K1788" s="1">
        <v>45565</v>
      </c>
      <c r="L1788" t="s">
        <v>15144</v>
      </c>
    </row>
    <row r="1789" spans="1:12" x14ac:dyDescent="0.2">
      <c r="A1789" t="s">
        <v>748</v>
      </c>
      <c r="B1789" t="s">
        <v>5672</v>
      </c>
      <c r="C1789" t="s">
        <v>7360</v>
      </c>
      <c r="D1789" t="s">
        <v>84</v>
      </c>
      <c r="E1789" t="s">
        <v>51</v>
      </c>
      <c r="F1789" t="s">
        <v>58</v>
      </c>
      <c r="G1789" t="s">
        <v>59</v>
      </c>
      <c r="H1789">
        <v>400000</v>
      </c>
      <c r="I1789">
        <v>400000</v>
      </c>
      <c r="J1789">
        <v>198</v>
      </c>
      <c r="K1789" s="1">
        <v>45565</v>
      </c>
      <c r="L1789" t="s">
        <v>15144</v>
      </c>
    </row>
    <row r="1790" spans="1:12" x14ac:dyDescent="0.2">
      <c r="A1790" t="s">
        <v>750</v>
      </c>
      <c r="B1790" t="s">
        <v>5671</v>
      </c>
      <c r="C1790" t="s">
        <v>7360</v>
      </c>
      <c r="D1790" t="s">
        <v>84</v>
      </c>
      <c r="E1790" t="s">
        <v>51</v>
      </c>
      <c r="F1790" t="s">
        <v>58</v>
      </c>
      <c r="G1790" t="s">
        <v>59</v>
      </c>
      <c r="H1790">
        <v>400000</v>
      </c>
      <c r="I1790">
        <v>400000</v>
      </c>
      <c r="J1790">
        <v>102</v>
      </c>
      <c r="K1790" s="1">
        <v>45565</v>
      </c>
      <c r="L1790" t="s">
        <v>15144</v>
      </c>
    </row>
    <row r="1791" spans="1:12" x14ac:dyDescent="0.2">
      <c r="A1791" t="s">
        <v>2445</v>
      </c>
      <c r="B1791" t="s">
        <v>5670</v>
      </c>
      <c r="C1791" t="s">
        <v>7360</v>
      </c>
      <c r="D1791" t="s">
        <v>84</v>
      </c>
      <c r="E1791" t="s">
        <v>51</v>
      </c>
      <c r="F1791" t="s">
        <v>58</v>
      </c>
      <c r="G1791" t="s">
        <v>59</v>
      </c>
      <c r="H1791">
        <v>92500</v>
      </c>
      <c r="I1791">
        <v>92500</v>
      </c>
      <c r="J1791">
        <v>68</v>
      </c>
      <c r="K1791" s="1">
        <v>45535</v>
      </c>
      <c r="L1791" t="s">
        <v>15144</v>
      </c>
    </row>
    <row r="1792" spans="1:12" x14ac:dyDescent="0.2">
      <c r="A1792" t="s">
        <v>761</v>
      </c>
      <c r="B1792" t="s">
        <v>5657</v>
      </c>
      <c r="C1792" t="s">
        <v>7360</v>
      </c>
      <c r="D1792" t="s">
        <v>84</v>
      </c>
      <c r="E1792" t="s">
        <v>51</v>
      </c>
      <c r="F1792" t="s">
        <v>58</v>
      </c>
      <c r="G1792" t="s">
        <v>59</v>
      </c>
      <c r="H1792">
        <v>990000</v>
      </c>
      <c r="I1792">
        <v>990000</v>
      </c>
      <c r="J1792">
        <v>70</v>
      </c>
      <c r="K1792" s="1">
        <v>45535</v>
      </c>
      <c r="L1792" t="s">
        <v>15144</v>
      </c>
    </row>
    <row r="1793" spans="1:12" x14ac:dyDescent="0.2">
      <c r="A1793" t="s">
        <v>2443</v>
      </c>
      <c r="B1793" t="s">
        <v>5669</v>
      </c>
      <c r="C1793" t="s">
        <v>7360</v>
      </c>
      <c r="D1793" t="s">
        <v>84</v>
      </c>
      <c r="E1793" t="s">
        <v>51</v>
      </c>
      <c r="F1793" t="s">
        <v>58</v>
      </c>
      <c r="G1793" t="s">
        <v>59</v>
      </c>
      <c r="H1793">
        <v>99300</v>
      </c>
      <c r="I1793">
        <v>99300</v>
      </c>
      <c r="J1793">
        <v>68</v>
      </c>
      <c r="K1793" s="1">
        <v>45535</v>
      </c>
      <c r="L1793" t="s">
        <v>15144</v>
      </c>
    </row>
    <row r="1794" spans="1:12" x14ac:dyDescent="0.2">
      <c r="A1794" t="s">
        <v>2444</v>
      </c>
      <c r="B1794" t="s">
        <v>5668</v>
      </c>
      <c r="C1794" t="s">
        <v>7360</v>
      </c>
      <c r="D1794" t="s">
        <v>84</v>
      </c>
      <c r="E1794" t="s">
        <v>51</v>
      </c>
      <c r="F1794" t="s">
        <v>58</v>
      </c>
      <c r="G1794" t="s">
        <v>59</v>
      </c>
      <c r="H1794">
        <v>495000</v>
      </c>
      <c r="I1794">
        <v>495000</v>
      </c>
      <c r="J1794">
        <v>72</v>
      </c>
      <c r="K1794" s="1">
        <v>45535</v>
      </c>
      <c r="L1794" t="s">
        <v>15144</v>
      </c>
    </row>
    <row r="1795" spans="1:12" x14ac:dyDescent="0.2">
      <c r="A1795" t="s">
        <v>733</v>
      </c>
      <c r="B1795" t="s">
        <v>6797</v>
      </c>
      <c r="C1795" t="s">
        <v>7360</v>
      </c>
      <c r="D1795" t="s">
        <v>84</v>
      </c>
      <c r="E1795" t="s">
        <v>51</v>
      </c>
      <c r="F1795" t="s">
        <v>58</v>
      </c>
      <c r="G1795" t="s">
        <v>59</v>
      </c>
      <c r="H1795">
        <v>385000</v>
      </c>
      <c r="I1795">
        <v>385000</v>
      </c>
      <c r="J1795">
        <v>26</v>
      </c>
      <c r="K1795" s="1">
        <v>45535</v>
      </c>
      <c r="L1795" t="s">
        <v>15144</v>
      </c>
    </row>
    <row r="1796" spans="1:12" x14ac:dyDescent="0.2">
      <c r="A1796" t="s">
        <v>2442</v>
      </c>
      <c r="B1796" t="s">
        <v>6796</v>
      </c>
      <c r="C1796" t="s">
        <v>7360</v>
      </c>
      <c r="D1796" t="s">
        <v>84</v>
      </c>
      <c r="E1796" t="s">
        <v>51</v>
      </c>
      <c r="F1796" t="s">
        <v>58</v>
      </c>
      <c r="G1796" t="s">
        <v>59</v>
      </c>
      <c r="H1796">
        <v>376900</v>
      </c>
      <c r="I1796">
        <v>376900</v>
      </c>
      <c r="J1796">
        <v>30</v>
      </c>
      <c r="K1796" s="1">
        <v>45535</v>
      </c>
      <c r="L1796" t="s">
        <v>15144</v>
      </c>
    </row>
    <row r="1797" spans="1:12" x14ac:dyDescent="0.2">
      <c r="A1797" t="s">
        <v>849</v>
      </c>
      <c r="B1797" t="s">
        <v>6262</v>
      </c>
      <c r="C1797" t="s">
        <v>7360</v>
      </c>
      <c r="D1797" t="s">
        <v>84</v>
      </c>
      <c r="E1797" t="s">
        <v>51</v>
      </c>
      <c r="F1797" t="s">
        <v>56</v>
      </c>
      <c r="G1797" t="s">
        <v>57</v>
      </c>
      <c r="H1797">
        <v>225844</v>
      </c>
      <c r="I1797">
        <v>442300</v>
      </c>
      <c r="J1797">
        <v>72</v>
      </c>
      <c r="K1797" s="1">
        <v>45535</v>
      </c>
      <c r="L1797" t="s">
        <v>15144</v>
      </c>
    </row>
    <row r="1798" spans="1:12" x14ac:dyDescent="0.2">
      <c r="A1798" t="s">
        <v>2447</v>
      </c>
      <c r="B1798" t="s">
        <v>6265</v>
      </c>
      <c r="C1798" t="s">
        <v>7360</v>
      </c>
      <c r="D1798" t="s">
        <v>84</v>
      </c>
      <c r="E1798" t="s">
        <v>51</v>
      </c>
      <c r="F1798" t="s">
        <v>56</v>
      </c>
      <c r="G1798" t="s">
        <v>57</v>
      </c>
      <c r="H1798">
        <v>306375</v>
      </c>
      <c r="I1798">
        <v>306375</v>
      </c>
      <c r="J1798">
        <v>39</v>
      </c>
      <c r="K1798" s="1">
        <v>45535</v>
      </c>
      <c r="L1798" t="s">
        <v>15144</v>
      </c>
    </row>
    <row r="1799" spans="1:12" x14ac:dyDescent="0.2">
      <c r="A1799" t="s">
        <v>847</v>
      </c>
      <c r="B1799" t="s">
        <v>6264</v>
      </c>
      <c r="C1799" t="s">
        <v>7360</v>
      </c>
      <c r="D1799" t="s">
        <v>84</v>
      </c>
      <c r="E1799" t="s">
        <v>51</v>
      </c>
      <c r="F1799" t="s">
        <v>56</v>
      </c>
      <c r="G1799" t="s">
        <v>57</v>
      </c>
      <c r="H1799">
        <v>306375</v>
      </c>
      <c r="I1799">
        <v>306375</v>
      </c>
      <c r="J1799">
        <v>44</v>
      </c>
      <c r="K1799" s="1">
        <v>45535</v>
      </c>
      <c r="L1799" t="s">
        <v>15144</v>
      </c>
    </row>
    <row r="1800" spans="1:12" x14ac:dyDescent="0.2">
      <c r="A1800" t="s">
        <v>795</v>
      </c>
      <c r="B1800" t="s">
        <v>5654</v>
      </c>
      <c r="C1800" t="s">
        <v>7360</v>
      </c>
      <c r="D1800" t="s">
        <v>84</v>
      </c>
      <c r="E1800" t="s">
        <v>51</v>
      </c>
      <c r="F1800" t="s">
        <v>112</v>
      </c>
      <c r="G1800" t="s">
        <v>113</v>
      </c>
      <c r="H1800">
        <v>38000</v>
      </c>
      <c r="I1800">
        <v>38000</v>
      </c>
      <c r="J1800">
        <v>2</v>
      </c>
      <c r="K1800" s="1">
        <v>45535</v>
      </c>
      <c r="L1800" t="s">
        <v>15144</v>
      </c>
    </row>
    <row r="1801" spans="1:12" x14ac:dyDescent="0.2">
      <c r="A1801" t="s">
        <v>2436</v>
      </c>
      <c r="B1801" t="s">
        <v>5205</v>
      </c>
      <c r="C1801" t="s">
        <v>7360</v>
      </c>
      <c r="D1801" t="s">
        <v>84</v>
      </c>
      <c r="E1801" t="s">
        <v>51</v>
      </c>
      <c r="F1801" t="s">
        <v>52</v>
      </c>
      <c r="G1801" t="s">
        <v>53</v>
      </c>
      <c r="H1801">
        <v>155500</v>
      </c>
      <c r="I1801">
        <v>154000</v>
      </c>
      <c r="J1801">
        <v>42</v>
      </c>
      <c r="K1801" s="1">
        <v>45565</v>
      </c>
      <c r="L1801" t="s">
        <v>15144</v>
      </c>
    </row>
    <row r="1802" spans="1:12" x14ac:dyDescent="0.2">
      <c r="A1802" t="s">
        <v>555</v>
      </c>
      <c r="B1802" t="s">
        <v>5203</v>
      </c>
      <c r="C1802" t="s">
        <v>7360</v>
      </c>
      <c r="D1802" t="s">
        <v>84</v>
      </c>
      <c r="E1802" t="s">
        <v>51</v>
      </c>
      <c r="F1802" t="s">
        <v>52</v>
      </c>
      <c r="G1802" t="s">
        <v>53</v>
      </c>
      <c r="H1802">
        <v>123200</v>
      </c>
      <c r="I1802">
        <v>123200</v>
      </c>
      <c r="J1802">
        <v>9.8225999999999996</v>
      </c>
      <c r="K1802" s="1">
        <v>45535</v>
      </c>
      <c r="L1802" t="s">
        <v>15144</v>
      </c>
    </row>
    <row r="1803" spans="1:12" x14ac:dyDescent="0.2">
      <c r="A1803" t="s">
        <v>2435</v>
      </c>
      <c r="B1803" t="s">
        <v>5204</v>
      </c>
      <c r="C1803" t="s">
        <v>7360</v>
      </c>
      <c r="D1803" t="s">
        <v>84</v>
      </c>
      <c r="E1803" t="s">
        <v>51</v>
      </c>
      <c r="F1803" t="s">
        <v>52</v>
      </c>
      <c r="G1803" t="s">
        <v>53</v>
      </c>
      <c r="H1803">
        <v>135000</v>
      </c>
      <c r="I1803">
        <v>135000</v>
      </c>
      <c r="J1803">
        <v>9.6974999999999945</v>
      </c>
      <c r="K1803" s="1">
        <v>45565</v>
      </c>
      <c r="L1803" t="s">
        <v>15144</v>
      </c>
    </row>
    <row r="1804" spans="1:12" x14ac:dyDescent="0.2">
      <c r="A1804" t="s">
        <v>603</v>
      </c>
      <c r="B1804" t="s">
        <v>7036</v>
      </c>
      <c r="C1804" t="s">
        <v>7360</v>
      </c>
      <c r="D1804" t="s">
        <v>84</v>
      </c>
      <c r="E1804" t="s">
        <v>51</v>
      </c>
      <c r="F1804" t="s">
        <v>52</v>
      </c>
      <c r="G1804" t="s">
        <v>53</v>
      </c>
      <c r="H1804">
        <v>300000</v>
      </c>
      <c r="I1804">
        <v>195000</v>
      </c>
      <c r="J1804">
        <v>42</v>
      </c>
      <c r="K1804" s="1">
        <v>45535</v>
      </c>
      <c r="L1804" t="s">
        <v>15144</v>
      </c>
    </row>
    <row r="1805" spans="1:12" x14ac:dyDescent="0.2">
      <c r="A1805" t="s">
        <v>2437</v>
      </c>
      <c r="B1805" t="s">
        <v>7037</v>
      </c>
      <c r="C1805" t="s">
        <v>7360</v>
      </c>
      <c r="D1805" t="s">
        <v>84</v>
      </c>
      <c r="E1805" t="s">
        <v>51</v>
      </c>
      <c r="F1805" t="s">
        <v>52</v>
      </c>
      <c r="G1805" t="s">
        <v>53</v>
      </c>
      <c r="H1805">
        <v>300000</v>
      </c>
      <c r="I1805">
        <v>195000</v>
      </c>
      <c r="J1805">
        <v>42</v>
      </c>
      <c r="K1805" s="1">
        <v>45535</v>
      </c>
      <c r="L1805" t="s">
        <v>15144</v>
      </c>
    </row>
    <row r="1806" spans="1:12" x14ac:dyDescent="0.2">
      <c r="A1806" t="s">
        <v>2438</v>
      </c>
      <c r="B1806" t="s">
        <v>7035</v>
      </c>
      <c r="C1806" t="s">
        <v>7360</v>
      </c>
      <c r="D1806" t="s">
        <v>84</v>
      </c>
      <c r="E1806" t="s">
        <v>51</v>
      </c>
      <c r="F1806" t="s">
        <v>52</v>
      </c>
      <c r="G1806" t="s">
        <v>53</v>
      </c>
      <c r="H1806">
        <v>136500</v>
      </c>
      <c r="I1806">
        <v>136500</v>
      </c>
      <c r="J1806">
        <v>40</v>
      </c>
      <c r="K1806" s="1">
        <v>45535</v>
      </c>
      <c r="L1806" t="s">
        <v>15144</v>
      </c>
    </row>
    <row r="1807" spans="1:12" x14ac:dyDescent="0.2">
      <c r="A1807" t="s">
        <v>630</v>
      </c>
      <c r="B1807" t="s">
        <v>7034</v>
      </c>
      <c r="C1807" t="s">
        <v>7360</v>
      </c>
      <c r="D1807" t="s">
        <v>84</v>
      </c>
      <c r="E1807" t="s">
        <v>51</v>
      </c>
      <c r="F1807" t="s">
        <v>52</v>
      </c>
      <c r="G1807" t="s">
        <v>53</v>
      </c>
      <c r="H1807">
        <v>153000</v>
      </c>
      <c r="I1807">
        <v>153000</v>
      </c>
      <c r="J1807">
        <v>40</v>
      </c>
      <c r="K1807" s="1">
        <v>45535</v>
      </c>
      <c r="L1807" t="s">
        <v>15144</v>
      </c>
    </row>
    <row r="1808" spans="1:12" x14ac:dyDescent="0.2">
      <c r="A1808" t="s">
        <v>639</v>
      </c>
      <c r="B1808" t="s">
        <v>7033</v>
      </c>
      <c r="C1808" t="s">
        <v>7360</v>
      </c>
      <c r="D1808" t="s">
        <v>84</v>
      </c>
      <c r="E1808" t="s">
        <v>51</v>
      </c>
      <c r="F1808" t="s">
        <v>52</v>
      </c>
      <c r="G1808" t="s">
        <v>53</v>
      </c>
      <c r="H1808">
        <v>135200</v>
      </c>
      <c r="I1808">
        <v>427320</v>
      </c>
      <c r="J1808">
        <v>36</v>
      </c>
      <c r="K1808" s="1">
        <v>45535</v>
      </c>
      <c r="L1808" t="s">
        <v>15144</v>
      </c>
    </row>
    <row r="1809" spans="1:12" x14ac:dyDescent="0.2">
      <c r="A1809" t="s">
        <v>614</v>
      </c>
      <c r="B1809" t="s">
        <v>6132</v>
      </c>
      <c r="C1809" t="s">
        <v>7360</v>
      </c>
      <c r="D1809" t="s">
        <v>84</v>
      </c>
      <c r="E1809" t="s">
        <v>51</v>
      </c>
      <c r="F1809" t="s">
        <v>52</v>
      </c>
      <c r="G1809" t="s">
        <v>53</v>
      </c>
      <c r="H1809">
        <v>32100</v>
      </c>
      <c r="I1809">
        <v>87000</v>
      </c>
      <c r="J1809">
        <v>4</v>
      </c>
      <c r="K1809" s="1">
        <v>45565</v>
      </c>
      <c r="L1809" t="s">
        <v>15144</v>
      </c>
    </row>
    <row r="1810" spans="1:12" x14ac:dyDescent="0.2">
      <c r="A1810" t="s">
        <v>2737</v>
      </c>
      <c r="B1810" t="s">
        <v>10741</v>
      </c>
      <c r="C1810" t="s">
        <v>7360</v>
      </c>
      <c r="D1810" t="s">
        <v>84</v>
      </c>
      <c r="E1810" t="s">
        <v>51</v>
      </c>
      <c r="F1810" t="s">
        <v>52</v>
      </c>
      <c r="G1810" t="s">
        <v>53</v>
      </c>
      <c r="H1810">
        <v>165000</v>
      </c>
      <c r="I1810">
        <v>165000</v>
      </c>
      <c r="J1810">
        <v>12.862499999999997</v>
      </c>
      <c r="K1810" s="1">
        <v>45535</v>
      </c>
      <c r="L1810" t="s">
        <v>15144</v>
      </c>
    </row>
    <row r="1811" spans="1:12" x14ac:dyDescent="0.2">
      <c r="A1811" t="s">
        <v>2739</v>
      </c>
      <c r="B1811" t="s">
        <v>7252</v>
      </c>
      <c r="C1811" t="s">
        <v>7360</v>
      </c>
      <c r="D1811" t="s">
        <v>84</v>
      </c>
      <c r="E1811" t="s">
        <v>51</v>
      </c>
      <c r="F1811" t="s">
        <v>52</v>
      </c>
      <c r="G1811" t="s">
        <v>53</v>
      </c>
      <c r="H1811">
        <v>165000</v>
      </c>
      <c r="I1811">
        <v>165000</v>
      </c>
      <c r="J1811">
        <v>12.862499999999997</v>
      </c>
      <c r="K1811" s="1">
        <v>45535</v>
      </c>
      <c r="L1811" t="s">
        <v>15144</v>
      </c>
    </row>
    <row r="1812" spans="1:12" x14ac:dyDescent="0.2">
      <c r="A1812" t="s">
        <v>2740</v>
      </c>
      <c r="B1812" t="s">
        <v>7251</v>
      </c>
      <c r="C1812" t="s">
        <v>7360</v>
      </c>
      <c r="D1812" t="s">
        <v>84</v>
      </c>
      <c r="E1812" t="s">
        <v>51</v>
      </c>
      <c r="F1812" t="s">
        <v>52</v>
      </c>
      <c r="G1812" t="s">
        <v>53</v>
      </c>
      <c r="H1812">
        <v>165000</v>
      </c>
      <c r="I1812">
        <v>165000</v>
      </c>
      <c r="J1812">
        <v>12.862499999999997</v>
      </c>
      <c r="K1812" s="1">
        <v>45535</v>
      </c>
      <c r="L1812" t="s">
        <v>15144</v>
      </c>
    </row>
    <row r="1813" spans="1:12" x14ac:dyDescent="0.2">
      <c r="A1813" t="s">
        <v>2741</v>
      </c>
      <c r="B1813" t="s">
        <v>7250</v>
      </c>
      <c r="C1813" t="s">
        <v>7360</v>
      </c>
      <c r="D1813" t="s">
        <v>84</v>
      </c>
      <c r="E1813" t="s">
        <v>51</v>
      </c>
      <c r="F1813" t="s">
        <v>52</v>
      </c>
      <c r="G1813" t="s">
        <v>53</v>
      </c>
      <c r="H1813">
        <v>165000</v>
      </c>
      <c r="I1813">
        <v>165000</v>
      </c>
      <c r="J1813">
        <v>12.862499999999997</v>
      </c>
      <c r="K1813" s="1">
        <v>45535</v>
      </c>
      <c r="L1813" t="s">
        <v>15144</v>
      </c>
    </row>
    <row r="1814" spans="1:12" x14ac:dyDescent="0.2">
      <c r="A1814" t="s">
        <v>677</v>
      </c>
      <c r="B1814" t="s">
        <v>7247</v>
      </c>
      <c r="C1814" t="s">
        <v>7360</v>
      </c>
      <c r="D1814" t="s">
        <v>84</v>
      </c>
      <c r="E1814" t="s">
        <v>51</v>
      </c>
      <c r="F1814" t="s">
        <v>52</v>
      </c>
      <c r="G1814" t="s">
        <v>53</v>
      </c>
      <c r="H1814">
        <v>145500</v>
      </c>
      <c r="I1814">
        <v>433333</v>
      </c>
      <c r="J1814">
        <v>35</v>
      </c>
      <c r="K1814" s="1">
        <v>45535</v>
      </c>
      <c r="L1814" t="s">
        <v>15144</v>
      </c>
    </row>
    <row r="1815" spans="1:12" x14ac:dyDescent="0.2">
      <c r="A1815" t="s">
        <v>2440</v>
      </c>
      <c r="B1815" t="s">
        <v>7248</v>
      </c>
      <c r="C1815" t="s">
        <v>7360</v>
      </c>
      <c r="D1815" t="s">
        <v>84</v>
      </c>
      <c r="E1815" t="s">
        <v>51</v>
      </c>
      <c r="F1815" t="s">
        <v>52</v>
      </c>
      <c r="G1815" t="s">
        <v>53</v>
      </c>
      <c r="H1815">
        <v>145500</v>
      </c>
      <c r="I1815">
        <v>433333</v>
      </c>
      <c r="J1815">
        <v>35</v>
      </c>
      <c r="K1815" s="1">
        <v>45535</v>
      </c>
      <c r="L1815" t="s">
        <v>15144</v>
      </c>
    </row>
    <row r="1816" spans="1:12" x14ac:dyDescent="0.2">
      <c r="A1816" t="s">
        <v>2439</v>
      </c>
      <c r="B1816" t="s">
        <v>7249</v>
      </c>
      <c r="C1816" t="s">
        <v>7360</v>
      </c>
      <c r="D1816" t="s">
        <v>84</v>
      </c>
      <c r="E1816" t="s">
        <v>51</v>
      </c>
      <c r="F1816" t="s">
        <v>52</v>
      </c>
      <c r="G1816" t="s">
        <v>53</v>
      </c>
      <c r="H1816">
        <v>145500</v>
      </c>
      <c r="I1816">
        <v>433333</v>
      </c>
      <c r="J1816">
        <v>35</v>
      </c>
      <c r="K1816" s="1">
        <v>45535</v>
      </c>
      <c r="L1816" t="s">
        <v>15144</v>
      </c>
    </row>
    <row r="1817" spans="1:12" x14ac:dyDescent="0.2">
      <c r="A1817" t="s">
        <v>2750</v>
      </c>
      <c r="B1817" t="s">
        <v>10746</v>
      </c>
      <c r="C1817" t="s">
        <v>7360</v>
      </c>
      <c r="D1817" t="s">
        <v>84</v>
      </c>
      <c r="E1817" t="s">
        <v>51</v>
      </c>
      <c r="F1817" t="s">
        <v>52</v>
      </c>
      <c r="G1817" t="s">
        <v>53</v>
      </c>
      <c r="H1817">
        <v>165000</v>
      </c>
      <c r="I1817">
        <v>165000</v>
      </c>
      <c r="J1817">
        <v>12.862499999999997</v>
      </c>
      <c r="K1817" s="1">
        <v>45535</v>
      </c>
      <c r="L1817" t="s">
        <v>15144</v>
      </c>
    </row>
    <row r="1818" spans="1:12" x14ac:dyDescent="0.2">
      <c r="A1818" t="s">
        <v>2742</v>
      </c>
      <c r="B1818" t="s">
        <v>10747</v>
      </c>
      <c r="C1818" t="s">
        <v>7360</v>
      </c>
      <c r="D1818" t="s">
        <v>84</v>
      </c>
      <c r="E1818" t="s">
        <v>51</v>
      </c>
      <c r="F1818" t="s">
        <v>52</v>
      </c>
      <c r="G1818" t="s">
        <v>53</v>
      </c>
      <c r="H1818">
        <v>165000</v>
      </c>
      <c r="I1818">
        <v>165000</v>
      </c>
      <c r="J1818">
        <v>12.862499999999997</v>
      </c>
      <c r="K1818" s="1">
        <v>45535</v>
      </c>
      <c r="L1818" t="s">
        <v>15144</v>
      </c>
    </row>
    <row r="1819" spans="1:12" x14ac:dyDescent="0.2">
      <c r="A1819" t="s">
        <v>678</v>
      </c>
      <c r="B1819" t="s">
        <v>10748</v>
      </c>
      <c r="C1819" t="s">
        <v>7360</v>
      </c>
      <c r="D1819" t="s">
        <v>84</v>
      </c>
      <c r="E1819" t="s">
        <v>51</v>
      </c>
      <c r="F1819" t="s">
        <v>52</v>
      </c>
      <c r="G1819" t="s">
        <v>53</v>
      </c>
      <c r="H1819">
        <v>165000</v>
      </c>
      <c r="I1819">
        <v>165000</v>
      </c>
      <c r="J1819">
        <v>12.862499999999997</v>
      </c>
      <c r="K1819" s="1">
        <v>45535</v>
      </c>
      <c r="L1819" t="s">
        <v>15144</v>
      </c>
    </row>
    <row r="1820" spans="1:12" x14ac:dyDescent="0.2">
      <c r="A1820" t="s">
        <v>2441</v>
      </c>
      <c r="B1820" t="s">
        <v>10749</v>
      </c>
      <c r="C1820" t="s">
        <v>7360</v>
      </c>
      <c r="D1820" t="s">
        <v>84</v>
      </c>
      <c r="E1820" t="s">
        <v>51</v>
      </c>
      <c r="F1820" t="s">
        <v>52</v>
      </c>
      <c r="G1820" t="s">
        <v>53</v>
      </c>
      <c r="H1820">
        <v>165000</v>
      </c>
      <c r="I1820">
        <v>165000</v>
      </c>
      <c r="J1820">
        <v>12.862499999999997</v>
      </c>
      <c r="K1820" s="1">
        <v>45535</v>
      </c>
      <c r="L1820" t="s">
        <v>15144</v>
      </c>
    </row>
    <row r="1821" spans="1:12" x14ac:dyDescent="0.2">
      <c r="A1821" t="s">
        <v>458</v>
      </c>
      <c r="B1821" t="s">
        <v>6644</v>
      </c>
      <c r="C1821" t="s">
        <v>7360</v>
      </c>
      <c r="D1821" t="s">
        <v>84</v>
      </c>
      <c r="E1821" t="s">
        <v>51</v>
      </c>
      <c r="F1821" t="s">
        <v>80</v>
      </c>
      <c r="G1821" t="s">
        <v>81</v>
      </c>
      <c r="H1821">
        <v>553930</v>
      </c>
      <c r="I1821">
        <v>553930</v>
      </c>
      <c r="J1821">
        <v>70</v>
      </c>
      <c r="K1821" s="1">
        <v>45535</v>
      </c>
      <c r="L1821" t="s">
        <v>15144</v>
      </c>
    </row>
    <row r="1822" spans="1:12" x14ac:dyDescent="0.2">
      <c r="A1822" t="s">
        <v>463</v>
      </c>
      <c r="B1822" t="s">
        <v>6671</v>
      </c>
      <c r="C1822" t="s">
        <v>7360</v>
      </c>
      <c r="D1822" t="s">
        <v>84</v>
      </c>
      <c r="E1822" t="s">
        <v>51</v>
      </c>
      <c r="F1822" t="s">
        <v>80</v>
      </c>
      <c r="G1822" t="s">
        <v>81</v>
      </c>
      <c r="H1822">
        <v>360000</v>
      </c>
      <c r="I1822">
        <v>360000</v>
      </c>
      <c r="J1822">
        <v>52</v>
      </c>
      <c r="K1822" s="1">
        <v>45535</v>
      </c>
      <c r="L1822" t="s">
        <v>15144</v>
      </c>
    </row>
    <row r="1823" spans="1:12" x14ac:dyDescent="0.2">
      <c r="A1823" t="s">
        <v>448</v>
      </c>
      <c r="B1823" t="s">
        <v>6646</v>
      </c>
      <c r="C1823" t="s">
        <v>7360</v>
      </c>
      <c r="D1823" t="s">
        <v>84</v>
      </c>
      <c r="E1823" t="s">
        <v>51</v>
      </c>
      <c r="F1823" t="s">
        <v>80</v>
      </c>
      <c r="G1823" t="s">
        <v>81</v>
      </c>
      <c r="H1823">
        <v>120000</v>
      </c>
      <c r="I1823">
        <v>120000</v>
      </c>
      <c r="J1823">
        <v>3</v>
      </c>
      <c r="K1823" s="1">
        <v>45535</v>
      </c>
      <c r="L1823" t="s">
        <v>15144</v>
      </c>
    </row>
    <row r="1824" spans="1:12" x14ac:dyDescent="0.2">
      <c r="A1824" t="s">
        <v>1351</v>
      </c>
      <c r="B1824" t="s">
        <v>5837</v>
      </c>
      <c r="C1824" t="s">
        <v>7360</v>
      </c>
      <c r="D1824" t="s">
        <v>443</v>
      </c>
      <c r="E1824" t="s">
        <v>51</v>
      </c>
      <c r="F1824" t="s">
        <v>39</v>
      </c>
      <c r="G1824" t="s">
        <v>40</v>
      </c>
      <c r="H1824">
        <v>80000</v>
      </c>
      <c r="I1824">
        <v>80000</v>
      </c>
      <c r="J1824">
        <v>2</v>
      </c>
      <c r="K1824" s="1">
        <v>45535</v>
      </c>
      <c r="L1824" t="s">
        <v>15144</v>
      </c>
    </row>
    <row r="1825" spans="1:12" x14ac:dyDescent="0.2">
      <c r="A1825" t="s">
        <v>442</v>
      </c>
      <c r="B1825" t="s">
        <v>6662</v>
      </c>
      <c r="C1825" t="s">
        <v>7360</v>
      </c>
      <c r="D1825" t="s">
        <v>443</v>
      </c>
      <c r="E1825" t="s">
        <v>51</v>
      </c>
      <c r="F1825" t="s">
        <v>80</v>
      </c>
      <c r="G1825" t="s">
        <v>81</v>
      </c>
      <c r="I1825"/>
      <c r="K1825" s="1">
        <v>45535</v>
      </c>
      <c r="L1825" t="s">
        <v>15144</v>
      </c>
    </row>
    <row r="1826" spans="1:12" x14ac:dyDescent="0.2">
      <c r="A1826" t="s">
        <v>1423</v>
      </c>
      <c r="B1826" t="s">
        <v>6729</v>
      </c>
      <c r="C1826" t="s">
        <v>7360</v>
      </c>
      <c r="D1826" t="s">
        <v>1424</v>
      </c>
      <c r="E1826" t="s">
        <v>51</v>
      </c>
      <c r="F1826" t="s">
        <v>39</v>
      </c>
      <c r="G1826" t="s">
        <v>40</v>
      </c>
      <c r="I1826"/>
      <c r="K1826" s="1">
        <v>45535</v>
      </c>
      <c r="L1826" t="s">
        <v>15144</v>
      </c>
    </row>
    <row r="1827" spans="1:12" x14ac:dyDescent="0.2">
      <c r="A1827" t="s">
        <v>1428</v>
      </c>
      <c r="B1827" t="s">
        <v>6518</v>
      </c>
      <c r="C1827" t="s">
        <v>7360</v>
      </c>
      <c r="D1827" t="s">
        <v>1424</v>
      </c>
      <c r="E1827" t="s">
        <v>51</v>
      </c>
      <c r="F1827" t="s">
        <v>39</v>
      </c>
      <c r="G1827" t="s">
        <v>40</v>
      </c>
      <c r="H1827">
        <v>122000</v>
      </c>
      <c r="I1827">
        <v>122000</v>
      </c>
      <c r="J1827">
        <v>10.819999999999999</v>
      </c>
      <c r="K1827" s="1">
        <v>45535</v>
      </c>
      <c r="L1827" t="s">
        <v>15144</v>
      </c>
    </row>
    <row r="1828" spans="1:12" x14ac:dyDescent="0.2">
      <c r="A1828" t="s">
        <v>1079</v>
      </c>
      <c r="B1828" t="s">
        <v>6274</v>
      </c>
      <c r="C1828" t="s">
        <v>7360</v>
      </c>
      <c r="D1828" t="s">
        <v>1080</v>
      </c>
      <c r="E1828" t="s">
        <v>51</v>
      </c>
      <c r="F1828" t="s">
        <v>154</v>
      </c>
      <c r="G1828" t="s">
        <v>1074</v>
      </c>
      <c r="I1828">
        <v>30000</v>
      </c>
      <c r="J1828">
        <v>2.4060999999999995</v>
      </c>
      <c r="K1828" s="1">
        <v>45535</v>
      </c>
      <c r="L1828" t="s">
        <v>15144</v>
      </c>
    </row>
    <row r="1829" spans="1:12" x14ac:dyDescent="0.2">
      <c r="A1829" t="s">
        <v>1589</v>
      </c>
      <c r="B1829" t="s">
        <v>4737</v>
      </c>
      <c r="C1829" t="s">
        <v>7360</v>
      </c>
      <c r="D1829" t="s">
        <v>1586</v>
      </c>
      <c r="E1829" t="s">
        <v>51</v>
      </c>
      <c r="F1829" t="s">
        <v>39</v>
      </c>
      <c r="G1829" t="s">
        <v>40</v>
      </c>
      <c r="H1829">
        <v>65000</v>
      </c>
      <c r="I1829">
        <v>65000</v>
      </c>
      <c r="J1829">
        <v>9</v>
      </c>
      <c r="K1829" s="1">
        <v>45535</v>
      </c>
      <c r="L1829" t="s">
        <v>15144</v>
      </c>
    </row>
    <row r="1830" spans="1:12" x14ac:dyDescent="0.2">
      <c r="A1830" t="s">
        <v>1588</v>
      </c>
      <c r="B1830" t="s">
        <v>4405</v>
      </c>
      <c r="C1830" t="s">
        <v>7360</v>
      </c>
      <c r="D1830" t="s">
        <v>1586</v>
      </c>
      <c r="E1830" t="s">
        <v>51</v>
      </c>
      <c r="F1830" t="s">
        <v>147</v>
      </c>
      <c r="G1830" t="s">
        <v>148</v>
      </c>
      <c r="H1830">
        <v>57900</v>
      </c>
      <c r="I1830">
        <v>57900</v>
      </c>
      <c r="J1830">
        <v>2</v>
      </c>
      <c r="K1830" s="1">
        <v>45535</v>
      </c>
      <c r="L1830" t="s">
        <v>15144</v>
      </c>
    </row>
    <row r="1831" spans="1:12" x14ac:dyDescent="0.2">
      <c r="A1831" t="s">
        <v>1585</v>
      </c>
      <c r="B1831" t="s">
        <v>6659</v>
      </c>
      <c r="C1831" t="s">
        <v>7360</v>
      </c>
      <c r="D1831" t="s">
        <v>1586</v>
      </c>
      <c r="E1831" t="s">
        <v>51</v>
      </c>
      <c r="F1831" t="s">
        <v>80</v>
      </c>
      <c r="G1831" t="s">
        <v>81</v>
      </c>
      <c r="H1831">
        <v>35000</v>
      </c>
      <c r="I1831">
        <v>35000</v>
      </c>
      <c r="J1831">
        <v>2</v>
      </c>
      <c r="K1831" s="1">
        <v>45535</v>
      </c>
      <c r="L1831" t="s">
        <v>15144</v>
      </c>
    </row>
    <row r="1832" spans="1:12" x14ac:dyDescent="0.2">
      <c r="A1832" t="s">
        <v>1587</v>
      </c>
      <c r="B1832" t="s">
        <v>6658</v>
      </c>
      <c r="C1832" t="s">
        <v>7360</v>
      </c>
      <c r="D1832" t="s">
        <v>1586</v>
      </c>
      <c r="E1832" t="s">
        <v>51</v>
      </c>
      <c r="F1832" t="s">
        <v>80</v>
      </c>
      <c r="G1832" t="s">
        <v>81</v>
      </c>
      <c r="H1832">
        <v>11000</v>
      </c>
      <c r="I1832">
        <v>11000</v>
      </c>
      <c r="J1832">
        <v>2</v>
      </c>
      <c r="K1832" s="1">
        <v>45535</v>
      </c>
      <c r="L1832" t="s">
        <v>15144</v>
      </c>
    </row>
    <row r="1833" spans="1:12" x14ac:dyDescent="0.2">
      <c r="A1833" t="s">
        <v>859</v>
      </c>
      <c r="B1833" t="s">
        <v>5140</v>
      </c>
      <c r="C1833" t="s">
        <v>7360</v>
      </c>
      <c r="D1833" t="s">
        <v>860</v>
      </c>
      <c r="E1833" t="s">
        <v>51</v>
      </c>
      <c r="F1833" t="s">
        <v>56</v>
      </c>
      <c r="G1833" t="s">
        <v>57</v>
      </c>
      <c r="H1833">
        <v>9800</v>
      </c>
      <c r="I1833">
        <v>9800</v>
      </c>
      <c r="J1833">
        <v>1.2596999999999996</v>
      </c>
      <c r="K1833" s="1">
        <v>45535</v>
      </c>
      <c r="L1833" t="s">
        <v>15144</v>
      </c>
    </row>
    <row r="1834" spans="1:12" x14ac:dyDescent="0.2">
      <c r="A1834" t="s">
        <v>3843</v>
      </c>
      <c r="B1834" t="s">
        <v>5656</v>
      </c>
      <c r="C1834" t="s">
        <v>7360</v>
      </c>
      <c r="D1834" t="s">
        <v>3821</v>
      </c>
      <c r="E1834" t="s">
        <v>51</v>
      </c>
      <c r="F1834" t="s">
        <v>112</v>
      </c>
      <c r="G1834" t="s">
        <v>113</v>
      </c>
      <c r="H1834">
        <v>175000</v>
      </c>
      <c r="I1834">
        <v>25000</v>
      </c>
      <c r="J1834">
        <v>12</v>
      </c>
      <c r="K1834" s="1">
        <v>45747</v>
      </c>
      <c r="L1834" t="s">
        <v>15144</v>
      </c>
    </row>
    <row r="1835" spans="1:12" x14ac:dyDescent="0.2">
      <c r="A1835" t="s">
        <v>1336</v>
      </c>
      <c r="B1835" t="s">
        <v>4690</v>
      </c>
      <c r="C1835" t="s">
        <v>7360</v>
      </c>
      <c r="D1835" t="s">
        <v>1337</v>
      </c>
      <c r="E1835" t="s">
        <v>51</v>
      </c>
      <c r="F1835" t="s">
        <v>44</v>
      </c>
      <c r="G1835" t="s">
        <v>45</v>
      </c>
      <c r="I1835"/>
      <c r="K1835" s="1">
        <v>45535</v>
      </c>
      <c r="L1835" t="s">
        <v>15144</v>
      </c>
    </row>
    <row r="1836" spans="1:12" x14ac:dyDescent="0.2">
      <c r="A1836" t="s">
        <v>2469</v>
      </c>
      <c r="B1836" t="s">
        <v>6678</v>
      </c>
      <c r="C1836" t="s">
        <v>7360</v>
      </c>
      <c r="D1836" t="s">
        <v>478</v>
      </c>
      <c r="E1836" t="s">
        <v>51</v>
      </c>
      <c r="F1836" t="s">
        <v>183</v>
      </c>
      <c r="G1836" t="s">
        <v>95</v>
      </c>
      <c r="H1836">
        <v>18100</v>
      </c>
      <c r="I1836">
        <v>18100</v>
      </c>
      <c r="J1836">
        <v>8</v>
      </c>
      <c r="K1836" s="1">
        <v>45535</v>
      </c>
      <c r="L1836" t="s">
        <v>15144</v>
      </c>
    </row>
    <row r="1837" spans="1:12" x14ac:dyDescent="0.2">
      <c r="A1837" t="s">
        <v>2468</v>
      </c>
      <c r="B1837" t="s">
        <v>6679</v>
      </c>
      <c r="C1837" t="s">
        <v>7360</v>
      </c>
      <c r="D1837" t="s">
        <v>478</v>
      </c>
      <c r="E1837" t="s">
        <v>51</v>
      </c>
      <c r="F1837" t="s">
        <v>183</v>
      </c>
      <c r="G1837" t="s">
        <v>95</v>
      </c>
      <c r="H1837">
        <v>107106</v>
      </c>
      <c r="I1837">
        <v>107106</v>
      </c>
      <c r="J1837">
        <v>15</v>
      </c>
      <c r="K1837" s="1">
        <v>45535</v>
      </c>
      <c r="L1837" t="s">
        <v>15144</v>
      </c>
    </row>
    <row r="1838" spans="1:12" x14ac:dyDescent="0.2">
      <c r="A1838" t="s">
        <v>1471</v>
      </c>
      <c r="B1838" t="s">
        <v>6676</v>
      </c>
      <c r="C1838" t="s">
        <v>7360</v>
      </c>
      <c r="D1838" t="s">
        <v>478</v>
      </c>
      <c r="E1838" t="s">
        <v>51</v>
      </c>
      <c r="F1838" t="s">
        <v>183</v>
      </c>
      <c r="G1838" t="s">
        <v>95</v>
      </c>
      <c r="H1838">
        <v>378640</v>
      </c>
      <c r="I1838">
        <v>378640</v>
      </c>
      <c r="J1838">
        <v>14</v>
      </c>
      <c r="K1838" s="1">
        <v>45535</v>
      </c>
      <c r="L1838" t="s">
        <v>15144</v>
      </c>
    </row>
    <row r="1839" spans="1:12" x14ac:dyDescent="0.2">
      <c r="A1839" t="s">
        <v>2470</v>
      </c>
      <c r="B1839" t="s">
        <v>6677</v>
      </c>
      <c r="C1839" t="s">
        <v>7360</v>
      </c>
      <c r="D1839" t="s">
        <v>478</v>
      </c>
      <c r="E1839" t="s">
        <v>51</v>
      </c>
      <c r="F1839" t="s">
        <v>183</v>
      </c>
      <c r="G1839" t="s">
        <v>95</v>
      </c>
      <c r="H1839">
        <v>113570</v>
      </c>
      <c r="I1839">
        <v>113570</v>
      </c>
      <c r="J1839">
        <v>17</v>
      </c>
      <c r="K1839" s="1">
        <v>45535</v>
      </c>
      <c r="L1839" t="s">
        <v>15144</v>
      </c>
    </row>
    <row r="1840" spans="1:12" x14ac:dyDescent="0.2">
      <c r="A1840" t="s">
        <v>2472</v>
      </c>
      <c r="B1840" t="s">
        <v>6425</v>
      </c>
      <c r="C1840" t="s">
        <v>7360</v>
      </c>
      <c r="D1840" t="s">
        <v>478</v>
      </c>
      <c r="E1840" t="s">
        <v>51</v>
      </c>
      <c r="F1840" t="s">
        <v>183</v>
      </c>
      <c r="G1840" t="s">
        <v>95</v>
      </c>
      <c r="H1840">
        <v>134450</v>
      </c>
      <c r="I1840">
        <v>134450</v>
      </c>
      <c r="J1840">
        <v>20</v>
      </c>
      <c r="K1840" s="1">
        <v>45535</v>
      </c>
      <c r="L1840" t="s">
        <v>15144</v>
      </c>
    </row>
    <row r="1841" spans="1:12" x14ac:dyDescent="0.2">
      <c r="A1841" t="s">
        <v>1480</v>
      </c>
      <c r="B1841" t="s">
        <v>6426</v>
      </c>
      <c r="C1841" t="s">
        <v>7360</v>
      </c>
      <c r="D1841" t="s">
        <v>478</v>
      </c>
      <c r="E1841" t="s">
        <v>51</v>
      </c>
      <c r="F1841" t="s">
        <v>183</v>
      </c>
      <c r="G1841" t="s">
        <v>95</v>
      </c>
      <c r="H1841">
        <v>239604</v>
      </c>
      <c r="I1841">
        <v>239604</v>
      </c>
      <c r="J1841">
        <v>30</v>
      </c>
      <c r="K1841" s="1">
        <v>45535</v>
      </c>
      <c r="L1841" t="s">
        <v>15144</v>
      </c>
    </row>
    <row r="1842" spans="1:12" x14ac:dyDescent="0.2">
      <c r="A1842" t="s">
        <v>2471</v>
      </c>
      <c r="B1842" t="s">
        <v>6427</v>
      </c>
      <c r="C1842" t="s">
        <v>7360</v>
      </c>
      <c r="D1842" t="s">
        <v>478</v>
      </c>
      <c r="E1842" t="s">
        <v>51</v>
      </c>
      <c r="F1842" t="s">
        <v>183</v>
      </c>
      <c r="G1842" t="s">
        <v>95</v>
      </c>
      <c r="H1842">
        <v>191080</v>
      </c>
      <c r="I1842">
        <v>191080</v>
      </c>
      <c r="J1842">
        <v>20</v>
      </c>
      <c r="K1842" s="1">
        <v>45535</v>
      </c>
      <c r="L1842" t="s">
        <v>15144</v>
      </c>
    </row>
    <row r="1843" spans="1:12" x14ac:dyDescent="0.2">
      <c r="A1843" t="s">
        <v>2477</v>
      </c>
      <c r="B1843" t="s">
        <v>6454</v>
      </c>
      <c r="C1843" t="s">
        <v>7360</v>
      </c>
      <c r="D1843" t="s">
        <v>478</v>
      </c>
      <c r="E1843" t="s">
        <v>51</v>
      </c>
      <c r="F1843" t="s">
        <v>183</v>
      </c>
      <c r="G1843" t="s">
        <v>95</v>
      </c>
      <c r="H1843">
        <v>104065</v>
      </c>
      <c r="I1843">
        <v>104065</v>
      </c>
      <c r="J1843">
        <v>11.672700000000003</v>
      </c>
      <c r="K1843" s="1">
        <v>45535</v>
      </c>
      <c r="L1843" t="s">
        <v>15144</v>
      </c>
    </row>
    <row r="1844" spans="1:12" x14ac:dyDescent="0.2">
      <c r="A1844" t="s">
        <v>2475</v>
      </c>
      <c r="B1844" t="s">
        <v>6453</v>
      </c>
      <c r="C1844" t="s">
        <v>7360</v>
      </c>
      <c r="D1844" t="s">
        <v>478</v>
      </c>
      <c r="E1844" t="s">
        <v>51</v>
      </c>
      <c r="F1844" t="s">
        <v>183</v>
      </c>
      <c r="G1844" t="s">
        <v>95</v>
      </c>
      <c r="H1844">
        <v>104065</v>
      </c>
      <c r="I1844">
        <v>104065</v>
      </c>
      <c r="J1844">
        <v>11.672700000000003</v>
      </c>
      <c r="K1844" s="1">
        <v>45535</v>
      </c>
      <c r="L1844" t="s">
        <v>15144</v>
      </c>
    </row>
    <row r="1845" spans="1:12" x14ac:dyDescent="0.2">
      <c r="A1845" t="s">
        <v>1481</v>
      </c>
      <c r="B1845" t="s">
        <v>6449</v>
      </c>
      <c r="C1845" t="s">
        <v>7360</v>
      </c>
      <c r="D1845" t="s">
        <v>478</v>
      </c>
      <c r="E1845" t="s">
        <v>51</v>
      </c>
      <c r="F1845" t="s">
        <v>183</v>
      </c>
      <c r="G1845" t="s">
        <v>95</v>
      </c>
      <c r="H1845">
        <v>141185</v>
      </c>
      <c r="I1845">
        <v>141185</v>
      </c>
      <c r="J1845">
        <v>10</v>
      </c>
      <c r="K1845" s="1">
        <v>45535</v>
      </c>
      <c r="L1845" t="s">
        <v>15144</v>
      </c>
    </row>
    <row r="1846" spans="1:12" x14ac:dyDescent="0.2">
      <c r="A1846" t="s">
        <v>2474</v>
      </c>
      <c r="B1846" t="s">
        <v>6452</v>
      </c>
      <c r="C1846" t="s">
        <v>7360</v>
      </c>
      <c r="D1846" t="s">
        <v>478</v>
      </c>
      <c r="E1846" t="s">
        <v>51</v>
      </c>
      <c r="F1846" t="s">
        <v>183</v>
      </c>
      <c r="G1846" t="s">
        <v>95</v>
      </c>
      <c r="H1846">
        <v>145715</v>
      </c>
      <c r="I1846">
        <v>145715</v>
      </c>
      <c r="J1846">
        <v>15.662000000000001</v>
      </c>
      <c r="K1846" s="1">
        <v>45535</v>
      </c>
      <c r="L1846" t="s">
        <v>15144</v>
      </c>
    </row>
    <row r="1847" spans="1:12" x14ac:dyDescent="0.2">
      <c r="A1847" t="s">
        <v>2476</v>
      </c>
      <c r="B1847" t="s">
        <v>6451</v>
      </c>
      <c r="C1847" t="s">
        <v>7360</v>
      </c>
      <c r="D1847" t="s">
        <v>478</v>
      </c>
      <c r="E1847" t="s">
        <v>51</v>
      </c>
      <c r="F1847" t="s">
        <v>183</v>
      </c>
      <c r="G1847" t="s">
        <v>95</v>
      </c>
      <c r="H1847">
        <v>135115</v>
      </c>
      <c r="I1847">
        <v>135115</v>
      </c>
      <c r="J1847">
        <v>16.155000000000001</v>
      </c>
      <c r="K1847" s="1">
        <v>45535</v>
      </c>
      <c r="L1847" t="s">
        <v>15144</v>
      </c>
    </row>
    <row r="1848" spans="1:12" x14ac:dyDescent="0.2">
      <c r="A1848" t="s">
        <v>2473</v>
      </c>
      <c r="B1848" t="s">
        <v>6450</v>
      </c>
      <c r="C1848" t="s">
        <v>7360</v>
      </c>
      <c r="D1848" t="s">
        <v>478</v>
      </c>
      <c r="E1848" t="s">
        <v>51</v>
      </c>
      <c r="F1848" t="s">
        <v>183</v>
      </c>
      <c r="G1848" t="s">
        <v>95</v>
      </c>
      <c r="H1848">
        <v>132330</v>
      </c>
      <c r="I1848">
        <v>132330</v>
      </c>
      <c r="J1848">
        <v>16.03</v>
      </c>
      <c r="K1848" s="1">
        <v>45535</v>
      </c>
      <c r="L1848" t="s">
        <v>15144</v>
      </c>
    </row>
    <row r="1849" spans="1:12" x14ac:dyDescent="0.2">
      <c r="A1849" t="s">
        <v>1204</v>
      </c>
      <c r="B1849" t="s">
        <v>5063</v>
      </c>
      <c r="C1849" t="s">
        <v>7360</v>
      </c>
      <c r="D1849" t="s">
        <v>478</v>
      </c>
      <c r="E1849" t="s">
        <v>51</v>
      </c>
      <c r="F1849" t="s">
        <v>49</v>
      </c>
      <c r="G1849" t="s">
        <v>50</v>
      </c>
      <c r="H1849">
        <v>213955</v>
      </c>
      <c r="I1849">
        <v>213955</v>
      </c>
      <c r="J1849">
        <v>34</v>
      </c>
      <c r="K1849" s="1">
        <v>45535</v>
      </c>
      <c r="L1849" t="s">
        <v>15144</v>
      </c>
    </row>
    <row r="1850" spans="1:12" x14ac:dyDescent="0.2">
      <c r="A1850" t="s">
        <v>2465</v>
      </c>
      <c r="B1850" t="s">
        <v>7257</v>
      </c>
      <c r="C1850" t="s">
        <v>7360</v>
      </c>
      <c r="D1850" t="s">
        <v>478</v>
      </c>
      <c r="E1850" t="s">
        <v>51</v>
      </c>
      <c r="F1850" t="s">
        <v>52</v>
      </c>
      <c r="G1850" t="s">
        <v>53</v>
      </c>
      <c r="H1850">
        <v>131610</v>
      </c>
      <c r="I1850">
        <v>131610</v>
      </c>
      <c r="J1850">
        <v>23</v>
      </c>
      <c r="K1850" s="1">
        <v>45535</v>
      </c>
      <c r="L1850" t="s">
        <v>15144</v>
      </c>
    </row>
    <row r="1851" spans="1:12" x14ac:dyDescent="0.2">
      <c r="A1851" t="s">
        <v>605</v>
      </c>
      <c r="B1851" t="s">
        <v>7258</v>
      </c>
      <c r="C1851" t="s">
        <v>7360</v>
      </c>
      <c r="D1851" t="s">
        <v>478</v>
      </c>
      <c r="E1851" t="s">
        <v>51</v>
      </c>
      <c r="F1851" t="s">
        <v>52</v>
      </c>
      <c r="G1851" t="s">
        <v>53</v>
      </c>
      <c r="H1851">
        <v>140340</v>
      </c>
      <c r="I1851">
        <v>140340</v>
      </c>
      <c r="J1851">
        <v>7</v>
      </c>
      <c r="K1851" s="1">
        <v>45535</v>
      </c>
      <c r="L1851" t="s">
        <v>15144</v>
      </c>
    </row>
    <row r="1852" spans="1:12" x14ac:dyDescent="0.2">
      <c r="A1852" t="s">
        <v>477</v>
      </c>
      <c r="B1852" t="s">
        <v>5466</v>
      </c>
      <c r="C1852" t="s">
        <v>7360</v>
      </c>
      <c r="D1852" t="s">
        <v>478</v>
      </c>
      <c r="E1852" t="s">
        <v>51</v>
      </c>
      <c r="F1852" t="s">
        <v>86</v>
      </c>
      <c r="G1852" t="s">
        <v>85</v>
      </c>
      <c r="I1852">
        <v>222000</v>
      </c>
      <c r="J1852">
        <v>18</v>
      </c>
      <c r="K1852" s="1">
        <v>45535</v>
      </c>
      <c r="L1852" t="s">
        <v>15144</v>
      </c>
    </row>
    <row r="1853" spans="1:12" x14ac:dyDescent="0.2">
      <c r="A1853" t="s">
        <v>1010</v>
      </c>
      <c r="B1853" t="s">
        <v>5125</v>
      </c>
      <c r="C1853" t="s">
        <v>7360</v>
      </c>
      <c r="D1853" t="s">
        <v>772</v>
      </c>
      <c r="E1853" t="s">
        <v>51</v>
      </c>
      <c r="F1853" t="s">
        <v>46</v>
      </c>
      <c r="G1853" t="s">
        <v>47</v>
      </c>
      <c r="H1853">
        <v>80000</v>
      </c>
      <c r="I1853">
        <v>80000</v>
      </c>
      <c r="J1853">
        <v>6</v>
      </c>
      <c r="K1853" s="1">
        <v>45535</v>
      </c>
      <c r="L1853" t="s">
        <v>15144</v>
      </c>
    </row>
    <row r="1854" spans="1:12" x14ac:dyDescent="0.2">
      <c r="A1854" t="s">
        <v>1478</v>
      </c>
      <c r="B1854" t="s">
        <v>6685</v>
      </c>
      <c r="C1854" t="s">
        <v>7360</v>
      </c>
      <c r="D1854" t="s">
        <v>709</v>
      </c>
      <c r="E1854" t="s">
        <v>51</v>
      </c>
      <c r="F1854" t="s">
        <v>183</v>
      </c>
      <c r="G1854" t="s">
        <v>95</v>
      </c>
      <c r="H1854">
        <v>200000</v>
      </c>
      <c r="I1854">
        <v>200000</v>
      </c>
      <c r="J1854">
        <v>100</v>
      </c>
      <c r="K1854" s="1">
        <v>45535</v>
      </c>
      <c r="L1854" t="s">
        <v>15144</v>
      </c>
    </row>
    <row r="1855" spans="1:12" x14ac:dyDescent="0.2">
      <c r="A1855" t="s">
        <v>1363</v>
      </c>
      <c r="B1855" t="s">
        <v>6790</v>
      </c>
      <c r="C1855" t="s">
        <v>7360</v>
      </c>
      <c r="D1855" t="s">
        <v>709</v>
      </c>
      <c r="E1855" t="s">
        <v>51</v>
      </c>
      <c r="F1855" t="s">
        <v>39</v>
      </c>
      <c r="G1855" t="s">
        <v>40</v>
      </c>
      <c r="H1855">
        <v>50000</v>
      </c>
      <c r="I1855">
        <v>50000</v>
      </c>
      <c r="J1855">
        <v>5</v>
      </c>
      <c r="K1855" s="1">
        <v>45535</v>
      </c>
      <c r="L1855" t="s">
        <v>15144</v>
      </c>
    </row>
    <row r="1856" spans="1:12" x14ac:dyDescent="0.2">
      <c r="A1856" t="s">
        <v>705</v>
      </c>
      <c r="B1856" t="s">
        <v>5523</v>
      </c>
      <c r="C1856" t="s">
        <v>7360</v>
      </c>
      <c r="D1856" t="s">
        <v>687</v>
      </c>
      <c r="E1856" t="s">
        <v>51</v>
      </c>
      <c r="F1856" t="s">
        <v>103</v>
      </c>
      <c r="G1856" t="s">
        <v>104</v>
      </c>
      <c r="H1856">
        <v>28000</v>
      </c>
      <c r="I1856">
        <v>28000</v>
      </c>
      <c r="J1856">
        <v>2</v>
      </c>
      <c r="K1856" s="1">
        <v>45535</v>
      </c>
      <c r="L1856" t="s">
        <v>15144</v>
      </c>
    </row>
    <row r="1857" spans="1:12" x14ac:dyDescent="0.2">
      <c r="A1857" t="s">
        <v>710</v>
      </c>
      <c r="B1857" t="s">
        <v>5522</v>
      </c>
      <c r="C1857" t="s">
        <v>7360</v>
      </c>
      <c r="D1857" t="s">
        <v>687</v>
      </c>
      <c r="E1857" t="s">
        <v>51</v>
      </c>
      <c r="F1857" t="s">
        <v>103</v>
      </c>
      <c r="G1857" t="s">
        <v>104</v>
      </c>
      <c r="H1857">
        <v>7800</v>
      </c>
      <c r="I1857">
        <v>7800</v>
      </c>
      <c r="J1857">
        <v>0.5</v>
      </c>
      <c r="K1857" s="1">
        <v>45535</v>
      </c>
      <c r="L1857" t="s">
        <v>15144</v>
      </c>
    </row>
    <row r="1858" spans="1:12" x14ac:dyDescent="0.2">
      <c r="A1858" t="s">
        <v>698</v>
      </c>
      <c r="B1858" t="s">
        <v>5572</v>
      </c>
      <c r="C1858" t="s">
        <v>7360</v>
      </c>
      <c r="D1858" t="s">
        <v>687</v>
      </c>
      <c r="E1858" t="s">
        <v>51</v>
      </c>
      <c r="F1858" t="s">
        <v>103</v>
      </c>
      <c r="G1858" t="s">
        <v>104</v>
      </c>
      <c r="H1858">
        <v>50000</v>
      </c>
      <c r="I1858">
        <v>50000</v>
      </c>
      <c r="J1858">
        <v>2</v>
      </c>
      <c r="K1858" s="1">
        <v>45535</v>
      </c>
      <c r="L1858" t="s">
        <v>15144</v>
      </c>
    </row>
    <row r="1859" spans="1:12" x14ac:dyDescent="0.2">
      <c r="A1859" t="s">
        <v>686</v>
      </c>
      <c r="B1859" t="s">
        <v>5573</v>
      </c>
      <c r="C1859" t="s">
        <v>7360</v>
      </c>
      <c r="D1859" t="s">
        <v>687</v>
      </c>
      <c r="E1859" t="s">
        <v>51</v>
      </c>
      <c r="F1859" t="s">
        <v>103</v>
      </c>
      <c r="G1859" t="s">
        <v>104</v>
      </c>
      <c r="H1859">
        <v>120000</v>
      </c>
      <c r="I1859">
        <v>120000</v>
      </c>
      <c r="J1859">
        <v>6</v>
      </c>
      <c r="K1859" s="1">
        <v>45535</v>
      </c>
      <c r="L1859" t="s">
        <v>15144</v>
      </c>
    </row>
    <row r="1860" spans="1:12" x14ac:dyDescent="0.2">
      <c r="A1860" t="s">
        <v>691</v>
      </c>
      <c r="B1860" t="s">
        <v>4677</v>
      </c>
      <c r="C1860" t="s">
        <v>7360</v>
      </c>
      <c r="D1860" t="s">
        <v>687</v>
      </c>
      <c r="E1860" t="s">
        <v>51</v>
      </c>
      <c r="F1860" t="s">
        <v>103</v>
      </c>
      <c r="G1860" t="s">
        <v>104</v>
      </c>
      <c r="H1860">
        <v>50000</v>
      </c>
      <c r="I1860">
        <v>50000</v>
      </c>
      <c r="J1860">
        <v>2</v>
      </c>
      <c r="K1860" s="1">
        <v>45535</v>
      </c>
      <c r="L1860" t="s">
        <v>15144</v>
      </c>
    </row>
    <row r="1861" spans="1:12" x14ac:dyDescent="0.2">
      <c r="A1861" t="s">
        <v>833</v>
      </c>
      <c r="B1861" t="s">
        <v>5212</v>
      </c>
      <c r="C1861" t="s">
        <v>7360</v>
      </c>
      <c r="D1861" t="s">
        <v>487</v>
      </c>
      <c r="E1861" t="s">
        <v>51</v>
      </c>
      <c r="F1861" t="s">
        <v>118</v>
      </c>
      <c r="G1861" t="s">
        <v>119</v>
      </c>
      <c r="H1861">
        <v>40000</v>
      </c>
      <c r="I1861">
        <v>40000</v>
      </c>
      <c r="J1861">
        <v>4.9997999999999987</v>
      </c>
      <c r="K1861" s="1">
        <v>45535</v>
      </c>
      <c r="L1861" t="s">
        <v>15144</v>
      </c>
    </row>
    <row r="1862" spans="1:12" x14ac:dyDescent="0.2">
      <c r="A1862" t="s">
        <v>486</v>
      </c>
      <c r="B1862" t="s">
        <v>6398</v>
      </c>
      <c r="C1862" t="s">
        <v>7360</v>
      </c>
      <c r="D1862" t="s">
        <v>487</v>
      </c>
      <c r="E1862" t="s">
        <v>51</v>
      </c>
      <c r="F1862" t="s">
        <v>86</v>
      </c>
      <c r="G1862" t="s">
        <v>85</v>
      </c>
      <c r="H1862">
        <v>130000</v>
      </c>
      <c r="I1862">
        <v>130000</v>
      </c>
      <c r="J1862">
        <v>8</v>
      </c>
      <c r="K1862" s="1">
        <v>45535</v>
      </c>
      <c r="L1862" t="s">
        <v>15144</v>
      </c>
    </row>
    <row r="1863" spans="1:12" x14ac:dyDescent="0.2">
      <c r="A1863" t="s">
        <v>3768</v>
      </c>
      <c r="B1863" t="s">
        <v>4035</v>
      </c>
      <c r="C1863" t="s">
        <v>7360</v>
      </c>
      <c r="D1863" t="s">
        <v>1355</v>
      </c>
      <c r="E1863" t="s">
        <v>51</v>
      </c>
      <c r="F1863" t="s">
        <v>183</v>
      </c>
      <c r="G1863" t="s">
        <v>95</v>
      </c>
      <c r="H1863">
        <v>413000</v>
      </c>
      <c r="I1863">
        <v>413000</v>
      </c>
      <c r="J1863">
        <v>22</v>
      </c>
      <c r="K1863" s="1">
        <v>45747</v>
      </c>
      <c r="L1863" t="s">
        <v>15144</v>
      </c>
    </row>
    <row r="1864" spans="1:12" x14ac:dyDescent="0.2">
      <c r="A1864" t="s">
        <v>1354</v>
      </c>
      <c r="B1864" t="s">
        <v>5835</v>
      </c>
      <c r="C1864" t="s">
        <v>7360</v>
      </c>
      <c r="D1864" t="s">
        <v>1355</v>
      </c>
      <c r="E1864" t="s">
        <v>51</v>
      </c>
      <c r="F1864" t="s">
        <v>39</v>
      </c>
      <c r="G1864" t="s">
        <v>40</v>
      </c>
      <c r="H1864">
        <v>117500</v>
      </c>
      <c r="I1864">
        <v>117500</v>
      </c>
      <c r="J1864">
        <v>17</v>
      </c>
      <c r="K1864" s="1">
        <v>45535</v>
      </c>
      <c r="L1864" t="s">
        <v>15144</v>
      </c>
    </row>
    <row r="1865" spans="1:12" x14ac:dyDescent="0.2">
      <c r="A1865" t="s">
        <v>3766</v>
      </c>
      <c r="B1865" t="s">
        <v>4034</v>
      </c>
      <c r="C1865" t="s">
        <v>7360</v>
      </c>
      <c r="D1865" t="s">
        <v>1355</v>
      </c>
      <c r="E1865" t="s">
        <v>51</v>
      </c>
      <c r="F1865" t="s">
        <v>49</v>
      </c>
      <c r="G1865" t="s">
        <v>50</v>
      </c>
      <c r="H1865">
        <v>350000</v>
      </c>
      <c r="I1865">
        <v>350000</v>
      </c>
      <c r="J1865">
        <v>38.328000000000017</v>
      </c>
      <c r="K1865" s="1">
        <v>45747</v>
      </c>
      <c r="L1865" t="s">
        <v>15144</v>
      </c>
    </row>
    <row r="1866" spans="1:12" x14ac:dyDescent="0.2">
      <c r="A1866" t="s">
        <v>3765</v>
      </c>
      <c r="B1866" t="s">
        <v>4033</v>
      </c>
      <c r="C1866" t="s">
        <v>7360</v>
      </c>
      <c r="D1866" t="s">
        <v>1355</v>
      </c>
      <c r="E1866" t="s">
        <v>51</v>
      </c>
      <c r="F1866" t="s">
        <v>46</v>
      </c>
      <c r="G1866" t="s">
        <v>47</v>
      </c>
      <c r="H1866">
        <v>443000</v>
      </c>
      <c r="I1866">
        <v>443000</v>
      </c>
      <c r="J1866">
        <v>21.5</v>
      </c>
      <c r="K1866" s="1">
        <v>45747</v>
      </c>
      <c r="L1866" t="s">
        <v>15144</v>
      </c>
    </row>
    <row r="1867" spans="1:12" x14ac:dyDescent="0.2">
      <c r="A1867" t="s">
        <v>3772</v>
      </c>
      <c r="B1867" t="s">
        <v>4054</v>
      </c>
      <c r="C1867" t="s">
        <v>7360</v>
      </c>
      <c r="D1867" t="s">
        <v>1355</v>
      </c>
      <c r="E1867" t="s">
        <v>51</v>
      </c>
      <c r="F1867" t="s">
        <v>58</v>
      </c>
      <c r="G1867" t="s">
        <v>59</v>
      </c>
      <c r="H1867">
        <v>153000</v>
      </c>
      <c r="I1867">
        <v>153000</v>
      </c>
      <c r="J1867">
        <v>12</v>
      </c>
      <c r="K1867" s="1">
        <v>45747</v>
      </c>
      <c r="L1867" t="s">
        <v>15144</v>
      </c>
    </row>
    <row r="1868" spans="1:12" x14ac:dyDescent="0.2">
      <c r="A1868" t="s">
        <v>815</v>
      </c>
      <c r="B1868" t="s">
        <v>5168</v>
      </c>
      <c r="C1868" t="s">
        <v>7360</v>
      </c>
      <c r="D1868" t="s">
        <v>816</v>
      </c>
      <c r="E1868" t="s">
        <v>51</v>
      </c>
      <c r="F1868" t="s">
        <v>117</v>
      </c>
      <c r="G1868" t="s">
        <v>812</v>
      </c>
      <c r="H1868">
        <v>15000</v>
      </c>
      <c r="I1868">
        <v>15000</v>
      </c>
      <c r="J1868">
        <v>4</v>
      </c>
      <c r="K1868" s="1">
        <v>45535</v>
      </c>
      <c r="L1868" t="s">
        <v>15144</v>
      </c>
    </row>
    <row r="1869" spans="1:12" x14ac:dyDescent="0.2">
      <c r="A1869" t="s">
        <v>7464</v>
      </c>
      <c r="B1869" t="s">
        <v>7465</v>
      </c>
      <c r="C1869" t="s">
        <v>7360</v>
      </c>
      <c r="D1869" t="s">
        <v>7466</v>
      </c>
      <c r="E1869" t="s">
        <v>51</v>
      </c>
      <c r="F1869" t="s">
        <v>41</v>
      </c>
      <c r="G1869" t="s">
        <v>42</v>
      </c>
      <c r="I1869"/>
      <c r="K1869" s="1">
        <v>45808</v>
      </c>
      <c r="L1869" t="s">
        <v>15144</v>
      </c>
    </row>
    <row r="1870" spans="1:12" x14ac:dyDescent="0.2">
      <c r="A1870" t="s">
        <v>1390</v>
      </c>
      <c r="B1870" t="s">
        <v>4780</v>
      </c>
      <c r="C1870" t="s">
        <v>7360</v>
      </c>
      <c r="D1870" t="s">
        <v>55</v>
      </c>
      <c r="E1870" t="s">
        <v>51</v>
      </c>
      <c r="F1870" t="s">
        <v>39</v>
      </c>
      <c r="G1870" t="s">
        <v>40</v>
      </c>
      <c r="H1870">
        <v>135000</v>
      </c>
      <c r="I1870">
        <v>560000</v>
      </c>
      <c r="J1870">
        <v>90</v>
      </c>
      <c r="K1870" s="1">
        <v>45535</v>
      </c>
      <c r="L1870" t="s">
        <v>15144</v>
      </c>
    </row>
    <row r="1871" spans="1:12" x14ac:dyDescent="0.2">
      <c r="A1871" t="s">
        <v>1203</v>
      </c>
      <c r="B1871" t="s">
        <v>5043</v>
      </c>
      <c r="C1871" t="s">
        <v>7360</v>
      </c>
      <c r="D1871" t="s">
        <v>55</v>
      </c>
      <c r="E1871" t="s">
        <v>51</v>
      </c>
      <c r="F1871" t="s">
        <v>49</v>
      </c>
      <c r="G1871" t="s">
        <v>50</v>
      </c>
      <c r="H1871">
        <v>146270</v>
      </c>
      <c r="I1871">
        <v>146270</v>
      </c>
      <c r="J1871">
        <v>30</v>
      </c>
      <c r="K1871" s="1">
        <v>45535</v>
      </c>
      <c r="L1871" t="s">
        <v>15144</v>
      </c>
    </row>
    <row r="1872" spans="1:12" x14ac:dyDescent="0.2">
      <c r="A1872" t="s">
        <v>162</v>
      </c>
      <c r="B1872" t="s">
        <v>5041</v>
      </c>
      <c r="C1872" t="s">
        <v>7360</v>
      </c>
      <c r="D1872" t="s">
        <v>55</v>
      </c>
      <c r="E1872" t="s">
        <v>51</v>
      </c>
      <c r="F1872" t="s">
        <v>49</v>
      </c>
      <c r="G1872" t="s">
        <v>50</v>
      </c>
      <c r="H1872">
        <v>129000</v>
      </c>
      <c r="I1872">
        <v>129000</v>
      </c>
      <c r="J1872">
        <v>30</v>
      </c>
      <c r="K1872" s="1">
        <v>45535</v>
      </c>
      <c r="L1872" t="s">
        <v>15144</v>
      </c>
    </row>
    <row r="1873" spans="1:12" x14ac:dyDescent="0.2">
      <c r="A1873" t="s">
        <v>156</v>
      </c>
      <c r="B1873" t="s">
        <v>5507</v>
      </c>
      <c r="C1873" t="s">
        <v>7360</v>
      </c>
      <c r="D1873" t="s">
        <v>55</v>
      </c>
      <c r="E1873" t="s">
        <v>51</v>
      </c>
      <c r="F1873" t="s">
        <v>49</v>
      </c>
      <c r="G1873" t="s">
        <v>50</v>
      </c>
      <c r="H1873">
        <v>140000</v>
      </c>
      <c r="I1873">
        <v>108000</v>
      </c>
      <c r="J1873">
        <v>20</v>
      </c>
      <c r="K1873" s="1">
        <v>45535</v>
      </c>
      <c r="L1873" t="s">
        <v>15144</v>
      </c>
    </row>
    <row r="1874" spans="1:12" x14ac:dyDescent="0.2">
      <c r="A1874" t="s">
        <v>160</v>
      </c>
      <c r="B1874" t="s">
        <v>4362</v>
      </c>
      <c r="C1874" t="s">
        <v>7360</v>
      </c>
      <c r="D1874" t="s">
        <v>55</v>
      </c>
      <c r="E1874" t="s">
        <v>51</v>
      </c>
      <c r="F1874" t="s">
        <v>49</v>
      </c>
      <c r="G1874" t="s">
        <v>50</v>
      </c>
      <c r="H1874">
        <v>96129</v>
      </c>
      <c r="I1874">
        <v>96129</v>
      </c>
      <c r="J1874">
        <v>26</v>
      </c>
      <c r="K1874" s="1">
        <v>45535</v>
      </c>
      <c r="L1874" t="s">
        <v>15144</v>
      </c>
    </row>
    <row r="1875" spans="1:12" x14ac:dyDescent="0.2">
      <c r="A1875" t="s">
        <v>10556</v>
      </c>
      <c r="B1875" t="s">
        <v>10557</v>
      </c>
      <c r="C1875" t="s">
        <v>7360</v>
      </c>
      <c r="D1875" t="s">
        <v>7469</v>
      </c>
      <c r="E1875" t="s">
        <v>51</v>
      </c>
      <c r="F1875" t="s">
        <v>49</v>
      </c>
      <c r="G1875" t="s">
        <v>50</v>
      </c>
      <c r="I1875"/>
      <c r="J1875">
        <v>50</v>
      </c>
      <c r="K1875" s="1">
        <v>45991</v>
      </c>
      <c r="L1875" t="s">
        <v>15144</v>
      </c>
    </row>
    <row r="1876" spans="1:12" x14ac:dyDescent="0.2">
      <c r="A1876" t="s">
        <v>10554</v>
      </c>
      <c r="B1876" t="s">
        <v>10555</v>
      </c>
      <c r="C1876" t="s">
        <v>7360</v>
      </c>
      <c r="D1876" t="s">
        <v>7469</v>
      </c>
      <c r="E1876" t="s">
        <v>51</v>
      </c>
      <c r="F1876" t="s">
        <v>49</v>
      </c>
      <c r="G1876" t="s">
        <v>50</v>
      </c>
      <c r="I1876"/>
      <c r="J1876">
        <v>48</v>
      </c>
      <c r="K1876" s="1">
        <v>45991</v>
      </c>
      <c r="L1876" t="s">
        <v>15144</v>
      </c>
    </row>
    <row r="1877" spans="1:12" x14ac:dyDescent="0.2">
      <c r="A1877" t="s">
        <v>1438</v>
      </c>
      <c r="B1877" t="s">
        <v>6590</v>
      </c>
      <c r="C1877" t="s">
        <v>7360</v>
      </c>
      <c r="D1877" t="s">
        <v>285</v>
      </c>
      <c r="E1877" t="s">
        <v>51</v>
      </c>
      <c r="F1877" t="s">
        <v>36</v>
      </c>
      <c r="G1877" t="s">
        <v>37</v>
      </c>
      <c r="H1877">
        <v>171000</v>
      </c>
      <c r="I1877">
        <v>171000</v>
      </c>
      <c r="J1877">
        <v>24</v>
      </c>
      <c r="K1877" s="1">
        <v>45535</v>
      </c>
      <c r="L1877" t="s">
        <v>15144</v>
      </c>
    </row>
    <row r="1878" spans="1:12" x14ac:dyDescent="0.2">
      <c r="A1878" t="s">
        <v>1448</v>
      </c>
      <c r="B1878" t="s">
        <v>6589</v>
      </c>
      <c r="C1878" t="s">
        <v>7360</v>
      </c>
      <c r="D1878" t="s">
        <v>285</v>
      </c>
      <c r="E1878" t="s">
        <v>51</v>
      </c>
      <c r="F1878" t="s">
        <v>36</v>
      </c>
      <c r="G1878" t="s">
        <v>37</v>
      </c>
      <c r="H1878">
        <v>182000</v>
      </c>
      <c r="I1878">
        <v>182000</v>
      </c>
      <c r="J1878">
        <v>24</v>
      </c>
      <c r="K1878" s="1">
        <v>45565</v>
      </c>
      <c r="L1878" t="s">
        <v>15144</v>
      </c>
    </row>
    <row r="1879" spans="1:12" x14ac:dyDescent="0.2">
      <c r="A1879" t="s">
        <v>1451</v>
      </c>
      <c r="B1879" t="s">
        <v>4500</v>
      </c>
      <c r="C1879" t="s">
        <v>7360</v>
      </c>
      <c r="D1879" t="s">
        <v>285</v>
      </c>
      <c r="E1879" t="s">
        <v>51</v>
      </c>
      <c r="F1879" t="s">
        <v>36</v>
      </c>
      <c r="G1879" t="s">
        <v>37</v>
      </c>
      <c r="H1879">
        <v>60000</v>
      </c>
      <c r="I1879">
        <v>60000</v>
      </c>
      <c r="J1879">
        <v>20</v>
      </c>
      <c r="K1879" s="1">
        <v>45535</v>
      </c>
      <c r="L1879" t="s">
        <v>15144</v>
      </c>
    </row>
    <row r="1880" spans="1:12" x14ac:dyDescent="0.2">
      <c r="A1880" t="s">
        <v>1445</v>
      </c>
      <c r="B1880" t="s">
        <v>6588</v>
      </c>
      <c r="C1880" t="s">
        <v>7360</v>
      </c>
      <c r="D1880" t="s">
        <v>285</v>
      </c>
      <c r="E1880" t="s">
        <v>51</v>
      </c>
      <c r="F1880" t="s">
        <v>36</v>
      </c>
      <c r="G1880" t="s">
        <v>37</v>
      </c>
      <c r="H1880">
        <v>345000</v>
      </c>
      <c r="I1880">
        <v>345000</v>
      </c>
      <c r="J1880">
        <v>24</v>
      </c>
      <c r="K1880" s="1">
        <v>45535</v>
      </c>
      <c r="L1880" t="s">
        <v>15144</v>
      </c>
    </row>
    <row r="1881" spans="1:12" x14ac:dyDescent="0.2">
      <c r="A1881" t="s">
        <v>1419</v>
      </c>
      <c r="B1881" t="s">
        <v>6548</v>
      </c>
      <c r="C1881" t="s">
        <v>7360</v>
      </c>
      <c r="D1881" t="s">
        <v>285</v>
      </c>
      <c r="E1881" t="s">
        <v>51</v>
      </c>
      <c r="F1881" t="s">
        <v>39</v>
      </c>
      <c r="G1881" t="s">
        <v>40</v>
      </c>
      <c r="H1881">
        <v>140000</v>
      </c>
      <c r="I1881">
        <v>140000</v>
      </c>
      <c r="J1881">
        <v>9</v>
      </c>
      <c r="K1881" s="1">
        <v>45535</v>
      </c>
      <c r="L1881" t="s">
        <v>15144</v>
      </c>
    </row>
    <row r="1882" spans="1:12" x14ac:dyDescent="0.2">
      <c r="A1882" t="s">
        <v>3334</v>
      </c>
      <c r="B1882" t="s">
        <v>11118</v>
      </c>
      <c r="C1882" t="s">
        <v>7360</v>
      </c>
      <c r="D1882" t="s">
        <v>285</v>
      </c>
      <c r="E1882" t="s">
        <v>51</v>
      </c>
      <c r="F1882" t="s">
        <v>39</v>
      </c>
      <c r="G1882" t="s">
        <v>40</v>
      </c>
      <c r="H1882">
        <v>240000</v>
      </c>
      <c r="I1882">
        <v>240000</v>
      </c>
      <c r="J1882">
        <v>32</v>
      </c>
      <c r="K1882" s="1">
        <v>45535</v>
      </c>
      <c r="L1882" t="s">
        <v>15144</v>
      </c>
    </row>
    <row r="1883" spans="1:12" x14ac:dyDescent="0.2">
      <c r="A1883" t="s">
        <v>299</v>
      </c>
      <c r="B1883" t="s">
        <v>4234</v>
      </c>
      <c r="C1883" t="s">
        <v>7360</v>
      </c>
      <c r="D1883" t="s">
        <v>285</v>
      </c>
      <c r="E1883" t="s">
        <v>51</v>
      </c>
      <c r="F1883" t="s">
        <v>163</v>
      </c>
      <c r="G1883" t="s">
        <v>164</v>
      </c>
      <c r="H1883">
        <v>138000</v>
      </c>
      <c r="I1883">
        <v>138000</v>
      </c>
      <c r="J1883">
        <v>5</v>
      </c>
      <c r="K1883" s="1">
        <v>45535</v>
      </c>
      <c r="L1883" t="s">
        <v>15144</v>
      </c>
    </row>
    <row r="1884" spans="1:12" x14ac:dyDescent="0.2">
      <c r="A1884" t="s">
        <v>1092</v>
      </c>
      <c r="B1884" t="s">
        <v>5492</v>
      </c>
      <c r="C1884" t="s">
        <v>7360</v>
      </c>
      <c r="D1884" t="s">
        <v>285</v>
      </c>
      <c r="E1884" t="s">
        <v>51</v>
      </c>
      <c r="F1884" t="s">
        <v>49</v>
      </c>
      <c r="G1884" t="s">
        <v>50</v>
      </c>
      <c r="H1884">
        <v>318000</v>
      </c>
      <c r="I1884">
        <v>318000</v>
      </c>
      <c r="J1884">
        <v>21</v>
      </c>
      <c r="K1884" s="1">
        <v>45535</v>
      </c>
      <c r="L1884" t="s">
        <v>15144</v>
      </c>
    </row>
    <row r="1885" spans="1:12" x14ac:dyDescent="0.2">
      <c r="A1885" t="s">
        <v>1089</v>
      </c>
      <c r="B1885" t="s">
        <v>5493</v>
      </c>
      <c r="C1885" t="s">
        <v>7360</v>
      </c>
      <c r="D1885" t="s">
        <v>285</v>
      </c>
      <c r="E1885" t="s">
        <v>51</v>
      </c>
      <c r="F1885" t="s">
        <v>49</v>
      </c>
      <c r="G1885" t="s">
        <v>50</v>
      </c>
      <c r="H1885">
        <v>156000</v>
      </c>
      <c r="I1885">
        <v>156000</v>
      </c>
      <c r="J1885">
        <v>11</v>
      </c>
      <c r="K1885" s="1">
        <v>45535</v>
      </c>
      <c r="L1885" t="s">
        <v>15144</v>
      </c>
    </row>
    <row r="1886" spans="1:12" x14ac:dyDescent="0.2">
      <c r="A1886" t="s">
        <v>983</v>
      </c>
      <c r="B1886" t="s">
        <v>5339</v>
      </c>
      <c r="C1886" t="s">
        <v>7360</v>
      </c>
      <c r="D1886" t="s">
        <v>285</v>
      </c>
      <c r="E1886" t="s">
        <v>51</v>
      </c>
      <c r="F1886" t="s">
        <v>46</v>
      </c>
      <c r="G1886" t="s">
        <v>47</v>
      </c>
      <c r="H1886">
        <v>202000</v>
      </c>
      <c r="I1886">
        <v>100000</v>
      </c>
      <c r="J1886">
        <v>24</v>
      </c>
      <c r="K1886" s="1">
        <v>45535</v>
      </c>
      <c r="L1886" t="s">
        <v>15144</v>
      </c>
    </row>
    <row r="1887" spans="1:12" x14ac:dyDescent="0.2">
      <c r="A1887" t="s">
        <v>985</v>
      </c>
      <c r="B1887" t="s">
        <v>5338</v>
      </c>
      <c r="C1887" t="s">
        <v>7360</v>
      </c>
      <c r="D1887" t="s">
        <v>285</v>
      </c>
      <c r="E1887" t="s">
        <v>51</v>
      </c>
      <c r="F1887" t="s">
        <v>46</v>
      </c>
      <c r="G1887" t="s">
        <v>47</v>
      </c>
      <c r="H1887">
        <v>221000</v>
      </c>
      <c r="I1887">
        <v>221000</v>
      </c>
      <c r="J1887">
        <v>12</v>
      </c>
      <c r="K1887" s="1">
        <v>45535</v>
      </c>
      <c r="L1887" t="s">
        <v>15144</v>
      </c>
    </row>
    <row r="1888" spans="1:12" x14ac:dyDescent="0.2">
      <c r="A1888" t="s">
        <v>728</v>
      </c>
      <c r="B1888" t="s">
        <v>5665</v>
      </c>
      <c r="C1888" t="s">
        <v>7360</v>
      </c>
      <c r="D1888" t="s">
        <v>285</v>
      </c>
      <c r="E1888" t="s">
        <v>51</v>
      </c>
      <c r="F1888" t="s">
        <v>58</v>
      </c>
      <c r="G1888" t="s">
        <v>59</v>
      </c>
      <c r="H1888">
        <v>102500</v>
      </c>
      <c r="I1888">
        <v>102500</v>
      </c>
      <c r="J1888">
        <v>19</v>
      </c>
      <c r="K1888" s="1">
        <v>45535</v>
      </c>
      <c r="L1888" t="s">
        <v>15144</v>
      </c>
    </row>
    <row r="1889" spans="1:12" x14ac:dyDescent="0.2">
      <c r="A1889" t="s">
        <v>295</v>
      </c>
      <c r="B1889" t="s">
        <v>11056</v>
      </c>
      <c r="C1889" t="s">
        <v>7360</v>
      </c>
      <c r="D1889" t="s">
        <v>285</v>
      </c>
      <c r="E1889" t="s">
        <v>51</v>
      </c>
      <c r="F1889" t="s">
        <v>56</v>
      </c>
      <c r="G1889" t="s">
        <v>57</v>
      </c>
      <c r="H1889">
        <v>156000</v>
      </c>
      <c r="I1889">
        <v>156000</v>
      </c>
      <c r="J1889">
        <v>11</v>
      </c>
      <c r="K1889" s="1">
        <v>45535</v>
      </c>
      <c r="L1889" t="s">
        <v>15144</v>
      </c>
    </row>
    <row r="1890" spans="1:12" x14ac:dyDescent="0.2">
      <c r="A1890" t="s">
        <v>641</v>
      </c>
      <c r="B1890" t="s">
        <v>6163</v>
      </c>
      <c r="C1890" t="s">
        <v>7360</v>
      </c>
      <c r="D1890" t="s">
        <v>285</v>
      </c>
      <c r="E1890" t="s">
        <v>51</v>
      </c>
      <c r="F1890" t="s">
        <v>52</v>
      </c>
      <c r="G1890" t="s">
        <v>53</v>
      </c>
      <c r="H1890">
        <v>413300</v>
      </c>
      <c r="I1890">
        <v>413300</v>
      </c>
      <c r="J1890">
        <v>48</v>
      </c>
      <c r="K1890" s="1">
        <v>45565</v>
      </c>
      <c r="L1890" t="s">
        <v>15144</v>
      </c>
    </row>
    <row r="1891" spans="1:12" x14ac:dyDescent="0.2">
      <c r="A1891" t="s">
        <v>549</v>
      </c>
      <c r="B1891" t="s">
        <v>6152</v>
      </c>
      <c r="C1891" t="s">
        <v>7360</v>
      </c>
      <c r="D1891" t="s">
        <v>285</v>
      </c>
      <c r="E1891" t="s">
        <v>51</v>
      </c>
      <c r="F1891" t="s">
        <v>52</v>
      </c>
      <c r="G1891" t="s">
        <v>53</v>
      </c>
      <c r="H1891">
        <v>280000</v>
      </c>
      <c r="I1891">
        <v>280000</v>
      </c>
      <c r="J1891">
        <v>36</v>
      </c>
      <c r="K1891" s="1">
        <v>45535</v>
      </c>
      <c r="L1891" t="s">
        <v>15144</v>
      </c>
    </row>
    <row r="1892" spans="1:12" x14ac:dyDescent="0.2">
      <c r="A1892" t="s">
        <v>550</v>
      </c>
      <c r="B1892" t="s">
        <v>6151</v>
      </c>
      <c r="C1892" t="s">
        <v>7360</v>
      </c>
      <c r="D1892" t="s">
        <v>285</v>
      </c>
      <c r="E1892" t="s">
        <v>51</v>
      </c>
      <c r="F1892" t="s">
        <v>52</v>
      </c>
      <c r="G1892" t="s">
        <v>53</v>
      </c>
      <c r="H1892">
        <v>280000</v>
      </c>
      <c r="I1892">
        <v>280000</v>
      </c>
      <c r="J1892">
        <v>36</v>
      </c>
      <c r="K1892" s="1">
        <v>45535</v>
      </c>
      <c r="L1892" t="s">
        <v>15144</v>
      </c>
    </row>
    <row r="1893" spans="1:12" x14ac:dyDescent="0.2">
      <c r="A1893" t="s">
        <v>552</v>
      </c>
      <c r="B1893" t="s">
        <v>6148</v>
      </c>
      <c r="C1893" t="s">
        <v>7360</v>
      </c>
      <c r="D1893" t="s">
        <v>285</v>
      </c>
      <c r="E1893" t="s">
        <v>51</v>
      </c>
      <c r="F1893" t="s">
        <v>52</v>
      </c>
      <c r="G1893" t="s">
        <v>53</v>
      </c>
      <c r="H1893">
        <v>227000</v>
      </c>
      <c r="I1893">
        <v>227000</v>
      </c>
      <c r="J1893">
        <v>40</v>
      </c>
      <c r="K1893" s="1">
        <v>45535</v>
      </c>
      <c r="L1893" t="s">
        <v>15144</v>
      </c>
    </row>
    <row r="1894" spans="1:12" x14ac:dyDescent="0.2">
      <c r="A1894" t="s">
        <v>551</v>
      </c>
      <c r="B1894" t="s">
        <v>6149</v>
      </c>
      <c r="C1894" t="s">
        <v>7360</v>
      </c>
      <c r="D1894" t="s">
        <v>285</v>
      </c>
      <c r="E1894" t="s">
        <v>51</v>
      </c>
      <c r="F1894" t="s">
        <v>52</v>
      </c>
      <c r="G1894" t="s">
        <v>53</v>
      </c>
      <c r="H1894">
        <v>227000</v>
      </c>
      <c r="I1894">
        <v>227000</v>
      </c>
      <c r="J1894">
        <v>40</v>
      </c>
      <c r="K1894" s="1">
        <v>45535</v>
      </c>
      <c r="L1894" t="s">
        <v>15144</v>
      </c>
    </row>
    <row r="1895" spans="1:12" x14ac:dyDescent="0.2">
      <c r="A1895" t="s">
        <v>548</v>
      </c>
      <c r="B1895" t="s">
        <v>6150</v>
      </c>
      <c r="C1895" t="s">
        <v>7360</v>
      </c>
      <c r="D1895" t="s">
        <v>285</v>
      </c>
      <c r="E1895" t="s">
        <v>51</v>
      </c>
      <c r="F1895" t="s">
        <v>52</v>
      </c>
      <c r="G1895" t="s">
        <v>53</v>
      </c>
      <c r="H1895">
        <v>15000</v>
      </c>
      <c r="I1895">
        <v>15000</v>
      </c>
      <c r="J1895">
        <v>2</v>
      </c>
      <c r="K1895" s="1">
        <v>45535</v>
      </c>
      <c r="L1895" t="s">
        <v>15144</v>
      </c>
    </row>
    <row r="1896" spans="1:12" x14ac:dyDescent="0.2">
      <c r="A1896" t="s">
        <v>558</v>
      </c>
      <c r="B1896" t="s">
        <v>6161</v>
      </c>
      <c r="C1896" t="s">
        <v>7360</v>
      </c>
      <c r="D1896" t="s">
        <v>285</v>
      </c>
      <c r="E1896" t="s">
        <v>51</v>
      </c>
      <c r="F1896" t="s">
        <v>52</v>
      </c>
      <c r="G1896" t="s">
        <v>53</v>
      </c>
      <c r="H1896">
        <v>262000</v>
      </c>
      <c r="I1896">
        <v>262000</v>
      </c>
      <c r="J1896">
        <v>36</v>
      </c>
      <c r="K1896" s="1">
        <v>45535</v>
      </c>
      <c r="L1896" t="s">
        <v>15144</v>
      </c>
    </row>
    <row r="1897" spans="1:12" x14ac:dyDescent="0.2">
      <c r="A1897" t="s">
        <v>616</v>
      </c>
      <c r="B1897" t="s">
        <v>6158</v>
      </c>
      <c r="C1897" t="s">
        <v>7360</v>
      </c>
      <c r="D1897" t="s">
        <v>285</v>
      </c>
      <c r="E1897" t="s">
        <v>51</v>
      </c>
      <c r="F1897" t="s">
        <v>52</v>
      </c>
      <c r="G1897" t="s">
        <v>53</v>
      </c>
      <c r="H1897">
        <v>140000</v>
      </c>
      <c r="I1897">
        <v>371941</v>
      </c>
      <c r="J1897">
        <v>37.5</v>
      </c>
      <c r="K1897" s="1">
        <v>45535</v>
      </c>
      <c r="L1897" t="s">
        <v>15144</v>
      </c>
    </row>
    <row r="1898" spans="1:12" x14ac:dyDescent="0.2">
      <c r="A1898" t="s">
        <v>615</v>
      </c>
      <c r="B1898" t="s">
        <v>7188</v>
      </c>
      <c r="C1898" t="s">
        <v>7360</v>
      </c>
      <c r="D1898" t="s">
        <v>285</v>
      </c>
      <c r="E1898" t="s">
        <v>51</v>
      </c>
      <c r="F1898" t="s">
        <v>52</v>
      </c>
      <c r="G1898" t="s">
        <v>53</v>
      </c>
      <c r="H1898">
        <v>180000</v>
      </c>
      <c r="I1898">
        <v>180000</v>
      </c>
      <c r="J1898">
        <v>17</v>
      </c>
      <c r="K1898" s="1">
        <v>45535</v>
      </c>
      <c r="L1898" t="s">
        <v>15144</v>
      </c>
    </row>
    <row r="1899" spans="1:12" x14ac:dyDescent="0.2">
      <c r="A1899" t="s">
        <v>1315</v>
      </c>
      <c r="B1899" t="s">
        <v>5029</v>
      </c>
      <c r="C1899" t="s">
        <v>7360</v>
      </c>
      <c r="D1899" t="s">
        <v>48</v>
      </c>
      <c r="E1899" t="s">
        <v>51</v>
      </c>
      <c r="F1899" t="s">
        <v>41</v>
      </c>
      <c r="G1899" t="s">
        <v>42</v>
      </c>
      <c r="H1899">
        <v>418200</v>
      </c>
      <c r="I1899">
        <v>418200</v>
      </c>
      <c r="J1899">
        <v>45</v>
      </c>
      <c r="K1899" s="1">
        <v>45535</v>
      </c>
      <c r="L1899" t="s">
        <v>15144</v>
      </c>
    </row>
    <row r="1900" spans="1:12" x14ac:dyDescent="0.2">
      <c r="A1900" t="s">
        <v>1307</v>
      </c>
      <c r="B1900" t="s">
        <v>5030</v>
      </c>
      <c r="C1900" t="s">
        <v>7360</v>
      </c>
      <c r="D1900" t="s">
        <v>48</v>
      </c>
      <c r="E1900" t="s">
        <v>51</v>
      </c>
      <c r="F1900" t="s">
        <v>41</v>
      </c>
      <c r="G1900" t="s">
        <v>42</v>
      </c>
      <c r="H1900">
        <v>418200</v>
      </c>
      <c r="I1900">
        <v>418200</v>
      </c>
      <c r="J1900">
        <v>45</v>
      </c>
      <c r="K1900" s="1">
        <v>45535</v>
      </c>
      <c r="L1900" t="s">
        <v>15144</v>
      </c>
    </row>
    <row r="1901" spans="1:12" x14ac:dyDescent="0.2">
      <c r="A1901" t="s">
        <v>161</v>
      </c>
      <c r="B1901" t="s">
        <v>5263</v>
      </c>
      <c r="C1901" t="s">
        <v>7360</v>
      </c>
      <c r="D1901" t="s">
        <v>48</v>
      </c>
      <c r="E1901" t="s">
        <v>51</v>
      </c>
      <c r="F1901" t="s">
        <v>49</v>
      </c>
      <c r="G1901" t="s">
        <v>50</v>
      </c>
      <c r="H1901">
        <v>150000</v>
      </c>
      <c r="I1901">
        <v>300000</v>
      </c>
      <c r="J1901">
        <v>40</v>
      </c>
      <c r="K1901" s="1">
        <v>45535</v>
      </c>
      <c r="L1901" t="s">
        <v>15144</v>
      </c>
    </row>
    <row r="1902" spans="1:12" x14ac:dyDescent="0.2">
      <c r="A1902" t="s">
        <v>1187</v>
      </c>
      <c r="B1902" t="s">
        <v>5262</v>
      </c>
      <c r="C1902" t="s">
        <v>7360</v>
      </c>
      <c r="D1902" t="s">
        <v>48</v>
      </c>
      <c r="E1902" t="s">
        <v>51</v>
      </c>
      <c r="F1902" t="s">
        <v>49</v>
      </c>
      <c r="G1902" t="s">
        <v>50</v>
      </c>
      <c r="H1902">
        <v>74901</v>
      </c>
      <c r="I1902">
        <v>74901</v>
      </c>
      <c r="J1902">
        <v>7</v>
      </c>
      <c r="K1902" s="1">
        <v>45535</v>
      </c>
      <c r="L1902" t="s">
        <v>15144</v>
      </c>
    </row>
    <row r="1903" spans="1:12" x14ac:dyDescent="0.2">
      <c r="A1903" t="s">
        <v>1119</v>
      </c>
      <c r="B1903" t="s">
        <v>6312</v>
      </c>
      <c r="C1903" t="s">
        <v>7360</v>
      </c>
      <c r="D1903" t="s">
        <v>48</v>
      </c>
      <c r="E1903" t="s">
        <v>51</v>
      </c>
      <c r="F1903" t="s">
        <v>49</v>
      </c>
      <c r="G1903" t="s">
        <v>50</v>
      </c>
      <c r="H1903">
        <v>230000</v>
      </c>
      <c r="I1903">
        <v>230000</v>
      </c>
      <c r="J1903">
        <v>30</v>
      </c>
      <c r="K1903" s="1">
        <v>45535</v>
      </c>
      <c r="L1903" t="s">
        <v>15144</v>
      </c>
    </row>
    <row r="1904" spans="1:12" x14ac:dyDescent="0.2">
      <c r="A1904" t="s">
        <v>1170</v>
      </c>
      <c r="B1904" t="s">
        <v>5866</v>
      </c>
      <c r="C1904" t="s">
        <v>7360</v>
      </c>
      <c r="D1904" t="s">
        <v>48</v>
      </c>
      <c r="E1904" t="s">
        <v>51</v>
      </c>
      <c r="F1904" t="s">
        <v>49</v>
      </c>
      <c r="G1904" t="s">
        <v>50</v>
      </c>
      <c r="H1904">
        <v>74901</v>
      </c>
      <c r="I1904">
        <v>74901</v>
      </c>
      <c r="J1904">
        <v>6</v>
      </c>
      <c r="K1904" s="1">
        <v>45535</v>
      </c>
      <c r="L1904" t="s">
        <v>15144</v>
      </c>
    </row>
    <row r="1905" spans="1:12" x14ac:dyDescent="0.2">
      <c r="A1905" t="s">
        <v>140</v>
      </c>
      <c r="B1905" t="s">
        <v>5949</v>
      </c>
      <c r="C1905" t="s">
        <v>7360</v>
      </c>
      <c r="D1905" t="s">
        <v>48</v>
      </c>
      <c r="E1905" t="s">
        <v>51</v>
      </c>
      <c r="F1905" t="s">
        <v>138</v>
      </c>
      <c r="G1905" t="s">
        <v>139</v>
      </c>
      <c r="H1905">
        <v>56000</v>
      </c>
      <c r="I1905">
        <v>56000</v>
      </c>
      <c r="J1905">
        <v>4</v>
      </c>
      <c r="K1905" s="1">
        <v>45535</v>
      </c>
      <c r="L1905" t="s">
        <v>15144</v>
      </c>
    </row>
    <row r="1906" spans="1:12" x14ac:dyDescent="0.2">
      <c r="A1906" t="s">
        <v>143</v>
      </c>
      <c r="B1906" t="s">
        <v>5364</v>
      </c>
      <c r="C1906" t="s">
        <v>7360</v>
      </c>
      <c r="D1906" t="s">
        <v>48</v>
      </c>
      <c r="E1906" t="s">
        <v>51</v>
      </c>
      <c r="F1906" t="s">
        <v>46</v>
      </c>
      <c r="G1906" t="s">
        <v>47</v>
      </c>
      <c r="H1906">
        <v>226000</v>
      </c>
      <c r="I1906">
        <v>226000</v>
      </c>
      <c r="J1906">
        <v>32</v>
      </c>
      <c r="K1906" s="1">
        <v>45535</v>
      </c>
      <c r="L1906" t="s">
        <v>15144</v>
      </c>
    </row>
    <row r="1907" spans="1:12" x14ac:dyDescent="0.2">
      <c r="A1907" t="s">
        <v>987</v>
      </c>
      <c r="B1907" t="s">
        <v>5363</v>
      </c>
      <c r="C1907" t="s">
        <v>7360</v>
      </c>
      <c r="D1907" t="s">
        <v>48</v>
      </c>
      <c r="E1907" t="s">
        <v>51</v>
      </c>
      <c r="F1907" t="s">
        <v>46</v>
      </c>
      <c r="G1907" t="s">
        <v>47</v>
      </c>
      <c r="H1907">
        <v>126689</v>
      </c>
      <c r="I1907">
        <v>126689</v>
      </c>
      <c r="J1907">
        <v>12.3315</v>
      </c>
      <c r="K1907" s="1">
        <v>45535</v>
      </c>
      <c r="L1907" t="s">
        <v>15144</v>
      </c>
    </row>
    <row r="1908" spans="1:12" x14ac:dyDescent="0.2">
      <c r="A1908" t="s">
        <v>665</v>
      </c>
      <c r="B1908" t="s">
        <v>7089</v>
      </c>
      <c r="C1908" t="s">
        <v>7360</v>
      </c>
      <c r="D1908" t="s">
        <v>476</v>
      </c>
      <c r="E1908" t="s">
        <v>51</v>
      </c>
      <c r="F1908" t="s">
        <v>52</v>
      </c>
      <c r="G1908" t="s">
        <v>53</v>
      </c>
      <c r="I1908"/>
      <c r="K1908" s="1">
        <v>45535</v>
      </c>
      <c r="L1908" t="s">
        <v>15144</v>
      </c>
    </row>
    <row r="1909" spans="1:12" x14ac:dyDescent="0.2">
      <c r="A1909" t="s">
        <v>667</v>
      </c>
      <c r="B1909" t="s">
        <v>7091</v>
      </c>
      <c r="C1909" t="s">
        <v>7360</v>
      </c>
      <c r="D1909" t="s">
        <v>476</v>
      </c>
      <c r="E1909" t="s">
        <v>51</v>
      </c>
      <c r="F1909" t="s">
        <v>52</v>
      </c>
      <c r="G1909" t="s">
        <v>53</v>
      </c>
      <c r="I1909"/>
      <c r="K1909" s="1">
        <v>45535</v>
      </c>
      <c r="L1909" t="s">
        <v>15144</v>
      </c>
    </row>
    <row r="1910" spans="1:12" x14ac:dyDescent="0.2">
      <c r="A1910" t="s">
        <v>475</v>
      </c>
      <c r="B1910" t="s">
        <v>5454</v>
      </c>
      <c r="C1910" t="s">
        <v>7360</v>
      </c>
      <c r="D1910" t="s">
        <v>476</v>
      </c>
      <c r="E1910" t="s">
        <v>51</v>
      </c>
      <c r="F1910" t="s">
        <v>86</v>
      </c>
      <c r="G1910" t="s">
        <v>85</v>
      </c>
      <c r="I1910"/>
      <c r="J1910">
        <v>40</v>
      </c>
      <c r="K1910" s="1">
        <v>45535</v>
      </c>
      <c r="L1910" t="s">
        <v>15144</v>
      </c>
    </row>
    <row r="1911" spans="1:12" x14ac:dyDescent="0.2">
      <c r="A1911" t="s">
        <v>2042</v>
      </c>
      <c r="B1911" t="s">
        <v>4801</v>
      </c>
      <c r="C1911" t="s">
        <v>7360</v>
      </c>
      <c r="D1911" t="s">
        <v>2020</v>
      </c>
      <c r="E1911" t="s">
        <v>51</v>
      </c>
      <c r="F1911" t="s">
        <v>44</v>
      </c>
      <c r="G1911" t="s">
        <v>45</v>
      </c>
      <c r="H1911">
        <v>300000</v>
      </c>
      <c r="I1911">
        <v>300000</v>
      </c>
      <c r="J1911">
        <v>125</v>
      </c>
      <c r="K1911" s="1">
        <v>45535</v>
      </c>
      <c r="L1911" t="s">
        <v>15144</v>
      </c>
    </row>
    <row r="1912" spans="1:12" x14ac:dyDescent="0.2">
      <c r="A1912" t="s">
        <v>2043</v>
      </c>
      <c r="B1912" t="s">
        <v>4800</v>
      </c>
      <c r="C1912" t="s">
        <v>7360</v>
      </c>
      <c r="D1912" t="s">
        <v>2020</v>
      </c>
      <c r="E1912" t="s">
        <v>51</v>
      </c>
      <c r="F1912" t="s">
        <v>44</v>
      </c>
      <c r="G1912" t="s">
        <v>45</v>
      </c>
      <c r="H1912">
        <v>591500</v>
      </c>
      <c r="I1912">
        <v>591500</v>
      </c>
      <c r="J1912">
        <v>150</v>
      </c>
      <c r="K1912" s="1">
        <v>45535</v>
      </c>
      <c r="L1912" t="s">
        <v>15144</v>
      </c>
    </row>
    <row r="1913" spans="1:12" x14ac:dyDescent="0.2">
      <c r="A1913" t="s">
        <v>2034</v>
      </c>
      <c r="B1913" t="s">
        <v>5977</v>
      </c>
      <c r="C1913" t="s">
        <v>7360</v>
      </c>
      <c r="D1913" t="s">
        <v>2020</v>
      </c>
      <c r="E1913" t="s">
        <v>51</v>
      </c>
      <c r="F1913" t="s">
        <v>44</v>
      </c>
      <c r="G1913" t="s">
        <v>45</v>
      </c>
      <c r="H1913">
        <v>205700</v>
      </c>
      <c r="I1913">
        <v>600000</v>
      </c>
      <c r="J1913">
        <v>65</v>
      </c>
      <c r="K1913" s="1">
        <v>45535</v>
      </c>
      <c r="L1913" t="s">
        <v>15144</v>
      </c>
    </row>
    <row r="1914" spans="1:12" x14ac:dyDescent="0.2">
      <c r="A1914" t="s">
        <v>2765</v>
      </c>
      <c r="B1914" t="s">
        <v>5989</v>
      </c>
      <c r="C1914" t="s">
        <v>7360</v>
      </c>
      <c r="D1914" t="s">
        <v>2020</v>
      </c>
      <c r="E1914" t="s">
        <v>51</v>
      </c>
      <c r="F1914" t="s">
        <v>44</v>
      </c>
      <c r="G1914" t="s">
        <v>45</v>
      </c>
      <c r="H1914">
        <v>241700</v>
      </c>
      <c r="I1914">
        <v>241700</v>
      </c>
      <c r="J1914">
        <v>50</v>
      </c>
      <c r="K1914" s="1">
        <v>45535</v>
      </c>
      <c r="L1914" t="s">
        <v>15144</v>
      </c>
    </row>
    <row r="1915" spans="1:12" x14ac:dyDescent="0.2">
      <c r="A1915" t="s">
        <v>2764</v>
      </c>
      <c r="B1915" t="s">
        <v>5988</v>
      </c>
      <c r="C1915" t="s">
        <v>7360</v>
      </c>
      <c r="D1915" t="s">
        <v>2020</v>
      </c>
      <c r="E1915" t="s">
        <v>51</v>
      </c>
      <c r="F1915" t="s">
        <v>44</v>
      </c>
      <c r="G1915" t="s">
        <v>45</v>
      </c>
      <c r="H1915">
        <v>241700</v>
      </c>
      <c r="I1915">
        <v>500000</v>
      </c>
      <c r="J1915">
        <v>50</v>
      </c>
      <c r="K1915" s="1">
        <v>45535</v>
      </c>
      <c r="L1915" t="s">
        <v>15144</v>
      </c>
    </row>
    <row r="1916" spans="1:12" x14ac:dyDescent="0.2">
      <c r="A1916" t="s">
        <v>2036</v>
      </c>
      <c r="B1916" t="s">
        <v>5980</v>
      </c>
      <c r="C1916" t="s">
        <v>7360</v>
      </c>
      <c r="D1916" t="s">
        <v>2020</v>
      </c>
      <c r="E1916" t="s">
        <v>51</v>
      </c>
      <c r="F1916" t="s">
        <v>44</v>
      </c>
      <c r="G1916" t="s">
        <v>45</v>
      </c>
      <c r="H1916">
        <v>286050</v>
      </c>
      <c r="I1916">
        <v>350000</v>
      </c>
      <c r="J1916">
        <v>40</v>
      </c>
      <c r="K1916" s="1">
        <v>45535</v>
      </c>
      <c r="L1916" t="s">
        <v>15144</v>
      </c>
    </row>
    <row r="1917" spans="1:12" x14ac:dyDescent="0.2">
      <c r="A1917" t="s">
        <v>2038</v>
      </c>
      <c r="B1917" t="s">
        <v>5986</v>
      </c>
      <c r="C1917" t="s">
        <v>7360</v>
      </c>
      <c r="D1917" t="s">
        <v>2020</v>
      </c>
      <c r="E1917" t="s">
        <v>51</v>
      </c>
      <c r="F1917" t="s">
        <v>44</v>
      </c>
      <c r="G1917" t="s">
        <v>45</v>
      </c>
      <c r="H1917">
        <v>228215</v>
      </c>
      <c r="I1917">
        <v>500000</v>
      </c>
      <c r="J1917">
        <v>50</v>
      </c>
      <c r="K1917" s="1">
        <v>45535</v>
      </c>
      <c r="L1917" t="s">
        <v>15144</v>
      </c>
    </row>
    <row r="1918" spans="1:12" x14ac:dyDescent="0.2">
      <c r="A1918" t="s">
        <v>2037</v>
      </c>
      <c r="B1918" t="s">
        <v>5979</v>
      </c>
      <c r="C1918" t="s">
        <v>7360</v>
      </c>
      <c r="D1918" t="s">
        <v>2020</v>
      </c>
      <c r="E1918" t="s">
        <v>51</v>
      </c>
      <c r="F1918" t="s">
        <v>44</v>
      </c>
      <c r="G1918" t="s">
        <v>45</v>
      </c>
      <c r="H1918">
        <v>271150</v>
      </c>
      <c r="I1918">
        <v>407000</v>
      </c>
      <c r="J1918">
        <v>50</v>
      </c>
      <c r="K1918" s="1">
        <v>45535</v>
      </c>
      <c r="L1918" t="s">
        <v>15144</v>
      </c>
    </row>
    <row r="1919" spans="1:12" x14ac:dyDescent="0.2">
      <c r="A1919" t="s">
        <v>2033</v>
      </c>
      <c r="B1919" t="s">
        <v>5987</v>
      </c>
      <c r="C1919" t="s">
        <v>7360</v>
      </c>
      <c r="D1919" t="s">
        <v>2020</v>
      </c>
      <c r="E1919" t="s">
        <v>51</v>
      </c>
      <c r="F1919" t="s">
        <v>44</v>
      </c>
      <c r="G1919" t="s">
        <v>45</v>
      </c>
      <c r="H1919">
        <v>27000</v>
      </c>
      <c r="I1919">
        <v>27000</v>
      </c>
      <c r="J1919">
        <v>50</v>
      </c>
      <c r="K1919" s="1">
        <v>45535</v>
      </c>
      <c r="L1919" t="s">
        <v>15144</v>
      </c>
    </row>
    <row r="1920" spans="1:12" x14ac:dyDescent="0.2">
      <c r="A1920" t="s">
        <v>2035</v>
      </c>
      <c r="B1920" t="s">
        <v>5978</v>
      </c>
      <c r="C1920" t="s">
        <v>7360</v>
      </c>
      <c r="D1920" t="s">
        <v>2020</v>
      </c>
      <c r="E1920" t="s">
        <v>51</v>
      </c>
      <c r="F1920" t="s">
        <v>44</v>
      </c>
      <c r="G1920" t="s">
        <v>45</v>
      </c>
      <c r="H1920">
        <v>324400</v>
      </c>
      <c r="I1920">
        <v>407000</v>
      </c>
      <c r="J1920">
        <v>50</v>
      </c>
      <c r="K1920" s="1">
        <v>45535</v>
      </c>
      <c r="L1920" t="s">
        <v>15144</v>
      </c>
    </row>
    <row r="1921" spans="1:12" x14ac:dyDescent="0.2">
      <c r="A1921" t="s">
        <v>2032</v>
      </c>
      <c r="B1921" t="s">
        <v>5052</v>
      </c>
      <c r="C1921" t="s">
        <v>7360</v>
      </c>
      <c r="D1921" t="s">
        <v>2020</v>
      </c>
      <c r="E1921" t="s">
        <v>51</v>
      </c>
      <c r="F1921" t="s">
        <v>49</v>
      </c>
      <c r="G1921" t="s">
        <v>50</v>
      </c>
      <c r="H1921">
        <v>130000</v>
      </c>
      <c r="I1921">
        <v>130000</v>
      </c>
      <c r="J1921">
        <v>24</v>
      </c>
      <c r="K1921" s="1">
        <v>45535</v>
      </c>
      <c r="L1921" t="s">
        <v>15144</v>
      </c>
    </row>
    <row r="1922" spans="1:12" x14ac:dyDescent="0.2">
      <c r="A1922" t="s">
        <v>2031</v>
      </c>
      <c r="B1922" t="s">
        <v>5053</v>
      </c>
      <c r="C1922" t="s">
        <v>7360</v>
      </c>
      <c r="D1922" t="s">
        <v>2020</v>
      </c>
      <c r="E1922" t="s">
        <v>51</v>
      </c>
      <c r="F1922" t="s">
        <v>49</v>
      </c>
      <c r="G1922" t="s">
        <v>50</v>
      </c>
      <c r="H1922">
        <v>325000</v>
      </c>
      <c r="I1922">
        <v>325000</v>
      </c>
      <c r="J1922">
        <v>36</v>
      </c>
      <c r="K1922" s="1">
        <v>45535</v>
      </c>
      <c r="L1922" t="s">
        <v>15144</v>
      </c>
    </row>
    <row r="1923" spans="1:12" x14ac:dyDescent="0.2">
      <c r="A1923" t="s">
        <v>3692</v>
      </c>
      <c r="B1923" t="s">
        <v>5042</v>
      </c>
      <c r="C1923" t="s">
        <v>7360</v>
      </c>
      <c r="D1923" t="s">
        <v>2020</v>
      </c>
      <c r="E1923" t="s">
        <v>51</v>
      </c>
      <c r="F1923" t="s">
        <v>49</v>
      </c>
      <c r="G1923" t="s">
        <v>50</v>
      </c>
      <c r="H1923">
        <v>40000</v>
      </c>
      <c r="I1923">
        <v>21133</v>
      </c>
      <c r="J1923">
        <v>1.0529999999999997</v>
      </c>
      <c r="K1923" s="1">
        <v>45535</v>
      </c>
      <c r="L1923" t="s">
        <v>15144</v>
      </c>
    </row>
    <row r="1924" spans="1:12" x14ac:dyDescent="0.2">
      <c r="A1924" t="s">
        <v>2030</v>
      </c>
      <c r="B1924" t="s">
        <v>5043</v>
      </c>
      <c r="C1924" t="s">
        <v>7360</v>
      </c>
      <c r="D1924" t="s">
        <v>2020</v>
      </c>
      <c r="E1924" t="s">
        <v>51</v>
      </c>
      <c r="F1924" t="s">
        <v>49</v>
      </c>
      <c r="G1924" t="s">
        <v>50</v>
      </c>
      <c r="H1924">
        <v>250000</v>
      </c>
      <c r="I1924">
        <v>250000</v>
      </c>
      <c r="J1924">
        <v>35</v>
      </c>
      <c r="K1924" s="1">
        <v>45535</v>
      </c>
      <c r="L1924" t="s">
        <v>15144</v>
      </c>
    </row>
    <row r="1925" spans="1:12" x14ac:dyDescent="0.2">
      <c r="A1925" t="s">
        <v>2024</v>
      </c>
      <c r="B1925" t="s">
        <v>5099</v>
      </c>
      <c r="C1925" t="s">
        <v>7360</v>
      </c>
      <c r="D1925" t="s">
        <v>2020</v>
      </c>
      <c r="E1925" t="s">
        <v>51</v>
      </c>
      <c r="F1925" t="s">
        <v>49</v>
      </c>
      <c r="G1925" t="s">
        <v>50</v>
      </c>
      <c r="I1925"/>
      <c r="K1925" s="1">
        <v>45535</v>
      </c>
      <c r="L1925" t="s">
        <v>15144</v>
      </c>
    </row>
    <row r="1926" spans="1:12" x14ac:dyDescent="0.2">
      <c r="A1926" t="s">
        <v>2025</v>
      </c>
      <c r="B1926" t="s">
        <v>5100</v>
      </c>
      <c r="C1926" t="s">
        <v>7360</v>
      </c>
      <c r="D1926" t="s">
        <v>2020</v>
      </c>
      <c r="E1926" t="s">
        <v>51</v>
      </c>
      <c r="F1926" t="s">
        <v>49</v>
      </c>
      <c r="G1926" t="s">
        <v>50</v>
      </c>
      <c r="H1926">
        <v>105900</v>
      </c>
      <c r="I1926">
        <v>350000</v>
      </c>
      <c r="J1926">
        <v>60</v>
      </c>
      <c r="K1926" s="1">
        <v>45535</v>
      </c>
      <c r="L1926" t="s">
        <v>15144</v>
      </c>
    </row>
    <row r="1927" spans="1:12" x14ac:dyDescent="0.2">
      <c r="A1927" t="s">
        <v>2023</v>
      </c>
      <c r="B1927" t="s">
        <v>5471</v>
      </c>
      <c r="C1927" t="s">
        <v>7360</v>
      </c>
      <c r="D1927" t="s">
        <v>2020</v>
      </c>
      <c r="E1927" t="s">
        <v>51</v>
      </c>
      <c r="F1927" t="s">
        <v>127</v>
      </c>
      <c r="G1927" t="s">
        <v>128</v>
      </c>
      <c r="H1927">
        <v>660000</v>
      </c>
      <c r="I1927">
        <v>660000</v>
      </c>
      <c r="J1927">
        <v>110</v>
      </c>
      <c r="K1927" s="1">
        <v>45535</v>
      </c>
      <c r="L1927" t="s">
        <v>15144</v>
      </c>
    </row>
    <row r="1928" spans="1:12" x14ac:dyDescent="0.2">
      <c r="A1928" t="s">
        <v>2763</v>
      </c>
      <c r="B1928" t="s">
        <v>5723</v>
      </c>
      <c r="C1928" t="s">
        <v>7360</v>
      </c>
      <c r="D1928" t="s">
        <v>2020</v>
      </c>
      <c r="E1928" t="s">
        <v>51</v>
      </c>
      <c r="F1928" t="s">
        <v>58</v>
      </c>
      <c r="G1928" t="s">
        <v>59</v>
      </c>
      <c r="H1928">
        <v>149500</v>
      </c>
      <c r="I1928">
        <v>149500</v>
      </c>
      <c r="J1928">
        <v>35</v>
      </c>
      <c r="K1928" s="1">
        <v>45535</v>
      </c>
      <c r="L1928" t="s">
        <v>15144</v>
      </c>
    </row>
    <row r="1929" spans="1:12" x14ac:dyDescent="0.2">
      <c r="A1929" t="s">
        <v>2022</v>
      </c>
      <c r="B1929" t="s">
        <v>5722</v>
      </c>
      <c r="C1929" t="s">
        <v>7360</v>
      </c>
      <c r="D1929" t="s">
        <v>2020</v>
      </c>
      <c r="E1929" t="s">
        <v>51</v>
      </c>
      <c r="F1929" t="s">
        <v>58</v>
      </c>
      <c r="G1929" t="s">
        <v>59</v>
      </c>
      <c r="H1929">
        <v>270950</v>
      </c>
      <c r="I1929">
        <v>270950</v>
      </c>
      <c r="J1929">
        <v>35</v>
      </c>
      <c r="K1929" s="1">
        <v>45535</v>
      </c>
      <c r="L1929" t="s">
        <v>15144</v>
      </c>
    </row>
    <row r="1930" spans="1:12" x14ac:dyDescent="0.2">
      <c r="A1930" t="s">
        <v>2021</v>
      </c>
      <c r="B1930" t="s">
        <v>5724</v>
      </c>
      <c r="C1930" t="s">
        <v>7360</v>
      </c>
      <c r="D1930" t="s">
        <v>2020</v>
      </c>
      <c r="E1930" t="s">
        <v>51</v>
      </c>
      <c r="F1930" t="s">
        <v>58</v>
      </c>
      <c r="G1930" t="s">
        <v>59</v>
      </c>
      <c r="H1930">
        <v>500000</v>
      </c>
      <c r="I1930">
        <v>500000</v>
      </c>
      <c r="J1930">
        <v>75</v>
      </c>
      <c r="K1930" s="1">
        <v>45535</v>
      </c>
      <c r="L1930" t="s">
        <v>15144</v>
      </c>
    </row>
    <row r="1931" spans="1:12" x14ac:dyDescent="0.2">
      <c r="A1931" t="s">
        <v>2019</v>
      </c>
      <c r="B1931" t="s">
        <v>5721</v>
      </c>
      <c r="C1931" t="s">
        <v>7360</v>
      </c>
      <c r="D1931" t="s">
        <v>2020</v>
      </c>
      <c r="E1931" t="s">
        <v>51</v>
      </c>
      <c r="F1931" t="s">
        <v>58</v>
      </c>
      <c r="G1931" t="s">
        <v>59</v>
      </c>
      <c r="H1931">
        <v>177900</v>
      </c>
      <c r="I1931">
        <v>177900</v>
      </c>
      <c r="J1931">
        <v>35</v>
      </c>
      <c r="K1931" s="1">
        <v>45535</v>
      </c>
      <c r="L1931" t="s">
        <v>15144</v>
      </c>
    </row>
    <row r="1932" spans="1:12" x14ac:dyDescent="0.2">
      <c r="A1932" t="s">
        <v>1385</v>
      </c>
      <c r="B1932" t="s">
        <v>6570</v>
      </c>
      <c r="C1932" t="s">
        <v>7360</v>
      </c>
      <c r="D1932" t="s">
        <v>700</v>
      </c>
      <c r="E1932" t="s">
        <v>51</v>
      </c>
      <c r="F1932" t="s">
        <v>39</v>
      </c>
      <c r="G1932" t="s">
        <v>40</v>
      </c>
      <c r="H1932">
        <v>128000</v>
      </c>
      <c r="I1932">
        <v>128000</v>
      </c>
      <c r="J1932">
        <v>8</v>
      </c>
      <c r="K1932" s="1">
        <v>45535</v>
      </c>
      <c r="L1932" t="s">
        <v>15144</v>
      </c>
    </row>
    <row r="1933" spans="1:12" x14ac:dyDescent="0.2">
      <c r="A1933" t="s">
        <v>966</v>
      </c>
      <c r="B1933" t="s">
        <v>4444</v>
      </c>
      <c r="C1933" t="s">
        <v>7360</v>
      </c>
      <c r="D1933" t="s">
        <v>700</v>
      </c>
      <c r="E1933" t="s">
        <v>51</v>
      </c>
      <c r="F1933" t="s">
        <v>138</v>
      </c>
      <c r="G1933" t="s">
        <v>139</v>
      </c>
      <c r="H1933">
        <v>330000</v>
      </c>
      <c r="I1933">
        <v>330000</v>
      </c>
      <c r="J1933">
        <v>10</v>
      </c>
      <c r="K1933" s="1">
        <v>45535</v>
      </c>
      <c r="L1933" t="s">
        <v>15144</v>
      </c>
    </row>
    <row r="1934" spans="1:12" x14ac:dyDescent="0.2">
      <c r="A1934" t="s">
        <v>984</v>
      </c>
      <c r="B1934" t="s">
        <v>5424</v>
      </c>
      <c r="C1934" t="s">
        <v>7360</v>
      </c>
      <c r="D1934" t="s">
        <v>700</v>
      </c>
      <c r="E1934" t="s">
        <v>51</v>
      </c>
      <c r="F1934" t="s">
        <v>46</v>
      </c>
      <c r="G1934" t="s">
        <v>47</v>
      </c>
      <c r="H1934">
        <v>170000</v>
      </c>
      <c r="I1934">
        <v>170000</v>
      </c>
      <c r="J1934">
        <v>30</v>
      </c>
      <c r="K1934" s="1">
        <v>45535</v>
      </c>
      <c r="L1934" t="s">
        <v>15144</v>
      </c>
    </row>
    <row r="1935" spans="1:12" x14ac:dyDescent="0.2">
      <c r="A1935" t="s">
        <v>701</v>
      </c>
      <c r="B1935" t="s">
        <v>4166</v>
      </c>
      <c r="C1935" t="s">
        <v>7360</v>
      </c>
      <c r="D1935" t="s">
        <v>700</v>
      </c>
      <c r="E1935" t="s">
        <v>51</v>
      </c>
      <c r="F1935" t="s">
        <v>103</v>
      </c>
      <c r="G1935" t="s">
        <v>104</v>
      </c>
      <c r="H1935">
        <v>150000</v>
      </c>
      <c r="I1935">
        <v>150000</v>
      </c>
      <c r="J1935">
        <v>4</v>
      </c>
      <c r="K1935" s="1">
        <v>45535</v>
      </c>
      <c r="L1935" t="s">
        <v>15144</v>
      </c>
    </row>
    <row r="1936" spans="1:12" x14ac:dyDescent="0.2">
      <c r="A1936" t="s">
        <v>699</v>
      </c>
      <c r="B1936" t="s">
        <v>4167</v>
      </c>
      <c r="C1936" t="s">
        <v>7360</v>
      </c>
      <c r="D1936" t="s">
        <v>700</v>
      </c>
      <c r="E1936" t="s">
        <v>51</v>
      </c>
      <c r="F1936" t="s">
        <v>103</v>
      </c>
      <c r="G1936" t="s">
        <v>104</v>
      </c>
      <c r="H1936">
        <v>180000</v>
      </c>
      <c r="I1936">
        <v>180000</v>
      </c>
      <c r="J1936">
        <v>4</v>
      </c>
      <c r="K1936" s="1">
        <v>45535</v>
      </c>
      <c r="L1936" t="s">
        <v>15144</v>
      </c>
    </row>
    <row r="1937" spans="1:12" x14ac:dyDescent="0.2">
      <c r="A1937" t="s">
        <v>919</v>
      </c>
      <c r="B1937" t="s">
        <v>5946</v>
      </c>
      <c r="C1937" t="s">
        <v>7360</v>
      </c>
      <c r="D1937" t="s">
        <v>920</v>
      </c>
      <c r="E1937" t="s">
        <v>51</v>
      </c>
      <c r="F1937" t="s">
        <v>127</v>
      </c>
      <c r="G1937" t="s">
        <v>128</v>
      </c>
      <c r="H1937">
        <v>19820</v>
      </c>
      <c r="I1937">
        <v>19820</v>
      </c>
      <c r="J1937">
        <v>2.3216000000000001</v>
      </c>
      <c r="K1937" s="1">
        <v>45535</v>
      </c>
      <c r="L1937" t="s">
        <v>15144</v>
      </c>
    </row>
    <row r="1938" spans="1:12" x14ac:dyDescent="0.2">
      <c r="A1938" t="s">
        <v>726</v>
      </c>
      <c r="B1938" t="s">
        <v>4346</v>
      </c>
      <c r="C1938" t="s">
        <v>7360</v>
      </c>
      <c r="D1938" t="s">
        <v>727</v>
      </c>
      <c r="E1938" t="s">
        <v>51</v>
      </c>
      <c r="F1938" t="s">
        <v>106</v>
      </c>
      <c r="G1938" t="s">
        <v>350</v>
      </c>
      <c r="H1938">
        <v>6800</v>
      </c>
      <c r="I1938">
        <v>6800</v>
      </c>
      <c r="J1938">
        <v>1</v>
      </c>
      <c r="K1938" s="1">
        <v>45535</v>
      </c>
      <c r="L1938" t="s">
        <v>15144</v>
      </c>
    </row>
    <row r="1939" spans="1:12" x14ac:dyDescent="0.2">
      <c r="A1939" t="s">
        <v>1345</v>
      </c>
      <c r="B1939" t="s">
        <v>5838</v>
      </c>
      <c r="C1939" t="s">
        <v>7360</v>
      </c>
      <c r="D1939" t="s">
        <v>471</v>
      </c>
      <c r="E1939" t="s">
        <v>51</v>
      </c>
      <c r="F1939" t="s">
        <v>39</v>
      </c>
      <c r="G1939" t="s">
        <v>40</v>
      </c>
      <c r="H1939">
        <v>156000</v>
      </c>
      <c r="I1939">
        <v>156000</v>
      </c>
      <c r="J1939">
        <v>2</v>
      </c>
      <c r="K1939" s="1">
        <v>45535</v>
      </c>
      <c r="L1939" t="s">
        <v>15144</v>
      </c>
    </row>
    <row r="1940" spans="1:12" x14ac:dyDescent="0.2">
      <c r="A1940" t="s">
        <v>479</v>
      </c>
      <c r="B1940" t="s">
        <v>5465</v>
      </c>
      <c r="C1940" t="s">
        <v>7360</v>
      </c>
      <c r="D1940" t="s">
        <v>471</v>
      </c>
      <c r="E1940" t="s">
        <v>51</v>
      </c>
      <c r="F1940" t="s">
        <v>86</v>
      </c>
      <c r="G1940" t="s">
        <v>85</v>
      </c>
      <c r="H1940">
        <v>162000</v>
      </c>
      <c r="I1940">
        <v>162000</v>
      </c>
      <c r="J1940">
        <v>10</v>
      </c>
      <c r="K1940" s="1">
        <v>45535</v>
      </c>
      <c r="L1940" t="s">
        <v>15144</v>
      </c>
    </row>
    <row r="1941" spans="1:12" x14ac:dyDescent="0.2">
      <c r="A1941" t="s">
        <v>470</v>
      </c>
      <c r="B1941" t="s">
        <v>5459</v>
      </c>
      <c r="C1941" t="s">
        <v>7360</v>
      </c>
      <c r="D1941" t="s">
        <v>471</v>
      </c>
      <c r="E1941" t="s">
        <v>51</v>
      </c>
      <c r="F1941" t="s">
        <v>86</v>
      </c>
      <c r="G1941" t="s">
        <v>85</v>
      </c>
      <c r="H1941">
        <v>635000</v>
      </c>
      <c r="I1941">
        <v>60000</v>
      </c>
      <c r="J1941">
        <v>4</v>
      </c>
      <c r="K1941" s="1">
        <v>45535</v>
      </c>
      <c r="L1941" t="s">
        <v>15144</v>
      </c>
    </row>
    <row r="1942" spans="1:12" x14ac:dyDescent="0.2">
      <c r="A1942" t="s">
        <v>10542</v>
      </c>
      <c r="B1942" t="s">
        <v>10543</v>
      </c>
      <c r="C1942" t="s">
        <v>7360</v>
      </c>
      <c r="D1942" t="s">
        <v>10553</v>
      </c>
      <c r="E1942" t="s">
        <v>51</v>
      </c>
      <c r="F1942" t="s">
        <v>86</v>
      </c>
      <c r="G1942" t="s">
        <v>85</v>
      </c>
      <c r="H1942">
        <v>134000</v>
      </c>
      <c r="I1942">
        <v>134000</v>
      </c>
      <c r="J1942">
        <v>50</v>
      </c>
      <c r="K1942" s="1">
        <v>45991</v>
      </c>
      <c r="L1942" t="s">
        <v>15144</v>
      </c>
    </row>
    <row r="1943" spans="1:12" x14ac:dyDescent="0.2">
      <c r="A1943" t="s">
        <v>10544</v>
      </c>
      <c r="B1943" t="s">
        <v>10545</v>
      </c>
      <c r="C1943" t="s">
        <v>7360</v>
      </c>
      <c r="D1943" t="s">
        <v>10553</v>
      </c>
      <c r="E1943" t="s">
        <v>51</v>
      </c>
      <c r="F1943" t="s">
        <v>86</v>
      </c>
      <c r="G1943" t="s">
        <v>85</v>
      </c>
      <c r="H1943">
        <v>62640</v>
      </c>
      <c r="I1943">
        <v>62640</v>
      </c>
      <c r="J1943">
        <v>22.5</v>
      </c>
      <c r="K1943" s="1">
        <v>45991</v>
      </c>
      <c r="L1943" t="s">
        <v>15144</v>
      </c>
    </row>
    <row r="1944" spans="1:12" x14ac:dyDescent="0.2">
      <c r="A1944" t="s">
        <v>11060</v>
      </c>
      <c r="B1944" t="s">
        <v>11061</v>
      </c>
      <c r="C1944" t="s">
        <v>11062</v>
      </c>
      <c r="D1944" t="s">
        <v>11063</v>
      </c>
      <c r="E1944" t="s">
        <v>51</v>
      </c>
      <c r="F1944" t="s">
        <v>49</v>
      </c>
      <c r="G1944" t="s">
        <v>50</v>
      </c>
      <c r="H1944">
        <v>450000</v>
      </c>
      <c r="I1944">
        <v>450000</v>
      </c>
      <c r="J1944">
        <v>250</v>
      </c>
      <c r="K1944" s="1">
        <v>46022</v>
      </c>
      <c r="L1944" t="s">
        <v>15144</v>
      </c>
    </row>
    <row r="1945" spans="1:12" x14ac:dyDescent="0.2">
      <c r="A1945" t="s">
        <v>1201</v>
      </c>
      <c r="B1945" t="s">
        <v>5036</v>
      </c>
      <c r="C1945" t="s">
        <v>7360</v>
      </c>
      <c r="D1945" t="s">
        <v>1202</v>
      </c>
      <c r="E1945" t="s">
        <v>51</v>
      </c>
      <c r="F1945" t="s">
        <v>49</v>
      </c>
      <c r="G1945" t="s">
        <v>50</v>
      </c>
      <c r="H1945">
        <v>8550</v>
      </c>
      <c r="I1945">
        <v>8550</v>
      </c>
      <c r="J1945">
        <v>2</v>
      </c>
      <c r="K1945" s="1">
        <v>45535</v>
      </c>
      <c r="L1945" t="s">
        <v>15144</v>
      </c>
    </row>
    <row r="1946" spans="1:12" x14ac:dyDescent="0.2">
      <c r="A1946" t="s">
        <v>184</v>
      </c>
      <c r="B1946" t="s">
        <v>5300</v>
      </c>
      <c r="C1946" t="s">
        <v>7360</v>
      </c>
      <c r="D1946" t="s">
        <v>63</v>
      </c>
      <c r="E1946" t="s">
        <v>51</v>
      </c>
      <c r="F1946" t="s">
        <v>183</v>
      </c>
      <c r="G1946" t="s">
        <v>95</v>
      </c>
      <c r="H1946">
        <v>33000</v>
      </c>
      <c r="I1946">
        <v>33000</v>
      </c>
      <c r="J1946">
        <v>5</v>
      </c>
      <c r="K1946" s="1">
        <v>45535</v>
      </c>
      <c r="L1946" t="s">
        <v>15144</v>
      </c>
    </row>
    <row r="1947" spans="1:12" x14ac:dyDescent="0.2">
      <c r="A1947" t="s">
        <v>1487</v>
      </c>
      <c r="B1947" t="s">
        <v>5802</v>
      </c>
      <c r="C1947" t="s">
        <v>7360</v>
      </c>
      <c r="D1947" t="s">
        <v>63</v>
      </c>
      <c r="E1947" t="s">
        <v>51</v>
      </c>
      <c r="F1947" t="s">
        <v>183</v>
      </c>
      <c r="G1947" t="s">
        <v>95</v>
      </c>
      <c r="H1947">
        <v>16500</v>
      </c>
      <c r="I1947">
        <v>16500</v>
      </c>
      <c r="J1947">
        <v>1.7661000000000002</v>
      </c>
      <c r="K1947" s="1">
        <v>45535</v>
      </c>
      <c r="L1947" t="s">
        <v>15144</v>
      </c>
    </row>
    <row r="1948" spans="1:12" x14ac:dyDescent="0.2">
      <c r="A1948" t="s">
        <v>1486</v>
      </c>
      <c r="B1948" t="s">
        <v>5801</v>
      </c>
      <c r="C1948" t="s">
        <v>7360</v>
      </c>
      <c r="D1948" t="s">
        <v>63</v>
      </c>
      <c r="E1948" t="s">
        <v>51</v>
      </c>
      <c r="F1948" t="s">
        <v>183</v>
      </c>
      <c r="G1948" t="s">
        <v>95</v>
      </c>
      <c r="H1948">
        <v>32000</v>
      </c>
      <c r="I1948">
        <v>32000</v>
      </c>
      <c r="J1948">
        <v>3.289699999999999</v>
      </c>
      <c r="K1948" s="1">
        <v>45535</v>
      </c>
      <c r="L1948" t="s">
        <v>15144</v>
      </c>
    </row>
    <row r="1949" spans="1:12" x14ac:dyDescent="0.2">
      <c r="A1949" t="s">
        <v>1076</v>
      </c>
      <c r="B1949" t="s">
        <v>6273</v>
      </c>
      <c r="C1949" t="s">
        <v>7360</v>
      </c>
      <c r="D1949" t="s">
        <v>63</v>
      </c>
      <c r="E1949" t="s">
        <v>51</v>
      </c>
      <c r="F1949" t="s">
        <v>154</v>
      </c>
      <c r="G1949" t="s">
        <v>1074</v>
      </c>
      <c r="H1949">
        <v>22400</v>
      </c>
      <c r="I1949">
        <v>22400</v>
      </c>
      <c r="J1949">
        <v>1.2396999999999998</v>
      </c>
      <c r="K1949" s="1">
        <v>45535</v>
      </c>
      <c r="L1949" t="s">
        <v>15144</v>
      </c>
    </row>
    <row r="1950" spans="1:12" x14ac:dyDescent="0.2">
      <c r="A1950" t="s">
        <v>1075</v>
      </c>
      <c r="B1950" t="s">
        <v>6272</v>
      </c>
      <c r="C1950" t="s">
        <v>7360</v>
      </c>
      <c r="D1950" t="s">
        <v>63</v>
      </c>
      <c r="E1950" t="s">
        <v>51</v>
      </c>
      <c r="F1950" t="s">
        <v>154</v>
      </c>
      <c r="G1950" t="s">
        <v>1074</v>
      </c>
      <c r="H1950">
        <v>69000</v>
      </c>
      <c r="I1950">
        <v>69000</v>
      </c>
      <c r="J1950">
        <v>2</v>
      </c>
      <c r="K1950" s="1">
        <v>45535</v>
      </c>
      <c r="L1950" t="s">
        <v>15144</v>
      </c>
    </row>
    <row r="1951" spans="1:12" x14ac:dyDescent="0.2">
      <c r="A1951" t="s">
        <v>1160</v>
      </c>
      <c r="B1951" t="s">
        <v>4216</v>
      </c>
      <c r="C1951" t="s">
        <v>7360</v>
      </c>
      <c r="D1951" t="s">
        <v>63</v>
      </c>
      <c r="E1951" t="s">
        <v>51</v>
      </c>
      <c r="F1951" t="s">
        <v>49</v>
      </c>
      <c r="G1951" t="s">
        <v>50</v>
      </c>
      <c r="H1951">
        <v>103000</v>
      </c>
      <c r="I1951">
        <v>208000</v>
      </c>
      <c r="J1951">
        <v>5</v>
      </c>
      <c r="K1951" s="1">
        <v>45535</v>
      </c>
      <c r="L1951" t="s">
        <v>15144</v>
      </c>
    </row>
    <row r="1952" spans="1:12" x14ac:dyDescent="0.2">
      <c r="A1952" t="s">
        <v>1155</v>
      </c>
      <c r="B1952" t="s">
        <v>4219</v>
      </c>
      <c r="C1952" t="s">
        <v>7360</v>
      </c>
      <c r="D1952" t="s">
        <v>63</v>
      </c>
      <c r="E1952" t="s">
        <v>51</v>
      </c>
      <c r="F1952" t="s">
        <v>49</v>
      </c>
      <c r="G1952" t="s">
        <v>50</v>
      </c>
      <c r="H1952">
        <v>68000</v>
      </c>
      <c r="I1952">
        <v>68000</v>
      </c>
      <c r="J1952">
        <v>11</v>
      </c>
      <c r="K1952" s="1">
        <v>45535</v>
      </c>
      <c r="L1952" t="s">
        <v>15144</v>
      </c>
    </row>
    <row r="1953" spans="1:12" x14ac:dyDescent="0.2">
      <c r="A1953" t="s">
        <v>980</v>
      </c>
      <c r="B1953" t="s">
        <v>4783</v>
      </c>
      <c r="C1953" t="s">
        <v>7360</v>
      </c>
      <c r="D1953" t="s">
        <v>63</v>
      </c>
      <c r="E1953" t="s">
        <v>51</v>
      </c>
      <c r="F1953" t="s">
        <v>141</v>
      </c>
      <c r="G1953" t="s">
        <v>979</v>
      </c>
      <c r="H1953">
        <v>25000</v>
      </c>
      <c r="I1953">
        <v>25000</v>
      </c>
      <c r="J1953">
        <v>2.4471999999999987</v>
      </c>
      <c r="K1953" s="1">
        <v>45535</v>
      </c>
      <c r="L1953" t="s">
        <v>15144</v>
      </c>
    </row>
    <row r="1954" spans="1:12" x14ac:dyDescent="0.2">
      <c r="A1954" t="s">
        <v>978</v>
      </c>
      <c r="B1954" t="s">
        <v>4782</v>
      </c>
      <c r="C1954" t="s">
        <v>7360</v>
      </c>
      <c r="D1954" t="s">
        <v>63</v>
      </c>
      <c r="E1954" t="s">
        <v>51</v>
      </c>
      <c r="F1954" t="s">
        <v>141</v>
      </c>
      <c r="G1954" t="s">
        <v>979</v>
      </c>
      <c r="H1954">
        <v>17000</v>
      </c>
      <c r="I1954">
        <v>17000</v>
      </c>
      <c r="J1954">
        <v>1.1527000000000003</v>
      </c>
      <c r="K1954" s="1">
        <v>45535</v>
      </c>
      <c r="L1954" t="s">
        <v>15144</v>
      </c>
    </row>
    <row r="1955" spans="1:12" x14ac:dyDescent="0.2">
      <c r="A1955" t="s">
        <v>1085</v>
      </c>
      <c r="B1955" t="s">
        <v>5501</v>
      </c>
      <c r="C1955" t="s">
        <v>7360</v>
      </c>
      <c r="D1955" t="s">
        <v>63</v>
      </c>
      <c r="E1955" t="s">
        <v>51</v>
      </c>
      <c r="F1955" t="s">
        <v>49</v>
      </c>
      <c r="G1955" t="s">
        <v>50</v>
      </c>
      <c r="H1955">
        <v>30000</v>
      </c>
      <c r="I1955">
        <v>30000</v>
      </c>
      <c r="J1955">
        <v>2</v>
      </c>
      <c r="K1955" s="1">
        <v>45535</v>
      </c>
      <c r="L1955" t="s">
        <v>15144</v>
      </c>
    </row>
    <row r="1956" spans="1:12" x14ac:dyDescent="0.2">
      <c r="A1956" t="s">
        <v>1054</v>
      </c>
      <c r="B1956" t="s">
        <v>5967</v>
      </c>
      <c r="C1956" t="s">
        <v>7360</v>
      </c>
      <c r="D1956" t="s">
        <v>63</v>
      </c>
      <c r="E1956" t="s">
        <v>51</v>
      </c>
      <c r="F1956" t="s">
        <v>151</v>
      </c>
      <c r="G1956" t="s">
        <v>1053</v>
      </c>
      <c r="H1956">
        <v>63000</v>
      </c>
      <c r="I1956">
        <v>63000</v>
      </c>
      <c r="J1956">
        <v>5.9457500000000003</v>
      </c>
      <c r="K1956" s="1">
        <v>45535</v>
      </c>
      <c r="L1956" t="s">
        <v>15144</v>
      </c>
    </row>
    <row r="1957" spans="1:12" x14ac:dyDescent="0.2">
      <c r="A1957" t="s">
        <v>1082</v>
      </c>
      <c r="B1957" t="s">
        <v>6635</v>
      </c>
      <c r="C1957" t="s">
        <v>7360</v>
      </c>
      <c r="D1957" t="s">
        <v>63</v>
      </c>
      <c r="E1957" t="s">
        <v>51</v>
      </c>
      <c r="F1957" t="s">
        <v>154</v>
      </c>
      <c r="G1957" t="s">
        <v>1074</v>
      </c>
      <c r="H1957">
        <v>36000</v>
      </c>
      <c r="I1957">
        <v>36000</v>
      </c>
      <c r="J1957">
        <v>5.4577</v>
      </c>
      <c r="K1957" s="1">
        <v>45535</v>
      </c>
      <c r="L1957" t="s">
        <v>15144</v>
      </c>
    </row>
    <row r="1958" spans="1:12" x14ac:dyDescent="0.2">
      <c r="A1958" t="s">
        <v>1052</v>
      </c>
      <c r="B1958" t="s">
        <v>5966</v>
      </c>
      <c r="C1958" t="s">
        <v>7360</v>
      </c>
      <c r="D1958" t="s">
        <v>63</v>
      </c>
      <c r="E1958" t="s">
        <v>51</v>
      </c>
      <c r="F1958" t="s">
        <v>151</v>
      </c>
      <c r="G1958" t="s">
        <v>1053</v>
      </c>
      <c r="H1958">
        <v>100000</v>
      </c>
      <c r="I1958">
        <v>100000</v>
      </c>
      <c r="J1958">
        <v>5.7825999999999986</v>
      </c>
      <c r="K1958" s="1">
        <v>45535</v>
      </c>
      <c r="L1958" t="s">
        <v>15144</v>
      </c>
    </row>
    <row r="1959" spans="1:12" x14ac:dyDescent="0.2">
      <c r="A1959" t="s">
        <v>1083</v>
      </c>
      <c r="B1959" t="s">
        <v>6636</v>
      </c>
      <c r="C1959" t="s">
        <v>7360</v>
      </c>
      <c r="D1959" t="s">
        <v>63</v>
      </c>
      <c r="E1959" t="s">
        <v>51</v>
      </c>
      <c r="F1959" t="s">
        <v>154</v>
      </c>
      <c r="G1959" t="s">
        <v>1074</v>
      </c>
      <c r="H1959">
        <v>32000</v>
      </c>
      <c r="I1959">
        <v>32000</v>
      </c>
      <c r="J1959">
        <v>2.0203000000000002</v>
      </c>
      <c r="K1959" s="1">
        <v>45535</v>
      </c>
      <c r="L1959" t="s">
        <v>15144</v>
      </c>
    </row>
    <row r="1960" spans="1:12" x14ac:dyDescent="0.2">
      <c r="A1960" t="s">
        <v>1049</v>
      </c>
      <c r="B1960" t="s">
        <v>4370</v>
      </c>
      <c r="C1960" t="s">
        <v>7360</v>
      </c>
      <c r="D1960" t="s">
        <v>63</v>
      </c>
      <c r="E1960" t="s">
        <v>51</v>
      </c>
      <c r="F1960" t="s">
        <v>150</v>
      </c>
      <c r="G1960" t="s">
        <v>1045</v>
      </c>
      <c r="H1960">
        <v>58190</v>
      </c>
      <c r="I1960">
        <v>58190</v>
      </c>
      <c r="J1960">
        <v>5.2079499999999994</v>
      </c>
      <c r="K1960" s="1">
        <v>45535</v>
      </c>
      <c r="L1960" t="s">
        <v>15144</v>
      </c>
    </row>
    <row r="1961" spans="1:12" x14ac:dyDescent="0.2">
      <c r="A1961" t="s">
        <v>1040</v>
      </c>
      <c r="B1961" t="s">
        <v>4371</v>
      </c>
      <c r="C1961" t="s">
        <v>7360</v>
      </c>
      <c r="D1961" t="s">
        <v>63</v>
      </c>
      <c r="E1961" t="s">
        <v>51</v>
      </c>
      <c r="F1961" t="s">
        <v>147</v>
      </c>
      <c r="G1961" t="s">
        <v>148</v>
      </c>
      <c r="H1961">
        <v>27000</v>
      </c>
      <c r="I1961">
        <v>27000</v>
      </c>
      <c r="J1961">
        <v>2.4621000000000008</v>
      </c>
      <c r="K1961" s="1">
        <v>45535</v>
      </c>
      <c r="L1961" t="s">
        <v>15144</v>
      </c>
    </row>
    <row r="1962" spans="1:12" x14ac:dyDescent="0.2">
      <c r="A1962" t="s">
        <v>1070</v>
      </c>
      <c r="B1962" t="s">
        <v>4396</v>
      </c>
      <c r="C1962" t="s">
        <v>7360</v>
      </c>
      <c r="D1962" t="s">
        <v>63</v>
      </c>
      <c r="E1962" t="s">
        <v>51</v>
      </c>
      <c r="F1962" t="s">
        <v>153</v>
      </c>
      <c r="G1962" t="s">
        <v>1071</v>
      </c>
      <c r="H1962">
        <v>30450</v>
      </c>
      <c r="I1962">
        <v>30450</v>
      </c>
      <c r="J1962">
        <v>2.0616999999999996</v>
      </c>
      <c r="K1962" s="1">
        <v>45535</v>
      </c>
      <c r="L1962" t="s">
        <v>15144</v>
      </c>
    </row>
    <row r="1963" spans="1:12" x14ac:dyDescent="0.2">
      <c r="A1963" t="s">
        <v>1035</v>
      </c>
      <c r="B1963" t="s">
        <v>4790</v>
      </c>
      <c r="C1963" t="s">
        <v>7360</v>
      </c>
      <c r="D1963" t="s">
        <v>63</v>
      </c>
      <c r="E1963" t="s">
        <v>51</v>
      </c>
      <c r="F1963" t="s">
        <v>147</v>
      </c>
      <c r="G1963" t="s">
        <v>148</v>
      </c>
      <c r="H1963">
        <v>23000</v>
      </c>
      <c r="I1963">
        <v>23000</v>
      </c>
      <c r="J1963">
        <v>1.3803999999999996</v>
      </c>
      <c r="K1963" s="1">
        <v>45535</v>
      </c>
      <c r="L1963" t="s">
        <v>15144</v>
      </c>
    </row>
    <row r="1964" spans="1:12" x14ac:dyDescent="0.2">
      <c r="A1964" t="s">
        <v>1036</v>
      </c>
      <c r="B1964" t="s">
        <v>4791</v>
      </c>
      <c r="C1964" t="s">
        <v>7360</v>
      </c>
      <c r="D1964" t="s">
        <v>63</v>
      </c>
      <c r="E1964" t="s">
        <v>51</v>
      </c>
      <c r="F1964" t="s">
        <v>147</v>
      </c>
      <c r="G1964" t="s">
        <v>148</v>
      </c>
      <c r="H1964">
        <v>124000</v>
      </c>
      <c r="I1964">
        <v>124000</v>
      </c>
      <c r="J1964">
        <v>9.4320000000000004</v>
      </c>
      <c r="K1964" s="1">
        <v>45535</v>
      </c>
      <c r="L1964" t="s">
        <v>15144</v>
      </c>
    </row>
    <row r="1965" spans="1:12" x14ac:dyDescent="0.2">
      <c r="A1965" t="s">
        <v>949</v>
      </c>
      <c r="B1965" t="s">
        <v>7353</v>
      </c>
      <c r="C1965" t="s">
        <v>7360</v>
      </c>
      <c r="D1965" t="s">
        <v>63</v>
      </c>
      <c r="E1965" t="s">
        <v>51</v>
      </c>
      <c r="F1965" t="s">
        <v>135</v>
      </c>
      <c r="G1965" t="s">
        <v>136</v>
      </c>
      <c r="H1965">
        <v>28000</v>
      </c>
      <c r="I1965">
        <v>28000</v>
      </c>
      <c r="J1965">
        <v>2.9425000000000008</v>
      </c>
      <c r="K1965" s="1">
        <v>45535</v>
      </c>
      <c r="L1965" t="s">
        <v>15144</v>
      </c>
    </row>
    <row r="1966" spans="1:12" x14ac:dyDescent="0.2">
      <c r="A1966" t="s">
        <v>1001</v>
      </c>
      <c r="B1966" t="s">
        <v>5379</v>
      </c>
      <c r="C1966" t="s">
        <v>7360</v>
      </c>
      <c r="D1966" t="s">
        <v>63</v>
      </c>
      <c r="E1966" t="s">
        <v>51</v>
      </c>
      <c r="F1966" t="s">
        <v>46</v>
      </c>
      <c r="G1966" t="s">
        <v>47</v>
      </c>
      <c r="H1966">
        <v>117500</v>
      </c>
      <c r="I1966">
        <v>117500</v>
      </c>
      <c r="J1966">
        <v>2</v>
      </c>
      <c r="K1966" s="1">
        <v>45535</v>
      </c>
      <c r="L1966" t="s">
        <v>15144</v>
      </c>
    </row>
    <row r="1967" spans="1:12" x14ac:dyDescent="0.2">
      <c r="A1967" t="s">
        <v>1030</v>
      </c>
      <c r="B1967" t="s">
        <v>5376</v>
      </c>
      <c r="C1967" t="s">
        <v>7360</v>
      </c>
      <c r="D1967" t="s">
        <v>63</v>
      </c>
      <c r="E1967" t="s">
        <v>51</v>
      </c>
      <c r="F1967" t="s">
        <v>46</v>
      </c>
      <c r="G1967" t="s">
        <v>47</v>
      </c>
      <c r="H1967">
        <v>107000</v>
      </c>
      <c r="I1967">
        <v>107000</v>
      </c>
      <c r="J1967">
        <v>2</v>
      </c>
      <c r="K1967" s="1">
        <v>45535</v>
      </c>
      <c r="L1967" t="s">
        <v>15144</v>
      </c>
    </row>
    <row r="1968" spans="1:12" x14ac:dyDescent="0.2">
      <c r="A1968" t="s">
        <v>821</v>
      </c>
      <c r="B1968" t="s">
        <v>4464</v>
      </c>
      <c r="C1968" t="s">
        <v>7360</v>
      </c>
      <c r="D1968" t="s">
        <v>63</v>
      </c>
      <c r="E1968" t="s">
        <v>51</v>
      </c>
      <c r="F1968" t="s">
        <v>118</v>
      </c>
      <c r="G1968" t="s">
        <v>119</v>
      </c>
      <c r="H1968">
        <v>52000</v>
      </c>
      <c r="I1968">
        <v>52000</v>
      </c>
      <c r="J1968">
        <v>4.6366999999999994</v>
      </c>
      <c r="K1968" s="1">
        <v>45535</v>
      </c>
      <c r="L1968" t="s">
        <v>15144</v>
      </c>
    </row>
    <row r="1969" spans="1:12" x14ac:dyDescent="0.2">
      <c r="A1969" t="s">
        <v>776</v>
      </c>
      <c r="B1969" t="s">
        <v>5799</v>
      </c>
      <c r="C1969" t="s">
        <v>7360</v>
      </c>
      <c r="D1969" t="s">
        <v>63</v>
      </c>
      <c r="E1969" t="s">
        <v>51</v>
      </c>
      <c r="F1969" t="s">
        <v>112</v>
      </c>
      <c r="G1969" t="s">
        <v>113</v>
      </c>
      <c r="H1969">
        <v>120000</v>
      </c>
      <c r="I1969">
        <v>120000</v>
      </c>
      <c r="J1969">
        <v>9</v>
      </c>
      <c r="K1969" s="1">
        <v>45535</v>
      </c>
      <c r="L1969" t="s">
        <v>15144</v>
      </c>
    </row>
    <row r="1970" spans="1:12" x14ac:dyDescent="0.2">
      <c r="A1970" t="s">
        <v>708</v>
      </c>
      <c r="B1970" t="s">
        <v>5516</v>
      </c>
      <c r="C1970" t="s">
        <v>7360</v>
      </c>
      <c r="D1970" t="s">
        <v>63</v>
      </c>
      <c r="E1970" t="s">
        <v>51</v>
      </c>
      <c r="F1970" t="s">
        <v>103</v>
      </c>
      <c r="G1970" t="s">
        <v>104</v>
      </c>
      <c r="H1970">
        <v>60000</v>
      </c>
      <c r="I1970">
        <v>60000</v>
      </c>
      <c r="J1970">
        <v>2</v>
      </c>
      <c r="K1970" s="1">
        <v>45535</v>
      </c>
      <c r="L1970" t="s">
        <v>15144</v>
      </c>
    </row>
    <row r="1971" spans="1:12" x14ac:dyDescent="0.2">
      <c r="A1971" t="s">
        <v>696</v>
      </c>
      <c r="B1971" t="s">
        <v>5537</v>
      </c>
      <c r="C1971" t="s">
        <v>7360</v>
      </c>
      <c r="D1971" t="s">
        <v>63</v>
      </c>
      <c r="E1971" t="s">
        <v>51</v>
      </c>
      <c r="F1971" t="s">
        <v>103</v>
      </c>
      <c r="G1971" t="s">
        <v>104</v>
      </c>
      <c r="H1971">
        <v>70000</v>
      </c>
      <c r="I1971">
        <v>70000</v>
      </c>
      <c r="J1971">
        <v>6.4826000000000015</v>
      </c>
      <c r="K1971" s="1">
        <v>45535</v>
      </c>
      <c r="L1971" t="s">
        <v>15144</v>
      </c>
    </row>
    <row r="1972" spans="1:12" x14ac:dyDescent="0.2">
      <c r="A1972" t="s">
        <v>105</v>
      </c>
      <c r="B1972" t="s">
        <v>4677</v>
      </c>
      <c r="C1972" t="s">
        <v>7360</v>
      </c>
      <c r="D1972" t="s">
        <v>63</v>
      </c>
      <c r="E1972" t="s">
        <v>51</v>
      </c>
      <c r="F1972" t="s">
        <v>103</v>
      </c>
      <c r="G1972" t="s">
        <v>104</v>
      </c>
      <c r="H1972">
        <v>65000</v>
      </c>
      <c r="I1972">
        <v>65000</v>
      </c>
      <c r="J1972">
        <v>10</v>
      </c>
      <c r="K1972" s="1">
        <v>45535</v>
      </c>
      <c r="L1972" t="s">
        <v>15144</v>
      </c>
    </row>
    <row r="1973" spans="1:12" x14ac:dyDescent="0.2">
      <c r="A1973" t="s">
        <v>655</v>
      </c>
      <c r="B1973" t="s">
        <v>5056</v>
      </c>
      <c r="C1973" t="s">
        <v>7360</v>
      </c>
      <c r="D1973" t="s">
        <v>63</v>
      </c>
      <c r="E1973" t="s">
        <v>51</v>
      </c>
      <c r="F1973" t="s">
        <v>100</v>
      </c>
      <c r="G1973" t="s">
        <v>101</v>
      </c>
      <c r="H1973">
        <v>35000</v>
      </c>
      <c r="I1973">
        <v>35000</v>
      </c>
      <c r="J1973">
        <v>2.1572999999999998</v>
      </c>
      <c r="K1973" s="1">
        <v>45535</v>
      </c>
      <c r="L1973" t="s">
        <v>15144</v>
      </c>
    </row>
    <row r="1974" spans="1:12" x14ac:dyDescent="0.2">
      <c r="A1974" t="s">
        <v>658</v>
      </c>
      <c r="B1974" t="s">
        <v>5058</v>
      </c>
      <c r="C1974" t="s">
        <v>7360</v>
      </c>
      <c r="D1974" t="s">
        <v>63</v>
      </c>
      <c r="E1974" t="s">
        <v>51</v>
      </c>
      <c r="F1974" t="s">
        <v>100</v>
      </c>
      <c r="G1974" t="s">
        <v>101</v>
      </c>
      <c r="H1974">
        <v>28000</v>
      </c>
      <c r="I1974">
        <v>28000</v>
      </c>
      <c r="J1974">
        <v>2.6625000000000023</v>
      </c>
      <c r="K1974" s="1">
        <v>45535</v>
      </c>
      <c r="L1974" t="s">
        <v>15144</v>
      </c>
    </row>
    <row r="1975" spans="1:12" x14ac:dyDescent="0.2">
      <c r="A1975" t="s">
        <v>517</v>
      </c>
      <c r="B1975" t="s">
        <v>5862</v>
      </c>
      <c r="C1975" t="s">
        <v>7360</v>
      </c>
      <c r="D1975" t="s">
        <v>63</v>
      </c>
      <c r="E1975" t="s">
        <v>51</v>
      </c>
      <c r="F1975" t="s">
        <v>33</v>
      </c>
      <c r="G1975" t="s">
        <v>34</v>
      </c>
      <c r="H1975">
        <v>122000</v>
      </c>
      <c r="I1975">
        <v>122000</v>
      </c>
      <c r="J1975">
        <v>4</v>
      </c>
      <c r="K1975" s="1">
        <v>45535</v>
      </c>
      <c r="L1975" t="s">
        <v>15144</v>
      </c>
    </row>
    <row r="1976" spans="1:12" x14ac:dyDescent="0.2">
      <c r="A1976" t="s">
        <v>529</v>
      </c>
      <c r="B1976" t="s">
        <v>6417</v>
      </c>
      <c r="C1976" t="s">
        <v>7360</v>
      </c>
      <c r="D1976" t="s">
        <v>63</v>
      </c>
      <c r="E1976" t="s">
        <v>51</v>
      </c>
      <c r="F1976" t="s">
        <v>33</v>
      </c>
      <c r="G1976" t="s">
        <v>34</v>
      </c>
      <c r="H1976">
        <v>137000</v>
      </c>
      <c r="I1976">
        <v>137000</v>
      </c>
      <c r="J1976">
        <v>8.0700000000000038</v>
      </c>
      <c r="K1976" s="1">
        <v>45535</v>
      </c>
      <c r="L1976" t="s">
        <v>15144</v>
      </c>
    </row>
    <row r="1977" spans="1:12" x14ac:dyDescent="0.2">
      <c r="A1977" t="s">
        <v>515</v>
      </c>
      <c r="B1977" t="s">
        <v>6420</v>
      </c>
      <c r="C1977" t="s">
        <v>7360</v>
      </c>
      <c r="D1977" t="s">
        <v>63</v>
      </c>
      <c r="E1977" t="s">
        <v>51</v>
      </c>
      <c r="F1977" t="s">
        <v>33</v>
      </c>
      <c r="G1977" t="s">
        <v>34</v>
      </c>
      <c r="H1977">
        <v>27000</v>
      </c>
      <c r="I1977">
        <v>27000</v>
      </c>
      <c r="J1977">
        <v>2.4463000000000013</v>
      </c>
      <c r="K1977" s="1">
        <v>45535</v>
      </c>
      <c r="L1977" t="s">
        <v>15144</v>
      </c>
    </row>
    <row r="1978" spans="1:12" x14ac:dyDescent="0.2">
      <c r="A1978" t="s">
        <v>516</v>
      </c>
      <c r="B1978" t="s">
        <v>5863</v>
      </c>
      <c r="C1978" t="s">
        <v>7360</v>
      </c>
      <c r="D1978" t="s">
        <v>63</v>
      </c>
      <c r="E1978" t="s">
        <v>51</v>
      </c>
      <c r="F1978" t="s">
        <v>33</v>
      </c>
      <c r="G1978" t="s">
        <v>34</v>
      </c>
      <c r="H1978">
        <v>25000</v>
      </c>
      <c r="I1978">
        <v>25000</v>
      </c>
      <c r="J1978">
        <v>1.9623000000000013</v>
      </c>
      <c r="K1978" s="1">
        <v>45535</v>
      </c>
      <c r="L1978" t="s">
        <v>15144</v>
      </c>
    </row>
    <row r="1979" spans="1:12" x14ac:dyDescent="0.2">
      <c r="A1979" t="s">
        <v>524</v>
      </c>
      <c r="B1979" t="s">
        <v>6416</v>
      </c>
      <c r="C1979" t="s">
        <v>7360</v>
      </c>
      <c r="D1979" t="s">
        <v>63</v>
      </c>
      <c r="E1979" t="s">
        <v>51</v>
      </c>
      <c r="F1979" t="s">
        <v>33</v>
      </c>
      <c r="G1979" t="s">
        <v>34</v>
      </c>
      <c r="H1979">
        <v>25700</v>
      </c>
      <c r="I1979">
        <v>25700</v>
      </c>
      <c r="J1979">
        <v>2.2117000000000018</v>
      </c>
      <c r="K1979" s="1">
        <v>45535</v>
      </c>
      <c r="L1979" t="s">
        <v>15144</v>
      </c>
    </row>
    <row r="1980" spans="1:12" x14ac:dyDescent="0.2">
      <c r="A1980" t="s">
        <v>482</v>
      </c>
      <c r="B1980" t="s">
        <v>5455</v>
      </c>
      <c r="C1980" t="s">
        <v>7360</v>
      </c>
      <c r="D1980" t="s">
        <v>63</v>
      </c>
      <c r="E1980" t="s">
        <v>51</v>
      </c>
      <c r="F1980" t="s">
        <v>86</v>
      </c>
      <c r="G1980" t="s">
        <v>85</v>
      </c>
      <c r="H1980">
        <v>172000</v>
      </c>
      <c r="I1980">
        <v>172000</v>
      </c>
      <c r="J1980">
        <v>16.569499999999998</v>
      </c>
      <c r="K1980" s="1">
        <v>45535</v>
      </c>
      <c r="L1980" t="s">
        <v>15144</v>
      </c>
    </row>
    <row r="1981" spans="1:12" x14ac:dyDescent="0.2">
      <c r="A1981" t="s">
        <v>481</v>
      </c>
      <c r="B1981" t="s">
        <v>5456</v>
      </c>
      <c r="C1981" t="s">
        <v>7360</v>
      </c>
      <c r="D1981" t="s">
        <v>63</v>
      </c>
      <c r="E1981" t="s">
        <v>51</v>
      </c>
      <c r="F1981" t="s">
        <v>86</v>
      </c>
      <c r="G1981" t="s">
        <v>85</v>
      </c>
      <c r="H1981">
        <v>46000</v>
      </c>
      <c r="I1981">
        <v>46000</v>
      </c>
      <c r="J1981">
        <v>2.6378000000000004</v>
      </c>
      <c r="K1981" s="1">
        <v>45535</v>
      </c>
      <c r="L1981" t="s">
        <v>15144</v>
      </c>
    </row>
    <row r="1982" spans="1:12" x14ac:dyDescent="0.2">
      <c r="A1982" t="s">
        <v>429</v>
      </c>
      <c r="B1982" t="s">
        <v>4908</v>
      </c>
      <c r="C1982" t="s">
        <v>7360</v>
      </c>
      <c r="D1982" t="s">
        <v>63</v>
      </c>
      <c r="E1982" t="s">
        <v>51</v>
      </c>
      <c r="F1982" t="s">
        <v>78</v>
      </c>
      <c r="G1982" t="s">
        <v>79</v>
      </c>
      <c r="H1982">
        <v>3000</v>
      </c>
      <c r="I1982">
        <v>3000</v>
      </c>
      <c r="J1982">
        <v>0.57150000000000045</v>
      </c>
      <c r="K1982" s="1">
        <v>45535</v>
      </c>
      <c r="L1982" t="s">
        <v>15144</v>
      </c>
    </row>
    <row r="1983" spans="1:12" x14ac:dyDescent="0.2">
      <c r="A1983" t="s">
        <v>367</v>
      </c>
      <c r="B1983" t="s">
        <v>4140</v>
      </c>
      <c r="C1983" t="s">
        <v>7360</v>
      </c>
      <c r="D1983" t="s">
        <v>63</v>
      </c>
      <c r="E1983" t="s">
        <v>51</v>
      </c>
      <c r="F1983" t="s">
        <v>60</v>
      </c>
      <c r="G1983" t="s">
        <v>61</v>
      </c>
      <c r="H1983">
        <v>115000</v>
      </c>
      <c r="I1983">
        <v>115000</v>
      </c>
      <c r="J1983">
        <v>14</v>
      </c>
      <c r="K1983" s="1">
        <v>45535</v>
      </c>
      <c r="L1983" t="s">
        <v>15144</v>
      </c>
    </row>
    <row r="1984" spans="1:12" x14ac:dyDescent="0.2">
      <c r="A1984" t="s">
        <v>368</v>
      </c>
      <c r="B1984" t="s">
        <v>4139</v>
      </c>
      <c r="C1984" t="s">
        <v>7360</v>
      </c>
      <c r="D1984" t="s">
        <v>63</v>
      </c>
      <c r="E1984" t="s">
        <v>51</v>
      </c>
      <c r="F1984" t="s">
        <v>60</v>
      </c>
      <c r="G1984" t="s">
        <v>61</v>
      </c>
      <c r="H1984">
        <v>92700</v>
      </c>
      <c r="I1984">
        <v>92700</v>
      </c>
      <c r="J1984">
        <v>8.2200000000000006</v>
      </c>
      <c r="K1984" s="1">
        <v>45535</v>
      </c>
      <c r="L1984" t="s">
        <v>15144</v>
      </c>
    </row>
    <row r="1985" spans="1:12" x14ac:dyDescent="0.2">
      <c r="A1985" t="s">
        <v>1250</v>
      </c>
      <c r="B1985" t="s">
        <v>5751</v>
      </c>
      <c r="C1985" t="s">
        <v>7360</v>
      </c>
      <c r="D1985" t="s">
        <v>1078</v>
      </c>
      <c r="E1985" t="s">
        <v>51</v>
      </c>
      <c r="F1985" t="s">
        <v>167</v>
      </c>
      <c r="G1985" t="s">
        <v>1251</v>
      </c>
      <c r="H1985">
        <v>45000</v>
      </c>
      <c r="I1985">
        <v>45000</v>
      </c>
      <c r="J1985">
        <v>2</v>
      </c>
      <c r="K1985" s="1">
        <v>45535</v>
      </c>
      <c r="L1985" t="s">
        <v>15144</v>
      </c>
    </row>
    <row r="1986" spans="1:12" x14ac:dyDescent="0.2">
      <c r="A1986" t="s">
        <v>1274</v>
      </c>
      <c r="B1986" t="s">
        <v>5303</v>
      </c>
      <c r="C1986" t="s">
        <v>7360</v>
      </c>
      <c r="D1986" t="s">
        <v>1078</v>
      </c>
      <c r="E1986" t="s">
        <v>51</v>
      </c>
      <c r="F1986" t="s">
        <v>168</v>
      </c>
      <c r="G1986" t="s">
        <v>169</v>
      </c>
      <c r="H1986">
        <v>30000</v>
      </c>
      <c r="I1986">
        <v>30000</v>
      </c>
      <c r="J1986">
        <v>4</v>
      </c>
      <c r="K1986" s="1">
        <v>45535</v>
      </c>
      <c r="L1986" t="s">
        <v>15144</v>
      </c>
    </row>
    <row r="1987" spans="1:12" x14ac:dyDescent="0.2">
      <c r="A1987" t="s">
        <v>1077</v>
      </c>
      <c r="B1987" t="s">
        <v>6281</v>
      </c>
      <c r="C1987" t="s">
        <v>7360</v>
      </c>
      <c r="D1987" t="s">
        <v>1078</v>
      </c>
      <c r="E1987" t="s">
        <v>51</v>
      </c>
      <c r="F1987" t="s">
        <v>154</v>
      </c>
      <c r="G1987" t="s">
        <v>1074</v>
      </c>
      <c r="H1987">
        <v>65000</v>
      </c>
      <c r="I1987">
        <v>65000</v>
      </c>
      <c r="J1987">
        <v>8</v>
      </c>
      <c r="K1987" s="1">
        <v>45535</v>
      </c>
      <c r="L1987" t="s">
        <v>15144</v>
      </c>
    </row>
    <row r="1988" spans="1:12" x14ac:dyDescent="0.2">
      <c r="A1988" t="s">
        <v>1327</v>
      </c>
      <c r="B1988" t="s">
        <v>5994</v>
      </c>
      <c r="C1988" t="s">
        <v>7360</v>
      </c>
      <c r="D1988" t="s">
        <v>1140</v>
      </c>
      <c r="E1988" t="s">
        <v>51</v>
      </c>
      <c r="F1988" t="s">
        <v>44</v>
      </c>
      <c r="G1988" t="s">
        <v>45</v>
      </c>
      <c r="H1988">
        <v>32326</v>
      </c>
      <c r="I1988">
        <v>32326</v>
      </c>
      <c r="J1988">
        <v>1.4659999999999997</v>
      </c>
      <c r="K1988" s="1">
        <v>45535</v>
      </c>
      <c r="L1988" t="s">
        <v>15144</v>
      </c>
    </row>
    <row r="1989" spans="1:12" x14ac:dyDescent="0.2">
      <c r="A1989" t="s">
        <v>1139</v>
      </c>
      <c r="B1989" t="s">
        <v>4219</v>
      </c>
      <c r="C1989" t="s">
        <v>7360</v>
      </c>
      <c r="D1989" t="s">
        <v>1140</v>
      </c>
      <c r="E1989" t="s">
        <v>51</v>
      </c>
      <c r="F1989" t="s">
        <v>49</v>
      </c>
      <c r="G1989" t="s">
        <v>50</v>
      </c>
      <c r="I1989"/>
      <c r="K1989" s="1">
        <v>45535</v>
      </c>
      <c r="L1989" t="s">
        <v>15144</v>
      </c>
    </row>
    <row r="1990" spans="1:12" x14ac:dyDescent="0.2">
      <c r="A1990" t="s">
        <v>1169</v>
      </c>
      <c r="B1990" t="s">
        <v>10568</v>
      </c>
      <c r="C1990" t="s">
        <v>7360</v>
      </c>
      <c r="D1990" t="s">
        <v>1066</v>
      </c>
      <c r="E1990" t="s">
        <v>51</v>
      </c>
      <c r="F1990" t="s">
        <v>49</v>
      </c>
      <c r="G1990" t="s">
        <v>50</v>
      </c>
      <c r="H1990">
        <v>150000</v>
      </c>
      <c r="I1990">
        <v>150000</v>
      </c>
      <c r="J1990">
        <v>5</v>
      </c>
      <c r="K1990" s="1">
        <v>45535</v>
      </c>
      <c r="L1990" t="s">
        <v>15144</v>
      </c>
    </row>
    <row r="1991" spans="1:12" x14ac:dyDescent="0.2">
      <c r="A1991" t="s">
        <v>1065</v>
      </c>
      <c r="B1991" t="s">
        <v>6574</v>
      </c>
      <c r="C1991" t="s">
        <v>7360</v>
      </c>
      <c r="D1991" t="s">
        <v>1066</v>
      </c>
      <c r="E1991" t="s">
        <v>51</v>
      </c>
      <c r="F1991" t="s">
        <v>152</v>
      </c>
      <c r="G1991" t="s">
        <v>1063</v>
      </c>
      <c r="H1991">
        <v>150000</v>
      </c>
      <c r="I1991">
        <v>150000</v>
      </c>
      <c r="J1991">
        <v>25</v>
      </c>
      <c r="K1991" s="1">
        <v>45535</v>
      </c>
      <c r="L1991" t="s">
        <v>15144</v>
      </c>
    </row>
    <row r="1992" spans="1:12" x14ac:dyDescent="0.2">
      <c r="A1992" t="s">
        <v>862</v>
      </c>
      <c r="B1992" t="s">
        <v>6860</v>
      </c>
      <c r="C1992" t="s">
        <v>7360</v>
      </c>
      <c r="D1992" t="s">
        <v>863</v>
      </c>
      <c r="E1992" t="s">
        <v>51</v>
      </c>
      <c r="F1992" t="s">
        <v>56</v>
      </c>
      <c r="G1992" t="s">
        <v>57</v>
      </c>
      <c r="H1992">
        <v>28115</v>
      </c>
      <c r="I1992">
        <v>40000</v>
      </c>
      <c r="J1992">
        <v>3.2416999999999998</v>
      </c>
      <c r="K1992" s="1">
        <v>45535</v>
      </c>
      <c r="L1992" t="s">
        <v>15144</v>
      </c>
    </row>
    <row r="1993" spans="1:12" x14ac:dyDescent="0.2">
      <c r="A1993" t="s">
        <v>910</v>
      </c>
      <c r="B1993" t="s">
        <v>5474</v>
      </c>
      <c r="C1993" t="s">
        <v>7360</v>
      </c>
      <c r="D1993" t="s">
        <v>863</v>
      </c>
      <c r="E1993" t="s">
        <v>51</v>
      </c>
      <c r="F1993" t="s">
        <v>127</v>
      </c>
      <c r="G1993" t="s">
        <v>128</v>
      </c>
      <c r="H1993">
        <v>8800</v>
      </c>
      <c r="I1993">
        <v>8800</v>
      </c>
      <c r="J1993">
        <v>1.1519499999999996</v>
      </c>
      <c r="K1993" s="1">
        <v>45535</v>
      </c>
      <c r="L1993" t="s">
        <v>15144</v>
      </c>
    </row>
    <row r="1994" spans="1:12" x14ac:dyDescent="0.2">
      <c r="A1994" t="s">
        <v>945</v>
      </c>
      <c r="B1994" t="s">
        <v>7341</v>
      </c>
      <c r="C1994" t="s">
        <v>7360</v>
      </c>
      <c r="D1994" t="s">
        <v>946</v>
      </c>
      <c r="E1994" t="s">
        <v>51</v>
      </c>
      <c r="F1994" t="s">
        <v>135</v>
      </c>
      <c r="G1994" t="s">
        <v>136</v>
      </c>
      <c r="H1994">
        <v>5200</v>
      </c>
      <c r="I1994">
        <v>5200</v>
      </c>
      <c r="J1994">
        <v>0.63150000000000006</v>
      </c>
      <c r="K1994" s="1">
        <v>45535</v>
      </c>
      <c r="L1994" t="s">
        <v>15144</v>
      </c>
    </row>
    <row r="1995" spans="1:12" x14ac:dyDescent="0.2">
      <c r="A1995" t="s">
        <v>1344</v>
      </c>
      <c r="B1995" t="s">
        <v>5842</v>
      </c>
      <c r="C1995" t="s">
        <v>7360</v>
      </c>
      <c r="D1995" t="s">
        <v>1326</v>
      </c>
      <c r="E1995" t="s">
        <v>51</v>
      </c>
      <c r="F1995" t="s">
        <v>39</v>
      </c>
      <c r="G1995" t="s">
        <v>40</v>
      </c>
      <c r="I1995"/>
      <c r="J1995">
        <v>2</v>
      </c>
      <c r="K1995" s="1">
        <v>45535</v>
      </c>
      <c r="L1995" t="s">
        <v>15144</v>
      </c>
    </row>
    <row r="1996" spans="1:12" x14ac:dyDescent="0.2">
      <c r="A1996" t="s">
        <v>7420</v>
      </c>
      <c r="B1996" t="s">
        <v>7421</v>
      </c>
      <c r="C1996" t="s">
        <v>7360</v>
      </c>
      <c r="D1996" t="s">
        <v>7422</v>
      </c>
      <c r="E1996" t="s">
        <v>51</v>
      </c>
      <c r="F1996" t="s">
        <v>230</v>
      </c>
      <c r="G1996" t="s">
        <v>836</v>
      </c>
      <c r="I1996"/>
      <c r="K1996" s="1">
        <v>45808</v>
      </c>
      <c r="L1996" t="s">
        <v>15144</v>
      </c>
    </row>
    <row r="1997" spans="1:12" x14ac:dyDescent="0.2">
      <c r="A1997" t="s">
        <v>937</v>
      </c>
      <c r="B1997" t="s">
        <v>5860</v>
      </c>
      <c r="C1997" t="s">
        <v>7360</v>
      </c>
      <c r="D1997" t="s">
        <v>938</v>
      </c>
      <c r="E1997" t="s">
        <v>51</v>
      </c>
      <c r="F1997" t="s">
        <v>133</v>
      </c>
      <c r="G1997" t="s">
        <v>134</v>
      </c>
      <c r="I1997"/>
      <c r="K1997" s="1">
        <v>45535</v>
      </c>
      <c r="L1997" t="s">
        <v>15144</v>
      </c>
    </row>
    <row r="1998" spans="1:12" x14ac:dyDescent="0.2">
      <c r="A1998" t="s">
        <v>2561</v>
      </c>
      <c r="B1998" t="s">
        <v>5944</v>
      </c>
      <c r="C1998" t="s">
        <v>7360</v>
      </c>
      <c r="D1998" t="s">
        <v>888</v>
      </c>
      <c r="E1998" t="s">
        <v>51</v>
      </c>
      <c r="F1998" t="s">
        <v>36</v>
      </c>
      <c r="G1998" t="s">
        <v>37</v>
      </c>
      <c r="H1998">
        <v>31000</v>
      </c>
      <c r="I1998">
        <v>31000</v>
      </c>
      <c r="J1998">
        <v>1</v>
      </c>
      <c r="K1998" s="1">
        <v>45535</v>
      </c>
      <c r="L1998" t="s">
        <v>15144</v>
      </c>
    </row>
    <row r="1999" spans="1:12" x14ac:dyDescent="0.2">
      <c r="A1999" t="s">
        <v>1225</v>
      </c>
      <c r="B1999" t="s">
        <v>11059</v>
      </c>
      <c r="C1999" t="s">
        <v>7360</v>
      </c>
      <c r="D1999" t="s">
        <v>888</v>
      </c>
      <c r="E1999" t="s">
        <v>51</v>
      </c>
      <c r="F1999" t="s">
        <v>163</v>
      </c>
      <c r="G1999" t="s">
        <v>164</v>
      </c>
      <c r="H1999">
        <v>35000</v>
      </c>
      <c r="I1999">
        <v>35000</v>
      </c>
      <c r="J1999">
        <v>2</v>
      </c>
      <c r="K1999" s="1">
        <v>45535</v>
      </c>
      <c r="L1999" t="s">
        <v>15144</v>
      </c>
    </row>
    <row r="2000" spans="1:12" x14ac:dyDescent="0.2">
      <c r="A2000" t="s">
        <v>2560</v>
      </c>
      <c r="B2000" t="s">
        <v>4269</v>
      </c>
      <c r="C2000" t="s">
        <v>7360</v>
      </c>
      <c r="D2000" t="s">
        <v>888</v>
      </c>
      <c r="E2000" t="s">
        <v>51</v>
      </c>
      <c r="F2000" t="s">
        <v>135</v>
      </c>
      <c r="G2000" t="s">
        <v>136</v>
      </c>
      <c r="H2000">
        <v>60000</v>
      </c>
      <c r="I2000">
        <v>60000</v>
      </c>
      <c r="J2000">
        <v>4</v>
      </c>
      <c r="K2000" s="1">
        <v>45535</v>
      </c>
      <c r="L2000" t="s">
        <v>15144</v>
      </c>
    </row>
    <row r="2001" spans="1:12" x14ac:dyDescent="0.2">
      <c r="A2001" t="s">
        <v>952</v>
      </c>
      <c r="B2001" t="s">
        <v>5859</v>
      </c>
      <c r="C2001" t="s">
        <v>7360</v>
      </c>
      <c r="D2001" t="s">
        <v>888</v>
      </c>
      <c r="E2001" t="s">
        <v>51</v>
      </c>
      <c r="F2001" t="s">
        <v>135</v>
      </c>
      <c r="G2001" t="s">
        <v>136</v>
      </c>
      <c r="H2001">
        <v>9000</v>
      </c>
      <c r="I2001">
        <v>9000</v>
      </c>
      <c r="J2001">
        <v>1</v>
      </c>
      <c r="K2001" s="1">
        <v>45535</v>
      </c>
      <c r="L2001" t="s">
        <v>15144</v>
      </c>
    </row>
    <row r="2002" spans="1:12" x14ac:dyDescent="0.2">
      <c r="A2002" t="s">
        <v>1018</v>
      </c>
      <c r="B2002" t="s">
        <v>5420</v>
      </c>
      <c r="C2002" t="s">
        <v>7360</v>
      </c>
      <c r="D2002" t="s">
        <v>888</v>
      </c>
      <c r="E2002" t="s">
        <v>51</v>
      </c>
      <c r="F2002" t="s">
        <v>46</v>
      </c>
      <c r="G2002" t="s">
        <v>47</v>
      </c>
      <c r="H2002">
        <v>32000</v>
      </c>
      <c r="I2002">
        <v>32000</v>
      </c>
      <c r="J2002">
        <v>2</v>
      </c>
      <c r="K2002" s="1">
        <v>45535</v>
      </c>
      <c r="L2002" t="s">
        <v>15144</v>
      </c>
    </row>
    <row r="2003" spans="1:12" x14ac:dyDescent="0.2">
      <c r="A2003" t="s">
        <v>896</v>
      </c>
      <c r="B2003" t="s">
        <v>5783</v>
      </c>
      <c r="C2003" t="s">
        <v>7360</v>
      </c>
      <c r="D2003" t="s">
        <v>888</v>
      </c>
      <c r="E2003" t="s">
        <v>51</v>
      </c>
      <c r="F2003" t="s">
        <v>125</v>
      </c>
      <c r="G2003" t="s">
        <v>126</v>
      </c>
      <c r="H2003">
        <v>75000</v>
      </c>
      <c r="I2003">
        <v>75000</v>
      </c>
      <c r="J2003">
        <v>2</v>
      </c>
      <c r="K2003" s="1">
        <v>45535</v>
      </c>
      <c r="L2003" t="s">
        <v>15144</v>
      </c>
    </row>
    <row r="2004" spans="1:12" x14ac:dyDescent="0.2">
      <c r="A2004" t="s">
        <v>894</v>
      </c>
      <c r="B2004" t="s">
        <v>5788</v>
      </c>
      <c r="C2004" t="s">
        <v>7360</v>
      </c>
      <c r="D2004" t="s">
        <v>888</v>
      </c>
      <c r="E2004" t="s">
        <v>51</v>
      </c>
      <c r="F2004" t="s">
        <v>125</v>
      </c>
      <c r="G2004" t="s">
        <v>126</v>
      </c>
      <c r="H2004">
        <v>19017</v>
      </c>
      <c r="I2004">
        <v>19017</v>
      </c>
      <c r="J2004">
        <v>2</v>
      </c>
      <c r="K2004" s="1">
        <v>45535</v>
      </c>
      <c r="L2004" t="s">
        <v>15144</v>
      </c>
    </row>
    <row r="2005" spans="1:12" x14ac:dyDescent="0.2">
      <c r="A2005" t="s">
        <v>887</v>
      </c>
      <c r="B2005" t="s">
        <v>4364</v>
      </c>
      <c r="C2005" t="s">
        <v>7360</v>
      </c>
      <c r="D2005" t="s">
        <v>888</v>
      </c>
      <c r="E2005" t="s">
        <v>51</v>
      </c>
      <c r="F2005" t="s">
        <v>125</v>
      </c>
      <c r="G2005" t="s">
        <v>126</v>
      </c>
      <c r="H2005">
        <v>10000</v>
      </c>
      <c r="I2005">
        <v>10000</v>
      </c>
      <c r="J2005">
        <v>1</v>
      </c>
      <c r="K2005" s="1">
        <v>45535</v>
      </c>
      <c r="L2005" t="s">
        <v>15144</v>
      </c>
    </row>
    <row r="2006" spans="1:12" x14ac:dyDescent="0.2">
      <c r="A2006" t="s">
        <v>921</v>
      </c>
      <c r="B2006" t="s">
        <v>5720</v>
      </c>
      <c r="C2006" t="s">
        <v>7360</v>
      </c>
      <c r="D2006" t="s">
        <v>888</v>
      </c>
      <c r="E2006" t="s">
        <v>51</v>
      </c>
      <c r="F2006" t="s">
        <v>127</v>
      </c>
      <c r="G2006" t="s">
        <v>128</v>
      </c>
      <c r="H2006">
        <v>22000</v>
      </c>
      <c r="I2006">
        <v>22000</v>
      </c>
      <c r="J2006">
        <v>1</v>
      </c>
      <c r="K2006" s="1">
        <v>45535</v>
      </c>
      <c r="L2006" t="s">
        <v>15144</v>
      </c>
    </row>
    <row r="2007" spans="1:12" x14ac:dyDescent="0.2">
      <c r="A2007" t="s">
        <v>923</v>
      </c>
      <c r="B2007" t="s">
        <v>5469</v>
      </c>
      <c r="C2007" t="s">
        <v>7360</v>
      </c>
      <c r="D2007" t="s">
        <v>888</v>
      </c>
      <c r="E2007" t="s">
        <v>51</v>
      </c>
      <c r="F2007" t="s">
        <v>127</v>
      </c>
      <c r="G2007" t="s">
        <v>128</v>
      </c>
      <c r="H2007">
        <v>40000</v>
      </c>
      <c r="I2007">
        <v>40000</v>
      </c>
      <c r="J2007">
        <v>7</v>
      </c>
      <c r="K2007" s="1">
        <v>45535</v>
      </c>
      <c r="L2007" t="s">
        <v>15144</v>
      </c>
    </row>
    <row r="2008" spans="1:12" x14ac:dyDescent="0.2">
      <c r="A2008" t="s">
        <v>909</v>
      </c>
      <c r="B2008" t="s">
        <v>5481</v>
      </c>
      <c r="C2008" t="s">
        <v>7360</v>
      </c>
      <c r="D2008" t="s">
        <v>888</v>
      </c>
      <c r="E2008" t="s">
        <v>51</v>
      </c>
      <c r="F2008" t="s">
        <v>127</v>
      </c>
      <c r="G2008" t="s">
        <v>128</v>
      </c>
      <c r="H2008">
        <v>25000</v>
      </c>
      <c r="I2008">
        <v>25000</v>
      </c>
      <c r="J2008">
        <v>2</v>
      </c>
      <c r="K2008" s="1">
        <v>45535</v>
      </c>
      <c r="L2008" t="s">
        <v>15144</v>
      </c>
    </row>
    <row r="2009" spans="1:12" x14ac:dyDescent="0.2">
      <c r="A2009" t="s">
        <v>903</v>
      </c>
      <c r="B2009" t="s">
        <v>5484</v>
      </c>
      <c r="C2009" t="s">
        <v>7360</v>
      </c>
      <c r="D2009" t="s">
        <v>888</v>
      </c>
      <c r="E2009" t="s">
        <v>51</v>
      </c>
      <c r="F2009" t="s">
        <v>127</v>
      </c>
      <c r="G2009" t="s">
        <v>128</v>
      </c>
      <c r="H2009">
        <v>9000</v>
      </c>
      <c r="I2009">
        <v>9000</v>
      </c>
      <c r="J2009">
        <v>1</v>
      </c>
      <c r="K2009" s="1">
        <v>45535</v>
      </c>
      <c r="L2009" t="s">
        <v>15144</v>
      </c>
    </row>
    <row r="2010" spans="1:12" x14ac:dyDescent="0.2">
      <c r="A2010" t="s">
        <v>913</v>
      </c>
      <c r="B2010" t="s">
        <v>4238</v>
      </c>
      <c r="C2010" t="s">
        <v>7360</v>
      </c>
      <c r="D2010" t="s">
        <v>888</v>
      </c>
      <c r="E2010" t="s">
        <v>51</v>
      </c>
      <c r="F2010" t="s">
        <v>127</v>
      </c>
      <c r="G2010" t="s">
        <v>128</v>
      </c>
      <c r="H2010">
        <v>76000</v>
      </c>
      <c r="I2010">
        <v>76000</v>
      </c>
      <c r="J2010">
        <v>8</v>
      </c>
      <c r="K2010" s="1">
        <v>45535</v>
      </c>
      <c r="L2010" t="s">
        <v>15144</v>
      </c>
    </row>
    <row r="2011" spans="1:12" x14ac:dyDescent="0.2">
      <c r="A2011" t="s">
        <v>1395</v>
      </c>
      <c r="B2011" t="s">
        <v>5281</v>
      </c>
      <c r="C2011" t="s">
        <v>7360</v>
      </c>
      <c r="D2011" t="s">
        <v>99</v>
      </c>
      <c r="E2011" t="s">
        <v>51</v>
      </c>
      <c r="F2011" t="s">
        <v>39</v>
      </c>
      <c r="G2011" t="s">
        <v>40</v>
      </c>
      <c r="H2011">
        <v>486000</v>
      </c>
      <c r="I2011">
        <v>486000</v>
      </c>
      <c r="J2011">
        <v>64</v>
      </c>
      <c r="K2011" s="1">
        <v>45565</v>
      </c>
      <c r="L2011" t="s">
        <v>15144</v>
      </c>
    </row>
    <row r="2012" spans="1:12" x14ac:dyDescent="0.2">
      <c r="A2012" t="s">
        <v>362</v>
      </c>
      <c r="B2012" t="s">
        <v>5276</v>
      </c>
      <c r="C2012" t="s">
        <v>7360</v>
      </c>
      <c r="D2012" t="s">
        <v>99</v>
      </c>
      <c r="E2012" t="s">
        <v>51</v>
      </c>
      <c r="F2012" t="s">
        <v>39</v>
      </c>
      <c r="G2012" t="s">
        <v>40</v>
      </c>
      <c r="H2012">
        <v>31000</v>
      </c>
      <c r="I2012">
        <v>31000</v>
      </c>
      <c r="J2012">
        <v>7.35</v>
      </c>
      <c r="K2012" s="1">
        <v>45535</v>
      </c>
      <c r="L2012" t="s">
        <v>15144</v>
      </c>
    </row>
    <row r="2013" spans="1:12" x14ac:dyDescent="0.2">
      <c r="A2013" t="s">
        <v>353</v>
      </c>
      <c r="B2013" t="s">
        <v>5275</v>
      </c>
      <c r="C2013" t="s">
        <v>7360</v>
      </c>
      <c r="D2013" t="s">
        <v>99</v>
      </c>
      <c r="E2013" t="s">
        <v>51</v>
      </c>
      <c r="F2013" t="s">
        <v>39</v>
      </c>
      <c r="G2013" t="s">
        <v>40</v>
      </c>
      <c r="H2013">
        <v>57000</v>
      </c>
      <c r="I2013">
        <v>57000</v>
      </c>
      <c r="J2013">
        <v>13.5</v>
      </c>
      <c r="K2013" s="1">
        <v>45535</v>
      </c>
      <c r="L2013" t="s">
        <v>15144</v>
      </c>
    </row>
    <row r="2014" spans="1:12" x14ac:dyDescent="0.2">
      <c r="A2014" t="s">
        <v>365</v>
      </c>
      <c r="B2014" t="s">
        <v>5274</v>
      </c>
      <c r="C2014" t="s">
        <v>7360</v>
      </c>
      <c r="D2014" t="s">
        <v>99</v>
      </c>
      <c r="E2014" t="s">
        <v>51</v>
      </c>
      <c r="F2014" t="s">
        <v>39</v>
      </c>
      <c r="G2014" t="s">
        <v>40</v>
      </c>
      <c r="H2014">
        <v>50000</v>
      </c>
      <c r="I2014">
        <v>50000</v>
      </c>
      <c r="J2014">
        <v>11.85</v>
      </c>
      <c r="K2014" s="1">
        <v>45535</v>
      </c>
      <c r="L2014" t="s">
        <v>15144</v>
      </c>
    </row>
    <row r="2015" spans="1:12" x14ac:dyDescent="0.2">
      <c r="A2015" t="s">
        <v>361</v>
      </c>
      <c r="B2015" t="s">
        <v>5273</v>
      </c>
      <c r="C2015" t="s">
        <v>7360</v>
      </c>
      <c r="D2015" t="s">
        <v>99</v>
      </c>
      <c r="E2015" t="s">
        <v>51</v>
      </c>
      <c r="F2015" t="s">
        <v>39</v>
      </c>
      <c r="G2015" t="s">
        <v>40</v>
      </c>
      <c r="H2015">
        <v>70000</v>
      </c>
      <c r="I2015">
        <v>70000</v>
      </c>
      <c r="J2015">
        <v>16.59</v>
      </c>
      <c r="K2015" s="1">
        <v>45535</v>
      </c>
      <c r="L2015" t="s">
        <v>15144</v>
      </c>
    </row>
    <row r="2016" spans="1:12" x14ac:dyDescent="0.2">
      <c r="A2016" t="s">
        <v>357</v>
      </c>
      <c r="B2016" t="s">
        <v>5277</v>
      </c>
      <c r="C2016" t="s">
        <v>7360</v>
      </c>
      <c r="D2016" t="s">
        <v>99</v>
      </c>
      <c r="E2016" t="s">
        <v>51</v>
      </c>
      <c r="F2016" t="s">
        <v>39</v>
      </c>
      <c r="G2016" t="s">
        <v>40</v>
      </c>
      <c r="H2016">
        <v>42000</v>
      </c>
      <c r="I2016">
        <v>42000</v>
      </c>
      <c r="J2016">
        <v>9.94</v>
      </c>
      <c r="K2016" s="1">
        <v>45535</v>
      </c>
      <c r="L2016" t="s">
        <v>15144</v>
      </c>
    </row>
    <row r="2017" spans="1:12" x14ac:dyDescent="0.2">
      <c r="A2017" t="s">
        <v>179</v>
      </c>
      <c r="B2017" t="s">
        <v>5272</v>
      </c>
      <c r="C2017" t="s">
        <v>7360</v>
      </c>
      <c r="D2017" t="s">
        <v>99</v>
      </c>
      <c r="E2017" t="s">
        <v>51</v>
      </c>
      <c r="F2017" t="s">
        <v>39</v>
      </c>
      <c r="G2017" t="s">
        <v>40</v>
      </c>
      <c r="H2017">
        <v>75000</v>
      </c>
      <c r="I2017">
        <v>75000</v>
      </c>
      <c r="J2017">
        <v>17.77</v>
      </c>
      <c r="K2017" s="1">
        <v>45535</v>
      </c>
      <c r="L2017" t="s">
        <v>15144</v>
      </c>
    </row>
    <row r="2018" spans="1:12" x14ac:dyDescent="0.2">
      <c r="A2018" t="s">
        <v>1389</v>
      </c>
      <c r="B2018" t="s">
        <v>5278</v>
      </c>
      <c r="C2018" t="s">
        <v>7360</v>
      </c>
      <c r="D2018" t="s">
        <v>99</v>
      </c>
      <c r="E2018" t="s">
        <v>51</v>
      </c>
      <c r="F2018" t="s">
        <v>39</v>
      </c>
      <c r="G2018" t="s">
        <v>40</v>
      </c>
      <c r="H2018">
        <v>180000</v>
      </c>
      <c r="I2018">
        <v>180000</v>
      </c>
      <c r="J2018">
        <v>28</v>
      </c>
      <c r="K2018" s="1">
        <v>45535</v>
      </c>
      <c r="L2018" t="s">
        <v>15144</v>
      </c>
    </row>
    <row r="2019" spans="1:12" x14ac:dyDescent="0.2">
      <c r="A2019" t="s">
        <v>2496</v>
      </c>
      <c r="B2019" t="s">
        <v>5280</v>
      </c>
      <c r="C2019" t="s">
        <v>7360</v>
      </c>
      <c r="D2019" t="s">
        <v>99</v>
      </c>
      <c r="E2019" t="s">
        <v>51</v>
      </c>
      <c r="F2019" t="s">
        <v>39</v>
      </c>
      <c r="G2019" t="s">
        <v>40</v>
      </c>
      <c r="H2019">
        <v>180000</v>
      </c>
      <c r="I2019">
        <v>180000</v>
      </c>
      <c r="J2019">
        <v>30</v>
      </c>
      <c r="K2019" s="1">
        <v>45535</v>
      </c>
      <c r="L2019" t="s">
        <v>15144</v>
      </c>
    </row>
    <row r="2020" spans="1:12" x14ac:dyDescent="0.2">
      <c r="A2020" t="s">
        <v>2497</v>
      </c>
      <c r="B2020" t="s">
        <v>5279</v>
      </c>
      <c r="C2020" t="s">
        <v>7360</v>
      </c>
      <c r="D2020" t="s">
        <v>99</v>
      </c>
      <c r="E2020" t="s">
        <v>51</v>
      </c>
      <c r="F2020" t="s">
        <v>39</v>
      </c>
      <c r="G2020" t="s">
        <v>40</v>
      </c>
      <c r="H2020">
        <v>180000</v>
      </c>
      <c r="I2020">
        <v>180000</v>
      </c>
      <c r="J2020">
        <v>28</v>
      </c>
      <c r="K2020" s="1">
        <v>45535</v>
      </c>
      <c r="L2020" t="s">
        <v>15144</v>
      </c>
    </row>
    <row r="2021" spans="1:12" x14ac:dyDescent="0.2">
      <c r="A2021" t="s">
        <v>185</v>
      </c>
      <c r="B2021" t="s">
        <v>6455</v>
      </c>
      <c r="C2021" t="s">
        <v>7360</v>
      </c>
      <c r="D2021" t="s">
        <v>99</v>
      </c>
      <c r="E2021" t="s">
        <v>51</v>
      </c>
      <c r="F2021" t="s">
        <v>183</v>
      </c>
      <c r="G2021" t="s">
        <v>95</v>
      </c>
      <c r="H2021">
        <v>133000</v>
      </c>
      <c r="I2021">
        <v>207045</v>
      </c>
      <c r="J2021">
        <v>23.83</v>
      </c>
      <c r="K2021" s="1">
        <v>45535</v>
      </c>
      <c r="L2021" t="s">
        <v>15144</v>
      </c>
    </row>
    <row r="2022" spans="1:12" x14ac:dyDescent="0.2">
      <c r="A2022" t="s">
        <v>1484</v>
      </c>
      <c r="B2022" t="s">
        <v>6457</v>
      </c>
      <c r="C2022" t="s">
        <v>7360</v>
      </c>
      <c r="D2022" t="s">
        <v>99</v>
      </c>
      <c r="E2022" t="s">
        <v>51</v>
      </c>
      <c r="F2022" t="s">
        <v>183</v>
      </c>
      <c r="G2022" t="s">
        <v>95</v>
      </c>
      <c r="H2022">
        <v>112500</v>
      </c>
      <c r="I2022">
        <v>174960</v>
      </c>
      <c r="J2022">
        <v>20.149999999999999</v>
      </c>
      <c r="K2022" s="1">
        <v>45535</v>
      </c>
      <c r="L2022" t="s">
        <v>15144</v>
      </c>
    </row>
    <row r="2023" spans="1:12" x14ac:dyDescent="0.2">
      <c r="A2023" t="s">
        <v>1485</v>
      </c>
      <c r="B2023" t="s">
        <v>6456</v>
      </c>
      <c r="C2023" t="s">
        <v>7360</v>
      </c>
      <c r="D2023" t="s">
        <v>99</v>
      </c>
      <c r="E2023" t="s">
        <v>51</v>
      </c>
      <c r="F2023" t="s">
        <v>183</v>
      </c>
      <c r="G2023" t="s">
        <v>95</v>
      </c>
      <c r="H2023">
        <v>251211</v>
      </c>
      <c r="I2023">
        <v>392995</v>
      </c>
      <c r="J2023">
        <v>45.02</v>
      </c>
      <c r="K2023" s="1">
        <v>45535</v>
      </c>
      <c r="L2023" t="s">
        <v>15144</v>
      </c>
    </row>
    <row r="2024" spans="1:12" x14ac:dyDescent="0.2">
      <c r="A2024" t="s">
        <v>2495</v>
      </c>
      <c r="B2024" t="s">
        <v>4977</v>
      </c>
      <c r="C2024" t="s">
        <v>7360</v>
      </c>
      <c r="D2024" t="s">
        <v>99</v>
      </c>
      <c r="E2024" t="s">
        <v>51</v>
      </c>
      <c r="F2024" t="s">
        <v>41</v>
      </c>
      <c r="G2024" t="s">
        <v>42</v>
      </c>
      <c r="H2024">
        <v>115000</v>
      </c>
      <c r="I2024">
        <v>275000</v>
      </c>
      <c r="J2024">
        <v>50</v>
      </c>
      <c r="K2024" s="1">
        <v>45535</v>
      </c>
      <c r="L2024" t="s">
        <v>15144</v>
      </c>
    </row>
    <row r="2025" spans="1:12" x14ac:dyDescent="0.2">
      <c r="A2025" t="s">
        <v>173</v>
      </c>
      <c r="B2025" t="s">
        <v>4974</v>
      </c>
      <c r="C2025" t="s">
        <v>7360</v>
      </c>
      <c r="D2025" t="s">
        <v>99</v>
      </c>
      <c r="E2025" t="s">
        <v>51</v>
      </c>
      <c r="F2025" t="s">
        <v>41</v>
      </c>
      <c r="G2025" t="s">
        <v>42</v>
      </c>
      <c r="H2025">
        <v>115000</v>
      </c>
      <c r="I2025">
        <v>275000</v>
      </c>
      <c r="J2025">
        <v>50</v>
      </c>
      <c r="K2025" s="1">
        <v>45535</v>
      </c>
      <c r="L2025" t="s">
        <v>15144</v>
      </c>
    </row>
    <row r="2026" spans="1:12" x14ac:dyDescent="0.2">
      <c r="A2026" t="s">
        <v>2493</v>
      </c>
      <c r="B2026" t="s">
        <v>4975</v>
      </c>
      <c r="C2026" t="s">
        <v>7360</v>
      </c>
      <c r="D2026" t="s">
        <v>99</v>
      </c>
      <c r="E2026" t="s">
        <v>51</v>
      </c>
      <c r="F2026" t="s">
        <v>41</v>
      </c>
      <c r="G2026" t="s">
        <v>42</v>
      </c>
      <c r="H2026">
        <v>115000</v>
      </c>
      <c r="I2026">
        <v>275000</v>
      </c>
      <c r="J2026">
        <v>50</v>
      </c>
      <c r="K2026" s="1">
        <v>45535</v>
      </c>
      <c r="L2026" t="s">
        <v>15144</v>
      </c>
    </row>
    <row r="2027" spans="1:12" x14ac:dyDescent="0.2">
      <c r="A2027" t="s">
        <v>2494</v>
      </c>
      <c r="B2027" t="s">
        <v>4976</v>
      </c>
      <c r="C2027" t="s">
        <v>7360</v>
      </c>
      <c r="D2027" t="s">
        <v>99</v>
      </c>
      <c r="E2027" t="s">
        <v>51</v>
      </c>
      <c r="F2027" t="s">
        <v>41</v>
      </c>
      <c r="G2027" t="s">
        <v>42</v>
      </c>
      <c r="H2027">
        <v>115000</v>
      </c>
      <c r="I2027">
        <v>275000</v>
      </c>
      <c r="J2027">
        <v>50</v>
      </c>
      <c r="K2027" s="1">
        <v>45535</v>
      </c>
      <c r="L2027" t="s">
        <v>15144</v>
      </c>
    </row>
    <row r="2028" spans="1:12" x14ac:dyDescent="0.2">
      <c r="A2028" t="s">
        <v>2769</v>
      </c>
      <c r="B2028" t="s">
        <v>4824</v>
      </c>
      <c r="C2028" t="s">
        <v>7360</v>
      </c>
      <c r="D2028" t="s">
        <v>99</v>
      </c>
      <c r="E2028" t="s">
        <v>51</v>
      </c>
      <c r="F2028" t="s">
        <v>49</v>
      </c>
      <c r="G2028" t="s">
        <v>50</v>
      </c>
      <c r="H2028">
        <v>243000</v>
      </c>
      <c r="I2028">
        <v>243000</v>
      </c>
      <c r="J2028">
        <v>50</v>
      </c>
      <c r="K2028" s="1">
        <v>45565</v>
      </c>
      <c r="L2028" t="s">
        <v>15144</v>
      </c>
    </row>
    <row r="2029" spans="1:12" x14ac:dyDescent="0.2">
      <c r="A2029" t="s">
        <v>595</v>
      </c>
      <c r="B2029" t="s">
        <v>9000</v>
      </c>
      <c r="C2029" t="s">
        <v>7360</v>
      </c>
      <c r="D2029" t="s">
        <v>99</v>
      </c>
      <c r="E2029" t="s">
        <v>51</v>
      </c>
      <c r="F2029" t="s">
        <v>52</v>
      </c>
      <c r="G2029" t="s">
        <v>53</v>
      </c>
      <c r="H2029">
        <v>385398</v>
      </c>
      <c r="I2029">
        <v>328500</v>
      </c>
      <c r="J2029">
        <v>41</v>
      </c>
      <c r="K2029" s="1">
        <v>45535</v>
      </c>
      <c r="L2029" t="s">
        <v>15144</v>
      </c>
    </row>
    <row r="2030" spans="1:12" x14ac:dyDescent="0.2">
      <c r="A2030" t="s">
        <v>612</v>
      </c>
      <c r="B2030" t="s">
        <v>7299</v>
      </c>
      <c r="C2030" t="s">
        <v>7360</v>
      </c>
      <c r="D2030" t="s">
        <v>99</v>
      </c>
      <c r="E2030" t="s">
        <v>51</v>
      </c>
      <c r="F2030" t="s">
        <v>52</v>
      </c>
      <c r="G2030" t="s">
        <v>53</v>
      </c>
      <c r="H2030">
        <v>130000</v>
      </c>
      <c r="I2030">
        <v>130000</v>
      </c>
      <c r="J2030">
        <v>35</v>
      </c>
      <c r="K2030" s="1">
        <v>45535</v>
      </c>
      <c r="L2030" t="s">
        <v>15144</v>
      </c>
    </row>
    <row r="2031" spans="1:12" x14ac:dyDescent="0.2">
      <c r="A2031" t="s">
        <v>623</v>
      </c>
      <c r="B2031" t="s">
        <v>7300</v>
      </c>
      <c r="C2031" t="s">
        <v>7360</v>
      </c>
      <c r="D2031" t="s">
        <v>99</v>
      </c>
      <c r="E2031" t="s">
        <v>51</v>
      </c>
      <c r="F2031" t="s">
        <v>52</v>
      </c>
      <c r="G2031" t="s">
        <v>53</v>
      </c>
      <c r="H2031">
        <v>130000</v>
      </c>
      <c r="I2031">
        <v>130000</v>
      </c>
      <c r="J2031">
        <v>35</v>
      </c>
      <c r="K2031" s="1">
        <v>45535</v>
      </c>
      <c r="L2031" t="s">
        <v>15144</v>
      </c>
    </row>
    <row r="2032" spans="1:12" x14ac:dyDescent="0.2">
      <c r="A2032" t="s">
        <v>629</v>
      </c>
      <c r="B2032" t="s">
        <v>7298</v>
      </c>
      <c r="C2032" t="s">
        <v>7360</v>
      </c>
      <c r="D2032" t="s">
        <v>99</v>
      </c>
      <c r="E2032" t="s">
        <v>51</v>
      </c>
      <c r="F2032" t="s">
        <v>52</v>
      </c>
      <c r="G2032" t="s">
        <v>53</v>
      </c>
      <c r="H2032">
        <v>115000</v>
      </c>
      <c r="I2032">
        <v>115000</v>
      </c>
      <c r="J2032">
        <v>35</v>
      </c>
      <c r="K2032" s="1">
        <v>45535</v>
      </c>
      <c r="L2032" t="s">
        <v>15144</v>
      </c>
    </row>
    <row r="2033" spans="1:12" x14ac:dyDescent="0.2">
      <c r="A2033" t="s">
        <v>632</v>
      </c>
      <c r="B2033" t="s">
        <v>7297</v>
      </c>
      <c r="C2033" t="s">
        <v>7360</v>
      </c>
      <c r="D2033" t="s">
        <v>99</v>
      </c>
      <c r="E2033" t="s">
        <v>51</v>
      </c>
      <c r="F2033" t="s">
        <v>52</v>
      </c>
      <c r="G2033" t="s">
        <v>53</v>
      </c>
      <c r="H2033">
        <v>115000</v>
      </c>
      <c r="I2033">
        <v>115000</v>
      </c>
      <c r="J2033">
        <v>35</v>
      </c>
      <c r="K2033" s="1">
        <v>45535</v>
      </c>
      <c r="L2033" t="s">
        <v>15144</v>
      </c>
    </row>
    <row r="2034" spans="1:12" x14ac:dyDescent="0.2">
      <c r="A2034" t="s">
        <v>619</v>
      </c>
      <c r="B2034" t="s">
        <v>9004</v>
      </c>
      <c r="C2034" t="s">
        <v>7360</v>
      </c>
      <c r="D2034" t="s">
        <v>99</v>
      </c>
      <c r="E2034" t="s">
        <v>51</v>
      </c>
      <c r="F2034" t="s">
        <v>52</v>
      </c>
      <c r="G2034" t="s">
        <v>53</v>
      </c>
      <c r="H2034">
        <v>182782</v>
      </c>
      <c r="I2034">
        <v>182782</v>
      </c>
      <c r="J2034">
        <v>31</v>
      </c>
      <c r="K2034" s="1">
        <v>45535</v>
      </c>
      <c r="L2034" t="s">
        <v>15144</v>
      </c>
    </row>
    <row r="2035" spans="1:12" x14ac:dyDescent="0.2">
      <c r="A2035" t="s">
        <v>608</v>
      </c>
      <c r="B2035" t="s">
        <v>7310</v>
      </c>
      <c r="C2035" t="s">
        <v>7360</v>
      </c>
      <c r="D2035" t="s">
        <v>99</v>
      </c>
      <c r="E2035" t="s">
        <v>51</v>
      </c>
      <c r="F2035" t="s">
        <v>52</v>
      </c>
      <c r="G2035" t="s">
        <v>53</v>
      </c>
      <c r="H2035">
        <v>90000</v>
      </c>
      <c r="I2035">
        <v>90000</v>
      </c>
      <c r="J2035">
        <v>28</v>
      </c>
      <c r="K2035" s="1">
        <v>45535</v>
      </c>
      <c r="L2035" t="s">
        <v>15144</v>
      </c>
    </row>
    <row r="2036" spans="1:12" x14ac:dyDescent="0.2">
      <c r="A2036" t="s">
        <v>610</v>
      </c>
      <c r="B2036" t="s">
        <v>7309</v>
      </c>
      <c r="C2036" t="s">
        <v>7360</v>
      </c>
      <c r="D2036" t="s">
        <v>99</v>
      </c>
      <c r="E2036" t="s">
        <v>51</v>
      </c>
      <c r="F2036" t="s">
        <v>52</v>
      </c>
      <c r="G2036" t="s">
        <v>53</v>
      </c>
      <c r="H2036">
        <v>125000</v>
      </c>
      <c r="I2036">
        <v>125000</v>
      </c>
      <c r="J2036">
        <v>40</v>
      </c>
      <c r="K2036" s="1">
        <v>45535</v>
      </c>
      <c r="L2036" t="s">
        <v>15144</v>
      </c>
    </row>
    <row r="2037" spans="1:12" x14ac:dyDescent="0.2">
      <c r="A2037" t="s">
        <v>607</v>
      </c>
      <c r="B2037" t="s">
        <v>7308</v>
      </c>
      <c r="C2037" t="s">
        <v>7360</v>
      </c>
      <c r="D2037" t="s">
        <v>99</v>
      </c>
      <c r="E2037" t="s">
        <v>51</v>
      </c>
      <c r="F2037" t="s">
        <v>52</v>
      </c>
      <c r="G2037" t="s">
        <v>53</v>
      </c>
      <c r="H2037">
        <v>84000</v>
      </c>
      <c r="I2037">
        <v>84000</v>
      </c>
      <c r="J2037">
        <v>28</v>
      </c>
      <c r="K2037" s="1">
        <v>45535</v>
      </c>
      <c r="L2037" t="s">
        <v>15144</v>
      </c>
    </row>
    <row r="2038" spans="1:12" x14ac:dyDescent="0.2">
      <c r="A2038" t="s">
        <v>753</v>
      </c>
      <c r="B2038" t="s">
        <v>5666</v>
      </c>
      <c r="C2038" t="s">
        <v>7360</v>
      </c>
      <c r="D2038" t="s">
        <v>754</v>
      </c>
      <c r="E2038" t="s">
        <v>51</v>
      </c>
      <c r="F2038" t="s">
        <v>58</v>
      </c>
      <c r="G2038" t="s">
        <v>59</v>
      </c>
      <c r="H2038">
        <v>180000</v>
      </c>
      <c r="I2038">
        <v>180000</v>
      </c>
      <c r="J2038">
        <v>9</v>
      </c>
      <c r="K2038" s="1">
        <v>45535</v>
      </c>
      <c r="L2038" t="s">
        <v>15144</v>
      </c>
    </row>
    <row r="2039" spans="1:12" x14ac:dyDescent="0.2">
      <c r="A2039" t="s">
        <v>793</v>
      </c>
      <c r="B2039" t="s">
        <v>5652</v>
      </c>
      <c r="C2039" t="s">
        <v>7360</v>
      </c>
      <c r="D2039" t="s">
        <v>754</v>
      </c>
      <c r="E2039" t="s">
        <v>51</v>
      </c>
      <c r="F2039" t="s">
        <v>112</v>
      </c>
      <c r="G2039" t="s">
        <v>113</v>
      </c>
      <c r="H2039">
        <v>5000</v>
      </c>
      <c r="I2039">
        <v>5000</v>
      </c>
      <c r="J2039">
        <v>6.5279499999999988</v>
      </c>
      <c r="K2039" s="1">
        <v>45535</v>
      </c>
      <c r="L2039" t="s">
        <v>15144</v>
      </c>
    </row>
    <row r="2040" spans="1:12" x14ac:dyDescent="0.2">
      <c r="A2040" t="s">
        <v>790</v>
      </c>
      <c r="B2040" t="s">
        <v>5651</v>
      </c>
      <c r="C2040" t="s">
        <v>7360</v>
      </c>
      <c r="D2040" t="s">
        <v>754</v>
      </c>
      <c r="E2040" t="s">
        <v>51</v>
      </c>
      <c r="F2040" t="s">
        <v>112</v>
      </c>
      <c r="G2040" t="s">
        <v>113</v>
      </c>
      <c r="I2040">
        <v>5005</v>
      </c>
      <c r="J2040">
        <v>6.5279499999999988</v>
      </c>
      <c r="K2040" s="1">
        <v>45535</v>
      </c>
      <c r="L2040" t="s">
        <v>15144</v>
      </c>
    </row>
    <row r="2041" spans="1:12" x14ac:dyDescent="0.2">
      <c r="A2041" t="s">
        <v>788</v>
      </c>
      <c r="B2041" t="s">
        <v>5638</v>
      </c>
      <c r="C2041" t="s">
        <v>7360</v>
      </c>
      <c r="D2041" t="s">
        <v>754</v>
      </c>
      <c r="E2041" t="s">
        <v>51</v>
      </c>
      <c r="F2041" t="s">
        <v>112</v>
      </c>
      <c r="G2041" t="s">
        <v>113</v>
      </c>
      <c r="H2041">
        <v>140000</v>
      </c>
      <c r="I2041">
        <v>140000</v>
      </c>
      <c r="J2041">
        <v>2</v>
      </c>
      <c r="K2041" s="1">
        <v>45535</v>
      </c>
      <c r="L2041" t="s">
        <v>15144</v>
      </c>
    </row>
    <row r="2042" spans="1:12" x14ac:dyDescent="0.2">
      <c r="A2042" t="s">
        <v>1273</v>
      </c>
      <c r="B2042" t="s">
        <v>4739</v>
      </c>
      <c r="C2042" t="s">
        <v>7360</v>
      </c>
      <c r="D2042" t="s">
        <v>1267</v>
      </c>
      <c r="E2042" t="s">
        <v>51</v>
      </c>
      <c r="F2042" t="s">
        <v>168</v>
      </c>
      <c r="G2042" t="s">
        <v>169</v>
      </c>
      <c r="H2042">
        <v>21000</v>
      </c>
      <c r="I2042">
        <v>21000</v>
      </c>
      <c r="J2042">
        <v>0.82499999999999973</v>
      </c>
      <c r="K2042" s="1">
        <v>45535</v>
      </c>
      <c r="L2042" t="s">
        <v>15144</v>
      </c>
    </row>
    <row r="2043" spans="1:12" x14ac:dyDescent="0.2">
      <c r="A2043" t="s">
        <v>1266</v>
      </c>
      <c r="B2043" t="s">
        <v>4738</v>
      </c>
      <c r="C2043" t="s">
        <v>7360</v>
      </c>
      <c r="D2043" t="s">
        <v>1267</v>
      </c>
      <c r="E2043" t="s">
        <v>51</v>
      </c>
      <c r="F2043" t="s">
        <v>168</v>
      </c>
      <c r="G2043" t="s">
        <v>169</v>
      </c>
      <c r="H2043">
        <v>5000</v>
      </c>
      <c r="I2043">
        <v>5000</v>
      </c>
      <c r="J2043">
        <v>0.502</v>
      </c>
      <c r="K2043" s="1">
        <v>45535</v>
      </c>
      <c r="L2043" t="s">
        <v>15144</v>
      </c>
    </row>
    <row r="2044" spans="1:12" x14ac:dyDescent="0.2">
      <c r="A2044" t="s">
        <v>884</v>
      </c>
      <c r="B2044" t="s">
        <v>5945</v>
      </c>
      <c r="C2044" t="s">
        <v>7360</v>
      </c>
      <c r="D2044" t="s">
        <v>885</v>
      </c>
      <c r="E2044" t="s">
        <v>51</v>
      </c>
      <c r="F2044" t="s">
        <v>56</v>
      </c>
      <c r="G2044" t="s">
        <v>57</v>
      </c>
      <c r="H2044">
        <v>15000</v>
      </c>
      <c r="I2044">
        <v>15000</v>
      </c>
      <c r="J2044">
        <v>1.0347000000000002</v>
      </c>
      <c r="K2044" s="1">
        <v>45535</v>
      </c>
      <c r="L2044" t="s">
        <v>15144</v>
      </c>
    </row>
    <row r="2045" spans="1:12" x14ac:dyDescent="0.2">
      <c r="A2045" t="s">
        <v>850</v>
      </c>
      <c r="B2045" t="s">
        <v>5309</v>
      </c>
      <c r="C2045" t="s">
        <v>7360</v>
      </c>
      <c r="D2045" t="s">
        <v>851</v>
      </c>
      <c r="E2045" t="s">
        <v>51</v>
      </c>
      <c r="F2045" t="s">
        <v>56</v>
      </c>
      <c r="G2045" t="s">
        <v>57</v>
      </c>
      <c r="H2045">
        <v>15835</v>
      </c>
      <c r="I2045">
        <v>15835</v>
      </c>
      <c r="J2045">
        <v>1.0478999999999998</v>
      </c>
      <c r="K2045" s="1">
        <v>45535</v>
      </c>
      <c r="L2045" t="s">
        <v>15144</v>
      </c>
    </row>
    <row r="2046" spans="1:12" x14ac:dyDescent="0.2">
      <c r="A2046" t="s">
        <v>452</v>
      </c>
      <c r="B2046" t="s">
        <v>6638</v>
      </c>
      <c r="C2046" t="s">
        <v>7360</v>
      </c>
      <c r="D2046" t="s">
        <v>453</v>
      </c>
      <c r="E2046" t="s">
        <v>51</v>
      </c>
      <c r="F2046" t="s">
        <v>80</v>
      </c>
      <c r="G2046" t="s">
        <v>81</v>
      </c>
      <c r="H2046">
        <v>20000</v>
      </c>
      <c r="I2046">
        <v>18000</v>
      </c>
      <c r="J2046">
        <v>2</v>
      </c>
      <c r="K2046" s="1">
        <v>45535</v>
      </c>
      <c r="L2046" t="s">
        <v>15144</v>
      </c>
    </row>
    <row r="2047" spans="1:12" x14ac:dyDescent="0.2">
      <c r="A2047" t="s">
        <v>546</v>
      </c>
      <c r="B2047" t="s">
        <v>11130</v>
      </c>
      <c r="C2047" t="s">
        <v>7360</v>
      </c>
      <c r="D2047" t="s">
        <v>2078</v>
      </c>
      <c r="E2047" t="s">
        <v>51</v>
      </c>
      <c r="F2047" t="s">
        <v>52</v>
      </c>
      <c r="G2047" t="s">
        <v>53</v>
      </c>
      <c r="H2047">
        <v>288490</v>
      </c>
      <c r="I2047">
        <v>288490</v>
      </c>
      <c r="J2047">
        <v>48</v>
      </c>
      <c r="K2047" s="1">
        <v>45596</v>
      </c>
      <c r="L2047" t="s">
        <v>15144</v>
      </c>
    </row>
    <row r="2048" spans="1:12" x14ac:dyDescent="0.2">
      <c r="A2048" t="s">
        <v>547</v>
      </c>
      <c r="B2048" t="s">
        <v>11131</v>
      </c>
      <c r="C2048" t="s">
        <v>7360</v>
      </c>
      <c r="D2048" t="s">
        <v>2078</v>
      </c>
      <c r="E2048" t="s">
        <v>51</v>
      </c>
      <c r="F2048" t="s">
        <v>52</v>
      </c>
      <c r="G2048" t="s">
        <v>53</v>
      </c>
      <c r="H2048">
        <v>292722</v>
      </c>
      <c r="I2048">
        <v>292722</v>
      </c>
      <c r="J2048">
        <v>48</v>
      </c>
      <c r="K2048" s="1">
        <v>45596</v>
      </c>
      <c r="L2048" t="s">
        <v>15144</v>
      </c>
    </row>
    <row r="2049" spans="1:12" x14ac:dyDescent="0.2">
      <c r="A2049" t="s">
        <v>2704</v>
      </c>
      <c r="B2049" t="s">
        <v>11554</v>
      </c>
      <c r="C2049" t="s">
        <v>15482</v>
      </c>
      <c r="D2049" t="s">
        <v>2705</v>
      </c>
      <c r="E2049" t="s">
        <v>51</v>
      </c>
      <c r="F2049" t="s">
        <v>118</v>
      </c>
      <c r="G2049" t="s">
        <v>119</v>
      </c>
      <c r="H2049">
        <v>670000</v>
      </c>
      <c r="I2049">
        <v>670000</v>
      </c>
      <c r="J2049">
        <v>347.76</v>
      </c>
      <c r="K2049" s="1">
        <v>45626</v>
      </c>
      <c r="L2049" t="s">
        <v>15144</v>
      </c>
    </row>
    <row r="2050" spans="1:12" x14ac:dyDescent="0.2">
      <c r="A2050" t="s">
        <v>11555</v>
      </c>
      <c r="B2050" t="s">
        <v>11556</v>
      </c>
      <c r="C2050" t="s">
        <v>7360</v>
      </c>
      <c r="D2050" t="s">
        <v>2705</v>
      </c>
      <c r="E2050" t="s">
        <v>51</v>
      </c>
      <c r="F2050" t="s">
        <v>118</v>
      </c>
      <c r="G2050" t="s">
        <v>119</v>
      </c>
      <c r="H2050">
        <v>670000</v>
      </c>
      <c r="I2050">
        <v>670000</v>
      </c>
      <c r="J2050">
        <v>150</v>
      </c>
      <c r="K2050" s="1">
        <v>46053</v>
      </c>
      <c r="L2050" t="s">
        <v>15144</v>
      </c>
    </row>
    <row r="2051" spans="1:12" x14ac:dyDescent="0.2">
      <c r="A2051" t="s">
        <v>3840</v>
      </c>
      <c r="B2051" t="s">
        <v>13713</v>
      </c>
      <c r="C2051" t="s">
        <v>7360</v>
      </c>
      <c r="D2051" t="s">
        <v>2705</v>
      </c>
      <c r="E2051" t="s">
        <v>51</v>
      </c>
      <c r="F2051" t="s">
        <v>118</v>
      </c>
      <c r="G2051" t="s">
        <v>119</v>
      </c>
      <c r="H2051">
        <v>1000000</v>
      </c>
      <c r="I2051">
        <v>1000000</v>
      </c>
      <c r="J2051">
        <v>430</v>
      </c>
      <c r="K2051" s="1">
        <v>45747</v>
      </c>
      <c r="L2051" t="s">
        <v>15144</v>
      </c>
    </row>
    <row r="2052" spans="1:12" x14ac:dyDescent="0.2">
      <c r="A2052" t="s">
        <v>13282</v>
      </c>
      <c r="B2052" t="s">
        <v>13283</v>
      </c>
      <c r="C2052" t="s">
        <v>7360</v>
      </c>
      <c r="D2052" t="s">
        <v>2771</v>
      </c>
      <c r="E2052" t="s">
        <v>32</v>
      </c>
      <c r="F2052" t="s">
        <v>278</v>
      </c>
      <c r="G2052" t="s">
        <v>13284</v>
      </c>
      <c r="I2052"/>
      <c r="K2052" s="1">
        <v>46142</v>
      </c>
      <c r="L2052" t="s">
        <v>15144</v>
      </c>
    </row>
    <row r="2053" spans="1:12" x14ac:dyDescent="0.2">
      <c r="A2053" t="s">
        <v>13285</v>
      </c>
      <c r="B2053" t="s">
        <v>13286</v>
      </c>
      <c r="C2053" t="s">
        <v>7360</v>
      </c>
      <c r="D2053" t="s">
        <v>2771</v>
      </c>
      <c r="E2053" t="s">
        <v>32</v>
      </c>
      <c r="F2053" t="s">
        <v>278</v>
      </c>
      <c r="G2053" t="s">
        <v>13284</v>
      </c>
      <c r="I2053"/>
      <c r="K2053" s="1">
        <v>46142</v>
      </c>
      <c r="L2053" t="s">
        <v>15144</v>
      </c>
    </row>
    <row r="2054" spans="1:12" x14ac:dyDescent="0.2">
      <c r="A2054" t="s">
        <v>13287</v>
      </c>
      <c r="B2054" t="s">
        <v>13288</v>
      </c>
      <c r="C2054" t="s">
        <v>7360</v>
      </c>
      <c r="D2054" t="s">
        <v>2771</v>
      </c>
      <c r="E2054" t="s">
        <v>32</v>
      </c>
      <c r="F2054" t="s">
        <v>278</v>
      </c>
      <c r="G2054" t="s">
        <v>13284</v>
      </c>
      <c r="I2054"/>
      <c r="K2054" s="1">
        <v>46142</v>
      </c>
      <c r="L2054" t="s">
        <v>15144</v>
      </c>
    </row>
    <row r="2055" spans="1:12" x14ac:dyDescent="0.2">
      <c r="A2055" t="s">
        <v>14592</v>
      </c>
      <c r="B2055" t="s">
        <v>14593</v>
      </c>
      <c r="C2055" t="s">
        <v>7360</v>
      </c>
      <c r="D2055" t="s">
        <v>2771</v>
      </c>
      <c r="E2055" t="s">
        <v>32</v>
      </c>
      <c r="F2055" t="s">
        <v>39</v>
      </c>
      <c r="G2055" t="s">
        <v>40</v>
      </c>
      <c r="I2055"/>
      <c r="J2055">
        <v>10</v>
      </c>
      <c r="K2055" s="1">
        <v>46234</v>
      </c>
      <c r="L2055" t="s">
        <v>15144</v>
      </c>
    </row>
    <row r="2056" spans="1:12" x14ac:dyDescent="0.2">
      <c r="A2056" t="s">
        <v>15012</v>
      </c>
      <c r="B2056" t="s">
        <v>15013</v>
      </c>
      <c r="C2056" t="s">
        <v>7360</v>
      </c>
      <c r="D2056" t="s">
        <v>2771</v>
      </c>
      <c r="E2056" t="s">
        <v>32</v>
      </c>
      <c r="F2056" t="s">
        <v>39</v>
      </c>
      <c r="G2056" t="s">
        <v>40</v>
      </c>
      <c r="I2056"/>
      <c r="J2056">
        <v>10</v>
      </c>
      <c r="K2056" s="1">
        <v>46234</v>
      </c>
      <c r="L2056" t="s">
        <v>15144</v>
      </c>
    </row>
    <row r="2057" spans="1:12" x14ac:dyDescent="0.2">
      <c r="A2057" t="s">
        <v>13975</v>
      </c>
      <c r="B2057" t="s">
        <v>13976</v>
      </c>
      <c r="C2057" t="s">
        <v>7360</v>
      </c>
      <c r="D2057" t="s">
        <v>2771</v>
      </c>
      <c r="E2057" t="s">
        <v>32</v>
      </c>
      <c r="F2057" t="s">
        <v>39</v>
      </c>
      <c r="G2057" t="s">
        <v>40</v>
      </c>
      <c r="I2057"/>
      <c r="J2057">
        <v>99</v>
      </c>
      <c r="K2057" s="1">
        <v>46142</v>
      </c>
      <c r="L2057" t="s">
        <v>15144</v>
      </c>
    </row>
    <row r="2058" spans="1:12" x14ac:dyDescent="0.2">
      <c r="A2058" t="s">
        <v>13977</v>
      </c>
      <c r="B2058" t="s">
        <v>13978</v>
      </c>
      <c r="C2058" t="s">
        <v>7360</v>
      </c>
      <c r="D2058" t="s">
        <v>2771</v>
      </c>
      <c r="E2058" t="s">
        <v>32</v>
      </c>
      <c r="F2058" t="s">
        <v>39</v>
      </c>
      <c r="G2058" t="s">
        <v>40</v>
      </c>
      <c r="I2058"/>
      <c r="J2058">
        <v>99</v>
      </c>
      <c r="K2058" s="1">
        <v>46142</v>
      </c>
      <c r="L2058" t="s">
        <v>15144</v>
      </c>
    </row>
    <row r="2059" spans="1:12" x14ac:dyDescent="0.2">
      <c r="A2059" t="s">
        <v>4063</v>
      </c>
      <c r="B2059" t="s">
        <v>4064</v>
      </c>
      <c r="C2059" t="s">
        <v>7360</v>
      </c>
      <c r="D2059" t="s">
        <v>2771</v>
      </c>
      <c r="E2059" t="s">
        <v>32</v>
      </c>
      <c r="F2059" t="s">
        <v>39</v>
      </c>
      <c r="G2059" t="s">
        <v>40</v>
      </c>
      <c r="H2059">
        <v>295100</v>
      </c>
      <c r="I2059">
        <v>295100</v>
      </c>
      <c r="J2059">
        <v>32.054000000000002</v>
      </c>
      <c r="K2059" s="1">
        <v>45777</v>
      </c>
      <c r="L2059" t="s">
        <v>15144</v>
      </c>
    </row>
    <row r="2060" spans="1:12" x14ac:dyDescent="0.2">
      <c r="A2060" t="s">
        <v>13984</v>
      </c>
      <c r="B2060" t="s">
        <v>13985</v>
      </c>
      <c r="C2060" t="s">
        <v>13986</v>
      </c>
      <c r="D2060" t="s">
        <v>2771</v>
      </c>
      <c r="E2060" t="s">
        <v>32</v>
      </c>
      <c r="F2060" t="s">
        <v>39</v>
      </c>
      <c r="G2060" t="s">
        <v>40</v>
      </c>
      <c r="I2060"/>
      <c r="J2060">
        <v>250</v>
      </c>
      <c r="K2060" s="1">
        <v>46142</v>
      </c>
      <c r="L2060" t="s">
        <v>15144</v>
      </c>
    </row>
    <row r="2061" spans="1:12" x14ac:dyDescent="0.2">
      <c r="A2061" t="s">
        <v>8186</v>
      </c>
      <c r="B2061" t="s">
        <v>8187</v>
      </c>
      <c r="C2061" t="s">
        <v>7360</v>
      </c>
      <c r="D2061" t="s">
        <v>2771</v>
      </c>
      <c r="E2061" t="s">
        <v>32</v>
      </c>
      <c r="F2061" t="s">
        <v>39</v>
      </c>
      <c r="G2061" t="s">
        <v>40</v>
      </c>
      <c r="H2061">
        <v>206300</v>
      </c>
      <c r="I2061"/>
      <c r="J2061">
        <v>48.65</v>
      </c>
      <c r="K2061" s="1">
        <v>45869</v>
      </c>
      <c r="L2061" t="s">
        <v>15144</v>
      </c>
    </row>
    <row r="2062" spans="1:12" x14ac:dyDescent="0.2">
      <c r="A2062" t="s">
        <v>8188</v>
      </c>
      <c r="B2062" t="s">
        <v>8189</v>
      </c>
      <c r="C2062" t="s">
        <v>7360</v>
      </c>
      <c r="D2062" t="s">
        <v>2771</v>
      </c>
      <c r="E2062" t="s">
        <v>32</v>
      </c>
      <c r="F2062" t="s">
        <v>39</v>
      </c>
      <c r="G2062" t="s">
        <v>40</v>
      </c>
      <c r="H2062">
        <v>208000</v>
      </c>
      <c r="I2062"/>
      <c r="J2062">
        <v>48.65</v>
      </c>
      <c r="K2062" s="1">
        <v>45869</v>
      </c>
      <c r="L2062" t="s">
        <v>15144</v>
      </c>
    </row>
    <row r="2063" spans="1:12" x14ac:dyDescent="0.2">
      <c r="A2063" t="s">
        <v>13981</v>
      </c>
      <c r="B2063" t="s">
        <v>13982</v>
      </c>
      <c r="C2063" t="s">
        <v>13983</v>
      </c>
      <c r="D2063" t="s">
        <v>2771</v>
      </c>
      <c r="E2063" t="s">
        <v>32</v>
      </c>
      <c r="F2063" t="s">
        <v>39</v>
      </c>
      <c r="G2063" t="s">
        <v>40</v>
      </c>
      <c r="I2063"/>
      <c r="J2063">
        <v>200</v>
      </c>
      <c r="K2063" s="1">
        <v>46142</v>
      </c>
      <c r="L2063" t="s">
        <v>15144</v>
      </c>
    </row>
    <row r="2064" spans="1:12" x14ac:dyDescent="0.2">
      <c r="A2064" t="s">
        <v>14185</v>
      </c>
      <c r="B2064" t="s">
        <v>14186</v>
      </c>
      <c r="C2064" t="s">
        <v>7360</v>
      </c>
      <c r="D2064" t="s">
        <v>2771</v>
      </c>
      <c r="E2064" t="s">
        <v>32</v>
      </c>
      <c r="F2064" t="s">
        <v>36</v>
      </c>
      <c r="G2064" t="s">
        <v>37</v>
      </c>
      <c r="I2064"/>
      <c r="J2064">
        <v>20</v>
      </c>
      <c r="K2064" s="1">
        <v>46173</v>
      </c>
      <c r="L2064" t="s">
        <v>15144</v>
      </c>
    </row>
    <row r="2065" spans="1:12" x14ac:dyDescent="0.2">
      <c r="A2065" t="s">
        <v>3752</v>
      </c>
      <c r="B2065" t="s">
        <v>4528</v>
      </c>
      <c r="C2065" t="s">
        <v>7360</v>
      </c>
      <c r="D2065" t="s">
        <v>194</v>
      </c>
      <c r="E2065" t="s">
        <v>32</v>
      </c>
      <c r="F2065" t="s">
        <v>36</v>
      </c>
      <c r="G2065" t="s">
        <v>37</v>
      </c>
      <c r="I2065"/>
      <c r="K2065" s="1">
        <v>45716</v>
      </c>
      <c r="L2065" t="s">
        <v>15144</v>
      </c>
    </row>
    <row r="2066" spans="1:12" x14ac:dyDescent="0.2">
      <c r="A2066" t="s">
        <v>13289</v>
      </c>
      <c r="B2066" t="s">
        <v>13290</v>
      </c>
      <c r="C2066" t="s">
        <v>7360</v>
      </c>
      <c r="D2066" t="s">
        <v>2771</v>
      </c>
      <c r="E2066" t="s">
        <v>32</v>
      </c>
      <c r="F2066" t="s">
        <v>39</v>
      </c>
      <c r="G2066" t="s">
        <v>40</v>
      </c>
      <c r="I2066">
        <v>11000</v>
      </c>
      <c r="J2066">
        <v>12.895799999999999</v>
      </c>
      <c r="K2066" s="1">
        <v>46142</v>
      </c>
      <c r="L2066" t="s">
        <v>15144</v>
      </c>
    </row>
    <row r="2067" spans="1:12" x14ac:dyDescent="0.2">
      <c r="A2067" t="s">
        <v>10268</v>
      </c>
      <c r="B2067" t="s">
        <v>10269</v>
      </c>
      <c r="C2067" t="s">
        <v>7360</v>
      </c>
      <c r="D2067" t="s">
        <v>2771</v>
      </c>
      <c r="E2067" t="s">
        <v>32</v>
      </c>
      <c r="F2067" t="s">
        <v>36</v>
      </c>
      <c r="G2067" t="s">
        <v>37</v>
      </c>
      <c r="H2067">
        <v>27600</v>
      </c>
      <c r="I2067">
        <v>27600</v>
      </c>
      <c r="J2067">
        <v>3.75</v>
      </c>
      <c r="K2067" s="1">
        <v>45991</v>
      </c>
      <c r="L2067" t="s">
        <v>15144</v>
      </c>
    </row>
    <row r="2068" spans="1:12" x14ac:dyDescent="0.2">
      <c r="A2068" t="s">
        <v>3753</v>
      </c>
      <c r="B2068" t="s">
        <v>4694</v>
      </c>
      <c r="C2068" t="s">
        <v>7360</v>
      </c>
      <c r="D2068" t="s">
        <v>194</v>
      </c>
      <c r="E2068" t="s">
        <v>32</v>
      </c>
      <c r="F2068" t="s">
        <v>44</v>
      </c>
      <c r="G2068" t="s">
        <v>45</v>
      </c>
      <c r="I2068"/>
      <c r="K2068" s="1">
        <v>45716</v>
      </c>
      <c r="L2068" t="s">
        <v>15144</v>
      </c>
    </row>
    <row r="2069" spans="1:12" x14ac:dyDescent="0.2">
      <c r="A2069" t="s">
        <v>9997</v>
      </c>
      <c r="B2069" t="s">
        <v>11352</v>
      </c>
      <c r="C2069" t="s">
        <v>7360</v>
      </c>
      <c r="D2069" t="s">
        <v>2771</v>
      </c>
      <c r="E2069" t="s">
        <v>32</v>
      </c>
      <c r="F2069" t="s">
        <v>183</v>
      </c>
      <c r="G2069" t="s">
        <v>95</v>
      </c>
      <c r="H2069">
        <v>500000</v>
      </c>
      <c r="I2069">
        <v>500000</v>
      </c>
      <c r="J2069">
        <v>62.667999999999992</v>
      </c>
      <c r="K2069" s="1">
        <v>45961</v>
      </c>
      <c r="L2069" t="s">
        <v>15144</v>
      </c>
    </row>
    <row r="2070" spans="1:12" x14ac:dyDescent="0.2">
      <c r="A2070" t="s">
        <v>9995</v>
      </c>
      <c r="B2070" t="s">
        <v>11355</v>
      </c>
      <c r="C2070" t="s">
        <v>7360</v>
      </c>
      <c r="D2070" t="s">
        <v>2771</v>
      </c>
      <c r="E2070" t="s">
        <v>32</v>
      </c>
      <c r="F2070" t="s">
        <v>183</v>
      </c>
      <c r="G2070" t="s">
        <v>95</v>
      </c>
      <c r="H2070">
        <v>500000</v>
      </c>
      <c r="I2070">
        <v>500000</v>
      </c>
      <c r="J2070">
        <v>62.667999999999992</v>
      </c>
      <c r="K2070" s="1">
        <v>45961</v>
      </c>
      <c r="L2070" t="s">
        <v>15144</v>
      </c>
    </row>
    <row r="2071" spans="1:12" x14ac:dyDescent="0.2">
      <c r="A2071" t="s">
        <v>9998</v>
      </c>
      <c r="B2071" t="s">
        <v>11353</v>
      </c>
      <c r="C2071" t="s">
        <v>7360</v>
      </c>
      <c r="D2071" t="s">
        <v>2771</v>
      </c>
      <c r="E2071" t="s">
        <v>32</v>
      </c>
      <c r="F2071" t="s">
        <v>183</v>
      </c>
      <c r="G2071" t="s">
        <v>95</v>
      </c>
      <c r="H2071">
        <v>500000</v>
      </c>
      <c r="I2071">
        <v>500000</v>
      </c>
      <c r="J2071">
        <v>62.667999999999992</v>
      </c>
      <c r="K2071" s="1">
        <v>45961</v>
      </c>
      <c r="L2071" t="s">
        <v>15144</v>
      </c>
    </row>
    <row r="2072" spans="1:12" x14ac:dyDescent="0.2">
      <c r="A2072" t="s">
        <v>9994</v>
      </c>
      <c r="B2072" t="s">
        <v>11356</v>
      </c>
      <c r="C2072" t="s">
        <v>7360</v>
      </c>
      <c r="D2072" t="s">
        <v>2771</v>
      </c>
      <c r="E2072" t="s">
        <v>32</v>
      </c>
      <c r="F2072" t="s">
        <v>183</v>
      </c>
      <c r="G2072" t="s">
        <v>95</v>
      </c>
      <c r="H2072">
        <v>500000</v>
      </c>
      <c r="I2072">
        <v>500000</v>
      </c>
      <c r="J2072">
        <v>62.667999999999992</v>
      </c>
      <c r="K2072" s="1">
        <v>45961</v>
      </c>
      <c r="L2072" t="s">
        <v>15144</v>
      </c>
    </row>
    <row r="2073" spans="1:12" x14ac:dyDescent="0.2">
      <c r="A2073" t="s">
        <v>9996</v>
      </c>
      <c r="B2073" t="s">
        <v>11354</v>
      </c>
      <c r="C2073" t="s">
        <v>7360</v>
      </c>
      <c r="D2073" t="s">
        <v>2771</v>
      </c>
      <c r="E2073" t="s">
        <v>32</v>
      </c>
      <c r="F2073" t="s">
        <v>183</v>
      </c>
      <c r="G2073" t="s">
        <v>95</v>
      </c>
      <c r="H2073">
        <v>500000</v>
      </c>
      <c r="I2073">
        <v>500000</v>
      </c>
      <c r="J2073">
        <v>62.667999999999992</v>
      </c>
      <c r="K2073" s="1">
        <v>45961</v>
      </c>
      <c r="L2073" t="s">
        <v>15144</v>
      </c>
    </row>
    <row r="2074" spans="1:12" x14ac:dyDescent="0.2">
      <c r="A2074" t="s">
        <v>6803</v>
      </c>
      <c r="B2074" t="s">
        <v>6804</v>
      </c>
      <c r="C2074" t="s">
        <v>7360</v>
      </c>
      <c r="D2074" t="s">
        <v>2771</v>
      </c>
      <c r="E2074" t="s">
        <v>32</v>
      </c>
      <c r="F2074" t="s">
        <v>44</v>
      </c>
      <c r="G2074" t="s">
        <v>45</v>
      </c>
      <c r="I2074"/>
      <c r="K2074" s="1">
        <v>45777</v>
      </c>
      <c r="L2074" t="s">
        <v>15144</v>
      </c>
    </row>
    <row r="2075" spans="1:12" x14ac:dyDescent="0.2">
      <c r="A2075" t="s">
        <v>10977</v>
      </c>
      <c r="B2075" t="s">
        <v>10978</v>
      </c>
      <c r="C2075" t="s">
        <v>7360</v>
      </c>
      <c r="D2075" t="s">
        <v>2771</v>
      </c>
      <c r="E2075" t="s">
        <v>32</v>
      </c>
      <c r="F2075" t="s">
        <v>44</v>
      </c>
      <c r="G2075" t="s">
        <v>45</v>
      </c>
      <c r="H2075">
        <v>328570</v>
      </c>
      <c r="I2075">
        <v>328570</v>
      </c>
      <c r="J2075">
        <v>71.400000000000006</v>
      </c>
      <c r="K2075" s="1">
        <v>46022</v>
      </c>
      <c r="L2075" t="s">
        <v>15144</v>
      </c>
    </row>
    <row r="2076" spans="1:12" x14ac:dyDescent="0.2">
      <c r="A2076" t="s">
        <v>10979</v>
      </c>
      <c r="B2076" t="s">
        <v>10980</v>
      </c>
      <c r="C2076" t="s">
        <v>7360</v>
      </c>
      <c r="D2076" t="s">
        <v>2771</v>
      </c>
      <c r="E2076" t="s">
        <v>32</v>
      </c>
      <c r="F2076" t="s">
        <v>44</v>
      </c>
      <c r="G2076" t="s">
        <v>45</v>
      </c>
      <c r="H2076">
        <v>328570</v>
      </c>
      <c r="I2076">
        <v>328570</v>
      </c>
      <c r="J2076">
        <v>71.400000000000006</v>
      </c>
      <c r="K2076" s="1">
        <v>46022</v>
      </c>
      <c r="L2076" t="s">
        <v>15144</v>
      </c>
    </row>
    <row r="2077" spans="1:12" x14ac:dyDescent="0.2">
      <c r="A2077" t="s">
        <v>10981</v>
      </c>
      <c r="B2077" t="s">
        <v>10982</v>
      </c>
      <c r="C2077" t="s">
        <v>7360</v>
      </c>
      <c r="D2077" t="s">
        <v>2771</v>
      </c>
      <c r="E2077" t="s">
        <v>32</v>
      </c>
      <c r="F2077" t="s">
        <v>44</v>
      </c>
      <c r="G2077" t="s">
        <v>45</v>
      </c>
      <c r="H2077">
        <v>328570</v>
      </c>
      <c r="I2077">
        <v>328570</v>
      </c>
      <c r="J2077">
        <v>71.400000000000006</v>
      </c>
      <c r="K2077" s="1">
        <v>46022</v>
      </c>
      <c r="L2077" t="s">
        <v>15144</v>
      </c>
    </row>
    <row r="2078" spans="1:12" x14ac:dyDescent="0.2">
      <c r="A2078" t="s">
        <v>10983</v>
      </c>
      <c r="B2078" t="s">
        <v>10984</v>
      </c>
      <c r="C2078" t="s">
        <v>7360</v>
      </c>
      <c r="D2078" t="s">
        <v>2771</v>
      </c>
      <c r="E2078" t="s">
        <v>32</v>
      </c>
      <c r="F2078" t="s">
        <v>44</v>
      </c>
      <c r="G2078" t="s">
        <v>45</v>
      </c>
      <c r="H2078">
        <v>328570</v>
      </c>
      <c r="I2078">
        <v>328570</v>
      </c>
      <c r="J2078">
        <v>71.400000000000006</v>
      </c>
      <c r="K2078" s="1">
        <v>46022</v>
      </c>
      <c r="L2078" t="s">
        <v>15144</v>
      </c>
    </row>
    <row r="2079" spans="1:12" x14ac:dyDescent="0.2">
      <c r="A2079" t="s">
        <v>10985</v>
      </c>
      <c r="B2079" t="s">
        <v>10986</v>
      </c>
      <c r="C2079" t="s">
        <v>7360</v>
      </c>
      <c r="D2079" t="s">
        <v>2771</v>
      </c>
      <c r="E2079" t="s">
        <v>32</v>
      </c>
      <c r="F2079" t="s">
        <v>44</v>
      </c>
      <c r="G2079" t="s">
        <v>45</v>
      </c>
      <c r="H2079">
        <v>328570</v>
      </c>
      <c r="I2079">
        <v>328570</v>
      </c>
      <c r="J2079">
        <v>71.400000000000006</v>
      </c>
      <c r="K2079" s="1">
        <v>46022</v>
      </c>
      <c r="L2079" t="s">
        <v>15144</v>
      </c>
    </row>
    <row r="2080" spans="1:12" x14ac:dyDescent="0.2">
      <c r="A2080" t="s">
        <v>10987</v>
      </c>
      <c r="B2080" t="s">
        <v>10988</v>
      </c>
      <c r="C2080" t="s">
        <v>7360</v>
      </c>
      <c r="D2080" t="s">
        <v>2771</v>
      </c>
      <c r="E2080" t="s">
        <v>32</v>
      </c>
      <c r="F2080" t="s">
        <v>44</v>
      </c>
      <c r="G2080" t="s">
        <v>45</v>
      </c>
      <c r="H2080">
        <v>328570</v>
      </c>
      <c r="I2080">
        <v>328570</v>
      </c>
      <c r="J2080">
        <v>71.400000000000006</v>
      </c>
      <c r="K2080" s="1">
        <v>46022</v>
      </c>
      <c r="L2080" t="s">
        <v>15144</v>
      </c>
    </row>
    <row r="2081" spans="1:12" x14ac:dyDescent="0.2">
      <c r="A2081" t="s">
        <v>10989</v>
      </c>
      <c r="B2081" t="s">
        <v>10990</v>
      </c>
      <c r="C2081" t="s">
        <v>7360</v>
      </c>
      <c r="D2081" t="s">
        <v>2771</v>
      </c>
      <c r="E2081" t="s">
        <v>32</v>
      </c>
      <c r="F2081" t="s">
        <v>44</v>
      </c>
      <c r="G2081" t="s">
        <v>45</v>
      </c>
      <c r="H2081">
        <v>328570</v>
      </c>
      <c r="I2081">
        <v>328570</v>
      </c>
      <c r="J2081">
        <v>71.400000000000006</v>
      </c>
      <c r="K2081" s="1">
        <v>46022</v>
      </c>
      <c r="L2081" t="s">
        <v>15144</v>
      </c>
    </row>
    <row r="2082" spans="1:12" x14ac:dyDescent="0.2">
      <c r="A2082" t="s">
        <v>10991</v>
      </c>
      <c r="B2082" t="s">
        <v>10992</v>
      </c>
      <c r="C2082" t="s">
        <v>7360</v>
      </c>
      <c r="D2082" t="s">
        <v>2771</v>
      </c>
      <c r="E2082" t="s">
        <v>32</v>
      </c>
      <c r="F2082" t="s">
        <v>44</v>
      </c>
      <c r="G2082" t="s">
        <v>45</v>
      </c>
      <c r="H2082">
        <v>328570</v>
      </c>
      <c r="I2082">
        <v>328570</v>
      </c>
      <c r="J2082">
        <v>71.400000000000006</v>
      </c>
      <c r="K2082" s="1">
        <v>46022</v>
      </c>
      <c r="L2082" t="s">
        <v>15144</v>
      </c>
    </row>
    <row r="2083" spans="1:12" x14ac:dyDescent="0.2">
      <c r="A2083" t="s">
        <v>10993</v>
      </c>
      <c r="B2083" t="s">
        <v>10994</v>
      </c>
      <c r="C2083" t="s">
        <v>7360</v>
      </c>
      <c r="D2083" t="s">
        <v>2771</v>
      </c>
      <c r="E2083" t="s">
        <v>32</v>
      </c>
      <c r="F2083" t="s">
        <v>44</v>
      </c>
      <c r="G2083" t="s">
        <v>45</v>
      </c>
      <c r="H2083">
        <v>328570</v>
      </c>
      <c r="I2083">
        <v>328570</v>
      </c>
      <c r="J2083">
        <v>71.400000000000006</v>
      </c>
      <c r="K2083" s="1">
        <v>46022</v>
      </c>
      <c r="L2083" t="s">
        <v>15144</v>
      </c>
    </row>
    <row r="2084" spans="1:12" x14ac:dyDescent="0.2">
      <c r="A2084" t="s">
        <v>10995</v>
      </c>
      <c r="B2084" t="s">
        <v>10996</v>
      </c>
      <c r="C2084" t="s">
        <v>7360</v>
      </c>
      <c r="D2084" t="s">
        <v>2771</v>
      </c>
      <c r="E2084" t="s">
        <v>32</v>
      </c>
      <c r="F2084" t="s">
        <v>44</v>
      </c>
      <c r="G2084" t="s">
        <v>45</v>
      </c>
      <c r="H2084">
        <v>328570</v>
      </c>
      <c r="I2084">
        <v>328570</v>
      </c>
      <c r="J2084">
        <v>71.400000000000006</v>
      </c>
      <c r="K2084" s="1">
        <v>46022</v>
      </c>
      <c r="L2084" t="s">
        <v>15144</v>
      </c>
    </row>
    <row r="2085" spans="1:12" x14ac:dyDescent="0.2">
      <c r="A2085" t="s">
        <v>10997</v>
      </c>
      <c r="B2085" t="s">
        <v>10998</v>
      </c>
      <c r="C2085" t="s">
        <v>7360</v>
      </c>
      <c r="D2085" t="s">
        <v>2771</v>
      </c>
      <c r="E2085" t="s">
        <v>32</v>
      </c>
      <c r="F2085" t="s">
        <v>44</v>
      </c>
      <c r="G2085" t="s">
        <v>45</v>
      </c>
      <c r="H2085">
        <v>328570</v>
      </c>
      <c r="I2085">
        <v>328570</v>
      </c>
      <c r="J2085">
        <v>71.400000000000006</v>
      </c>
      <c r="K2085" s="1">
        <v>46022</v>
      </c>
      <c r="L2085" t="s">
        <v>15144</v>
      </c>
    </row>
    <row r="2086" spans="1:12" x14ac:dyDescent="0.2">
      <c r="A2086" t="s">
        <v>10999</v>
      </c>
      <c r="B2086" t="s">
        <v>11000</v>
      </c>
      <c r="C2086" t="s">
        <v>7360</v>
      </c>
      <c r="D2086" t="s">
        <v>2771</v>
      </c>
      <c r="E2086" t="s">
        <v>32</v>
      </c>
      <c r="F2086" t="s">
        <v>44</v>
      </c>
      <c r="G2086" t="s">
        <v>45</v>
      </c>
      <c r="H2086">
        <v>328570</v>
      </c>
      <c r="I2086">
        <v>328570</v>
      </c>
      <c r="J2086">
        <v>71.400000000000006</v>
      </c>
      <c r="K2086" s="1">
        <v>46022</v>
      </c>
      <c r="L2086" t="s">
        <v>15144</v>
      </c>
    </row>
    <row r="2087" spans="1:12" x14ac:dyDescent="0.2">
      <c r="A2087" t="s">
        <v>11001</v>
      </c>
      <c r="B2087" t="s">
        <v>11002</v>
      </c>
      <c r="C2087" t="s">
        <v>7360</v>
      </c>
      <c r="D2087" t="s">
        <v>2771</v>
      </c>
      <c r="E2087" t="s">
        <v>32</v>
      </c>
      <c r="F2087" t="s">
        <v>44</v>
      </c>
      <c r="G2087" t="s">
        <v>45</v>
      </c>
      <c r="H2087">
        <v>328570</v>
      </c>
      <c r="I2087">
        <v>328570</v>
      </c>
      <c r="J2087">
        <v>71.400000000000006</v>
      </c>
      <c r="K2087" s="1">
        <v>46022</v>
      </c>
      <c r="L2087" t="s">
        <v>15144</v>
      </c>
    </row>
    <row r="2088" spans="1:12" x14ac:dyDescent="0.2">
      <c r="A2088" t="s">
        <v>11003</v>
      </c>
      <c r="B2088" t="s">
        <v>11004</v>
      </c>
      <c r="C2088" t="s">
        <v>7360</v>
      </c>
      <c r="D2088" t="s">
        <v>2771</v>
      </c>
      <c r="E2088" t="s">
        <v>32</v>
      </c>
      <c r="F2088" t="s">
        <v>44</v>
      </c>
      <c r="G2088" t="s">
        <v>45</v>
      </c>
      <c r="H2088">
        <v>328570</v>
      </c>
      <c r="I2088">
        <v>328570</v>
      </c>
      <c r="J2088">
        <v>71.400000000000006</v>
      </c>
      <c r="K2088" s="1">
        <v>46022</v>
      </c>
      <c r="L2088" t="s">
        <v>15144</v>
      </c>
    </row>
    <row r="2089" spans="1:12" x14ac:dyDescent="0.2">
      <c r="A2089" t="s">
        <v>14731</v>
      </c>
      <c r="B2089" t="s">
        <v>14732</v>
      </c>
      <c r="C2089" t="s">
        <v>7360</v>
      </c>
      <c r="D2089" t="s">
        <v>2771</v>
      </c>
      <c r="E2089" t="s">
        <v>32</v>
      </c>
      <c r="F2089" t="s">
        <v>39</v>
      </c>
      <c r="G2089" t="s">
        <v>40</v>
      </c>
      <c r="H2089">
        <v>238000</v>
      </c>
      <c r="I2089">
        <v>238000</v>
      </c>
      <c r="J2089">
        <v>99</v>
      </c>
      <c r="K2089" s="1">
        <v>46234</v>
      </c>
      <c r="L2089" t="s">
        <v>15144</v>
      </c>
    </row>
    <row r="2090" spans="1:12" x14ac:dyDescent="0.2">
      <c r="A2090" t="s">
        <v>8190</v>
      </c>
      <c r="B2090" t="s">
        <v>8191</v>
      </c>
      <c r="C2090" t="s">
        <v>7360</v>
      </c>
      <c r="D2090" t="s">
        <v>2771</v>
      </c>
      <c r="E2090" t="s">
        <v>32</v>
      </c>
      <c r="F2090" t="s">
        <v>39</v>
      </c>
      <c r="G2090" t="s">
        <v>40</v>
      </c>
      <c r="I2090"/>
      <c r="J2090">
        <v>50</v>
      </c>
      <c r="K2090" s="1">
        <v>45869</v>
      </c>
      <c r="L2090" t="s">
        <v>15144</v>
      </c>
    </row>
    <row r="2091" spans="1:12" x14ac:dyDescent="0.2">
      <c r="A2091" t="s">
        <v>8192</v>
      </c>
      <c r="B2091" t="s">
        <v>8193</v>
      </c>
      <c r="C2091" t="s">
        <v>7360</v>
      </c>
      <c r="D2091" t="s">
        <v>2771</v>
      </c>
      <c r="E2091" t="s">
        <v>32</v>
      </c>
      <c r="F2091" t="s">
        <v>39</v>
      </c>
      <c r="G2091" t="s">
        <v>40</v>
      </c>
      <c r="I2091"/>
      <c r="J2091">
        <v>50</v>
      </c>
      <c r="K2091" s="1">
        <v>45869</v>
      </c>
      <c r="L2091" t="s">
        <v>15144</v>
      </c>
    </row>
    <row r="2092" spans="1:12" x14ac:dyDescent="0.2">
      <c r="A2092" t="s">
        <v>10395</v>
      </c>
      <c r="B2092" t="s">
        <v>10396</v>
      </c>
      <c r="C2092" t="s">
        <v>11357</v>
      </c>
      <c r="D2092" t="s">
        <v>2771</v>
      </c>
      <c r="E2092" t="s">
        <v>32</v>
      </c>
      <c r="F2092" t="s">
        <v>39</v>
      </c>
      <c r="G2092" t="s">
        <v>40</v>
      </c>
      <c r="H2092">
        <v>950000</v>
      </c>
      <c r="I2092">
        <v>950000</v>
      </c>
      <c r="J2092">
        <v>330</v>
      </c>
      <c r="K2092" s="1">
        <v>45991</v>
      </c>
      <c r="L2092" t="s">
        <v>15144</v>
      </c>
    </row>
    <row r="2093" spans="1:12" x14ac:dyDescent="0.2">
      <c r="A2093" t="s">
        <v>11151</v>
      </c>
      <c r="B2093" t="s">
        <v>11152</v>
      </c>
      <c r="C2093" t="s">
        <v>7360</v>
      </c>
      <c r="D2093" t="s">
        <v>2771</v>
      </c>
      <c r="E2093" t="s">
        <v>32</v>
      </c>
      <c r="F2093" t="s">
        <v>44</v>
      </c>
      <c r="G2093" t="s">
        <v>45</v>
      </c>
      <c r="I2093"/>
      <c r="J2093">
        <v>50</v>
      </c>
      <c r="K2093" s="1">
        <v>46022</v>
      </c>
      <c r="L2093" t="s">
        <v>15144</v>
      </c>
    </row>
    <row r="2094" spans="1:12" x14ac:dyDescent="0.2">
      <c r="A2094" t="s">
        <v>14284</v>
      </c>
      <c r="B2094" t="s">
        <v>7384</v>
      </c>
      <c r="C2094" t="s">
        <v>7360</v>
      </c>
      <c r="D2094" t="s">
        <v>2771</v>
      </c>
      <c r="E2094" t="s">
        <v>32</v>
      </c>
      <c r="F2094" t="s">
        <v>168</v>
      </c>
      <c r="G2094" t="s">
        <v>169</v>
      </c>
      <c r="I2094">
        <v>661920</v>
      </c>
      <c r="J2094">
        <v>150</v>
      </c>
      <c r="K2094" s="1">
        <v>46203</v>
      </c>
      <c r="L2094" t="s">
        <v>15144</v>
      </c>
    </row>
    <row r="2095" spans="1:12" x14ac:dyDescent="0.2">
      <c r="A2095" t="s">
        <v>14280</v>
      </c>
      <c r="B2095" t="s">
        <v>7382</v>
      </c>
      <c r="C2095" t="s">
        <v>7360</v>
      </c>
      <c r="D2095" t="s">
        <v>2771</v>
      </c>
      <c r="E2095" t="s">
        <v>32</v>
      </c>
      <c r="F2095" t="s">
        <v>168</v>
      </c>
      <c r="G2095" t="s">
        <v>169</v>
      </c>
      <c r="I2095">
        <v>661920</v>
      </c>
      <c r="J2095">
        <v>150</v>
      </c>
      <c r="K2095" s="1">
        <v>46203</v>
      </c>
      <c r="L2095" t="s">
        <v>15144</v>
      </c>
    </row>
    <row r="2096" spans="1:12" x14ac:dyDescent="0.2">
      <c r="A2096" t="s">
        <v>14285</v>
      </c>
      <c r="B2096" t="s">
        <v>7380</v>
      </c>
      <c r="C2096" t="s">
        <v>7360</v>
      </c>
      <c r="D2096" t="s">
        <v>2771</v>
      </c>
      <c r="E2096" t="s">
        <v>32</v>
      </c>
      <c r="F2096" t="s">
        <v>168</v>
      </c>
      <c r="G2096" t="s">
        <v>169</v>
      </c>
      <c r="I2096">
        <v>661920</v>
      </c>
      <c r="J2096">
        <v>150</v>
      </c>
      <c r="K2096" s="1">
        <v>46203</v>
      </c>
      <c r="L2096" t="s">
        <v>15144</v>
      </c>
    </row>
    <row r="2097" spans="1:12" x14ac:dyDescent="0.2">
      <c r="A2097" t="s">
        <v>14278</v>
      </c>
      <c r="B2097" t="s">
        <v>7407</v>
      </c>
      <c r="C2097" t="s">
        <v>7360</v>
      </c>
      <c r="D2097" t="s">
        <v>2771</v>
      </c>
      <c r="E2097" t="s">
        <v>32</v>
      </c>
      <c r="F2097" t="s">
        <v>168</v>
      </c>
      <c r="G2097" t="s">
        <v>169</v>
      </c>
      <c r="I2097">
        <v>661920</v>
      </c>
      <c r="J2097">
        <v>150</v>
      </c>
      <c r="K2097" s="1">
        <v>46203</v>
      </c>
      <c r="L2097" t="s">
        <v>15144</v>
      </c>
    </row>
    <row r="2098" spans="1:12" x14ac:dyDescent="0.2">
      <c r="A2098" t="s">
        <v>14279</v>
      </c>
      <c r="B2098" t="s">
        <v>7398</v>
      </c>
      <c r="C2098" t="s">
        <v>7360</v>
      </c>
      <c r="D2098" t="s">
        <v>2771</v>
      </c>
      <c r="E2098" t="s">
        <v>32</v>
      </c>
      <c r="F2098" t="s">
        <v>168</v>
      </c>
      <c r="G2098" t="s">
        <v>169</v>
      </c>
      <c r="I2098">
        <v>661920</v>
      </c>
      <c r="J2098">
        <v>150</v>
      </c>
      <c r="K2098" s="1">
        <v>46203</v>
      </c>
      <c r="L2098" t="s">
        <v>15144</v>
      </c>
    </row>
    <row r="2099" spans="1:12" x14ac:dyDescent="0.2">
      <c r="A2099" t="s">
        <v>14281</v>
      </c>
      <c r="B2099" t="s">
        <v>7372</v>
      </c>
      <c r="C2099" t="s">
        <v>7360</v>
      </c>
      <c r="D2099" t="s">
        <v>2771</v>
      </c>
      <c r="E2099" t="s">
        <v>32</v>
      </c>
      <c r="F2099" t="s">
        <v>168</v>
      </c>
      <c r="G2099" t="s">
        <v>169</v>
      </c>
      <c r="I2099">
        <v>661920</v>
      </c>
      <c r="J2099">
        <v>150</v>
      </c>
      <c r="K2099" s="1">
        <v>46203</v>
      </c>
      <c r="L2099" t="s">
        <v>15144</v>
      </c>
    </row>
    <row r="2100" spans="1:12" x14ac:dyDescent="0.2">
      <c r="A2100" t="s">
        <v>14277</v>
      </c>
      <c r="B2100" t="s">
        <v>7376</v>
      </c>
      <c r="C2100" t="s">
        <v>7360</v>
      </c>
      <c r="D2100" t="s">
        <v>2771</v>
      </c>
      <c r="E2100" t="s">
        <v>32</v>
      </c>
      <c r="F2100" t="s">
        <v>168</v>
      </c>
      <c r="G2100" t="s">
        <v>169</v>
      </c>
      <c r="I2100">
        <v>661920</v>
      </c>
      <c r="J2100">
        <v>150</v>
      </c>
      <c r="K2100" s="1">
        <v>46203</v>
      </c>
      <c r="L2100" t="s">
        <v>15144</v>
      </c>
    </row>
    <row r="2101" spans="1:12" x14ac:dyDescent="0.2">
      <c r="A2101" t="s">
        <v>14283</v>
      </c>
      <c r="B2101" t="s">
        <v>7374</v>
      </c>
      <c r="C2101" t="s">
        <v>15146</v>
      </c>
      <c r="D2101" t="s">
        <v>2771</v>
      </c>
      <c r="E2101" t="s">
        <v>32</v>
      </c>
      <c r="F2101" t="s">
        <v>168</v>
      </c>
      <c r="G2101" t="s">
        <v>169</v>
      </c>
      <c r="I2101">
        <v>661920</v>
      </c>
      <c r="J2101">
        <v>150</v>
      </c>
      <c r="K2101" s="1">
        <v>46203</v>
      </c>
      <c r="L2101" t="s">
        <v>15144</v>
      </c>
    </row>
    <row r="2102" spans="1:12" x14ac:dyDescent="0.2">
      <c r="A2102" t="s">
        <v>14286</v>
      </c>
      <c r="B2102" t="s">
        <v>7378</v>
      </c>
      <c r="C2102" t="s">
        <v>7360</v>
      </c>
      <c r="D2102" t="s">
        <v>2771</v>
      </c>
      <c r="E2102" t="s">
        <v>32</v>
      </c>
      <c r="F2102" t="s">
        <v>168</v>
      </c>
      <c r="G2102" t="s">
        <v>169</v>
      </c>
      <c r="I2102">
        <v>661920</v>
      </c>
      <c r="J2102">
        <v>150</v>
      </c>
      <c r="K2102" s="1">
        <v>46203</v>
      </c>
      <c r="L2102" t="s">
        <v>15144</v>
      </c>
    </row>
    <row r="2103" spans="1:12" x14ac:dyDescent="0.2">
      <c r="A2103" t="s">
        <v>14282</v>
      </c>
      <c r="B2103" t="s">
        <v>7409</v>
      </c>
      <c r="C2103" t="s">
        <v>7360</v>
      </c>
      <c r="D2103" t="s">
        <v>2771</v>
      </c>
      <c r="E2103" t="s">
        <v>32</v>
      </c>
      <c r="F2103" t="s">
        <v>168</v>
      </c>
      <c r="G2103" t="s">
        <v>169</v>
      </c>
      <c r="I2103">
        <v>661920</v>
      </c>
      <c r="J2103">
        <v>150</v>
      </c>
      <c r="K2103" s="1">
        <v>46203</v>
      </c>
      <c r="L2103" t="s">
        <v>15144</v>
      </c>
    </row>
    <row r="2104" spans="1:12" x14ac:dyDescent="0.2">
      <c r="A2104" t="s">
        <v>13111</v>
      </c>
      <c r="B2104" t="s">
        <v>13112</v>
      </c>
      <c r="C2104" t="s">
        <v>7360</v>
      </c>
      <c r="D2104" t="s">
        <v>2771</v>
      </c>
      <c r="E2104" t="s">
        <v>32</v>
      </c>
      <c r="F2104" t="s">
        <v>168</v>
      </c>
      <c r="G2104" t="s">
        <v>169</v>
      </c>
      <c r="I2104">
        <v>1350000</v>
      </c>
      <c r="J2104">
        <v>300</v>
      </c>
      <c r="K2104" s="1">
        <v>46142</v>
      </c>
      <c r="L2104" t="s">
        <v>15144</v>
      </c>
    </row>
    <row r="2105" spans="1:12" x14ac:dyDescent="0.2">
      <c r="A2105" t="s">
        <v>13103</v>
      </c>
      <c r="B2105" t="s">
        <v>13104</v>
      </c>
      <c r="C2105" t="s">
        <v>7360</v>
      </c>
      <c r="D2105" t="s">
        <v>2771</v>
      </c>
      <c r="E2105" t="s">
        <v>32</v>
      </c>
      <c r="F2105" t="s">
        <v>168</v>
      </c>
      <c r="G2105" t="s">
        <v>169</v>
      </c>
      <c r="I2105">
        <v>1350000</v>
      </c>
      <c r="J2105">
        <v>300</v>
      </c>
      <c r="K2105" s="1">
        <v>46142</v>
      </c>
      <c r="L2105" t="s">
        <v>15144</v>
      </c>
    </row>
    <row r="2106" spans="1:12" x14ac:dyDescent="0.2">
      <c r="A2106" t="s">
        <v>13105</v>
      </c>
      <c r="B2106" t="s">
        <v>13106</v>
      </c>
      <c r="C2106" t="s">
        <v>7360</v>
      </c>
      <c r="D2106" t="s">
        <v>2771</v>
      </c>
      <c r="E2106" t="s">
        <v>32</v>
      </c>
      <c r="F2106" t="s">
        <v>168</v>
      </c>
      <c r="G2106" t="s">
        <v>169</v>
      </c>
      <c r="I2106">
        <v>1350000</v>
      </c>
      <c r="J2106">
        <v>300</v>
      </c>
      <c r="K2106" s="1">
        <v>46142</v>
      </c>
      <c r="L2106" t="s">
        <v>15144</v>
      </c>
    </row>
    <row r="2107" spans="1:12" x14ac:dyDescent="0.2">
      <c r="A2107" t="s">
        <v>13107</v>
      </c>
      <c r="B2107" t="s">
        <v>13108</v>
      </c>
      <c r="C2107" t="s">
        <v>14287</v>
      </c>
      <c r="D2107" t="s">
        <v>2771</v>
      </c>
      <c r="E2107" t="s">
        <v>32</v>
      </c>
      <c r="F2107" t="s">
        <v>168</v>
      </c>
      <c r="G2107" t="s">
        <v>169</v>
      </c>
      <c r="I2107">
        <v>1350000</v>
      </c>
      <c r="J2107">
        <v>300</v>
      </c>
      <c r="K2107" s="1">
        <v>46142</v>
      </c>
      <c r="L2107" t="s">
        <v>15144</v>
      </c>
    </row>
    <row r="2108" spans="1:12" x14ac:dyDescent="0.2">
      <c r="A2108" t="s">
        <v>13109</v>
      </c>
      <c r="B2108" t="s">
        <v>13110</v>
      </c>
      <c r="C2108" t="s">
        <v>7360</v>
      </c>
      <c r="D2108" t="s">
        <v>2771</v>
      </c>
      <c r="E2108" t="s">
        <v>32</v>
      </c>
      <c r="F2108" t="s">
        <v>168</v>
      </c>
      <c r="G2108" t="s">
        <v>169</v>
      </c>
      <c r="I2108">
        <v>1350000</v>
      </c>
      <c r="J2108">
        <v>300</v>
      </c>
      <c r="K2108" s="1">
        <v>46142</v>
      </c>
      <c r="L2108" t="s">
        <v>15144</v>
      </c>
    </row>
    <row r="2109" spans="1:12" x14ac:dyDescent="0.2">
      <c r="A2109" t="s">
        <v>11988</v>
      </c>
      <c r="B2109" t="s">
        <v>11989</v>
      </c>
      <c r="C2109" t="s">
        <v>7360</v>
      </c>
      <c r="D2109" t="s">
        <v>2771</v>
      </c>
      <c r="E2109" t="s">
        <v>32</v>
      </c>
      <c r="F2109" t="s">
        <v>41</v>
      </c>
      <c r="G2109" t="s">
        <v>42</v>
      </c>
      <c r="I2109">
        <v>250000</v>
      </c>
      <c r="J2109">
        <v>38.463000000000001</v>
      </c>
      <c r="K2109" s="1">
        <v>46081</v>
      </c>
      <c r="L2109" t="s">
        <v>15144</v>
      </c>
    </row>
    <row r="2110" spans="1:12" x14ac:dyDescent="0.2">
      <c r="A2110" t="s">
        <v>11992</v>
      </c>
      <c r="B2110" t="s">
        <v>11993</v>
      </c>
      <c r="C2110" t="s">
        <v>7360</v>
      </c>
      <c r="D2110" t="s">
        <v>2771</v>
      </c>
      <c r="E2110" t="s">
        <v>32</v>
      </c>
      <c r="F2110" t="s">
        <v>41</v>
      </c>
      <c r="G2110" t="s">
        <v>42</v>
      </c>
      <c r="I2110">
        <v>250000</v>
      </c>
      <c r="J2110">
        <v>38.463000000000001</v>
      </c>
      <c r="K2110" s="1">
        <v>46081</v>
      </c>
      <c r="L2110" t="s">
        <v>15144</v>
      </c>
    </row>
    <row r="2111" spans="1:12" x14ac:dyDescent="0.2">
      <c r="A2111" t="s">
        <v>11994</v>
      </c>
      <c r="B2111" t="s">
        <v>11995</v>
      </c>
      <c r="C2111" t="s">
        <v>7360</v>
      </c>
      <c r="D2111" t="s">
        <v>2771</v>
      </c>
      <c r="E2111" t="s">
        <v>32</v>
      </c>
      <c r="F2111" t="s">
        <v>41</v>
      </c>
      <c r="G2111" t="s">
        <v>42</v>
      </c>
      <c r="I2111">
        <v>250000</v>
      </c>
      <c r="J2111">
        <v>38.463000000000001</v>
      </c>
      <c r="K2111" s="1">
        <v>46081</v>
      </c>
      <c r="L2111" t="s">
        <v>15144</v>
      </c>
    </row>
    <row r="2112" spans="1:12" x14ac:dyDescent="0.2">
      <c r="A2112" t="s">
        <v>11984</v>
      </c>
      <c r="B2112" t="s">
        <v>11985</v>
      </c>
      <c r="C2112" t="s">
        <v>7360</v>
      </c>
      <c r="D2112" t="s">
        <v>2771</v>
      </c>
      <c r="E2112" t="s">
        <v>32</v>
      </c>
      <c r="F2112" t="s">
        <v>41</v>
      </c>
      <c r="G2112" t="s">
        <v>42</v>
      </c>
      <c r="I2112">
        <v>250000</v>
      </c>
      <c r="J2112">
        <v>38.463000000000001</v>
      </c>
      <c r="K2112" s="1">
        <v>46081</v>
      </c>
      <c r="L2112" t="s">
        <v>15144</v>
      </c>
    </row>
    <row r="2113" spans="1:12" x14ac:dyDescent="0.2">
      <c r="A2113" t="s">
        <v>11978</v>
      </c>
      <c r="B2113" t="s">
        <v>11979</v>
      </c>
      <c r="C2113" t="s">
        <v>7360</v>
      </c>
      <c r="D2113" t="s">
        <v>2771</v>
      </c>
      <c r="E2113" t="s">
        <v>32</v>
      </c>
      <c r="F2113" t="s">
        <v>41</v>
      </c>
      <c r="G2113" t="s">
        <v>42</v>
      </c>
      <c r="I2113">
        <v>250000</v>
      </c>
      <c r="J2113">
        <v>38.463000000000001</v>
      </c>
      <c r="K2113" s="1">
        <v>46081</v>
      </c>
      <c r="L2113" t="s">
        <v>15144</v>
      </c>
    </row>
    <row r="2114" spans="1:12" x14ac:dyDescent="0.2">
      <c r="A2114" t="s">
        <v>11990</v>
      </c>
      <c r="B2114" t="s">
        <v>11991</v>
      </c>
      <c r="C2114" t="s">
        <v>7360</v>
      </c>
      <c r="D2114" t="s">
        <v>2771</v>
      </c>
      <c r="E2114" t="s">
        <v>32</v>
      </c>
      <c r="F2114" t="s">
        <v>41</v>
      </c>
      <c r="G2114" t="s">
        <v>42</v>
      </c>
      <c r="I2114">
        <v>250000</v>
      </c>
      <c r="J2114">
        <v>38.463000000000001</v>
      </c>
      <c r="K2114" s="1">
        <v>46081</v>
      </c>
      <c r="L2114" t="s">
        <v>15144</v>
      </c>
    </row>
    <row r="2115" spans="1:12" x14ac:dyDescent="0.2">
      <c r="A2115" t="s">
        <v>11980</v>
      </c>
      <c r="B2115" t="s">
        <v>11981</v>
      </c>
      <c r="C2115" t="s">
        <v>7360</v>
      </c>
      <c r="D2115" t="s">
        <v>2771</v>
      </c>
      <c r="E2115" t="s">
        <v>32</v>
      </c>
      <c r="F2115" t="s">
        <v>41</v>
      </c>
      <c r="G2115" t="s">
        <v>42</v>
      </c>
      <c r="I2115">
        <v>250000</v>
      </c>
      <c r="J2115">
        <v>38.463000000000001</v>
      </c>
      <c r="K2115" s="1">
        <v>46081</v>
      </c>
      <c r="L2115" t="s">
        <v>15144</v>
      </c>
    </row>
    <row r="2116" spans="1:12" x14ac:dyDescent="0.2">
      <c r="A2116" t="s">
        <v>11986</v>
      </c>
      <c r="B2116" t="s">
        <v>11987</v>
      </c>
      <c r="C2116" t="s">
        <v>7360</v>
      </c>
      <c r="D2116" t="s">
        <v>2771</v>
      </c>
      <c r="E2116" t="s">
        <v>32</v>
      </c>
      <c r="F2116" t="s">
        <v>41</v>
      </c>
      <c r="G2116" t="s">
        <v>42</v>
      </c>
      <c r="I2116">
        <v>250000</v>
      </c>
      <c r="J2116">
        <v>38.463000000000001</v>
      </c>
      <c r="K2116" s="1">
        <v>46081</v>
      </c>
      <c r="L2116" t="s">
        <v>15144</v>
      </c>
    </row>
    <row r="2117" spans="1:12" x14ac:dyDescent="0.2">
      <c r="A2117" t="s">
        <v>11982</v>
      </c>
      <c r="B2117" t="s">
        <v>11983</v>
      </c>
      <c r="C2117" t="s">
        <v>7360</v>
      </c>
      <c r="D2117" t="s">
        <v>2771</v>
      </c>
      <c r="E2117" t="s">
        <v>32</v>
      </c>
      <c r="F2117" t="s">
        <v>41</v>
      </c>
      <c r="G2117" t="s">
        <v>42</v>
      </c>
      <c r="I2117">
        <v>250000</v>
      </c>
      <c r="J2117">
        <v>38.463000000000001</v>
      </c>
      <c r="K2117" s="1">
        <v>46081</v>
      </c>
      <c r="L2117" t="s">
        <v>15144</v>
      </c>
    </row>
    <row r="2118" spans="1:12" x14ac:dyDescent="0.2">
      <c r="A2118" t="s">
        <v>7502</v>
      </c>
      <c r="B2118" t="s">
        <v>7503</v>
      </c>
      <c r="C2118" t="s">
        <v>7360</v>
      </c>
      <c r="D2118" t="s">
        <v>2771</v>
      </c>
      <c r="E2118" t="s">
        <v>32</v>
      </c>
      <c r="F2118" t="s">
        <v>41</v>
      </c>
      <c r="G2118" t="s">
        <v>42</v>
      </c>
      <c r="I2118"/>
      <c r="J2118">
        <v>500</v>
      </c>
      <c r="K2118" s="1">
        <v>45808</v>
      </c>
      <c r="L2118" t="s">
        <v>15144</v>
      </c>
    </row>
    <row r="2119" spans="1:12" x14ac:dyDescent="0.2">
      <c r="A2119" t="s">
        <v>7504</v>
      </c>
      <c r="B2119" t="s">
        <v>7505</v>
      </c>
      <c r="C2119" t="s">
        <v>7360</v>
      </c>
      <c r="D2119" t="s">
        <v>2771</v>
      </c>
      <c r="E2119" t="s">
        <v>32</v>
      </c>
      <c r="F2119" t="s">
        <v>41</v>
      </c>
      <c r="G2119" t="s">
        <v>42</v>
      </c>
      <c r="I2119"/>
      <c r="J2119">
        <v>500</v>
      </c>
      <c r="K2119" s="1">
        <v>45808</v>
      </c>
      <c r="L2119" t="s">
        <v>15144</v>
      </c>
    </row>
    <row r="2120" spans="1:12" x14ac:dyDescent="0.2">
      <c r="A2120" t="s">
        <v>7500</v>
      </c>
      <c r="B2120" t="s">
        <v>7501</v>
      </c>
      <c r="C2120" t="s">
        <v>15014</v>
      </c>
      <c r="D2120" t="s">
        <v>2771</v>
      </c>
      <c r="E2120" t="s">
        <v>32</v>
      </c>
      <c r="F2120" t="s">
        <v>41</v>
      </c>
      <c r="G2120" t="s">
        <v>42</v>
      </c>
      <c r="I2120"/>
      <c r="J2120">
        <v>500</v>
      </c>
      <c r="K2120" s="1">
        <v>45808</v>
      </c>
      <c r="L2120" t="s">
        <v>15144</v>
      </c>
    </row>
    <row r="2121" spans="1:12" x14ac:dyDescent="0.2">
      <c r="A2121" t="s">
        <v>11914</v>
      </c>
      <c r="B2121" t="s">
        <v>11915</v>
      </c>
      <c r="C2121" t="s">
        <v>7360</v>
      </c>
      <c r="D2121" t="s">
        <v>2771</v>
      </c>
      <c r="E2121" t="s">
        <v>32</v>
      </c>
      <c r="F2121" t="s">
        <v>41</v>
      </c>
      <c r="G2121" t="s">
        <v>42</v>
      </c>
      <c r="I2121"/>
      <c r="K2121" s="1">
        <v>46081</v>
      </c>
      <c r="L2121" t="s">
        <v>15144</v>
      </c>
    </row>
    <row r="2122" spans="1:12" x14ac:dyDescent="0.2">
      <c r="A2122" t="s">
        <v>9999</v>
      </c>
      <c r="B2122" t="s">
        <v>10000</v>
      </c>
      <c r="C2122" t="s">
        <v>7360</v>
      </c>
      <c r="D2122" t="s">
        <v>2771</v>
      </c>
      <c r="E2122" t="s">
        <v>32</v>
      </c>
      <c r="F2122" t="s">
        <v>41</v>
      </c>
      <c r="G2122" t="s">
        <v>42</v>
      </c>
      <c r="I2122"/>
      <c r="K2122" s="1">
        <v>45961</v>
      </c>
      <c r="L2122" t="s">
        <v>15144</v>
      </c>
    </row>
    <row r="2123" spans="1:12" x14ac:dyDescent="0.2">
      <c r="A2123" t="s">
        <v>15015</v>
      </c>
      <c r="B2123" t="s">
        <v>7372</v>
      </c>
      <c r="C2123" t="s">
        <v>7360</v>
      </c>
      <c r="D2123" t="s">
        <v>2771</v>
      </c>
      <c r="E2123" t="s">
        <v>32</v>
      </c>
      <c r="F2123" t="s">
        <v>41</v>
      </c>
      <c r="G2123" t="s">
        <v>42</v>
      </c>
      <c r="I2123"/>
      <c r="K2123" s="1">
        <v>46234</v>
      </c>
      <c r="L2123" t="s">
        <v>15144</v>
      </c>
    </row>
    <row r="2124" spans="1:12" x14ac:dyDescent="0.2">
      <c r="A2124" t="s">
        <v>15017</v>
      </c>
      <c r="B2124" t="s">
        <v>7380</v>
      </c>
      <c r="C2124" t="s">
        <v>7360</v>
      </c>
      <c r="D2124" t="s">
        <v>2771</v>
      </c>
      <c r="E2124" t="s">
        <v>32</v>
      </c>
      <c r="F2124" t="s">
        <v>41</v>
      </c>
      <c r="G2124" t="s">
        <v>42</v>
      </c>
      <c r="I2124">
        <v>250000</v>
      </c>
      <c r="J2124">
        <v>80</v>
      </c>
      <c r="K2124" s="1">
        <v>46234</v>
      </c>
      <c r="L2124" t="s">
        <v>15144</v>
      </c>
    </row>
    <row r="2125" spans="1:12" x14ac:dyDescent="0.2">
      <c r="A2125" t="s">
        <v>15016</v>
      </c>
      <c r="B2125" t="s">
        <v>7376</v>
      </c>
      <c r="C2125" t="s">
        <v>7360</v>
      </c>
      <c r="D2125" t="s">
        <v>2771</v>
      </c>
      <c r="E2125" t="s">
        <v>32</v>
      </c>
      <c r="F2125" t="s">
        <v>41</v>
      </c>
      <c r="G2125" t="s">
        <v>42</v>
      </c>
      <c r="I2125">
        <v>250000</v>
      </c>
      <c r="J2125">
        <v>80</v>
      </c>
      <c r="K2125" s="1">
        <v>46234</v>
      </c>
      <c r="L2125" t="s">
        <v>15144</v>
      </c>
    </row>
    <row r="2126" spans="1:12" x14ac:dyDescent="0.2">
      <c r="A2126" t="s">
        <v>15018</v>
      </c>
      <c r="B2126" t="s">
        <v>7374</v>
      </c>
      <c r="C2126" t="s">
        <v>7360</v>
      </c>
      <c r="D2126" t="s">
        <v>2771</v>
      </c>
      <c r="E2126" t="s">
        <v>32</v>
      </c>
      <c r="F2126" t="s">
        <v>41</v>
      </c>
      <c r="G2126" t="s">
        <v>42</v>
      </c>
      <c r="I2126">
        <v>250000</v>
      </c>
      <c r="J2126">
        <v>80</v>
      </c>
      <c r="K2126" s="1">
        <v>46234</v>
      </c>
      <c r="L2126" t="s">
        <v>15144</v>
      </c>
    </row>
    <row r="2127" spans="1:12" x14ac:dyDescent="0.2">
      <c r="A2127" t="s">
        <v>15019</v>
      </c>
      <c r="B2127" t="s">
        <v>7372</v>
      </c>
      <c r="C2127" t="s">
        <v>7360</v>
      </c>
      <c r="D2127" t="s">
        <v>2771</v>
      </c>
      <c r="E2127" t="s">
        <v>32</v>
      </c>
      <c r="F2127" t="s">
        <v>41</v>
      </c>
      <c r="G2127" t="s">
        <v>42</v>
      </c>
      <c r="I2127">
        <v>250000</v>
      </c>
      <c r="J2127">
        <v>80</v>
      </c>
      <c r="K2127" s="1">
        <v>46234</v>
      </c>
      <c r="L2127" t="s">
        <v>15144</v>
      </c>
    </row>
    <row r="2128" spans="1:12" x14ac:dyDescent="0.2">
      <c r="A2128" t="s">
        <v>15020</v>
      </c>
      <c r="B2128" t="s">
        <v>7378</v>
      </c>
      <c r="C2128" t="s">
        <v>7360</v>
      </c>
      <c r="D2128" t="s">
        <v>2771</v>
      </c>
      <c r="E2128" t="s">
        <v>32</v>
      </c>
      <c r="F2128" t="s">
        <v>41</v>
      </c>
      <c r="G2128" t="s">
        <v>42</v>
      </c>
      <c r="I2128">
        <v>250000</v>
      </c>
      <c r="J2128">
        <v>80</v>
      </c>
      <c r="K2128" s="1">
        <v>46234</v>
      </c>
      <c r="L2128" t="s">
        <v>15144</v>
      </c>
    </row>
    <row r="2129" spans="1:12" x14ac:dyDescent="0.2">
      <c r="A2129" t="s">
        <v>15147</v>
      </c>
      <c r="B2129" t="s">
        <v>7400</v>
      </c>
      <c r="C2129" t="s">
        <v>7360</v>
      </c>
      <c r="D2129" t="s">
        <v>2771</v>
      </c>
      <c r="E2129" t="s">
        <v>32</v>
      </c>
      <c r="F2129" t="s">
        <v>41</v>
      </c>
      <c r="G2129" t="s">
        <v>42</v>
      </c>
      <c r="I2129">
        <v>250000</v>
      </c>
      <c r="K2129" s="1">
        <v>46234</v>
      </c>
      <c r="L2129" t="s">
        <v>15144</v>
      </c>
    </row>
    <row r="2130" spans="1:12" x14ac:dyDescent="0.2">
      <c r="A2130" t="s">
        <v>15148</v>
      </c>
      <c r="B2130" t="s">
        <v>7376</v>
      </c>
      <c r="C2130" t="s">
        <v>7360</v>
      </c>
      <c r="D2130" t="s">
        <v>2771</v>
      </c>
      <c r="E2130" t="s">
        <v>32</v>
      </c>
      <c r="F2130" t="s">
        <v>41</v>
      </c>
      <c r="G2130" t="s">
        <v>42</v>
      </c>
      <c r="I2130">
        <v>250000</v>
      </c>
      <c r="K2130" s="1">
        <v>46234</v>
      </c>
      <c r="L2130" t="s">
        <v>15144</v>
      </c>
    </row>
    <row r="2131" spans="1:12" x14ac:dyDescent="0.2">
      <c r="A2131" t="s">
        <v>15149</v>
      </c>
      <c r="B2131" t="s">
        <v>7407</v>
      </c>
      <c r="C2131" t="s">
        <v>7360</v>
      </c>
      <c r="D2131" t="s">
        <v>2771</v>
      </c>
      <c r="E2131" t="s">
        <v>32</v>
      </c>
      <c r="F2131" t="s">
        <v>41</v>
      </c>
      <c r="G2131" t="s">
        <v>42</v>
      </c>
      <c r="I2131">
        <v>250000</v>
      </c>
      <c r="K2131" s="1">
        <v>46234</v>
      </c>
      <c r="L2131" t="s">
        <v>15144</v>
      </c>
    </row>
    <row r="2132" spans="1:12" x14ac:dyDescent="0.2">
      <c r="A2132" t="s">
        <v>15150</v>
      </c>
      <c r="B2132" t="s">
        <v>7378</v>
      </c>
      <c r="C2132" t="s">
        <v>7360</v>
      </c>
      <c r="D2132" t="s">
        <v>2771</v>
      </c>
      <c r="E2132" t="s">
        <v>32</v>
      </c>
      <c r="F2132" t="s">
        <v>41</v>
      </c>
      <c r="G2132" t="s">
        <v>42</v>
      </c>
      <c r="I2132">
        <v>250000</v>
      </c>
      <c r="K2132" s="1">
        <v>46234</v>
      </c>
      <c r="L2132" t="s">
        <v>15144</v>
      </c>
    </row>
    <row r="2133" spans="1:12" x14ac:dyDescent="0.2">
      <c r="A2133" t="s">
        <v>15151</v>
      </c>
      <c r="B2133" t="s">
        <v>7380</v>
      </c>
      <c r="C2133" t="s">
        <v>7360</v>
      </c>
      <c r="D2133" t="s">
        <v>2771</v>
      </c>
      <c r="E2133" t="s">
        <v>32</v>
      </c>
      <c r="F2133" t="s">
        <v>41</v>
      </c>
      <c r="G2133" t="s">
        <v>42</v>
      </c>
      <c r="I2133">
        <v>250000</v>
      </c>
      <c r="K2133" s="1">
        <v>46234</v>
      </c>
      <c r="L2133" t="s">
        <v>15144</v>
      </c>
    </row>
    <row r="2134" spans="1:12" x14ac:dyDescent="0.2">
      <c r="A2134" t="s">
        <v>15152</v>
      </c>
      <c r="B2134" t="s">
        <v>7409</v>
      </c>
      <c r="C2134" t="s">
        <v>7360</v>
      </c>
      <c r="D2134" t="s">
        <v>2771</v>
      </c>
      <c r="E2134" t="s">
        <v>32</v>
      </c>
      <c r="F2134" t="s">
        <v>41</v>
      </c>
      <c r="G2134" t="s">
        <v>42</v>
      </c>
      <c r="I2134">
        <v>250000</v>
      </c>
      <c r="K2134" s="1">
        <v>46234</v>
      </c>
      <c r="L2134" t="s">
        <v>15144</v>
      </c>
    </row>
    <row r="2135" spans="1:12" x14ac:dyDescent="0.2">
      <c r="A2135" t="s">
        <v>15153</v>
      </c>
      <c r="B2135" t="s">
        <v>7658</v>
      </c>
      <c r="C2135" t="s">
        <v>7360</v>
      </c>
      <c r="D2135" t="s">
        <v>2771</v>
      </c>
      <c r="E2135" t="s">
        <v>32</v>
      </c>
      <c r="F2135" t="s">
        <v>41</v>
      </c>
      <c r="G2135" t="s">
        <v>42</v>
      </c>
      <c r="I2135">
        <v>250000</v>
      </c>
      <c r="K2135" s="1">
        <v>46234</v>
      </c>
      <c r="L2135" t="s">
        <v>15144</v>
      </c>
    </row>
    <row r="2136" spans="1:12" x14ac:dyDescent="0.2">
      <c r="A2136" t="s">
        <v>15154</v>
      </c>
      <c r="B2136" t="s">
        <v>7382</v>
      </c>
      <c r="C2136" t="s">
        <v>7360</v>
      </c>
      <c r="D2136" t="s">
        <v>2771</v>
      </c>
      <c r="E2136" t="s">
        <v>32</v>
      </c>
      <c r="F2136" t="s">
        <v>41</v>
      </c>
      <c r="G2136" t="s">
        <v>42</v>
      </c>
      <c r="I2136">
        <v>250000</v>
      </c>
      <c r="K2136" s="1">
        <v>46234</v>
      </c>
      <c r="L2136" t="s">
        <v>15144</v>
      </c>
    </row>
    <row r="2137" spans="1:12" x14ac:dyDescent="0.2">
      <c r="A2137" t="s">
        <v>15155</v>
      </c>
      <c r="B2137" t="s">
        <v>7372</v>
      </c>
      <c r="C2137" t="s">
        <v>7360</v>
      </c>
      <c r="D2137" t="s">
        <v>2771</v>
      </c>
      <c r="E2137" t="s">
        <v>32</v>
      </c>
      <c r="F2137" t="s">
        <v>41</v>
      </c>
      <c r="G2137" t="s">
        <v>42</v>
      </c>
      <c r="I2137">
        <v>250000</v>
      </c>
      <c r="K2137" s="1">
        <v>46234</v>
      </c>
      <c r="L2137" t="s">
        <v>15144</v>
      </c>
    </row>
    <row r="2138" spans="1:12" x14ac:dyDescent="0.2">
      <c r="A2138" t="s">
        <v>15156</v>
      </c>
      <c r="B2138" t="s">
        <v>7374</v>
      </c>
      <c r="C2138" t="s">
        <v>7360</v>
      </c>
      <c r="D2138" t="s">
        <v>2771</v>
      </c>
      <c r="E2138" t="s">
        <v>32</v>
      </c>
      <c r="F2138" t="s">
        <v>41</v>
      </c>
      <c r="G2138" t="s">
        <v>42</v>
      </c>
      <c r="I2138">
        <v>250000</v>
      </c>
      <c r="K2138" s="1">
        <v>46234</v>
      </c>
      <c r="L2138" t="s">
        <v>15144</v>
      </c>
    </row>
    <row r="2139" spans="1:12" x14ac:dyDescent="0.2">
      <c r="A2139" t="s">
        <v>15157</v>
      </c>
      <c r="B2139" t="s">
        <v>7384</v>
      </c>
      <c r="C2139" t="s">
        <v>7360</v>
      </c>
      <c r="D2139" t="s">
        <v>2771</v>
      </c>
      <c r="E2139" t="s">
        <v>32</v>
      </c>
      <c r="F2139" t="s">
        <v>41</v>
      </c>
      <c r="G2139" t="s">
        <v>42</v>
      </c>
      <c r="I2139">
        <v>250000</v>
      </c>
      <c r="K2139" s="1">
        <v>46234</v>
      </c>
      <c r="L2139" t="s">
        <v>15144</v>
      </c>
    </row>
    <row r="2140" spans="1:12" x14ac:dyDescent="0.2">
      <c r="A2140" t="s">
        <v>15158</v>
      </c>
      <c r="B2140" t="s">
        <v>7668</v>
      </c>
      <c r="C2140" t="s">
        <v>7360</v>
      </c>
      <c r="D2140" t="s">
        <v>2771</v>
      </c>
      <c r="E2140" t="s">
        <v>32</v>
      </c>
      <c r="F2140" t="s">
        <v>41</v>
      </c>
      <c r="G2140" t="s">
        <v>42</v>
      </c>
      <c r="I2140">
        <v>250000</v>
      </c>
      <c r="K2140" s="1">
        <v>46234</v>
      </c>
      <c r="L2140" t="s">
        <v>15144</v>
      </c>
    </row>
    <row r="2141" spans="1:12" x14ac:dyDescent="0.2">
      <c r="A2141" t="s">
        <v>15159</v>
      </c>
      <c r="B2141" t="s">
        <v>7398</v>
      </c>
      <c r="C2141" t="s">
        <v>7360</v>
      </c>
      <c r="D2141" t="s">
        <v>2771</v>
      </c>
      <c r="E2141" t="s">
        <v>32</v>
      </c>
      <c r="F2141" t="s">
        <v>41</v>
      </c>
      <c r="G2141" t="s">
        <v>42</v>
      </c>
      <c r="I2141">
        <v>250000</v>
      </c>
      <c r="K2141" s="1">
        <v>46234</v>
      </c>
      <c r="L2141" t="s">
        <v>15144</v>
      </c>
    </row>
    <row r="2142" spans="1:12" x14ac:dyDescent="0.2">
      <c r="A2142" t="s">
        <v>11773</v>
      </c>
      <c r="B2142" t="s">
        <v>11774</v>
      </c>
      <c r="C2142" t="s">
        <v>7360</v>
      </c>
      <c r="D2142" t="s">
        <v>2771</v>
      </c>
      <c r="E2142" t="s">
        <v>32</v>
      </c>
      <c r="F2142" t="s">
        <v>168</v>
      </c>
      <c r="G2142" t="s">
        <v>169</v>
      </c>
      <c r="H2142">
        <v>66000</v>
      </c>
      <c r="I2142">
        <v>132000</v>
      </c>
      <c r="J2142">
        <v>50</v>
      </c>
      <c r="K2142" s="1">
        <v>46081</v>
      </c>
      <c r="L2142" t="s">
        <v>15144</v>
      </c>
    </row>
    <row r="2143" spans="1:12" x14ac:dyDescent="0.2">
      <c r="A2143" t="s">
        <v>3733</v>
      </c>
      <c r="B2143" t="s">
        <v>4415</v>
      </c>
      <c r="C2143" t="s">
        <v>7360</v>
      </c>
      <c r="D2143" t="s">
        <v>194</v>
      </c>
      <c r="E2143" t="s">
        <v>32</v>
      </c>
      <c r="F2143" t="s">
        <v>41</v>
      </c>
      <c r="G2143" t="s">
        <v>42</v>
      </c>
      <c r="I2143"/>
      <c r="K2143" s="1">
        <v>45716</v>
      </c>
      <c r="L2143" t="s">
        <v>15144</v>
      </c>
    </row>
    <row r="2144" spans="1:12" x14ac:dyDescent="0.2">
      <c r="A2144" t="s">
        <v>3478</v>
      </c>
      <c r="B2144" t="s">
        <v>6395</v>
      </c>
      <c r="C2144" t="s">
        <v>7360</v>
      </c>
      <c r="D2144" t="s">
        <v>2771</v>
      </c>
      <c r="E2144" t="s">
        <v>32</v>
      </c>
      <c r="F2144" t="s">
        <v>41</v>
      </c>
      <c r="G2144" t="s">
        <v>42</v>
      </c>
      <c r="H2144">
        <v>285000</v>
      </c>
      <c r="I2144">
        <v>285000</v>
      </c>
      <c r="J2144">
        <v>133</v>
      </c>
      <c r="K2144" s="1">
        <v>45688</v>
      </c>
      <c r="L2144" t="s">
        <v>15144</v>
      </c>
    </row>
    <row r="2145" spans="1:12" x14ac:dyDescent="0.2">
      <c r="A2145" t="s">
        <v>3477</v>
      </c>
      <c r="B2145" t="s">
        <v>6396</v>
      </c>
      <c r="C2145" t="s">
        <v>7360</v>
      </c>
      <c r="D2145" t="s">
        <v>2771</v>
      </c>
      <c r="E2145" t="s">
        <v>32</v>
      </c>
      <c r="F2145" t="s">
        <v>41</v>
      </c>
      <c r="G2145" t="s">
        <v>42</v>
      </c>
      <c r="H2145">
        <v>285000</v>
      </c>
      <c r="I2145">
        <v>285000</v>
      </c>
      <c r="J2145">
        <v>133</v>
      </c>
      <c r="K2145" s="1">
        <v>45688</v>
      </c>
      <c r="L2145" t="s">
        <v>15144</v>
      </c>
    </row>
    <row r="2146" spans="1:12" x14ac:dyDescent="0.2">
      <c r="A2146" t="s">
        <v>3479</v>
      </c>
      <c r="B2146" t="s">
        <v>6394</v>
      </c>
      <c r="C2146" t="s">
        <v>7360</v>
      </c>
      <c r="D2146" t="s">
        <v>2771</v>
      </c>
      <c r="E2146" t="s">
        <v>32</v>
      </c>
      <c r="F2146" t="s">
        <v>41</v>
      </c>
      <c r="G2146" t="s">
        <v>42</v>
      </c>
      <c r="H2146">
        <v>285000</v>
      </c>
      <c r="I2146">
        <v>285000</v>
      </c>
      <c r="J2146">
        <v>133</v>
      </c>
      <c r="K2146" s="1">
        <v>45688</v>
      </c>
      <c r="L2146" t="s">
        <v>15144</v>
      </c>
    </row>
    <row r="2147" spans="1:12" x14ac:dyDescent="0.2">
      <c r="A2147" t="s">
        <v>10693</v>
      </c>
      <c r="B2147" t="s">
        <v>10694</v>
      </c>
      <c r="C2147" t="s">
        <v>7360</v>
      </c>
      <c r="D2147" t="s">
        <v>2771</v>
      </c>
      <c r="E2147" t="s">
        <v>32</v>
      </c>
      <c r="F2147" t="s">
        <v>41</v>
      </c>
      <c r="G2147" t="s">
        <v>42</v>
      </c>
      <c r="I2147"/>
      <c r="K2147" s="1">
        <v>45991</v>
      </c>
      <c r="L2147" t="s">
        <v>15144</v>
      </c>
    </row>
    <row r="2148" spans="1:12" x14ac:dyDescent="0.2">
      <c r="A2148" t="s">
        <v>15022</v>
      </c>
      <c r="B2148" t="s">
        <v>7372</v>
      </c>
      <c r="C2148" t="s">
        <v>7360</v>
      </c>
      <c r="D2148" t="s">
        <v>2771</v>
      </c>
      <c r="E2148" t="s">
        <v>32</v>
      </c>
      <c r="F2148" t="s">
        <v>41</v>
      </c>
      <c r="G2148" t="s">
        <v>42</v>
      </c>
      <c r="I2148"/>
      <c r="K2148" s="1">
        <v>46234</v>
      </c>
      <c r="L2148" t="s">
        <v>15144</v>
      </c>
    </row>
    <row r="2149" spans="1:12" x14ac:dyDescent="0.2">
      <c r="A2149" t="s">
        <v>14595</v>
      </c>
      <c r="B2149" t="s">
        <v>7374</v>
      </c>
      <c r="C2149" t="s">
        <v>7360</v>
      </c>
      <c r="D2149" t="s">
        <v>2771</v>
      </c>
      <c r="E2149" t="s">
        <v>32</v>
      </c>
      <c r="F2149" t="s">
        <v>41</v>
      </c>
      <c r="G2149" t="s">
        <v>42</v>
      </c>
      <c r="I2149"/>
      <c r="K2149" s="1">
        <v>46203</v>
      </c>
      <c r="L2149" t="s">
        <v>15144</v>
      </c>
    </row>
    <row r="2150" spans="1:12" x14ac:dyDescent="0.2">
      <c r="A2150" t="s">
        <v>14594</v>
      </c>
      <c r="B2150" t="s">
        <v>7372</v>
      </c>
      <c r="C2150" t="s">
        <v>7360</v>
      </c>
      <c r="D2150" t="s">
        <v>2771</v>
      </c>
      <c r="E2150" t="s">
        <v>32</v>
      </c>
      <c r="F2150" t="s">
        <v>41</v>
      </c>
      <c r="G2150" t="s">
        <v>42</v>
      </c>
      <c r="I2150"/>
      <c r="K2150" s="1">
        <v>46203</v>
      </c>
      <c r="L2150" t="s">
        <v>15144</v>
      </c>
    </row>
    <row r="2151" spans="1:12" x14ac:dyDescent="0.2">
      <c r="A2151" t="s">
        <v>8212</v>
      </c>
      <c r="B2151" t="s">
        <v>8213</v>
      </c>
      <c r="C2151" t="s">
        <v>7360</v>
      </c>
      <c r="D2151" t="s">
        <v>2771</v>
      </c>
      <c r="E2151" t="s">
        <v>32</v>
      </c>
      <c r="F2151" t="s">
        <v>49</v>
      </c>
      <c r="G2151" t="s">
        <v>50</v>
      </c>
      <c r="I2151">
        <v>4568</v>
      </c>
      <c r="J2151">
        <v>0.5</v>
      </c>
      <c r="K2151" s="1">
        <v>45869</v>
      </c>
      <c r="L2151" t="s">
        <v>15144</v>
      </c>
    </row>
    <row r="2152" spans="1:12" x14ac:dyDescent="0.2">
      <c r="A2152" t="s">
        <v>8318</v>
      </c>
      <c r="B2152" t="s">
        <v>8319</v>
      </c>
      <c r="C2152" t="s">
        <v>7360</v>
      </c>
      <c r="D2152" t="s">
        <v>2771</v>
      </c>
      <c r="E2152" t="s">
        <v>32</v>
      </c>
      <c r="F2152" t="s">
        <v>163</v>
      </c>
      <c r="G2152" t="s">
        <v>164</v>
      </c>
      <c r="I2152"/>
      <c r="J2152">
        <v>95</v>
      </c>
      <c r="K2152" s="1">
        <v>45869</v>
      </c>
      <c r="L2152" t="s">
        <v>15144</v>
      </c>
    </row>
    <row r="2153" spans="1:12" x14ac:dyDescent="0.2">
      <c r="A2153" t="s">
        <v>8320</v>
      </c>
      <c r="B2153" t="s">
        <v>8321</v>
      </c>
      <c r="C2153" t="s">
        <v>7360</v>
      </c>
      <c r="D2153" t="s">
        <v>2771</v>
      </c>
      <c r="E2153" t="s">
        <v>32</v>
      </c>
      <c r="F2153" t="s">
        <v>163</v>
      </c>
      <c r="G2153" t="s">
        <v>164</v>
      </c>
      <c r="I2153"/>
      <c r="J2153">
        <v>95</v>
      </c>
      <c r="K2153" s="1">
        <v>45869</v>
      </c>
      <c r="L2153" t="s">
        <v>15144</v>
      </c>
    </row>
    <row r="2154" spans="1:12" x14ac:dyDescent="0.2">
      <c r="A2154" t="s">
        <v>8324</v>
      </c>
      <c r="B2154" t="s">
        <v>8325</v>
      </c>
      <c r="C2154" t="s">
        <v>7360</v>
      </c>
      <c r="D2154" t="s">
        <v>2771</v>
      </c>
      <c r="E2154" t="s">
        <v>32</v>
      </c>
      <c r="F2154" t="s">
        <v>163</v>
      </c>
      <c r="G2154" t="s">
        <v>164</v>
      </c>
      <c r="I2154"/>
      <c r="J2154">
        <v>95</v>
      </c>
      <c r="K2154" s="1">
        <v>45869</v>
      </c>
      <c r="L2154" t="s">
        <v>15144</v>
      </c>
    </row>
    <row r="2155" spans="1:12" x14ac:dyDescent="0.2">
      <c r="A2155" t="s">
        <v>8322</v>
      </c>
      <c r="B2155" t="s">
        <v>8323</v>
      </c>
      <c r="C2155" t="s">
        <v>7360</v>
      </c>
      <c r="D2155" t="s">
        <v>2771</v>
      </c>
      <c r="E2155" t="s">
        <v>32</v>
      </c>
      <c r="F2155" t="s">
        <v>163</v>
      </c>
      <c r="G2155" t="s">
        <v>164</v>
      </c>
      <c r="I2155"/>
      <c r="J2155">
        <v>95</v>
      </c>
      <c r="K2155" s="1">
        <v>45869</v>
      </c>
      <c r="L2155" t="s">
        <v>15144</v>
      </c>
    </row>
    <row r="2156" spans="1:12" x14ac:dyDescent="0.2">
      <c r="A2156" t="s">
        <v>8220</v>
      </c>
      <c r="B2156" t="s">
        <v>8221</v>
      </c>
      <c r="C2156" t="s">
        <v>7360</v>
      </c>
      <c r="D2156" t="s">
        <v>2771</v>
      </c>
      <c r="E2156" t="s">
        <v>32</v>
      </c>
      <c r="F2156" t="s">
        <v>163</v>
      </c>
      <c r="G2156" t="s">
        <v>164</v>
      </c>
      <c r="I2156"/>
      <c r="J2156">
        <v>50</v>
      </c>
      <c r="K2156" s="1">
        <v>45869</v>
      </c>
      <c r="L2156" t="s">
        <v>15144</v>
      </c>
    </row>
    <row r="2157" spans="1:12" x14ac:dyDescent="0.2">
      <c r="A2157" t="s">
        <v>8214</v>
      </c>
      <c r="B2157" t="s">
        <v>8215</v>
      </c>
      <c r="C2157" t="s">
        <v>7360</v>
      </c>
      <c r="D2157" t="s">
        <v>2771</v>
      </c>
      <c r="E2157" t="s">
        <v>32</v>
      </c>
      <c r="F2157" t="s">
        <v>163</v>
      </c>
      <c r="G2157" t="s">
        <v>164</v>
      </c>
      <c r="I2157"/>
      <c r="J2157">
        <v>50</v>
      </c>
      <c r="K2157" s="1">
        <v>45869</v>
      </c>
      <c r="L2157" t="s">
        <v>15144</v>
      </c>
    </row>
    <row r="2158" spans="1:12" x14ac:dyDescent="0.2">
      <c r="A2158" t="s">
        <v>8222</v>
      </c>
      <c r="B2158" t="s">
        <v>8223</v>
      </c>
      <c r="C2158" t="s">
        <v>7360</v>
      </c>
      <c r="D2158" t="s">
        <v>2771</v>
      </c>
      <c r="E2158" t="s">
        <v>32</v>
      </c>
      <c r="F2158" t="s">
        <v>163</v>
      </c>
      <c r="G2158" t="s">
        <v>164</v>
      </c>
      <c r="I2158"/>
      <c r="J2158">
        <v>50</v>
      </c>
      <c r="K2158" s="1">
        <v>45869</v>
      </c>
      <c r="L2158" t="s">
        <v>15144</v>
      </c>
    </row>
    <row r="2159" spans="1:12" x14ac:dyDescent="0.2">
      <c r="A2159" t="s">
        <v>8216</v>
      </c>
      <c r="B2159" t="s">
        <v>8217</v>
      </c>
      <c r="C2159" t="s">
        <v>7360</v>
      </c>
      <c r="D2159" t="s">
        <v>2771</v>
      </c>
      <c r="E2159" t="s">
        <v>32</v>
      </c>
      <c r="F2159" t="s">
        <v>163</v>
      </c>
      <c r="G2159" t="s">
        <v>164</v>
      </c>
      <c r="I2159"/>
      <c r="J2159">
        <v>50</v>
      </c>
      <c r="K2159" s="1">
        <v>45869</v>
      </c>
      <c r="L2159" t="s">
        <v>15144</v>
      </c>
    </row>
    <row r="2160" spans="1:12" x14ac:dyDescent="0.2">
      <c r="A2160" t="s">
        <v>8218</v>
      </c>
      <c r="B2160" t="s">
        <v>8219</v>
      </c>
      <c r="C2160" t="s">
        <v>7360</v>
      </c>
      <c r="D2160" t="s">
        <v>2771</v>
      </c>
      <c r="E2160" t="s">
        <v>32</v>
      </c>
      <c r="F2160" t="s">
        <v>163</v>
      </c>
      <c r="G2160" t="s">
        <v>164</v>
      </c>
      <c r="I2160"/>
      <c r="J2160">
        <v>50</v>
      </c>
      <c r="K2160" s="1">
        <v>45869</v>
      </c>
      <c r="L2160" t="s">
        <v>15144</v>
      </c>
    </row>
    <row r="2161" spans="1:12" x14ac:dyDescent="0.2">
      <c r="A2161" t="s">
        <v>9189</v>
      </c>
      <c r="B2161" t="s">
        <v>9190</v>
      </c>
      <c r="C2161" t="s">
        <v>7360</v>
      </c>
      <c r="D2161" t="s">
        <v>2771</v>
      </c>
      <c r="E2161" t="s">
        <v>32</v>
      </c>
      <c r="F2161" t="s">
        <v>174</v>
      </c>
      <c r="G2161" t="s">
        <v>175</v>
      </c>
      <c r="I2161"/>
      <c r="J2161">
        <v>83.3</v>
      </c>
      <c r="K2161" s="1">
        <v>45900</v>
      </c>
      <c r="L2161" t="s">
        <v>15144</v>
      </c>
    </row>
    <row r="2162" spans="1:12" x14ac:dyDescent="0.2">
      <c r="A2162" t="s">
        <v>9181</v>
      </c>
      <c r="B2162" t="s">
        <v>9182</v>
      </c>
      <c r="C2162" t="s">
        <v>7360</v>
      </c>
      <c r="D2162" t="s">
        <v>2771</v>
      </c>
      <c r="E2162" t="s">
        <v>32</v>
      </c>
      <c r="F2162" t="s">
        <v>174</v>
      </c>
      <c r="G2162" t="s">
        <v>175</v>
      </c>
      <c r="I2162"/>
      <c r="J2162">
        <v>83.3</v>
      </c>
      <c r="K2162" s="1">
        <v>45900</v>
      </c>
      <c r="L2162" t="s">
        <v>15144</v>
      </c>
    </row>
    <row r="2163" spans="1:12" x14ac:dyDescent="0.2">
      <c r="A2163" t="s">
        <v>9197</v>
      </c>
      <c r="B2163" t="s">
        <v>9198</v>
      </c>
      <c r="C2163" t="s">
        <v>7360</v>
      </c>
      <c r="D2163" t="s">
        <v>2771</v>
      </c>
      <c r="E2163" t="s">
        <v>32</v>
      </c>
      <c r="F2163" t="s">
        <v>174</v>
      </c>
      <c r="G2163" t="s">
        <v>175</v>
      </c>
      <c r="I2163"/>
      <c r="J2163">
        <v>83.3</v>
      </c>
      <c r="K2163" s="1">
        <v>45900</v>
      </c>
      <c r="L2163" t="s">
        <v>15144</v>
      </c>
    </row>
    <row r="2164" spans="1:12" x14ac:dyDescent="0.2">
      <c r="A2164" t="s">
        <v>9185</v>
      </c>
      <c r="B2164" t="s">
        <v>9186</v>
      </c>
      <c r="C2164" t="s">
        <v>7360</v>
      </c>
      <c r="D2164" t="s">
        <v>2771</v>
      </c>
      <c r="E2164" t="s">
        <v>32</v>
      </c>
      <c r="F2164" t="s">
        <v>174</v>
      </c>
      <c r="G2164" t="s">
        <v>175</v>
      </c>
      <c r="I2164"/>
      <c r="J2164">
        <v>83.3</v>
      </c>
      <c r="K2164" s="1">
        <v>45900</v>
      </c>
      <c r="L2164" t="s">
        <v>15144</v>
      </c>
    </row>
    <row r="2165" spans="1:12" x14ac:dyDescent="0.2">
      <c r="A2165" t="s">
        <v>9195</v>
      </c>
      <c r="B2165" t="s">
        <v>9196</v>
      </c>
      <c r="C2165" t="s">
        <v>7360</v>
      </c>
      <c r="D2165" t="s">
        <v>2771</v>
      </c>
      <c r="E2165" t="s">
        <v>32</v>
      </c>
      <c r="F2165" t="s">
        <v>174</v>
      </c>
      <c r="G2165" t="s">
        <v>175</v>
      </c>
      <c r="I2165"/>
      <c r="J2165">
        <v>83.3</v>
      </c>
      <c r="K2165" s="1">
        <v>45900</v>
      </c>
      <c r="L2165" t="s">
        <v>15144</v>
      </c>
    </row>
    <row r="2166" spans="1:12" x14ac:dyDescent="0.2">
      <c r="A2166" t="s">
        <v>9177</v>
      </c>
      <c r="B2166" t="s">
        <v>9178</v>
      </c>
      <c r="C2166" t="s">
        <v>7360</v>
      </c>
      <c r="D2166" t="s">
        <v>2771</v>
      </c>
      <c r="E2166" t="s">
        <v>32</v>
      </c>
      <c r="F2166" t="s">
        <v>174</v>
      </c>
      <c r="G2166" t="s">
        <v>175</v>
      </c>
      <c r="I2166"/>
      <c r="J2166">
        <v>83.3</v>
      </c>
      <c r="K2166" s="1">
        <v>45900</v>
      </c>
      <c r="L2166" t="s">
        <v>15144</v>
      </c>
    </row>
    <row r="2167" spans="1:12" x14ac:dyDescent="0.2">
      <c r="A2167" t="s">
        <v>9193</v>
      </c>
      <c r="B2167" t="s">
        <v>9194</v>
      </c>
      <c r="C2167" t="s">
        <v>7360</v>
      </c>
      <c r="D2167" t="s">
        <v>2771</v>
      </c>
      <c r="E2167" t="s">
        <v>32</v>
      </c>
      <c r="F2167" t="s">
        <v>174</v>
      </c>
      <c r="G2167" t="s">
        <v>175</v>
      </c>
      <c r="I2167"/>
      <c r="J2167">
        <v>83.3</v>
      </c>
      <c r="K2167" s="1">
        <v>45900</v>
      </c>
      <c r="L2167" t="s">
        <v>15144</v>
      </c>
    </row>
    <row r="2168" spans="1:12" x14ac:dyDescent="0.2">
      <c r="A2168" t="s">
        <v>9169</v>
      </c>
      <c r="B2168" t="s">
        <v>9170</v>
      </c>
      <c r="C2168" t="s">
        <v>7360</v>
      </c>
      <c r="D2168" t="s">
        <v>2771</v>
      </c>
      <c r="E2168" t="s">
        <v>32</v>
      </c>
      <c r="F2168" t="s">
        <v>174</v>
      </c>
      <c r="G2168" t="s">
        <v>175</v>
      </c>
      <c r="I2168"/>
      <c r="J2168">
        <v>83.3</v>
      </c>
      <c r="K2168" s="1">
        <v>45900</v>
      </c>
      <c r="L2168" t="s">
        <v>15144</v>
      </c>
    </row>
    <row r="2169" spans="1:12" x14ac:dyDescent="0.2">
      <c r="A2169" t="s">
        <v>9171</v>
      </c>
      <c r="B2169" t="s">
        <v>9172</v>
      </c>
      <c r="C2169" t="s">
        <v>7360</v>
      </c>
      <c r="D2169" t="s">
        <v>2771</v>
      </c>
      <c r="E2169" t="s">
        <v>32</v>
      </c>
      <c r="F2169" t="s">
        <v>174</v>
      </c>
      <c r="G2169" t="s">
        <v>175</v>
      </c>
      <c r="I2169"/>
      <c r="J2169">
        <v>83.3</v>
      </c>
      <c r="K2169" s="1">
        <v>45900</v>
      </c>
      <c r="L2169" t="s">
        <v>15144</v>
      </c>
    </row>
    <row r="2170" spans="1:12" x14ac:dyDescent="0.2">
      <c r="A2170" t="s">
        <v>9187</v>
      </c>
      <c r="B2170" t="s">
        <v>9188</v>
      </c>
      <c r="C2170" t="s">
        <v>7360</v>
      </c>
      <c r="D2170" t="s">
        <v>2771</v>
      </c>
      <c r="E2170" t="s">
        <v>32</v>
      </c>
      <c r="F2170" t="s">
        <v>174</v>
      </c>
      <c r="G2170" t="s">
        <v>175</v>
      </c>
      <c r="I2170"/>
      <c r="J2170">
        <v>83.3</v>
      </c>
      <c r="K2170" s="1">
        <v>45900</v>
      </c>
      <c r="L2170" t="s">
        <v>15144</v>
      </c>
    </row>
    <row r="2171" spans="1:12" x14ac:dyDescent="0.2">
      <c r="A2171" t="s">
        <v>9183</v>
      </c>
      <c r="B2171" t="s">
        <v>9184</v>
      </c>
      <c r="C2171" t="s">
        <v>7360</v>
      </c>
      <c r="D2171" t="s">
        <v>2771</v>
      </c>
      <c r="E2171" t="s">
        <v>32</v>
      </c>
      <c r="F2171" t="s">
        <v>174</v>
      </c>
      <c r="G2171" t="s">
        <v>175</v>
      </c>
      <c r="I2171"/>
      <c r="J2171">
        <v>83.3</v>
      </c>
      <c r="K2171" s="1">
        <v>45900</v>
      </c>
      <c r="L2171" t="s">
        <v>15144</v>
      </c>
    </row>
    <row r="2172" spans="1:12" x14ac:dyDescent="0.2">
      <c r="A2172" t="s">
        <v>9175</v>
      </c>
      <c r="B2172" t="s">
        <v>9176</v>
      </c>
      <c r="C2172" t="s">
        <v>7360</v>
      </c>
      <c r="D2172" t="s">
        <v>2771</v>
      </c>
      <c r="E2172" t="s">
        <v>32</v>
      </c>
      <c r="F2172" t="s">
        <v>174</v>
      </c>
      <c r="G2172" t="s">
        <v>175</v>
      </c>
      <c r="I2172"/>
      <c r="J2172">
        <v>83.3</v>
      </c>
      <c r="K2172" s="1">
        <v>45900</v>
      </c>
      <c r="L2172" t="s">
        <v>15144</v>
      </c>
    </row>
    <row r="2173" spans="1:12" x14ac:dyDescent="0.2">
      <c r="A2173" t="s">
        <v>9173</v>
      </c>
      <c r="B2173" t="s">
        <v>9174</v>
      </c>
      <c r="C2173" t="s">
        <v>7360</v>
      </c>
      <c r="D2173" t="s">
        <v>2771</v>
      </c>
      <c r="E2173" t="s">
        <v>32</v>
      </c>
      <c r="F2173" t="s">
        <v>174</v>
      </c>
      <c r="G2173" t="s">
        <v>175</v>
      </c>
      <c r="I2173"/>
      <c r="J2173">
        <v>83.3</v>
      </c>
      <c r="K2173" s="1">
        <v>45900</v>
      </c>
      <c r="L2173" t="s">
        <v>15144</v>
      </c>
    </row>
    <row r="2174" spans="1:12" x14ac:dyDescent="0.2">
      <c r="A2174" t="s">
        <v>9191</v>
      </c>
      <c r="B2174" t="s">
        <v>9192</v>
      </c>
      <c r="C2174" t="s">
        <v>7360</v>
      </c>
      <c r="D2174" t="s">
        <v>2771</v>
      </c>
      <c r="E2174" t="s">
        <v>32</v>
      </c>
      <c r="F2174" t="s">
        <v>174</v>
      </c>
      <c r="G2174" t="s">
        <v>175</v>
      </c>
      <c r="I2174"/>
      <c r="J2174">
        <v>83.3</v>
      </c>
      <c r="K2174" s="1">
        <v>45900</v>
      </c>
      <c r="L2174" t="s">
        <v>15144</v>
      </c>
    </row>
    <row r="2175" spans="1:12" x14ac:dyDescent="0.2">
      <c r="A2175" t="s">
        <v>9179</v>
      </c>
      <c r="B2175" t="s">
        <v>9180</v>
      </c>
      <c r="C2175" t="s">
        <v>7360</v>
      </c>
      <c r="D2175" t="s">
        <v>2771</v>
      </c>
      <c r="E2175" t="s">
        <v>32</v>
      </c>
      <c r="F2175" t="s">
        <v>174</v>
      </c>
      <c r="G2175" t="s">
        <v>175</v>
      </c>
      <c r="I2175"/>
      <c r="J2175">
        <v>83.3</v>
      </c>
      <c r="K2175" s="1">
        <v>45900</v>
      </c>
      <c r="L2175" t="s">
        <v>15144</v>
      </c>
    </row>
    <row r="2176" spans="1:12" x14ac:dyDescent="0.2">
      <c r="A2176" t="s">
        <v>4479</v>
      </c>
      <c r="B2176" t="s">
        <v>4480</v>
      </c>
      <c r="C2176" t="s">
        <v>7360</v>
      </c>
      <c r="D2176" t="s">
        <v>2771</v>
      </c>
      <c r="E2176" t="s">
        <v>32</v>
      </c>
      <c r="F2176" t="s">
        <v>49</v>
      </c>
      <c r="G2176" t="s">
        <v>50</v>
      </c>
      <c r="I2176"/>
      <c r="K2176" s="1">
        <v>45777</v>
      </c>
      <c r="L2176" t="s">
        <v>15144</v>
      </c>
    </row>
    <row r="2177" spans="1:12" x14ac:dyDescent="0.2">
      <c r="A2177" t="s">
        <v>3949</v>
      </c>
      <c r="B2177" t="s">
        <v>4262</v>
      </c>
      <c r="C2177" t="s">
        <v>7360</v>
      </c>
      <c r="D2177" t="s">
        <v>2771</v>
      </c>
      <c r="E2177" t="s">
        <v>32</v>
      </c>
      <c r="F2177" t="s">
        <v>201</v>
      </c>
      <c r="G2177" t="s">
        <v>202</v>
      </c>
      <c r="I2177">
        <v>228000</v>
      </c>
      <c r="J2177">
        <v>65</v>
      </c>
      <c r="K2177" s="1">
        <v>45747</v>
      </c>
      <c r="L2177" t="s">
        <v>15144</v>
      </c>
    </row>
    <row r="2178" spans="1:12" x14ac:dyDescent="0.2">
      <c r="A2178" t="s">
        <v>3952</v>
      </c>
      <c r="B2178" t="s">
        <v>4265</v>
      </c>
      <c r="C2178" t="s">
        <v>7360</v>
      </c>
      <c r="D2178" t="s">
        <v>2771</v>
      </c>
      <c r="E2178" t="s">
        <v>32</v>
      </c>
      <c r="F2178" t="s">
        <v>201</v>
      </c>
      <c r="G2178" t="s">
        <v>202</v>
      </c>
      <c r="I2178">
        <v>228000</v>
      </c>
      <c r="J2178">
        <v>65</v>
      </c>
      <c r="K2178" s="1">
        <v>45747</v>
      </c>
      <c r="L2178" t="s">
        <v>15144</v>
      </c>
    </row>
    <row r="2179" spans="1:12" x14ac:dyDescent="0.2">
      <c r="A2179" t="s">
        <v>3954</v>
      </c>
      <c r="B2179" t="s">
        <v>4267</v>
      </c>
      <c r="C2179" t="s">
        <v>7360</v>
      </c>
      <c r="D2179" t="s">
        <v>2771</v>
      </c>
      <c r="E2179" t="s">
        <v>32</v>
      </c>
      <c r="F2179" t="s">
        <v>201</v>
      </c>
      <c r="G2179" t="s">
        <v>202</v>
      </c>
      <c r="I2179">
        <v>287000</v>
      </c>
      <c r="J2179">
        <v>65</v>
      </c>
      <c r="K2179" s="1">
        <v>45747</v>
      </c>
      <c r="L2179" t="s">
        <v>15144</v>
      </c>
    </row>
    <row r="2180" spans="1:12" x14ac:dyDescent="0.2">
      <c r="A2180" t="s">
        <v>3953</v>
      </c>
      <c r="B2180" t="s">
        <v>4266</v>
      </c>
      <c r="C2180" t="s">
        <v>7360</v>
      </c>
      <c r="D2180" t="s">
        <v>2771</v>
      </c>
      <c r="E2180" t="s">
        <v>32</v>
      </c>
      <c r="F2180" t="s">
        <v>201</v>
      </c>
      <c r="G2180" t="s">
        <v>202</v>
      </c>
      <c r="I2180">
        <v>287000</v>
      </c>
      <c r="J2180">
        <v>65</v>
      </c>
      <c r="K2180" s="1">
        <v>45747</v>
      </c>
      <c r="L2180" t="s">
        <v>15144</v>
      </c>
    </row>
    <row r="2181" spans="1:12" x14ac:dyDescent="0.2">
      <c r="A2181" t="s">
        <v>3951</v>
      </c>
      <c r="B2181" t="s">
        <v>4264</v>
      </c>
      <c r="C2181" t="s">
        <v>7360</v>
      </c>
      <c r="D2181" t="s">
        <v>2771</v>
      </c>
      <c r="E2181" t="s">
        <v>32</v>
      </c>
      <c r="F2181" t="s">
        <v>201</v>
      </c>
      <c r="G2181" t="s">
        <v>202</v>
      </c>
      <c r="I2181">
        <v>228000</v>
      </c>
      <c r="J2181">
        <v>65</v>
      </c>
      <c r="K2181" s="1">
        <v>45747</v>
      </c>
      <c r="L2181" t="s">
        <v>15144</v>
      </c>
    </row>
    <row r="2182" spans="1:12" x14ac:dyDescent="0.2">
      <c r="A2182" t="s">
        <v>3955</v>
      </c>
      <c r="B2182" t="s">
        <v>4268</v>
      </c>
      <c r="C2182" t="s">
        <v>7360</v>
      </c>
      <c r="D2182" t="s">
        <v>2771</v>
      </c>
      <c r="E2182" t="s">
        <v>32</v>
      </c>
      <c r="F2182" t="s">
        <v>201</v>
      </c>
      <c r="G2182" t="s">
        <v>202</v>
      </c>
      <c r="I2182">
        <v>287000</v>
      </c>
      <c r="J2182">
        <v>65</v>
      </c>
      <c r="K2182" s="1">
        <v>45747</v>
      </c>
      <c r="L2182" t="s">
        <v>15144</v>
      </c>
    </row>
    <row r="2183" spans="1:12" x14ac:dyDescent="0.2">
      <c r="A2183" t="s">
        <v>3950</v>
      </c>
      <c r="B2183" t="s">
        <v>4263</v>
      </c>
      <c r="C2183" t="s">
        <v>7360</v>
      </c>
      <c r="D2183" t="s">
        <v>2771</v>
      </c>
      <c r="E2183" t="s">
        <v>32</v>
      </c>
      <c r="F2183" t="s">
        <v>201</v>
      </c>
      <c r="G2183" t="s">
        <v>202</v>
      </c>
      <c r="I2183">
        <v>228000</v>
      </c>
      <c r="J2183">
        <v>65</v>
      </c>
      <c r="K2183" s="1">
        <v>45747</v>
      </c>
      <c r="L2183" t="s">
        <v>15144</v>
      </c>
    </row>
    <row r="2184" spans="1:12" x14ac:dyDescent="0.2">
      <c r="A2184" t="s">
        <v>10465</v>
      </c>
      <c r="B2184" t="s">
        <v>10466</v>
      </c>
      <c r="C2184" t="s">
        <v>7360</v>
      </c>
      <c r="D2184" t="s">
        <v>2771</v>
      </c>
      <c r="E2184" t="s">
        <v>32</v>
      </c>
      <c r="F2184" t="s">
        <v>174</v>
      </c>
      <c r="G2184" t="s">
        <v>175</v>
      </c>
      <c r="I2184"/>
      <c r="J2184">
        <v>200</v>
      </c>
      <c r="K2184" s="1">
        <v>45991</v>
      </c>
      <c r="L2184" t="s">
        <v>15144</v>
      </c>
    </row>
    <row r="2185" spans="1:12" x14ac:dyDescent="0.2">
      <c r="A2185" t="s">
        <v>10419</v>
      </c>
      <c r="B2185" t="s">
        <v>10420</v>
      </c>
      <c r="C2185" t="s">
        <v>7360</v>
      </c>
      <c r="D2185" t="s">
        <v>2771</v>
      </c>
      <c r="E2185" t="s">
        <v>32</v>
      </c>
      <c r="F2185" t="s">
        <v>174</v>
      </c>
      <c r="G2185" t="s">
        <v>175</v>
      </c>
      <c r="I2185"/>
      <c r="J2185">
        <v>200</v>
      </c>
      <c r="K2185" s="1">
        <v>45991</v>
      </c>
      <c r="L2185" t="s">
        <v>15144</v>
      </c>
    </row>
    <row r="2186" spans="1:12" x14ac:dyDescent="0.2">
      <c r="A2186" t="s">
        <v>10455</v>
      </c>
      <c r="B2186" t="s">
        <v>10456</v>
      </c>
      <c r="C2186" t="s">
        <v>7360</v>
      </c>
      <c r="D2186" t="s">
        <v>2771</v>
      </c>
      <c r="E2186" t="s">
        <v>32</v>
      </c>
      <c r="F2186" t="s">
        <v>174</v>
      </c>
      <c r="G2186" t="s">
        <v>175</v>
      </c>
      <c r="I2186"/>
      <c r="J2186">
        <v>200</v>
      </c>
      <c r="K2186" s="1">
        <v>45991</v>
      </c>
      <c r="L2186" t="s">
        <v>15144</v>
      </c>
    </row>
    <row r="2187" spans="1:12" x14ac:dyDescent="0.2">
      <c r="A2187" t="s">
        <v>10447</v>
      </c>
      <c r="B2187" t="s">
        <v>10448</v>
      </c>
      <c r="C2187" t="s">
        <v>15160</v>
      </c>
      <c r="D2187" t="s">
        <v>2771</v>
      </c>
      <c r="E2187" t="s">
        <v>32</v>
      </c>
      <c r="F2187" t="s">
        <v>174</v>
      </c>
      <c r="G2187" t="s">
        <v>175</v>
      </c>
      <c r="I2187"/>
      <c r="J2187">
        <v>200</v>
      </c>
      <c r="K2187" s="1">
        <v>45991</v>
      </c>
      <c r="L2187" t="s">
        <v>15144</v>
      </c>
    </row>
    <row r="2188" spans="1:12" x14ac:dyDescent="0.2">
      <c r="A2188" t="s">
        <v>10403</v>
      </c>
      <c r="B2188" t="s">
        <v>10404</v>
      </c>
      <c r="C2188" t="s">
        <v>7360</v>
      </c>
      <c r="D2188" t="s">
        <v>2771</v>
      </c>
      <c r="E2188" t="s">
        <v>32</v>
      </c>
      <c r="F2188" t="s">
        <v>174</v>
      </c>
      <c r="G2188" t="s">
        <v>175</v>
      </c>
      <c r="I2188"/>
      <c r="J2188">
        <v>200</v>
      </c>
      <c r="K2188" s="1">
        <v>45991</v>
      </c>
      <c r="L2188" t="s">
        <v>15144</v>
      </c>
    </row>
    <row r="2189" spans="1:12" x14ac:dyDescent="0.2">
      <c r="A2189" t="s">
        <v>10425</v>
      </c>
      <c r="B2189" t="s">
        <v>10426</v>
      </c>
      <c r="C2189" t="s">
        <v>7360</v>
      </c>
      <c r="D2189" t="s">
        <v>2771</v>
      </c>
      <c r="E2189" t="s">
        <v>32</v>
      </c>
      <c r="F2189" t="s">
        <v>174</v>
      </c>
      <c r="G2189" t="s">
        <v>175</v>
      </c>
      <c r="I2189"/>
      <c r="J2189">
        <v>200</v>
      </c>
      <c r="K2189" s="1">
        <v>45991</v>
      </c>
      <c r="L2189" t="s">
        <v>15144</v>
      </c>
    </row>
    <row r="2190" spans="1:12" x14ac:dyDescent="0.2">
      <c r="A2190" t="s">
        <v>10407</v>
      </c>
      <c r="B2190" t="s">
        <v>10408</v>
      </c>
      <c r="C2190" t="s">
        <v>7360</v>
      </c>
      <c r="D2190" t="s">
        <v>2771</v>
      </c>
      <c r="E2190" t="s">
        <v>32</v>
      </c>
      <c r="F2190" t="s">
        <v>174</v>
      </c>
      <c r="G2190" t="s">
        <v>175</v>
      </c>
      <c r="I2190"/>
      <c r="J2190">
        <v>200</v>
      </c>
      <c r="K2190" s="1">
        <v>45991</v>
      </c>
      <c r="L2190" t="s">
        <v>15144</v>
      </c>
    </row>
    <row r="2191" spans="1:12" x14ac:dyDescent="0.2">
      <c r="A2191" t="s">
        <v>10439</v>
      </c>
      <c r="B2191" t="s">
        <v>10440</v>
      </c>
      <c r="C2191" t="s">
        <v>7360</v>
      </c>
      <c r="D2191" t="s">
        <v>2771</v>
      </c>
      <c r="E2191" t="s">
        <v>32</v>
      </c>
      <c r="F2191" t="s">
        <v>174</v>
      </c>
      <c r="G2191" t="s">
        <v>175</v>
      </c>
      <c r="I2191"/>
      <c r="J2191">
        <v>200</v>
      </c>
      <c r="K2191" s="1">
        <v>45991</v>
      </c>
      <c r="L2191" t="s">
        <v>15144</v>
      </c>
    </row>
    <row r="2192" spans="1:12" x14ac:dyDescent="0.2">
      <c r="A2192" t="s">
        <v>10423</v>
      </c>
      <c r="B2192" t="s">
        <v>10424</v>
      </c>
      <c r="C2192" t="s">
        <v>7360</v>
      </c>
      <c r="D2192" t="s">
        <v>2771</v>
      </c>
      <c r="E2192" t="s">
        <v>32</v>
      </c>
      <c r="F2192" t="s">
        <v>174</v>
      </c>
      <c r="G2192" t="s">
        <v>175</v>
      </c>
      <c r="I2192"/>
      <c r="J2192">
        <v>200</v>
      </c>
      <c r="K2192" s="1">
        <v>45991</v>
      </c>
      <c r="L2192" t="s">
        <v>15144</v>
      </c>
    </row>
    <row r="2193" spans="1:12" x14ac:dyDescent="0.2">
      <c r="A2193" t="s">
        <v>10411</v>
      </c>
      <c r="B2193" t="s">
        <v>10412</v>
      </c>
      <c r="C2193" t="s">
        <v>7360</v>
      </c>
      <c r="D2193" t="s">
        <v>2771</v>
      </c>
      <c r="E2193" t="s">
        <v>32</v>
      </c>
      <c r="F2193" t="s">
        <v>174</v>
      </c>
      <c r="G2193" t="s">
        <v>175</v>
      </c>
      <c r="I2193"/>
      <c r="J2193">
        <v>200</v>
      </c>
      <c r="K2193" s="1">
        <v>45991</v>
      </c>
      <c r="L2193" t="s">
        <v>15144</v>
      </c>
    </row>
    <row r="2194" spans="1:12" x14ac:dyDescent="0.2">
      <c r="A2194" t="s">
        <v>10401</v>
      </c>
      <c r="B2194" t="s">
        <v>10402</v>
      </c>
      <c r="C2194" t="s">
        <v>7360</v>
      </c>
      <c r="D2194" t="s">
        <v>2771</v>
      </c>
      <c r="E2194" t="s">
        <v>32</v>
      </c>
      <c r="F2194" t="s">
        <v>174</v>
      </c>
      <c r="G2194" t="s">
        <v>175</v>
      </c>
      <c r="I2194"/>
      <c r="J2194">
        <v>200</v>
      </c>
      <c r="K2194" s="1">
        <v>45991</v>
      </c>
      <c r="L2194" t="s">
        <v>15144</v>
      </c>
    </row>
    <row r="2195" spans="1:12" x14ac:dyDescent="0.2">
      <c r="A2195" t="s">
        <v>10459</v>
      </c>
      <c r="B2195" t="s">
        <v>10460</v>
      </c>
      <c r="C2195" t="s">
        <v>7360</v>
      </c>
      <c r="D2195" t="s">
        <v>2771</v>
      </c>
      <c r="E2195" t="s">
        <v>32</v>
      </c>
      <c r="F2195" t="s">
        <v>174</v>
      </c>
      <c r="G2195" t="s">
        <v>175</v>
      </c>
      <c r="I2195"/>
      <c r="J2195">
        <v>200</v>
      </c>
      <c r="K2195" s="1">
        <v>45991</v>
      </c>
      <c r="L2195" t="s">
        <v>15144</v>
      </c>
    </row>
    <row r="2196" spans="1:12" x14ac:dyDescent="0.2">
      <c r="A2196" t="s">
        <v>10397</v>
      </c>
      <c r="B2196" t="s">
        <v>10398</v>
      </c>
      <c r="C2196" t="s">
        <v>7360</v>
      </c>
      <c r="D2196" t="s">
        <v>2771</v>
      </c>
      <c r="E2196" t="s">
        <v>32</v>
      </c>
      <c r="F2196" t="s">
        <v>174</v>
      </c>
      <c r="G2196" t="s">
        <v>175</v>
      </c>
      <c r="I2196"/>
      <c r="J2196">
        <v>200</v>
      </c>
      <c r="K2196" s="1">
        <v>45991</v>
      </c>
      <c r="L2196" t="s">
        <v>15144</v>
      </c>
    </row>
    <row r="2197" spans="1:12" x14ac:dyDescent="0.2">
      <c r="A2197" t="s">
        <v>10449</v>
      </c>
      <c r="B2197" t="s">
        <v>10450</v>
      </c>
      <c r="C2197" t="s">
        <v>7360</v>
      </c>
      <c r="D2197" t="s">
        <v>2771</v>
      </c>
      <c r="E2197" t="s">
        <v>32</v>
      </c>
      <c r="F2197" t="s">
        <v>174</v>
      </c>
      <c r="G2197" t="s">
        <v>175</v>
      </c>
      <c r="I2197"/>
      <c r="J2197">
        <v>200</v>
      </c>
      <c r="K2197" s="1">
        <v>45991</v>
      </c>
      <c r="L2197" t="s">
        <v>15144</v>
      </c>
    </row>
    <row r="2198" spans="1:12" x14ac:dyDescent="0.2">
      <c r="A2198" t="s">
        <v>10441</v>
      </c>
      <c r="B2198" t="s">
        <v>10442</v>
      </c>
      <c r="C2198" t="s">
        <v>7360</v>
      </c>
      <c r="D2198" t="s">
        <v>2771</v>
      </c>
      <c r="E2198" t="s">
        <v>32</v>
      </c>
      <c r="F2198" t="s">
        <v>174</v>
      </c>
      <c r="G2198" t="s">
        <v>175</v>
      </c>
      <c r="I2198"/>
      <c r="J2198">
        <v>200</v>
      </c>
      <c r="K2198" s="1">
        <v>45991</v>
      </c>
      <c r="L2198" t="s">
        <v>15144</v>
      </c>
    </row>
    <row r="2199" spans="1:12" x14ac:dyDescent="0.2">
      <c r="A2199" t="s">
        <v>10445</v>
      </c>
      <c r="B2199" t="s">
        <v>10446</v>
      </c>
      <c r="C2199" t="s">
        <v>7360</v>
      </c>
      <c r="D2199" t="s">
        <v>2771</v>
      </c>
      <c r="E2199" t="s">
        <v>32</v>
      </c>
      <c r="F2199" t="s">
        <v>174</v>
      </c>
      <c r="G2199" t="s">
        <v>175</v>
      </c>
      <c r="I2199"/>
      <c r="J2199">
        <v>200</v>
      </c>
      <c r="K2199" s="1">
        <v>45991</v>
      </c>
      <c r="L2199" t="s">
        <v>15144</v>
      </c>
    </row>
    <row r="2200" spans="1:12" x14ac:dyDescent="0.2">
      <c r="A2200" t="s">
        <v>10457</v>
      </c>
      <c r="B2200" t="s">
        <v>10458</v>
      </c>
      <c r="C2200" t="s">
        <v>7360</v>
      </c>
      <c r="D2200" t="s">
        <v>2771</v>
      </c>
      <c r="E2200" t="s">
        <v>32</v>
      </c>
      <c r="F2200" t="s">
        <v>174</v>
      </c>
      <c r="G2200" t="s">
        <v>175</v>
      </c>
      <c r="I2200"/>
      <c r="J2200">
        <v>200</v>
      </c>
      <c r="K2200" s="1">
        <v>45991</v>
      </c>
      <c r="L2200" t="s">
        <v>15144</v>
      </c>
    </row>
    <row r="2201" spans="1:12" x14ac:dyDescent="0.2">
      <c r="A2201" t="s">
        <v>10431</v>
      </c>
      <c r="B2201" t="s">
        <v>10432</v>
      </c>
      <c r="C2201" t="s">
        <v>7360</v>
      </c>
      <c r="D2201" t="s">
        <v>2771</v>
      </c>
      <c r="E2201" t="s">
        <v>32</v>
      </c>
      <c r="F2201" t="s">
        <v>174</v>
      </c>
      <c r="G2201" t="s">
        <v>175</v>
      </c>
      <c r="I2201"/>
      <c r="J2201">
        <v>200</v>
      </c>
      <c r="K2201" s="1">
        <v>45991</v>
      </c>
      <c r="L2201" t="s">
        <v>15144</v>
      </c>
    </row>
    <row r="2202" spans="1:12" x14ac:dyDescent="0.2">
      <c r="A2202" t="s">
        <v>10417</v>
      </c>
      <c r="B2202" t="s">
        <v>10418</v>
      </c>
      <c r="C2202" t="s">
        <v>7360</v>
      </c>
      <c r="D2202" t="s">
        <v>2771</v>
      </c>
      <c r="E2202" t="s">
        <v>32</v>
      </c>
      <c r="F2202" t="s">
        <v>174</v>
      </c>
      <c r="G2202" t="s">
        <v>175</v>
      </c>
      <c r="I2202"/>
      <c r="J2202">
        <v>200</v>
      </c>
      <c r="K2202" s="1">
        <v>45991</v>
      </c>
      <c r="L2202" t="s">
        <v>15144</v>
      </c>
    </row>
    <row r="2203" spans="1:12" x14ac:dyDescent="0.2">
      <c r="A2203" t="s">
        <v>10429</v>
      </c>
      <c r="B2203" t="s">
        <v>10430</v>
      </c>
      <c r="C2203" t="s">
        <v>7360</v>
      </c>
      <c r="D2203" t="s">
        <v>2771</v>
      </c>
      <c r="E2203" t="s">
        <v>32</v>
      </c>
      <c r="F2203" t="s">
        <v>174</v>
      </c>
      <c r="G2203" t="s">
        <v>175</v>
      </c>
      <c r="I2203"/>
      <c r="J2203">
        <v>200</v>
      </c>
      <c r="K2203" s="1">
        <v>45991</v>
      </c>
      <c r="L2203" t="s">
        <v>15144</v>
      </c>
    </row>
    <row r="2204" spans="1:12" x14ac:dyDescent="0.2">
      <c r="A2204" t="s">
        <v>10433</v>
      </c>
      <c r="B2204" t="s">
        <v>10434</v>
      </c>
      <c r="C2204" t="s">
        <v>7360</v>
      </c>
      <c r="D2204" t="s">
        <v>2771</v>
      </c>
      <c r="E2204" t="s">
        <v>32</v>
      </c>
      <c r="F2204" t="s">
        <v>174</v>
      </c>
      <c r="G2204" t="s">
        <v>175</v>
      </c>
      <c r="I2204"/>
      <c r="J2204">
        <v>200</v>
      </c>
      <c r="K2204" s="1">
        <v>45991</v>
      </c>
      <c r="L2204" t="s">
        <v>15144</v>
      </c>
    </row>
    <row r="2205" spans="1:12" x14ac:dyDescent="0.2">
      <c r="A2205" t="s">
        <v>10405</v>
      </c>
      <c r="B2205" t="s">
        <v>10406</v>
      </c>
      <c r="C2205" t="s">
        <v>7360</v>
      </c>
      <c r="D2205" t="s">
        <v>2771</v>
      </c>
      <c r="E2205" t="s">
        <v>32</v>
      </c>
      <c r="F2205" t="s">
        <v>174</v>
      </c>
      <c r="G2205" t="s">
        <v>175</v>
      </c>
      <c r="I2205"/>
      <c r="J2205">
        <v>200</v>
      </c>
      <c r="K2205" s="1">
        <v>45991</v>
      </c>
      <c r="L2205" t="s">
        <v>15144</v>
      </c>
    </row>
    <row r="2206" spans="1:12" x14ac:dyDescent="0.2">
      <c r="A2206" t="s">
        <v>10461</v>
      </c>
      <c r="B2206" t="s">
        <v>10462</v>
      </c>
      <c r="C2206" t="s">
        <v>7360</v>
      </c>
      <c r="D2206" t="s">
        <v>2771</v>
      </c>
      <c r="E2206" t="s">
        <v>32</v>
      </c>
      <c r="F2206" t="s">
        <v>174</v>
      </c>
      <c r="G2206" t="s">
        <v>175</v>
      </c>
      <c r="I2206"/>
      <c r="J2206">
        <v>200</v>
      </c>
      <c r="K2206" s="1">
        <v>45991</v>
      </c>
      <c r="L2206" t="s">
        <v>15144</v>
      </c>
    </row>
    <row r="2207" spans="1:12" x14ac:dyDescent="0.2">
      <c r="A2207" t="s">
        <v>10427</v>
      </c>
      <c r="B2207" t="s">
        <v>10428</v>
      </c>
      <c r="C2207" t="s">
        <v>7360</v>
      </c>
      <c r="D2207" t="s">
        <v>2771</v>
      </c>
      <c r="E2207" t="s">
        <v>32</v>
      </c>
      <c r="F2207" t="s">
        <v>174</v>
      </c>
      <c r="G2207" t="s">
        <v>175</v>
      </c>
      <c r="I2207"/>
      <c r="J2207">
        <v>200</v>
      </c>
      <c r="K2207" s="1">
        <v>45991</v>
      </c>
      <c r="L2207" t="s">
        <v>15144</v>
      </c>
    </row>
    <row r="2208" spans="1:12" x14ac:dyDescent="0.2">
      <c r="A2208" t="s">
        <v>10421</v>
      </c>
      <c r="B2208" t="s">
        <v>10422</v>
      </c>
      <c r="C2208" t="s">
        <v>7360</v>
      </c>
      <c r="D2208" t="s">
        <v>2771</v>
      </c>
      <c r="E2208" t="s">
        <v>32</v>
      </c>
      <c r="F2208" t="s">
        <v>174</v>
      </c>
      <c r="G2208" t="s">
        <v>175</v>
      </c>
      <c r="I2208"/>
      <c r="J2208">
        <v>200</v>
      </c>
      <c r="K2208" s="1">
        <v>45991</v>
      </c>
      <c r="L2208" t="s">
        <v>15144</v>
      </c>
    </row>
    <row r="2209" spans="1:12" x14ac:dyDescent="0.2">
      <c r="A2209" t="s">
        <v>10399</v>
      </c>
      <c r="B2209" t="s">
        <v>10400</v>
      </c>
      <c r="C2209" t="s">
        <v>7360</v>
      </c>
      <c r="D2209" t="s">
        <v>2771</v>
      </c>
      <c r="E2209" t="s">
        <v>32</v>
      </c>
      <c r="F2209" t="s">
        <v>174</v>
      </c>
      <c r="G2209" t="s">
        <v>175</v>
      </c>
      <c r="I2209"/>
      <c r="J2209">
        <v>200</v>
      </c>
      <c r="K2209" s="1">
        <v>45991</v>
      </c>
      <c r="L2209" t="s">
        <v>15144</v>
      </c>
    </row>
    <row r="2210" spans="1:12" x14ac:dyDescent="0.2">
      <c r="A2210" t="s">
        <v>10443</v>
      </c>
      <c r="B2210" t="s">
        <v>10444</v>
      </c>
      <c r="C2210" t="s">
        <v>7360</v>
      </c>
      <c r="D2210" t="s">
        <v>2771</v>
      </c>
      <c r="E2210" t="s">
        <v>32</v>
      </c>
      <c r="F2210" t="s">
        <v>174</v>
      </c>
      <c r="G2210" t="s">
        <v>175</v>
      </c>
      <c r="I2210"/>
      <c r="J2210">
        <v>200</v>
      </c>
      <c r="K2210" s="1">
        <v>45991</v>
      </c>
      <c r="L2210" t="s">
        <v>15144</v>
      </c>
    </row>
    <row r="2211" spans="1:12" x14ac:dyDescent="0.2">
      <c r="A2211" t="s">
        <v>10435</v>
      </c>
      <c r="B2211" t="s">
        <v>10436</v>
      </c>
      <c r="C2211" t="s">
        <v>7360</v>
      </c>
      <c r="D2211" t="s">
        <v>2771</v>
      </c>
      <c r="E2211" t="s">
        <v>32</v>
      </c>
      <c r="F2211" t="s">
        <v>174</v>
      </c>
      <c r="G2211" t="s">
        <v>175</v>
      </c>
      <c r="I2211"/>
      <c r="J2211">
        <v>200</v>
      </c>
      <c r="K2211" s="1">
        <v>45991</v>
      </c>
      <c r="L2211" t="s">
        <v>15144</v>
      </c>
    </row>
    <row r="2212" spans="1:12" x14ac:dyDescent="0.2">
      <c r="A2212" t="s">
        <v>10463</v>
      </c>
      <c r="B2212" t="s">
        <v>10464</v>
      </c>
      <c r="C2212" t="s">
        <v>7360</v>
      </c>
      <c r="D2212" t="s">
        <v>2771</v>
      </c>
      <c r="E2212" t="s">
        <v>32</v>
      </c>
      <c r="F2212" t="s">
        <v>174</v>
      </c>
      <c r="G2212" t="s">
        <v>175</v>
      </c>
      <c r="I2212"/>
      <c r="J2212">
        <v>200</v>
      </c>
      <c r="K2212" s="1">
        <v>45991</v>
      </c>
      <c r="L2212" t="s">
        <v>15144</v>
      </c>
    </row>
    <row r="2213" spans="1:12" x14ac:dyDescent="0.2">
      <c r="A2213" t="s">
        <v>10409</v>
      </c>
      <c r="B2213" t="s">
        <v>10410</v>
      </c>
      <c r="C2213" t="s">
        <v>7360</v>
      </c>
      <c r="D2213" t="s">
        <v>2771</v>
      </c>
      <c r="E2213" t="s">
        <v>32</v>
      </c>
      <c r="F2213" t="s">
        <v>174</v>
      </c>
      <c r="G2213" t="s">
        <v>175</v>
      </c>
      <c r="I2213"/>
      <c r="J2213">
        <v>200</v>
      </c>
      <c r="K2213" s="1">
        <v>45991</v>
      </c>
      <c r="L2213" t="s">
        <v>15144</v>
      </c>
    </row>
    <row r="2214" spans="1:12" x14ac:dyDescent="0.2">
      <c r="A2214" t="s">
        <v>10437</v>
      </c>
      <c r="B2214" t="s">
        <v>10438</v>
      </c>
      <c r="C2214" t="s">
        <v>7360</v>
      </c>
      <c r="D2214" t="s">
        <v>2771</v>
      </c>
      <c r="E2214" t="s">
        <v>32</v>
      </c>
      <c r="F2214" t="s">
        <v>174</v>
      </c>
      <c r="G2214" t="s">
        <v>175</v>
      </c>
      <c r="I2214"/>
      <c r="J2214">
        <v>200</v>
      </c>
      <c r="K2214" s="1">
        <v>45991</v>
      </c>
      <c r="L2214" t="s">
        <v>15144</v>
      </c>
    </row>
    <row r="2215" spans="1:12" x14ac:dyDescent="0.2">
      <c r="A2215" t="s">
        <v>10413</v>
      </c>
      <c r="B2215" t="s">
        <v>10414</v>
      </c>
      <c r="C2215" t="s">
        <v>7360</v>
      </c>
      <c r="D2215" t="s">
        <v>2771</v>
      </c>
      <c r="E2215" t="s">
        <v>32</v>
      </c>
      <c r="F2215" t="s">
        <v>174</v>
      </c>
      <c r="G2215" t="s">
        <v>175</v>
      </c>
      <c r="I2215"/>
      <c r="J2215">
        <v>200</v>
      </c>
      <c r="K2215" s="1">
        <v>45991</v>
      </c>
      <c r="L2215" t="s">
        <v>15144</v>
      </c>
    </row>
    <row r="2216" spans="1:12" x14ac:dyDescent="0.2">
      <c r="A2216" t="s">
        <v>10453</v>
      </c>
      <c r="B2216" t="s">
        <v>10454</v>
      </c>
      <c r="C2216" t="s">
        <v>7360</v>
      </c>
      <c r="D2216" t="s">
        <v>2771</v>
      </c>
      <c r="E2216" t="s">
        <v>32</v>
      </c>
      <c r="F2216" t="s">
        <v>174</v>
      </c>
      <c r="G2216" t="s">
        <v>175</v>
      </c>
      <c r="I2216"/>
      <c r="J2216">
        <v>200</v>
      </c>
      <c r="K2216" s="1">
        <v>45991</v>
      </c>
      <c r="L2216" t="s">
        <v>15144</v>
      </c>
    </row>
    <row r="2217" spans="1:12" x14ac:dyDescent="0.2">
      <c r="A2217" t="s">
        <v>10415</v>
      </c>
      <c r="B2217" t="s">
        <v>10416</v>
      </c>
      <c r="C2217" t="s">
        <v>7360</v>
      </c>
      <c r="D2217" t="s">
        <v>2771</v>
      </c>
      <c r="E2217" t="s">
        <v>32</v>
      </c>
      <c r="F2217" t="s">
        <v>174</v>
      </c>
      <c r="G2217" t="s">
        <v>175</v>
      </c>
      <c r="I2217"/>
      <c r="J2217">
        <v>200</v>
      </c>
      <c r="K2217" s="1">
        <v>45991</v>
      </c>
      <c r="L2217" t="s">
        <v>15144</v>
      </c>
    </row>
    <row r="2218" spans="1:12" x14ac:dyDescent="0.2">
      <c r="A2218" t="s">
        <v>10451</v>
      </c>
      <c r="B2218" t="s">
        <v>10452</v>
      </c>
      <c r="C2218" t="s">
        <v>7360</v>
      </c>
      <c r="D2218" t="s">
        <v>2771</v>
      </c>
      <c r="E2218" t="s">
        <v>32</v>
      </c>
      <c r="F2218" t="s">
        <v>174</v>
      </c>
      <c r="G2218" t="s">
        <v>175</v>
      </c>
      <c r="I2218"/>
      <c r="J2218">
        <v>200</v>
      </c>
      <c r="K2218" s="1">
        <v>45991</v>
      </c>
      <c r="L2218" t="s">
        <v>15144</v>
      </c>
    </row>
    <row r="2219" spans="1:12" x14ac:dyDescent="0.2">
      <c r="A2219" t="s">
        <v>15161</v>
      </c>
      <c r="B2219" t="s">
        <v>7374</v>
      </c>
      <c r="C2219" t="s">
        <v>7360</v>
      </c>
      <c r="D2219" t="s">
        <v>2771</v>
      </c>
      <c r="E2219" t="s">
        <v>32</v>
      </c>
      <c r="F2219" t="s">
        <v>49</v>
      </c>
      <c r="G2219" t="s">
        <v>50</v>
      </c>
      <c r="I2219"/>
      <c r="J2219">
        <v>100</v>
      </c>
      <c r="K2219" s="1">
        <v>46234</v>
      </c>
      <c r="L2219" t="s">
        <v>15144</v>
      </c>
    </row>
    <row r="2220" spans="1:12" x14ac:dyDescent="0.2">
      <c r="A2220" t="s">
        <v>15162</v>
      </c>
      <c r="B2220" t="s">
        <v>7378</v>
      </c>
      <c r="C2220" t="s">
        <v>7360</v>
      </c>
      <c r="D2220" t="s">
        <v>2771</v>
      </c>
      <c r="E2220" t="s">
        <v>32</v>
      </c>
      <c r="F2220" t="s">
        <v>49</v>
      </c>
      <c r="G2220" t="s">
        <v>50</v>
      </c>
      <c r="I2220"/>
      <c r="J2220">
        <v>100</v>
      </c>
      <c r="K2220" s="1">
        <v>46234</v>
      </c>
      <c r="L2220" t="s">
        <v>15144</v>
      </c>
    </row>
    <row r="2221" spans="1:12" x14ac:dyDescent="0.2">
      <c r="A2221" t="s">
        <v>15163</v>
      </c>
      <c r="B2221" t="s">
        <v>7409</v>
      </c>
      <c r="C2221" t="s">
        <v>7360</v>
      </c>
      <c r="D2221" t="s">
        <v>2771</v>
      </c>
      <c r="E2221" t="s">
        <v>32</v>
      </c>
      <c r="F2221" t="s">
        <v>49</v>
      </c>
      <c r="G2221" t="s">
        <v>50</v>
      </c>
      <c r="I2221"/>
      <c r="J2221">
        <v>100</v>
      </c>
      <c r="K2221" s="1">
        <v>46234</v>
      </c>
      <c r="L2221" t="s">
        <v>15144</v>
      </c>
    </row>
    <row r="2222" spans="1:12" x14ac:dyDescent="0.2">
      <c r="A2222" t="s">
        <v>15164</v>
      </c>
      <c r="B2222" t="s">
        <v>7382</v>
      </c>
      <c r="C2222" t="s">
        <v>7360</v>
      </c>
      <c r="D2222" t="s">
        <v>2771</v>
      </c>
      <c r="E2222" t="s">
        <v>32</v>
      </c>
      <c r="F2222" t="s">
        <v>49</v>
      </c>
      <c r="G2222" t="s">
        <v>50</v>
      </c>
      <c r="I2222"/>
      <c r="J2222">
        <v>100</v>
      </c>
      <c r="K2222" s="1">
        <v>46234</v>
      </c>
      <c r="L2222" t="s">
        <v>15144</v>
      </c>
    </row>
    <row r="2223" spans="1:12" x14ac:dyDescent="0.2">
      <c r="A2223" t="s">
        <v>15165</v>
      </c>
      <c r="B2223" t="s">
        <v>7384</v>
      </c>
      <c r="C2223" t="s">
        <v>7360</v>
      </c>
      <c r="D2223" t="s">
        <v>2771</v>
      </c>
      <c r="E2223" t="s">
        <v>32</v>
      </c>
      <c r="F2223" t="s">
        <v>49</v>
      </c>
      <c r="G2223" t="s">
        <v>50</v>
      </c>
      <c r="I2223"/>
      <c r="J2223">
        <v>100</v>
      </c>
      <c r="K2223" s="1">
        <v>46234</v>
      </c>
      <c r="L2223" t="s">
        <v>15144</v>
      </c>
    </row>
    <row r="2224" spans="1:12" x14ac:dyDescent="0.2">
      <c r="A2224" t="s">
        <v>15166</v>
      </c>
      <c r="B2224" t="s">
        <v>7400</v>
      </c>
      <c r="C2224" t="s">
        <v>7360</v>
      </c>
      <c r="D2224" t="s">
        <v>2771</v>
      </c>
      <c r="E2224" t="s">
        <v>32</v>
      </c>
      <c r="F2224" t="s">
        <v>49</v>
      </c>
      <c r="G2224" t="s">
        <v>50</v>
      </c>
      <c r="I2224"/>
      <c r="J2224">
        <v>100</v>
      </c>
      <c r="K2224" s="1">
        <v>46234</v>
      </c>
      <c r="L2224" t="s">
        <v>15144</v>
      </c>
    </row>
    <row r="2225" spans="1:12" x14ac:dyDescent="0.2">
      <c r="A2225" t="s">
        <v>15167</v>
      </c>
      <c r="B2225" t="s">
        <v>7398</v>
      </c>
      <c r="C2225" t="s">
        <v>7360</v>
      </c>
      <c r="D2225" t="s">
        <v>2771</v>
      </c>
      <c r="E2225" t="s">
        <v>32</v>
      </c>
      <c r="F2225" t="s">
        <v>49</v>
      </c>
      <c r="G2225" t="s">
        <v>50</v>
      </c>
      <c r="I2225"/>
      <c r="J2225">
        <v>100</v>
      </c>
      <c r="K2225" s="1">
        <v>46234</v>
      </c>
      <c r="L2225" t="s">
        <v>15144</v>
      </c>
    </row>
    <row r="2226" spans="1:12" x14ac:dyDescent="0.2">
      <c r="A2226" t="s">
        <v>15168</v>
      </c>
      <c r="B2226" t="s">
        <v>7380</v>
      </c>
      <c r="C2226" t="s">
        <v>7360</v>
      </c>
      <c r="D2226" t="s">
        <v>2771</v>
      </c>
      <c r="E2226" t="s">
        <v>32</v>
      </c>
      <c r="F2226" t="s">
        <v>49</v>
      </c>
      <c r="G2226" t="s">
        <v>50</v>
      </c>
      <c r="I2226"/>
      <c r="J2226">
        <v>100</v>
      </c>
      <c r="K2226" s="1">
        <v>46234</v>
      </c>
      <c r="L2226" t="s">
        <v>15144</v>
      </c>
    </row>
    <row r="2227" spans="1:12" x14ac:dyDescent="0.2">
      <c r="A2227" t="s">
        <v>15169</v>
      </c>
      <c r="B2227" t="s">
        <v>7407</v>
      </c>
      <c r="C2227" t="s">
        <v>7360</v>
      </c>
      <c r="D2227" t="s">
        <v>2771</v>
      </c>
      <c r="E2227" t="s">
        <v>32</v>
      </c>
      <c r="F2227" t="s">
        <v>49</v>
      </c>
      <c r="G2227" t="s">
        <v>50</v>
      </c>
      <c r="I2227"/>
      <c r="J2227">
        <v>100</v>
      </c>
      <c r="K2227" s="1">
        <v>46234</v>
      </c>
      <c r="L2227" t="s">
        <v>15144</v>
      </c>
    </row>
    <row r="2228" spans="1:12" x14ac:dyDescent="0.2">
      <c r="A2228" t="s">
        <v>15170</v>
      </c>
      <c r="B2228" t="s">
        <v>7372</v>
      </c>
      <c r="C2228" t="s">
        <v>7360</v>
      </c>
      <c r="D2228" t="s">
        <v>2771</v>
      </c>
      <c r="E2228" t="s">
        <v>32</v>
      </c>
      <c r="F2228" t="s">
        <v>49</v>
      </c>
      <c r="G2228" t="s">
        <v>50</v>
      </c>
      <c r="I2228"/>
      <c r="J2228">
        <v>100</v>
      </c>
      <c r="K2228" s="1">
        <v>46234</v>
      </c>
      <c r="L2228" t="s">
        <v>15144</v>
      </c>
    </row>
    <row r="2229" spans="1:12" x14ac:dyDescent="0.2">
      <c r="A2229" t="s">
        <v>15171</v>
      </c>
      <c r="B2229" t="s">
        <v>7376</v>
      </c>
      <c r="C2229" t="s">
        <v>7360</v>
      </c>
      <c r="D2229" t="s">
        <v>2771</v>
      </c>
      <c r="E2229" t="s">
        <v>32</v>
      </c>
      <c r="F2229" t="s">
        <v>49</v>
      </c>
      <c r="G2229" t="s">
        <v>50</v>
      </c>
      <c r="I2229"/>
      <c r="J2229">
        <v>100</v>
      </c>
      <c r="K2229" s="1">
        <v>46234</v>
      </c>
      <c r="L2229" t="s">
        <v>15144</v>
      </c>
    </row>
    <row r="2230" spans="1:12" x14ac:dyDescent="0.2">
      <c r="A2230" t="s">
        <v>11916</v>
      </c>
      <c r="B2230" t="s">
        <v>11917</v>
      </c>
      <c r="C2230" t="s">
        <v>7360</v>
      </c>
      <c r="D2230" t="s">
        <v>2771</v>
      </c>
      <c r="E2230" t="s">
        <v>32</v>
      </c>
      <c r="F2230" t="s">
        <v>141</v>
      </c>
      <c r="G2230" t="s">
        <v>979</v>
      </c>
      <c r="H2230">
        <v>30000</v>
      </c>
      <c r="I2230"/>
      <c r="J2230">
        <v>2</v>
      </c>
      <c r="K2230" s="1">
        <v>46081</v>
      </c>
      <c r="L2230" t="s">
        <v>15144</v>
      </c>
    </row>
    <row r="2231" spans="1:12" x14ac:dyDescent="0.2">
      <c r="A2231" t="s">
        <v>11495</v>
      </c>
      <c r="B2231" t="s">
        <v>11496</v>
      </c>
      <c r="C2231" t="s">
        <v>7360</v>
      </c>
      <c r="D2231" t="s">
        <v>2771</v>
      </c>
      <c r="E2231" t="s">
        <v>32</v>
      </c>
      <c r="F2231" t="s">
        <v>49</v>
      </c>
      <c r="G2231" t="s">
        <v>50</v>
      </c>
      <c r="I2231"/>
      <c r="K2231" s="1">
        <v>46053</v>
      </c>
      <c r="L2231" t="s">
        <v>15144</v>
      </c>
    </row>
    <row r="2232" spans="1:12" x14ac:dyDescent="0.2">
      <c r="A2232" t="s">
        <v>8102</v>
      </c>
      <c r="B2232" t="s">
        <v>8103</v>
      </c>
      <c r="C2232" t="s">
        <v>7360</v>
      </c>
      <c r="D2232" t="s">
        <v>2771</v>
      </c>
      <c r="E2232" t="s">
        <v>32</v>
      </c>
      <c r="F2232" t="s">
        <v>49</v>
      </c>
      <c r="G2232" t="s">
        <v>50</v>
      </c>
      <c r="I2232">
        <v>400000</v>
      </c>
      <c r="J2232">
        <v>250</v>
      </c>
      <c r="K2232" s="1">
        <v>45838</v>
      </c>
      <c r="L2232" t="s">
        <v>15144</v>
      </c>
    </row>
    <row r="2233" spans="1:12" x14ac:dyDescent="0.2">
      <c r="A2233" t="s">
        <v>8094</v>
      </c>
      <c r="B2233" t="s">
        <v>8095</v>
      </c>
      <c r="C2233" t="s">
        <v>7360</v>
      </c>
      <c r="D2233" t="s">
        <v>2771</v>
      </c>
      <c r="E2233" t="s">
        <v>32</v>
      </c>
      <c r="F2233" t="s">
        <v>49</v>
      </c>
      <c r="G2233" t="s">
        <v>50</v>
      </c>
      <c r="I2233">
        <v>400000</v>
      </c>
      <c r="J2233">
        <v>250</v>
      </c>
      <c r="K2233" s="1">
        <v>45838</v>
      </c>
      <c r="L2233" t="s">
        <v>15144</v>
      </c>
    </row>
    <row r="2234" spans="1:12" x14ac:dyDescent="0.2">
      <c r="A2234" t="s">
        <v>8048</v>
      </c>
      <c r="B2234" t="s">
        <v>8049</v>
      </c>
      <c r="C2234" t="s">
        <v>7360</v>
      </c>
      <c r="D2234" t="s">
        <v>2771</v>
      </c>
      <c r="E2234" t="s">
        <v>32</v>
      </c>
      <c r="F2234" t="s">
        <v>49</v>
      </c>
      <c r="G2234" t="s">
        <v>50</v>
      </c>
      <c r="I2234">
        <v>400000</v>
      </c>
      <c r="J2234">
        <v>250</v>
      </c>
      <c r="K2234" s="1">
        <v>45838</v>
      </c>
      <c r="L2234" t="s">
        <v>15144</v>
      </c>
    </row>
    <row r="2235" spans="1:12" x14ac:dyDescent="0.2">
      <c r="A2235" t="s">
        <v>8084</v>
      </c>
      <c r="B2235" t="s">
        <v>8085</v>
      </c>
      <c r="C2235" t="s">
        <v>7360</v>
      </c>
      <c r="D2235" t="s">
        <v>2771</v>
      </c>
      <c r="E2235" t="s">
        <v>32</v>
      </c>
      <c r="F2235" t="s">
        <v>49</v>
      </c>
      <c r="G2235" t="s">
        <v>50</v>
      </c>
      <c r="I2235">
        <v>400000</v>
      </c>
      <c r="J2235">
        <v>250</v>
      </c>
      <c r="K2235" s="1">
        <v>45838</v>
      </c>
      <c r="L2235" t="s">
        <v>15144</v>
      </c>
    </row>
    <row r="2236" spans="1:12" x14ac:dyDescent="0.2">
      <c r="A2236" t="s">
        <v>8112</v>
      </c>
      <c r="B2236" t="s">
        <v>8113</v>
      </c>
      <c r="C2236" t="s">
        <v>7360</v>
      </c>
      <c r="D2236" t="s">
        <v>2771</v>
      </c>
      <c r="E2236" t="s">
        <v>32</v>
      </c>
      <c r="F2236" t="s">
        <v>49</v>
      </c>
      <c r="G2236" t="s">
        <v>50</v>
      </c>
      <c r="I2236">
        <v>400000</v>
      </c>
      <c r="J2236">
        <v>250</v>
      </c>
      <c r="K2236" s="1">
        <v>45838</v>
      </c>
      <c r="L2236" t="s">
        <v>15144</v>
      </c>
    </row>
    <row r="2237" spans="1:12" x14ac:dyDescent="0.2">
      <c r="A2237" t="s">
        <v>8056</v>
      </c>
      <c r="B2237" t="s">
        <v>8057</v>
      </c>
      <c r="C2237" t="s">
        <v>7360</v>
      </c>
      <c r="D2237" t="s">
        <v>2771</v>
      </c>
      <c r="E2237" t="s">
        <v>32</v>
      </c>
      <c r="F2237" t="s">
        <v>49</v>
      </c>
      <c r="G2237" t="s">
        <v>50</v>
      </c>
      <c r="I2237">
        <v>400000</v>
      </c>
      <c r="J2237">
        <v>250</v>
      </c>
      <c r="K2237" s="1">
        <v>45838</v>
      </c>
      <c r="L2237" t="s">
        <v>15144</v>
      </c>
    </row>
    <row r="2238" spans="1:12" x14ac:dyDescent="0.2">
      <c r="A2238" t="s">
        <v>8100</v>
      </c>
      <c r="B2238" t="s">
        <v>8101</v>
      </c>
      <c r="C2238" t="s">
        <v>7360</v>
      </c>
      <c r="D2238" t="s">
        <v>2771</v>
      </c>
      <c r="E2238" t="s">
        <v>32</v>
      </c>
      <c r="F2238" t="s">
        <v>49</v>
      </c>
      <c r="G2238" t="s">
        <v>50</v>
      </c>
      <c r="I2238">
        <v>400000</v>
      </c>
      <c r="J2238">
        <v>250</v>
      </c>
      <c r="K2238" s="1">
        <v>45838</v>
      </c>
      <c r="L2238" t="s">
        <v>15144</v>
      </c>
    </row>
    <row r="2239" spans="1:12" x14ac:dyDescent="0.2">
      <c r="A2239" t="s">
        <v>8050</v>
      </c>
      <c r="B2239" t="s">
        <v>8051</v>
      </c>
      <c r="C2239" t="s">
        <v>7360</v>
      </c>
      <c r="D2239" t="s">
        <v>2771</v>
      </c>
      <c r="E2239" t="s">
        <v>32</v>
      </c>
      <c r="F2239" t="s">
        <v>49</v>
      </c>
      <c r="G2239" t="s">
        <v>50</v>
      </c>
      <c r="I2239">
        <v>400000</v>
      </c>
      <c r="J2239">
        <v>250</v>
      </c>
      <c r="K2239" s="1">
        <v>45838</v>
      </c>
      <c r="L2239" t="s">
        <v>15144</v>
      </c>
    </row>
    <row r="2240" spans="1:12" x14ac:dyDescent="0.2">
      <c r="A2240" t="s">
        <v>8066</v>
      </c>
      <c r="B2240" t="s">
        <v>8067</v>
      </c>
      <c r="C2240" t="s">
        <v>7360</v>
      </c>
      <c r="D2240" t="s">
        <v>2771</v>
      </c>
      <c r="E2240" t="s">
        <v>32</v>
      </c>
      <c r="F2240" t="s">
        <v>49</v>
      </c>
      <c r="G2240" t="s">
        <v>50</v>
      </c>
      <c r="I2240">
        <v>400000</v>
      </c>
      <c r="J2240">
        <v>250</v>
      </c>
      <c r="K2240" s="1">
        <v>45838</v>
      </c>
      <c r="L2240" t="s">
        <v>15144</v>
      </c>
    </row>
    <row r="2241" spans="1:12" x14ac:dyDescent="0.2">
      <c r="A2241" t="s">
        <v>8038</v>
      </c>
      <c r="B2241" t="s">
        <v>8039</v>
      </c>
      <c r="C2241" t="s">
        <v>7360</v>
      </c>
      <c r="D2241" t="s">
        <v>2771</v>
      </c>
      <c r="E2241" t="s">
        <v>32</v>
      </c>
      <c r="F2241" t="s">
        <v>49</v>
      </c>
      <c r="G2241" t="s">
        <v>50</v>
      </c>
      <c r="I2241">
        <v>400000</v>
      </c>
      <c r="J2241">
        <v>250</v>
      </c>
      <c r="K2241" s="1">
        <v>45838</v>
      </c>
      <c r="L2241" t="s">
        <v>15144</v>
      </c>
    </row>
    <row r="2242" spans="1:12" x14ac:dyDescent="0.2">
      <c r="A2242" t="s">
        <v>8118</v>
      </c>
      <c r="B2242" t="s">
        <v>8119</v>
      </c>
      <c r="C2242" t="s">
        <v>7360</v>
      </c>
      <c r="D2242" t="s">
        <v>2771</v>
      </c>
      <c r="E2242" t="s">
        <v>32</v>
      </c>
      <c r="F2242" t="s">
        <v>49</v>
      </c>
      <c r="G2242" t="s">
        <v>50</v>
      </c>
      <c r="I2242">
        <v>400000</v>
      </c>
      <c r="J2242">
        <v>250</v>
      </c>
      <c r="K2242" s="1">
        <v>45838</v>
      </c>
      <c r="L2242" t="s">
        <v>15144</v>
      </c>
    </row>
    <row r="2243" spans="1:12" x14ac:dyDescent="0.2">
      <c r="A2243" t="s">
        <v>8104</v>
      </c>
      <c r="B2243" t="s">
        <v>8105</v>
      </c>
      <c r="C2243" t="s">
        <v>7360</v>
      </c>
      <c r="D2243" t="s">
        <v>2771</v>
      </c>
      <c r="E2243" t="s">
        <v>32</v>
      </c>
      <c r="F2243" t="s">
        <v>49</v>
      </c>
      <c r="G2243" t="s">
        <v>50</v>
      </c>
      <c r="I2243">
        <v>400000</v>
      </c>
      <c r="J2243">
        <v>250</v>
      </c>
      <c r="K2243" s="1">
        <v>45838</v>
      </c>
      <c r="L2243" t="s">
        <v>15144</v>
      </c>
    </row>
    <row r="2244" spans="1:12" x14ac:dyDescent="0.2">
      <c r="A2244" t="s">
        <v>8070</v>
      </c>
      <c r="B2244" t="s">
        <v>8071</v>
      </c>
      <c r="C2244" t="s">
        <v>7360</v>
      </c>
      <c r="D2244" t="s">
        <v>2771</v>
      </c>
      <c r="E2244" t="s">
        <v>32</v>
      </c>
      <c r="F2244" t="s">
        <v>49</v>
      </c>
      <c r="G2244" t="s">
        <v>50</v>
      </c>
      <c r="I2244">
        <v>400000</v>
      </c>
      <c r="J2244">
        <v>250</v>
      </c>
      <c r="K2244" s="1">
        <v>45838</v>
      </c>
      <c r="L2244" t="s">
        <v>15144</v>
      </c>
    </row>
    <row r="2245" spans="1:12" x14ac:dyDescent="0.2">
      <c r="A2245" t="s">
        <v>8108</v>
      </c>
      <c r="B2245" t="s">
        <v>8109</v>
      </c>
      <c r="C2245" t="s">
        <v>7360</v>
      </c>
      <c r="D2245" t="s">
        <v>2771</v>
      </c>
      <c r="E2245" t="s">
        <v>32</v>
      </c>
      <c r="F2245" t="s">
        <v>49</v>
      </c>
      <c r="G2245" t="s">
        <v>50</v>
      </c>
      <c r="I2245">
        <v>400000</v>
      </c>
      <c r="J2245">
        <v>250</v>
      </c>
      <c r="K2245" s="1">
        <v>45838</v>
      </c>
      <c r="L2245" t="s">
        <v>15144</v>
      </c>
    </row>
    <row r="2246" spans="1:12" x14ac:dyDescent="0.2">
      <c r="A2246" t="s">
        <v>8058</v>
      </c>
      <c r="B2246" t="s">
        <v>8059</v>
      </c>
      <c r="C2246" t="s">
        <v>7360</v>
      </c>
      <c r="D2246" t="s">
        <v>2771</v>
      </c>
      <c r="E2246" t="s">
        <v>32</v>
      </c>
      <c r="F2246" t="s">
        <v>49</v>
      </c>
      <c r="G2246" t="s">
        <v>50</v>
      </c>
      <c r="I2246">
        <v>400000</v>
      </c>
      <c r="J2246">
        <v>250</v>
      </c>
      <c r="K2246" s="1">
        <v>45838</v>
      </c>
      <c r="L2246" t="s">
        <v>15144</v>
      </c>
    </row>
    <row r="2247" spans="1:12" x14ac:dyDescent="0.2">
      <c r="A2247" t="s">
        <v>8092</v>
      </c>
      <c r="B2247" t="s">
        <v>8093</v>
      </c>
      <c r="C2247" t="s">
        <v>7360</v>
      </c>
      <c r="D2247" t="s">
        <v>2771</v>
      </c>
      <c r="E2247" t="s">
        <v>32</v>
      </c>
      <c r="F2247" t="s">
        <v>49</v>
      </c>
      <c r="G2247" t="s">
        <v>50</v>
      </c>
      <c r="I2247">
        <v>400000</v>
      </c>
      <c r="J2247">
        <v>250</v>
      </c>
      <c r="K2247" s="1">
        <v>45838</v>
      </c>
      <c r="L2247" t="s">
        <v>15144</v>
      </c>
    </row>
    <row r="2248" spans="1:12" x14ac:dyDescent="0.2">
      <c r="A2248" t="s">
        <v>8052</v>
      </c>
      <c r="B2248" t="s">
        <v>8053</v>
      </c>
      <c r="C2248" t="s">
        <v>7360</v>
      </c>
      <c r="D2248" t="s">
        <v>2771</v>
      </c>
      <c r="E2248" t="s">
        <v>32</v>
      </c>
      <c r="F2248" t="s">
        <v>49</v>
      </c>
      <c r="G2248" t="s">
        <v>50</v>
      </c>
      <c r="I2248">
        <v>400000</v>
      </c>
      <c r="J2248">
        <v>250</v>
      </c>
      <c r="K2248" s="1">
        <v>45838</v>
      </c>
      <c r="L2248" t="s">
        <v>15144</v>
      </c>
    </row>
    <row r="2249" spans="1:12" x14ac:dyDescent="0.2">
      <c r="A2249" t="s">
        <v>8086</v>
      </c>
      <c r="B2249" t="s">
        <v>8087</v>
      </c>
      <c r="C2249" t="s">
        <v>7360</v>
      </c>
      <c r="D2249" t="s">
        <v>2771</v>
      </c>
      <c r="E2249" t="s">
        <v>32</v>
      </c>
      <c r="F2249" t="s">
        <v>49</v>
      </c>
      <c r="G2249" t="s">
        <v>50</v>
      </c>
      <c r="I2249">
        <v>400000</v>
      </c>
      <c r="J2249">
        <v>250</v>
      </c>
      <c r="K2249" s="1">
        <v>45838</v>
      </c>
      <c r="L2249" t="s">
        <v>15144</v>
      </c>
    </row>
    <row r="2250" spans="1:12" x14ac:dyDescent="0.2">
      <c r="A2250" t="s">
        <v>8096</v>
      </c>
      <c r="B2250" t="s">
        <v>8097</v>
      </c>
      <c r="C2250" t="s">
        <v>7360</v>
      </c>
      <c r="D2250" t="s">
        <v>2771</v>
      </c>
      <c r="E2250" t="s">
        <v>32</v>
      </c>
      <c r="F2250" t="s">
        <v>49</v>
      </c>
      <c r="G2250" t="s">
        <v>50</v>
      </c>
      <c r="I2250">
        <v>400000</v>
      </c>
      <c r="J2250">
        <v>250</v>
      </c>
      <c r="K2250" s="1">
        <v>45838</v>
      </c>
      <c r="L2250" t="s">
        <v>15144</v>
      </c>
    </row>
    <row r="2251" spans="1:12" x14ac:dyDescent="0.2">
      <c r="A2251" t="s">
        <v>8060</v>
      </c>
      <c r="B2251" t="s">
        <v>8061</v>
      </c>
      <c r="C2251" t="s">
        <v>7360</v>
      </c>
      <c r="D2251" t="s">
        <v>2771</v>
      </c>
      <c r="E2251" t="s">
        <v>32</v>
      </c>
      <c r="F2251" t="s">
        <v>49</v>
      </c>
      <c r="G2251" t="s">
        <v>50</v>
      </c>
      <c r="I2251">
        <v>400000</v>
      </c>
      <c r="J2251">
        <v>250</v>
      </c>
      <c r="K2251" s="1">
        <v>45838</v>
      </c>
      <c r="L2251" t="s">
        <v>15144</v>
      </c>
    </row>
    <row r="2252" spans="1:12" x14ac:dyDescent="0.2">
      <c r="A2252" t="s">
        <v>8040</v>
      </c>
      <c r="B2252" t="s">
        <v>8041</v>
      </c>
      <c r="C2252" t="s">
        <v>7360</v>
      </c>
      <c r="D2252" t="s">
        <v>2771</v>
      </c>
      <c r="E2252" t="s">
        <v>32</v>
      </c>
      <c r="F2252" t="s">
        <v>49</v>
      </c>
      <c r="G2252" t="s">
        <v>50</v>
      </c>
      <c r="I2252">
        <v>400000</v>
      </c>
      <c r="J2252">
        <v>250</v>
      </c>
      <c r="K2252" s="1">
        <v>45838</v>
      </c>
      <c r="L2252" t="s">
        <v>15144</v>
      </c>
    </row>
    <row r="2253" spans="1:12" x14ac:dyDescent="0.2">
      <c r="A2253" t="s">
        <v>8098</v>
      </c>
      <c r="B2253" t="s">
        <v>8099</v>
      </c>
      <c r="C2253" t="s">
        <v>7360</v>
      </c>
      <c r="D2253" t="s">
        <v>2771</v>
      </c>
      <c r="E2253" t="s">
        <v>32</v>
      </c>
      <c r="F2253" t="s">
        <v>49</v>
      </c>
      <c r="G2253" t="s">
        <v>50</v>
      </c>
      <c r="I2253">
        <v>400000</v>
      </c>
      <c r="J2253">
        <v>250</v>
      </c>
      <c r="K2253" s="1">
        <v>45838</v>
      </c>
      <c r="L2253" t="s">
        <v>15144</v>
      </c>
    </row>
    <row r="2254" spans="1:12" x14ac:dyDescent="0.2">
      <c r="A2254" t="s">
        <v>8054</v>
      </c>
      <c r="B2254" t="s">
        <v>8055</v>
      </c>
      <c r="C2254" t="s">
        <v>7360</v>
      </c>
      <c r="D2254" t="s">
        <v>2771</v>
      </c>
      <c r="E2254" t="s">
        <v>32</v>
      </c>
      <c r="F2254" t="s">
        <v>49</v>
      </c>
      <c r="G2254" t="s">
        <v>50</v>
      </c>
      <c r="I2254">
        <v>400000</v>
      </c>
      <c r="J2254">
        <v>250</v>
      </c>
      <c r="K2254" s="1">
        <v>45838</v>
      </c>
      <c r="L2254" t="s">
        <v>15144</v>
      </c>
    </row>
    <row r="2255" spans="1:12" x14ac:dyDescent="0.2">
      <c r="A2255" t="s">
        <v>8076</v>
      </c>
      <c r="B2255" t="s">
        <v>8077</v>
      </c>
      <c r="C2255" t="s">
        <v>7360</v>
      </c>
      <c r="D2255" t="s">
        <v>2771</v>
      </c>
      <c r="E2255" t="s">
        <v>32</v>
      </c>
      <c r="F2255" t="s">
        <v>49</v>
      </c>
      <c r="G2255" t="s">
        <v>50</v>
      </c>
      <c r="I2255">
        <v>400000</v>
      </c>
      <c r="J2255">
        <v>250</v>
      </c>
      <c r="K2255" s="1">
        <v>45838</v>
      </c>
      <c r="L2255" t="s">
        <v>15144</v>
      </c>
    </row>
    <row r="2256" spans="1:12" x14ac:dyDescent="0.2">
      <c r="A2256" t="s">
        <v>8068</v>
      </c>
      <c r="B2256" t="s">
        <v>8069</v>
      </c>
      <c r="C2256" t="s">
        <v>7360</v>
      </c>
      <c r="D2256" t="s">
        <v>2771</v>
      </c>
      <c r="E2256" t="s">
        <v>32</v>
      </c>
      <c r="F2256" t="s">
        <v>49</v>
      </c>
      <c r="G2256" t="s">
        <v>50</v>
      </c>
      <c r="I2256">
        <v>400000</v>
      </c>
      <c r="J2256">
        <v>250</v>
      </c>
      <c r="K2256" s="1">
        <v>45838</v>
      </c>
      <c r="L2256" t="s">
        <v>15144</v>
      </c>
    </row>
    <row r="2257" spans="1:12" x14ac:dyDescent="0.2">
      <c r="A2257" t="s">
        <v>8064</v>
      </c>
      <c r="B2257" t="s">
        <v>8065</v>
      </c>
      <c r="C2257" t="s">
        <v>7360</v>
      </c>
      <c r="D2257" t="s">
        <v>2771</v>
      </c>
      <c r="E2257" t="s">
        <v>32</v>
      </c>
      <c r="F2257" t="s">
        <v>49</v>
      </c>
      <c r="G2257" t="s">
        <v>50</v>
      </c>
      <c r="I2257">
        <v>400000</v>
      </c>
      <c r="J2257">
        <v>250</v>
      </c>
      <c r="K2257" s="1">
        <v>45838</v>
      </c>
      <c r="L2257" t="s">
        <v>15144</v>
      </c>
    </row>
    <row r="2258" spans="1:12" x14ac:dyDescent="0.2">
      <c r="A2258" t="s">
        <v>8046</v>
      </c>
      <c r="B2258" t="s">
        <v>8047</v>
      </c>
      <c r="C2258" t="s">
        <v>7360</v>
      </c>
      <c r="D2258" t="s">
        <v>2771</v>
      </c>
      <c r="E2258" t="s">
        <v>32</v>
      </c>
      <c r="F2258" t="s">
        <v>49</v>
      </c>
      <c r="G2258" t="s">
        <v>50</v>
      </c>
      <c r="I2258">
        <v>400000</v>
      </c>
      <c r="J2258">
        <v>250</v>
      </c>
      <c r="K2258" s="1">
        <v>45838</v>
      </c>
      <c r="L2258" t="s">
        <v>15144</v>
      </c>
    </row>
    <row r="2259" spans="1:12" x14ac:dyDescent="0.2">
      <c r="A2259" t="s">
        <v>8078</v>
      </c>
      <c r="B2259" t="s">
        <v>8079</v>
      </c>
      <c r="C2259" t="s">
        <v>7360</v>
      </c>
      <c r="D2259" t="s">
        <v>2771</v>
      </c>
      <c r="E2259" t="s">
        <v>32</v>
      </c>
      <c r="F2259" t="s">
        <v>49</v>
      </c>
      <c r="G2259" t="s">
        <v>50</v>
      </c>
      <c r="I2259">
        <v>400000</v>
      </c>
      <c r="J2259">
        <v>250</v>
      </c>
      <c r="K2259" s="1">
        <v>45838</v>
      </c>
      <c r="L2259" t="s">
        <v>15144</v>
      </c>
    </row>
    <row r="2260" spans="1:12" x14ac:dyDescent="0.2">
      <c r="A2260" t="s">
        <v>8110</v>
      </c>
      <c r="B2260" t="s">
        <v>8111</v>
      </c>
      <c r="C2260" t="s">
        <v>7360</v>
      </c>
      <c r="D2260" t="s">
        <v>2771</v>
      </c>
      <c r="E2260" t="s">
        <v>32</v>
      </c>
      <c r="F2260" t="s">
        <v>49</v>
      </c>
      <c r="G2260" t="s">
        <v>50</v>
      </c>
      <c r="I2260">
        <v>400000</v>
      </c>
      <c r="J2260">
        <v>250</v>
      </c>
      <c r="K2260" s="1">
        <v>45838</v>
      </c>
      <c r="L2260" t="s">
        <v>15144</v>
      </c>
    </row>
    <row r="2261" spans="1:12" x14ac:dyDescent="0.2">
      <c r="A2261" t="s">
        <v>8044</v>
      </c>
      <c r="B2261" t="s">
        <v>8045</v>
      </c>
      <c r="C2261" t="s">
        <v>7360</v>
      </c>
      <c r="D2261" t="s">
        <v>2771</v>
      </c>
      <c r="E2261" t="s">
        <v>32</v>
      </c>
      <c r="F2261" t="s">
        <v>49</v>
      </c>
      <c r="G2261" t="s">
        <v>50</v>
      </c>
      <c r="I2261">
        <v>400000</v>
      </c>
      <c r="J2261">
        <v>250</v>
      </c>
      <c r="K2261" s="1">
        <v>45838</v>
      </c>
      <c r="L2261" t="s">
        <v>15144</v>
      </c>
    </row>
    <row r="2262" spans="1:12" x14ac:dyDescent="0.2">
      <c r="A2262" t="s">
        <v>8106</v>
      </c>
      <c r="B2262" t="s">
        <v>8107</v>
      </c>
      <c r="C2262" t="s">
        <v>7360</v>
      </c>
      <c r="D2262" t="s">
        <v>2771</v>
      </c>
      <c r="E2262" t="s">
        <v>32</v>
      </c>
      <c r="F2262" t="s">
        <v>49</v>
      </c>
      <c r="G2262" t="s">
        <v>50</v>
      </c>
      <c r="I2262">
        <v>400000</v>
      </c>
      <c r="J2262">
        <v>250</v>
      </c>
      <c r="K2262" s="1">
        <v>45838</v>
      </c>
      <c r="L2262" t="s">
        <v>15144</v>
      </c>
    </row>
    <row r="2263" spans="1:12" x14ac:dyDescent="0.2">
      <c r="A2263" t="s">
        <v>8062</v>
      </c>
      <c r="B2263" t="s">
        <v>8063</v>
      </c>
      <c r="C2263" t="s">
        <v>7360</v>
      </c>
      <c r="D2263" t="s">
        <v>2771</v>
      </c>
      <c r="E2263" t="s">
        <v>32</v>
      </c>
      <c r="F2263" t="s">
        <v>49</v>
      </c>
      <c r="G2263" t="s">
        <v>50</v>
      </c>
      <c r="I2263">
        <v>400000</v>
      </c>
      <c r="J2263">
        <v>250</v>
      </c>
      <c r="K2263" s="1">
        <v>45838</v>
      </c>
      <c r="L2263" t="s">
        <v>15144</v>
      </c>
    </row>
    <row r="2264" spans="1:12" x14ac:dyDescent="0.2">
      <c r="A2264" t="s">
        <v>8082</v>
      </c>
      <c r="B2264" t="s">
        <v>8083</v>
      </c>
      <c r="C2264" t="s">
        <v>7360</v>
      </c>
      <c r="D2264" t="s">
        <v>2771</v>
      </c>
      <c r="E2264" t="s">
        <v>32</v>
      </c>
      <c r="F2264" t="s">
        <v>49</v>
      </c>
      <c r="G2264" t="s">
        <v>50</v>
      </c>
      <c r="I2264">
        <v>400000</v>
      </c>
      <c r="J2264">
        <v>250</v>
      </c>
      <c r="K2264" s="1">
        <v>45838</v>
      </c>
      <c r="L2264" t="s">
        <v>15144</v>
      </c>
    </row>
    <row r="2265" spans="1:12" x14ac:dyDescent="0.2">
      <c r="A2265" t="s">
        <v>8080</v>
      </c>
      <c r="B2265" t="s">
        <v>8081</v>
      </c>
      <c r="C2265" t="s">
        <v>7360</v>
      </c>
      <c r="D2265" t="s">
        <v>2771</v>
      </c>
      <c r="E2265" t="s">
        <v>32</v>
      </c>
      <c r="F2265" t="s">
        <v>49</v>
      </c>
      <c r="G2265" t="s">
        <v>50</v>
      </c>
      <c r="I2265">
        <v>400000</v>
      </c>
      <c r="J2265">
        <v>250</v>
      </c>
      <c r="K2265" s="1">
        <v>45838</v>
      </c>
      <c r="L2265" t="s">
        <v>15144</v>
      </c>
    </row>
    <row r="2266" spans="1:12" x14ac:dyDescent="0.2">
      <c r="A2266" t="s">
        <v>8036</v>
      </c>
      <c r="B2266" t="s">
        <v>8037</v>
      </c>
      <c r="C2266" t="s">
        <v>7360</v>
      </c>
      <c r="D2266" t="s">
        <v>2771</v>
      </c>
      <c r="E2266" t="s">
        <v>32</v>
      </c>
      <c r="F2266" t="s">
        <v>49</v>
      </c>
      <c r="G2266" t="s">
        <v>50</v>
      </c>
      <c r="I2266">
        <v>400000</v>
      </c>
      <c r="J2266">
        <v>250</v>
      </c>
      <c r="K2266" s="1">
        <v>45838</v>
      </c>
      <c r="L2266" t="s">
        <v>15144</v>
      </c>
    </row>
    <row r="2267" spans="1:12" x14ac:dyDescent="0.2">
      <c r="A2267" t="s">
        <v>8074</v>
      </c>
      <c r="B2267" t="s">
        <v>8075</v>
      </c>
      <c r="C2267" t="s">
        <v>7360</v>
      </c>
      <c r="D2267" t="s">
        <v>2771</v>
      </c>
      <c r="E2267" t="s">
        <v>32</v>
      </c>
      <c r="F2267" t="s">
        <v>49</v>
      </c>
      <c r="G2267" t="s">
        <v>50</v>
      </c>
      <c r="I2267">
        <v>400000</v>
      </c>
      <c r="J2267">
        <v>250</v>
      </c>
      <c r="K2267" s="1">
        <v>45838</v>
      </c>
      <c r="L2267" t="s">
        <v>15144</v>
      </c>
    </row>
    <row r="2268" spans="1:12" x14ac:dyDescent="0.2">
      <c r="A2268" t="s">
        <v>8116</v>
      </c>
      <c r="B2268" t="s">
        <v>8117</v>
      </c>
      <c r="C2268" t="s">
        <v>7360</v>
      </c>
      <c r="D2268" t="s">
        <v>2771</v>
      </c>
      <c r="E2268" t="s">
        <v>32</v>
      </c>
      <c r="F2268" t="s">
        <v>49</v>
      </c>
      <c r="G2268" t="s">
        <v>50</v>
      </c>
      <c r="I2268">
        <v>400000</v>
      </c>
      <c r="J2268">
        <v>250</v>
      </c>
      <c r="K2268" s="1">
        <v>45838</v>
      </c>
      <c r="L2268" t="s">
        <v>15144</v>
      </c>
    </row>
    <row r="2269" spans="1:12" x14ac:dyDescent="0.2">
      <c r="A2269" t="s">
        <v>8088</v>
      </c>
      <c r="B2269" t="s">
        <v>8089</v>
      </c>
      <c r="C2269" t="s">
        <v>7360</v>
      </c>
      <c r="D2269" t="s">
        <v>2771</v>
      </c>
      <c r="E2269" t="s">
        <v>32</v>
      </c>
      <c r="F2269" t="s">
        <v>49</v>
      </c>
      <c r="G2269" t="s">
        <v>50</v>
      </c>
      <c r="I2269">
        <v>400000</v>
      </c>
      <c r="J2269">
        <v>250</v>
      </c>
      <c r="K2269" s="1">
        <v>45838</v>
      </c>
      <c r="L2269" t="s">
        <v>15144</v>
      </c>
    </row>
    <row r="2270" spans="1:12" x14ac:dyDescent="0.2">
      <c r="A2270" t="s">
        <v>8114</v>
      </c>
      <c r="B2270" t="s">
        <v>8115</v>
      </c>
      <c r="C2270" t="s">
        <v>7360</v>
      </c>
      <c r="D2270" t="s">
        <v>2771</v>
      </c>
      <c r="E2270" t="s">
        <v>32</v>
      </c>
      <c r="F2270" t="s">
        <v>49</v>
      </c>
      <c r="G2270" t="s">
        <v>50</v>
      </c>
      <c r="I2270">
        <v>400000</v>
      </c>
      <c r="J2270">
        <v>250</v>
      </c>
      <c r="K2270" s="1">
        <v>45838</v>
      </c>
      <c r="L2270" t="s">
        <v>15144</v>
      </c>
    </row>
    <row r="2271" spans="1:12" x14ac:dyDescent="0.2">
      <c r="A2271" t="s">
        <v>8090</v>
      </c>
      <c r="B2271" t="s">
        <v>8091</v>
      </c>
      <c r="C2271" t="s">
        <v>7360</v>
      </c>
      <c r="D2271" t="s">
        <v>2771</v>
      </c>
      <c r="E2271" t="s">
        <v>32</v>
      </c>
      <c r="F2271" t="s">
        <v>49</v>
      </c>
      <c r="G2271" t="s">
        <v>50</v>
      </c>
      <c r="I2271">
        <v>400000</v>
      </c>
      <c r="J2271">
        <v>250</v>
      </c>
      <c r="K2271" s="1">
        <v>45838</v>
      </c>
      <c r="L2271" t="s">
        <v>15144</v>
      </c>
    </row>
    <row r="2272" spans="1:12" x14ac:dyDescent="0.2">
      <c r="A2272" t="s">
        <v>8034</v>
      </c>
      <c r="B2272" t="s">
        <v>8035</v>
      </c>
      <c r="C2272" t="s">
        <v>7360</v>
      </c>
      <c r="D2272" t="s">
        <v>2771</v>
      </c>
      <c r="E2272" t="s">
        <v>32</v>
      </c>
      <c r="F2272" t="s">
        <v>49</v>
      </c>
      <c r="G2272" t="s">
        <v>50</v>
      </c>
      <c r="I2272">
        <v>400000</v>
      </c>
      <c r="J2272">
        <v>250</v>
      </c>
      <c r="K2272" s="1">
        <v>45838</v>
      </c>
      <c r="L2272" t="s">
        <v>15144</v>
      </c>
    </row>
    <row r="2273" spans="1:12" x14ac:dyDescent="0.2">
      <c r="A2273" t="s">
        <v>8042</v>
      </c>
      <c r="B2273" t="s">
        <v>8043</v>
      </c>
      <c r="C2273" t="s">
        <v>7360</v>
      </c>
      <c r="D2273" t="s">
        <v>2771</v>
      </c>
      <c r="E2273" t="s">
        <v>32</v>
      </c>
      <c r="F2273" t="s">
        <v>49</v>
      </c>
      <c r="G2273" t="s">
        <v>50</v>
      </c>
      <c r="I2273">
        <v>400000</v>
      </c>
      <c r="J2273">
        <v>250</v>
      </c>
      <c r="K2273" s="1">
        <v>45838</v>
      </c>
      <c r="L2273" t="s">
        <v>15144</v>
      </c>
    </row>
    <row r="2274" spans="1:12" x14ac:dyDescent="0.2">
      <c r="A2274" t="s">
        <v>3882</v>
      </c>
      <c r="B2274" t="s">
        <v>4229</v>
      </c>
      <c r="C2274" t="s">
        <v>7360</v>
      </c>
      <c r="D2274" t="s">
        <v>2771</v>
      </c>
      <c r="E2274" t="s">
        <v>32</v>
      </c>
      <c r="F2274" t="s">
        <v>49</v>
      </c>
      <c r="G2274" t="s">
        <v>50</v>
      </c>
      <c r="I2274">
        <v>250000</v>
      </c>
      <c r="J2274">
        <v>75</v>
      </c>
      <c r="K2274" s="1">
        <v>45747</v>
      </c>
      <c r="L2274" t="s">
        <v>15144</v>
      </c>
    </row>
    <row r="2275" spans="1:12" x14ac:dyDescent="0.2">
      <c r="A2275" t="s">
        <v>3883</v>
      </c>
      <c r="B2275" t="s">
        <v>4230</v>
      </c>
      <c r="C2275" t="s">
        <v>7360</v>
      </c>
      <c r="D2275" t="s">
        <v>2771</v>
      </c>
      <c r="E2275" t="s">
        <v>32</v>
      </c>
      <c r="F2275" t="s">
        <v>49</v>
      </c>
      <c r="G2275" t="s">
        <v>50</v>
      </c>
      <c r="I2275">
        <v>250000</v>
      </c>
      <c r="J2275">
        <v>75</v>
      </c>
      <c r="K2275" s="1">
        <v>45747</v>
      </c>
      <c r="L2275" t="s">
        <v>15144</v>
      </c>
    </row>
    <row r="2276" spans="1:12" x14ac:dyDescent="0.2">
      <c r="A2276" t="s">
        <v>3881</v>
      </c>
      <c r="B2276" t="s">
        <v>4228</v>
      </c>
      <c r="C2276" t="s">
        <v>7360</v>
      </c>
      <c r="D2276" t="s">
        <v>2771</v>
      </c>
      <c r="E2276" t="s">
        <v>32</v>
      </c>
      <c r="F2276" t="s">
        <v>49</v>
      </c>
      <c r="G2276" t="s">
        <v>50</v>
      </c>
      <c r="I2276">
        <v>250000</v>
      </c>
      <c r="J2276">
        <v>75</v>
      </c>
      <c r="K2276" s="1">
        <v>45747</v>
      </c>
      <c r="L2276" t="s">
        <v>15144</v>
      </c>
    </row>
    <row r="2277" spans="1:12" x14ac:dyDescent="0.2">
      <c r="A2277" t="s">
        <v>3884</v>
      </c>
      <c r="B2277" t="s">
        <v>4231</v>
      </c>
      <c r="C2277" t="s">
        <v>7360</v>
      </c>
      <c r="D2277" t="s">
        <v>2771</v>
      </c>
      <c r="E2277" t="s">
        <v>32</v>
      </c>
      <c r="F2277" t="s">
        <v>49</v>
      </c>
      <c r="G2277" t="s">
        <v>50</v>
      </c>
      <c r="I2277">
        <v>250000</v>
      </c>
      <c r="J2277">
        <v>75</v>
      </c>
      <c r="K2277" s="1">
        <v>45747</v>
      </c>
      <c r="L2277" t="s">
        <v>15144</v>
      </c>
    </row>
    <row r="2278" spans="1:12" x14ac:dyDescent="0.2">
      <c r="A2278" t="s">
        <v>14596</v>
      </c>
      <c r="B2278" t="s">
        <v>14597</v>
      </c>
      <c r="C2278" t="s">
        <v>7360</v>
      </c>
      <c r="D2278" t="s">
        <v>2771</v>
      </c>
      <c r="E2278" t="s">
        <v>32</v>
      </c>
      <c r="F2278" t="s">
        <v>141</v>
      </c>
      <c r="G2278" t="s">
        <v>979</v>
      </c>
      <c r="I2278"/>
      <c r="J2278">
        <v>50</v>
      </c>
      <c r="K2278" s="1">
        <v>46234</v>
      </c>
      <c r="L2278" t="s">
        <v>15144</v>
      </c>
    </row>
    <row r="2279" spans="1:12" x14ac:dyDescent="0.2">
      <c r="A2279" t="s">
        <v>9631</v>
      </c>
      <c r="B2279" t="s">
        <v>9632</v>
      </c>
      <c r="C2279" t="s">
        <v>7360</v>
      </c>
      <c r="D2279" t="s">
        <v>2771</v>
      </c>
      <c r="E2279" t="s">
        <v>32</v>
      </c>
      <c r="F2279" t="s">
        <v>151</v>
      </c>
      <c r="G2279" t="s">
        <v>1053</v>
      </c>
      <c r="H2279">
        <v>40000</v>
      </c>
      <c r="I2279"/>
      <c r="K2279" s="1">
        <v>45930</v>
      </c>
      <c r="L2279" t="s">
        <v>15144</v>
      </c>
    </row>
    <row r="2280" spans="1:12" x14ac:dyDescent="0.2">
      <c r="A2280" t="s">
        <v>14288</v>
      </c>
      <c r="B2280" t="s">
        <v>14289</v>
      </c>
      <c r="C2280" t="s">
        <v>14290</v>
      </c>
      <c r="D2280" t="s">
        <v>2771</v>
      </c>
      <c r="E2280" t="s">
        <v>32</v>
      </c>
      <c r="F2280" t="s">
        <v>49</v>
      </c>
      <c r="G2280" t="s">
        <v>50</v>
      </c>
      <c r="I2280">
        <v>2300000</v>
      </c>
      <c r="J2280">
        <v>300</v>
      </c>
      <c r="K2280" s="1">
        <v>46203</v>
      </c>
      <c r="L2280" t="s">
        <v>15144</v>
      </c>
    </row>
    <row r="2281" spans="1:12" x14ac:dyDescent="0.2">
      <c r="A2281" t="s">
        <v>12007</v>
      </c>
      <c r="B2281" t="s">
        <v>12008</v>
      </c>
      <c r="C2281" t="s">
        <v>7360</v>
      </c>
      <c r="D2281" t="s">
        <v>2771</v>
      </c>
      <c r="E2281" t="s">
        <v>32</v>
      </c>
      <c r="F2281" t="s">
        <v>49</v>
      </c>
      <c r="G2281" t="s">
        <v>50</v>
      </c>
      <c r="I2281">
        <v>150000</v>
      </c>
      <c r="J2281">
        <v>31.84</v>
      </c>
      <c r="K2281" s="1">
        <v>46081</v>
      </c>
      <c r="L2281" t="s">
        <v>15144</v>
      </c>
    </row>
    <row r="2282" spans="1:12" x14ac:dyDescent="0.2">
      <c r="A2282" t="s">
        <v>12013</v>
      </c>
      <c r="B2282" t="s">
        <v>12014</v>
      </c>
      <c r="C2282" t="s">
        <v>7360</v>
      </c>
      <c r="D2282" t="s">
        <v>2771</v>
      </c>
      <c r="E2282" t="s">
        <v>32</v>
      </c>
      <c r="F2282" t="s">
        <v>49</v>
      </c>
      <c r="G2282" t="s">
        <v>50</v>
      </c>
      <c r="I2282">
        <v>150000</v>
      </c>
      <c r="J2282">
        <v>31.84</v>
      </c>
      <c r="K2282" s="1">
        <v>46081</v>
      </c>
      <c r="L2282" t="s">
        <v>15144</v>
      </c>
    </row>
    <row r="2283" spans="1:12" x14ac:dyDescent="0.2">
      <c r="A2283" t="s">
        <v>12019</v>
      </c>
      <c r="B2283" t="s">
        <v>12020</v>
      </c>
      <c r="C2283" t="s">
        <v>7360</v>
      </c>
      <c r="D2283" t="s">
        <v>2771</v>
      </c>
      <c r="E2283" t="s">
        <v>32</v>
      </c>
      <c r="F2283" t="s">
        <v>49</v>
      </c>
      <c r="G2283" t="s">
        <v>50</v>
      </c>
      <c r="I2283">
        <v>150000</v>
      </c>
      <c r="J2283">
        <v>31.84</v>
      </c>
      <c r="K2283" s="1">
        <v>46081</v>
      </c>
      <c r="L2283" t="s">
        <v>15144</v>
      </c>
    </row>
    <row r="2284" spans="1:12" x14ac:dyDescent="0.2">
      <c r="A2284" t="s">
        <v>12009</v>
      </c>
      <c r="B2284" t="s">
        <v>12010</v>
      </c>
      <c r="C2284" t="s">
        <v>7360</v>
      </c>
      <c r="D2284" t="s">
        <v>2771</v>
      </c>
      <c r="E2284" t="s">
        <v>32</v>
      </c>
      <c r="F2284" t="s">
        <v>49</v>
      </c>
      <c r="G2284" t="s">
        <v>50</v>
      </c>
      <c r="I2284">
        <v>150000</v>
      </c>
      <c r="J2284">
        <v>31.84</v>
      </c>
      <c r="K2284" s="1">
        <v>46081</v>
      </c>
      <c r="L2284" t="s">
        <v>15144</v>
      </c>
    </row>
    <row r="2285" spans="1:12" x14ac:dyDescent="0.2">
      <c r="A2285" t="s">
        <v>12015</v>
      </c>
      <c r="B2285" t="s">
        <v>12016</v>
      </c>
      <c r="C2285" t="s">
        <v>7360</v>
      </c>
      <c r="D2285" t="s">
        <v>2771</v>
      </c>
      <c r="E2285" t="s">
        <v>32</v>
      </c>
      <c r="F2285" t="s">
        <v>49</v>
      </c>
      <c r="G2285" t="s">
        <v>50</v>
      </c>
      <c r="I2285">
        <v>150000</v>
      </c>
      <c r="J2285">
        <v>31.84</v>
      </c>
      <c r="K2285" s="1">
        <v>46081</v>
      </c>
      <c r="L2285" t="s">
        <v>15144</v>
      </c>
    </row>
    <row r="2286" spans="1:12" x14ac:dyDescent="0.2">
      <c r="A2286" t="s">
        <v>12017</v>
      </c>
      <c r="B2286" t="s">
        <v>12018</v>
      </c>
      <c r="C2286" t="s">
        <v>7360</v>
      </c>
      <c r="D2286" t="s">
        <v>2771</v>
      </c>
      <c r="E2286" t="s">
        <v>32</v>
      </c>
      <c r="F2286" t="s">
        <v>49</v>
      </c>
      <c r="G2286" t="s">
        <v>50</v>
      </c>
      <c r="I2286">
        <v>150000</v>
      </c>
      <c r="J2286">
        <v>31.84</v>
      </c>
      <c r="K2286" s="1">
        <v>46081</v>
      </c>
      <c r="L2286" t="s">
        <v>15144</v>
      </c>
    </row>
    <row r="2287" spans="1:12" x14ac:dyDescent="0.2">
      <c r="A2287" t="s">
        <v>12023</v>
      </c>
      <c r="B2287" t="s">
        <v>12024</v>
      </c>
      <c r="C2287" t="s">
        <v>7360</v>
      </c>
      <c r="D2287" t="s">
        <v>2771</v>
      </c>
      <c r="E2287" t="s">
        <v>32</v>
      </c>
      <c r="F2287" t="s">
        <v>49</v>
      </c>
      <c r="G2287" t="s">
        <v>50</v>
      </c>
      <c r="I2287">
        <v>150000</v>
      </c>
      <c r="J2287">
        <v>31.84</v>
      </c>
      <c r="K2287" s="1">
        <v>46081</v>
      </c>
      <c r="L2287" t="s">
        <v>15144</v>
      </c>
    </row>
    <row r="2288" spans="1:12" x14ac:dyDescent="0.2">
      <c r="A2288" t="s">
        <v>12011</v>
      </c>
      <c r="B2288" t="s">
        <v>12012</v>
      </c>
      <c r="C2288" t="s">
        <v>7360</v>
      </c>
      <c r="D2288" t="s">
        <v>2771</v>
      </c>
      <c r="E2288" t="s">
        <v>32</v>
      </c>
      <c r="F2288" t="s">
        <v>49</v>
      </c>
      <c r="G2288" t="s">
        <v>50</v>
      </c>
      <c r="I2288">
        <v>150000</v>
      </c>
      <c r="J2288">
        <v>31.84</v>
      </c>
      <c r="K2288" s="1">
        <v>46081</v>
      </c>
      <c r="L2288" t="s">
        <v>15144</v>
      </c>
    </row>
    <row r="2289" spans="1:12" x14ac:dyDescent="0.2">
      <c r="A2289" t="s">
        <v>12021</v>
      </c>
      <c r="B2289" t="s">
        <v>12022</v>
      </c>
      <c r="C2289" t="s">
        <v>7360</v>
      </c>
      <c r="D2289" t="s">
        <v>2771</v>
      </c>
      <c r="E2289" t="s">
        <v>32</v>
      </c>
      <c r="F2289" t="s">
        <v>49</v>
      </c>
      <c r="G2289" t="s">
        <v>50</v>
      </c>
      <c r="I2289">
        <v>150000</v>
      </c>
      <c r="J2289">
        <v>31.84</v>
      </c>
      <c r="K2289" s="1">
        <v>46081</v>
      </c>
      <c r="L2289" t="s">
        <v>15144</v>
      </c>
    </row>
    <row r="2290" spans="1:12" x14ac:dyDescent="0.2">
      <c r="A2290" t="s">
        <v>4065</v>
      </c>
      <c r="B2290" t="s">
        <v>4066</v>
      </c>
      <c r="C2290" t="s">
        <v>7369</v>
      </c>
      <c r="D2290" t="s">
        <v>2771</v>
      </c>
      <c r="E2290" t="s">
        <v>32</v>
      </c>
      <c r="F2290" t="s">
        <v>49</v>
      </c>
      <c r="G2290" t="s">
        <v>50</v>
      </c>
      <c r="I2290"/>
      <c r="J2290">
        <v>300</v>
      </c>
      <c r="K2290" s="1">
        <v>45777</v>
      </c>
      <c r="L2290" t="s">
        <v>15144</v>
      </c>
    </row>
    <row r="2291" spans="1:12" x14ac:dyDescent="0.2">
      <c r="A2291" t="s">
        <v>15023</v>
      </c>
      <c r="B2291" t="s">
        <v>7374</v>
      </c>
      <c r="C2291" t="s">
        <v>15024</v>
      </c>
      <c r="D2291" t="s">
        <v>2771</v>
      </c>
      <c r="E2291" t="s">
        <v>32</v>
      </c>
      <c r="F2291" t="s">
        <v>49</v>
      </c>
      <c r="G2291" t="s">
        <v>50</v>
      </c>
      <c r="I2291"/>
      <c r="J2291">
        <v>250</v>
      </c>
      <c r="K2291" s="1">
        <v>46234</v>
      </c>
      <c r="L2291" t="s">
        <v>15144</v>
      </c>
    </row>
    <row r="2292" spans="1:12" x14ac:dyDescent="0.2">
      <c r="A2292" t="s">
        <v>15025</v>
      </c>
      <c r="B2292" t="s">
        <v>7372</v>
      </c>
      <c r="C2292" t="s">
        <v>7360</v>
      </c>
      <c r="D2292" t="s">
        <v>2771</v>
      </c>
      <c r="E2292" t="s">
        <v>32</v>
      </c>
      <c r="F2292" t="s">
        <v>49</v>
      </c>
      <c r="G2292" t="s">
        <v>50</v>
      </c>
      <c r="I2292"/>
      <c r="J2292">
        <v>250</v>
      </c>
      <c r="K2292" s="1">
        <v>46234</v>
      </c>
      <c r="L2292" t="s">
        <v>15144</v>
      </c>
    </row>
    <row r="2293" spans="1:12" x14ac:dyDescent="0.2">
      <c r="A2293" t="s">
        <v>14838</v>
      </c>
      <c r="B2293" t="s">
        <v>14839</v>
      </c>
      <c r="C2293" t="s">
        <v>14840</v>
      </c>
      <c r="D2293" t="s">
        <v>2771</v>
      </c>
      <c r="E2293" t="s">
        <v>32</v>
      </c>
      <c r="F2293" t="s">
        <v>49</v>
      </c>
      <c r="G2293" t="s">
        <v>50</v>
      </c>
      <c r="I2293">
        <v>1276800</v>
      </c>
      <c r="J2293">
        <v>310</v>
      </c>
      <c r="K2293" s="1">
        <v>46234</v>
      </c>
      <c r="L2293" t="s">
        <v>15144</v>
      </c>
    </row>
    <row r="2294" spans="1:12" x14ac:dyDescent="0.2">
      <c r="A2294" t="s">
        <v>13436</v>
      </c>
      <c r="B2294" t="s">
        <v>13437</v>
      </c>
      <c r="C2294" t="s">
        <v>7360</v>
      </c>
      <c r="D2294" t="s">
        <v>2771</v>
      </c>
      <c r="E2294" t="s">
        <v>32</v>
      </c>
      <c r="F2294" t="s">
        <v>49</v>
      </c>
      <c r="G2294" t="s">
        <v>50</v>
      </c>
      <c r="I2294"/>
      <c r="K2294" s="1">
        <v>46142</v>
      </c>
      <c r="L2294" t="s">
        <v>15144</v>
      </c>
    </row>
    <row r="2295" spans="1:12" x14ac:dyDescent="0.2">
      <c r="A2295" t="s">
        <v>3468</v>
      </c>
      <c r="B2295" t="s">
        <v>4756</v>
      </c>
      <c r="C2295" t="s">
        <v>7360</v>
      </c>
      <c r="D2295" t="s">
        <v>2771</v>
      </c>
      <c r="E2295" t="s">
        <v>32</v>
      </c>
      <c r="F2295" t="s">
        <v>49</v>
      </c>
      <c r="G2295" t="s">
        <v>50</v>
      </c>
      <c r="H2295">
        <v>450000</v>
      </c>
      <c r="I2295">
        <v>450000</v>
      </c>
      <c r="J2295">
        <v>100</v>
      </c>
      <c r="K2295" s="1">
        <v>45688</v>
      </c>
      <c r="L2295" t="s">
        <v>15144</v>
      </c>
    </row>
    <row r="2296" spans="1:12" x14ac:dyDescent="0.2">
      <c r="A2296" t="s">
        <v>3454</v>
      </c>
      <c r="B2296" t="s">
        <v>4774</v>
      </c>
      <c r="C2296" t="s">
        <v>7360</v>
      </c>
      <c r="D2296" t="s">
        <v>2771</v>
      </c>
      <c r="E2296" t="s">
        <v>32</v>
      </c>
      <c r="F2296" t="s">
        <v>49</v>
      </c>
      <c r="G2296" t="s">
        <v>50</v>
      </c>
      <c r="H2296">
        <v>450000</v>
      </c>
      <c r="I2296">
        <v>450000</v>
      </c>
      <c r="J2296">
        <v>100</v>
      </c>
      <c r="K2296" s="1">
        <v>45688</v>
      </c>
      <c r="L2296" t="s">
        <v>15144</v>
      </c>
    </row>
    <row r="2297" spans="1:12" x14ac:dyDescent="0.2">
      <c r="A2297" t="s">
        <v>3458</v>
      </c>
      <c r="B2297" t="s">
        <v>4745</v>
      </c>
      <c r="C2297" t="s">
        <v>7360</v>
      </c>
      <c r="D2297" t="s">
        <v>2771</v>
      </c>
      <c r="E2297" t="s">
        <v>32</v>
      </c>
      <c r="F2297" t="s">
        <v>49</v>
      </c>
      <c r="G2297" t="s">
        <v>50</v>
      </c>
      <c r="H2297">
        <v>450000</v>
      </c>
      <c r="I2297">
        <v>450000</v>
      </c>
      <c r="J2297">
        <v>100</v>
      </c>
      <c r="K2297" s="1">
        <v>45688</v>
      </c>
      <c r="L2297" t="s">
        <v>15144</v>
      </c>
    </row>
    <row r="2298" spans="1:12" x14ac:dyDescent="0.2">
      <c r="A2298" t="s">
        <v>3448</v>
      </c>
      <c r="B2298" t="s">
        <v>4773</v>
      </c>
      <c r="C2298" t="s">
        <v>7360</v>
      </c>
      <c r="D2298" t="s">
        <v>2771</v>
      </c>
      <c r="E2298" t="s">
        <v>32</v>
      </c>
      <c r="F2298" t="s">
        <v>49</v>
      </c>
      <c r="G2298" t="s">
        <v>50</v>
      </c>
      <c r="H2298">
        <v>450000</v>
      </c>
      <c r="I2298">
        <v>450000</v>
      </c>
      <c r="J2298">
        <v>100</v>
      </c>
      <c r="K2298" s="1">
        <v>45688</v>
      </c>
      <c r="L2298" t="s">
        <v>15144</v>
      </c>
    </row>
    <row r="2299" spans="1:12" x14ac:dyDescent="0.2">
      <c r="A2299" t="s">
        <v>3472</v>
      </c>
      <c r="B2299" t="s">
        <v>4747</v>
      </c>
      <c r="C2299" t="s">
        <v>7360</v>
      </c>
      <c r="D2299" t="s">
        <v>2771</v>
      </c>
      <c r="E2299" t="s">
        <v>32</v>
      </c>
      <c r="F2299" t="s">
        <v>49</v>
      </c>
      <c r="G2299" t="s">
        <v>50</v>
      </c>
      <c r="H2299">
        <v>450000</v>
      </c>
      <c r="I2299">
        <v>450000</v>
      </c>
      <c r="J2299">
        <v>100</v>
      </c>
      <c r="K2299" s="1">
        <v>45688</v>
      </c>
      <c r="L2299" t="s">
        <v>15144</v>
      </c>
    </row>
    <row r="2300" spans="1:12" x14ac:dyDescent="0.2">
      <c r="A2300" t="s">
        <v>3467</v>
      </c>
      <c r="B2300" t="s">
        <v>4761</v>
      </c>
      <c r="C2300" t="s">
        <v>7360</v>
      </c>
      <c r="D2300" t="s">
        <v>2771</v>
      </c>
      <c r="E2300" t="s">
        <v>32</v>
      </c>
      <c r="F2300" t="s">
        <v>49</v>
      </c>
      <c r="G2300" t="s">
        <v>50</v>
      </c>
      <c r="H2300">
        <v>450000</v>
      </c>
      <c r="I2300">
        <v>450000</v>
      </c>
      <c r="J2300">
        <v>100</v>
      </c>
      <c r="K2300" s="1">
        <v>45688</v>
      </c>
      <c r="L2300" t="s">
        <v>15144</v>
      </c>
    </row>
    <row r="2301" spans="1:12" x14ac:dyDescent="0.2">
      <c r="A2301" t="s">
        <v>3451</v>
      </c>
      <c r="B2301" t="s">
        <v>4759</v>
      </c>
      <c r="C2301" t="s">
        <v>7360</v>
      </c>
      <c r="D2301" t="s">
        <v>2771</v>
      </c>
      <c r="E2301" t="s">
        <v>32</v>
      </c>
      <c r="F2301" t="s">
        <v>49</v>
      </c>
      <c r="G2301" t="s">
        <v>50</v>
      </c>
      <c r="H2301">
        <v>450000</v>
      </c>
      <c r="I2301">
        <v>450000</v>
      </c>
      <c r="J2301">
        <v>100</v>
      </c>
      <c r="K2301" s="1">
        <v>45688</v>
      </c>
      <c r="L2301" t="s">
        <v>15144</v>
      </c>
    </row>
    <row r="2302" spans="1:12" x14ac:dyDescent="0.2">
      <c r="A2302" t="s">
        <v>3450</v>
      </c>
      <c r="B2302" t="s">
        <v>4748</v>
      </c>
      <c r="C2302" t="s">
        <v>7360</v>
      </c>
      <c r="D2302" t="s">
        <v>2771</v>
      </c>
      <c r="E2302" t="s">
        <v>32</v>
      </c>
      <c r="F2302" t="s">
        <v>49</v>
      </c>
      <c r="G2302" t="s">
        <v>50</v>
      </c>
      <c r="H2302">
        <v>450000</v>
      </c>
      <c r="I2302">
        <v>450000</v>
      </c>
      <c r="J2302">
        <v>100</v>
      </c>
      <c r="K2302" s="1">
        <v>45688</v>
      </c>
      <c r="L2302" t="s">
        <v>15144</v>
      </c>
    </row>
    <row r="2303" spans="1:12" x14ac:dyDescent="0.2">
      <c r="A2303" t="s">
        <v>3465</v>
      </c>
      <c r="B2303" t="s">
        <v>4775</v>
      </c>
      <c r="C2303" t="s">
        <v>7360</v>
      </c>
      <c r="D2303" t="s">
        <v>2771</v>
      </c>
      <c r="E2303" t="s">
        <v>32</v>
      </c>
      <c r="F2303" t="s">
        <v>49</v>
      </c>
      <c r="G2303" t="s">
        <v>50</v>
      </c>
      <c r="H2303">
        <v>450000</v>
      </c>
      <c r="I2303">
        <v>450000</v>
      </c>
      <c r="J2303">
        <v>100</v>
      </c>
      <c r="K2303" s="1">
        <v>45688</v>
      </c>
      <c r="L2303" t="s">
        <v>15144</v>
      </c>
    </row>
    <row r="2304" spans="1:12" x14ac:dyDescent="0.2">
      <c r="A2304" t="s">
        <v>3457</v>
      </c>
      <c r="B2304" t="s">
        <v>4755</v>
      </c>
      <c r="C2304" t="s">
        <v>7360</v>
      </c>
      <c r="D2304" t="s">
        <v>2771</v>
      </c>
      <c r="E2304" t="s">
        <v>32</v>
      </c>
      <c r="F2304" t="s">
        <v>49</v>
      </c>
      <c r="G2304" t="s">
        <v>50</v>
      </c>
      <c r="H2304">
        <v>450000</v>
      </c>
      <c r="I2304">
        <v>450000</v>
      </c>
      <c r="J2304">
        <v>100</v>
      </c>
      <c r="K2304" s="1">
        <v>45688</v>
      </c>
      <c r="L2304" t="s">
        <v>15144</v>
      </c>
    </row>
    <row r="2305" spans="1:12" x14ac:dyDescent="0.2">
      <c r="A2305" t="s">
        <v>3446</v>
      </c>
      <c r="B2305" t="s">
        <v>4753</v>
      </c>
      <c r="C2305" t="s">
        <v>7360</v>
      </c>
      <c r="D2305" t="s">
        <v>2771</v>
      </c>
      <c r="E2305" t="s">
        <v>32</v>
      </c>
      <c r="F2305" t="s">
        <v>49</v>
      </c>
      <c r="G2305" t="s">
        <v>50</v>
      </c>
      <c r="H2305">
        <v>450000</v>
      </c>
      <c r="I2305">
        <v>450000</v>
      </c>
      <c r="J2305">
        <v>100</v>
      </c>
      <c r="K2305" s="1">
        <v>45688</v>
      </c>
      <c r="L2305" t="s">
        <v>15144</v>
      </c>
    </row>
    <row r="2306" spans="1:12" x14ac:dyDescent="0.2">
      <c r="A2306" t="s">
        <v>3452</v>
      </c>
      <c r="B2306" t="s">
        <v>4754</v>
      </c>
      <c r="C2306" t="s">
        <v>7360</v>
      </c>
      <c r="D2306" t="s">
        <v>2771</v>
      </c>
      <c r="E2306" t="s">
        <v>32</v>
      </c>
      <c r="F2306" t="s">
        <v>49</v>
      </c>
      <c r="G2306" t="s">
        <v>50</v>
      </c>
      <c r="H2306">
        <v>450000</v>
      </c>
      <c r="I2306">
        <v>450000</v>
      </c>
      <c r="J2306">
        <v>100</v>
      </c>
      <c r="K2306" s="1">
        <v>45688</v>
      </c>
      <c r="L2306" t="s">
        <v>15144</v>
      </c>
    </row>
    <row r="2307" spans="1:12" x14ac:dyDescent="0.2">
      <c r="A2307" t="s">
        <v>3474</v>
      </c>
      <c r="B2307" t="s">
        <v>4762</v>
      </c>
      <c r="C2307" t="s">
        <v>7360</v>
      </c>
      <c r="D2307" t="s">
        <v>2771</v>
      </c>
      <c r="E2307" t="s">
        <v>32</v>
      </c>
      <c r="F2307" t="s">
        <v>49</v>
      </c>
      <c r="G2307" t="s">
        <v>50</v>
      </c>
      <c r="H2307">
        <v>450000</v>
      </c>
      <c r="I2307">
        <v>450000</v>
      </c>
      <c r="J2307">
        <v>100</v>
      </c>
      <c r="K2307" s="1">
        <v>45688</v>
      </c>
      <c r="L2307" t="s">
        <v>15144</v>
      </c>
    </row>
    <row r="2308" spans="1:12" x14ac:dyDescent="0.2">
      <c r="A2308" t="s">
        <v>3471</v>
      </c>
      <c r="B2308" t="s">
        <v>4769</v>
      </c>
      <c r="C2308" t="s">
        <v>7360</v>
      </c>
      <c r="D2308" t="s">
        <v>2771</v>
      </c>
      <c r="E2308" t="s">
        <v>32</v>
      </c>
      <c r="F2308" t="s">
        <v>49</v>
      </c>
      <c r="G2308" t="s">
        <v>50</v>
      </c>
      <c r="H2308">
        <v>450000</v>
      </c>
      <c r="I2308">
        <v>450000</v>
      </c>
      <c r="J2308">
        <v>100</v>
      </c>
      <c r="K2308" s="1">
        <v>45688</v>
      </c>
      <c r="L2308" t="s">
        <v>15144</v>
      </c>
    </row>
    <row r="2309" spans="1:12" x14ac:dyDescent="0.2">
      <c r="A2309" t="s">
        <v>3470</v>
      </c>
      <c r="B2309" t="s">
        <v>4771</v>
      </c>
      <c r="C2309" t="s">
        <v>7360</v>
      </c>
      <c r="D2309" t="s">
        <v>2771</v>
      </c>
      <c r="E2309" t="s">
        <v>32</v>
      </c>
      <c r="F2309" t="s">
        <v>49</v>
      </c>
      <c r="G2309" t="s">
        <v>50</v>
      </c>
      <c r="H2309">
        <v>450000</v>
      </c>
      <c r="I2309">
        <v>450000</v>
      </c>
      <c r="J2309">
        <v>100</v>
      </c>
      <c r="K2309" s="1">
        <v>45688</v>
      </c>
      <c r="L2309" t="s">
        <v>15144</v>
      </c>
    </row>
    <row r="2310" spans="1:12" x14ac:dyDescent="0.2">
      <c r="A2310" t="s">
        <v>3461</v>
      </c>
      <c r="B2310" t="s">
        <v>4757</v>
      </c>
      <c r="C2310" t="s">
        <v>7360</v>
      </c>
      <c r="D2310" t="s">
        <v>2771</v>
      </c>
      <c r="E2310" t="s">
        <v>32</v>
      </c>
      <c r="F2310" t="s">
        <v>49</v>
      </c>
      <c r="G2310" t="s">
        <v>50</v>
      </c>
      <c r="H2310">
        <v>450000</v>
      </c>
      <c r="I2310">
        <v>450000</v>
      </c>
      <c r="J2310">
        <v>100</v>
      </c>
      <c r="K2310" s="1">
        <v>45688</v>
      </c>
      <c r="L2310" t="s">
        <v>15144</v>
      </c>
    </row>
    <row r="2311" spans="1:12" x14ac:dyDescent="0.2">
      <c r="A2311" t="s">
        <v>3463</v>
      </c>
      <c r="B2311" t="s">
        <v>4763</v>
      </c>
      <c r="C2311" t="s">
        <v>7360</v>
      </c>
      <c r="D2311" t="s">
        <v>2771</v>
      </c>
      <c r="E2311" t="s">
        <v>32</v>
      </c>
      <c r="F2311" t="s">
        <v>49</v>
      </c>
      <c r="G2311" t="s">
        <v>50</v>
      </c>
      <c r="H2311">
        <v>450000</v>
      </c>
      <c r="I2311">
        <v>450000</v>
      </c>
      <c r="J2311">
        <v>100</v>
      </c>
      <c r="K2311" s="1">
        <v>45688</v>
      </c>
      <c r="L2311" t="s">
        <v>15144</v>
      </c>
    </row>
    <row r="2312" spans="1:12" x14ac:dyDescent="0.2">
      <c r="A2312" t="s">
        <v>3456</v>
      </c>
      <c r="B2312" t="s">
        <v>4766</v>
      </c>
      <c r="C2312" t="s">
        <v>7360</v>
      </c>
      <c r="D2312" t="s">
        <v>2771</v>
      </c>
      <c r="E2312" t="s">
        <v>32</v>
      </c>
      <c r="F2312" t="s">
        <v>49</v>
      </c>
      <c r="G2312" t="s">
        <v>50</v>
      </c>
      <c r="H2312">
        <v>450000</v>
      </c>
      <c r="I2312">
        <v>450000</v>
      </c>
      <c r="J2312">
        <v>100</v>
      </c>
      <c r="K2312" s="1">
        <v>45688</v>
      </c>
      <c r="L2312" t="s">
        <v>15144</v>
      </c>
    </row>
    <row r="2313" spans="1:12" x14ac:dyDescent="0.2">
      <c r="A2313" t="s">
        <v>3455</v>
      </c>
      <c r="B2313" t="s">
        <v>4772</v>
      </c>
      <c r="C2313" t="s">
        <v>7360</v>
      </c>
      <c r="D2313" t="s">
        <v>2771</v>
      </c>
      <c r="E2313" t="s">
        <v>32</v>
      </c>
      <c r="F2313" t="s">
        <v>49</v>
      </c>
      <c r="G2313" t="s">
        <v>50</v>
      </c>
      <c r="H2313">
        <v>450000</v>
      </c>
      <c r="I2313">
        <v>450000</v>
      </c>
      <c r="J2313">
        <v>100</v>
      </c>
      <c r="K2313" s="1">
        <v>45688</v>
      </c>
      <c r="L2313" t="s">
        <v>15144</v>
      </c>
    </row>
    <row r="2314" spans="1:12" x14ac:dyDescent="0.2">
      <c r="A2314" t="s">
        <v>3464</v>
      </c>
      <c r="B2314" t="s">
        <v>4770</v>
      </c>
      <c r="C2314" t="s">
        <v>7360</v>
      </c>
      <c r="D2314" t="s">
        <v>2771</v>
      </c>
      <c r="E2314" t="s">
        <v>32</v>
      </c>
      <c r="F2314" t="s">
        <v>49</v>
      </c>
      <c r="G2314" t="s">
        <v>50</v>
      </c>
      <c r="H2314">
        <v>450000</v>
      </c>
      <c r="I2314">
        <v>450000</v>
      </c>
      <c r="J2314">
        <v>100</v>
      </c>
      <c r="K2314" s="1">
        <v>45688</v>
      </c>
      <c r="L2314" t="s">
        <v>15144</v>
      </c>
    </row>
    <row r="2315" spans="1:12" x14ac:dyDescent="0.2">
      <c r="A2315" t="s">
        <v>3475</v>
      </c>
      <c r="B2315" t="s">
        <v>4746</v>
      </c>
      <c r="C2315" t="s">
        <v>7360</v>
      </c>
      <c r="D2315" t="s">
        <v>2771</v>
      </c>
      <c r="E2315" t="s">
        <v>32</v>
      </c>
      <c r="F2315" t="s">
        <v>49</v>
      </c>
      <c r="G2315" t="s">
        <v>50</v>
      </c>
      <c r="H2315">
        <v>450000</v>
      </c>
      <c r="I2315">
        <v>450000</v>
      </c>
      <c r="J2315">
        <v>100</v>
      </c>
      <c r="K2315" s="1">
        <v>45688</v>
      </c>
      <c r="L2315" t="s">
        <v>15144</v>
      </c>
    </row>
    <row r="2316" spans="1:12" x14ac:dyDescent="0.2">
      <c r="A2316" t="s">
        <v>3449</v>
      </c>
      <c r="B2316" t="s">
        <v>4768</v>
      </c>
      <c r="C2316" t="s">
        <v>7360</v>
      </c>
      <c r="D2316" t="s">
        <v>2771</v>
      </c>
      <c r="E2316" t="s">
        <v>32</v>
      </c>
      <c r="F2316" t="s">
        <v>49</v>
      </c>
      <c r="G2316" t="s">
        <v>50</v>
      </c>
      <c r="H2316">
        <v>450000</v>
      </c>
      <c r="I2316">
        <v>450000</v>
      </c>
      <c r="J2316">
        <v>100</v>
      </c>
      <c r="K2316" s="1">
        <v>45688</v>
      </c>
      <c r="L2316" t="s">
        <v>15144</v>
      </c>
    </row>
    <row r="2317" spans="1:12" x14ac:dyDescent="0.2">
      <c r="A2317" t="s">
        <v>3453</v>
      </c>
      <c r="B2317" t="s">
        <v>4752</v>
      </c>
      <c r="C2317" t="s">
        <v>7360</v>
      </c>
      <c r="D2317" t="s">
        <v>2771</v>
      </c>
      <c r="E2317" t="s">
        <v>32</v>
      </c>
      <c r="F2317" t="s">
        <v>49</v>
      </c>
      <c r="G2317" t="s">
        <v>50</v>
      </c>
      <c r="H2317">
        <v>450000</v>
      </c>
      <c r="I2317">
        <v>450000</v>
      </c>
      <c r="J2317">
        <v>100</v>
      </c>
      <c r="K2317" s="1">
        <v>45688</v>
      </c>
      <c r="L2317" t="s">
        <v>15144</v>
      </c>
    </row>
    <row r="2318" spans="1:12" x14ac:dyDescent="0.2">
      <c r="A2318" t="s">
        <v>3466</v>
      </c>
      <c r="B2318" t="s">
        <v>4751</v>
      </c>
      <c r="C2318" t="s">
        <v>7360</v>
      </c>
      <c r="D2318" t="s">
        <v>2771</v>
      </c>
      <c r="E2318" t="s">
        <v>32</v>
      </c>
      <c r="F2318" t="s">
        <v>49</v>
      </c>
      <c r="G2318" t="s">
        <v>50</v>
      </c>
      <c r="H2318">
        <v>450000</v>
      </c>
      <c r="I2318">
        <v>450000</v>
      </c>
      <c r="J2318">
        <v>100</v>
      </c>
      <c r="K2318" s="1">
        <v>45688</v>
      </c>
      <c r="L2318" t="s">
        <v>15144</v>
      </c>
    </row>
    <row r="2319" spans="1:12" x14ac:dyDescent="0.2">
      <c r="A2319" t="s">
        <v>3460</v>
      </c>
      <c r="B2319" t="s">
        <v>4776</v>
      </c>
      <c r="C2319" t="s">
        <v>7360</v>
      </c>
      <c r="D2319" t="s">
        <v>2771</v>
      </c>
      <c r="E2319" t="s">
        <v>32</v>
      </c>
      <c r="F2319" t="s">
        <v>49</v>
      </c>
      <c r="G2319" t="s">
        <v>50</v>
      </c>
      <c r="H2319">
        <v>450000</v>
      </c>
      <c r="I2319">
        <v>450000</v>
      </c>
      <c r="J2319">
        <v>100</v>
      </c>
      <c r="K2319" s="1">
        <v>45688</v>
      </c>
      <c r="L2319" t="s">
        <v>15144</v>
      </c>
    </row>
    <row r="2320" spans="1:12" x14ac:dyDescent="0.2">
      <c r="A2320" t="s">
        <v>3445</v>
      </c>
      <c r="B2320" t="s">
        <v>4749</v>
      </c>
      <c r="C2320" t="s">
        <v>7360</v>
      </c>
      <c r="D2320" t="s">
        <v>2771</v>
      </c>
      <c r="E2320" t="s">
        <v>32</v>
      </c>
      <c r="F2320" t="s">
        <v>49</v>
      </c>
      <c r="G2320" t="s">
        <v>50</v>
      </c>
      <c r="H2320">
        <v>450000</v>
      </c>
      <c r="I2320">
        <v>450000</v>
      </c>
      <c r="J2320">
        <v>100</v>
      </c>
      <c r="K2320" s="1">
        <v>45688</v>
      </c>
      <c r="L2320" t="s">
        <v>15144</v>
      </c>
    </row>
    <row r="2321" spans="1:12" x14ac:dyDescent="0.2">
      <c r="A2321" t="s">
        <v>3447</v>
      </c>
      <c r="B2321" t="s">
        <v>4765</v>
      </c>
      <c r="C2321" t="s">
        <v>7360</v>
      </c>
      <c r="D2321" t="s">
        <v>2771</v>
      </c>
      <c r="E2321" t="s">
        <v>32</v>
      </c>
      <c r="F2321" t="s">
        <v>49</v>
      </c>
      <c r="G2321" t="s">
        <v>50</v>
      </c>
      <c r="H2321">
        <v>450000</v>
      </c>
      <c r="I2321">
        <v>450000</v>
      </c>
      <c r="J2321">
        <v>100</v>
      </c>
      <c r="K2321" s="1">
        <v>45688</v>
      </c>
      <c r="L2321" t="s">
        <v>15144</v>
      </c>
    </row>
    <row r="2322" spans="1:12" x14ac:dyDescent="0.2">
      <c r="A2322" t="s">
        <v>3476</v>
      </c>
      <c r="B2322" t="s">
        <v>4758</v>
      </c>
      <c r="C2322" t="s">
        <v>7360</v>
      </c>
      <c r="D2322" t="s">
        <v>2771</v>
      </c>
      <c r="E2322" t="s">
        <v>32</v>
      </c>
      <c r="F2322" t="s">
        <v>49</v>
      </c>
      <c r="G2322" t="s">
        <v>50</v>
      </c>
      <c r="H2322">
        <v>450000</v>
      </c>
      <c r="I2322">
        <v>450000</v>
      </c>
      <c r="J2322">
        <v>100</v>
      </c>
      <c r="K2322" s="1">
        <v>45688</v>
      </c>
      <c r="L2322" t="s">
        <v>15144</v>
      </c>
    </row>
    <row r="2323" spans="1:12" x14ac:dyDescent="0.2">
      <c r="A2323" t="s">
        <v>3462</v>
      </c>
      <c r="B2323" t="s">
        <v>4760</v>
      </c>
      <c r="C2323" t="s">
        <v>7360</v>
      </c>
      <c r="D2323" t="s">
        <v>2771</v>
      </c>
      <c r="E2323" t="s">
        <v>32</v>
      </c>
      <c r="F2323" t="s">
        <v>49</v>
      </c>
      <c r="G2323" t="s">
        <v>50</v>
      </c>
      <c r="H2323">
        <v>450000</v>
      </c>
      <c r="I2323">
        <v>450000</v>
      </c>
      <c r="J2323">
        <v>100</v>
      </c>
      <c r="K2323" s="1">
        <v>45688</v>
      </c>
      <c r="L2323" t="s">
        <v>15144</v>
      </c>
    </row>
    <row r="2324" spans="1:12" x14ac:dyDescent="0.2">
      <c r="A2324" t="s">
        <v>3469</v>
      </c>
      <c r="B2324" t="s">
        <v>4767</v>
      </c>
      <c r="C2324" t="s">
        <v>7360</v>
      </c>
      <c r="D2324" t="s">
        <v>2771</v>
      </c>
      <c r="E2324" t="s">
        <v>32</v>
      </c>
      <c r="F2324" t="s">
        <v>49</v>
      </c>
      <c r="G2324" t="s">
        <v>50</v>
      </c>
      <c r="H2324">
        <v>450000</v>
      </c>
      <c r="I2324">
        <v>450000</v>
      </c>
      <c r="J2324">
        <v>100</v>
      </c>
      <c r="K2324" s="1">
        <v>45688</v>
      </c>
      <c r="L2324" t="s">
        <v>15144</v>
      </c>
    </row>
    <row r="2325" spans="1:12" x14ac:dyDescent="0.2">
      <c r="A2325" t="s">
        <v>3459</v>
      </c>
      <c r="B2325" t="s">
        <v>4764</v>
      </c>
      <c r="C2325" t="s">
        <v>7360</v>
      </c>
      <c r="D2325" t="s">
        <v>2771</v>
      </c>
      <c r="E2325" t="s">
        <v>32</v>
      </c>
      <c r="F2325" t="s">
        <v>49</v>
      </c>
      <c r="G2325" t="s">
        <v>50</v>
      </c>
      <c r="H2325">
        <v>450000</v>
      </c>
      <c r="I2325">
        <v>450000</v>
      </c>
      <c r="J2325">
        <v>100</v>
      </c>
      <c r="K2325" s="1">
        <v>45688</v>
      </c>
      <c r="L2325" t="s">
        <v>15144</v>
      </c>
    </row>
    <row r="2326" spans="1:12" x14ac:dyDescent="0.2">
      <c r="A2326" t="s">
        <v>3473</v>
      </c>
      <c r="B2326" t="s">
        <v>4750</v>
      </c>
      <c r="C2326" t="s">
        <v>7360</v>
      </c>
      <c r="D2326" t="s">
        <v>2771</v>
      </c>
      <c r="E2326" t="s">
        <v>32</v>
      </c>
      <c r="F2326" t="s">
        <v>49</v>
      </c>
      <c r="G2326" t="s">
        <v>50</v>
      </c>
      <c r="H2326">
        <v>450000</v>
      </c>
      <c r="I2326">
        <v>450000</v>
      </c>
      <c r="J2326">
        <v>100</v>
      </c>
      <c r="K2326" s="1">
        <v>45688</v>
      </c>
      <c r="L2326" t="s">
        <v>15144</v>
      </c>
    </row>
    <row r="2327" spans="1:12" x14ac:dyDescent="0.2">
      <c r="A2327" t="s">
        <v>13529</v>
      </c>
      <c r="B2327" t="s">
        <v>13530</v>
      </c>
      <c r="C2327" t="s">
        <v>7360</v>
      </c>
      <c r="D2327" t="s">
        <v>2771</v>
      </c>
      <c r="E2327" t="s">
        <v>32</v>
      </c>
      <c r="F2327" t="s">
        <v>49</v>
      </c>
      <c r="G2327" t="s">
        <v>50</v>
      </c>
      <c r="I2327"/>
      <c r="K2327" s="1">
        <v>46142</v>
      </c>
      <c r="L2327" t="s">
        <v>15144</v>
      </c>
    </row>
    <row r="2328" spans="1:12" x14ac:dyDescent="0.2">
      <c r="A2328" t="s">
        <v>13527</v>
      </c>
      <c r="B2328" t="s">
        <v>13528</v>
      </c>
      <c r="C2328" t="s">
        <v>7360</v>
      </c>
      <c r="D2328" t="s">
        <v>2771</v>
      </c>
      <c r="E2328" t="s">
        <v>32</v>
      </c>
      <c r="F2328" t="s">
        <v>49</v>
      </c>
      <c r="G2328" t="s">
        <v>50</v>
      </c>
      <c r="I2328"/>
      <c r="K2328" s="1">
        <v>46142</v>
      </c>
      <c r="L2328" t="s">
        <v>15144</v>
      </c>
    </row>
    <row r="2329" spans="1:12" x14ac:dyDescent="0.2">
      <c r="A2329" t="s">
        <v>13533</v>
      </c>
      <c r="B2329" t="s">
        <v>13534</v>
      </c>
      <c r="C2329" t="s">
        <v>7360</v>
      </c>
      <c r="D2329" t="s">
        <v>2771</v>
      </c>
      <c r="E2329" t="s">
        <v>32</v>
      </c>
      <c r="F2329" t="s">
        <v>49</v>
      </c>
      <c r="G2329" t="s">
        <v>50</v>
      </c>
      <c r="I2329"/>
      <c r="K2329" s="1">
        <v>46142</v>
      </c>
      <c r="L2329" t="s">
        <v>15144</v>
      </c>
    </row>
    <row r="2330" spans="1:12" x14ac:dyDescent="0.2">
      <c r="A2330" t="s">
        <v>13531</v>
      </c>
      <c r="B2330" t="s">
        <v>13532</v>
      </c>
      <c r="C2330" t="s">
        <v>7360</v>
      </c>
      <c r="D2330" t="s">
        <v>2771</v>
      </c>
      <c r="E2330" t="s">
        <v>32</v>
      </c>
      <c r="F2330" t="s">
        <v>49</v>
      </c>
      <c r="G2330" t="s">
        <v>50</v>
      </c>
      <c r="I2330"/>
      <c r="K2330" s="1">
        <v>46142</v>
      </c>
      <c r="L2330" t="s">
        <v>15144</v>
      </c>
    </row>
    <row r="2331" spans="1:12" x14ac:dyDescent="0.2">
      <c r="A2331" t="s">
        <v>13537</v>
      </c>
      <c r="B2331" t="s">
        <v>13538</v>
      </c>
      <c r="C2331" t="s">
        <v>7360</v>
      </c>
      <c r="D2331" t="s">
        <v>2771</v>
      </c>
      <c r="E2331" t="s">
        <v>32</v>
      </c>
      <c r="F2331" t="s">
        <v>49</v>
      </c>
      <c r="G2331" t="s">
        <v>50</v>
      </c>
      <c r="I2331"/>
      <c r="K2331" s="1">
        <v>46142</v>
      </c>
      <c r="L2331" t="s">
        <v>15144</v>
      </c>
    </row>
    <row r="2332" spans="1:12" x14ac:dyDescent="0.2">
      <c r="A2332" t="s">
        <v>13535</v>
      </c>
      <c r="B2332" t="s">
        <v>13536</v>
      </c>
      <c r="C2332" t="s">
        <v>7360</v>
      </c>
      <c r="D2332" t="s">
        <v>2771</v>
      </c>
      <c r="E2332" t="s">
        <v>32</v>
      </c>
      <c r="F2332" t="s">
        <v>49</v>
      </c>
      <c r="G2332" t="s">
        <v>50</v>
      </c>
      <c r="I2332"/>
      <c r="K2332" s="1">
        <v>46142</v>
      </c>
      <c r="L2332" t="s">
        <v>15144</v>
      </c>
    </row>
    <row r="2333" spans="1:12" x14ac:dyDescent="0.2">
      <c r="A2333" t="s">
        <v>9397</v>
      </c>
      <c r="B2333" t="s">
        <v>9398</v>
      </c>
      <c r="C2333" t="s">
        <v>9399</v>
      </c>
      <c r="D2333" t="s">
        <v>2771</v>
      </c>
      <c r="E2333" t="s">
        <v>32</v>
      </c>
      <c r="F2333" t="s">
        <v>49</v>
      </c>
      <c r="G2333" t="s">
        <v>50</v>
      </c>
      <c r="I2333"/>
      <c r="J2333">
        <v>150</v>
      </c>
      <c r="K2333" s="1">
        <v>45930</v>
      </c>
      <c r="L2333" t="s">
        <v>15144</v>
      </c>
    </row>
    <row r="2334" spans="1:12" x14ac:dyDescent="0.2">
      <c r="A2334" t="s">
        <v>9201</v>
      </c>
      <c r="B2334" t="s">
        <v>9202</v>
      </c>
      <c r="C2334" t="s">
        <v>7360</v>
      </c>
      <c r="D2334" t="s">
        <v>2771</v>
      </c>
      <c r="E2334" t="s">
        <v>32</v>
      </c>
      <c r="F2334" t="s">
        <v>49</v>
      </c>
      <c r="G2334" t="s">
        <v>50</v>
      </c>
      <c r="I2334"/>
      <c r="J2334">
        <v>50</v>
      </c>
      <c r="K2334" s="1">
        <v>45900</v>
      </c>
      <c r="L2334" t="s">
        <v>15144</v>
      </c>
    </row>
    <row r="2335" spans="1:12" x14ac:dyDescent="0.2">
      <c r="A2335" t="s">
        <v>9203</v>
      </c>
      <c r="B2335" t="s">
        <v>9204</v>
      </c>
      <c r="C2335" t="s">
        <v>7360</v>
      </c>
      <c r="D2335" t="s">
        <v>2771</v>
      </c>
      <c r="E2335" t="s">
        <v>32</v>
      </c>
      <c r="F2335" t="s">
        <v>49</v>
      </c>
      <c r="G2335" t="s">
        <v>50</v>
      </c>
      <c r="I2335"/>
      <c r="J2335">
        <v>50</v>
      </c>
      <c r="K2335" s="1">
        <v>45900</v>
      </c>
      <c r="L2335" t="s">
        <v>15144</v>
      </c>
    </row>
    <row r="2336" spans="1:12" x14ac:dyDescent="0.2">
      <c r="A2336" t="s">
        <v>9199</v>
      </c>
      <c r="B2336" t="s">
        <v>9200</v>
      </c>
      <c r="C2336" t="s">
        <v>7360</v>
      </c>
      <c r="D2336" t="s">
        <v>2771</v>
      </c>
      <c r="E2336" t="s">
        <v>32</v>
      </c>
      <c r="F2336" t="s">
        <v>49</v>
      </c>
      <c r="G2336" t="s">
        <v>50</v>
      </c>
      <c r="I2336"/>
      <c r="J2336">
        <v>50</v>
      </c>
      <c r="K2336" s="1">
        <v>45900</v>
      </c>
      <c r="L2336" t="s">
        <v>15144</v>
      </c>
    </row>
    <row r="2337" spans="1:12" x14ac:dyDescent="0.2">
      <c r="A2337" t="s">
        <v>9205</v>
      </c>
      <c r="B2337" t="s">
        <v>9206</v>
      </c>
      <c r="C2337" t="s">
        <v>7360</v>
      </c>
      <c r="D2337" t="s">
        <v>2771</v>
      </c>
      <c r="E2337" t="s">
        <v>32</v>
      </c>
      <c r="F2337" t="s">
        <v>49</v>
      </c>
      <c r="G2337" t="s">
        <v>50</v>
      </c>
      <c r="I2337"/>
      <c r="J2337">
        <v>50</v>
      </c>
      <c r="K2337" s="1">
        <v>45900</v>
      </c>
      <c r="L2337" t="s">
        <v>15144</v>
      </c>
    </row>
    <row r="2338" spans="1:12" x14ac:dyDescent="0.2">
      <c r="A2338" t="s">
        <v>10596</v>
      </c>
      <c r="B2338" t="s">
        <v>7382</v>
      </c>
      <c r="C2338" t="s">
        <v>7360</v>
      </c>
      <c r="D2338" t="s">
        <v>2771</v>
      </c>
      <c r="E2338" t="s">
        <v>32</v>
      </c>
      <c r="F2338" t="s">
        <v>49</v>
      </c>
      <c r="G2338" t="s">
        <v>50</v>
      </c>
      <c r="I2338"/>
      <c r="J2338">
        <v>62.5</v>
      </c>
      <c r="K2338" s="1">
        <v>45991</v>
      </c>
      <c r="L2338" t="s">
        <v>15144</v>
      </c>
    </row>
    <row r="2339" spans="1:12" x14ac:dyDescent="0.2">
      <c r="A2339" t="s">
        <v>10592</v>
      </c>
      <c r="B2339" t="s">
        <v>7376</v>
      </c>
      <c r="C2339" t="s">
        <v>7360</v>
      </c>
      <c r="D2339" t="s">
        <v>2771</v>
      </c>
      <c r="E2339" t="s">
        <v>32</v>
      </c>
      <c r="F2339" t="s">
        <v>49</v>
      </c>
      <c r="G2339" t="s">
        <v>50</v>
      </c>
      <c r="I2339"/>
      <c r="J2339">
        <v>62.5</v>
      </c>
      <c r="K2339" s="1">
        <v>45991</v>
      </c>
      <c r="L2339" t="s">
        <v>15144</v>
      </c>
    </row>
    <row r="2340" spans="1:12" x14ac:dyDescent="0.2">
      <c r="A2340" t="s">
        <v>10600</v>
      </c>
      <c r="B2340" t="s">
        <v>7378</v>
      </c>
      <c r="C2340" t="s">
        <v>7360</v>
      </c>
      <c r="D2340" t="s">
        <v>2771</v>
      </c>
      <c r="E2340" t="s">
        <v>32</v>
      </c>
      <c r="F2340" t="s">
        <v>49</v>
      </c>
      <c r="G2340" t="s">
        <v>50</v>
      </c>
      <c r="I2340"/>
      <c r="J2340">
        <v>62.5</v>
      </c>
      <c r="K2340" s="1">
        <v>45991</v>
      </c>
      <c r="L2340" t="s">
        <v>15144</v>
      </c>
    </row>
    <row r="2341" spans="1:12" x14ac:dyDescent="0.2">
      <c r="A2341" t="s">
        <v>10599</v>
      </c>
      <c r="B2341" t="s">
        <v>7400</v>
      </c>
      <c r="C2341" t="s">
        <v>7360</v>
      </c>
      <c r="D2341" t="s">
        <v>2771</v>
      </c>
      <c r="E2341" t="s">
        <v>32</v>
      </c>
      <c r="F2341" t="s">
        <v>49</v>
      </c>
      <c r="G2341" t="s">
        <v>50</v>
      </c>
      <c r="I2341"/>
      <c r="J2341">
        <v>62.5</v>
      </c>
      <c r="K2341" s="1">
        <v>45991</v>
      </c>
      <c r="L2341" t="s">
        <v>15144</v>
      </c>
    </row>
    <row r="2342" spans="1:12" x14ac:dyDescent="0.2">
      <c r="A2342" t="s">
        <v>10593</v>
      </c>
      <c r="B2342" t="s">
        <v>7407</v>
      </c>
      <c r="C2342" t="s">
        <v>7360</v>
      </c>
      <c r="D2342" t="s">
        <v>2771</v>
      </c>
      <c r="E2342" t="s">
        <v>32</v>
      </c>
      <c r="F2342" t="s">
        <v>49</v>
      </c>
      <c r="G2342" t="s">
        <v>50</v>
      </c>
      <c r="I2342"/>
      <c r="J2342">
        <v>62.5</v>
      </c>
      <c r="K2342" s="1">
        <v>45991</v>
      </c>
      <c r="L2342" t="s">
        <v>15144</v>
      </c>
    </row>
    <row r="2343" spans="1:12" x14ac:dyDescent="0.2">
      <c r="A2343" t="s">
        <v>10585</v>
      </c>
      <c r="B2343" t="s">
        <v>7384</v>
      </c>
      <c r="C2343" t="s">
        <v>7360</v>
      </c>
      <c r="D2343" t="s">
        <v>2771</v>
      </c>
      <c r="E2343" t="s">
        <v>32</v>
      </c>
      <c r="F2343" t="s">
        <v>49</v>
      </c>
      <c r="G2343" t="s">
        <v>50</v>
      </c>
      <c r="I2343"/>
      <c r="J2343">
        <v>62.5</v>
      </c>
      <c r="K2343" s="1">
        <v>45991</v>
      </c>
      <c r="L2343" t="s">
        <v>15144</v>
      </c>
    </row>
    <row r="2344" spans="1:12" x14ac:dyDescent="0.2">
      <c r="A2344" t="s">
        <v>10598</v>
      </c>
      <c r="B2344" t="s">
        <v>7374</v>
      </c>
      <c r="C2344" t="s">
        <v>7360</v>
      </c>
      <c r="D2344" t="s">
        <v>2771</v>
      </c>
      <c r="E2344" t="s">
        <v>32</v>
      </c>
      <c r="F2344" t="s">
        <v>49</v>
      </c>
      <c r="G2344" t="s">
        <v>50</v>
      </c>
      <c r="I2344"/>
      <c r="J2344">
        <v>62.5</v>
      </c>
      <c r="K2344" s="1">
        <v>45991</v>
      </c>
      <c r="L2344" t="s">
        <v>15144</v>
      </c>
    </row>
    <row r="2345" spans="1:12" x14ac:dyDescent="0.2">
      <c r="A2345" t="s">
        <v>10595</v>
      </c>
      <c r="B2345" t="s">
        <v>7668</v>
      </c>
      <c r="C2345" t="s">
        <v>7360</v>
      </c>
      <c r="D2345" t="s">
        <v>2771</v>
      </c>
      <c r="E2345" t="s">
        <v>32</v>
      </c>
      <c r="F2345" t="s">
        <v>49</v>
      </c>
      <c r="G2345" t="s">
        <v>50</v>
      </c>
      <c r="I2345"/>
      <c r="J2345">
        <v>62.5</v>
      </c>
      <c r="K2345" s="1">
        <v>45991</v>
      </c>
      <c r="L2345" t="s">
        <v>15144</v>
      </c>
    </row>
    <row r="2346" spans="1:12" x14ac:dyDescent="0.2">
      <c r="A2346" t="s">
        <v>10587</v>
      </c>
      <c r="B2346" t="s">
        <v>7680</v>
      </c>
      <c r="C2346" t="s">
        <v>7360</v>
      </c>
      <c r="D2346" t="s">
        <v>2771</v>
      </c>
      <c r="E2346" t="s">
        <v>32</v>
      </c>
      <c r="F2346" t="s">
        <v>49</v>
      </c>
      <c r="G2346" t="s">
        <v>50</v>
      </c>
      <c r="I2346"/>
      <c r="J2346">
        <v>62.5</v>
      </c>
      <c r="K2346" s="1">
        <v>45991</v>
      </c>
      <c r="L2346" t="s">
        <v>15144</v>
      </c>
    </row>
    <row r="2347" spans="1:12" x14ac:dyDescent="0.2">
      <c r="A2347" t="s">
        <v>10586</v>
      </c>
      <c r="B2347" t="s">
        <v>7398</v>
      </c>
      <c r="C2347" t="s">
        <v>7360</v>
      </c>
      <c r="D2347" t="s">
        <v>2771</v>
      </c>
      <c r="E2347" t="s">
        <v>32</v>
      </c>
      <c r="F2347" t="s">
        <v>49</v>
      </c>
      <c r="G2347" t="s">
        <v>50</v>
      </c>
      <c r="I2347"/>
      <c r="J2347">
        <v>62.5</v>
      </c>
      <c r="K2347" s="1">
        <v>45991</v>
      </c>
      <c r="L2347" t="s">
        <v>15144</v>
      </c>
    </row>
    <row r="2348" spans="1:12" x14ac:dyDescent="0.2">
      <c r="A2348" t="s">
        <v>10590</v>
      </c>
      <c r="B2348" t="s">
        <v>7409</v>
      </c>
      <c r="C2348" t="s">
        <v>7360</v>
      </c>
      <c r="D2348" t="s">
        <v>2771</v>
      </c>
      <c r="E2348" t="s">
        <v>32</v>
      </c>
      <c r="F2348" t="s">
        <v>49</v>
      </c>
      <c r="G2348" t="s">
        <v>50</v>
      </c>
      <c r="I2348"/>
      <c r="J2348">
        <v>62.5</v>
      </c>
      <c r="K2348" s="1">
        <v>45991</v>
      </c>
      <c r="L2348" t="s">
        <v>15144</v>
      </c>
    </row>
    <row r="2349" spans="1:12" x14ac:dyDescent="0.2">
      <c r="A2349" t="s">
        <v>10594</v>
      </c>
      <c r="B2349" t="s">
        <v>7665</v>
      </c>
      <c r="C2349" t="s">
        <v>7360</v>
      </c>
      <c r="D2349" t="s">
        <v>2771</v>
      </c>
      <c r="E2349" t="s">
        <v>32</v>
      </c>
      <c r="F2349" t="s">
        <v>49</v>
      </c>
      <c r="G2349" t="s">
        <v>50</v>
      </c>
      <c r="I2349"/>
      <c r="J2349">
        <v>62.5</v>
      </c>
      <c r="K2349" s="1">
        <v>45991</v>
      </c>
      <c r="L2349" t="s">
        <v>15144</v>
      </c>
    </row>
    <row r="2350" spans="1:12" x14ac:dyDescent="0.2">
      <c r="A2350" t="s">
        <v>10589</v>
      </c>
      <c r="B2350" t="s">
        <v>7380</v>
      </c>
      <c r="C2350" t="s">
        <v>7360</v>
      </c>
      <c r="D2350" t="s">
        <v>2771</v>
      </c>
      <c r="E2350" t="s">
        <v>32</v>
      </c>
      <c r="F2350" t="s">
        <v>49</v>
      </c>
      <c r="G2350" t="s">
        <v>50</v>
      </c>
      <c r="I2350"/>
      <c r="J2350">
        <v>62.5</v>
      </c>
      <c r="K2350" s="1">
        <v>45991</v>
      </c>
      <c r="L2350" t="s">
        <v>15144</v>
      </c>
    </row>
    <row r="2351" spans="1:12" x14ac:dyDescent="0.2">
      <c r="A2351" t="s">
        <v>10597</v>
      </c>
      <c r="B2351" t="s">
        <v>7670</v>
      </c>
      <c r="C2351" t="s">
        <v>7360</v>
      </c>
      <c r="D2351" t="s">
        <v>2771</v>
      </c>
      <c r="E2351" t="s">
        <v>32</v>
      </c>
      <c r="F2351" t="s">
        <v>49</v>
      </c>
      <c r="G2351" t="s">
        <v>50</v>
      </c>
      <c r="I2351"/>
      <c r="J2351">
        <v>62.5</v>
      </c>
      <c r="K2351" s="1">
        <v>45991</v>
      </c>
      <c r="L2351" t="s">
        <v>15144</v>
      </c>
    </row>
    <row r="2352" spans="1:12" x14ac:dyDescent="0.2">
      <c r="A2352" t="s">
        <v>10588</v>
      </c>
      <c r="B2352" t="s">
        <v>7372</v>
      </c>
      <c r="C2352" t="s">
        <v>7360</v>
      </c>
      <c r="D2352" t="s">
        <v>2771</v>
      </c>
      <c r="E2352" t="s">
        <v>32</v>
      </c>
      <c r="F2352" t="s">
        <v>49</v>
      </c>
      <c r="G2352" t="s">
        <v>50</v>
      </c>
      <c r="I2352"/>
      <c r="J2352">
        <v>62.5</v>
      </c>
      <c r="K2352" s="1">
        <v>45991</v>
      </c>
      <c r="L2352" t="s">
        <v>15144</v>
      </c>
    </row>
    <row r="2353" spans="1:12" x14ac:dyDescent="0.2">
      <c r="A2353" t="s">
        <v>10591</v>
      </c>
      <c r="B2353" t="s">
        <v>7658</v>
      </c>
      <c r="C2353" t="s">
        <v>7360</v>
      </c>
      <c r="D2353" t="s">
        <v>2771</v>
      </c>
      <c r="E2353" t="s">
        <v>32</v>
      </c>
      <c r="F2353" t="s">
        <v>49</v>
      </c>
      <c r="G2353" t="s">
        <v>50</v>
      </c>
      <c r="I2353"/>
      <c r="J2353">
        <v>62.5</v>
      </c>
      <c r="K2353" s="1">
        <v>45991</v>
      </c>
      <c r="L2353" t="s">
        <v>15144</v>
      </c>
    </row>
    <row r="2354" spans="1:12" x14ac:dyDescent="0.2">
      <c r="A2354" t="s">
        <v>14842</v>
      </c>
      <c r="B2354" t="s">
        <v>7372</v>
      </c>
      <c r="C2354" t="s">
        <v>7360</v>
      </c>
      <c r="D2354" t="s">
        <v>2771</v>
      </c>
      <c r="E2354" t="s">
        <v>32</v>
      </c>
      <c r="F2354" t="s">
        <v>49</v>
      </c>
      <c r="G2354" t="s">
        <v>50</v>
      </c>
      <c r="I2354"/>
      <c r="J2354">
        <v>245</v>
      </c>
      <c r="K2354" s="1">
        <v>46234</v>
      </c>
      <c r="L2354" t="s">
        <v>15144</v>
      </c>
    </row>
    <row r="2355" spans="1:12" x14ac:dyDescent="0.2">
      <c r="A2355" t="s">
        <v>14841</v>
      </c>
      <c r="B2355" t="s">
        <v>7374</v>
      </c>
      <c r="C2355" t="s">
        <v>15173</v>
      </c>
      <c r="D2355" t="s">
        <v>2771</v>
      </c>
      <c r="E2355" t="s">
        <v>32</v>
      </c>
      <c r="F2355" t="s">
        <v>49</v>
      </c>
      <c r="G2355" t="s">
        <v>50</v>
      </c>
      <c r="I2355"/>
      <c r="J2355">
        <v>245</v>
      </c>
      <c r="K2355" s="1">
        <v>46234</v>
      </c>
      <c r="L2355" t="s">
        <v>15144</v>
      </c>
    </row>
    <row r="2356" spans="1:12" x14ac:dyDescent="0.2">
      <c r="A2356" t="s">
        <v>7507</v>
      </c>
      <c r="B2356" t="s">
        <v>7376</v>
      </c>
      <c r="C2356" t="s">
        <v>7360</v>
      </c>
      <c r="D2356" t="s">
        <v>2771</v>
      </c>
      <c r="E2356" t="s">
        <v>32</v>
      </c>
      <c r="F2356" t="s">
        <v>49</v>
      </c>
      <c r="G2356" t="s">
        <v>50</v>
      </c>
      <c r="I2356"/>
      <c r="K2356" s="1">
        <v>45808</v>
      </c>
      <c r="L2356" t="s">
        <v>15144</v>
      </c>
    </row>
    <row r="2357" spans="1:12" x14ac:dyDescent="0.2">
      <c r="A2357" t="s">
        <v>7510</v>
      </c>
      <c r="B2357" t="s">
        <v>7378</v>
      </c>
      <c r="C2357" t="s">
        <v>7360</v>
      </c>
      <c r="D2357" t="s">
        <v>2771</v>
      </c>
      <c r="E2357" t="s">
        <v>32</v>
      </c>
      <c r="F2357" t="s">
        <v>49</v>
      </c>
      <c r="G2357" t="s">
        <v>50</v>
      </c>
      <c r="I2357"/>
      <c r="K2357" s="1">
        <v>45808</v>
      </c>
      <c r="L2357" t="s">
        <v>15144</v>
      </c>
    </row>
    <row r="2358" spans="1:12" x14ac:dyDescent="0.2">
      <c r="A2358" t="s">
        <v>7509</v>
      </c>
      <c r="B2358" t="s">
        <v>7374</v>
      </c>
      <c r="C2358" t="s">
        <v>7360</v>
      </c>
      <c r="D2358" t="s">
        <v>2771</v>
      </c>
      <c r="E2358" t="s">
        <v>32</v>
      </c>
      <c r="F2358" t="s">
        <v>49</v>
      </c>
      <c r="G2358" t="s">
        <v>50</v>
      </c>
      <c r="I2358"/>
      <c r="K2358" s="1">
        <v>45808</v>
      </c>
      <c r="L2358" t="s">
        <v>15144</v>
      </c>
    </row>
    <row r="2359" spans="1:12" x14ac:dyDescent="0.2">
      <c r="A2359" t="s">
        <v>7508</v>
      </c>
      <c r="B2359" t="s">
        <v>7380</v>
      </c>
      <c r="C2359" t="s">
        <v>7360</v>
      </c>
      <c r="D2359" t="s">
        <v>2771</v>
      </c>
      <c r="E2359" t="s">
        <v>32</v>
      </c>
      <c r="F2359" t="s">
        <v>49</v>
      </c>
      <c r="G2359" t="s">
        <v>50</v>
      </c>
      <c r="I2359"/>
      <c r="K2359" s="1">
        <v>45808</v>
      </c>
      <c r="L2359" t="s">
        <v>15144</v>
      </c>
    </row>
    <row r="2360" spans="1:12" x14ac:dyDescent="0.2">
      <c r="A2360" t="s">
        <v>7511</v>
      </c>
      <c r="B2360" t="s">
        <v>7372</v>
      </c>
      <c r="C2360" t="s">
        <v>7360</v>
      </c>
      <c r="D2360" t="s">
        <v>2771</v>
      </c>
      <c r="E2360" t="s">
        <v>32</v>
      </c>
      <c r="F2360" t="s">
        <v>49</v>
      </c>
      <c r="G2360" t="s">
        <v>50</v>
      </c>
      <c r="I2360"/>
      <c r="K2360" s="1">
        <v>45808</v>
      </c>
      <c r="L2360" t="s">
        <v>15144</v>
      </c>
    </row>
    <row r="2361" spans="1:12" x14ac:dyDescent="0.2">
      <c r="A2361" t="s">
        <v>4473</v>
      </c>
      <c r="B2361" t="s">
        <v>4474</v>
      </c>
      <c r="C2361" t="s">
        <v>7368</v>
      </c>
      <c r="D2361" t="s">
        <v>2771</v>
      </c>
      <c r="E2361" t="s">
        <v>32</v>
      </c>
      <c r="F2361" t="s">
        <v>49</v>
      </c>
      <c r="G2361" t="s">
        <v>50</v>
      </c>
      <c r="I2361"/>
      <c r="J2361">
        <v>500</v>
      </c>
      <c r="K2361" s="1">
        <v>45777</v>
      </c>
      <c r="L2361" t="s">
        <v>15144</v>
      </c>
    </row>
    <row r="2362" spans="1:12" x14ac:dyDescent="0.2">
      <c r="A2362" t="s">
        <v>11278</v>
      </c>
      <c r="B2362" t="s">
        <v>11279</v>
      </c>
      <c r="C2362" t="s">
        <v>7360</v>
      </c>
      <c r="D2362" t="s">
        <v>2771</v>
      </c>
      <c r="E2362" t="s">
        <v>32</v>
      </c>
      <c r="F2362" t="s">
        <v>154</v>
      </c>
      <c r="G2362" t="s">
        <v>1074</v>
      </c>
      <c r="I2362"/>
      <c r="K2362" s="1">
        <v>46053</v>
      </c>
      <c r="L2362" t="s">
        <v>15144</v>
      </c>
    </row>
    <row r="2363" spans="1:12" x14ac:dyDescent="0.2">
      <c r="A2363" t="s">
        <v>11073</v>
      </c>
      <c r="B2363" t="s">
        <v>11074</v>
      </c>
      <c r="C2363" t="s">
        <v>7360</v>
      </c>
      <c r="D2363" t="s">
        <v>2771</v>
      </c>
      <c r="E2363" t="s">
        <v>32</v>
      </c>
      <c r="F2363" t="s">
        <v>49</v>
      </c>
      <c r="G2363" t="s">
        <v>50</v>
      </c>
      <c r="H2363">
        <v>350000</v>
      </c>
      <c r="I2363">
        <v>350000</v>
      </c>
      <c r="J2363">
        <v>61.503000000000014</v>
      </c>
      <c r="K2363" s="1">
        <v>46022</v>
      </c>
      <c r="L2363" t="s">
        <v>15144</v>
      </c>
    </row>
    <row r="2364" spans="1:12" x14ac:dyDescent="0.2">
      <c r="A2364" t="s">
        <v>11075</v>
      </c>
      <c r="B2364" t="s">
        <v>11076</v>
      </c>
      <c r="C2364" t="s">
        <v>7360</v>
      </c>
      <c r="D2364" t="s">
        <v>2771</v>
      </c>
      <c r="E2364" t="s">
        <v>32</v>
      </c>
      <c r="F2364" t="s">
        <v>49</v>
      </c>
      <c r="G2364" t="s">
        <v>50</v>
      </c>
      <c r="H2364">
        <v>350000</v>
      </c>
      <c r="I2364">
        <v>350000</v>
      </c>
      <c r="J2364">
        <v>61.503000000000014</v>
      </c>
      <c r="K2364" s="1">
        <v>46022</v>
      </c>
      <c r="L2364" t="s">
        <v>15144</v>
      </c>
    </row>
    <row r="2365" spans="1:12" x14ac:dyDescent="0.2">
      <c r="A2365" t="s">
        <v>11070</v>
      </c>
      <c r="B2365" t="s">
        <v>11071</v>
      </c>
      <c r="C2365" t="s">
        <v>7360</v>
      </c>
      <c r="D2365" t="s">
        <v>2771</v>
      </c>
      <c r="E2365" t="s">
        <v>32</v>
      </c>
      <c r="F2365" t="s">
        <v>49</v>
      </c>
      <c r="G2365" t="s">
        <v>50</v>
      </c>
      <c r="H2365">
        <v>350000</v>
      </c>
      <c r="I2365">
        <v>350000</v>
      </c>
      <c r="J2365">
        <v>61.503000000000014</v>
      </c>
      <c r="K2365" s="1">
        <v>46022</v>
      </c>
      <c r="L2365" t="s">
        <v>15144</v>
      </c>
    </row>
    <row r="2366" spans="1:12" x14ac:dyDescent="0.2">
      <c r="A2366" t="s">
        <v>3947</v>
      </c>
      <c r="B2366" t="s">
        <v>11072</v>
      </c>
      <c r="C2366" t="s">
        <v>7360</v>
      </c>
      <c r="D2366" t="s">
        <v>2771</v>
      </c>
      <c r="E2366" t="s">
        <v>32</v>
      </c>
      <c r="F2366" t="s">
        <v>49</v>
      </c>
      <c r="G2366" t="s">
        <v>50</v>
      </c>
      <c r="H2366">
        <v>350000</v>
      </c>
      <c r="I2366">
        <v>350000</v>
      </c>
      <c r="J2366">
        <v>61.503000000000014</v>
      </c>
      <c r="K2366" s="1">
        <v>45747</v>
      </c>
      <c r="L2366" t="s">
        <v>15144</v>
      </c>
    </row>
    <row r="2367" spans="1:12" x14ac:dyDescent="0.2">
      <c r="A2367" t="s">
        <v>13121</v>
      </c>
      <c r="B2367" t="s">
        <v>13122</v>
      </c>
      <c r="C2367" t="s">
        <v>7360</v>
      </c>
      <c r="D2367" t="s">
        <v>2771</v>
      </c>
      <c r="E2367" t="s">
        <v>32</v>
      </c>
      <c r="F2367" t="s">
        <v>49</v>
      </c>
      <c r="G2367" t="s">
        <v>50</v>
      </c>
      <c r="I2367"/>
      <c r="J2367">
        <v>72</v>
      </c>
      <c r="K2367" s="1">
        <v>46142</v>
      </c>
      <c r="L2367" t="s">
        <v>15144</v>
      </c>
    </row>
    <row r="2368" spans="1:12" x14ac:dyDescent="0.2">
      <c r="A2368" t="s">
        <v>13113</v>
      </c>
      <c r="B2368" t="s">
        <v>13114</v>
      </c>
      <c r="C2368" t="s">
        <v>7360</v>
      </c>
      <c r="D2368" t="s">
        <v>2771</v>
      </c>
      <c r="E2368" t="s">
        <v>32</v>
      </c>
      <c r="F2368" t="s">
        <v>49</v>
      </c>
      <c r="G2368" t="s">
        <v>50</v>
      </c>
      <c r="I2368"/>
      <c r="J2368">
        <v>72</v>
      </c>
      <c r="K2368" s="1">
        <v>46142</v>
      </c>
      <c r="L2368" t="s">
        <v>15144</v>
      </c>
    </row>
    <row r="2369" spans="1:12" x14ac:dyDescent="0.2">
      <c r="A2369" t="s">
        <v>13123</v>
      </c>
      <c r="B2369" t="s">
        <v>13124</v>
      </c>
      <c r="C2369" t="s">
        <v>7360</v>
      </c>
      <c r="D2369" t="s">
        <v>2771</v>
      </c>
      <c r="E2369" t="s">
        <v>32</v>
      </c>
      <c r="F2369" t="s">
        <v>49</v>
      </c>
      <c r="G2369" t="s">
        <v>50</v>
      </c>
      <c r="I2369"/>
      <c r="J2369">
        <v>72</v>
      </c>
      <c r="K2369" s="1">
        <v>46142</v>
      </c>
      <c r="L2369" t="s">
        <v>15144</v>
      </c>
    </row>
    <row r="2370" spans="1:12" x14ac:dyDescent="0.2">
      <c r="A2370" t="s">
        <v>13115</v>
      </c>
      <c r="B2370" t="s">
        <v>13116</v>
      </c>
      <c r="C2370" t="s">
        <v>7360</v>
      </c>
      <c r="D2370" t="s">
        <v>2771</v>
      </c>
      <c r="E2370" t="s">
        <v>32</v>
      </c>
      <c r="F2370" t="s">
        <v>49</v>
      </c>
      <c r="G2370" t="s">
        <v>50</v>
      </c>
      <c r="I2370"/>
      <c r="J2370">
        <v>72</v>
      </c>
      <c r="K2370" s="1">
        <v>46142</v>
      </c>
      <c r="L2370" t="s">
        <v>15144</v>
      </c>
    </row>
    <row r="2371" spans="1:12" x14ac:dyDescent="0.2">
      <c r="A2371" t="s">
        <v>13119</v>
      </c>
      <c r="B2371" t="s">
        <v>13120</v>
      </c>
      <c r="C2371" t="s">
        <v>7360</v>
      </c>
      <c r="D2371" t="s">
        <v>2771</v>
      </c>
      <c r="E2371" t="s">
        <v>32</v>
      </c>
      <c r="F2371" t="s">
        <v>49</v>
      </c>
      <c r="G2371" t="s">
        <v>50</v>
      </c>
      <c r="I2371"/>
      <c r="J2371">
        <v>72</v>
      </c>
      <c r="K2371" s="1">
        <v>46142</v>
      </c>
      <c r="L2371" t="s">
        <v>15144</v>
      </c>
    </row>
    <row r="2372" spans="1:12" x14ac:dyDescent="0.2">
      <c r="A2372" t="s">
        <v>13117</v>
      </c>
      <c r="B2372" t="s">
        <v>13118</v>
      </c>
      <c r="C2372" t="s">
        <v>7360</v>
      </c>
      <c r="D2372" t="s">
        <v>2771</v>
      </c>
      <c r="E2372" t="s">
        <v>32</v>
      </c>
      <c r="F2372" t="s">
        <v>49</v>
      </c>
      <c r="G2372" t="s">
        <v>50</v>
      </c>
      <c r="I2372"/>
      <c r="J2372">
        <v>72</v>
      </c>
      <c r="K2372" s="1">
        <v>46142</v>
      </c>
      <c r="L2372" t="s">
        <v>15144</v>
      </c>
    </row>
    <row r="2373" spans="1:12" x14ac:dyDescent="0.2">
      <c r="A2373" t="s">
        <v>11077</v>
      </c>
      <c r="B2373" t="s">
        <v>8962</v>
      </c>
      <c r="C2373" t="s">
        <v>7360</v>
      </c>
      <c r="D2373" t="s">
        <v>2771</v>
      </c>
      <c r="E2373" t="s">
        <v>32</v>
      </c>
      <c r="F2373" t="s">
        <v>49</v>
      </c>
      <c r="G2373" t="s">
        <v>50</v>
      </c>
      <c r="I2373">
        <v>240620</v>
      </c>
      <c r="J2373">
        <v>46.07</v>
      </c>
      <c r="K2373" s="1">
        <v>45900</v>
      </c>
      <c r="L2373" t="s">
        <v>15144</v>
      </c>
    </row>
    <row r="2374" spans="1:12" x14ac:dyDescent="0.2">
      <c r="A2374" t="s">
        <v>11078</v>
      </c>
      <c r="B2374" t="s">
        <v>9989</v>
      </c>
      <c r="C2374" t="s">
        <v>7360</v>
      </c>
      <c r="D2374" t="s">
        <v>2771</v>
      </c>
      <c r="E2374" t="s">
        <v>32</v>
      </c>
      <c r="F2374" t="s">
        <v>49</v>
      </c>
      <c r="G2374" t="s">
        <v>50</v>
      </c>
      <c r="I2374">
        <v>240620</v>
      </c>
      <c r="J2374">
        <v>46.07</v>
      </c>
      <c r="K2374" s="1">
        <v>45900</v>
      </c>
      <c r="L2374" t="s">
        <v>15144</v>
      </c>
    </row>
    <row r="2375" spans="1:12" x14ac:dyDescent="0.2">
      <c r="A2375" t="s">
        <v>11079</v>
      </c>
      <c r="B2375" t="s">
        <v>8960</v>
      </c>
      <c r="C2375" t="s">
        <v>7360</v>
      </c>
      <c r="D2375" t="s">
        <v>2771</v>
      </c>
      <c r="E2375" t="s">
        <v>32</v>
      </c>
      <c r="F2375" t="s">
        <v>49</v>
      </c>
      <c r="G2375" t="s">
        <v>50</v>
      </c>
      <c r="I2375">
        <v>240620</v>
      </c>
      <c r="J2375">
        <v>46.07</v>
      </c>
      <c r="K2375" s="1">
        <v>45900</v>
      </c>
      <c r="L2375" t="s">
        <v>15144</v>
      </c>
    </row>
    <row r="2376" spans="1:12" x14ac:dyDescent="0.2">
      <c r="A2376" t="s">
        <v>11080</v>
      </c>
      <c r="B2376" t="s">
        <v>9991</v>
      </c>
      <c r="C2376" t="s">
        <v>7360</v>
      </c>
      <c r="D2376" t="s">
        <v>2771</v>
      </c>
      <c r="E2376" t="s">
        <v>32</v>
      </c>
      <c r="F2376" t="s">
        <v>49</v>
      </c>
      <c r="G2376" t="s">
        <v>50</v>
      </c>
      <c r="I2376">
        <v>240620</v>
      </c>
      <c r="J2376">
        <v>46.07</v>
      </c>
      <c r="K2376" s="1">
        <v>45900</v>
      </c>
      <c r="L2376" t="s">
        <v>15144</v>
      </c>
    </row>
    <row r="2377" spans="1:12" x14ac:dyDescent="0.2">
      <c r="A2377" t="s">
        <v>11081</v>
      </c>
      <c r="B2377" t="s">
        <v>11082</v>
      </c>
      <c r="C2377" t="s">
        <v>7360</v>
      </c>
      <c r="D2377" t="s">
        <v>2771</v>
      </c>
      <c r="E2377" t="s">
        <v>32</v>
      </c>
      <c r="F2377" t="s">
        <v>49</v>
      </c>
      <c r="G2377" t="s">
        <v>50</v>
      </c>
      <c r="I2377">
        <v>240620</v>
      </c>
      <c r="J2377">
        <v>46.07</v>
      </c>
      <c r="K2377" s="1">
        <v>45900</v>
      </c>
      <c r="L2377" t="s">
        <v>15144</v>
      </c>
    </row>
    <row r="2378" spans="1:12" x14ac:dyDescent="0.2">
      <c r="A2378" t="s">
        <v>15174</v>
      </c>
      <c r="B2378" t="s">
        <v>7668</v>
      </c>
      <c r="C2378" t="s">
        <v>7360</v>
      </c>
      <c r="D2378" t="s">
        <v>2771</v>
      </c>
      <c r="E2378" t="s">
        <v>32</v>
      </c>
      <c r="F2378" t="s">
        <v>49</v>
      </c>
      <c r="G2378" t="s">
        <v>50</v>
      </c>
      <c r="I2378"/>
      <c r="J2378">
        <v>32</v>
      </c>
      <c r="K2378" s="1">
        <v>46234</v>
      </c>
      <c r="L2378" t="s">
        <v>15144</v>
      </c>
    </row>
    <row r="2379" spans="1:12" x14ac:dyDescent="0.2">
      <c r="A2379" t="s">
        <v>15175</v>
      </c>
      <c r="B2379" t="s">
        <v>7658</v>
      </c>
      <c r="C2379" t="s">
        <v>7360</v>
      </c>
      <c r="D2379" t="s">
        <v>2771</v>
      </c>
      <c r="E2379" t="s">
        <v>32</v>
      </c>
      <c r="F2379" t="s">
        <v>49</v>
      </c>
      <c r="G2379" t="s">
        <v>50</v>
      </c>
      <c r="I2379"/>
      <c r="J2379">
        <v>32</v>
      </c>
      <c r="K2379" s="1">
        <v>46234</v>
      </c>
      <c r="L2379" t="s">
        <v>15144</v>
      </c>
    </row>
    <row r="2380" spans="1:12" x14ac:dyDescent="0.2">
      <c r="A2380" t="s">
        <v>15176</v>
      </c>
      <c r="B2380" t="s">
        <v>7409</v>
      </c>
      <c r="C2380" t="s">
        <v>7360</v>
      </c>
      <c r="D2380" t="s">
        <v>2771</v>
      </c>
      <c r="E2380" t="s">
        <v>32</v>
      </c>
      <c r="F2380" t="s">
        <v>49</v>
      </c>
      <c r="G2380" t="s">
        <v>50</v>
      </c>
      <c r="I2380"/>
      <c r="J2380">
        <v>124</v>
      </c>
      <c r="K2380" s="1">
        <v>46234</v>
      </c>
      <c r="L2380" t="s">
        <v>15144</v>
      </c>
    </row>
    <row r="2381" spans="1:12" x14ac:dyDescent="0.2">
      <c r="A2381" t="s">
        <v>15177</v>
      </c>
      <c r="B2381" t="s">
        <v>7372</v>
      </c>
      <c r="C2381" t="s">
        <v>7360</v>
      </c>
      <c r="D2381" t="s">
        <v>2771</v>
      </c>
      <c r="E2381" t="s">
        <v>32</v>
      </c>
      <c r="F2381" t="s">
        <v>49</v>
      </c>
      <c r="G2381" t="s">
        <v>50</v>
      </c>
      <c r="I2381"/>
      <c r="J2381">
        <v>190</v>
      </c>
      <c r="K2381" s="1">
        <v>46234</v>
      </c>
      <c r="L2381" t="s">
        <v>15144</v>
      </c>
    </row>
    <row r="2382" spans="1:12" x14ac:dyDescent="0.2">
      <c r="A2382" t="s">
        <v>15178</v>
      </c>
      <c r="B2382" t="s">
        <v>7382</v>
      </c>
      <c r="C2382" t="s">
        <v>7360</v>
      </c>
      <c r="D2382" t="s">
        <v>2771</v>
      </c>
      <c r="E2382" t="s">
        <v>32</v>
      </c>
      <c r="F2382" t="s">
        <v>49</v>
      </c>
      <c r="G2382" t="s">
        <v>50</v>
      </c>
      <c r="I2382"/>
      <c r="J2382">
        <v>144</v>
      </c>
      <c r="K2382" s="1">
        <v>46234</v>
      </c>
      <c r="L2382" t="s">
        <v>15144</v>
      </c>
    </row>
    <row r="2383" spans="1:12" x14ac:dyDescent="0.2">
      <c r="A2383" t="s">
        <v>15179</v>
      </c>
      <c r="B2383" t="s">
        <v>7400</v>
      </c>
      <c r="C2383" t="s">
        <v>7360</v>
      </c>
      <c r="D2383" t="s">
        <v>2771</v>
      </c>
      <c r="E2383" t="s">
        <v>32</v>
      </c>
      <c r="F2383" t="s">
        <v>49</v>
      </c>
      <c r="G2383" t="s">
        <v>50</v>
      </c>
      <c r="I2383"/>
      <c r="J2383">
        <v>444</v>
      </c>
      <c r="K2383" s="1">
        <v>46234</v>
      </c>
      <c r="L2383" t="s">
        <v>15144</v>
      </c>
    </row>
    <row r="2384" spans="1:12" x14ac:dyDescent="0.2">
      <c r="A2384" t="s">
        <v>15180</v>
      </c>
      <c r="B2384" t="s">
        <v>7384</v>
      </c>
      <c r="C2384" t="s">
        <v>7360</v>
      </c>
      <c r="D2384" t="s">
        <v>2771</v>
      </c>
      <c r="E2384" t="s">
        <v>32</v>
      </c>
      <c r="F2384" t="s">
        <v>49</v>
      </c>
      <c r="G2384" t="s">
        <v>50</v>
      </c>
      <c r="I2384"/>
      <c r="J2384">
        <v>112</v>
      </c>
      <c r="K2384" s="1">
        <v>46234</v>
      </c>
      <c r="L2384" t="s">
        <v>15144</v>
      </c>
    </row>
    <row r="2385" spans="1:12" x14ac:dyDescent="0.2">
      <c r="A2385" t="s">
        <v>15181</v>
      </c>
      <c r="B2385" t="s">
        <v>7374</v>
      </c>
      <c r="C2385" t="s">
        <v>7360</v>
      </c>
      <c r="D2385" t="s">
        <v>2771</v>
      </c>
      <c r="E2385" t="s">
        <v>32</v>
      </c>
      <c r="F2385" t="s">
        <v>49</v>
      </c>
      <c r="G2385" t="s">
        <v>50</v>
      </c>
      <c r="I2385"/>
      <c r="J2385">
        <v>128</v>
      </c>
      <c r="K2385" s="1">
        <v>46234</v>
      </c>
      <c r="L2385" t="s">
        <v>15144</v>
      </c>
    </row>
    <row r="2386" spans="1:12" x14ac:dyDescent="0.2">
      <c r="A2386" t="s">
        <v>15182</v>
      </c>
      <c r="B2386" t="s">
        <v>7407</v>
      </c>
      <c r="C2386" t="s">
        <v>7360</v>
      </c>
      <c r="D2386" t="s">
        <v>2771</v>
      </c>
      <c r="E2386" t="s">
        <v>32</v>
      </c>
      <c r="F2386" t="s">
        <v>49</v>
      </c>
      <c r="G2386" t="s">
        <v>50</v>
      </c>
      <c r="I2386"/>
      <c r="J2386">
        <v>54</v>
      </c>
      <c r="K2386" s="1">
        <v>46234</v>
      </c>
      <c r="L2386" t="s">
        <v>15144</v>
      </c>
    </row>
    <row r="2387" spans="1:12" x14ac:dyDescent="0.2">
      <c r="A2387" t="s">
        <v>15183</v>
      </c>
      <c r="B2387" t="s">
        <v>7398</v>
      </c>
      <c r="C2387" t="s">
        <v>7360</v>
      </c>
      <c r="D2387" t="s">
        <v>2771</v>
      </c>
      <c r="E2387" t="s">
        <v>32</v>
      </c>
      <c r="F2387" t="s">
        <v>49</v>
      </c>
      <c r="G2387" t="s">
        <v>50</v>
      </c>
      <c r="I2387"/>
      <c r="J2387">
        <v>476</v>
      </c>
      <c r="K2387" s="1">
        <v>46234</v>
      </c>
      <c r="L2387" t="s">
        <v>15144</v>
      </c>
    </row>
    <row r="2388" spans="1:12" x14ac:dyDescent="0.2">
      <c r="A2388" t="s">
        <v>15184</v>
      </c>
      <c r="B2388" t="s">
        <v>7376</v>
      </c>
      <c r="C2388" t="s">
        <v>7360</v>
      </c>
      <c r="D2388" t="s">
        <v>2771</v>
      </c>
      <c r="E2388" t="s">
        <v>32</v>
      </c>
      <c r="F2388" t="s">
        <v>49</v>
      </c>
      <c r="G2388" t="s">
        <v>50</v>
      </c>
      <c r="I2388"/>
      <c r="J2388">
        <v>128</v>
      </c>
      <c r="K2388" s="1">
        <v>46234</v>
      </c>
      <c r="L2388" t="s">
        <v>15144</v>
      </c>
    </row>
    <row r="2389" spans="1:12" x14ac:dyDescent="0.2">
      <c r="A2389" t="s">
        <v>15185</v>
      </c>
      <c r="B2389" t="s">
        <v>7380</v>
      </c>
      <c r="C2389" t="s">
        <v>7360</v>
      </c>
      <c r="D2389" t="s">
        <v>2771</v>
      </c>
      <c r="E2389" t="s">
        <v>32</v>
      </c>
      <c r="F2389" t="s">
        <v>49</v>
      </c>
      <c r="G2389" t="s">
        <v>50</v>
      </c>
      <c r="I2389"/>
      <c r="J2389">
        <v>220</v>
      </c>
      <c r="K2389" s="1">
        <v>46234</v>
      </c>
      <c r="L2389" t="s">
        <v>15144</v>
      </c>
    </row>
    <row r="2390" spans="1:12" x14ac:dyDescent="0.2">
      <c r="A2390" t="s">
        <v>15186</v>
      </c>
      <c r="B2390" t="s">
        <v>7378</v>
      </c>
      <c r="C2390" t="s">
        <v>7360</v>
      </c>
      <c r="D2390" t="s">
        <v>2771</v>
      </c>
      <c r="E2390" t="s">
        <v>32</v>
      </c>
      <c r="F2390" t="s">
        <v>49</v>
      </c>
      <c r="G2390" t="s">
        <v>50</v>
      </c>
      <c r="I2390"/>
      <c r="J2390">
        <v>220</v>
      </c>
      <c r="K2390" s="1">
        <v>46234</v>
      </c>
      <c r="L2390" t="s">
        <v>15144</v>
      </c>
    </row>
    <row r="2391" spans="1:12" x14ac:dyDescent="0.2">
      <c r="A2391" t="s">
        <v>15187</v>
      </c>
      <c r="B2391" t="s">
        <v>7680</v>
      </c>
      <c r="C2391" t="s">
        <v>7360</v>
      </c>
      <c r="D2391" t="s">
        <v>2771</v>
      </c>
      <c r="E2391" t="s">
        <v>32</v>
      </c>
      <c r="F2391" t="s">
        <v>49</v>
      </c>
      <c r="G2391" t="s">
        <v>50</v>
      </c>
      <c r="I2391"/>
      <c r="J2391">
        <v>224</v>
      </c>
      <c r="K2391" s="1">
        <v>46234</v>
      </c>
      <c r="L2391" t="s">
        <v>15144</v>
      </c>
    </row>
    <row r="2392" spans="1:12" x14ac:dyDescent="0.2">
      <c r="A2392" t="s">
        <v>12744</v>
      </c>
      <c r="B2392" t="s">
        <v>12745</v>
      </c>
      <c r="C2392" t="s">
        <v>7360</v>
      </c>
      <c r="D2392" t="s">
        <v>2771</v>
      </c>
      <c r="E2392" t="s">
        <v>32</v>
      </c>
      <c r="F2392" t="s">
        <v>141</v>
      </c>
      <c r="G2392" t="s">
        <v>979</v>
      </c>
      <c r="I2392"/>
      <c r="J2392">
        <v>100</v>
      </c>
      <c r="K2392" s="1">
        <v>46112</v>
      </c>
      <c r="L2392" t="s">
        <v>15144</v>
      </c>
    </row>
    <row r="2393" spans="1:12" x14ac:dyDescent="0.2">
      <c r="A2393" t="s">
        <v>12740</v>
      </c>
      <c r="B2393" t="s">
        <v>12741</v>
      </c>
      <c r="C2393" t="s">
        <v>7360</v>
      </c>
      <c r="D2393" t="s">
        <v>2771</v>
      </c>
      <c r="E2393" t="s">
        <v>32</v>
      </c>
      <c r="F2393" t="s">
        <v>141</v>
      </c>
      <c r="G2393" t="s">
        <v>979</v>
      </c>
      <c r="I2393"/>
      <c r="J2393">
        <v>100</v>
      </c>
      <c r="K2393" s="1">
        <v>46112</v>
      </c>
      <c r="L2393" t="s">
        <v>15144</v>
      </c>
    </row>
    <row r="2394" spans="1:12" x14ac:dyDescent="0.2">
      <c r="A2394" t="s">
        <v>12738</v>
      </c>
      <c r="B2394" t="s">
        <v>12739</v>
      </c>
      <c r="C2394" t="s">
        <v>7360</v>
      </c>
      <c r="D2394" t="s">
        <v>2771</v>
      </c>
      <c r="E2394" t="s">
        <v>32</v>
      </c>
      <c r="F2394" t="s">
        <v>141</v>
      </c>
      <c r="G2394" t="s">
        <v>979</v>
      </c>
      <c r="I2394"/>
      <c r="J2394">
        <v>100</v>
      </c>
      <c r="K2394" s="1">
        <v>46112</v>
      </c>
      <c r="L2394" t="s">
        <v>15144</v>
      </c>
    </row>
    <row r="2395" spans="1:12" x14ac:dyDescent="0.2">
      <c r="A2395" t="s">
        <v>12736</v>
      </c>
      <c r="B2395" t="s">
        <v>12737</v>
      </c>
      <c r="C2395" t="s">
        <v>7360</v>
      </c>
      <c r="D2395" t="s">
        <v>2771</v>
      </c>
      <c r="E2395" t="s">
        <v>32</v>
      </c>
      <c r="F2395" t="s">
        <v>141</v>
      </c>
      <c r="G2395" t="s">
        <v>979</v>
      </c>
      <c r="I2395"/>
      <c r="J2395">
        <v>100</v>
      </c>
      <c r="K2395" s="1">
        <v>46112</v>
      </c>
      <c r="L2395" t="s">
        <v>15144</v>
      </c>
    </row>
    <row r="2396" spans="1:12" x14ac:dyDescent="0.2">
      <c r="A2396" t="s">
        <v>12742</v>
      </c>
      <c r="B2396" t="s">
        <v>12743</v>
      </c>
      <c r="C2396" t="s">
        <v>7360</v>
      </c>
      <c r="D2396" t="s">
        <v>2771</v>
      </c>
      <c r="E2396" t="s">
        <v>32</v>
      </c>
      <c r="F2396" t="s">
        <v>141</v>
      </c>
      <c r="G2396" t="s">
        <v>979</v>
      </c>
      <c r="I2396"/>
      <c r="J2396">
        <v>100</v>
      </c>
      <c r="K2396" s="1">
        <v>46112</v>
      </c>
      <c r="L2396" t="s">
        <v>15144</v>
      </c>
    </row>
    <row r="2397" spans="1:12" x14ac:dyDescent="0.2">
      <c r="A2397" t="s">
        <v>4864</v>
      </c>
      <c r="B2397" t="s">
        <v>4865</v>
      </c>
      <c r="C2397" t="s">
        <v>7367</v>
      </c>
      <c r="D2397" t="s">
        <v>2771</v>
      </c>
      <c r="E2397" t="s">
        <v>32</v>
      </c>
      <c r="F2397" t="s">
        <v>49</v>
      </c>
      <c r="G2397" t="s">
        <v>50</v>
      </c>
      <c r="I2397"/>
      <c r="J2397">
        <v>500</v>
      </c>
      <c r="K2397" s="1">
        <v>45777</v>
      </c>
      <c r="L2397" t="s">
        <v>15144</v>
      </c>
    </row>
    <row r="2398" spans="1:12" x14ac:dyDescent="0.2">
      <c r="A2398" t="s">
        <v>13125</v>
      </c>
      <c r="B2398" t="s">
        <v>13126</v>
      </c>
      <c r="C2398" t="s">
        <v>7360</v>
      </c>
      <c r="D2398" t="s">
        <v>2771</v>
      </c>
      <c r="E2398" t="s">
        <v>32</v>
      </c>
      <c r="F2398" t="s">
        <v>154</v>
      </c>
      <c r="G2398" t="s">
        <v>1074</v>
      </c>
      <c r="H2398">
        <v>200000</v>
      </c>
      <c r="I2398">
        <v>200000</v>
      </c>
      <c r="J2398">
        <v>45.645000000000003</v>
      </c>
      <c r="K2398" s="1">
        <v>46142</v>
      </c>
      <c r="L2398" t="s">
        <v>15144</v>
      </c>
    </row>
    <row r="2399" spans="1:12" x14ac:dyDescent="0.2">
      <c r="A2399" t="s">
        <v>14598</v>
      </c>
      <c r="B2399" t="s">
        <v>14599</v>
      </c>
      <c r="C2399" t="s">
        <v>7360</v>
      </c>
      <c r="D2399" t="s">
        <v>2771</v>
      </c>
      <c r="E2399" t="s">
        <v>32</v>
      </c>
      <c r="F2399" t="s">
        <v>133</v>
      </c>
      <c r="G2399" t="s">
        <v>134</v>
      </c>
      <c r="I2399"/>
      <c r="K2399" s="1">
        <v>46234</v>
      </c>
      <c r="L2399" t="s">
        <v>15144</v>
      </c>
    </row>
    <row r="2400" spans="1:12" x14ac:dyDescent="0.2">
      <c r="A2400" t="s">
        <v>9400</v>
      </c>
      <c r="B2400" t="s">
        <v>9401</v>
      </c>
      <c r="C2400" t="s">
        <v>7360</v>
      </c>
      <c r="D2400" t="s">
        <v>2771</v>
      </c>
      <c r="E2400" t="s">
        <v>32</v>
      </c>
      <c r="F2400" t="s">
        <v>49</v>
      </c>
      <c r="G2400" t="s">
        <v>50</v>
      </c>
      <c r="I2400">
        <v>100000</v>
      </c>
      <c r="J2400">
        <v>40</v>
      </c>
      <c r="K2400" s="1">
        <v>45930</v>
      </c>
      <c r="L2400" t="s">
        <v>15144</v>
      </c>
    </row>
    <row r="2401" spans="1:12" x14ac:dyDescent="0.2">
      <c r="A2401" t="s">
        <v>14484</v>
      </c>
      <c r="B2401" t="s">
        <v>7376</v>
      </c>
      <c r="C2401" t="s">
        <v>7360</v>
      </c>
      <c r="D2401" t="s">
        <v>2771</v>
      </c>
      <c r="E2401" t="s">
        <v>32</v>
      </c>
      <c r="F2401" t="s">
        <v>150</v>
      </c>
      <c r="G2401" t="s">
        <v>1045</v>
      </c>
      <c r="I2401"/>
      <c r="J2401">
        <v>200</v>
      </c>
      <c r="K2401" s="1">
        <v>46203</v>
      </c>
      <c r="L2401" t="s">
        <v>15144</v>
      </c>
    </row>
    <row r="2402" spans="1:12" x14ac:dyDescent="0.2">
      <c r="A2402" t="s">
        <v>14487</v>
      </c>
      <c r="B2402" t="s">
        <v>7378</v>
      </c>
      <c r="C2402" t="s">
        <v>7360</v>
      </c>
      <c r="D2402" t="s">
        <v>2771</v>
      </c>
      <c r="E2402" t="s">
        <v>32</v>
      </c>
      <c r="F2402" t="s">
        <v>150</v>
      </c>
      <c r="G2402" t="s">
        <v>1045</v>
      </c>
      <c r="I2402"/>
      <c r="J2402">
        <v>200</v>
      </c>
      <c r="K2402" s="1">
        <v>46203</v>
      </c>
      <c r="L2402" t="s">
        <v>15144</v>
      </c>
    </row>
    <row r="2403" spans="1:12" x14ac:dyDescent="0.2">
      <c r="A2403" t="s">
        <v>14488</v>
      </c>
      <c r="B2403" t="s">
        <v>7380</v>
      </c>
      <c r="C2403" t="s">
        <v>7360</v>
      </c>
      <c r="D2403" t="s">
        <v>2771</v>
      </c>
      <c r="E2403" t="s">
        <v>32</v>
      </c>
      <c r="F2403" t="s">
        <v>150</v>
      </c>
      <c r="G2403" t="s">
        <v>1045</v>
      </c>
      <c r="I2403"/>
      <c r="J2403">
        <v>200</v>
      </c>
      <c r="K2403" s="1">
        <v>46203</v>
      </c>
      <c r="L2403" t="s">
        <v>15144</v>
      </c>
    </row>
    <row r="2404" spans="1:12" x14ac:dyDescent="0.2">
      <c r="A2404" t="s">
        <v>14486</v>
      </c>
      <c r="B2404" t="s">
        <v>7372</v>
      </c>
      <c r="C2404" t="s">
        <v>7360</v>
      </c>
      <c r="D2404" t="s">
        <v>2771</v>
      </c>
      <c r="E2404" t="s">
        <v>32</v>
      </c>
      <c r="F2404" t="s">
        <v>150</v>
      </c>
      <c r="G2404" t="s">
        <v>1045</v>
      </c>
      <c r="I2404"/>
      <c r="J2404">
        <v>200</v>
      </c>
      <c r="K2404" s="1">
        <v>46203</v>
      </c>
      <c r="L2404" t="s">
        <v>15144</v>
      </c>
    </row>
    <row r="2405" spans="1:12" x14ac:dyDescent="0.2">
      <c r="A2405" t="s">
        <v>14485</v>
      </c>
      <c r="B2405" t="s">
        <v>7374</v>
      </c>
      <c r="C2405" t="s">
        <v>15188</v>
      </c>
      <c r="D2405" t="s">
        <v>2771</v>
      </c>
      <c r="E2405" t="s">
        <v>32</v>
      </c>
      <c r="F2405" t="s">
        <v>150</v>
      </c>
      <c r="G2405" t="s">
        <v>1045</v>
      </c>
      <c r="I2405"/>
      <c r="J2405">
        <v>200</v>
      </c>
      <c r="K2405" s="1">
        <v>46203</v>
      </c>
      <c r="L2405" t="s">
        <v>15144</v>
      </c>
    </row>
    <row r="2406" spans="1:12" x14ac:dyDescent="0.2">
      <c r="A2406" t="s">
        <v>4155</v>
      </c>
      <c r="B2406" t="s">
        <v>4156</v>
      </c>
      <c r="C2406" t="s">
        <v>7366</v>
      </c>
      <c r="D2406" t="s">
        <v>2771</v>
      </c>
      <c r="E2406" t="s">
        <v>32</v>
      </c>
      <c r="F2406" t="s">
        <v>49</v>
      </c>
      <c r="G2406" t="s">
        <v>50</v>
      </c>
      <c r="I2406"/>
      <c r="J2406">
        <v>140</v>
      </c>
      <c r="K2406" s="1">
        <v>45777</v>
      </c>
      <c r="L2406" t="s">
        <v>15144</v>
      </c>
    </row>
    <row r="2407" spans="1:12" x14ac:dyDescent="0.2">
      <c r="A2407" t="s">
        <v>13781</v>
      </c>
      <c r="B2407" t="s">
        <v>4224</v>
      </c>
      <c r="C2407" t="s">
        <v>7360</v>
      </c>
      <c r="D2407" t="s">
        <v>2771</v>
      </c>
      <c r="E2407" t="s">
        <v>32</v>
      </c>
      <c r="F2407" t="s">
        <v>150</v>
      </c>
      <c r="G2407" t="s">
        <v>1045</v>
      </c>
      <c r="I2407"/>
      <c r="K2407" s="1">
        <v>46173</v>
      </c>
      <c r="L2407" t="s">
        <v>15144</v>
      </c>
    </row>
    <row r="2408" spans="1:12" x14ac:dyDescent="0.2">
      <c r="A2408" t="s">
        <v>13795</v>
      </c>
      <c r="B2408" t="s">
        <v>13796</v>
      </c>
      <c r="C2408" t="s">
        <v>7360</v>
      </c>
      <c r="D2408" t="s">
        <v>2771</v>
      </c>
      <c r="E2408" t="s">
        <v>32</v>
      </c>
      <c r="F2408" t="s">
        <v>154</v>
      </c>
      <c r="G2408" t="s">
        <v>1074</v>
      </c>
      <c r="I2408"/>
      <c r="K2408" s="1">
        <v>46173</v>
      </c>
      <c r="L2408" t="s">
        <v>15144</v>
      </c>
    </row>
    <row r="2409" spans="1:12" x14ac:dyDescent="0.2">
      <c r="A2409" t="s">
        <v>10801</v>
      </c>
      <c r="B2409" t="s">
        <v>10802</v>
      </c>
      <c r="C2409" t="s">
        <v>7360</v>
      </c>
      <c r="D2409" t="s">
        <v>2771</v>
      </c>
      <c r="E2409" t="s">
        <v>32</v>
      </c>
      <c r="F2409" t="s">
        <v>138</v>
      </c>
      <c r="G2409" t="s">
        <v>139</v>
      </c>
      <c r="I2409"/>
      <c r="J2409">
        <v>66</v>
      </c>
      <c r="K2409" s="1">
        <v>46022</v>
      </c>
      <c r="L2409" t="s">
        <v>15144</v>
      </c>
    </row>
    <row r="2410" spans="1:12" x14ac:dyDescent="0.2">
      <c r="A2410" t="s">
        <v>13543</v>
      </c>
      <c r="B2410" t="s">
        <v>13544</v>
      </c>
      <c r="C2410" t="s">
        <v>7360</v>
      </c>
      <c r="D2410" t="s">
        <v>2771</v>
      </c>
      <c r="E2410" t="s">
        <v>32</v>
      </c>
      <c r="F2410" t="s">
        <v>138</v>
      </c>
      <c r="G2410" t="s">
        <v>139</v>
      </c>
      <c r="I2410"/>
      <c r="J2410">
        <v>66</v>
      </c>
      <c r="K2410" s="1">
        <v>46142</v>
      </c>
      <c r="L2410" t="s">
        <v>15144</v>
      </c>
    </row>
    <row r="2411" spans="1:12" x14ac:dyDescent="0.2">
      <c r="A2411" t="s">
        <v>10803</v>
      </c>
      <c r="B2411" t="s">
        <v>10804</v>
      </c>
      <c r="C2411" t="s">
        <v>7360</v>
      </c>
      <c r="D2411" t="s">
        <v>2771</v>
      </c>
      <c r="E2411" t="s">
        <v>32</v>
      </c>
      <c r="F2411" t="s">
        <v>138</v>
      </c>
      <c r="G2411" t="s">
        <v>139</v>
      </c>
      <c r="I2411"/>
      <c r="J2411">
        <v>66</v>
      </c>
      <c r="K2411" s="1">
        <v>46022</v>
      </c>
      <c r="L2411" t="s">
        <v>15144</v>
      </c>
    </row>
    <row r="2412" spans="1:12" x14ac:dyDescent="0.2">
      <c r="A2412" t="s">
        <v>13545</v>
      </c>
      <c r="B2412" t="s">
        <v>13546</v>
      </c>
      <c r="C2412" t="s">
        <v>7360</v>
      </c>
      <c r="D2412" t="s">
        <v>2771</v>
      </c>
      <c r="E2412" t="s">
        <v>32</v>
      </c>
      <c r="F2412" t="s">
        <v>138</v>
      </c>
      <c r="G2412" t="s">
        <v>139</v>
      </c>
      <c r="I2412"/>
      <c r="J2412">
        <v>66</v>
      </c>
      <c r="K2412" s="1">
        <v>46142</v>
      </c>
      <c r="L2412" t="s">
        <v>15144</v>
      </c>
    </row>
    <row r="2413" spans="1:12" x14ac:dyDescent="0.2">
      <c r="A2413" t="s">
        <v>13539</v>
      </c>
      <c r="B2413" t="s">
        <v>13540</v>
      </c>
      <c r="C2413" t="s">
        <v>7360</v>
      </c>
      <c r="D2413" t="s">
        <v>2771</v>
      </c>
      <c r="E2413" t="s">
        <v>32</v>
      </c>
      <c r="F2413" t="s">
        <v>138</v>
      </c>
      <c r="G2413" t="s">
        <v>139</v>
      </c>
      <c r="I2413"/>
      <c r="J2413">
        <v>66</v>
      </c>
      <c r="K2413" s="1">
        <v>46142</v>
      </c>
      <c r="L2413" t="s">
        <v>15144</v>
      </c>
    </row>
    <row r="2414" spans="1:12" x14ac:dyDescent="0.2">
      <c r="A2414" t="s">
        <v>13541</v>
      </c>
      <c r="B2414" t="s">
        <v>13542</v>
      </c>
      <c r="C2414" t="s">
        <v>7360</v>
      </c>
      <c r="D2414" t="s">
        <v>2771</v>
      </c>
      <c r="E2414" t="s">
        <v>32</v>
      </c>
      <c r="F2414" t="s">
        <v>138</v>
      </c>
      <c r="G2414" t="s">
        <v>139</v>
      </c>
      <c r="I2414"/>
      <c r="J2414">
        <v>66</v>
      </c>
      <c r="K2414" s="1">
        <v>46142</v>
      </c>
      <c r="L2414" t="s">
        <v>15144</v>
      </c>
    </row>
    <row r="2415" spans="1:12" x14ac:dyDescent="0.2">
      <c r="A2415" t="s">
        <v>4862</v>
      </c>
      <c r="B2415" t="s">
        <v>4863</v>
      </c>
      <c r="C2415" t="s">
        <v>7365</v>
      </c>
      <c r="D2415" t="s">
        <v>2771</v>
      </c>
      <c r="E2415" t="s">
        <v>32</v>
      </c>
      <c r="F2415" t="s">
        <v>49</v>
      </c>
      <c r="G2415" t="s">
        <v>50</v>
      </c>
      <c r="I2415"/>
      <c r="J2415">
        <v>140</v>
      </c>
      <c r="K2415" s="1">
        <v>45777</v>
      </c>
      <c r="L2415" t="s">
        <v>15144</v>
      </c>
    </row>
    <row r="2416" spans="1:12" x14ac:dyDescent="0.2">
      <c r="A2416" t="s">
        <v>14291</v>
      </c>
      <c r="B2416" t="s">
        <v>14292</v>
      </c>
      <c r="C2416" t="s">
        <v>7360</v>
      </c>
      <c r="D2416" t="s">
        <v>2771</v>
      </c>
      <c r="E2416" t="s">
        <v>32</v>
      </c>
      <c r="F2416" t="s">
        <v>150</v>
      </c>
      <c r="G2416" t="s">
        <v>1045</v>
      </c>
      <c r="I2416">
        <v>382924</v>
      </c>
      <c r="K2416" s="1">
        <v>46203</v>
      </c>
      <c r="L2416" t="s">
        <v>15144</v>
      </c>
    </row>
    <row r="2417" spans="1:12" x14ac:dyDescent="0.2">
      <c r="A2417" t="s">
        <v>4680</v>
      </c>
      <c r="B2417" t="s">
        <v>4681</v>
      </c>
      <c r="C2417" t="s">
        <v>7360</v>
      </c>
      <c r="D2417" t="s">
        <v>2771</v>
      </c>
      <c r="E2417" t="s">
        <v>32</v>
      </c>
      <c r="F2417" t="s">
        <v>150</v>
      </c>
      <c r="G2417" t="s">
        <v>1045</v>
      </c>
      <c r="H2417">
        <v>330000</v>
      </c>
      <c r="I2417">
        <v>330000</v>
      </c>
      <c r="J2417">
        <v>100</v>
      </c>
      <c r="K2417" s="1">
        <v>45777</v>
      </c>
      <c r="L2417" t="s">
        <v>15144</v>
      </c>
    </row>
    <row r="2418" spans="1:12" x14ac:dyDescent="0.2">
      <c r="A2418" t="s">
        <v>4682</v>
      </c>
      <c r="B2418" t="s">
        <v>4683</v>
      </c>
      <c r="C2418" t="s">
        <v>7360</v>
      </c>
      <c r="D2418" t="s">
        <v>2771</v>
      </c>
      <c r="E2418" t="s">
        <v>32</v>
      </c>
      <c r="F2418" t="s">
        <v>150</v>
      </c>
      <c r="G2418" t="s">
        <v>1045</v>
      </c>
      <c r="H2418">
        <v>330000</v>
      </c>
      <c r="I2418">
        <v>330000</v>
      </c>
      <c r="J2418">
        <v>100</v>
      </c>
      <c r="K2418" s="1">
        <v>45777</v>
      </c>
      <c r="L2418" t="s">
        <v>15144</v>
      </c>
    </row>
    <row r="2419" spans="1:12" x14ac:dyDescent="0.2">
      <c r="A2419" t="s">
        <v>4686</v>
      </c>
      <c r="B2419" t="s">
        <v>4687</v>
      </c>
      <c r="C2419" t="s">
        <v>7360</v>
      </c>
      <c r="D2419" t="s">
        <v>2771</v>
      </c>
      <c r="E2419" t="s">
        <v>32</v>
      </c>
      <c r="F2419" t="s">
        <v>150</v>
      </c>
      <c r="G2419" t="s">
        <v>1045</v>
      </c>
      <c r="H2419">
        <v>330000</v>
      </c>
      <c r="I2419">
        <v>330000</v>
      </c>
      <c r="J2419">
        <v>100</v>
      </c>
      <c r="K2419" s="1">
        <v>45777</v>
      </c>
      <c r="L2419" t="s">
        <v>15144</v>
      </c>
    </row>
    <row r="2420" spans="1:12" x14ac:dyDescent="0.2">
      <c r="A2420" t="s">
        <v>4684</v>
      </c>
      <c r="B2420" t="s">
        <v>4685</v>
      </c>
      <c r="C2420" t="s">
        <v>7360</v>
      </c>
      <c r="D2420" t="s">
        <v>2771</v>
      </c>
      <c r="E2420" t="s">
        <v>32</v>
      </c>
      <c r="F2420" t="s">
        <v>150</v>
      </c>
      <c r="G2420" t="s">
        <v>1045</v>
      </c>
      <c r="H2420">
        <v>330000</v>
      </c>
      <c r="I2420">
        <v>330000</v>
      </c>
      <c r="J2420">
        <v>100</v>
      </c>
      <c r="K2420" s="1">
        <v>45777</v>
      </c>
      <c r="L2420" t="s">
        <v>15144</v>
      </c>
    </row>
    <row r="2421" spans="1:12" x14ac:dyDescent="0.2">
      <c r="A2421" t="s">
        <v>4688</v>
      </c>
      <c r="B2421" t="s">
        <v>4689</v>
      </c>
      <c r="C2421" t="s">
        <v>7360</v>
      </c>
      <c r="D2421" t="s">
        <v>2771</v>
      </c>
      <c r="E2421" t="s">
        <v>32</v>
      </c>
      <c r="F2421" t="s">
        <v>150</v>
      </c>
      <c r="G2421" t="s">
        <v>1045</v>
      </c>
      <c r="H2421">
        <v>330000</v>
      </c>
      <c r="I2421">
        <v>330000</v>
      </c>
      <c r="J2421">
        <v>100</v>
      </c>
      <c r="K2421" s="1">
        <v>45777</v>
      </c>
      <c r="L2421" t="s">
        <v>15144</v>
      </c>
    </row>
    <row r="2422" spans="1:12" x14ac:dyDescent="0.2">
      <c r="A2422" t="s">
        <v>4678</v>
      </c>
      <c r="B2422" t="s">
        <v>4679</v>
      </c>
      <c r="C2422" t="s">
        <v>7360</v>
      </c>
      <c r="D2422" t="s">
        <v>2771</v>
      </c>
      <c r="E2422" t="s">
        <v>32</v>
      </c>
      <c r="F2422" t="s">
        <v>150</v>
      </c>
      <c r="G2422" t="s">
        <v>1045</v>
      </c>
      <c r="H2422">
        <v>330000</v>
      </c>
      <c r="I2422">
        <v>330000</v>
      </c>
      <c r="J2422">
        <v>100</v>
      </c>
      <c r="K2422" s="1">
        <v>45777</v>
      </c>
      <c r="L2422" t="s">
        <v>15144</v>
      </c>
    </row>
    <row r="2423" spans="1:12" x14ac:dyDescent="0.2">
      <c r="A2423" t="s">
        <v>11633</v>
      </c>
      <c r="B2423" t="s">
        <v>11634</v>
      </c>
      <c r="C2423" t="s">
        <v>7360</v>
      </c>
      <c r="D2423" t="s">
        <v>2771</v>
      </c>
      <c r="E2423" t="s">
        <v>32</v>
      </c>
      <c r="F2423" t="s">
        <v>147</v>
      </c>
      <c r="G2423" t="s">
        <v>148</v>
      </c>
      <c r="I2423"/>
      <c r="K2423" s="1">
        <v>46053</v>
      </c>
      <c r="L2423" t="s">
        <v>15144</v>
      </c>
    </row>
    <row r="2424" spans="1:12" x14ac:dyDescent="0.2">
      <c r="A2424" t="s">
        <v>3754</v>
      </c>
      <c r="B2424" t="s">
        <v>5940</v>
      </c>
      <c r="C2424" t="s">
        <v>7360</v>
      </c>
      <c r="D2424" t="s">
        <v>194</v>
      </c>
      <c r="E2424" t="s">
        <v>32</v>
      </c>
      <c r="F2424" t="s">
        <v>133</v>
      </c>
      <c r="G2424" t="s">
        <v>134</v>
      </c>
      <c r="I2424"/>
      <c r="K2424" s="1">
        <v>45716</v>
      </c>
      <c r="L2424" t="s">
        <v>15144</v>
      </c>
    </row>
    <row r="2425" spans="1:12" x14ac:dyDescent="0.2">
      <c r="A2425" t="s">
        <v>2393</v>
      </c>
      <c r="B2425" t="s">
        <v>5939</v>
      </c>
      <c r="C2425" t="s">
        <v>7360</v>
      </c>
      <c r="D2425" t="s">
        <v>194</v>
      </c>
      <c r="E2425" t="s">
        <v>32</v>
      </c>
      <c r="F2425" t="s">
        <v>133</v>
      </c>
      <c r="G2425" t="s">
        <v>134</v>
      </c>
      <c r="H2425">
        <v>200000</v>
      </c>
      <c r="I2425">
        <v>200000</v>
      </c>
      <c r="J2425">
        <v>45.93</v>
      </c>
      <c r="K2425" s="1">
        <v>45535</v>
      </c>
      <c r="L2425" t="s">
        <v>15144</v>
      </c>
    </row>
    <row r="2426" spans="1:12" x14ac:dyDescent="0.2">
      <c r="A2426" t="s">
        <v>10187</v>
      </c>
      <c r="B2426" t="s">
        <v>10188</v>
      </c>
      <c r="C2426" t="s">
        <v>7360</v>
      </c>
      <c r="D2426" t="s">
        <v>2771</v>
      </c>
      <c r="E2426" t="s">
        <v>32</v>
      </c>
      <c r="F2426" t="s">
        <v>138</v>
      </c>
      <c r="G2426" t="s">
        <v>139</v>
      </c>
      <c r="I2426">
        <v>320000</v>
      </c>
      <c r="J2426">
        <v>37.5</v>
      </c>
      <c r="K2426" s="1">
        <v>45961</v>
      </c>
      <c r="L2426" t="s">
        <v>15144</v>
      </c>
    </row>
    <row r="2427" spans="1:12" x14ac:dyDescent="0.2">
      <c r="A2427" t="s">
        <v>10189</v>
      </c>
      <c r="B2427" t="s">
        <v>10190</v>
      </c>
      <c r="C2427" t="s">
        <v>7360</v>
      </c>
      <c r="D2427" t="s">
        <v>2771</v>
      </c>
      <c r="E2427" t="s">
        <v>32</v>
      </c>
      <c r="F2427" t="s">
        <v>138</v>
      </c>
      <c r="G2427" t="s">
        <v>139</v>
      </c>
      <c r="I2427">
        <v>320000</v>
      </c>
      <c r="J2427">
        <v>37.5</v>
      </c>
      <c r="K2427" s="1">
        <v>45961</v>
      </c>
      <c r="L2427" t="s">
        <v>15144</v>
      </c>
    </row>
    <row r="2428" spans="1:12" x14ac:dyDescent="0.2">
      <c r="A2428" t="s">
        <v>10191</v>
      </c>
      <c r="B2428" t="s">
        <v>10192</v>
      </c>
      <c r="C2428" t="s">
        <v>7360</v>
      </c>
      <c r="D2428" t="s">
        <v>2771</v>
      </c>
      <c r="E2428" t="s">
        <v>32</v>
      </c>
      <c r="F2428" t="s">
        <v>138</v>
      </c>
      <c r="G2428" t="s">
        <v>139</v>
      </c>
      <c r="I2428">
        <v>320000</v>
      </c>
      <c r="J2428">
        <v>37.5</v>
      </c>
      <c r="K2428" s="1">
        <v>45961</v>
      </c>
      <c r="L2428" t="s">
        <v>15144</v>
      </c>
    </row>
    <row r="2429" spans="1:12" x14ac:dyDescent="0.2">
      <c r="A2429" t="s">
        <v>10185</v>
      </c>
      <c r="B2429" t="s">
        <v>10186</v>
      </c>
      <c r="C2429" t="s">
        <v>7360</v>
      </c>
      <c r="D2429" t="s">
        <v>2771</v>
      </c>
      <c r="E2429" t="s">
        <v>32</v>
      </c>
      <c r="F2429" t="s">
        <v>138</v>
      </c>
      <c r="G2429" t="s">
        <v>139</v>
      </c>
      <c r="I2429">
        <v>320000</v>
      </c>
      <c r="J2429">
        <v>37.5</v>
      </c>
      <c r="K2429" s="1">
        <v>45961</v>
      </c>
      <c r="L2429" t="s">
        <v>15144</v>
      </c>
    </row>
    <row r="2430" spans="1:12" x14ac:dyDescent="0.2">
      <c r="A2430" t="s">
        <v>10193</v>
      </c>
      <c r="B2430" t="s">
        <v>10194</v>
      </c>
      <c r="C2430" t="s">
        <v>7360</v>
      </c>
      <c r="D2430" t="s">
        <v>2771</v>
      </c>
      <c r="E2430" t="s">
        <v>32</v>
      </c>
      <c r="F2430" t="s">
        <v>138</v>
      </c>
      <c r="G2430" t="s">
        <v>139</v>
      </c>
      <c r="I2430">
        <v>300000</v>
      </c>
      <c r="J2430">
        <v>60.138000000000005</v>
      </c>
      <c r="K2430" s="1">
        <v>45961</v>
      </c>
      <c r="L2430" t="s">
        <v>15144</v>
      </c>
    </row>
    <row r="2431" spans="1:12" x14ac:dyDescent="0.2">
      <c r="A2431" t="s">
        <v>10211</v>
      </c>
      <c r="B2431" t="s">
        <v>10212</v>
      </c>
      <c r="C2431" t="s">
        <v>7360</v>
      </c>
      <c r="D2431" t="s">
        <v>2771</v>
      </c>
      <c r="E2431" t="s">
        <v>32</v>
      </c>
      <c r="F2431" t="s">
        <v>138</v>
      </c>
      <c r="G2431" t="s">
        <v>139</v>
      </c>
      <c r="I2431">
        <v>300000</v>
      </c>
      <c r="J2431">
        <v>60.138000000000005</v>
      </c>
      <c r="K2431" s="1">
        <v>45961</v>
      </c>
      <c r="L2431" t="s">
        <v>15144</v>
      </c>
    </row>
    <row r="2432" spans="1:12" x14ac:dyDescent="0.2">
      <c r="A2432" t="s">
        <v>10199</v>
      </c>
      <c r="B2432" t="s">
        <v>10200</v>
      </c>
      <c r="C2432" t="s">
        <v>7360</v>
      </c>
      <c r="D2432" t="s">
        <v>2771</v>
      </c>
      <c r="E2432" t="s">
        <v>32</v>
      </c>
      <c r="F2432" t="s">
        <v>138</v>
      </c>
      <c r="G2432" t="s">
        <v>139</v>
      </c>
      <c r="I2432">
        <v>300000</v>
      </c>
      <c r="J2432">
        <v>60.138000000000005</v>
      </c>
      <c r="K2432" s="1">
        <v>45961</v>
      </c>
      <c r="L2432" t="s">
        <v>15144</v>
      </c>
    </row>
    <row r="2433" spans="1:12" x14ac:dyDescent="0.2">
      <c r="A2433" t="s">
        <v>10207</v>
      </c>
      <c r="B2433" t="s">
        <v>10208</v>
      </c>
      <c r="C2433" t="s">
        <v>7360</v>
      </c>
      <c r="D2433" t="s">
        <v>2771</v>
      </c>
      <c r="E2433" t="s">
        <v>32</v>
      </c>
      <c r="F2433" t="s">
        <v>138</v>
      </c>
      <c r="G2433" t="s">
        <v>139</v>
      </c>
      <c r="I2433">
        <v>300000</v>
      </c>
      <c r="J2433">
        <v>60.138000000000005</v>
      </c>
      <c r="K2433" s="1">
        <v>45961</v>
      </c>
      <c r="L2433" t="s">
        <v>15144</v>
      </c>
    </row>
    <row r="2434" spans="1:12" x14ac:dyDescent="0.2">
      <c r="A2434" t="s">
        <v>10195</v>
      </c>
      <c r="B2434" t="s">
        <v>10196</v>
      </c>
      <c r="C2434" t="s">
        <v>7360</v>
      </c>
      <c r="D2434" t="s">
        <v>2771</v>
      </c>
      <c r="E2434" t="s">
        <v>32</v>
      </c>
      <c r="F2434" t="s">
        <v>138</v>
      </c>
      <c r="G2434" t="s">
        <v>139</v>
      </c>
      <c r="I2434">
        <v>300000</v>
      </c>
      <c r="J2434">
        <v>60.138000000000005</v>
      </c>
      <c r="K2434" s="1">
        <v>45961</v>
      </c>
      <c r="L2434" t="s">
        <v>15144</v>
      </c>
    </row>
    <row r="2435" spans="1:12" x14ac:dyDescent="0.2">
      <c r="A2435" t="s">
        <v>10205</v>
      </c>
      <c r="B2435" t="s">
        <v>10206</v>
      </c>
      <c r="C2435" t="s">
        <v>7360</v>
      </c>
      <c r="D2435" t="s">
        <v>2771</v>
      </c>
      <c r="E2435" t="s">
        <v>32</v>
      </c>
      <c r="F2435" t="s">
        <v>138</v>
      </c>
      <c r="G2435" t="s">
        <v>139</v>
      </c>
      <c r="I2435">
        <v>300000</v>
      </c>
      <c r="J2435">
        <v>60.138000000000005</v>
      </c>
      <c r="K2435" s="1">
        <v>45961</v>
      </c>
      <c r="L2435" t="s">
        <v>15144</v>
      </c>
    </row>
    <row r="2436" spans="1:12" x14ac:dyDescent="0.2">
      <c r="A2436" t="s">
        <v>10209</v>
      </c>
      <c r="B2436" t="s">
        <v>10210</v>
      </c>
      <c r="C2436" t="s">
        <v>7360</v>
      </c>
      <c r="D2436" t="s">
        <v>2771</v>
      </c>
      <c r="E2436" t="s">
        <v>32</v>
      </c>
      <c r="F2436" t="s">
        <v>138</v>
      </c>
      <c r="G2436" t="s">
        <v>139</v>
      </c>
      <c r="I2436">
        <v>300000</v>
      </c>
      <c r="J2436">
        <v>60.138000000000005</v>
      </c>
      <c r="K2436" s="1">
        <v>45961</v>
      </c>
      <c r="L2436" t="s">
        <v>15144</v>
      </c>
    </row>
    <row r="2437" spans="1:12" x14ac:dyDescent="0.2">
      <c r="A2437" t="s">
        <v>10197</v>
      </c>
      <c r="B2437" t="s">
        <v>10198</v>
      </c>
      <c r="C2437" t="s">
        <v>7360</v>
      </c>
      <c r="D2437" t="s">
        <v>2771</v>
      </c>
      <c r="E2437" t="s">
        <v>32</v>
      </c>
      <c r="F2437" t="s">
        <v>138</v>
      </c>
      <c r="G2437" t="s">
        <v>139</v>
      </c>
      <c r="I2437">
        <v>300000</v>
      </c>
      <c r="J2437">
        <v>60.138000000000005</v>
      </c>
      <c r="K2437" s="1">
        <v>45961</v>
      </c>
      <c r="L2437" t="s">
        <v>15144</v>
      </c>
    </row>
    <row r="2438" spans="1:12" x14ac:dyDescent="0.2">
      <c r="A2438" t="s">
        <v>10203</v>
      </c>
      <c r="B2438" t="s">
        <v>10204</v>
      </c>
      <c r="C2438" t="s">
        <v>7360</v>
      </c>
      <c r="D2438" t="s">
        <v>2771</v>
      </c>
      <c r="E2438" t="s">
        <v>32</v>
      </c>
      <c r="F2438" t="s">
        <v>138</v>
      </c>
      <c r="G2438" t="s">
        <v>139</v>
      </c>
      <c r="I2438">
        <v>300000</v>
      </c>
      <c r="J2438">
        <v>60.138000000000005</v>
      </c>
      <c r="K2438" s="1">
        <v>45961</v>
      </c>
      <c r="L2438" t="s">
        <v>15144</v>
      </c>
    </row>
    <row r="2439" spans="1:12" x14ac:dyDescent="0.2">
      <c r="A2439" t="s">
        <v>10201</v>
      </c>
      <c r="B2439" t="s">
        <v>10202</v>
      </c>
      <c r="C2439" t="s">
        <v>7360</v>
      </c>
      <c r="D2439" t="s">
        <v>2771</v>
      </c>
      <c r="E2439" t="s">
        <v>32</v>
      </c>
      <c r="F2439" t="s">
        <v>138</v>
      </c>
      <c r="G2439" t="s">
        <v>139</v>
      </c>
      <c r="I2439">
        <v>300000</v>
      </c>
      <c r="J2439">
        <v>60.138000000000005</v>
      </c>
      <c r="K2439" s="1">
        <v>45961</v>
      </c>
      <c r="L2439" t="s">
        <v>15144</v>
      </c>
    </row>
    <row r="2440" spans="1:12" x14ac:dyDescent="0.2">
      <c r="A2440" t="s">
        <v>9047</v>
      </c>
      <c r="B2440" t="s">
        <v>9048</v>
      </c>
      <c r="C2440" t="s">
        <v>7360</v>
      </c>
      <c r="D2440" t="s">
        <v>2771</v>
      </c>
      <c r="E2440" t="s">
        <v>32</v>
      </c>
      <c r="F2440" t="s">
        <v>138</v>
      </c>
      <c r="G2440" t="s">
        <v>139</v>
      </c>
      <c r="I2440">
        <v>70000</v>
      </c>
      <c r="J2440">
        <v>16.538</v>
      </c>
      <c r="K2440" s="1">
        <v>45900</v>
      </c>
      <c r="L2440" t="s">
        <v>15144</v>
      </c>
    </row>
    <row r="2441" spans="1:12" x14ac:dyDescent="0.2">
      <c r="A2441" t="s">
        <v>14733</v>
      </c>
      <c r="B2441" t="s">
        <v>14734</v>
      </c>
      <c r="C2441" t="s">
        <v>7360</v>
      </c>
      <c r="D2441" t="s">
        <v>2771</v>
      </c>
      <c r="E2441" t="s">
        <v>32</v>
      </c>
      <c r="F2441" t="s">
        <v>138</v>
      </c>
      <c r="G2441" t="s">
        <v>139</v>
      </c>
      <c r="I2441">
        <v>118000</v>
      </c>
      <c r="J2441">
        <v>24.76</v>
      </c>
      <c r="K2441" s="1">
        <v>46234</v>
      </c>
      <c r="L2441" t="s">
        <v>15144</v>
      </c>
    </row>
    <row r="2442" spans="1:12" x14ac:dyDescent="0.2">
      <c r="A2442" t="s">
        <v>7425</v>
      </c>
      <c r="B2442" t="s">
        <v>7426</v>
      </c>
      <c r="C2442" t="s">
        <v>7360</v>
      </c>
      <c r="D2442" t="s">
        <v>2771</v>
      </c>
      <c r="E2442" t="s">
        <v>32</v>
      </c>
      <c r="F2442" t="s">
        <v>153</v>
      </c>
      <c r="G2442" t="s">
        <v>1071</v>
      </c>
      <c r="H2442">
        <v>300000</v>
      </c>
      <c r="I2442">
        <v>300000</v>
      </c>
      <c r="J2442">
        <v>100</v>
      </c>
      <c r="K2442" s="1">
        <v>45808</v>
      </c>
      <c r="L2442" t="s">
        <v>15144</v>
      </c>
    </row>
    <row r="2443" spans="1:12" x14ac:dyDescent="0.2">
      <c r="A2443" t="s">
        <v>7515</v>
      </c>
      <c r="B2443" t="s">
        <v>4396</v>
      </c>
      <c r="C2443" t="s">
        <v>7360</v>
      </c>
      <c r="D2443" t="s">
        <v>2771</v>
      </c>
      <c r="E2443" t="s">
        <v>32</v>
      </c>
      <c r="F2443" t="s">
        <v>153</v>
      </c>
      <c r="G2443" t="s">
        <v>1071</v>
      </c>
      <c r="H2443">
        <v>300000</v>
      </c>
      <c r="I2443">
        <v>300000</v>
      </c>
      <c r="J2443">
        <v>59.064000000000007</v>
      </c>
      <c r="K2443" s="1">
        <v>45808</v>
      </c>
      <c r="L2443" t="s">
        <v>15144</v>
      </c>
    </row>
    <row r="2444" spans="1:12" x14ac:dyDescent="0.2">
      <c r="A2444" t="s">
        <v>12214</v>
      </c>
      <c r="B2444" t="s">
        <v>12215</v>
      </c>
      <c r="C2444" t="s">
        <v>12216</v>
      </c>
      <c r="D2444" t="s">
        <v>2771</v>
      </c>
      <c r="E2444" t="s">
        <v>32</v>
      </c>
      <c r="F2444" t="s">
        <v>147</v>
      </c>
      <c r="G2444" t="s">
        <v>148</v>
      </c>
      <c r="H2444">
        <v>600000</v>
      </c>
      <c r="I2444">
        <v>600000</v>
      </c>
      <c r="J2444">
        <v>150</v>
      </c>
      <c r="K2444" s="1">
        <v>46081</v>
      </c>
      <c r="L2444" t="s">
        <v>15144</v>
      </c>
    </row>
    <row r="2445" spans="1:12" x14ac:dyDescent="0.2">
      <c r="A2445" t="s">
        <v>9049</v>
      </c>
      <c r="B2445" t="s">
        <v>9050</v>
      </c>
      <c r="C2445" t="s">
        <v>7360</v>
      </c>
      <c r="D2445" t="s">
        <v>2771</v>
      </c>
      <c r="E2445" t="s">
        <v>32</v>
      </c>
      <c r="F2445" t="s">
        <v>135</v>
      </c>
      <c r="G2445" t="s">
        <v>136</v>
      </c>
      <c r="I2445"/>
      <c r="K2445" s="1">
        <v>45900</v>
      </c>
      <c r="L2445" t="s">
        <v>15144</v>
      </c>
    </row>
    <row r="2446" spans="1:12" x14ac:dyDescent="0.2">
      <c r="A2446" t="s">
        <v>12974</v>
      </c>
      <c r="B2446" t="s">
        <v>12975</v>
      </c>
      <c r="C2446" t="s">
        <v>7360</v>
      </c>
      <c r="D2446" t="s">
        <v>2771</v>
      </c>
      <c r="E2446" t="s">
        <v>32</v>
      </c>
      <c r="F2446" t="s">
        <v>133</v>
      </c>
      <c r="G2446" t="s">
        <v>134</v>
      </c>
      <c r="I2446"/>
      <c r="K2446" s="1">
        <v>46112</v>
      </c>
      <c r="L2446" t="s">
        <v>15144</v>
      </c>
    </row>
    <row r="2447" spans="1:12" x14ac:dyDescent="0.2">
      <c r="A2447" t="s">
        <v>14735</v>
      </c>
      <c r="B2447" t="s">
        <v>14736</v>
      </c>
      <c r="C2447" t="s">
        <v>7360</v>
      </c>
      <c r="D2447" t="s">
        <v>2771</v>
      </c>
      <c r="E2447" t="s">
        <v>32</v>
      </c>
      <c r="F2447" t="s">
        <v>133</v>
      </c>
      <c r="G2447" t="s">
        <v>134</v>
      </c>
      <c r="I2447"/>
      <c r="K2447" s="1">
        <v>46234</v>
      </c>
      <c r="L2447" t="s">
        <v>15144</v>
      </c>
    </row>
    <row r="2448" spans="1:12" x14ac:dyDescent="0.2">
      <c r="A2448" t="s">
        <v>12778</v>
      </c>
      <c r="B2448" t="s">
        <v>12779</v>
      </c>
      <c r="C2448" t="s">
        <v>7360</v>
      </c>
      <c r="D2448" t="s">
        <v>2771</v>
      </c>
      <c r="E2448" t="s">
        <v>32</v>
      </c>
      <c r="F2448" t="s">
        <v>230</v>
      </c>
      <c r="G2448" t="s">
        <v>836</v>
      </c>
      <c r="I2448"/>
      <c r="K2448" s="1">
        <v>46112</v>
      </c>
      <c r="L2448" t="s">
        <v>15144</v>
      </c>
    </row>
    <row r="2449" spans="1:12" x14ac:dyDescent="0.2">
      <c r="A2449" t="s">
        <v>10601</v>
      </c>
      <c r="B2449" t="s">
        <v>10602</v>
      </c>
      <c r="C2449" t="s">
        <v>7360</v>
      </c>
      <c r="D2449" t="s">
        <v>2771</v>
      </c>
      <c r="E2449" t="s">
        <v>32</v>
      </c>
      <c r="F2449" t="s">
        <v>147</v>
      </c>
      <c r="G2449" t="s">
        <v>148</v>
      </c>
      <c r="I2449"/>
      <c r="K2449" s="1">
        <v>45991</v>
      </c>
      <c r="L2449" t="s">
        <v>15144</v>
      </c>
    </row>
    <row r="2450" spans="1:12" x14ac:dyDescent="0.2">
      <c r="A2450" t="s">
        <v>13767</v>
      </c>
      <c r="B2450" t="s">
        <v>13768</v>
      </c>
      <c r="C2450" t="s">
        <v>7360</v>
      </c>
      <c r="D2450" t="s">
        <v>2771</v>
      </c>
      <c r="E2450" t="s">
        <v>32</v>
      </c>
      <c r="F2450" t="s">
        <v>147</v>
      </c>
      <c r="G2450" t="s">
        <v>148</v>
      </c>
      <c r="I2450"/>
      <c r="K2450" s="1">
        <v>46173</v>
      </c>
      <c r="L2450" t="s">
        <v>15144</v>
      </c>
    </row>
    <row r="2451" spans="1:12" x14ac:dyDescent="0.2">
      <c r="A2451" t="s">
        <v>13769</v>
      </c>
      <c r="B2451" t="s">
        <v>13770</v>
      </c>
      <c r="C2451" t="s">
        <v>7360</v>
      </c>
      <c r="D2451" t="s">
        <v>2771</v>
      </c>
      <c r="E2451" t="s">
        <v>32</v>
      </c>
      <c r="F2451" t="s">
        <v>147</v>
      </c>
      <c r="G2451" t="s">
        <v>148</v>
      </c>
      <c r="I2451"/>
      <c r="K2451" s="1">
        <v>46173</v>
      </c>
      <c r="L2451" t="s">
        <v>15144</v>
      </c>
    </row>
    <row r="2452" spans="1:12" x14ac:dyDescent="0.2">
      <c r="A2452" t="s">
        <v>9633</v>
      </c>
      <c r="B2452" t="s">
        <v>9634</v>
      </c>
      <c r="C2452" t="s">
        <v>7360</v>
      </c>
      <c r="D2452" t="s">
        <v>2771</v>
      </c>
      <c r="E2452" t="s">
        <v>32</v>
      </c>
      <c r="F2452" t="s">
        <v>147</v>
      </c>
      <c r="G2452" t="s">
        <v>148</v>
      </c>
      <c r="I2452"/>
      <c r="J2452">
        <v>60</v>
      </c>
      <c r="K2452" s="1">
        <v>45930</v>
      </c>
      <c r="L2452" t="s">
        <v>15144</v>
      </c>
    </row>
    <row r="2453" spans="1:12" x14ac:dyDescent="0.2">
      <c r="A2453" t="s">
        <v>9635</v>
      </c>
      <c r="B2453" t="s">
        <v>9636</v>
      </c>
      <c r="C2453" t="s">
        <v>7360</v>
      </c>
      <c r="D2453" t="s">
        <v>2771</v>
      </c>
      <c r="E2453" t="s">
        <v>32</v>
      </c>
      <c r="F2453" t="s">
        <v>147</v>
      </c>
      <c r="G2453" t="s">
        <v>148</v>
      </c>
      <c r="I2453">
        <v>214500</v>
      </c>
      <c r="J2453">
        <v>60</v>
      </c>
      <c r="K2453" s="1">
        <v>45930</v>
      </c>
      <c r="L2453" t="s">
        <v>15144</v>
      </c>
    </row>
    <row r="2454" spans="1:12" x14ac:dyDescent="0.2">
      <c r="A2454" t="s">
        <v>13765</v>
      </c>
      <c r="B2454" t="s">
        <v>13766</v>
      </c>
      <c r="C2454" t="s">
        <v>7360</v>
      </c>
      <c r="D2454" t="s">
        <v>2771</v>
      </c>
      <c r="E2454" t="s">
        <v>32</v>
      </c>
      <c r="F2454" t="s">
        <v>135</v>
      </c>
      <c r="G2454" t="s">
        <v>136</v>
      </c>
      <c r="I2454">
        <v>265730</v>
      </c>
      <c r="J2454">
        <v>50</v>
      </c>
      <c r="K2454" s="1">
        <v>46173</v>
      </c>
      <c r="L2454" t="s">
        <v>15144</v>
      </c>
    </row>
    <row r="2455" spans="1:12" x14ac:dyDescent="0.2">
      <c r="A2455" t="s">
        <v>13763</v>
      </c>
      <c r="B2455" t="s">
        <v>13764</v>
      </c>
      <c r="C2455" t="s">
        <v>7360</v>
      </c>
      <c r="D2455" t="s">
        <v>2771</v>
      </c>
      <c r="E2455" t="s">
        <v>32</v>
      </c>
      <c r="F2455" t="s">
        <v>135</v>
      </c>
      <c r="G2455" t="s">
        <v>136</v>
      </c>
      <c r="I2455">
        <v>265730</v>
      </c>
      <c r="J2455">
        <v>30</v>
      </c>
      <c r="K2455" s="1">
        <v>46173</v>
      </c>
      <c r="L2455" t="s">
        <v>15144</v>
      </c>
    </row>
    <row r="2456" spans="1:12" x14ac:dyDescent="0.2">
      <c r="A2456" t="s">
        <v>13757</v>
      </c>
      <c r="B2456" t="s">
        <v>13758</v>
      </c>
      <c r="C2456" t="s">
        <v>7360</v>
      </c>
      <c r="D2456" t="s">
        <v>2771</v>
      </c>
      <c r="E2456" t="s">
        <v>32</v>
      </c>
      <c r="F2456" t="s">
        <v>135</v>
      </c>
      <c r="G2456" t="s">
        <v>136</v>
      </c>
      <c r="I2456">
        <v>143360</v>
      </c>
      <c r="J2456">
        <v>15</v>
      </c>
      <c r="K2456" s="1">
        <v>46173</v>
      </c>
      <c r="L2456" t="s">
        <v>15144</v>
      </c>
    </row>
    <row r="2457" spans="1:12" x14ac:dyDescent="0.2">
      <c r="A2457" t="s">
        <v>13761</v>
      </c>
      <c r="B2457" t="s">
        <v>13762</v>
      </c>
      <c r="C2457" t="s">
        <v>7360</v>
      </c>
      <c r="D2457" t="s">
        <v>2771</v>
      </c>
      <c r="E2457" t="s">
        <v>32</v>
      </c>
      <c r="F2457" t="s">
        <v>135</v>
      </c>
      <c r="G2457" t="s">
        <v>136</v>
      </c>
      <c r="I2457">
        <v>265730</v>
      </c>
      <c r="J2457">
        <v>30</v>
      </c>
      <c r="K2457" s="1">
        <v>46173</v>
      </c>
      <c r="L2457" t="s">
        <v>15144</v>
      </c>
    </row>
    <row r="2458" spans="1:12" x14ac:dyDescent="0.2">
      <c r="A2458" t="s">
        <v>13759</v>
      </c>
      <c r="B2458" t="s">
        <v>13760</v>
      </c>
      <c r="C2458" t="s">
        <v>7360</v>
      </c>
      <c r="D2458" t="s">
        <v>2771</v>
      </c>
      <c r="E2458" t="s">
        <v>32</v>
      </c>
      <c r="F2458" t="s">
        <v>135</v>
      </c>
      <c r="G2458" t="s">
        <v>136</v>
      </c>
      <c r="I2458">
        <v>265730</v>
      </c>
      <c r="J2458">
        <v>25</v>
      </c>
      <c r="K2458" s="1">
        <v>46173</v>
      </c>
      <c r="L2458" t="s">
        <v>15144</v>
      </c>
    </row>
    <row r="2459" spans="1:12" x14ac:dyDescent="0.2">
      <c r="A2459" t="s">
        <v>14259</v>
      </c>
      <c r="B2459" t="s">
        <v>7374</v>
      </c>
      <c r="C2459" t="s">
        <v>7360</v>
      </c>
      <c r="D2459" t="s">
        <v>2771</v>
      </c>
      <c r="E2459" t="s">
        <v>32</v>
      </c>
      <c r="F2459" t="s">
        <v>46</v>
      </c>
      <c r="G2459" t="s">
        <v>47</v>
      </c>
      <c r="I2459"/>
      <c r="J2459">
        <v>100</v>
      </c>
      <c r="K2459" s="1">
        <v>46203</v>
      </c>
      <c r="L2459" t="s">
        <v>15144</v>
      </c>
    </row>
    <row r="2460" spans="1:12" x14ac:dyDescent="0.2">
      <c r="A2460" t="s">
        <v>14264</v>
      </c>
      <c r="B2460" t="s">
        <v>7380</v>
      </c>
      <c r="C2460" t="s">
        <v>7360</v>
      </c>
      <c r="D2460" t="s">
        <v>2771</v>
      </c>
      <c r="E2460" t="s">
        <v>32</v>
      </c>
      <c r="F2460" t="s">
        <v>46</v>
      </c>
      <c r="G2460" t="s">
        <v>47</v>
      </c>
      <c r="I2460"/>
      <c r="J2460">
        <v>100</v>
      </c>
      <c r="K2460" s="1">
        <v>46203</v>
      </c>
      <c r="L2460" t="s">
        <v>15144</v>
      </c>
    </row>
    <row r="2461" spans="1:12" x14ac:dyDescent="0.2">
      <c r="A2461" t="s">
        <v>14258</v>
      </c>
      <c r="B2461" t="s">
        <v>7382</v>
      </c>
      <c r="C2461" t="s">
        <v>7360</v>
      </c>
      <c r="D2461" t="s">
        <v>2771</v>
      </c>
      <c r="E2461" t="s">
        <v>32</v>
      </c>
      <c r="F2461" t="s">
        <v>46</v>
      </c>
      <c r="G2461" t="s">
        <v>47</v>
      </c>
      <c r="I2461"/>
      <c r="J2461">
        <v>100</v>
      </c>
      <c r="K2461" s="1">
        <v>46203</v>
      </c>
      <c r="L2461" t="s">
        <v>15144</v>
      </c>
    </row>
    <row r="2462" spans="1:12" x14ac:dyDescent="0.2">
      <c r="A2462" t="s">
        <v>14260</v>
      </c>
      <c r="B2462" t="s">
        <v>7384</v>
      </c>
      <c r="C2462" t="s">
        <v>7360</v>
      </c>
      <c r="D2462" t="s">
        <v>2771</v>
      </c>
      <c r="E2462" t="s">
        <v>32</v>
      </c>
      <c r="F2462" t="s">
        <v>46</v>
      </c>
      <c r="G2462" t="s">
        <v>47</v>
      </c>
      <c r="I2462"/>
      <c r="J2462">
        <v>100</v>
      </c>
      <c r="K2462" s="1">
        <v>46203</v>
      </c>
      <c r="L2462" t="s">
        <v>15144</v>
      </c>
    </row>
    <row r="2463" spans="1:12" x14ac:dyDescent="0.2">
      <c r="A2463" t="s">
        <v>14261</v>
      </c>
      <c r="B2463" t="s">
        <v>7409</v>
      </c>
      <c r="C2463" t="s">
        <v>7360</v>
      </c>
      <c r="D2463" t="s">
        <v>2771</v>
      </c>
      <c r="E2463" t="s">
        <v>32</v>
      </c>
      <c r="F2463" t="s">
        <v>46</v>
      </c>
      <c r="G2463" t="s">
        <v>47</v>
      </c>
      <c r="I2463"/>
      <c r="J2463">
        <v>100</v>
      </c>
      <c r="K2463" s="1">
        <v>46203</v>
      </c>
      <c r="L2463" t="s">
        <v>15144</v>
      </c>
    </row>
    <row r="2464" spans="1:12" x14ac:dyDescent="0.2">
      <c r="A2464" t="s">
        <v>14257</v>
      </c>
      <c r="B2464" t="s">
        <v>7378</v>
      </c>
      <c r="C2464" t="s">
        <v>7360</v>
      </c>
      <c r="D2464" t="s">
        <v>2771</v>
      </c>
      <c r="E2464" t="s">
        <v>32</v>
      </c>
      <c r="F2464" t="s">
        <v>46</v>
      </c>
      <c r="G2464" t="s">
        <v>47</v>
      </c>
      <c r="I2464"/>
      <c r="J2464">
        <v>100</v>
      </c>
      <c r="K2464" s="1">
        <v>46203</v>
      </c>
      <c r="L2464" t="s">
        <v>15144</v>
      </c>
    </row>
    <row r="2465" spans="1:12" x14ac:dyDescent="0.2">
      <c r="A2465" t="s">
        <v>14263</v>
      </c>
      <c r="B2465" t="s">
        <v>7407</v>
      </c>
      <c r="C2465" t="s">
        <v>7360</v>
      </c>
      <c r="D2465" t="s">
        <v>2771</v>
      </c>
      <c r="E2465" t="s">
        <v>32</v>
      </c>
      <c r="F2465" t="s">
        <v>46</v>
      </c>
      <c r="G2465" t="s">
        <v>47</v>
      </c>
      <c r="I2465"/>
      <c r="J2465">
        <v>100</v>
      </c>
      <c r="K2465" s="1">
        <v>46203</v>
      </c>
      <c r="L2465" t="s">
        <v>15144</v>
      </c>
    </row>
    <row r="2466" spans="1:12" x14ac:dyDescent="0.2">
      <c r="A2466" t="s">
        <v>14262</v>
      </c>
      <c r="B2466" t="s">
        <v>7372</v>
      </c>
      <c r="C2466" t="s">
        <v>7360</v>
      </c>
      <c r="D2466" t="s">
        <v>2771</v>
      </c>
      <c r="E2466" t="s">
        <v>32</v>
      </c>
      <c r="F2466" t="s">
        <v>46</v>
      </c>
      <c r="G2466" t="s">
        <v>47</v>
      </c>
      <c r="I2466"/>
      <c r="J2466">
        <v>100</v>
      </c>
      <c r="K2466" s="1">
        <v>46203</v>
      </c>
      <c r="L2466" t="s">
        <v>15144</v>
      </c>
    </row>
    <row r="2467" spans="1:12" x14ac:dyDescent="0.2">
      <c r="A2467" t="s">
        <v>14256</v>
      </c>
      <c r="B2467" t="s">
        <v>7398</v>
      </c>
      <c r="C2467" t="s">
        <v>7360</v>
      </c>
      <c r="D2467" t="s">
        <v>2771</v>
      </c>
      <c r="E2467" t="s">
        <v>32</v>
      </c>
      <c r="F2467" t="s">
        <v>46</v>
      </c>
      <c r="G2467" t="s">
        <v>47</v>
      </c>
      <c r="I2467"/>
      <c r="J2467">
        <v>100</v>
      </c>
      <c r="K2467" s="1">
        <v>46203</v>
      </c>
      <c r="L2467" t="s">
        <v>15144</v>
      </c>
    </row>
    <row r="2468" spans="1:12" x14ac:dyDescent="0.2">
      <c r="A2468" t="s">
        <v>14255</v>
      </c>
      <c r="B2468" t="s">
        <v>7376</v>
      </c>
      <c r="C2468" t="s">
        <v>7360</v>
      </c>
      <c r="D2468" t="s">
        <v>2771</v>
      </c>
      <c r="E2468" t="s">
        <v>32</v>
      </c>
      <c r="F2468" t="s">
        <v>46</v>
      </c>
      <c r="G2468" t="s">
        <v>47</v>
      </c>
      <c r="I2468"/>
      <c r="J2468">
        <v>100</v>
      </c>
      <c r="K2468" s="1">
        <v>46203</v>
      </c>
      <c r="L2468" t="s">
        <v>15144</v>
      </c>
    </row>
    <row r="2469" spans="1:12" x14ac:dyDescent="0.2">
      <c r="A2469" t="s">
        <v>8445</v>
      </c>
      <c r="B2469" t="s">
        <v>8446</v>
      </c>
      <c r="C2469" t="s">
        <v>7360</v>
      </c>
      <c r="D2469" t="s">
        <v>2771</v>
      </c>
      <c r="E2469" t="s">
        <v>32</v>
      </c>
      <c r="F2469" t="s">
        <v>135</v>
      </c>
      <c r="G2469" t="s">
        <v>136</v>
      </c>
      <c r="I2469"/>
      <c r="J2469">
        <v>100</v>
      </c>
      <c r="K2469" s="1">
        <v>45869</v>
      </c>
      <c r="L2469" t="s">
        <v>15144</v>
      </c>
    </row>
    <row r="2470" spans="1:12" x14ac:dyDescent="0.2">
      <c r="A2470" t="s">
        <v>8443</v>
      </c>
      <c r="B2470" t="s">
        <v>8444</v>
      </c>
      <c r="C2470" t="s">
        <v>7360</v>
      </c>
      <c r="D2470" t="s">
        <v>2771</v>
      </c>
      <c r="E2470" t="s">
        <v>32</v>
      </c>
      <c r="F2470" t="s">
        <v>135</v>
      </c>
      <c r="G2470" t="s">
        <v>136</v>
      </c>
      <c r="I2470"/>
      <c r="J2470">
        <v>100</v>
      </c>
      <c r="K2470" s="1">
        <v>45869</v>
      </c>
      <c r="L2470" t="s">
        <v>15144</v>
      </c>
    </row>
    <row r="2471" spans="1:12" x14ac:dyDescent="0.2">
      <c r="A2471" t="s">
        <v>2774</v>
      </c>
      <c r="B2471" t="s">
        <v>5402</v>
      </c>
      <c r="C2471" t="s">
        <v>7360</v>
      </c>
      <c r="D2471" t="s">
        <v>2771</v>
      </c>
      <c r="E2471" t="s">
        <v>32</v>
      </c>
      <c r="F2471" t="s">
        <v>46</v>
      </c>
      <c r="G2471" t="s">
        <v>47</v>
      </c>
      <c r="H2471">
        <v>250000</v>
      </c>
      <c r="I2471">
        <v>250000</v>
      </c>
      <c r="J2471">
        <v>60</v>
      </c>
      <c r="K2471" s="1">
        <v>45626</v>
      </c>
      <c r="L2471" t="s">
        <v>15144</v>
      </c>
    </row>
    <row r="2472" spans="1:12" x14ac:dyDescent="0.2">
      <c r="A2472" t="s">
        <v>2772</v>
      </c>
      <c r="B2472" t="s">
        <v>5404</v>
      </c>
      <c r="C2472" t="s">
        <v>7360</v>
      </c>
      <c r="D2472" t="s">
        <v>2771</v>
      </c>
      <c r="E2472" t="s">
        <v>32</v>
      </c>
      <c r="F2472" t="s">
        <v>46</v>
      </c>
      <c r="G2472" t="s">
        <v>47</v>
      </c>
      <c r="H2472">
        <v>250000</v>
      </c>
      <c r="I2472">
        <v>250000</v>
      </c>
      <c r="J2472">
        <v>60</v>
      </c>
      <c r="K2472" s="1">
        <v>45626</v>
      </c>
      <c r="L2472" t="s">
        <v>15144</v>
      </c>
    </row>
    <row r="2473" spans="1:12" x14ac:dyDescent="0.2">
      <c r="A2473" t="s">
        <v>2776</v>
      </c>
      <c r="B2473" t="s">
        <v>5399</v>
      </c>
      <c r="C2473" t="s">
        <v>7360</v>
      </c>
      <c r="D2473" t="s">
        <v>2771</v>
      </c>
      <c r="E2473" t="s">
        <v>32</v>
      </c>
      <c r="F2473" t="s">
        <v>46</v>
      </c>
      <c r="G2473" t="s">
        <v>47</v>
      </c>
      <c r="H2473">
        <v>250000</v>
      </c>
      <c r="I2473">
        <v>250000</v>
      </c>
      <c r="J2473">
        <v>60</v>
      </c>
      <c r="K2473" s="1">
        <v>45626</v>
      </c>
      <c r="L2473" t="s">
        <v>15144</v>
      </c>
    </row>
    <row r="2474" spans="1:12" x14ac:dyDescent="0.2">
      <c r="A2474" t="s">
        <v>2773</v>
      </c>
      <c r="B2474" t="s">
        <v>5400</v>
      </c>
      <c r="C2474" t="s">
        <v>7360</v>
      </c>
      <c r="D2474" t="s">
        <v>2771</v>
      </c>
      <c r="E2474" t="s">
        <v>32</v>
      </c>
      <c r="F2474" t="s">
        <v>46</v>
      </c>
      <c r="G2474" t="s">
        <v>47</v>
      </c>
      <c r="H2474">
        <v>250000</v>
      </c>
      <c r="I2474">
        <v>250000</v>
      </c>
      <c r="J2474">
        <v>60</v>
      </c>
      <c r="K2474" s="1">
        <v>45626</v>
      </c>
      <c r="L2474" t="s">
        <v>15144</v>
      </c>
    </row>
    <row r="2475" spans="1:12" x14ac:dyDescent="0.2">
      <c r="A2475" t="s">
        <v>2777</v>
      </c>
      <c r="B2475" t="s">
        <v>5403</v>
      </c>
      <c r="C2475" t="s">
        <v>7360</v>
      </c>
      <c r="D2475" t="s">
        <v>2771</v>
      </c>
      <c r="E2475" t="s">
        <v>32</v>
      </c>
      <c r="F2475" t="s">
        <v>46</v>
      </c>
      <c r="G2475" t="s">
        <v>47</v>
      </c>
      <c r="H2475">
        <v>250000</v>
      </c>
      <c r="I2475">
        <v>250000</v>
      </c>
      <c r="J2475">
        <v>60</v>
      </c>
      <c r="K2475" s="1">
        <v>45626</v>
      </c>
      <c r="L2475" t="s">
        <v>15144</v>
      </c>
    </row>
    <row r="2476" spans="1:12" x14ac:dyDescent="0.2">
      <c r="A2476" t="s">
        <v>2775</v>
      </c>
      <c r="B2476" t="s">
        <v>5398</v>
      </c>
      <c r="C2476" t="s">
        <v>7360</v>
      </c>
      <c r="D2476" t="s">
        <v>2771</v>
      </c>
      <c r="E2476" t="s">
        <v>32</v>
      </c>
      <c r="F2476" t="s">
        <v>46</v>
      </c>
      <c r="G2476" t="s">
        <v>47</v>
      </c>
      <c r="H2476">
        <v>250000</v>
      </c>
      <c r="I2476">
        <v>250000</v>
      </c>
      <c r="J2476">
        <v>60</v>
      </c>
      <c r="K2476" s="1">
        <v>45626</v>
      </c>
      <c r="L2476" t="s">
        <v>15144</v>
      </c>
    </row>
    <row r="2477" spans="1:12" x14ac:dyDescent="0.2">
      <c r="A2477" t="s">
        <v>2770</v>
      </c>
      <c r="B2477" t="s">
        <v>5401</v>
      </c>
      <c r="C2477" t="s">
        <v>7360</v>
      </c>
      <c r="D2477" t="s">
        <v>2771</v>
      </c>
      <c r="E2477" t="s">
        <v>32</v>
      </c>
      <c r="F2477" t="s">
        <v>46</v>
      </c>
      <c r="G2477" t="s">
        <v>47</v>
      </c>
      <c r="H2477">
        <v>250000</v>
      </c>
      <c r="I2477">
        <v>250000</v>
      </c>
      <c r="J2477">
        <v>60</v>
      </c>
      <c r="K2477" s="1">
        <v>45626</v>
      </c>
      <c r="L2477" t="s">
        <v>15144</v>
      </c>
    </row>
    <row r="2478" spans="1:12" x14ac:dyDescent="0.2">
      <c r="A2478" t="s">
        <v>9647</v>
      </c>
      <c r="B2478" t="s">
        <v>9648</v>
      </c>
      <c r="C2478" t="s">
        <v>7360</v>
      </c>
      <c r="D2478" t="s">
        <v>2771</v>
      </c>
      <c r="E2478" t="s">
        <v>32</v>
      </c>
      <c r="F2478" t="s">
        <v>46</v>
      </c>
      <c r="G2478" t="s">
        <v>47</v>
      </c>
      <c r="I2478"/>
      <c r="K2478" s="1">
        <v>45930</v>
      </c>
      <c r="L2478" t="s">
        <v>15144</v>
      </c>
    </row>
    <row r="2479" spans="1:12" x14ac:dyDescent="0.2">
      <c r="A2479" t="s">
        <v>9645</v>
      </c>
      <c r="B2479" t="s">
        <v>9646</v>
      </c>
      <c r="C2479" t="s">
        <v>7360</v>
      </c>
      <c r="D2479" t="s">
        <v>2771</v>
      </c>
      <c r="E2479" t="s">
        <v>32</v>
      </c>
      <c r="F2479" t="s">
        <v>46</v>
      </c>
      <c r="G2479" t="s">
        <v>47</v>
      </c>
      <c r="I2479"/>
      <c r="K2479" s="1">
        <v>45930</v>
      </c>
      <c r="L2479" t="s">
        <v>15144</v>
      </c>
    </row>
    <row r="2480" spans="1:12" x14ac:dyDescent="0.2">
      <c r="A2480" t="s">
        <v>9637</v>
      </c>
      <c r="B2480" t="s">
        <v>9638</v>
      </c>
      <c r="C2480" t="s">
        <v>7360</v>
      </c>
      <c r="D2480" t="s">
        <v>2771</v>
      </c>
      <c r="E2480" t="s">
        <v>32</v>
      </c>
      <c r="F2480" t="s">
        <v>46</v>
      </c>
      <c r="G2480" t="s">
        <v>47</v>
      </c>
      <c r="I2480"/>
      <c r="K2480" s="1">
        <v>45930</v>
      </c>
      <c r="L2480" t="s">
        <v>15144</v>
      </c>
    </row>
    <row r="2481" spans="1:12" x14ac:dyDescent="0.2">
      <c r="A2481" t="s">
        <v>9639</v>
      </c>
      <c r="B2481" t="s">
        <v>9640</v>
      </c>
      <c r="C2481" t="s">
        <v>7360</v>
      </c>
      <c r="D2481" t="s">
        <v>2771</v>
      </c>
      <c r="E2481" t="s">
        <v>32</v>
      </c>
      <c r="F2481" t="s">
        <v>46</v>
      </c>
      <c r="G2481" t="s">
        <v>47</v>
      </c>
      <c r="I2481"/>
      <c r="K2481" s="1">
        <v>45930</v>
      </c>
      <c r="L2481" t="s">
        <v>15144</v>
      </c>
    </row>
    <row r="2482" spans="1:12" x14ac:dyDescent="0.2">
      <c r="A2482" t="s">
        <v>9641</v>
      </c>
      <c r="B2482" t="s">
        <v>9642</v>
      </c>
      <c r="C2482" t="s">
        <v>7360</v>
      </c>
      <c r="D2482" t="s">
        <v>2771</v>
      </c>
      <c r="E2482" t="s">
        <v>32</v>
      </c>
      <c r="F2482" t="s">
        <v>46</v>
      </c>
      <c r="G2482" t="s">
        <v>47</v>
      </c>
      <c r="I2482"/>
      <c r="K2482" s="1">
        <v>45930</v>
      </c>
      <c r="L2482" t="s">
        <v>15144</v>
      </c>
    </row>
    <row r="2483" spans="1:12" x14ac:dyDescent="0.2">
      <c r="A2483" t="s">
        <v>9643</v>
      </c>
      <c r="B2483" t="s">
        <v>9644</v>
      </c>
      <c r="C2483" t="s">
        <v>7360</v>
      </c>
      <c r="D2483" t="s">
        <v>2771</v>
      </c>
      <c r="E2483" t="s">
        <v>32</v>
      </c>
      <c r="F2483" t="s">
        <v>46</v>
      </c>
      <c r="G2483" t="s">
        <v>47</v>
      </c>
      <c r="I2483"/>
      <c r="K2483" s="1">
        <v>45930</v>
      </c>
      <c r="L2483" t="s">
        <v>15144</v>
      </c>
    </row>
    <row r="2484" spans="1:12" x14ac:dyDescent="0.2">
      <c r="A2484" t="s">
        <v>9649</v>
      </c>
      <c r="B2484" t="s">
        <v>9650</v>
      </c>
      <c r="C2484" t="s">
        <v>7360</v>
      </c>
      <c r="D2484" t="s">
        <v>2771</v>
      </c>
      <c r="E2484" t="s">
        <v>32</v>
      </c>
      <c r="F2484" t="s">
        <v>46</v>
      </c>
      <c r="G2484" t="s">
        <v>47</v>
      </c>
      <c r="I2484"/>
      <c r="K2484" s="1">
        <v>45930</v>
      </c>
      <c r="L2484" t="s">
        <v>15144</v>
      </c>
    </row>
    <row r="2485" spans="1:12" x14ac:dyDescent="0.2">
      <c r="A2485" t="s">
        <v>3909</v>
      </c>
      <c r="B2485" t="s">
        <v>4545</v>
      </c>
      <c r="C2485" t="s">
        <v>7360</v>
      </c>
      <c r="D2485" t="s">
        <v>2771</v>
      </c>
      <c r="E2485" t="s">
        <v>32</v>
      </c>
      <c r="F2485" t="s">
        <v>46</v>
      </c>
      <c r="G2485" t="s">
        <v>47</v>
      </c>
      <c r="I2485">
        <v>313333</v>
      </c>
      <c r="J2485">
        <v>73</v>
      </c>
      <c r="K2485" s="1">
        <v>45747</v>
      </c>
      <c r="L2485" t="s">
        <v>15144</v>
      </c>
    </row>
    <row r="2486" spans="1:12" x14ac:dyDescent="0.2">
      <c r="A2486" t="s">
        <v>3915</v>
      </c>
      <c r="B2486" t="s">
        <v>4551</v>
      </c>
      <c r="C2486" t="s">
        <v>7360</v>
      </c>
      <c r="D2486" t="s">
        <v>2771</v>
      </c>
      <c r="E2486" t="s">
        <v>32</v>
      </c>
      <c r="F2486" t="s">
        <v>46</v>
      </c>
      <c r="G2486" t="s">
        <v>47</v>
      </c>
      <c r="I2486">
        <v>172727</v>
      </c>
      <c r="J2486">
        <v>144</v>
      </c>
      <c r="K2486" s="1">
        <v>45747</v>
      </c>
      <c r="L2486" t="s">
        <v>15144</v>
      </c>
    </row>
    <row r="2487" spans="1:12" x14ac:dyDescent="0.2">
      <c r="A2487" t="s">
        <v>3908</v>
      </c>
      <c r="B2487" t="s">
        <v>4544</v>
      </c>
      <c r="C2487" t="s">
        <v>7360</v>
      </c>
      <c r="D2487" t="s">
        <v>2771</v>
      </c>
      <c r="E2487" t="s">
        <v>32</v>
      </c>
      <c r="F2487" t="s">
        <v>46</v>
      </c>
      <c r="G2487" t="s">
        <v>47</v>
      </c>
      <c r="I2487">
        <v>313333</v>
      </c>
      <c r="J2487">
        <v>73</v>
      </c>
      <c r="K2487" s="1">
        <v>45747</v>
      </c>
      <c r="L2487" t="s">
        <v>15144</v>
      </c>
    </row>
    <row r="2488" spans="1:12" x14ac:dyDescent="0.2">
      <c r="A2488" t="s">
        <v>3905</v>
      </c>
      <c r="B2488" t="s">
        <v>4541</v>
      </c>
      <c r="C2488" t="s">
        <v>7360</v>
      </c>
      <c r="D2488" t="s">
        <v>2771</v>
      </c>
      <c r="E2488" t="s">
        <v>32</v>
      </c>
      <c r="F2488" t="s">
        <v>46</v>
      </c>
      <c r="G2488" t="s">
        <v>47</v>
      </c>
      <c r="I2488">
        <v>172727</v>
      </c>
      <c r="J2488">
        <v>144</v>
      </c>
      <c r="K2488" s="1">
        <v>45747</v>
      </c>
      <c r="L2488" t="s">
        <v>15144</v>
      </c>
    </row>
    <row r="2489" spans="1:12" x14ac:dyDescent="0.2">
      <c r="A2489" t="s">
        <v>3916</v>
      </c>
      <c r="B2489" t="s">
        <v>4552</v>
      </c>
      <c r="C2489" t="s">
        <v>7360</v>
      </c>
      <c r="D2489" t="s">
        <v>2771</v>
      </c>
      <c r="E2489" t="s">
        <v>32</v>
      </c>
      <c r="F2489" t="s">
        <v>46</v>
      </c>
      <c r="G2489" t="s">
        <v>47</v>
      </c>
      <c r="I2489">
        <v>172727</v>
      </c>
      <c r="J2489">
        <v>144</v>
      </c>
      <c r="K2489" s="1">
        <v>45747</v>
      </c>
      <c r="L2489" t="s">
        <v>15144</v>
      </c>
    </row>
    <row r="2490" spans="1:12" x14ac:dyDescent="0.2">
      <c r="A2490" t="s">
        <v>3914</v>
      </c>
      <c r="B2490" t="s">
        <v>4550</v>
      </c>
      <c r="C2490" t="s">
        <v>7360</v>
      </c>
      <c r="D2490" t="s">
        <v>2771</v>
      </c>
      <c r="E2490" t="s">
        <v>32</v>
      </c>
      <c r="F2490" t="s">
        <v>46</v>
      </c>
      <c r="G2490" t="s">
        <v>47</v>
      </c>
      <c r="I2490">
        <v>172727</v>
      </c>
      <c r="J2490">
        <v>144</v>
      </c>
      <c r="K2490" s="1">
        <v>45747</v>
      </c>
      <c r="L2490" t="s">
        <v>15144</v>
      </c>
    </row>
    <row r="2491" spans="1:12" x14ac:dyDescent="0.2">
      <c r="A2491" t="s">
        <v>3918</v>
      </c>
      <c r="B2491" t="s">
        <v>4554</v>
      </c>
      <c r="C2491" t="s">
        <v>7360</v>
      </c>
      <c r="D2491" t="s">
        <v>2771</v>
      </c>
      <c r="E2491" t="s">
        <v>32</v>
      </c>
      <c r="F2491" t="s">
        <v>46</v>
      </c>
      <c r="G2491" t="s">
        <v>47</v>
      </c>
      <c r="I2491">
        <v>172727</v>
      </c>
      <c r="J2491">
        <v>144</v>
      </c>
      <c r="K2491" s="1">
        <v>45747</v>
      </c>
      <c r="L2491" t="s">
        <v>15144</v>
      </c>
    </row>
    <row r="2492" spans="1:12" x14ac:dyDescent="0.2">
      <c r="A2492" t="s">
        <v>3910</v>
      </c>
      <c r="B2492" t="s">
        <v>4546</v>
      </c>
      <c r="C2492" t="s">
        <v>7360</v>
      </c>
      <c r="D2492" t="s">
        <v>2771</v>
      </c>
      <c r="E2492" t="s">
        <v>32</v>
      </c>
      <c r="F2492" t="s">
        <v>46</v>
      </c>
      <c r="G2492" t="s">
        <v>47</v>
      </c>
      <c r="I2492">
        <v>313333</v>
      </c>
      <c r="J2492">
        <v>73</v>
      </c>
      <c r="K2492" s="1">
        <v>45747</v>
      </c>
      <c r="L2492" t="s">
        <v>15144</v>
      </c>
    </row>
    <row r="2493" spans="1:12" x14ac:dyDescent="0.2">
      <c r="A2493" t="s">
        <v>3911</v>
      </c>
      <c r="B2493" t="s">
        <v>4547</v>
      </c>
      <c r="C2493" t="s">
        <v>7360</v>
      </c>
      <c r="D2493" t="s">
        <v>2771</v>
      </c>
      <c r="E2493" t="s">
        <v>32</v>
      </c>
      <c r="F2493" t="s">
        <v>46</v>
      </c>
      <c r="G2493" t="s">
        <v>47</v>
      </c>
      <c r="I2493">
        <v>172727</v>
      </c>
      <c r="J2493">
        <v>144</v>
      </c>
      <c r="K2493" s="1">
        <v>45747</v>
      </c>
      <c r="L2493" t="s">
        <v>15144</v>
      </c>
    </row>
    <row r="2494" spans="1:12" x14ac:dyDescent="0.2">
      <c r="A2494" t="s">
        <v>3906</v>
      </c>
      <c r="B2494" t="s">
        <v>4542</v>
      </c>
      <c r="C2494" t="s">
        <v>7360</v>
      </c>
      <c r="D2494" t="s">
        <v>2771</v>
      </c>
      <c r="E2494" t="s">
        <v>32</v>
      </c>
      <c r="F2494" t="s">
        <v>46</v>
      </c>
      <c r="G2494" t="s">
        <v>47</v>
      </c>
      <c r="I2494">
        <v>172727</v>
      </c>
      <c r="J2494">
        <v>144</v>
      </c>
      <c r="K2494" s="1">
        <v>45747</v>
      </c>
      <c r="L2494" t="s">
        <v>15144</v>
      </c>
    </row>
    <row r="2495" spans="1:12" x14ac:dyDescent="0.2">
      <c r="A2495" t="s">
        <v>3907</v>
      </c>
      <c r="B2495" t="s">
        <v>4543</v>
      </c>
      <c r="C2495" t="s">
        <v>15189</v>
      </c>
      <c r="D2495" t="s">
        <v>2771</v>
      </c>
      <c r="E2495" t="s">
        <v>32</v>
      </c>
      <c r="F2495" t="s">
        <v>46</v>
      </c>
      <c r="G2495" t="s">
        <v>47</v>
      </c>
      <c r="I2495">
        <v>172727</v>
      </c>
      <c r="J2495">
        <v>144</v>
      </c>
      <c r="K2495" s="1">
        <v>45747</v>
      </c>
      <c r="L2495" t="s">
        <v>15144</v>
      </c>
    </row>
    <row r="2496" spans="1:12" x14ac:dyDescent="0.2">
      <c r="A2496" t="s">
        <v>3912</v>
      </c>
      <c r="B2496" t="s">
        <v>4548</v>
      </c>
      <c r="C2496" t="s">
        <v>7360</v>
      </c>
      <c r="D2496" t="s">
        <v>2771</v>
      </c>
      <c r="E2496" t="s">
        <v>32</v>
      </c>
      <c r="F2496" t="s">
        <v>46</v>
      </c>
      <c r="G2496" t="s">
        <v>47</v>
      </c>
      <c r="I2496">
        <v>172727</v>
      </c>
      <c r="J2496">
        <v>144</v>
      </c>
      <c r="K2496" s="1">
        <v>45747</v>
      </c>
      <c r="L2496" t="s">
        <v>15144</v>
      </c>
    </row>
    <row r="2497" spans="1:12" x14ac:dyDescent="0.2">
      <c r="A2497" t="s">
        <v>3917</v>
      </c>
      <c r="B2497" t="s">
        <v>4553</v>
      </c>
      <c r="C2497" t="s">
        <v>7360</v>
      </c>
      <c r="D2497" t="s">
        <v>2771</v>
      </c>
      <c r="E2497" t="s">
        <v>32</v>
      </c>
      <c r="F2497" t="s">
        <v>46</v>
      </c>
      <c r="G2497" t="s">
        <v>47</v>
      </c>
      <c r="I2497">
        <v>172727</v>
      </c>
      <c r="J2497">
        <v>144</v>
      </c>
      <c r="K2497" s="1">
        <v>45747</v>
      </c>
      <c r="L2497" t="s">
        <v>15144</v>
      </c>
    </row>
    <row r="2498" spans="1:12" x14ac:dyDescent="0.2">
      <c r="A2498" t="s">
        <v>3913</v>
      </c>
      <c r="B2498" t="s">
        <v>4549</v>
      </c>
      <c r="C2498" t="s">
        <v>7360</v>
      </c>
      <c r="D2498" t="s">
        <v>2771</v>
      </c>
      <c r="E2498" t="s">
        <v>32</v>
      </c>
      <c r="F2498" t="s">
        <v>46</v>
      </c>
      <c r="G2498" t="s">
        <v>47</v>
      </c>
      <c r="I2498">
        <v>172727</v>
      </c>
      <c r="J2498">
        <v>144</v>
      </c>
      <c r="K2498" s="1">
        <v>45747</v>
      </c>
      <c r="L2498" t="s">
        <v>15144</v>
      </c>
    </row>
    <row r="2499" spans="1:12" x14ac:dyDescent="0.2">
      <c r="A2499" t="s">
        <v>11637</v>
      </c>
      <c r="B2499" t="s">
        <v>11638</v>
      </c>
      <c r="C2499" t="s">
        <v>7360</v>
      </c>
      <c r="D2499" t="s">
        <v>2771</v>
      </c>
      <c r="E2499" t="s">
        <v>32</v>
      </c>
      <c r="F2499" t="s">
        <v>46</v>
      </c>
      <c r="G2499" t="s">
        <v>47</v>
      </c>
      <c r="I2499"/>
      <c r="K2499" s="1">
        <v>46053</v>
      </c>
      <c r="L2499" t="s">
        <v>15144</v>
      </c>
    </row>
    <row r="2500" spans="1:12" x14ac:dyDescent="0.2">
      <c r="A2500" t="s">
        <v>11639</v>
      </c>
      <c r="B2500" t="s">
        <v>11640</v>
      </c>
      <c r="C2500" t="s">
        <v>7360</v>
      </c>
      <c r="D2500" t="s">
        <v>2771</v>
      </c>
      <c r="E2500" t="s">
        <v>32</v>
      </c>
      <c r="F2500" t="s">
        <v>46</v>
      </c>
      <c r="G2500" t="s">
        <v>47</v>
      </c>
      <c r="H2500">
        <v>256000</v>
      </c>
      <c r="I2500">
        <v>256000</v>
      </c>
      <c r="J2500">
        <v>50</v>
      </c>
      <c r="K2500" s="1">
        <v>46053</v>
      </c>
      <c r="L2500" t="s">
        <v>15144</v>
      </c>
    </row>
    <row r="2501" spans="1:12" x14ac:dyDescent="0.2">
      <c r="A2501" t="s">
        <v>10213</v>
      </c>
      <c r="B2501" t="s">
        <v>10214</v>
      </c>
      <c r="C2501" t="s">
        <v>7360</v>
      </c>
      <c r="D2501" t="s">
        <v>2771</v>
      </c>
      <c r="E2501" t="s">
        <v>32</v>
      </c>
      <c r="F2501" t="s">
        <v>46</v>
      </c>
      <c r="G2501" t="s">
        <v>47</v>
      </c>
      <c r="H2501">
        <v>385000</v>
      </c>
      <c r="I2501">
        <v>385000</v>
      </c>
      <c r="J2501">
        <v>33</v>
      </c>
      <c r="K2501" s="1">
        <v>45961</v>
      </c>
      <c r="L2501" t="s">
        <v>15144</v>
      </c>
    </row>
    <row r="2502" spans="1:12" x14ac:dyDescent="0.2">
      <c r="A2502" t="s">
        <v>14028</v>
      </c>
      <c r="B2502" t="s">
        <v>14029</v>
      </c>
      <c r="C2502" t="s">
        <v>7360</v>
      </c>
      <c r="D2502" t="s">
        <v>2771</v>
      </c>
      <c r="E2502" t="s">
        <v>32</v>
      </c>
      <c r="F2502" t="s">
        <v>118</v>
      </c>
      <c r="G2502" t="s">
        <v>119</v>
      </c>
      <c r="I2502">
        <v>70000</v>
      </c>
      <c r="J2502">
        <v>30</v>
      </c>
      <c r="K2502" s="1">
        <v>46173</v>
      </c>
      <c r="L2502" t="s">
        <v>15144</v>
      </c>
    </row>
    <row r="2503" spans="1:12" x14ac:dyDescent="0.2">
      <c r="A2503" t="s">
        <v>11926</v>
      </c>
      <c r="B2503" t="s">
        <v>11927</v>
      </c>
      <c r="C2503" t="s">
        <v>7360</v>
      </c>
      <c r="D2503" t="s">
        <v>2771</v>
      </c>
      <c r="E2503" t="s">
        <v>32</v>
      </c>
      <c r="F2503" t="s">
        <v>125</v>
      </c>
      <c r="G2503" t="s">
        <v>126</v>
      </c>
      <c r="I2503"/>
      <c r="K2503" s="1">
        <v>46081</v>
      </c>
      <c r="L2503" t="s">
        <v>15144</v>
      </c>
    </row>
    <row r="2504" spans="1:12" x14ac:dyDescent="0.2">
      <c r="A2504" t="s">
        <v>11922</v>
      </c>
      <c r="B2504" t="s">
        <v>11923</v>
      </c>
      <c r="C2504" t="s">
        <v>7360</v>
      </c>
      <c r="D2504" t="s">
        <v>2771</v>
      </c>
      <c r="E2504" t="s">
        <v>32</v>
      </c>
      <c r="F2504" t="s">
        <v>125</v>
      </c>
      <c r="G2504" t="s">
        <v>126</v>
      </c>
      <c r="I2504"/>
      <c r="K2504" s="1">
        <v>46081</v>
      </c>
      <c r="L2504" t="s">
        <v>15144</v>
      </c>
    </row>
    <row r="2505" spans="1:12" x14ac:dyDescent="0.2">
      <c r="A2505" t="s">
        <v>11920</v>
      </c>
      <c r="B2505" t="s">
        <v>11921</v>
      </c>
      <c r="C2505" t="s">
        <v>7360</v>
      </c>
      <c r="D2505" t="s">
        <v>2771</v>
      </c>
      <c r="E2505" t="s">
        <v>32</v>
      </c>
      <c r="F2505" t="s">
        <v>125</v>
      </c>
      <c r="G2505" t="s">
        <v>126</v>
      </c>
      <c r="I2505"/>
      <c r="K2505" s="1">
        <v>46081</v>
      </c>
      <c r="L2505" t="s">
        <v>15144</v>
      </c>
    </row>
    <row r="2506" spans="1:12" x14ac:dyDescent="0.2">
      <c r="A2506" t="s">
        <v>11924</v>
      </c>
      <c r="B2506" t="s">
        <v>11925</v>
      </c>
      <c r="C2506" t="s">
        <v>7360</v>
      </c>
      <c r="D2506" t="s">
        <v>2771</v>
      </c>
      <c r="E2506" t="s">
        <v>32</v>
      </c>
      <c r="F2506" t="s">
        <v>125</v>
      </c>
      <c r="G2506" t="s">
        <v>126</v>
      </c>
      <c r="I2506"/>
      <c r="K2506" s="1">
        <v>46081</v>
      </c>
      <c r="L2506" t="s">
        <v>15144</v>
      </c>
    </row>
    <row r="2507" spans="1:12" x14ac:dyDescent="0.2">
      <c r="A2507" t="s">
        <v>11918</v>
      </c>
      <c r="B2507" t="s">
        <v>11919</v>
      </c>
      <c r="C2507" t="s">
        <v>7360</v>
      </c>
      <c r="D2507" t="s">
        <v>2771</v>
      </c>
      <c r="E2507" t="s">
        <v>32</v>
      </c>
      <c r="F2507" t="s">
        <v>125</v>
      </c>
      <c r="G2507" t="s">
        <v>126</v>
      </c>
      <c r="I2507"/>
      <c r="K2507" s="1">
        <v>46081</v>
      </c>
      <c r="L2507" t="s">
        <v>15144</v>
      </c>
    </row>
    <row r="2508" spans="1:12" x14ac:dyDescent="0.2">
      <c r="A2508" t="s">
        <v>14600</v>
      </c>
      <c r="B2508" t="s">
        <v>14601</v>
      </c>
      <c r="C2508" t="s">
        <v>7360</v>
      </c>
      <c r="D2508" t="s">
        <v>2771</v>
      </c>
      <c r="E2508" t="s">
        <v>32</v>
      </c>
      <c r="F2508" t="s">
        <v>125</v>
      </c>
      <c r="G2508" t="s">
        <v>126</v>
      </c>
      <c r="I2508"/>
      <c r="K2508" s="1">
        <v>46203</v>
      </c>
      <c r="L2508" t="s">
        <v>15144</v>
      </c>
    </row>
    <row r="2509" spans="1:12" x14ac:dyDescent="0.2">
      <c r="A2509" t="s">
        <v>12521</v>
      </c>
      <c r="B2509" t="s">
        <v>12522</v>
      </c>
      <c r="C2509" t="s">
        <v>7360</v>
      </c>
      <c r="D2509" t="s">
        <v>2771</v>
      </c>
      <c r="E2509" t="s">
        <v>32</v>
      </c>
      <c r="F2509" t="s">
        <v>121</v>
      </c>
      <c r="G2509" t="s">
        <v>838</v>
      </c>
      <c r="I2509">
        <v>200000</v>
      </c>
      <c r="J2509">
        <v>45.7</v>
      </c>
      <c r="K2509" s="1">
        <v>46112</v>
      </c>
      <c r="L2509" t="s">
        <v>15144</v>
      </c>
    </row>
    <row r="2510" spans="1:12" x14ac:dyDescent="0.2">
      <c r="A2510" t="s">
        <v>12519</v>
      </c>
      <c r="B2510" t="s">
        <v>12520</v>
      </c>
      <c r="C2510" t="s">
        <v>7360</v>
      </c>
      <c r="D2510" t="s">
        <v>2771</v>
      </c>
      <c r="E2510" t="s">
        <v>32</v>
      </c>
      <c r="F2510" t="s">
        <v>121</v>
      </c>
      <c r="G2510" t="s">
        <v>838</v>
      </c>
      <c r="I2510">
        <v>200000</v>
      </c>
      <c r="J2510">
        <v>45.7</v>
      </c>
      <c r="K2510" s="1">
        <v>46112</v>
      </c>
      <c r="L2510" t="s">
        <v>15144</v>
      </c>
    </row>
    <row r="2511" spans="1:12" x14ac:dyDescent="0.2">
      <c r="A2511" t="s">
        <v>14603</v>
      </c>
      <c r="B2511" t="s">
        <v>7380</v>
      </c>
      <c r="C2511" t="s">
        <v>7360</v>
      </c>
      <c r="D2511" t="s">
        <v>2771</v>
      </c>
      <c r="E2511" t="s">
        <v>32</v>
      </c>
      <c r="F2511" t="s">
        <v>121</v>
      </c>
      <c r="G2511" t="s">
        <v>838</v>
      </c>
      <c r="I2511">
        <v>200000</v>
      </c>
      <c r="J2511">
        <v>120</v>
      </c>
      <c r="K2511" s="1">
        <v>46234</v>
      </c>
      <c r="L2511" t="s">
        <v>15144</v>
      </c>
    </row>
    <row r="2512" spans="1:12" x14ac:dyDescent="0.2">
      <c r="A2512" t="s">
        <v>14604</v>
      </c>
      <c r="B2512" t="s">
        <v>7378</v>
      </c>
      <c r="C2512" t="s">
        <v>7360</v>
      </c>
      <c r="D2512" t="s">
        <v>2771</v>
      </c>
      <c r="E2512" t="s">
        <v>32</v>
      </c>
      <c r="F2512" t="s">
        <v>121</v>
      </c>
      <c r="G2512" t="s">
        <v>838</v>
      </c>
      <c r="I2512">
        <v>200000</v>
      </c>
      <c r="J2512">
        <v>120</v>
      </c>
      <c r="K2512" s="1">
        <v>46234</v>
      </c>
      <c r="L2512" t="s">
        <v>15144</v>
      </c>
    </row>
    <row r="2513" spans="1:12" x14ac:dyDescent="0.2">
      <c r="A2513" t="s">
        <v>14605</v>
      </c>
      <c r="B2513" t="s">
        <v>7409</v>
      </c>
      <c r="C2513" t="s">
        <v>7360</v>
      </c>
      <c r="D2513" t="s">
        <v>2771</v>
      </c>
      <c r="E2513" t="s">
        <v>32</v>
      </c>
      <c r="F2513" t="s">
        <v>121</v>
      </c>
      <c r="G2513" t="s">
        <v>838</v>
      </c>
      <c r="I2513">
        <v>200000</v>
      </c>
      <c r="J2513">
        <v>120</v>
      </c>
      <c r="K2513" s="1">
        <v>46234</v>
      </c>
      <c r="L2513" t="s">
        <v>15144</v>
      </c>
    </row>
    <row r="2514" spans="1:12" x14ac:dyDescent="0.2">
      <c r="A2514" t="s">
        <v>14602</v>
      </c>
      <c r="B2514" t="s">
        <v>7376</v>
      </c>
      <c r="C2514" t="s">
        <v>7360</v>
      </c>
      <c r="D2514" t="s">
        <v>2771</v>
      </c>
      <c r="E2514" t="s">
        <v>32</v>
      </c>
      <c r="F2514" t="s">
        <v>121</v>
      </c>
      <c r="G2514" t="s">
        <v>838</v>
      </c>
      <c r="I2514">
        <v>200000</v>
      </c>
      <c r="J2514">
        <v>120</v>
      </c>
      <c r="K2514" s="1">
        <v>46234</v>
      </c>
      <c r="L2514" t="s">
        <v>15144</v>
      </c>
    </row>
    <row r="2515" spans="1:12" x14ac:dyDescent="0.2">
      <c r="A2515" t="s">
        <v>14611</v>
      </c>
      <c r="B2515" t="s">
        <v>7384</v>
      </c>
      <c r="C2515" t="s">
        <v>7360</v>
      </c>
      <c r="D2515" t="s">
        <v>2771</v>
      </c>
      <c r="E2515" t="s">
        <v>32</v>
      </c>
      <c r="F2515" t="s">
        <v>121</v>
      </c>
      <c r="G2515" t="s">
        <v>838</v>
      </c>
      <c r="I2515">
        <v>200000</v>
      </c>
      <c r="J2515">
        <v>120</v>
      </c>
      <c r="K2515" s="1">
        <v>46234</v>
      </c>
      <c r="L2515" t="s">
        <v>15144</v>
      </c>
    </row>
    <row r="2516" spans="1:12" x14ac:dyDescent="0.2">
      <c r="A2516" t="s">
        <v>14607</v>
      </c>
      <c r="B2516" t="s">
        <v>7374</v>
      </c>
      <c r="C2516" t="s">
        <v>7360</v>
      </c>
      <c r="D2516" t="s">
        <v>2771</v>
      </c>
      <c r="E2516" t="s">
        <v>32</v>
      </c>
      <c r="F2516" t="s">
        <v>121</v>
      </c>
      <c r="G2516" t="s">
        <v>838</v>
      </c>
      <c r="I2516">
        <v>200000</v>
      </c>
      <c r="J2516">
        <v>120</v>
      </c>
      <c r="K2516" s="1">
        <v>46234</v>
      </c>
      <c r="L2516" t="s">
        <v>15144</v>
      </c>
    </row>
    <row r="2517" spans="1:12" x14ac:dyDescent="0.2">
      <c r="A2517" t="s">
        <v>14606</v>
      </c>
      <c r="B2517" t="s">
        <v>7407</v>
      </c>
      <c r="C2517" t="s">
        <v>7360</v>
      </c>
      <c r="D2517" t="s">
        <v>2771</v>
      </c>
      <c r="E2517" t="s">
        <v>32</v>
      </c>
      <c r="F2517" t="s">
        <v>121</v>
      </c>
      <c r="G2517" t="s">
        <v>838</v>
      </c>
      <c r="I2517">
        <v>200000</v>
      </c>
      <c r="J2517">
        <v>120</v>
      </c>
      <c r="K2517" s="1">
        <v>46234</v>
      </c>
      <c r="L2517" t="s">
        <v>15144</v>
      </c>
    </row>
    <row r="2518" spans="1:12" x14ac:dyDescent="0.2">
      <c r="A2518" t="s">
        <v>14610</v>
      </c>
      <c r="B2518" t="s">
        <v>7372</v>
      </c>
      <c r="C2518" t="s">
        <v>7360</v>
      </c>
      <c r="D2518" t="s">
        <v>2771</v>
      </c>
      <c r="E2518" t="s">
        <v>32</v>
      </c>
      <c r="F2518" t="s">
        <v>121</v>
      </c>
      <c r="G2518" t="s">
        <v>838</v>
      </c>
      <c r="I2518">
        <v>200000</v>
      </c>
      <c r="J2518">
        <v>120</v>
      </c>
      <c r="K2518" s="1">
        <v>46234</v>
      </c>
      <c r="L2518" t="s">
        <v>15144</v>
      </c>
    </row>
    <row r="2519" spans="1:12" x14ac:dyDescent="0.2">
      <c r="A2519" t="s">
        <v>14608</v>
      </c>
      <c r="B2519" t="s">
        <v>7398</v>
      </c>
      <c r="C2519" t="s">
        <v>7360</v>
      </c>
      <c r="D2519" t="s">
        <v>2771</v>
      </c>
      <c r="E2519" t="s">
        <v>32</v>
      </c>
      <c r="F2519" t="s">
        <v>121</v>
      </c>
      <c r="G2519" t="s">
        <v>838</v>
      </c>
      <c r="I2519">
        <v>200000</v>
      </c>
      <c r="J2519">
        <v>120</v>
      </c>
      <c r="K2519" s="1">
        <v>46234</v>
      </c>
      <c r="L2519" t="s">
        <v>15144</v>
      </c>
    </row>
    <row r="2520" spans="1:12" x14ac:dyDescent="0.2">
      <c r="A2520" t="s">
        <v>14609</v>
      </c>
      <c r="B2520" t="s">
        <v>7382</v>
      </c>
      <c r="C2520" t="s">
        <v>7360</v>
      </c>
      <c r="D2520" t="s">
        <v>2771</v>
      </c>
      <c r="E2520" t="s">
        <v>32</v>
      </c>
      <c r="F2520" t="s">
        <v>121</v>
      </c>
      <c r="G2520" t="s">
        <v>838</v>
      </c>
      <c r="I2520">
        <v>200000</v>
      </c>
      <c r="J2520">
        <v>120</v>
      </c>
      <c r="K2520" s="1">
        <v>46234</v>
      </c>
      <c r="L2520" t="s">
        <v>15144</v>
      </c>
    </row>
    <row r="2521" spans="1:12" x14ac:dyDescent="0.2">
      <c r="A2521" t="s">
        <v>14119</v>
      </c>
      <c r="B2521" t="s">
        <v>14120</v>
      </c>
      <c r="C2521" t="s">
        <v>7360</v>
      </c>
      <c r="D2521" t="s">
        <v>2771</v>
      </c>
      <c r="E2521" t="s">
        <v>32</v>
      </c>
      <c r="F2521" t="s">
        <v>125</v>
      </c>
      <c r="G2521" t="s">
        <v>126</v>
      </c>
      <c r="I2521">
        <v>55000</v>
      </c>
      <c r="J2521">
        <v>3</v>
      </c>
      <c r="K2521" s="1">
        <v>46173</v>
      </c>
      <c r="L2521" t="s">
        <v>15144</v>
      </c>
    </row>
    <row r="2522" spans="1:12" x14ac:dyDescent="0.2">
      <c r="A2522" t="s">
        <v>10219</v>
      </c>
      <c r="B2522" t="s">
        <v>10220</v>
      </c>
      <c r="C2522" t="s">
        <v>7360</v>
      </c>
      <c r="D2522" t="s">
        <v>2771</v>
      </c>
      <c r="E2522" t="s">
        <v>32</v>
      </c>
      <c r="F2522" t="s">
        <v>125</v>
      </c>
      <c r="G2522" t="s">
        <v>126</v>
      </c>
      <c r="I2522"/>
      <c r="K2522" s="1">
        <v>45961</v>
      </c>
      <c r="L2522" t="s">
        <v>15144</v>
      </c>
    </row>
    <row r="2523" spans="1:12" x14ac:dyDescent="0.2">
      <c r="A2523" t="s">
        <v>10215</v>
      </c>
      <c r="B2523" t="s">
        <v>10216</v>
      </c>
      <c r="C2523" t="s">
        <v>7360</v>
      </c>
      <c r="D2523" t="s">
        <v>2771</v>
      </c>
      <c r="E2523" t="s">
        <v>32</v>
      </c>
      <c r="F2523" t="s">
        <v>125</v>
      </c>
      <c r="G2523" t="s">
        <v>126</v>
      </c>
      <c r="I2523"/>
      <c r="K2523" s="1">
        <v>45961</v>
      </c>
      <c r="L2523" t="s">
        <v>15144</v>
      </c>
    </row>
    <row r="2524" spans="1:12" x14ac:dyDescent="0.2">
      <c r="A2524" t="s">
        <v>10217</v>
      </c>
      <c r="B2524" t="s">
        <v>10218</v>
      </c>
      <c r="C2524" t="s">
        <v>7360</v>
      </c>
      <c r="D2524" t="s">
        <v>2771</v>
      </c>
      <c r="E2524" t="s">
        <v>32</v>
      </c>
      <c r="F2524" t="s">
        <v>125</v>
      </c>
      <c r="G2524" t="s">
        <v>126</v>
      </c>
      <c r="I2524"/>
      <c r="K2524" s="1">
        <v>45961</v>
      </c>
      <c r="L2524" t="s">
        <v>15144</v>
      </c>
    </row>
    <row r="2525" spans="1:12" x14ac:dyDescent="0.2">
      <c r="A2525" t="s">
        <v>9435</v>
      </c>
      <c r="B2525" t="s">
        <v>9436</v>
      </c>
      <c r="C2525" t="s">
        <v>7360</v>
      </c>
      <c r="D2525" t="s">
        <v>2771</v>
      </c>
      <c r="E2525" t="s">
        <v>32</v>
      </c>
      <c r="F2525" t="s">
        <v>127</v>
      </c>
      <c r="G2525" t="s">
        <v>128</v>
      </c>
      <c r="I2525"/>
      <c r="K2525" s="1">
        <v>45930</v>
      </c>
      <c r="L2525" t="s">
        <v>15144</v>
      </c>
    </row>
    <row r="2526" spans="1:12" x14ac:dyDescent="0.2">
      <c r="A2526" t="s">
        <v>14307</v>
      </c>
      <c r="B2526" t="s">
        <v>14308</v>
      </c>
      <c r="C2526" t="s">
        <v>7360</v>
      </c>
      <c r="D2526" t="s">
        <v>2771</v>
      </c>
      <c r="E2526" t="s">
        <v>32</v>
      </c>
      <c r="F2526" t="s">
        <v>125</v>
      </c>
      <c r="G2526" t="s">
        <v>126</v>
      </c>
      <c r="I2526"/>
      <c r="K2526" s="1">
        <v>46203</v>
      </c>
      <c r="L2526" t="s">
        <v>15144</v>
      </c>
    </row>
    <row r="2527" spans="1:12" x14ac:dyDescent="0.2">
      <c r="A2527" t="s">
        <v>14301</v>
      </c>
      <c r="B2527" t="s">
        <v>14302</v>
      </c>
      <c r="C2527" t="s">
        <v>7360</v>
      </c>
      <c r="D2527" t="s">
        <v>2771</v>
      </c>
      <c r="E2527" t="s">
        <v>32</v>
      </c>
      <c r="F2527" t="s">
        <v>125</v>
      </c>
      <c r="G2527" t="s">
        <v>126</v>
      </c>
      <c r="I2527"/>
      <c r="K2527" s="1">
        <v>46203</v>
      </c>
      <c r="L2527" t="s">
        <v>15144</v>
      </c>
    </row>
    <row r="2528" spans="1:12" x14ac:dyDescent="0.2">
      <c r="A2528" t="s">
        <v>14303</v>
      </c>
      <c r="B2528" t="s">
        <v>14304</v>
      </c>
      <c r="C2528" t="s">
        <v>7360</v>
      </c>
      <c r="D2528" t="s">
        <v>2771</v>
      </c>
      <c r="E2528" t="s">
        <v>32</v>
      </c>
      <c r="F2528" t="s">
        <v>125</v>
      </c>
      <c r="G2528" t="s">
        <v>126</v>
      </c>
      <c r="I2528"/>
      <c r="K2528" s="1">
        <v>46203</v>
      </c>
      <c r="L2528" t="s">
        <v>15144</v>
      </c>
    </row>
    <row r="2529" spans="1:12" x14ac:dyDescent="0.2">
      <c r="A2529" t="s">
        <v>14295</v>
      </c>
      <c r="B2529" t="s">
        <v>14296</v>
      </c>
      <c r="C2529" t="s">
        <v>7360</v>
      </c>
      <c r="D2529" t="s">
        <v>2771</v>
      </c>
      <c r="E2529" t="s">
        <v>32</v>
      </c>
      <c r="F2529" t="s">
        <v>125</v>
      </c>
      <c r="G2529" t="s">
        <v>126</v>
      </c>
      <c r="I2529"/>
      <c r="K2529" s="1">
        <v>46203</v>
      </c>
      <c r="L2529" t="s">
        <v>15144</v>
      </c>
    </row>
    <row r="2530" spans="1:12" x14ac:dyDescent="0.2">
      <c r="A2530" t="s">
        <v>14297</v>
      </c>
      <c r="B2530" t="s">
        <v>14298</v>
      </c>
      <c r="C2530" t="s">
        <v>7360</v>
      </c>
      <c r="D2530" t="s">
        <v>2771</v>
      </c>
      <c r="E2530" t="s">
        <v>32</v>
      </c>
      <c r="F2530" t="s">
        <v>125</v>
      </c>
      <c r="G2530" t="s">
        <v>126</v>
      </c>
      <c r="I2530"/>
      <c r="K2530" s="1">
        <v>46203</v>
      </c>
      <c r="L2530" t="s">
        <v>15144</v>
      </c>
    </row>
    <row r="2531" spans="1:12" x14ac:dyDescent="0.2">
      <c r="A2531" t="s">
        <v>14309</v>
      </c>
      <c r="B2531" t="s">
        <v>14310</v>
      </c>
      <c r="C2531" t="s">
        <v>7360</v>
      </c>
      <c r="D2531" t="s">
        <v>2771</v>
      </c>
      <c r="E2531" t="s">
        <v>32</v>
      </c>
      <c r="F2531" t="s">
        <v>125</v>
      </c>
      <c r="G2531" t="s">
        <v>126</v>
      </c>
      <c r="I2531"/>
      <c r="K2531" s="1">
        <v>46203</v>
      </c>
      <c r="L2531" t="s">
        <v>15144</v>
      </c>
    </row>
    <row r="2532" spans="1:12" x14ac:dyDescent="0.2">
      <c r="A2532" t="s">
        <v>14305</v>
      </c>
      <c r="B2532" t="s">
        <v>14306</v>
      </c>
      <c r="C2532" t="s">
        <v>7360</v>
      </c>
      <c r="D2532" t="s">
        <v>2771</v>
      </c>
      <c r="E2532" t="s">
        <v>32</v>
      </c>
      <c r="F2532" t="s">
        <v>125</v>
      </c>
      <c r="G2532" t="s">
        <v>126</v>
      </c>
      <c r="I2532"/>
      <c r="K2532" s="1">
        <v>46203</v>
      </c>
      <c r="L2532" t="s">
        <v>15144</v>
      </c>
    </row>
    <row r="2533" spans="1:12" x14ac:dyDescent="0.2">
      <c r="A2533" t="s">
        <v>14293</v>
      </c>
      <c r="B2533" t="s">
        <v>14294</v>
      </c>
      <c r="C2533" t="s">
        <v>7360</v>
      </c>
      <c r="D2533" t="s">
        <v>2771</v>
      </c>
      <c r="E2533" t="s">
        <v>32</v>
      </c>
      <c r="F2533" t="s">
        <v>125</v>
      </c>
      <c r="G2533" t="s">
        <v>126</v>
      </c>
      <c r="I2533"/>
      <c r="K2533" s="1">
        <v>46203</v>
      </c>
      <c r="L2533" t="s">
        <v>15144</v>
      </c>
    </row>
    <row r="2534" spans="1:12" x14ac:dyDescent="0.2">
      <c r="A2534" t="s">
        <v>14299</v>
      </c>
      <c r="B2534" t="s">
        <v>14300</v>
      </c>
      <c r="C2534" t="s">
        <v>7360</v>
      </c>
      <c r="D2534" t="s">
        <v>2771</v>
      </c>
      <c r="E2534" t="s">
        <v>32</v>
      </c>
      <c r="F2534" t="s">
        <v>125</v>
      </c>
      <c r="G2534" t="s">
        <v>126</v>
      </c>
      <c r="I2534"/>
      <c r="K2534" s="1">
        <v>46203</v>
      </c>
      <c r="L2534" t="s">
        <v>15144</v>
      </c>
    </row>
    <row r="2535" spans="1:12" x14ac:dyDescent="0.2">
      <c r="A2535" t="s">
        <v>8286</v>
      </c>
      <c r="B2535" t="s">
        <v>8287</v>
      </c>
      <c r="C2535" t="s">
        <v>7360</v>
      </c>
      <c r="D2535" t="s">
        <v>2771</v>
      </c>
      <c r="E2535" t="s">
        <v>32</v>
      </c>
      <c r="F2535" t="s">
        <v>58</v>
      </c>
      <c r="G2535" t="s">
        <v>59</v>
      </c>
      <c r="H2535">
        <v>357142</v>
      </c>
      <c r="I2535">
        <v>357142</v>
      </c>
      <c r="J2535">
        <v>63.923999999999999</v>
      </c>
      <c r="K2535" s="1">
        <v>45869</v>
      </c>
      <c r="L2535" t="s">
        <v>15144</v>
      </c>
    </row>
    <row r="2536" spans="1:12" x14ac:dyDescent="0.2">
      <c r="A2536" t="s">
        <v>8294</v>
      </c>
      <c r="B2536" t="s">
        <v>8295</v>
      </c>
      <c r="C2536" t="s">
        <v>7360</v>
      </c>
      <c r="D2536" t="s">
        <v>2771</v>
      </c>
      <c r="E2536" t="s">
        <v>32</v>
      </c>
      <c r="F2536" t="s">
        <v>58</v>
      </c>
      <c r="G2536" t="s">
        <v>59</v>
      </c>
      <c r="H2536">
        <v>357142</v>
      </c>
      <c r="I2536">
        <v>357142</v>
      </c>
      <c r="J2536">
        <v>63.923999999999999</v>
      </c>
      <c r="K2536" s="1">
        <v>45869</v>
      </c>
      <c r="L2536" t="s">
        <v>15144</v>
      </c>
    </row>
    <row r="2537" spans="1:12" x14ac:dyDescent="0.2">
      <c r="A2537" t="s">
        <v>8284</v>
      </c>
      <c r="B2537" t="s">
        <v>8285</v>
      </c>
      <c r="C2537" t="s">
        <v>7360</v>
      </c>
      <c r="D2537" t="s">
        <v>2771</v>
      </c>
      <c r="E2537" t="s">
        <v>32</v>
      </c>
      <c r="F2537" t="s">
        <v>58</v>
      </c>
      <c r="G2537" t="s">
        <v>59</v>
      </c>
      <c r="H2537">
        <v>357142</v>
      </c>
      <c r="I2537">
        <v>357142</v>
      </c>
      <c r="J2537">
        <v>63.923999999999999</v>
      </c>
      <c r="K2537" s="1">
        <v>45869</v>
      </c>
      <c r="L2537" t="s">
        <v>15144</v>
      </c>
    </row>
    <row r="2538" spans="1:12" x14ac:dyDescent="0.2">
      <c r="A2538" t="s">
        <v>8292</v>
      </c>
      <c r="B2538" t="s">
        <v>8293</v>
      </c>
      <c r="C2538" t="s">
        <v>7360</v>
      </c>
      <c r="D2538" t="s">
        <v>2771</v>
      </c>
      <c r="E2538" t="s">
        <v>32</v>
      </c>
      <c r="F2538" t="s">
        <v>58</v>
      </c>
      <c r="G2538" t="s">
        <v>59</v>
      </c>
      <c r="H2538">
        <v>357142</v>
      </c>
      <c r="I2538">
        <v>357142</v>
      </c>
      <c r="J2538">
        <v>63.923999999999999</v>
      </c>
      <c r="K2538" s="1">
        <v>45869</v>
      </c>
      <c r="L2538" t="s">
        <v>15144</v>
      </c>
    </row>
    <row r="2539" spans="1:12" x14ac:dyDescent="0.2">
      <c r="A2539" t="s">
        <v>8288</v>
      </c>
      <c r="B2539" t="s">
        <v>8289</v>
      </c>
      <c r="C2539" t="s">
        <v>7360</v>
      </c>
      <c r="D2539" t="s">
        <v>2771</v>
      </c>
      <c r="E2539" t="s">
        <v>32</v>
      </c>
      <c r="F2539" t="s">
        <v>58</v>
      </c>
      <c r="G2539" t="s">
        <v>59</v>
      </c>
      <c r="H2539">
        <v>357142</v>
      </c>
      <c r="I2539">
        <v>357142</v>
      </c>
      <c r="J2539">
        <v>63.923999999999999</v>
      </c>
      <c r="K2539" s="1">
        <v>45869</v>
      </c>
      <c r="L2539" t="s">
        <v>15144</v>
      </c>
    </row>
    <row r="2540" spans="1:12" x14ac:dyDescent="0.2">
      <c r="A2540" t="s">
        <v>8290</v>
      </c>
      <c r="B2540" t="s">
        <v>8291</v>
      </c>
      <c r="C2540" t="s">
        <v>7360</v>
      </c>
      <c r="D2540" t="s">
        <v>2771</v>
      </c>
      <c r="E2540" t="s">
        <v>32</v>
      </c>
      <c r="F2540" t="s">
        <v>58</v>
      </c>
      <c r="G2540" t="s">
        <v>59</v>
      </c>
      <c r="H2540">
        <v>357142</v>
      </c>
      <c r="I2540">
        <v>357142</v>
      </c>
      <c r="J2540">
        <v>63.923999999999999</v>
      </c>
      <c r="K2540" s="1">
        <v>45869</v>
      </c>
      <c r="L2540" t="s">
        <v>15144</v>
      </c>
    </row>
    <row r="2541" spans="1:12" x14ac:dyDescent="0.2">
      <c r="A2541" t="s">
        <v>3319</v>
      </c>
      <c r="B2541" t="s">
        <v>8296</v>
      </c>
      <c r="C2541" t="s">
        <v>7360</v>
      </c>
      <c r="D2541" t="s">
        <v>2771</v>
      </c>
      <c r="E2541" t="s">
        <v>32</v>
      </c>
      <c r="F2541" t="s">
        <v>58</v>
      </c>
      <c r="G2541" t="s">
        <v>59</v>
      </c>
      <c r="H2541">
        <v>357142</v>
      </c>
      <c r="I2541">
        <v>357142</v>
      </c>
      <c r="J2541">
        <v>63.923999999999999</v>
      </c>
      <c r="K2541" s="1">
        <v>45688</v>
      </c>
      <c r="L2541" t="s">
        <v>15144</v>
      </c>
    </row>
    <row r="2542" spans="1:12" x14ac:dyDescent="0.2">
      <c r="A2542" t="s">
        <v>7371</v>
      </c>
      <c r="B2542" t="s">
        <v>7372</v>
      </c>
      <c r="C2542" t="s">
        <v>7360</v>
      </c>
      <c r="D2542" t="s">
        <v>2771</v>
      </c>
      <c r="E2542" t="s">
        <v>32</v>
      </c>
      <c r="F2542" t="s">
        <v>58</v>
      </c>
      <c r="G2542" t="s">
        <v>59</v>
      </c>
      <c r="H2542">
        <v>342142</v>
      </c>
      <c r="I2542">
        <v>342142</v>
      </c>
      <c r="J2542">
        <v>64.195999999999998</v>
      </c>
      <c r="K2542" s="1">
        <v>45808</v>
      </c>
      <c r="L2542" t="s">
        <v>15144</v>
      </c>
    </row>
    <row r="2543" spans="1:12" x14ac:dyDescent="0.2">
      <c r="A2543" t="s">
        <v>7379</v>
      </c>
      <c r="B2543" t="s">
        <v>7380</v>
      </c>
      <c r="C2543" t="s">
        <v>7360</v>
      </c>
      <c r="D2543" t="s">
        <v>2771</v>
      </c>
      <c r="E2543" t="s">
        <v>32</v>
      </c>
      <c r="F2543" t="s">
        <v>58</v>
      </c>
      <c r="G2543" t="s">
        <v>59</v>
      </c>
      <c r="H2543">
        <v>342142</v>
      </c>
      <c r="I2543">
        <v>342142</v>
      </c>
      <c r="J2543">
        <v>64.195999999999998</v>
      </c>
      <c r="K2543" s="1">
        <v>45808</v>
      </c>
      <c r="L2543" t="s">
        <v>15144</v>
      </c>
    </row>
    <row r="2544" spans="1:12" x14ac:dyDescent="0.2">
      <c r="A2544" t="s">
        <v>7373</v>
      </c>
      <c r="B2544" t="s">
        <v>7374</v>
      </c>
      <c r="C2544" t="s">
        <v>7360</v>
      </c>
      <c r="D2544" t="s">
        <v>2771</v>
      </c>
      <c r="E2544" t="s">
        <v>32</v>
      </c>
      <c r="F2544" t="s">
        <v>58</v>
      </c>
      <c r="G2544" t="s">
        <v>59</v>
      </c>
      <c r="H2544">
        <v>342142</v>
      </c>
      <c r="I2544">
        <v>342142</v>
      </c>
      <c r="J2544">
        <v>64.195999999999998</v>
      </c>
      <c r="K2544" s="1">
        <v>45808</v>
      </c>
      <c r="L2544" t="s">
        <v>15144</v>
      </c>
    </row>
    <row r="2545" spans="1:12" x14ac:dyDescent="0.2">
      <c r="A2545" t="s">
        <v>7377</v>
      </c>
      <c r="B2545" t="s">
        <v>7378</v>
      </c>
      <c r="C2545" t="s">
        <v>7360</v>
      </c>
      <c r="D2545" t="s">
        <v>2771</v>
      </c>
      <c r="E2545" t="s">
        <v>32</v>
      </c>
      <c r="F2545" t="s">
        <v>58</v>
      </c>
      <c r="G2545" t="s">
        <v>59</v>
      </c>
      <c r="H2545">
        <v>342142</v>
      </c>
      <c r="I2545">
        <v>342142</v>
      </c>
      <c r="J2545">
        <v>64.195999999999998</v>
      </c>
      <c r="K2545" s="1">
        <v>45808</v>
      </c>
      <c r="L2545" t="s">
        <v>15144</v>
      </c>
    </row>
    <row r="2546" spans="1:12" x14ac:dyDescent="0.2">
      <c r="A2546" t="s">
        <v>7375</v>
      </c>
      <c r="B2546" t="s">
        <v>7376</v>
      </c>
      <c r="C2546" t="s">
        <v>7360</v>
      </c>
      <c r="D2546" t="s">
        <v>2771</v>
      </c>
      <c r="E2546" t="s">
        <v>32</v>
      </c>
      <c r="F2546" t="s">
        <v>58</v>
      </c>
      <c r="G2546" t="s">
        <v>59</v>
      </c>
      <c r="H2546">
        <v>342142</v>
      </c>
      <c r="I2546">
        <v>342142</v>
      </c>
      <c r="J2546">
        <v>64.195999999999998</v>
      </c>
      <c r="K2546" s="1">
        <v>45808</v>
      </c>
      <c r="L2546" t="s">
        <v>15144</v>
      </c>
    </row>
    <row r="2547" spans="1:12" x14ac:dyDescent="0.2">
      <c r="A2547" t="s">
        <v>7383</v>
      </c>
      <c r="B2547" t="s">
        <v>7384</v>
      </c>
      <c r="C2547" t="s">
        <v>7360</v>
      </c>
      <c r="D2547" t="s">
        <v>2771</v>
      </c>
      <c r="E2547" t="s">
        <v>32</v>
      </c>
      <c r="F2547" t="s">
        <v>58</v>
      </c>
      <c r="G2547" t="s">
        <v>59</v>
      </c>
      <c r="H2547">
        <v>342142</v>
      </c>
      <c r="I2547">
        <v>342142</v>
      </c>
      <c r="J2547">
        <v>64.195999999999998</v>
      </c>
      <c r="K2547" s="1">
        <v>45808</v>
      </c>
      <c r="L2547" t="s">
        <v>15144</v>
      </c>
    </row>
    <row r="2548" spans="1:12" x14ac:dyDescent="0.2">
      <c r="A2548" t="s">
        <v>7381</v>
      </c>
      <c r="B2548" t="s">
        <v>7382</v>
      </c>
      <c r="C2548" t="s">
        <v>7360</v>
      </c>
      <c r="D2548" t="s">
        <v>2771</v>
      </c>
      <c r="E2548" t="s">
        <v>32</v>
      </c>
      <c r="F2548" t="s">
        <v>58</v>
      </c>
      <c r="G2548" t="s">
        <v>59</v>
      </c>
      <c r="H2548">
        <v>342142</v>
      </c>
      <c r="I2548">
        <v>342142</v>
      </c>
      <c r="J2548">
        <v>64.195999999999998</v>
      </c>
      <c r="K2548" s="1">
        <v>45808</v>
      </c>
      <c r="L2548" t="s">
        <v>15144</v>
      </c>
    </row>
    <row r="2549" spans="1:12" x14ac:dyDescent="0.2">
      <c r="A2549" t="s">
        <v>11584</v>
      </c>
      <c r="B2549" t="s">
        <v>11585</v>
      </c>
      <c r="C2549" t="s">
        <v>7360</v>
      </c>
      <c r="D2549" t="s">
        <v>11571</v>
      </c>
      <c r="E2549" t="s">
        <v>32</v>
      </c>
      <c r="F2549" t="s">
        <v>58</v>
      </c>
      <c r="G2549" t="s">
        <v>59</v>
      </c>
      <c r="I2549"/>
      <c r="K2549" s="1">
        <v>46053</v>
      </c>
      <c r="L2549" t="s">
        <v>15144</v>
      </c>
    </row>
    <row r="2550" spans="1:12" x14ac:dyDescent="0.2">
      <c r="A2550" t="s">
        <v>11590</v>
      </c>
      <c r="B2550" t="s">
        <v>11591</v>
      </c>
      <c r="C2550" t="s">
        <v>7360</v>
      </c>
      <c r="D2550" t="s">
        <v>11571</v>
      </c>
      <c r="E2550" t="s">
        <v>32</v>
      </c>
      <c r="F2550" t="s">
        <v>58</v>
      </c>
      <c r="G2550" t="s">
        <v>59</v>
      </c>
      <c r="I2550"/>
      <c r="K2550" s="1">
        <v>46053</v>
      </c>
      <c r="L2550" t="s">
        <v>15144</v>
      </c>
    </row>
    <row r="2551" spans="1:12" x14ac:dyDescent="0.2">
      <c r="A2551" t="s">
        <v>11576</v>
      </c>
      <c r="B2551" t="s">
        <v>11577</v>
      </c>
      <c r="C2551" t="s">
        <v>7360</v>
      </c>
      <c r="D2551" t="s">
        <v>11571</v>
      </c>
      <c r="E2551" t="s">
        <v>32</v>
      </c>
      <c r="F2551" t="s">
        <v>58</v>
      </c>
      <c r="G2551" t="s">
        <v>59</v>
      </c>
      <c r="I2551"/>
      <c r="K2551" s="1">
        <v>46053</v>
      </c>
      <c r="L2551" t="s">
        <v>15144</v>
      </c>
    </row>
    <row r="2552" spans="1:12" x14ac:dyDescent="0.2">
      <c r="A2552" t="s">
        <v>11574</v>
      </c>
      <c r="B2552" t="s">
        <v>11575</v>
      </c>
      <c r="C2552" t="s">
        <v>7360</v>
      </c>
      <c r="D2552" t="s">
        <v>11571</v>
      </c>
      <c r="E2552" t="s">
        <v>32</v>
      </c>
      <c r="F2552" t="s">
        <v>58</v>
      </c>
      <c r="G2552" t="s">
        <v>59</v>
      </c>
      <c r="I2552"/>
      <c r="K2552" s="1">
        <v>46053</v>
      </c>
      <c r="L2552" t="s">
        <v>15144</v>
      </c>
    </row>
    <row r="2553" spans="1:12" x14ac:dyDescent="0.2">
      <c r="A2553" t="s">
        <v>11572</v>
      </c>
      <c r="B2553" t="s">
        <v>11573</v>
      </c>
      <c r="C2553" t="s">
        <v>7360</v>
      </c>
      <c r="D2553" t="s">
        <v>11571</v>
      </c>
      <c r="E2553" t="s">
        <v>32</v>
      </c>
      <c r="F2553" t="s">
        <v>58</v>
      </c>
      <c r="G2553" t="s">
        <v>59</v>
      </c>
      <c r="I2553"/>
      <c r="K2553" s="1">
        <v>46053</v>
      </c>
      <c r="L2553" t="s">
        <v>15144</v>
      </c>
    </row>
    <row r="2554" spans="1:12" x14ac:dyDescent="0.2">
      <c r="A2554" t="s">
        <v>11578</v>
      </c>
      <c r="B2554" t="s">
        <v>11579</v>
      </c>
      <c r="C2554" t="s">
        <v>7360</v>
      </c>
      <c r="D2554" t="s">
        <v>11571</v>
      </c>
      <c r="E2554" t="s">
        <v>32</v>
      </c>
      <c r="F2554" t="s">
        <v>58</v>
      </c>
      <c r="G2554" t="s">
        <v>59</v>
      </c>
      <c r="I2554"/>
      <c r="K2554" s="1">
        <v>46053</v>
      </c>
      <c r="L2554" t="s">
        <v>15144</v>
      </c>
    </row>
    <row r="2555" spans="1:12" x14ac:dyDescent="0.2">
      <c r="A2555" t="s">
        <v>11588</v>
      </c>
      <c r="B2555" t="s">
        <v>11589</v>
      </c>
      <c r="C2555" t="s">
        <v>7360</v>
      </c>
      <c r="D2555" t="s">
        <v>11571</v>
      </c>
      <c r="E2555" t="s">
        <v>32</v>
      </c>
      <c r="F2555" t="s">
        <v>58</v>
      </c>
      <c r="G2555" t="s">
        <v>59</v>
      </c>
      <c r="I2555"/>
      <c r="K2555" s="1">
        <v>46053</v>
      </c>
      <c r="L2555" t="s">
        <v>15144</v>
      </c>
    </row>
    <row r="2556" spans="1:12" x14ac:dyDescent="0.2">
      <c r="A2556" t="s">
        <v>11582</v>
      </c>
      <c r="B2556" t="s">
        <v>11583</v>
      </c>
      <c r="C2556" t="s">
        <v>7360</v>
      </c>
      <c r="D2556" t="s">
        <v>11571</v>
      </c>
      <c r="E2556" t="s">
        <v>32</v>
      </c>
      <c r="F2556" t="s">
        <v>58</v>
      </c>
      <c r="G2556" t="s">
        <v>59</v>
      </c>
      <c r="I2556"/>
      <c r="K2556" s="1">
        <v>46053</v>
      </c>
      <c r="L2556" t="s">
        <v>15144</v>
      </c>
    </row>
    <row r="2557" spans="1:12" x14ac:dyDescent="0.2">
      <c r="A2557" t="s">
        <v>11592</v>
      </c>
      <c r="B2557" t="s">
        <v>11593</v>
      </c>
      <c r="C2557" t="s">
        <v>7360</v>
      </c>
      <c r="D2557" t="s">
        <v>11571</v>
      </c>
      <c r="E2557" t="s">
        <v>32</v>
      </c>
      <c r="F2557" t="s">
        <v>58</v>
      </c>
      <c r="G2557" t="s">
        <v>59</v>
      </c>
      <c r="I2557"/>
      <c r="K2557" s="1">
        <v>46053</v>
      </c>
      <c r="L2557" t="s">
        <v>15144</v>
      </c>
    </row>
    <row r="2558" spans="1:12" x14ac:dyDescent="0.2">
      <c r="A2558" t="s">
        <v>11586</v>
      </c>
      <c r="B2558" t="s">
        <v>11587</v>
      </c>
      <c r="C2558" t="s">
        <v>7360</v>
      </c>
      <c r="D2558" t="s">
        <v>11571</v>
      </c>
      <c r="E2558" t="s">
        <v>32</v>
      </c>
      <c r="F2558" t="s">
        <v>58</v>
      </c>
      <c r="G2558" t="s">
        <v>59</v>
      </c>
      <c r="I2558"/>
      <c r="K2558" s="1">
        <v>46053</v>
      </c>
      <c r="L2558" t="s">
        <v>15144</v>
      </c>
    </row>
    <row r="2559" spans="1:12" x14ac:dyDescent="0.2">
      <c r="A2559" t="s">
        <v>11580</v>
      </c>
      <c r="B2559" t="s">
        <v>11581</v>
      </c>
      <c r="C2559" t="s">
        <v>7360</v>
      </c>
      <c r="D2559" t="s">
        <v>11571</v>
      </c>
      <c r="E2559" t="s">
        <v>32</v>
      </c>
      <c r="F2559" t="s">
        <v>58</v>
      </c>
      <c r="G2559" t="s">
        <v>59</v>
      </c>
      <c r="I2559"/>
      <c r="K2559" s="1">
        <v>46053</v>
      </c>
      <c r="L2559" t="s">
        <v>15144</v>
      </c>
    </row>
    <row r="2560" spans="1:12" x14ac:dyDescent="0.2">
      <c r="A2560" t="s">
        <v>11569</v>
      </c>
      <c r="B2560" t="s">
        <v>11570</v>
      </c>
      <c r="C2560" t="s">
        <v>7360</v>
      </c>
      <c r="D2560" t="s">
        <v>11571</v>
      </c>
      <c r="E2560" t="s">
        <v>32</v>
      </c>
      <c r="F2560" t="s">
        <v>58</v>
      </c>
      <c r="G2560" t="s">
        <v>59</v>
      </c>
      <c r="I2560"/>
      <c r="K2560" s="1">
        <v>46053</v>
      </c>
      <c r="L2560" t="s">
        <v>15144</v>
      </c>
    </row>
    <row r="2561" spans="1:12" x14ac:dyDescent="0.2">
      <c r="A2561" t="s">
        <v>3439</v>
      </c>
      <c r="B2561" t="s">
        <v>4620</v>
      </c>
      <c r="C2561" t="s">
        <v>7360</v>
      </c>
      <c r="D2561" t="s">
        <v>2771</v>
      </c>
      <c r="E2561" t="s">
        <v>32</v>
      </c>
      <c r="F2561" t="s">
        <v>58</v>
      </c>
      <c r="G2561" t="s">
        <v>59</v>
      </c>
      <c r="I2561"/>
      <c r="K2561" s="1">
        <v>45688</v>
      </c>
      <c r="L2561" t="s">
        <v>15144</v>
      </c>
    </row>
    <row r="2562" spans="1:12" x14ac:dyDescent="0.2">
      <c r="A2562" t="s">
        <v>3816</v>
      </c>
      <c r="B2562" t="s">
        <v>4663</v>
      </c>
      <c r="C2562" t="s">
        <v>7360</v>
      </c>
      <c r="D2562" t="s">
        <v>2771</v>
      </c>
      <c r="E2562" t="s">
        <v>32</v>
      </c>
      <c r="F2562" t="s">
        <v>58</v>
      </c>
      <c r="G2562" t="s">
        <v>59</v>
      </c>
      <c r="H2562">
        <v>252000</v>
      </c>
      <c r="I2562">
        <v>252000</v>
      </c>
      <c r="J2562">
        <v>100</v>
      </c>
      <c r="K2562" s="1">
        <v>45747</v>
      </c>
      <c r="L2562" t="s">
        <v>15144</v>
      </c>
    </row>
    <row r="2563" spans="1:12" x14ac:dyDescent="0.2">
      <c r="A2563" t="s">
        <v>3817</v>
      </c>
      <c r="B2563" t="s">
        <v>4664</v>
      </c>
      <c r="C2563" t="s">
        <v>7360</v>
      </c>
      <c r="D2563" t="s">
        <v>2771</v>
      </c>
      <c r="E2563" t="s">
        <v>32</v>
      </c>
      <c r="F2563" t="s">
        <v>58</v>
      </c>
      <c r="G2563" t="s">
        <v>59</v>
      </c>
      <c r="H2563">
        <v>252000</v>
      </c>
      <c r="I2563">
        <v>252000</v>
      </c>
      <c r="J2563">
        <v>100</v>
      </c>
      <c r="K2563" s="1">
        <v>45747</v>
      </c>
      <c r="L2563" t="s">
        <v>15144</v>
      </c>
    </row>
    <row r="2564" spans="1:12" x14ac:dyDescent="0.2">
      <c r="A2564" t="s">
        <v>3814</v>
      </c>
      <c r="B2564" t="s">
        <v>4661</v>
      </c>
      <c r="C2564" t="s">
        <v>7360</v>
      </c>
      <c r="D2564" t="s">
        <v>2771</v>
      </c>
      <c r="E2564" t="s">
        <v>32</v>
      </c>
      <c r="F2564" t="s">
        <v>58</v>
      </c>
      <c r="G2564" t="s">
        <v>59</v>
      </c>
      <c r="H2564">
        <v>252000</v>
      </c>
      <c r="I2564">
        <v>252000</v>
      </c>
      <c r="J2564">
        <v>100</v>
      </c>
      <c r="K2564" s="1">
        <v>45747</v>
      </c>
      <c r="L2564" t="s">
        <v>15144</v>
      </c>
    </row>
    <row r="2565" spans="1:12" x14ac:dyDescent="0.2">
      <c r="A2565" t="s">
        <v>3815</v>
      </c>
      <c r="B2565" t="s">
        <v>4662</v>
      </c>
      <c r="C2565" t="s">
        <v>7360</v>
      </c>
      <c r="D2565" t="s">
        <v>2771</v>
      </c>
      <c r="E2565" t="s">
        <v>32</v>
      </c>
      <c r="F2565" t="s">
        <v>58</v>
      </c>
      <c r="G2565" t="s">
        <v>59</v>
      </c>
      <c r="H2565">
        <v>252000</v>
      </c>
      <c r="I2565">
        <v>252000</v>
      </c>
      <c r="J2565">
        <v>100</v>
      </c>
      <c r="K2565" s="1">
        <v>45747</v>
      </c>
      <c r="L2565" t="s">
        <v>15144</v>
      </c>
    </row>
    <row r="2566" spans="1:12" x14ac:dyDescent="0.2">
      <c r="A2566" t="s">
        <v>3818</v>
      </c>
      <c r="B2566" t="s">
        <v>4665</v>
      </c>
      <c r="C2566" t="s">
        <v>7360</v>
      </c>
      <c r="D2566" t="s">
        <v>2771</v>
      </c>
      <c r="E2566" t="s">
        <v>32</v>
      </c>
      <c r="F2566" t="s">
        <v>58</v>
      </c>
      <c r="G2566" t="s">
        <v>59</v>
      </c>
      <c r="H2566">
        <v>252000</v>
      </c>
      <c r="I2566">
        <v>252000</v>
      </c>
      <c r="J2566">
        <v>100</v>
      </c>
      <c r="K2566" s="1">
        <v>45747</v>
      </c>
      <c r="L2566" t="s">
        <v>15144</v>
      </c>
    </row>
    <row r="2567" spans="1:12" x14ac:dyDescent="0.2">
      <c r="A2567" t="s">
        <v>3819</v>
      </c>
      <c r="B2567" t="s">
        <v>4666</v>
      </c>
      <c r="C2567" t="s">
        <v>7360</v>
      </c>
      <c r="D2567" t="s">
        <v>2771</v>
      </c>
      <c r="E2567" t="s">
        <v>32</v>
      </c>
      <c r="F2567" t="s">
        <v>58</v>
      </c>
      <c r="G2567" t="s">
        <v>59</v>
      </c>
      <c r="H2567">
        <v>252000</v>
      </c>
      <c r="I2567">
        <v>252000</v>
      </c>
      <c r="J2567">
        <v>100</v>
      </c>
      <c r="K2567" s="1">
        <v>45747</v>
      </c>
      <c r="L2567" t="s">
        <v>15144</v>
      </c>
    </row>
    <row r="2568" spans="1:12" x14ac:dyDescent="0.2">
      <c r="A2568" t="s">
        <v>14022</v>
      </c>
      <c r="B2568" t="s">
        <v>14023</v>
      </c>
      <c r="C2568" t="s">
        <v>7360</v>
      </c>
      <c r="D2568" t="s">
        <v>11571</v>
      </c>
      <c r="E2568" t="s">
        <v>32</v>
      </c>
      <c r="F2568" t="s">
        <v>58</v>
      </c>
      <c r="G2568" t="s">
        <v>59</v>
      </c>
      <c r="I2568">
        <v>350000</v>
      </c>
      <c r="J2568">
        <v>63.24</v>
      </c>
      <c r="K2568" s="1">
        <v>46173</v>
      </c>
      <c r="L2568" t="s">
        <v>15144</v>
      </c>
    </row>
    <row r="2569" spans="1:12" x14ac:dyDescent="0.2">
      <c r="A2569" t="s">
        <v>14016</v>
      </c>
      <c r="B2569" t="s">
        <v>14017</v>
      </c>
      <c r="C2569" t="s">
        <v>7360</v>
      </c>
      <c r="D2569" t="s">
        <v>11571</v>
      </c>
      <c r="E2569" t="s">
        <v>32</v>
      </c>
      <c r="F2569" t="s">
        <v>58</v>
      </c>
      <c r="G2569" t="s">
        <v>59</v>
      </c>
      <c r="I2569">
        <v>350000</v>
      </c>
      <c r="J2569">
        <v>63.24</v>
      </c>
      <c r="K2569" s="1">
        <v>46173</v>
      </c>
      <c r="L2569" t="s">
        <v>15144</v>
      </c>
    </row>
    <row r="2570" spans="1:12" x14ac:dyDescent="0.2">
      <c r="A2570" t="s">
        <v>4090</v>
      </c>
      <c r="B2570" t="s">
        <v>14015</v>
      </c>
      <c r="C2570" t="s">
        <v>7360</v>
      </c>
      <c r="D2570" t="s">
        <v>11571</v>
      </c>
      <c r="E2570" t="s">
        <v>32</v>
      </c>
      <c r="F2570" t="s">
        <v>58</v>
      </c>
      <c r="G2570" t="s">
        <v>59</v>
      </c>
      <c r="I2570">
        <v>350000</v>
      </c>
      <c r="J2570">
        <v>63.24</v>
      </c>
      <c r="K2570" s="1">
        <v>45777</v>
      </c>
      <c r="L2570" t="s">
        <v>15144</v>
      </c>
    </row>
    <row r="2571" spans="1:12" x14ac:dyDescent="0.2">
      <c r="A2571" t="s">
        <v>14024</v>
      </c>
      <c r="B2571" t="s">
        <v>14025</v>
      </c>
      <c r="C2571" t="s">
        <v>7360</v>
      </c>
      <c r="D2571" t="s">
        <v>11571</v>
      </c>
      <c r="E2571" t="s">
        <v>32</v>
      </c>
      <c r="F2571" t="s">
        <v>58</v>
      </c>
      <c r="G2571" t="s">
        <v>59</v>
      </c>
      <c r="I2571">
        <v>350000</v>
      </c>
      <c r="J2571">
        <v>63.24</v>
      </c>
      <c r="K2571" s="1">
        <v>46173</v>
      </c>
      <c r="L2571" t="s">
        <v>15144</v>
      </c>
    </row>
    <row r="2572" spans="1:12" x14ac:dyDescent="0.2">
      <c r="A2572" t="s">
        <v>14018</v>
      </c>
      <c r="B2572" t="s">
        <v>14019</v>
      </c>
      <c r="C2572" t="s">
        <v>7360</v>
      </c>
      <c r="D2572" t="s">
        <v>11571</v>
      </c>
      <c r="E2572" t="s">
        <v>32</v>
      </c>
      <c r="F2572" t="s">
        <v>58</v>
      </c>
      <c r="G2572" t="s">
        <v>59</v>
      </c>
      <c r="I2572">
        <v>350000</v>
      </c>
      <c r="J2572">
        <v>63.24</v>
      </c>
      <c r="K2572" s="1">
        <v>46173</v>
      </c>
      <c r="L2572" t="s">
        <v>15144</v>
      </c>
    </row>
    <row r="2573" spans="1:12" x14ac:dyDescent="0.2">
      <c r="A2573" t="s">
        <v>14020</v>
      </c>
      <c r="B2573" t="s">
        <v>14021</v>
      </c>
      <c r="C2573" t="s">
        <v>7360</v>
      </c>
      <c r="D2573" t="s">
        <v>11571</v>
      </c>
      <c r="E2573" t="s">
        <v>32</v>
      </c>
      <c r="F2573" t="s">
        <v>58</v>
      </c>
      <c r="G2573" t="s">
        <v>59</v>
      </c>
      <c r="I2573">
        <v>350000</v>
      </c>
      <c r="J2573">
        <v>63.24</v>
      </c>
      <c r="K2573" s="1">
        <v>46173</v>
      </c>
      <c r="L2573" t="s">
        <v>15144</v>
      </c>
    </row>
    <row r="2574" spans="1:12" x14ac:dyDescent="0.2">
      <c r="A2574" t="s">
        <v>14026</v>
      </c>
      <c r="B2574" t="s">
        <v>14027</v>
      </c>
      <c r="C2574" t="s">
        <v>7360</v>
      </c>
      <c r="D2574" t="s">
        <v>11571</v>
      </c>
      <c r="E2574" t="s">
        <v>32</v>
      </c>
      <c r="F2574" t="s">
        <v>58</v>
      </c>
      <c r="G2574" t="s">
        <v>59</v>
      </c>
      <c r="I2574">
        <v>350000</v>
      </c>
      <c r="J2574">
        <v>63.24</v>
      </c>
      <c r="K2574" s="1">
        <v>46173</v>
      </c>
      <c r="L2574" t="s">
        <v>15144</v>
      </c>
    </row>
    <row r="2575" spans="1:12" x14ac:dyDescent="0.2">
      <c r="A2575" t="s">
        <v>13706</v>
      </c>
      <c r="B2575" t="s">
        <v>13707</v>
      </c>
      <c r="C2575" t="s">
        <v>7360</v>
      </c>
      <c r="D2575" t="s">
        <v>2771</v>
      </c>
      <c r="E2575" t="s">
        <v>32</v>
      </c>
      <c r="F2575" t="s">
        <v>58</v>
      </c>
      <c r="G2575" t="s">
        <v>59</v>
      </c>
      <c r="I2575"/>
      <c r="K2575" s="1">
        <v>46142</v>
      </c>
      <c r="L2575" t="s">
        <v>15144</v>
      </c>
    </row>
    <row r="2576" spans="1:12" x14ac:dyDescent="0.2">
      <c r="A2576" t="s">
        <v>7869</v>
      </c>
      <c r="B2576" t="s">
        <v>7378</v>
      </c>
      <c r="C2576" t="s">
        <v>7360</v>
      </c>
      <c r="D2576" t="s">
        <v>2771</v>
      </c>
      <c r="E2576" t="s">
        <v>32</v>
      </c>
      <c r="F2576" t="s">
        <v>58</v>
      </c>
      <c r="G2576" t="s">
        <v>59</v>
      </c>
      <c r="H2576">
        <v>298600</v>
      </c>
      <c r="I2576">
        <v>298600</v>
      </c>
      <c r="J2576">
        <v>59.219000000000008</v>
      </c>
      <c r="K2576" s="1">
        <v>45838</v>
      </c>
      <c r="L2576" t="s">
        <v>15144</v>
      </c>
    </row>
    <row r="2577" spans="1:12" x14ac:dyDescent="0.2">
      <c r="A2577" t="s">
        <v>7876</v>
      </c>
      <c r="B2577" t="s">
        <v>7407</v>
      </c>
      <c r="C2577" t="s">
        <v>7360</v>
      </c>
      <c r="D2577" t="s">
        <v>2771</v>
      </c>
      <c r="E2577" t="s">
        <v>32</v>
      </c>
      <c r="F2577" t="s">
        <v>58</v>
      </c>
      <c r="G2577" t="s">
        <v>59</v>
      </c>
      <c r="H2577">
        <v>298600</v>
      </c>
      <c r="I2577">
        <v>298600</v>
      </c>
      <c r="J2577">
        <v>59.219000000000008</v>
      </c>
      <c r="K2577" s="1">
        <v>45838</v>
      </c>
      <c r="L2577" t="s">
        <v>15144</v>
      </c>
    </row>
    <row r="2578" spans="1:12" x14ac:dyDescent="0.2">
      <c r="A2578" t="s">
        <v>7870</v>
      </c>
      <c r="B2578" t="s">
        <v>7376</v>
      </c>
      <c r="C2578" t="s">
        <v>7360</v>
      </c>
      <c r="D2578" t="s">
        <v>2771</v>
      </c>
      <c r="E2578" t="s">
        <v>32</v>
      </c>
      <c r="F2578" t="s">
        <v>58</v>
      </c>
      <c r="G2578" t="s">
        <v>59</v>
      </c>
      <c r="H2578">
        <v>298600</v>
      </c>
      <c r="I2578">
        <v>298600</v>
      </c>
      <c r="J2578">
        <v>59.219000000000008</v>
      </c>
      <c r="K2578" s="1">
        <v>45838</v>
      </c>
      <c r="L2578" t="s">
        <v>15144</v>
      </c>
    </row>
    <row r="2579" spans="1:12" x14ac:dyDescent="0.2">
      <c r="A2579" t="s">
        <v>7874</v>
      </c>
      <c r="B2579" t="s">
        <v>7380</v>
      </c>
      <c r="C2579" t="s">
        <v>7360</v>
      </c>
      <c r="D2579" t="s">
        <v>2771</v>
      </c>
      <c r="E2579" t="s">
        <v>32</v>
      </c>
      <c r="F2579" t="s">
        <v>58</v>
      </c>
      <c r="G2579" t="s">
        <v>59</v>
      </c>
      <c r="H2579">
        <v>298600</v>
      </c>
      <c r="I2579">
        <v>298600</v>
      </c>
      <c r="J2579">
        <v>59.219000000000008</v>
      </c>
      <c r="K2579" s="1">
        <v>45838</v>
      </c>
      <c r="L2579" t="s">
        <v>15144</v>
      </c>
    </row>
    <row r="2580" spans="1:12" x14ac:dyDescent="0.2">
      <c r="A2580" t="s">
        <v>7872</v>
      </c>
      <c r="B2580" t="s">
        <v>7374</v>
      </c>
      <c r="C2580" t="s">
        <v>7360</v>
      </c>
      <c r="D2580" t="s">
        <v>2771</v>
      </c>
      <c r="E2580" t="s">
        <v>32</v>
      </c>
      <c r="F2580" t="s">
        <v>58</v>
      </c>
      <c r="G2580" t="s">
        <v>59</v>
      </c>
      <c r="H2580">
        <v>298600</v>
      </c>
      <c r="I2580">
        <v>298600</v>
      </c>
      <c r="J2580">
        <v>59.219000000000008</v>
      </c>
      <c r="K2580" s="1">
        <v>45838</v>
      </c>
      <c r="L2580" t="s">
        <v>15144</v>
      </c>
    </row>
    <row r="2581" spans="1:12" x14ac:dyDescent="0.2">
      <c r="A2581" t="s">
        <v>7873</v>
      </c>
      <c r="B2581" t="s">
        <v>7382</v>
      </c>
      <c r="C2581" t="s">
        <v>7360</v>
      </c>
      <c r="D2581" t="s">
        <v>2771</v>
      </c>
      <c r="E2581" t="s">
        <v>32</v>
      </c>
      <c r="F2581" t="s">
        <v>58</v>
      </c>
      <c r="G2581" t="s">
        <v>59</v>
      </c>
      <c r="H2581">
        <v>298600</v>
      </c>
      <c r="I2581">
        <v>298600</v>
      </c>
      <c r="J2581">
        <v>59.219000000000008</v>
      </c>
      <c r="K2581" s="1">
        <v>45838</v>
      </c>
      <c r="L2581" t="s">
        <v>15144</v>
      </c>
    </row>
    <row r="2582" spans="1:12" x14ac:dyDescent="0.2">
      <c r="A2582" t="s">
        <v>7871</v>
      </c>
      <c r="B2582" t="s">
        <v>7372</v>
      </c>
      <c r="C2582" t="s">
        <v>7360</v>
      </c>
      <c r="D2582" t="s">
        <v>2771</v>
      </c>
      <c r="E2582" t="s">
        <v>32</v>
      </c>
      <c r="F2582" t="s">
        <v>58</v>
      </c>
      <c r="G2582" t="s">
        <v>59</v>
      </c>
      <c r="H2582">
        <v>298600</v>
      </c>
      <c r="I2582">
        <v>298600</v>
      </c>
      <c r="J2582">
        <v>59.219000000000008</v>
      </c>
      <c r="K2582" s="1">
        <v>45838</v>
      </c>
      <c r="L2582" t="s">
        <v>15144</v>
      </c>
    </row>
    <row r="2583" spans="1:12" x14ac:dyDescent="0.2">
      <c r="A2583" t="s">
        <v>7875</v>
      </c>
      <c r="B2583" t="s">
        <v>7384</v>
      </c>
      <c r="C2583" t="s">
        <v>7360</v>
      </c>
      <c r="D2583" t="s">
        <v>2771</v>
      </c>
      <c r="E2583" t="s">
        <v>32</v>
      </c>
      <c r="F2583" t="s">
        <v>58</v>
      </c>
      <c r="G2583" t="s">
        <v>59</v>
      </c>
      <c r="H2583">
        <v>298600</v>
      </c>
      <c r="I2583">
        <v>298600</v>
      </c>
      <c r="J2583">
        <v>59.219000000000008</v>
      </c>
      <c r="K2583" s="1">
        <v>45838</v>
      </c>
      <c r="L2583" t="s">
        <v>15144</v>
      </c>
    </row>
    <row r="2584" spans="1:12" x14ac:dyDescent="0.2">
      <c r="A2584" t="s">
        <v>9305</v>
      </c>
      <c r="B2584" t="s">
        <v>9306</v>
      </c>
      <c r="C2584" t="s">
        <v>7360</v>
      </c>
      <c r="D2584" t="s">
        <v>2771</v>
      </c>
      <c r="E2584" t="s">
        <v>32</v>
      </c>
      <c r="F2584" t="s">
        <v>56</v>
      </c>
      <c r="G2584" t="s">
        <v>57</v>
      </c>
      <c r="I2584"/>
      <c r="K2584" s="1">
        <v>45930</v>
      </c>
      <c r="L2584" t="s">
        <v>15144</v>
      </c>
    </row>
    <row r="2585" spans="1:12" x14ac:dyDescent="0.2">
      <c r="A2585" t="s">
        <v>12296</v>
      </c>
      <c r="B2585" t="s">
        <v>12297</v>
      </c>
      <c r="C2585" t="s">
        <v>15190</v>
      </c>
      <c r="D2585" t="s">
        <v>11571</v>
      </c>
      <c r="E2585" t="s">
        <v>32</v>
      </c>
      <c r="F2585" t="s">
        <v>58</v>
      </c>
      <c r="G2585" t="s">
        <v>59</v>
      </c>
      <c r="I2585"/>
      <c r="J2585">
        <v>150</v>
      </c>
      <c r="K2585" s="1">
        <v>46112</v>
      </c>
      <c r="L2585" t="s">
        <v>15144</v>
      </c>
    </row>
    <row r="2586" spans="1:12" x14ac:dyDescent="0.2">
      <c r="A2586" t="s">
        <v>12300</v>
      </c>
      <c r="B2586" t="s">
        <v>12301</v>
      </c>
      <c r="C2586" t="s">
        <v>7360</v>
      </c>
      <c r="D2586" t="s">
        <v>11571</v>
      </c>
      <c r="E2586" t="s">
        <v>32</v>
      </c>
      <c r="F2586" t="s">
        <v>58</v>
      </c>
      <c r="G2586" t="s">
        <v>59</v>
      </c>
      <c r="I2586"/>
      <c r="J2586">
        <v>150</v>
      </c>
      <c r="K2586" s="1">
        <v>46112</v>
      </c>
      <c r="L2586" t="s">
        <v>15144</v>
      </c>
    </row>
    <row r="2587" spans="1:12" x14ac:dyDescent="0.2">
      <c r="A2587" t="s">
        <v>12302</v>
      </c>
      <c r="B2587" t="s">
        <v>12303</v>
      </c>
      <c r="C2587" t="s">
        <v>7360</v>
      </c>
      <c r="D2587" t="s">
        <v>11571</v>
      </c>
      <c r="E2587" t="s">
        <v>32</v>
      </c>
      <c r="F2587" t="s">
        <v>58</v>
      </c>
      <c r="G2587" t="s">
        <v>59</v>
      </c>
      <c r="I2587"/>
      <c r="J2587">
        <v>150</v>
      </c>
      <c r="K2587" s="1">
        <v>46112</v>
      </c>
      <c r="L2587" t="s">
        <v>15144</v>
      </c>
    </row>
    <row r="2588" spans="1:12" x14ac:dyDescent="0.2">
      <c r="A2588" t="s">
        <v>12298</v>
      </c>
      <c r="B2588" t="s">
        <v>12299</v>
      </c>
      <c r="C2588" t="s">
        <v>7360</v>
      </c>
      <c r="D2588" t="s">
        <v>11571</v>
      </c>
      <c r="E2588" t="s">
        <v>32</v>
      </c>
      <c r="F2588" t="s">
        <v>58</v>
      </c>
      <c r="G2588" t="s">
        <v>59</v>
      </c>
      <c r="I2588"/>
      <c r="J2588">
        <v>150</v>
      </c>
      <c r="K2588" s="1">
        <v>46112</v>
      </c>
      <c r="L2588" t="s">
        <v>15144</v>
      </c>
    </row>
    <row r="2589" spans="1:12" x14ac:dyDescent="0.2">
      <c r="A2589" t="s">
        <v>7877</v>
      </c>
      <c r="B2589" t="s">
        <v>7376</v>
      </c>
      <c r="C2589" t="s">
        <v>7360</v>
      </c>
      <c r="D2589" t="s">
        <v>2771</v>
      </c>
      <c r="E2589" t="s">
        <v>32</v>
      </c>
      <c r="F2589" t="s">
        <v>58</v>
      </c>
      <c r="G2589" t="s">
        <v>59</v>
      </c>
      <c r="I2589">
        <v>396666</v>
      </c>
      <c r="J2589">
        <v>62.1</v>
      </c>
      <c r="K2589" s="1">
        <v>45838</v>
      </c>
      <c r="L2589" t="s">
        <v>15144</v>
      </c>
    </row>
    <row r="2590" spans="1:12" x14ac:dyDescent="0.2">
      <c r="A2590" t="s">
        <v>7879</v>
      </c>
      <c r="B2590" t="s">
        <v>7374</v>
      </c>
      <c r="C2590" t="s">
        <v>7360</v>
      </c>
      <c r="D2590" t="s">
        <v>2771</v>
      </c>
      <c r="E2590" t="s">
        <v>32</v>
      </c>
      <c r="F2590" t="s">
        <v>58</v>
      </c>
      <c r="G2590" t="s">
        <v>59</v>
      </c>
      <c r="I2590">
        <v>396666</v>
      </c>
      <c r="J2590">
        <v>62.1</v>
      </c>
      <c r="K2590" s="1">
        <v>45838</v>
      </c>
      <c r="L2590" t="s">
        <v>15144</v>
      </c>
    </row>
    <row r="2591" spans="1:12" x14ac:dyDescent="0.2">
      <c r="A2591" t="s">
        <v>7878</v>
      </c>
      <c r="B2591" t="s">
        <v>7372</v>
      </c>
      <c r="C2591" t="s">
        <v>7360</v>
      </c>
      <c r="D2591" t="s">
        <v>2771</v>
      </c>
      <c r="E2591" t="s">
        <v>32</v>
      </c>
      <c r="F2591" t="s">
        <v>58</v>
      </c>
      <c r="G2591" t="s">
        <v>59</v>
      </c>
      <c r="I2591">
        <v>396666</v>
      </c>
      <c r="J2591">
        <v>62.1</v>
      </c>
      <c r="K2591" s="1">
        <v>45838</v>
      </c>
      <c r="L2591" t="s">
        <v>15144</v>
      </c>
    </row>
    <row r="2592" spans="1:12" x14ac:dyDescent="0.2">
      <c r="A2592" t="s">
        <v>9276</v>
      </c>
      <c r="B2592" t="s">
        <v>9277</v>
      </c>
      <c r="C2592" t="s">
        <v>7360</v>
      </c>
      <c r="D2592" t="s">
        <v>2771</v>
      </c>
      <c r="E2592" t="s">
        <v>32</v>
      </c>
      <c r="F2592" t="s">
        <v>56</v>
      </c>
      <c r="G2592" t="s">
        <v>57</v>
      </c>
      <c r="H2592">
        <v>320000</v>
      </c>
      <c r="I2592">
        <v>320000</v>
      </c>
      <c r="J2592">
        <v>100</v>
      </c>
      <c r="K2592" s="1">
        <v>45930</v>
      </c>
      <c r="L2592" t="s">
        <v>15144</v>
      </c>
    </row>
    <row r="2593" spans="1:12" x14ac:dyDescent="0.2">
      <c r="A2593" t="s">
        <v>7881</v>
      </c>
      <c r="B2593" t="s">
        <v>7964</v>
      </c>
      <c r="C2593" t="s">
        <v>7360</v>
      </c>
      <c r="D2593" t="s">
        <v>2771</v>
      </c>
      <c r="E2593" t="s">
        <v>32</v>
      </c>
      <c r="F2593" t="s">
        <v>58</v>
      </c>
      <c r="G2593" t="s">
        <v>59</v>
      </c>
      <c r="H2593">
        <v>347200</v>
      </c>
      <c r="I2593">
        <v>213600</v>
      </c>
      <c r="J2593">
        <v>72</v>
      </c>
      <c r="K2593" s="1">
        <v>45838</v>
      </c>
      <c r="L2593" t="s">
        <v>15144</v>
      </c>
    </row>
    <row r="2594" spans="1:12" x14ac:dyDescent="0.2">
      <c r="A2594" t="s">
        <v>7880</v>
      </c>
      <c r="B2594" t="s">
        <v>7965</v>
      </c>
      <c r="C2594" t="s">
        <v>7360</v>
      </c>
      <c r="D2594" t="s">
        <v>2771</v>
      </c>
      <c r="E2594" t="s">
        <v>32</v>
      </c>
      <c r="F2594" t="s">
        <v>58</v>
      </c>
      <c r="G2594" t="s">
        <v>59</v>
      </c>
      <c r="H2594">
        <v>347200</v>
      </c>
      <c r="I2594">
        <v>133600</v>
      </c>
      <c r="J2594">
        <v>36</v>
      </c>
      <c r="K2594" s="1">
        <v>45838</v>
      </c>
      <c r="L2594" t="s">
        <v>15144</v>
      </c>
    </row>
    <row r="2595" spans="1:12" x14ac:dyDescent="0.2">
      <c r="A2595" t="s">
        <v>3330</v>
      </c>
      <c r="B2595" t="s">
        <v>4796</v>
      </c>
      <c r="C2595" t="s">
        <v>7360</v>
      </c>
      <c r="D2595" t="s">
        <v>2771</v>
      </c>
      <c r="E2595" t="s">
        <v>32</v>
      </c>
      <c r="F2595" t="s">
        <v>58</v>
      </c>
      <c r="G2595" t="s">
        <v>59</v>
      </c>
      <c r="H2595">
        <v>475500</v>
      </c>
      <c r="I2595">
        <v>475500</v>
      </c>
      <c r="J2595">
        <v>69.670999999999992</v>
      </c>
      <c r="K2595" s="1">
        <v>45688</v>
      </c>
      <c r="L2595" t="s">
        <v>15144</v>
      </c>
    </row>
    <row r="2596" spans="1:12" x14ac:dyDescent="0.2">
      <c r="A2596" t="s">
        <v>3329</v>
      </c>
      <c r="B2596" t="s">
        <v>4797</v>
      </c>
      <c r="C2596" t="s">
        <v>7360</v>
      </c>
      <c r="D2596" t="s">
        <v>2771</v>
      </c>
      <c r="E2596" t="s">
        <v>32</v>
      </c>
      <c r="F2596" t="s">
        <v>58</v>
      </c>
      <c r="G2596" t="s">
        <v>59</v>
      </c>
      <c r="H2596">
        <v>475500</v>
      </c>
      <c r="I2596">
        <v>475500</v>
      </c>
      <c r="J2596">
        <v>69.670999999999992</v>
      </c>
      <c r="K2596" s="1">
        <v>45688</v>
      </c>
      <c r="L2596" t="s">
        <v>15144</v>
      </c>
    </row>
    <row r="2597" spans="1:12" x14ac:dyDescent="0.2">
      <c r="A2597" t="s">
        <v>3331</v>
      </c>
      <c r="B2597" t="s">
        <v>4794</v>
      </c>
      <c r="C2597" t="s">
        <v>7360</v>
      </c>
      <c r="D2597" t="s">
        <v>2771</v>
      </c>
      <c r="E2597" t="s">
        <v>32</v>
      </c>
      <c r="F2597" t="s">
        <v>58</v>
      </c>
      <c r="G2597" t="s">
        <v>59</v>
      </c>
      <c r="H2597">
        <v>475500</v>
      </c>
      <c r="I2597">
        <v>475500</v>
      </c>
      <c r="J2597">
        <v>69.670999999999992</v>
      </c>
      <c r="K2597" s="1">
        <v>45688</v>
      </c>
      <c r="L2597" t="s">
        <v>15144</v>
      </c>
    </row>
    <row r="2598" spans="1:12" x14ac:dyDescent="0.2">
      <c r="A2598" t="s">
        <v>3332</v>
      </c>
      <c r="B2598" t="s">
        <v>4795</v>
      </c>
      <c r="C2598" t="s">
        <v>7360</v>
      </c>
      <c r="D2598" t="s">
        <v>2771</v>
      </c>
      <c r="E2598" t="s">
        <v>32</v>
      </c>
      <c r="F2598" t="s">
        <v>58</v>
      </c>
      <c r="G2598" t="s">
        <v>59</v>
      </c>
      <c r="H2598">
        <v>475500</v>
      </c>
      <c r="I2598">
        <v>475500</v>
      </c>
      <c r="J2598">
        <v>69.670999999999992</v>
      </c>
      <c r="K2598" s="1">
        <v>45688</v>
      </c>
      <c r="L2598" t="s">
        <v>15144</v>
      </c>
    </row>
    <row r="2599" spans="1:12" x14ac:dyDescent="0.2">
      <c r="A2599" t="s">
        <v>12029</v>
      </c>
      <c r="B2599" t="s">
        <v>12030</v>
      </c>
      <c r="C2599" t="s">
        <v>7360</v>
      </c>
      <c r="D2599" t="s">
        <v>2771</v>
      </c>
      <c r="E2599" t="s">
        <v>32</v>
      </c>
      <c r="F2599" t="s">
        <v>58</v>
      </c>
      <c r="G2599" t="s">
        <v>59</v>
      </c>
      <c r="I2599">
        <v>313060</v>
      </c>
      <c r="J2599">
        <v>59.244000000000014</v>
      </c>
      <c r="K2599" s="1">
        <v>46081</v>
      </c>
      <c r="L2599" t="s">
        <v>15144</v>
      </c>
    </row>
    <row r="2600" spans="1:12" x14ac:dyDescent="0.2">
      <c r="A2600" t="s">
        <v>12027</v>
      </c>
      <c r="B2600" t="s">
        <v>12028</v>
      </c>
      <c r="C2600" t="s">
        <v>7360</v>
      </c>
      <c r="D2600" t="s">
        <v>2771</v>
      </c>
      <c r="E2600" t="s">
        <v>32</v>
      </c>
      <c r="F2600" t="s">
        <v>58</v>
      </c>
      <c r="G2600" t="s">
        <v>59</v>
      </c>
      <c r="I2600">
        <v>313060</v>
      </c>
      <c r="J2600">
        <v>59.244000000000014</v>
      </c>
      <c r="K2600" s="1">
        <v>46081</v>
      </c>
      <c r="L2600" t="s">
        <v>15144</v>
      </c>
    </row>
    <row r="2601" spans="1:12" x14ac:dyDescent="0.2">
      <c r="A2601" t="s">
        <v>12033</v>
      </c>
      <c r="B2601" t="s">
        <v>12034</v>
      </c>
      <c r="C2601" t="s">
        <v>7360</v>
      </c>
      <c r="D2601" t="s">
        <v>2771</v>
      </c>
      <c r="E2601" t="s">
        <v>32</v>
      </c>
      <c r="F2601" t="s">
        <v>58</v>
      </c>
      <c r="G2601" t="s">
        <v>59</v>
      </c>
      <c r="I2601">
        <v>313060</v>
      </c>
      <c r="J2601">
        <v>59.244000000000014</v>
      </c>
      <c r="K2601" s="1">
        <v>46081</v>
      </c>
      <c r="L2601" t="s">
        <v>15144</v>
      </c>
    </row>
    <row r="2602" spans="1:12" x14ac:dyDescent="0.2">
      <c r="A2602" t="s">
        <v>12035</v>
      </c>
      <c r="B2602" t="s">
        <v>12036</v>
      </c>
      <c r="C2602" t="s">
        <v>7360</v>
      </c>
      <c r="D2602" t="s">
        <v>2771</v>
      </c>
      <c r="E2602" t="s">
        <v>32</v>
      </c>
      <c r="F2602" t="s">
        <v>58</v>
      </c>
      <c r="G2602" t="s">
        <v>59</v>
      </c>
      <c r="I2602">
        <v>313060</v>
      </c>
      <c r="J2602">
        <v>59.244000000000014</v>
      </c>
      <c r="K2602" s="1">
        <v>46081</v>
      </c>
      <c r="L2602" t="s">
        <v>15144</v>
      </c>
    </row>
    <row r="2603" spans="1:12" x14ac:dyDescent="0.2">
      <c r="A2603" t="s">
        <v>12031</v>
      </c>
      <c r="B2603" t="s">
        <v>12032</v>
      </c>
      <c r="C2603" t="s">
        <v>7360</v>
      </c>
      <c r="D2603" t="s">
        <v>2771</v>
      </c>
      <c r="E2603" t="s">
        <v>32</v>
      </c>
      <c r="F2603" t="s">
        <v>58</v>
      </c>
      <c r="G2603" t="s">
        <v>59</v>
      </c>
      <c r="I2603">
        <v>313060</v>
      </c>
      <c r="J2603">
        <v>59.244000000000014</v>
      </c>
      <c r="K2603" s="1">
        <v>46081</v>
      </c>
      <c r="L2603" t="s">
        <v>15144</v>
      </c>
    </row>
    <row r="2604" spans="1:12" x14ac:dyDescent="0.2">
      <c r="A2604" t="s">
        <v>10475</v>
      </c>
      <c r="B2604" t="s">
        <v>10476</v>
      </c>
      <c r="C2604" t="s">
        <v>7360</v>
      </c>
      <c r="D2604" t="s">
        <v>2771</v>
      </c>
      <c r="E2604" t="s">
        <v>32</v>
      </c>
      <c r="F2604" t="s">
        <v>127</v>
      </c>
      <c r="G2604" t="s">
        <v>128</v>
      </c>
      <c r="H2604">
        <v>25000</v>
      </c>
      <c r="I2604"/>
      <c r="J2604">
        <v>24</v>
      </c>
      <c r="K2604" s="1">
        <v>45991</v>
      </c>
      <c r="L2604" t="s">
        <v>15144</v>
      </c>
    </row>
    <row r="2605" spans="1:12" x14ac:dyDescent="0.2">
      <c r="A2605" t="s">
        <v>14739</v>
      </c>
      <c r="B2605" t="s">
        <v>14844</v>
      </c>
      <c r="C2605" t="s">
        <v>7360</v>
      </c>
      <c r="D2605" t="s">
        <v>2771</v>
      </c>
      <c r="E2605" t="s">
        <v>32</v>
      </c>
      <c r="F2605" t="s">
        <v>58</v>
      </c>
      <c r="G2605" t="s">
        <v>59</v>
      </c>
      <c r="I2605">
        <v>21570</v>
      </c>
      <c r="J2605">
        <v>18</v>
      </c>
      <c r="K2605" s="1">
        <v>46234</v>
      </c>
      <c r="L2605" t="s">
        <v>15144</v>
      </c>
    </row>
    <row r="2606" spans="1:12" x14ac:dyDescent="0.2">
      <c r="A2606" t="s">
        <v>15191</v>
      </c>
      <c r="B2606" t="s">
        <v>7382</v>
      </c>
      <c r="C2606" t="s">
        <v>7360</v>
      </c>
      <c r="D2606" t="s">
        <v>2771</v>
      </c>
      <c r="E2606" t="s">
        <v>32</v>
      </c>
      <c r="F2606" t="s">
        <v>58</v>
      </c>
      <c r="G2606" t="s">
        <v>59</v>
      </c>
      <c r="I2606">
        <v>346500</v>
      </c>
      <c r="J2606">
        <v>125</v>
      </c>
      <c r="K2606" s="1">
        <v>46234</v>
      </c>
      <c r="L2606" t="s">
        <v>15144</v>
      </c>
    </row>
    <row r="2607" spans="1:12" x14ac:dyDescent="0.2">
      <c r="A2607" t="s">
        <v>15192</v>
      </c>
      <c r="B2607" t="s">
        <v>7380</v>
      </c>
      <c r="C2607" t="s">
        <v>7360</v>
      </c>
      <c r="D2607" t="s">
        <v>2771</v>
      </c>
      <c r="E2607" t="s">
        <v>32</v>
      </c>
      <c r="F2607" t="s">
        <v>58</v>
      </c>
      <c r="G2607" t="s">
        <v>59</v>
      </c>
      <c r="I2607">
        <v>346500</v>
      </c>
      <c r="J2607">
        <v>125</v>
      </c>
      <c r="K2607" s="1">
        <v>46234</v>
      </c>
      <c r="L2607" t="s">
        <v>15144</v>
      </c>
    </row>
    <row r="2608" spans="1:12" x14ac:dyDescent="0.2">
      <c r="A2608" t="s">
        <v>15193</v>
      </c>
      <c r="B2608" t="s">
        <v>7409</v>
      </c>
      <c r="C2608" t="s">
        <v>7360</v>
      </c>
      <c r="D2608" t="s">
        <v>2771</v>
      </c>
      <c r="E2608" t="s">
        <v>32</v>
      </c>
      <c r="F2608" t="s">
        <v>58</v>
      </c>
      <c r="G2608" t="s">
        <v>59</v>
      </c>
      <c r="I2608">
        <v>346500</v>
      </c>
      <c r="J2608">
        <v>125</v>
      </c>
      <c r="K2608" s="1">
        <v>46234</v>
      </c>
      <c r="L2608" t="s">
        <v>15144</v>
      </c>
    </row>
    <row r="2609" spans="1:12" x14ac:dyDescent="0.2">
      <c r="A2609" t="s">
        <v>15194</v>
      </c>
      <c r="B2609" t="s">
        <v>7374</v>
      </c>
      <c r="C2609" t="s">
        <v>7360</v>
      </c>
      <c r="D2609" t="s">
        <v>2771</v>
      </c>
      <c r="E2609" t="s">
        <v>32</v>
      </c>
      <c r="F2609" t="s">
        <v>58</v>
      </c>
      <c r="G2609" t="s">
        <v>59</v>
      </c>
      <c r="I2609">
        <v>346500</v>
      </c>
      <c r="J2609">
        <v>125</v>
      </c>
      <c r="K2609" s="1">
        <v>46234</v>
      </c>
      <c r="L2609" t="s">
        <v>15144</v>
      </c>
    </row>
    <row r="2610" spans="1:12" x14ac:dyDescent="0.2">
      <c r="A2610" t="s">
        <v>15195</v>
      </c>
      <c r="B2610" t="s">
        <v>7372</v>
      </c>
      <c r="C2610" t="s">
        <v>7360</v>
      </c>
      <c r="D2610" t="s">
        <v>2771</v>
      </c>
      <c r="E2610" t="s">
        <v>32</v>
      </c>
      <c r="F2610" t="s">
        <v>58</v>
      </c>
      <c r="G2610" t="s">
        <v>59</v>
      </c>
      <c r="I2610">
        <v>346500</v>
      </c>
      <c r="J2610">
        <v>125</v>
      </c>
      <c r="K2610" s="1">
        <v>46234</v>
      </c>
      <c r="L2610" t="s">
        <v>15144</v>
      </c>
    </row>
    <row r="2611" spans="1:12" x14ac:dyDescent="0.2">
      <c r="A2611" t="s">
        <v>15196</v>
      </c>
      <c r="B2611" t="s">
        <v>7384</v>
      </c>
      <c r="C2611" t="s">
        <v>7360</v>
      </c>
      <c r="D2611" t="s">
        <v>2771</v>
      </c>
      <c r="E2611" t="s">
        <v>32</v>
      </c>
      <c r="F2611" t="s">
        <v>58</v>
      </c>
      <c r="G2611" t="s">
        <v>59</v>
      </c>
      <c r="I2611">
        <v>346500</v>
      </c>
      <c r="J2611">
        <v>125</v>
      </c>
      <c r="K2611" s="1">
        <v>46234</v>
      </c>
      <c r="L2611" t="s">
        <v>15144</v>
      </c>
    </row>
    <row r="2612" spans="1:12" x14ac:dyDescent="0.2">
      <c r="A2612" t="s">
        <v>15197</v>
      </c>
      <c r="B2612" t="s">
        <v>7398</v>
      </c>
      <c r="C2612" t="s">
        <v>7360</v>
      </c>
      <c r="D2612" t="s">
        <v>2771</v>
      </c>
      <c r="E2612" t="s">
        <v>32</v>
      </c>
      <c r="F2612" t="s">
        <v>58</v>
      </c>
      <c r="G2612" t="s">
        <v>59</v>
      </c>
      <c r="I2612">
        <v>346500</v>
      </c>
      <c r="J2612">
        <v>125</v>
      </c>
      <c r="K2612" s="1">
        <v>46234</v>
      </c>
      <c r="L2612" t="s">
        <v>15144</v>
      </c>
    </row>
    <row r="2613" spans="1:12" x14ac:dyDescent="0.2">
      <c r="A2613" t="s">
        <v>15198</v>
      </c>
      <c r="B2613" t="s">
        <v>7378</v>
      </c>
      <c r="C2613" t="s">
        <v>7360</v>
      </c>
      <c r="D2613" t="s">
        <v>2771</v>
      </c>
      <c r="E2613" t="s">
        <v>32</v>
      </c>
      <c r="F2613" t="s">
        <v>58</v>
      </c>
      <c r="G2613" t="s">
        <v>59</v>
      </c>
      <c r="I2613">
        <v>346500</v>
      </c>
      <c r="J2613">
        <v>125</v>
      </c>
      <c r="K2613" s="1">
        <v>46234</v>
      </c>
      <c r="L2613" t="s">
        <v>15144</v>
      </c>
    </row>
    <row r="2614" spans="1:12" x14ac:dyDescent="0.2">
      <c r="A2614" t="s">
        <v>15199</v>
      </c>
      <c r="B2614" t="s">
        <v>7407</v>
      </c>
      <c r="C2614" t="s">
        <v>7360</v>
      </c>
      <c r="D2614" t="s">
        <v>2771</v>
      </c>
      <c r="E2614" t="s">
        <v>32</v>
      </c>
      <c r="F2614" t="s">
        <v>58</v>
      </c>
      <c r="G2614" t="s">
        <v>59</v>
      </c>
      <c r="I2614">
        <v>346500</v>
      </c>
      <c r="J2614">
        <v>125</v>
      </c>
      <c r="K2614" s="1">
        <v>46234</v>
      </c>
      <c r="L2614" t="s">
        <v>15144</v>
      </c>
    </row>
    <row r="2615" spans="1:12" x14ac:dyDescent="0.2">
      <c r="A2615" t="s">
        <v>15200</v>
      </c>
      <c r="B2615" t="s">
        <v>7376</v>
      </c>
      <c r="C2615" t="s">
        <v>7360</v>
      </c>
      <c r="D2615" t="s">
        <v>2771</v>
      </c>
      <c r="E2615" t="s">
        <v>32</v>
      </c>
      <c r="F2615" t="s">
        <v>58</v>
      </c>
      <c r="G2615" t="s">
        <v>59</v>
      </c>
      <c r="I2615">
        <v>346500</v>
      </c>
      <c r="J2615">
        <v>125</v>
      </c>
      <c r="K2615" s="1">
        <v>46234</v>
      </c>
      <c r="L2615" t="s">
        <v>15144</v>
      </c>
    </row>
    <row r="2616" spans="1:12" x14ac:dyDescent="0.2">
      <c r="A2616" t="s">
        <v>12043</v>
      </c>
      <c r="B2616" t="s">
        <v>12044</v>
      </c>
      <c r="C2616" t="s">
        <v>7360</v>
      </c>
      <c r="D2616" t="s">
        <v>2771</v>
      </c>
      <c r="E2616" t="s">
        <v>32</v>
      </c>
      <c r="F2616" t="s">
        <v>58</v>
      </c>
      <c r="G2616" t="s">
        <v>59</v>
      </c>
      <c r="I2616"/>
      <c r="J2616">
        <v>300</v>
      </c>
      <c r="K2616" s="1">
        <v>46081</v>
      </c>
      <c r="L2616" t="s">
        <v>15144</v>
      </c>
    </row>
    <row r="2617" spans="1:12" x14ac:dyDescent="0.2">
      <c r="A2617" t="s">
        <v>12039</v>
      </c>
      <c r="B2617" t="s">
        <v>12040</v>
      </c>
      <c r="C2617" t="s">
        <v>7360</v>
      </c>
      <c r="D2617" t="s">
        <v>2771</v>
      </c>
      <c r="E2617" t="s">
        <v>32</v>
      </c>
      <c r="F2617" t="s">
        <v>58</v>
      </c>
      <c r="G2617" t="s">
        <v>59</v>
      </c>
      <c r="I2617"/>
      <c r="J2617">
        <v>300</v>
      </c>
      <c r="K2617" s="1">
        <v>46081</v>
      </c>
      <c r="L2617" t="s">
        <v>15144</v>
      </c>
    </row>
    <row r="2618" spans="1:12" x14ac:dyDescent="0.2">
      <c r="A2618" t="s">
        <v>12037</v>
      </c>
      <c r="B2618" t="s">
        <v>12038</v>
      </c>
      <c r="C2618" t="s">
        <v>7360</v>
      </c>
      <c r="D2618" t="s">
        <v>2771</v>
      </c>
      <c r="E2618" t="s">
        <v>32</v>
      </c>
      <c r="F2618" t="s">
        <v>58</v>
      </c>
      <c r="G2618" t="s">
        <v>59</v>
      </c>
      <c r="I2618"/>
      <c r="J2618">
        <v>300</v>
      </c>
      <c r="K2618" s="1">
        <v>46081</v>
      </c>
      <c r="L2618" t="s">
        <v>15144</v>
      </c>
    </row>
    <row r="2619" spans="1:12" x14ac:dyDescent="0.2">
      <c r="A2619" t="s">
        <v>12041</v>
      </c>
      <c r="B2619" t="s">
        <v>12042</v>
      </c>
      <c r="C2619" t="s">
        <v>7360</v>
      </c>
      <c r="D2619" t="s">
        <v>2771</v>
      </c>
      <c r="E2619" t="s">
        <v>32</v>
      </c>
      <c r="F2619" t="s">
        <v>58</v>
      </c>
      <c r="G2619" t="s">
        <v>59</v>
      </c>
      <c r="I2619"/>
      <c r="J2619">
        <v>300</v>
      </c>
      <c r="K2619" s="1">
        <v>46081</v>
      </c>
      <c r="L2619" t="s">
        <v>15144</v>
      </c>
    </row>
    <row r="2620" spans="1:12" x14ac:dyDescent="0.2">
      <c r="A2620" t="s">
        <v>8951</v>
      </c>
      <c r="B2620" t="s">
        <v>8952</v>
      </c>
      <c r="C2620" t="s">
        <v>7360</v>
      </c>
      <c r="D2620" t="s">
        <v>2771</v>
      </c>
      <c r="E2620" t="s">
        <v>32</v>
      </c>
      <c r="F2620" t="s">
        <v>58</v>
      </c>
      <c r="G2620" t="s">
        <v>59</v>
      </c>
      <c r="I2620"/>
      <c r="K2620" s="1">
        <v>45900</v>
      </c>
      <c r="L2620" t="s">
        <v>15144</v>
      </c>
    </row>
    <row r="2621" spans="1:12" x14ac:dyDescent="0.2">
      <c r="A2621" t="s">
        <v>9714</v>
      </c>
      <c r="B2621" t="s">
        <v>9715</v>
      </c>
      <c r="C2621" t="s">
        <v>7360</v>
      </c>
      <c r="D2621" t="s">
        <v>2771</v>
      </c>
      <c r="E2621" t="s">
        <v>32</v>
      </c>
      <c r="F2621" t="s">
        <v>118</v>
      </c>
      <c r="G2621" t="s">
        <v>119</v>
      </c>
      <c r="I2621"/>
      <c r="K2621" s="1">
        <v>45961</v>
      </c>
      <c r="L2621" t="s">
        <v>15144</v>
      </c>
    </row>
    <row r="2622" spans="1:12" x14ac:dyDescent="0.2">
      <c r="A2622" t="s">
        <v>9831</v>
      </c>
      <c r="B2622" t="s">
        <v>9832</v>
      </c>
      <c r="C2622" t="s">
        <v>7360</v>
      </c>
      <c r="D2622" t="s">
        <v>2771</v>
      </c>
      <c r="E2622" t="s">
        <v>32</v>
      </c>
      <c r="F2622" t="s">
        <v>58</v>
      </c>
      <c r="G2622" t="s">
        <v>59</v>
      </c>
      <c r="H2622">
        <v>333000</v>
      </c>
      <c r="I2622">
        <v>333000</v>
      </c>
      <c r="J2622">
        <v>64.947000000000003</v>
      </c>
      <c r="K2622" s="1">
        <v>45961</v>
      </c>
      <c r="L2622" t="s">
        <v>15144</v>
      </c>
    </row>
    <row r="2623" spans="1:12" x14ac:dyDescent="0.2">
      <c r="A2623" t="s">
        <v>9833</v>
      </c>
      <c r="B2623" t="s">
        <v>9834</v>
      </c>
      <c r="C2623" t="s">
        <v>7360</v>
      </c>
      <c r="D2623" t="s">
        <v>2771</v>
      </c>
      <c r="E2623" t="s">
        <v>32</v>
      </c>
      <c r="F2623" t="s">
        <v>58</v>
      </c>
      <c r="G2623" t="s">
        <v>59</v>
      </c>
      <c r="H2623">
        <v>333000</v>
      </c>
      <c r="I2623">
        <v>333000</v>
      </c>
      <c r="J2623">
        <v>64.947000000000003</v>
      </c>
      <c r="K2623" s="1">
        <v>45961</v>
      </c>
      <c r="L2623" t="s">
        <v>15144</v>
      </c>
    </row>
    <row r="2624" spans="1:12" x14ac:dyDescent="0.2">
      <c r="A2624" t="s">
        <v>9835</v>
      </c>
      <c r="B2624" t="s">
        <v>9836</v>
      </c>
      <c r="C2624" t="s">
        <v>7360</v>
      </c>
      <c r="D2624" t="s">
        <v>2771</v>
      </c>
      <c r="E2624" t="s">
        <v>32</v>
      </c>
      <c r="F2624" t="s">
        <v>58</v>
      </c>
      <c r="G2624" t="s">
        <v>59</v>
      </c>
      <c r="H2624">
        <v>333000</v>
      </c>
      <c r="I2624">
        <v>333000</v>
      </c>
      <c r="J2624">
        <v>64.947000000000003</v>
      </c>
      <c r="K2624" s="1">
        <v>45961</v>
      </c>
      <c r="L2624" t="s">
        <v>15144</v>
      </c>
    </row>
    <row r="2625" spans="1:12" x14ac:dyDescent="0.2">
      <c r="A2625" t="s">
        <v>3441</v>
      </c>
      <c r="B2625" t="s">
        <v>4740</v>
      </c>
      <c r="C2625" t="s">
        <v>7360</v>
      </c>
      <c r="D2625" t="s">
        <v>2771</v>
      </c>
      <c r="E2625" t="s">
        <v>32</v>
      </c>
      <c r="F2625" t="s">
        <v>58</v>
      </c>
      <c r="G2625" t="s">
        <v>59</v>
      </c>
      <c r="H2625">
        <v>195000</v>
      </c>
      <c r="I2625">
        <v>195000</v>
      </c>
      <c r="J2625">
        <v>33.365000000000002</v>
      </c>
      <c r="K2625" s="1">
        <v>45688</v>
      </c>
      <c r="L2625" t="s">
        <v>15144</v>
      </c>
    </row>
    <row r="2626" spans="1:12" x14ac:dyDescent="0.2">
      <c r="A2626" t="s">
        <v>4006</v>
      </c>
      <c r="B2626" t="s">
        <v>4741</v>
      </c>
      <c r="C2626" t="s">
        <v>7360</v>
      </c>
      <c r="D2626" t="s">
        <v>2771</v>
      </c>
      <c r="E2626" t="s">
        <v>32</v>
      </c>
      <c r="F2626" t="s">
        <v>58</v>
      </c>
      <c r="G2626" t="s">
        <v>59</v>
      </c>
      <c r="H2626">
        <v>195000</v>
      </c>
      <c r="I2626">
        <v>195000</v>
      </c>
      <c r="J2626">
        <v>33.365000000000002</v>
      </c>
      <c r="K2626" s="1">
        <v>45777</v>
      </c>
      <c r="L2626" t="s">
        <v>15144</v>
      </c>
    </row>
    <row r="2627" spans="1:12" x14ac:dyDescent="0.2">
      <c r="A2627" t="s">
        <v>4007</v>
      </c>
      <c r="B2627" t="s">
        <v>4742</v>
      </c>
      <c r="C2627" t="s">
        <v>7360</v>
      </c>
      <c r="D2627" t="s">
        <v>2771</v>
      </c>
      <c r="E2627" t="s">
        <v>32</v>
      </c>
      <c r="F2627" t="s">
        <v>58</v>
      </c>
      <c r="G2627" t="s">
        <v>59</v>
      </c>
      <c r="H2627">
        <v>195000</v>
      </c>
      <c r="I2627">
        <v>195000</v>
      </c>
      <c r="J2627">
        <v>33.365000000000002</v>
      </c>
      <c r="K2627" s="1">
        <v>45777</v>
      </c>
      <c r="L2627" t="s">
        <v>15144</v>
      </c>
    </row>
    <row r="2628" spans="1:12" x14ac:dyDescent="0.2">
      <c r="A2628" t="s">
        <v>3956</v>
      </c>
      <c r="B2628" t="s">
        <v>4621</v>
      </c>
      <c r="C2628" t="s">
        <v>7360</v>
      </c>
      <c r="D2628" t="s">
        <v>2771</v>
      </c>
      <c r="E2628" t="s">
        <v>32</v>
      </c>
      <c r="F2628" t="s">
        <v>58</v>
      </c>
      <c r="G2628" t="s">
        <v>59</v>
      </c>
      <c r="H2628">
        <v>343368</v>
      </c>
      <c r="I2628">
        <v>686737</v>
      </c>
      <c r="J2628">
        <v>42</v>
      </c>
      <c r="K2628" s="1">
        <v>45747</v>
      </c>
      <c r="L2628" t="s">
        <v>15144</v>
      </c>
    </row>
    <row r="2629" spans="1:12" x14ac:dyDescent="0.2">
      <c r="A2629" t="s">
        <v>3958</v>
      </c>
      <c r="B2629" t="s">
        <v>4623</v>
      </c>
      <c r="C2629" t="s">
        <v>7360</v>
      </c>
      <c r="D2629" t="s">
        <v>2771</v>
      </c>
      <c r="E2629" t="s">
        <v>32</v>
      </c>
      <c r="F2629" t="s">
        <v>58</v>
      </c>
      <c r="G2629" t="s">
        <v>59</v>
      </c>
      <c r="H2629">
        <v>468230</v>
      </c>
      <c r="I2629">
        <v>936460</v>
      </c>
      <c r="J2629">
        <v>84</v>
      </c>
      <c r="K2629" s="1">
        <v>45747</v>
      </c>
      <c r="L2629" t="s">
        <v>15144</v>
      </c>
    </row>
    <row r="2630" spans="1:12" x14ac:dyDescent="0.2">
      <c r="A2630" t="s">
        <v>3957</v>
      </c>
      <c r="B2630" t="s">
        <v>4622</v>
      </c>
      <c r="C2630" t="s">
        <v>7360</v>
      </c>
      <c r="D2630" t="s">
        <v>2771</v>
      </c>
      <c r="E2630" t="s">
        <v>32</v>
      </c>
      <c r="F2630" t="s">
        <v>58</v>
      </c>
      <c r="G2630" t="s">
        <v>59</v>
      </c>
      <c r="H2630">
        <v>468230</v>
      </c>
      <c r="I2630">
        <v>936460</v>
      </c>
      <c r="J2630">
        <v>84</v>
      </c>
      <c r="K2630" s="1">
        <v>45747</v>
      </c>
      <c r="L2630" t="s">
        <v>15144</v>
      </c>
    </row>
    <row r="2631" spans="1:12" x14ac:dyDescent="0.2">
      <c r="A2631" t="s">
        <v>7887</v>
      </c>
      <c r="B2631" t="s">
        <v>7380</v>
      </c>
      <c r="C2631" t="s">
        <v>7360</v>
      </c>
      <c r="D2631" t="s">
        <v>2771</v>
      </c>
      <c r="E2631" t="s">
        <v>32</v>
      </c>
      <c r="F2631" t="s">
        <v>58</v>
      </c>
      <c r="G2631" t="s">
        <v>59</v>
      </c>
      <c r="I2631">
        <v>250750</v>
      </c>
      <c r="J2631">
        <v>46.854999999999997</v>
      </c>
      <c r="K2631" s="1">
        <v>45838</v>
      </c>
      <c r="L2631" t="s">
        <v>15144</v>
      </c>
    </row>
    <row r="2632" spans="1:12" x14ac:dyDescent="0.2">
      <c r="A2632" t="s">
        <v>7890</v>
      </c>
      <c r="B2632" t="s">
        <v>7376</v>
      </c>
      <c r="C2632" t="s">
        <v>7360</v>
      </c>
      <c r="D2632" t="s">
        <v>2771</v>
      </c>
      <c r="E2632" t="s">
        <v>32</v>
      </c>
      <c r="F2632" t="s">
        <v>58</v>
      </c>
      <c r="G2632" t="s">
        <v>59</v>
      </c>
      <c r="I2632">
        <v>250750</v>
      </c>
      <c r="J2632">
        <v>46.854999999999997</v>
      </c>
      <c r="K2632" s="1">
        <v>45838</v>
      </c>
      <c r="L2632" t="s">
        <v>15144</v>
      </c>
    </row>
    <row r="2633" spans="1:12" x14ac:dyDescent="0.2">
      <c r="A2633" t="s">
        <v>7888</v>
      </c>
      <c r="B2633" t="s">
        <v>7374</v>
      </c>
      <c r="C2633" t="s">
        <v>7360</v>
      </c>
      <c r="D2633" t="s">
        <v>2771</v>
      </c>
      <c r="E2633" t="s">
        <v>32</v>
      </c>
      <c r="F2633" t="s">
        <v>58</v>
      </c>
      <c r="G2633" t="s">
        <v>59</v>
      </c>
      <c r="I2633">
        <v>250750</v>
      </c>
      <c r="J2633">
        <v>46.854999999999997</v>
      </c>
      <c r="K2633" s="1">
        <v>45838</v>
      </c>
      <c r="L2633" t="s">
        <v>15144</v>
      </c>
    </row>
    <row r="2634" spans="1:12" x14ac:dyDescent="0.2">
      <c r="A2634" t="s">
        <v>7886</v>
      </c>
      <c r="B2634" t="s">
        <v>7372</v>
      </c>
      <c r="C2634" t="s">
        <v>7360</v>
      </c>
      <c r="D2634" t="s">
        <v>2771</v>
      </c>
      <c r="E2634" t="s">
        <v>32</v>
      </c>
      <c r="F2634" t="s">
        <v>58</v>
      </c>
      <c r="G2634" t="s">
        <v>59</v>
      </c>
      <c r="I2634">
        <v>250750</v>
      </c>
      <c r="J2634">
        <v>46.854999999999997</v>
      </c>
      <c r="K2634" s="1">
        <v>45838</v>
      </c>
      <c r="L2634" t="s">
        <v>15144</v>
      </c>
    </row>
    <row r="2635" spans="1:12" x14ac:dyDescent="0.2">
      <c r="A2635" t="s">
        <v>7889</v>
      </c>
      <c r="B2635" t="s">
        <v>7378</v>
      </c>
      <c r="C2635" t="s">
        <v>7360</v>
      </c>
      <c r="D2635" t="s">
        <v>2771</v>
      </c>
      <c r="E2635" t="s">
        <v>32</v>
      </c>
      <c r="F2635" t="s">
        <v>58</v>
      </c>
      <c r="G2635" t="s">
        <v>59</v>
      </c>
      <c r="I2635">
        <v>250750</v>
      </c>
      <c r="J2635">
        <v>46.854999999999997</v>
      </c>
      <c r="K2635" s="1">
        <v>45838</v>
      </c>
      <c r="L2635" t="s">
        <v>15144</v>
      </c>
    </row>
    <row r="2636" spans="1:12" x14ac:dyDescent="0.2">
      <c r="A2636" t="s">
        <v>3440</v>
      </c>
      <c r="B2636" t="s">
        <v>4798</v>
      </c>
      <c r="C2636" t="s">
        <v>7360</v>
      </c>
      <c r="D2636" t="s">
        <v>2771</v>
      </c>
      <c r="E2636" t="s">
        <v>32</v>
      </c>
      <c r="F2636" t="s">
        <v>58</v>
      </c>
      <c r="G2636" t="s">
        <v>59</v>
      </c>
      <c r="I2636"/>
      <c r="K2636" s="1">
        <v>45688</v>
      </c>
      <c r="L2636" t="s">
        <v>15144</v>
      </c>
    </row>
    <row r="2637" spans="1:12" x14ac:dyDescent="0.2">
      <c r="A2637" t="s">
        <v>3442</v>
      </c>
      <c r="B2637" t="s">
        <v>4799</v>
      </c>
      <c r="C2637" t="s">
        <v>7360</v>
      </c>
      <c r="D2637" t="s">
        <v>2771</v>
      </c>
      <c r="E2637" t="s">
        <v>32</v>
      </c>
      <c r="F2637" t="s">
        <v>58</v>
      </c>
      <c r="G2637" t="s">
        <v>59</v>
      </c>
      <c r="I2637"/>
      <c r="K2637" s="1">
        <v>45688</v>
      </c>
      <c r="L2637" t="s">
        <v>15144</v>
      </c>
    </row>
    <row r="2638" spans="1:12" x14ac:dyDescent="0.2">
      <c r="A2638" t="s">
        <v>11645</v>
      </c>
      <c r="B2638" t="s">
        <v>11646</v>
      </c>
      <c r="C2638" t="s">
        <v>7360</v>
      </c>
      <c r="D2638" t="s">
        <v>2771</v>
      </c>
      <c r="E2638" t="s">
        <v>32</v>
      </c>
      <c r="F2638" t="s">
        <v>58</v>
      </c>
      <c r="G2638" t="s">
        <v>59</v>
      </c>
      <c r="I2638">
        <v>320000</v>
      </c>
      <c r="J2638">
        <v>64.28</v>
      </c>
      <c r="K2638" s="1">
        <v>46053</v>
      </c>
      <c r="L2638" t="s">
        <v>15144</v>
      </c>
    </row>
    <row r="2639" spans="1:12" x14ac:dyDescent="0.2">
      <c r="A2639" t="s">
        <v>11641</v>
      </c>
      <c r="B2639" t="s">
        <v>11642</v>
      </c>
      <c r="C2639" t="s">
        <v>7360</v>
      </c>
      <c r="D2639" t="s">
        <v>2771</v>
      </c>
      <c r="E2639" t="s">
        <v>32</v>
      </c>
      <c r="F2639" t="s">
        <v>58</v>
      </c>
      <c r="G2639" t="s">
        <v>59</v>
      </c>
      <c r="I2639">
        <v>320000</v>
      </c>
      <c r="J2639">
        <v>64.28</v>
      </c>
      <c r="K2639" s="1">
        <v>46053</v>
      </c>
      <c r="L2639" t="s">
        <v>15144</v>
      </c>
    </row>
    <row r="2640" spans="1:12" x14ac:dyDescent="0.2">
      <c r="A2640" t="s">
        <v>11651</v>
      </c>
      <c r="B2640" t="s">
        <v>11652</v>
      </c>
      <c r="C2640" t="s">
        <v>7360</v>
      </c>
      <c r="D2640" t="s">
        <v>2771</v>
      </c>
      <c r="E2640" t="s">
        <v>32</v>
      </c>
      <c r="F2640" t="s">
        <v>58</v>
      </c>
      <c r="G2640" t="s">
        <v>59</v>
      </c>
      <c r="I2640">
        <v>320000</v>
      </c>
      <c r="J2640">
        <v>64.28</v>
      </c>
      <c r="K2640" s="1">
        <v>46053</v>
      </c>
      <c r="L2640" t="s">
        <v>15144</v>
      </c>
    </row>
    <row r="2641" spans="1:12" x14ac:dyDescent="0.2">
      <c r="A2641" t="s">
        <v>11649</v>
      </c>
      <c r="B2641" t="s">
        <v>11650</v>
      </c>
      <c r="C2641" t="s">
        <v>7360</v>
      </c>
      <c r="D2641" t="s">
        <v>2771</v>
      </c>
      <c r="E2641" t="s">
        <v>32</v>
      </c>
      <c r="F2641" t="s">
        <v>58</v>
      </c>
      <c r="G2641" t="s">
        <v>59</v>
      </c>
      <c r="I2641">
        <v>320000</v>
      </c>
      <c r="J2641">
        <v>64.28</v>
      </c>
      <c r="K2641" s="1">
        <v>46053</v>
      </c>
      <c r="L2641" t="s">
        <v>15144</v>
      </c>
    </row>
    <row r="2642" spans="1:12" x14ac:dyDescent="0.2">
      <c r="A2642" t="s">
        <v>11653</v>
      </c>
      <c r="B2642" t="s">
        <v>11654</v>
      </c>
      <c r="C2642" t="s">
        <v>7360</v>
      </c>
      <c r="D2642" t="s">
        <v>2771</v>
      </c>
      <c r="E2642" t="s">
        <v>32</v>
      </c>
      <c r="F2642" t="s">
        <v>58</v>
      </c>
      <c r="G2642" t="s">
        <v>59</v>
      </c>
      <c r="I2642">
        <v>320000</v>
      </c>
      <c r="J2642">
        <v>64.28</v>
      </c>
      <c r="K2642" s="1">
        <v>46053</v>
      </c>
      <c r="L2642" t="s">
        <v>15144</v>
      </c>
    </row>
    <row r="2643" spans="1:12" x14ac:dyDescent="0.2">
      <c r="A2643" t="s">
        <v>11643</v>
      </c>
      <c r="B2643" t="s">
        <v>11644</v>
      </c>
      <c r="C2643" t="s">
        <v>7360</v>
      </c>
      <c r="D2643" t="s">
        <v>2771</v>
      </c>
      <c r="E2643" t="s">
        <v>32</v>
      </c>
      <c r="F2643" t="s">
        <v>58</v>
      </c>
      <c r="G2643" t="s">
        <v>59</v>
      </c>
      <c r="I2643">
        <v>320000</v>
      </c>
      <c r="J2643">
        <v>64.28</v>
      </c>
      <c r="K2643" s="1">
        <v>46053</v>
      </c>
      <c r="L2643" t="s">
        <v>15144</v>
      </c>
    </row>
    <row r="2644" spans="1:12" x14ac:dyDescent="0.2">
      <c r="A2644" t="s">
        <v>11647</v>
      </c>
      <c r="B2644" t="s">
        <v>11648</v>
      </c>
      <c r="C2644" t="s">
        <v>7360</v>
      </c>
      <c r="D2644" t="s">
        <v>2771</v>
      </c>
      <c r="E2644" t="s">
        <v>32</v>
      </c>
      <c r="F2644" t="s">
        <v>58</v>
      </c>
      <c r="G2644" t="s">
        <v>59</v>
      </c>
      <c r="I2644">
        <v>320000</v>
      </c>
      <c r="J2644">
        <v>64.28</v>
      </c>
      <c r="K2644" s="1">
        <v>46053</v>
      </c>
      <c r="L2644" t="s">
        <v>15144</v>
      </c>
    </row>
    <row r="2645" spans="1:12" x14ac:dyDescent="0.2">
      <c r="A2645" t="s">
        <v>11304</v>
      </c>
      <c r="B2645" t="s">
        <v>11305</v>
      </c>
      <c r="C2645" t="s">
        <v>7360</v>
      </c>
      <c r="D2645" t="s">
        <v>2771</v>
      </c>
      <c r="E2645" t="s">
        <v>32</v>
      </c>
      <c r="F2645" t="s">
        <v>58</v>
      </c>
      <c r="G2645" t="s">
        <v>59</v>
      </c>
      <c r="H2645">
        <v>780000</v>
      </c>
      <c r="I2645">
        <v>780000</v>
      </c>
      <c r="J2645">
        <v>84.000999999999991</v>
      </c>
      <c r="K2645" s="1">
        <v>46053</v>
      </c>
      <c r="L2645" t="s">
        <v>15144</v>
      </c>
    </row>
    <row r="2646" spans="1:12" x14ac:dyDescent="0.2">
      <c r="A2646" t="s">
        <v>11314</v>
      </c>
      <c r="B2646" t="s">
        <v>11315</v>
      </c>
      <c r="C2646" t="s">
        <v>7360</v>
      </c>
      <c r="D2646" t="s">
        <v>2771</v>
      </c>
      <c r="E2646" t="s">
        <v>32</v>
      </c>
      <c r="F2646" t="s">
        <v>58</v>
      </c>
      <c r="G2646" t="s">
        <v>59</v>
      </c>
      <c r="H2646">
        <v>297000</v>
      </c>
      <c r="I2646">
        <v>297000</v>
      </c>
      <c r="J2646">
        <v>58.471000000000004</v>
      </c>
      <c r="K2646" s="1">
        <v>46053</v>
      </c>
      <c r="L2646" t="s">
        <v>15144</v>
      </c>
    </row>
    <row r="2647" spans="1:12" x14ac:dyDescent="0.2">
      <c r="A2647" t="s">
        <v>11320</v>
      </c>
      <c r="B2647" t="s">
        <v>11321</v>
      </c>
      <c r="C2647" t="s">
        <v>7360</v>
      </c>
      <c r="D2647" t="s">
        <v>2771</v>
      </c>
      <c r="E2647" t="s">
        <v>32</v>
      </c>
      <c r="F2647" t="s">
        <v>58</v>
      </c>
      <c r="G2647" t="s">
        <v>59</v>
      </c>
      <c r="H2647">
        <v>339000</v>
      </c>
      <c r="I2647">
        <v>339000</v>
      </c>
      <c r="J2647">
        <v>62.826999999999998</v>
      </c>
      <c r="K2647" s="1">
        <v>46053</v>
      </c>
      <c r="L2647" t="s">
        <v>15144</v>
      </c>
    </row>
    <row r="2648" spans="1:12" x14ac:dyDescent="0.2">
      <c r="A2648" t="s">
        <v>11318</v>
      </c>
      <c r="B2648" t="s">
        <v>11319</v>
      </c>
      <c r="C2648" t="s">
        <v>7360</v>
      </c>
      <c r="D2648" t="s">
        <v>2771</v>
      </c>
      <c r="E2648" t="s">
        <v>32</v>
      </c>
      <c r="F2648" t="s">
        <v>58</v>
      </c>
      <c r="G2648" t="s">
        <v>59</v>
      </c>
      <c r="H2648">
        <v>510000</v>
      </c>
      <c r="I2648">
        <v>510000</v>
      </c>
      <c r="J2648">
        <v>73.144999999999996</v>
      </c>
      <c r="K2648" s="1">
        <v>46053</v>
      </c>
      <c r="L2648" t="s">
        <v>15144</v>
      </c>
    </row>
    <row r="2649" spans="1:12" x14ac:dyDescent="0.2">
      <c r="A2649" t="s">
        <v>11310</v>
      </c>
      <c r="B2649" t="s">
        <v>11311</v>
      </c>
      <c r="C2649" t="s">
        <v>7360</v>
      </c>
      <c r="D2649" t="s">
        <v>2771</v>
      </c>
      <c r="E2649" t="s">
        <v>32</v>
      </c>
      <c r="F2649" t="s">
        <v>58</v>
      </c>
      <c r="G2649" t="s">
        <v>59</v>
      </c>
      <c r="H2649">
        <v>360000</v>
      </c>
      <c r="I2649">
        <v>360000</v>
      </c>
      <c r="J2649">
        <v>61.492999999999995</v>
      </c>
      <c r="K2649" s="1">
        <v>46053</v>
      </c>
      <c r="L2649" t="s">
        <v>15144</v>
      </c>
    </row>
    <row r="2650" spans="1:12" x14ac:dyDescent="0.2">
      <c r="A2650" t="s">
        <v>11308</v>
      </c>
      <c r="B2650" t="s">
        <v>11309</v>
      </c>
      <c r="C2650" t="s">
        <v>7360</v>
      </c>
      <c r="D2650" t="s">
        <v>2771</v>
      </c>
      <c r="E2650" t="s">
        <v>32</v>
      </c>
      <c r="F2650" t="s">
        <v>58</v>
      </c>
      <c r="G2650" t="s">
        <v>59</v>
      </c>
      <c r="H2650">
        <v>660000</v>
      </c>
      <c r="I2650">
        <v>660000</v>
      </c>
      <c r="J2650">
        <v>73.902999999999992</v>
      </c>
      <c r="K2650" s="1">
        <v>46053</v>
      </c>
      <c r="L2650" t="s">
        <v>15144</v>
      </c>
    </row>
    <row r="2651" spans="1:12" x14ac:dyDescent="0.2">
      <c r="A2651" t="s">
        <v>11316</v>
      </c>
      <c r="B2651" t="s">
        <v>11317</v>
      </c>
      <c r="C2651" t="s">
        <v>7360</v>
      </c>
      <c r="D2651" t="s">
        <v>2771</v>
      </c>
      <c r="E2651" t="s">
        <v>32</v>
      </c>
      <c r="F2651" t="s">
        <v>58</v>
      </c>
      <c r="G2651" t="s">
        <v>59</v>
      </c>
      <c r="H2651">
        <v>720000</v>
      </c>
      <c r="I2651">
        <v>720000</v>
      </c>
      <c r="J2651">
        <v>78.402999999999992</v>
      </c>
      <c r="K2651" s="1">
        <v>46053</v>
      </c>
      <c r="L2651" t="s">
        <v>15144</v>
      </c>
    </row>
    <row r="2652" spans="1:12" x14ac:dyDescent="0.2">
      <c r="A2652" t="s">
        <v>11322</v>
      </c>
      <c r="B2652" t="s">
        <v>11323</v>
      </c>
      <c r="C2652" t="s">
        <v>7360</v>
      </c>
      <c r="D2652" t="s">
        <v>2771</v>
      </c>
      <c r="E2652" t="s">
        <v>32</v>
      </c>
      <c r="F2652" t="s">
        <v>58</v>
      </c>
      <c r="G2652" t="s">
        <v>59</v>
      </c>
      <c r="H2652">
        <v>540000</v>
      </c>
      <c r="I2652">
        <v>540000</v>
      </c>
      <c r="J2652">
        <v>73.500999999999991</v>
      </c>
      <c r="K2652" s="1">
        <v>46053</v>
      </c>
      <c r="L2652" t="s">
        <v>15144</v>
      </c>
    </row>
    <row r="2653" spans="1:12" x14ac:dyDescent="0.2">
      <c r="A2653" t="s">
        <v>11312</v>
      </c>
      <c r="B2653" t="s">
        <v>11313</v>
      </c>
      <c r="C2653" t="s">
        <v>7360</v>
      </c>
      <c r="D2653" t="s">
        <v>2771</v>
      </c>
      <c r="E2653" t="s">
        <v>32</v>
      </c>
      <c r="F2653" t="s">
        <v>58</v>
      </c>
      <c r="G2653" t="s">
        <v>59</v>
      </c>
      <c r="H2653">
        <v>420000</v>
      </c>
      <c r="I2653">
        <v>420000</v>
      </c>
      <c r="J2653">
        <v>60.66</v>
      </c>
      <c r="K2653" s="1">
        <v>46053</v>
      </c>
      <c r="L2653" t="s">
        <v>15144</v>
      </c>
    </row>
    <row r="2654" spans="1:12" x14ac:dyDescent="0.2">
      <c r="A2654" t="s">
        <v>11306</v>
      </c>
      <c r="B2654" t="s">
        <v>11307</v>
      </c>
      <c r="C2654" t="s">
        <v>7360</v>
      </c>
      <c r="D2654" t="s">
        <v>2771</v>
      </c>
      <c r="E2654" t="s">
        <v>32</v>
      </c>
      <c r="F2654" t="s">
        <v>58</v>
      </c>
      <c r="G2654" t="s">
        <v>59</v>
      </c>
      <c r="H2654">
        <v>360000</v>
      </c>
      <c r="I2654">
        <v>360000</v>
      </c>
      <c r="J2654">
        <v>61.87299999999999</v>
      </c>
      <c r="K2654" s="1">
        <v>46053</v>
      </c>
      <c r="L2654" t="s">
        <v>15144</v>
      </c>
    </row>
    <row r="2655" spans="1:12" x14ac:dyDescent="0.2">
      <c r="A2655" t="s">
        <v>7893</v>
      </c>
      <c r="B2655" t="s">
        <v>7376</v>
      </c>
      <c r="C2655" t="s">
        <v>7360</v>
      </c>
      <c r="D2655" t="s">
        <v>2771</v>
      </c>
      <c r="E2655" t="s">
        <v>32</v>
      </c>
      <c r="F2655" t="s">
        <v>58</v>
      </c>
      <c r="G2655" t="s">
        <v>59</v>
      </c>
      <c r="H2655">
        <v>279166</v>
      </c>
      <c r="I2655">
        <v>279166</v>
      </c>
      <c r="J2655">
        <v>48</v>
      </c>
      <c r="K2655" s="1">
        <v>45838</v>
      </c>
      <c r="L2655" t="s">
        <v>15144</v>
      </c>
    </row>
    <row r="2656" spans="1:12" x14ac:dyDescent="0.2">
      <c r="A2656" t="s">
        <v>4607</v>
      </c>
      <c r="B2656" t="s">
        <v>4608</v>
      </c>
      <c r="C2656" t="s">
        <v>7360</v>
      </c>
      <c r="D2656" t="s">
        <v>2771</v>
      </c>
      <c r="E2656" t="s">
        <v>32</v>
      </c>
      <c r="F2656" t="s">
        <v>58</v>
      </c>
      <c r="G2656" t="s">
        <v>59</v>
      </c>
      <c r="I2656">
        <v>255562</v>
      </c>
      <c r="J2656">
        <v>49.26</v>
      </c>
      <c r="K2656" s="1">
        <v>45777</v>
      </c>
      <c r="L2656" t="s">
        <v>15144</v>
      </c>
    </row>
    <row r="2657" spans="1:12" x14ac:dyDescent="0.2">
      <c r="A2657" t="s">
        <v>4599</v>
      </c>
      <c r="B2657" t="s">
        <v>4600</v>
      </c>
      <c r="C2657" t="s">
        <v>7360</v>
      </c>
      <c r="D2657" t="s">
        <v>2771</v>
      </c>
      <c r="E2657" t="s">
        <v>32</v>
      </c>
      <c r="F2657" t="s">
        <v>58</v>
      </c>
      <c r="G2657" t="s">
        <v>59</v>
      </c>
      <c r="I2657">
        <v>255562</v>
      </c>
      <c r="J2657">
        <v>49.26</v>
      </c>
      <c r="K2657" s="1">
        <v>45777</v>
      </c>
      <c r="L2657" t="s">
        <v>15144</v>
      </c>
    </row>
    <row r="2658" spans="1:12" x14ac:dyDescent="0.2">
      <c r="A2658" t="s">
        <v>4597</v>
      </c>
      <c r="B2658" t="s">
        <v>4598</v>
      </c>
      <c r="C2658" t="s">
        <v>7360</v>
      </c>
      <c r="D2658" t="s">
        <v>2771</v>
      </c>
      <c r="E2658" t="s">
        <v>32</v>
      </c>
      <c r="F2658" t="s">
        <v>58</v>
      </c>
      <c r="G2658" t="s">
        <v>59</v>
      </c>
      <c r="I2658">
        <v>255562</v>
      </c>
      <c r="J2658">
        <v>49.26</v>
      </c>
      <c r="K2658" s="1">
        <v>45777</v>
      </c>
      <c r="L2658" t="s">
        <v>15144</v>
      </c>
    </row>
    <row r="2659" spans="1:12" x14ac:dyDescent="0.2">
      <c r="A2659" t="s">
        <v>4609</v>
      </c>
      <c r="B2659" t="s">
        <v>4610</v>
      </c>
      <c r="C2659" t="s">
        <v>7360</v>
      </c>
      <c r="D2659" t="s">
        <v>2771</v>
      </c>
      <c r="E2659" t="s">
        <v>32</v>
      </c>
      <c r="F2659" t="s">
        <v>58</v>
      </c>
      <c r="G2659" t="s">
        <v>59</v>
      </c>
      <c r="I2659">
        <v>255562</v>
      </c>
      <c r="J2659">
        <v>49.26</v>
      </c>
      <c r="K2659" s="1">
        <v>45777</v>
      </c>
      <c r="L2659" t="s">
        <v>15144</v>
      </c>
    </row>
    <row r="2660" spans="1:12" x14ac:dyDescent="0.2">
      <c r="A2660" t="s">
        <v>4603</v>
      </c>
      <c r="B2660" t="s">
        <v>4604</v>
      </c>
      <c r="C2660" t="s">
        <v>7360</v>
      </c>
      <c r="D2660" t="s">
        <v>2771</v>
      </c>
      <c r="E2660" t="s">
        <v>32</v>
      </c>
      <c r="F2660" t="s">
        <v>58</v>
      </c>
      <c r="G2660" t="s">
        <v>59</v>
      </c>
      <c r="I2660">
        <v>255562</v>
      </c>
      <c r="J2660">
        <v>49.26</v>
      </c>
      <c r="K2660" s="1">
        <v>45777</v>
      </c>
      <c r="L2660" t="s">
        <v>15144</v>
      </c>
    </row>
    <row r="2661" spans="1:12" x14ac:dyDescent="0.2">
      <c r="A2661" t="s">
        <v>4605</v>
      </c>
      <c r="B2661" t="s">
        <v>4606</v>
      </c>
      <c r="C2661" t="s">
        <v>7360</v>
      </c>
      <c r="D2661" t="s">
        <v>2771</v>
      </c>
      <c r="E2661" t="s">
        <v>32</v>
      </c>
      <c r="F2661" t="s">
        <v>58</v>
      </c>
      <c r="G2661" t="s">
        <v>59</v>
      </c>
      <c r="I2661">
        <v>255562</v>
      </c>
      <c r="J2661">
        <v>49.26</v>
      </c>
      <c r="K2661" s="1">
        <v>45777</v>
      </c>
      <c r="L2661" t="s">
        <v>15144</v>
      </c>
    </row>
    <row r="2662" spans="1:12" x14ac:dyDescent="0.2">
      <c r="A2662" t="s">
        <v>4595</v>
      </c>
      <c r="B2662" t="s">
        <v>4596</v>
      </c>
      <c r="C2662" t="s">
        <v>7360</v>
      </c>
      <c r="D2662" t="s">
        <v>2771</v>
      </c>
      <c r="E2662" t="s">
        <v>32</v>
      </c>
      <c r="F2662" t="s">
        <v>58</v>
      </c>
      <c r="G2662" t="s">
        <v>59</v>
      </c>
      <c r="I2662">
        <v>255562</v>
      </c>
      <c r="J2662">
        <v>49.26</v>
      </c>
      <c r="K2662" s="1">
        <v>45777</v>
      </c>
      <c r="L2662" t="s">
        <v>15144</v>
      </c>
    </row>
    <row r="2663" spans="1:12" x14ac:dyDescent="0.2">
      <c r="A2663" t="s">
        <v>4601</v>
      </c>
      <c r="B2663" t="s">
        <v>4602</v>
      </c>
      <c r="C2663" t="s">
        <v>7360</v>
      </c>
      <c r="D2663" t="s">
        <v>2771</v>
      </c>
      <c r="E2663" t="s">
        <v>32</v>
      </c>
      <c r="F2663" t="s">
        <v>58</v>
      </c>
      <c r="G2663" t="s">
        <v>59</v>
      </c>
      <c r="I2663">
        <v>255562</v>
      </c>
      <c r="J2663">
        <v>49.26</v>
      </c>
      <c r="K2663" s="1">
        <v>45777</v>
      </c>
      <c r="L2663" t="s">
        <v>15144</v>
      </c>
    </row>
    <row r="2664" spans="1:12" x14ac:dyDescent="0.2">
      <c r="A2664" t="s">
        <v>10807</v>
      </c>
      <c r="B2664" t="s">
        <v>10808</v>
      </c>
      <c r="C2664" t="s">
        <v>7360</v>
      </c>
      <c r="D2664" t="s">
        <v>2771</v>
      </c>
      <c r="E2664" t="s">
        <v>32</v>
      </c>
      <c r="F2664" t="s">
        <v>58</v>
      </c>
      <c r="G2664" t="s">
        <v>59</v>
      </c>
      <c r="I2664"/>
      <c r="K2664" s="1">
        <v>45991</v>
      </c>
      <c r="L2664" t="s">
        <v>15144</v>
      </c>
    </row>
    <row r="2665" spans="1:12" x14ac:dyDescent="0.2">
      <c r="A2665" t="s">
        <v>11934</v>
      </c>
      <c r="B2665" t="s">
        <v>11935</v>
      </c>
      <c r="C2665" t="s">
        <v>7360</v>
      </c>
      <c r="D2665" t="s">
        <v>2771</v>
      </c>
      <c r="E2665" t="s">
        <v>32</v>
      </c>
      <c r="F2665" t="s">
        <v>58</v>
      </c>
      <c r="G2665" t="s">
        <v>59</v>
      </c>
      <c r="I2665"/>
      <c r="K2665" s="1">
        <v>46081</v>
      </c>
      <c r="L2665" t="s">
        <v>15144</v>
      </c>
    </row>
    <row r="2666" spans="1:12" x14ac:dyDescent="0.2">
      <c r="A2666" t="s">
        <v>10829</v>
      </c>
      <c r="B2666" t="s">
        <v>10830</v>
      </c>
      <c r="C2666" t="s">
        <v>7360</v>
      </c>
      <c r="D2666" t="s">
        <v>2771</v>
      </c>
      <c r="E2666" t="s">
        <v>32</v>
      </c>
      <c r="F2666" t="s">
        <v>58</v>
      </c>
      <c r="G2666" t="s">
        <v>59</v>
      </c>
      <c r="I2666"/>
      <c r="K2666" s="1">
        <v>45991</v>
      </c>
      <c r="L2666" t="s">
        <v>15144</v>
      </c>
    </row>
    <row r="2667" spans="1:12" x14ac:dyDescent="0.2">
      <c r="A2667" t="s">
        <v>10815</v>
      </c>
      <c r="B2667" t="s">
        <v>10816</v>
      </c>
      <c r="C2667" t="s">
        <v>7360</v>
      </c>
      <c r="D2667" t="s">
        <v>2771</v>
      </c>
      <c r="E2667" t="s">
        <v>32</v>
      </c>
      <c r="F2667" t="s">
        <v>58</v>
      </c>
      <c r="G2667" t="s">
        <v>59</v>
      </c>
      <c r="I2667"/>
      <c r="K2667" s="1">
        <v>45991</v>
      </c>
      <c r="L2667" t="s">
        <v>15144</v>
      </c>
    </row>
    <row r="2668" spans="1:12" x14ac:dyDescent="0.2">
      <c r="A2668" t="s">
        <v>10823</v>
      </c>
      <c r="B2668" t="s">
        <v>10824</v>
      </c>
      <c r="C2668" t="s">
        <v>7360</v>
      </c>
      <c r="D2668" t="s">
        <v>2771</v>
      </c>
      <c r="E2668" t="s">
        <v>32</v>
      </c>
      <c r="F2668" t="s">
        <v>58</v>
      </c>
      <c r="G2668" t="s">
        <v>59</v>
      </c>
      <c r="I2668"/>
      <c r="K2668" s="1">
        <v>45991</v>
      </c>
      <c r="L2668" t="s">
        <v>15144</v>
      </c>
    </row>
    <row r="2669" spans="1:12" x14ac:dyDescent="0.2">
      <c r="A2669" t="s">
        <v>10831</v>
      </c>
      <c r="B2669" t="s">
        <v>10832</v>
      </c>
      <c r="C2669" t="s">
        <v>7360</v>
      </c>
      <c r="D2669" t="s">
        <v>2771</v>
      </c>
      <c r="E2669" t="s">
        <v>32</v>
      </c>
      <c r="F2669" t="s">
        <v>58</v>
      </c>
      <c r="G2669" t="s">
        <v>59</v>
      </c>
      <c r="I2669"/>
      <c r="K2669" s="1">
        <v>45991</v>
      </c>
      <c r="L2669" t="s">
        <v>15144</v>
      </c>
    </row>
    <row r="2670" spans="1:12" x14ac:dyDescent="0.2">
      <c r="A2670" t="s">
        <v>10827</v>
      </c>
      <c r="B2670" t="s">
        <v>10828</v>
      </c>
      <c r="C2670" t="s">
        <v>7360</v>
      </c>
      <c r="D2670" t="s">
        <v>2771</v>
      </c>
      <c r="E2670" t="s">
        <v>32</v>
      </c>
      <c r="F2670" t="s">
        <v>58</v>
      </c>
      <c r="G2670" t="s">
        <v>59</v>
      </c>
      <c r="I2670"/>
      <c r="K2670" s="1">
        <v>45991</v>
      </c>
      <c r="L2670" t="s">
        <v>15144</v>
      </c>
    </row>
    <row r="2671" spans="1:12" x14ac:dyDescent="0.2">
      <c r="A2671" t="s">
        <v>10805</v>
      </c>
      <c r="B2671" t="s">
        <v>10806</v>
      </c>
      <c r="C2671" t="s">
        <v>7360</v>
      </c>
      <c r="D2671" t="s">
        <v>2771</v>
      </c>
      <c r="E2671" t="s">
        <v>32</v>
      </c>
      <c r="F2671" t="s">
        <v>58</v>
      </c>
      <c r="G2671" t="s">
        <v>59</v>
      </c>
      <c r="I2671"/>
      <c r="K2671" s="1">
        <v>45991</v>
      </c>
      <c r="L2671" t="s">
        <v>15144</v>
      </c>
    </row>
    <row r="2672" spans="1:12" x14ac:dyDescent="0.2">
      <c r="A2672" t="s">
        <v>10817</v>
      </c>
      <c r="B2672" t="s">
        <v>10818</v>
      </c>
      <c r="C2672" t="s">
        <v>7360</v>
      </c>
      <c r="D2672" t="s">
        <v>2771</v>
      </c>
      <c r="E2672" t="s">
        <v>32</v>
      </c>
      <c r="F2672" t="s">
        <v>58</v>
      </c>
      <c r="G2672" t="s">
        <v>59</v>
      </c>
      <c r="I2672"/>
      <c r="K2672" s="1">
        <v>45991</v>
      </c>
      <c r="L2672" t="s">
        <v>15144</v>
      </c>
    </row>
    <row r="2673" spans="1:12" x14ac:dyDescent="0.2">
      <c r="A2673" t="s">
        <v>10833</v>
      </c>
      <c r="B2673" t="s">
        <v>10834</v>
      </c>
      <c r="C2673" t="s">
        <v>7360</v>
      </c>
      <c r="D2673" t="s">
        <v>2771</v>
      </c>
      <c r="E2673" t="s">
        <v>32</v>
      </c>
      <c r="F2673" t="s">
        <v>58</v>
      </c>
      <c r="G2673" t="s">
        <v>59</v>
      </c>
      <c r="I2673"/>
      <c r="K2673" s="1">
        <v>45991</v>
      </c>
      <c r="L2673" t="s">
        <v>15144</v>
      </c>
    </row>
    <row r="2674" spans="1:12" x14ac:dyDescent="0.2">
      <c r="A2674" t="s">
        <v>10819</v>
      </c>
      <c r="B2674" t="s">
        <v>10820</v>
      </c>
      <c r="C2674" t="s">
        <v>7360</v>
      </c>
      <c r="D2674" t="s">
        <v>2771</v>
      </c>
      <c r="E2674" t="s">
        <v>32</v>
      </c>
      <c r="F2674" t="s">
        <v>58</v>
      </c>
      <c r="G2674" t="s">
        <v>59</v>
      </c>
      <c r="I2674"/>
      <c r="K2674" s="1">
        <v>45991</v>
      </c>
      <c r="L2674" t="s">
        <v>15144</v>
      </c>
    </row>
    <row r="2675" spans="1:12" x14ac:dyDescent="0.2">
      <c r="A2675" t="s">
        <v>10825</v>
      </c>
      <c r="B2675" t="s">
        <v>10826</v>
      </c>
      <c r="C2675" t="s">
        <v>7360</v>
      </c>
      <c r="D2675" t="s">
        <v>2771</v>
      </c>
      <c r="E2675" t="s">
        <v>32</v>
      </c>
      <c r="F2675" t="s">
        <v>58</v>
      </c>
      <c r="G2675" t="s">
        <v>59</v>
      </c>
      <c r="I2675"/>
      <c r="K2675" s="1">
        <v>45991</v>
      </c>
      <c r="L2675" t="s">
        <v>15144</v>
      </c>
    </row>
    <row r="2676" spans="1:12" x14ac:dyDescent="0.2">
      <c r="A2676" t="s">
        <v>10821</v>
      </c>
      <c r="B2676" t="s">
        <v>10822</v>
      </c>
      <c r="C2676" t="s">
        <v>7360</v>
      </c>
      <c r="D2676" t="s">
        <v>2771</v>
      </c>
      <c r="E2676" t="s">
        <v>32</v>
      </c>
      <c r="F2676" t="s">
        <v>58</v>
      </c>
      <c r="G2676" t="s">
        <v>59</v>
      </c>
      <c r="I2676"/>
      <c r="K2676" s="1">
        <v>45991</v>
      </c>
      <c r="L2676" t="s">
        <v>15144</v>
      </c>
    </row>
    <row r="2677" spans="1:12" x14ac:dyDescent="0.2">
      <c r="A2677" t="s">
        <v>11932</v>
      </c>
      <c r="B2677" t="s">
        <v>11933</v>
      </c>
      <c r="C2677" t="s">
        <v>7360</v>
      </c>
      <c r="D2677" t="s">
        <v>2771</v>
      </c>
      <c r="E2677" t="s">
        <v>32</v>
      </c>
      <c r="F2677" t="s">
        <v>58</v>
      </c>
      <c r="G2677" t="s">
        <v>59</v>
      </c>
      <c r="I2677"/>
      <c r="K2677" s="1">
        <v>46081</v>
      </c>
      <c r="L2677" t="s">
        <v>15144</v>
      </c>
    </row>
    <row r="2678" spans="1:12" x14ac:dyDescent="0.2">
      <c r="A2678" t="s">
        <v>11938</v>
      </c>
      <c r="B2678" t="s">
        <v>11939</v>
      </c>
      <c r="C2678" t="s">
        <v>7360</v>
      </c>
      <c r="D2678" t="s">
        <v>2771</v>
      </c>
      <c r="E2678" t="s">
        <v>32</v>
      </c>
      <c r="F2678" t="s">
        <v>58</v>
      </c>
      <c r="G2678" t="s">
        <v>59</v>
      </c>
      <c r="I2678"/>
      <c r="K2678" s="1">
        <v>46081</v>
      </c>
      <c r="L2678" t="s">
        <v>15144</v>
      </c>
    </row>
    <row r="2679" spans="1:12" x14ac:dyDescent="0.2">
      <c r="A2679" t="s">
        <v>10813</v>
      </c>
      <c r="B2679" t="s">
        <v>10814</v>
      </c>
      <c r="C2679" t="s">
        <v>7360</v>
      </c>
      <c r="D2679" t="s">
        <v>2771</v>
      </c>
      <c r="E2679" t="s">
        <v>32</v>
      </c>
      <c r="F2679" t="s">
        <v>58</v>
      </c>
      <c r="G2679" t="s">
        <v>59</v>
      </c>
      <c r="I2679"/>
      <c r="K2679" s="1">
        <v>45991</v>
      </c>
      <c r="L2679" t="s">
        <v>15144</v>
      </c>
    </row>
    <row r="2680" spans="1:12" x14ac:dyDescent="0.2">
      <c r="A2680" t="s">
        <v>10809</v>
      </c>
      <c r="B2680" t="s">
        <v>10810</v>
      </c>
      <c r="C2680" t="s">
        <v>7360</v>
      </c>
      <c r="D2680" t="s">
        <v>2771</v>
      </c>
      <c r="E2680" t="s">
        <v>32</v>
      </c>
      <c r="F2680" t="s">
        <v>58</v>
      </c>
      <c r="G2680" t="s">
        <v>59</v>
      </c>
      <c r="I2680"/>
      <c r="K2680" s="1">
        <v>45991</v>
      </c>
      <c r="L2680" t="s">
        <v>15144</v>
      </c>
    </row>
    <row r="2681" spans="1:12" x14ac:dyDescent="0.2">
      <c r="A2681" t="s">
        <v>11930</v>
      </c>
      <c r="B2681" t="s">
        <v>11931</v>
      </c>
      <c r="C2681" t="s">
        <v>7360</v>
      </c>
      <c r="D2681" t="s">
        <v>2771</v>
      </c>
      <c r="E2681" t="s">
        <v>32</v>
      </c>
      <c r="F2681" t="s">
        <v>58</v>
      </c>
      <c r="G2681" t="s">
        <v>59</v>
      </c>
      <c r="I2681"/>
      <c r="K2681" s="1">
        <v>46081</v>
      </c>
      <c r="L2681" t="s">
        <v>15144</v>
      </c>
    </row>
    <row r="2682" spans="1:12" x14ac:dyDescent="0.2">
      <c r="A2682" t="s">
        <v>11936</v>
      </c>
      <c r="B2682" t="s">
        <v>11937</v>
      </c>
      <c r="C2682" t="s">
        <v>7360</v>
      </c>
      <c r="D2682" t="s">
        <v>2771</v>
      </c>
      <c r="E2682" t="s">
        <v>32</v>
      </c>
      <c r="F2682" t="s">
        <v>58</v>
      </c>
      <c r="G2682" t="s">
        <v>59</v>
      </c>
      <c r="I2682"/>
      <c r="K2682" s="1">
        <v>46081</v>
      </c>
      <c r="L2682" t="s">
        <v>15144</v>
      </c>
    </row>
    <row r="2683" spans="1:12" x14ac:dyDescent="0.2">
      <c r="A2683" t="s">
        <v>10811</v>
      </c>
      <c r="B2683" t="s">
        <v>10812</v>
      </c>
      <c r="C2683" t="s">
        <v>7360</v>
      </c>
      <c r="D2683" t="s">
        <v>2771</v>
      </c>
      <c r="E2683" t="s">
        <v>32</v>
      </c>
      <c r="F2683" t="s">
        <v>58</v>
      </c>
      <c r="G2683" t="s">
        <v>59</v>
      </c>
      <c r="I2683"/>
      <c r="K2683" s="1">
        <v>45991</v>
      </c>
      <c r="L2683" t="s">
        <v>15144</v>
      </c>
    </row>
    <row r="2684" spans="1:12" x14ac:dyDescent="0.2">
      <c r="A2684" t="s">
        <v>11928</v>
      </c>
      <c r="B2684" t="s">
        <v>11929</v>
      </c>
      <c r="C2684" t="s">
        <v>7360</v>
      </c>
      <c r="D2684" t="s">
        <v>2771</v>
      </c>
      <c r="E2684" t="s">
        <v>32</v>
      </c>
      <c r="F2684" t="s">
        <v>58</v>
      </c>
      <c r="G2684" t="s">
        <v>59</v>
      </c>
      <c r="I2684"/>
      <c r="K2684" s="1">
        <v>46081</v>
      </c>
      <c r="L2684" t="s">
        <v>15144</v>
      </c>
    </row>
    <row r="2685" spans="1:12" x14ac:dyDescent="0.2">
      <c r="A2685" t="s">
        <v>14214</v>
      </c>
      <c r="B2685" t="s">
        <v>14215</v>
      </c>
      <c r="C2685" t="s">
        <v>7360</v>
      </c>
      <c r="D2685" t="s">
        <v>2771</v>
      </c>
      <c r="E2685" t="s">
        <v>32</v>
      </c>
      <c r="F2685" t="s">
        <v>121</v>
      </c>
      <c r="G2685" t="s">
        <v>838</v>
      </c>
      <c r="I2685">
        <v>119790</v>
      </c>
      <c r="J2685">
        <v>27.28</v>
      </c>
      <c r="K2685" s="1">
        <v>46203</v>
      </c>
      <c r="L2685" t="s">
        <v>15144</v>
      </c>
    </row>
    <row r="2686" spans="1:12" x14ac:dyDescent="0.2">
      <c r="A2686" t="s">
        <v>14216</v>
      </c>
      <c r="B2686" t="s">
        <v>14217</v>
      </c>
      <c r="C2686" t="s">
        <v>7360</v>
      </c>
      <c r="D2686" t="s">
        <v>2771</v>
      </c>
      <c r="E2686" t="s">
        <v>32</v>
      </c>
      <c r="F2686" t="s">
        <v>121</v>
      </c>
      <c r="G2686" t="s">
        <v>838</v>
      </c>
      <c r="I2686">
        <v>119790</v>
      </c>
      <c r="J2686">
        <v>27.28</v>
      </c>
      <c r="K2686" s="1">
        <v>46203</v>
      </c>
      <c r="L2686" t="s">
        <v>15144</v>
      </c>
    </row>
    <row r="2687" spans="1:12" x14ac:dyDescent="0.2">
      <c r="A2687" t="s">
        <v>14218</v>
      </c>
      <c r="B2687" t="s">
        <v>14219</v>
      </c>
      <c r="C2687" t="s">
        <v>7360</v>
      </c>
      <c r="D2687" t="s">
        <v>2771</v>
      </c>
      <c r="E2687" t="s">
        <v>32</v>
      </c>
      <c r="F2687" t="s">
        <v>121</v>
      </c>
      <c r="G2687" t="s">
        <v>838</v>
      </c>
      <c r="I2687">
        <v>119790</v>
      </c>
      <c r="J2687">
        <v>27.28</v>
      </c>
      <c r="K2687" s="1">
        <v>46203</v>
      </c>
      <c r="L2687" t="s">
        <v>15144</v>
      </c>
    </row>
    <row r="2688" spans="1:12" x14ac:dyDescent="0.2">
      <c r="A2688" t="s">
        <v>14212</v>
      </c>
      <c r="B2688" t="s">
        <v>14213</v>
      </c>
      <c r="C2688" t="s">
        <v>7360</v>
      </c>
      <c r="D2688" t="s">
        <v>2771</v>
      </c>
      <c r="E2688" t="s">
        <v>32</v>
      </c>
      <c r="F2688" t="s">
        <v>121</v>
      </c>
      <c r="G2688" t="s">
        <v>838</v>
      </c>
      <c r="I2688">
        <v>119790</v>
      </c>
      <c r="J2688">
        <v>27.28</v>
      </c>
      <c r="K2688" s="1">
        <v>46203</v>
      </c>
      <c r="L2688" t="s">
        <v>15144</v>
      </c>
    </row>
    <row r="2689" spans="1:12" x14ac:dyDescent="0.2">
      <c r="A2689" t="s">
        <v>14210</v>
      </c>
      <c r="B2689" t="s">
        <v>14211</v>
      </c>
      <c r="C2689" t="s">
        <v>7360</v>
      </c>
      <c r="D2689" t="s">
        <v>2771</v>
      </c>
      <c r="E2689" t="s">
        <v>32</v>
      </c>
      <c r="F2689" t="s">
        <v>121</v>
      </c>
      <c r="G2689" t="s">
        <v>838</v>
      </c>
      <c r="I2689">
        <v>119790</v>
      </c>
      <c r="J2689">
        <v>27.28</v>
      </c>
      <c r="K2689" s="1">
        <v>46203</v>
      </c>
      <c r="L2689" t="s">
        <v>15144</v>
      </c>
    </row>
    <row r="2690" spans="1:12" x14ac:dyDescent="0.2">
      <c r="A2690" t="s">
        <v>14208</v>
      </c>
      <c r="B2690" t="s">
        <v>14209</v>
      </c>
      <c r="C2690" t="s">
        <v>7360</v>
      </c>
      <c r="D2690" t="s">
        <v>2771</v>
      </c>
      <c r="E2690" t="s">
        <v>32</v>
      </c>
      <c r="F2690" t="s">
        <v>121</v>
      </c>
      <c r="G2690" t="s">
        <v>838</v>
      </c>
      <c r="I2690">
        <v>119790</v>
      </c>
      <c r="J2690">
        <v>27.28</v>
      </c>
      <c r="K2690" s="1">
        <v>46203</v>
      </c>
      <c r="L2690" t="s">
        <v>15144</v>
      </c>
    </row>
    <row r="2691" spans="1:12" x14ac:dyDescent="0.2">
      <c r="A2691" t="s">
        <v>10485</v>
      </c>
      <c r="B2691" t="s">
        <v>10486</v>
      </c>
      <c r="C2691" t="s">
        <v>7360</v>
      </c>
      <c r="D2691" t="s">
        <v>2771</v>
      </c>
      <c r="E2691" t="s">
        <v>32</v>
      </c>
      <c r="F2691" t="s">
        <v>121</v>
      </c>
      <c r="G2691" t="s">
        <v>838</v>
      </c>
      <c r="I2691"/>
      <c r="J2691">
        <v>100</v>
      </c>
      <c r="K2691" s="1">
        <v>45991</v>
      </c>
      <c r="L2691" t="s">
        <v>15144</v>
      </c>
    </row>
    <row r="2692" spans="1:12" x14ac:dyDescent="0.2">
      <c r="A2692" t="s">
        <v>10493</v>
      </c>
      <c r="B2692" t="s">
        <v>10494</v>
      </c>
      <c r="C2692" t="s">
        <v>7360</v>
      </c>
      <c r="D2692" t="s">
        <v>2771</v>
      </c>
      <c r="E2692" t="s">
        <v>32</v>
      </c>
      <c r="F2692" t="s">
        <v>121</v>
      </c>
      <c r="G2692" t="s">
        <v>838</v>
      </c>
      <c r="I2692"/>
      <c r="J2692">
        <v>100</v>
      </c>
      <c r="K2692" s="1">
        <v>45991</v>
      </c>
      <c r="L2692" t="s">
        <v>15144</v>
      </c>
    </row>
    <row r="2693" spans="1:12" x14ac:dyDescent="0.2">
      <c r="A2693" t="s">
        <v>10489</v>
      </c>
      <c r="B2693" t="s">
        <v>10490</v>
      </c>
      <c r="C2693" t="s">
        <v>7360</v>
      </c>
      <c r="D2693" t="s">
        <v>2771</v>
      </c>
      <c r="E2693" t="s">
        <v>32</v>
      </c>
      <c r="F2693" t="s">
        <v>121</v>
      </c>
      <c r="G2693" t="s">
        <v>838</v>
      </c>
      <c r="I2693"/>
      <c r="J2693">
        <v>100</v>
      </c>
      <c r="K2693" s="1">
        <v>45991</v>
      </c>
      <c r="L2693" t="s">
        <v>15144</v>
      </c>
    </row>
    <row r="2694" spans="1:12" x14ac:dyDescent="0.2">
      <c r="A2694" t="s">
        <v>10515</v>
      </c>
      <c r="B2694" t="s">
        <v>10516</v>
      </c>
      <c r="C2694" t="s">
        <v>7360</v>
      </c>
      <c r="D2694" t="s">
        <v>2771</v>
      </c>
      <c r="E2694" t="s">
        <v>32</v>
      </c>
      <c r="F2694" t="s">
        <v>121</v>
      </c>
      <c r="G2694" t="s">
        <v>838</v>
      </c>
      <c r="I2694"/>
      <c r="J2694">
        <v>100</v>
      </c>
      <c r="K2694" s="1">
        <v>45991</v>
      </c>
      <c r="L2694" t="s">
        <v>15144</v>
      </c>
    </row>
    <row r="2695" spans="1:12" x14ac:dyDescent="0.2">
      <c r="A2695" t="s">
        <v>10487</v>
      </c>
      <c r="B2695" t="s">
        <v>10488</v>
      </c>
      <c r="C2695" t="s">
        <v>7360</v>
      </c>
      <c r="D2695" t="s">
        <v>2771</v>
      </c>
      <c r="E2695" t="s">
        <v>32</v>
      </c>
      <c r="F2695" t="s">
        <v>121</v>
      </c>
      <c r="G2695" t="s">
        <v>838</v>
      </c>
      <c r="I2695"/>
      <c r="J2695">
        <v>100</v>
      </c>
      <c r="K2695" s="1">
        <v>45991</v>
      </c>
      <c r="L2695" t="s">
        <v>15144</v>
      </c>
    </row>
    <row r="2696" spans="1:12" x14ac:dyDescent="0.2">
      <c r="A2696" t="s">
        <v>10519</v>
      </c>
      <c r="B2696" t="s">
        <v>10520</v>
      </c>
      <c r="C2696" t="s">
        <v>7360</v>
      </c>
      <c r="D2696" t="s">
        <v>2771</v>
      </c>
      <c r="E2696" t="s">
        <v>32</v>
      </c>
      <c r="F2696" t="s">
        <v>121</v>
      </c>
      <c r="G2696" t="s">
        <v>838</v>
      </c>
      <c r="I2696"/>
      <c r="J2696">
        <v>100</v>
      </c>
      <c r="K2696" s="1">
        <v>45991</v>
      </c>
      <c r="L2696" t="s">
        <v>15144</v>
      </c>
    </row>
    <row r="2697" spans="1:12" x14ac:dyDescent="0.2">
      <c r="A2697" t="s">
        <v>10495</v>
      </c>
      <c r="B2697" t="s">
        <v>10496</v>
      </c>
      <c r="C2697" t="s">
        <v>7360</v>
      </c>
      <c r="D2697" t="s">
        <v>2771</v>
      </c>
      <c r="E2697" t="s">
        <v>32</v>
      </c>
      <c r="F2697" t="s">
        <v>121</v>
      </c>
      <c r="G2697" t="s">
        <v>838</v>
      </c>
      <c r="I2697"/>
      <c r="J2697">
        <v>100</v>
      </c>
      <c r="K2697" s="1">
        <v>45991</v>
      </c>
      <c r="L2697" t="s">
        <v>15144</v>
      </c>
    </row>
    <row r="2698" spans="1:12" x14ac:dyDescent="0.2">
      <c r="A2698" t="s">
        <v>10499</v>
      </c>
      <c r="B2698" t="s">
        <v>10500</v>
      </c>
      <c r="C2698" t="s">
        <v>7360</v>
      </c>
      <c r="D2698" t="s">
        <v>2771</v>
      </c>
      <c r="E2698" t="s">
        <v>32</v>
      </c>
      <c r="F2698" t="s">
        <v>121</v>
      </c>
      <c r="G2698" t="s">
        <v>838</v>
      </c>
      <c r="I2698"/>
      <c r="J2698">
        <v>100</v>
      </c>
      <c r="K2698" s="1">
        <v>45991</v>
      </c>
      <c r="L2698" t="s">
        <v>15144</v>
      </c>
    </row>
    <row r="2699" spans="1:12" x14ac:dyDescent="0.2">
      <c r="A2699" t="s">
        <v>10477</v>
      </c>
      <c r="B2699" t="s">
        <v>10478</v>
      </c>
      <c r="C2699" t="s">
        <v>7360</v>
      </c>
      <c r="D2699" t="s">
        <v>2771</v>
      </c>
      <c r="E2699" t="s">
        <v>32</v>
      </c>
      <c r="F2699" t="s">
        <v>121</v>
      </c>
      <c r="G2699" t="s">
        <v>838</v>
      </c>
      <c r="I2699"/>
      <c r="J2699">
        <v>100</v>
      </c>
      <c r="K2699" s="1">
        <v>45991</v>
      </c>
      <c r="L2699" t="s">
        <v>15144</v>
      </c>
    </row>
    <row r="2700" spans="1:12" x14ac:dyDescent="0.2">
      <c r="A2700" t="s">
        <v>10513</v>
      </c>
      <c r="B2700" t="s">
        <v>10514</v>
      </c>
      <c r="C2700" t="s">
        <v>7360</v>
      </c>
      <c r="D2700" t="s">
        <v>2771</v>
      </c>
      <c r="E2700" t="s">
        <v>32</v>
      </c>
      <c r="F2700" t="s">
        <v>121</v>
      </c>
      <c r="G2700" t="s">
        <v>838</v>
      </c>
      <c r="I2700"/>
      <c r="J2700">
        <v>100</v>
      </c>
      <c r="K2700" s="1">
        <v>45991</v>
      </c>
      <c r="L2700" t="s">
        <v>15144</v>
      </c>
    </row>
    <row r="2701" spans="1:12" x14ac:dyDescent="0.2">
      <c r="A2701" t="s">
        <v>10509</v>
      </c>
      <c r="B2701" t="s">
        <v>10510</v>
      </c>
      <c r="C2701" t="s">
        <v>7360</v>
      </c>
      <c r="D2701" t="s">
        <v>2771</v>
      </c>
      <c r="E2701" t="s">
        <v>32</v>
      </c>
      <c r="F2701" t="s">
        <v>121</v>
      </c>
      <c r="G2701" t="s">
        <v>838</v>
      </c>
      <c r="I2701"/>
      <c r="J2701">
        <v>100</v>
      </c>
      <c r="K2701" s="1">
        <v>45991</v>
      </c>
      <c r="L2701" t="s">
        <v>15144</v>
      </c>
    </row>
    <row r="2702" spans="1:12" x14ac:dyDescent="0.2">
      <c r="A2702" t="s">
        <v>10511</v>
      </c>
      <c r="B2702" t="s">
        <v>10512</v>
      </c>
      <c r="C2702" t="s">
        <v>7360</v>
      </c>
      <c r="D2702" t="s">
        <v>2771</v>
      </c>
      <c r="E2702" t="s">
        <v>32</v>
      </c>
      <c r="F2702" t="s">
        <v>121</v>
      </c>
      <c r="G2702" t="s">
        <v>838</v>
      </c>
      <c r="I2702"/>
      <c r="J2702">
        <v>100</v>
      </c>
      <c r="K2702" s="1">
        <v>45991</v>
      </c>
      <c r="L2702" t="s">
        <v>15144</v>
      </c>
    </row>
    <row r="2703" spans="1:12" x14ac:dyDescent="0.2">
      <c r="A2703" t="s">
        <v>10491</v>
      </c>
      <c r="B2703" t="s">
        <v>10492</v>
      </c>
      <c r="C2703" t="s">
        <v>7360</v>
      </c>
      <c r="D2703" t="s">
        <v>2771</v>
      </c>
      <c r="E2703" t="s">
        <v>32</v>
      </c>
      <c r="F2703" t="s">
        <v>121</v>
      </c>
      <c r="G2703" t="s">
        <v>838</v>
      </c>
      <c r="I2703"/>
      <c r="J2703">
        <v>100</v>
      </c>
      <c r="K2703" s="1">
        <v>45991</v>
      </c>
      <c r="L2703" t="s">
        <v>15144</v>
      </c>
    </row>
    <row r="2704" spans="1:12" x14ac:dyDescent="0.2">
      <c r="A2704" t="s">
        <v>10505</v>
      </c>
      <c r="B2704" t="s">
        <v>10506</v>
      </c>
      <c r="C2704" t="s">
        <v>7360</v>
      </c>
      <c r="D2704" t="s">
        <v>2771</v>
      </c>
      <c r="E2704" t="s">
        <v>32</v>
      </c>
      <c r="F2704" t="s">
        <v>121</v>
      </c>
      <c r="G2704" t="s">
        <v>838</v>
      </c>
      <c r="I2704"/>
      <c r="J2704">
        <v>100</v>
      </c>
      <c r="K2704" s="1">
        <v>45991</v>
      </c>
      <c r="L2704" t="s">
        <v>15144</v>
      </c>
    </row>
    <row r="2705" spans="1:12" x14ac:dyDescent="0.2">
      <c r="A2705" t="s">
        <v>10479</v>
      </c>
      <c r="B2705" t="s">
        <v>10480</v>
      </c>
      <c r="C2705" t="s">
        <v>7360</v>
      </c>
      <c r="D2705" t="s">
        <v>2771</v>
      </c>
      <c r="E2705" t="s">
        <v>32</v>
      </c>
      <c r="F2705" t="s">
        <v>121</v>
      </c>
      <c r="G2705" t="s">
        <v>838</v>
      </c>
      <c r="I2705"/>
      <c r="J2705">
        <v>100</v>
      </c>
      <c r="K2705" s="1">
        <v>45991</v>
      </c>
      <c r="L2705" t="s">
        <v>15144</v>
      </c>
    </row>
    <row r="2706" spans="1:12" x14ac:dyDescent="0.2">
      <c r="A2706" t="s">
        <v>10501</v>
      </c>
      <c r="B2706" t="s">
        <v>10502</v>
      </c>
      <c r="C2706" t="s">
        <v>7360</v>
      </c>
      <c r="D2706" t="s">
        <v>2771</v>
      </c>
      <c r="E2706" t="s">
        <v>32</v>
      </c>
      <c r="F2706" t="s">
        <v>121</v>
      </c>
      <c r="G2706" t="s">
        <v>838</v>
      </c>
      <c r="I2706"/>
      <c r="J2706">
        <v>100</v>
      </c>
      <c r="K2706" s="1">
        <v>45991</v>
      </c>
      <c r="L2706" t="s">
        <v>15144</v>
      </c>
    </row>
    <row r="2707" spans="1:12" x14ac:dyDescent="0.2">
      <c r="A2707" t="s">
        <v>10507</v>
      </c>
      <c r="B2707" t="s">
        <v>10508</v>
      </c>
      <c r="C2707" t="s">
        <v>7360</v>
      </c>
      <c r="D2707" t="s">
        <v>2771</v>
      </c>
      <c r="E2707" t="s">
        <v>32</v>
      </c>
      <c r="F2707" t="s">
        <v>121</v>
      </c>
      <c r="G2707" t="s">
        <v>838</v>
      </c>
      <c r="I2707"/>
      <c r="J2707">
        <v>100</v>
      </c>
      <c r="K2707" s="1">
        <v>45991</v>
      </c>
      <c r="L2707" t="s">
        <v>15144</v>
      </c>
    </row>
    <row r="2708" spans="1:12" x14ac:dyDescent="0.2">
      <c r="A2708" t="s">
        <v>10481</v>
      </c>
      <c r="B2708" t="s">
        <v>10482</v>
      </c>
      <c r="C2708" t="s">
        <v>7360</v>
      </c>
      <c r="D2708" t="s">
        <v>2771</v>
      </c>
      <c r="E2708" t="s">
        <v>32</v>
      </c>
      <c r="F2708" t="s">
        <v>121</v>
      </c>
      <c r="G2708" t="s">
        <v>838</v>
      </c>
      <c r="I2708"/>
      <c r="J2708">
        <v>100</v>
      </c>
      <c r="K2708" s="1">
        <v>45991</v>
      </c>
      <c r="L2708" t="s">
        <v>15144</v>
      </c>
    </row>
    <row r="2709" spans="1:12" x14ac:dyDescent="0.2">
      <c r="A2709" t="s">
        <v>10483</v>
      </c>
      <c r="B2709" t="s">
        <v>10484</v>
      </c>
      <c r="C2709" t="s">
        <v>7360</v>
      </c>
      <c r="D2709" t="s">
        <v>2771</v>
      </c>
      <c r="E2709" t="s">
        <v>32</v>
      </c>
      <c r="F2709" t="s">
        <v>121</v>
      </c>
      <c r="G2709" t="s">
        <v>838</v>
      </c>
      <c r="I2709"/>
      <c r="J2709">
        <v>100</v>
      </c>
      <c r="K2709" s="1">
        <v>45991</v>
      </c>
      <c r="L2709" t="s">
        <v>15144</v>
      </c>
    </row>
    <row r="2710" spans="1:12" x14ac:dyDescent="0.2">
      <c r="A2710" t="s">
        <v>10497</v>
      </c>
      <c r="B2710" t="s">
        <v>10498</v>
      </c>
      <c r="C2710" t="s">
        <v>7360</v>
      </c>
      <c r="D2710" t="s">
        <v>2771</v>
      </c>
      <c r="E2710" t="s">
        <v>32</v>
      </c>
      <c r="F2710" t="s">
        <v>121</v>
      </c>
      <c r="G2710" t="s">
        <v>838</v>
      </c>
      <c r="I2710"/>
      <c r="J2710">
        <v>100</v>
      </c>
      <c r="K2710" s="1">
        <v>45991</v>
      </c>
      <c r="L2710" t="s">
        <v>15144</v>
      </c>
    </row>
    <row r="2711" spans="1:12" x14ac:dyDescent="0.2">
      <c r="A2711" t="s">
        <v>10517</v>
      </c>
      <c r="B2711" t="s">
        <v>10518</v>
      </c>
      <c r="C2711" t="s">
        <v>7360</v>
      </c>
      <c r="D2711" t="s">
        <v>2771</v>
      </c>
      <c r="E2711" t="s">
        <v>32</v>
      </c>
      <c r="F2711" t="s">
        <v>121</v>
      </c>
      <c r="G2711" t="s">
        <v>838</v>
      </c>
      <c r="I2711"/>
      <c r="J2711">
        <v>100</v>
      </c>
      <c r="K2711" s="1">
        <v>45991</v>
      </c>
      <c r="L2711" t="s">
        <v>15144</v>
      </c>
    </row>
    <row r="2712" spans="1:12" x14ac:dyDescent="0.2">
      <c r="A2712" t="s">
        <v>10503</v>
      </c>
      <c r="B2712" t="s">
        <v>10504</v>
      </c>
      <c r="C2712" t="s">
        <v>7360</v>
      </c>
      <c r="D2712" t="s">
        <v>2771</v>
      </c>
      <c r="E2712" t="s">
        <v>32</v>
      </c>
      <c r="F2712" t="s">
        <v>121</v>
      </c>
      <c r="G2712" t="s">
        <v>838</v>
      </c>
      <c r="I2712"/>
      <c r="J2712">
        <v>100</v>
      </c>
      <c r="K2712" s="1">
        <v>45991</v>
      </c>
      <c r="L2712" t="s">
        <v>15144</v>
      </c>
    </row>
    <row r="2713" spans="1:12" x14ac:dyDescent="0.2">
      <c r="A2713" t="s">
        <v>3888</v>
      </c>
      <c r="B2713" t="s">
        <v>4330</v>
      </c>
      <c r="C2713" t="s">
        <v>7360</v>
      </c>
      <c r="D2713" t="s">
        <v>2771</v>
      </c>
      <c r="E2713" t="s">
        <v>32</v>
      </c>
      <c r="F2713" t="s">
        <v>58</v>
      </c>
      <c r="G2713" t="s">
        <v>59</v>
      </c>
      <c r="H2713">
        <v>282000</v>
      </c>
      <c r="I2713">
        <v>282000</v>
      </c>
      <c r="J2713">
        <v>55.211999999999996</v>
      </c>
      <c r="K2713" s="1">
        <v>45747</v>
      </c>
      <c r="L2713" t="s">
        <v>15144</v>
      </c>
    </row>
    <row r="2714" spans="1:12" x14ac:dyDescent="0.2">
      <c r="A2714" t="s">
        <v>3885</v>
      </c>
      <c r="B2714" t="s">
        <v>4327</v>
      </c>
      <c r="C2714" t="s">
        <v>7360</v>
      </c>
      <c r="D2714" t="s">
        <v>2771</v>
      </c>
      <c r="E2714" t="s">
        <v>32</v>
      </c>
      <c r="F2714" t="s">
        <v>58</v>
      </c>
      <c r="G2714" t="s">
        <v>59</v>
      </c>
      <c r="H2714">
        <v>282000</v>
      </c>
      <c r="I2714">
        <v>282000</v>
      </c>
      <c r="J2714">
        <v>55.211999999999996</v>
      </c>
      <c r="K2714" s="1">
        <v>45747</v>
      </c>
      <c r="L2714" t="s">
        <v>15144</v>
      </c>
    </row>
    <row r="2715" spans="1:12" x14ac:dyDescent="0.2">
      <c r="A2715" t="s">
        <v>3889</v>
      </c>
      <c r="B2715" t="s">
        <v>4331</v>
      </c>
      <c r="C2715" t="s">
        <v>7360</v>
      </c>
      <c r="D2715" t="s">
        <v>2771</v>
      </c>
      <c r="E2715" t="s">
        <v>32</v>
      </c>
      <c r="F2715" t="s">
        <v>58</v>
      </c>
      <c r="G2715" t="s">
        <v>59</v>
      </c>
      <c r="H2715">
        <v>282000</v>
      </c>
      <c r="I2715">
        <v>282000</v>
      </c>
      <c r="J2715">
        <v>55.211999999999996</v>
      </c>
      <c r="K2715" s="1">
        <v>45747</v>
      </c>
      <c r="L2715" t="s">
        <v>15144</v>
      </c>
    </row>
    <row r="2716" spans="1:12" x14ac:dyDescent="0.2">
      <c r="A2716" t="s">
        <v>3887</v>
      </c>
      <c r="B2716" t="s">
        <v>4329</v>
      </c>
      <c r="C2716" t="s">
        <v>7360</v>
      </c>
      <c r="D2716" t="s">
        <v>2771</v>
      </c>
      <c r="E2716" t="s">
        <v>32</v>
      </c>
      <c r="F2716" t="s">
        <v>58</v>
      </c>
      <c r="G2716" t="s">
        <v>59</v>
      </c>
      <c r="H2716">
        <v>282000</v>
      </c>
      <c r="I2716">
        <v>282000</v>
      </c>
      <c r="J2716">
        <v>55.211999999999996</v>
      </c>
      <c r="K2716" s="1">
        <v>45747</v>
      </c>
      <c r="L2716" t="s">
        <v>15144</v>
      </c>
    </row>
    <row r="2717" spans="1:12" x14ac:dyDescent="0.2">
      <c r="A2717" t="s">
        <v>3886</v>
      </c>
      <c r="B2717" t="s">
        <v>4328</v>
      </c>
      <c r="C2717" t="s">
        <v>7360</v>
      </c>
      <c r="D2717" t="s">
        <v>2771</v>
      </c>
      <c r="E2717" t="s">
        <v>32</v>
      </c>
      <c r="F2717" t="s">
        <v>58</v>
      </c>
      <c r="G2717" t="s">
        <v>59</v>
      </c>
      <c r="H2717">
        <v>282000</v>
      </c>
      <c r="I2717">
        <v>282000</v>
      </c>
      <c r="J2717">
        <v>55.211999999999996</v>
      </c>
      <c r="K2717" s="1">
        <v>45747</v>
      </c>
      <c r="L2717" t="s">
        <v>15144</v>
      </c>
    </row>
    <row r="2718" spans="1:12" x14ac:dyDescent="0.2">
      <c r="A2718" t="s">
        <v>9058</v>
      </c>
      <c r="B2718" t="s">
        <v>9059</v>
      </c>
      <c r="C2718" t="s">
        <v>7360</v>
      </c>
      <c r="D2718" t="s">
        <v>2771</v>
      </c>
      <c r="E2718" t="s">
        <v>32</v>
      </c>
      <c r="F2718" t="s">
        <v>58</v>
      </c>
      <c r="G2718" t="s">
        <v>59</v>
      </c>
      <c r="H2718">
        <v>300000</v>
      </c>
      <c r="I2718">
        <v>300000</v>
      </c>
      <c r="J2718">
        <v>58.916000000000004</v>
      </c>
      <c r="K2718" s="1">
        <v>45900</v>
      </c>
      <c r="L2718" t="s">
        <v>15144</v>
      </c>
    </row>
    <row r="2719" spans="1:12" x14ac:dyDescent="0.2">
      <c r="A2719" t="s">
        <v>9062</v>
      </c>
      <c r="B2719" t="s">
        <v>9063</v>
      </c>
      <c r="C2719" t="s">
        <v>7360</v>
      </c>
      <c r="D2719" t="s">
        <v>2771</v>
      </c>
      <c r="E2719" t="s">
        <v>32</v>
      </c>
      <c r="F2719" t="s">
        <v>58</v>
      </c>
      <c r="G2719" t="s">
        <v>59</v>
      </c>
      <c r="H2719">
        <v>300000</v>
      </c>
      <c r="I2719">
        <v>300000</v>
      </c>
      <c r="J2719">
        <v>58.916000000000004</v>
      </c>
      <c r="K2719" s="1">
        <v>45900</v>
      </c>
      <c r="L2719" t="s">
        <v>15144</v>
      </c>
    </row>
    <row r="2720" spans="1:12" x14ac:dyDescent="0.2">
      <c r="A2720" t="s">
        <v>9060</v>
      </c>
      <c r="B2720" t="s">
        <v>9061</v>
      </c>
      <c r="C2720" t="s">
        <v>7360</v>
      </c>
      <c r="D2720" t="s">
        <v>2771</v>
      </c>
      <c r="E2720" t="s">
        <v>32</v>
      </c>
      <c r="F2720" t="s">
        <v>58</v>
      </c>
      <c r="G2720" t="s">
        <v>59</v>
      </c>
      <c r="H2720">
        <v>300000</v>
      </c>
      <c r="I2720">
        <v>300000</v>
      </c>
      <c r="J2720">
        <v>58.916000000000004</v>
      </c>
      <c r="K2720" s="1">
        <v>45900</v>
      </c>
      <c r="L2720" t="s">
        <v>15144</v>
      </c>
    </row>
    <row r="2721" spans="1:12" x14ac:dyDescent="0.2">
      <c r="A2721" t="s">
        <v>3812</v>
      </c>
      <c r="B2721" t="s">
        <v>4629</v>
      </c>
      <c r="C2721" t="s">
        <v>7360</v>
      </c>
      <c r="D2721" t="s">
        <v>2771</v>
      </c>
      <c r="E2721" t="s">
        <v>32</v>
      </c>
      <c r="F2721" t="s">
        <v>58</v>
      </c>
      <c r="G2721" t="s">
        <v>59</v>
      </c>
      <c r="H2721">
        <v>300000</v>
      </c>
      <c r="I2721">
        <v>300000</v>
      </c>
      <c r="J2721">
        <v>58.722000000000008</v>
      </c>
      <c r="K2721" s="1">
        <v>45747</v>
      </c>
      <c r="L2721" t="s">
        <v>15144</v>
      </c>
    </row>
    <row r="2722" spans="1:12" x14ac:dyDescent="0.2">
      <c r="A2722" t="s">
        <v>3810</v>
      </c>
      <c r="B2722" t="s">
        <v>4627</v>
      </c>
      <c r="C2722" t="s">
        <v>7360</v>
      </c>
      <c r="D2722" t="s">
        <v>2771</v>
      </c>
      <c r="E2722" t="s">
        <v>32</v>
      </c>
      <c r="F2722" t="s">
        <v>58</v>
      </c>
      <c r="G2722" t="s">
        <v>59</v>
      </c>
      <c r="H2722">
        <v>300000</v>
      </c>
      <c r="I2722">
        <v>300000</v>
      </c>
      <c r="J2722">
        <v>58.722000000000008</v>
      </c>
      <c r="K2722" s="1">
        <v>45747</v>
      </c>
      <c r="L2722" t="s">
        <v>15144</v>
      </c>
    </row>
    <row r="2723" spans="1:12" x14ac:dyDescent="0.2">
      <c r="A2723" t="s">
        <v>3807</v>
      </c>
      <c r="B2723" t="s">
        <v>4624</v>
      </c>
      <c r="C2723" t="s">
        <v>7360</v>
      </c>
      <c r="D2723" t="s">
        <v>2771</v>
      </c>
      <c r="E2723" t="s">
        <v>32</v>
      </c>
      <c r="F2723" t="s">
        <v>58</v>
      </c>
      <c r="G2723" t="s">
        <v>59</v>
      </c>
      <c r="H2723">
        <v>300000</v>
      </c>
      <c r="I2723">
        <v>300000</v>
      </c>
      <c r="J2723">
        <v>58.722000000000008</v>
      </c>
      <c r="K2723" s="1">
        <v>45747</v>
      </c>
      <c r="L2723" t="s">
        <v>15144</v>
      </c>
    </row>
    <row r="2724" spans="1:12" x14ac:dyDescent="0.2">
      <c r="A2724" t="s">
        <v>3809</v>
      </c>
      <c r="B2724" t="s">
        <v>4626</v>
      </c>
      <c r="C2724" t="s">
        <v>7360</v>
      </c>
      <c r="D2724" t="s">
        <v>2771</v>
      </c>
      <c r="E2724" t="s">
        <v>32</v>
      </c>
      <c r="F2724" t="s">
        <v>58</v>
      </c>
      <c r="G2724" t="s">
        <v>59</v>
      </c>
      <c r="H2724">
        <v>300000</v>
      </c>
      <c r="I2724">
        <v>300000</v>
      </c>
      <c r="J2724">
        <v>58.722000000000008</v>
      </c>
      <c r="K2724" s="1">
        <v>45747</v>
      </c>
      <c r="L2724" t="s">
        <v>15144</v>
      </c>
    </row>
    <row r="2725" spans="1:12" x14ac:dyDescent="0.2">
      <c r="A2725" t="s">
        <v>3813</v>
      </c>
      <c r="B2725" t="s">
        <v>4630</v>
      </c>
      <c r="C2725" t="s">
        <v>7360</v>
      </c>
      <c r="D2725" t="s">
        <v>2771</v>
      </c>
      <c r="E2725" t="s">
        <v>32</v>
      </c>
      <c r="F2725" t="s">
        <v>58</v>
      </c>
      <c r="G2725" t="s">
        <v>59</v>
      </c>
      <c r="H2725">
        <v>300000</v>
      </c>
      <c r="I2725">
        <v>300000</v>
      </c>
      <c r="J2725">
        <v>58.722000000000008</v>
      </c>
      <c r="K2725" s="1">
        <v>45747</v>
      </c>
      <c r="L2725" t="s">
        <v>15144</v>
      </c>
    </row>
    <row r="2726" spans="1:12" x14ac:dyDescent="0.2">
      <c r="A2726" t="s">
        <v>3808</v>
      </c>
      <c r="B2726" t="s">
        <v>4625</v>
      </c>
      <c r="C2726" t="s">
        <v>7360</v>
      </c>
      <c r="D2726" t="s">
        <v>2771</v>
      </c>
      <c r="E2726" t="s">
        <v>32</v>
      </c>
      <c r="F2726" t="s">
        <v>58</v>
      </c>
      <c r="G2726" t="s">
        <v>59</v>
      </c>
      <c r="H2726">
        <v>300000</v>
      </c>
      <c r="I2726">
        <v>300000</v>
      </c>
      <c r="J2726">
        <v>58.722000000000008</v>
      </c>
      <c r="K2726" s="1">
        <v>45747</v>
      </c>
      <c r="L2726" t="s">
        <v>15144</v>
      </c>
    </row>
    <row r="2727" spans="1:12" x14ac:dyDescent="0.2">
      <c r="A2727" t="s">
        <v>3811</v>
      </c>
      <c r="B2727" t="s">
        <v>4628</v>
      </c>
      <c r="C2727" t="s">
        <v>7360</v>
      </c>
      <c r="D2727" t="s">
        <v>2771</v>
      </c>
      <c r="E2727" t="s">
        <v>32</v>
      </c>
      <c r="F2727" t="s">
        <v>58</v>
      </c>
      <c r="G2727" t="s">
        <v>59</v>
      </c>
      <c r="H2727">
        <v>300000</v>
      </c>
      <c r="I2727">
        <v>300000</v>
      </c>
      <c r="J2727">
        <v>58.722000000000008</v>
      </c>
      <c r="K2727" s="1">
        <v>45747</v>
      </c>
      <c r="L2727" t="s">
        <v>15144</v>
      </c>
    </row>
    <row r="2728" spans="1:12" x14ac:dyDescent="0.2">
      <c r="A2728" t="s">
        <v>7894</v>
      </c>
      <c r="B2728" t="s">
        <v>7374</v>
      </c>
      <c r="C2728" t="s">
        <v>7360</v>
      </c>
      <c r="D2728" t="s">
        <v>2771</v>
      </c>
      <c r="E2728" t="s">
        <v>32</v>
      </c>
      <c r="F2728" t="s">
        <v>58</v>
      </c>
      <c r="G2728" t="s">
        <v>59</v>
      </c>
      <c r="I2728">
        <v>446708</v>
      </c>
      <c r="J2728">
        <v>68.316999999999993</v>
      </c>
      <c r="K2728" s="1">
        <v>45838</v>
      </c>
      <c r="L2728" t="s">
        <v>15144</v>
      </c>
    </row>
    <row r="2729" spans="1:12" x14ac:dyDescent="0.2">
      <c r="A2729" t="s">
        <v>7897</v>
      </c>
      <c r="B2729" t="s">
        <v>7372</v>
      </c>
      <c r="C2729" t="s">
        <v>7360</v>
      </c>
      <c r="D2729" t="s">
        <v>2771</v>
      </c>
      <c r="E2729" t="s">
        <v>32</v>
      </c>
      <c r="F2729" t="s">
        <v>58</v>
      </c>
      <c r="G2729" t="s">
        <v>59</v>
      </c>
      <c r="I2729">
        <v>446708</v>
      </c>
      <c r="J2729">
        <v>68.316999999999993</v>
      </c>
      <c r="K2729" s="1">
        <v>45838</v>
      </c>
      <c r="L2729" t="s">
        <v>15144</v>
      </c>
    </row>
    <row r="2730" spans="1:12" x14ac:dyDescent="0.2">
      <c r="A2730" t="s">
        <v>7895</v>
      </c>
      <c r="B2730" t="s">
        <v>7376</v>
      </c>
      <c r="C2730" t="s">
        <v>7360</v>
      </c>
      <c r="D2730" t="s">
        <v>2771</v>
      </c>
      <c r="E2730" t="s">
        <v>32</v>
      </c>
      <c r="F2730" t="s">
        <v>58</v>
      </c>
      <c r="G2730" t="s">
        <v>59</v>
      </c>
      <c r="I2730">
        <v>446708</v>
      </c>
      <c r="J2730">
        <v>68.316999999999993</v>
      </c>
      <c r="K2730" s="1">
        <v>45838</v>
      </c>
      <c r="L2730" t="s">
        <v>15144</v>
      </c>
    </row>
    <row r="2731" spans="1:12" x14ac:dyDescent="0.2">
      <c r="A2731" t="s">
        <v>7896</v>
      </c>
      <c r="B2731" t="s">
        <v>7378</v>
      </c>
      <c r="C2731" t="s">
        <v>7360</v>
      </c>
      <c r="D2731" t="s">
        <v>2771</v>
      </c>
      <c r="E2731" t="s">
        <v>32</v>
      </c>
      <c r="F2731" t="s">
        <v>58</v>
      </c>
      <c r="G2731" t="s">
        <v>59</v>
      </c>
      <c r="I2731">
        <v>446708</v>
      </c>
      <c r="J2731">
        <v>68.316999999999993</v>
      </c>
      <c r="K2731" s="1">
        <v>45838</v>
      </c>
      <c r="L2731" t="s">
        <v>15144</v>
      </c>
    </row>
    <row r="2732" spans="1:12" x14ac:dyDescent="0.2">
      <c r="A2732" t="s">
        <v>12545</v>
      </c>
      <c r="B2732" t="s">
        <v>12546</v>
      </c>
      <c r="C2732" t="s">
        <v>7360</v>
      </c>
      <c r="D2732" t="s">
        <v>2771</v>
      </c>
      <c r="E2732" t="s">
        <v>32</v>
      </c>
      <c r="F2732" t="s">
        <v>56</v>
      </c>
      <c r="G2732" t="s">
        <v>57</v>
      </c>
      <c r="I2732"/>
      <c r="J2732">
        <v>108</v>
      </c>
      <c r="K2732" s="1">
        <v>46112</v>
      </c>
      <c r="L2732" t="s">
        <v>15144</v>
      </c>
    </row>
    <row r="2733" spans="1:12" x14ac:dyDescent="0.2">
      <c r="A2733" t="s">
        <v>12543</v>
      </c>
      <c r="B2733" t="s">
        <v>12544</v>
      </c>
      <c r="C2733" t="s">
        <v>7360</v>
      </c>
      <c r="D2733" t="s">
        <v>2771</v>
      </c>
      <c r="E2733" t="s">
        <v>32</v>
      </c>
      <c r="F2733" t="s">
        <v>56</v>
      </c>
      <c r="G2733" t="s">
        <v>57</v>
      </c>
      <c r="I2733"/>
      <c r="J2733">
        <v>108</v>
      </c>
      <c r="K2733" s="1">
        <v>46112</v>
      </c>
      <c r="L2733" t="s">
        <v>15144</v>
      </c>
    </row>
    <row r="2734" spans="1:12" x14ac:dyDescent="0.2">
      <c r="A2734" t="s">
        <v>12533</v>
      </c>
      <c r="B2734" t="s">
        <v>12534</v>
      </c>
      <c r="C2734" t="s">
        <v>7360</v>
      </c>
      <c r="D2734" t="s">
        <v>2771</v>
      </c>
      <c r="E2734" t="s">
        <v>32</v>
      </c>
      <c r="F2734" t="s">
        <v>56</v>
      </c>
      <c r="G2734" t="s">
        <v>57</v>
      </c>
      <c r="I2734"/>
      <c r="J2734">
        <v>108</v>
      </c>
      <c r="K2734" s="1">
        <v>46112</v>
      </c>
      <c r="L2734" t="s">
        <v>15144</v>
      </c>
    </row>
    <row r="2735" spans="1:12" x14ac:dyDescent="0.2">
      <c r="A2735" t="s">
        <v>12541</v>
      </c>
      <c r="B2735" t="s">
        <v>12542</v>
      </c>
      <c r="C2735" t="s">
        <v>7360</v>
      </c>
      <c r="D2735" t="s">
        <v>2771</v>
      </c>
      <c r="E2735" t="s">
        <v>32</v>
      </c>
      <c r="F2735" t="s">
        <v>56</v>
      </c>
      <c r="G2735" t="s">
        <v>57</v>
      </c>
      <c r="I2735"/>
      <c r="J2735">
        <v>108</v>
      </c>
      <c r="K2735" s="1">
        <v>46112</v>
      </c>
      <c r="L2735" t="s">
        <v>15144</v>
      </c>
    </row>
    <row r="2736" spans="1:12" x14ac:dyDescent="0.2">
      <c r="A2736" t="s">
        <v>12535</v>
      </c>
      <c r="B2736" t="s">
        <v>12536</v>
      </c>
      <c r="C2736" t="s">
        <v>7360</v>
      </c>
      <c r="D2736" t="s">
        <v>2771</v>
      </c>
      <c r="E2736" t="s">
        <v>32</v>
      </c>
      <c r="F2736" t="s">
        <v>56</v>
      </c>
      <c r="G2736" t="s">
        <v>57</v>
      </c>
      <c r="I2736"/>
      <c r="J2736">
        <v>108</v>
      </c>
      <c r="K2736" s="1">
        <v>46112</v>
      </c>
      <c r="L2736" t="s">
        <v>15144</v>
      </c>
    </row>
    <row r="2737" spans="1:12" x14ac:dyDescent="0.2">
      <c r="A2737" t="s">
        <v>12539</v>
      </c>
      <c r="B2737" t="s">
        <v>12540</v>
      </c>
      <c r="C2737" t="s">
        <v>7360</v>
      </c>
      <c r="D2737" t="s">
        <v>2771</v>
      </c>
      <c r="E2737" t="s">
        <v>32</v>
      </c>
      <c r="F2737" t="s">
        <v>56</v>
      </c>
      <c r="G2737" t="s">
        <v>57</v>
      </c>
      <c r="I2737"/>
      <c r="J2737">
        <v>108</v>
      </c>
      <c r="K2737" s="1">
        <v>46112</v>
      </c>
      <c r="L2737" t="s">
        <v>15144</v>
      </c>
    </row>
    <row r="2738" spans="1:12" x14ac:dyDescent="0.2">
      <c r="A2738" t="s">
        <v>12525</v>
      </c>
      <c r="B2738" t="s">
        <v>12526</v>
      </c>
      <c r="C2738" t="s">
        <v>7360</v>
      </c>
      <c r="D2738" t="s">
        <v>2771</v>
      </c>
      <c r="E2738" t="s">
        <v>32</v>
      </c>
      <c r="F2738" t="s">
        <v>56</v>
      </c>
      <c r="G2738" t="s">
        <v>57</v>
      </c>
      <c r="I2738"/>
      <c r="J2738">
        <v>108</v>
      </c>
      <c r="K2738" s="1">
        <v>46112</v>
      </c>
      <c r="L2738" t="s">
        <v>15144</v>
      </c>
    </row>
    <row r="2739" spans="1:12" x14ac:dyDescent="0.2">
      <c r="A2739" t="s">
        <v>12527</v>
      </c>
      <c r="B2739" t="s">
        <v>12528</v>
      </c>
      <c r="C2739" t="s">
        <v>7360</v>
      </c>
      <c r="D2739" t="s">
        <v>2771</v>
      </c>
      <c r="E2739" t="s">
        <v>32</v>
      </c>
      <c r="F2739" t="s">
        <v>56</v>
      </c>
      <c r="G2739" t="s">
        <v>57</v>
      </c>
      <c r="I2739"/>
      <c r="J2739">
        <v>108</v>
      </c>
      <c r="K2739" s="1">
        <v>46112</v>
      </c>
      <c r="L2739" t="s">
        <v>15144</v>
      </c>
    </row>
    <row r="2740" spans="1:12" x14ac:dyDescent="0.2">
      <c r="A2740" t="s">
        <v>12531</v>
      </c>
      <c r="B2740" t="s">
        <v>12532</v>
      </c>
      <c r="C2740" t="s">
        <v>7360</v>
      </c>
      <c r="D2740" t="s">
        <v>2771</v>
      </c>
      <c r="E2740" t="s">
        <v>32</v>
      </c>
      <c r="F2740" t="s">
        <v>56</v>
      </c>
      <c r="G2740" t="s">
        <v>57</v>
      </c>
      <c r="I2740"/>
      <c r="J2740">
        <v>108</v>
      </c>
      <c r="K2740" s="1">
        <v>46112</v>
      </c>
      <c r="L2740" t="s">
        <v>15144</v>
      </c>
    </row>
    <row r="2741" spans="1:12" x14ac:dyDescent="0.2">
      <c r="A2741" t="s">
        <v>12523</v>
      </c>
      <c r="B2741" t="s">
        <v>12524</v>
      </c>
      <c r="C2741" t="s">
        <v>7360</v>
      </c>
      <c r="D2741" t="s">
        <v>2771</v>
      </c>
      <c r="E2741" t="s">
        <v>32</v>
      </c>
      <c r="F2741" t="s">
        <v>56</v>
      </c>
      <c r="G2741" t="s">
        <v>57</v>
      </c>
      <c r="I2741"/>
      <c r="J2741">
        <v>108</v>
      </c>
      <c r="K2741" s="1">
        <v>46112</v>
      </c>
      <c r="L2741" t="s">
        <v>15144</v>
      </c>
    </row>
    <row r="2742" spans="1:12" x14ac:dyDescent="0.2">
      <c r="A2742" t="s">
        <v>12537</v>
      </c>
      <c r="B2742" t="s">
        <v>12538</v>
      </c>
      <c r="C2742" t="s">
        <v>7360</v>
      </c>
      <c r="D2742" t="s">
        <v>2771</v>
      </c>
      <c r="E2742" t="s">
        <v>32</v>
      </c>
      <c r="F2742" t="s">
        <v>56</v>
      </c>
      <c r="G2742" t="s">
        <v>57</v>
      </c>
      <c r="I2742"/>
      <c r="J2742">
        <v>108</v>
      </c>
      <c r="K2742" s="1">
        <v>46112</v>
      </c>
      <c r="L2742" t="s">
        <v>15144</v>
      </c>
    </row>
    <row r="2743" spans="1:12" x14ac:dyDescent="0.2">
      <c r="A2743" t="s">
        <v>12529</v>
      </c>
      <c r="B2743" t="s">
        <v>12530</v>
      </c>
      <c r="C2743" t="s">
        <v>7360</v>
      </c>
      <c r="D2743" t="s">
        <v>2771</v>
      </c>
      <c r="E2743" t="s">
        <v>32</v>
      </c>
      <c r="F2743" t="s">
        <v>56</v>
      </c>
      <c r="G2743" t="s">
        <v>57</v>
      </c>
      <c r="I2743"/>
      <c r="J2743">
        <v>108</v>
      </c>
      <c r="K2743" s="1">
        <v>46112</v>
      </c>
      <c r="L2743" t="s">
        <v>15144</v>
      </c>
    </row>
    <row r="2744" spans="1:12" x14ac:dyDescent="0.2">
      <c r="A2744" t="s">
        <v>9947</v>
      </c>
      <c r="B2744" t="s">
        <v>9948</v>
      </c>
      <c r="C2744" t="s">
        <v>7360</v>
      </c>
      <c r="D2744" t="s">
        <v>2771</v>
      </c>
      <c r="E2744" t="s">
        <v>32</v>
      </c>
      <c r="F2744" t="s">
        <v>58</v>
      </c>
      <c r="G2744" t="s">
        <v>59</v>
      </c>
      <c r="I2744"/>
      <c r="K2744" s="1">
        <v>45961</v>
      </c>
      <c r="L2744" t="s">
        <v>15144</v>
      </c>
    </row>
    <row r="2745" spans="1:12" x14ac:dyDescent="0.2">
      <c r="A2745" t="s">
        <v>10713</v>
      </c>
      <c r="B2745" t="s">
        <v>10714</v>
      </c>
      <c r="C2745" t="s">
        <v>7360</v>
      </c>
      <c r="D2745" t="s">
        <v>2771</v>
      </c>
      <c r="E2745" t="s">
        <v>32</v>
      </c>
      <c r="F2745" t="s">
        <v>58</v>
      </c>
      <c r="G2745" t="s">
        <v>59</v>
      </c>
      <c r="I2745"/>
      <c r="J2745">
        <v>100</v>
      </c>
      <c r="K2745" s="1">
        <v>45991</v>
      </c>
      <c r="L2745" t="s">
        <v>15144</v>
      </c>
    </row>
    <row r="2746" spans="1:12" x14ac:dyDescent="0.2">
      <c r="A2746" t="s">
        <v>10529</v>
      </c>
      <c r="B2746" t="s">
        <v>10530</v>
      </c>
      <c r="C2746" t="s">
        <v>7360</v>
      </c>
      <c r="D2746" t="s">
        <v>2771</v>
      </c>
      <c r="E2746" t="s">
        <v>32</v>
      </c>
      <c r="F2746" t="s">
        <v>58</v>
      </c>
      <c r="G2746" t="s">
        <v>59</v>
      </c>
      <c r="I2746"/>
      <c r="J2746">
        <v>100</v>
      </c>
      <c r="K2746" s="1">
        <v>45991</v>
      </c>
      <c r="L2746" t="s">
        <v>15144</v>
      </c>
    </row>
    <row r="2747" spans="1:12" x14ac:dyDescent="0.2">
      <c r="A2747" t="s">
        <v>10527</v>
      </c>
      <c r="B2747" t="s">
        <v>10528</v>
      </c>
      <c r="C2747" t="s">
        <v>7360</v>
      </c>
      <c r="D2747" t="s">
        <v>2771</v>
      </c>
      <c r="E2747" t="s">
        <v>32</v>
      </c>
      <c r="F2747" t="s">
        <v>58</v>
      </c>
      <c r="G2747" t="s">
        <v>59</v>
      </c>
      <c r="I2747"/>
      <c r="J2747">
        <v>100</v>
      </c>
      <c r="K2747" s="1">
        <v>45991</v>
      </c>
      <c r="L2747" t="s">
        <v>15144</v>
      </c>
    </row>
    <row r="2748" spans="1:12" x14ac:dyDescent="0.2">
      <c r="A2748" t="s">
        <v>10532</v>
      </c>
      <c r="B2748" t="s">
        <v>10533</v>
      </c>
      <c r="C2748" t="s">
        <v>7360</v>
      </c>
      <c r="D2748" t="s">
        <v>2771</v>
      </c>
      <c r="E2748" t="s">
        <v>32</v>
      </c>
      <c r="F2748" t="s">
        <v>58</v>
      </c>
      <c r="G2748" t="s">
        <v>59</v>
      </c>
      <c r="I2748"/>
      <c r="J2748">
        <v>100</v>
      </c>
      <c r="K2748" s="1">
        <v>45991</v>
      </c>
      <c r="L2748" t="s">
        <v>15144</v>
      </c>
    </row>
    <row r="2749" spans="1:12" x14ac:dyDescent="0.2">
      <c r="A2749" t="s">
        <v>10534</v>
      </c>
      <c r="B2749" t="s">
        <v>10535</v>
      </c>
      <c r="C2749" t="s">
        <v>7360</v>
      </c>
      <c r="D2749" t="s">
        <v>2771</v>
      </c>
      <c r="E2749" t="s">
        <v>32</v>
      </c>
      <c r="F2749" t="s">
        <v>58</v>
      </c>
      <c r="G2749" t="s">
        <v>59</v>
      </c>
      <c r="I2749"/>
      <c r="J2749">
        <v>100</v>
      </c>
      <c r="K2749" s="1">
        <v>45991</v>
      </c>
      <c r="L2749" t="s">
        <v>15144</v>
      </c>
    </row>
    <row r="2750" spans="1:12" x14ac:dyDescent="0.2">
      <c r="A2750" t="s">
        <v>10523</v>
      </c>
      <c r="B2750" t="s">
        <v>10524</v>
      </c>
      <c r="C2750" t="s">
        <v>7360</v>
      </c>
      <c r="D2750" t="s">
        <v>2771</v>
      </c>
      <c r="E2750" t="s">
        <v>32</v>
      </c>
      <c r="F2750" t="s">
        <v>58</v>
      </c>
      <c r="G2750" t="s">
        <v>59</v>
      </c>
      <c r="I2750"/>
      <c r="J2750">
        <v>100</v>
      </c>
      <c r="K2750" s="1">
        <v>45991</v>
      </c>
      <c r="L2750" t="s">
        <v>15144</v>
      </c>
    </row>
    <row r="2751" spans="1:12" x14ac:dyDescent="0.2">
      <c r="A2751" t="s">
        <v>10521</v>
      </c>
      <c r="B2751" t="s">
        <v>10522</v>
      </c>
      <c r="C2751" t="s">
        <v>7360</v>
      </c>
      <c r="D2751" t="s">
        <v>2771</v>
      </c>
      <c r="E2751" t="s">
        <v>32</v>
      </c>
      <c r="F2751" t="s">
        <v>58</v>
      </c>
      <c r="G2751" t="s">
        <v>59</v>
      </c>
      <c r="I2751"/>
      <c r="J2751">
        <v>100</v>
      </c>
      <c r="K2751" s="1">
        <v>45991</v>
      </c>
      <c r="L2751" t="s">
        <v>15144</v>
      </c>
    </row>
    <row r="2752" spans="1:12" x14ac:dyDescent="0.2">
      <c r="A2752" t="s">
        <v>9307</v>
      </c>
      <c r="B2752" t="s">
        <v>10531</v>
      </c>
      <c r="C2752" t="s">
        <v>7360</v>
      </c>
      <c r="D2752" t="s">
        <v>2771</v>
      </c>
      <c r="E2752" t="s">
        <v>32</v>
      </c>
      <c r="F2752" t="s">
        <v>58</v>
      </c>
      <c r="G2752" t="s">
        <v>59</v>
      </c>
      <c r="I2752"/>
      <c r="J2752">
        <v>100</v>
      </c>
      <c r="K2752" s="1">
        <v>45930</v>
      </c>
      <c r="L2752" t="s">
        <v>15144</v>
      </c>
    </row>
    <row r="2753" spans="1:12" x14ac:dyDescent="0.2">
      <c r="A2753" t="s">
        <v>10525</v>
      </c>
      <c r="B2753" t="s">
        <v>10526</v>
      </c>
      <c r="C2753" t="s">
        <v>7360</v>
      </c>
      <c r="D2753" t="s">
        <v>2771</v>
      </c>
      <c r="E2753" t="s">
        <v>32</v>
      </c>
      <c r="F2753" t="s">
        <v>58</v>
      </c>
      <c r="G2753" t="s">
        <v>59</v>
      </c>
      <c r="I2753"/>
      <c r="J2753">
        <v>100</v>
      </c>
      <c r="K2753" s="1">
        <v>45991</v>
      </c>
      <c r="L2753" t="s">
        <v>15144</v>
      </c>
    </row>
    <row r="2754" spans="1:12" x14ac:dyDescent="0.2">
      <c r="A2754" t="s">
        <v>13309</v>
      </c>
      <c r="B2754" t="s">
        <v>13310</v>
      </c>
      <c r="C2754" t="s">
        <v>7360</v>
      </c>
      <c r="D2754" t="s">
        <v>2771</v>
      </c>
      <c r="E2754" t="s">
        <v>32</v>
      </c>
      <c r="F2754" t="s">
        <v>58</v>
      </c>
      <c r="G2754" t="s">
        <v>59</v>
      </c>
      <c r="I2754"/>
      <c r="J2754">
        <v>125</v>
      </c>
      <c r="K2754" s="1">
        <v>46142</v>
      </c>
      <c r="L2754" t="s">
        <v>15144</v>
      </c>
    </row>
    <row r="2755" spans="1:12" x14ac:dyDescent="0.2">
      <c r="A2755" t="s">
        <v>13301</v>
      </c>
      <c r="B2755" t="s">
        <v>13302</v>
      </c>
      <c r="C2755" t="s">
        <v>7360</v>
      </c>
      <c r="D2755" t="s">
        <v>2771</v>
      </c>
      <c r="E2755" t="s">
        <v>32</v>
      </c>
      <c r="F2755" t="s">
        <v>58</v>
      </c>
      <c r="G2755" t="s">
        <v>59</v>
      </c>
      <c r="I2755"/>
      <c r="J2755">
        <v>125</v>
      </c>
      <c r="K2755" s="1">
        <v>46142</v>
      </c>
      <c r="L2755" t="s">
        <v>15144</v>
      </c>
    </row>
    <row r="2756" spans="1:12" x14ac:dyDescent="0.2">
      <c r="A2756" t="s">
        <v>13295</v>
      </c>
      <c r="B2756" t="s">
        <v>13296</v>
      </c>
      <c r="C2756" t="s">
        <v>7360</v>
      </c>
      <c r="D2756" t="s">
        <v>2771</v>
      </c>
      <c r="E2756" t="s">
        <v>32</v>
      </c>
      <c r="F2756" t="s">
        <v>58</v>
      </c>
      <c r="G2756" t="s">
        <v>59</v>
      </c>
      <c r="I2756"/>
      <c r="J2756">
        <v>125</v>
      </c>
      <c r="K2756" s="1">
        <v>46142</v>
      </c>
      <c r="L2756" t="s">
        <v>15144</v>
      </c>
    </row>
    <row r="2757" spans="1:12" x14ac:dyDescent="0.2">
      <c r="A2757" t="s">
        <v>13293</v>
      </c>
      <c r="B2757" t="s">
        <v>13294</v>
      </c>
      <c r="C2757" t="s">
        <v>7360</v>
      </c>
      <c r="D2757" t="s">
        <v>2771</v>
      </c>
      <c r="E2757" t="s">
        <v>32</v>
      </c>
      <c r="F2757" t="s">
        <v>58</v>
      </c>
      <c r="G2757" t="s">
        <v>59</v>
      </c>
      <c r="I2757"/>
      <c r="J2757">
        <v>125</v>
      </c>
      <c r="K2757" s="1">
        <v>46142</v>
      </c>
      <c r="L2757" t="s">
        <v>15144</v>
      </c>
    </row>
    <row r="2758" spans="1:12" x14ac:dyDescent="0.2">
      <c r="A2758" t="s">
        <v>13299</v>
      </c>
      <c r="B2758" t="s">
        <v>13300</v>
      </c>
      <c r="C2758" t="s">
        <v>7360</v>
      </c>
      <c r="D2758" t="s">
        <v>2771</v>
      </c>
      <c r="E2758" t="s">
        <v>32</v>
      </c>
      <c r="F2758" t="s">
        <v>58</v>
      </c>
      <c r="G2758" t="s">
        <v>59</v>
      </c>
      <c r="I2758"/>
      <c r="J2758">
        <v>125</v>
      </c>
      <c r="K2758" s="1">
        <v>46142</v>
      </c>
      <c r="L2758" t="s">
        <v>15144</v>
      </c>
    </row>
    <row r="2759" spans="1:12" x14ac:dyDescent="0.2">
      <c r="A2759" t="s">
        <v>13291</v>
      </c>
      <c r="B2759" t="s">
        <v>13292</v>
      </c>
      <c r="C2759" t="s">
        <v>7360</v>
      </c>
      <c r="D2759" t="s">
        <v>2771</v>
      </c>
      <c r="E2759" t="s">
        <v>32</v>
      </c>
      <c r="F2759" t="s">
        <v>58</v>
      </c>
      <c r="G2759" t="s">
        <v>59</v>
      </c>
      <c r="I2759"/>
      <c r="J2759">
        <v>125</v>
      </c>
      <c r="K2759" s="1">
        <v>46142</v>
      </c>
      <c r="L2759" t="s">
        <v>15144</v>
      </c>
    </row>
    <row r="2760" spans="1:12" x14ac:dyDescent="0.2">
      <c r="A2760" t="s">
        <v>13307</v>
      </c>
      <c r="B2760" t="s">
        <v>13308</v>
      </c>
      <c r="C2760" t="s">
        <v>7360</v>
      </c>
      <c r="D2760" t="s">
        <v>2771</v>
      </c>
      <c r="E2760" t="s">
        <v>32</v>
      </c>
      <c r="F2760" t="s">
        <v>58</v>
      </c>
      <c r="G2760" t="s">
        <v>59</v>
      </c>
      <c r="I2760"/>
      <c r="J2760">
        <v>125</v>
      </c>
      <c r="K2760" s="1">
        <v>46142</v>
      </c>
      <c r="L2760" t="s">
        <v>15144</v>
      </c>
    </row>
    <row r="2761" spans="1:12" x14ac:dyDescent="0.2">
      <c r="A2761" t="s">
        <v>13305</v>
      </c>
      <c r="B2761" t="s">
        <v>13306</v>
      </c>
      <c r="C2761" t="s">
        <v>7360</v>
      </c>
      <c r="D2761" t="s">
        <v>2771</v>
      </c>
      <c r="E2761" t="s">
        <v>32</v>
      </c>
      <c r="F2761" t="s">
        <v>58</v>
      </c>
      <c r="G2761" t="s">
        <v>59</v>
      </c>
      <c r="I2761"/>
      <c r="J2761">
        <v>125</v>
      </c>
      <c r="K2761" s="1">
        <v>46142</v>
      </c>
      <c r="L2761" t="s">
        <v>15144</v>
      </c>
    </row>
    <row r="2762" spans="1:12" x14ac:dyDescent="0.2">
      <c r="A2762" t="s">
        <v>13297</v>
      </c>
      <c r="B2762" t="s">
        <v>13298</v>
      </c>
      <c r="C2762" t="s">
        <v>7360</v>
      </c>
      <c r="D2762" t="s">
        <v>2771</v>
      </c>
      <c r="E2762" t="s">
        <v>32</v>
      </c>
      <c r="F2762" t="s">
        <v>58</v>
      </c>
      <c r="G2762" t="s">
        <v>59</v>
      </c>
      <c r="I2762"/>
      <c r="J2762">
        <v>125</v>
      </c>
      <c r="K2762" s="1">
        <v>46142</v>
      </c>
      <c r="L2762" t="s">
        <v>15144</v>
      </c>
    </row>
    <row r="2763" spans="1:12" x14ac:dyDescent="0.2">
      <c r="A2763" t="s">
        <v>13303</v>
      </c>
      <c r="B2763" t="s">
        <v>13304</v>
      </c>
      <c r="C2763" t="s">
        <v>7360</v>
      </c>
      <c r="D2763" t="s">
        <v>2771</v>
      </c>
      <c r="E2763" t="s">
        <v>32</v>
      </c>
      <c r="F2763" t="s">
        <v>58</v>
      </c>
      <c r="G2763" t="s">
        <v>59</v>
      </c>
      <c r="I2763"/>
      <c r="J2763">
        <v>125</v>
      </c>
      <c r="K2763" s="1">
        <v>46142</v>
      </c>
      <c r="L2763" t="s">
        <v>15144</v>
      </c>
    </row>
    <row r="2764" spans="1:12" x14ac:dyDescent="0.2">
      <c r="A2764" t="s">
        <v>14742</v>
      </c>
      <c r="B2764" t="s">
        <v>14743</v>
      </c>
      <c r="C2764" t="s">
        <v>7360</v>
      </c>
      <c r="D2764" t="s">
        <v>2771</v>
      </c>
      <c r="E2764" t="s">
        <v>32</v>
      </c>
      <c r="F2764" t="s">
        <v>127</v>
      </c>
      <c r="G2764" t="s">
        <v>128</v>
      </c>
      <c r="I2764"/>
      <c r="K2764" s="1">
        <v>46234</v>
      </c>
      <c r="L2764" t="s">
        <v>15144</v>
      </c>
    </row>
    <row r="2765" spans="1:12" x14ac:dyDescent="0.2">
      <c r="A2765" t="s">
        <v>3006</v>
      </c>
      <c r="B2765" t="s">
        <v>8455</v>
      </c>
      <c r="C2765" t="s">
        <v>7360</v>
      </c>
      <c r="D2765" t="s">
        <v>2771</v>
      </c>
      <c r="E2765" t="s">
        <v>32</v>
      </c>
      <c r="F2765" t="s">
        <v>56</v>
      </c>
      <c r="G2765" t="s">
        <v>57</v>
      </c>
      <c r="H2765">
        <v>414725</v>
      </c>
      <c r="I2765">
        <v>414725</v>
      </c>
      <c r="J2765">
        <v>60.64</v>
      </c>
      <c r="K2765" s="1">
        <v>45657</v>
      </c>
      <c r="L2765" t="s">
        <v>15144</v>
      </c>
    </row>
    <row r="2766" spans="1:12" x14ac:dyDescent="0.2">
      <c r="A2766" t="s">
        <v>3035</v>
      </c>
      <c r="B2766" t="s">
        <v>8459</v>
      </c>
      <c r="C2766" t="s">
        <v>7360</v>
      </c>
      <c r="D2766" t="s">
        <v>2771</v>
      </c>
      <c r="E2766" t="s">
        <v>32</v>
      </c>
      <c r="F2766" t="s">
        <v>56</v>
      </c>
      <c r="G2766" t="s">
        <v>57</v>
      </c>
      <c r="H2766">
        <v>414725</v>
      </c>
      <c r="I2766">
        <v>414725</v>
      </c>
      <c r="J2766">
        <v>60.64</v>
      </c>
      <c r="K2766" s="1">
        <v>45657</v>
      </c>
      <c r="L2766" t="s">
        <v>15144</v>
      </c>
    </row>
    <row r="2767" spans="1:12" x14ac:dyDescent="0.2">
      <c r="A2767" t="s">
        <v>3032</v>
      </c>
      <c r="B2767" t="s">
        <v>8450</v>
      </c>
      <c r="C2767" t="s">
        <v>7360</v>
      </c>
      <c r="D2767" t="s">
        <v>2771</v>
      </c>
      <c r="E2767" t="s">
        <v>32</v>
      </c>
      <c r="F2767" t="s">
        <v>56</v>
      </c>
      <c r="G2767" t="s">
        <v>57</v>
      </c>
      <c r="H2767">
        <v>414725</v>
      </c>
      <c r="I2767">
        <v>414725</v>
      </c>
      <c r="J2767">
        <v>60.64</v>
      </c>
      <c r="K2767" s="1">
        <v>45657</v>
      </c>
      <c r="L2767" t="s">
        <v>15144</v>
      </c>
    </row>
    <row r="2768" spans="1:12" x14ac:dyDescent="0.2">
      <c r="A2768" t="s">
        <v>3042</v>
      </c>
      <c r="B2768" t="s">
        <v>8458</v>
      </c>
      <c r="C2768" t="s">
        <v>7360</v>
      </c>
      <c r="D2768" t="s">
        <v>2771</v>
      </c>
      <c r="E2768" t="s">
        <v>32</v>
      </c>
      <c r="F2768" t="s">
        <v>56</v>
      </c>
      <c r="G2768" t="s">
        <v>57</v>
      </c>
      <c r="H2768">
        <v>414725</v>
      </c>
      <c r="I2768">
        <v>414725</v>
      </c>
      <c r="J2768">
        <v>60.64</v>
      </c>
      <c r="K2768" s="1">
        <v>45657</v>
      </c>
      <c r="L2768" t="s">
        <v>15144</v>
      </c>
    </row>
    <row r="2769" spans="1:12" x14ac:dyDescent="0.2">
      <c r="A2769" t="s">
        <v>3010</v>
      </c>
      <c r="B2769" t="s">
        <v>8462</v>
      </c>
      <c r="C2769" t="s">
        <v>7360</v>
      </c>
      <c r="D2769" t="s">
        <v>2771</v>
      </c>
      <c r="E2769" t="s">
        <v>32</v>
      </c>
      <c r="F2769" t="s">
        <v>56</v>
      </c>
      <c r="G2769" t="s">
        <v>57</v>
      </c>
      <c r="H2769">
        <v>414725</v>
      </c>
      <c r="I2769">
        <v>414725</v>
      </c>
      <c r="J2769">
        <v>60.64</v>
      </c>
      <c r="K2769" s="1">
        <v>45657</v>
      </c>
      <c r="L2769" t="s">
        <v>15144</v>
      </c>
    </row>
    <row r="2770" spans="1:12" x14ac:dyDescent="0.2">
      <c r="A2770" t="s">
        <v>3039</v>
      </c>
      <c r="B2770" t="s">
        <v>8460</v>
      </c>
      <c r="C2770" t="s">
        <v>7360</v>
      </c>
      <c r="D2770" t="s">
        <v>2771</v>
      </c>
      <c r="E2770" t="s">
        <v>32</v>
      </c>
      <c r="F2770" t="s">
        <v>56</v>
      </c>
      <c r="G2770" t="s">
        <v>57</v>
      </c>
      <c r="H2770">
        <v>414725</v>
      </c>
      <c r="I2770">
        <v>414725</v>
      </c>
      <c r="J2770">
        <v>60.64</v>
      </c>
      <c r="K2770" s="1">
        <v>45657</v>
      </c>
      <c r="L2770" t="s">
        <v>15144</v>
      </c>
    </row>
    <row r="2771" spans="1:12" x14ac:dyDescent="0.2">
      <c r="A2771" t="s">
        <v>3038</v>
      </c>
      <c r="B2771" t="s">
        <v>8451</v>
      </c>
      <c r="C2771" t="s">
        <v>7360</v>
      </c>
      <c r="D2771" t="s">
        <v>2771</v>
      </c>
      <c r="E2771" t="s">
        <v>32</v>
      </c>
      <c r="F2771" t="s">
        <v>56</v>
      </c>
      <c r="G2771" t="s">
        <v>57</v>
      </c>
      <c r="H2771">
        <v>414725</v>
      </c>
      <c r="I2771">
        <v>414725</v>
      </c>
      <c r="J2771">
        <v>60.64</v>
      </c>
      <c r="K2771" s="1">
        <v>45657</v>
      </c>
      <c r="L2771" t="s">
        <v>15144</v>
      </c>
    </row>
    <row r="2772" spans="1:12" x14ac:dyDescent="0.2">
      <c r="A2772" t="s">
        <v>3020</v>
      </c>
      <c r="B2772" t="s">
        <v>8449</v>
      </c>
      <c r="C2772" t="s">
        <v>7360</v>
      </c>
      <c r="D2772" t="s">
        <v>2771</v>
      </c>
      <c r="E2772" t="s">
        <v>32</v>
      </c>
      <c r="F2772" t="s">
        <v>56</v>
      </c>
      <c r="G2772" t="s">
        <v>57</v>
      </c>
      <c r="H2772">
        <v>414725</v>
      </c>
      <c r="I2772">
        <v>414725</v>
      </c>
      <c r="J2772">
        <v>60.64</v>
      </c>
      <c r="K2772" s="1">
        <v>45657</v>
      </c>
      <c r="L2772" t="s">
        <v>15144</v>
      </c>
    </row>
    <row r="2773" spans="1:12" x14ac:dyDescent="0.2">
      <c r="A2773" t="s">
        <v>3036</v>
      </c>
      <c r="B2773" t="s">
        <v>8448</v>
      </c>
      <c r="C2773" t="s">
        <v>7360</v>
      </c>
      <c r="D2773" t="s">
        <v>2771</v>
      </c>
      <c r="E2773" t="s">
        <v>32</v>
      </c>
      <c r="F2773" t="s">
        <v>56</v>
      </c>
      <c r="G2773" t="s">
        <v>57</v>
      </c>
      <c r="H2773">
        <v>414725</v>
      </c>
      <c r="I2773">
        <v>414725</v>
      </c>
      <c r="J2773">
        <v>60.64</v>
      </c>
      <c r="K2773" s="1">
        <v>45657</v>
      </c>
      <c r="L2773" t="s">
        <v>15144</v>
      </c>
    </row>
    <row r="2774" spans="1:12" x14ac:dyDescent="0.2">
      <c r="A2774" t="s">
        <v>3034</v>
      </c>
      <c r="B2774" t="s">
        <v>8447</v>
      </c>
      <c r="C2774" t="s">
        <v>7360</v>
      </c>
      <c r="D2774" t="s">
        <v>2771</v>
      </c>
      <c r="E2774" t="s">
        <v>32</v>
      </c>
      <c r="F2774" t="s">
        <v>56</v>
      </c>
      <c r="G2774" t="s">
        <v>57</v>
      </c>
      <c r="H2774">
        <v>414725</v>
      </c>
      <c r="I2774">
        <v>414725</v>
      </c>
      <c r="J2774">
        <v>60.64</v>
      </c>
      <c r="K2774" s="1">
        <v>45657</v>
      </c>
      <c r="L2774" t="s">
        <v>15144</v>
      </c>
    </row>
    <row r="2775" spans="1:12" x14ac:dyDescent="0.2">
      <c r="A2775" t="s">
        <v>3005</v>
      </c>
      <c r="B2775" t="s">
        <v>8456</v>
      </c>
      <c r="C2775" t="s">
        <v>7360</v>
      </c>
      <c r="D2775" t="s">
        <v>2771</v>
      </c>
      <c r="E2775" t="s">
        <v>32</v>
      </c>
      <c r="F2775" t="s">
        <v>56</v>
      </c>
      <c r="G2775" t="s">
        <v>57</v>
      </c>
      <c r="H2775">
        <v>414725</v>
      </c>
      <c r="I2775">
        <v>414725</v>
      </c>
      <c r="J2775">
        <v>60.64</v>
      </c>
      <c r="K2775" s="1">
        <v>45657</v>
      </c>
      <c r="L2775" t="s">
        <v>15144</v>
      </c>
    </row>
    <row r="2776" spans="1:12" x14ac:dyDescent="0.2">
      <c r="A2776" t="s">
        <v>3013</v>
      </c>
      <c r="B2776" t="s">
        <v>8452</v>
      </c>
      <c r="C2776" t="s">
        <v>7360</v>
      </c>
      <c r="D2776" t="s">
        <v>2771</v>
      </c>
      <c r="E2776" t="s">
        <v>32</v>
      </c>
      <c r="F2776" t="s">
        <v>56</v>
      </c>
      <c r="G2776" t="s">
        <v>57</v>
      </c>
      <c r="H2776">
        <v>414725</v>
      </c>
      <c r="I2776">
        <v>414725</v>
      </c>
      <c r="J2776">
        <v>60.64</v>
      </c>
      <c r="K2776" s="1">
        <v>45657</v>
      </c>
      <c r="L2776" t="s">
        <v>15144</v>
      </c>
    </row>
    <row r="2777" spans="1:12" x14ac:dyDescent="0.2">
      <c r="A2777" t="s">
        <v>3028</v>
      </c>
      <c r="B2777" t="s">
        <v>8464</v>
      </c>
      <c r="C2777" t="s">
        <v>7360</v>
      </c>
      <c r="D2777" t="s">
        <v>2771</v>
      </c>
      <c r="E2777" t="s">
        <v>32</v>
      </c>
      <c r="F2777" t="s">
        <v>56</v>
      </c>
      <c r="G2777" t="s">
        <v>57</v>
      </c>
      <c r="H2777">
        <v>414725</v>
      </c>
      <c r="I2777">
        <v>414725</v>
      </c>
      <c r="J2777">
        <v>60.64</v>
      </c>
      <c r="K2777" s="1">
        <v>45657</v>
      </c>
      <c r="L2777" t="s">
        <v>15144</v>
      </c>
    </row>
    <row r="2778" spans="1:12" x14ac:dyDescent="0.2">
      <c r="A2778" t="s">
        <v>3019</v>
      </c>
      <c r="B2778" t="s">
        <v>8454</v>
      </c>
      <c r="C2778" t="s">
        <v>7360</v>
      </c>
      <c r="D2778" t="s">
        <v>2771</v>
      </c>
      <c r="E2778" t="s">
        <v>32</v>
      </c>
      <c r="F2778" t="s">
        <v>56</v>
      </c>
      <c r="G2778" t="s">
        <v>57</v>
      </c>
      <c r="H2778">
        <v>414725</v>
      </c>
      <c r="I2778">
        <v>414725</v>
      </c>
      <c r="J2778">
        <v>60.64</v>
      </c>
      <c r="K2778" s="1">
        <v>45657</v>
      </c>
      <c r="L2778" t="s">
        <v>15144</v>
      </c>
    </row>
    <row r="2779" spans="1:12" x14ac:dyDescent="0.2">
      <c r="A2779" t="s">
        <v>3015</v>
      </c>
      <c r="B2779" t="s">
        <v>8457</v>
      </c>
      <c r="C2779" t="s">
        <v>7360</v>
      </c>
      <c r="D2779" t="s">
        <v>2771</v>
      </c>
      <c r="E2779" t="s">
        <v>32</v>
      </c>
      <c r="F2779" t="s">
        <v>56</v>
      </c>
      <c r="G2779" t="s">
        <v>57</v>
      </c>
      <c r="H2779">
        <v>414725</v>
      </c>
      <c r="I2779">
        <v>414725</v>
      </c>
      <c r="J2779">
        <v>60.64</v>
      </c>
      <c r="K2779" s="1">
        <v>45657</v>
      </c>
      <c r="L2779" t="s">
        <v>15144</v>
      </c>
    </row>
    <row r="2780" spans="1:12" x14ac:dyDescent="0.2">
      <c r="A2780" t="s">
        <v>3018</v>
      </c>
      <c r="B2780" t="s">
        <v>8461</v>
      </c>
      <c r="C2780" t="s">
        <v>7360</v>
      </c>
      <c r="D2780" t="s">
        <v>2771</v>
      </c>
      <c r="E2780" t="s">
        <v>32</v>
      </c>
      <c r="F2780" t="s">
        <v>56</v>
      </c>
      <c r="G2780" t="s">
        <v>57</v>
      </c>
      <c r="H2780">
        <v>414725</v>
      </c>
      <c r="I2780">
        <v>414725</v>
      </c>
      <c r="J2780">
        <v>60.64</v>
      </c>
      <c r="K2780" s="1">
        <v>45657</v>
      </c>
      <c r="L2780" t="s">
        <v>15144</v>
      </c>
    </row>
    <row r="2781" spans="1:12" x14ac:dyDescent="0.2">
      <c r="A2781" t="s">
        <v>3004</v>
      </c>
      <c r="B2781" t="s">
        <v>8463</v>
      </c>
      <c r="C2781" t="s">
        <v>7360</v>
      </c>
      <c r="D2781" t="s">
        <v>2771</v>
      </c>
      <c r="E2781" t="s">
        <v>32</v>
      </c>
      <c r="F2781" t="s">
        <v>56</v>
      </c>
      <c r="G2781" t="s">
        <v>57</v>
      </c>
      <c r="H2781">
        <v>414725</v>
      </c>
      <c r="I2781">
        <v>414725</v>
      </c>
      <c r="J2781">
        <v>60.64</v>
      </c>
      <c r="K2781" s="1">
        <v>45657</v>
      </c>
      <c r="L2781" t="s">
        <v>15144</v>
      </c>
    </row>
    <row r="2782" spans="1:12" x14ac:dyDescent="0.2">
      <c r="A2782" t="s">
        <v>3022</v>
      </c>
      <c r="B2782" t="s">
        <v>8453</v>
      </c>
      <c r="C2782" t="s">
        <v>7360</v>
      </c>
      <c r="D2782" t="s">
        <v>2771</v>
      </c>
      <c r="E2782" t="s">
        <v>32</v>
      </c>
      <c r="F2782" t="s">
        <v>56</v>
      </c>
      <c r="G2782" t="s">
        <v>57</v>
      </c>
      <c r="H2782">
        <v>414725</v>
      </c>
      <c r="I2782">
        <v>414725</v>
      </c>
      <c r="J2782">
        <v>60.64</v>
      </c>
      <c r="K2782" s="1">
        <v>45657</v>
      </c>
      <c r="L2782" t="s">
        <v>15144</v>
      </c>
    </row>
    <row r="2783" spans="1:12" x14ac:dyDescent="0.2">
      <c r="A2783" t="s">
        <v>15029</v>
      </c>
      <c r="B2783" t="s">
        <v>15030</v>
      </c>
      <c r="C2783" t="s">
        <v>7360</v>
      </c>
      <c r="D2783" t="s">
        <v>2771</v>
      </c>
      <c r="E2783" t="s">
        <v>32</v>
      </c>
      <c r="F2783" t="s">
        <v>121</v>
      </c>
      <c r="G2783" t="s">
        <v>838</v>
      </c>
      <c r="I2783"/>
      <c r="K2783" s="1">
        <v>46234</v>
      </c>
      <c r="L2783" t="s">
        <v>15144</v>
      </c>
    </row>
    <row r="2784" spans="1:12" x14ac:dyDescent="0.2">
      <c r="A2784" t="s">
        <v>11366</v>
      </c>
      <c r="B2784" t="s">
        <v>11367</v>
      </c>
      <c r="C2784" t="s">
        <v>7360</v>
      </c>
      <c r="D2784" t="s">
        <v>2771</v>
      </c>
      <c r="E2784" t="s">
        <v>32</v>
      </c>
      <c r="F2784" t="s">
        <v>58</v>
      </c>
      <c r="G2784" t="s">
        <v>59</v>
      </c>
      <c r="I2784">
        <v>300000</v>
      </c>
      <c r="J2784">
        <v>80</v>
      </c>
      <c r="K2784" s="1">
        <v>46053</v>
      </c>
      <c r="L2784" t="s">
        <v>15144</v>
      </c>
    </row>
    <row r="2785" spans="1:12" x14ac:dyDescent="0.2">
      <c r="A2785" t="s">
        <v>11368</v>
      </c>
      <c r="B2785" t="s">
        <v>11369</v>
      </c>
      <c r="C2785" t="s">
        <v>7360</v>
      </c>
      <c r="D2785" t="s">
        <v>2771</v>
      </c>
      <c r="E2785" t="s">
        <v>32</v>
      </c>
      <c r="F2785" t="s">
        <v>58</v>
      </c>
      <c r="G2785" t="s">
        <v>59</v>
      </c>
      <c r="I2785">
        <v>150150</v>
      </c>
      <c r="J2785">
        <v>40</v>
      </c>
      <c r="K2785" s="1">
        <v>46053</v>
      </c>
      <c r="L2785" t="s">
        <v>15144</v>
      </c>
    </row>
    <row r="2786" spans="1:12" x14ac:dyDescent="0.2">
      <c r="A2786" t="s">
        <v>11374</v>
      </c>
      <c r="B2786" t="s">
        <v>11375</v>
      </c>
      <c r="C2786" t="s">
        <v>7360</v>
      </c>
      <c r="D2786" t="s">
        <v>2771</v>
      </c>
      <c r="E2786" t="s">
        <v>32</v>
      </c>
      <c r="F2786" t="s">
        <v>58</v>
      </c>
      <c r="G2786" t="s">
        <v>59</v>
      </c>
      <c r="I2786">
        <v>300000</v>
      </c>
      <c r="J2786">
        <v>80</v>
      </c>
      <c r="K2786" s="1">
        <v>46053</v>
      </c>
      <c r="L2786" t="s">
        <v>15144</v>
      </c>
    </row>
    <row r="2787" spans="1:12" x14ac:dyDescent="0.2">
      <c r="A2787" t="s">
        <v>11372</v>
      </c>
      <c r="B2787" t="s">
        <v>11373</v>
      </c>
      <c r="C2787" t="s">
        <v>7360</v>
      </c>
      <c r="D2787" t="s">
        <v>2771</v>
      </c>
      <c r="E2787" t="s">
        <v>32</v>
      </c>
      <c r="F2787" t="s">
        <v>58</v>
      </c>
      <c r="G2787" t="s">
        <v>59</v>
      </c>
      <c r="I2787">
        <v>150150</v>
      </c>
      <c r="J2787">
        <v>40</v>
      </c>
      <c r="K2787" s="1">
        <v>46053</v>
      </c>
      <c r="L2787" t="s">
        <v>15144</v>
      </c>
    </row>
    <row r="2788" spans="1:12" x14ac:dyDescent="0.2">
      <c r="A2788" t="s">
        <v>11370</v>
      </c>
      <c r="B2788" t="s">
        <v>11371</v>
      </c>
      <c r="C2788" t="s">
        <v>7360</v>
      </c>
      <c r="D2788" t="s">
        <v>2771</v>
      </c>
      <c r="E2788" t="s">
        <v>32</v>
      </c>
      <c r="F2788" t="s">
        <v>58</v>
      </c>
      <c r="G2788" t="s">
        <v>59</v>
      </c>
      <c r="I2788">
        <v>300000</v>
      </c>
      <c r="J2788">
        <v>80</v>
      </c>
      <c r="K2788" s="1">
        <v>46053</v>
      </c>
      <c r="L2788" t="s">
        <v>15144</v>
      </c>
    </row>
    <row r="2789" spans="1:12" x14ac:dyDescent="0.2">
      <c r="A2789" t="s">
        <v>11364</v>
      </c>
      <c r="B2789" t="s">
        <v>11365</v>
      </c>
      <c r="C2789" t="s">
        <v>7360</v>
      </c>
      <c r="D2789" t="s">
        <v>2771</v>
      </c>
      <c r="E2789" t="s">
        <v>32</v>
      </c>
      <c r="F2789" t="s">
        <v>58</v>
      </c>
      <c r="G2789" t="s">
        <v>59</v>
      </c>
      <c r="I2789">
        <v>300000</v>
      </c>
      <c r="J2789">
        <v>80</v>
      </c>
      <c r="K2789" s="1">
        <v>46053</v>
      </c>
      <c r="L2789" t="s">
        <v>15144</v>
      </c>
    </row>
    <row r="2790" spans="1:12" x14ac:dyDescent="0.2">
      <c r="A2790" t="s">
        <v>11382</v>
      </c>
      <c r="B2790" t="s">
        <v>11383</v>
      </c>
      <c r="C2790" t="s">
        <v>7360</v>
      </c>
      <c r="D2790" t="s">
        <v>2771</v>
      </c>
      <c r="E2790" t="s">
        <v>32</v>
      </c>
      <c r="F2790" t="s">
        <v>58</v>
      </c>
      <c r="G2790" t="s">
        <v>59</v>
      </c>
      <c r="I2790">
        <v>717600</v>
      </c>
      <c r="J2790">
        <v>78.509</v>
      </c>
      <c r="K2790" s="1">
        <v>46053</v>
      </c>
      <c r="L2790" t="s">
        <v>15144</v>
      </c>
    </row>
    <row r="2791" spans="1:12" x14ac:dyDescent="0.2">
      <c r="A2791" t="s">
        <v>11378</v>
      </c>
      <c r="B2791" t="s">
        <v>11379</v>
      </c>
      <c r="C2791" t="s">
        <v>7360</v>
      </c>
      <c r="D2791" t="s">
        <v>2771</v>
      </c>
      <c r="E2791" t="s">
        <v>32</v>
      </c>
      <c r="F2791" t="s">
        <v>58</v>
      </c>
      <c r="G2791" t="s">
        <v>59</v>
      </c>
      <c r="I2791">
        <v>717600</v>
      </c>
      <c r="J2791">
        <v>78.509</v>
      </c>
      <c r="K2791" s="1">
        <v>46053</v>
      </c>
      <c r="L2791" t="s">
        <v>15144</v>
      </c>
    </row>
    <row r="2792" spans="1:12" x14ac:dyDescent="0.2">
      <c r="A2792" t="s">
        <v>11380</v>
      </c>
      <c r="B2792" t="s">
        <v>11381</v>
      </c>
      <c r="C2792" t="s">
        <v>7360</v>
      </c>
      <c r="D2792" t="s">
        <v>2771</v>
      </c>
      <c r="E2792" t="s">
        <v>32</v>
      </c>
      <c r="F2792" t="s">
        <v>58</v>
      </c>
      <c r="G2792" t="s">
        <v>59</v>
      </c>
      <c r="I2792">
        <v>717600</v>
      </c>
      <c r="J2792">
        <v>78.509</v>
      </c>
      <c r="K2792" s="1">
        <v>46053</v>
      </c>
      <c r="L2792" t="s">
        <v>15144</v>
      </c>
    </row>
    <row r="2793" spans="1:12" x14ac:dyDescent="0.2">
      <c r="A2793" t="s">
        <v>11376</v>
      </c>
      <c r="B2793" t="s">
        <v>11377</v>
      </c>
      <c r="C2793" t="s">
        <v>7360</v>
      </c>
      <c r="D2793" t="s">
        <v>2771</v>
      </c>
      <c r="E2793" t="s">
        <v>32</v>
      </c>
      <c r="F2793" t="s">
        <v>58</v>
      </c>
      <c r="G2793" t="s">
        <v>59</v>
      </c>
      <c r="I2793">
        <v>717600</v>
      </c>
      <c r="J2793">
        <v>78.509</v>
      </c>
      <c r="K2793" s="1">
        <v>46053</v>
      </c>
      <c r="L2793" t="s">
        <v>15144</v>
      </c>
    </row>
    <row r="2794" spans="1:12" x14ac:dyDescent="0.2">
      <c r="A2794" t="s">
        <v>11396</v>
      </c>
      <c r="B2794" t="s">
        <v>11397</v>
      </c>
      <c r="C2794" t="s">
        <v>7360</v>
      </c>
      <c r="D2794" t="s">
        <v>2771</v>
      </c>
      <c r="E2794" t="s">
        <v>32</v>
      </c>
      <c r="F2794" t="s">
        <v>58</v>
      </c>
      <c r="G2794" t="s">
        <v>59</v>
      </c>
      <c r="I2794">
        <v>276000</v>
      </c>
      <c r="J2794">
        <v>49.294000000000004</v>
      </c>
      <c r="K2794" s="1">
        <v>46053</v>
      </c>
      <c r="L2794" t="s">
        <v>15144</v>
      </c>
    </row>
    <row r="2795" spans="1:12" x14ac:dyDescent="0.2">
      <c r="A2795" t="s">
        <v>11392</v>
      </c>
      <c r="B2795" t="s">
        <v>11393</v>
      </c>
      <c r="C2795" t="s">
        <v>7360</v>
      </c>
      <c r="D2795" t="s">
        <v>2771</v>
      </c>
      <c r="E2795" t="s">
        <v>32</v>
      </c>
      <c r="F2795" t="s">
        <v>58</v>
      </c>
      <c r="G2795" t="s">
        <v>59</v>
      </c>
      <c r="I2795">
        <v>276000</v>
      </c>
      <c r="J2795">
        <v>49.294000000000004</v>
      </c>
      <c r="K2795" s="1">
        <v>46053</v>
      </c>
      <c r="L2795" t="s">
        <v>15144</v>
      </c>
    </row>
    <row r="2796" spans="1:12" x14ac:dyDescent="0.2">
      <c r="A2796" t="s">
        <v>11402</v>
      </c>
      <c r="B2796" t="s">
        <v>11403</v>
      </c>
      <c r="C2796" t="s">
        <v>7360</v>
      </c>
      <c r="D2796" t="s">
        <v>2771</v>
      </c>
      <c r="E2796" t="s">
        <v>32</v>
      </c>
      <c r="F2796" t="s">
        <v>58</v>
      </c>
      <c r="G2796" t="s">
        <v>59</v>
      </c>
      <c r="I2796">
        <v>276000</v>
      </c>
      <c r="J2796">
        <v>49.294000000000004</v>
      </c>
      <c r="K2796" s="1">
        <v>46053</v>
      </c>
      <c r="L2796" t="s">
        <v>15144</v>
      </c>
    </row>
    <row r="2797" spans="1:12" x14ac:dyDescent="0.2">
      <c r="A2797" t="s">
        <v>11384</v>
      </c>
      <c r="B2797" t="s">
        <v>11385</v>
      </c>
      <c r="C2797" t="s">
        <v>7360</v>
      </c>
      <c r="D2797" t="s">
        <v>2771</v>
      </c>
      <c r="E2797" t="s">
        <v>32</v>
      </c>
      <c r="F2797" t="s">
        <v>58</v>
      </c>
      <c r="G2797" t="s">
        <v>59</v>
      </c>
      <c r="I2797">
        <v>276000</v>
      </c>
      <c r="J2797">
        <v>49.294000000000004</v>
      </c>
      <c r="K2797" s="1">
        <v>46053</v>
      </c>
      <c r="L2797" t="s">
        <v>15144</v>
      </c>
    </row>
    <row r="2798" spans="1:12" x14ac:dyDescent="0.2">
      <c r="A2798" t="s">
        <v>11414</v>
      </c>
      <c r="B2798" t="s">
        <v>11415</v>
      </c>
      <c r="C2798" t="s">
        <v>7360</v>
      </c>
      <c r="D2798" t="s">
        <v>2771</v>
      </c>
      <c r="E2798" t="s">
        <v>32</v>
      </c>
      <c r="F2798" t="s">
        <v>58</v>
      </c>
      <c r="G2798" t="s">
        <v>59</v>
      </c>
      <c r="I2798">
        <v>276000</v>
      </c>
      <c r="J2798">
        <v>49.294000000000004</v>
      </c>
      <c r="K2798" s="1">
        <v>46053</v>
      </c>
      <c r="L2798" t="s">
        <v>15144</v>
      </c>
    </row>
    <row r="2799" spans="1:12" x14ac:dyDescent="0.2">
      <c r="A2799" t="s">
        <v>11416</v>
      </c>
      <c r="B2799" t="s">
        <v>11417</v>
      </c>
      <c r="C2799" t="s">
        <v>7360</v>
      </c>
      <c r="D2799" t="s">
        <v>2771</v>
      </c>
      <c r="E2799" t="s">
        <v>32</v>
      </c>
      <c r="F2799" t="s">
        <v>58</v>
      </c>
      <c r="G2799" t="s">
        <v>59</v>
      </c>
      <c r="I2799">
        <v>276000</v>
      </c>
      <c r="J2799">
        <v>49.294000000000004</v>
      </c>
      <c r="K2799" s="1">
        <v>46053</v>
      </c>
      <c r="L2799" t="s">
        <v>15144</v>
      </c>
    </row>
    <row r="2800" spans="1:12" x14ac:dyDescent="0.2">
      <c r="A2800" t="s">
        <v>11418</v>
      </c>
      <c r="B2800" t="s">
        <v>11419</v>
      </c>
      <c r="C2800" t="s">
        <v>7360</v>
      </c>
      <c r="D2800" t="s">
        <v>2771</v>
      </c>
      <c r="E2800" t="s">
        <v>32</v>
      </c>
      <c r="F2800" t="s">
        <v>58</v>
      </c>
      <c r="G2800" t="s">
        <v>59</v>
      </c>
      <c r="I2800">
        <v>276000</v>
      </c>
      <c r="J2800">
        <v>49.294000000000004</v>
      </c>
      <c r="K2800" s="1">
        <v>46053</v>
      </c>
      <c r="L2800" t="s">
        <v>15144</v>
      </c>
    </row>
    <row r="2801" spans="1:12" x14ac:dyDescent="0.2">
      <c r="A2801" t="s">
        <v>11408</v>
      </c>
      <c r="B2801" t="s">
        <v>11409</v>
      </c>
      <c r="C2801" t="s">
        <v>7360</v>
      </c>
      <c r="D2801" t="s">
        <v>2771</v>
      </c>
      <c r="E2801" t="s">
        <v>32</v>
      </c>
      <c r="F2801" t="s">
        <v>58</v>
      </c>
      <c r="G2801" t="s">
        <v>59</v>
      </c>
      <c r="I2801">
        <v>276000</v>
      </c>
      <c r="J2801">
        <v>49.294000000000004</v>
      </c>
      <c r="K2801" s="1">
        <v>46053</v>
      </c>
      <c r="L2801" t="s">
        <v>15144</v>
      </c>
    </row>
    <row r="2802" spans="1:12" x14ac:dyDescent="0.2">
      <c r="A2802" t="s">
        <v>11398</v>
      </c>
      <c r="B2802" t="s">
        <v>11399</v>
      </c>
      <c r="C2802" t="s">
        <v>7360</v>
      </c>
      <c r="D2802" t="s">
        <v>2771</v>
      </c>
      <c r="E2802" t="s">
        <v>32</v>
      </c>
      <c r="F2802" t="s">
        <v>58</v>
      </c>
      <c r="G2802" t="s">
        <v>59</v>
      </c>
      <c r="I2802">
        <v>276000</v>
      </c>
      <c r="J2802">
        <v>49.294000000000004</v>
      </c>
      <c r="K2802" s="1">
        <v>46053</v>
      </c>
      <c r="L2802" t="s">
        <v>15144</v>
      </c>
    </row>
    <row r="2803" spans="1:12" x14ac:dyDescent="0.2">
      <c r="A2803" t="s">
        <v>11388</v>
      </c>
      <c r="B2803" t="s">
        <v>11389</v>
      </c>
      <c r="C2803" t="s">
        <v>7360</v>
      </c>
      <c r="D2803" t="s">
        <v>2771</v>
      </c>
      <c r="E2803" t="s">
        <v>32</v>
      </c>
      <c r="F2803" t="s">
        <v>58</v>
      </c>
      <c r="G2803" t="s">
        <v>59</v>
      </c>
      <c r="I2803">
        <v>276000</v>
      </c>
      <c r="J2803">
        <v>49.294000000000004</v>
      </c>
      <c r="K2803" s="1">
        <v>46053</v>
      </c>
      <c r="L2803" t="s">
        <v>15144</v>
      </c>
    </row>
    <row r="2804" spans="1:12" x14ac:dyDescent="0.2">
      <c r="A2804" t="s">
        <v>11390</v>
      </c>
      <c r="B2804" t="s">
        <v>11391</v>
      </c>
      <c r="C2804" t="s">
        <v>7360</v>
      </c>
      <c r="D2804" t="s">
        <v>2771</v>
      </c>
      <c r="E2804" t="s">
        <v>32</v>
      </c>
      <c r="F2804" t="s">
        <v>58</v>
      </c>
      <c r="G2804" t="s">
        <v>59</v>
      </c>
      <c r="I2804">
        <v>276000</v>
      </c>
      <c r="J2804">
        <v>49.294000000000004</v>
      </c>
      <c r="K2804" s="1">
        <v>46053</v>
      </c>
      <c r="L2804" t="s">
        <v>15144</v>
      </c>
    </row>
    <row r="2805" spans="1:12" x14ac:dyDescent="0.2">
      <c r="A2805" t="s">
        <v>11404</v>
      </c>
      <c r="B2805" t="s">
        <v>11405</v>
      </c>
      <c r="C2805" t="s">
        <v>7360</v>
      </c>
      <c r="D2805" t="s">
        <v>2771</v>
      </c>
      <c r="E2805" t="s">
        <v>32</v>
      </c>
      <c r="F2805" t="s">
        <v>58</v>
      </c>
      <c r="G2805" t="s">
        <v>59</v>
      </c>
      <c r="I2805">
        <v>276000</v>
      </c>
      <c r="J2805">
        <v>49.294000000000004</v>
      </c>
      <c r="K2805" s="1">
        <v>46053</v>
      </c>
      <c r="L2805" t="s">
        <v>15144</v>
      </c>
    </row>
    <row r="2806" spans="1:12" x14ac:dyDescent="0.2">
      <c r="A2806" t="s">
        <v>11400</v>
      </c>
      <c r="B2806" t="s">
        <v>11401</v>
      </c>
      <c r="C2806" t="s">
        <v>7360</v>
      </c>
      <c r="D2806" t="s">
        <v>2771</v>
      </c>
      <c r="E2806" t="s">
        <v>32</v>
      </c>
      <c r="F2806" t="s">
        <v>58</v>
      </c>
      <c r="G2806" t="s">
        <v>59</v>
      </c>
      <c r="I2806">
        <v>276000</v>
      </c>
      <c r="J2806">
        <v>49.294000000000004</v>
      </c>
      <c r="K2806" s="1">
        <v>46053</v>
      </c>
      <c r="L2806" t="s">
        <v>15144</v>
      </c>
    </row>
    <row r="2807" spans="1:12" x14ac:dyDescent="0.2">
      <c r="A2807" t="s">
        <v>11410</v>
      </c>
      <c r="B2807" t="s">
        <v>11411</v>
      </c>
      <c r="C2807" t="s">
        <v>7360</v>
      </c>
      <c r="D2807" t="s">
        <v>2771</v>
      </c>
      <c r="E2807" t="s">
        <v>32</v>
      </c>
      <c r="F2807" t="s">
        <v>58</v>
      </c>
      <c r="G2807" t="s">
        <v>59</v>
      </c>
      <c r="I2807">
        <v>276000</v>
      </c>
      <c r="J2807">
        <v>49.294000000000004</v>
      </c>
      <c r="K2807" s="1">
        <v>46053</v>
      </c>
      <c r="L2807" t="s">
        <v>15144</v>
      </c>
    </row>
    <row r="2808" spans="1:12" x14ac:dyDescent="0.2">
      <c r="A2808" t="s">
        <v>11412</v>
      </c>
      <c r="B2808" t="s">
        <v>11413</v>
      </c>
      <c r="C2808" t="s">
        <v>7360</v>
      </c>
      <c r="D2808" t="s">
        <v>2771</v>
      </c>
      <c r="E2808" t="s">
        <v>32</v>
      </c>
      <c r="F2808" t="s">
        <v>58</v>
      </c>
      <c r="G2808" t="s">
        <v>59</v>
      </c>
      <c r="I2808">
        <v>276000</v>
      </c>
      <c r="J2808">
        <v>49.294000000000004</v>
      </c>
      <c r="K2808" s="1">
        <v>46053</v>
      </c>
      <c r="L2808" t="s">
        <v>15144</v>
      </c>
    </row>
    <row r="2809" spans="1:12" x14ac:dyDescent="0.2">
      <c r="A2809" t="s">
        <v>11406</v>
      </c>
      <c r="B2809" t="s">
        <v>11407</v>
      </c>
      <c r="C2809" t="s">
        <v>7360</v>
      </c>
      <c r="D2809" t="s">
        <v>2771</v>
      </c>
      <c r="E2809" t="s">
        <v>32</v>
      </c>
      <c r="F2809" t="s">
        <v>58</v>
      </c>
      <c r="G2809" t="s">
        <v>59</v>
      </c>
      <c r="I2809">
        <v>276000</v>
      </c>
      <c r="J2809">
        <v>49.294000000000004</v>
      </c>
      <c r="K2809" s="1">
        <v>46053</v>
      </c>
      <c r="L2809" t="s">
        <v>15144</v>
      </c>
    </row>
    <row r="2810" spans="1:12" x14ac:dyDescent="0.2">
      <c r="A2810" t="s">
        <v>11386</v>
      </c>
      <c r="B2810" t="s">
        <v>11387</v>
      </c>
      <c r="C2810" t="s">
        <v>7360</v>
      </c>
      <c r="D2810" t="s">
        <v>2771</v>
      </c>
      <c r="E2810" t="s">
        <v>32</v>
      </c>
      <c r="F2810" t="s">
        <v>58</v>
      </c>
      <c r="G2810" t="s">
        <v>59</v>
      </c>
      <c r="I2810">
        <v>276000</v>
      </c>
      <c r="J2810">
        <v>49.294000000000004</v>
      </c>
      <c r="K2810" s="1">
        <v>46053</v>
      </c>
      <c r="L2810" t="s">
        <v>15144</v>
      </c>
    </row>
    <row r="2811" spans="1:12" x14ac:dyDescent="0.2">
      <c r="A2811" t="s">
        <v>11394</v>
      </c>
      <c r="B2811" t="s">
        <v>11395</v>
      </c>
      <c r="C2811" t="s">
        <v>7360</v>
      </c>
      <c r="D2811" t="s">
        <v>2771</v>
      </c>
      <c r="E2811" t="s">
        <v>32</v>
      </c>
      <c r="F2811" t="s">
        <v>58</v>
      </c>
      <c r="G2811" t="s">
        <v>59</v>
      </c>
      <c r="I2811">
        <v>276000</v>
      </c>
      <c r="J2811">
        <v>49.294000000000004</v>
      </c>
      <c r="K2811" s="1">
        <v>46053</v>
      </c>
      <c r="L2811" t="s">
        <v>15144</v>
      </c>
    </row>
    <row r="2812" spans="1:12" x14ac:dyDescent="0.2">
      <c r="A2812" t="s">
        <v>7900</v>
      </c>
      <c r="B2812" t="s">
        <v>7380</v>
      </c>
      <c r="C2812" t="s">
        <v>7360</v>
      </c>
      <c r="D2812" t="s">
        <v>2771</v>
      </c>
      <c r="E2812" t="s">
        <v>32</v>
      </c>
      <c r="F2812" t="s">
        <v>112</v>
      </c>
      <c r="G2812" t="s">
        <v>113</v>
      </c>
      <c r="H2812">
        <v>550000</v>
      </c>
      <c r="I2812">
        <v>550000</v>
      </c>
      <c r="J2812">
        <v>73.954999999999984</v>
      </c>
      <c r="K2812" s="1">
        <v>45838</v>
      </c>
      <c r="L2812" t="s">
        <v>15144</v>
      </c>
    </row>
    <row r="2813" spans="1:12" x14ac:dyDescent="0.2">
      <c r="A2813" t="s">
        <v>7898</v>
      </c>
      <c r="B2813" t="s">
        <v>7384</v>
      </c>
      <c r="C2813" t="s">
        <v>7360</v>
      </c>
      <c r="D2813" t="s">
        <v>2771</v>
      </c>
      <c r="E2813" t="s">
        <v>32</v>
      </c>
      <c r="F2813" t="s">
        <v>112</v>
      </c>
      <c r="G2813" t="s">
        <v>113</v>
      </c>
      <c r="H2813">
        <v>550000</v>
      </c>
      <c r="I2813">
        <v>550000</v>
      </c>
      <c r="J2813">
        <v>73.954999999999984</v>
      </c>
      <c r="K2813" s="1">
        <v>45838</v>
      </c>
      <c r="L2813" t="s">
        <v>15144</v>
      </c>
    </row>
    <row r="2814" spans="1:12" x14ac:dyDescent="0.2">
      <c r="A2814" t="s">
        <v>7904</v>
      </c>
      <c r="B2814" t="s">
        <v>7378</v>
      </c>
      <c r="C2814" t="s">
        <v>7360</v>
      </c>
      <c r="D2814" t="s">
        <v>2771</v>
      </c>
      <c r="E2814" t="s">
        <v>32</v>
      </c>
      <c r="F2814" t="s">
        <v>112</v>
      </c>
      <c r="G2814" t="s">
        <v>113</v>
      </c>
      <c r="H2814">
        <v>550000</v>
      </c>
      <c r="I2814">
        <v>550000</v>
      </c>
      <c r="J2814">
        <v>73.954999999999984</v>
      </c>
      <c r="K2814" s="1">
        <v>45838</v>
      </c>
      <c r="L2814" t="s">
        <v>15144</v>
      </c>
    </row>
    <row r="2815" spans="1:12" x14ac:dyDescent="0.2">
      <c r="A2815" t="s">
        <v>7899</v>
      </c>
      <c r="B2815" t="s">
        <v>7376</v>
      </c>
      <c r="C2815" t="s">
        <v>7360</v>
      </c>
      <c r="D2815" t="s">
        <v>2771</v>
      </c>
      <c r="E2815" t="s">
        <v>32</v>
      </c>
      <c r="F2815" t="s">
        <v>112</v>
      </c>
      <c r="G2815" t="s">
        <v>113</v>
      </c>
      <c r="H2815">
        <v>550000</v>
      </c>
      <c r="I2815">
        <v>550000</v>
      </c>
      <c r="J2815">
        <v>73.954999999999984</v>
      </c>
      <c r="K2815" s="1">
        <v>45838</v>
      </c>
      <c r="L2815" t="s">
        <v>15144</v>
      </c>
    </row>
    <row r="2816" spans="1:12" x14ac:dyDescent="0.2">
      <c r="A2816" t="s">
        <v>7902</v>
      </c>
      <c r="B2816" t="s">
        <v>7407</v>
      </c>
      <c r="C2816" t="s">
        <v>7360</v>
      </c>
      <c r="D2816" t="s">
        <v>2771</v>
      </c>
      <c r="E2816" t="s">
        <v>32</v>
      </c>
      <c r="F2816" t="s">
        <v>112</v>
      </c>
      <c r="G2816" t="s">
        <v>113</v>
      </c>
      <c r="H2816">
        <v>550000</v>
      </c>
      <c r="I2816">
        <v>550000</v>
      </c>
      <c r="J2816">
        <v>73.954999999999984</v>
      </c>
      <c r="K2816" s="1">
        <v>45838</v>
      </c>
      <c r="L2816" t="s">
        <v>15144</v>
      </c>
    </row>
    <row r="2817" spans="1:12" x14ac:dyDescent="0.2">
      <c r="A2817" t="s">
        <v>7903</v>
      </c>
      <c r="B2817" t="s">
        <v>7372</v>
      </c>
      <c r="C2817" t="s">
        <v>7360</v>
      </c>
      <c r="D2817" t="s">
        <v>2771</v>
      </c>
      <c r="E2817" t="s">
        <v>32</v>
      </c>
      <c r="F2817" t="s">
        <v>112</v>
      </c>
      <c r="G2817" t="s">
        <v>113</v>
      </c>
      <c r="H2817">
        <v>550000</v>
      </c>
      <c r="I2817">
        <v>550000</v>
      </c>
      <c r="J2817">
        <v>73.954999999999984</v>
      </c>
      <c r="K2817" s="1">
        <v>45838</v>
      </c>
      <c r="L2817" t="s">
        <v>15144</v>
      </c>
    </row>
    <row r="2818" spans="1:12" x14ac:dyDescent="0.2">
      <c r="A2818" t="s">
        <v>7901</v>
      </c>
      <c r="B2818" t="s">
        <v>7374</v>
      </c>
      <c r="C2818" t="s">
        <v>7360</v>
      </c>
      <c r="D2818" t="s">
        <v>2771</v>
      </c>
      <c r="E2818" t="s">
        <v>32</v>
      </c>
      <c r="F2818" t="s">
        <v>112</v>
      </c>
      <c r="G2818" t="s">
        <v>113</v>
      </c>
      <c r="H2818">
        <v>550000</v>
      </c>
      <c r="I2818">
        <v>550000</v>
      </c>
      <c r="J2818">
        <v>73.954999999999984</v>
      </c>
      <c r="K2818" s="1">
        <v>45838</v>
      </c>
      <c r="L2818" t="s">
        <v>15144</v>
      </c>
    </row>
    <row r="2819" spans="1:12" x14ac:dyDescent="0.2">
      <c r="A2819" t="s">
        <v>7905</v>
      </c>
      <c r="B2819" t="s">
        <v>7382</v>
      </c>
      <c r="C2819" t="s">
        <v>7360</v>
      </c>
      <c r="D2819" t="s">
        <v>2771</v>
      </c>
      <c r="E2819" t="s">
        <v>32</v>
      </c>
      <c r="F2819" t="s">
        <v>112</v>
      </c>
      <c r="G2819" t="s">
        <v>113</v>
      </c>
      <c r="H2819">
        <v>550000</v>
      </c>
      <c r="I2819">
        <v>550000</v>
      </c>
      <c r="J2819">
        <v>73.954999999999984</v>
      </c>
      <c r="K2819" s="1">
        <v>45838</v>
      </c>
      <c r="L2819" t="s">
        <v>15144</v>
      </c>
    </row>
    <row r="2820" spans="1:12" x14ac:dyDescent="0.2">
      <c r="A2820" t="s">
        <v>9736</v>
      </c>
      <c r="B2820" t="s">
        <v>9843</v>
      </c>
      <c r="C2820" t="s">
        <v>7360</v>
      </c>
      <c r="D2820" t="s">
        <v>2771</v>
      </c>
      <c r="E2820" t="s">
        <v>32</v>
      </c>
      <c r="F2820" t="s">
        <v>106</v>
      </c>
      <c r="G2820" t="s">
        <v>350</v>
      </c>
      <c r="I2820"/>
      <c r="K2820" s="1">
        <v>45961</v>
      </c>
      <c r="L2820" t="s">
        <v>15144</v>
      </c>
    </row>
    <row r="2821" spans="1:12" x14ac:dyDescent="0.2">
      <c r="A2821" t="s">
        <v>14491</v>
      </c>
      <c r="B2821" t="s">
        <v>14492</v>
      </c>
      <c r="C2821" t="s">
        <v>7360</v>
      </c>
      <c r="D2821" t="s">
        <v>2771</v>
      </c>
      <c r="E2821" t="s">
        <v>32</v>
      </c>
      <c r="F2821" t="s">
        <v>56</v>
      </c>
      <c r="G2821" t="s">
        <v>57</v>
      </c>
      <c r="I2821"/>
      <c r="K2821" s="1">
        <v>46203</v>
      </c>
      <c r="L2821" t="s">
        <v>15144</v>
      </c>
    </row>
    <row r="2822" spans="1:12" x14ac:dyDescent="0.2">
      <c r="A2822" t="s">
        <v>3732</v>
      </c>
      <c r="B2822" t="s">
        <v>4411</v>
      </c>
      <c r="C2822" t="s">
        <v>7360</v>
      </c>
      <c r="D2822" t="s">
        <v>194</v>
      </c>
      <c r="E2822" t="s">
        <v>32</v>
      </c>
      <c r="F2822" t="s">
        <v>103</v>
      </c>
      <c r="G2822" t="s">
        <v>104</v>
      </c>
      <c r="H2822">
        <v>237600</v>
      </c>
      <c r="I2822">
        <v>237600</v>
      </c>
      <c r="J2822">
        <v>46.305</v>
      </c>
      <c r="K2822" s="1">
        <v>45716</v>
      </c>
      <c r="L2822" t="s">
        <v>15144</v>
      </c>
    </row>
    <row r="2823" spans="1:12" x14ac:dyDescent="0.2">
      <c r="A2823" t="s">
        <v>9655</v>
      </c>
      <c r="B2823" t="s">
        <v>9656</v>
      </c>
      <c r="C2823" t="s">
        <v>7360</v>
      </c>
      <c r="D2823" t="s">
        <v>2771</v>
      </c>
      <c r="E2823" t="s">
        <v>32</v>
      </c>
      <c r="F2823" t="s">
        <v>56</v>
      </c>
      <c r="G2823" t="s">
        <v>57</v>
      </c>
      <c r="I2823"/>
      <c r="J2823">
        <v>100</v>
      </c>
      <c r="K2823" s="1">
        <v>45930</v>
      </c>
      <c r="L2823" t="s">
        <v>15144</v>
      </c>
    </row>
    <row r="2824" spans="1:12" x14ac:dyDescent="0.2">
      <c r="A2824" t="s">
        <v>9659</v>
      </c>
      <c r="B2824" t="s">
        <v>9660</v>
      </c>
      <c r="C2824" t="s">
        <v>7360</v>
      </c>
      <c r="D2824" t="s">
        <v>2771</v>
      </c>
      <c r="E2824" t="s">
        <v>32</v>
      </c>
      <c r="F2824" t="s">
        <v>56</v>
      </c>
      <c r="G2824" t="s">
        <v>57</v>
      </c>
      <c r="I2824"/>
      <c r="J2824">
        <v>100</v>
      </c>
      <c r="K2824" s="1">
        <v>45930</v>
      </c>
      <c r="L2824" t="s">
        <v>15144</v>
      </c>
    </row>
    <row r="2825" spans="1:12" x14ac:dyDescent="0.2">
      <c r="A2825" t="s">
        <v>9651</v>
      </c>
      <c r="B2825" t="s">
        <v>9652</v>
      </c>
      <c r="C2825" t="s">
        <v>7360</v>
      </c>
      <c r="D2825" t="s">
        <v>2771</v>
      </c>
      <c r="E2825" t="s">
        <v>32</v>
      </c>
      <c r="F2825" t="s">
        <v>56</v>
      </c>
      <c r="G2825" t="s">
        <v>57</v>
      </c>
      <c r="I2825"/>
      <c r="J2825">
        <v>100</v>
      </c>
      <c r="K2825" s="1">
        <v>45930</v>
      </c>
      <c r="L2825" t="s">
        <v>15144</v>
      </c>
    </row>
    <row r="2826" spans="1:12" x14ac:dyDescent="0.2">
      <c r="A2826" t="s">
        <v>9657</v>
      </c>
      <c r="B2826" t="s">
        <v>9658</v>
      </c>
      <c r="C2826" t="s">
        <v>7360</v>
      </c>
      <c r="D2826" t="s">
        <v>2771</v>
      </c>
      <c r="E2826" t="s">
        <v>32</v>
      </c>
      <c r="F2826" t="s">
        <v>56</v>
      </c>
      <c r="G2826" t="s">
        <v>57</v>
      </c>
      <c r="I2826"/>
      <c r="J2826">
        <v>100</v>
      </c>
      <c r="K2826" s="1">
        <v>45930</v>
      </c>
      <c r="L2826" t="s">
        <v>15144</v>
      </c>
    </row>
    <row r="2827" spans="1:12" x14ac:dyDescent="0.2">
      <c r="A2827" t="s">
        <v>9653</v>
      </c>
      <c r="B2827" t="s">
        <v>9654</v>
      </c>
      <c r="C2827" t="s">
        <v>7360</v>
      </c>
      <c r="D2827" t="s">
        <v>2771</v>
      </c>
      <c r="E2827" t="s">
        <v>32</v>
      </c>
      <c r="F2827" t="s">
        <v>56</v>
      </c>
      <c r="G2827" t="s">
        <v>57</v>
      </c>
      <c r="I2827"/>
      <c r="J2827">
        <v>100</v>
      </c>
      <c r="K2827" s="1">
        <v>45930</v>
      </c>
      <c r="L2827" t="s">
        <v>15144</v>
      </c>
    </row>
    <row r="2828" spans="1:12" x14ac:dyDescent="0.2">
      <c r="A2828" t="s">
        <v>9661</v>
      </c>
      <c r="B2828" t="s">
        <v>9662</v>
      </c>
      <c r="C2828" t="s">
        <v>7360</v>
      </c>
      <c r="D2828" t="s">
        <v>2771</v>
      </c>
      <c r="E2828" t="s">
        <v>32</v>
      </c>
      <c r="F2828" t="s">
        <v>56</v>
      </c>
      <c r="G2828" t="s">
        <v>57</v>
      </c>
      <c r="I2828"/>
      <c r="J2828">
        <v>100</v>
      </c>
      <c r="K2828" s="1">
        <v>45930</v>
      </c>
      <c r="L2828" t="s">
        <v>15144</v>
      </c>
    </row>
    <row r="2829" spans="1:12" x14ac:dyDescent="0.2">
      <c r="A2829" t="s">
        <v>9439</v>
      </c>
      <c r="B2829" t="s">
        <v>9440</v>
      </c>
      <c r="C2829" t="s">
        <v>7360</v>
      </c>
      <c r="D2829" t="s">
        <v>2771</v>
      </c>
      <c r="E2829" t="s">
        <v>32</v>
      </c>
      <c r="F2829" t="s">
        <v>106</v>
      </c>
      <c r="G2829" t="s">
        <v>350</v>
      </c>
      <c r="I2829"/>
      <c r="K2829" s="1">
        <v>45930</v>
      </c>
      <c r="L2829" t="s">
        <v>15144</v>
      </c>
    </row>
    <row r="2830" spans="1:12" x14ac:dyDescent="0.2">
      <c r="A2830" t="s">
        <v>15203</v>
      </c>
      <c r="B2830" t="s">
        <v>15204</v>
      </c>
      <c r="C2830" t="s">
        <v>7360</v>
      </c>
      <c r="D2830" t="s">
        <v>2771</v>
      </c>
      <c r="E2830" t="s">
        <v>32</v>
      </c>
      <c r="F2830" t="s">
        <v>33</v>
      </c>
      <c r="G2830" t="s">
        <v>34</v>
      </c>
      <c r="I2830"/>
      <c r="K2830" s="1">
        <v>46234</v>
      </c>
      <c r="L2830" t="s">
        <v>15144</v>
      </c>
    </row>
    <row r="2831" spans="1:12" x14ac:dyDescent="0.2">
      <c r="A2831" t="s">
        <v>15205</v>
      </c>
      <c r="B2831" t="s">
        <v>15206</v>
      </c>
      <c r="C2831" t="s">
        <v>7360</v>
      </c>
      <c r="D2831" t="s">
        <v>2771</v>
      </c>
      <c r="E2831" t="s">
        <v>32</v>
      </c>
      <c r="F2831" t="s">
        <v>33</v>
      </c>
      <c r="G2831" t="s">
        <v>34</v>
      </c>
      <c r="I2831"/>
      <c r="K2831" s="1">
        <v>46234</v>
      </c>
      <c r="L2831" t="s">
        <v>15144</v>
      </c>
    </row>
    <row r="2832" spans="1:12" x14ac:dyDescent="0.2">
      <c r="A2832" t="s">
        <v>15207</v>
      </c>
      <c r="B2832" t="s">
        <v>15208</v>
      </c>
      <c r="C2832" t="s">
        <v>7360</v>
      </c>
      <c r="D2832" t="s">
        <v>2771</v>
      </c>
      <c r="E2832" t="s">
        <v>32</v>
      </c>
      <c r="F2832" t="s">
        <v>33</v>
      </c>
      <c r="G2832" t="s">
        <v>34</v>
      </c>
      <c r="I2832"/>
      <c r="K2832" s="1">
        <v>46234</v>
      </c>
      <c r="L2832" t="s">
        <v>15144</v>
      </c>
    </row>
    <row r="2833" spans="1:12" x14ac:dyDescent="0.2">
      <c r="A2833" t="s">
        <v>15209</v>
      </c>
      <c r="B2833" t="s">
        <v>15210</v>
      </c>
      <c r="C2833" t="s">
        <v>7360</v>
      </c>
      <c r="D2833" t="s">
        <v>2771</v>
      </c>
      <c r="E2833" t="s">
        <v>32</v>
      </c>
      <c r="F2833" t="s">
        <v>33</v>
      </c>
      <c r="G2833" t="s">
        <v>34</v>
      </c>
      <c r="I2833"/>
      <c r="K2833" s="1">
        <v>46234</v>
      </c>
      <c r="L2833" t="s">
        <v>15144</v>
      </c>
    </row>
    <row r="2834" spans="1:12" x14ac:dyDescent="0.2">
      <c r="A2834" t="s">
        <v>15211</v>
      </c>
      <c r="B2834" t="s">
        <v>15212</v>
      </c>
      <c r="C2834" t="s">
        <v>7360</v>
      </c>
      <c r="D2834" t="s">
        <v>2771</v>
      </c>
      <c r="E2834" t="s">
        <v>32</v>
      </c>
      <c r="F2834" t="s">
        <v>33</v>
      </c>
      <c r="G2834" t="s">
        <v>34</v>
      </c>
      <c r="I2834"/>
      <c r="K2834" s="1">
        <v>46234</v>
      </c>
      <c r="L2834" t="s">
        <v>15144</v>
      </c>
    </row>
    <row r="2835" spans="1:12" x14ac:dyDescent="0.2">
      <c r="A2835" t="s">
        <v>15213</v>
      </c>
      <c r="B2835" t="s">
        <v>15214</v>
      </c>
      <c r="C2835" t="s">
        <v>7360</v>
      </c>
      <c r="D2835" t="s">
        <v>2771</v>
      </c>
      <c r="E2835" t="s">
        <v>32</v>
      </c>
      <c r="F2835" t="s">
        <v>33</v>
      </c>
      <c r="G2835" t="s">
        <v>34</v>
      </c>
      <c r="I2835"/>
      <c r="K2835" s="1">
        <v>46234</v>
      </c>
      <c r="L2835" t="s">
        <v>15144</v>
      </c>
    </row>
    <row r="2836" spans="1:12" x14ac:dyDescent="0.2">
      <c r="A2836" t="s">
        <v>15215</v>
      </c>
      <c r="B2836" t="s">
        <v>15216</v>
      </c>
      <c r="C2836" t="s">
        <v>7360</v>
      </c>
      <c r="D2836" t="s">
        <v>2771</v>
      </c>
      <c r="E2836" t="s">
        <v>32</v>
      </c>
      <c r="F2836" t="s">
        <v>33</v>
      </c>
      <c r="G2836" t="s">
        <v>34</v>
      </c>
      <c r="I2836"/>
      <c r="K2836" s="1">
        <v>46234</v>
      </c>
      <c r="L2836" t="s">
        <v>15144</v>
      </c>
    </row>
    <row r="2837" spans="1:12" x14ac:dyDescent="0.2">
      <c r="A2837" t="s">
        <v>15217</v>
      </c>
      <c r="B2837" t="s">
        <v>15218</v>
      </c>
      <c r="C2837" t="s">
        <v>7360</v>
      </c>
      <c r="D2837" t="s">
        <v>2771</v>
      </c>
      <c r="E2837" t="s">
        <v>32</v>
      </c>
      <c r="F2837" t="s">
        <v>33</v>
      </c>
      <c r="G2837" t="s">
        <v>34</v>
      </c>
      <c r="I2837"/>
      <c r="K2837" s="1">
        <v>46234</v>
      </c>
      <c r="L2837" t="s">
        <v>15144</v>
      </c>
    </row>
    <row r="2838" spans="1:12" x14ac:dyDescent="0.2">
      <c r="A2838" t="s">
        <v>15219</v>
      </c>
      <c r="B2838" t="s">
        <v>15220</v>
      </c>
      <c r="C2838" t="s">
        <v>7360</v>
      </c>
      <c r="D2838" t="s">
        <v>2771</v>
      </c>
      <c r="E2838" t="s">
        <v>32</v>
      </c>
      <c r="F2838" t="s">
        <v>33</v>
      </c>
      <c r="G2838" t="s">
        <v>34</v>
      </c>
      <c r="I2838"/>
      <c r="K2838" s="1">
        <v>46234</v>
      </c>
      <c r="L2838" t="s">
        <v>15144</v>
      </c>
    </row>
    <row r="2839" spans="1:12" x14ac:dyDescent="0.2">
      <c r="A2839" t="s">
        <v>15221</v>
      </c>
      <c r="B2839" t="s">
        <v>15222</v>
      </c>
      <c r="C2839" t="s">
        <v>7360</v>
      </c>
      <c r="D2839" t="s">
        <v>2771</v>
      </c>
      <c r="E2839" t="s">
        <v>32</v>
      </c>
      <c r="F2839" t="s">
        <v>33</v>
      </c>
      <c r="G2839" t="s">
        <v>34</v>
      </c>
      <c r="I2839"/>
      <c r="K2839" s="1">
        <v>46234</v>
      </c>
      <c r="L2839" t="s">
        <v>15144</v>
      </c>
    </row>
    <row r="2840" spans="1:12" x14ac:dyDescent="0.2">
      <c r="A2840" t="s">
        <v>15223</v>
      </c>
      <c r="B2840" t="s">
        <v>15224</v>
      </c>
      <c r="C2840" t="s">
        <v>7360</v>
      </c>
      <c r="D2840" t="s">
        <v>2771</v>
      </c>
      <c r="E2840" t="s">
        <v>32</v>
      </c>
      <c r="F2840" t="s">
        <v>33</v>
      </c>
      <c r="G2840" t="s">
        <v>34</v>
      </c>
      <c r="I2840"/>
      <c r="K2840" s="1">
        <v>46234</v>
      </c>
      <c r="L2840" t="s">
        <v>15144</v>
      </c>
    </row>
    <row r="2841" spans="1:12" x14ac:dyDescent="0.2">
      <c r="A2841" t="s">
        <v>15225</v>
      </c>
      <c r="B2841" t="s">
        <v>15226</v>
      </c>
      <c r="C2841" t="s">
        <v>7360</v>
      </c>
      <c r="D2841" t="s">
        <v>2771</v>
      </c>
      <c r="E2841" t="s">
        <v>32</v>
      </c>
      <c r="F2841" t="s">
        <v>33</v>
      </c>
      <c r="G2841" t="s">
        <v>34</v>
      </c>
      <c r="I2841"/>
      <c r="K2841" s="1">
        <v>46234</v>
      </c>
      <c r="L2841" t="s">
        <v>15144</v>
      </c>
    </row>
    <row r="2842" spans="1:12" x14ac:dyDescent="0.2">
      <c r="A2842" t="s">
        <v>15227</v>
      </c>
      <c r="B2842" t="s">
        <v>15228</v>
      </c>
      <c r="C2842" t="s">
        <v>7360</v>
      </c>
      <c r="D2842" t="s">
        <v>2771</v>
      </c>
      <c r="E2842" t="s">
        <v>32</v>
      </c>
      <c r="F2842" t="s">
        <v>33</v>
      </c>
      <c r="G2842" t="s">
        <v>34</v>
      </c>
      <c r="I2842"/>
      <c r="K2842" s="1">
        <v>46234</v>
      </c>
      <c r="L2842" t="s">
        <v>15144</v>
      </c>
    </row>
    <row r="2843" spans="1:12" x14ac:dyDescent="0.2">
      <c r="A2843" t="s">
        <v>15229</v>
      </c>
      <c r="B2843" t="s">
        <v>15230</v>
      </c>
      <c r="C2843" t="s">
        <v>7360</v>
      </c>
      <c r="D2843" t="s">
        <v>2771</v>
      </c>
      <c r="E2843" t="s">
        <v>32</v>
      </c>
      <c r="F2843" t="s">
        <v>33</v>
      </c>
      <c r="G2843" t="s">
        <v>34</v>
      </c>
      <c r="I2843"/>
      <c r="K2843" s="1">
        <v>46234</v>
      </c>
      <c r="L2843" t="s">
        <v>15144</v>
      </c>
    </row>
    <row r="2844" spans="1:12" x14ac:dyDescent="0.2">
      <c r="A2844" t="s">
        <v>15231</v>
      </c>
      <c r="B2844" t="s">
        <v>15232</v>
      </c>
      <c r="C2844" t="s">
        <v>7360</v>
      </c>
      <c r="D2844" t="s">
        <v>2771</v>
      </c>
      <c r="E2844" t="s">
        <v>32</v>
      </c>
      <c r="F2844" t="s">
        <v>33</v>
      </c>
      <c r="G2844" t="s">
        <v>34</v>
      </c>
      <c r="I2844"/>
      <c r="K2844" s="1">
        <v>46234</v>
      </c>
      <c r="L2844" t="s">
        <v>15144</v>
      </c>
    </row>
    <row r="2845" spans="1:12" x14ac:dyDescent="0.2">
      <c r="A2845" t="s">
        <v>15233</v>
      </c>
      <c r="B2845" t="s">
        <v>15234</v>
      </c>
      <c r="C2845" t="s">
        <v>7360</v>
      </c>
      <c r="D2845" t="s">
        <v>2771</v>
      </c>
      <c r="E2845" t="s">
        <v>32</v>
      </c>
      <c r="F2845" t="s">
        <v>33</v>
      </c>
      <c r="G2845" t="s">
        <v>34</v>
      </c>
      <c r="I2845"/>
      <c r="K2845" s="1">
        <v>46234</v>
      </c>
      <c r="L2845" t="s">
        <v>15144</v>
      </c>
    </row>
    <row r="2846" spans="1:12" x14ac:dyDescent="0.2">
      <c r="A2846" t="s">
        <v>12547</v>
      </c>
      <c r="B2846" t="s">
        <v>12548</v>
      </c>
      <c r="C2846" t="s">
        <v>7360</v>
      </c>
      <c r="D2846" t="s">
        <v>2771</v>
      </c>
      <c r="E2846" t="s">
        <v>32</v>
      </c>
      <c r="F2846" t="s">
        <v>112</v>
      </c>
      <c r="G2846" t="s">
        <v>113</v>
      </c>
      <c r="H2846">
        <v>20000</v>
      </c>
      <c r="I2846">
        <v>20000</v>
      </c>
      <c r="J2846">
        <v>16.391699999999997</v>
      </c>
      <c r="K2846" s="1">
        <v>46112</v>
      </c>
      <c r="L2846" t="s">
        <v>15144</v>
      </c>
    </row>
    <row r="2847" spans="1:12" x14ac:dyDescent="0.2">
      <c r="A2847" t="s">
        <v>12830</v>
      </c>
      <c r="B2847" t="s">
        <v>12831</v>
      </c>
      <c r="C2847" t="s">
        <v>7360</v>
      </c>
      <c r="D2847" t="s">
        <v>2771</v>
      </c>
      <c r="E2847" t="s">
        <v>32</v>
      </c>
      <c r="F2847" t="s">
        <v>103</v>
      </c>
      <c r="G2847" t="s">
        <v>104</v>
      </c>
      <c r="H2847">
        <v>162500</v>
      </c>
      <c r="I2847">
        <v>325000</v>
      </c>
      <c r="J2847">
        <v>64.221000000000004</v>
      </c>
      <c r="K2847" s="1">
        <v>46112</v>
      </c>
      <c r="L2847" t="s">
        <v>15144</v>
      </c>
    </row>
    <row r="2848" spans="1:12" x14ac:dyDescent="0.2">
      <c r="A2848" t="s">
        <v>12826</v>
      </c>
      <c r="B2848" t="s">
        <v>12827</v>
      </c>
      <c r="C2848" t="s">
        <v>7360</v>
      </c>
      <c r="D2848" t="s">
        <v>2771</v>
      </c>
      <c r="E2848" t="s">
        <v>32</v>
      </c>
      <c r="F2848" t="s">
        <v>103</v>
      </c>
      <c r="G2848" t="s">
        <v>104</v>
      </c>
      <c r="H2848">
        <v>162500</v>
      </c>
      <c r="I2848">
        <v>325000</v>
      </c>
      <c r="J2848">
        <v>64.221000000000004</v>
      </c>
      <c r="K2848" s="1">
        <v>46112</v>
      </c>
      <c r="L2848" t="s">
        <v>15144</v>
      </c>
    </row>
    <row r="2849" spans="1:12" x14ac:dyDescent="0.2">
      <c r="A2849" t="s">
        <v>12832</v>
      </c>
      <c r="B2849" t="s">
        <v>12833</v>
      </c>
      <c r="C2849" t="s">
        <v>7360</v>
      </c>
      <c r="D2849" t="s">
        <v>2771</v>
      </c>
      <c r="E2849" t="s">
        <v>32</v>
      </c>
      <c r="F2849" t="s">
        <v>103</v>
      </c>
      <c r="G2849" t="s">
        <v>104</v>
      </c>
      <c r="H2849">
        <v>162500</v>
      </c>
      <c r="I2849">
        <v>325000</v>
      </c>
      <c r="J2849">
        <v>64.221000000000004</v>
      </c>
      <c r="K2849" s="1">
        <v>46112</v>
      </c>
      <c r="L2849" t="s">
        <v>15144</v>
      </c>
    </row>
    <row r="2850" spans="1:12" x14ac:dyDescent="0.2">
      <c r="A2850" t="s">
        <v>12828</v>
      </c>
      <c r="B2850" t="s">
        <v>12829</v>
      </c>
      <c r="C2850" t="s">
        <v>7360</v>
      </c>
      <c r="D2850" t="s">
        <v>2771</v>
      </c>
      <c r="E2850" t="s">
        <v>32</v>
      </c>
      <c r="F2850" t="s">
        <v>103</v>
      </c>
      <c r="G2850" t="s">
        <v>104</v>
      </c>
      <c r="H2850">
        <v>162500</v>
      </c>
      <c r="I2850">
        <v>325000</v>
      </c>
      <c r="J2850">
        <v>64.221000000000004</v>
      </c>
      <c r="K2850" s="1">
        <v>46112</v>
      </c>
      <c r="L2850" t="s">
        <v>15144</v>
      </c>
    </row>
    <row r="2851" spans="1:12" x14ac:dyDescent="0.2">
      <c r="A2851" t="s">
        <v>10075</v>
      </c>
      <c r="B2851" t="s">
        <v>10076</v>
      </c>
      <c r="C2851" t="s">
        <v>7360</v>
      </c>
      <c r="D2851" t="s">
        <v>2771</v>
      </c>
      <c r="E2851" t="s">
        <v>32</v>
      </c>
      <c r="F2851" t="s">
        <v>33</v>
      </c>
      <c r="G2851" t="s">
        <v>34</v>
      </c>
      <c r="I2851"/>
      <c r="K2851" s="1">
        <v>45961</v>
      </c>
      <c r="L2851" t="s">
        <v>15144</v>
      </c>
    </row>
    <row r="2852" spans="1:12" x14ac:dyDescent="0.2">
      <c r="A2852" t="s">
        <v>11424</v>
      </c>
      <c r="B2852" t="s">
        <v>11425</v>
      </c>
      <c r="C2852" t="s">
        <v>7360</v>
      </c>
      <c r="D2852" t="s">
        <v>2771</v>
      </c>
      <c r="E2852" t="s">
        <v>32</v>
      </c>
      <c r="F2852" t="s">
        <v>103</v>
      </c>
      <c r="G2852" t="s">
        <v>104</v>
      </c>
      <c r="I2852"/>
      <c r="K2852" s="1">
        <v>46053</v>
      </c>
      <c r="L2852" t="s">
        <v>15144</v>
      </c>
    </row>
    <row r="2853" spans="1:12" x14ac:dyDescent="0.2">
      <c r="A2853" t="s">
        <v>9949</v>
      </c>
      <c r="B2853" t="s">
        <v>9950</v>
      </c>
      <c r="C2853" t="s">
        <v>7360</v>
      </c>
      <c r="D2853" t="s">
        <v>2771</v>
      </c>
      <c r="E2853" t="s">
        <v>32</v>
      </c>
      <c r="F2853" t="s">
        <v>33</v>
      </c>
      <c r="G2853" t="s">
        <v>34</v>
      </c>
      <c r="I2853"/>
      <c r="K2853" s="1">
        <v>45961</v>
      </c>
      <c r="L2853" t="s">
        <v>15144</v>
      </c>
    </row>
    <row r="2854" spans="1:12" x14ac:dyDescent="0.2">
      <c r="A2854" t="s">
        <v>9215</v>
      </c>
      <c r="B2854" t="s">
        <v>9216</v>
      </c>
      <c r="C2854" t="s">
        <v>7360</v>
      </c>
      <c r="D2854" t="s">
        <v>2771</v>
      </c>
      <c r="E2854" t="s">
        <v>32</v>
      </c>
      <c r="F2854" t="s">
        <v>33</v>
      </c>
      <c r="G2854" t="s">
        <v>34</v>
      </c>
      <c r="I2854"/>
      <c r="J2854">
        <v>45.5</v>
      </c>
      <c r="K2854" s="1">
        <v>45900</v>
      </c>
      <c r="L2854" t="s">
        <v>15144</v>
      </c>
    </row>
    <row r="2855" spans="1:12" x14ac:dyDescent="0.2">
      <c r="A2855" t="s">
        <v>9231</v>
      </c>
      <c r="B2855" t="s">
        <v>9232</v>
      </c>
      <c r="C2855" t="s">
        <v>7360</v>
      </c>
      <c r="D2855" t="s">
        <v>2771</v>
      </c>
      <c r="E2855" t="s">
        <v>32</v>
      </c>
      <c r="F2855" t="s">
        <v>33</v>
      </c>
      <c r="G2855" t="s">
        <v>34</v>
      </c>
      <c r="I2855"/>
      <c r="J2855">
        <v>45.5</v>
      </c>
      <c r="K2855" s="1">
        <v>45900</v>
      </c>
      <c r="L2855" t="s">
        <v>15144</v>
      </c>
    </row>
    <row r="2856" spans="1:12" x14ac:dyDescent="0.2">
      <c r="A2856" t="s">
        <v>14622</v>
      </c>
      <c r="B2856" t="s">
        <v>14623</v>
      </c>
      <c r="C2856" t="s">
        <v>7360</v>
      </c>
      <c r="D2856" t="s">
        <v>2771</v>
      </c>
      <c r="E2856" t="s">
        <v>32</v>
      </c>
      <c r="F2856" t="s">
        <v>33</v>
      </c>
      <c r="G2856" t="s">
        <v>34</v>
      </c>
      <c r="I2856"/>
      <c r="J2856">
        <v>45.5</v>
      </c>
      <c r="K2856" s="1">
        <v>46203</v>
      </c>
      <c r="L2856" t="s">
        <v>15144</v>
      </c>
    </row>
    <row r="2857" spans="1:12" x14ac:dyDescent="0.2">
      <c r="A2857" t="s">
        <v>9219</v>
      </c>
      <c r="B2857" t="s">
        <v>9220</v>
      </c>
      <c r="C2857" t="s">
        <v>7360</v>
      </c>
      <c r="D2857" t="s">
        <v>2771</v>
      </c>
      <c r="E2857" t="s">
        <v>32</v>
      </c>
      <c r="F2857" t="s">
        <v>33</v>
      </c>
      <c r="G2857" t="s">
        <v>34</v>
      </c>
      <c r="I2857"/>
      <c r="J2857">
        <v>45.5</v>
      </c>
      <c r="K2857" s="1">
        <v>45900</v>
      </c>
      <c r="L2857" t="s">
        <v>15144</v>
      </c>
    </row>
    <row r="2858" spans="1:12" x14ac:dyDescent="0.2">
      <c r="A2858" t="s">
        <v>14628</v>
      </c>
      <c r="B2858" t="s">
        <v>14629</v>
      </c>
      <c r="C2858" t="s">
        <v>7360</v>
      </c>
      <c r="D2858" t="s">
        <v>2771</v>
      </c>
      <c r="E2858" t="s">
        <v>32</v>
      </c>
      <c r="F2858" t="s">
        <v>33</v>
      </c>
      <c r="G2858" t="s">
        <v>34</v>
      </c>
      <c r="I2858"/>
      <c r="J2858">
        <v>45.5</v>
      </c>
      <c r="K2858" s="1">
        <v>46203</v>
      </c>
      <c r="L2858" t="s">
        <v>15144</v>
      </c>
    </row>
    <row r="2859" spans="1:12" x14ac:dyDescent="0.2">
      <c r="A2859" t="s">
        <v>14618</v>
      </c>
      <c r="B2859" t="s">
        <v>14619</v>
      </c>
      <c r="C2859" t="s">
        <v>7360</v>
      </c>
      <c r="D2859" t="s">
        <v>2771</v>
      </c>
      <c r="E2859" t="s">
        <v>32</v>
      </c>
      <c r="F2859" t="s">
        <v>33</v>
      </c>
      <c r="G2859" t="s">
        <v>34</v>
      </c>
      <c r="I2859"/>
      <c r="J2859">
        <v>45.5</v>
      </c>
      <c r="K2859" s="1">
        <v>46203</v>
      </c>
      <c r="L2859" t="s">
        <v>15144</v>
      </c>
    </row>
    <row r="2860" spans="1:12" x14ac:dyDescent="0.2">
      <c r="A2860" t="s">
        <v>14616</v>
      </c>
      <c r="B2860" t="s">
        <v>14617</v>
      </c>
      <c r="C2860" t="s">
        <v>7360</v>
      </c>
      <c r="D2860" t="s">
        <v>2771</v>
      </c>
      <c r="E2860" t="s">
        <v>32</v>
      </c>
      <c r="F2860" t="s">
        <v>33</v>
      </c>
      <c r="G2860" t="s">
        <v>34</v>
      </c>
      <c r="I2860"/>
      <c r="J2860">
        <v>45.5</v>
      </c>
      <c r="K2860" s="1">
        <v>46203</v>
      </c>
      <c r="L2860" t="s">
        <v>15144</v>
      </c>
    </row>
    <row r="2861" spans="1:12" x14ac:dyDescent="0.2">
      <c r="A2861" t="s">
        <v>14624</v>
      </c>
      <c r="B2861" t="s">
        <v>14625</v>
      </c>
      <c r="C2861" t="s">
        <v>7360</v>
      </c>
      <c r="D2861" t="s">
        <v>2771</v>
      </c>
      <c r="E2861" t="s">
        <v>32</v>
      </c>
      <c r="F2861" t="s">
        <v>33</v>
      </c>
      <c r="G2861" t="s">
        <v>34</v>
      </c>
      <c r="I2861"/>
      <c r="J2861">
        <v>45.5</v>
      </c>
      <c r="K2861" s="1">
        <v>46203</v>
      </c>
      <c r="L2861" t="s">
        <v>15144</v>
      </c>
    </row>
    <row r="2862" spans="1:12" x14ac:dyDescent="0.2">
      <c r="A2862" t="s">
        <v>9227</v>
      </c>
      <c r="B2862" t="s">
        <v>9228</v>
      </c>
      <c r="C2862" t="s">
        <v>7360</v>
      </c>
      <c r="D2862" t="s">
        <v>2771</v>
      </c>
      <c r="E2862" t="s">
        <v>32</v>
      </c>
      <c r="F2862" t="s">
        <v>33</v>
      </c>
      <c r="G2862" t="s">
        <v>34</v>
      </c>
      <c r="I2862"/>
      <c r="J2862">
        <v>45.5</v>
      </c>
      <c r="K2862" s="1">
        <v>45900</v>
      </c>
      <c r="L2862" t="s">
        <v>15144</v>
      </c>
    </row>
    <row r="2863" spans="1:12" x14ac:dyDescent="0.2">
      <c r="A2863" t="s">
        <v>14620</v>
      </c>
      <c r="B2863" t="s">
        <v>14621</v>
      </c>
      <c r="C2863" t="s">
        <v>7360</v>
      </c>
      <c r="D2863" t="s">
        <v>2771</v>
      </c>
      <c r="E2863" t="s">
        <v>32</v>
      </c>
      <c r="F2863" t="s">
        <v>33</v>
      </c>
      <c r="G2863" t="s">
        <v>34</v>
      </c>
      <c r="I2863"/>
      <c r="J2863">
        <v>45.5</v>
      </c>
      <c r="K2863" s="1">
        <v>46203</v>
      </c>
      <c r="L2863" t="s">
        <v>15144</v>
      </c>
    </row>
    <row r="2864" spans="1:12" x14ac:dyDescent="0.2">
      <c r="A2864" t="s">
        <v>9229</v>
      </c>
      <c r="B2864" t="s">
        <v>9230</v>
      </c>
      <c r="C2864" t="s">
        <v>7360</v>
      </c>
      <c r="D2864" t="s">
        <v>2771</v>
      </c>
      <c r="E2864" t="s">
        <v>32</v>
      </c>
      <c r="F2864" t="s">
        <v>33</v>
      </c>
      <c r="G2864" t="s">
        <v>34</v>
      </c>
      <c r="I2864"/>
      <c r="J2864">
        <v>45.5</v>
      </c>
      <c r="K2864" s="1">
        <v>45900</v>
      </c>
      <c r="L2864" t="s">
        <v>15144</v>
      </c>
    </row>
    <row r="2865" spans="1:12" x14ac:dyDescent="0.2">
      <c r="A2865" t="s">
        <v>9233</v>
      </c>
      <c r="B2865" t="s">
        <v>9234</v>
      </c>
      <c r="C2865" t="s">
        <v>7360</v>
      </c>
      <c r="D2865" t="s">
        <v>2771</v>
      </c>
      <c r="E2865" t="s">
        <v>32</v>
      </c>
      <c r="F2865" t="s">
        <v>33</v>
      </c>
      <c r="G2865" t="s">
        <v>34</v>
      </c>
      <c r="I2865"/>
      <c r="J2865">
        <v>45.5</v>
      </c>
      <c r="K2865" s="1">
        <v>45900</v>
      </c>
      <c r="L2865" t="s">
        <v>15144</v>
      </c>
    </row>
    <row r="2866" spans="1:12" x14ac:dyDescent="0.2">
      <c r="A2866" t="s">
        <v>14612</v>
      </c>
      <c r="B2866" t="s">
        <v>14613</v>
      </c>
      <c r="C2866" t="s">
        <v>7360</v>
      </c>
      <c r="D2866" t="s">
        <v>2771</v>
      </c>
      <c r="E2866" t="s">
        <v>32</v>
      </c>
      <c r="F2866" t="s">
        <v>33</v>
      </c>
      <c r="G2866" t="s">
        <v>34</v>
      </c>
      <c r="I2866"/>
      <c r="J2866">
        <v>45.5</v>
      </c>
      <c r="K2866" s="1">
        <v>46203</v>
      </c>
      <c r="L2866" t="s">
        <v>15144</v>
      </c>
    </row>
    <row r="2867" spans="1:12" x14ac:dyDescent="0.2">
      <c r="A2867" t="s">
        <v>9223</v>
      </c>
      <c r="B2867" t="s">
        <v>9224</v>
      </c>
      <c r="C2867" t="s">
        <v>7360</v>
      </c>
      <c r="D2867" t="s">
        <v>2771</v>
      </c>
      <c r="E2867" t="s">
        <v>32</v>
      </c>
      <c r="F2867" t="s">
        <v>33</v>
      </c>
      <c r="G2867" t="s">
        <v>34</v>
      </c>
      <c r="I2867"/>
      <c r="J2867">
        <v>45.5</v>
      </c>
      <c r="K2867" s="1">
        <v>45900</v>
      </c>
      <c r="L2867" t="s">
        <v>15144</v>
      </c>
    </row>
    <row r="2868" spans="1:12" x14ac:dyDescent="0.2">
      <c r="A2868" t="s">
        <v>14626</v>
      </c>
      <c r="B2868" t="s">
        <v>14627</v>
      </c>
      <c r="C2868" t="s">
        <v>7360</v>
      </c>
      <c r="D2868" t="s">
        <v>2771</v>
      </c>
      <c r="E2868" t="s">
        <v>32</v>
      </c>
      <c r="F2868" t="s">
        <v>33</v>
      </c>
      <c r="G2868" t="s">
        <v>34</v>
      </c>
      <c r="I2868"/>
      <c r="J2868">
        <v>45.5</v>
      </c>
      <c r="K2868" s="1">
        <v>46203</v>
      </c>
      <c r="L2868" t="s">
        <v>15144</v>
      </c>
    </row>
    <row r="2869" spans="1:12" x14ac:dyDescent="0.2">
      <c r="A2869" t="s">
        <v>9225</v>
      </c>
      <c r="B2869" t="s">
        <v>9226</v>
      </c>
      <c r="C2869" t="s">
        <v>7360</v>
      </c>
      <c r="D2869" t="s">
        <v>2771</v>
      </c>
      <c r="E2869" t="s">
        <v>32</v>
      </c>
      <c r="F2869" t="s">
        <v>33</v>
      </c>
      <c r="G2869" t="s">
        <v>34</v>
      </c>
      <c r="I2869"/>
      <c r="J2869">
        <v>45.5</v>
      </c>
      <c r="K2869" s="1">
        <v>45900</v>
      </c>
      <c r="L2869" t="s">
        <v>15144</v>
      </c>
    </row>
    <row r="2870" spans="1:12" x14ac:dyDescent="0.2">
      <c r="A2870" t="s">
        <v>9217</v>
      </c>
      <c r="B2870" t="s">
        <v>9218</v>
      </c>
      <c r="C2870" t="s">
        <v>7360</v>
      </c>
      <c r="D2870" t="s">
        <v>2771</v>
      </c>
      <c r="E2870" t="s">
        <v>32</v>
      </c>
      <c r="F2870" t="s">
        <v>33</v>
      </c>
      <c r="G2870" t="s">
        <v>34</v>
      </c>
      <c r="I2870"/>
      <c r="J2870">
        <v>45.5</v>
      </c>
      <c r="K2870" s="1">
        <v>45900</v>
      </c>
      <c r="L2870" t="s">
        <v>15144</v>
      </c>
    </row>
    <row r="2871" spans="1:12" x14ac:dyDescent="0.2">
      <c r="A2871" t="s">
        <v>14614</v>
      </c>
      <c r="B2871" t="s">
        <v>14615</v>
      </c>
      <c r="C2871" t="s">
        <v>7360</v>
      </c>
      <c r="D2871" t="s">
        <v>2771</v>
      </c>
      <c r="E2871" t="s">
        <v>32</v>
      </c>
      <c r="F2871" t="s">
        <v>33</v>
      </c>
      <c r="G2871" t="s">
        <v>34</v>
      </c>
      <c r="I2871"/>
      <c r="J2871">
        <v>45.5</v>
      </c>
      <c r="K2871" s="1">
        <v>46203</v>
      </c>
      <c r="L2871" t="s">
        <v>15144</v>
      </c>
    </row>
    <row r="2872" spans="1:12" x14ac:dyDescent="0.2">
      <c r="A2872" t="s">
        <v>9221</v>
      </c>
      <c r="B2872" t="s">
        <v>9222</v>
      </c>
      <c r="C2872" t="s">
        <v>7360</v>
      </c>
      <c r="D2872" t="s">
        <v>2771</v>
      </c>
      <c r="E2872" t="s">
        <v>32</v>
      </c>
      <c r="F2872" t="s">
        <v>33</v>
      </c>
      <c r="G2872" t="s">
        <v>34</v>
      </c>
      <c r="I2872"/>
      <c r="J2872">
        <v>45.5</v>
      </c>
      <c r="K2872" s="1">
        <v>45900</v>
      </c>
      <c r="L2872" t="s">
        <v>15144</v>
      </c>
    </row>
    <row r="2873" spans="1:12" x14ac:dyDescent="0.2">
      <c r="A2873" t="s">
        <v>14630</v>
      </c>
      <c r="B2873" t="s">
        <v>14631</v>
      </c>
      <c r="C2873" t="s">
        <v>7360</v>
      </c>
      <c r="D2873" t="s">
        <v>2771</v>
      </c>
      <c r="E2873" t="s">
        <v>32</v>
      </c>
      <c r="F2873" t="s">
        <v>33</v>
      </c>
      <c r="G2873" t="s">
        <v>34</v>
      </c>
      <c r="I2873"/>
      <c r="J2873">
        <v>45.5</v>
      </c>
      <c r="K2873" s="1">
        <v>46203</v>
      </c>
      <c r="L2873" t="s">
        <v>15144</v>
      </c>
    </row>
    <row r="2874" spans="1:12" x14ac:dyDescent="0.2">
      <c r="A2874" t="s">
        <v>9064</v>
      </c>
      <c r="B2874" t="s">
        <v>9065</v>
      </c>
      <c r="C2874" t="s">
        <v>10077</v>
      </c>
      <c r="D2874" t="s">
        <v>2771</v>
      </c>
      <c r="E2874" t="s">
        <v>32</v>
      </c>
      <c r="F2874" t="s">
        <v>33</v>
      </c>
      <c r="G2874" t="s">
        <v>34</v>
      </c>
      <c r="H2874">
        <v>565000</v>
      </c>
      <c r="I2874">
        <v>565000</v>
      </c>
      <c r="J2874">
        <v>180</v>
      </c>
      <c r="K2874" s="1">
        <v>45900</v>
      </c>
      <c r="L2874" t="s">
        <v>15144</v>
      </c>
    </row>
    <row r="2875" spans="1:12" x14ac:dyDescent="0.2">
      <c r="A2875" t="s">
        <v>14191</v>
      </c>
      <c r="B2875" t="s">
        <v>14192</v>
      </c>
      <c r="C2875" t="s">
        <v>7360</v>
      </c>
      <c r="D2875" t="s">
        <v>2771</v>
      </c>
      <c r="E2875" t="s">
        <v>32</v>
      </c>
      <c r="F2875" t="s">
        <v>33</v>
      </c>
      <c r="G2875" t="s">
        <v>34</v>
      </c>
      <c r="I2875"/>
      <c r="K2875" s="1">
        <v>46203</v>
      </c>
      <c r="L2875" t="s">
        <v>15144</v>
      </c>
    </row>
    <row r="2876" spans="1:12" x14ac:dyDescent="0.2">
      <c r="A2876" t="s">
        <v>4017</v>
      </c>
      <c r="B2876" t="s">
        <v>4837</v>
      </c>
      <c r="C2876" t="s">
        <v>7360</v>
      </c>
      <c r="D2876" t="s">
        <v>2771</v>
      </c>
      <c r="E2876" t="s">
        <v>32</v>
      </c>
      <c r="F2876" t="s">
        <v>33</v>
      </c>
      <c r="G2876" t="s">
        <v>34</v>
      </c>
      <c r="I2876"/>
      <c r="J2876">
        <v>173</v>
      </c>
      <c r="K2876" s="1">
        <v>45777</v>
      </c>
      <c r="L2876" t="s">
        <v>15144</v>
      </c>
    </row>
    <row r="2877" spans="1:12" x14ac:dyDescent="0.2">
      <c r="A2877" t="s">
        <v>4016</v>
      </c>
      <c r="B2877" t="s">
        <v>4836</v>
      </c>
      <c r="C2877" t="s">
        <v>7360</v>
      </c>
      <c r="D2877" t="s">
        <v>2771</v>
      </c>
      <c r="E2877" t="s">
        <v>32</v>
      </c>
      <c r="F2877" t="s">
        <v>33</v>
      </c>
      <c r="G2877" t="s">
        <v>34</v>
      </c>
      <c r="I2877"/>
      <c r="J2877">
        <v>173</v>
      </c>
      <c r="K2877" s="1">
        <v>45777</v>
      </c>
      <c r="L2877" t="s">
        <v>15144</v>
      </c>
    </row>
    <row r="2878" spans="1:12" x14ac:dyDescent="0.2">
      <c r="A2878" t="s">
        <v>4021</v>
      </c>
      <c r="B2878" t="s">
        <v>4841</v>
      </c>
      <c r="C2878" t="s">
        <v>7360</v>
      </c>
      <c r="D2878" t="s">
        <v>2771</v>
      </c>
      <c r="E2878" t="s">
        <v>32</v>
      </c>
      <c r="F2878" t="s">
        <v>33</v>
      </c>
      <c r="G2878" t="s">
        <v>34</v>
      </c>
      <c r="I2878"/>
      <c r="J2878">
        <v>173</v>
      </c>
      <c r="K2878" s="1">
        <v>45777</v>
      </c>
      <c r="L2878" t="s">
        <v>15144</v>
      </c>
    </row>
    <row r="2879" spans="1:12" x14ac:dyDescent="0.2">
      <c r="A2879" t="s">
        <v>4010</v>
      </c>
      <c r="B2879" t="s">
        <v>4830</v>
      </c>
      <c r="C2879" t="s">
        <v>7360</v>
      </c>
      <c r="D2879" t="s">
        <v>2771</v>
      </c>
      <c r="E2879" t="s">
        <v>32</v>
      </c>
      <c r="F2879" t="s">
        <v>33</v>
      </c>
      <c r="G2879" t="s">
        <v>34</v>
      </c>
      <c r="I2879"/>
      <c r="J2879">
        <v>173</v>
      </c>
      <c r="K2879" s="1">
        <v>45777</v>
      </c>
      <c r="L2879" t="s">
        <v>15144</v>
      </c>
    </row>
    <row r="2880" spans="1:12" x14ac:dyDescent="0.2">
      <c r="A2880" t="s">
        <v>4020</v>
      </c>
      <c r="B2880" t="s">
        <v>4840</v>
      </c>
      <c r="C2880" t="s">
        <v>7360</v>
      </c>
      <c r="D2880" t="s">
        <v>2771</v>
      </c>
      <c r="E2880" t="s">
        <v>32</v>
      </c>
      <c r="F2880" t="s">
        <v>33</v>
      </c>
      <c r="G2880" t="s">
        <v>34</v>
      </c>
      <c r="I2880"/>
      <c r="J2880">
        <v>173</v>
      </c>
      <c r="K2880" s="1">
        <v>45777</v>
      </c>
      <c r="L2880" t="s">
        <v>15144</v>
      </c>
    </row>
    <row r="2881" spans="1:12" x14ac:dyDescent="0.2">
      <c r="A2881" t="s">
        <v>4015</v>
      </c>
      <c r="B2881" t="s">
        <v>4835</v>
      </c>
      <c r="C2881" t="s">
        <v>7360</v>
      </c>
      <c r="D2881" t="s">
        <v>2771</v>
      </c>
      <c r="E2881" t="s">
        <v>32</v>
      </c>
      <c r="F2881" t="s">
        <v>33</v>
      </c>
      <c r="G2881" t="s">
        <v>34</v>
      </c>
      <c r="I2881"/>
      <c r="J2881">
        <v>173</v>
      </c>
      <c r="K2881" s="1">
        <v>45777</v>
      </c>
      <c r="L2881" t="s">
        <v>15144</v>
      </c>
    </row>
    <row r="2882" spans="1:12" x14ac:dyDescent="0.2">
      <c r="A2882" t="s">
        <v>4032</v>
      </c>
      <c r="B2882" t="s">
        <v>4852</v>
      </c>
      <c r="C2882" t="s">
        <v>7360</v>
      </c>
      <c r="D2882" t="s">
        <v>2771</v>
      </c>
      <c r="E2882" t="s">
        <v>32</v>
      </c>
      <c r="F2882" t="s">
        <v>33</v>
      </c>
      <c r="G2882" t="s">
        <v>34</v>
      </c>
      <c r="I2882"/>
      <c r="J2882">
        <v>173</v>
      </c>
      <c r="K2882" s="1">
        <v>45777</v>
      </c>
      <c r="L2882" t="s">
        <v>15144</v>
      </c>
    </row>
    <row r="2883" spans="1:12" x14ac:dyDescent="0.2">
      <c r="A2883" t="s">
        <v>4013</v>
      </c>
      <c r="B2883" t="s">
        <v>4833</v>
      </c>
      <c r="C2883" t="s">
        <v>7360</v>
      </c>
      <c r="D2883" t="s">
        <v>2771</v>
      </c>
      <c r="E2883" t="s">
        <v>32</v>
      </c>
      <c r="F2883" t="s">
        <v>33</v>
      </c>
      <c r="G2883" t="s">
        <v>34</v>
      </c>
      <c r="I2883"/>
      <c r="J2883">
        <v>173</v>
      </c>
      <c r="K2883" s="1">
        <v>45777</v>
      </c>
      <c r="L2883" t="s">
        <v>15144</v>
      </c>
    </row>
    <row r="2884" spans="1:12" x14ac:dyDescent="0.2">
      <c r="A2884" t="s">
        <v>4018</v>
      </c>
      <c r="B2884" t="s">
        <v>4838</v>
      </c>
      <c r="C2884" t="s">
        <v>7360</v>
      </c>
      <c r="D2884" t="s">
        <v>2771</v>
      </c>
      <c r="E2884" t="s">
        <v>32</v>
      </c>
      <c r="F2884" t="s">
        <v>33</v>
      </c>
      <c r="G2884" t="s">
        <v>34</v>
      </c>
      <c r="I2884"/>
      <c r="J2884">
        <v>173</v>
      </c>
      <c r="K2884" s="1">
        <v>45777</v>
      </c>
      <c r="L2884" t="s">
        <v>15144</v>
      </c>
    </row>
    <row r="2885" spans="1:12" x14ac:dyDescent="0.2">
      <c r="A2885" t="s">
        <v>4014</v>
      </c>
      <c r="B2885" t="s">
        <v>4834</v>
      </c>
      <c r="C2885" t="s">
        <v>7360</v>
      </c>
      <c r="D2885" t="s">
        <v>2771</v>
      </c>
      <c r="E2885" t="s">
        <v>32</v>
      </c>
      <c r="F2885" t="s">
        <v>33</v>
      </c>
      <c r="G2885" t="s">
        <v>34</v>
      </c>
      <c r="I2885"/>
      <c r="J2885">
        <v>173</v>
      </c>
      <c r="K2885" s="1">
        <v>45777</v>
      </c>
      <c r="L2885" t="s">
        <v>15144</v>
      </c>
    </row>
    <row r="2886" spans="1:12" x14ac:dyDescent="0.2">
      <c r="A2886" t="s">
        <v>4022</v>
      </c>
      <c r="B2886" t="s">
        <v>4842</v>
      </c>
      <c r="C2886" t="s">
        <v>7360</v>
      </c>
      <c r="D2886" t="s">
        <v>2771</v>
      </c>
      <c r="E2886" t="s">
        <v>32</v>
      </c>
      <c r="F2886" t="s">
        <v>33</v>
      </c>
      <c r="G2886" t="s">
        <v>34</v>
      </c>
      <c r="I2886"/>
      <c r="J2886">
        <v>173</v>
      </c>
      <c r="K2886" s="1">
        <v>45777</v>
      </c>
      <c r="L2886" t="s">
        <v>15144</v>
      </c>
    </row>
    <row r="2887" spans="1:12" x14ac:dyDescent="0.2">
      <c r="A2887" t="s">
        <v>4025</v>
      </c>
      <c r="B2887" t="s">
        <v>4845</v>
      </c>
      <c r="C2887" t="s">
        <v>7360</v>
      </c>
      <c r="D2887" t="s">
        <v>2771</v>
      </c>
      <c r="E2887" t="s">
        <v>32</v>
      </c>
      <c r="F2887" t="s">
        <v>33</v>
      </c>
      <c r="G2887" t="s">
        <v>34</v>
      </c>
      <c r="I2887"/>
      <c r="J2887">
        <v>173</v>
      </c>
      <c r="K2887" s="1">
        <v>45777</v>
      </c>
      <c r="L2887" t="s">
        <v>15144</v>
      </c>
    </row>
    <row r="2888" spans="1:12" x14ac:dyDescent="0.2">
      <c r="A2888" t="s">
        <v>4023</v>
      </c>
      <c r="B2888" t="s">
        <v>4843</v>
      </c>
      <c r="C2888" t="s">
        <v>7360</v>
      </c>
      <c r="D2888" t="s">
        <v>2771</v>
      </c>
      <c r="E2888" t="s">
        <v>32</v>
      </c>
      <c r="F2888" t="s">
        <v>33</v>
      </c>
      <c r="G2888" t="s">
        <v>34</v>
      </c>
      <c r="I2888"/>
      <c r="J2888">
        <v>173</v>
      </c>
      <c r="K2888" s="1">
        <v>45777</v>
      </c>
      <c r="L2888" t="s">
        <v>15144</v>
      </c>
    </row>
    <row r="2889" spans="1:12" x14ac:dyDescent="0.2">
      <c r="A2889" t="s">
        <v>4024</v>
      </c>
      <c r="B2889" t="s">
        <v>4844</v>
      </c>
      <c r="C2889" t="s">
        <v>7360</v>
      </c>
      <c r="D2889" t="s">
        <v>2771</v>
      </c>
      <c r="E2889" t="s">
        <v>32</v>
      </c>
      <c r="F2889" t="s">
        <v>33</v>
      </c>
      <c r="G2889" t="s">
        <v>34</v>
      </c>
      <c r="I2889"/>
      <c r="J2889">
        <v>173</v>
      </c>
      <c r="K2889" s="1">
        <v>45777</v>
      </c>
      <c r="L2889" t="s">
        <v>15144</v>
      </c>
    </row>
    <row r="2890" spans="1:12" x14ac:dyDescent="0.2">
      <c r="A2890" t="s">
        <v>4011</v>
      </c>
      <c r="B2890" t="s">
        <v>4831</v>
      </c>
      <c r="C2890" t="s">
        <v>7360</v>
      </c>
      <c r="D2890" t="s">
        <v>2771</v>
      </c>
      <c r="E2890" t="s">
        <v>32</v>
      </c>
      <c r="F2890" t="s">
        <v>33</v>
      </c>
      <c r="G2890" t="s">
        <v>34</v>
      </c>
      <c r="I2890"/>
      <c r="J2890">
        <v>173</v>
      </c>
      <c r="K2890" s="1">
        <v>45777</v>
      </c>
      <c r="L2890" t="s">
        <v>15144</v>
      </c>
    </row>
    <row r="2891" spans="1:12" x14ac:dyDescent="0.2">
      <c r="A2891" t="s">
        <v>4012</v>
      </c>
      <c r="B2891" t="s">
        <v>4832</v>
      </c>
      <c r="C2891" t="s">
        <v>7360</v>
      </c>
      <c r="D2891" t="s">
        <v>2771</v>
      </c>
      <c r="E2891" t="s">
        <v>32</v>
      </c>
      <c r="F2891" t="s">
        <v>33</v>
      </c>
      <c r="G2891" t="s">
        <v>34</v>
      </c>
      <c r="I2891"/>
      <c r="J2891">
        <v>173</v>
      </c>
      <c r="K2891" s="1">
        <v>45777</v>
      </c>
      <c r="L2891" t="s">
        <v>15144</v>
      </c>
    </row>
    <row r="2892" spans="1:12" x14ac:dyDescent="0.2">
      <c r="A2892" t="s">
        <v>4009</v>
      </c>
      <c r="B2892" t="s">
        <v>4829</v>
      </c>
      <c r="C2892" t="s">
        <v>7360</v>
      </c>
      <c r="D2892" t="s">
        <v>2771</v>
      </c>
      <c r="E2892" t="s">
        <v>32</v>
      </c>
      <c r="F2892" t="s">
        <v>33</v>
      </c>
      <c r="G2892" t="s">
        <v>34</v>
      </c>
      <c r="I2892"/>
      <c r="J2892">
        <v>173</v>
      </c>
      <c r="K2892" s="1">
        <v>45777</v>
      </c>
      <c r="L2892" t="s">
        <v>15144</v>
      </c>
    </row>
    <row r="2893" spans="1:12" x14ac:dyDescent="0.2">
      <c r="A2893" t="s">
        <v>13672</v>
      </c>
      <c r="B2893" t="s">
        <v>13673</v>
      </c>
      <c r="C2893" t="s">
        <v>7360</v>
      </c>
      <c r="D2893" t="s">
        <v>2771</v>
      </c>
      <c r="E2893" t="s">
        <v>32</v>
      </c>
      <c r="F2893" t="s">
        <v>103</v>
      </c>
      <c r="G2893" t="s">
        <v>104</v>
      </c>
      <c r="I2893">
        <v>223400</v>
      </c>
      <c r="J2893">
        <v>150</v>
      </c>
      <c r="K2893" s="1">
        <v>46173</v>
      </c>
      <c r="L2893" t="s">
        <v>15144</v>
      </c>
    </row>
    <row r="2894" spans="1:12" x14ac:dyDescent="0.2">
      <c r="A2894" t="s">
        <v>13670</v>
      </c>
      <c r="B2894" t="s">
        <v>13671</v>
      </c>
      <c r="C2894" t="s">
        <v>15236</v>
      </c>
      <c r="D2894" t="s">
        <v>2771</v>
      </c>
      <c r="E2894" t="s">
        <v>32</v>
      </c>
      <c r="F2894" t="s">
        <v>103</v>
      </c>
      <c r="G2894" t="s">
        <v>104</v>
      </c>
      <c r="I2894">
        <v>223400</v>
      </c>
      <c r="J2894">
        <v>150</v>
      </c>
      <c r="K2894" s="1">
        <v>46173</v>
      </c>
      <c r="L2894" t="s">
        <v>15144</v>
      </c>
    </row>
    <row r="2895" spans="1:12" x14ac:dyDescent="0.2">
      <c r="A2895" t="s">
        <v>13666</v>
      </c>
      <c r="B2895" t="s">
        <v>13667</v>
      </c>
      <c r="C2895" t="s">
        <v>7360</v>
      </c>
      <c r="D2895" t="s">
        <v>2771</v>
      </c>
      <c r="E2895" t="s">
        <v>32</v>
      </c>
      <c r="F2895" t="s">
        <v>103</v>
      </c>
      <c r="G2895" t="s">
        <v>104</v>
      </c>
      <c r="I2895">
        <v>223400</v>
      </c>
      <c r="J2895">
        <v>150</v>
      </c>
      <c r="K2895" s="1">
        <v>46173</v>
      </c>
      <c r="L2895" t="s">
        <v>15144</v>
      </c>
    </row>
    <row r="2896" spans="1:12" x14ac:dyDescent="0.2">
      <c r="A2896" t="s">
        <v>13668</v>
      </c>
      <c r="B2896" t="s">
        <v>13669</v>
      </c>
      <c r="C2896" t="s">
        <v>7360</v>
      </c>
      <c r="D2896" t="s">
        <v>2771</v>
      </c>
      <c r="E2896" t="s">
        <v>32</v>
      </c>
      <c r="F2896" t="s">
        <v>103</v>
      </c>
      <c r="G2896" t="s">
        <v>104</v>
      </c>
      <c r="I2896">
        <v>223400</v>
      </c>
      <c r="J2896">
        <v>150</v>
      </c>
      <c r="K2896" s="1">
        <v>46173</v>
      </c>
      <c r="L2896" t="s">
        <v>15144</v>
      </c>
    </row>
    <row r="2897" spans="1:12" x14ac:dyDescent="0.2">
      <c r="A2897" t="s">
        <v>13664</v>
      </c>
      <c r="B2897" t="s">
        <v>13665</v>
      </c>
      <c r="C2897" t="s">
        <v>7360</v>
      </c>
      <c r="D2897" t="s">
        <v>2771</v>
      </c>
      <c r="E2897" t="s">
        <v>32</v>
      </c>
      <c r="F2897" t="s">
        <v>103</v>
      </c>
      <c r="G2897" t="s">
        <v>104</v>
      </c>
      <c r="I2897">
        <v>223400</v>
      </c>
      <c r="J2897">
        <v>150</v>
      </c>
      <c r="K2897" s="1">
        <v>46173</v>
      </c>
      <c r="L2897" t="s">
        <v>15144</v>
      </c>
    </row>
    <row r="2898" spans="1:12" x14ac:dyDescent="0.2">
      <c r="A2898" t="s">
        <v>12383</v>
      </c>
      <c r="B2898" t="s">
        <v>12384</v>
      </c>
      <c r="C2898" t="s">
        <v>7360</v>
      </c>
      <c r="D2898" t="s">
        <v>2771</v>
      </c>
      <c r="E2898" t="s">
        <v>32</v>
      </c>
      <c r="F2898" t="s">
        <v>86</v>
      </c>
      <c r="G2898" t="s">
        <v>85</v>
      </c>
      <c r="I2898"/>
      <c r="J2898">
        <v>100</v>
      </c>
      <c r="K2898" s="1">
        <v>46112</v>
      </c>
      <c r="L2898" t="s">
        <v>15144</v>
      </c>
    </row>
    <row r="2899" spans="1:12" x14ac:dyDescent="0.2">
      <c r="A2899" t="s">
        <v>12385</v>
      </c>
      <c r="B2899" t="s">
        <v>12386</v>
      </c>
      <c r="C2899" t="s">
        <v>7360</v>
      </c>
      <c r="D2899" t="s">
        <v>2771</v>
      </c>
      <c r="E2899" t="s">
        <v>32</v>
      </c>
      <c r="F2899" t="s">
        <v>86</v>
      </c>
      <c r="G2899" t="s">
        <v>85</v>
      </c>
      <c r="I2899"/>
      <c r="J2899">
        <v>200</v>
      </c>
      <c r="K2899" s="1">
        <v>46112</v>
      </c>
      <c r="L2899" t="s">
        <v>15144</v>
      </c>
    </row>
    <row r="2900" spans="1:12" x14ac:dyDescent="0.2">
      <c r="A2900" t="s">
        <v>12387</v>
      </c>
      <c r="B2900" t="s">
        <v>12388</v>
      </c>
      <c r="C2900" t="s">
        <v>15237</v>
      </c>
      <c r="D2900" t="s">
        <v>2771</v>
      </c>
      <c r="E2900" t="s">
        <v>32</v>
      </c>
      <c r="F2900" t="s">
        <v>86</v>
      </c>
      <c r="G2900" t="s">
        <v>85</v>
      </c>
      <c r="I2900"/>
      <c r="J2900">
        <v>200</v>
      </c>
      <c r="K2900" s="1">
        <v>46112</v>
      </c>
      <c r="L2900" t="s">
        <v>15144</v>
      </c>
    </row>
    <row r="2901" spans="1:12" x14ac:dyDescent="0.2">
      <c r="A2901" t="s">
        <v>14101</v>
      </c>
      <c r="B2901" t="s">
        <v>14102</v>
      </c>
      <c r="C2901" t="s">
        <v>7360</v>
      </c>
      <c r="D2901" t="s">
        <v>2771</v>
      </c>
      <c r="E2901" t="s">
        <v>32</v>
      </c>
      <c r="F2901" t="s">
        <v>103</v>
      </c>
      <c r="G2901" t="s">
        <v>104</v>
      </c>
      <c r="I2901">
        <v>13173</v>
      </c>
      <c r="J2901">
        <v>12.564549999999999</v>
      </c>
      <c r="K2901" s="1">
        <v>46173</v>
      </c>
      <c r="L2901" t="s">
        <v>15144</v>
      </c>
    </row>
    <row r="2902" spans="1:12" x14ac:dyDescent="0.2">
      <c r="A2902" t="s">
        <v>13127</v>
      </c>
      <c r="B2902" t="s">
        <v>13128</v>
      </c>
      <c r="C2902" t="s">
        <v>13129</v>
      </c>
      <c r="D2902" t="s">
        <v>2771</v>
      </c>
      <c r="E2902" t="s">
        <v>32</v>
      </c>
      <c r="F2902" t="s">
        <v>86</v>
      </c>
      <c r="G2902" t="s">
        <v>85</v>
      </c>
      <c r="I2902">
        <v>500000</v>
      </c>
      <c r="J2902">
        <v>300</v>
      </c>
      <c r="K2902" s="1">
        <v>46142</v>
      </c>
      <c r="L2902" t="s">
        <v>15144</v>
      </c>
    </row>
    <row r="2903" spans="1:12" x14ac:dyDescent="0.2">
      <c r="A2903" t="s">
        <v>12389</v>
      </c>
      <c r="B2903" t="s">
        <v>12390</v>
      </c>
      <c r="C2903" t="s">
        <v>7360</v>
      </c>
      <c r="D2903" t="s">
        <v>2771</v>
      </c>
      <c r="E2903" t="s">
        <v>32</v>
      </c>
      <c r="F2903" t="s">
        <v>86</v>
      </c>
      <c r="G2903" t="s">
        <v>85</v>
      </c>
      <c r="I2903"/>
      <c r="J2903">
        <v>150</v>
      </c>
      <c r="K2903" s="1">
        <v>46112</v>
      </c>
      <c r="L2903" t="s">
        <v>15144</v>
      </c>
    </row>
    <row r="2904" spans="1:12" x14ac:dyDescent="0.2">
      <c r="A2904" t="s">
        <v>12391</v>
      </c>
      <c r="B2904" t="s">
        <v>12392</v>
      </c>
      <c r="C2904" t="s">
        <v>15238</v>
      </c>
      <c r="D2904" t="s">
        <v>2771</v>
      </c>
      <c r="E2904" t="s">
        <v>32</v>
      </c>
      <c r="F2904" t="s">
        <v>86</v>
      </c>
      <c r="G2904" t="s">
        <v>85</v>
      </c>
      <c r="I2904"/>
      <c r="J2904">
        <v>150</v>
      </c>
      <c r="K2904" s="1">
        <v>46112</v>
      </c>
      <c r="L2904" t="s">
        <v>15144</v>
      </c>
    </row>
    <row r="2905" spans="1:12" x14ac:dyDescent="0.2">
      <c r="A2905" t="s">
        <v>14493</v>
      </c>
      <c r="B2905" t="s">
        <v>14494</v>
      </c>
      <c r="C2905" t="s">
        <v>7360</v>
      </c>
      <c r="D2905" t="s">
        <v>2771</v>
      </c>
      <c r="E2905" t="s">
        <v>32</v>
      </c>
      <c r="F2905" t="s">
        <v>52</v>
      </c>
      <c r="G2905" t="s">
        <v>53</v>
      </c>
      <c r="I2905">
        <v>53000</v>
      </c>
      <c r="J2905">
        <v>4.5</v>
      </c>
      <c r="K2905" s="1">
        <v>46203</v>
      </c>
      <c r="L2905" t="s">
        <v>15144</v>
      </c>
    </row>
    <row r="2906" spans="1:12" x14ac:dyDescent="0.2">
      <c r="A2906" t="s">
        <v>14845</v>
      </c>
      <c r="B2906" t="s">
        <v>14846</v>
      </c>
      <c r="C2906" t="s">
        <v>7360</v>
      </c>
      <c r="D2906" t="s">
        <v>2771</v>
      </c>
      <c r="E2906" t="s">
        <v>32</v>
      </c>
      <c r="F2906" t="s">
        <v>52</v>
      </c>
      <c r="G2906" t="s">
        <v>53</v>
      </c>
      <c r="I2906">
        <v>405000</v>
      </c>
      <c r="J2906">
        <v>62.02</v>
      </c>
      <c r="K2906" s="1">
        <v>46234</v>
      </c>
      <c r="L2906" t="s">
        <v>15144</v>
      </c>
    </row>
    <row r="2907" spans="1:12" x14ac:dyDescent="0.2">
      <c r="A2907" t="s">
        <v>3231</v>
      </c>
      <c r="B2907" t="s">
        <v>7234</v>
      </c>
      <c r="C2907" t="s">
        <v>7360</v>
      </c>
      <c r="D2907" t="s">
        <v>2771</v>
      </c>
      <c r="E2907" t="s">
        <v>32</v>
      </c>
      <c r="F2907" t="s">
        <v>52</v>
      </c>
      <c r="G2907" t="s">
        <v>53</v>
      </c>
      <c r="H2907">
        <v>290000</v>
      </c>
      <c r="I2907">
        <v>290000</v>
      </c>
      <c r="J2907">
        <v>54.383999999999993</v>
      </c>
      <c r="K2907" s="1">
        <v>45657</v>
      </c>
      <c r="L2907" t="s">
        <v>15144</v>
      </c>
    </row>
    <row r="2908" spans="1:12" x14ac:dyDescent="0.2">
      <c r="A2908" t="s">
        <v>3230</v>
      </c>
      <c r="B2908" t="s">
        <v>7235</v>
      </c>
      <c r="C2908" t="s">
        <v>7360</v>
      </c>
      <c r="D2908" t="s">
        <v>2771</v>
      </c>
      <c r="E2908" t="s">
        <v>32</v>
      </c>
      <c r="F2908" t="s">
        <v>52</v>
      </c>
      <c r="G2908" t="s">
        <v>53</v>
      </c>
      <c r="H2908">
        <v>290000</v>
      </c>
      <c r="I2908">
        <v>290000</v>
      </c>
      <c r="J2908">
        <v>54.383999999999993</v>
      </c>
      <c r="K2908" s="1">
        <v>45657</v>
      </c>
      <c r="L2908" t="s">
        <v>15144</v>
      </c>
    </row>
    <row r="2909" spans="1:12" x14ac:dyDescent="0.2">
      <c r="A2909" t="s">
        <v>3220</v>
      </c>
      <c r="B2909" t="s">
        <v>7321</v>
      </c>
      <c r="C2909" t="s">
        <v>7360</v>
      </c>
      <c r="D2909" t="s">
        <v>3221</v>
      </c>
      <c r="E2909" t="s">
        <v>32</v>
      </c>
      <c r="F2909" t="s">
        <v>52</v>
      </c>
      <c r="G2909" t="s">
        <v>53</v>
      </c>
      <c r="H2909">
        <v>360000</v>
      </c>
      <c r="I2909">
        <v>360000</v>
      </c>
      <c r="J2909">
        <v>54</v>
      </c>
      <c r="K2909" s="1">
        <v>45626</v>
      </c>
      <c r="L2909" t="s">
        <v>15144</v>
      </c>
    </row>
    <row r="2910" spans="1:12" x14ac:dyDescent="0.2">
      <c r="A2910" t="s">
        <v>3222</v>
      </c>
      <c r="B2910" t="s">
        <v>7320</v>
      </c>
      <c r="C2910" t="s">
        <v>7360</v>
      </c>
      <c r="D2910" t="s">
        <v>3221</v>
      </c>
      <c r="E2910" t="s">
        <v>32</v>
      </c>
      <c r="F2910" t="s">
        <v>52</v>
      </c>
      <c r="G2910" t="s">
        <v>53</v>
      </c>
      <c r="H2910">
        <v>360000</v>
      </c>
      <c r="I2910">
        <v>360000</v>
      </c>
      <c r="J2910">
        <v>54</v>
      </c>
      <c r="K2910" s="1">
        <v>45626</v>
      </c>
      <c r="L2910" t="s">
        <v>15144</v>
      </c>
    </row>
    <row r="2911" spans="1:12" x14ac:dyDescent="0.2">
      <c r="A2911" t="s">
        <v>3234</v>
      </c>
      <c r="B2911" t="s">
        <v>7062</v>
      </c>
      <c r="C2911" t="s">
        <v>7360</v>
      </c>
      <c r="D2911" t="s">
        <v>3233</v>
      </c>
      <c r="E2911" t="s">
        <v>32</v>
      </c>
      <c r="F2911" t="s">
        <v>52</v>
      </c>
      <c r="G2911" t="s">
        <v>53</v>
      </c>
      <c r="H2911">
        <v>250000</v>
      </c>
      <c r="I2911">
        <v>250000</v>
      </c>
      <c r="J2911">
        <v>60</v>
      </c>
      <c r="K2911" s="1">
        <v>45657</v>
      </c>
      <c r="L2911" t="s">
        <v>15144</v>
      </c>
    </row>
    <row r="2912" spans="1:12" x14ac:dyDescent="0.2">
      <c r="A2912" t="s">
        <v>3236</v>
      </c>
      <c r="B2912" t="s">
        <v>7063</v>
      </c>
      <c r="C2912" t="s">
        <v>7360</v>
      </c>
      <c r="D2912" t="s">
        <v>3233</v>
      </c>
      <c r="E2912" t="s">
        <v>32</v>
      </c>
      <c r="F2912" t="s">
        <v>52</v>
      </c>
      <c r="G2912" t="s">
        <v>53</v>
      </c>
      <c r="H2912">
        <v>250000</v>
      </c>
      <c r="I2912">
        <v>250000</v>
      </c>
      <c r="J2912">
        <v>60</v>
      </c>
      <c r="K2912" s="1">
        <v>45657</v>
      </c>
      <c r="L2912" t="s">
        <v>15144</v>
      </c>
    </row>
    <row r="2913" spans="1:12" x14ac:dyDescent="0.2">
      <c r="A2913" t="s">
        <v>3235</v>
      </c>
      <c r="B2913" t="s">
        <v>7064</v>
      </c>
      <c r="C2913" t="s">
        <v>7360</v>
      </c>
      <c r="D2913" t="s">
        <v>3233</v>
      </c>
      <c r="E2913" t="s">
        <v>32</v>
      </c>
      <c r="F2913" t="s">
        <v>52</v>
      </c>
      <c r="G2913" t="s">
        <v>53</v>
      </c>
      <c r="H2913">
        <v>250000</v>
      </c>
      <c r="I2913">
        <v>250000</v>
      </c>
      <c r="J2913">
        <v>60</v>
      </c>
      <c r="K2913" s="1">
        <v>45657</v>
      </c>
      <c r="L2913" t="s">
        <v>15144</v>
      </c>
    </row>
    <row r="2914" spans="1:12" x14ac:dyDescent="0.2">
      <c r="A2914" t="s">
        <v>3232</v>
      </c>
      <c r="B2914" t="s">
        <v>7065</v>
      </c>
      <c r="C2914" t="s">
        <v>7360</v>
      </c>
      <c r="D2914" t="s">
        <v>3233</v>
      </c>
      <c r="E2914" t="s">
        <v>32</v>
      </c>
      <c r="F2914" t="s">
        <v>52</v>
      </c>
      <c r="G2914" t="s">
        <v>53</v>
      </c>
      <c r="H2914">
        <v>250000</v>
      </c>
      <c r="I2914">
        <v>250000</v>
      </c>
      <c r="J2914">
        <v>60</v>
      </c>
      <c r="K2914" s="1">
        <v>45657</v>
      </c>
      <c r="L2914" t="s">
        <v>15144</v>
      </c>
    </row>
    <row r="2915" spans="1:12" x14ac:dyDescent="0.2">
      <c r="A2915" t="s">
        <v>7820</v>
      </c>
      <c r="B2915" t="s">
        <v>7821</v>
      </c>
      <c r="C2915" t="s">
        <v>7360</v>
      </c>
      <c r="D2915" t="s">
        <v>2771</v>
      </c>
      <c r="E2915" t="s">
        <v>32</v>
      </c>
      <c r="F2915" t="s">
        <v>52</v>
      </c>
      <c r="G2915" t="s">
        <v>53</v>
      </c>
      <c r="I2915"/>
      <c r="J2915">
        <v>300</v>
      </c>
      <c r="K2915" s="1">
        <v>45838</v>
      </c>
      <c r="L2915" t="s">
        <v>15144</v>
      </c>
    </row>
    <row r="2916" spans="1:12" x14ac:dyDescent="0.2">
      <c r="A2916" t="s">
        <v>7822</v>
      </c>
      <c r="B2916" t="s">
        <v>7823</v>
      </c>
      <c r="C2916" t="s">
        <v>7360</v>
      </c>
      <c r="D2916" t="s">
        <v>2771</v>
      </c>
      <c r="E2916" t="s">
        <v>32</v>
      </c>
      <c r="F2916" t="s">
        <v>52</v>
      </c>
      <c r="G2916" t="s">
        <v>53</v>
      </c>
      <c r="I2916"/>
      <c r="J2916">
        <v>300</v>
      </c>
      <c r="K2916" s="1">
        <v>45838</v>
      </c>
      <c r="L2916" t="s">
        <v>15144</v>
      </c>
    </row>
    <row r="2917" spans="1:12" x14ac:dyDescent="0.2">
      <c r="A2917" t="s">
        <v>7824</v>
      </c>
      <c r="B2917" t="s">
        <v>7825</v>
      </c>
      <c r="C2917" t="s">
        <v>7360</v>
      </c>
      <c r="D2917" t="s">
        <v>2771</v>
      </c>
      <c r="E2917" t="s">
        <v>32</v>
      </c>
      <c r="F2917" t="s">
        <v>52</v>
      </c>
      <c r="G2917" t="s">
        <v>53</v>
      </c>
      <c r="I2917"/>
      <c r="J2917">
        <v>300</v>
      </c>
      <c r="K2917" s="1">
        <v>45838</v>
      </c>
      <c r="L2917" t="s">
        <v>15144</v>
      </c>
    </row>
    <row r="2918" spans="1:12" x14ac:dyDescent="0.2">
      <c r="A2918" t="s">
        <v>7531</v>
      </c>
      <c r="B2918" t="s">
        <v>7372</v>
      </c>
      <c r="C2918" t="s">
        <v>7360</v>
      </c>
      <c r="D2918" t="s">
        <v>2771</v>
      </c>
      <c r="E2918" t="s">
        <v>32</v>
      </c>
      <c r="F2918" t="s">
        <v>52</v>
      </c>
      <c r="G2918" t="s">
        <v>53</v>
      </c>
      <c r="H2918">
        <v>500000</v>
      </c>
      <c r="I2918">
        <v>500000</v>
      </c>
      <c r="J2918">
        <v>100</v>
      </c>
      <c r="K2918" s="1">
        <v>45808</v>
      </c>
      <c r="L2918" t="s">
        <v>15144</v>
      </c>
    </row>
    <row r="2919" spans="1:12" x14ac:dyDescent="0.2">
      <c r="A2919" t="s">
        <v>7532</v>
      </c>
      <c r="B2919" t="s">
        <v>7376</v>
      </c>
      <c r="C2919" t="s">
        <v>7360</v>
      </c>
      <c r="D2919" t="s">
        <v>2771</v>
      </c>
      <c r="E2919" t="s">
        <v>32</v>
      </c>
      <c r="F2919" t="s">
        <v>52</v>
      </c>
      <c r="G2919" t="s">
        <v>53</v>
      </c>
      <c r="H2919">
        <v>500000</v>
      </c>
      <c r="I2919">
        <v>500000</v>
      </c>
      <c r="J2919">
        <v>100</v>
      </c>
      <c r="K2919" s="1">
        <v>45808</v>
      </c>
      <c r="L2919" t="s">
        <v>15144</v>
      </c>
    </row>
    <row r="2920" spans="1:12" x14ac:dyDescent="0.2">
      <c r="A2920" t="s">
        <v>7533</v>
      </c>
      <c r="B2920" t="s">
        <v>7374</v>
      </c>
      <c r="C2920" t="s">
        <v>7360</v>
      </c>
      <c r="D2920" t="s">
        <v>2771</v>
      </c>
      <c r="E2920" t="s">
        <v>32</v>
      </c>
      <c r="F2920" t="s">
        <v>52</v>
      </c>
      <c r="G2920" t="s">
        <v>53</v>
      </c>
      <c r="H2920">
        <v>500000</v>
      </c>
      <c r="I2920">
        <v>500000</v>
      </c>
      <c r="J2920">
        <v>100</v>
      </c>
      <c r="K2920" s="1">
        <v>45808</v>
      </c>
      <c r="L2920" t="s">
        <v>15144</v>
      </c>
    </row>
    <row r="2921" spans="1:12" x14ac:dyDescent="0.2">
      <c r="A2921" t="s">
        <v>9862</v>
      </c>
      <c r="B2921" t="s">
        <v>9863</v>
      </c>
      <c r="C2921" t="s">
        <v>7360</v>
      </c>
      <c r="D2921" t="s">
        <v>2771</v>
      </c>
      <c r="E2921" t="s">
        <v>32</v>
      </c>
      <c r="F2921" t="s">
        <v>52</v>
      </c>
      <c r="G2921" t="s">
        <v>53</v>
      </c>
      <c r="I2921">
        <v>365015</v>
      </c>
      <c r="J2921">
        <v>111.3</v>
      </c>
      <c r="K2921" s="1">
        <v>45961</v>
      </c>
      <c r="L2921" t="s">
        <v>15144</v>
      </c>
    </row>
    <row r="2922" spans="1:12" x14ac:dyDescent="0.2">
      <c r="A2922" t="s">
        <v>9868</v>
      </c>
      <c r="B2922" t="s">
        <v>9869</v>
      </c>
      <c r="C2922" t="s">
        <v>7360</v>
      </c>
      <c r="D2922" t="s">
        <v>2771</v>
      </c>
      <c r="E2922" t="s">
        <v>32</v>
      </c>
      <c r="F2922" t="s">
        <v>52</v>
      </c>
      <c r="G2922" t="s">
        <v>53</v>
      </c>
      <c r="I2922">
        <v>365015</v>
      </c>
      <c r="J2922">
        <v>111.3</v>
      </c>
      <c r="K2922" s="1">
        <v>45961</v>
      </c>
      <c r="L2922" t="s">
        <v>15144</v>
      </c>
    </row>
    <row r="2923" spans="1:12" x14ac:dyDescent="0.2">
      <c r="A2923" t="s">
        <v>9856</v>
      </c>
      <c r="B2923" t="s">
        <v>9857</v>
      </c>
      <c r="C2923" t="s">
        <v>7360</v>
      </c>
      <c r="D2923" t="s">
        <v>2771</v>
      </c>
      <c r="E2923" t="s">
        <v>32</v>
      </c>
      <c r="F2923" t="s">
        <v>52</v>
      </c>
      <c r="G2923" t="s">
        <v>53</v>
      </c>
      <c r="I2923">
        <v>365015</v>
      </c>
      <c r="J2923">
        <v>111.3</v>
      </c>
      <c r="K2923" s="1">
        <v>45961</v>
      </c>
      <c r="L2923" t="s">
        <v>15144</v>
      </c>
    </row>
    <row r="2924" spans="1:12" x14ac:dyDescent="0.2">
      <c r="A2924" t="s">
        <v>9860</v>
      </c>
      <c r="B2924" t="s">
        <v>9861</v>
      </c>
      <c r="C2924" t="s">
        <v>7360</v>
      </c>
      <c r="D2924" t="s">
        <v>2771</v>
      </c>
      <c r="E2924" t="s">
        <v>32</v>
      </c>
      <c r="F2924" t="s">
        <v>52</v>
      </c>
      <c r="G2924" t="s">
        <v>53</v>
      </c>
      <c r="I2924">
        <v>365015</v>
      </c>
      <c r="J2924">
        <v>111.3</v>
      </c>
      <c r="K2924" s="1">
        <v>45961</v>
      </c>
      <c r="L2924" t="s">
        <v>15144</v>
      </c>
    </row>
    <row r="2925" spans="1:12" x14ac:dyDescent="0.2">
      <c r="A2925" t="s">
        <v>9858</v>
      </c>
      <c r="B2925" t="s">
        <v>9859</v>
      </c>
      <c r="C2925" t="s">
        <v>7360</v>
      </c>
      <c r="D2925" t="s">
        <v>2771</v>
      </c>
      <c r="E2925" t="s">
        <v>32</v>
      </c>
      <c r="F2925" t="s">
        <v>52</v>
      </c>
      <c r="G2925" t="s">
        <v>53</v>
      </c>
      <c r="I2925">
        <v>365015</v>
      </c>
      <c r="J2925">
        <v>111.3</v>
      </c>
      <c r="K2925" s="1">
        <v>45961</v>
      </c>
      <c r="L2925" t="s">
        <v>15144</v>
      </c>
    </row>
    <row r="2926" spans="1:12" x14ac:dyDescent="0.2">
      <c r="A2926" t="s">
        <v>9866</v>
      </c>
      <c r="B2926" t="s">
        <v>9867</v>
      </c>
      <c r="C2926" t="s">
        <v>7360</v>
      </c>
      <c r="D2926" t="s">
        <v>2771</v>
      </c>
      <c r="E2926" t="s">
        <v>32</v>
      </c>
      <c r="F2926" t="s">
        <v>52</v>
      </c>
      <c r="G2926" t="s">
        <v>53</v>
      </c>
      <c r="I2926">
        <v>365015</v>
      </c>
      <c r="J2926">
        <v>111.3</v>
      </c>
      <c r="K2926" s="1">
        <v>45961</v>
      </c>
      <c r="L2926" t="s">
        <v>15144</v>
      </c>
    </row>
    <row r="2927" spans="1:12" x14ac:dyDescent="0.2">
      <c r="A2927" t="s">
        <v>9850</v>
      </c>
      <c r="B2927" t="s">
        <v>9851</v>
      </c>
      <c r="C2927" t="s">
        <v>7360</v>
      </c>
      <c r="D2927" t="s">
        <v>2771</v>
      </c>
      <c r="E2927" t="s">
        <v>32</v>
      </c>
      <c r="F2927" t="s">
        <v>52</v>
      </c>
      <c r="G2927" t="s">
        <v>53</v>
      </c>
      <c r="I2927">
        <v>365015</v>
      </c>
      <c r="J2927">
        <v>111.3</v>
      </c>
      <c r="K2927" s="1">
        <v>45961</v>
      </c>
      <c r="L2927" t="s">
        <v>15144</v>
      </c>
    </row>
    <row r="2928" spans="1:12" x14ac:dyDescent="0.2">
      <c r="A2928" t="s">
        <v>9864</v>
      </c>
      <c r="B2928" t="s">
        <v>9865</v>
      </c>
      <c r="C2928" t="s">
        <v>7360</v>
      </c>
      <c r="D2928" t="s">
        <v>2771</v>
      </c>
      <c r="E2928" t="s">
        <v>32</v>
      </c>
      <c r="F2928" t="s">
        <v>52</v>
      </c>
      <c r="G2928" t="s">
        <v>53</v>
      </c>
      <c r="I2928">
        <v>365015</v>
      </c>
      <c r="J2928">
        <v>111.3</v>
      </c>
      <c r="K2928" s="1">
        <v>45961</v>
      </c>
      <c r="L2928" t="s">
        <v>15144</v>
      </c>
    </row>
    <row r="2929" spans="1:12" x14ac:dyDescent="0.2">
      <c r="A2929" t="s">
        <v>9854</v>
      </c>
      <c r="B2929" t="s">
        <v>9855</v>
      </c>
      <c r="C2929" t="s">
        <v>7360</v>
      </c>
      <c r="D2929" t="s">
        <v>2771</v>
      </c>
      <c r="E2929" t="s">
        <v>32</v>
      </c>
      <c r="F2929" t="s">
        <v>52</v>
      </c>
      <c r="G2929" t="s">
        <v>53</v>
      </c>
      <c r="I2929">
        <v>365015</v>
      </c>
      <c r="J2929">
        <v>111.3</v>
      </c>
      <c r="K2929" s="1">
        <v>45961</v>
      </c>
      <c r="L2929" t="s">
        <v>15144</v>
      </c>
    </row>
    <row r="2930" spans="1:12" x14ac:dyDescent="0.2">
      <c r="A2930" t="s">
        <v>9852</v>
      </c>
      <c r="B2930" t="s">
        <v>9853</v>
      </c>
      <c r="C2930" t="s">
        <v>7360</v>
      </c>
      <c r="D2930" t="s">
        <v>2771</v>
      </c>
      <c r="E2930" t="s">
        <v>32</v>
      </c>
      <c r="F2930" t="s">
        <v>52</v>
      </c>
      <c r="G2930" t="s">
        <v>53</v>
      </c>
      <c r="I2930">
        <v>365015</v>
      </c>
      <c r="J2930">
        <v>111.3</v>
      </c>
      <c r="K2930" s="1">
        <v>45961</v>
      </c>
      <c r="L2930" t="s">
        <v>15144</v>
      </c>
    </row>
    <row r="2931" spans="1:12" x14ac:dyDescent="0.2">
      <c r="A2931" t="s">
        <v>13313</v>
      </c>
      <c r="B2931" t="s">
        <v>13314</v>
      </c>
      <c r="C2931" t="s">
        <v>7360</v>
      </c>
      <c r="D2931" t="s">
        <v>2771</v>
      </c>
      <c r="E2931" t="s">
        <v>32</v>
      </c>
      <c r="F2931" t="s">
        <v>52</v>
      </c>
      <c r="G2931" t="s">
        <v>53</v>
      </c>
      <c r="I2931"/>
      <c r="K2931" s="1">
        <v>46142</v>
      </c>
      <c r="L2931" t="s">
        <v>15144</v>
      </c>
    </row>
    <row r="2932" spans="1:12" x14ac:dyDescent="0.2">
      <c r="A2932" t="s">
        <v>13311</v>
      </c>
      <c r="B2932" t="s">
        <v>13312</v>
      </c>
      <c r="C2932" t="s">
        <v>7360</v>
      </c>
      <c r="D2932" t="s">
        <v>2771</v>
      </c>
      <c r="E2932" t="s">
        <v>32</v>
      </c>
      <c r="F2932" t="s">
        <v>52</v>
      </c>
      <c r="G2932" t="s">
        <v>53</v>
      </c>
      <c r="I2932"/>
      <c r="K2932" s="1">
        <v>46142</v>
      </c>
      <c r="L2932" t="s">
        <v>15144</v>
      </c>
    </row>
    <row r="2933" spans="1:12" x14ac:dyDescent="0.2">
      <c r="A2933" t="s">
        <v>7868</v>
      </c>
      <c r="B2933" t="s">
        <v>7372</v>
      </c>
      <c r="C2933" t="s">
        <v>7360</v>
      </c>
      <c r="D2933" t="s">
        <v>2771</v>
      </c>
      <c r="E2933" t="s">
        <v>32</v>
      </c>
      <c r="F2933" t="s">
        <v>52</v>
      </c>
      <c r="G2933" t="s">
        <v>53</v>
      </c>
      <c r="H2933">
        <v>466667</v>
      </c>
      <c r="I2933">
        <v>466667</v>
      </c>
      <c r="J2933">
        <v>100</v>
      </c>
      <c r="K2933" s="1">
        <v>45838</v>
      </c>
      <c r="L2933" t="s">
        <v>15144</v>
      </c>
    </row>
    <row r="2934" spans="1:12" x14ac:dyDescent="0.2">
      <c r="A2934" t="s">
        <v>7866</v>
      </c>
      <c r="B2934" t="s">
        <v>7374</v>
      </c>
      <c r="C2934" t="s">
        <v>7360</v>
      </c>
      <c r="D2934" t="s">
        <v>2771</v>
      </c>
      <c r="E2934" t="s">
        <v>32</v>
      </c>
      <c r="F2934" t="s">
        <v>52</v>
      </c>
      <c r="G2934" t="s">
        <v>53</v>
      </c>
      <c r="H2934">
        <v>466667</v>
      </c>
      <c r="I2934">
        <v>466667</v>
      </c>
      <c r="J2934">
        <v>100</v>
      </c>
      <c r="K2934" s="1">
        <v>45838</v>
      </c>
      <c r="L2934" t="s">
        <v>15144</v>
      </c>
    </row>
    <row r="2935" spans="1:12" x14ac:dyDescent="0.2">
      <c r="A2935" t="s">
        <v>7867</v>
      </c>
      <c r="B2935" t="s">
        <v>7376</v>
      </c>
      <c r="C2935" t="s">
        <v>7360</v>
      </c>
      <c r="D2935" t="s">
        <v>2771</v>
      </c>
      <c r="E2935" t="s">
        <v>32</v>
      </c>
      <c r="F2935" t="s">
        <v>52</v>
      </c>
      <c r="G2935" t="s">
        <v>53</v>
      </c>
      <c r="H2935">
        <v>466667</v>
      </c>
      <c r="I2935">
        <v>466667</v>
      </c>
      <c r="J2935">
        <v>100</v>
      </c>
      <c r="K2935" s="1">
        <v>45838</v>
      </c>
      <c r="L2935" t="s">
        <v>15144</v>
      </c>
    </row>
    <row r="2936" spans="1:12" x14ac:dyDescent="0.2">
      <c r="A2936" t="s">
        <v>8521</v>
      </c>
      <c r="B2936" t="s">
        <v>8522</v>
      </c>
      <c r="C2936" t="s">
        <v>7360</v>
      </c>
      <c r="D2936" t="s">
        <v>2771</v>
      </c>
      <c r="E2936" t="s">
        <v>32</v>
      </c>
      <c r="F2936" t="s">
        <v>52</v>
      </c>
      <c r="G2936" t="s">
        <v>53</v>
      </c>
      <c r="H2936">
        <v>416000</v>
      </c>
      <c r="I2936">
        <v>416000</v>
      </c>
      <c r="J2936">
        <v>61.84</v>
      </c>
      <c r="K2936" s="1">
        <v>45869</v>
      </c>
      <c r="L2936" t="s">
        <v>15144</v>
      </c>
    </row>
    <row r="2937" spans="1:12" x14ac:dyDescent="0.2">
      <c r="A2937" t="s">
        <v>13658</v>
      </c>
      <c r="B2937" t="s">
        <v>13659</v>
      </c>
      <c r="C2937" t="s">
        <v>7360</v>
      </c>
      <c r="D2937" t="s">
        <v>2771</v>
      </c>
      <c r="E2937" t="s">
        <v>32</v>
      </c>
      <c r="F2937" t="s">
        <v>52</v>
      </c>
      <c r="G2937" t="s">
        <v>53</v>
      </c>
      <c r="I2937">
        <v>303000</v>
      </c>
      <c r="J2937">
        <v>57.667999999999992</v>
      </c>
      <c r="K2937" s="1">
        <v>46142</v>
      </c>
      <c r="L2937" t="s">
        <v>15144</v>
      </c>
    </row>
    <row r="2938" spans="1:12" x14ac:dyDescent="0.2">
      <c r="A2938" t="s">
        <v>13654</v>
      </c>
      <c r="B2938" t="s">
        <v>13655</v>
      </c>
      <c r="C2938" t="s">
        <v>7360</v>
      </c>
      <c r="D2938" t="s">
        <v>2771</v>
      </c>
      <c r="E2938" t="s">
        <v>32</v>
      </c>
      <c r="F2938" t="s">
        <v>52</v>
      </c>
      <c r="G2938" t="s">
        <v>53</v>
      </c>
      <c r="I2938">
        <v>303000</v>
      </c>
      <c r="J2938">
        <v>57.667999999999992</v>
      </c>
      <c r="K2938" s="1">
        <v>46142</v>
      </c>
      <c r="L2938" t="s">
        <v>15144</v>
      </c>
    </row>
    <row r="2939" spans="1:12" x14ac:dyDescent="0.2">
      <c r="A2939" t="s">
        <v>13656</v>
      </c>
      <c r="B2939" t="s">
        <v>13657</v>
      </c>
      <c r="C2939" t="s">
        <v>7360</v>
      </c>
      <c r="D2939" t="s">
        <v>2771</v>
      </c>
      <c r="E2939" t="s">
        <v>32</v>
      </c>
      <c r="F2939" t="s">
        <v>52</v>
      </c>
      <c r="G2939" t="s">
        <v>53</v>
      </c>
      <c r="I2939">
        <v>303000</v>
      </c>
      <c r="J2939">
        <v>57.667999999999992</v>
      </c>
      <c r="K2939" s="1">
        <v>46142</v>
      </c>
      <c r="L2939" t="s">
        <v>15144</v>
      </c>
    </row>
    <row r="2940" spans="1:12" x14ac:dyDescent="0.2">
      <c r="A2940" t="s">
        <v>8961</v>
      </c>
      <c r="B2940" t="s">
        <v>8962</v>
      </c>
      <c r="C2940" t="s">
        <v>7360</v>
      </c>
      <c r="D2940" t="s">
        <v>2771</v>
      </c>
      <c r="E2940" t="s">
        <v>32</v>
      </c>
      <c r="F2940" t="s">
        <v>52</v>
      </c>
      <c r="G2940" t="s">
        <v>53</v>
      </c>
      <c r="H2940">
        <v>504000</v>
      </c>
      <c r="I2940">
        <v>504000</v>
      </c>
      <c r="J2940">
        <v>71.459000000000003</v>
      </c>
      <c r="K2940" s="1">
        <v>45900</v>
      </c>
      <c r="L2940" t="s">
        <v>15144</v>
      </c>
    </row>
    <row r="2941" spans="1:12" x14ac:dyDescent="0.2">
      <c r="A2941" t="s">
        <v>8959</v>
      </c>
      <c r="B2941" t="s">
        <v>8960</v>
      </c>
      <c r="C2941" t="s">
        <v>7360</v>
      </c>
      <c r="D2941" t="s">
        <v>2771</v>
      </c>
      <c r="E2941" t="s">
        <v>32</v>
      </c>
      <c r="F2941" t="s">
        <v>52</v>
      </c>
      <c r="G2941" t="s">
        <v>53</v>
      </c>
      <c r="H2941">
        <v>504000</v>
      </c>
      <c r="I2941">
        <v>504000</v>
      </c>
      <c r="J2941">
        <v>71.459000000000003</v>
      </c>
      <c r="K2941" s="1">
        <v>45900</v>
      </c>
      <c r="L2941" t="s">
        <v>15144</v>
      </c>
    </row>
    <row r="2942" spans="1:12" x14ac:dyDescent="0.2">
      <c r="A2942" t="s">
        <v>8691</v>
      </c>
      <c r="B2942" t="s">
        <v>8692</v>
      </c>
      <c r="C2942" t="s">
        <v>7360</v>
      </c>
      <c r="D2942" t="s">
        <v>2771</v>
      </c>
      <c r="E2942" t="s">
        <v>32</v>
      </c>
      <c r="F2942" t="s">
        <v>52</v>
      </c>
      <c r="G2942" t="s">
        <v>53</v>
      </c>
      <c r="H2942">
        <v>500000</v>
      </c>
      <c r="I2942">
        <v>493500</v>
      </c>
      <c r="J2942">
        <v>71.125</v>
      </c>
      <c r="K2942" s="1">
        <v>45900</v>
      </c>
      <c r="L2942" t="s">
        <v>15144</v>
      </c>
    </row>
    <row r="2943" spans="1:12" x14ac:dyDescent="0.2">
      <c r="A2943" t="s">
        <v>8695</v>
      </c>
      <c r="B2943" t="s">
        <v>8696</v>
      </c>
      <c r="C2943" t="s">
        <v>7360</v>
      </c>
      <c r="D2943" t="s">
        <v>2771</v>
      </c>
      <c r="E2943" t="s">
        <v>32</v>
      </c>
      <c r="F2943" t="s">
        <v>52</v>
      </c>
      <c r="G2943" t="s">
        <v>53</v>
      </c>
      <c r="H2943">
        <v>500000</v>
      </c>
      <c r="I2943">
        <v>493500</v>
      </c>
      <c r="J2943">
        <v>71.125</v>
      </c>
      <c r="K2943" s="1">
        <v>45900</v>
      </c>
      <c r="L2943" t="s">
        <v>15144</v>
      </c>
    </row>
    <row r="2944" spans="1:12" x14ac:dyDescent="0.2">
      <c r="A2944" t="s">
        <v>8693</v>
      </c>
      <c r="B2944" t="s">
        <v>8694</v>
      </c>
      <c r="C2944" t="s">
        <v>7360</v>
      </c>
      <c r="D2944" t="s">
        <v>2771</v>
      </c>
      <c r="E2944" t="s">
        <v>32</v>
      </c>
      <c r="F2944" t="s">
        <v>52</v>
      </c>
      <c r="G2944" t="s">
        <v>53</v>
      </c>
      <c r="H2944">
        <v>500000</v>
      </c>
      <c r="I2944">
        <v>493500</v>
      </c>
      <c r="J2944">
        <v>71.125</v>
      </c>
      <c r="K2944" s="1">
        <v>45900</v>
      </c>
      <c r="L2944" t="s">
        <v>15144</v>
      </c>
    </row>
    <row r="2945" spans="1:12" x14ac:dyDescent="0.2">
      <c r="A2945" t="s">
        <v>12834</v>
      </c>
      <c r="B2945" t="s">
        <v>12835</v>
      </c>
      <c r="C2945" t="s">
        <v>7360</v>
      </c>
      <c r="D2945" t="s">
        <v>2771</v>
      </c>
      <c r="E2945" t="s">
        <v>32</v>
      </c>
      <c r="F2945" t="s">
        <v>52</v>
      </c>
      <c r="G2945" t="s">
        <v>53</v>
      </c>
      <c r="I2945"/>
      <c r="J2945">
        <v>72</v>
      </c>
      <c r="K2945" s="1">
        <v>46112</v>
      </c>
      <c r="L2945" t="s">
        <v>15144</v>
      </c>
    </row>
    <row r="2946" spans="1:12" x14ac:dyDescent="0.2">
      <c r="A2946" t="s">
        <v>12840</v>
      </c>
      <c r="B2946" t="s">
        <v>12841</v>
      </c>
      <c r="C2946" t="s">
        <v>7360</v>
      </c>
      <c r="D2946" t="s">
        <v>2771</v>
      </c>
      <c r="E2946" t="s">
        <v>32</v>
      </c>
      <c r="F2946" t="s">
        <v>52</v>
      </c>
      <c r="G2946" t="s">
        <v>53</v>
      </c>
      <c r="I2946"/>
      <c r="J2946">
        <v>72</v>
      </c>
      <c r="K2946" s="1">
        <v>46112</v>
      </c>
      <c r="L2946" t="s">
        <v>15144</v>
      </c>
    </row>
    <row r="2947" spans="1:12" x14ac:dyDescent="0.2">
      <c r="A2947" t="s">
        <v>12844</v>
      </c>
      <c r="B2947" t="s">
        <v>12845</v>
      </c>
      <c r="C2947" t="s">
        <v>7360</v>
      </c>
      <c r="D2947" t="s">
        <v>2771</v>
      </c>
      <c r="E2947" t="s">
        <v>32</v>
      </c>
      <c r="F2947" t="s">
        <v>52</v>
      </c>
      <c r="G2947" t="s">
        <v>53</v>
      </c>
      <c r="I2947"/>
      <c r="J2947">
        <v>72</v>
      </c>
      <c r="K2947" s="1">
        <v>46112</v>
      </c>
      <c r="L2947" t="s">
        <v>15144</v>
      </c>
    </row>
    <row r="2948" spans="1:12" x14ac:dyDescent="0.2">
      <c r="A2948" t="s">
        <v>12838</v>
      </c>
      <c r="B2948" t="s">
        <v>12839</v>
      </c>
      <c r="C2948" t="s">
        <v>7360</v>
      </c>
      <c r="D2948" t="s">
        <v>2771</v>
      </c>
      <c r="E2948" t="s">
        <v>32</v>
      </c>
      <c r="F2948" t="s">
        <v>52</v>
      </c>
      <c r="G2948" t="s">
        <v>53</v>
      </c>
      <c r="I2948"/>
      <c r="J2948">
        <v>72</v>
      </c>
      <c r="K2948" s="1">
        <v>46112</v>
      </c>
      <c r="L2948" t="s">
        <v>15144</v>
      </c>
    </row>
    <row r="2949" spans="1:12" x14ac:dyDescent="0.2">
      <c r="A2949" t="s">
        <v>12846</v>
      </c>
      <c r="B2949" t="s">
        <v>12847</v>
      </c>
      <c r="C2949" t="s">
        <v>7360</v>
      </c>
      <c r="D2949" t="s">
        <v>2771</v>
      </c>
      <c r="E2949" t="s">
        <v>32</v>
      </c>
      <c r="F2949" t="s">
        <v>52</v>
      </c>
      <c r="G2949" t="s">
        <v>53</v>
      </c>
      <c r="I2949"/>
      <c r="J2949">
        <v>72</v>
      </c>
      <c r="K2949" s="1">
        <v>46112</v>
      </c>
      <c r="L2949" t="s">
        <v>15144</v>
      </c>
    </row>
    <row r="2950" spans="1:12" x14ac:dyDescent="0.2">
      <c r="A2950" t="s">
        <v>12836</v>
      </c>
      <c r="B2950" t="s">
        <v>12837</v>
      </c>
      <c r="C2950" t="s">
        <v>7360</v>
      </c>
      <c r="D2950" t="s">
        <v>2771</v>
      </c>
      <c r="E2950" t="s">
        <v>32</v>
      </c>
      <c r="F2950" t="s">
        <v>52</v>
      </c>
      <c r="G2950" t="s">
        <v>53</v>
      </c>
      <c r="I2950"/>
      <c r="J2950">
        <v>72</v>
      </c>
      <c r="K2950" s="1">
        <v>46112</v>
      </c>
      <c r="L2950" t="s">
        <v>15144</v>
      </c>
    </row>
    <row r="2951" spans="1:12" x14ac:dyDescent="0.2">
      <c r="A2951" t="s">
        <v>12842</v>
      </c>
      <c r="B2951" t="s">
        <v>12843</v>
      </c>
      <c r="C2951" t="s">
        <v>7360</v>
      </c>
      <c r="D2951" t="s">
        <v>2771</v>
      </c>
      <c r="E2951" t="s">
        <v>32</v>
      </c>
      <c r="F2951" t="s">
        <v>52</v>
      </c>
      <c r="G2951" t="s">
        <v>53</v>
      </c>
      <c r="I2951"/>
      <c r="J2951">
        <v>72</v>
      </c>
      <c r="K2951" s="1">
        <v>46112</v>
      </c>
      <c r="L2951" t="s">
        <v>15144</v>
      </c>
    </row>
    <row r="2952" spans="1:12" x14ac:dyDescent="0.2">
      <c r="A2952" t="s">
        <v>8963</v>
      </c>
      <c r="B2952" t="s">
        <v>8964</v>
      </c>
      <c r="C2952" t="s">
        <v>7360</v>
      </c>
      <c r="D2952" t="s">
        <v>2771</v>
      </c>
      <c r="E2952" t="s">
        <v>32</v>
      </c>
      <c r="F2952" t="s">
        <v>52</v>
      </c>
      <c r="G2952" t="s">
        <v>53</v>
      </c>
      <c r="H2952">
        <v>360000</v>
      </c>
      <c r="I2952">
        <v>360000</v>
      </c>
      <c r="J2952">
        <v>62.655999999999992</v>
      </c>
      <c r="K2952" s="1">
        <v>45900</v>
      </c>
      <c r="L2952" t="s">
        <v>15144</v>
      </c>
    </row>
    <row r="2953" spans="1:12" x14ac:dyDescent="0.2">
      <c r="A2953" t="s">
        <v>8537</v>
      </c>
      <c r="B2953" t="s">
        <v>8538</v>
      </c>
      <c r="C2953" t="s">
        <v>7360</v>
      </c>
      <c r="D2953" t="s">
        <v>2771</v>
      </c>
      <c r="E2953" t="s">
        <v>32</v>
      </c>
      <c r="F2953" t="s">
        <v>52</v>
      </c>
      <c r="G2953" t="s">
        <v>53</v>
      </c>
      <c r="I2953">
        <v>333333</v>
      </c>
      <c r="J2953">
        <v>63.978999999999999</v>
      </c>
      <c r="K2953" s="1">
        <v>45869</v>
      </c>
      <c r="L2953" t="s">
        <v>15144</v>
      </c>
    </row>
    <row r="2954" spans="1:12" x14ac:dyDescent="0.2">
      <c r="A2954" t="s">
        <v>8535</v>
      </c>
      <c r="B2954" t="s">
        <v>8536</v>
      </c>
      <c r="C2954" t="s">
        <v>7360</v>
      </c>
      <c r="D2954" t="s">
        <v>2771</v>
      </c>
      <c r="E2954" t="s">
        <v>32</v>
      </c>
      <c r="F2954" t="s">
        <v>52</v>
      </c>
      <c r="G2954" t="s">
        <v>53</v>
      </c>
      <c r="I2954">
        <v>333333</v>
      </c>
      <c r="J2954">
        <v>63.978999999999999</v>
      </c>
      <c r="K2954" s="1">
        <v>45869</v>
      </c>
      <c r="L2954" t="s">
        <v>15144</v>
      </c>
    </row>
    <row r="2955" spans="1:12" x14ac:dyDescent="0.2">
      <c r="A2955" t="s">
        <v>8531</v>
      </c>
      <c r="B2955" t="s">
        <v>8532</v>
      </c>
      <c r="C2955" t="s">
        <v>7360</v>
      </c>
      <c r="D2955" t="s">
        <v>2771</v>
      </c>
      <c r="E2955" t="s">
        <v>32</v>
      </c>
      <c r="F2955" t="s">
        <v>52</v>
      </c>
      <c r="G2955" t="s">
        <v>53</v>
      </c>
      <c r="I2955">
        <v>333333</v>
      </c>
      <c r="J2955">
        <v>63.978999999999999</v>
      </c>
      <c r="K2955" s="1">
        <v>45869</v>
      </c>
      <c r="L2955" t="s">
        <v>15144</v>
      </c>
    </row>
    <row r="2956" spans="1:12" x14ac:dyDescent="0.2">
      <c r="A2956" t="s">
        <v>8541</v>
      </c>
      <c r="B2956" t="s">
        <v>8542</v>
      </c>
      <c r="C2956" t="s">
        <v>7360</v>
      </c>
      <c r="D2956" t="s">
        <v>2771</v>
      </c>
      <c r="E2956" t="s">
        <v>32</v>
      </c>
      <c r="F2956" t="s">
        <v>52</v>
      </c>
      <c r="G2956" t="s">
        <v>53</v>
      </c>
      <c r="I2956">
        <v>333333</v>
      </c>
      <c r="J2956">
        <v>63.978999999999999</v>
      </c>
      <c r="K2956" s="1">
        <v>45869</v>
      </c>
      <c r="L2956" t="s">
        <v>15144</v>
      </c>
    </row>
    <row r="2957" spans="1:12" x14ac:dyDescent="0.2">
      <c r="A2957" t="s">
        <v>8533</v>
      </c>
      <c r="B2957" t="s">
        <v>8534</v>
      </c>
      <c r="C2957" t="s">
        <v>7360</v>
      </c>
      <c r="D2957" t="s">
        <v>2771</v>
      </c>
      <c r="E2957" t="s">
        <v>32</v>
      </c>
      <c r="F2957" t="s">
        <v>52</v>
      </c>
      <c r="G2957" t="s">
        <v>53</v>
      </c>
      <c r="I2957">
        <v>333333</v>
      </c>
      <c r="J2957">
        <v>63.978999999999999</v>
      </c>
      <c r="K2957" s="1">
        <v>45869</v>
      </c>
      <c r="L2957" t="s">
        <v>15144</v>
      </c>
    </row>
    <row r="2958" spans="1:12" x14ac:dyDescent="0.2">
      <c r="A2958" t="s">
        <v>8539</v>
      </c>
      <c r="B2958" t="s">
        <v>8540</v>
      </c>
      <c r="C2958" t="s">
        <v>7360</v>
      </c>
      <c r="D2958" t="s">
        <v>2771</v>
      </c>
      <c r="E2958" t="s">
        <v>32</v>
      </c>
      <c r="F2958" t="s">
        <v>52</v>
      </c>
      <c r="G2958" t="s">
        <v>53</v>
      </c>
      <c r="I2958">
        <v>333333</v>
      </c>
      <c r="J2958">
        <v>63.978999999999999</v>
      </c>
      <c r="K2958" s="1">
        <v>45869</v>
      </c>
      <c r="L2958" t="s">
        <v>15144</v>
      </c>
    </row>
    <row r="2959" spans="1:12" x14ac:dyDescent="0.2">
      <c r="A2959" t="s">
        <v>8969</v>
      </c>
      <c r="B2959" t="s">
        <v>8970</v>
      </c>
      <c r="C2959" t="s">
        <v>7360</v>
      </c>
      <c r="D2959" t="s">
        <v>2771</v>
      </c>
      <c r="E2959" t="s">
        <v>32</v>
      </c>
      <c r="F2959" t="s">
        <v>52</v>
      </c>
      <c r="G2959" t="s">
        <v>53</v>
      </c>
      <c r="H2959">
        <v>178548</v>
      </c>
      <c r="I2959">
        <v>178548</v>
      </c>
      <c r="J2959">
        <v>32.47</v>
      </c>
      <c r="K2959" s="1">
        <v>45900</v>
      </c>
      <c r="L2959" t="s">
        <v>15144</v>
      </c>
    </row>
    <row r="2960" spans="1:12" x14ac:dyDescent="0.2">
      <c r="A2960" t="s">
        <v>8965</v>
      </c>
      <c r="B2960" t="s">
        <v>8966</v>
      </c>
      <c r="C2960" t="s">
        <v>7360</v>
      </c>
      <c r="D2960" t="s">
        <v>2771</v>
      </c>
      <c r="E2960" t="s">
        <v>32</v>
      </c>
      <c r="F2960" t="s">
        <v>52</v>
      </c>
      <c r="G2960" t="s">
        <v>53</v>
      </c>
      <c r="H2960">
        <v>178548</v>
      </c>
      <c r="I2960">
        <v>178548</v>
      </c>
      <c r="J2960">
        <v>32.47</v>
      </c>
      <c r="K2960" s="1">
        <v>45900</v>
      </c>
      <c r="L2960" t="s">
        <v>15144</v>
      </c>
    </row>
    <row r="2961" spans="1:12" x14ac:dyDescent="0.2">
      <c r="A2961" t="s">
        <v>8967</v>
      </c>
      <c r="B2961" t="s">
        <v>8968</v>
      </c>
      <c r="C2961" t="s">
        <v>7360</v>
      </c>
      <c r="D2961" t="s">
        <v>2771</v>
      </c>
      <c r="E2961" t="s">
        <v>32</v>
      </c>
      <c r="F2961" t="s">
        <v>52</v>
      </c>
      <c r="G2961" t="s">
        <v>53</v>
      </c>
      <c r="H2961">
        <v>178548</v>
      </c>
      <c r="I2961">
        <v>178548</v>
      </c>
      <c r="J2961">
        <v>32.47</v>
      </c>
      <c r="K2961" s="1">
        <v>45900</v>
      </c>
      <c r="L2961" t="s">
        <v>15144</v>
      </c>
    </row>
    <row r="2962" spans="1:12" x14ac:dyDescent="0.2">
      <c r="A2962" t="s">
        <v>14858</v>
      </c>
      <c r="B2962" t="s">
        <v>14859</v>
      </c>
      <c r="C2962" t="s">
        <v>7360</v>
      </c>
      <c r="D2962" t="s">
        <v>2771</v>
      </c>
      <c r="E2962" t="s">
        <v>32</v>
      </c>
      <c r="F2962" t="s">
        <v>52</v>
      </c>
      <c r="G2962" t="s">
        <v>53</v>
      </c>
      <c r="I2962">
        <v>300000</v>
      </c>
      <c r="J2962">
        <v>72.400000000000006</v>
      </c>
      <c r="K2962" s="1">
        <v>46234</v>
      </c>
      <c r="L2962" t="s">
        <v>15144</v>
      </c>
    </row>
    <row r="2963" spans="1:12" x14ac:dyDescent="0.2">
      <c r="A2963" t="s">
        <v>14864</v>
      </c>
      <c r="B2963" t="s">
        <v>14865</v>
      </c>
      <c r="C2963" t="s">
        <v>7360</v>
      </c>
      <c r="D2963" t="s">
        <v>2771</v>
      </c>
      <c r="E2963" t="s">
        <v>32</v>
      </c>
      <c r="F2963" t="s">
        <v>52</v>
      </c>
      <c r="G2963" t="s">
        <v>53</v>
      </c>
      <c r="I2963">
        <v>300000</v>
      </c>
      <c r="J2963">
        <v>72.400000000000006</v>
      </c>
      <c r="K2963" s="1">
        <v>46234</v>
      </c>
      <c r="L2963" t="s">
        <v>15144</v>
      </c>
    </row>
    <row r="2964" spans="1:12" x14ac:dyDescent="0.2">
      <c r="A2964" t="s">
        <v>14870</v>
      </c>
      <c r="B2964" t="s">
        <v>14871</v>
      </c>
      <c r="C2964" t="s">
        <v>7360</v>
      </c>
      <c r="D2964" t="s">
        <v>2771</v>
      </c>
      <c r="E2964" t="s">
        <v>32</v>
      </c>
      <c r="F2964" t="s">
        <v>52</v>
      </c>
      <c r="G2964" t="s">
        <v>53</v>
      </c>
      <c r="I2964">
        <v>300000</v>
      </c>
      <c r="J2964">
        <v>72.400000000000006</v>
      </c>
      <c r="K2964" s="1">
        <v>46234</v>
      </c>
      <c r="L2964" t="s">
        <v>15144</v>
      </c>
    </row>
    <row r="2965" spans="1:12" x14ac:dyDescent="0.2">
      <c r="A2965" t="s">
        <v>14883</v>
      </c>
      <c r="B2965" t="s">
        <v>9979</v>
      </c>
      <c r="C2965" t="s">
        <v>7360</v>
      </c>
      <c r="D2965" t="s">
        <v>2771</v>
      </c>
      <c r="E2965" t="s">
        <v>32</v>
      </c>
      <c r="F2965" t="s">
        <v>52</v>
      </c>
      <c r="G2965" t="s">
        <v>53</v>
      </c>
      <c r="I2965">
        <v>300000</v>
      </c>
      <c r="J2965">
        <v>72.400000000000006</v>
      </c>
      <c r="K2965" s="1">
        <v>46234</v>
      </c>
      <c r="L2965" t="s">
        <v>15144</v>
      </c>
    </row>
    <row r="2966" spans="1:12" x14ac:dyDescent="0.2">
      <c r="A2966" t="s">
        <v>14849</v>
      </c>
      <c r="B2966" t="s">
        <v>14850</v>
      </c>
      <c r="C2966" t="s">
        <v>7360</v>
      </c>
      <c r="D2966" t="s">
        <v>2771</v>
      </c>
      <c r="E2966" t="s">
        <v>32</v>
      </c>
      <c r="F2966" t="s">
        <v>52</v>
      </c>
      <c r="G2966" t="s">
        <v>53</v>
      </c>
      <c r="I2966">
        <v>300000</v>
      </c>
      <c r="J2966">
        <v>72.400000000000006</v>
      </c>
      <c r="K2966" s="1">
        <v>46234</v>
      </c>
      <c r="L2966" t="s">
        <v>15144</v>
      </c>
    </row>
    <row r="2967" spans="1:12" x14ac:dyDescent="0.2">
      <c r="A2967" t="s">
        <v>14881</v>
      </c>
      <c r="B2967" t="s">
        <v>14882</v>
      </c>
      <c r="C2967" t="s">
        <v>7360</v>
      </c>
      <c r="D2967" t="s">
        <v>2771</v>
      </c>
      <c r="E2967" t="s">
        <v>32</v>
      </c>
      <c r="F2967" t="s">
        <v>52</v>
      </c>
      <c r="G2967" t="s">
        <v>53</v>
      </c>
      <c r="I2967">
        <v>300000</v>
      </c>
      <c r="J2967">
        <v>72.400000000000006</v>
      </c>
      <c r="K2967" s="1">
        <v>46234</v>
      </c>
      <c r="L2967" t="s">
        <v>15144</v>
      </c>
    </row>
    <row r="2968" spans="1:12" x14ac:dyDescent="0.2">
      <c r="A2968" t="s">
        <v>14877</v>
      </c>
      <c r="B2968" t="s">
        <v>14878</v>
      </c>
      <c r="C2968" t="s">
        <v>7360</v>
      </c>
      <c r="D2968" t="s">
        <v>2771</v>
      </c>
      <c r="E2968" t="s">
        <v>32</v>
      </c>
      <c r="F2968" t="s">
        <v>52</v>
      </c>
      <c r="G2968" t="s">
        <v>53</v>
      </c>
      <c r="I2968">
        <v>300000</v>
      </c>
      <c r="J2968">
        <v>72.400000000000006</v>
      </c>
      <c r="K2968" s="1">
        <v>46234</v>
      </c>
      <c r="L2968" t="s">
        <v>15144</v>
      </c>
    </row>
    <row r="2969" spans="1:12" x14ac:dyDescent="0.2">
      <c r="A2969" t="s">
        <v>14860</v>
      </c>
      <c r="B2969" t="s">
        <v>14861</v>
      </c>
      <c r="C2969" t="s">
        <v>7360</v>
      </c>
      <c r="D2969" t="s">
        <v>2771</v>
      </c>
      <c r="E2969" t="s">
        <v>32</v>
      </c>
      <c r="F2969" t="s">
        <v>52</v>
      </c>
      <c r="G2969" t="s">
        <v>53</v>
      </c>
      <c r="I2969">
        <v>300000</v>
      </c>
      <c r="J2969">
        <v>72.400000000000006</v>
      </c>
      <c r="K2969" s="1">
        <v>46234</v>
      </c>
      <c r="L2969" t="s">
        <v>15144</v>
      </c>
    </row>
    <row r="2970" spans="1:12" x14ac:dyDescent="0.2">
      <c r="A2970" t="s">
        <v>14851</v>
      </c>
      <c r="B2970" t="s">
        <v>14852</v>
      </c>
      <c r="C2970" t="s">
        <v>7360</v>
      </c>
      <c r="D2970" t="s">
        <v>2771</v>
      </c>
      <c r="E2970" t="s">
        <v>32</v>
      </c>
      <c r="F2970" t="s">
        <v>52</v>
      </c>
      <c r="G2970" t="s">
        <v>53</v>
      </c>
      <c r="I2970">
        <v>300000</v>
      </c>
      <c r="J2970">
        <v>72.400000000000006</v>
      </c>
      <c r="K2970" s="1">
        <v>46234</v>
      </c>
      <c r="L2970" t="s">
        <v>15144</v>
      </c>
    </row>
    <row r="2971" spans="1:12" x14ac:dyDescent="0.2">
      <c r="A2971" t="s">
        <v>14862</v>
      </c>
      <c r="B2971" t="s">
        <v>14863</v>
      </c>
      <c r="C2971" t="s">
        <v>7360</v>
      </c>
      <c r="D2971" t="s">
        <v>2771</v>
      </c>
      <c r="E2971" t="s">
        <v>32</v>
      </c>
      <c r="F2971" t="s">
        <v>52</v>
      </c>
      <c r="G2971" t="s">
        <v>53</v>
      </c>
      <c r="I2971">
        <v>300000</v>
      </c>
      <c r="J2971">
        <v>72.400000000000006</v>
      </c>
      <c r="K2971" s="1">
        <v>46234</v>
      </c>
      <c r="L2971" t="s">
        <v>15144</v>
      </c>
    </row>
    <row r="2972" spans="1:12" x14ac:dyDescent="0.2">
      <c r="A2972" t="s">
        <v>14855</v>
      </c>
      <c r="B2972" t="s">
        <v>14856</v>
      </c>
      <c r="C2972" t="s">
        <v>7360</v>
      </c>
      <c r="D2972" t="s">
        <v>2771</v>
      </c>
      <c r="E2972" t="s">
        <v>32</v>
      </c>
      <c r="F2972" t="s">
        <v>52</v>
      </c>
      <c r="G2972" t="s">
        <v>53</v>
      </c>
      <c r="I2972">
        <v>300000</v>
      </c>
      <c r="J2972">
        <v>72.400000000000006</v>
      </c>
      <c r="K2972" s="1">
        <v>46234</v>
      </c>
      <c r="L2972" t="s">
        <v>15144</v>
      </c>
    </row>
    <row r="2973" spans="1:12" x14ac:dyDescent="0.2">
      <c r="A2973" t="s">
        <v>14847</v>
      </c>
      <c r="B2973" t="s">
        <v>14848</v>
      </c>
      <c r="C2973" t="s">
        <v>7360</v>
      </c>
      <c r="D2973" t="s">
        <v>2771</v>
      </c>
      <c r="E2973" t="s">
        <v>32</v>
      </c>
      <c r="F2973" t="s">
        <v>52</v>
      </c>
      <c r="G2973" t="s">
        <v>53</v>
      </c>
      <c r="I2973">
        <v>300000</v>
      </c>
      <c r="J2973">
        <v>72.400000000000006</v>
      </c>
      <c r="K2973" s="1">
        <v>46234</v>
      </c>
      <c r="L2973" t="s">
        <v>15144</v>
      </c>
    </row>
    <row r="2974" spans="1:12" x14ac:dyDescent="0.2">
      <c r="A2974" t="s">
        <v>14872</v>
      </c>
      <c r="B2974" t="s">
        <v>14873</v>
      </c>
      <c r="C2974" t="s">
        <v>7360</v>
      </c>
      <c r="D2974" t="s">
        <v>2771</v>
      </c>
      <c r="E2974" t="s">
        <v>32</v>
      </c>
      <c r="F2974" t="s">
        <v>52</v>
      </c>
      <c r="G2974" t="s">
        <v>53</v>
      </c>
      <c r="I2974">
        <v>300000</v>
      </c>
      <c r="J2974">
        <v>72.400000000000006</v>
      </c>
      <c r="K2974" s="1">
        <v>46234</v>
      </c>
      <c r="L2974" t="s">
        <v>15144</v>
      </c>
    </row>
    <row r="2975" spans="1:12" x14ac:dyDescent="0.2">
      <c r="A2975" t="s">
        <v>14853</v>
      </c>
      <c r="B2975" t="s">
        <v>14854</v>
      </c>
      <c r="C2975" t="s">
        <v>7360</v>
      </c>
      <c r="D2975" t="s">
        <v>2771</v>
      </c>
      <c r="E2975" t="s">
        <v>32</v>
      </c>
      <c r="F2975" t="s">
        <v>52</v>
      </c>
      <c r="G2975" t="s">
        <v>53</v>
      </c>
      <c r="I2975">
        <v>300000</v>
      </c>
      <c r="J2975">
        <v>72.400000000000006</v>
      </c>
      <c r="K2975" s="1">
        <v>46234</v>
      </c>
      <c r="L2975" t="s">
        <v>15144</v>
      </c>
    </row>
    <row r="2976" spans="1:12" x14ac:dyDescent="0.2">
      <c r="A2976" t="s">
        <v>14868</v>
      </c>
      <c r="B2976" t="s">
        <v>14869</v>
      </c>
      <c r="C2976" t="s">
        <v>7360</v>
      </c>
      <c r="D2976" t="s">
        <v>2771</v>
      </c>
      <c r="E2976" t="s">
        <v>32</v>
      </c>
      <c r="F2976" t="s">
        <v>52</v>
      </c>
      <c r="G2976" t="s">
        <v>53</v>
      </c>
      <c r="I2976">
        <v>300000</v>
      </c>
      <c r="J2976">
        <v>72.400000000000006</v>
      </c>
      <c r="K2976" s="1">
        <v>46234</v>
      </c>
      <c r="L2976" t="s">
        <v>15144</v>
      </c>
    </row>
    <row r="2977" spans="1:12" x14ac:dyDescent="0.2">
      <c r="A2977" t="s">
        <v>14874</v>
      </c>
      <c r="B2977" t="s">
        <v>14875</v>
      </c>
      <c r="C2977" t="s">
        <v>7360</v>
      </c>
      <c r="D2977" t="s">
        <v>2771</v>
      </c>
      <c r="E2977" t="s">
        <v>32</v>
      </c>
      <c r="F2977" t="s">
        <v>52</v>
      </c>
      <c r="G2977" t="s">
        <v>53</v>
      </c>
      <c r="I2977">
        <v>300000</v>
      </c>
      <c r="J2977">
        <v>72.400000000000006</v>
      </c>
      <c r="K2977" s="1">
        <v>46234</v>
      </c>
      <c r="L2977" t="s">
        <v>15144</v>
      </c>
    </row>
    <row r="2978" spans="1:12" x14ac:dyDescent="0.2">
      <c r="A2978" t="s">
        <v>14879</v>
      </c>
      <c r="B2978" t="s">
        <v>14880</v>
      </c>
      <c r="C2978" t="s">
        <v>7360</v>
      </c>
      <c r="D2978" t="s">
        <v>2771</v>
      </c>
      <c r="E2978" t="s">
        <v>32</v>
      </c>
      <c r="F2978" t="s">
        <v>52</v>
      </c>
      <c r="G2978" t="s">
        <v>53</v>
      </c>
      <c r="I2978">
        <v>300000</v>
      </c>
      <c r="J2978">
        <v>72.400000000000006</v>
      </c>
      <c r="K2978" s="1">
        <v>46234</v>
      </c>
      <c r="L2978" t="s">
        <v>15144</v>
      </c>
    </row>
    <row r="2979" spans="1:12" x14ac:dyDescent="0.2">
      <c r="A2979" t="s">
        <v>14857</v>
      </c>
      <c r="B2979" t="s">
        <v>9981</v>
      </c>
      <c r="C2979" t="s">
        <v>7360</v>
      </c>
      <c r="D2979" t="s">
        <v>2771</v>
      </c>
      <c r="E2979" t="s">
        <v>32</v>
      </c>
      <c r="F2979" t="s">
        <v>52</v>
      </c>
      <c r="G2979" t="s">
        <v>53</v>
      </c>
      <c r="I2979">
        <v>300000</v>
      </c>
      <c r="J2979">
        <v>72.400000000000006</v>
      </c>
      <c r="K2979" s="1">
        <v>46234</v>
      </c>
      <c r="L2979" t="s">
        <v>15144</v>
      </c>
    </row>
    <row r="2980" spans="1:12" x14ac:dyDescent="0.2">
      <c r="A2980" t="s">
        <v>14866</v>
      </c>
      <c r="B2980" t="s">
        <v>14867</v>
      </c>
      <c r="C2980" t="s">
        <v>7360</v>
      </c>
      <c r="D2980" t="s">
        <v>2771</v>
      </c>
      <c r="E2980" t="s">
        <v>32</v>
      </c>
      <c r="F2980" t="s">
        <v>52</v>
      </c>
      <c r="G2980" t="s">
        <v>53</v>
      </c>
      <c r="I2980">
        <v>300000</v>
      </c>
      <c r="J2980">
        <v>72.400000000000006</v>
      </c>
      <c r="K2980" s="1">
        <v>46234</v>
      </c>
      <c r="L2980" t="s">
        <v>15144</v>
      </c>
    </row>
    <row r="2981" spans="1:12" x14ac:dyDescent="0.2">
      <c r="A2981" t="s">
        <v>14876</v>
      </c>
      <c r="B2981" t="s">
        <v>9977</v>
      </c>
      <c r="C2981" t="s">
        <v>7360</v>
      </c>
      <c r="D2981" t="s">
        <v>2771</v>
      </c>
      <c r="E2981" t="s">
        <v>32</v>
      </c>
      <c r="F2981" t="s">
        <v>52</v>
      </c>
      <c r="G2981" t="s">
        <v>53</v>
      </c>
      <c r="I2981">
        <v>300000</v>
      </c>
      <c r="J2981">
        <v>72.400000000000006</v>
      </c>
      <c r="K2981" s="1">
        <v>46234</v>
      </c>
      <c r="L2981" t="s">
        <v>15144</v>
      </c>
    </row>
    <row r="2982" spans="1:12" x14ac:dyDescent="0.2">
      <c r="A2982" t="s">
        <v>12047</v>
      </c>
      <c r="B2982" t="s">
        <v>12048</v>
      </c>
      <c r="C2982" t="s">
        <v>7360</v>
      </c>
      <c r="D2982" t="s">
        <v>2771</v>
      </c>
      <c r="E2982" t="s">
        <v>32</v>
      </c>
      <c r="F2982" t="s">
        <v>52</v>
      </c>
      <c r="G2982" t="s">
        <v>53</v>
      </c>
      <c r="I2982"/>
      <c r="K2982" s="1">
        <v>46081</v>
      </c>
      <c r="L2982" t="s">
        <v>15144</v>
      </c>
    </row>
    <row r="2983" spans="1:12" x14ac:dyDescent="0.2">
      <c r="A2983" t="s">
        <v>8553</v>
      </c>
      <c r="B2983" t="s">
        <v>8554</v>
      </c>
      <c r="C2983" t="s">
        <v>7360</v>
      </c>
      <c r="D2983" t="s">
        <v>2771</v>
      </c>
      <c r="E2983" t="s">
        <v>32</v>
      </c>
      <c r="F2983" t="s">
        <v>52</v>
      </c>
      <c r="G2983" t="s">
        <v>53</v>
      </c>
      <c r="H2983">
        <v>300000</v>
      </c>
      <c r="I2983">
        <v>300000</v>
      </c>
      <c r="J2983">
        <v>59.35</v>
      </c>
      <c r="K2983" s="1">
        <v>45869</v>
      </c>
      <c r="L2983" t="s">
        <v>15144</v>
      </c>
    </row>
    <row r="2984" spans="1:12" x14ac:dyDescent="0.2">
      <c r="A2984" t="s">
        <v>8549</v>
      </c>
      <c r="B2984" t="s">
        <v>8550</v>
      </c>
      <c r="C2984" t="s">
        <v>7360</v>
      </c>
      <c r="D2984" t="s">
        <v>2771</v>
      </c>
      <c r="E2984" t="s">
        <v>32</v>
      </c>
      <c r="F2984" t="s">
        <v>52</v>
      </c>
      <c r="G2984" t="s">
        <v>53</v>
      </c>
      <c r="H2984">
        <v>300000</v>
      </c>
      <c r="I2984">
        <v>300000</v>
      </c>
      <c r="J2984">
        <v>59.35</v>
      </c>
      <c r="K2984" s="1">
        <v>45869</v>
      </c>
      <c r="L2984" t="s">
        <v>15144</v>
      </c>
    </row>
    <row r="2985" spans="1:12" x14ac:dyDescent="0.2">
      <c r="A2985" t="s">
        <v>8551</v>
      </c>
      <c r="B2985" t="s">
        <v>8552</v>
      </c>
      <c r="C2985" t="s">
        <v>7360</v>
      </c>
      <c r="D2985" t="s">
        <v>2771</v>
      </c>
      <c r="E2985" t="s">
        <v>32</v>
      </c>
      <c r="F2985" t="s">
        <v>52</v>
      </c>
      <c r="G2985" t="s">
        <v>53</v>
      </c>
      <c r="H2985">
        <v>300000</v>
      </c>
      <c r="I2985">
        <v>300000</v>
      </c>
      <c r="J2985">
        <v>59.35</v>
      </c>
      <c r="K2985" s="1">
        <v>45869</v>
      </c>
      <c r="L2985" t="s">
        <v>15144</v>
      </c>
    </row>
    <row r="2986" spans="1:12" x14ac:dyDescent="0.2">
      <c r="A2986" t="s">
        <v>8715</v>
      </c>
      <c r="B2986" t="s">
        <v>8716</v>
      </c>
      <c r="C2986" t="s">
        <v>7360</v>
      </c>
      <c r="D2986" t="s">
        <v>2771</v>
      </c>
      <c r="E2986" t="s">
        <v>32</v>
      </c>
      <c r="F2986" t="s">
        <v>52</v>
      </c>
      <c r="G2986" t="s">
        <v>53</v>
      </c>
      <c r="I2986">
        <v>412737</v>
      </c>
      <c r="J2986">
        <v>61.99</v>
      </c>
      <c r="K2986" s="1">
        <v>45900</v>
      </c>
      <c r="L2986" t="s">
        <v>15144</v>
      </c>
    </row>
    <row r="2987" spans="1:12" x14ac:dyDescent="0.2">
      <c r="A2987" t="s">
        <v>8713</v>
      </c>
      <c r="B2987" t="s">
        <v>8714</v>
      </c>
      <c r="C2987" t="s">
        <v>7360</v>
      </c>
      <c r="D2987" t="s">
        <v>2771</v>
      </c>
      <c r="E2987" t="s">
        <v>32</v>
      </c>
      <c r="F2987" t="s">
        <v>52</v>
      </c>
      <c r="G2987" t="s">
        <v>53</v>
      </c>
      <c r="I2987">
        <v>412737</v>
      </c>
      <c r="J2987">
        <v>61.99</v>
      </c>
      <c r="K2987" s="1">
        <v>45900</v>
      </c>
      <c r="L2987" t="s">
        <v>15144</v>
      </c>
    </row>
    <row r="2988" spans="1:12" x14ac:dyDescent="0.2">
      <c r="A2988" t="s">
        <v>8703</v>
      </c>
      <c r="B2988" t="s">
        <v>8704</v>
      </c>
      <c r="C2988" t="s">
        <v>7360</v>
      </c>
      <c r="D2988" t="s">
        <v>2771</v>
      </c>
      <c r="E2988" t="s">
        <v>32</v>
      </c>
      <c r="F2988" t="s">
        <v>52</v>
      </c>
      <c r="G2988" t="s">
        <v>53</v>
      </c>
      <c r="I2988">
        <v>412737</v>
      </c>
      <c r="J2988">
        <v>61.99</v>
      </c>
      <c r="K2988" s="1">
        <v>45900</v>
      </c>
      <c r="L2988" t="s">
        <v>15144</v>
      </c>
    </row>
    <row r="2989" spans="1:12" x14ac:dyDescent="0.2">
      <c r="A2989" t="s">
        <v>8723</v>
      </c>
      <c r="B2989" t="s">
        <v>8724</v>
      </c>
      <c r="C2989" t="s">
        <v>7360</v>
      </c>
      <c r="D2989" t="s">
        <v>2771</v>
      </c>
      <c r="E2989" t="s">
        <v>32</v>
      </c>
      <c r="F2989" t="s">
        <v>52</v>
      </c>
      <c r="G2989" t="s">
        <v>53</v>
      </c>
      <c r="I2989">
        <v>412737</v>
      </c>
      <c r="J2989">
        <v>61.99</v>
      </c>
      <c r="K2989" s="1">
        <v>45900</v>
      </c>
      <c r="L2989" t="s">
        <v>15144</v>
      </c>
    </row>
    <row r="2990" spans="1:12" x14ac:dyDescent="0.2">
      <c r="A2990" t="s">
        <v>8697</v>
      </c>
      <c r="B2990" t="s">
        <v>8698</v>
      </c>
      <c r="C2990" t="s">
        <v>7360</v>
      </c>
      <c r="D2990" t="s">
        <v>2771</v>
      </c>
      <c r="E2990" t="s">
        <v>32</v>
      </c>
      <c r="F2990" t="s">
        <v>52</v>
      </c>
      <c r="G2990" t="s">
        <v>53</v>
      </c>
      <c r="I2990">
        <v>412737</v>
      </c>
      <c r="J2990">
        <v>61.99</v>
      </c>
      <c r="K2990" s="1">
        <v>45900</v>
      </c>
      <c r="L2990" t="s">
        <v>15144</v>
      </c>
    </row>
    <row r="2991" spans="1:12" x14ac:dyDescent="0.2">
      <c r="A2991" t="s">
        <v>8727</v>
      </c>
      <c r="B2991" t="s">
        <v>8728</v>
      </c>
      <c r="C2991" t="s">
        <v>7360</v>
      </c>
      <c r="D2991" t="s">
        <v>2771</v>
      </c>
      <c r="E2991" t="s">
        <v>32</v>
      </c>
      <c r="F2991" t="s">
        <v>52</v>
      </c>
      <c r="G2991" t="s">
        <v>53</v>
      </c>
      <c r="I2991">
        <v>412737</v>
      </c>
      <c r="J2991">
        <v>61.99</v>
      </c>
      <c r="K2991" s="1">
        <v>45900</v>
      </c>
      <c r="L2991" t="s">
        <v>15144</v>
      </c>
    </row>
    <row r="2992" spans="1:12" x14ac:dyDescent="0.2">
      <c r="A2992" t="s">
        <v>8707</v>
      </c>
      <c r="B2992" t="s">
        <v>8708</v>
      </c>
      <c r="C2992" t="s">
        <v>7360</v>
      </c>
      <c r="D2992" t="s">
        <v>2771</v>
      </c>
      <c r="E2992" t="s">
        <v>32</v>
      </c>
      <c r="F2992" t="s">
        <v>52</v>
      </c>
      <c r="G2992" t="s">
        <v>53</v>
      </c>
      <c r="I2992">
        <v>412737</v>
      </c>
      <c r="J2992">
        <v>61.99</v>
      </c>
      <c r="K2992" s="1">
        <v>45900</v>
      </c>
      <c r="L2992" t="s">
        <v>15144</v>
      </c>
    </row>
    <row r="2993" spans="1:12" x14ac:dyDescent="0.2">
      <c r="A2993" t="s">
        <v>8729</v>
      </c>
      <c r="B2993" t="s">
        <v>8730</v>
      </c>
      <c r="C2993" t="s">
        <v>7360</v>
      </c>
      <c r="D2993" t="s">
        <v>2771</v>
      </c>
      <c r="E2993" t="s">
        <v>32</v>
      </c>
      <c r="F2993" t="s">
        <v>52</v>
      </c>
      <c r="G2993" t="s">
        <v>53</v>
      </c>
      <c r="I2993">
        <v>412737</v>
      </c>
      <c r="J2993">
        <v>61.99</v>
      </c>
      <c r="K2993" s="1">
        <v>45900</v>
      </c>
      <c r="L2993" t="s">
        <v>15144</v>
      </c>
    </row>
    <row r="2994" spans="1:12" x14ac:dyDescent="0.2">
      <c r="A2994" t="s">
        <v>8731</v>
      </c>
      <c r="B2994" t="s">
        <v>8732</v>
      </c>
      <c r="C2994" t="s">
        <v>7360</v>
      </c>
      <c r="D2994" t="s">
        <v>2771</v>
      </c>
      <c r="E2994" t="s">
        <v>32</v>
      </c>
      <c r="F2994" t="s">
        <v>52</v>
      </c>
      <c r="G2994" t="s">
        <v>53</v>
      </c>
      <c r="I2994">
        <v>412737</v>
      </c>
      <c r="J2994">
        <v>61.99</v>
      </c>
      <c r="K2994" s="1">
        <v>45900</v>
      </c>
      <c r="L2994" t="s">
        <v>15144</v>
      </c>
    </row>
    <row r="2995" spans="1:12" x14ac:dyDescent="0.2">
      <c r="A2995" t="s">
        <v>8733</v>
      </c>
      <c r="B2995" t="s">
        <v>8734</v>
      </c>
      <c r="C2995" t="s">
        <v>7360</v>
      </c>
      <c r="D2995" t="s">
        <v>2771</v>
      </c>
      <c r="E2995" t="s">
        <v>32</v>
      </c>
      <c r="F2995" t="s">
        <v>52</v>
      </c>
      <c r="G2995" t="s">
        <v>53</v>
      </c>
      <c r="I2995">
        <v>412737</v>
      </c>
      <c r="J2995">
        <v>61.99</v>
      </c>
      <c r="K2995" s="1">
        <v>45900</v>
      </c>
      <c r="L2995" t="s">
        <v>15144</v>
      </c>
    </row>
    <row r="2996" spans="1:12" x14ac:dyDescent="0.2">
      <c r="A2996" t="s">
        <v>8705</v>
      </c>
      <c r="B2996" t="s">
        <v>8706</v>
      </c>
      <c r="C2996" t="s">
        <v>7360</v>
      </c>
      <c r="D2996" t="s">
        <v>2771</v>
      </c>
      <c r="E2996" t="s">
        <v>32</v>
      </c>
      <c r="F2996" t="s">
        <v>52</v>
      </c>
      <c r="G2996" t="s">
        <v>53</v>
      </c>
      <c r="I2996">
        <v>412737</v>
      </c>
      <c r="J2996">
        <v>61.99</v>
      </c>
      <c r="K2996" s="1">
        <v>45900</v>
      </c>
      <c r="L2996" t="s">
        <v>15144</v>
      </c>
    </row>
    <row r="2997" spans="1:12" x14ac:dyDescent="0.2">
      <c r="A2997" t="s">
        <v>8717</v>
      </c>
      <c r="B2997" t="s">
        <v>8718</v>
      </c>
      <c r="C2997" t="s">
        <v>7360</v>
      </c>
      <c r="D2997" t="s">
        <v>2771</v>
      </c>
      <c r="E2997" t="s">
        <v>32</v>
      </c>
      <c r="F2997" t="s">
        <v>52</v>
      </c>
      <c r="G2997" t="s">
        <v>53</v>
      </c>
      <c r="I2997">
        <v>412737</v>
      </c>
      <c r="J2997">
        <v>61.99</v>
      </c>
      <c r="K2997" s="1">
        <v>45900</v>
      </c>
      <c r="L2997" t="s">
        <v>15144</v>
      </c>
    </row>
    <row r="2998" spans="1:12" x14ac:dyDescent="0.2">
      <c r="A2998" t="s">
        <v>8701</v>
      </c>
      <c r="B2998" t="s">
        <v>8702</v>
      </c>
      <c r="C2998" t="s">
        <v>7360</v>
      </c>
      <c r="D2998" t="s">
        <v>2771</v>
      </c>
      <c r="E2998" t="s">
        <v>32</v>
      </c>
      <c r="F2998" t="s">
        <v>52</v>
      </c>
      <c r="G2998" t="s">
        <v>53</v>
      </c>
      <c r="I2998">
        <v>412737</v>
      </c>
      <c r="J2998">
        <v>61.99</v>
      </c>
      <c r="K2998" s="1">
        <v>45900</v>
      </c>
      <c r="L2998" t="s">
        <v>15144</v>
      </c>
    </row>
    <row r="2999" spans="1:12" x14ac:dyDescent="0.2">
      <c r="A2999" t="s">
        <v>8711</v>
      </c>
      <c r="B2999" t="s">
        <v>8712</v>
      </c>
      <c r="C2999" t="s">
        <v>7360</v>
      </c>
      <c r="D2999" t="s">
        <v>2771</v>
      </c>
      <c r="E2999" t="s">
        <v>32</v>
      </c>
      <c r="F2999" t="s">
        <v>52</v>
      </c>
      <c r="G2999" t="s">
        <v>53</v>
      </c>
      <c r="I2999">
        <v>412737</v>
      </c>
      <c r="J2999">
        <v>61.99</v>
      </c>
      <c r="K2999" s="1">
        <v>45900</v>
      </c>
      <c r="L2999" t="s">
        <v>15144</v>
      </c>
    </row>
    <row r="3000" spans="1:12" x14ac:dyDescent="0.2">
      <c r="A3000" t="s">
        <v>8719</v>
      </c>
      <c r="B3000" t="s">
        <v>8720</v>
      </c>
      <c r="C3000" t="s">
        <v>7360</v>
      </c>
      <c r="D3000" t="s">
        <v>2771</v>
      </c>
      <c r="E3000" t="s">
        <v>32</v>
      </c>
      <c r="F3000" t="s">
        <v>52</v>
      </c>
      <c r="G3000" t="s">
        <v>53</v>
      </c>
      <c r="I3000">
        <v>412737</v>
      </c>
      <c r="J3000">
        <v>61.99</v>
      </c>
      <c r="K3000" s="1">
        <v>45900</v>
      </c>
      <c r="L3000" t="s">
        <v>15144</v>
      </c>
    </row>
    <row r="3001" spans="1:12" x14ac:dyDescent="0.2">
      <c r="A3001" t="s">
        <v>8709</v>
      </c>
      <c r="B3001" t="s">
        <v>8710</v>
      </c>
      <c r="C3001" t="s">
        <v>7360</v>
      </c>
      <c r="D3001" t="s">
        <v>2771</v>
      </c>
      <c r="E3001" t="s">
        <v>32</v>
      </c>
      <c r="F3001" t="s">
        <v>52</v>
      </c>
      <c r="G3001" t="s">
        <v>53</v>
      </c>
      <c r="I3001">
        <v>412737</v>
      </c>
      <c r="J3001">
        <v>61.99</v>
      </c>
      <c r="K3001" s="1">
        <v>45900</v>
      </c>
      <c r="L3001" t="s">
        <v>15144</v>
      </c>
    </row>
    <row r="3002" spans="1:12" x14ac:dyDescent="0.2">
      <c r="A3002" t="s">
        <v>8699</v>
      </c>
      <c r="B3002" t="s">
        <v>8700</v>
      </c>
      <c r="C3002" t="s">
        <v>7360</v>
      </c>
      <c r="D3002" t="s">
        <v>2771</v>
      </c>
      <c r="E3002" t="s">
        <v>32</v>
      </c>
      <c r="F3002" t="s">
        <v>52</v>
      </c>
      <c r="G3002" t="s">
        <v>53</v>
      </c>
      <c r="I3002">
        <v>412737</v>
      </c>
      <c r="J3002">
        <v>61.99</v>
      </c>
      <c r="K3002" s="1">
        <v>45900</v>
      </c>
      <c r="L3002" t="s">
        <v>15144</v>
      </c>
    </row>
    <row r="3003" spans="1:12" x14ac:dyDescent="0.2">
      <c r="A3003" t="s">
        <v>8725</v>
      </c>
      <c r="B3003" t="s">
        <v>8726</v>
      </c>
      <c r="C3003" t="s">
        <v>7360</v>
      </c>
      <c r="D3003" t="s">
        <v>2771</v>
      </c>
      <c r="E3003" t="s">
        <v>32</v>
      </c>
      <c r="F3003" t="s">
        <v>52</v>
      </c>
      <c r="G3003" t="s">
        <v>53</v>
      </c>
      <c r="I3003">
        <v>412737</v>
      </c>
      <c r="J3003">
        <v>61.99</v>
      </c>
      <c r="K3003" s="1">
        <v>45900</v>
      </c>
      <c r="L3003" t="s">
        <v>15144</v>
      </c>
    </row>
    <row r="3004" spans="1:12" x14ac:dyDescent="0.2">
      <c r="A3004" t="s">
        <v>8721</v>
      </c>
      <c r="B3004" t="s">
        <v>8722</v>
      </c>
      <c r="C3004" t="s">
        <v>7360</v>
      </c>
      <c r="D3004" t="s">
        <v>2771</v>
      </c>
      <c r="E3004" t="s">
        <v>32</v>
      </c>
      <c r="F3004" t="s">
        <v>52</v>
      </c>
      <c r="G3004" t="s">
        <v>53</v>
      </c>
      <c r="I3004">
        <v>412737</v>
      </c>
      <c r="J3004">
        <v>61.99</v>
      </c>
      <c r="K3004" s="1">
        <v>45900</v>
      </c>
      <c r="L3004" t="s">
        <v>15144</v>
      </c>
    </row>
    <row r="3005" spans="1:12" x14ac:dyDescent="0.2">
      <c r="A3005" t="s">
        <v>14495</v>
      </c>
      <c r="B3005" t="s">
        <v>14496</v>
      </c>
      <c r="C3005" t="s">
        <v>7360</v>
      </c>
      <c r="D3005" t="s">
        <v>2771</v>
      </c>
      <c r="E3005" t="s">
        <v>32</v>
      </c>
      <c r="F3005" t="s">
        <v>52</v>
      </c>
      <c r="G3005" t="s">
        <v>53</v>
      </c>
      <c r="I3005"/>
      <c r="K3005" s="1">
        <v>46203</v>
      </c>
      <c r="L3005" t="s">
        <v>15144</v>
      </c>
    </row>
    <row r="3006" spans="1:12" x14ac:dyDescent="0.2">
      <c r="A3006" t="s">
        <v>10079</v>
      </c>
      <c r="B3006" t="s">
        <v>8962</v>
      </c>
      <c r="C3006" t="s">
        <v>7360</v>
      </c>
      <c r="D3006" t="s">
        <v>2771</v>
      </c>
      <c r="E3006" t="s">
        <v>32</v>
      </c>
      <c r="F3006" t="s">
        <v>52</v>
      </c>
      <c r="G3006" t="s">
        <v>53</v>
      </c>
      <c r="H3006">
        <v>157000</v>
      </c>
      <c r="I3006">
        <v>471000</v>
      </c>
      <c r="J3006">
        <v>69.468999999999994</v>
      </c>
      <c r="K3006" s="1">
        <v>45961</v>
      </c>
      <c r="L3006" t="s">
        <v>15144</v>
      </c>
    </row>
    <row r="3007" spans="1:12" x14ac:dyDescent="0.2">
      <c r="A3007" t="s">
        <v>10080</v>
      </c>
      <c r="B3007" t="s">
        <v>8960</v>
      </c>
      <c r="C3007" t="s">
        <v>7360</v>
      </c>
      <c r="D3007" t="s">
        <v>2771</v>
      </c>
      <c r="E3007" t="s">
        <v>32</v>
      </c>
      <c r="F3007" t="s">
        <v>52</v>
      </c>
      <c r="G3007" t="s">
        <v>53</v>
      </c>
      <c r="H3007">
        <v>157000</v>
      </c>
      <c r="I3007">
        <v>405000</v>
      </c>
      <c r="J3007">
        <v>62.07</v>
      </c>
      <c r="K3007" s="1">
        <v>45961</v>
      </c>
      <c r="L3007" t="s">
        <v>15144</v>
      </c>
    </row>
    <row r="3008" spans="1:12" x14ac:dyDescent="0.2">
      <c r="A3008" t="s">
        <v>10078</v>
      </c>
      <c r="B3008" t="s">
        <v>9989</v>
      </c>
      <c r="C3008" t="s">
        <v>7360</v>
      </c>
      <c r="D3008" t="s">
        <v>2771</v>
      </c>
      <c r="E3008" t="s">
        <v>32</v>
      </c>
      <c r="F3008" t="s">
        <v>52</v>
      </c>
      <c r="G3008" t="s">
        <v>53</v>
      </c>
      <c r="H3008">
        <v>157000</v>
      </c>
      <c r="I3008">
        <v>300000</v>
      </c>
      <c r="J3008">
        <v>59.12</v>
      </c>
      <c r="K3008" s="1">
        <v>45961</v>
      </c>
      <c r="L3008" t="s">
        <v>15144</v>
      </c>
    </row>
    <row r="3009" spans="1:12" x14ac:dyDescent="0.2">
      <c r="A3009" t="s">
        <v>8465</v>
      </c>
      <c r="B3009" t="s">
        <v>8466</v>
      </c>
      <c r="C3009" t="s">
        <v>7360</v>
      </c>
      <c r="D3009" t="s">
        <v>2771</v>
      </c>
      <c r="E3009" t="s">
        <v>32</v>
      </c>
      <c r="F3009" t="s">
        <v>52</v>
      </c>
      <c r="G3009" t="s">
        <v>53</v>
      </c>
      <c r="H3009">
        <v>449800</v>
      </c>
      <c r="I3009"/>
      <c r="K3009" s="1">
        <v>45869</v>
      </c>
      <c r="L3009" t="s">
        <v>15144</v>
      </c>
    </row>
    <row r="3010" spans="1:12" x14ac:dyDescent="0.2">
      <c r="A3010" t="s">
        <v>14884</v>
      </c>
      <c r="B3010" t="s">
        <v>14852</v>
      </c>
      <c r="C3010" t="s">
        <v>15240</v>
      </c>
      <c r="D3010" t="s">
        <v>2771</v>
      </c>
      <c r="E3010" t="s">
        <v>32</v>
      </c>
      <c r="F3010" t="s">
        <v>52</v>
      </c>
      <c r="G3010" t="s">
        <v>53</v>
      </c>
      <c r="H3010">
        <v>206000</v>
      </c>
      <c r="I3010">
        <v>309000</v>
      </c>
      <c r="J3010">
        <v>148.5</v>
      </c>
      <c r="K3010" s="1">
        <v>46234</v>
      </c>
      <c r="L3010" t="s">
        <v>15144</v>
      </c>
    </row>
    <row r="3011" spans="1:12" x14ac:dyDescent="0.2">
      <c r="A3011" t="s">
        <v>14886</v>
      </c>
      <c r="B3011" t="s">
        <v>9981</v>
      </c>
      <c r="C3011" t="s">
        <v>7360</v>
      </c>
      <c r="D3011" t="s">
        <v>2771</v>
      </c>
      <c r="E3011" t="s">
        <v>32</v>
      </c>
      <c r="F3011" t="s">
        <v>52</v>
      </c>
      <c r="G3011" t="s">
        <v>53</v>
      </c>
      <c r="H3011">
        <v>206000</v>
      </c>
      <c r="I3011">
        <v>206000</v>
      </c>
      <c r="J3011">
        <v>100</v>
      </c>
      <c r="K3011" s="1">
        <v>46234</v>
      </c>
      <c r="L3011" t="s">
        <v>15144</v>
      </c>
    </row>
    <row r="3012" spans="1:12" x14ac:dyDescent="0.2">
      <c r="A3012" t="s">
        <v>14885</v>
      </c>
      <c r="B3012" t="s">
        <v>9979</v>
      </c>
      <c r="C3012" t="s">
        <v>7360</v>
      </c>
      <c r="D3012" t="s">
        <v>2771</v>
      </c>
      <c r="E3012" t="s">
        <v>32</v>
      </c>
      <c r="F3012" t="s">
        <v>52</v>
      </c>
      <c r="G3012" t="s">
        <v>53</v>
      </c>
      <c r="H3012">
        <v>206000</v>
      </c>
      <c r="I3012">
        <v>206000</v>
      </c>
      <c r="J3012">
        <v>100</v>
      </c>
      <c r="K3012" s="1">
        <v>46234</v>
      </c>
      <c r="L3012" t="s">
        <v>15144</v>
      </c>
    </row>
    <row r="3013" spans="1:12" x14ac:dyDescent="0.2">
      <c r="A3013" t="s">
        <v>14887</v>
      </c>
      <c r="B3013" t="s">
        <v>9977</v>
      </c>
      <c r="C3013" t="s">
        <v>7360</v>
      </c>
      <c r="D3013" t="s">
        <v>2771</v>
      </c>
      <c r="E3013" t="s">
        <v>32</v>
      </c>
      <c r="F3013" t="s">
        <v>52</v>
      </c>
      <c r="G3013" t="s">
        <v>53</v>
      </c>
      <c r="H3013">
        <v>206000</v>
      </c>
      <c r="I3013">
        <v>206000</v>
      </c>
      <c r="J3013">
        <v>100</v>
      </c>
      <c r="K3013" s="1">
        <v>46234</v>
      </c>
      <c r="L3013" t="s">
        <v>15144</v>
      </c>
    </row>
    <row r="3014" spans="1:12" x14ac:dyDescent="0.2">
      <c r="A3014" t="s">
        <v>10716</v>
      </c>
      <c r="B3014" t="s">
        <v>7374</v>
      </c>
      <c r="C3014" t="s">
        <v>7360</v>
      </c>
      <c r="D3014" t="s">
        <v>2771</v>
      </c>
      <c r="E3014" t="s">
        <v>32</v>
      </c>
      <c r="F3014" t="s">
        <v>52</v>
      </c>
      <c r="G3014" t="s">
        <v>53</v>
      </c>
      <c r="I3014">
        <v>814516</v>
      </c>
      <c r="J3014">
        <v>89.32</v>
      </c>
      <c r="K3014" s="1">
        <v>45991</v>
      </c>
      <c r="L3014" t="s">
        <v>15144</v>
      </c>
    </row>
    <row r="3015" spans="1:12" x14ac:dyDescent="0.2">
      <c r="A3015" t="s">
        <v>10715</v>
      </c>
      <c r="B3015" t="s">
        <v>7372</v>
      </c>
      <c r="C3015" t="s">
        <v>7360</v>
      </c>
      <c r="D3015" t="s">
        <v>2771</v>
      </c>
      <c r="E3015" t="s">
        <v>32</v>
      </c>
      <c r="F3015" t="s">
        <v>52</v>
      </c>
      <c r="G3015" t="s">
        <v>53</v>
      </c>
      <c r="I3015">
        <v>1184297</v>
      </c>
      <c r="J3015">
        <v>90.86</v>
      </c>
      <c r="K3015" s="1">
        <v>45991</v>
      </c>
      <c r="L3015" t="s">
        <v>15144</v>
      </c>
    </row>
    <row r="3016" spans="1:12" x14ac:dyDescent="0.2">
      <c r="A3016" t="s">
        <v>8747</v>
      </c>
      <c r="B3016" t="s">
        <v>8748</v>
      </c>
      <c r="C3016" t="s">
        <v>7360</v>
      </c>
      <c r="D3016" t="s">
        <v>2771</v>
      </c>
      <c r="E3016" t="s">
        <v>32</v>
      </c>
      <c r="F3016" t="s">
        <v>52</v>
      </c>
      <c r="G3016" t="s">
        <v>53</v>
      </c>
      <c r="I3016">
        <v>325000</v>
      </c>
      <c r="J3016">
        <v>64.772000000000006</v>
      </c>
      <c r="K3016" s="1">
        <v>45900</v>
      </c>
      <c r="L3016" t="s">
        <v>15144</v>
      </c>
    </row>
    <row r="3017" spans="1:12" x14ac:dyDescent="0.2">
      <c r="A3017" t="s">
        <v>8743</v>
      </c>
      <c r="B3017" t="s">
        <v>8744</v>
      </c>
      <c r="C3017" t="s">
        <v>7360</v>
      </c>
      <c r="D3017" t="s">
        <v>2771</v>
      </c>
      <c r="E3017" t="s">
        <v>32</v>
      </c>
      <c r="F3017" t="s">
        <v>52</v>
      </c>
      <c r="G3017" t="s">
        <v>53</v>
      </c>
      <c r="I3017">
        <v>325000</v>
      </c>
      <c r="J3017">
        <v>64.772000000000006</v>
      </c>
      <c r="K3017" s="1">
        <v>45900</v>
      </c>
      <c r="L3017" t="s">
        <v>15144</v>
      </c>
    </row>
    <row r="3018" spans="1:12" x14ac:dyDescent="0.2">
      <c r="A3018" t="s">
        <v>8745</v>
      </c>
      <c r="B3018" t="s">
        <v>8746</v>
      </c>
      <c r="C3018" t="s">
        <v>7360</v>
      </c>
      <c r="D3018" t="s">
        <v>2771</v>
      </c>
      <c r="E3018" t="s">
        <v>32</v>
      </c>
      <c r="F3018" t="s">
        <v>52</v>
      </c>
      <c r="G3018" t="s">
        <v>53</v>
      </c>
      <c r="I3018">
        <v>325000</v>
      </c>
      <c r="J3018">
        <v>64.772000000000006</v>
      </c>
      <c r="K3018" s="1">
        <v>45900</v>
      </c>
      <c r="L3018" t="s">
        <v>15144</v>
      </c>
    </row>
    <row r="3019" spans="1:12" x14ac:dyDescent="0.2">
      <c r="A3019" t="s">
        <v>8751</v>
      </c>
      <c r="B3019" t="s">
        <v>8752</v>
      </c>
      <c r="C3019" t="s">
        <v>7360</v>
      </c>
      <c r="D3019" t="s">
        <v>2771</v>
      </c>
      <c r="E3019" t="s">
        <v>32</v>
      </c>
      <c r="F3019" t="s">
        <v>52</v>
      </c>
      <c r="G3019" t="s">
        <v>53</v>
      </c>
      <c r="I3019">
        <v>230000</v>
      </c>
      <c r="J3019">
        <v>46.28</v>
      </c>
      <c r="K3019" s="1">
        <v>45900</v>
      </c>
      <c r="L3019" t="s">
        <v>15144</v>
      </c>
    </row>
    <row r="3020" spans="1:12" x14ac:dyDescent="0.2">
      <c r="A3020" t="s">
        <v>8753</v>
      </c>
      <c r="B3020" t="s">
        <v>8754</v>
      </c>
      <c r="C3020" t="s">
        <v>7360</v>
      </c>
      <c r="D3020" t="s">
        <v>2771</v>
      </c>
      <c r="E3020" t="s">
        <v>32</v>
      </c>
      <c r="F3020" t="s">
        <v>52</v>
      </c>
      <c r="G3020" t="s">
        <v>53</v>
      </c>
      <c r="I3020">
        <v>230000</v>
      </c>
      <c r="J3020">
        <v>46.28</v>
      </c>
      <c r="K3020" s="1">
        <v>45900</v>
      </c>
      <c r="L3020" t="s">
        <v>15144</v>
      </c>
    </row>
    <row r="3021" spans="1:12" x14ac:dyDescent="0.2">
      <c r="A3021" t="s">
        <v>8749</v>
      </c>
      <c r="B3021" t="s">
        <v>8750</v>
      </c>
      <c r="C3021" t="s">
        <v>7360</v>
      </c>
      <c r="D3021" t="s">
        <v>2771</v>
      </c>
      <c r="E3021" t="s">
        <v>32</v>
      </c>
      <c r="F3021" t="s">
        <v>52</v>
      </c>
      <c r="G3021" t="s">
        <v>53</v>
      </c>
      <c r="I3021">
        <v>230000</v>
      </c>
      <c r="J3021">
        <v>46.28</v>
      </c>
      <c r="K3021" s="1">
        <v>45900</v>
      </c>
      <c r="L3021" t="s">
        <v>15144</v>
      </c>
    </row>
    <row r="3022" spans="1:12" x14ac:dyDescent="0.2">
      <c r="A3022" t="s">
        <v>10081</v>
      </c>
      <c r="B3022" t="s">
        <v>10082</v>
      </c>
      <c r="C3022" t="s">
        <v>7360</v>
      </c>
      <c r="D3022" t="s">
        <v>2771</v>
      </c>
      <c r="E3022" t="s">
        <v>32</v>
      </c>
      <c r="F3022" t="s">
        <v>52</v>
      </c>
      <c r="G3022" t="s">
        <v>53</v>
      </c>
      <c r="I3022">
        <v>244400</v>
      </c>
      <c r="J3022">
        <v>47.844999999999999</v>
      </c>
      <c r="K3022" s="1">
        <v>45961</v>
      </c>
      <c r="L3022" t="s">
        <v>15144</v>
      </c>
    </row>
    <row r="3023" spans="1:12" x14ac:dyDescent="0.2">
      <c r="A3023" t="s">
        <v>10721</v>
      </c>
      <c r="B3023" t="s">
        <v>8960</v>
      </c>
      <c r="C3023" t="s">
        <v>7360</v>
      </c>
      <c r="D3023" t="s">
        <v>2771</v>
      </c>
      <c r="E3023" t="s">
        <v>32</v>
      </c>
      <c r="F3023" t="s">
        <v>52</v>
      </c>
      <c r="G3023" t="s">
        <v>53</v>
      </c>
      <c r="I3023">
        <v>329488</v>
      </c>
      <c r="J3023">
        <v>64.907000000000011</v>
      </c>
      <c r="K3023" s="1">
        <v>45991</v>
      </c>
      <c r="L3023" t="s">
        <v>15144</v>
      </c>
    </row>
    <row r="3024" spans="1:12" x14ac:dyDescent="0.2">
      <c r="A3024" t="s">
        <v>10720</v>
      </c>
      <c r="B3024" t="s">
        <v>9989</v>
      </c>
      <c r="C3024" t="s">
        <v>7360</v>
      </c>
      <c r="D3024" t="s">
        <v>2771</v>
      </c>
      <c r="E3024" t="s">
        <v>32</v>
      </c>
      <c r="F3024" t="s">
        <v>52</v>
      </c>
      <c r="G3024" t="s">
        <v>53</v>
      </c>
      <c r="I3024">
        <v>329488</v>
      </c>
      <c r="J3024">
        <v>64.907000000000011</v>
      </c>
      <c r="K3024" s="1">
        <v>45991</v>
      </c>
      <c r="L3024" t="s">
        <v>15144</v>
      </c>
    </row>
    <row r="3025" spans="1:12" x14ac:dyDescent="0.2">
      <c r="A3025" t="s">
        <v>10719</v>
      </c>
      <c r="B3025" t="s">
        <v>8962</v>
      </c>
      <c r="C3025" t="s">
        <v>7360</v>
      </c>
      <c r="D3025" t="s">
        <v>2771</v>
      </c>
      <c r="E3025" t="s">
        <v>32</v>
      </c>
      <c r="F3025" t="s">
        <v>52</v>
      </c>
      <c r="G3025" t="s">
        <v>53</v>
      </c>
      <c r="I3025">
        <v>329488</v>
      </c>
      <c r="J3025">
        <v>64.907000000000011</v>
      </c>
      <c r="K3025" s="1">
        <v>45991</v>
      </c>
      <c r="L3025" t="s">
        <v>15144</v>
      </c>
    </row>
    <row r="3026" spans="1:12" x14ac:dyDescent="0.2">
      <c r="A3026" t="s">
        <v>3390</v>
      </c>
      <c r="B3026" t="s">
        <v>6172</v>
      </c>
      <c r="C3026" t="s">
        <v>7360</v>
      </c>
      <c r="D3026" t="s">
        <v>2771</v>
      </c>
      <c r="E3026" t="s">
        <v>32</v>
      </c>
      <c r="F3026" t="s">
        <v>52</v>
      </c>
      <c r="G3026" t="s">
        <v>53</v>
      </c>
      <c r="H3026">
        <v>35000</v>
      </c>
      <c r="I3026">
        <v>35000</v>
      </c>
      <c r="J3026">
        <v>12.557600000000001</v>
      </c>
      <c r="K3026" s="1">
        <v>45688</v>
      </c>
      <c r="L3026" t="s">
        <v>15144</v>
      </c>
    </row>
    <row r="3027" spans="1:12" x14ac:dyDescent="0.2">
      <c r="A3027" t="s">
        <v>3389</v>
      </c>
      <c r="B3027" t="s">
        <v>6173</v>
      </c>
      <c r="C3027" t="s">
        <v>7360</v>
      </c>
      <c r="D3027" t="s">
        <v>2771</v>
      </c>
      <c r="E3027" t="s">
        <v>32</v>
      </c>
      <c r="F3027" t="s">
        <v>52</v>
      </c>
      <c r="G3027" t="s">
        <v>53</v>
      </c>
      <c r="H3027">
        <v>35000</v>
      </c>
      <c r="I3027">
        <v>35000</v>
      </c>
      <c r="J3027">
        <v>12.557600000000001</v>
      </c>
      <c r="K3027" s="1">
        <v>45688</v>
      </c>
      <c r="L3027" t="s">
        <v>15144</v>
      </c>
    </row>
    <row r="3028" spans="1:12" x14ac:dyDescent="0.2">
      <c r="A3028" t="s">
        <v>14430</v>
      </c>
      <c r="B3028" t="s">
        <v>14431</v>
      </c>
      <c r="C3028" t="s">
        <v>7360</v>
      </c>
      <c r="D3028" t="s">
        <v>2771</v>
      </c>
      <c r="E3028" t="s">
        <v>32</v>
      </c>
      <c r="F3028" t="s">
        <v>52</v>
      </c>
      <c r="G3028" t="s">
        <v>53</v>
      </c>
      <c r="I3028"/>
      <c r="K3028" s="1">
        <v>46203</v>
      </c>
      <c r="L3028" t="s">
        <v>15144</v>
      </c>
    </row>
    <row r="3029" spans="1:12" x14ac:dyDescent="0.2">
      <c r="A3029" t="s">
        <v>14888</v>
      </c>
      <c r="B3029" t="s">
        <v>14889</v>
      </c>
      <c r="C3029" t="s">
        <v>7360</v>
      </c>
      <c r="D3029" t="s">
        <v>2771</v>
      </c>
      <c r="E3029" t="s">
        <v>32</v>
      </c>
      <c r="F3029" t="s">
        <v>52</v>
      </c>
      <c r="G3029" t="s">
        <v>53</v>
      </c>
      <c r="I3029">
        <v>70000</v>
      </c>
      <c r="J3029">
        <v>20</v>
      </c>
      <c r="K3029" s="1">
        <v>46234</v>
      </c>
      <c r="L3029" t="s">
        <v>15144</v>
      </c>
    </row>
    <row r="3030" spans="1:12" x14ac:dyDescent="0.2">
      <c r="A3030" t="s">
        <v>13603</v>
      </c>
      <c r="B3030" t="s">
        <v>13604</v>
      </c>
      <c r="C3030" t="s">
        <v>7360</v>
      </c>
      <c r="D3030" t="s">
        <v>2771</v>
      </c>
      <c r="E3030" t="s">
        <v>32</v>
      </c>
      <c r="F3030" t="s">
        <v>33</v>
      </c>
      <c r="G3030" t="s">
        <v>34</v>
      </c>
      <c r="H3030">
        <v>68747</v>
      </c>
      <c r="I3030">
        <v>137495</v>
      </c>
      <c r="J3030">
        <v>31.73</v>
      </c>
      <c r="K3030" s="1">
        <v>46173</v>
      </c>
      <c r="L3030" t="s">
        <v>15144</v>
      </c>
    </row>
    <row r="3031" spans="1:12" x14ac:dyDescent="0.2">
      <c r="A3031" t="s">
        <v>13617</v>
      </c>
      <c r="B3031" t="s">
        <v>13618</v>
      </c>
      <c r="C3031" t="s">
        <v>7360</v>
      </c>
      <c r="D3031" t="s">
        <v>2771</v>
      </c>
      <c r="E3031" t="s">
        <v>32</v>
      </c>
      <c r="F3031" t="s">
        <v>33</v>
      </c>
      <c r="G3031" t="s">
        <v>34</v>
      </c>
      <c r="H3031">
        <v>68747</v>
      </c>
      <c r="I3031">
        <v>137495</v>
      </c>
      <c r="J3031">
        <v>31.73</v>
      </c>
      <c r="K3031" s="1">
        <v>46173</v>
      </c>
      <c r="L3031" t="s">
        <v>15144</v>
      </c>
    </row>
    <row r="3032" spans="1:12" x14ac:dyDescent="0.2">
      <c r="A3032" t="s">
        <v>13607</v>
      </c>
      <c r="B3032" t="s">
        <v>13608</v>
      </c>
      <c r="C3032" t="s">
        <v>7360</v>
      </c>
      <c r="D3032" t="s">
        <v>2771</v>
      </c>
      <c r="E3032" t="s">
        <v>32</v>
      </c>
      <c r="F3032" t="s">
        <v>33</v>
      </c>
      <c r="G3032" t="s">
        <v>34</v>
      </c>
      <c r="H3032">
        <v>77863</v>
      </c>
      <c r="I3032">
        <v>155727</v>
      </c>
      <c r="J3032">
        <v>31.78</v>
      </c>
      <c r="K3032" s="1">
        <v>46173</v>
      </c>
      <c r="L3032" t="s">
        <v>15144</v>
      </c>
    </row>
    <row r="3033" spans="1:12" x14ac:dyDescent="0.2">
      <c r="A3033" t="s">
        <v>13605</v>
      </c>
      <c r="B3033" t="s">
        <v>13606</v>
      </c>
      <c r="C3033" t="s">
        <v>7360</v>
      </c>
      <c r="D3033" t="s">
        <v>2771</v>
      </c>
      <c r="E3033" t="s">
        <v>32</v>
      </c>
      <c r="F3033" t="s">
        <v>33</v>
      </c>
      <c r="G3033" t="s">
        <v>34</v>
      </c>
      <c r="H3033">
        <v>77863</v>
      </c>
      <c r="I3033">
        <v>155727</v>
      </c>
      <c r="J3033">
        <v>31.78</v>
      </c>
      <c r="K3033" s="1">
        <v>46173</v>
      </c>
      <c r="L3033" t="s">
        <v>15144</v>
      </c>
    </row>
    <row r="3034" spans="1:12" x14ac:dyDescent="0.2">
      <c r="A3034" t="s">
        <v>13601</v>
      </c>
      <c r="B3034" t="s">
        <v>13602</v>
      </c>
      <c r="C3034" t="s">
        <v>7360</v>
      </c>
      <c r="D3034" t="s">
        <v>2771</v>
      </c>
      <c r="E3034" t="s">
        <v>32</v>
      </c>
      <c r="F3034" t="s">
        <v>33</v>
      </c>
      <c r="G3034" t="s">
        <v>34</v>
      </c>
      <c r="H3034">
        <v>77863</v>
      </c>
      <c r="I3034">
        <v>155727</v>
      </c>
      <c r="J3034">
        <v>31.78</v>
      </c>
      <c r="K3034" s="1">
        <v>46173</v>
      </c>
      <c r="L3034" t="s">
        <v>15144</v>
      </c>
    </row>
    <row r="3035" spans="1:12" x14ac:dyDescent="0.2">
      <c r="A3035" t="s">
        <v>13609</v>
      </c>
      <c r="B3035" t="s">
        <v>13610</v>
      </c>
      <c r="C3035" t="s">
        <v>7360</v>
      </c>
      <c r="D3035" t="s">
        <v>2771</v>
      </c>
      <c r="E3035" t="s">
        <v>32</v>
      </c>
      <c r="F3035" t="s">
        <v>33</v>
      </c>
      <c r="G3035" t="s">
        <v>34</v>
      </c>
      <c r="H3035">
        <v>77863</v>
      </c>
      <c r="I3035">
        <v>155727</v>
      </c>
      <c r="J3035">
        <v>31.78</v>
      </c>
      <c r="K3035" s="1">
        <v>46173</v>
      </c>
      <c r="L3035" t="s">
        <v>15144</v>
      </c>
    </row>
    <row r="3036" spans="1:12" x14ac:dyDescent="0.2">
      <c r="A3036" t="s">
        <v>13619</v>
      </c>
      <c r="B3036" t="s">
        <v>13620</v>
      </c>
      <c r="C3036" t="s">
        <v>7360</v>
      </c>
      <c r="D3036" t="s">
        <v>2771</v>
      </c>
      <c r="E3036" t="s">
        <v>32</v>
      </c>
      <c r="F3036" t="s">
        <v>33</v>
      </c>
      <c r="G3036" t="s">
        <v>34</v>
      </c>
      <c r="H3036">
        <v>68747</v>
      </c>
      <c r="I3036">
        <v>137495</v>
      </c>
      <c r="J3036">
        <v>31.73</v>
      </c>
      <c r="K3036" s="1">
        <v>46173</v>
      </c>
      <c r="L3036" t="s">
        <v>15144</v>
      </c>
    </row>
    <row r="3037" spans="1:12" x14ac:dyDescent="0.2">
      <c r="A3037" t="s">
        <v>13615</v>
      </c>
      <c r="B3037" t="s">
        <v>13616</v>
      </c>
      <c r="C3037" t="s">
        <v>7360</v>
      </c>
      <c r="D3037" t="s">
        <v>2771</v>
      </c>
      <c r="E3037" t="s">
        <v>32</v>
      </c>
      <c r="F3037" t="s">
        <v>33</v>
      </c>
      <c r="G3037" t="s">
        <v>34</v>
      </c>
      <c r="H3037">
        <v>77863</v>
      </c>
      <c r="I3037">
        <v>155727</v>
      </c>
      <c r="J3037">
        <v>31.78</v>
      </c>
      <c r="K3037" s="1">
        <v>46173</v>
      </c>
      <c r="L3037" t="s">
        <v>15144</v>
      </c>
    </row>
    <row r="3038" spans="1:12" x14ac:dyDescent="0.2">
      <c r="A3038" t="s">
        <v>13611</v>
      </c>
      <c r="B3038" t="s">
        <v>13612</v>
      </c>
      <c r="C3038" t="s">
        <v>7360</v>
      </c>
      <c r="D3038" t="s">
        <v>2771</v>
      </c>
      <c r="E3038" t="s">
        <v>32</v>
      </c>
      <c r="F3038" t="s">
        <v>33</v>
      </c>
      <c r="G3038" t="s">
        <v>34</v>
      </c>
      <c r="H3038">
        <v>68747</v>
      </c>
      <c r="I3038">
        <v>137495</v>
      </c>
      <c r="J3038">
        <v>31.73</v>
      </c>
      <c r="K3038" s="1">
        <v>46173</v>
      </c>
      <c r="L3038" t="s">
        <v>15144</v>
      </c>
    </row>
    <row r="3039" spans="1:12" x14ac:dyDescent="0.2">
      <c r="A3039" t="s">
        <v>13613</v>
      </c>
      <c r="B3039" t="s">
        <v>13614</v>
      </c>
      <c r="C3039" t="s">
        <v>7360</v>
      </c>
      <c r="D3039" t="s">
        <v>2771</v>
      </c>
      <c r="E3039" t="s">
        <v>32</v>
      </c>
      <c r="F3039" t="s">
        <v>33</v>
      </c>
      <c r="G3039" t="s">
        <v>34</v>
      </c>
      <c r="H3039">
        <v>77863</v>
      </c>
      <c r="I3039">
        <v>155727</v>
      </c>
      <c r="J3039">
        <v>31.78</v>
      </c>
      <c r="K3039" s="1">
        <v>46173</v>
      </c>
      <c r="L3039" t="s">
        <v>15144</v>
      </c>
    </row>
    <row r="3040" spans="1:12" x14ac:dyDescent="0.2">
      <c r="A3040" t="s">
        <v>9072</v>
      </c>
      <c r="B3040" t="s">
        <v>9073</v>
      </c>
      <c r="C3040" t="s">
        <v>7360</v>
      </c>
      <c r="D3040" t="s">
        <v>2771</v>
      </c>
      <c r="E3040" t="s">
        <v>32</v>
      </c>
      <c r="F3040" t="s">
        <v>33</v>
      </c>
      <c r="G3040" t="s">
        <v>34</v>
      </c>
      <c r="H3040">
        <v>750000</v>
      </c>
      <c r="I3040">
        <v>750000</v>
      </c>
      <c r="J3040">
        <v>87.93</v>
      </c>
      <c r="K3040" s="1">
        <v>45900</v>
      </c>
      <c r="L3040" t="s">
        <v>15144</v>
      </c>
    </row>
    <row r="3041" spans="1:12" x14ac:dyDescent="0.2">
      <c r="A3041" t="s">
        <v>14315</v>
      </c>
      <c r="B3041" t="s">
        <v>14316</v>
      </c>
      <c r="C3041" t="s">
        <v>7360</v>
      </c>
      <c r="D3041" t="s">
        <v>2771</v>
      </c>
      <c r="E3041" t="s">
        <v>32</v>
      </c>
      <c r="F3041" t="s">
        <v>33</v>
      </c>
      <c r="G3041" t="s">
        <v>34</v>
      </c>
      <c r="I3041"/>
      <c r="K3041" s="1">
        <v>46203</v>
      </c>
      <c r="L3041" t="s">
        <v>15144</v>
      </c>
    </row>
    <row r="3042" spans="1:12" x14ac:dyDescent="0.2">
      <c r="A3042" t="s">
        <v>14311</v>
      </c>
      <c r="B3042" t="s">
        <v>14312</v>
      </c>
      <c r="C3042" t="s">
        <v>7360</v>
      </c>
      <c r="D3042" t="s">
        <v>2771</v>
      </c>
      <c r="E3042" t="s">
        <v>32</v>
      </c>
      <c r="F3042" t="s">
        <v>33</v>
      </c>
      <c r="G3042" t="s">
        <v>34</v>
      </c>
      <c r="I3042"/>
      <c r="K3042" s="1">
        <v>46203</v>
      </c>
      <c r="L3042" t="s">
        <v>15144</v>
      </c>
    </row>
    <row r="3043" spans="1:12" x14ac:dyDescent="0.2">
      <c r="A3043" t="s">
        <v>14313</v>
      </c>
      <c r="B3043" t="s">
        <v>14314</v>
      </c>
      <c r="C3043" t="s">
        <v>7360</v>
      </c>
      <c r="D3043" t="s">
        <v>2771</v>
      </c>
      <c r="E3043" t="s">
        <v>32</v>
      </c>
      <c r="F3043" t="s">
        <v>33</v>
      </c>
      <c r="G3043" t="s">
        <v>34</v>
      </c>
      <c r="I3043"/>
      <c r="K3043" s="1">
        <v>46203</v>
      </c>
      <c r="L3043" t="s">
        <v>15144</v>
      </c>
    </row>
    <row r="3044" spans="1:12" x14ac:dyDescent="0.2">
      <c r="A3044" t="s">
        <v>9235</v>
      </c>
      <c r="B3044" t="s">
        <v>9236</v>
      </c>
      <c r="C3044" t="s">
        <v>7360</v>
      </c>
      <c r="D3044" t="s">
        <v>2771</v>
      </c>
      <c r="E3044" t="s">
        <v>32</v>
      </c>
      <c r="F3044" t="s">
        <v>33</v>
      </c>
      <c r="G3044" t="s">
        <v>34</v>
      </c>
      <c r="I3044"/>
      <c r="K3044" s="1">
        <v>45900</v>
      </c>
      <c r="L3044" t="s">
        <v>15144</v>
      </c>
    </row>
    <row r="3045" spans="1:12" x14ac:dyDescent="0.2">
      <c r="A3045" t="s">
        <v>11047</v>
      </c>
      <c r="B3045" t="s">
        <v>11048</v>
      </c>
      <c r="C3045" t="s">
        <v>11049</v>
      </c>
      <c r="D3045" t="s">
        <v>2771</v>
      </c>
      <c r="E3045" t="s">
        <v>32</v>
      </c>
      <c r="F3045" t="s">
        <v>100</v>
      </c>
      <c r="G3045" t="s">
        <v>101</v>
      </c>
      <c r="I3045"/>
      <c r="J3045">
        <v>150</v>
      </c>
      <c r="K3045" s="1">
        <v>46022</v>
      </c>
      <c r="L3045" t="s">
        <v>15144</v>
      </c>
    </row>
    <row r="3046" spans="1:12" x14ac:dyDescent="0.2">
      <c r="A3046" t="s">
        <v>10083</v>
      </c>
      <c r="B3046" t="s">
        <v>10084</v>
      </c>
      <c r="C3046" t="s">
        <v>7360</v>
      </c>
      <c r="D3046" t="s">
        <v>2771</v>
      </c>
      <c r="E3046" t="s">
        <v>32</v>
      </c>
      <c r="F3046" t="s">
        <v>33</v>
      </c>
      <c r="G3046" t="s">
        <v>34</v>
      </c>
      <c r="I3046"/>
      <c r="K3046" s="1">
        <v>45961</v>
      </c>
      <c r="L3046" t="s">
        <v>15144</v>
      </c>
    </row>
    <row r="3047" spans="1:12" x14ac:dyDescent="0.2">
      <c r="A3047" t="s">
        <v>14499</v>
      </c>
      <c r="B3047" t="s">
        <v>14500</v>
      </c>
      <c r="C3047" t="s">
        <v>7360</v>
      </c>
      <c r="D3047" t="s">
        <v>2771</v>
      </c>
      <c r="E3047" t="s">
        <v>32</v>
      </c>
      <c r="F3047" t="s">
        <v>33</v>
      </c>
      <c r="G3047" t="s">
        <v>34</v>
      </c>
      <c r="I3047">
        <v>195000</v>
      </c>
      <c r="J3047">
        <v>31.89</v>
      </c>
      <c r="K3047" s="1">
        <v>46203</v>
      </c>
      <c r="L3047" t="s">
        <v>15144</v>
      </c>
    </row>
    <row r="3048" spans="1:12" x14ac:dyDescent="0.2">
      <c r="A3048" t="s">
        <v>14497</v>
      </c>
      <c r="B3048" t="s">
        <v>14498</v>
      </c>
      <c r="C3048" t="s">
        <v>7360</v>
      </c>
      <c r="D3048" t="s">
        <v>2771</v>
      </c>
      <c r="E3048" t="s">
        <v>32</v>
      </c>
      <c r="F3048" t="s">
        <v>33</v>
      </c>
      <c r="G3048" t="s">
        <v>34</v>
      </c>
      <c r="I3048">
        <v>401800</v>
      </c>
      <c r="J3048">
        <v>61.134999999999998</v>
      </c>
      <c r="K3048" s="1">
        <v>46203</v>
      </c>
      <c r="L3048" t="s">
        <v>15144</v>
      </c>
    </row>
    <row r="3049" spans="1:12" x14ac:dyDescent="0.2">
      <c r="A3049" t="s">
        <v>13660</v>
      </c>
      <c r="B3049" t="s">
        <v>13661</v>
      </c>
      <c r="C3049" t="s">
        <v>7360</v>
      </c>
      <c r="D3049" t="s">
        <v>2771</v>
      </c>
      <c r="E3049" t="s">
        <v>32</v>
      </c>
      <c r="F3049" t="s">
        <v>100</v>
      </c>
      <c r="G3049" t="s">
        <v>101</v>
      </c>
      <c r="I3049">
        <v>25000</v>
      </c>
      <c r="J3049">
        <v>12.402499999999996</v>
      </c>
      <c r="K3049" s="1">
        <v>46173</v>
      </c>
      <c r="L3049" t="s">
        <v>15144</v>
      </c>
    </row>
    <row r="3050" spans="1:12" x14ac:dyDescent="0.2">
      <c r="A3050" t="s">
        <v>14501</v>
      </c>
      <c r="B3050" t="s">
        <v>14502</v>
      </c>
      <c r="C3050" t="s">
        <v>7360</v>
      </c>
      <c r="D3050" t="s">
        <v>2771</v>
      </c>
      <c r="E3050" t="s">
        <v>32</v>
      </c>
      <c r="F3050" t="s">
        <v>52</v>
      </c>
      <c r="G3050" t="s">
        <v>53</v>
      </c>
      <c r="I3050">
        <v>30000</v>
      </c>
      <c r="J3050">
        <v>13.057999999999998</v>
      </c>
      <c r="K3050" s="1">
        <v>46203</v>
      </c>
      <c r="L3050" t="s">
        <v>15144</v>
      </c>
    </row>
    <row r="3051" spans="1:12" x14ac:dyDescent="0.2">
      <c r="A3051" t="s">
        <v>12395</v>
      </c>
      <c r="B3051" t="s">
        <v>12396</v>
      </c>
      <c r="C3051" t="s">
        <v>14746</v>
      </c>
      <c r="D3051" t="s">
        <v>2771</v>
      </c>
      <c r="E3051" t="s">
        <v>32</v>
      </c>
      <c r="F3051" t="s">
        <v>86</v>
      </c>
      <c r="G3051" t="s">
        <v>85</v>
      </c>
      <c r="I3051"/>
      <c r="J3051">
        <v>150</v>
      </c>
      <c r="K3051" s="1">
        <v>46112</v>
      </c>
      <c r="L3051" t="s">
        <v>15144</v>
      </c>
    </row>
    <row r="3052" spans="1:12" x14ac:dyDescent="0.2">
      <c r="A3052" t="s">
        <v>12393</v>
      </c>
      <c r="B3052" t="s">
        <v>12394</v>
      </c>
      <c r="C3052" t="s">
        <v>7360</v>
      </c>
      <c r="D3052" t="s">
        <v>2771</v>
      </c>
      <c r="E3052" t="s">
        <v>32</v>
      </c>
      <c r="F3052" t="s">
        <v>86</v>
      </c>
      <c r="G3052" t="s">
        <v>85</v>
      </c>
      <c r="I3052"/>
      <c r="J3052">
        <v>150</v>
      </c>
      <c r="K3052" s="1">
        <v>46112</v>
      </c>
      <c r="L3052" t="s">
        <v>15144</v>
      </c>
    </row>
    <row r="3053" spans="1:12" x14ac:dyDescent="0.2">
      <c r="A3053" t="s">
        <v>9074</v>
      </c>
      <c r="B3053" t="s">
        <v>9075</v>
      </c>
      <c r="C3053" t="s">
        <v>7360</v>
      </c>
      <c r="D3053" t="s">
        <v>2771</v>
      </c>
      <c r="E3053" t="s">
        <v>32</v>
      </c>
      <c r="F3053" t="s">
        <v>33</v>
      </c>
      <c r="G3053" t="s">
        <v>34</v>
      </c>
      <c r="I3053"/>
      <c r="K3053" s="1">
        <v>45900</v>
      </c>
      <c r="L3053" t="s">
        <v>15144</v>
      </c>
    </row>
    <row r="3054" spans="1:12" x14ac:dyDescent="0.2">
      <c r="A3054" t="s">
        <v>12405</v>
      </c>
      <c r="B3054" t="s">
        <v>12406</v>
      </c>
      <c r="C3054" t="s">
        <v>7360</v>
      </c>
      <c r="D3054" t="s">
        <v>2771</v>
      </c>
      <c r="E3054" t="s">
        <v>32</v>
      </c>
      <c r="F3054" t="s">
        <v>86</v>
      </c>
      <c r="G3054" t="s">
        <v>85</v>
      </c>
      <c r="I3054"/>
      <c r="J3054">
        <v>50</v>
      </c>
      <c r="K3054" s="1">
        <v>46112</v>
      </c>
      <c r="L3054" t="s">
        <v>15144</v>
      </c>
    </row>
    <row r="3055" spans="1:12" x14ac:dyDescent="0.2">
      <c r="A3055" t="s">
        <v>12403</v>
      </c>
      <c r="B3055" t="s">
        <v>12404</v>
      </c>
      <c r="C3055" t="s">
        <v>7360</v>
      </c>
      <c r="D3055" t="s">
        <v>2771</v>
      </c>
      <c r="E3055" t="s">
        <v>32</v>
      </c>
      <c r="F3055" t="s">
        <v>86</v>
      </c>
      <c r="G3055" t="s">
        <v>85</v>
      </c>
      <c r="I3055"/>
      <c r="J3055">
        <v>50</v>
      </c>
      <c r="K3055" s="1">
        <v>46112</v>
      </c>
      <c r="L3055" t="s">
        <v>15144</v>
      </c>
    </row>
    <row r="3056" spans="1:12" x14ac:dyDescent="0.2">
      <c r="A3056" t="s">
        <v>12397</v>
      </c>
      <c r="B3056" t="s">
        <v>12398</v>
      </c>
      <c r="C3056" t="s">
        <v>7360</v>
      </c>
      <c r="D3056" t="s">
        <v>2771</v>
      </c>
      <c r="E3056" t="s">
        <v>32</v>
      </c>
      <c r="F3056" t="s">
        <v>86</v>
      </c>
      <c r="G3056" t="s">
        <v>85</v>
      </c>
      <c r="I3056"/>
      <c r="J3056">
        <v>50</v>
      </c>
      <c r="K3056" s="1">
        <v>46112</v>
      </c>
      <c r="L3056" t="s">
        <v>15144</v>
      </c>
    </row>
    <row r="3057" spans="1:12" x14ac:dyDescent="0.2">
      <c r="A3057" t="s">
        <v>12401</v>
      </c>
      <c r="B3057" t="s">
        <v>12402</v>
      </c>
      <c r="C3057" t="s">
        <v>7360</v>
      </c>
      <c r="D3057" t="s">
        <v>2771</v>
      </c>
      <c r="E3057" t="s">
        <v>32</v>
      </c>
      <c r="F3057" t="s">
        <v>86</v>
      </c>
      <c r="G3057" t="s">
        <v>85</v>
      </c>
      <c r="I3057"/>
      <c r="J3057">
        <v>50</v>
      </c>
      <c r="K3057" s="1">
        <v>46112</v>
      </c>
      <c r="L3057" t="s">
        <v>15144</v>
      </c>
    </row>
    <row r="3058" spans="1:12" x14ac:dyDescent="0.2">
      <c r="A3058" t="s">
        <v>12399</v>
      </c>
      <c r="B3058" t="s">
        <v>12400</v>
      </c>
      <c r="C3058" t="s">
        <v>7360</v>
      </c>
      <c r="D3058" t="s">
        <v>2771</v>
      </c>
      <c r="E3058" t="s">
        <v>32</v>
      </c>
      <c r="F3058" t="s">
        <v>86</v>
      </c>
      <c r="G3058" t="s">
        <v>85</v>
      </c>
      <c r="I3058"/>
      <c r="J3058">
        <v>50</v>
      </c>
      <c r="K3058" s="1">
        <v>46112</v>
      </c>
      <c r="L3058" t="s">
        <v>15144</v>
      </c>
    </row>
    <row r="3059" spans="1:12" x14ac:dyDescent="0.2">
      <c r="A3059" t="s">
        <v>11144</v>
      </c>
      <c r="B3059" t="s">
        <v>11145</v>
      </c>
      <c r="C3059" t="s">
        <v>7360</v>
      </c>
      <c r="D3059" t="s">
        <v>2771</v>
      </c>
      <c r="E3059" t="s">
        <v>32</v>
      </c>
      <c r="F3059" t="s">
        <v>94</v>
      </c>
      <c r="G3059" t="s">
        <v>536</v>
      </c>
      <c r="H3059">
        <v>341040</v>
      </c>
      <c r="I3059">
        <v>341040</v>
      </c>
      <c r="J3059">
        <v>62.001999999999995</v>
      </c>
      <c r="K3059" s="1">
        <v>46022</v>
      </c>
      <c r="L3059" t="s">
        <v>15144</v>
      </c>
    </row>
    <row r="3060" spans="1:12" x14ac:dyDescent="0.2">
      <c r="A3060" t="s">
        <v>11146</v>
      </c>
      <c r="B3060" t="s">
        <v>11147</v>
      </c>
      <c r="C3060" t="s">
        <v>7360</v>
      </c>
      <c r="D3060" t="s">
        <v>2771</v>
      </c>
      <c r="E3060" t="s">
        <v>32</v>
      </c>
      <c r="F3060" t="s">
        <v>94</v>
      </c>
      <c r="G3060" t="s">
        <v>536</v>
      </c>
      <c r="H3060">
        <v>341040</v>
      </c>
      <c r="I3060">
        <v>341040</v>
      </c>
      <c r="J3060">
        <v>62.001999999999995</v>
      </c>
      <c r="K3060" s="1">
        <v>46022</v>
      </c>
      <c r="L3060" t="s">
        <v>15144</v>
      </c>
    </row>
    <row r="3061" spans="1:12" x14ac:dyDescent="0.2">
      <c r="A3061" t="s">
        <v>11148</v>
      </c>
      <c r="B3061" t="s">
        <v>11149</v>
      </c>
      <c r="C3061" t="s">
        <v>7360</v>
      </c>
      <c r="D3061" t="s">
        <v>2771</v>
      </c>
      <c r="E3061" t="s">
        <v>32</v>
      </c>
      <c r="F3061" t="s">
        <v>94</v>
      </c>
      <c r="G3061" t="s">
        <v>536</v>
      </c>
      <c r="H3061">
        <v>165870</v>
      </c>
      <c r="I3061">
        <v>165870</v>
      </c>
      <c r="J3061">
        <v>31.94</v>
      </c>
      <c r="K3061" s="1">
        <v>46022</v>
      </c>
      <c r="L3061" t="s">
        <v>15144</v>
      </c>
    </row>
    <row r="3062" spans="1:12" x14ac:dyDescent="0.2">
      <c r="A3062" t="s">
        <v>13315</v>
      </c>
      <c r="B3062" t="s">
        <v>13316</v>
      </c>
      <c r="C3062" t="s">
        <v>7360</v>
      </c>
      <c r="D3062" t="s">
        <v>2771</v>
      </c>
      <c r="E3062" t="s">
        <v>32</v>
      </c>
      <c r="F3062" t="s">
        <v>33</v>
      </c>
      <c r="G3062" t="s">
        <v>34</v>
      </c>
      <c r="I3062">
        <v>145200</v>
      </c>
      <c r="J3062">
        <v>31.78</v>
      </c>
      <c r="K3062" s="1">
        <v>46142</v>
      </c>
      <c r="L3062" t="s">
        <v>15144</v>
      </c>
    </row>
    <row r="3063" spans="1:12" x14ac:dyDescent="0.2">
      <c r="A3063" t="s">
        <v>13317</v>
      </c>
      <c r="B3063" t="s">
        <v>13318</v>
      </c>
      <c r="C3063" t="s">
        <v>7360</v>
      </c>
      <c r="D3063" t="s">
        <v>2771</v>
      </c>
      <c r="E3063" t="s">
        <v>32</v>
      </c>
      <c r="F3063" t="s">
        <v>33</v>
      </c>
      <c r="G3063" t="s">
        <v>34</v>
      </c>
      <c r="I3063">
        <v>145200</v>
      </c>
      <c r="J3063">
        <v>31.78</v>
      </c>
      <c r="K3063" s="1">
        <v>46142</v>
      </c>
      <c r="L3063" t="s">
        <v>15144</v>
      </c>
    </row>
    <row r="3064" spans="1:12" x14ac:dyDescent="0.2">
      <c r="A3064" t="s">
        <v>10611</v>
      </c>
      <c r="B3064" t="s">
        <v>10612</v>
      </c>
      <c r="C3064" t="s">
        <v>7360</v>
      </c>
      <c r="D3064" t="s">
        <v>2771</v>
      </c>
      <c r="E3064" t="s">
        <v>32</v>
      </c>
      <c r="F3064" t="s">
        <v>33</v>
      </c>
      <c r="G3064" t="s">
        <v>34</v>
      </c>
      <c r="H3064">
        <v>435600</v>
      </c>
      <c r="I3064">
        <v>435600</v>
      </c>
      <c r="J3064">
        <v>67.683000000000007</v>
      </c>
      <c r="K3064" s="1">
        <v>45991</v>
      </c>
      <c r="L3064" t="s">
        <v>15144</v>
      </c>
    </row>
    <row r="3065" spans="1:12" x14ac:dyDescent="0.2">
      <c r="A3065" t="s">
        <v>10609</v>
      </c>
      <c r="B3065" t="s">
        <v>10610</v>
      </c>
      <c r="C3065" t="s">
        <v>7360</v>
      </c>
      <c r="D3065" t="s">
        <v>2771</v>
      </c>
      <c r="E3065" t="s">
        <v>32</v>
      </c>
      <c r="F3065" t="s">
        <v>33</v>
      </c>
      <c r="G3065" t="s">
        <v>34</v>
      </c>
      <c r="H3065">
        <v>926250</v>
      </c>
      <c r="I3065">
        <v>926250</v>
      </c>
      <c r="J3065">
        <v>90.33</v>
      </c>
      <c r="K3065" s="1">
        <v>45991</v>
      </c>
      <c r="L3065" t="s">
        <v>15144</v>
      </c>
    </row>
    <row r="3066" spans="1:12" x14ac:dyDescent="0.2">
      <c r="A3066" t="s">
        <v>10613</v>
      </c>
      <c r="B3066" t="s">
        <v>10614</v>
      </c>
      <c r="C3066" t="s">
        <v>7360</v>
      </c>
      <c r="D3066" t="s">
        <v>2771</v>
      </c>
      <c r="E3066" t="s">
        <v>32</v>
      </c>
      <c r="F3066" t="s">
        <v>33</v>
      </c>
      <c r="G3066" t="s">
        <v>34</v>
      </c>
      <c r="H3066">
        <v>1238250</v>
      </c>
      <c r="I3066">
        <v>1238250</v>
      </c>
      <c r="J3066">
        <v>90.33</v>
      </c>
      <c r="K3066" s="1">
        <v>45991</v>
      </c>
      <c r="L3066" t="s">
        <v>15144</v>
      </c>
    </row>
    <row r="3067" spans="1:12" x14ac:dyDescent="0.2">
      <c r="A3067" t="s">
        <v>3837</v>
      </c>
      <c r="B3067" t="s">
        <v>4925</v>
      </c>
      <c r="C3067" t="s">
        <v>7360</v>
      </c>
      <c r="D3067" t="s">
        <v>2771</v>
      </c>
      <c r="E3067" t="s">
        <v>32</v>
      </c>
      <c r="F3067" t="s">
        <v>33</v>
      </c>
      <c r="G3067" t="s">
        <v>34</v>
      </c>
      <c r="H3067">
        <v>126500</v>
      </c>
      <c r="I3067">
        <v>379500</v>
      </c>
      <c r="J3067">
        <v>62.392999999999994</v>
      </c>
      <c r="K3067" s="1">
        <v>45747</v>
      </c>
      <c r="L3067" t="s">
        <v>15144</v>
      </c>
    </row>
    <row r="3068" spans="1:12" x14ac:dyDescent="0.2">
      <c r="A3068" t="s">
        <v>3836</v>
      </c>
      <c r="B3068" t="s">
        <v>4924</v>
      </c>
      <c r="C3068" t="s">
        <v>7360</v>
      </c>
      <c r="D3068" t="s">
        <v>2771</v>
      </c>
      <c r="E3068" t="s">
        <v>32</v>
      </c>
      <c r="F3068" t="s">
        <v>33</v>
      </c>
      <c r="G3068" t="s">
        <v>34</v>
      </c>
      <c r="H3068">
        <v>126500</v>
      </c>
      <c r="I3068">
        <v>379500</v>
      </c>
      <c r="J3068">
        <v>62.392999999999994</v>
      </c>
      <c r="K3068" s="1">
        <v>45747</v>
      </c>
      <c r="L3068" t="s">
        <v>15144</v>
      </c>
    </row>
    <row r="3069" spans="1:12" x14ac:dyDescent="0.2">
      <c r="A3069" t="s">
        <v>3830</v>
      </c>
      <c r="B3069" t="s">
        <v>4918</v>
      </c>
      <c r="C3069" t="s">
        <v>7360</v>
      </c>
      <c r="D3069" t="s">
        <v>2771</v>
      </c>
      <c r="E3069" t="s">
        <v>32</v>
      </c>
      <c r="F3069" t="s">
        <v>33</v>
      </c>
      <c r="G3069" t="s">
        <v>34</v>
      </c>
      <c r="H3069">
        <v>126500</v>
      </c>
      <c r="I3069">
        <v>379500</v>
      </c>
      <c r="J3069">
        <v>62.392999999999994</v>
      </c>
      <c r="K3069" s="1">
        <v>45747</v>
      </c>
      <c r="L3069" t="s">
        <v>15144</v>
      </c>
    </row>
    <row r="3070" spans="1:12" x14ac:dyDescent="0.2">
      <c r="A3070" t="s">
        <v>3839</v>
      </c>
      <c r="B3070" t="s">
        <v>4927</v>
      </c>
      <c r="C3070" t="s">
        <v>7360</v>
      </c>
      <c r="D3070" t="s">
        <v>2771</v>
      </c>
      <c r="E3070" t="s">
        <v>32</v>
      </c>
      <c r="F3070" t="s">
        <v>33</v>
      </c>
      <c r="G3070" t="s">
        <v>34</v>
      </c>
      <c r="H3070">
        <v>126500</v>
      </c>
      <c r="I3070">
        <v>379500</v>
      </c>
      <c r="J3070">
        <v>62.392999999999994</v>
      </c>
      <c r="K3070" s="1">
        <v>45747</v>
      </c>
      <c r="L3070" t="s">
        <v>15144</v>
      </c>
    </row>
    <row r="3071" spans="1:12" x14ac:dyDescent="0.2">
      <c r="A3071" t="s">
        <v>3835</v>
      </c>
      <c r="B3071" t="s">
        <v>4923</v>
      </c>
      <c r="C3071" t="s">
        <v>7360</v>
      </c>
      <c r="D3071" t="s">
        <v>2771</v>
      </c>
      <c r="E3071" t="s">
        <v>32</v>
      </c>
      <c r="F3071" t="s">
        <v>33</v>
      </c>
      <c r="G3071" t="s">
        <v>34</v>
      </c>
      <c r="H3071">
        <v>126500</v>
      </c>
      <c r="I3071">
        <v>379500</v>
      </c>
      <c r="J3071">
        <v>62.392999999999994</v>
      </c>
      <c r="K3071" s="1">
        <v>45747</v>
      </c>
      <c r="L3071" t="s">
        <v>15144</v>
      </c>
    </row>
    <row r="3072" spans="1:12" x14ac:dyDescent="0.2">
      <c r="A3072" t="s">
        <v>3829</v>
      </c>
      <c r="B3072" t="s">
        <v>4917</v>
      </c>
      <c r="C3072" t="s">
        <v>7360</v>
      </c>
      <c r="D3072" t="s">
        <v>2771</v>
      </c>
      <c r="E3072" t="s">
        <v>32</v>
      </c>
      <c r="F3072" t="s">
        <v>33</v>
      </c>
      <c r="G3072" t="s">
        <v>34</v>
      </c>
      <c r="H3072">
        <v>126500</v>
      </c>
      <c r="I3072">
        <v>379500</v>
      </c>
      <c r="J3072">
        <v>62.392999999999994</v>
      </c>
      <c r="K3072" s="1">
        <v>45747</v>
      </c>
      <c r="L3072" t="s">
        <v>15144</v>
      </c>
    </row>
    <row r="3073" spans="1:12" x14ac:dyDescent="0.2">
      <c r="A3073" t="s">
        <v>3832</v>
      </c>
      <c r="B3073" t="s">
        <v>4920</v>
      </c>
      <c r="C3073" t="s">
        <v>7360</v>
      </c>
      <c r="D3073" t="s">
        <v>2771</v>
      </c>
      <c r="E3073" t="s">
        <v>32</v>
      </c>
      <c r="F3073" t="s">
        <v>33</v>
      </c>
      <c r="G3073" t="s">
        <v>34</v>
      </c>
      <c r="H3073">
        <v>126500</v>
      </c>
      <c r="I3073">
        <v>379500</v>
      </c>
      <c r="J3073">
        <v>62.392999999999994</v>
      </c>
      <c r="K3073" s="1">
        <v>45747</v>
      </c>
      <c r="L3073" t="s">
        <v>15144</v>
      </c>
    </row>
    <row r="3074" spans="1:12" x14ac:dyDescent="0.2">
      <c r="A3074" t="s">
        <v>3834</v>
      </c>
      <c r="B3074" t="s">
        <v>4922</v>
      </c>
      <c r="C3074" t="s">
        <v>7360</v>
      </c>
      <c r="D3074" t="s">
        <v>2771</v>
      </c>
      <c r="E3074" t="s">
        <v>32</v>
      </c>
      <c r="F3074" t="s">
        <v>33</v>
      </c>
      <c r="G3074" t="s">
        <v>34</v>
      </c>
      <c r="H3074">
        <v>126500</v>
      </c>
      <c r="I3074">
        <v>379500</v>
      </c>
      <c r="J3074">
        <v>62.392999999999994</v>
      </c>
      <c r="K3074" s="1">
        <v>45747</v>
      </c>
      <c r="L3074" t="s">
        <v>15144</v>
      </c>
    </row>
    <row r="3075" spans="1:12" x14ac:dyDescent="0.2">
      <c r="A3075" t="s">
        <v>3827</v>
      </c>
      <c r="B3075" t="s">
        <v>4915</v>
      </c>
      <c r="C3075" t="s">
        <v>7360</v>
      </c>
      <c r="D3075" t="s">
        <v>2771</v>
      </c>
      <c r="E3075" t="s">
        <v>32</v>
      </c>
      <c r="F3075" t="s">
        <v>33</v>
      </c>
      <c r="G3075" t="s">
        <v>34</v>
      </c>
      <c r="H3075">
        <v>126500</v>
      </c>
      <c r="I3075">
        <v>379500</v>
      </c>
      <c r="J3075">
        <v>62.392999999999994</v>
      </c>
      <c r="K3075" s="1">
        <v>45747</v>
      </c>
      <c r="L3075" t="s">
        <v>15144</v>
      </c>
    </row>
    <row r="3076" spans="1:12" x14ac:dyDescent="0.2">
      <c r="A3076" t="s">
        <v>3828</v>
      </c>
      <c r="B3076" t="s">
        <v>4916</v>
      </c>
      <c r="C3076" t="s">
        <v>7360</v>
      </c>
      <c r="D3076" t="s">
        <v>2771</v>
      </c>
      <c r="E3076" t="s">
        <v>32</v>
      </c>
      <c r="F3076" t="s">
        <v>33</v>
      </c>
      <c r="G3076" t="s">
        <v>34</v>
      </c>
      <c r="H3076">
        <v>126500</v>
      </c>
      <c r="I3076">
        <v>379500</v>
      </c>
      <c r="J3076">
        <v>62.392999999999994</v>
      </c>
      <c r="K3076" s="1">
        <v>45747</v>
      </c>
      <c r="L3076" t="s">
        <v>15144</v>
      </c>
    </row>
    <row r="3077" spans="1:12" x14ac:dyDescent="0.2">
      <c r="A3077" t="s">
        <v>3838</v>
      </c>
      <c r="B3077" t="s">
        <v>4926</v>
      </c>
      <c r="C3077" t="s">
        <v>7360</v>
      </c>
      <c r="D3077" t="s">
        <v>2771</v>
      </c>
      <c r="E3077" t="s">
        <v>32</v>
      </c>
      <c r="F3077" t="s">
        <v>33</v>
      </c>
      <c r="G3077" t="s">
        <v>34</v>
      </c>
      <c r="H3077">
        <v>126500</v>
      </c>
      <c r="I3077">
        <v>379500</v>
      </c>
      <c r="J3077">
        <v>62.392999999999994</v>
      </c>
      <c r="K3077" s="1">
        <v>45747</v>
      </c>
      <c r="L3077" t="s">
        <v>15144</v>
      </c>
    </row>
    <row r="3078" spans="1:12" x14ac:dyDescent="0.2">
      <c r="A3078" t="s">
        <v>3831</v>
      </c>
      <c r="B3078" t="s">
        <v>4919</v>
      </c>
      <c r="C3078" t="s">
        <v>7360</v>
      </c>
      <c r="D3078" t="s">
        <v>2771</v>
      </c>
      <c r="E3078" t="s">
        <v>32</v>
      </c>
      <c r="F3078" t="s">
        <v>33</v>
      </c>
      <c r="G3078" t="s">
        <v>34</v>
      </c>
      <c r="H3078">
        <v>126500</v>
      </c>
      <c r="I3078">
        <v>379500</v>
      </c>
      <c r="J3078">
        <v>62.392999999999994</v>
      </c>
      <c r="K3078" s="1">
        <v>45747</v>
      </c>
      <c r="L3078" t="s">
        <v>15144</v>
      </c>
    </row>
    <row r="3079" spans="1:12" x14ac:dyDescent="0.2">
      <c r="A3079" t="s">
        <v>3833</v>
      </c>
      <c r="B3079" t="s">
        <v>4921</v>
      </c>
      <c r="C3079" t="s">
        <v>7360</v>
      </c>
      <c r="D3079" t="s">
        <v>2771</v>
      </c>
      <c r="E3079" t="s">
        <v>32</v>
      </c>
      <c r="F3079" t="s">
        <v>33</v>
      </c>
      <c r="G3079" t="s">
        <v>34</v>
      </c>
      <c r="H3079">
        <v>126500</v>
      </c>
      <c r="I3079">
        <v>379500</v>
      </c>
      <c r="J3079">
        <v>62.392999999999994</v>
      </c>
      <c r="K3079" s="1">
        <v>45747</v>
      </c>
      <c r="L3079" t="s">
        <v>15144</v>
      </c>
    </row>
    <row r="3080" spans="1:12" x14ac:dyDescent="0.2">
      <c r="A3080" t="s">
        <v>3826</v>
      </c>
      <c r="B3080" t="s">
        <v>4914</v>
      </c>
      <c r="C3080" t="s">
        <v>7360</v>
      </c>
      <c r="D3080" t="s">
        <v>2771</v>
      </c>
      <c r="E3080" t="s">
        <v>32</v>
      </c>
      <c r="F3080" t="s">
        <v>33</v>
      </c>
      <c r="G3080" t="s">
        <v>34</v>
      </c>
      <c r="H3080">
        <v>126500</v>
      </c>
      <c r="I3080">
        <v>379500</v>
      </c>
      <c r="J3080">
        <v>62.392999999999994</v>
      </c>
      <c r="K3080" s="1">
        <v>45747</v>
      </c>
      <c r="L3080" t="s">
        <v>15144</v>
      </c>
    </row>
    <row r="3081" spans="1:12" x14ac:dyDescent="0.2">
      <c r="A3081" t="s">
        <v>11514</v>
      </c>
      <c r="B3081" t="s">
        <v>11515</v>
      </c>
      <c r="C3081" t="s">
        <v>7360</v>
      </c>
      <c r="D3081" t="s">
        <v>2771</v>
      </c>
      <c r="E3081" t="s">
        <v>32</v>
      </c>
      <c r="F3081" t="s">
        <v>33</v>
      </c>
      <c r="G3081" t="s">
        <v>34</v>
      </c>
      <c r="H3081">
        <v>292000</v>
      </c>
      <c r="I3081">
        <v>292000</v>
      </c>
      <c r="J3081">
        <v>53.945</v>
      </c>
      <c r="K3081" s="1">
        <v>46053</v>
      </c>
      <c r="L3081" t="s">
        <v>15144</v>
      </c>
    </row>
    <row r="3082" spans="1:12" x14ac:dyDescent="0.2">
      <c r="A3082" t="s">
        <v>11516</v>
      </c>
      <c r="B3082" t="s">
        <v>11517</v>
      </c>
      <c r="C3082" t="s">
        <v>7360</v>
      </c>
      <c r="D3082" t="s">
        <v>2771</v>
      </c>
      <c r="E3082" t="s">
        <v>32</v>
      </c>
      <c r="F3082" t="s">
        <v>33</v>
      </c>
      <c r="G3082" t="s">
        <v>34</v>
      </c>
      <c r="H3082">
        <v>292000</v>
      </c>
      <c r="I3082">
        <v>292000</v>
      </c>
      <c r="J3082">
        <v>53.945</v>
      </c>
      <c r="K3082" s="1">
        <v>46053</v>
      </c>
      <c r="L3082" t="s">
        <v>15144</v>
      </c>
    </row>
    <row r="3083" spans="1:12" x14ac:dyDescent="0.2">
      <c r="A3083" t="s">
        <v>11518</v>
      </c>
      <c r="B3083" t="s">
        <v>11519</v>
      </c>
      <c r="C3083" t="s">
        <v>7360</v>
      </c>
      <c r="D3083" t="s">
        <v>2771</v>
      </c>
      <c r="E3083" t="s">
        <v>32</v>
      </c>
      <c r="F3083" t="s">
        <v>33</v>
      </c>
      <c r="G3083" t="s">
        <v>34</v>
      </c>
      <c r="H3083">
        <v>292000</v>
      </c>
      <c r="I3083">
        <v>292000</v>
      </c>
      <c r="J3083">
        <v>53.945</v>
      </c>
      <c r="K3083" s="1">
        <v>46053</v>
      </c>
      <c r="L3083" t="s">
        <v>15144</v>
      </c>
    </row>
    <row r="3084" spans="1:12" x14ac:dyDescent="0.2">
      <c r="A3084" t="s">
        <v>11520</v>
      </c>
      <c r="B3084" t="s">
        <v>11521</v>
      </c>
      <c r="C3084" t="s">
        <v>7360</v>
      </c>
      <c r="D3084" t="s">
        <v>2771</v>
      </c>
      <c r="E3084" t="s">
        <v>32</v>
      </c>
      <c r="F3084" t="s">
        <v>33</v>
      </c>
      <c r="G3084" t="s">
        <v>34</v>
      </c>
      <c r="H3084">
        <v>292000</v>
      </c>
      <c r="I3084">
        <v>292000</v>
      </c>
      <c r="J3084">
        <v>53.945</v>
      </c>
      <c r="K3084" s="1">
        <v>46053</v>
      </c>
      <c r="L3084" t="s">
        <v>15144</v>
      </c>
    </row>
    <row r="3085" spans="1:12" x14ac:dyDescent="0.2">
      <c r="A3085" t="s">
        <v>11522</v>
      </c>
      <c r="B3085" t="s">
        <v>11523</v>
      </c>
      <c r="C3085" t="s">
        <v>7360</v>
      </c>
      <c r="D3085" t="s">
        <v>2771</v>
      </c>
      <c r="E3085" t="s">
        <v>32</v>
      </c>
      <c r="F3085" t="s">
        <v>33</v>
      </c>
      <c r="G3085" t="s">
        <v>34</v>
      </c>
      <c r="H3085">
        <v>381462</v>
      </c>
      <c r="I3085">
        <v>381462</v>
      </c>
      <c r="J3085">
        <v>59.087999999999994</v>
      </c>
      <c r="K3085" s="1">
        <v>46053</v>
      </c>
      <c r="L3085" t="s">
        <v>15144</v>
      </c>
    </row>
    <row r="3086" spans="1:12" x14ac:dyDescent="0.2">
      <c r="A3086" t="s">
        <v>11524</v>
      </c>
      <c r="B3086" t="s">
        <v>11525</v>
      </c>
      <c r="C3086" t="s">
        <v>7360</v>
      </c>
      <c r="D3086" t="s">
        <v>2771</v>
      </c>
      <c r="E3086" t="s">
        <v>32</v>
      </c>
      <c r="F3086" t="s">
        <v>33</v>
      </c>
      <c r="G3086" t="s">
        <v>34</v>
      </c>
      <c r="H3086">
        <v>381462</v>
      </c>
      <c r="I3086">
        <v>381462</v>
      </c>
      <c r="J3086">
        <v>59.087999999999994</v>
      </c>
      <c r="K3086" s="1">
        <v>46053</v>
      </c>
      <c r="L3086" t="s">
        <v>15144</v>
      </c>
    </row>
    <row r="3087" spans="1:12" x14ac:dyDescent="0.2">
      <c r="A3087" t="s">
        <v>11526</v>
      </c>
      <c r="B3087" t="s">
        <v>11527</v>
      </c>
      <c r="C3087" t="s">
        <v>7360</v>
      </c>
      <c r="D3087" t="s">
        <v>2771</v>
      </c>
      <c r="E3087" t="s">
        <v>32</v>
      </c>
      <c r="F3087" t="s">
        <v>33</v>
      </c>
      <c r="G3087" t="s">
        <v>34</v>
      </c>
      <c r="H3087">
        <v>292000</v>
      </c>
      <c r="I3087">
        <v>292000</v>
      </c>
      <c r="J3087">
        <v>53.945</v>
      </c>
      <c r="K3087" s="1">
        <v>46053</v>
      </c>
      <c r="L3087" t="s">
        <v>15144</v>
      </c>
    </row>
    <row r="3088" spans="1:12" x14ac:dyDescent="0.2">
      <c r="A3088" t="s">
        <v>11528</v>
      </c>
      <c r="B3088" t="s">
        <v>11529</v>
      </c>
      <c r="C3088" t="s">
        <v>7360</v>
      </c>
      <c r="D3088" t="s">
        <v>2771</v>
      </c>
      <c r="E3088" t="s">
        <v>32</v>
      </c>
      <c r="F3088" t="s">
        <v>33</v>
      </c>
      <c r="G3088" t="s">
        <v>34</v>
      </c>
      <c r="H3088">
        <v>381462</v>
      </c>
      <c r="I3088">
        <v>381462</v>
      </c>
      <c r="J3088">
        <v>59.087999999999994</v>
      </c>
      <c r="K3088" s="1">
        <v>46053</v>
      </c>
      <c r="L3088" t="s">
        <v>15144</v>
      </c>
    </row>
    <row r="3089" spans="1:12" x14ac:dyDescent="0.2">
      <c r="A3089" t="s">
        <v>10085</v>
      </c>
      <c r="B3089" t="s">
        <v>10086</v>
      </c>
      <c r="C3089" t="s">
        <v>7360</v>
      </c>
      <c r="D3089" t="s">
        <v>2771</v>
      </c>
      <c r="E3089" t="s">
        <v>32</v>
      </c>
      <c r="F3089" t="s">
        <v>33</v>
      </c>
      <c r="G3089" t="s">
        <v>34</v>
      </c>
      <c r="H3089">
        <v>276080</v>
      </c>
      <c r="I3089">
        <v>276080</v>
      </c>
      <c r="J3089">
        <v>49.805</v>
      </c>
      <c r="K3089" s="1">
        <v>45961</v>
      </c>
      <c r="L3089" t="s">
        <v>15144</v>
      </c>
    </row>
    <row r="3090" spans="1:12" x14ac:dyDescent="0.2">
      <c r="A3090" t="s">
        <v>4561</v>
      </c>
      <c r="B3090" t="s">
        <v>4562</v>
      </c>
      <c r="C3090" t="s">
        <v>7360</v>
      </c>
      <c r="D3090" t="s">
        <v>2771</v>
      </c>
      <c r="E3090" t="s">
        <v>32</v>
      </c>
      <c r="F3090" t="s">
        <v>33</v>
      </c>
      <c r="G3090" t="s">
        <v>34</v>
      </c>
      <c r="H3090">
        <v>270000</v>
      </c>
      <c r="I3090">
        <v>270000</v>
      </c>
      <c r="J3090">
        <v>53.54</v>
      </c>
      <c r="K3090" s="1">
        <v>45777</v>
      </c>
      <c r="L3090" t="s">
        <v>15144</v>
      </c>
    </row>
    <row r="3091" spans="1:12" x14ac:dyDescent="0.2">
      <c r="A3091" t="s">
        <v>4559</v>
      </c>
      <c r="B3091" t="s">
        <v>4560</v>
      </c>
      <c r="C3091" t="s">
        <v>7360</v>
      </c>
      <c r="D3091" t="s">
        <v>2771</v>
      </c>
      <c r="E3091" t="s">
        <v>32</v>
      </c>
      <c r="F3091" t="s">
        <v>33</v>
      </c>
      <c r="G3091" t="s">
        <v>34</v>
      </c>
      <c r="H3091">
        <v>270000</v>
      </c>
      <c r="I3091">
        <v>270000</v>
      </c>
      <c r="J3091">
        <v>53.54</v>
      </c>
      <c r="K3091" s="1">
        <v>45777</v>
      </c>
      <c r="L3091" t="s">
        <v>15144</v>
      </c>
    </row>
    <row r="3092" spans="1:12" x14ac:dyDescent="0.2">
      <c r="A3092" t="s">
        <v>4567</v>
      </c>
      <c r="B3092" t="s">
        <v>4568</v>
      </c>
      <c r="C3092" t="s">
        <v>7360</v>
      </c>
      <c r="D3092" t="s">
        <v>2771</v>
      </c>
      <c r="E3092" t="s">
        <v>32</v>
      </c>
      <c r="F3092" t="s">
        <v>33</v>
      </c>
      <c r="G3092" t="s">
        <v>34</v>
      </c>
      <c r="H3092">
        <v>270000</v>
      </c>
      <c r="I3092">
        <v>270000</v>
      </c>
      <c r="J3092">
        <v>53.54</v>
      </c>
      <c r="K3092" s="1">
        <v>45777</v>
      </c>
      <c r="L3092" t="s">
        <v>15144</v>
      </c>
    </row>
    <row r="3093" spans="1:12" x14ac:dyDescent="0.2">
      <c r="A3093" t="s">
        <v>4569</v>
      </c>
      <c r="B3093" t="s">
        <v>4570</v>
      </c>
      <c r="C3093" t="s">
        <v>7360</v>
      </c>
      <c r="D3093" t="s">
        <v>2771</v>
      </c>
      <c r="E3093" t="s">
        <v>32</v>
      </c>
      <c r="F3093" t="s">
        <v>33</v>
      </c>
      <c r="G3093" t="s">
        <v>34</v>
      </c>
      <c r="H3093">
        <v>270000</v>
      </c>
      <c r="I3093">
        <v>270000</v>
      </c>
      <c r="J3093">
        <v>53.54</v>
      </c>
      <c r="K3093" s="1">
        <v>45777</v>
      </c>
      <c r="L3093" t="s">
        <v>15144</v>
      </c>
    </row>
    <row r="3094" spans="1:12" x14ac:dyDescent="0.2">
      <c r="A3094" t="s">
        <v>4565</v>
      </c>
      <c r="B3094" t="s">
        <v>4566</v>
      </c>
      <c r="C3094" t="s">
        <v>7360</v>
      </c>
      <c r="D3094" t="s">
        <v>2771</v>
      </c>
      <c r="E3094" t="s">
        <v>32</v>
      </c>
      <c r="F3094" t="s">
        <v>33</v>
      </c>
      <c r="G3094" t="s">
        <v>34</v>
      </c>
      <c r="H3094">
        <v>270000</v>
      </c>
      <c r="I3094">
        <v>270000</v>
      </c>
      <c r="J3094">
        <v>53.54</v>
      </c>
      <c r="K3094" s="1">
        <v>45777</v>
      </c>
      <c r="L3094" t="s">
        <v>15144</v>
      </c>
    </row>
    <row r="3095" spans="1:12" x14ac:dyDescent="0.2">
      <c r="A3095" t="s">
        <v>4563</v>
      </c>
      <c r="B3095" t="s">
        <v>4564</v>
      </c>
      <c r="C3095" t="s">
        <v>7360</v>
      </c>
      <c r="D3095" t="s">
        <v>2771</v>
      </c>
      <c r="E3095" t="s">
        <v>32</v>
      </c>
      <c r="F3095" t="s">
        <v>33</v>
      </c>
      <c r="G3095" t="s">
        <v>34</v>
      </c>
      <c r="H3095">
        <v>270000</v>
      </c>
      <c r="I3095">
        <v>270000</v>
      </c>
      <c r="J3095">
        <v>53.54</v>
      </c>
      <c r="K3095" s="1">
        <v>45777</v>
      </c>
      <c r="L3095" t="s">
        <v>15144</v>
      </c>
    </row>
    <row r="3096" spans="1:12" x14ac:dyDescent="0.2">
      <c r="A3096" t="s">
        <v>10087</v>
      </c>
      <c r="B3096" t="s">
        <v>10088</v>
      </c>
      <c r="C3096" t="s">
        <v>7360</v>
      </c>
      <c r="D3096" t="s">
        <v>2771</v>
      </c>
      <c r="E3096" t="s">
        <v>32</v>
      </c>
      <c r="F3096" t="s">
        <v>33</v>
      </c>
      <c r="G3096" t="s">
        <v>34</v>
      </c>
      <c r="H3096">
        <v>247180</v>
      </c>
      <c r="I3096">
        <v>247180</v>
      </c>
      <c r="J3096">
        <v>49.064999999999998</v>
      </c>
      <c r="K3096" s="1">
        <v>45961</v>
      </c>
      <c r="L3096" t="s">
        <v>15144</v>
      </c>
    </row>
    <row r="3097" spans="1:12" x14ac:dyDescent="0.2">
      <c r="A3097" t="s">
        <v>10089</v>
      </c>
      <c r="B3097" t="s">
        <v>10090</v>
      </c>
      <c r="C3097" t="s">
        <v>7360</v>
      </c>
      <c r="D3097" t="s">
        <v>2771</v>
      </c>
      <c r="E3097" t="s">
        <v>32</v>
      </c>
      <c r="F3097" t="s">
        <v>33</v>
      </c>
      <c r="G3097" t="s">
        <v>34</v>
      </c>
      <c r="H3097">
        <v>310608</v>
      </c>
      <c r="I3097">
        <v>310608</v>
      </c>
      <c r="J3097">
        <v>58.021000000000001</v>
      </c>
      <c r="K3097" s="1">
        <v>45961</v>
      </c>
      <c r="L3097" t="s">
        <v>15144</v>
      </c>
    </row>
    <row r="3098" spans="1:12" x14ac:dyDescent="0.2">
      <c r="A3098" t="s">
        <v>10091</v>
      </c>
      <c r="B3098" t="s">
        <v>10092</v>
      </c>
      <c r="C3098" t="s">
        <v>7360</v>
      </c>
      <c r="D3098" t="s">
        <v>2771</v>
      </c>
      <c r="E3098" t="s">
        <v>32</v>
      </c>
      <c r="F3098" t="s">
        <v>33</v>
      </c>
      <c r="G3098" t="s">
        <v>34</v>
      </c>
      <c r="H3098">
        <v>247180</v>
      </c>
      <c r="I3098">
        <v>247180</v>
      </c>
      <c r="J3098">
        <v>49.064999999999998</v>
      </c>
      <c r="K3098" s="1">
        <v>45961</v>
      </c>
      <c r="L3098" t="s">
        <v>15144</v>
      </c>
    </row>
    <row r="3099" spans="1:12" x14ac:dyDescent="0.2">
      <c r="A3099" t="s">
        <v>10093</v>
      </c>
      <c r="B3099" t="s">
        <v>10094</v>
      </c>
      <c r="C3099" t="s">
        <v>7360</v>
      </c>
      <c r="D3099" t="s">
        <v>2771</v>
      </c>
      <c r="E3099" t="s">
        <v>32</v>
      </c>
      <c r="F3099" t="s">
        <v>33</v>
      </c>
      <c r="G3099" t="s">
        <v>34</v>
      </c>
      <c r="H3099">
        <v>247320</v>
      </c>
      <c r="I3099">
        <v>247320</v>
      </c>
      <c r="J3099">
        <v>49.064999999999998</v>
      </c>
      <c r="K3099" s="1">
        <v>45961</v>
      </c>
      <c r="L3099" t="s">
        <v>15144</v>
      </c>
    </row>
    <row r="3100" spans="1:12" x14ac:dyDescent="0.2">
      <c r="A3100" t="s">
        <v>9078</v>
      </c>
      <c r="B3100" t="s">
        <v>12417</v>
      </c>
      <c r="C3100" t="s">
        <v>7360</v>
      </c>
      <c r="D3100" t="s">
        <v>2771</v>
      </c>
      <c r="E3100" t="s">
        <v>32</v>
      </c>
      <c r="F3100" t="s">
        <v>33</v>
      </c>
      <c r="G3100" t="s">
        <v>34</v>
      </c>
      <c r="H3100">
        <v>620000</v>
      </c>
      <c r="I3100"/>
      <c r="K3100" s="1">
        <v>45900</v>
      </c>
      <c r="L3100" t="s">
        <v>15144</v>
      </c>
    </row>
    <row r="3101" spans="1:12" x14ac:dyDescent="0.2">
      <c r="A3101" t="s">
        <v>10326</v>
      </c>
      <c r="B3101" t="s">
        <v>10327</v>
      </c>
      <c r="C3101" t="s">
        <v>7360</v>
      </c>
      <c r="D3101" t="s">
        <v>2771</v>
      </c>
      <c r="E3101" t="s">
        <v>32</v>
      </c>
      <c r="F3101" t="s">
        <v>33</v>
      </c>
      <c r="G3101" t="s">
        <v>34</v>
      </c>
      <c r="H3101">
        <v>150000</v>
      </c>
      <c r="I3101">
        <v>150000</v>
      </c>
      <c r="J3101">
        <v>31.78</v>
      </c>
      <c r="K3101" s="1">
        <v>45991</v>
      </c>
      <c r="L3101" t="s">
        <v>15144</v>
      </c>
    </row>
    <row r="3102" spans="1:12" x14ac:dyDescent="0.2">
      <c r="A3102" t="s">
        <v>10322</v>
      </c>
      <c r="B3102" t="s">
        <v>10323</v>
      </c>
      <c r="C3102" t="s">
        <v>7360</v>
      </c>
      <c r="D3102" t="s">
        <v>2771</v>
      </c>
      <c r="E3102" t="s">
        <v>32</v>
      </c>
      <c r="F3102" t="s">
        <v>33</v>
      </c>
      <c r="G3102" t="s">
        <v>34</v>
      </c>
      <c r="H3102">
        <v>150000</v>
      </c>
      <c r="I3102">
        <v>150000</v>
      </c>
      <c r="J3102">
        <v>31.78</v>
      </c>
      <c r="K3102" s="1">
        <v>45991</v>
      </c>
      <c r="L3102" t="s">
        <v>15144</v>
      </c>
    </row>
    <row r="3103" spans="1:12" x14ac:dyDescent="0.2">
      <c r="A3103" t="s">
        <v>10324</v>
      </c>
      <c r="B3103" t="s">
        <v>10325</v>
      </c>
      <c r="C3103" t="s">
        <v>7360</v>
      </c>
      <c r="D3103" t="s">
        <v>2771</v>
      </c>
      <c r="E3103" t="s">
        <v>32</v>
      </c>
      <c r="F3103" t="s">
        <v>33</v>
      </c>
      <c r="G3103" t="s">
        <v>34</v>
      </c>
      <c r="H3103">
        <v>150000</v>
      </c>
      <c r="I3103">
        <v>150000</v>
      </c>
      <c r="J3103">
        <v>31.78</v>
      </c>
      <c r="K3103" s="1">
        <v>45991</v>
      </c>
      <c r="L3103" t="s">
        <v>15144</v>
      </c>
    </row>
    <row r="3104" spans="1:12" x14ac:dyDescent="0.2">
      <c r="A3104" t="s">
        <v>10328</v>
      </c>
      <c r="B3104" t="s">
        <v>10329</v>
      </c>
      <c r="C3104" t="s">
        <v>7360</v>
      </c>
      <c r="D3104" t="s">
        <v>2771</v>
      </c>
      <c r="E3104" t="s">
        <v>32</v>
      </c>
      <c r="F3104" t="s">
        <v>33</v>
      </c>
      <c r="G3104" t="s">
        <v>34</v>
      </c>
      <c r="H3104">
        <v>150000</v>
      </c>
      <c r="I3104">
        <v>150000</v>
      </c>
      <c r="J3104">
        <v>31.78</v>
      </c>
      <c r="K3104" s="1">
        <v>45991</v>
      </c>
      <c r="L3104" t="s">
        <v>15144</v>
      </c>
    </row>
    <row r="3105" spans="1:12" x14ac:dyDescent="0.2">
      <c r="A3105" t="s">
        <v>9079</v>
      </c>
      <c r="B3105" t="s">
        <v>9080</v>
      </c>
      <c r="C3105" t="s">
        <v>7360</v>
      </c>
      <c r="D3105" t="s">
        <v>2771</v>
      </c>
      <c r="E3105" t="s">
        <v>32</v>
      </c>
      <c r="F3105" t="s">
        <v>33</v>
      </c>
      <c r="G3105" t="s">
        <v>34</v>
      </c>
      <c r="I3105">
        <v>178333</v>
      </c>
      <c r="J3105">
        <v>100</v>
      </c>
      <c r="K3105" s="1">
        <v>45900</v>
      </c>
      <c r="L3105" t="s">
        <v>15144</v>
      </c>
    </row>
    <row r="3106" spans="1:12" x14ac:dyDescent="0.2">
      <c r="A3106" t="s">
        <v>9085</v>
      </c>
      <c r="B3106" t="s">
        <v>9086</v>
      </c>
      <c r="C3106" t="s">
        <v>7360</v>
      </c>
      <c r="D3106" t="s">
        <v>2771</v>
      </c>
      <c r="E3106" t="s">
        <v>32</v>
      </c>
      <c r="F3106" t="s">
        <v>33</v>
      </c>
      <c r="G3106" t="s">
        <v>34</v>
      </c>
      <c r="I3106">
        <v>178333</v>
      </c>
      <c r="J3106">
        <v>100</v>
      </c>
      <c r="K3106" s="1">
        <v>45900</v>
      </c>
      <c r="L3106" t="s">
        <v>15144</v>
      </c>
    </row>
    <row r="3107" spans="1:12" x14ac:dyDescent="0.2">
      <c r="A3107" t="s">
        <v>9089</v>
      </c>
      <c r="B3107" t="s">
        <v>9090</v>
      </c>
      <c r="C3107" t="s">
        <v>7360</v>
      </c>
      <c r="D3107" t="s">
        <v>2771</v>
      </c>
      <c r="E3107" t="s">
        <v>32</v>
      </c>
      <c r="F3107" t="s">
        <v>33</v>
      </c>
      <c r="G3107" t="s">
        <v>34</v>
      </c>
      <c r="I3107">
        <v>178333</v>
      </c>
      <c r="J3107">
        <v>100</v>
      </c>
      <c r="K3107" s="1">
        <v>45900</v>
      </c>
      <c r="L3107" t="s">
        <v>15144</v>
      </c>
    </row>
    <row r="3108" spans="1:12" x14ac:dyDescent="0.2">
      <c r="A3108" t="s">
        <v>9087</v>
      </c>
      <c r="B3108" t="s">
        <v>9088</v>
      </c>
      <c r="C3108" t="s">
        <v>7360</v>
      </c>
      <c r="D3108" t="s">
        <v>2771</v>
      </c>
      <c r="E3108" t="s">
        <v>32</v>
      </c>
      <c r="F3108" t="s">
        <v>33</v>
      </c>
      <c r="G3108" t="s">
        <v>34</v>
      </c>
      <c r="I3108">
        <v>178333</v>
      </c>
      <c r="J3108">
        <v>100</v>
      </c>
      <c r="K3108" s="1">
        <v>45900</v>
      </c>
      <c r="L3108" t="s">
        <v>15144</v>
      </c>
    </row>
    <row r="3109" spans="1:12" x14ac:dyDescent="0.2">
      <c r="A3109" t="s">
        <v>9081</v>
      </c>
      <c r="B3109" t="s">
        <v>9082</v>
      </c>
      <c r="C3109" t="s">
        <v>7360</v>
      </c>
      <c r="D3109" t="s">
        <v>2771</v>
      </c>
      <c r="E3109" t="s">
        <v>32</v>
      </c>
      <c r="F3109" t="s">
        <v>33</v>
      </c>
      <c r="G3109" t="s">
        <v>34</v>
      </c>
      <c r="I3109">
        <v>178333</v>
      </c>
      <c r="J3109">
        <v>100</v>
      </c>
      <c r="K3109" s="1">
        <v>45900</v>
      </c>
      <c r="L3109" t="s">
        <v>15144</v>
      </c>
    </row>
    <row r="3110" spans="1:12" x14ac:dyDescent="0.2">
      <c r="A3110" t="s">
        <v>9083</v>
      </c>
      <c r="B3110" t="s">
        <v>9084</v>
      </c>
      <c r="C3110" t="s">
        <v>7360</v>
      </c>
      <c r="D3110" t="s">
        <v>2771</v>
      </c>
      <c r="E3110" t="s">
        <v>32</v>
      </c>
      <c r="F3110" t="s">
        <v>33</v>
      </c>
      <c r="G3110" t="s">
        <v>34</v>
      </c>
      <c r="I3110">
        <v>178333</v>
      </c>
      <c r="J3110">
        <v>100</v>
      </c>
      <c r="K3110" s="1">
        <v>45900</v>
      </c>
      <c r="L3110" t="s">
        <v>15144</v>
      </c>
    </row>
    <row r="3111" spans="1:12" x14ac:dyDescent="0.2">
      <c r="A3111" t="s">
        <v>8370</v>
      </c>
      <c r="B3111" t="s">
        <v>8371</v>
      </c>
      <c r="C3111" t="s">
        <v>7360</v>
      </c>
      <c r="D3111" t="s">
        <v>2771</v>
      </c>
      <c r="E3111" t="s">
        <v>32</v>
      </c>
      <c r="F3111" t="s">
        <v>33</v>
      </c>
      <c r="G3111" t="s">
        <v>34</v>
      </c>
      <c r="H3111">
        <v>180000</v>
      </c>
      <c r="I3111">
        <v>320000</v>
      </c>
      <c r="J3111">
        <v>53.4</v>
      </c>
      <c r="K3111" s="1">
        <v>45869</v>
      </c>
      <c r="L3111" t="s">
        <v>15144</v>
      </c>
    </row>
    <row r="3112" spans="1:12" x14ac:dyDescent="0.2">
      <c r="A3112" t="s">
        <v>8366</v>
      </c>
      <c r="B3112" t="s">
        <v>8367</v>
      </c>
      <c r="C3112" t="s">
        <v>7360</v>
      </c>
      <c r="D3112" t="s">
        <v>2771</v>
      </c>
      <c r="E3112" t="s">
        <v>32</v>
      </c>
      <c r="F3112" t="s">
        <v>33</v>
      </c>
      <c r="G3112" t="s">
        <v>34</v>
      </c>
      <c r="I3112"/>
      <c r="J3112">
        <v>136.38</v>
      </c>
      <c r="K3112" s="1">
        <v>45869</v>
      </c>
      <c r="L3112" t="s">
        <v>15144</v>
      </c>
    </row>
    <row r="3113" spans="1:12" x14ac:dyDescent="0.2">
      <c r="A3113" t="s">
        <v>8362</v>
      </c>
      <c r="B3113" t="s">
        <v>8363</v>
      </c>
      <c r="C3113" t="s">
        <v>7360</v>
      </c>
      <c r="D3113" t="s">
        <v>2771</v>
      </c>
      <c r="E3113" t="s">
        <v>32</v>
      </c>
      <c r="F3113" t="s">
        <v>33</v>
      </c>
      <c r="G3113" t="s">
        <v>34</v>
      </c>
      <c r="H3113">
        <v>460250</v>
      </c>
      <c r="I3113">
        <v>920500</v>
      </c>
      <c r="J3113">
        <v>153.5</v>
      </c>
      <c r="K3113" s="1">
        <v>45869</v>
      </c>
      <c r="L3113" t="s">
        <v>15144</v>
      </c>
    </row>
    <row r="3114" spans="1:12" x14ac:dyDescent="0.2">
      <c r="A3114" t="s">
        <v>8368</v>
      </c>
      <c r="B3114" t="s">
        <v>8369</v>
      </c>
      <c r="C3114" t="s">
        <v>7360</v>
      </c>
      <c r="D3114" t="s">
        <v>2771</v>
      </c>
      <c r="E3114" t="s">
        <v>32</v>
      </c>
      <c r="F3114" t="s">
        <v>33</v>
      </c>
      <c r="G3114" t="s">
        <v>34</v>
      </c>
      <c r="H3114">
        <v>684610</v>
      </c>
      <c r="I3114">
        <v>1369220</v>
      </c>
      <c r="J3114">
        <v>228.3</v>
      </c>
      <c r="K3114" s="1">
        <v>45869</v>
      </c>
      <c r="L3114" t="s">
        <v>15144</v>
      </c>
    </row>
    <row r="3115" spans="1:12" x14ac:dyDescent="0.2">
      <c r="A3115" t="s">
        <v>8358</v>
      </c>
      <c r="B3115" t="s">
        <v>8359</v>
      </c>
      <c r="C3115" t="s">
        <v>7360</v>
      </c>
      <c r="D3115" t="s">
        <v>2771</v>
      </c>
      <c r="E3115" t="s">
        <v>32</v>
      </c>
      <c r="F3115" t="s">
        <v>33</v>
      </c>
      <c r="G3115" t="s">
        <v>34</v>
      </c>
      <c r="I3115"/>
      <c r="J3115">
        <v>136.38</v>
      </c>
      <c r="K3115" s="1">
        <v>45869</v>
      </c>
      <c r="L3115" t="s">
        <v>15144</v>
      </c>
    </row>
    <row r="3116" spans="1:12" x14ac:dyDescent="0.2">
      <c r="A3116" t="s">
        <v>8350</v>
      </c>
      <c r="B3116" t="s">
        <v>8351</v>
      </c>
      <c r="C3116" t="s">
        <v>7360</v>
      </c>
      <c r="D3116" t="s">
        <v>2771</v>
      </c>
      <c r="E3116" t="s">
        <v>32</v>
      </c>
      <c r="F3116" t="s">
        <v>33</v>
      </c>
      <c r="G3116" t="s">
        <v>34</v>
      </c>
      <c r="I3116"/>
      <c r="J3116">
        <v>136.38</v>
      </c>
      <c r="K3116" s="1">
        <v>45869</v>
      </c>
      <c r="L3116" t="s">
        <v>15144</v>
      </c>
    </row>
    <row r="3117" spans="1:12" x14ac:dyDescent="0.2">
      <c r="A3117" t="s">
        <v>8354</v>
      </c>
      <c r="B3117" t="s">
        <v>8355</v>
      </c>
      <c r="C3117" t="s">
        <v>7360</v>
      </c>
      <c r="D3117" t="s">
        <v>2771</v>
      </c>
      <c r="E3117" t="s">
        <v>32</v>
      </c>
      <c r="F3117" t="s">
        <v>33</v>
      </c>
      <c r="G3117" t="s">
        <v>34</v>
      </c>
      <c r="H3117">
        <v>459650</v>
      </c>
      <c r="I3117">
        <v>919300</v>
      </c>
      <c r="J3117">
        <v>153.30000000000001</v>
      </c>
      <c r="K3117" s="1">
        <v>45869</v>
      </c>
      <c r="L3117" t="s">
        <v>15144</v>
      </c>
    </row>
    <row r="3118" spans="1:12" x14ac:dyDescent="0.2">
      <c r="A3118" t="s">
        <v>8352</v>
      </c>
      <c r="B3118" t="s">
        <v>8353</v>
      </c>
      <c r="C3118" t="s">
        <v>7360</v>
      </c>
      <c r="D3118" t="s">
        <v>2771</v>
      </c>
      <c r="E3118" t="s">
        <v>32</v>
      </c>
      <c r="F3118" t="s">
        <v>33</v>
      </c>
      <c r="G3118" t="s">
        <v>34</v>
      </c>
      <c r="I3118"/>
      <c r="J3118">
        <v>136.38</v>
      </c>
      <c r="K3118" s="1">
        <v>45869</v>
      </c>
      <c r="L3118" t="s">
        <v>15144</v>
      </c>
    </row>
    <row r="3119" spans="1:12" x14ac:dyDescent="0.2">
      <c r="A3119" t="s">
        <v>8364</v>
      </c>
      <c r="B3119" t="s">
        <v>8365</v>
      </c>
      <c r="C3119" t="s">
        <v>7360</v>
      </c>
      <c r="D3119" t="s">
        <v>2771</v>
      </c>
      <c r="E3119" t="s">
        <v>32</v>
      </c>
      <c r="F3119" t="s">
        <v>33</v>
      </c>
      <c r="G3119" t="s">
        <v>34</v>
      </c>
      <c r="I3119"/>
      <c r="J3119">
        <v>136.38</v>
      </c>
      <c r="K3119" s="1">
        <v>45869</v>
      </c>
      <c r="L3119" t="s">
        <v>15144</v>
      </c>
    </row>
    <row r="3120" spans="1:12" x14ac:dyDescent="0.2">
      <c r="A3120" t="s">
        <v>8360</v>
      </c>
      <c r="B3120" t="s">
        <v>8361</v>
      </c>
      <c r="C3120" t="s">
        <v>7360</v>
      </c>
      <c r="D3120" t="s">
        <v>2771</v>
      </c>
      <c r="E3120" t="s">
        <v>32</v>
      </c>
      <c r="F3120" t="s">
        <v>33</v>
      </c>
      <c r="G3120" t="s">
        <v>34</v>
      </c>
      <c r="I3120"/>
      <c r="J3120">
        <v>136.38</v>
      </c>
      <c r="K3120" s="1">
        <v>45869</v>
      </c>
      <c r="L3120" t="s">
        <v>15144</v>
      </c>
    </row>
    <row r="3121" spans="1:12" x14ac:dyDescent="0.2">
      <c r="A3121" t="s">
        <v>8356</v>
      </c>
      <c r="B3121" t="s">
        <v>8357</v>
      </c>
      <c r="C3121" t="s">
        <v>7360</v>
      </c>
      <c r="D3121" t="s">
        <v>2771</v>
      </c>
      <c r="E3121" t="s">
        <v>32</v>
      </c>
      <c r="F3121" t="s">
        <v>33</v>
      </c>
      <c r="G3121" t="s">
        <v>34</v>
      </c>
      <c r="H3121">
        <v>279450</v>
      </c>
      <c r="I3121">
        <v>558900</v>
      </c>
      <c r="J3121">
        <v>93.2</v>
      </c>
      <c r="K3121" s="1">
        <v>45869</v>
      </c>
      <c r="L3121" t="s">
        <v>15144</v>
      </c>
    </row>
    <row r="3122" spans="1:12" x14ac:dyDescent="0.2">
      <c r="A3122" t="s">
        <v>13631</v>
      </c>
      <c r="B3122" t="s">
        <v>13632</v>
      </c>
      <c r="C3122" t="s">
        <v>7360</v>
      </c>
      <c r="D3122" t="s">
        <v>2771</v>
      </c>
      <c r="E3122" t="s">
        <v>32</v>
      </c>
      <c r="F3122" t="s">
        <v>33</v>
      </c>
      <c r="G3122" t="s">
        <v>34</v>
      </c>
      <c r="I3122">
        <v>138000</v>
      </c>
      <c r="J3122">
        <v>75</v>
      </c>
      <c r="K3122" s="1">
        <v>46142</v>
      </c>
      <c r="L3122" t="s">
        <v>15144</v>
      </c>
    </row>
    <row r="3123" spans="1:12" x14ac:dyDescent="0.2">
      <c r="A3123" t="s">
        <v>13629</v>
      </c>
      <c r="B3123" t="s">
        <v>13630</v>
      </c>
      <c r="C3123" t="s">
        <v>7360</v>
      </c>
      <c r="D3123" t="s">
        <v>2771</v>
      </c>
      <c r="E3123" t="s">
        <v>32</v>
      </c>
      <c r="F3123" t="s">
        <v>33</v>
      </c>
      <c r="G3123" t="s">
        <v>34</v>
      </c>
      <c r="I3123">
        <v>138000</v>
      </c>
      <c r="J3123">
        <v>75</v>
      </c>
      <c r="K3123" s="1">
        <v>46142</v>
      </c>
      <c r="L3123" t="s">
        <v>15144</v>
      </c>
    </row>
    <row r="3124" spans="1:12" x14ac:dyDescent="0.2">
      <c r="A3124" t="s">
        <v>13625</v>
      </c>
      <c r="B3124" t="s">
        <v>13626</v>
      </c>
      <c r="C3124" t="s">
        <v>7360</v>
      </c>
      <c r="D3124" t="s">
        <v>2771</v>
      </c>
      <c r="E3124" t="s">
        <v>32</v>
      </c>
      <c r="F3124" t="s">
        <v>33</v>
      </c>
      <c r="G3124" t="s">
        <v>34</v>
      </c>
      <c r="I3124">
        <v>138000</v>
      </c>
      <c r="J3124">
        <v>75</v>
      </c>
      <c r="K3124" s="1">
        <v>46142</v>
      </c>
      <c r="L3124" t="s">
        <v>15144</v>
      </c>
    </row>
    <row r="3125" spans="1:12" x14ac:dyDescent="0.2">
      <c r="A3125" t="s">
        <v>13623</v>
      </c>
      <c r="B3125" t="s">
        <v>13624</v>
      </c>
      <c r="C3125" t="s">
        <v>7360</v>
      </c>
      <c r="D3125" t="s">
        <v>2771</v>
      </c>
      <c r="E3125" t="s">
        <v>32</v>
      </c>
      <c r="F3125" t="s">
        <v>33</v>
      </c>
      <c r="G3125" t="s">
        <v>34</v>
      </c>
      <c r="I3125">
        <v>138000</v>
      </c>
      <c r="J3125">
        <v>75</v>
      </c>
      <c r="K3125" s="1">
        <v>46142</v>
      </c>
      <c r="L3125" t="s">
        <v>15144</v>
      </c>
    </row>
    <row r="3126" spans="1:12" x14ac:dyDescent="0.2">
      <c r="A3126" t="s">
        <v>13627</v>
      </c>
      <c r="B3126" t="s">
        <v>13628</v>
      </c>
      <c r="C3126" t="s">
        <v>7360</v>
      </c>
      <c r="D3126" t="s">
        <v>2771</v>
      </c>
      <c r="E3126" t="s">
        <v>32</v>
      </c>
      <c r="F3126" t="s">
        <v>33</v>
      </c>
      <c r="G3126" t="s">
        <v>34</v>
      </c>
      <c r="I3126">
        <v>138000</v>
      </c>
      <c r="J3126">
        <v>75</v>
      </c>
      <c r="K3126" s="1">
        <v>46142</v>
      </c>
      <c r="L3126" t="s">
        <v>15144</v>
      </c>
    </row>
    <row r="3127" spans="1:12" x14ac:dyDescent="0.2">
      <c r="A3127" t="s">
        <v>13633</v>
      </c>
      <c r="B3127" t="s">
        <v>13634</v>
      </c>
      <c r="C3127" t="s">
        <v>7360</v>
      </c>
      <c r="D3127" t="s">
        <v>2771</v>
      </c>
      <c r="E3127" t="s">
        <v>32</v>
      </c>
      <c r="F3127" t="s">
        <v>33</v>
      </c>
      <c r="G3127" t="s">
        <v>34</v>
      </c>
      <c r="I3127">
        <v>138000</v>
      </c>
      <c r="J3127">
        <v>75</v>
      </c>
      <c r="K3127" s="1">
        <v>46142</v>
      </c>
      <c r="L3127" t="s">
        <v>15144</v>
      </c>
    </row>
    <row r="3128" spans="1:12" x14ac:dyDescent="0.2">
      <c r="A3128" t="s">
        <v>13621</v>
      </c>
      <c r="B3128" t="s">
        <v>13622</v>
      </c>
      <c r="C3128" t="s">
        <v>7360</v>
      </c>
      <c r="D3128" t="s">
        <v>2771</v>
      </c>
      <c r="E3128" t="s">
        <v>32</v>
      </c>
      <c r="F3128" t="s">
        <v>33</v>
      </c>
      <c r="G3128" t="s">
        <v>34</v>
      </c>
      <c r="I3128">
        <v>138000</v>
      </c>
      <c r="J3128">
        <v>75</v>
      </c>
      <c r="K3128" s="1">
        <v>46142</v>
      </c>
      <c r="L3128" t="s">
        <v>15144</v>
      </c>
    </row>
    <row r="3129" spans="1:12" x14ac:dyDescent="0.2">
      <c r="A3129" t="s">
        <v>14265</v>
      </c>
      <c r="B3129" t="s">
        <v>14266</v>
      </c>
      <c r="C3129" t="s">
        <v>7360</v>
      </c>
      <c r="D3129" t="s">
        <v>2771</v>
      </c>
      <c r="E3129" t="s">
        <v>32</v>
      </c>
      <c r="F3129" t="s">
        <v>33</v>
      </c>
      <c r="G3129" t="s">
        <v>34</v>
      </c>
      <c r="I3129">
        <v>247342</v>
      </c>
      <c r="J3129">
        <v>49.185000000000002</v>
      </c>
      <c r="K3129" s="1">
        <v>46203</v>
      </c>
      <c r="L3129" t="s">
        <v>15144</v>
      </c>
    </row>
    <row r="3130" spans="1:12" x14ac:dyDescent="0.2">
      <c r="A3130" t="s">
        <v>14339</v>
      </c>
      <c r="B3130" t="s">
        <v>14340</v>
      </c>
      <c r="C3130" t="s">
        <v>7360</v>
      </c>
      <c r="D3130" t="s">
        <v>2771</v>
      </c>
      <c r="E3130" t="s">
        <v>32</v>
      </c>
      <c r="F3130" t="s">
        <v>33</v>
      </c>
      <c r="G3130" t="s">
        <v>34</v>
      </c>
      <c r="I3130">
        <v>118000</v>
      </c>
      <c r="J3130">
        <v>25.184999999999999</v>
      </c>
      <c r="K3130" s="1">
        <v>46203</v>
      </c>
      <c r="L3130" t="s">
        <v>15144</v>
      </c>
    </row>
    <row r="3131" spans="1:12" x14ac:dyDescent="0.2">
      <c r="A3131" t="s">
        <v>14351</v>
      </c>
      <c r="B3131" t="s">
        <v>14352</v>
      </c>
      <c r="C3131" t="s">
        <v>7360</v>
      </c>
      <c r="D3131" t="s">
        <v>2771</v>
      </c>
      <c r="E3131" t="s">
        <v>32</v>
      </c>
      <c r="F3131" t="s">
        <v>33</v>
      </c>
      <c r="G3131" t="s">
        <v>34</v>
      </c>
      <c r="I3131">
        <v>118000</v>
      </c>
      <c r="J3131">
        <v>25.184999999999999</v>
      </c>
      <c r="K3131" s="1">
        <v>46203</v>
      </c>
      <c r="L3131" t="s">
        <v>15144</v>
      </c>
    </row>
    <row r="3132" spans="1:12" x14ac:dyDescent="0.2">
      <c r="A3132" t="s">
        <v>14331</v>
      </c>
      <c r="B3132" t="s">
        <v>14332</v>
      </c>
      <c r="C3132" t="s">
        <v>7360</v>
      </c>
      <c r="D3132" t="s">
        <v>2771</v>
      </c>
      <c r="E3132" t="s">
        <v>32</v>
      </c>
      <c r="F3132" t="s">
        <v>33</v>
      </c>
      <c r="G3132" t="s">
        <v>34</v>
      </c>
      <c r="I3132">
        <v>118000</v>
      </c>
      <c r="J3132">
        <v>25.184999999999999</v>
      </c>
      <c r="K3132" s="1">
        <v>46203</v>
      </c>
      <c r="L3132" t="s">
        <v>15144</v>
      </c>
    </row>
    <row r="3133" spans="1:12" x14ac:dyDescent="0.2">
      <c r="A3133" t="s">
        <v>14349</v>
      </c>
      <c r="B3133" t="s">
        <v>14350</v>
      </c>
      <c r="C3133" t="s">
        <v>7360</v>
      </c>
      <c r="D3133" t="s">
        <v>2771</v>
      </c>
      <c r="E3133" t="s">
        <v>32</v>
      </c>
      <c r="F3133" t="s">
        <v>33</v>
      </c>
      <c r="G3133" t="s">
        <v>34</v>
      </c>
      <c r="I3133">
        <v>118000</v>
      </c>
      <c r="J3133">
        <v>25.184999999999999</v>
      </c>
      <c r="K3133" s="1">
        <v>46203</v>
      </c>
      <c r="L3133" t="s">
        <v>15144</v>
      </c>
    </row>
    <row r="3134" spans="1:12" x14ac:dyDescent="0.2">
      <c r="A3134" t="s">
        <v>14327</v>
      </c>
      <c r="B3134" t="s">
        <v>14328</v>
      </c>
      <c r="C3134" t="s">
        <v>7360</v>
      </c>
      <c r="D3134" t="s">
        <v>2771</v>
      </c>
      <c r="E3134" t="s">
        <v>32</v>
      </c>
      <c r="F3134" t="s">
        <v>33</v>
      </c>
      <c r="G3134" t="s">
        <v>34</v>
      </c>
      <c r="I3134">
        <v>118000</v>
      </c>
      <c r="J3134">
        <v>25.184999999999999</v>
      </c>
      <c r="K3134" s="1">
        <v>46203</v>
      </c>
      <c r="L3134" t="s">
        <v>15144</v>
      </c>
    </row>
    <row r="3135" spans="1:12" x14ac:dyDescent="0.2">
      <c r="A3135" t="s">
        <v>14335</v>
      </c>
      <c r="B3135" t="s">
        <v>14336</v>
      </c>
      <c r="C3135" t="s">
        <v>7360</v>
      </c>
      <c r="D3135" t="s">
        <v>2771</v>
      </c>
      <c r="E3135" t="s">
        <v>32</v>
      </c>
      <c r="F3135" t="s">
        <v>33</v>
      </c>
      <c r="G3135" t="s">
        <v>34</v>
      </c>
      <c r="I3135">
        <v>118000</v>
      </c>
      <c r="J3135">
        <v>25.184999999999999</v>
      </c>
      <c r="K3135" s="1">
        <v>46203</v>
      </c>
      <c r="L3135" t="s">
        <v>15144</v>
      </c>
    </row>
    <row r="3136" spans="1:12" x14ac:dyDescent="0.2">
      <c r="A3136" t="s">
        <v>14319</v>
      </c>
      <c r="B3136" t="s">
        <v>14320</v>
      </c>
      <c r="C3136" t="s">
        <v>7360</v>
      </c>
      <c r="D3136" t="s">
        <v>2771</v>
      </c>
      <c r="E3136" t="s">
        <v>32</v>
      </c>
      <c r="F3136" t="s">
        <v>33</v>
      </c>
      <c r="G3136" t="s">
        <v>34</v>
      </c>
      <c r="I3136">
        <v>118000</v>
      </c>
      <c r="J3136">
        <v>25.184999999999999</v>
      </c>
      <c r="K3136" s="1">
        <v>46203</v>
      </c>
      <c r="L3136" t="s">
        <v>15144</v>
      </c>
    </row>
    <row r="3137" spans="1:12" x14ac:dyDescent="0.2">
      <c r="A3137" t="s">
        <v>14353</v>
      </c>
      <c r="B3137" t="s">
        <v>14354</v>
      </c>
      <c r="C3137" t="s">
        <v>7360</v>
      </c>
      <c r="D3137" t="s">
        <v>2771</v>
      </c>
      <c r="E3137" t="s">
        <v>32</v>
      </c>
      <c r="F3137" t="s">
        <v>33</v>
      </c>
      <c r="G3137" t="s">
        <v>34</v>
      </c>
      <c r="I3137">
        <v>118000</v>
      </c>
      <c r="J3137">
        <v>25.184999999999999</v>
      </c>
      <c r="K3137" s="1">
        <v>46203</v>
      </c>
      <c r="L3137" t="s">
        <v>15144</v>
      </c>
    </row>
    <row r="3138" spans="1:12" x14ac:dyDescent="0.2">
      <c r="A3138" t="s">
        <v>14333</v>
      </c>
      <c r="B3138" t="s">
        <v>14334</v>
      </c>
      <c r="C3138" t="s">
        <v>7360</v>
      </c>
      <c r="D3138" t="s">
        <v>2771</v>
      </c>
      <c r="E3138" t="s">
        <v>32</v>
      </c>
      <c r="F3138" t="s">
        <v>33</v>
      </c>
      <c r="G3138" t="s">
        <v>34</v>
      </c>
      <c r="I3138">
        <v>118000</v>
      </c>
      <c r="J3138">
        <v>25.184999999999999</v>
      </c>
      <c r="K3138" s="1">
        <v>46203</v>
      </c>
      <c r="L3138" t="s">
        <v>15144</v>
      </c>
    </row>
    <row r="3139" spans="1:12" x14ac:dyDescent="0.2">
      <c r="A3139" t="s">
        <v>14321</v>
      </c>
      <c r="B3139" t="s">
        <v>14322</v>
      </c>
      <c r="C3139" t="s">
        <v>7360</v>
      </c>
      <c r="D3139" t="s">
        <v>2771</v>
      </c>
      <c r="E3139" t="s">
        <v>32</v>
      </c>
      <c r="F3139" t="s">
        <v>33</v>
      </c>
      <c r="G3139" t="s">
        <v>34</v>
      </c>
      <c r="I3139">
        <v>118000</v>
      </c>
      <c r="J3139">
        <v>25.184999999999999</v>
      </c>
      <c r="K3139" s="1">
        <v>46203</v>
      </c>
      <c r="L3139" t="s">
        <v>15144</v>
      </c>
    </row>
    <row r="3140" spans="1:12" x14ac:dyDescent="0.2">
      <c r="A3140" t="s">
        <v>14343</v>
      </c>
      <c r="B3140" t="s">
        <v>14344</v>
      </c>
      <c r="C3140" t="s">
        <v>7360</v>
      </c>
      <c r="D3140" t="s">
        <v>2771</v>
      </c>
      <c r="E3140" t="s">
        <v>32</v>
      </c>
      <c r="F3140" t="s">
        <v>33</v>
      </c>
      <c r="G3140" t="s">
        <v>34</v>
      </c>
      <c r="I3140">
        <v>118000</v>
      </c>
      <c r="J3140">
        <v>25.184999999999999</v>
      </c>
      <c r="K3140" s="1">
        <v>46203</v>
      </c>
      <c r="L3140" t="s">
        <v>15144</v>
      </c>
    </row>
    <row r="3141" spans="1:12" x14ac:dyDescent="0.2">
      <c r="A3141" t="s">
        <v>14323</v>
      </c>
      <c r="B3141" t="s">
        <v>14324</v>
      </c>
      <c r="C3141" t="s">
        <v>7360</v>
      </c>
      <c r="D3141" t="s">
        <v>2771</v>
      </c>
      <c r="E3141" t="s">
        <v>32</v>
      </c>
      <c r="F3141" t="s">
        <v>33</v>
      </c>
      <c r="G3141" t="s">
        <v>34</v>
      </c>
      <c r="I3141">
        <v>118000</v>
      </c>
      <c r="J3141">
        <v>25.184999999999999</v>
      </c>
      <c r="K3141" s="1">
        <v>46203</v>
      </c>
      <c r="L3141" t="s">
        <v>15144</v>
      </c>
    </row>
    <row r="3142" spans="1:12" x14ac:dyDescent="0.2">
      <c r="A3142" t="s">
        <v>14345</v>
      </c>
      <c r="B3142" t="s">
        <v>14346</v>
      </c>
      <c r="C3142" t="s">
        <v>7360</v>
      </c>
      <c r="D3142" t="s">
        <v>2771</v>
      </c>
      <c r="E3142" t="s">
        <v>32</v>
      </c>
      <c r="F3142" t="s">
        <v>33</v>
      </c>
      <c r="G3142" t="s">
        <v>34</v>
      </c>
      <c r="I3142">
        <v>118000</v>
      </c>
      <c r="J3142">
        <v>25.184999999999999</v>
      </c>
      <c r="K3142" s="1">
        <v>46203</v>
      </c>
      <c r="L3142" t="s">
        <v>15144</v>
      </c>
    </row>
    <row r="3143" spans="1:12" x14ac:dyDescent="0.2">
      <c r="A3143" t="s">
        <v>14355</v>
      </c>
      <c r="B3143" t="s">
        <v>14356</v>
      </c>
      <c r="C3143" t="s">
        <v>7360</v>
      </c>
      <c r="D3143" t="s">
        <v>2771</v>
      </c>
      <c r="E3143" t="s">
        <v>32</v>
      </c>
      <c r="F3143" t="s">
        <v>33</v>
      </c>
      <c r="G3143" t="s">
        <v>34</v>
      </c>
      <c r="I3143">
        <v>118000</v>
      </c>
      <c r="J3143">
        <v>25.184999999999999</v>
      </c>
      <c r="K3143" s="1">
        <v>46203</v>
      </c>
      <c r="L3143" t="s">
        <v>15144</v>
      </c>
    </row>
    <row r="3144" spans="1:12" x14ac:dyDescent="0.2">
      <c r="A3144" t="s">
        <v>14347</v>
      </c>
      <c r="B3144" t="s">
        <v>14348</v>
      </c>
      <c r="C3144" t="s">
        <v>7360</v>
      </c>
      <c r="D3144" t="s">
        <v>2771</v>
      </c>
      <c r="E3144" t="s">
        <v>32</v>
      </c>
      <c r="F3144" t="s">
        <v>33</v>
      </c>
      <c r="G3144" t="s">
        <v>34</v>
      </c>
      <c r="I3144">
        <v>118000</v>
      </c>
      <c r="J3144">
        <v>25.184999999999999</v>
      </c>
      <c r="K3144" s="1">
        <v>46203</v>
      </c>
      <c r="L3144" t="s">
        <v>15144</v>
      </c>
    </row>
    <row r="3145" spans="1:12" x14ac:dyDescent="0.2">
      <c r="A3145" t="s">
        <v>14337</v>
      </c>
      <c r="B3145" t="s">
        <v>14338</v>
      </c>
      <c r="C3145" t="s">
        <v>7360</v>
      </c>
      <c r="D3145" t="s">
        <v>2771</v>
      </c>
      <c r="E3145" t="s">
        <v>32</v>
      </c>
      <c r="F3145" t="s">
        <v>33</v>
      </c>
      <c r="G3145" t="s">
        <v>34</v>
      </c>
      <c r="I3145">
        <v>118000</v>
      </c>
      <c r="J3145">
        <v>25.184999999999999</v>
      </c>
      <c r="K3145" s="1">
        <v>46203</v>
      </c>
      <c r="L3145" t="s">
        <v>15144</v>
      </c>
    </row>
    <row r="3146" spans="1:12" x14ac:dyDescent="0.2">
      <c r="A3146" t="s">
        <v>14341</v>
      </c>
      <c r="B3146" t="s">
        <v>14342</v>
      </c>
      <c r="C3146" t="s">
        <v>7360</v>
      </c>
      <c r="D3146" t="s">
        <v>2771</v>
      </c>
      <c r="E3146" t="s">
        <v>32</v>
      </c>
      <c r="F3146" t="s">
        <v>33</v>
      </c>
      <c r="G3146" t="s">
        <v>34</v>
      </c>
      <c r="I3146">
        <v>118000</v>
      </c>
      <c r="J3146">
        <v>25.184999999999999</v>
      </c>
      <c r="K3146" s="1">
        <v>46203</v>
      </c>
      <c r="L3146" t="s">
        <v>15144</v>
      </c>
    </row>
    <row r="3147" spans="1:12" x14ac:dyDescent="0.2">
      <c r="A3147" t="s">
        <v>14357</v>
      </c>
      <c r="B3147" t="s">
        <v>14358</v>
      </c>
      <c r="C3147" t="s">
        <v>7360</v>
      </c>
      <c r="D3147" t="s">
        <v>2771</v>
      </c>
      <c r="E3147" t="s">
        <v>32</v>
      </c>
      <c r="F3147" t="s">
        <v>33</v>
      </c>
      <c r="G3147" t="s">
        <v>34</v>
      </c>
      <c r="I3147">
        <v>118000</v>
      </c>
      <c r="J3147">
        <v>25.184999999999999</v>
      </c>
      <c r="K3147" s="1">
        <v>46203</v>
      </c>
      <c r="L3147" t="s">
        <v>15144</v>
      </c>
    </row>
    <row r="3148" spans="1:12" x14ac:dyDescent="0.2">
      <c r="A3148" t="s">
        <v>14325</v>
      </c>
      <c r="B3148" t="s">
        <v>14326</v>
      </c>
      <c r="C3148" t="s">
        <v>7360</v>
      </c>
      <c r="D3148" t="s">
        <v>2771</v>
      </c>
      <c r="E3148" t="s">
        <v>32</v>
      </c>
      <c r="F3148" t="s">
        <v>33</v>
      </c>
      <c r="G3148" t="s">
        <v>34</v>
      </c>
      <c r="I3148">
        <v>118000</v>
      </c>
      <c r="J3148">
        <v>25.184999999999999</v>
      </c>
      <c r="K3148" s="1">
        <v>46203</v>
      </c>
      <c r="L3148" t="s">
        <v>15144</v>
      </c>
    </row>
    <row r="3149" spans="1:12" x14ac:dyDescent="0.2">
      <c r="A3149" t="s">
        <v>14329</v>
      </c>
      <c r="B3149" t="s">
        <v>14330</v>
      </c>
      <c r="C3149" t="s">
        <v>7360</v>
      </c>
      <c r="D3149" t="s">
        <v>2771</v>
      </c>
      <c r="E3149" t="s">
        <v>32</v>
      </c>
      <c r="F3149" t="s">
        <v>33</v>
      </c>
      <c r="G3149" t="s">
        <v>34</v>
      </c>
      <c r="I3149">
        <v>118000</v>
      </c>
      <c r="J3149">
        <v>25.184999999999999</v>
      </c>
      <c r="K3149" s="1">
        <v>46203</v>
      </c>
      <c r="L3149" t="s">
        <v>15144</v>
      </c>
    </row>
    <row r="3150" spans="1:12" x14ac:dyDescent="0.2">
      <c r="A3150" t="s">
        <v>12549</v>
      </c>
      <c r="B3150" t="s">
        <v>12550</v>
      </c>
      <c r="C3150" t="s">
        <v>7360</v>
      </c>
      <c r="D3150" t="s">
        <v>2771</v>
      </c>
      <c r="E3150" t="s">
        <v>32</v>
      </c>
      <c r="F3150" t="s">
        <v>33</v>
      </c>
      <c r="G3150" t="s">
        <v>34</v>
      </c>
      <c r="H3150">
        <v>125000</v>
      </c>
      <c r="I3150">
        <v>250000</v>
      </c>
      <c r="J3150">
        <v>50.805</v>
      </c>
      <c r="K3150" s="1">
        <v>46112</v>
      </c>
      <c r="L3150" t="s">
        <v>15144</v>
      </c>
    </row>
    <row r="3151" spans="1:12" x14ac:dyDescent="0.2">
      <c r="A3151" t="s">
        <v>12551</v>
      </c>
      <c r="B3151" t="s">
        <v>12552</v>
      </c>
      <c r="C3151" t="s">
        <v>7360</v>
      </c>
      <c r="D3151" t="s">
        <v>2771</v>
      </c>
      <c r="E3151" t="s">
        <v>32</v>
      </c>
      <c r="F3151" t="s">
        <v>33</v>
      </c>
      <c r="G3151" t="s">
        <v>34</v>
      </c>
      <c r="H3151">
        <v>125000</v>
      </c>
      <c r="I3151">
        <v>250000</v>
      </c>
      <c r="J3151">
        <v>50.805</v>
      </c>
      <c r="K3151" s="1">
        <v>46112</v>
      </c>
      <c r="L3151" t="s">
        <v>15144</v>
      </c>
    </row>
    <row r="3152" spans="1:12" x14ac:dyDescent="0.2">
      <c r="A3152" t="s">
        <v>13993</v>
      </c>
      <c r="B3152" t="s">
        <v>13994</v>
      </c>
      <c r="C3152" t="s">
        <v>7360</v>
      </c>
      <c r="D3152" t="s">
        <v>2771</v>
      </c>
      <c r="E3152" t="s">
        <v>32</v>
      </c>
      <c r="F3152" t="s">
        <v>33</v>
      </c>
      <c r="G3152" t="s">
        <v>34</v>
      </c>
      <c r="I3152"/>
      <c r="J3152">
        <v>200</v>
      </c>
      <c r="K3152" s="1">
        <v>46173</v>
      </c>
      <c r="L3152" t="s">
        <v>15144</v>
      </c>
    </row>
    <row r="3153" spans="1:12" x14ac:dyDescent="0.2">
      <c r="A3153" t="s">
        <v>13995</v>
      </c>
      <c r="B3153" t="s">
        <v>13996</v>
      </c>
      <c r="C3153" t="s">
        <v>7360</v>
      </c>
      <c r="D3153" t="s">
        <v>2771</v>
      </c>
      <c r="E3153" t="s">
        <v>32</v>
      </c>
      <c r="F3153" t="s">
        <v>33</v>
      </c>
      <c r="G3153" t="s">
        <v>34</v>
      </c>
      <c r="I3153"/>
      <c r="J3153">
        <v>200</v>
      </c>
      <c r="K3153" s="1">
        <v>46173</v>
      </c>
      <c r="L3153" t="s">
        <v>15144</v>
      </c>
    </row>
    <row r="3154" spans="1:12" x14ac:dyDescent="0.2">
      <c r="A3154" t="s">
        <v>14003</v>
      </c>
      <c r="B3154" t="s">
        <v>14004</v>
      </c>
      <c r="C3154" t="s">
        <v>7360</v>
      </c>
      <c r="D3154" t="s">
        <v>2771</v>
      </c>
      <c r="E3154" t="s">
        <v>32</v>
      </c>
      <c r="F3154" t="s">
        <v>33</v>
      </c>
      <c r="G3154" t="s">
        <v>34</v>
      </c>
      <c r="I3154"/>
      <c r="J3154">
        <v>200</v>
      </c>
      <c r="K3154" s="1">
        <v>46173</v>
      </c>
      <c r="L3154" t="s">
        <v>15144</v>
      </c>
    </row>
    <row r="3155" spans="1:12" x14ac:dyDescent="0.2">
      <c r="A3155" t="s">
        <v>14001</v>
      </c>
      <c r="B3155" t="s">
        <v>14002</v>
      </c>
      <c r="C3155" t="s">
        <v>7360</v>
      </c>
      <c r="D3155" t="s">
        <v>2771</v>
      </c>
      <c r="E3155" t="s">
        <v>32</v>
      </c>
      <c r="F3155" t="s">
        <v>33</v>
      </c>
      <c r="G3155" t="s">
        <v>34</v>
      </c>
      <c r="I3155"/>
      <c r="J3155">
        <v>200</v>
      </c>
      <c r="K3155" s="1">
        <v>46173</v>
      </c>
      <c r="L3155" t="s">
        <v>15144</v>
      </c>
    </row>
    <row r="3156" spans="1:12" x14ac:dyDescent="0.2">
      <c r="A3156" t="s">
        <v>13997</v>
      </c>
      <c r="B3156" t="s">
        <v>13998</v>
      </c>
      <c r="C3156" t="s">
        <v>15242</v>
      </c>
      <c r="D3156" t="s">
        <v>2771</v>
      </c>
      <c r="E3156" t="s">
        <v>32</v>
      </c>
      <c r="F3156" t="s">
        <v>33</v>
      </c>
      <c r="G3156" t="s">
        <v>34</v>
      </c>
      <c r="I3156"/>
      <c r="J3156">
        <v>200</v>
      </c>
      <c r="K3156" s="1">
        <v>46173</v>
      </c>
      <c r="L3156" t="s">
        <v>15144</v>
      </c>
    </row>
    <row r="3157" spans="1:12" x14ac:dyDescent="0.2">
      <c r="A3157" t="s">
        <v>13999</v>
      </c>
      <c r="B3157" t="s">
        <v>14000</v>
      </c>
      <c r="C3157" t="s">
        <v>7360</v>
      </c>
      <c r="D3157" t="s">
        <v>2771</v>
      </c>
      <c r="E3157" t="s">
        <v>32</v>
      </c>
      <c r="F3157" t="s">
        <v>33</v>
      </c>
      <c r="G3157" t="s">
        <v>34</v>
      </c>
      <c r="I3157"/>
      <c r="J3157">
        <v>200</v>
      </c>
      <c r="K3157" s="1">
        <v>46173</v>
      </c>
      <c r="L3157" t="s">
        <v>15144</v>
      </c>
    </row>
    <row r="3158" spans="1:12" x14ac:dyDescent="0.2">
      <c r="A3158" t="s">
        <v>15243</v>
      </c>
      <c r="B3158" t="s">
        <v>7656</v>
      </c>
      <c r="C3158" t="s">
        <v>7360</v>
      </c>
      <c r="D3158" t="s">
        <v>2771</v>
      </c>
      <c r="E3158" t="s">
        <v>32</v>
      </c>
      <c r="F3158" t="s">
        <v>33</v>
      </c>
      <c r="G3158" t="s">
        <v>34</v>
      </c>
      <c r="I3158">
        <v>201500</v>
      </c>
      <c r="J3158">
        <v>20</v>
      </c>
      <c r="K3158" s="1">
        <v>46234</v>
      </c>
      <c r="L3158" t="s">
        <v>15144</v>
      </c>
    </row>
    <row r="3159" spans="1:12" x14ac:dyDescent="0.2">
      <c r="A3159" t="s">
        <v>15244</v>
      </c>
      <c r="B3159" t="s">
        <v>7665</v>
      </c>
      <c r="C3159" t="s">
        <v>7360</v>
      </c>
      <c r="D3159" t="s">
        <v>2771</v>
      </c>
      <c r="E3159" t="s">
        <v>32</v>
      </c>
      <c r="F3159" t="s">
        <v>33</v>
      </c>
      <c r="G3159" t="s">
        <v>34</v>
      </c>
      <c r="I3159">
        <v>201500</v>
      </c>
      <c r="J3159">
        <v>20</v>
      </c>
      <c r="K3159" s="1">
        <v>46234</v>
      </c>
      <c r="L3159" t="s">
        <v>15144</v>
      </c>
    </row>
    <row r="3160" spans="1:12" x14ac:dyDescent="0.2">
      <c r="A3160" t="s">
        <v>15245</v>
      </c>
      <c r="B3160" t="s">
        <v>7400</v>
      </c>
      <c r="C3160" t="s">
        <v>7360</v>
      </c>
      <c r="D3160" t="s">
        <v>2771</v>
      </c>
      <c r="E3160" t="s">
        <v>32</v>
      </c>
      <c r="F3160" t="s">
        <v>33</v>
      </c>
      <c r="G3160" t="s">
        <v>34</v>
      </c>
      <c r="I3160">
        <v>201500</v>
      </c>
      <c r="J3160">
        <v>20</v>
      </c>
      <c r="K3160" s="1">
        <v>46234</v>
      </c>
      <c r="L3160" t="s">
        <v>15144</v>
      </c>
    </row>
    <row r="3161" spans="1:12" x14ac:dyDescent="0.2">
      <c r="A3161" t="s">
        <v>15246</v>
      </c>
      <c r="B3161" t="s">
        <v>7670</v>
      </c>
      <c r="C3161" t="s">
        <v>7360</v>
      </c>
      <c r="D3161" t="s">
        <v>2771</v>
      </c>
      <c r="E3161" t="s">
        <v>32</v>
      </c>
      <c r="F3161" t="s">
        <v>33</v>
      </c>
      <c r="G3161" t="s">
        <v>34</v>
      </c>
      <c r="I3161">
        <v>201500</v>
      </c>
      <c r="J3161">
        <v>20</v>
      </c>
      <c r="K3161" s="1">
        <v>46234</v>
      </c>
      <c r="L3161" t="s">
        <v>15144</v>
      </c>
    </row>
    <row r="3162" spans="1:12" x14ac:dyDescent="0.2">
      <c r="A3162" t="s">
        <v>15247</v>
      </c>
      <c r="B3162" t="s">
        <v>7678</v>
      </c>
      <c r="C3162" t="s">
        <v>7360</v>
      </c>
      <c r="D3162" t="s">
        <v>2771</v>
      </c>
      <c r="E3162" t="s">
        <v>32</v>
      </c>
      <c r="F3162" t="s">
        <v>33</v>
      </c>
      <c r="G3162" t="s">
        <v>34</v>
      </c>
      <c r="I3162">
        <v>201500</v>
      </c>
      <c r="J3162">
        <v>20</v>
      </c>
      <c r="K3162" s="1">
        <v>46234</v>
      </c>
      <c r="L3162" t="s">
        <v>15144</v>
      </c>
    </row>
    <row r="3163" spans="1:12" x14ac:dyDescent="0.2">
      <c r="A3163" t="s">
        <v>15248</v>
      </c>
      <c r="B3163" t="s">
        <v>7374</v>
      </c>
      <c r="C3163" t="s">
        <v>7360</v>
      </c>
      <c r="D3163" t="s">
        <v>2771</v>
      </c>
      <c r="E3163" t="s">
        <v>32</v>
      </c>
      <c r="F3163" t="s">
        <v>33</v>
      </c>
      <c r="G3163" t="s">
        <v>34</v>
      </c>
      <c r="I3163">
        <v>201500</v>
      </c>
      <c r="J3163">
        <v>20</v>
      </c>
      <c r="K3163" s="1">
        <v>46234</v>
      </c>
      <c r="L3163" t="s">
        <v>15144</v>
      </c>
    </row>
    <row r="3164" spans="1:12" x14ac:dyDescent="0.2">
      <c r="A3164" t="s">
        <v>15249</v>
      </c>
      <c r="B3164" t="s">
        <v>7376</v>
      </c>
      <c r="C3164" t="s">
        <v>7360</v>
      </c>
      <c r="D3164" t="s">
        <v>2771</v>
      </c>
      <c r="E3164" t="s">
        <v>32</v>
      </c>
      <c r="F3164" t="s">
        <v>33</v>
      </c>
      <c r="G3164" t="s">
        <v>34</v>
      </c>
      <c r="I3164">
        <v>201500</v>
      </c>
      <c r="J3164">
        <v>20</v>
      </c>
      <c r="K3164" s="1">
        <v>46234</v>
      </c>
      <c r="L3164" t="s">
        <v>15144</v>
      </c>
    </row>
    <row r="3165" spans="1:12" x14ac:dyDescent="0.2">
      <c r="A3165" t="s">
        <v>15250</v>
      </c>
      <c r="B3165" t="s">
        <v>7680</v>
      </c>
      <c r="C3165" t="s">
        <v>7360</v>
      </c>
      <c r="D3165" t="s">
        <v>2771</v>
      </c>
      <c r="E3165" t="s">
        <v>32</v>
      </c>
      <c r="F3165" t="s">
        <v>33</v>
      </c>
      <c r="G3165" t="s">
        <v>34</v>
      </c>
      <c r="I3165">
        <v>201500</v>
      </c>
      <c r="J3165">
        <v>20</v>
      </c>
      <c r="K3165" s="1">
        <v>46234</v>
      </c>
      <c r="L3165" t="s">
        <v>15144</v>
      </c>
    </row>
    <row r="3166" spans="1:12" x14ac:dyDescent="0.2">
      <c r="A3166" t="s">
        <v>15251</v>
      </c>
      <c r="B3166" t="s">
        <v>7841</v>
      </c>
      <c r="C3166" t="s">
        <v>7360</v>
      </c>
      <c r="D3166" t="s">
        <v>2771</v>
      </c>
      <c r="E3166" t="s">
        <v>32</v>
      </c>
      <c r="F3166" t="s">
        <v>33</v>
      </c>
      <c r="G3166" t="s">
        <v>34</v>
      </c>
      <c r="I3166">
        <v>201500</v>
      </c>
      <c r="J3166">
        <v>20</v>
      </c>
      <c r="K3166" s="1">
        <v>46234</v>
      </c>
      <c r="L3166" t="s">
        <v>15144</v>
      </c>
    </row>
    <row r="3167" spans="1:12" x14ac:dyDescent="0.2">
      <c r="A3167" t="s">
        <v>15252</v>
      </c>
      <c r="B3167" t="s">
        <v>7663</v>
      </c>
      <c r="C3167" t="s">
        <v>7360</v>
      </c>
      <c r="D3167" t="s">
        <v>2771</v>
      </c>
      <c r="E3167" t="s">
        <v>32</v>
      </c>
      <c r="F3167" t="s">
        <v>33</v>
      </c>
      <c r="G3167" t="s">
        <v>34</v>
      </c>
      <c r="I3167">
        <v>201500</v>
      </c>
      <c r="J3167">
        <v>20</v>
      </c>
      <c r="K3167" s="1">
        <v>46234</v>
      </c>
      <c r="L3167" t="s">
        <v>15144</v>
      </c>
    </row>
    <row r="3168" spans="1:12" x14ac:dyDescent="0.2">
      <c r="A3168" t="s">
        <v>15253</v>
      </c>
      <c r="B3168" t="s">
        <v>7658</v>
      </c>
      <c r="C3168" t="s">
        <v>7360</v>
      </c>
      <c r="D3168" t="s">
        <v>2771</v>
      </c>
      <c r="E3168" t="s">
        <v>32</v>
      </c>
      <c r="F3168" t="s">
        <v>33</v>
      </c>
      <c r="G3168" t="s">
        <v>34</v>
      </c>
      <c r="I3168">
        <v>201500</v>
      </c>
      <c r="J3168">
        <v>20</v>
      </c>
      <c r="K3168" s="1">
        <v>46234</v>
      </c>
      <c r="L3168" t="s">
        <v>15144</v>
      </c>
    </row>
    <row r="3169" spans="1:12" x14ac:dyDescent="0.2">
      <c r="A3169" t="s">
        <v>15254</v>
      </c>
      <c r="B3169" t="s">
        <v>7382</v>
      </c>
      <c r="C3169" t="s">
        <v>7360</v>
      </c>
      <c r="D3169" t="s">
        <v>2771</v>
      </c>
      <c r="E3169" t="s">
        <v>32</v>
      </c>
      <c r="F3169" t="s">
        <v>33</v>
      </c>
      <c r="G3169" t="s">
        <v>34</v>
      </c>
      <c r="I3169">
        <v>201500</v>
      </c>
      <c r="J3169">
        <v>20</v>
      </c>
      <c r="K3169" s="1">
        <v>46234</v>
      </c>
      <c r="L3169" t="s">
        <v>15144</v>
      </c>
    </row>
    <row r="3170" spans="1:12" x14ac:dyDescent="0.2">
      <c r="A3170" t="s">
        <v>15255</v>
      </c>
      <c r="B3170" t="s">
        <v>7378</v>
      </c>
      <c r="C3170" t="s">
        <v>7360</v>
      </c>
      <c r="D3170" t="s">
        <v>2771</v>
      </c>
      <c r="E3170" t="s">
        <v>32</v>
      </c>
      <c r="F3170" t="s">
        <v>33</v>
      </c>
      <c r="G3170" t="s">
        <v>34</v>
      </c>
      <c r="I3170">
        <v>201500</v>
      </c>
      <c r="J3170">
        <v>20</v>
      </c>
      <c r="K3170" s="1">
        <v>46234</v>
      </c>
      <c r="L3170" t="s">
        <v>15144</v>
      </c>
    </row>
    <row r="3171" spans="1:12" x14ac:dyDescent="0.2">
      <c r="A3171" t="s">
        <v>15256</v>
      </c>
      <c r="B3171" t="s">
        <v>7661</v>
      </c>
      <c r="C3171" t="s">
        <v>7360</v>
      </c>
      <c r="D3171" t="s">
        <v>2771</v>
      </c>
      <c r="E3171" t="s">
        <v>32</v>
      </c>
      <c r="F3171" t="s">
        <v>33</v>
      </c>
      <c r="G3171" t="s">
        <v>34</v>
      </c>
      <c r="I3171">
        <v>201500</v>
      </c>
      <c r="J3171">
        <v>20</v>
      </c>
      <c r="K3171" s="1">
        <v>46234</v>
      </c>
      <c r="L3171" t="s">
        <v>15144</v>
      </c>
    </row>
    <row r="3172" spans="1:12" x14ac:dyDescent="0.2">
      <c r="A3172" t="s">
        <v>15257</v>
      </c>
      <c r="B3172" t="s">
        <v>7674</v>
      </c>
      <c r="C3172" t="s">
        <v>7360</v>
      </c>
      <c r="D3172" t="s">
        <v>2771</v>
      </c>
      <c r="E3172" t="s">
        <v>32</v>
      </c>
      <c r="F3172" t="s">
        <v>33</v>
      </c>
      <c r="G3172" t="s">
        <v>34</v>
      </c>
      <c r="I3172">
        <v>201500</v>
      </c>
      <c r="J3172">
        <v>20</v>
      </c>
      <c r="K3172" s="1">
        <v>46234</v>
      </c>
      <c r="L3172" t="s">
        <v>15144</v>
      </c>
    </row>
    <row r="3173" spans="1:12" x14ac:dyDescent="0.2">
      <c r="A3173" t="s">
        <v>15258</v>
      </c>
      <c r="B3173" t="s">
        <v>7409</v>
      </c>
      <c r="C3173" t="s">
        <v>7360</v>
      </c>
      <c r="D3173" t="s">
        <v>2771</v>
      </c>
      <c r="E3173" t="s">
        <v>32</v>
      </c>
      <c r="F3173" t="s">
        <v>33</v>
      </c>
      <c r="G3173" t="s">
        <v>34</v>
      </c>
      <c r="I3173">
        <v>201500</v>
      </c>
      <c r="J3173">
        <v>20</v>
      </c>
      <c r="K3173" s="1">
        <v>46234</v>
      </c>
      <c r="L3173" t="s">
        <v>15144</v>
      </c>
    </row>
    <row r="3174" spans="1:12" x14ac:dyDescent="0.2">
      <c r="A3174" t="s">
        <v>15259</v>
      </c>
      <c r="B3174" t="s">
        <v>7372</v>
      </c>
      <c r="C3174" t="s">
        <v>7360</v>
      </c>
      <c r="D3174" t="s">
        <v>2771</v>
      </c>
      <c r="E3174" t="s">
        <v>32</v>
      </c>
      <c r="F3174" t="s">
        <v>33</v>
      </c>
      <c r="G3174" t="s">
        <v>34</v>
      </c>
      <c r="I3174">
        <v>201500</v>
      </c>
      <c r="J3174">
        <v>20</v>
      </c>
      <c r="K3174" s="1">
        <v>46234</v>
      </c>
      <c r="L3174" t="s">
        <v>15144</v>
      </c>
    </row>
    <row r="3175" spans="1:12" x14ac:dyDescent="0.2">
      <c r="A3175" t="s">
        <v>15260</v>
      </c>
      <c r="B3175" t="s">
        <v>7398</v>
      </c>
      <c r="C3175" t="s">
        <v>7360</v>
      </c>
      <c r="D3175" t="s">
        <v>2771</v>
      </c>
      <c r="E3175" t="s">
        <v>32</v>
      </c>
      <c r="F3175" t="s">
        <v>33</v>
      </c>
      <c r="G3175" t="s">
        <v>34</v>
      </c>
      <c r="I3175">
        <v>201500</v>
      </c>
      <c r="J3175">
        <v>20</v>
      </c>
      <c r="K3175" s="1">
        <v>46234</v>
      </c>
      <c r="L3175" t="s">
        <v>15144</v>
      </c>
    </row>
    <row r="3176" spans="1:12" x14ac:dyDescent="0.2">
      <c r="A3176" t="s">
        <v>15261</v>
      </c>
      <c r="B3176" t="s">
        <v>7837</v>
      </c>
      <c r="C3176" t="s">
        <v>7360</v>
      </c>
      <c r="D3176" t="s">
        <v>2771</v>
      </c>
      <c r="E3176" t="s">
        <v>32</v>
      </c>
      <c r="F3176" t="s">
        <v>33</v>
      </c>
      <c r="G3176" t="s">
        <v>34</v>
      </c>
      <c r="I3176">
        <v>201500</v>
      </c>
      <c r="J3176">
        <v>20</v>
      </c>
      <c r="K3176" s="1">
        <v>46234</v>
      </c>
      <c r="L3176" t="s">
        <v>15144</v>
      </c>
    </row>
    <row r="3177" spans="1:12" x14ac:dyDescent="0.2">
      <c r="A3177" t="s">
        <v>15262</v>
      </c>
      <c r="B3177" t="s">
        <v>7407</v>
      </c>
      <c r="C3177" t="s">
        <v>7360</v>
      </c>
      <c r="D3177" t="s">
        <v>2771</v>
      </c>
      <c r="E3177" t="s">
        <v>32</v>
      </c>
      <c r="F3177" t="s">
        <v>33</v>
      </c>
      <c r="G3177" t="s">
        <v>34</v>
      </c>
      <c r="I3177">
        <v>201500</v>
      </c>
      <c r="J3177">
        <v>20</v>
      </c>
      <c r="K3177" s="1">
        <v>46234</v>
      </c>
      <c r="L3177" t="s">
        <v>15144</v>
      </c>
    </row>
    <row r="3178" spans="1:12" x14ac:dyDescent="0.2">
      <c r="A3178" t="s">
        <v>15263</v>
      </c>
      <c r="B3178" t="s">
        <v>7668</v>
      </c>
      <c r="C3178" t="s">
        <v>7360</v>
      </c>
      <c r="D3178" t="s">
        <v>2771</v>
      </c>
      <c r="E3178" t="s">
        <v>32</v>
      </c>
      <c r="F3178" t="s">
        <v>33</v>
      </c>
      <c r="G3178" t="s">
        <v>34</v>
      </c>
      <c r="I3178">
        <v>201500</v>
      </c>
      <c r="J3178">
        <v>20</v>
      </c>
      <c r="K3178" s="1">
        <v>46234</v>
      </c>
      <c r="L3178" t="s">
        <v>15144</v>
      </c>
    </row>
    <row r="3179" spans="1:12" x14ac:dyDescent="0.2">
      <c r="A3179" t="s">
        <v>15264</v>
      </c>
      <c r="B3179" t="s">
        <v>7384</v>
      </c>
      <c r="C3179" t="s">
        <v>7360</v>
      </c>
      <c r="D3179" t="s">
        <v>2771</v>
      </c>
      <c r="E3179" t="s">
        <v>32</v>
      </c>
      <c r="F3179" t="s">
        <v>33</v>
      </c>
      <c r="G3179" t="s">
        <v>34</v>
      </c>
      <c r="I3179">
        <v>201500</v>
      </c>
      <c r="J3179">
        <v>20</v>
      </c>
      <c r="K3179" s="1">
        <v>46234</v>
      </c>
      <c r="L3179" t="s">
        <v>15144</v>
      </c>
    </row>
    <row r="3180" spans="1:12" x14ac:dyDescent="0.2">
      <c r="A3180" t="s">
        <v>15265</v>
      </c>
      <c r="B3180" t="s">
        <v>7380</v>
      </c>
      <c r="C3180" t="s">
        <v>7360</v>
      </c>
      <c r="D3180" t="s">
        <v>2771</v>
      </c>
      <c r="E3180" t="s">
        <v>32</v>
      </c>
      <c r="F3180" t="s">
        <v>33</v>
      </c>
      <c r="G3180" t="s">
        <v>34</v>
      </c>
      <c r="I3180">
        <v>201500</v>
      </c>
      <c r="J3180">
        <v>20</v>
      </c>
      <c r="K3180" s="1">
        <v>46234</v>
      </c>
      <c r="L3180" t="s">
        <v>15144</v>
      </c>
    </row>
    <row r="3181" spans="1:12" x14ac:dyDescent="0.2">
      <c r="A3181" t="s">
        <v>12418</v>
      </c>
      <c r="B3181" t="s">
        <v>8962</v>
      </c>
      <c r="C3181" t="s">
        <v>7360</v>
      </c>
      <c r="D3181" t="s">
        <v>2771</v>
      </c>
      <c r="E3181" t="s">
        <v>32</v>
      </c>
      <c r="F3181" t="s">
        <v>86</v>
      </c>
      <c r="G3181" t="s">
        <v>85</v>
      </c>
      <c r="I3181"/>
      <c r="J3181">
        <v>100</v>
      </c>
      <c r="K3181" s="1">
        <v>46112</v>
      </c>
      <c r="L3181" t="s">
        <v>15144</v>
      </c>
    </row>
    <row r="3182" spans="1:12" x14ac:dyDescent="0.2">
      <c r="A3182" t="s">
        <v>12419</v>
      </c>
      <c r="B3182" t="s">
        <v>8960</v>
      </c>
      <c r="C3182" t="s">
        <v>14890</v>
      </c>
      <c r="D3182" t="s">
        <v>2771</v>
      </c>
      <c r="E3182" t="s">
        <v>32</v>
      </c>
      <c r="F3182" t="s">
        <v>86</v>
      </c>
      <c r="G3182" t="s">
        <v>85</v>
      </c>
      <c r="I3182"/>
      <c r="J3182">
        <v>400</v>
      </c>
      <c r="K3182" s="1">
        <v>46112</v>
      </c>
      <c r="L3182" t="s">
        <v>15144</v>
      </c>
    </row>
    <row r="3183" spans="1:12" x14ac:dyDescent="0.2">
      <c r="A3183" t="s">
        <v>8971</v>
      </c>
      <c r="B3183" t="s">
        <v>8972</v>
      </c>
      <c r="C3183" t="s">
        <v>7360</v>
      </c>
      <c r="D3183" t="s">
        <v>2771</v>
      </c>
      <c r="E3183" t="s">
        <v>32</v>
      </c>
      <c r="F3183" t="s">
        <v>80</v>
      </c>
      <c r="G3183" t="s">
        <v>81</v>
      </c>
      <c r="H3183">
        <v>5200</v>
      </c>
      <c r="I3183"/>
      <c r="K3183" s="1">
        <v>45900</v>
      </c>
      <c r="L3183" t="s">
        <v>15144</v>
      </c>
    </row>
    <row r="3184" spans="1:12" x14ac:dyDescent="0.2">
      <c r="A3184" t="s">
        <v>12428</v>
      </c>
      <c r="B3184" t="s">
        <v>12429</v>
      </c>
      <c r="C3184" t="s">
        <v>7360</v>
      </c>
      <c r="D3184" t="s">
        <v>2771</v>
      </c>
      <c r="E3184" t="s">
        <v>32</v>
      </c>
      <c r="F3184" t="s">
        <v>86</v>
      </c>
      <c r="G3184" t="s">
        <v>85</v>
      </c>
      <c r="I3184"/>
      <c r="J3184">
        <v>215</v>
      </c>
      <c r="K3184" s="1">
        <v>46112</v>
      </c>
      <c r="L3184" t="s">
        <v>15144</v>
      </c>
    </row>
    <row r="3185" spans="1:12" x14ac:dyDescent="0.2">
      <c r="A3185" t="s">
        <v>12442</v>
      </c>
      <c r="B3185" t="s">
        <v>12443</v>
      </c>
      <c r="C3185" t="s">
        <v>7360</v>
      </c>
      <c r="D3185" t="s">
        <v>2771</v>
      </c>
      <c r="E3185" t="s">
        <v>32</v>
      </c>
      <c r="F3185" t="s">
        <v>86</v>
      </c>
      <c r="G3185" t="s">
        <v>85</v>
      </c>
      <c r="I3185"/>
      <c r="J3185">
        <v>172</v>
      </c>
      <c r="K3185" s="1">
        <v>46112</v>
      </c>
      <c r="L3185" t="s">
        <v>15144</v>
      </c>
    </row>
    <row r="3186" spans="1:12" x14ac:dyDescent="0.2">
      <c r="A3186" t="s">
        <v>12426</v>
      </c>
      <c r="B3186" t="s">
        <v>12427</v>
      </c>
      <c r="C3186" t="s">
        <v>7360</v>
      </c>
      <c r="D3186" t="s">
        <v>2771</v>
      </c>
      <c r="E3186" t="s">
        <v>32</v>
      </c>
      <c r="F3186" t="s">
        <v>86</v>
      </c>
      <c r="G3186" t="s">
        <v>85</v>
      </c>
      <c r="I3186"/>
      <c r="J3186">
        <v>215</v>
      </c>
      <c r="K3186" s="1">
        <v>46112</v>
      </c>
      <c r="L3186" t="s">
        <v>15144</v>
      </c>
    </row>
    <row r="3187" spans="1:12" x14ac:dyDescent="0.2">
      <c r="A3187" t="s">
        <v>12432</v>
      </c>
      <c r="B3187" t="s">
        <v>12433</v>
      </c>
      <c r="C3187" t="s">
        <v>7360</v>
      </c>
      <c r="D3187" t="s">
        <v>2771</v>
      </c>
      <c r="E3187" t="s">
        <v>32</v>
      </c>
      <c r="F3187" t="s">
        <v>86</v>
      </c>
      <c r="G3187" t="s">
        <v>85</v>
      </c>
      <c r="I3187"/>
      <c r="J3187">
        <v>172</v>
      </c>
      <c r="K3187" s="1">
        <v>46112</v>
      </c>
      <c r="L3187" t="s">
        <v>15144</v>
      </c>
    </row>
    <row r="3188" spans="1:12" x14ac:dyDescent="0.2">
      <c r="A3188" t="s">
        <v>12448</v>
      </c>
      <c r="B3188" t="s">
        <v>12449</v>
      </c>
      <c r="C3188" t="s">
        <v>7360</v>
      </c>
      <c r="D3188" t="s">
        <v>2771</v>
      </c>
      <c r="E3188" t="s">
        <v>32</v>
      </c>
      <c r="F3188" t="s">
        <v>86</v>
      </c>
      <c r="G3188" t="s">
        <v>85</v>
      </c>
      <c r="I3188"/>
      <c r="J3188">
        <v>172</v>
      </c>
      <c r="K3188" s="1">
        <v>46112</v>
      </c>
      <c r="L3188" t="s">
        <v>15144</v>
      </c>
    </row>
    <row r="3189" spans="1:12" x14ac:dyDescent="0.2">
      <c r="A3189" t="s">
        <v>12430</v>
      </c>
      <c r="B3189" t="s">
        <v>12431</v>
      </c>
      <c r="C3189" t="s">
        <v>7360</v>
      </c>
      <c r="D3189" t="s">
        <v>2771</v>
      </c>
      <c r="E3189" t="s">
        <v>32</v>
      </c>
      <c r="F3189" t="s">
        <v>86</v>
      </c>
      <c r="G3189" t="s">
        <v>85</v>
      </c>
      <c r="I3189"/>
      <c r="J3189">
        <v>172</v>
      </c>
      <c r="K3189" s="1">
        <v>46112</v>
      </c>
      <c r="L3189" t="s">
        <v>15144</v>
      </c>
    </row>
    <row r="3190" spans="1:12" x14ac:dyDescent="0.2">
      <c r="A3190" t="s">
        <v>12444</v>
      </c>
      <c r="B3190" t="s">
        <v>12445</v>
      </c>
      <c r="C3190" t="s">
        <v>15266</v>
      </c>
      <c r="D3190" t="s">
        <v>2771</v>
      </c>
      <c r="E3190" t="s">
        <v>32</v>
      </c>
      <c r="F3190" t="s">
        <v>86</v>
      </c>
      <c r="G3190" t="s">
        <v>85</v>
      </c>
      <c r="I3190"/>
      <c r="J3190">
        <v>215</v>
      </c>
      <c r="K3190" s="1">
        <v>46112</v>
      </c>
      <c r="L3190" t="s">
        <v>15144</v>
      </c>
    </row>
    <row r="3191" spans="1:12" x14ac:dyDescent="0.2">
      <c r="A3191" t="s">
        <v>12424</v>
      </c>
      <c r="B3191" t="s">
        <v>12425</v>
      </c>
      <c r="C3191" t="s">
        <v>7360</v>
      </c>
      <c r="D3191" t="s">
        <v>2771</v>
      </c>
      <c r="E3191" t="s">
        <v>32</v>
      </c>
      <c r="F3191" t="s">
        <v>86</v>
      </c>
      <c r="G3191" t="s">
        <v>85</v>
      </c>
      <c r="I3191"/>
      <c r="J3191">
        <v>215</v>
      </c>
      <c r="K3191" s="1">
        <v>46112</v>
      </c>
      <c r="L3191" t="s">
        <v>15144</v>
      </c>
    </row>
    <row r="3192" spans="1:12" x14ac:dyDescent="0.2">
      <c r="A3192" t="s">
        <v>12436</v>
      </c>
      <c r="B3192" t="s">
        <v>12437</v>
      </c>
      <c r="C3192" t="s">
        <v>7360</v>
      </c>
      <c r="D3192" t="s">
        <v>2771</v>
      </c>
      <c r="E3192" t="s">
        <v>32</v>
      </c>
      <c r="F3192" t="s">
        <v>86</v>
      </c>
      <c r="G3192" t="s">
        <v>85</v>
      </c>
      <c r="I3192"/>
      <c r="J3192">
        <v>215</v>
      </c>
      <c r="K3192" s="1">
        <v>46112</v>
      </c>
      <c r="L3192" t="s">
        <v>15144</v>
      </c>
    </row>
    <row r="3193" spans="1:12" x14ac:dyDescent="0.2">
      <c r="A3193" t="s">
        <v>12440</v>
      </c>
      <c r="B3193" t="s">
        <v>12441</v>
      </c>
      <c r="C3193" t="s">
        <v>7360</v>
      </c>
      <c r="D3193" t="s">
        <v>2771</v>
      </c>
      <c r="E3193" t="s">
        <v>32</v>
      </c>
      <c r="F3193" t="s">
        <v>86</v>
      </c>
      <c r="G3193" t="s">
        <v>85</v>
      </c>
      <c r="I3193"/>
      <c r="J3193">
        <v>215</v>
      </c>
      <c r="K3193" s="1">
        <v>46112</v>
      </c>
      <c r="L3193" t="s">
        <v>15144</v>
      </c>
    </row>
    <row r="3194" spans="1:12" x14ac:dyDescent="0.2">
      <c r="A3194" t="s">
        <v>12434</v>
      </c>
      <c r="B3194" t="s">
        <v>12435</v>
      </c>
      <c r="C3194" t="s">
        <v>7360</v>
      </c>
      <c r="D3194" t="s">
        <v>2771</v>
      </c>
      <c r="E3194" t="s">
        <v>32</v>
      </c>
      <c r="F3194" t="s">
        <v>86</v>
      </c>
      <c r="G3194" t="s">
        <v>85</v>
      </c>
      <c r="I3194"/>
      <c r="J3194">
        <v>215</v>
      </c>
      <c r="K3194" s="1">
        <v>46112</v>
      </c>
      <c r="L3194" t="s">
        <v>15144</v>
      </c>
    </row>
    <row r="3195" spans="1:12" x14ac:dyDescent="0.2">
      <c r="A3195" t="s">
        <v>12438</v>
      </c>
      <c r="B3195" t="s">
        <v>12439</v>
      </c>
      <c r="C3195" t="s">
        <v>7360</v>
      </c>
      <c r="D3195" t="s">
        <v>2771</v>
      </c>
      <c r="E3195" t="s">
        <v>32</v>
      </c>
      <c r="F3195" t="s">
        <v>86</v>
      </c>
      <c r="G3195" t="s">
        <v>85</v>
      </c>
      <c r="I3195"/>
      <c r="J3195">
        <v>215</v>
      </c>
      <c r="K3195" s="1">
        <v>46112</v>
      </c>
      <c r="L3195" t="s">
        <v>15144</v>
      </c>
    </row>
    <row r="3196" spans="1:12" x14ac:dyDescent="0.2">
      <c r="A3196" t="s">
        <v>12450</v>
      </c>
      <c r="B3196" t="s">
        <v>12451</v>
      </c>
      <c r="C3196" t="s">
        <v>7360</v>
      </c>
      <c r="D3196" t="s">
        <v>2771</v>
      </c>
      <c r="E3196" t="s">
        <v>32</v>
      </c>
      <c r="F3196" t="s">
        <v>86</v>
      </c>
      <c r="G3196" t="s">
        <v>85</v>
      </c>
      <c r="I3196"/>
      <c r="J3196">
        <v>172</v>
      </c>
      <c r="K3196" s="1">
        <v>46112</v>
      </c>
      <c r="L3196" t="s">
        <v>15144</v>
      </c>
    </row>
    <row r="3197" spans="1:12" x14ac:dyDescent="0.2">
      <c r="A3197" t="s">
        <v>12446</v>
      </c>
      <c r="B3197" t="s">
        <v>12447</v>
      </c>
      <c r="C3197" t="s">
        <v>7360</v>
      </c>
      <c r="D3197" t="s">
        <v>2771</v>
      </c>
      <c r="E3197" t="s">
        <v>32</v>
      </c>
      <c r="F3197" t="s">
        <v>86</v>
      </c>
      <c r="G3197" t="s">
        <v>85</v>
      </c>
      <c r="I3197"/>
      <c r="J3197">
        <v>215</v>
      </c>
      <c r="K3197" s="1">
        <v>46112</v>
      </c>
      <c r="L3197" t="s">
        <v>15144</v>
      </c>
    </row>
    <row r="3198" spans="1:12" x14ac:dyDescent="0.2">
      <c r="A3198" t="s">
        <v>3805</v>
      </c>
      <c r="B3198" t="s">
        <v>4524</v>
      </c>
      <c r="C3198" t="s">
        <v>7360</v>
      </c>
      <c r="D3198" t="s">
        <v>2771</v>
      </c>
      <c r="E3198" t="s">
        <v>32</v>
      </c>
      <c r="F3198" t="s">
        <v>80</v>
      </c>
      <c r="G3198" t="s">
        <v>81</v>
      </c>
      <c r="H3198">
        <v>340985</v>
      </c>
      <c r="I3198">
        <v>340985</v>
      </c>
      <c r="J3198">
        <v>62.351999999999997</v>
      </c>
      <c r="K3198" s="1">
        <v>45747</v>
      </c>
      <c r="L3198" t="s">
        <v>15144</v>
      </c>
    </row>
    <row r="3199" spans="1:12" x14ac:dyDescent="0.2">
      <c r="A3199" t="s">
        <v>8596</v>
      </c>
      <c r="B3199" t="s">
        <v>8597</v>
      </c>
      <c r="C3199" t="s">
        <v>7360</v>
      </c>
      <c r="D3199" t="s">
        <v>2771</v>
      </c>
      <c r="E3199" t="s">
        <v>32</v>
      </c>
      <c r="F3199" t="s">
        <v>80</v>
      </c>
      <c r="G3199" t="s">
        <v>81</v>
      </c>
      <c r="I3199"/>
      <c r="K3199" s="1">
        <v>45869</v>
      </c>
      <c r="L3199" t="s">
        <v>15144</v>
      </c>
    </row>
    <row r="3200" spans="1:12" x14ac:dyDescent="0.2">
      <c r="A3200" t="s">
        <v>8598</v>
      </c>
      <c r="B3200" t="s">
        <v>8599</v>
      </c>
      <c r="C3200" t="s">
        <v>7360</v>
      </c>
      <c r="D3200" t="s">
        <v>2771</v>
      </c>
      <c r="E3200" t="s">
        <v>32</v>
      </c>
      <c r="F3200" t="s">
        <v>80</v>
      </c>
      <c r="G3200" t="s">
        <v>81</v>
      </c>
      <c r="I3200"/>
      <c r="K3200" s="1">
        <v>45869</v>
      </c>
      <c r="L3200" t="s">
        <v>15144</v>
      </c>
    </row>
    <row r="3201" spans="1:12" x14ac:dyDescent="0.2">
      <c r="A3201" t="s">
        <v>8594</v>
      </c>
      <c r="B3201" t="s">
        <v>8595</v>
      </c>
      <c r="C3201" t="s">
        <v>7360</v>
      </c>
      <c r="D3201" t="s">
        <v>2771</v>
      </c>
      <c r="E3201" t="s">
        <v>32</v>
      </c>
      <c r="F3201" t="s">
        <v>80</v>
      </c>
      <c r="G3201" t="s">
        <v>81</v>
      </c>
      <c r="I3201"/>
      <c r="K3201" s="1">
        <v>45869</v>
      </c>
      <c r="L3201" t="s">
        <v>15144</v>
      </c>
    </row>
    <row r="3202" spans="1:12" x14ac:dyDescent="0.2">
      <c r="A3202" t="s">
        <v>12452</v>
      </c>
      <c r="B3202" t="s">
        <v>12453</v>
      </c>
      <c r="C3202" t="s">
        <v>7360</v>
      </c>
      <c r="D3202" t="s">
        <v>2771</v>
      </c>
      <c r="E3202" t="s">
        <v>32</v>
      </c>
      <c r="F3202" t="s">
        <v>86</v>
      </c>
      <c r="G3202" t="s">
        <v>85</v>
      </c>
      <c r="I3202">
        <v>623200</v>
      </c>
      <c r="J3202">
        <v>50</v>
      </c>
      <c r="K3202" s="1">
        <v>46112</v>
      </c>
      <c r="L3202" t="s">
        <v>15144</v>
      </c>
    </row>
    <row r="3203" spans="1:12" x14ac:dyDescent="0.2">
      <c r="A3203" t="s">
        <v>12460</v>
      </c>
      <c r="B3203" t="s">
        <v>12461</v>
      </c>
      <c r="C3203" t="s">
        <v>7360</v>
      </c>
      <c r="D3203" t="s">
        <v>2771</v>
      </c>
      <c r="E3203" t="s">
        <v>32</v>
      </c>
      <c r="F3203" t="s">
        <v>86</v>
      </c>
      <c r="G3203" t="s">
        <v>85</v>
      </c>
      <c r="I3203"/>
      <c r="J3203">
        <v>250</v>
      </c>
      <c r="K3203" s="1">
        <v>46112</v>
      </c>
      <c r="L3203" t="s">
        <v>15144</v>
      </c>
    </row>
    <row r="3204" spans="1:12" x14ac:dyDescent="0.2">
      <c r="A3204" t="s">
        <v>12456</v>
      </c>
      <c r="B3204" t="s">
        <v>12457</v>
      </c>
      <c r="C3204" t="s">
        <v>7360</v>
      </c>
      <c r="D3204" t="s">
        <v>2771</v>
      </c>
      <c r="E3204" t="s">
        <v>32</v>
      </c>
      <c r="F3204" t="s">
        <v>86</v>
      </c>
      <c r="G3204" t="s">
        <v>85</v>
      </c>
      <c r="I3204"/>
      <c r="J3204">
        <v>250</v>
      </c>
      <c r="K3204" s="1">
        <v>46112</v>
      </c>
      <c r="L3204" t="s">
        <v>15144</v>
      </c>
    </row>
    <row r="3205" spans="1:12" x14ac:dyDescent="0.2">
      <c r="A3205" t="s">
        <v>12454</v>
      </c>
      <c r="B3205" t="s">
        <v>12455</v>
      </c>
      <c r="C3205" t="s">
        <v>15267</v>
      </c>
      <c r="D3205" t="s">
        <v>2771</v>
      </c>
      <c r="E3205" t="s">
        <v>32</v>
      </c>
      <c r="F3205" t="s">
        <v>86</v>
      </c>
      <c r="G3205" t="s">
        <v>85</v>
      </c>
      <c r="I3205"/>
      <c r="J3205">
        <v>250</v>
      </c>
      <c r="K3205" s="1">
        <v>46112</v>
      </c>
      <c r="L3205" t="s">
        <v>15144</v>
      </c>
    </row>
    <row r="3206" spans="1:12" x14ac:dyDescent="0.2">
      <c r="A3206" t="s">
        <v>12458</v>
      </c>
      <c r="B3206" t="s">
        <v>12459</v>
      </c>
      <c r="C3206" t="s">
        <v>7360</v>
      </c>
      <c r="D3206" t="s">
        <v>2771</v>
      </c>
      <c r="E3206" t="s">
        <v>32</v>
      </c>
      <c r="F3206" t="s">
        <v>86</v>
      </c>
      <c r="G3206" t="s">
        <v>85</v>
      </c>
      <c r="I3206"/>
      <c r="J3206">
        <v>250</v>
      </c>
      <c r="K3206" s="1">
        <v>46112</v>
      </c>
      <c r="L3206" t="s">
        <v>15144</v>
      </c>
    </row>
    <row r="3207" spans="1:12" x14ac:dyDescent="0.2">
      <c r="A3207" t="s">
        <v>12462</v>
      </c>
      <c r="B3207" t="s">
        <v>12463</v>
      </c>
      <c r="C3207" t="s">
        <v>7360</v>
      </c>
      <c r="D3207" t="s">
        <v>2771</v>
      </c>
      <c r="E3207" t="s">
        <v>32</v>
      </c>
      <c r="F3207" t="s">
        <v>86</v>
      </c>
      <c r="G3207" t="s">
        <v>85</v>
      </c>
      <c r="I3207"/>
      <c r="J3207">
        <v>60</v>
      </c>
      <c r="K3207" s="1">
        <v>46112</v>
      </c>
      <c r="L3207" t="s">
        <v>15144</v>
      </c>
    </row>
    <row r="3208" spans="1:12" x14ac:dyDescent="0.2">
      <c r="A3208" t="s">
        <v>12466</v>
      </c>
      <c r="B3208" t="s">
        <v>12467</v>
      </c>
      <c r="C3208" t="s">
        <v>7360</v>
      </c>
      <c r="D3208" t="s">
        <v>2771</v>
      </c>
      <c r="E3208" t="s">
        <v>32</v>
      </c>
      <c r="F3208" t="s">
        <v>86</v>
      </c>
      <c r="G3208" t="s">
        <v>85</v>
      </c>
      <c r="I3208"/>
      <c r="J3208">
        <v>60</v>
      </c>
      <c r="K3208" s="1">
        <v>46112</v>
      </c>
      <c r="L3208" t="s">
        <v>15144</v>
      </c>
    </row>
    <row r="3209" spans="1:12" x14ac:dyDescent="0.2">
      <c r="A3209" t="s">
        <v>12464</v>
      </c>
      <c r="B3209" t="s">
        <v>12465</v>
      </c>
      <c r="C3209" t="s">
        <v>7360</v>
      </c>
      <c r="D3209" t="s">
        <v>2771</v>
      </c>
      <c r="E3209" t="s">
        <v>32</v>
      </c>
      <c r="F3209" t="s">
        <v>86</v>
      </c>
      <c r="G3209" t="s">
        <v>85</v>
      </c>
      <c r="I3209"/>
      <c r="J3209">
        <v>60</v>
      </c>
      <c r="K3209" s="1">
        <v>46112</v>
      </c>
      <c r="L3209" t="s">
        <v>15144</v>
      </c>
    </row>
    <row r="3210" spans="1:12" x14ac:dyDescent="0.2">
      <c r="A3210" t="s">
        <v>8372</v>
      </c>
      <c r="B3210" t="s">
        <v>8373</v>
      </c>
      <c r="C3210" t="s">
        <v>7360</v>
      </c>
      <c r="D3210" t="s">
        <v>2771</v>
      </c>
      <c r="E3210" t="s">
        <v>32</v>
      </c>
      <c r="F3210" t="s">
        <v>78</v>
      </c>
      <c r="G3210" t="s">
        <v>79</v>
      </c>
      <c r="H3210">
        <v>900000</v>
      </c>
      <c r="I3210"/>
      <c r="K3210" s="1">
        <v>45869</v>
      </c>
      <c r="L3210" t="s">
        <v>15144</v>
      </c>
    </row>
    <row r="3211" spans="1:12" x14ac:dyDescent="0.2">
      <c r="A3211" t="s">
        <v>12221</v>
      </c>
      <c r="B3211" t="s">
        <v>12222</v>
      </c>
      <c r="C3211" t="s">
        <v>7360</v>
      </c>
      <c r="D3211" t="s">
        <v>2771</v>
      </c>
      <c r="E3211" t="s">
        <v>32</v>
      </c>
      <c r="F3211" t="s">
        <v>75</v>
      </c>
      <c r="G3211" t="s">
        <v>76</v>
      </c>
      <c r="I3211"/>
      <c r="J3211">
        <v>100</v>
      </c>
      <c r="K3211" s="1">
        <v>46081</v>
      </c>
      <c r="L3211" t="s">
        <v>15144</v>
      </c>
    </row>
    <row r="3212" spans="1:12" x14ac:dyDescent="0.2">
      <c r="A3212" t="s">
        <v>12219</v>
      </c>
      <c r="B3212" t="s">
        <v>12220</v>
      </c>
      <c r="C3212" t="s">
        <v>7360</v>
      </c>
      <c r="D3212" t="s">
        <v>2771</v>
      </c>
      <c r="E3212" t="s">
        <v>32</v>
      </c>
      <c r="F3212" t="s">
        <v>75</v>
      </c>
      <c r="G3212" t="s">
        <v>76</v>
      </c>
      <c r="I3212"/>
      <c r="J3212">
        <v>100</v>
      </c>
      <c r="K3212" s="1">
        <v>46081</v>
      </c>
      <c r="L3212" t="s">
        <v>15144</v>
      </c>
    </row>
    <row r="3213" spans="1:12" x14ac:dyDescent="0.2">
      <c r="A3213" t="s">
        <v>12223</v>
      </c>
      <c r="B3213" t="s">
        <v>12224</v>
      </c>
      <c r="C3213" t="s">
        <v>7360</v>
      </c>
      <c r="D3213" t="s">
        <v>2771</v>
      </c>
      <c r="E3213" t="s">
        <v>32</v>
      </c>
      <c r="F3213" t="s">
        <v>75</v>
      </c>
      <c r="G3213" t="s">
        <v>76</v>
      </c>
      <c r="I3213"/>
      <c r="J3213">
        <v>100</v>
      </c>
      <c r="K3213" s="1">
        <v>46081</v>
      </c>
      <c r="L3213" t="s">
        <v>15144</v>
      </c>
    </row>
    <row r="3214" spans="1:12" x14ac:dyDescent="0.2">
      <c r="A3214" t="s">
        <v>12717</v>
      </c>
      <c r="B3214" t="s">
        <v>12718</v>
      </c>
      <c r="C3214" t="s">
        <v>14432</v>
      </c>
      <c r="D3214" t="s">
        <v>2771</v>
      </c>
      <c r="E3214" t="s">
        <v>32</v>
      </c>
      <c r="F3214" t="s">
        <v>75</v>
      </c>
      <c r="G3214" t="s">
        <v>76</v>
      </c>
      <c r="H3214">
        <v>500000</v>
      </c>
      <c r="I3214">
        <v>1000000</v>
      </c>
      <c r="J3214">
        <v>89.33</v>
      </c>
      <c r="K3214" s="1">
        <v>46112</v>
      </c>
      <c r="L3214" t="s">
        <v>15144</v>
      </c>
    </row>
    <row r="3215" spans="1:12" x14ac:dyDescent="0.2">
      <c r="A3215" t="s">
        <v>9737</v>
      </c>
      <c r="B3215" t="s">
        <v>9738</v>
      </c>
      <c r="C3215" t="s">
        <v>7360</v>
      </c>
      <c r="D3215" t="s">
        <v>2771</v>
      </c>
      <c r="E3215" t="s">
        <v>32</v>
      </c>
      <c r="F3215" t="s">
        <v>75</v>
      </c>
      <c r="G3215" t="s">
        <v>76</v>
      </c>
      <c r="I3215"/>
      <c r="K3215" s="1">
        <v>45961</v>
      </c>
      <c r="L3215" t="s">
        <v>15144</v>
      </c>
    </row>
    <row r="3216" spans="1:12" x14ac:dyDescent="0.2">
      <c r="A3216" t="s">
        <v>10095</v>
      </c>
      <c r="B3216" t="s">
        <v>10096</v>
      </c>
      <c r="C3216" t="s">
        <v>7360</v>
      </c>
      <c r="D3216" t="s">
        <v>2771</v>
      </c>
      <c r="E3216" t="s">
        <v>32</v>
      </c>
      <c r="F3216" t="s">
        <v>75</v>
      </c>
      <c r="G3216" t="s">
        <v>76</v>
      </c>
      <c r="H3216">
        <v>115000</v>
      </c>
      <c r="I3216">
        <v>115000</v>
      </c>
      <c r="J3216">
        <v>5</v>
      </c>
      <c r="K3216" s="1">
        <v>45961</v>
      </c>
      <c r="L3216" t="s">
        <v>15144</v>
      </c>
    </row>
    <row r="3217" spans="1:12" x14ac:dyDescent="0.2">
      <c r="A3217" t="s">
        <v>12780</v>
      </c>
      <c r="B3217" t="s">
        <v>12781</v>
      </c>
      <c r="C3217" t="s">
        <v>7360</v>
      </c>
      <c r="D3217" t="s">
        <v>2771</v>
      </c>
      <c r="E3217" t="s">
        <v>32</v>
      </c>
      <c r="F3217" t="s">
        <v>75</v>
      </c>
      <c r="G3217" t="s">
        <v>76</v>
      </c>
      <c r="I3217"/>
      <c r="J3217">
        <v>51</v>
      </c>
      <c r="K3217" s="1">
        <v>46112</v>
      </c>
      <c r="L3217" t="s">
        <v>15144</v>
      </c>
    </row>
    <row r="3218" spans="1:12" x14ac:dyDescent="0.2">
      <c r="A3218" t="s">
        <v>11422</v>
      </c>
      <c r="B3218" t="s">
        <v>11423</v>
      </c>
      <c r="C3218" t="s">
        <v>7360</v>
      </c>
      <c r="D3218" t="s">
        <v>11859</v>
      </c>
      <c r="E3218" t="s">
        <v>32</v>
      </c>
      <c r="F3218" t="s">
        <v>106</v>
      </c>
      <c r="G3218" t="s">
        <v>350</v>
      </c>
      <c r="I3218"/>
      <c r="J3218">
        <v>60</v>
      </c>
      <c r="K3218" s="1">
        <v>46053</v>
      </c>
      <c r="L3218" t="s">
        <v>15144</v>
      </c>
    </row>
    <row r="3219" spans="1:12" x14ac:dyDescent="0.2">
      <c r="A3219" t="s">
        <v>9557</v>
      </c>
      <c r="B3219" t="s">
        <v>9558</v>
      </c>
      <c r="C3219" t="s">
        <v>7360</v>
      </c>
      <c r="D3219" t="s">
        <v>13438</v>
      </c>
      <c r="E3219" t="s">
        <v>32</v>
      </c>
      <c r="F3219" t="s">
        <v>52</v>
      </c>
      <c r="G3219" t="s">
        <v>53</v>
      </c>
      <c r="H3219">
        <v>261764</v>
      </c>
      <c r="I3219">
        <v>261764</v>
      </c>
      <c r="J3219">
        <v>71.5</v>
      </c>
      <c r="K3219" s="1">
        <v>45930</v>
      </c>
      <c r="L3219" t="s">
        <v>15144</v>
      </c>
    </row>
    <row r="3220" spans="1:12" x14ac:dyDescent="0.2">
      <c r="A3220" t="s">
        <v>9559</v>
      </c>
      <c r="B3220" t="s">
        <v>9560</v>
      </c>
      <c r="C3220" t="s">
        <v>7360</v>
      </c>
      <c r="D3220" t="s">
        <v>13438</v>
      </c>
      <c r="E3220" t="s">
        <v>32</v>
      </c>
      <c r="F3220" t="s">
        <v>52</v>
      </c>
      <c r="G3220" t="s">
        <v>53</v>
      </c>
      <c r="H3220">
        <v>264575</v>
      </c>
      <c r="I3220">
        <v>264575</v>
      </c>
      <c r="J3220">
        <v>71.5</v>
      </c>
      <c r="K3220" s="1">
        <v>45930</v>
      </c>
      <c r="L3220" t="s">
        <v>15144</v>
      </c>
    </row>
    <row r="3221" spans="1:12" x14ac:dyDescent="0.2">
      <c r="A3221" t="s">
        <v>9571</v>
      </c>
      <c r="B3221" t="s">
        <v>9572</v>
      </c>
      <c r="C3221" t="s">
        <v>7360</v>
      </c>
      <c r="D3221" t="s">
        <v>13438</v>
      </c>
      <c r="E3221" t="s">
        <v>32</v>
      </c>
      <c r="F3221" t="s">
        <v>52</v>
      </c>
      <c r="G3221" t="s">
        <v>53</v>
      </c>
      <c r="H3221">
        <v>264575</v>
      </c>
      <c r="I3221">
        <v>264575</v>
      </c>
      <c r="J3221">
        <v>71.5</v>
      </c>
      <c r="K3221" s="1">
        <v>45930</v>
      </c>
      <c r="L3221" t="s">
        <v>15144</v>
      </c>
    </row>
    <row r="3222" spans="1:12" x14ac:dyDescent="0.2">
      <c r="A3222" t="s">
        <v>9567</v>
      </c>
      <c r="B3222" t="s">
        <v>9568</v>
      </c>
      <c r="C3222" t="s">
        <v>7360</v>
      </c>
      <c r="D3222" t="s">
        <v>13438</v>
      </c>
      <c r="E3222" t="s">
        <v>32</v>
      </c>
      <c r="F3222" t="s">
        <v>52</v>
      </c>
      <c r="G3222" t="s">
        <v>53</v>
      </c>
      <c r="H3222">
        <v>264575</v>
      </c>
      <c r="I3222">
        <v>264575</v>
      </c>
      <c r="J3222">
        <v>71.5</v>
      </c>
      <c r="K3222" s="1">
        <v>45930</v>
      </c>
      <c r="L3222" t="s">
        <v>15144</v>
      </c>
    </row>
    <row r="3223" spans="1:12" x14ac:dyDescent="0.2">
      <c r="A3223" t="s">
        <v>9569</v>
      </c>
      <c r="B3223" t="s">
        <v>9570</v>
      </c>
      <c r="C3223" t="s">
        <v>7360</v>
      </c>
      <c r="D3223" t="s">
        <v>13438</v>
      </c>
      <c r="E3223" t="s">
        <v>32</v>
      </c>
      <c r="F3223" t="s">
        <v>52</v>
      </c>
      <c r="G3223" t="s">
        <v>53</v>
      </c>
      <c r="H3223">
        <v>264464</v>
      </c>
      <c r="I3223">
        <v>264464</v>
      </c>
      <c r="J3223">
        <v>71.5</v>
      </c>
      <c r="K3223" s="1">
        <v>45930</v>
      </c>
      <c r="L3223" t="s">
        <v>15144</v>
      </c>
    </row>
    <row r="3224" spans="1:12" x14ac:dyDescent="0.2">
      <c r="A3224" t="s">
        <v>9563</v>
      </c>
      <c r="B3224" t="s">
        <v>9564</v>
      </c>
      <c r="C3224" t="s">
        <v>7360</v>
      </c>
      <c r="D3224" t="s">
        <v>13438</v>
      </c>
      <c r="E3224" t="s">
        <v>32</v>
      </c>
      <c r="F3224" t="s">
        <v>52</v>
      </c>
      <c r="G3224" t="s">
        <v>53</v>
      </c>
      <c r="H3224">
        <v>261764</v>
      </c>
      <c r="I3224">
        <v>261764</v>
      </c>
      <c r="J3224">
        <v>71.5</v>
      </c>
      <c r="K3224" s="1">
        <v>45930</v>
      </c>
      <c r="L3224" t="s">
        <v>15144</v>
      </c>
    </row>
    <row r="3225" spans="1:12" x14ac:dyDescent="0.2">
      <c r="A3225" t="s">
        <v>9555</v>
      </c>
      <c r="B3225" t="s">
        <v>9556</v>
      </c>
      <c r="C3225" t="s">
        <v>7360</v>
      </c>
      <c r="D3225" t="s">
        <v>13438</v>
      </c>
      <c r="E3225" t="s">
        <v>32</v>
      </c>
      <c r="F3225" t="s">
        <v>52</v>
      </c>
      <c r="G3225" t="s">
        <v>53</v>
      </c>
      <c r="H3225">
        <v>261764</v>
      </c>
      <c r="I3225">
        <v>261764</v>
      </c>
      <c r="J3225">
        <v>71.5</v>
      </c>
      <c r="K3225" s="1">
        <v>45930</v>
      </c>
      <c r="L3225" t="s">
        <v>15144</v>
      </c>
    </row>
    <row r="3226" spans="1:12" x14ac:dyDescent="0.2">
      <c r="A3226" t="s">
        <v>9561</v>
      </c>
      <c r="B3226" t="s">
        <v>9562</v>
      </c>
      <c r="C3226" t="s">
        <v>7360</v>
      </c>
      <c r="D3226" t="s">
        <v>13438</v>
      </c>
      <c r="E3226" t="s">
        <v>32</v>
      </c>
      <c r="F3226" t="s">
        <v>52</v>
      </c>
      <c r="G3226" t="s">
        <v>53</v>
      </c>
      <c r="H3226">
        <v>270979</v>
      </c>
      <c r="I3226">
        <v>270979</v>
      </c>
      <c r="J3226">
        <v>71.5</v>
      </c>
      <c r="K3226" s="1">
        <v>45930</v>
      </c>
      <c r="L3226" t="s">
        <v>15144</v>
      </c>
    </row>
    <row r="3227" spans="1:12" x14ac:dyDescent="0.2">
      <c r="A3227" t="s">
        <v>9551</v>
      </c>
      <c r="B3227" t="s">
        <v>9552</v>
      </c>
      <c r="C3227" t="s">
        <v>7360</v>
      </c>
      <c r="D3227" t="s">
        <v>13438</v>
      </c>
      <c r="E3227" t="s">
        <v>32</v>
      </c>
      <c r="F3227" t="s">
        <v>52</v>
      </c>
      <c r="G3227" t="s">
        <v>53</v>
      </c>
      <c r="H3227">
        <v>261764</v>
      </c>
      <c r="I3227">
        <v>261764</v>
      </c>
      <c r="J3227">
        <v>71.5</v>
      </c>
      <c r="K3227" s="1">
        <v>45930</v>
      </c>
      <c r="L3227" t="s">
        <v>15144</v>
      </c>
    </row>
    <row r="3228" spans="1:12" x14ac:dyDescent="0.2">
      <c r="A3228" t="s">
        <v>9553</v>
      </c>
      <c r="B3228" t="s">
        <v>9554</v>
      </c>
      <c r="C3228" t="s">
        <v>7360</v>
      </c>
      <c r="D3228" t="s">
        <v>13438</v>
      </c>
      <c r="E3228" t="s">
        <v>32</v>
      </c>
      <c r="F3228" t="s">
        <v>52</v>
      </c>
      <c r="G3228" t="s">
        <v>53</v>
      </c>
      <c r="H3228">
        <v>268654</v>
      </c>
      <c r="I3228">
        <v>268654</v>
      </c>
      <c r="J3228">
        <v>71.5</v>
      </c>
      <c r="K3228" s="1">
        <v>45930</v>
      </c>
      <c r="L3228" t="s">
        <v>15144</v>
      </c>
    </row>
    <row r="3229" spans="1:12" x14ac:dyDescent="0.2">
      <c r="A3229" t="s">
        <v>9565</v>
      </c>
      <c r="B3229" t="s">
        <v>9566</v>
      </c>
      <c r="C3229" t="s">
        <v>7360</v>
      </c>
      <c r="D3229" t="s">
        <v>13438</v>
      </c>
      <c r="E3229" t="s">
        <v>32</v>
      </c>
      <c r="F3229" t="s">
        <v>52</v>
      </c>
      <c r="G3229" t="s">
        <v>53</v>
      </c>
      <c r="H3229">
        <v>268654</v>
      </c>
      <c r="I3229">
        <v>268654</v>
      </c>
      <c r="J3229">
        <v>71.5</v>
      </c>
      <c r="K3229" s="1">
        <v>45930</v>
      </c>
      <c r="L3229" t="s">
        <v>15144</v>
      </c>
    </row>
    <row r="3230" spans="1:12" x14ac:dyDescent="0.2">
      <c r="A3230" t="s">
        <v>9549</v>
      </c>
      <c r="B3230" t="s">
        <v>9550</v>
      </c>
      <c r="C3230" t="s">
        <v>7360</v>
      </c>
      <c r="D3230" t="s">
        <v>13438</v>
      </c>
      <c r="E3230" t="s">
        <v>32</v>
      </c>
      <c r="F3230" t="s">
        <v>52</v>
      </c>
      <c r="G3230" t="s">
        <v>53</v>
      </c>
      <c r="H3230">
        <v>264575</v>
      </c>
      <c r="I3230">
        <v>264575</v>
      </c>
      <c r="J3230">
        <v>71.5</v>
      </c>
      <c r="K3230" s="1">
        <v>45930</v>
      </c>
      <c r="L3230" t="s">
        <v>15144</v>
      </c>
    </row>
    <row r="3231" spans="1:12" x14ac:dyDescent="0.2">
      <c r="A3231" t="s">
        <v>14362</v>
      </c>
      <c r="B3231" t="s">
        <v>14363</v>
      </c>
      <c r="C3231" t="s">
        <v>7360</v>
      </c>
      <c r="D3231" t="s">
        <v>14361</v>
      </c>
      <c r="E3231" t="s">
        <v>32</v>
      </c>
      <c r="F3231" t="s">
        <v>33</v>
      </c>
      <c r="G3231" t="s">
        <v>34</v>
      </c>
      <c r="I3231">
        <v>926250</v>
      </c>
      <c r="J3231">
        <v>90.33</v>
      </c>
      <c r="K3231" s="1">
        <v>46203</v>
      </c>
      <c r="L3231" t="s">
        <v>15144</v>
      </c>
    </row>
    <row r="3232" spans="1:12" x14ac:dyDescent="0.2">
      <c r="A3232" t="s">
        <v>14364</v>
      </c>
      <c r="B3232" t="s">
        <v>14365</v>
      </c>
      <c r="C3232" t="s">
        <v>7360</v>
      </c>
      <c r="D3232" t="s">
        <v>14361</v>
      </c>
      <c r="E3232" t="s">
        <v>32</v>
      </c>
      <c r="F3232" t="s">
        <v>33</v>
      </c>
      <c r="G3232" t="s">
        <v>34</v>
      </c>
      <c r="I3232">
        <v>1238250</v>
      </c>
      <c r="J3232">
        <v>90.33</v>
      </c>
      <c r="K3232" s="1">
        <v>46203</v>
      </c>
      <c r="L3232" t="s">
        <v>15144</v>
      </c>
    </row>
    <row r="3233" spans="1:12" x14ac:dyDescent="0.2">
      <c r="A3233" t="s">
        <v>14359</v>
      </c>
      <c r="B3233" t="s">
        <v>14360</v>
      </c>
      <c r="C3233" t="s">
        <v>7360</v>
      </c>
      <c r="D3233" t="s">
        <v>14361</v>
      </c>
      <c r="E3233" t="s">
        <v>32</v>
      </c>
      <c r="F3233" t="s">
        <v>33</v>
      </c>
      <c r="G3233" t="s">
        <v>34</v>
      </c>
      <c r="I3233">
        <v>435600</v>
      </c>
      <c r="J3233">
        <v>67.683000000000007</v>
      </c>
      <c r="K3233" s="1">
        <v>46203</v>
      </c>
      <c r="L3233" t="s">
        <v>15144</v>
      </c>
    </row>
    <row r="3234" spans="1:12" x14ac:dyDescent="0.2">
      <c r="A3234" t="s">
        <v>14506</v>
      </c>
      <c r="B3234" t="s">
        <v>14507</v>
      </c>
      <c r="C3234" t="s">
        <v>7360</v>
      </c>
      <c r="D3234" t="s">
        <v>14235</v>
      </c>
      <c r="E3234" t="s">
        <v>32</v>
      </c>
      <c r="F3234" t="s">
        <v>150</v>
      </c>
      <c r="G3234" t="s">
        <v>1045</v>
      </c>
      <c r="I3234">
        <v>472000</v>
      </c>
      <c r="J3234">
        <v>70</v>
      </c>
      <c r="K3234" s="1">
        <v>46203</v>
      </c>
      <c r="L3234" t="s">
        <v>15144</v>
      </c>
    </row>
    <row r="3235" spans="1:12" x14ac:dyDescent="0.2">
      <c r="A3235" t="s">
        <v>14238</v>
      </c>
      <c r="B3235" t="s">
        <v>14239</v>
      </c>
      <c r="C3235" t="s">
        <v>7360</v>
      </c>
      <c r="D3235" t="s">
        <v>14235</v>
      </c>
      <c r="E3235" t="s">
        <v>32</v>
      </c>
      <c r="F3235" t="s">
        <v>150</v>
      </c>
      <c r="G3235" t="s">
        <v>1045</v>
      </c>
      <c r="I3235">
        <v>472000</v>
      </c>
      <c r="J3235">
        <v>70</v>
      </c>
      <c r="K3235" s="1">
        <v>46203</v>
      </c>
      <c r="L3235" t="s">
        <v>15144</v>
      </c>
    </row>
    <row r="3236" spans="1:12" x14ac:dyDescent="0.2">
      <c r="A3236" t="s">
        <v>14508</v>
      </c>
      <c r="B3236" t="s">
        <v>14509</v>
      </c>
      <c r="C3236" t="s">
        <v>7360</v>
      </c>
      <c r="D3236" t="s">
        <v>14235</v>
      </c>
      <c r="E3236" t="s">
        <v>32</v>
      </c>
      <c r="F3236" t="s">
        <v>150</v>
      </c>
      <c r="G3236" t="s">
        <v>1045</v>
      </c>
      <c r="I3236">
        <v>472000</v>
      </c>
      <c r="J3236">
        <v>70</v>
      </c>
      <c r="K3236" s="1">
        <v>46203</v>
      </c>
      <c r="L3236" t="s">
        <v>15144</v>
      </c>
    </row>
    <row r="3237" spans="1:12" x14ac:dyDescent="0.2">
      <c r="A3237" t="s">
        <v>14242</v>
      </c>
      <c r="B3237" t="s">
        <v>14243</v>
      </c>
      <c r="C3237" t="s">
        <v>7360</v>
      </c>
      <c r="D3237" t="s">
        <v>14235</v>
      </c>
      <c r="E3237" t="s">
        <v>32</v>
      </c>
      <c r="F3237" t="s">
        <v>150</v>
      </c>
      <c r="G3237" t="s">
        <v>1045</v>
      </c>
      <c r="I3237">
        <v>472000</v>
      </c>
      <c r="J3237">
        <v>70</v>
      </c>
      <c r="K3237" s="1">
        <v>46203</v>
      </c>
      <c r="L3237" t="s">
        <v>15144</v>
      </c>
    </row>
    <row r="3238" spans="1:12" x14ac:dyDescent="0.2">
      <c r="A3238" t="s">
        <v>14233</v>
      </c>
      <c r="B3238" t="s">
        <v>14234</v>
      </c>
      <c r="C3238" t="s">
        <v>7360</v>
      </c>
      <c r="D3238" t="s">
        <v>14235</v>
      </c>
      <c r="E3238" t="s">
        <v>32</v>
      </c>
      <c r="F3238" t="s">
        <v>150</v>
      </c>
      <c r="G3238" t="s">
        <v>1045</v>
      </c>
      <c r="I3238">
        <v>472000</v>
      </c>
      <c r="J3238">
        <v>70</v>
      </c>
      <c r="K3238" s="1">
        <v>46203</v>
      </c>
      <c r="L3238" t="s">
        <v>15144</v>
      </c>
    </row>
    <row r="3239" spans="1:12" x14ac:dyDescent="0.2">
      <c r="A3239" t="s">
        <v>14240</v>
      </c>
      <c r="B3239" t="s">
        <v>14241</v>
      </c>
      <c r="C3239" t="s">
        <v>7360</v>
      </c>
      <c r="D3239" t="s">
        <v>14235</v>
      </c>
      <c r="E3239" t="s">
        <v>32</v>
      </c>
      <c r="F3239" t="s">
        <v>150</v>
      </c>
      <c r="G3239" t="s">
        <v>1045</v>
      </c>
      <c r="I3239">
        <v>472000</v>
      </c>
      <c r="J3239">
        <v>70</v>
      </c>
      <c r="K3239" s="1">
        <v>46203</v>
      </c>
      <c r="L3239" t="s">
        <v>15144</v>
      </c>
    </row>
    <row r="3240" spans="1:12" x14ac:dyDescent="0.2">
      <c r="A3240" t="s">
        <v>14236</v>
      </c>
      <c r="B3240" t="s">
        <v>14237</v>
      </c>
      <c r="C3240" t="s">
        <v>7360</v>
      </c>
      <c r="D3240" t="s">
        <v>14235</v>
      </c>
      <c r="E3240" t="s">
        <v>32</v>
      </c>
      <c r="F3240" t="s">
        <v>150</v>
      </c>
      <c r="G3240" t="s">
        <v>1045</v>
      </c>
      <c r="I3240">
        <v>472000</v>
      </c>
      <c r="J3240">
        <v>70</v>
      </c>
      <c r="K3240" s="1">
        <v>46203</v>
      </c>
      <c r="L3240" t="s">
        <v>15144</v>
      </c>
    </row>
    <row r="3241" spans="1:12" x14ac:dyDescent="0.2">
      <c r="A3241" t="s">
        <v>15048</v>
      </c>
      <c r="B3241" t="s">
        <v>15049</v>
      </c>
      <c r="C3241" t="s">
        <v>7360</v>
      </c>
      <c r="D3241" t="s">
        <v>15035</v>
      </c>
      <c r="E3241" t="s">
        <v>32</v>
      </c>
      <c r="F3241" t="s">
        <v>49</v>
      </c>
      <c r="G3241" t="s">
        <v>50</v>
      </c>
      <c r="I3241"/>
      <c r="J3241">
        <v>210</v>
      </c>
      <c r="K3241" s="1">
        <v>46234</v>
      </c>
      <c r="L3241" t="s">
        <v>15144</v>
      </c>
    </row>
    <row r="3242" spans="1:12" x14ac:dyDescent="0.2">
      <c r="A3242" t="s">
        <v>15052</v>
      </c>
      <c r="B3242" t="s">
        <v>15053</v>
      </c>
      <c r="C3242" t="s">
        <v>7360</v>
      </c>
      <c r="D3242" t="s">
        <v>15035</v>
      </c>
      <c r="E3242" t="s">
        <v>32</v>
      </c>
      <c r="F3242" t="s">
        <v>49</v>
      </c>
      <c r="G3242" t="s">
        <v>50</v>
      </c>
      <c r="I3242"/>
      <c r="J3242">
        <v>210</v>
      </c>
      <c r="K3242" s="1">
        <v>46234</v>
      </c>
      <c r="L3242" t="s">
        <v>15144</v>
      </c>
    </row>
    <row r="3243" spans="1:12" x14ac:dyDescent="0.2">
      <c r="A3243" t="s">
        <v>15042</v>
      </c>
      <c r="B3243" t="s">
        <v>15043</v>
      </c>
      <c r="C3243" t="s">
        <v>7360</v>
      </c>
      <c r="D3243" t="s">
        <v>15035</v>
      </c>
      <c r="E3243" t="s">
        <v>32</v>
      </c>
      <c r="F3243" t="s">
        <v>49</v>
      </c>
      <c r="G3243" t="s">
        <v>50</v>
      </c>
      <c r="I3243"/>
      <c r="J3243">
        <v>210</v>
      </c>
      <c r="K3243" s="1">
        <v>46234</v>
      </c>
      <c r="L3243" t="s">
        <v>15144</v>
      </c>
    </row>
    <row r="3244" spans="1:12" x14ac:dyDescent="0.2">
      <c r="A3244" t="s">
        <v>15044</v>
      </c>
      <c r="B3244" t="s">
        <v>15045</v>
      </c>
      <c r="C3244" t="s">
        <v>7360</v>
      </c>
      <c r="D3244" t="s">
        <v>15035</v>
      </c>
      <c r="E3244" t="s">
        <v>32</v>
      </c>
      <c r="F3244" t="s">
        <v>49</v>
      </c>
      <c r="G3244" t="s">
        <v>50</v>
      </c>
      <c r="I3244"/>
      <c r="J3244">
        <v>210</v>
      </c>
      <c r="K3244" s="1">
        <v>46234</v>
      </c>
      <c r="L3244" t="s">
        <v>15144</v>
      </c>
    </row>
    <row r="3245" spans="1:12" x14ac:dyDescent="0.2">
      <c r="A3245" t="s">
        <v>15036</v>
      </c>
      <c r="B3245" t="s">
        <v>15037</v>
      </c>
      <c r="C3245" t="s">
        <v>7360</v>
      </c>
      <c r="D3245" t="s">
        <v>15035</v>
      </c>
      <c r="E3245" t="s">
        <v>32</v>
      </c>
      <c r="F3245" t="s">
        <v>49</v>
      </c>
      <c r="G3245" t="s">
        <v>50</v>
      </c>
      <c r="I3245"/>
      <c r="J3245">
        <v>210</v>
      </c>
      <c r="K3245" s="1">
        <v>46234</v>
      </c>
      <c r="L3245" t="s">
        <v>15144</v>
      </c>
    </row>
    <row r="3246" spans="1:12" x14ac:dyDescent="0.2">
      <c r="A3246" t="s">
        <v>15040</v>
      </c>
      <c r="B3246" t="s">
        <v>15041</v>
      </c>
      <c r="C3246" t="s">
        <v>15268</v>
      </c>
      <c r="D3246" t="s">
        <v>15035</v>
      </c>
      <c r="E3246" t="s">
        <v>32</v>
      </c>
      <c r="F3246" t="s">
        <v>49</v>
      </c>
      <c r="G3246" t="s">
        <v>50</v>
      </c>
      <c r="I3246"/>
      <c r="J3246">
        <v>210</v>
      </c>
      <c r="K3246" s="1">
        <v>46234</v>
      </c>
      <c r="L3246" t="s">
        <v>15144</v>
      </c>
    </row>
    <row r="3247" spans="1:12" x14ac:dyDescent="0.2">
      <c r="A3247" t="s">
        <v>15038</v>
      </c>
      <c r="B3247" t="s">
        <v>15039</v>
      </c>
      <c r="C3247" t="s">
        <v>7360</v>
      </c>
      <c r="D3247" t="s">
        <v>15035</v>
      </c>
      <c r="E3247" t="s">
        <v>32</v>
      </c>
      <c r="F3247" t="s">
        <v>49</v>
      </c>
      <c r="G3247" t="s">
        <v>50</v>
      </c>
      <c r="I3247"/>
      <c r="J3247">
        <v>210</v>
      </c>
      <c r="K3247" s="1">
        <v>46234</v>
      </c>
      <c r="L3247" t="s">
        <v>15144</v>
      </c>
    </row>
    <row r="3248" spans="1:12" x14ac:dyDescent="0.2">
      <c r="A3248" t="s">
        <v>15046</v>
      </c>
      <c r="B3248" t="s">
        <v>15047</v>
      </c>
      <c r="C3248" t="s">
        <v>7360</v>
      </c>
      <c r="D3248" t="s">
        <v>15035</v>
      </c>
      <c r="E3248" t="s">
        <v>32</v>
      </c>
      <c r="F3248" t="s">
        <v>49</v>
      </c>
      <c r="G3248" t="s">
        <v>50</v>
      </c>
      <c r="I3248"/>
      <c r="J3248">
        <v>210</v>
      </c>
      <c r="K3248" s="1">
        <v>46234</v>
      </c>
      <c r="L3248" t="s">
        <v>15144</v>
      </c>
    </row>
    <row r="3249" spans="1:12" x14ac:dyDescent="0.2">
      <c r="A3249" t="s">
        <v>15050</v>
      </c>
      <c r="B3249" t="s">
        <v>15051</v>
      </c>
      <c r="C3249" t="s">
        <v>7360</v>
      </c>
      <c r="D3249" t="s">
        <v>15035</v>
      </c>
      <c r="E3249" t="s">
        <v>32</v>
      </c>
      <c r="F3249" t="s">
        <v>49</v>
      </c>
      <c r="G3249" t="s">
        <v>50</v>
      </c>
      <c r="I3249"/>
      <c r="J3249">
        <v>210</v>
      </c>
      <c r="K3249" s="1">
        <v>46081</v>
      </c>
      <c r="L3249" t="s">
        <v>15144</v>
      </c>
    </row>
    <row r="3250" spans="1:12" x14ac:dyDescent="0.2">
      <c r="A3250" t="s">
        <v>15033</v>
      </c>
      <c r="B3250" t="s">
        <v>15034</v>
      </c>
      <c r="C3250" t="s">
        <v>7360</v>
      </c>
      <c r="D3250" t="s">
        <v>15035</v>
      </c>
      <c r="E3250" t="s">
        <v>32</v>
      </c>
      <c r="F3250" t="s">
        <v>49</v>
      </c>
      <c r="G3250" t="s">
        <v>50</v>
      </c>
      <c r="I3250"/>
      <c r="J3250">
        <v>210</v>
      </c>
      <c r="K3250" s="1">
        <v>46234</v>
      </c>
      <c r="L3250" t="s">
        <v>15144</v>
      </c>
    </row>
    <row r="3251" spans="1:12" x14ac:dyDescent="0.2">
      <c r="A3251" t="s">
        <v>12358</v>
      </c>
      <c r="B3251" t="s">
        <v>12359</v>
      </c>
      <c r="C3251" t="s">
        <v>7360</v>
      </c>
      <c r="D3251" t="s">
        <v>12357</v>
      </c>
      <c r="E3251" t="s">
        <v>32</v>
      </c>
      <c r="F3251" t="s">
        <v>86</v>
      </c>
      <c r="G3251" t="s">
        <v>85</v>
      </c>
      <c r="I3251"/>
      <c r="J3251">
        <v>116</v>
      </c>
      <c r="K3251" s="1">
        <v>46112</v>
      </c>
      <c r="L3251" t="s">
        <v>15144</v>
      </c>
    </row>
    <row r="3252" spans="1:12" x14ac:dyDescent="0.2">
      <c r="A3252" t="s">
        <v>12360</v>
      </c>
      <c r="B3252" t="s">
        <v>12361</v>
      </c>
      <c r="C3252" t="s">
        <v>7360</v>
      </c>
      <c r="D3252" t="s">
        <v>12357</v>
      </c>
      <c r="E3252" t="s">
        <v>32</v>
      </c>
      <c r="F3252" t="s">
        <v>86</v>
      </c>
      <c r="G3252" t="s">
        <v>85</v>
      </c>
      <c r="I3252"/>
      <c r="J3252">
        <v>116</v>
      </c>
      <c r="K3252" s="1">
        <v>46112</v>
      </c>
      <c r="L3252" t="s">
        <v>15144</v>
      </c>
    </row>
    <row r="3253" spans="1:12" x14ac:dyDescent="0.2">
      <c r="A3253" t="s">
        <v>12366</v>
      </c>
      <c r="B3253" t="s">
        <v>12367</v>
      </c>
      <c r="C3253" t="s">
        <v>7360</v>
      </c>
      <c r="D3253" t="s">
        <v>12357</v>
      </c>
      <c r="E3253" t="s">
        <v>32</v>
      </c>
      <c r="F3253" t="s">
        <v>86</v>
      </c>
      <c r="G3253" t="s">
        <v>85</v>
      </c>
      <c r="I3253"/>
      <c r="J3253">
        <v>116</v>
      </c>
      <c r="K3253" s="1">
        <v>46112</v>
      </c>
      <c r="L3253" t="s">
        <v>15144</v>
      </c>
    </row>
    <row r="3254" spans="1:12" x14ac:dyDescent="0.2">
      <c r="A3254" t="s">
        <v>12355</v>
      </c>
      <c r="B3254" t="s">
        <v>12356</v>
      </c>
      <c r="C3254" t="s">
        <v>7360</v>
      </c>
      <c r="D3254" t="s">
        <v>12357</v>
      </c>
      <c r="E3254" t="s">
        <v>32</v>
      </c>
      <c r="F3254" t="s">
        <v>86</v>
      </c>
      <c r="G3254" t="s">
        <v>85</v>
      </c>
      <c r="I3254"/>
      <c r="J3254">
        <v>122</v>
      </c>
      <c r="K3254" s="1">
        <v>46112</v>
      </c>
      <c r="L3254" t="s">
        <v>15144</v>
      </c>
    </row>
    <row r="3255" spans="1:12" x14ac:dyDescent="0.2">
      <c r="A3255" t="s">
        <v>12370</v>
      </c>
      <c r="B3255" t="s">
        <v>12371</v>
      </c>
      <c r="C3255" t="s">
        <v>7360</v>
      </c>
      <c r="D3255" t="s">
        <v>12357</v>
      </c>
      <c r="E3255" t="s">
        <v>32</v>
      </c>
      <c r="F3255" t="s">
        <v>86</v>
      </c>
      <c r="G3255" t="s">
        <v>85</v>
      </c>
      <c r="I3255"/>
      <c r="J3255">
        <v>116</v>
      </c>
      <c r="K3255" s="1">
        <v>46112</v>
      </c>
      <c r="L3255" t="s">
        <v>15144</v>
      </c>
    </row>
    <row r="3256" spans="1:12" x14ac:dyDescent="0.2">
      <c r="A3256" t="s">
        <v>12368</v>
      </c>
      <c r="B3256" t="s">
        <v>12369</v>
      </c>
      <c r="C3256" t="s">
        <v>7360</v>
      </c>
      <c r="D3256" t="s">
        <v>12357</v>
      </c>
      <c r="E3256" t="s">
        <v>32</v>
      </c>
      <c r="F3256" t="s">
        <v>86</v>
      </c>
      <c r="G3256" t="s">
        <v>85</v>
      </c>
      <c r="I3256"/>
      <c r="J3256">
        <v>116</v>
      </c>
      <c r="K3256" s="1">
        <v>46112</v>
      </c>
      <c r="L3256" t="s">
        <v>15144</v>
      </c>
    </row>
    <row r="3257" spans="1:12" x14ac:dyDescent="0.2">
      <c r="A3257" t="s">
        <v>12362</v>
      </c>
      <c r="B3257" t="s">
        <v>12363</v>
      </c>
      <c r="C3257" t="s">
        <v>7360</v>
      </c>
      <c r="D3257" t="s">
        <v>12357</v>
      </c>
      <c r="E3257" t="s">
        <v>32</v>
      </c>
      <c r="F3257" t="s">
        <v>86</v>
      </c>
      <c r="G3257" t="s">
        <v>85</v>
      </c>
      <c r="I3257"/>
      <c r="J3257">
        <v>116</v>
      </c>
      <c r="K3257" s="1">
        <v>46112</v>
      </c>
      <c r="L3257" t="s">
        <v>15144</v>
      </c>
    </row>
    <row r="3258" spans="1:12" x14ac:dyDescent="0.2">
      <c r="A3258" t="s">
        <v>12364</v>
      </c>
      <c r="B3258" t="s">
        <v>12365</v>
      </c>
      <c r="C3258" t="s">
        <v>7360</v>
      </c>
      <c r="D3258" t="s">
        <v>12357</v>
      </c>
      <c r="E3258" t="s">
        <v>32</v>
      </c>
      <c r="F3258" t="s">
        <v>86</v>
      </c>
      <c r="G3258" t="s">
        <v>85</v>
      </c>
      <c r="I3258"/>
      <c r="J3258">
        <v>116</v>
      </c>
      <c r="K3258" s="1">
        <v>46112</v>
      </c>
      <c r="L3258" t="s">
        <v>15144</v>
      </c>
    </row>
    <row r="3259" spans="1:12" x14ac:dyDescent="0.2">
      <c r="A3259" t="s">
        <v>14124</v>
      </c>
      <c r="B3259" t="s">
        <v>14125</v>
      </c>
      <c r="C3259" t="s">
        <v>15269</v>
      </c>
      <c r="D3259" t="s">
        <v>14126</v>
      </c>
      <c r="E3259" t="s">
        <v>32</v>
      </c>
      <c r="F3259" t="s">
        <v>49</v>
      </c>
      <c r="G3259" t="s">
        <v>50</v>
      </c>
      <c r="I3259"/>
      <c r="J3259">
        <v>170</v>
      </c>
      <c r="K3259" s="1">
        <v>46173</v>
      </c>
      <c r="L3259" t="s">
        <v>15144</v>
      </c>
    </row>
    <row r="3260" spans="1:12" x14ac:dyDescent="0.2">
      <c r="A3260" t="s">
        <v>14129</v>
      </c>
      <c r="B3260" t="s">
        <v>14130</v>
      </c>
      <c r="C3260" t="s">
        <v>7360</v>
      </c>
      <c r="D3260" t="s">
        <v>14126</v>
      </c>
      <c r="E3260" t="s">
        <v>32</v>
      </c>
      <c r="F3260" t="s">
        <v>49</v>
      </c>
      <c r="G3260" t="s">
        <v>50</v>
      </c>
      <c r="I3260"/>
      <c r="J3260">
        <v>170</v>
      </c>
      <c r="K3260" s="1">
        <v>46173</v>
      </c>
      <c r="L3260" t="s">
        <v>15144</v>
      </c>
    </row>
    <row r="3261" spans="1:12" x14ac:dyDescent="0.2">
      <c r="A3261" t="s">
        <v>14127</v>
      </c>
      <c r="B3261" t="s">
        <v>14128</v>
      </c>
      <c r="C3261" t="s">
        <v>7360</v>
      </c>
      <c r="D3261" t="s">
        <v>14126</v>
      </c>
      <c r="E3261" t="s">
        <v>32</v>
      </c>
      <c r="F3261" t="s">
        <v>49</v>
      </c>
      <c r="G3261" t="s">
        <v>50</v>
      </c>
      <c r="I3261"/>
      <c r="J3261">
        <v>170</v>
      </c>
      <c r="K3261" s="1">
        <v>46173</v>
      </c>
      <c r="L3261" t="s">
        <v>15144</v>
      </c>
    </row>
    <row r="3262" spans="1:12" x14ac:dyDescent="0.2">
      <c r="A3262" t="s">
        <v>14510</v>
      </c>
      <c r="B3262" t="s">
        <v>7372</v>
      </c>
      <c r="C3262" t="s">
        <v>14511</v>
      </c>
      <c r="D3262" t="s">
        <v>14512</v>
      </c>
      <c r="E3262" t="s">
        <v>32</v>
      </c>
      <c r="F3262" t="s">
        <v>39</v>
      </c>
      <c r="G3262" t="s">
        <v>40</v>
      </c>
      <c r="I3262">
        <v>400000</v>
      </c>
      <c r="J3262">
        <v>275</v>
      </c>
      <c r="K3262" s="1">
        <v>46203</v>
      </c>
      <c r="L3262" t="s">
        <v>15144</v>
      </c>
    </row>
    <row r="3263" spans="1:12" x14ac:dyDescent="0.2">
      <c r="A3263" t="s">
        <v>14754</v>
      </c>
      <c r="B3263" t="s">
        <v>14755</v>
      </c>
      <c r="C3263" t="s">
        <v>7360</v>
      </c>
      <c r="D3263" t="s">
        <v>14512</v>
      </c>
      <c r="E3263" t="s">
        <v>32</v>
      </c>
      <c r="F3263" t="s">
        <v>117</v>
      </c>
      <c r="G3263" t="s">
        <v>812</v>
      </c>
      <c r="I3263"/>
      <c r="K3263" s="1">
        <v>46234</v>
      </c>
      <c r="L3263" t="s">
        <v>15144</v>
      </c>
    </row>
    <row r="3264" spans="1:12" x14ac:dyDescent="0.2">
      <c r="A3264" t="s">
        <v>14756</v>
      </c>
      <c r="B3264" t="s">
        <v>14757</v>
      </c>
      <c r="C3264" t="s">
        <v>7360</v>
      </c>
      <c r="D3264" t="s">
        <v>14512</v>
      </c>
      <c r="E3264" t="s">
        <v>32</v>
      </c>
      <c r="F3264" t="s">
        <v>117</v>
      </c>
      <c r="G3264" t="s">
        <v>812</v>
      </c>
      <c r="I3264"/>
      <c r="K3264" s="1">
        <v>46234</v>
      </c>
      <c r="L3264" t="s">
        <v>15144</v>
      </c>
    </row>
    <row r="3265" spans="1:12" x14ac:dyDescent="0.2">
      <c r="A3265" t="s">
        <v>14521</v>
      </c>
      <c r="B3265" t="s">
        <v>14522</v>
      </c>
      <c r="C3265" t="s">
        <v>7360</v>
      </c>
      <c r="D3265" t="s">
        <v>11830</v>
      </c>
      <c r="E3265" t="s">
        <v>32</v>
      </c>
      <c r="F3265" t="s">
        <v>41</v>
      </c>
      <c r="G3265" t="s">
        <v>42</v>
      </c>
      <c r="I3265"/>
      <c r="J3265">
        <v>150</v>
      </c>
      <c r="K3265" s="1">
        <v>46203</v>
      </c>
      <c r="L3265" t="s">
        <v>15144</v>
      </c>
    </row>
    <row r="3266" spans="1:12" x14ac:dyDescent="0.2">
      <c r="A3266" t="s">
        <v>14519</v>
      </c>
      <c r="B3266" t="s">
        <v>14520</v>
      </c>
      <c r="C3266" t="s">
        <v>15270</v>
      </c>
      <c r="D3266" t="s">
        <v>11830</v>
      </c>
      <c r="E3266" t="s">
        <v>32</v>
      </c>
      <c r="F3266" t="s">
        <v>41</v>
      </c>
      <c r="G3266" t="s">
        <v>42</v>
      </c>
      <c r="I3266"/>
      <c r="J3266">
        <v>150</v>
      </c>
      <c r="K3266" s="1">
        <v>46203</v>
      </c>
      <c r="L3266" t="s">
        <v>15144</v>
      </c>
    </row>
    <row r="3267" spans="1:12" x14ac:dyDescent="0.2">
      <c r="A3267" t="s">
        <v>14529</v>
      </c>
      <c r="B3267" t="s">
        <v>14530</v>
      </c>
      <c r="C3267" t="s">
        <v>7360</v>
      </c>
      <c r="D3267" t="s">
        <v>11830</v>
      </c>
      <c r="E3267" t="s">
        <v>32</v>
      </c>
      <c r="F3267" t="s">
        <v>41</v>
      </c>
      <c r="G3267" t="s">
        <v>42</v>
      </c>
      <c r="I3267"/>
      <c r="J3267">
        <v>150</v>
      </c>
      <c r="K3267" s="1">
        <v>46203</v>
      </c>
      <c r="L3267" t="s">
        <v>15144</v>
      </c>
    </row>
    <row r="3268" spans="1:12" x14ac:dyDescent="0.2">
      <c r="A3268" t="s">
        <v>14515</v>
      </c>
      <c r="B3268" t="s">
        <v>14516</v>
      </c>
      <c r="C3268" t="s">
        <v>7360</v>
      </c>
      <c r="D3268" t="s">
        <v>11830</v>
      </c>
      <c r="E3268" t="s">
        <v>32</v>
      </c>
      <c r="F3268" t="s">
        <v>41</v>
      </c>
      <c r="G3268" t="s">
        <v>42</v>
      </c>
      <c r="I3268"/>
      <c r="J3268">
        <v>150</v>
      </c>
      <c r="K3268" s="1">
        <v>46203</v>
      </c>
      <c r="L3268" t="s">
        <v>15144</v>
      </c>
    </row>
    <row r="3269" spans="1:12" x14ac:dyDescent="0.2">
      <c r="A3269" t="s">
        <v>14523</v>
      </c>
      <c r="B3269" t="s">
        <v>14524</v>
      </c>
      <c r="C3269" t="s">
        <v>7360</v>
      </c>
      <c r="D3269" t="s">
        <v>11830</v>
      </c>
      <c r="E3269" t="s">
        <v>32</v>
      </c>
      <c r="F3269" t="s">
        <v>41</v>
      </c>
      <c r="G3269" t="s">
        <v>42</v>
      </c>
      <c r="I3269"/>
      <c r="J3269">
        <v>150</v>
      </c>
      <c r="K3269" s="1">
        <v>46203</v>
      </c>
      <c r="L3269" t="s">
        <v>15144</v>
      </c>
    </row>
    <row r="3270" spans="1:12" x14ac:dyDescent="0.2">
      <c r="A3270" t="s">
        <v>14525</v>
      </c>
      <c r="B3270" t="s">
        <v>14526</v>
      </c>
      <c r="C3270" t="s">
        <v>7360</v>
      </c>
      <c r="D3270" t="s">
        <v>11830</v>
      </c>
      <c r="E3270" t="s">
        <v>32</v>
      </c>
      <c r="F3270" t="s">
        <v>41</v>
      </c>
      <c r="G3270" t="s">
        <v>42</v>
      </c>
      <c r="I3270"/>
      <c r="J3270">
        <v>150</v>
      </c>
      <c r="K3270" s="1">
        <v>46203</v>
      </c>
      <c r="L3270" t="s">
        <v>15144</v>
      </c>
    </row>
    <row r="3271" spans="1:12" x14ac:dyDescent="0.2">
      <c r="A3271" t="s">
        <v>14517</v>
      </c>
      <c r="B3271" t="s">
        <v>14518</v>
      </c>
      <c r="C3271" t="s">
        <v>7360</v>
      </c>
      <c r="D3271" t="s">
        <v>11830</v>
      </c>
      <c r="E3271" t="s">
        <v>32</v>
      </c>
      <c r="F3271" t="s">
        <v>41</v>
      </c>
      <c r="G3271" t="s">
        <v>42</v>
      </c>
      <c r="I3271"/>
      <c r="J3271">
        <v>150</v>
      </c>
      <c r="K3271" s="1">
        <v>46203</v>
      </c>
      <c r="L3271" t="s">
        <v>15144</v>
      </c>
    </row>
    <row r="3272" spans="1:12" x14ac:dyDescent="0.2">
      <c r="A3272" t="s">
        <v>14531</v>
      </c>
      <c r="B3272" t="s">
        <v>14532</v>
      </c>
      <c r="C3272" t="s">
        <v>7360</v>
      </c>
      <c r="D3272" t="s">
        <v>11830</v>
      </c>
      <c r="E3272" t="s">
        <v>32</v>
      </c>
      <c r="F3272" t="s">
        <v>41</v>
      </c>
      <c r="G3272" t="s">
        <v>42</v>
      </c>
      <c r="I3272"/>
      <c r="J3272">
        <v>150</v>
      </c>
      <c r="K3272" s="1">
        <v>46203</v>
      </c>
      <c r="L3272" t="s">
        <v>15144</v>
      </c>
    </row>
    <row r="3273" spans="1:12" x14ac:dyDescent="0.2">
      <c r="A3273" t="s">
        <v>14527</v>
      </c>
      <c r="B3273" t="s">
        <v>14528</v>
      </c>
      <c r="C3273" t="s">
        <v>7360</v>
      </c>
      <c r="D3273" t="s">
        <v>11830</v>
      </c>
      <c r="E3273" t="s">
        <v>32</v>
      </c>
      <c r="F3273" t="s">
        <v>41</v>
      </c>
      <c r="G3273" t="s">
        <v>42</v>
      </c>
      <c r="I3273"/>
      <c r="J3273">
        <v>150</v>
      </c>
      <c r="K3273" s="1">
        <v>46203</v>
      </c>
      <c r="L3273" t="s">
        <v>15144</v>
      </c>
    </row>
    <row r="3274" spans="1:12" x14ac:dyDescent="0.2">
      <c r="A3274" t="s">
        <v>14513</v>
      </c>
      <c r="B3274" t="s">
        <v>14514</v>
      </c>
      <c r="C3274" t="s">
        <v>7360</v>
      </c>
      <c r="D3274" t="s">
        <v>11830</v>
      </c>
      <c r="E3274" t="s">
        <v>32</v>
      </c>
      <c r="F3274" t="s">
        <v>41</v>
      </c>
      <c r="G3274" t="s">
        <v>42</v>
      </c>
      <c r="I3274"/>
      <c r="J3274">
        <v>150</v>
      </c>
      <c r="K3274" s="1">
        <v>46203</v>
      </c>
      <c r="L3274" t="s">
        <v>15144</v>
      </c>
    </row>
    <row r="3275" spans="1:12" x14ac:dyDescent="0.2">
      <c r="A3275" t="s">
        <v>7966</v>
      </c>
      <c r="B3275" t="s">
        <v>7967</v>
      </c>
      <c r="C3275" t="s">
        <v>7360</v>
      </c>
      <c r="D3275" t="s">
        <v>11830</v>
      </c>
      <c r="E3275" t="s">
        <v>32</v>
      </c>
      <c r="F3275" t="s">
        <v>41</v>
      </c>
      <c r="G3275" t="s">
        <v>42</v>
      </c>
      <c r="H3275">
        <v>250000</v>
      </c>
      <c r="I3275">
        <v>250000</v>
      </c>
      <c r="J3275">
        <v>41.042999999999999</v>
      </c>
      <c r="K3275" s="1">
        <v>45838</v>
      </c>
      <c r="L3275" t="s">
        <v>15144</v>
      </c>
    </row>
    <row r="3276" spans="1:12" x14ac:dyDescent="0.2">
      <c r="A3276" t="s">
        <v>8202</v>
      </c>
      <c r="B3276" t="s">
        <v>8203</v>
      </c>
      <c r="C3276" t="s">
        <v>7360</v>
      </c>
      <c r="D3276" t="s">
        <v>11830</v>
      </c>
      <c r="E3276" t="s">
        <v>32</v>
      </c>
      <c r="F3276" t="s">
        <v>41</v>
      </c>
      <c r="G3276" t="s">
        <v>42</v>
      </c>
      <c r="H3276">
        <v>250000</v>
      </c>
      <c r="I3276">
        <v>250000</v>
      </c>
      <c r="J3276">
        <v>41.042999999999999</v>
      </c>
      <c r="K3276" s="1">
        <v>45869</v>
      </c>
      <c r="L3276" t="s">
        <v>15144</v>
      </c>
    </row>
    <row r="3277" spans="1:12" x14ac:dyDescent="0.2">
      <c r="A3277" t="s">
        <v>8210</v>
      </c>
      <c r="B3277" t="s">
        <v>8211</v>
      </c>
      <c r="C3277" t="s">
        <v>7360</v>
      </c>
      <c r="D3277" t="s">
        <v>11830</v>
      </c>
      <c r="E3277" t="s">
        <v>32</v>
      </c>
      <c r="F3277" t="s">
        <v>41</v>
      </c>
      <c r="G3277" t="s">
        <v>42</v>
      </c>
      <c r="H3277">
        <v>250000</v>
      </c>
      <c r="I3277">
        <v>250000</v>
      </c>
      <c r="J3277">
        <v>41.042999999999999</v>
      </c>
      <c r="K3277" s="1">
        <v>45869</v>
      </c>
      <c r="L3277" t="s">
        <v>15144</v>
      </c>
    </row>
    <row r="3278" spans="1:12" x14ac:dyDescent="0.2">
      <c r="A3278" t="s">
        <v>8198</v>
      </c>
      <c r="B3278" t="s">
        <v>8199</v>
      </c>
      <c r="C3278" t="s">
        <v>7360</v>
      </c>
      <c r="D3278" t="s">
        <v>11830</v>
      </c>
      <c r="E3278" t="s">
        <v>32</v>
      </c>
      <c r="F3278" t="s">
        <v>41</v>
      </c>
      <c r="G3278" t="s">
        <v>42</v>
      </c>
      <c r="H3278">
        <v>250000</v>
      </c>
      <c r="I3278">
        <v>250000</v>
      </c>
      <c r="J3278">
        <v>41.042999999999999</v>
      </c>
      <c r="K3278" s="1">
        <v>45869</v>
      </c>
      <c r="L3278" t="s">
        <v>15144</v>
      </c>
    </row>
    <row r="3279" spans="1:12" x14ac:dyDescent="0.2">
      <c r="A3279" t="s">
        <v>8200</v>
      </c>
      <c r="B3279" t="s">
        <v>8201</v>
      </c>
      <c r="C3279" t="s">
        <v>7360</v>
      </c>
      <c r="D3279" t="s">
        <v>11830</v>
      </c>
      <c r="E3279" t="s">
        <v>32</v>
      </c>
      <c r="F3279" t="s">
        <v>41</v>
      </c>
      <c r="G3279" t="s">
        <v>42</v>
      </c>
      <c r="H3279">
        <v>250000</v>
      </c>
      <c r="I3279">
        <v>250000</v>
      </c>
      <c r="J3279">
        <v>41.042999999999999</v>
      </c>
      <c r="K3279" s="1">
        <v>45869</v>
      </c>
      <c r="L3279" t="s">
        <v>15144</v>
      </c>
    </row>
    <row r="3280" spans="1:12" x14ac:dyDescent="0.2">
      <c r="A3280" t="s">
        <v>8208</v>
      </c>
      <c r="B3280" t="s">
        <v>8209</v>
      </c>
      <c r="C3280" t="s">
        <v>7360</v>
      </c>
      <c r="D3280" t="s">
        <v>11830</v>
      </c>
      <c r="E3280" t="s">
        <v>32</v>
      </c>
      <c r="F3280" t="s">
        <v>41</v>
      </c>
      <c r="G3280" t="s">
        <v>42</v>
      </c>
      <c r="H3280">
        <v>250000</v>
      </c>
      <c r="I3280">
        <v>250000</v>
      </c>
      <c r="J3280">
        <v>41.042999999999999</v>
      </c>
      <c r="K3280" s="1">
        <v>45869</v>
      </c>
      <c r="L3280" t="s">
        <v>15144</v>
      </c>
    </row>
    <row r="3281" spans="1:12" x14ac:dyDescent="0.2">
      <c r="A3281" t="s">
        <v>8206</v>
      </c>
      <c r="B3281" t="s">
        <v>8207</v>
      </c>
      <c r="C3281" t="s">
        <v>7360</v>
      </c>
      <c r="D3281" t="s">
        <v>11830</v>
      </c>
      <c r="E3281" t="s">
        <v>32</v>
      </c>
      <c r="F3281" t="s">
        <v>41</v>
      </c>
      <c r="G3281" t="s">
        <v>42</v>
      </c>
      <c r="H3281">
        <v>250000</v>
      </c>
      <c r="I3281">
        <v>250000</v>
      </c>
      <c r="J3281">
        <v>41.042999999999999</v>
      </c>
      <c r="K3281" s="1">
        <v>45869</v>
      </c>
      <c r="L3281" t="s">
        <v>15144</v>
      </c>
    </row>
    <row r="3282" spans="1:12" x14ac:dyDescent="0.2">
      <c r="A3282" t="s">
        <v>8196</v>
      </c>
      <c r="B3282" t="s">
        <v>8197</v>
      </c>
      <c r="C3282" t="s">
        <v>7360</v>
      </c>
      <c r="D3282" t="s">
        <v>11830</v>
      </c>
      <c r="E3282" t="s">
        <v>32</v>
      </c>
      <c r="F3282" t="s">
        <v>41</v>
      </c>
      <c r="G3282" t="s">
        <v>42</v>
      </c>
      <c r="H3282">
        <v>250000</v>
      </c>
      <c r="I3282">
        <v>250000</v>
      </c>
      <c r="J3282">
        <v>41.042999999999999</v>
      </c>
      <c r="K3282" s="1">
        <v>45869</v>
      </c>
      <c r="L3282" t="s">
        <v>15144</v>
      </c>
    </row>
    <row r="3283" spans="1:12" x14ac:dyDescent="0.2">
      <c r="A3283" t="s">
        <v>8194</v>
      </c>
      <c r="B3283" t="s">
        <v>8195</v>
      </c>
      <c r="C3283" t="s">
        <v>7360</v>
      </c>
      <c r="D3283" t="s">
        <v>11830</v>
      </c>
      <c r="E3283" t="s">
        <v>32</v>
      </c>
      <c r="F3283" t="s">
        <v>41</v>
      </c>
      <c r="G3283" t="s">
        <v>42</v>
      </c>
      <c r="H3283">
        <v>250000</v>
      </c>
      <c r="I3283">
        <v>250000</v>
      </c>
      <c r="J3283">
        <v>41.042999999999999</v>
      </c>
      <c r="K3283" s="1">
        <v>45869</v>
      </c>
      <c r="L3283" t="s">
        <v>15144</v>
      </c>
    </row>
    <row r="3284" spans="1:12" x14ac:dyDescent="0.2">
      <c r="A3284" t="s">
        <v>8204</v>
      </c>
      <c r="B3284" t="s">
        <v>8205</v>
      </c>
      <c r="C3284" t="s">
        <v>7360</v>
      </c>
      <c r="D3284" t="s">
        <v>11830</v>
      </c>
      <c r="E3284" t="s">
        <v>32</v>
      </c>
      <c r="F3284" t="s">
        <v>41</v>
      </c>
      <c r="G3284" t="s">
        <v>42</v>
      </c>
      <c r="H3284">
        <v>250000</v>
      </c>
      <c r="I3284">
        <v>250000</v>
      </c>
      <c r="J3284">
        <v>41.042999999999999</v>
      </c>
      <c r="K3284" s="1">
        <v>45869</v>
      </c>
      <c r="L3284" t="s">
        <v>15144</v>
      </c>
    </row>
    <row r="3285" spans="1:12" x14ac:dyDescent="0.2">
      <c r="A3285" t="s">
        <v>9707</v>
      </c>
      <c r="B3285" t="s">
        <v>9708</v>
      </c>
      <c r="C3285" t="s">
        <v>7360</v>
      </c>
      <c r="D3285" t="s">
        <v>11830</v>
      </c>
      <c r="E3285" t="s">
        <v>32</v>
      </c>
      <c r="F3285" t="s">
        <v>154</v>
      </c>
      <c r="G3285" t="s">
        <v>1074</v>
      </c>
      <c r="H3285">
        <v>380000</v>
      </c>
      <c r="I3285">
        <v>380000</v>
      </c>
      <c r="J3285">
        <v>93.5</v>
      </c>
      <c r="K3285" s="1">
        <v>45961</v>
      </c>
      <c r="L3285" t="s">
        <v>15144</v>
      </c>
    </row>
    <row r="3286" spans="1:12" x14ac:dyDescent="0.2">
      <c r="A3286" t="s">
        <v>9709</v>
      </c>
      <c r="B3286" t="s">
        <v>9710</v>
      </c>
      <c r="C3286" t="s">
        <v>7360</v>
      </c>
      <c r="D3286" t="s">
        <v>11830</v>
      </c>
      <c r="E3286" t="s">
        <v>32</v>
      </c>
      <c r="F3286" t="s">
        <v>154</v>
      </c>
      <c r="G3286" t="s">
        <v>1074</v>
      </c>
      <c r="H3286">
        <v>380000</v>
      </c>
      <c r="I3286">
        <v>380000</v>
      </c>
      <c r="J3286">
        <v>93.5</v>
      </c>
      <c r="K3286" s="1">
        <v>45961</v>
      </c>
      <c r="L3286" t="s">
        <v>15144</v>
      </c>
    </row>
    <row r="3287" spans="1:12" x14ac:dyDescent="0.2">
      <c r="A3287" t="s">
        <v>9711</v>
      </c>
      <c r="B3287" t="s">
        <v>9712</v>
      </c>
      <c r="C3287" t="s">
        <v>7360</v>
      </c>
      <c r="D3287" t="s">
        <v>11830</v>
      </c>
      <c r="E3287" t="s">
        <v>32</v>
      </c>
      <c r="F3287" t="s">
        <v>154</v>
      </c>
      <c r="G3287" t="s">
        <v>1074</v>
      </c>
      <c r="H3287">
        <v>380000</v>
      </c>
      <c r="I3287">
        <v>380000</v>
      </c>
      <c r="J3287">
        <v>93.5</v>
      </c>
      <c r="K3287" s="1">
        <v>45961</v>
      </c>
      <c r="L3287" t="s">
        <v>15144</v>
      </c>
    </row>
    <row r="3288" spans="1:12" x14ac:dyDescent="0.2">
      <c r="A3288" t="s">
        <v>11280</v>
      </c>
      <c r="B3288" t="s">
        <v>11281</v>
      </c>
      <c r="C3288" t="s">
        <v>7360</v>
      </c>
      <c r="D3288" t="s">
        <v>11830</v>
      </c>
      <c r="E3288" t="s">
        <v>32</v>
      </c>
      <c r="F3288" t="s">
        <v>154</v>
      </c>
      <c r="G3288" t="s">
        <v>1074</v>
      </c>
      <c r="I3288"/>
      <c r="K3288" s="1">
        <v>46053</v>
      </c>
      <c r="L3288" t="s">
        <v>15144</v>
      </c>
    </row>
    <row r="3289" spans="1:12" x14ac:dyDescent="0.2">
      <c r="A3289" t="s">
        <v>9209</v>
      </c>
      <c r="B3289" t="s">
        <v>9210</v>
      </c>
      <c r="C3289" t="s">
        <v>7360</v>
      </c>
      <c r="D3289" t="s">
        <v>11830</v>
      </c>
      <c r="E3289" t="s">
        <v>32</v>
      </c>
      <c r="F3289" t="s">
        <v>150</v>
      </c>
      <c r="G3289" t="s">
        <v>1045</v>
      </c>
      <c r="H3289">
        <v>864000</v>
      </c>
      <c r="I3289">
        <v>864000</v>
      </c>
      <c r="J3289">
        <v>179.25</v>
      </c>
      <c r="K3289" s="1">
        <v>45900</v>
      </c>
      <c r="L3289" t="s">
        <v>15144</v>
      </c>
    </row>
    <row r="3290" spans="1:12" x14ac:dyDescent="0.2">
      <c r="A3290" t="s">
        <v>9211</v>
      </c>
      <c r="B3290" t="s">
        <v>9212</v>
      </c>
      <c r="C3290" t="s">
        <v>7360</v>
      </c>
      <c r="D3290" t="s">
        <v>11830</v>
      </c>
      <c r="E3290" t="s">
        <v>32</v>
      </c>
      <c r="F3290" t="s">
        <v>150</v>
      </c>
      <c r="G3290" t="s">
        <v>1045</v>
      </c>
      <c r="H3290">
        <v>864000</v>
      </c>
      <c r="I3290">
        <v>864000</v>
      </c>
      <c r="J3290">
        <v>179.25</v>
      </c>
      <c r="K3290" s="1">
        <v>45900</v>
      </c>
      <c r="L3290" t="s">
        <v>15144</v>
      </c>
    </row>
    <row r="3291" spans="1:12" x14ac:dyDescent="0.2">
      <c r="A3291" t="s">
        <v>12774</v>
      </c>
      <c r="B3291" t="s">
        <v>12775</v>
      </c>
      <c r="C3291" t="s">
        <v>7360</v>
      </c>
      <c r="D3291" t="s">
        <v>13439</v>
      </c>
      <c r="E3291" t="s">
        <v>32</v>
      </c>
      <c r="F3291" t="s">
        <v>147</v>
      </c>
      <c r="G3291" t="s">
        <v>148</v>
      </c>
      <c r="I3291"/>
      <c r="J3291">
        <v>75</v>
      </c>
      <c r="K3291" s="1">
        <v>46112</v>
      </c>
      <c r="L3291" t="s">
        <v>15144</v>
      </c>
    </row>
    <row r="3292" spans="1:12" x14ac:dyDescent="0.2">
      <c r="A3292" t="s">
        <v>12752</v>
      </c>
      <c r="B3292" t="s">
        <v>12753</v>
      </c>
      <c r="C3292" t="s">
        <v>7360</v>
      </c>
      <c r="D3292" t="s">
        <v>13439</v>
      </c>
      <c r="E3292" t="s">
        <v>32</v>
      </c>
      <c r="F3292" t="s">
        <v>147</v>
      </c>
      <c r="G3292" t="s">
        <v>148</v>
      </c>
      <c r="I3292"/>
      <c r="J3292">
        <v>75</v>
      </c>
      <c r="K3292" s="1">
        <v>46112</v>
      </c>
      <c r="L3292" t="s">
        <v>15144</v>
      </c>
    </row>
    <row r="3293" spans="1:12" x14ac:dyDescent="0.2">
      <c r="A3293" t="s">
        <v>12766</v>
      </c>
      <c r="B3293" t="s">
        <v>12767</v>
      </c>
      <c r="C3293" t="s">
        <v>7360</v>
      </c>
      <c r="D3293" t="s">
        <v>13439</v>
      </c>
      <c r="E3293" t="s">
        <v>32</v>
      </c>
      <c r="F3293" t="s">
        <v>147</v>
      </c>
      <c r="G3293" t="s">
        <v>148</v>
      </c>
      <c r="I3293"/>
      <c r="J3293">
        <v>75</v>
      </c>
      <c r="K3293" s="1">
        <v>46112</v>
      </c>
      <c r="L3293" t="s">
        <v>15144</v>
      </c>
    </row>
    <row r="3294" spans="1:12" x14ac:dyDescent="0.2">
      <c r="A3294" t="s">
        <v>12754</v>
      </c>
      <c r="B3294" t="s">
        <v>12755</v>
      </c>
      <c r="C3294" t="s">
        <v>7360</v>
      </c>
      <c r="D3294" t="s">
        <v>13439</v>
      </c>
      <c r="E3294" t="s">
        <v>32</v>
      </c>
      <c r="F3294" t="s">
        <v>147</v>
      </c>
      <c r="G3294" t="s">
        <v>148</v>
      </c>
      <c r="I3294"/>
      <c r="J3294">
        <v>75</v>
      </c>
      <c r="K3294" s="1">
        <v>46112</v>
      </c>
      <c r="L3294" t="s">
        <v>15144</v>
      </c>
    </row>
    <row r="3295" spans="1:12" x14ac:dyDescent="0.2">
      <c r="A3295" t="s">
        <v>12770</v>
      </c>
      <c r="B3295" t="s">
        <v>12771</v>
      </c>
      <c r="C3295" t="s">
        <v>7360</v>
      </c>
      <c r="D3295" t="s">
        <v>13439</v>
      </c>
      <c r="E3295" t="s">
        <v>32</v>
      </c>
      <c r="F3295" t="s">
        <v>147</v>
      </c>
      <c r="G3295" t="s">
        <v>148</v>
      </c>
      <c r="I3295"/>
      <c r="J3295">
        <v>75</v>
      </c>
      <c r="K3295" s="1">
        <v>46112</v>
      </c>
      <c r="L3295" t="s">
        <v>15144</v>
      </c>
    </row>
    <row r="3296" spans="1:12" x14ac:dyDescent="0.2">
      <c r="A3296" t="s">
        <v>12746</v>
      </c>
      <c r="B3296" t="s">
        <v>12747</v>
      </c>
      <c r="C3296" t="s">
        <v>7360</v>
      </c>
      <c r="D3296" t="s">
        <v>13439</v>
      </c>
      <c r="E3296" t="s">
        <v>32</v>
      </c>
      <c r="F3296" t="s">
        <v>147</v>
      </c>
      <c r="G3296" t="s">
        <v>148</v>
      </c>
      <c r="I3296"/>
      <c r="J3296">
        <v>75</v>
      </c>
      <c r="K3296" s="1">
        <v>46112</v>
      </c>
      <c r="L3296" t="s">
        <v>15144</v>
      </c>
    </row>
    <row r="3297" spans="1:12" x14ac:dyDescent="0.2">
      <c r="A3297" t="s">
        <v>12756</v>
      </c>
      <c r="B3297" t="s">
        <v>12757</v>
      </c>
      <c r="C3297" t="s">
        <v>7360</v>
      </c>
      <c r="D3297" t="s">
        <v>13439</v>
      </c>
      <c r="E3297" t="s">
        <v>32</v>
      </c>
      <c r="F3297" t="s">
        <v>147</v>
      </c>
      <c r="G3297" t="s">
        <v>148</v>
      </c>
      <c r="I3297"/>
      <c r="J3297">
        <v>75</v>
      </c>
      <c r="K3297" s="1">
        <v>46112</v>
      </c>
      <c r="L3297" t="s">
        <v>15144</v>
      </c>
    </row>
    <row r="3298" spans="1:12" x14ac:dyDescent="0.2">
      <c r="A3298" t="s">
        <v>12764</v>
      </c>
      <c r="B3298" t="s">
        <v>12765</v>
      </c>
      <c r="C3298" t="s">
        <v>7360</v>
      </c>
      <c r="D3298" t="s">
        <v>13439</v>
      </c>
      <c r="E3298" t="s">
        <v>32</v>
      </c>
      <c r="F3298" t="s">
        <v>147</v>
      </c>
      <c r="G3298" t="s">
        <v>148</v>
      </c>
      <c r="I3298"/>
      <c r="J3298">
        <v>75</v>
      </c>
      <c r="K3298" s="1">
        <v>46112</v>
      </c>
      <c r="L3298" t="s">
        <v>15144</v>
      </c>
    </row>
    <row r="3299" spans="1:12" x14ac:dyDescent="0.2">
      <c r="A3299" t="s">
        <v>12762</v>
      </c>
      <c r="B3299" t="s">
        <v>12763</v>
      </c>
      <c r="C3299" t="s">
        <v>7360</v>
      </c>
      <c r="D3299" t="s">
        <v>13439</v>
      </c>
      <c r="E3299" t="s">
        <v>32</v>
      </c>
      <c r="F3299" t="s">
        <v>147</v>
      </c>
      <c r="G3299" t="s">
        <v>148</v>
      </c>
      <c r="I3299"/>
      <c r="J3299">
        <v>75</v>
      </c>
      <c r="K3299" s="1">
        <v>46112</v>
      </c>
      <c r="L3299" t="s">
        <v>15144</v>
      </c>
    </row>
    <row r="3300" spans="1:12" x14ac:dyDescent="0.2">
      <c r="A3300" t="s">
        <v>12760</v>
      </c>
      <c r="B3300" t="s">
        <v>12761</v>
      </c>
      <c r="C3300" t="s">
        <v>7360</v>
      </c>
      <c r="D3300" t="s">
        <v>13439</v>
      </c>
      <c r="E3300" t="s">
        <v>32</v>
      </c>
      <c r="F3300" t="s">
        <v>147</v>
      </c>
      <c r="G3300" t="s">
        <v>148</v>
      </c>
      <c r="I3300"/>
      <c r="J3300">
        <v>75</v>
      </c>
      <c r="K3300" s="1">
        <v>46112</v>
      </c>
      <c r="L3300" t="s">
        <v>15144</v>
      </c>
    </row>
    <row r="3301" spans="1:12" x14ac:dyDescent="0.2">
      <c r="A3301" t="s">
        <v>12758</v>
      </c>
      <c r="B3301" t="s">
        <v>12759</v>
      </c>
      <c r="C3301" t="s">
        <v>7360</v>
      </c>
      <c r="D3301" t="s">
        <v>13439</v>
      </c>
      <c r="E3301" t="s">
        <v>32</v>
      </c>
      <c r="F3301" t="s">
        <v>147</v>
      </c>
      <c r="G3301" t="s">
        <v>148</v>
      </c>
      <c r="I3301"/>
      <c r="J3301">
        <v>75</v>
      </c>
      <c r="K3301" s="1">
        <v>46112</v>
      </c>
      <c r="L3301" t="s">
        <v>15144</v>
      </c>
    </row>
    <row r="3302" spans="1:12" x14ac:dyDescent="0.2">
      <c r="A3302" t="s">
        <v>12748</v>
      </c>
      <c r="B3302" t="s">
        <v>12749</v>
      </c>
      <c r="C3302" t="s">
        <v>7360</v>
      </c>
      <c r="D3302" t="s">
        <v>13439</v>
      </c>
      <c r="E3302" t="s">
        <v>32</v>
      </c>
      <c r="F3302" t="s">
        <v>147</v>
      </c>
      <c r="G3302" t="s">
        <v>148</v>
      </c>
      <c r="I3302"/>
      <c r="J3302">
        <v>75</v>
      </c>
      <c r="K3302" s="1">
        <v>46112</v>
      </c>
      <c r="L3302" t="s">
        <v>15144</v>
      </c>
    </row>
    <row r="3303" spans="1:12" x14ac:dyDescent="0.2">
      <c r="A3303" t="s">
        <v>12750</v>
      </c>
      <c r="B3303" t="s">
        <v>12751</v>
      </c>
      <c r="C3303" t="s">
        <v>7360</v>
      </c>
      <c r="D3303" t="s">
        <v>13439</v>
      </c>
      <c r="E3303" t="s">
        <v>32</v>
      </c>
      <c r="F3303" t="s">
        <v>147</v>
      </c>
      <c r="G3303" t="s">
        <v>148</v>
      </c>
      <c r="I3303"/>
      <c r="J3303">
        <v>75</v>
      </c>
      <c r="K3303" s="1">
        <v>46112</v>
      </c>
      <c r="L3303" t="s">
        <v>15144</v>
      </c>
    </row>
    <row r="3304" spans="1:12" x14ac:dyDescent="0.2">
      <c r="A3304" t="s">
        <v>12776</v>
      </c>
      <c r="B3304" t="s">
        <v>12777</v>
      </c>
      <c r="C3304" t="s">
        <v>7360</v>
      </c>
      <c r="D3304" t="s">
        <v>13439</v>
      </c>
      <c r="E3304" t="s">
        <v>32</v>
      </c>
      <c r="F3304" t="s">
        <v>147</v>
      </c>
      <c r="G3304" t="s">
        <v>148</v>
      </c>
      <c r="I3304"/>
      <c r="J3304">
        <v>75</v>
      </c>
      <c r="K3304" s="1">
        <v>46112</v>
      </c>
      <c r="L3304" t="s">
        <v>15144</v>
      </c>
    </row>
    <row r="3305" spans="1:12" x14ac:dyDescent="0.2">
      <c r="A3305" t="s">
        <v>12768</v>
      </c>
      <c r="B3305" t="s">
        <v>12769</v>
      </c>
      <c r="C3305" t="s">
        <v>7360</v>
      </c>
      <c r="D3305" t="s">
        <v>13439</v>
      </c>
      <c r="E3305" t="s">
        <v>32</v>
      </c>
      <c r="F3305" t="s">
        <v>147</v>
      </c>
      <c r="G3305" t="s">
        <v>148</v>
      </c>
      <c r="I3305"/>
      <c r="J3305">
        <v>75</v>
      </c>
      <c r="K3305" s="1">
        <v>46112</v>
      </c>
      <c r="L3305" t="s">
        <v>15144</v>
      </c>
    </row>
    <row r="3306" spans="1:12" x14ac:dyDescent="0.2">
      <c r="A3306" t="s">
        <v>12772</v>
      </c>
      <c r="B3306" t="s">
        <v>12773</v>
      </c>
      <c r="C3306" t="s">
        <v>7360</v>
      </c>
      <c r="D3306" t="s">
        <v>13439</v>
      </c>
      <c r="E3306" t="s">
        <v>32</v>
      </c>
      <c r="F3306" t="s">
        <v>147</v>
      </c>
      <c r="G3306" t="s">
        <v>148</v>
      </c>
      <c r="I3306"/>
      <c r="J3306">
        <v>75</v>
      </c>
      <c r="K3306" s="1">
        <v>46112</v>
      </c>
      <c r="L3306" t="s">
        <v>15144</v>
      </c>
    </row>
    <row r="3307" spans="1:12" x14ac:dyDescent="0.2">
      <c r="A3307" t="s">
        <v>15054</v>
      </c>
      <c r="B3307" t="s">
        <v>7372</v>
      </c>
      <c r="C3307" t="s">
        <v>7360</v>
      </c>
      <c r="D3307" t="s">
        <v>15055</v>
      </c>
      <c r="E3307" t="s">
        <v>32</v>
      </c>
      <c r="F3307" t="s">
        <v>49</v>
      </c>
      <c r="G3307" t="s">
        <v>50</v>
      </c>
      <c r="I3307"/>
      <c r="J3307">
        <v>48</v>
      </c>
      <c r="K3307" s="1">
        <v>46234</v>
      </c>
      <c r="L3307" t="s">
        <v>15144</v>
      </c>
    </row>
    <row r="3308" spans="1:12" x14ac:dyDescent="0.2">
      <c r="A3308" t="s">
        <v>15056</v>
      </c>
      <c r="B3308" t="s">
        <v>7374</v>
      </c>
      <c r="C3308" t="s">
        <v>15271</v>
      </c>
      <c r="D3308" t="s">
        <v>15055</v>
      </c>
      <c r="E3308" t="s">
        <v>32</v>
      </c>
      <c r="F3308" t="s">
        <v>49</v>
      </c>
      <c r="G3308" t="s">
        <v>50</v>
      </c>
      <c r="I3308"/>
      <c r="J3308">
        <v>152</v>
      </c>
      <c r="K3308" s="1">
        <v>46234</v>
      </c>
      <c r="L3308" t="s">
        <v>15144</v>
      </c>
    </row>
    <row r="3309" spans="1:12" x14ac:dyDescent="0.2">
      <c r="A3309" t="s">
        <v>9411</v>
      </c>
      <c r="B3309" t="s">
        <v>9412</v>
      </c>
      <c r="C3309" t="s">
        <v>7360</v>
      </c>
      <c r="D3309" t="s">
        <v>11856</v>
      </c>
      <c r="E3309" t="s">
        <v>32</v>
      </c>
      <c r="F3309" t="s">
        <v>117</v>
      </c>
      <c r="G3309" t="s">
        <v>812</v>
      </c>
      <c r="I3309">
        <v>219000</v>
      </c>
      <c r="J3309">
        <v>44.59</v>
      </c>
      <c r="K3309" s="1">
        <v>45930</v>
      </c>
      <c r="L3309" t="s">
        <v>15144</v>
      </c>
    </row>
    <row r="3310" spans="1:12" x14ac:dyDescent="0.2">
      <c r="A3310" t="s">
        <v>9425</v>
      </c>
      <c r="B3310" t="s">
        <v>9426</v>
      </c>
      <c r="C3310" t="s">
        <v>7360</v>
      </c>
      <c r="D3310" t="s">
        <v>11856</v>
      </c>
      <c r="E3310" t="s">
        <v>32</v>
      </c>
      <c r="F3310" t="s">
        <v>117</v>
      </c>
      <c r="G3310" t="s">
        <v>812</v>
      </c>
      <c r="I3310">
        <v>219000</v>
      </c>
      <c r="J3310">
        <v>44.59</v>
      </c>
      <c r="K3310" s="1">
        <v>45930</v>
      </c>
      <c r="L3310" t="s">
        <v>15144</v>
      </c>
    </row>
    <row r="3311" spans="1:12" x14ac:dyDescent="0.2">
      <c r="A3311" t="s">
        <v>9423</v>
      </c>
      <c r="B3311" t="s">
        <v>9424</v>
      </c>
      <c r="C3311" t="s">
        <v>7360</v>
      </c>
      <c r="D3311" t="s">
        <v>11856</v>
      </c>
      <c r="E3311" t="s">
        <v>32</v>
      </c>
      <c r="F3311" t="s">
        <v>117</v>
      </c>
      <c r="G3311" t="s">
        <v>812</v>
      </c>
      <c r="I3311">
        <v>219000</v>
      </c>
      <c r="J3311">
        <v>44.59</v>
      </c>
      <c r="K3311" s="1">
        <v>45930</v>
      </c>
      <c r="L3311" t="s">
        <v>15144</v>
      </c>
    </row>
    <row r="3312" spans="1:12" x14ac:dyDescent="0.2">
      <c r="A3312" t="s">
        <v>9415</v>
      </c>
      <c r="B3312" t="s">
        <v>9416</v>
      </c>
      <c r="C3312" t="s">
        <v>7360</v>
      </c>
      <c r="D3312" t="s">
        <v>11856</v>
      </c>
      <c r="E3312" t="s">
        <v>32</v>
      </c>
      <c r="F3312" t="s">
        <v>117</v>
      </c>
      <c r="G3312" t="s">
        <v>812</v>
      </c>
      <c r="I3312">
        <v>219000</v>
      </c>
      <c r="J3312">
        <v>44.59</v>
      </c>
      <c r="K3312" s="1">
        <v>45930</v>
      </c>
      <c r="L3312" t="s">
        <v>15144</v>
      </c>
    </row>
    <row r="3313" spans="1:12" x14ac:dyDescent="0.2">
      <c r="A3313" t="s">
        <v>9407</v>
      </c>
      <c r="B3313" t="s">
        <v>9408</v>
      </c>
      <c r="C3313" t="s">
        <v>7360</v>
      </c>
      <c r="D3313" t="s">
        <v>11856</v>
      </c>
      <c r="E3313" t="s">
        <v>32</v>
      </c>
      <c r="F3313" t="s">
        <v>117</v>
      </c>
      <c r="G3313" t="s">
        <v>812</v>
      </c>
      <c r="I3313">
        <v>219000</v>
      </c>
      <c r="J3313">
        <v>44.59</v>
      </c>
      <c r="K3313" s="1">
        <v>45930</v>
      </c>
      <c r="L3313" t="s">
        <v>15144</v>
      </c>
    </row>
    <row r="3314" spans="1:12" x14ac:dyDescent="0.2">
      <c r="A3314" t="s">
        <v>9421</v>
      </c>
      <c r="B3314" t="s">
        <v>9422</v>
      </c>
      <c r="C3314" t="s">
        <v>7360</v>
      </c>
      <c r="D3314" t="s">
        <v>11856</v>
      </c>
      <c r="E3314" t="s">
        <v>32</v>
      </c>
      <c r="F3314" t="s">
        <v>117</v>
      </c>
      <c r="G3314" t="s">
        <v>812</v>
      </c>
      <c r="I3314">
        <v>219000</v>
      </c>
      <c r="J3314">
        <v>44.59</v>
      </c>
      <c r="K3314" s="1">
        <v>45930</v>
      </c>
      <c r="L3314" t="s">
        <v>15144</v>
      </c>
    </row>
    <row r="3315" spans="1:12" x14ac:dyDescent="0.2">
      <c r="A3315" t="s">
        <v>9429</v>
      </c>
      <c r="B3315" t="s">
        <v>9430</v>
      </c>
      <c r="C3315" t="s">
        <v>7360</v>
      </c>
      <c r="D3315" t="s">
        <v>11856</v>
      </c>
      <c r="E3315" t="s">
        <v>32</v>
      </c>
      <c r="F3315" t="s">
        <v>117</v>
      </c>
      <c r="G3315" t="s">
        <v>812</v>
      </c>
      <c r="I3315">
        <v>219000</v>
      </c>
      <c r="J3315">
        <v>44.59</v>
      </c>
      <c r="K3315" s="1">
        <v>45930</v>
      </c>
      <c r="L3315" t="s">
        <v>15144</v>
      </c>
    </row>
    <row r="3316" spans="1:12" x14ac:dyDescent="0.2">
      <c r="A3316" t="s">
        <v>9409</v>
      </c>
      <c r="B3316" t="s">
        <v>9410</v>
      </c>
      <c r="C3316" t="s">
        <v>7360</v>
      </c>
      <c r="D3316" t="s">
        <v>11856</v>
      </c>
      <c r="E3316" t="s">
        <v>32</v>
      </c>
      <c r="F3316" t="s">
        <v>117</v>
      </c>
      <c r="G3316" t="s">
        <v>812</v>
      </c>
      <c r="I3316">
        <v>219000</v>
      </c>
      <c r="J3316">
        <v>44.59</v>
      </c>
      <c r="K3316" s="1">
        <v>45930</v>
      </c>
      <c r="L3316" t="s">
        <v>15144</v>
      </c>
    </row>
    <row r="3317" spans="1:12" x14ac:dyDescent="0.2">
      <c r="A3317" t="s">
        <v>9417</v>
      </c>
      <c r="B3317" t="s">
        <v>9418</v>
      </c>
      <c r="C3317" t="s">
        <v>7360</v>
      </c>
      <c r="D3317" t="s">
        <v>11856</v>
      </c>
      <c r="E3317" t="s">
        <v>32</v>
      </c>
      <c r="F3317" t="s">
        <v>117</v>
      </c>
      <c r="G3317" t="s">
        <v>812</v>
      </c>
      <c r="I3317">
        <v>219000</v>
      </c>
      <c r="J3317">
        <v>44.59</v>
      </c>
      <c r="K3317" s="1">
        <v>45930</v>
      </c>
      <c r="L3317" t="s">
        <v>15144</v>
      </c>
    </row>
    <row r="3318" spans="1:12" x14ac:dyDescent="0.2">
      <c r="A3318" t="s">
        <v>9431</v>
      </c>
      <c r="B3318" t="s">
        <v>9432</v>
      </c>
      <c r="C3318" t="s">
        <v>7360</v>
      </c>
      <c r="D3318" t="s">
        <v>11856</v>
      </c>
      <c r="E3318" t="s">
        <v>32</v>
      </c>
      <c r="F3318" t="s">
        <v>117</v>
      </c>
      <c r="G3318" t="s">
        <v>812</v>
      </c>
      <c r="I3318">
        <v>219000</v>
      </c>
      <c r="J3318">
        <v>44.59</v>
      </c>
      <c r="K3318" s="1">
        <v>45930</v>
      </c>
      <c r="L3318" t="s">
        <v>15144</v>
      </c>
    </row>
    <row r="3319" spans="1:12" x14ac:dyDescent="0.2">
      <c r="A3319" t="s">
        <v>9427</v>
      </c>
      <c r="B3319" t="s">
        <v>9428</v>
      </c>
      <c r="C3319" t="s">
        <v>7360</v>
      </c>
      <c r="D3319" t="s">
        <v>11856</v>
      </c>
      <c r="E3319" t="s">
        <v>32</v>
      </c>
      <c r="F3319" t="s">
        <v>117</v>
      </c>
      <c r="G3319" t="s">
        <v>812</v>
      </c>
      <c r="I3319">
        <v>219000</v>
      </c>
      <c r="J3319">
        <v>44.59</v>
      </c>
      <c r="K3319" s="1">
        <v>45930</v>
      </c>
      <c r="L3319" t="s">
        <v>15144</v>
      </c>
    </row>
    <row r="3320" spans="1:12" x14ac:dyDescent="0.2">
      <c r="A3320" t="s">
        <v>9433</v>
      </c>
      <c r="B3320" t="s">
        <v>9434</v>
      </c>
      <c r="C3320" t="s">
        <v>7360</v>
      </c>
      <c r="D3320" t="s">
        <v>11856</v>
      </c>
      <c r="E3320" t="s">
        <v>32</v>
      </c>
      <c r="F3320" t="s">
        <v>117</v>
      </c>
      <c r="G3320" t="s">
        <v>812</v>
      </c>
      <c r="I3320">
        <v>219000</v>
      </c>
      <c r="J3320">
        <v>44.59</v>
      </c>
      <c r="K3320" s="1">
        <v>45930</v>
      </c>
      <c r="L3320" t="s">
        <v>15144</v>
      </c>
    </row>
    <row r="3321" spans="1:12" x14ac:dyDescent="0.2">
      <c r="A3321" t="s">
        <v>9419</v>
      </c>
      <c r="B3321" t="s">
        <v>9420</v>
      </c>
      <c r="C3321" t="s">
        <v>7360</v>
      </c>
      <c r="D3321" t="s">
        <v>11856</v>
      </c>
      <c r="E3321" t="s">
        <v>32</v>
      </c>
      <c r="F3321" t="s">
        <v>117</v>
      </c>
      <c r="G3321" t="s">
        <v>812</v>
      </c>
      <c r="I3321">
        <v>219000</v>
      </c>
      <c r="J3321">
        <v>44.59</v>
      </c>
      <c r="K3321" s="1">
        <v>45930</v>
      </c>
      <c r="L3321" t="s">
        <v>15144</v>
      </c>
    </row>
    <row r="3322" spans="1:12" x14ac:dyDescent="0.2">
      <c r="A3322" t="s">
        <v>9413</v>
      </c>
      <c r="B3322" t="s">
        <v>9414</v>
      </c>
      <c r="C3322" t="s">
        <v>7360</v>
      </c>
      <c r="D3322" t="s">
        <v>11856</v>
      </c>
      <c r="E3322" t="s">
        <v>32</v>
      </c>
      <c r="F3322" t="s">
        <v>117</v>
      </c>
      <c r="G3322" t="s">
        <v>812</v>
      </c>
      <c r="I3322">
        <v>219000</v>
      </c>
      <c r="J3322">
        <v>44.59</v>
      </c>
      <c r="K3322" s="1">
        <v>45930</v>
      </c>
      <c r="L3322" t="s">
        <v>15144</v>
      </c>
    </row>
    <row r="3323" spans="1:12" x14ac:dyDescent="0.2">
      <c r="A3323" t="s">
        <v>8739</v>
      </c>
      <c r="B3323" t="s">
        <v>8740</v>
      </c>
      <c r="C3323" t="s">
        <v>7360</v>
      </c>
      <c r="D3323" t="s">
        <v>11856</v>
      </c>
      <c r="E3323" t="s">
        <v>32</v>
      </c>
      <c r="F3323" t="s">
        <v>52</v>
      </c>
      <c r="G3323" t="s">
        <v>53</v>
      </c>
      <c r="I3323">
        <v>290000</v>
      </c>
      <c r="J3323">
        <v>55.603999999999999</v>
      </c>
      <c r="K3323" s="1">
        <v>45900</v>
      </c>
      <c r="L3323" t="s">
        <v>15144</v>
      </c>
    </row>
    <row r="3324" spans="1:12" x14ac:dyDescent="0.2">
      <c r="A3324" t="s">
        <v>8737</v>
      </c>
      <c r="B3324" t="s">
        <v>8738</v>
      </c>
      <c r="C3324" t="s">
        <v>7360</v>
      </c>
      <c r="D3324" t="s">
        <v>11856</v>
      </c>
      <c r="E3324" t="s">
        <v>32</v>
      </c>
      <c r="F3324" t="s">
        <v>52</v>
      </c>
      <c r="G3324" t="s">
        <v>53</v>
      </c>
      <c r="I3324">
        <v>346000</v>
      </c>
      <c r="J3324">
        <v>61.631</v>
      </c>
      <c r="K3324" s="1">
        <v>45900</v>
      </c>
      <c r="L3324" t="s">
        <v>15144</v>
      </c>
    </row>
    <row r="3325" spans="1:12" x14ac:dyDescent="0.2">
      <c r="A3325" t="s">
        <v>8741</v>
      </c>
      <c r="B3325" t="s">
        <v>8742</v>
      </c>
      <c r="C3325" t="s">
        <v>7360</v>
      </c>
      <c r="D3325" t="s">
        <v>11856</v>
      </c>
      <c r="E3325" t="s">
        <v>32</v>
      </c>
      <c r="F3325" t="s">
        <v>52</v>
      </c>
      <c r="G3325" t="s">
        <v>53</v>
      </c>
      <c r="I3325">
        <v>346000</v>
      </c>
      <c r="J3325">
        <v>61.631</v>
      </c>
      <c r="K3325" s="1">
        <v>45900</v>
      </c>
      <c r="L3325" t="s">
        <v>15144</v>
      </c>
    </row>
    <row r="3326" spans="1:12" x14ac:dyDescent="0.2">
      <c r="A3326" t="s">
        <v>8735</v>
      </c>
      <c r="B3326" t="s">
        <v>8736</v>
      </c>
      <c r="C3326" t="s">
        <v>7360</v>
      </c>
      <c r="D3326" t="s">
        <v>11856</v>
      </c>
      <c r="E3326" t="s">
        <v>32</v>
      </c>
      <c r="F3326" t="s">
        <v>52</v>
      </c>
      <c r="G3326" t="s">
        <v>53</v>
      </c>
      <c r="I3326">
        <v>600000</v>
      </c>
      <c r="J3326">
        <v>74.765000000000001</v>
      </c>
      <c r="K3326" s="1">
        <v>45900</v>
      </c>
      <c r="L3326" t="s">
        <v>15144</v>
      </c>
    </row>
    <row r="3327" spans="1:12" x14ac:dyDescent="0.2">
      <c r="A3327" t="s">
        <v>3978</v>
      </c>
      <c r="B3327" t="s">
        <v>4383</v>
      </c>
      <c r="C3327" t="s">
        <v>7360</v>
      </c>
      <c r="D3327" t="s">
        <v>11856</v>
      </c>
      <c r="E3327" t="s">
        <v>32</v>
      </c>
      <c r="F3327" t="s">
        <v>33</v>
      </c>
      <c r="G3327" t="s">
        <v>34</v>
      </c>
      <c r="I3327">
        <v>217000</v>
      </c>
      <c r="J3327">
        <v>72.400000000000006</v>
      </c>
      <c r="K3327" s="1">
        <v>45777</v>
      </c>
      <c r="L3327" t="s">
        <v>15144</v>
      </c>
    </row>
    <row r="3328" spans="1:12" x14ac:dyDescent="0.2">
      <c r="A3328" t="s">
        <v>3970</v>
      </c>
      <c r="B3328" t="s">
        <v>4375</v>
      </c>
      <c r="C3328" t="s">
        <v>7360</v>
      </c>
      <c r="D3328" t="s">
        <v>11856</v>
      </c>
      <c r="E3328" t="s">
        <v>32</v>
      </c>
      <c r="F3328" t="s">
        <v>33</v>
      </c>
      <c r="G3328" t="s">
        <v>34</v>
      </c>
      <c r="I3328">
        <v>217000</v>
      </c>
      <c r="J3328">
        <v>72.400000000000006</v>
      </c>
      <c r="K3328" s="1">
        <v>45777</v>
      </c>
      <c r="L3328" t="s">
        <v>15144</v>
      </c>
    </row>
    <row r="3329" spans="1:12" x14ac:dyDescent="0.2">
      <c r="A3329" t="s">
        <v>15059</v>
      </c>
      <c r="B3329" t="s">
        <v>15060</v>
      </c>
      <c r="C3329" t="s">
        <v>7360</v>
      </c>
      <c r="D3329" t="s">
        <v>11856</v>
      </c>
      <c r="E3329" t="s">
        <v>32</v>
      </c>
      <c r="F3329" t="s">
        <v>33</v>
      </c>
      <c r="G3329" t="s">
        <v>34</v>
      </c>
      <c r="I3329">
        <v>217000</v>
      </c>
      <c r="J3329">
        <v>72.400000000000006</v>
      </c>
      <c r="K3329" s="1">
        <v>46234</v>
      </c>
      <c r="L3329" t="s">
        <v>15144</v>
      </c>
    </row>
    <row r="3330" spans="1:12" x14ac:dyDescent="0.2">
      <c r="A3330" t="s">
        <v>13321</v>
      </c>
      <c r="B3330" t="s">
        <v>13322</v>
      </c>
      <c r="C3330" t="s">
        <v>7360</v>
      </c>
      <c r="D3330" t="s">
        <v>14758</v>
      </c>
      <c r="E3330" t="s">
        <v>32</v>
      </c>
      <c r="F3330" t="s">
        <v>49</v>
      </c>
      <c r="G3330" t="s">
        <v>50</v>
      </c>
      <c r="I3330">
        <v>286556</v>
      </c>
      <c r="J3330">
        <v>186.4</v>
      </c>
      <c r="K3330" s="1">
        <v>46142</v>
      </c>
      <c r="L3330" t="s">
        <v>15144</v>
      </c>
    </row>
    <row r="3331" spans="1:12" x14ac:dyDescent="0.2">
      <c r="A3331" t="s">
        <v>15061</v>
      </c>
      <c r="B3331" t="s">
        <v>15062</v>
      </c>
      <c r="C3331" t="s">
        <v>7360</v>
      </c>
      <c r="D3331" t="s">
        <v>14758</v>
      </c>
      <c r="E3331" t="s">
        <v>32</v>
      </c>
      <c r="F3331" t="s">
        <v>49</v>
      </c>
      <c r="G3331" t="s">
        <v>50</v>
      </c>
      <c r="I3331">
        <v>286556</v>
      </c>
      <c r="J3331">
        <v>186.4</v>
      </c>
      <c r="K3331" s="1">
        <v>46234</v>
      </c>
      <c r="L3331" t="s">
        <v>15144</v>
      </c>
    </row>
    <row r="3332" spans="1:12" x14ac:dyDescent="0.2">
      <c r="A3332" t="s">
        <v>13319</v>
      </c>
      <c r="B3332" t="s">
        <v>13320</v>
      </c>
      <c r="C3332" t="s">
        <v>15272</v>
      </c>
      <c r="D3332" t="s">
        <v>14758</v>
      </c>
      <c r="E3332" t="s">
        <v>32</v>
      </c>
      <c r="F3332" t="s">
        <v>49</v>
      </c>
      <c r="G3332" t="s">
        <v>50</v>
      </c>
      <c r="I3332">
        <v>286556</v>
      </c>
      <c r="J3332">
        <v>186.4</v>
      </c>
      <c r="K3332" s="1">
        <v>46142</v>
      </c>
      <c r="L3332" t="s">
        <v>15144</v>
      </c>
    </row>
    <row r="3333" spans="1:12" x14ac:dyDescent="0.2">
      <c r="A3333" t="s">
        <v>13323</v>
      </c>
      <c r="B3333" t="s">
        <v>13324</v>
      </c>
      <c r="C3333" t="s">
        <v>7360</v>
      </c>
      <c r="D3333" t="s">
        <v>14758</v>
      </c>
      <c r="E3333" t="s">
        <v>32</v>
      </c>
      <c r="F3333" t="s">
        <v>49</v>
      </c>
      <c r="G3333" t="s">
        <v>50</v>
      </c>
      <c r="I3333">
        <v>286556</v>
      </c>
      <c r="J3333">
        <v>186.4</v>
      </c>
      <c r="K3333" s="1">
        <v>46142</v>
      </c>
      <c r="L3333" t="s">
        <v>15144</v>
      </c>
    </row>
    <row r="3334" spans="1:12" x14ac:dyDescent="0.2">
      <c r="A3334" t="s">
        <v>12513</v>
      </c>
      <c r="B3334" t="s">
        <v>12514</v>
      </c>
      <c r="C3334" t="s">
        <v>7360</v>
      </c>
      <c r="D3334" t="s">
        <v>14758</v>
      </c>
      <c r="E3334" t="s">
        <v>32</v>
      </c>
      <c r="F3334" t="s">
        <v>49</v>
      </c>
      <c r="G3334" t="s">
        <v>50</v>
      </c>
      <c r="I3334">
        <v>286556</v>
      </c>
      <c r="J3334">
        <v>186.4</v>
      </c>
      <c r="K3334" s="1">
        <v>46112</v>
      </c>
      <c r="L3334" t="s">
        <v>15144</v>
      </c>
    </row>
    <row r="3335" spans="1:12" x14ac:dyDescent="0.2">
      <c r="A3335" t="s">
        <v>14435</v>
      </c>
      <c r="B3335" t="s">
        <v>14436</v>
      </c>
      <c r="C3335" t="s">
        <v>7360</v>
      </c>
      <c r="D3335" t="s">
        <v>12112</v>
      </c>
      <c r="E3335" t="s">
        <v>32</v>
      </c>
      <c r="F3335" t="s">
        <v>56</v>
      </c>
      <c r="G3335" t="s">
        <v>57</v>
      </c>
      <c r="I3335">
        <v>48000</v>
      </c>
      <c r="J3335">
        <v>53</v>
      </c>
      <c r="K3335" s="1">
        <v>46203</v>
      </c>
      <c r="L3335" t="s">
        <v>15144</v>
      </c>
    </row>
    <row r="3336" spans="1:12" x14ac:dyDescent="0.2">
      <c r="A3336" t="s">
        <v>14115</v>
      </c>
      <c r="B3336" t="s">
        <v>14116</v>
      </c>
      <c r="C3336" t="s">
        <v>7360</v>
      </c>
      <c r="D3336" t="s">
        <v>12112</v>
      </c>
      <c r="E3336" t="s">
        <v>32</v>
      </c>
      <c r="F3336" t="s">
        <v>56</v>
      </c>
      <c r="G3336" t="s">
        <v>57</v>
      </c>
      <c r="I3336">
        <v>48000</v>
      </c>
      <c r="J3336">
        <v>53</v>
      </c>
      <c r="K3336" s="1">
        <v>46173</v>
      </c>
      <c r="L3336" t="s">
        <v>15144</v>
      </c>
    </row>
    <row r="3337" spans="1:12" x14ac:dyDescent="0.2">
      <c r="A3337" t="s">
        <v>14453</v>
      </c>
      <c r="B3337" t="s">
        <v>14454</v>
      </c>
      <c r="C3337" t="s">
        <v>7360</v>
      </c>
      <c r="D3337" t="s">
        <v>12112</v>
      </c>
      <c r="E3337" t="s">
        <v>32</v>
      </c>
      <c r="F3337" t="s">
        <v>56</v>
      </c>
      <c r="G3337" t="s">
        <v>57</v>
      </c>
      <c r="I3337">
        <v>48000</v>
      </c>
      <c r="J3337">
        <v>53</v>
      </c>
      <c r="K3337" s="1">
        <v>46203</v>
      </c>
      <c r="L3337" t="s">
        <v>15144</v>
      </c>
    </row>
    <row r="3338" spans="1:12" x14ac:dyDescent="0.2">
      <c r="A3338" t="s">
        <v>14441</v>
      </c>
      <c r="B3338" t="s">
        <v>14442</v>
      </c>
      <c r="C3338" t="s">
        <v>7360</v>
      </c>
      <c r="D3338" t="s">
        <v>12112</v>
      </c>
      <c r="E3338" t="s">
        <v>32</v>
      </c>
      <c r="F3338" t="s">
        <v>56</v>
      </c>
      <c r="G3338" t="s">
        <v>57</v>
      </c>
      <c r="I3338">
        <v>48000</v>
      </c>
      <c r="J3338">
        <v>53</v>
      </c>
      <c r="K3338" s="1">
        <v>46203</v>
      </c>
      <c r="L3338" t="s">
        <v>15144</v>
      </c>
    </row>
    <row r="3339" spans="1:12" x14ac:dyDescent="0.2">
      <c r="A3339" t="s">
        <v>14455</v>
      </c>
      <c r="B3339" t="s">
        <v>14456</v>
      </c>
      <c r="C3339" t="s">
        <v>7360</v>
      </c>
      <c r="D3339" t="s">
        <v>12112</v>
      </c>
      <c r="E3339" t="s">
        <v>32</v>
      </c>
      <c r="F3339" t="s">
        <v>56</v>
      </c>
      <c r="G3339" t="s">
        <v>57</v>
      </c>
      <c r="I3339">
        <v>48000</v>
      </c>
      <c r="J3339">
        <v>53</v>
      </c>
      <c r="K3339" s="1">
        <v>46203</v>
      </c>
      <c r="L3339" t="s">
        <v>15144</v>
      </c>
    </row>
    <row r="3340" spans="1:12" x14ac:dyDescent="0.2">
      <c r="A3340" t="s">
        <v>14433</v>
      </c>
      <c r="B3340" t="s">
        <v>14434</v>
      </c>
      <c r="C3340" t="s">
        <v>7360</v>
      </c>
      <c r="D3340" t="s">
        <v>12112</v>
      </c>
      <c r="E3340" t="s">
        <v>32</v>
      </c>
      <c r="F3340" t="s">
        <v>56</v>
      </c>
      <c r="G3340" t="s">
        <v>57</v>
      </c>
      <c r="I3340">
        <v>48000</v>
      </c>
      <c r="J3340">
        <v>53</v>
      </c>
      <c r="K3340" s="1">
        <v>46203</v>
      </c>
      <c r="L3340" t="s">
        <v>15144</v>
      </c>
    </row>
    <row r="3341" spans="1:12" x14ac:dyDescent="0.2">
      <c r="A3341" t="s">
        <v>14117</v>
      </c>
      <c r="B3341" t="s">
        <v>14118</v>
      </c>
      <c r="C3341" t="s">
        <v>7360</v>
      </c>
      <c r="D3341" t="s">
        <v>12112</v>
      </c>
      <c r="E3341" t="s">
        <v>32</v>
      </c>
      <c r="F3341" t="s">
        <v>56</v>
      </c>
      <c r="G3341" t="s">
        <v>57</v>
      </c>
      <c r="I3341">
        <v>48000</v>
      </c>
      <c r="J3341">
        <v>53</v>
      </c>
      <c r="K3341" s="1">
        <v>46173</v>
      </c>
      <c r="L3341" t="s">
        <v>15144</v>
      </c>
    </row>
    <row r="3342" spans="1:12" x14ac:dyDescent="0.2">
      <c r="A3342" t="s">
        <v>14451</v>
      </c>
      <c r="B3342" t="s">
        <v>14452</v>
      </c>
      <c r="C3342" t="s">
        <v>7360</v>
      </c>
      <c r="D3342" t="s">
        <v>12112</v>
      </c>
      <c r="E3342" t="s">
        <v>32</v>
      </c>
      <c r="F3342" t="s">
        <v>56</v>
      </c>
      <c r="G3342" t="s">
        <v>57</v>
      </c>
      <c r="I3342">
        <v>48000</v>
      </c>
      <c r="J3342">
        <v>53</v>
      </c>
      <c r="K3342" s="1">
        <v>46203</v>
      </c>
      <c r="L3342" t="s">
        <v>15144</v>
      </c>
    </row>
    <row r="3343" spans="1:12" x14ac:dyDescent="0.2">
      <c r="A3343" t="s">
        <v>14447</v>
      </c>
      <c r="B3343" t="s">
        <v>14448</v>
      </c>
      <c r="C3343" t="s">
        <v>7360</v>
      </c>
      <c r="D3343" t="s">
        <v>12112</v>
      </c>
      <c r="E3343" t="s">
        <v>32</v>
      </c>
      <c r="F3343" t="s">
        <v>56</v>
      </c>
      <c r="G3343" t="s">
        <v>57</v>
      </c>
      <c r="I3343">
        <v>48000</v>
      </c>
      <c r="J3343">
        <v>53</v>
      </c>
      <c r="K3343" s="1">
        <v>46203</v>
      </c>
      <c r="L3343" t="s">
        <v>15144</v>
      </c>
    </row>
    <row r="3344" spans="1:12" x14ac:dyDescent="0.2">
      <c r="A3344" t="s">
        <v>14437</v>
      </c>
      <c r="B3344" t="s">
        <v>14438</v>
      </c>
      <c r="C3344" t="s">
        <v>7360</v>
      </c>
      <c r="D3344" t="s">
        <v>12112</v>
      </c>
      <c r="E3344" t="s">
        <v>32</v>
      </c>
      <c r="F3344" t="s">
        <v>56</v>
      </c>
      <c r="G3344" t="s">
        <v>57</v>
      </c>
      <c r="I3344">
        <v>48000</v>
      </c>
      <c r="J3344">
        <v>53</v>
      </c>
      <c r="K3344" s="1">
        <v>46203</v>
      </c>
      <c r="L3344" t="s">
        <v>15144</v>
      </c>
    </row>
    <row r="3345" spans="1:12" x14ac:dyDescent="0.2">
      <c r="A3345" t="s">
        <v>14439</v>
      </c>
      <c r="B3345" t="s">
        <v>14440</v>
      </c>
      <c r="C3345" t="s">
        <v>7360</v>
      </c>
      <c r="D3345" t="s">
        <v>12112</v>
      </c>
      <c r="E3345" t="s">
        <v>32</v>
      </c>
      <c r="F3345" t="s">
        <v>56</v>
      </c>
      <c r="G3345" t="s">
        <v>57</v>
      </c>
      <c r="I3345">
        <v>48000</v>
      </c>
      <c r="J3345">
        <v>53</v>
      </c>
      <c r="K3345" s="1">
        <v>46203</v>
      </c>
      <c r="L3345" t="s">
        <v>15144</v>
      </c>
    </row>
    <row r="3346" spans="1:12" x14ac:dyDescent="0.2">
      <c r="A3346" t="s">
        <v>14443</v>
      </c>
      <c r="B3346" t="s">
        <v>14444</v>
      </c>
      <c r="C3346" t="s">
        <v>7360</v>
      </c>
      <c r="D3346" t="s">
        <v>12112</v>
      </c>
      <c r="E3346" t="s">
        <v>32</v>
      </c>
      <c r="F3346" t="s">
        <v>56</v>
      </c>
      <c r="G3346" t="s">
        <v>57</v>
      </c>
      <c r="I3346">
        <v>48000</v>
      </c>
      <c r="J3346">
        <v>53</v>
      </c>
      <c r="K3346" s="1">
        <v>46203</v>
      </c>
      <c r="L3346" t="s">
        <v>15144</v>
      </c>
    </row>
    <row r="3347" spans="1:12" x14ac:dyDescent="0.2">
      <c r="A3347" t="s">
        <v>14445</v>
      </c>
      <c r="B3347" t="s">
        <v>14446</v>
      </c>
      <c r="C3347" t="s">
        <v>7360</v>
      </c>
      <c r="D3347" t="s">
        <v>12112</v>
      </c>
      <c r="E3347" t="s">
        <v>32</v>
      </c>
      <c r="F3347" t="s">
        <v>56</v>
      </c>
      <c r="G3347" t="s">
        <v>57</v>
      </c>
      <c r="I3347">
        <v>48000</v>
      </c>
      <c r="J3347">
        <v>53</v>
      </c>
      <c r="K3347" s="1">
        <v>46203</v>
      </c>
      <c r="L3347" t="s">
        <v>15144</v>
      </c>
    </row>
    <row r="3348" spans="1:12" x14ac:dyDescent="0.2">
      <c r="A3348" t="s">
        <v>14449</v>
      </c>
      <c r="B3348" t="s">
        <v>14450</v>
      </c>
      <c r="C3348" t="s">
        <v>7360</v>
      </c>
      <c r="D3348" t="s">
        <v>12112</v>
      </c>
      <c r="E3348" t="s">
        <v>32</v>
      </c>
      <c r="F3348" t="s">
        <v>56</v>
      </c>
      <c r="G3348" t="s">
        <v>57</v>
      </c>
      <c r="I3348">
        <v>48000</v>
      </c>
      <c r="J3348">
        <v>53</v>
      </c>
      <c r="K3348" s="1">
        <v>46203</v>
      </c>
      <c r="L3348" t="s">
        <v>15144</v>
      </c>
    </row>
    <row r="3349" spans="1:12" x14ac:dyDescent="0.2">
      <c r="A3349" t="s">
        <v>14895</v>
      </c>
      <c r="B3349" t="s">
        <v>14896</v>
      </c>
      <c r="C3349" t="s">
        <v>7360</v>
      </c>
      <c r="D3349" t="s">
        <v>14894</v>
      </c>
      <c r="E3349" t="s">
        <v>32</v>
      </c>
      <c r="F3349" t="s">
        <v>125</v>
      </c>
      <c r="G3349" t="s">
        <v>126</v>
      </c>
      <c r="I3349">
        <v>327612</v>
      </c>
      <c r="J3349">
        <v>11.553500000000001</v>
      </c>
      <c r="K3349" s="1">
        <v>46234</v>
      </c>
      <c r="L3349" t="s">
        <v>15144</v>
      </c>
    </row>
    <row r="3350" spans="1:12" x14ac:dyDescent="0.2">
      <c r="A3350" t="s">
        <v>14897</v>
      </c>
      <c r="B3350" t="s">
        <v>14898</v>
      </c>
      <c r="C3350" t="s">
        <v>7360</v>
      </c>
      <c r="D3350" t="s">
        <v>14894</v>
      </c>
      <c r="E3350" t="s">
        <v>32</v>
      </c>
      <c r="F3350" t="s">
        <v>125</v>
      </c>
      <c r="G3350" t="s">
        <v>126</v>
      </c>
      <c r="I3350">
        <v>327612</v>
      </c>
      <c r="J3350">
        <v>11.553500000000001</v>
      </c>
      <c r="K3350" s="1">
        <v>46234</v>
      </c>
      <c r="L3350" t="s">
        <v>15144</v>
      </c>
    </row>
    <row r="3351" spans="1:12" x14ac:dyDescent="0.2">
      <c r="A3351" t="s">
        <v>14899</v>
      </c>
      <c r="B3351" t="s">
        <v>14900</v>
      </c>
      <c r="C3351" t="s">
        <v>7360</v>
      </c>
      <c r="D3351" t="s">
        <v>14894</v>
      </c>
      <c r="E3351" t="s">
        <v>32</v>
      </c>
      <c r="F3351" t="s">
        <v>125</v>
      </c>
      <c r="G3351" t="s">
        <v>126</v>
      </c>
      <c r="I3351">
        <v>327612</v>
      </c>
      <c r="J3351">
        <v>11.553500000000001</v>
      </c>
      <c r="K3351" s="1">
        <v>46234</v>
      </c>
      <c r="L3351" t="s">
        <v>15144</v>
      </c>
    </row>
    <row r="3352" spans="1:12" x14ac:dyDescent="0.2">
      <c r="A3352" t="s">
        <v>14892</v>
      </c>
      <c r="B3352" t="s">
        <v>14893</v>
      </c>
      <c r="C3352" t="s">
        <v>7360</v>
      </c>
      <c r="D3352" t="s">
        <v>14894</v>
      </c>
      <c r="E3352" t="s">
        <v>32</v>
      </c>
      <c r="F3352" t="s">
        <v>125</v>
      </c>
      <c r="G3352" t="s">
        <v>126</v>
      </c>
      <c r="I3352">
        <v>327612</v>
      </c>
      <c r="J3352">
        <v>11.553500000000001</v>
      </c>
      <c r="K3352" s="1">
        <v>46234</v>
      </c>
      <c r="L3352" t="s">
        <v>15144</v>
      </c>
    </row>
    <row r="3353" spans="1:12" x14ac:dyDescent="0.2">
      <c r="A3353" t="s">
        <v>15273</v>
      </c>
      <c r="B3353" t="s">
        <v>15274</v>
      </c>
      <c r="C3353" t="s">
        <v>7360</v>
      </c>
      <c r="D3353" t="s">
        <v>15275</v>
      </c>
      <c r="E3353" t="s">
        <v>32</v>
      </c>
      <c r="F3353" t="s">
        <v>121</v>
      </c>
      <c r="G3353" t="s">
        <v>838</v>
      </c>
      <c r="I3353"/>
      <c r="J3353">
        <v>180</v>
      </c>
      <c r="K3353" s="1">
        <v>46234</v>
      </c>
      <c r="L3353" t="s">
        <v>15144</v>
      </c>
    </row>
    <row r="3354" spans="1:12" x14ac:dyDescent="0.2">
      <c r="A3354" t="s">
        <v>15276</v>
      </c>
      <c r="B3354" t="s">
        <v>15277</v>
      </c>
      <c r="C3354" t="s">
        <v>7360</v>
      </c>
      <c r="D3354" t="s">
        <v>15275</v>
      </c>
      <c r="E3354" t="s">
        <v>32</v>
      </c>
      <c r="F3354" t="s">
        <v>121</v>
      </c>
      <c r="G3354" t="s">
        <v>838</v>
      </c>
      <c r="I3354"/>
      <c r="J3354">
        <v>180</v>
      </c>
      <c r="K3354" s="1">
        <v>46234</v>
      </c>
      <c r="L3354" t="s">
        <v>15144</v>
      </c>
    </row>
    <row r="3355" spans="1:12" x14ac:dyDescent="0.2">
      <c r="A3355" t="s">
        <v>15278</v>
      </c>
      <c r="B3355" t="s">
        <v>15279</v>
      </c>
      <c r="C3355" t="s">
        <v>7360</v>
      </c>
      <c r="D3355" t="s">
        <v>15275</v>
      </c>
      <c r="E3355" t="s">
        <v>32</v>
      </c>
      <c r="F3355" t="s">
        <v>121</v>
      </c>
      <c r="G3355" t="s">
        <v>838</v>
      </c>
      <c r="I3355"/>
      <c r="J3355">
        <v>180</v>
      </c>
      <c r="K3355" s="1">
        <v>46234</v>
      </c>
      <c r="L3355" t="s">
        <v>15144</v>
      </c>
    </row>
    <row r="3356" spans="1:12" x14ac:dyDescent="0.2">
      <c r="A3356" t="s">
        <v>15280</v>
      </c>
      <c r="B3356" t="s">
        <v>15281</v>
      </c>
      <c r="C3356" t="s">
        <v>7360</v>
      </c>
      <c r="D3356" t="s">
        <v>15275</v>
      </c>
      <c r="E3356" t="s">
        <v>32</v>
      </c>
      <c r="F3356" t="s">
        <v>121</v>
      </c>
      <c r="G3356" t="s">
        <v>838</v>
      </c>
      <c r="I3356"/>
      <c r="J3356">
        <v>180</v>
      </c>
      <c r="K3356" s="1">
        <v>46234</v>
      </c>
      <c r="L3356" t="s">
        <v>15144</v>
      </c>
    </row>
    <row r="3357" spans="1:12" x14ac:dyDescent="0.2">
      <c r="A3357" t="s">
        <v>15282</v>
      </c>
      <c r="B3357" t="s">
        <v>15283</v>
      </c>
      <c r="C3357" t="s">
        <v>7360</v>
      </c>
      <c r="D3357" t="s">
        <v>15275</v>
      </c>
      <c r="E3357" t="s">
        <v>32</v>
      </c>
      <c r="F3357" t="s">
        <v>121</v>
      </c>
      <c r="G3357" t="s">
        <v>838</v>
      </c>
      <c r="I3357"/>
      <c r="J3357">
        <v>180</v>
      </c>
      <c r="K3357" s="1">
        <v>46234</v>
      </c>
      <c r="L3357" t="s">
        <v>15144</v>
      </c>
    </row>
    <row r="3358" spans="1:12" x14ac:dyDescent="0.2">
      <c r="A3358" t="s">
        <v>15284</v>
      </c>
      <c r="B3358" t="s">
        <v>15285</v>
      </c>
      <c r="C3358" t="s">
        <v>7360</v>
      </c>
      <c r="D3358" t="s">
        <v>15275</v>
      </c>
      <c r="E3358" t="s">
        <v>32</v>
      </c>
      <c r="F3358" t="s">
        <v>121</v>
      </c>
      <c r="G3358" t="s">
        <v>838</v>
      </c>
      <c r="I3358"/>
      <c r="J3358">
        <v>180</v>
      </c>
      <c r="K3358" s="1">
        <v>46234</v>
      </c>
      <c r="L3358" t="s">
        <v>15144</v>
      </c>
    </row>
    <row r="3359" spans="1:12" x14ac:dyDescent="0.2">
      <c r="A3359" t="s">
        <v>15286</v>
      </c>
      <c r="B3359" t="s">
        <v>15287</v>
      </c>
      <c r="C3359" t="s">
        <v>15288</v>
      </c>
      <c r="D3359" t="s">
        <v>15275</v>
      </c>
      <c r="E3359" t="s">
        <v>32</v>
      </c>
      <c r="F3359" t="s">
        <v>121</v>
      </c>
      <c r="G3359" t="s">
        <v>838</v>
      </c>
      <c r="I3359"/>
      <c r="J3359">
        <v>180</v>
      </c>
      <c r="K3359" s="1">
        <v>46234</v>
      </c>
      <c r="L3359" t="s">
        <v>15144</v>
      </c>
    </row>
    <row r="3360" spans="1:12" x14ac:dyDescent="0.2">
      <c r="A3360" t="s">
        <v>15289</v>
      </c>
      <c r="B3360" t="s">
        <v>15290</v>
      </c>
      <c r="C3360" t="s">
        <v>7360</v>
      </c>
      <c r="D3360" t="s">
        <v>15275</v>
      </c>
      <c r="E3360" t="s">
        <v>32</v>
      </c>
      <c r="F3360" t="s">
        <v>121</v>
      </c>
      <c r="G3360" t="s">
        <v>838</v>
      </c>
      <c r="I3360"/>
      <c r="J3360">
        <v>180</v>
      </c>
      <c r="K3360" s="1">
        <v>46234</v>
      </c>
      <c r="L3360" t="s">
        <v>15144</v>
      </c>
    </row>
    <row r="3361" spans="1:12" x14ac:dyDescent="0.2">
      <c r="A3361" t="s">
        <v>15291</v>
      </c>
      <c r="B3361" t="s">
        <v>15292</v>
      </c>
      <c r="C3361" t="s">
        <v>7360</v>
      </c>
      <c r="D3361" t="s">
        <v>15275</v>
      </c>
      <c r="E3361" t="s">
        <v>32</v>
      </c>
      <c r="F3361" t="s">
        <v>121</v>
      </c>
      <c r="G3361" t="s">
        <v>838</v>
      </c>
      <c r="I3361"/>
      <c r="J3361">
        <v>180</v>
      </c>
      <c r="K3361" s="1">
        <v>46234</v>
      </c>
      <c r="L3361" t="s">
        <v>15144</v>
      </c>
    </row>
    <row r="3362" spans="1:12" x14ac:dyDescent="0.2">
      <c r="A3362" t="s">
        <v>15293</v>
      </c>
      <c r="B3362" t="s">
        <v>15294</v>
      </c>
      <c r="C3362" t="s">
        <v>7360</v>
      </c>
      <c r="D3362" t="s">
        <v>15275</v>
      </c>
      <c r="E3362" t="s">
        <v>32</v>
      </c>
      <c r="F3362" t="s">
        <v>121</v>
      </c>
      <c r="G3362" t="s">
        <v>838</v>
      </c>
      <c r="I3362"/>
      <c r="J3362">
        <v>180</v>
      </c>
      <c r="K3362" s="1">
        <v>46234</v>
      </c>
      <c r="L3362" t="s">
        <v>15144</v>
      </c>
    </row>
    <row r="3363" spans="1:12" x14ac:dyDescent="0.2">
      <c r="A3363" t="s">
        <v>13898</v>
      </c>
      <c r="B3363" t="s">
        <v>13899</v>
      </c>
      <c r="C3363" t="s">
        <v>7360</v>
      </c>
      <c r="D3363" t="s">
        <v>12849</v>
      </c>
      <c r="E3363" t="s">
        <v>32</v>
      </c>
      <c r="F3363" t="s">
        <v>49</v>
      </c>
      <c r="G3363" t="s">
        <v>50</v>
      </c>
      <c r="I3363"/>
      <c r="J3363">
        <v>250</v>
      </c>
      <c r="K3363" s="1">
        <v>46173</v>
      </c>
      <c r="L3363" t="s">
        <v>15144</v>
      </c>
    </row>
    <row r="3364" spans="1:12" x14ac:dyDescent="0.2">
      <c r="A3364" t="s">
        <v>13906</v>
      </c>
      <c r="B3364" t="s">
        <v>13907</v>
      </c>
      <c r="C3364" t="s">
        <v>7360</v>
      </c>
      <c r="D3364" t="s">
        <v>12849</v>
      </c>
      <c r="E3364" t="s">
        <v>32</v>
      </c>
      <c r="F3364" t="s">
        <v>49</v>
      </c>
      <c r="G3364" t="s">
        <v>50</v>
      </c>
      <c r="I3364"/>
      <c r="J3364">
        <v>250</v>
      </c>
      <c r="K3364" s="1">
        <v>46173</v>
      </c>
      <c r="L3364" t="s">
        <v>15144</v>
      </c>
    </row>
    <row r="3365" spans="1:12" x14ac:dyDescent="0.2">
      <c r="A3365" t="s">
        <v>13904</v>
      </c>
      <c r="B3365" t="s">
        <v>13905</v>
      </c>
      <c r="C3365" t="s">
        <v>7360</v>
      </c>
      <c r="D3365" t="s">
        <v>12849</v>
      </c>
      <c r="E3365" t="s">
        <v>32</v>
      </c>
      <c r="F3365" t="s">
        <v>49</v>
      </c>
      <c r="G3365" t="s">
        <v>50</v>
      </c>
      <c r="I3365"/>
      <c r="J3365">
        <v>250</v>
      </c>
      <c r="K3365" s="1">
        <v>46173</v>
      </c>
      <c r="L3365" t="s">
        <v>15144</v>
      </c>
    </row>
    <row r="3366" spans="1:12" x14ac:dyDescent="0.2">
      <c r="A3366" t="s">
        <v>13900</v>
      </c>
      <c r="B3366" t="s">
        <v>13901</v>
      </c>
      <c r="C3366" t="s">
        <v>7360</v>
      </c>
      <c r="D3366" t="s">
        <v>12849</v>
      </c>
      <c r="E3366" t="s">
        <v>32</v>
      </c>
      <c r="F3366" t="s">
        <v>49</v>
      </c>
      <c r="G3366" t="s">
        <v>50</v>
      </c>
      <c r="I3366"/>
      <c r="J3366">
        <v>250</v>
      </c>
      <c r="K3366" s="1">
        <v>46173</v>
      </c>
      <c r="L3366" t="s">
        <v>15144</v>
      </c>
    </row>
    <row r="3367" spans="1:12" x14ac:dyDescent="0.2">
      <c r="A3367" t="s">
        <v>13908</v>
      </c>
      <c r="B3367" t="s">
        <v>13909</v>
      </c>
      <c r="C3367" t="s">
        <v>7360</v>
      </c>
      <c r="D3367" t="s">
        <v>12849</v>
      </c>
      <c r="E3367" t="s">
        <v>32</v>
      </c>
      <c r="F3367" t="s">
        <v>49</v>
      </c>
      <c r="G3367" t="s">
        <v>50</v>
      </c>
      <c r="I3367"/>
      <c r="J3367">
        <v>250</v>
      </c>
      <c r="K3367" s="1">
        <v>46173</v>
      </c>
      <c r="L3367" t="s">
        <v>15144</v>
      </c>
    </row>
    <row r="3368" spans="1:12" x14ac:dyDescent="0.2">
      <c r="A3368" t="s">
        <v>13888</v>
      </c>
      <c r="B3368" t="s">
        <v>13889</v>
      </c>
      <c r="C3368" t="s">
        <v>7360</v>
      </c>
      <c r="D3368" t="s">
        <v>12849</v>
      </c>
      <c r="E3368" t="s">
        <v>32</v>
      </c>
      <c r="F3368" t="s">
        <v>49</v>
      </c>
      <c r="G3368" t="s">
        <v>50</v>
      </c>
      <c r="I3368"/>
      <c r="J3368">
        <v>250</v>
      </c>
      <c r="K3368" s="1">
        <v>46173</v>
      </c>
      <c r="L3368" t="s">
        <v>15144</v>
      </c>
    </row>
    <row r="3369" spans="1:12" x14ac:dyDescent="0.2">
      <c r="A3369" t="s">
        <v>12848</v>
      </c>
      <c r="B3369" t="s">
        <v>13887</v>
      </c>
      <c r="C3369" t="s">
        <v>7360</v>
      </c>
      <c r="D3369" t="s">
        <v>12849</v>
      </c>
      <c r="E3369" t="s">
        <v>32</v>
      </c>
      <c r="F3369" t="s">
        <v>49</v>
      </c>
      <c r="G3369" t="s">
        <v>50</v>
      </c>
      <c r="I3369"/>
      <c r="K3369" s="1">
        <v>46112</v>
      </c>
      <c r="L3369" t="s">
        <v>15144</v>
      </c>
    </row>
    <row r="3370" spans="1:12" x14ac:dyDescent="0.2">
      <c r="A3370" t="s">
        <v>13896</v>
      </c>
      <c r="B3370" t="s">
        <v>13897</v>
      </c>
      <c r="C3370" t="s">
        <v>7360</v>
      </c>
      <c r="D3370" t="s">
        <v>12849</v>
      </c>
      <c r="E3370" t="s">
        <v>32</v>
      </c>
      <c r="F3370" t="s">
        <v>49</v>
      </c>
      <c r="G3370" t="s">
        <v>50</v>
      </c>
      <c r="I3370"/>
      <c r="J3370">
        <v>250</v>
      </c>
      <c r="K3370" s="1">
        <v>46173</v>
      </c>
      <c r="L3370" t="s">
        <v>15144</v>
      </c>
    </row>
    <row r="3371" spans="1:12" x14ac:dyDescent="0.2">
      <c r="A3371" t="s">
        <v>13892</v>
      </c>
      <c r="B3371" t="s">
        <v>13893</v>
      </c>
      <c r="C3371" t="s">
        <v>7360</v>
      </c>
      <c r="D3371" t="s">
        <v>12849</v>
      </c>
      <c r="E3371" t="s">
        <v>32</v>
      </c>
      <c r="F3371" t="s">
        <v>49</v>
      </c>
      <c r="G3371" t="s">
        <v>50</v>
      </c>
      <c r="I3371"/>
      <c r="J3371">
        <v>250</v>
      </c>
      <c r="K3371" s="1">
        <v>46173</v>
      </c>
      <c r="L3371" t="s">
        <v>15144</v>
      </c>
    </row>
    <row r="3372" spans="1:12" x14ac:dyDescent="0.2">
      <c r="A3372" t="s">
        <v>13902</v>
      </c>
      <c r="B3372" t="s">
        <v>13903</v>
      </c>
      <c r="C3372" t="s">
        <v>7360</v>
      </c>
      <c r="D3372" t="s">
        <v>12849</v>
      </c>
      <c r="E3372" t="s">
        <v>32</v>
      </c>
      <c r="F3372" t="s">
        <v>49</v>
      </c>
      <c r="G3372" t="s">
        <v>50</v>
      </c>
      <c r="I3372"/>
      <c r="J3372">
        <v>250</v>
      </c>
      <c r="K3372" s="1">
        <v>46173</v>
      </c>
      <c r="L3372" t="s">
        <v>15144</v>
      </c>
    </row>
    <row r="3373" spans="1:12" x14ac:dyDescent="0.2">
      <c r="A3373" t="s">
        <v>13890</v>
      </c>
      <c r="B3373" t="s">
        <v>13891</v>
      </c>
      <c r="C3373" t="s">
        <v>7360</v>
      </c>
      <c r="D3373" t="s">
        <v>12849</v>
      </c>
      <c r="E3373" t="s">
        <v>32</v>
      </c>
      <c r="F3373" t="s">
        <v>49</v>
      </c>
      <c r="G3373" t="s">
        <v>50</v>
      </c>
      <c r="I3373"/>
      <c r="J3373">
        <v>250</v>
      </c>
      <c r="K3373" s="1">
        <v>46173</v>
      </c>
      <c r="L3373" t="s">
        <v>15144</v>
      </c>
    </row>
    <row r="3374" spans="1:12" x14ac:dyDescent="0.2">
      <c r="A3374" t="s">
        <v>13894</v>
      </c>
      <c r="B3374" t="s">
        <v>13895</v>
      </c>
      <c r="C3374" t="s">
        <v>7360</v>
      </c>
      <c r="D3374" t="s">
        <v>12849</v>
      </c>
      <c r="E3374" t="s">
        <v>32</v>
      </c>
      <c r="F3374" t="s">
        <v>49</v>
      </c>
      <c r="G3374" t="s">
        <v>50</v>
      </c>
      <c r="I3374"/>
      <c r="J3374">
        <v>250</v>
      </c>
      <c r="K3374" s="1">
        <v>46173</v>
      </c>
      <c r="L3374" t="s">
        <v>15144</v>
      </c>
    </row>
    <row r="3375" spans="1:12" x14ac:dyDescent="0.2">
      <c r="A3375" t="s">
        <v>10771</v>
      </c>
      <c r="B3375" t="s">
        <v>10772</v>
      </c>
      <c r="C3375" t="s">
        <v>7360</v>
      </c>
      <c r="D3375" t="s">
        <v>14901</v>
      </c>
      <c r="E3375" t="s">
        <v>32</v>
      </c>
      <c r="F3375" t="s">
        <v>49</v>
      </c>
      <c r="G3375" t="s">
        <v>50</v>
      </c>
      <c r="I3375"/>
      <c r="J3375">
        <v>125</v>
      </c>
      <c r="K3375" s="1">
        <v>46022</v>
      </c>
      <c r="L3375" t="s">
        <v>15144</v>
      </c>
    </row>
    <row r="3376" spans="1:12" x14ac:dyDescent="0.2">
      <c r="A3376" t="s">
        <v>10765</v>
      </c>
      <c r="B3376" t="s">
        <v>10766</v>
      </c>
      <c r="C3376" t="s">
        <v>7360</v>
      </c>
      <c r="D3376" t="s">
        <v>14901</v>
      </c>
      <c r="E3376" t="s">
        <v>32</v>
      </c>
      <c r="F3376" t="s">
        <v>49</v>
      </c>
      <c r="G3376" t="s">
        <v>50</v>
      </c>
      <c r="I3376"/>
      <c r="J3376">
        <v>125</v>
      </c>
      <c r="K3376" s="1">
        <v>46022</v>
      </c>
      <c r="L3376" t="s">
        <v>15144</v>
      </c>
    </row>
    <row r="3377" spans="1:12" x14ac:dyDescent="0.2">
      <c r="A3377" t="s">
        <v>10773</v>
      </c>
      <c r="B3377" t="s">
        <v>10774</v>
      </c>
      <c r="C3377" t="s">
        <v>7360</v>
      </c>
      <c r="D3377" t="s">
        <v>14901</v>
      </c>
      <c r="E3377" t="s">
        <v>32</v>
      </c>
      <c r="F3377" t="s">
        <v>49</v>
      </c>
      <c r="G3377" t="s">
        <v>50</v>
      </c>
      <c r="I3377"/>
      <c r="J3377">
        <v>125</v>
      </c>
      <c r="K3377" s="1">
        <v>46022</v>
      </c>
      <c r="L3377" t="s">
        <v>15144</v>
      </c>
    </row>
    <row r="3378" spans="1:12" x14ac:dyDescent="0.2">
      <c r="A3378" t="s">
        <v>10789</v>
      </c>
      <c r="B3378" t="s">
        <v>10790</v>
      </c>
      <c r="C3378" t="s">
        <v>7360</v>
      </c>
      <c r="D3378" t="s">
        <v>14901</v>
      </c>
      <c r="E3378" t="s">
        <v>32</v>
      </c>
      <c r="F3378" t="s">
        <v>49</v>
      </c>
      <c r="G3378" t="s">
        <v>50</v>
      </c>
      <c r="I3378"/>
      <c r="J3378">
        <v>125</v>
      </c>
      <c r="K3378" s="1">
        <v>46022</v>
      </c>
      <c r="L3378" t="s">
        <v>15144</v>
      </c>
    </row>
    <row r="3379" spans="1:12" x14ac:dyDescent="0.2">
      <c r="A3379" t="s">
        <v>10763</v>
      </c>
      <c r="B3379" t="s">
        <v>10764</v>
      </c>
      <c r="C3379" t="s">
        <v>7360</v>
      </c>
      <c r="D3379" t="s">
        <v>14901</v>
      </c>
      <c r="E3379" t="s">
        <v>32</v>
      </c>
      <c r="F3379" t="s">
        <v>49</v>
      </c>
      <c r="G3379" t="s">
        <v>50</v>
      </c>
      <c r="I3379"/>
      <c r="J3379">
        <v>125</v>
      </c>
      <c r="K3379" s="1">
        <v>46022</v>
      </c>
      <c r="L3379" t="s">
        <v>15144</v>
      </c>
    </row>
    <row r="3380" spans="1:12" x14ac:dyDescent="0.2">
      <c r="A3380" t="s">
        <v>10793</v>
      </c>
      <c r="B3380" t="s">
        <v>10794</v>
      </c>
      <c r="C3380" t="s">
        <v>7360</v>
      </c>
      <c r="D3380" t="s">
        <v>14901</v>
      </c>
      <c r="E3380" t="s">
        <v>32</v>
      </c>
      <c r="F3380" t="s">
        <v>49</v>
      </c>
      <c r="G3380" t="s">
        <v>50</v>
      </c>
      <c r="I3380"/>
      <c r="J3380">
        <v>125</v>
      </c>
      <c r="K3380" s="1">
        <v>46022</v>
      </c>
      <c r="L3380" t="s">
        <v>15144</v>
      </c>
    </row>
    <row r="3381" spans="1:12" x14ac:dyDescent="0.2">
      <c r="A3381" t="s">
        <v>10781</v>
      </c>
      <c r="B3381" t="s">
        <v>10782</v>
      </c>
      <c r="C3381" t="s">
        <v>7360</v>
      </c>
      <c r="D3381" t="s">
        <v>14901</v>
      </c>
      <c r="E3381" t="s">
        <v>32</v>
      </c>
      <c r="F3381" t="s">
        <v>49</v>
      </c>
      <c r="G3381" t="s">
        <v>50</v>
      </c>
      <c r="I3381"/>
      <c r="J3381">
        <v>125</v>
      </c>
      <c r="K3381" s="1">
        <v>46022</v>
      </c>
      <c r="L3381" t="s">
        <v>15144</v>
      </c>
    </row>
    <row r="3382" spans="1:12" x14ac:dyDescent="0.2">
      <c r="A3382" t="s">
        <v>10779</v>
      </c>
      <c r="B3382" t="s">
        <v>10780</v>
      </c>
      <c r="C3382" t="s">
        <v>7360</v>
      </c>
      <c r="D3382" t="s">
        <v>14901</v>
      </c>
      <c r="E3382" t="s">
        <v>32</v>
      </c>
      <c r="F3382" t="s">
        <v>49</v>
      </c>
      <c r="G3382" t="s">
        <v>50</v>
      </c>
      <c r="I3382"/>
      <c r="J3382">
        <v>125</v>
      </c>
      <c r="K3382" s="1">
        <v>46022</v>
      </c>
      <c r="L3382" t="s">
        <v>15144</v>
      </c>
    </row>
    <row r="3383" spans="1:12" x14ac:dyDescent="0.2">
      <c r="A3383" t="s">
        <v>10755</v>
      </c>
      <c r="B3383" t="s">
        <v>10756</v>
      </c>
      <c r="C3383" t="s">
        <v>7360</v>
      </c>
      <c r="D3383" t="s">
        <v>14901</v>
      </c>
      <c r="E3383" t="s">
        <v>32</v>
      </c>
      <c r="F3383" t="s">
        <v>49</v>
      </c>
      <c r="G3383" t="s">
        <v>50</v>
      </c>
      <c r="I3383"/>
      <c r="J3383">
        <v>125</v>
      </c>
      <c r="K3383" s="1">
        <v>46022</v>
      </c>
      <c r="L3383" t="s">
        <v>15144</v>
      </c>
    </row>
    <row r="3384" spans="1:12" x14ac:dyDescent="0.2">
      <c r="A3384" t="s">
        <v>10785</v>
      </c>
      <c r="B3384" t="s">
        <v>10786</v>
      </c>
      <c r="C3384" t="s">
        <v>7360</v>
      </c>
      <c r="D3384" t="s">
        <v>14901</v>
      </c>
      <c r="E3384" t="s">
        <v>32</v>
      </c>
      <c r="F3384" t="s">
        <v>49</v>
      </c>
      <c r="G3384" t="s">
        <v>50</v>
      </c>
      <c r="I3384"/>
      <c r="J3384">
        <v>125</v>
      </c>
      <c r="K3384" s="1">
        <v>46022</v>
      </c>
      <c r="L3384" t="s">
        <v>15144</v>
      </c>
    </row>
    <row r="3385" spans="1:12" x14ac:dyDescent="0.2">
      <c r="A3385" t="s">
        <v>10757</v>
      </c>
      <c r="B3385" t="s">
        <v>10758</v>
      </c>
      <c r="C3385" t="s">
        <v>7360</v>
      </c>
      <c r="D3385" t="s">
        <v>14901</v>
      </c>
      <c r="E3385" t="s">
        <v>32</v>
      </c>
      <c r="F3385" t="s">
        <v>49</v>
      </c>
      <c r="G3385" t="s">
        <v>50</v>
      </c>
      <c r="I3385"/>
      <c r="J3385">
        <v>125</v>
      </c>
      <c r="K3385" s="1">
        <v>46022</v>
      </c>
      <c r="L3385" t="s">
        <v>15144</v>
      </c>
    </row>
    <row r="3386" spans="1:12" x14ac:dyDescent="0.2">
      <c r="A3386" t="s">
        <v>10791</v>
      </c>
      <c r="B3386" t="s">
        <v>10792</v>
      </c>
      <c r="C3386" t="s">
        <v>7360</v>
      </c>
      <c r="D3386" t="s">
        <v>14901</v>
      </c>
      <c r="E3386" t="s">
        <v>32</v>
      </c>
      <c r="F3386" t="s">
        <v>49</v>
      </c>
      <c r="G3386" t="s">
        <v>50</v>
      </c>
      <c r="I3386"/>
      <c r="J3386">
        <v>125</v>
      </c>
      <c r="K3386" s="1">
        <v>46022</v>
      </c>
      <c r="L3386" t="s">
        <v>15144</v>
      </c>
    </row>
    <row r="3387" spans="1:12" x14ac:dyDescent="0.2">
      <c r="A3387" t="s">
        <v>10761</v>
      </c>
      <c r="B3387" t="s">
        <v>10762</v>
      </c>
      <c r="C3387" t="s">
        <v>7360</v>
      </c>
      <c r="D3387" t="s">
        <v>14901</v>
      </c>
      <c r="E3387" t="s">
        <v>32</v>
      </c>
      <c r="F3387" t="s">
        <v>49</v>
      </c>
      <c r="G3387" t="s">
        <v>50</v>
      </c>
      <c r="I3387"/>
      <c r="J3387">
        <v>125</v>
      </c>
      <c r="K3387" s="1">
        <v>46022</v>
      </c>
      <c r="L3387" t="s">
        <v>15144</v>
      </c>
    </row>
    <row r="3388" spans="1:12" x14ac:dyDescent="0.2">
      <c r="A3388" t="s">
        <v>10783</v>
      </c>
      <c r="B3388" t="s">
        <v>10784</v>
      </c>
      <c r="C3388" t="s">
        <v>7360</v>
      </c>
      <c r="D3388" t="s">
        <v>14901</v>
      </c>
      <c r="E3388" t="s">
        <v>32</v>
      </c>
      <c r="F3388" t="s">
        <v>49</v>
      </c>
      <c r="G3388" t="s">
        <v>50</v>
      </c>
      <c r="I3388"/>
      <c r="J3388">
        <v>125</v>
      </c>
      <c r="K3388" s="1">
        <v>46022</v>
      </c>
      <c r="L3388" t="s">
        <v>15144</v>
      </c>
    </row>
    <row r="3389" spans="1:12" x14ac:dyDescent="0.2">
      <c r="A3389" t="s">
        <v>10777</v>
      </c>
      <c r="B3389" t="s">
        <v>10778</v>
      </c>
      <c r="C3389" t="s">
        <v>7360</v>
      </c>
      <c r="D3389" t="s">
        <v>14901</v>
      </c>
      <c r="E3389" t="s">
        <v>32</v>
      </c>
      <c r="F3389" t="s">
        <v>49</v>
      </c>
      <c r="G3389" t="s">
        <v>50</v>
      </c>
      <c r="I3389"/>
      <c r="J3389">
        <v>125</v>
      </c>
      <c r="K3389" s="1">
        <v>46022</v>
      </c>
      <c r="L3389" t="s">
        <v>15144</v>
      </c>
    </row>
    <row r="3390" spans="1:12" x14ac:dyDescent="0.2">
      <c r="A3390" t="s">
        <v>10769</v>
      </c>
      <c r="B3390" t="s">
        <v>10770</v>
      </c>
      <c r="C3390" t="s">
        <v>7360</v>
      </c>
      <c r="D3390" t="s">
        <v>14901</v>
      </c>
      <c r="E3390" t="s">
        <v>32</v>
      </c>
      <c r="F3390" t="s">
        <v>49</v>
      </c>
      <c r="G3390" t="s">
        <v>50</v>
      </c>
      <c r="I3390"/>
      <c r="J3390">
        <v>125</v>
      </c>
      <c r="K3390" s="1">
        <v>46022</v>
      </c>
      <c r="L3390" t="s">
        <v>15144</v>
      </c>
    </row>
    <row r="3391" spans="1:12" x14ac:dyDescent="0.2">
      <c r="A3391" t="s">
        <v>10759</v>
      </c>
      <c r="B3391" t="s">
        <v>10760</v>
      </c>
      <c r="C3391" t="s">
        <v>7360</v>
      </c>
      <c r="D3391" t="s">
        <v>14901</v>
      </c>
      <c r="E3391" t="s">
        <v>32</v>
      </c>
      <c r="F3391" t="s">
        <v>49</v>
      </c>
      <c r="G3391" t="s">
        <v>50</v>
      </c>
      <c r="I3391"/>
      <c r="J3391">
        <v>125</v>
      </c>
      <c r="K3391" s="1">
        <v>46022</v>
      </c>
      <c r="L3391" t="s">
        <v>15144</v>
      </c>
    </row>
    <row r="3392" spans="1:12" x14ac:dyDescent="0.2">
      <c r="A3392" t="s">
        <v>10787</v>
      </c>
      <c r="B3392" t="s">
        <v>10788</v>
      </c>
      <c r="C3392" t="s">
        <v>7360</v>
      </c>
      <c r="D3392" t="s">
        <v>14901</v>
      </c>
      <c r="E3392" t="s">
        <v>32</v>
      </c>
      <c r="F3392" t="s">
        <v>49</v>
      </c>
      <c r="G3392" t="s">
        <v>50</v>
      </c>
      <c r="I3392"/>
      <c r="J3392">
        <v>125</v>
      </c>
      <c r="K3392" s="1">
        <v>46022</v>
      </c>
      <c r="L3392" t="s">
        <v>15144</v>
      </c>
    </row>
    <row r="3393" spans="1:12" x14ac:dyDescent="0.2">
      <c r="A3393" t="s">
        <v>10767</v>
      </c>
      <c r="B3393" t="s">
        <v>10768</v>
      </c>
      <c r="C3393" t="s">
        <v>7360</v>
      </c>
      <c r="D3393" t="s">
        <v>14901</v>
      </c>
      <c r="E3393" t="s">
        <v>32</v>
      </c>
      <c r="F3393" t="s">
        <v>49</v>
      </c>
      <c r="G3393" t="s">
        <v>50</v>
      </c>
      <c r="I3393"/>
      <c r="J3393">
        <v>125</v>
      </c>
      <c r="K3393" s="1">
        <v>46022</v>
      </c>
      <c r="L3393" t="s">
        <v>15144</v>
      </c>
    </row>
    <row r="3394" spans="1:12" x14ac:dyDescent="0.2">
      <c r="A3394" t="s">
        <v>10775</v>
      </c>
      <c r="B3394" t="s">
        <v>10776</v>
      </c>
      <c r="C3394" t="s">
        <v>7360</v>
      </c>
      <c r="D3394" t="s">
        <v>14901</v>
      </c>
      <c r="E3394" t="s">
        <v>32</v>
      </c>
      <c r="F3394" t="s">
        <v>49</v>
      </c>
      <c r="G3394" t="s">
        <v>50</v>
      </c>
      <c r="I3394"/>
      <c r="J3394">
        <v>125</v>
      </c>
      <c r="K3394" s="1">
        <v>46022</v>
      </c>
      <c r="L3394" t="s">
        <v>15144</v>
      </c>
    </row>
    <row r="3395" spans="1:12" x14ac:dyDescent="0.2">
      <c r="A3395" t="s">
        <v>14759</v>
      </c>
      <c r="B3395" t="s">
        <v>7374</v>
      </c>
      <c r="C3395" t="s">
        <v>7360</v>
      </c>
      <c r="D3395" t="s">
        <v>14760</v>
      </c>
      <c r="E3395" t="s">
        <v>32</v>
      </c>
      <c r="F3395" t="s">
        <v>49</v>
      </c>
      <c r="G3395" t="s">
        <v>50</v>
      </c>
      <c r="I3395"/>
      <c r="J3395">
        <v>137.5</v>
      </c>
      <c r="K3395" s="1">
        <v>46234</v>
      </c>
      <c r="L3395" t="s">
        <v>15144</v>
      </c>
    </row>
    <row r="3396" spans="1:12" x14ac:dyDescent="0.2">
      <c r="A3396" t="s">
        <v>14767</v>
      </c>
      <c r="B3396" t="s">
        <v>7384</v>
      </c>
      <c r="C3396" t="s">
        <v>7360</v>
      </c>
      <c r="D3396" t="s">
        <v>14760</v>
      </c>
      <c r="E3396" t="s">
        <v>32</v>
      </c>
      <c r="F3396" t="s">
        <v>49</v>
      </c>
      <c r="G3396" t="s">
        <v>50</v>
      </c>
      <c r="I3396"/>
      <c r="J3396">
        <v>137.5</v>
      </c>
      <c r="K3396" s="1">
        <v>46234</v>
      </c>
      <c r="L3396" t="s">
        <v>15144</v>
      </c>
    </row>
    <row r="3397" spans="1:12" x14ac:dyDescent="0.2">
      <c r="A3397" t="s">
        <v>14765</v>
      </c>
      <c r="B3397" t="s">
        <v>7372</v>
      </c>
      <c r="C3397" t="s">
        <v>7360</v>
      </c>
      <c r="D3397" t="s">
        <v>14760</v>
      </c>
      <c r="E3397" t="s">
        <v>32</v>
      </c>
      <c r="F3397" t="s">
        <v>49</v>
      </c>
      <c r="G3397" t="s">
        <v>50</v>
      </c>
      <c r="I3397"/>
      <c r="J3397">
        <v>137.5</v>
      </c>
      <c r="K3397" s="1">
        <v>46234</v>
      </c>
      <c r="L3397" t="s">
        <v>15144</v>
      </c>
    </row>
    <row r="3398" spans="1:12" x14ac:dyDescent="0.2">
      <c r="A3398" t="s">
        <v>14762</v>
      </c>
      <c r="B3398" t="s">
        <v>7376</v>
      </c>
      <c r="C3398" t="s">
        <v>7360</v>
      </c>
      <c r="D3398" t="s">
        <v>14760</v>
      </c>
      <c r="E3398" t="s">
        <v>32</v>
      </c>
      <c r="F3398" t="s">
        <v>49</v>
      </c>
      <c r="G3398" t="s">
        <v>50</v>
      </c>
      <c r="I3398"/>
      <c r="J3398">
        <v>137.5</v>
      </c>
      <c r="K3398" s="1">
        <v>46234</v>
      </c>
      <c r="L3398" t="s">
        <v>15144</v>
      </c>
    </row>
    <row r="3399" spans="1:12" x14ac:dyDescent="0.2">
      <c r="A3399" t="s">
        <v>14764</v>
      </c>
      <c r="B3399" t="s">
        <v>7407</v>
      </c>
      <c r="C3399" t="s">
        <v>7360</v>
      </c>
      <c r="D3399" t="s">
        <v>14760</v>
      </c>
      <c r="E3399" t="s">
        <v>32</v>
      </c>
      <c r="F3399" t="s">
        <v>49</v>
      </c>
      <c r="G3399" t="s">
        <v>50</v>
      </c>
      <c r="I3399"/>
      <c r="J3399">
        <v>137.5</v>
      </c>
      <c r="K3399" s="1">
        <v>46234</v>
      </c>
      <c r="L3399" t="s">
        <v>15144</v>
      </c>
    </row>
    <row r="3400" spans="1:12" x14ac:dyDescent="0.2">
      <c r="A3400" t="s">
        <v>14761</v>
      </c>
      <c r="B3400" t="s">
        <v>7382</v>
      </c>
      <c r="C3400" t="s">
        <v>7360</v>
      </c>
      <c r="D3400" t="s">
        <v>14760</v>
      </c>
      <c r="E3400" t="s">
        <v>32</v>
      </c>
      <c r="F3400" t="s">
        <v>49</v>
      </c>
      <c r="G3400" t="s">
        <v>50</v>
      </c>
      <c r="I3400"/>
      <c r="J3400">
        <v>137.5</v>
      </c>
      <c r="K3400" s="1">
        <v>46234</v>
      </c>
      <c r="L3400" t="s">
        <v>15144</v>
      </c>
    </row>
    <row r="3401" spans="1:12" x14ac:dyDescent="0.2">
      <c r="A3401" t="s">
        <v>14763</v>
      </c>
      <c r="B3401" t="s">
        <v>7380</v>
      </c>
      <c r="C3401" t="s">
        <v>7360</v>
      </c>
      <c r="D3401" t="s">
        <v>14760</v>
      </c>
      <c r="E3401" t="s">
        <v>32</v>
      </c>
      <c r="F3401" t="s">
        <v>49</v>
      </c>
      <c r="G3401" t="s">
        <v>50</v>
      </c>
      <c r="I3401"/>
      <c r="J3401">
        <v>137.5</v>
      </c>
      <c r="K3401" s="1">
        <v>46234</v>
      </c>
      <c r="L3401" t="s">
        <v>15144</v>
      </c>
    </row>
    <row r="3402" spans="1:12" x14ac:dyDescent="0.2">
      <c r="A3402" t="s">
        <v>14766</v>
      </c>
      <c r="B3402" t="s">
        <v>7378</v>
      </c>
      <c r="C3402" t="s">
        <v>7360</v>
      </c>
      <c r="D3402" t="s">
        <v>14760</v>
      </c>
      <c r="E3402" t="s">
        <v>32</v>
      </c>
      <c r="F3402" t="s">
        <v>49</v>
      </c>
      <c r="G3402" t="s">
        <v>50</v>
      </c>
      <c r="I3402"/>
      <c r="J3402">
        <v>137.5</v>
      </c>
      <c r="K3402" s="1">
        <v>46234</v>
      </c>
      <c r="L3402" t="s">
        <v>15144</v>
      </c>
    </row>
    <row r="3403" spans="1:12" x14ac:dyDescent="0.2">
      <c r="A3403" t="s">
        <v>14635</v>
      </c>
      <c r="B3403" t="s">
        <v>7376</v>
      </c>
      <c r="C3403" t="s">
        <v>7360</v>
      </c>
      <c r="D3403" t="s">
        <v>14633</v>
      </c>
      <c r="E3403" t="s">
        <v>32</v>
      </c>
      <c r="F3403" t="s">
        <v>153</v>
      </c>
      <c r="G3403" t="s">
        <v>1071</v>
      </c>
      <c r="I3403"/>
      <c r="J3403">
        <v>200</v>
      </c>
      <c r="K3403" s="1">
        <v>46203</v>
      </c>
      <c r="L3403" t="s">
        <v>15144</v>
      </c>
    </row>
    <row r="3404" spans="1:12" x14ac:dyDescent="0.2">
      <c r="A3404" t="s">
        <v>14632</v>
      </c>
      <c r="B3404" t="s">
        <v>7374</v>
      </c>
      <c r="C3404" t="s">
        <v>7360</v>
      </c>
      <c r="D3404" t="s">
        <v>14633</v>
      </c>
      <c r="E3404" t="s">
        <v>32</v>
      </c>
      <c r="F3404" t="s">
        <v>153</v>
      </c>
      <c r="G3404" t="s">
        <v>1071</v>
      </c>
      <c r="I3404"/>
      <c r="J3404">
        <v>200</v>
      </c>
      <c r="K3404" s="1">
        <v>46203</v>
      </c>
      <c r="L3404" t="s">
        <v>15144</v>
      </c>
    </row>
    <row r="3405" spans="1:12" x14ac:dyDescent="0.2">
      <c r="A3405" t="s">
        <v>14634</v>
      </c>
      <c r="B3405" t="s">
        <v>7378</v>
      </c>
      <c r="C3405" t="s">
        <v>15295</v>
      </c>
      <c r="D3405" t="s">
        <v>14633</v>
      </c>
      <c r="E3405" t="s">
        <v>32</v>
      </c>
      <c r="F3405" t="s">
        <v>153</v>
      </c>
      <c r="G3405" t="s">
        <v>1071</v>
      </c>
      <c r="I3405"/>
      <c r="J3405">
        <v>200</v>
      </c>
      <c r="K3405" s="1">
        <v>46203</v>
      </c>
      <c r="L3405" t="s">
        <v>15144</v>
      </c>
    </row>
    <row r="3406" spans="1:12" x14ac:dyDescent="0.2">
      <c r="A3406" t="s">
        <v>14636</v>
      </c>
      <c r="B3406" t="s">
        <v>7372</v>
      </c>
      <c r="C3406" t="s">
        <v>7360</v>
      </c>
      <c r="D3406" t="s">
        <v>14633</v>
      </c>
      <c r="E3406" t="s">
        <v>32</v>
      </c>
      <c r="F3406" t="s">
        <v>153</v>
      </c>
      <c r="G3406" t="s">
        <v>1071</v>
      </c>
      <c r="I3406"/>
      <c r="J3406">
        <v>200</v>
      </c>
      <c r="K3406" s="1">
        <v>46203</v>
      </c>
      <c r="L3406" t="s">
        <v>15144</v>
      </c>
    </row>
    <row r="3407" spans="1:12" x14ac:dyDescent="0.2">
      <c r="A3407" t="s">
        <v>10181</v>
      </c>
      <c r="B3407" t="s">
        <v>10182</v>
      </c>
      <c r="C3407" t="s">
        <v>7360</v>
      </c>
      <c r="D3407" t="s">
        <v>14902</v>
      </c>
      <c r="E3407" t="s">
        <v>32</v>
      </c>
      <c r="F3407" t="s">
        <v>49</v>
      </c>
      <c r="G3407" t="s">
        <v>50</v>
      </c>
      <c r="I3407"/>
      <c r="K3407" s="1">
        <v>45961</v>
      </c>
      <c r="L3407" t="s">
        <v>15144</v>
      </c>
    </row>
    <row r="3408" spans="1:12" x14ac:dyDescent="0.2">
      <c r="A3408" t="s">
        <v>10179</v>
      </c>
      <c r="B3408" t="s">
        <v>10180</v>
      </c>
      <c r="C3408" t="s">
        <v>7360</v>
      </c>
      <c r="D3408" t="s">
        <v>14902</v>
      </c>
      <c r="E3408" t="s">
        <v>32</v>
      </c>
      <c r="F3408" t="s">
        <v>49</v>
      </c>
      <c r="G3408" t="s">
        <v>50</v>
      </c>
      <c r="I3408"/>
      <c r="K3408" s="1">
        <v>45961</v>
      </c>
      <c r="L3408" t="s">
        <v>15144</v>
      </c>
    </row>
    <row r="3409" spans="1:12" x14ac:dyDescent="0.2">
      <c r="A3409" t="s">
        <v>10183</v>
      </c>
      <c r="B3409" t="s">
        <v>10184</v>
      </c>
      <c r="C3409" t="s">
        <v>7360</v>
      </c>
      <c r="D3409" t="s">
        <v>14902</v>
      </c>
      <c r="E3409" t="s">
        <v>32</v>
      </c>
      <c r="F3409" t="s">
        <v>49</v>
      </c>
      <c r="G3409" t="s">
        <v>50</v>
      </c>
      <c r="I3409"/>
      <c r="K3409" s="1">
        <v>45961</v>
      </c>
      <c r="L3409" t="s">
        <v>15144</v>
      </c>
    </row>
    <row r="3410" spans="1:12" x14ac:dyDescent="0.2">
      <c r="A3410" t="s">
        <v>11499</v>
      </c>
      <c r="B3410" t="s">
        <v>11500</v>
      </c>
      <c r="C3410" t="s">
        <v>7360</v>
      </c>
      <c r="D3410" t="s">
        <v>14902</v>
      </c>
      <c r="E3410" t="s">
        <v>32</v>
      </c>
      <c r="F3410" t="s">
        <v>49</v>
      </c>
      <c r="G3410" t="s">
        <v>50</v>
      </c>
      <c r="I3410"/>
      <c r="K3410" s="1">
        <v>46053</v>
      </c>
      <c r="L3410" t="s">
        <v>15144</v>
      </c>
    </row>
    <row r="3411" spans="1:12" x14ac:dyDescent="0.2">
      <c r="A3411" t="s">
        <v>12990</v>
      </c>
      <c r="B3411" t="s">
        <v>12991</v>
      </c>
      <c r="C3411" t="s">
        <v>7360</v>
      </c>
      <c r="D3411" t="s">
        <v>14457</v>
      </c>
      <c r="E3411" t="s">
        <v>32</v>
      </c>
      <c r="F3411" t="s">
        <v>125</v>
      </c>
      <c r="G3411" t="s">
        <v>126</v>
      </c>
      <c r="I3411"/>
      <c r="K3411" s="1">
        <v>46112</v>
      </c>
      <c r="L3411" t="s">
        <v>15144</v>
      </c>
    </row>
    <row r="3412" spans="1:12" x14ac:dyDescent="0.2">
      <c r="A3412" t="s">
        <v>12984</v>
      </c>
      <c r="B3412" t="s">
        <v>12985</v>
      </c>
      <c r="C3412" t="s">
        <v>7360</v>
      </c>
      <c r="D3412" t="s">
        <v>14457</v>
      </c>
      <c r="E3412" t="s">
        <v>32</v>
      </c>
      <c r="F3412" t="s">
        <v>125</v>
      </c>
      <c r="G3412" t="s">
        <v>126</v>
      </c>
      <c r="I3412"/>
      <c r="K3412" s="1">
        <v>46112</v>
      </c>
      <c r="L3412" t="s">
        <v>15144</v>
      </c>
    </row>
    <row r="3413" spans="1:12" x14ac:dyDescent="0.2">
      <c r="A3413" t="s">
        <v>12980</v>
      </c>
      <c r="B3413" t="s">
        <v>12981</v>
      </c>
      <c r="C3413" t="s">
        <v>7360</v>
      </c>
      <c r="D3413" t="s">
        <v>14457</v>
      </c>
      <c r="E3413" t="s">
        <v>32</v>
      </c>
      <c r="F3413" t="s">
        <v>125</v>
      </c>
      <c r="G3413" t="s">
        <v>126</v>
      </c>
      <c r="I3413"/>
      <c r="K3413" s="1">
        <v>46112</v>
      </c>
      <c r="L3413" t="s">
        <v>15144</v>
      </c>
    </row>
    <row r="3414" spans="1:12" x14ac:dyDescent="0.2">
      <c r="A3414" t="s">
        <v>12986</v>
      </c>
      <c r="B3414" t="s">
        <v>12987</v>
      </c>
      <c r="C3414" t="s">
        <v>7360</v>
      </c>
      <c r="D3414" t="s">
        <v>14457</v>
      </c>
      <c r="E3414" t="s">
        <v>32</v>
      </c>
      <c r="F3414" t="s">
        <v>125</v>
      </c>
      <c r="G3414" t="s">
        <v>126</v>
      </c>
      <c r="I3414"/>
      <c r="K3414" s="1">
        <v>46112</v>
      </c>
      <c r="L3414" t="s">
        <v>15144</v>
      </c>
    </row>
    <row r="3415" spans="1:12" x14ac:dyDescent="0.2">
      <c r="A3415" t="s">
        <v>12982</v>
      </c>
      <c r="B3415" t="s">
        <v>12983</v>
      </c>
      <c r="C3415" t="s">
        <v>7360</v>
      </c>
      <c r="D3415" t="s">
        <v>14457</v>
      </c>
      <c r="E3415" t="s">
        <v>32</v>
      </c>
      <c r="F3415" t="s">
        <v>125</v>
      </c>
      <c r="G3415" t="s">
        <v>126</v>
      </c>
      <c r="I3415"/>
      <c r="K3415" s="1">
        <v>46112</v>
      </c>
      <c r="L3415" t="s">
        <v>15144</v>
      </c>
    </row>
    <row r="3416" spans="1:12" x14ac:dyDescent="0.2">
      <c r="A3416" t="s">
        <v>12988</v>
      </c>
      <c r="B3416" t="s">
        <v>12989</v>
      </c>
      <c r="C3416" t="s">
        <v>7360</v>
      </c>
      <c r="D3416" t="s">
        <v>14457</v>
      </c>
      <c r="E3416" t="s">
        <v>32</v>
      </c>
      <c r="F3416" t="s">
        <v>125</v>
      </c>
      <c r="G3416" t="s">
        <v>126</v>
      </c>
      <c r="I3416"/>
      <c r="J3416">
        <v>245</v>
      </c>
      <c r="K3416" s="1">
        <v>46112</v>
      </c>
      <c r="L3416" t="s">
        <v>15144</v>
      </c>
    </row>
    <row r="3417" spans="1:12" x14ac:dyDescent="0.2">
      <c r="A3417" t="s">
        <v>12978</v>
      </c>
      <c r="B3417" t="s">
        <v>12979</v>
      </c>
      <c r="C3417" t="s">
        <v>7360</v>
      </c>
      <c r="D3417" t="s">
        <v>14457</v>
      </c>
      <c r="E3417" t="s">
        <v>32</v>
      </c>
      <c r="F3417" t="s">
        <v>125</v>
      </c>
      <c r="G3417" t="s">
        <v>126</v>
      </c>
      <c r="I3417"/>
      <c r="J3417">
        <v>185</v>
      </c>
      <c r="K3417" s="1">
        <v>46112</v>
      </c>
      <c r="L3417" t="s">
        <v>15144</v>
      </c>
    </row>
    <row r="3418" spans="1:12" x14ac:dyDescent="0.2">
      <c r="A3418" t="s">
        <v>14533</v>
      </c>
      <c r="B3418" t="s">
        <v>14534</v>
      </c>
      <c r="C3418" t="s">
        <v>7360</v>
      </c>
      <c r="D3418" t="s">
        <v>12555</v>
      </c>
      <c r="E3418" t="s">
        <v>32</v>
      </c>
      <c r="F3418" t="s">
        <v>183</v>
      </c>
      <c r="G3418" t="s">
        <v>95</v>
      </c>
      <c r="I3418">
        <v>20000</v>
      </c>
      <c r="J3418">
        <v>20</v>
      </c>
      <c r="K3418" s="1">
        <v>46203</v>
      </c>
      <c r="L3418" t="s">
        <v>15144</v>
      </c>
    </row>
    <row r="3419" spans="1:12" x14ac:dyDescent="0.2">
      <c r="A3419" t="s">
        <v>15296</v>
      </c>
      <c r="B3419" t="s">
        <v>15297</v>
      </c>
      <c r="C3419" t="s">
        <v>7360</v>
      </c>
      <c r="D3419" t="s">
        <v>15298</v>
      </c>
      <c r="E3419" t="s">
        <v>32</v>
      </c>
      <c r="F3419" t="s">
        <v>49</v>
      </c>
      <c r="G3419" t="s">
        <v>50</v>
      </c>
      <c r="I3419">
        <v>296238</v>
      </c>
      <c r="K3419" s="1">
        <v>46234</v>
      </c>
      <c r="L3419" t="s">
        <v>15144</v>
      </c>
    </row>
    <row r="3420" spans="1:12" x14ac:dyDescent="0.2">
      <c r="A3420" t="s">
        <v>11447</v>
      </c>
      <c r="B3420" t="s">
        <v>11448</v>
      </c>
      <c r="C3420" t="s">
        <v>7360</v>
      </c>
      <c r="D3420" t="s">
        <v>11853</v>
      </c>
      <c r="E3420" t="s">
        <v>32</v>
      </c>
      <c r="F3420" t="s">
        <v>49</v>
      </c>
      <c r="G3420" t="s">
        <v>50</v>
      </c>
      <c r="I3420"/>
      <c r="J3420">
        <v>87.5</v>
      </c>
      <c r="K3420" s="1">
        <v>46053</v>
      </c>
      <c r="L3420" t="s">
        <v>15144</v>
      </c>
    </row>
    <row r="3421" spans="1:12" x14ac:dyDescent="0.2">
      <c r="A3421" t="s">
        <v>11443</v>
      </c>
      <c r="B3421" t="s">
        <v>11444</v>
      </c>
      <c r="C3421" t="s">
        <v>7360</v>
      </c>
      <c r="D3421" t="s">
        <v>11853</v>
      </c>
      <c r="E3421" t="s">
        <v>32</v>
      </c>
      <c r="F3421" t="s">
        <v>49</v>
      </c>
      <c r="G3421" t="s">
        <v>50</v>
      </c>
      <c r="I3421"/>
      <c r="J3421">
        <v>87.5</v>
      </c>
      <c r="K3421" s="1">
        <v>46053</v>
      </c>
      <c r="L3421" t="s">
        <v>15144</v>
      </c>
    </row>
    <row r="3422" spans="1:12" x14ac:dyDescent="0.2">
      <c r="A3422" t="s">
        <v>11445</v>
      </c>
      <c r="B3422" t="s">
        <v>11446</v>
      </c>
      <c r="C3422" t="s">
        <v>7360</v>
      </c>
      <c r="D3422" t="s">
        <v>11853</v>
      </c>
      <c r="E3422" t="s">
        <v>32</v>
      </c>
      <c r="F3422" t="s">
        <v>49</v>
      </c>
      <c r="G3422" t="s">
        <v>50</v>
      </c>
      <c r="I3422"/>
      <c r="J3422">
        <v>70</v>
      </c>
      <c r="K3422" s="1">
        <v>46053</v>
      </c>
      <c r="L3422" t="s">
        <v>15144</v>
      </c>
    </row>
    <row r="3423" spans="1:12" x14ac:dyDescent="0.2">
      <c r="A3423" t="s">
        <v>14682</v>
      </c>
      <c r="B3423" t="s">
        <v>14683</v>
      </c>
      <c r="C3423" t="s">
        <v>7360</v>
      </c>
      <c r="D3423" t="s">
        <v>14639</v>
      </c>
      <c r="E3423" t="s">
        <v>32</v>
      </c>
      <c r="F3423" t="s">
        <v>112</v>
      </c>
      <c r="G3423" t="s">
        <v>113</v>
      </c>
      <c r="I3423">
        <v>360869</v>
      </c>
      <c r="J3423">
        <v>173</v>
      </c>
      <c r="K3423" s="1">
        <v>46203</v>
      </c>
      <c r="L3423" t="s">
        <v>15144</v>
      </c>
    </row>
    <row r="3424" spans="1:12" x14ac:dyDescent="0.2">
      <c r="A3424" t="s">
        <v>14660</v>
      </c>
      <c r="B3424" t="s">
        <v>14661</v>
      </c>
      <c r="C3424" t="s">
        <v>15299</v>
      </c>
      <c r="D3424" t="s">
        <v>14639</v>
      </c>
      <c r="E3424" t="s">
        <v>32</v>
      </c>
      <c r="F3424" t="s">
        <v>112</v>
      </c>
      <c r="G3424" t="s">
        <v>113</v>
      </c>
      <c r="I3424">
        <v>360869</v>
      </c>
      <c r="J3424">
        <v>173</v>
      </c>
      <c r="K3424" s="1">
        <v>46203</v>
      </c>
      <c r="L3424" t="s">
        <v>15144</v>
      </c>
    </row>
    <row r="3425" spans="1:12" x14ac:dyDescent="0.2">
      <c r="A3425" t="s">
        <v>14680</v>
      </c>
      <c r="B3425" t="s">
        <v>14681</v>
      </c>
      <c r="C3425" t="s">
        <v>7360</v>
      </c>
      <c r="D3425" t="s">
        <v>14639</v>
      </c>
      <c r="E3425" t="s">
        <v>32</v>
      </c>
      <c r="F3425" t="s">
        <v>112</v>
      </c>
      <c r="G3425" t="s">
        <v>113</v>
      </c>
      <c r="I3425">
        <v>360869</v>
      </c>
      <c r="J3425">
        <v>173</v>
      </c>
      <c r="K3425" s="1">
        <v>46203</v>
      </c>
      <c r="L3425" t="s">
        <v>15144</v>
      </c>
    </row>
    <row r="3426" spans="1:12" x14ac:dyDescent="0.2">
      <c r="A3426" t="s">
        <v>14668</v>
      </c>
      <c r="B3426" t="s">
        <v>14669</v>
      </c>
      <c r="C3426" t="s">
        <v>7360</v>
      </c>
      <c r="D3426" t="s">
        <v>14639</v>
      </c>
      <c r="E3426" t="s">
        <v>32</v>
      </c>
      <c r="F3426" t="s">
        <v>112</v>
      </c>
      <c r="G3426" t="s">
        <v>113</v>
      </c>
      <c r="I3426">
        <v>360869</v>
      </c>
      <c r="J3426">
        <v>173</v>
      </c>
      <c r="K3426" s="1">
        <v>46203</v>
      </c>
      <c r="L3426" t="s">
        <v>15144</v>
      </c>
    </row>
    <row r="3427" spans="1:12" x14ac:dyDescent="0.2">
      <c r="A3427" t="s">
        <v>14662</v>
      </c>
      <c r="B3427" t="s">
        <v>14663</v>
      </c>
      <c r="C3427" t="s">
        <v>7360</v>
      </c>
      <c r="D3427" t="s">
        <v>14639</v>
      </c>
      <c r="E3427" t="s">
        <v>32</v>
      </c>
      <c r="F3427" t="s">
        <v>112</v>
      </c>
      <c r="G3427" t="s">
        <v>113</v>
      </c>
      <c r="I3427">
        <v>360869</v>
      </c>
      <c r="J3427">
        <v>173</v>
      </c>
      <c r="K3427" s="1">
        <v>46203</v>
      </c>
      <c r="L3427" t="s">
        <v>15144</v>
      </c>
    </row>
    <row r="3428" spans="1:12" x14ac:dyDescent="0.2">
      <c r="A3428" t="s">
        <v>14678</v>
      </c>
      <c r="B3428" t="s">
        <v>14679</v>
      </c>
      <c r="C3428" t="s">
        <v>7360</v>
      </c>
      <c r="D3428" t="s">
        <v>14639</v>
      </c>
      <c r="E3428" t="s">
        <v>32</v>
      </c>
      <c r="F3428" t="s">
        <v>112</v>
      </c>
      <c r="G3428" t="s">
        <v>113</v>
      </c>
      <c r="I3428">
        <v>360869</v>
      </c>
      <c r="J3428">
        <v>173</v>
      </c>
      <c r="K3428" s="1">
        <v>46203</v>
      </c>
      <c r="L3428" t="s">
        <v>15144</v>
      </c>
    </row>
    <row r="3429" spans="1:12" x14ac:dyDescent="0.2">
      <c r="A3429" t="s">
        <v>14648</v>
      </c>
      <c r="B3429" t="s">
        <v>14649</v>
      </c>
      <c r="C3429" t="s">
        <v>7360</v>
      </c>
      <c r="D3429" t="s">
        <v>14639</v>
      </c>
      <c r="E3429" t="s">
        <v>32</v>
      </c>
      <c r="F3429" t="s">
        <v>112</v>
      </c>
      <c r="G3429" t="s">
        <v>113</v>
      </c>
      <c r="I3429">
        <v>360869</v>
      </c>
      <c r="J3429">
        <v>173</v>
      </c>
      <c r="K3429" s="1">
        <v>46203</v>
      </c>
      <c r="L3429" t="s">
        <v>15144</v>
      </c>
    </row>
    <row r="3430" spans="1:12" x14ac:dyDescent="0.2">
      <c r="A3430" t="s">
        <v>14666</v>
      </c>
      <c r="B3430" t="s">
        <v>14667</v>
      </c>
      <c r="C3430" t="s">
        <v>7360</v>
      </c>
      <c r="D3430" t="s">
        <v>14639</v>
      </c>
      <c r="E3430" t="s">
        <v>32</v>
      </c>
      <c r="F3430" t="s">
        <v>112</v>
      </c>
      <c r="G3430" t="s">
        <v>113</v>
      </c>
      <c r="I3430">
        <v>360869</v>
      </c>
      <c r="J3430">
        <v>173</v>
      </c>
      <c r="K3430" s="1">
        <v>46203</v>
      </c>
      <c r="L3430" t="s">
        <v>15144</v>
      </c>
    </row>
    <row r="3431" spans="1:12" x14ac:dyDescent="0.2">
      <c r="A3431" t="s">
        <v>14674</v>
      </c>
      <c r="B3431" t="s">
        <v>14675</v>
      </c>
      <c r="C3431" t="s">
        <v>7360</v>
      </c>
      <c r="D3431" t="s">
        <v>14639</v>
      </c>
      <c r="E3431" t="s">
        <v>32</v>
      </c>
      <c r="F3431" t="s">
        <v>112</v>
      </c>
      <c r="G3431" t="s">
        <v>113</v>
      </c>
      <c r="I3431">
        <v>360869</v>
      </c>
      <c r="J3431">
        <v>173</v>
      </c>
      <c r="K3431" s="1">
        <v>46203</v>
      </c>
      <c r="L3431" t="s">
        <v>15144</v>
      </c>
    </row>
    <row r="3432" spans="1:12" x14ac:dyDescent="0.2">
      <c r="A3432" t="s">
        <v>14656</v>
      </c>
      <c r="B3432" t="s">
        <v>14657</v>
      </c>
      <c r="C3432" t="s">
        <v>7360</v>
      </c>
      <c r="D3432" t="s">
        <v>14639</v>
      </c>
      <c r="E3432" t="s">
        <v>32</v>
      </c>
      <c r="F3432" t="s">
        <v>112</v>
      </c>
      <c r="G3432" t="s">
        <v>113</v>
      </c>
      <c r="I3432">
        <v>360869</v>
      </c>
      <c r="J3432">
        <v>173</v>
      </c>
      <c r="K3432" s="1">
        <v>46203</v>
      </c>
      <c r="L3432" t="s">
        <v>15144</v>
      </c>
    </row>
    <row r="3433" spans="1:12" x14ac:dyDescent="0.2">
      <c r="A3433" t="s">
        <v>14644</v>
      </c>
      <c r="B3433" t="s">
        <v>14645</v>
      </c>
      <c r="C3433" t="s">
        <v>7360</v>
      </c>
      <c r="D3433" t="s">
        <v>14639</v>
      </c>
      <c r="E3433" t="s">
        <v>32</v>
      </c>
      <c r="F3433" t="s">
        <v>112</v>
      </c>
      <c r="G3433" t="s">
        <v>113</v>
      </c>
      <c r="I3433">
        <v>360869</v>
      </c>
      <c r="J3433">
        <v>173</v>
      </c>
      <c r="K3433" s="1">
        <v>46203</v>
      </c>
      <c r="L3433" t="s">
        <v>15144</v>
      </c>
    </row>
    <row r="3434" spans="1:12" x14ac:dyDescent="0.2">
      <c r="A3434" t="s">
        <v>14642</v>
      </c>
      <c r="B3434" t="s">
        <v>14643</v>
      </c>
      <c r="C3434" t="s">
        <v>7360</v>
      </c>
      <c r="D3434" t="s">
        <v>14639</v>
      </c>
      <c r="E3434" t="s">
        <v>32</v>
      </c>
      <c r="F3434" t="s">
        <v>112</v>
      </c>
      <c r="G3434" t="s">
        <v>113</v>
      </c>
      <c r="I3434">
        <v>360869</v>
      </c>
      <c r="J3434">
        <v>173</v>
      </c>
      <c r="K3434" s="1">
        <v>46203</v>
      </c>
      <c r="L3434" t="s">
        <v>15144</v>
      </c>
    </row>
    <row r="3435" spans="1:12" x14ac:dyDescent="0.2">
      <c r="A3435" t="s">
        <v>14670</v>
      </c>
      <c r="B3435" t="s">
        <v>14671</v>
      </c>
      <c r="C3435" t="s">
        <v>7360</v>
      </c>
      <c r="D3435" t="s">
        <v>14639</v>
      </c>
      <c r="E3435" t="s">
        <v>32</v>
      </c>
      <c r="F3435" t="s">
        <v>112</v>
      </c>
      <c r="G3435" t="s">
        <v>113</v>
      </c>
      <c r="I3435">
        <v>360869</v>
      </c>
      <c r="J3435">
        <v>173</v>
      </c>
      <c r="K3435" s="1">
        <v>46203</v>
      </c>
      <c r="L3435" t="s">
        <v>15144</v>
      </c>
    </row>
    <row r="3436" spans="1:12" x14ac:dyDescent="0.2">
      <c r="A3436" t="s">
        <v>14637</v>
      </c>
      <c r="B3436" t="s">
        <v>14638</v>
      </c>
      <c r="C3436" t="s">
        <v>7360</v>
      </c>
      <c r="D3436" t="s">
        <v>14639</v>
      </c>
      <c r="E3436" t="s">
        <v>32</v>
      </c>
      <c r="F3436" t="s">
        <v>112</v>
      </c>
      <c r="G3436" t="s">
        <v>113</v>
      </c>
      <c r="I3436">
        <v>360869</v>
      </c>
      <c r="J3436">
        <v>173</v>
      </c>
      <c r="K3436" s="1">
        <v>46203</v>
      </c>
      <c r="L3436" t="s">
        <v>15144</v>
      </c>
    </row>
    <row r="3437" spans="1:12" x14ac:dyDescent="0.2">
      <c r="A3437" t="s">
        <v>14654</v>
      </c>
      <c r="B3437" t="s">
        <v>14655</v>
      </c>
      <c r="C3437" t="s">
        <v>7360</v>
      </c>
      <c r="D3437" t="s">
        <v>14639</v>
      </c>
      <c r="E3437" t="s">
        <v>32</v>
      </c>
      <c r="F3437" t="s">
        <v>112</v>
      </c>
      <c r="G3437" t="s">
        <v>113</v>
      </c>
      <c r="I3437">
        <v>360869</v>
      </c>
      <c r="J3437">
        <v>173</v>
      </c>
      <c r="K3437" s="1">
        <v>46203</v>
      </c>
      <c r="L3437" t="s">
        <v>15144</v>
      </c>
    </row>
    <row r="3438" spans="1:12" x14ac:dyDescent="0.2">
      <c r="A3438" t="s">
        <v>14646</v>
      </c>
      <c r="B3438" t="s">
        <v>14647</v>
      </c>
      <c r="C3438" t="s">
        <v>7360</v>
      </c>
      <c r="D3438" t="s">
        <v>14639</v>
      </c>
      <c r="E3438" t="s">
        <v>32</v>
      </c>
      <c r="F3438" t="s">
        <v>112</v>
      </c>
      <c r="G3438" t="s">
        <v>113</v>
      </c>
      <c r="I3438">
        <v>360869</v>
      </c>
      <c r="J3438">
        <v>173</v>
      </c>
      <c r="K3438" s="1">
        <v>46203</v>
      </c>
      <c r="L3438" t="s">
        <v>15144</v>
      </c>
    </row>
    <row r="3439" spans="1:12" x14ac:dyDescent="0.2">
      <c r="A3439" t="s">
        <v>14672</v>
      </c>
      <c r="B3439" t="s">
        <v>14673</v>
      </c>
      <c r="C3439" t="s">
        <v>7360</v>
      </c>
      <c r="D3439" t="s">
        <v>14639</v>
      </c>
      <c r="E3439" t="s">
        <v>32</v>
      </c>
      <c r="F3439" t="s">
        <v>112</v>
      </c>
      <c r="G3439" t="s">
        <v>113</v>
      </c>
      <c r="I3439">
        <v>360869</v>
      </c>
      <c r="J3439">
        <v>173</v>
      </c>
      <c r="K3439" s="1">
        <v>46203</v>
      </c>
      <c r="L3439" t="s">
        <v>15144</v>
      </c>
    </row>
    <row r="3440" spans="1:12" x14ac:dyDescent="0.2">
      <c r="A3440" t="s">
        <v>14650</v>
      </c>
      <c r="B3440" t="s">
        <v>14651</v>
      </c>
      <c r="C3440" t="s">
        <v>7360</v>
      </c>
      <c r="D3440" t="s">
        <v>14639</v>
      </c>
      <c r="E3440" t="s">
        <v>32</v>
      </c>
      <c r="F3440" t="s">
        <v>112</v>
      </c>
      <c r="G3440" t="s">
        <v>113</v>
      </c>
      <c r="I3440">
        <v>360869</v>
      </c>
      <c r="J3440">
        <v>173</v>
      </c>
      <c r="K3440" s="1">
        <v>46203</v>
      </c>
      <c r="L3440" t="s">
        <v>15144</v>
      </c>
    </row>
    <row r="3441" spans="1:12" x14ac:dyDescent="0.2">
      <c r="A3441" t="s">
        <v>14658</v>
      </c>
      <c r="B3441" t="s">
        <v>14659</v>
      </c>
      <c r="C3441" t="s">
        <v>7360</v>
      </c>
      <c r="D3441" t="s">
        <v>14639</v>
      </c>
      <c r="E3441" t="s">
        <v>32</v>
      </c>
      <c r="F3441" t="s">
        <v>112</v>
      </c>
      <c r="G3441" t="s">
        <v>113</v>
      </c>
      <c r="I3441">
        <v>360869</v>
      </c>
      <c r="J3441">
        <v>173</v>
      </c>
      <c r="K3441" s="1">
        <v>46203</v>
      </c>
      <c r="L3441" t="s">
        <v>15144</v>
      </c>
    </row>
    <row r="3442" spans="1:12" x14ac:dyDescent="0.2">
      <c r="A3442" t="s">
        <v>14652</v>
      </c>
      <c r="B3442" t="s">
        <v>14653</v>
      </c>
      <c r="C3442" t="s">
        <v>7360</v>
      </c>
      <c r="D3442" t="s">
        <v>14639</v>
      </c>
      <c r="E3442" t="s">
        <v>32</v>
      </c>
      <c r="F3442" t="s">
        <v>112</v>
      </c>
      <c r="G3442" t="s">
        <v>113</v>
      </c>
      <c r="I3442">
        <v>360869</v>
      </c>
      <c r="J3442">
        <v>173</v>
      </c>
      <c r="K3442" s="1">
        <v>46203</v>
      </c>
      <c r="L3442" t="s">
        <v>15144</v>
      </c>
    </row>
    <row r="3443" spans="1:12" x14ac:dyDescent="0.2">
      <c r="A3443" t="s">
        <v>14676</v>
      </c>
      <c r="B3443" t="s">
        <v>14677</v>
      </c>
      <c r="C3443" t="s">
        <v>7360</v>
      </c>
      <c r="D3443" t="s">
        <v>14639</v>
      </c>
      <c r="E3443" t="s">
        <v>32</v>
      </c>
      <c r="F3443" t="s">
        <v>112</v>
      </c>
      <c r="G3443" t="s">
        <v>113</v>
      </c>
      <c r="I3443">
        <v>360869</v>
      </c>
      <c r="J3443">
        <v>173</v>
      </c>
      <c r="K3443" s="1">
        <v>46203</v>
      </c>
      <c r="L3443" t="s">
        <v>15144</v>
      </c>
    </row>
    <row r="3444" spans="1:12" x14ac:dyDescent="0.2">
      <c r="A3444" t="s">
        <v>14640</v>
      </c>
      <c r="B3444" t="s">
        <v>14641</v>
      </c>
      <c r="C3444" t="s">
        <v>7360</v>
      </c>
      <c r="D3444" t="s">
        <v>14639</v>
      </c>
      <c r="E3444" t="s">
        <v>32</v>
      </c>
      <c r="F3444" t="s">
        <v>112</v>
      </c>
      <c r="G3444" t="s">
        <v>113</v>
      </c>
      <c r="I3444">
        <v>360869</v>
      </c>
      <c r="J3444">
        <v>173</v>
      </c>
      <c r="K3444" s="1">
        <v>46203</v>
      </c>
      <c r="L3444" t="s">
        <v>15144</v>
      </c>
    </row>
    <row r="3445" spans="1:12" x14ac:dyDescent="0.2">
      <c r="A3445" t="s">
        <v>14664</v>
      </c>
      <c r="B3445" t="s">
        <v>14665</v>
      </c>
      <c r="C3445" t="s">
        <v>7360</v>
      </c>
      <c r="D3445" t="s">
        <v>14639</v>
      </c>
      <c r="E3445" t="s">
        <v>32</v>
      </c>
      <c r="F3445" t="s">
        <v>112</v>
      </c>
      <c r="G3445" t="s">
        <v>113</v>
      </c>
      <c r="I3445">
        <v>360869</v>
      </c>
      <c r="J3445">
        <v>173</v>
      </c>
      <c r="K3445" s="1">
        <v>46203</v>
      </c>
      <c r="L3445" t="s">
        <v>15144</v>
      </c>
    </row>
    <row r="3446" spans="1:12" x14ac:dyDescent="0.2">
      <c r="A3446" t="s">
        <v>11691</v>
      </c>
      <c r="B3446" t="s">
        <v>11692</v>
      </c>
      <c r="C3446" t="s">
        <v>7360</v>
      </c>
      <c r="D3446" t="s">
        <v>11828</v>
      </c>
      <c r="E3446" t="s">
        <v>32</v>
      </c>
      <c r="F3446" t="s">
        <v>168</v>
      </c>
      <c r="G3446" t="s">
        <v>169</v>
      </c>
      <c r="I3446"/>
      <c r="J3446">
        <v>20</v>
      </c>
      <c r="K3446" s="1">
        <v>46053</v>
      </c>
      <c r="L3446" t="s">
        <v>15144</v>
      </c>
    </row>
    <row r="3447" spans="1:12" x14ac:dyDescent="0.2">
      <c r="A3447" t="s">
        <v>13440</v>
      </c>
      <c r="B3447" t="s">
        <v>13441</v>
      </c>
      <c r="C3447" t="s">
        <v>7360</v>
      </c>
      <c r="D3447" t="s">
        <v>13442</v>
      </c>
      <c r="E3447" t="s">
        <v>32</v>
      </c>
      <c r="F3447" t="s">
        <v>39</v>
      </c>
      <c r="G3447" t="s">
        <v>40</v>
      </c>
      <c r="I3447"/>
      <c r="J3447">
        <v>35</v>
      </c>
      <c r="K3447" s="1">
        <v>46142</v>
      </c>
      <c r="L3447" t="s">
        <v>15144</v>
      </c>
    </row>
    <row r="3448" spans="1:12" x14ac:dyDescent="0.2">
      <c r="A3448" t="s">
        <v>11948</v>
      </c>
      <c r="B3448" t="s">
        <v>11949</v>
      </c>
      <c r="C3448" t="s">
        <v>7360</v>
      </c>
      <c r="D3448" t="s">
        <v>13447</v>
      </c>
      <c r="E3448" t="s">
        <v>32</v>
      </c>
      <c r="F3448" t="s">
        <v>49</v>
      </c>
      <c r="G3448" t="s">
        <v>50</v>
      </c>
      <c r="I3448"/>
      <c r="J3448">
        <v>25</v>
      </c>
      <c r="K3448" s="1">
        <v>46081</v>
      </c>
      <c r="L3448" t="s">
        <v>15144</v>
      </c>
    </row>
    <row r="3449" spans="1:12" x14ac:dyDescent="0.2">
      <c r="A3449" t="s">
        <v>14132</v>
      </c>
      <c r="B3449" t="s">
        <v>14133</v>
      </c>
      <c r="C3449" t="s">
        <v>7360</v>
      </c>
      <c r="D3449" t="s">
        <v>14768</v>
      </c>
      <c r="E3449" t="s">
        <v>32</v>
      </c>
      <c r="F3449" t="s">
        <v>49</v>
      </c>
      <c r="G3449" t="s">
        <v>50</v>
      </c>
      <c r="I3449"/>
      <c r="J3449">
        <v>240</v>
      </c>
      <c r="K3449" s="1">
        <v>46173</v>
      </c>
      <c r="L3449" t="s">
        <v>15144</v>
      </c>
    </row>
    <row r="3450" spans="1:12" x14ac:dyDescent="0.2">
      <c r="A3450" t="s">
        <v>11832</v>
      </c>
      <c r="B3450" t="s">
        <v>11833</v>
      </c>
      <c r="C3450" t="s">
        <v>7360</v>
      </c>
      <c r="D3450" t="s">
        <v>11834</v>
      </c>
      <c r="E3450" t="s">
        <v>32</v>
      </c>
      <c r="F3450" t="s">
        <v>163</v>
      </c>
      <c r="G3450" t="s">
        <v>164</v>
      </c>
      <c r="I3450"/>
      <c r="K3450" s="1">
        <v>46081</v>
      </c>
      <c r="L3450" t="s">
        <v>15144</v>
      </c>
    </row>
    <row r="3451" spans="1:12" x14ac:dyDescent="0.2">
      <c r="A3451" t="s">
        <v>12344</v>
      </c>
      <c r="B3451" t="s">
        <v>12345</v>
      </c>
      <c r="C3451" t="s">
        <v>7360</v>
      </c>
      <c r="D3451" t="s">
        <v>12346</v>
      </c>
      <c r="E3451" t="s">
        <v>32</v>
      </c>
      <c r="F3451" t="s">
        <v>86</v>
      </c>
      <c r="G3451" t="s">
        <v>85</v>
      </c>
      <c r="I3451"/>
      <c r="J3451">
        <v>60</v>
      </c>
      <c r="K3451" s="1">
        <v>46112</v>
      </c>
      <c r="L3451" t="s">
        <v>15144</v>
      </c>
    </row>
    <row r="3452" spans="1:12" x14ac:dyDescent="0.2">
      <c r="A3452" t="s">
        <v>12347</v>
      </c>
      <c r="B3452" t="s">
        <v>12348</v>
      </c>
      <c r="C3452" t="s">
        <v>7360</v>
      </c>
      <c r="D3452" t="s">
        <v>12346</v>
      </c>
      <c r="E3452" t="s">
        <v>32</v>
      </c>
      <c r="F3452" t="s">
        <v>86</v>
      </c>
      <c r="G3452" t="s">
        <v>85</v>
      </c>
      <c r="I3452"/>
      <c r="J3452">
        <v>70</v>
      </c>
      <c r="K3452" s="1">
        <v>46112</v>
      </c>
      <c r="L3452" t="s">
        <v>15144</v>
      </c>
    </row>
    <row r="3453" spans="1:12" x14ac:dyDescent="0.2">
      <c r="A3453" t="s">
        <v>12349</v>
      </c>
      <c r="B3453" t="s">
        <v>12350</v>
      </c>
      <c r="C3453" t="s">
        <v>7360</v>
      </c>
      <c r="D3453" t="s">
        <v>12346</v>
      </c>
      <c r="E3453" t="s">
        <v>32</v>
      </c>
      <c r="F3453" t="s">
        <v>86</v>
      </c>
      <c r="G3453" t="s">
        <v>85</v>
      </c>
      <c r="I3453"/>
      <c r="J3453">
        <v>70</v>
      </c>
      <c r="K3453" s="1">
        <v>46112</v>
      </c>
      <c r="L3453" t="s">
        <v>15144</v>
      </c>
    </row>
    <row r="3454" spans="1:12" x14ac:dyDescent="0.2">
      <c r="A3454" t="s">
        <v>12897</v>
      </c>
      <c r="B3454" t="s">
        <v>12898</v>
      </c>
      <c r="C3454" t="s">
        <v>7360</v>
      </c>
      <c r="D3454" t="s">
        <v>12854</v>
      </c>
      <c r="E3454" t="s">
        <v>32</v>
      </c>
      <c r="F3454" t="s">
        <v>56</v>
      </c>
      <c r="G3454" t="s">
        <v>57</v>
      </c>
      <c r="I3454"/>
      <c r="J3454">
        <v>333</v>
      </c>
      <c r="K3454" s="1">
        <v>46112</v>
      </c>
      <c r="L3454" t="s">
        <v>15144</v>
      </c>
    </row>
    <row r="3455" spans="1:12" x14ac:dyDescent="0.2">
      <c r="A3455" t="s">
        <v>12863</v>
      </c>
      <c r="B3455" t="s">
        <v>12864</v>
      </c>
      <c r="C3455" t="s">
        <v>7360</v>
      </c>
      <c r="D3455" t="s">
        <v>12854</v>
      </c>
      <c r="E3455" t="s">
        <v>32</v>
      </c>
      <c r="F3455" t="s">
        <v>56</v>
      </c>
      <c r="G3455" t="s">
        <v>57</v>
      </c>
      <c r="I3455"/>
      <c r="J3455">
        <v>333</v>
      </c>
      <c r="K3455" s="1">
        <v>46112</v>
      </c>
      <c r="L3455" t="s">
        <v>15144</v>
      </c>
    </row>
    <row r="3456" spans="1:12" x14ac:dyDescent="0.2">
      <c r="A3456" t="s">
        <v>12859</v>
      </c>
      <c r="B3456" t="s">
        <v>12860</v>
      </c>
      <c r="C3456" t="s">
        <v>7360</v>
      </c>
      <c r="D3456" t="s">
        <v>12854</v>
      </c>
      <c r="E3456" t="s">
        <v>32</v>
      </c>
      <c r="F3456" t="s">
        <v>56</v>
      </c>
      <c r="G3456" t="s">
        <v>57</v>
      </c>
      <c r="I3456"/>
      <c r="J3456">
        <v>333</v>
      </c>
      <c r="K3456" s="1">
        <v>46112</v>
      </c>
      <c r="L3456" t="s">
        <v>15144</v>
      </c>
    </row>
    <row r="3457" spans="1:12" x14ac:dyDescent="0.2">
      <c r="A3457" t="s">
        <v>12879</v>
      </c>
      <c r="B3457" t="s">
        <v>12880</v>
      </c>
      <c r="C3457" t="s">
        <v>7360</v>
      </c>
      <c r="D3457" t="s">
        <v>12854</v>
      </c>
      <c r="E3457" t="s">
        <v>32</v>
      </c>
      <c r="F3457" t="s">
        <v>56</v>
      </c>
      <c r="G3457" t="s">
        <v>57</v>
      </c>
      <c r="I3457"/>
      <c r="J3457">
        <v>333</v>
      </c>
      <c r="K3457" s="1">
        <v>46112</v>
      </c>
      <c r="L3457" t="s">
        <v>15144</v>
      </c>
    </row>
    <row r="3458" spans="1:12" x14ac:dyDescent="0.2">
      <c r="A3458" t="s">
        <v>12887</v>
      </c>
      <c r="B3458" t="s">
        <v>12888</v>
      </c>
      <c r="C3458" t="s">
        <v>7360</v>
      </c>
      <c r="D3458" t="s">
        <v>12854</v>
      </c>
      <c r="E3458" t="s">
        <v>32</v>
      </c>
      <c r="F3458" t="s">
        <v>56</v>
      </c>
      <c r="G3458" t="s">
        <v>57</v>
      </c>
      <c r="I3458"/>
      <c r="J3458">
        <v>333</v>
      </c>
      <c r="K3458" s="1">
        <v>46112</v>
      </c>
      <c r="L3458" t="s">
        <v>15144</v>
      </c>
    </row>
    <row r="3459" spans="1:12" x14ac:dyDescent="0.2">
      <c r="A3459" t="s">
        <v>12905</v>
      </c>
      <c r="B3459" t="s">
        <v>12906</v>
      </c>
      <c r="C3459" t="s">
        <v>7360</v>
      </c>
      <c r="D3459" t="s">
        <v>12854</v>
      </c>
      <c r="E3459" t="s">
        <v>32</v>
      </c>
      <c r="F3459" t="s">
        <v>56</v>
      </c>
      <c r="G3459" t="s">
        <v>57</v>
      </c>
      <c r="I3459"/>
      <c r="J3459">
        <v>333</v>
      </c>
      <c r="K3459" s="1">
        <v>46112</v>
      </c>
      <c r="L3459" t="s">
        <v>15144</v>
      </c>
    </row>
    <row r="3460" spans="1:12" x14ac:dyDescent="0.2">
      <c r="A3460" t="s">
        <v>12861</v>
      </c>
      <c r="B3460" t="s">
        <v>12862</v>
      </c>
      <c r="C3460" t="s">
        <v>7360</v>
      </c>
      <c r="D3460" t="s">
        <v>12854</v>
      </c>
      <c r="E3460" t="s">
        <v>32</v>
      </c>
      <c r="F3460" t="s">
        <v>56</v>
      </c>
      <c r="G3460" t="s">
        <v>57</v>
      </c>
      <c r="I3460"/>
      <c r="J3460">
        <v>333</v>
      </c>
      <c r="K3460" s="1">
        <v>46112</v>
      </c>
      <c r="L3460" t="s">
        <v>15144</v>
      </c>
    </row>
    <row r="3461" spans="1:12" x14ac:dyDescent="0.2">
      <c r="A3461" t="s">
        <v>12873</v>
      </c>
      <c r="B3461" t="s">
        <v>12874</v>
      </c>
      <c r="C3461" t="s">
        <v>7360</v>
      </c>
      <c r="D3461" t="s">
        <v>12854</v>
      </c>
      <c r="E3461" t="s">
        <v>32</v>
      </c>
      <c r="F3461" t="s">
        <v>56</v>
      </c>
      <c r="G3461" t="s">
        <v>57</v>
      </c>
      <c r="I3461"/>
      <c r="J3461">
        <v>333</v>
      </c>
      <c r="K3461" s="1">
        <v>46112</v>
      </c>
      <c r="L3461" t="s">
        <v>15144</v>
      </c>
    </row>
    <row r="3462" spans="1:12" x14ac:dyDescent="0.2">
      <c r="A3462" t="s">
        <v>12881</v>
      </c>
      <c r="B3462" t="s">
        <v>12882</v>
      </c>
      <c r="C3462" t="s">
        <v>7360</v>
      </c>
      <c r="D3462" t="s">
        <v>12854</v>
      </c>
      <c r="E3462" t="s">
        <v>32</v>
      </c>
      <c r="F3462" t="s">
        <v>56</v>
      </c>
      <c r="G3462" t="s">
        <v>57</v>
      </c>
      <c r="I3462"/>
      <c r="J3462">
        <v>333</v>
      </c>
      <c r="K3462" s="1">
        <v>46112</v>
      </c>
      <c r="L3462" t="s">
        <v>15144</v>
      </c>
    </row>
    <row r="3463" spans="1:12" x14ac:dyDescent="0.2">
      <c r="A3463" t="s">
        <v>12907</v>
      </c>
      <c r="B3463" t="s">
        <v>12908</v>
      </c>
      <c r="C3463" t="s">
        <v>7360</v>
      </c>
      <c r="D3463" t="s">
        <v>12854</v>
      </c>
      <c r="E3463" t="s">
        <v>32</v>
      </c>
      <c r="F3463" t="s">
        <v>56</v>
      </c>
      <c r="G3463" t="s">
        <v>57</v>
      </c>
      <c r="I3463"/>
      <c r="J3463">
        <v>333</v>
      </c>
      <c r="K3463" s="1">
        <v>46112</v>
      </c>
      <c r="L3463" t="s">
        <v>15144</v>
      </c>
    </row>
    <row r="3464" spans="1:12" x14ac:dyDescent="0.2">
      <c r="A3464" t="s">
        <v>12857</v>
      </c>
      <c r="B3464" t="s">
        <v>12858</v>
      </c>
      <c r="C3464" t="s">
        <v>7360</v>
      </c>
      <c r="D3464" t="s">
        <v>12854</v>
      </c>
      <c r="E3464" t="s">
        <v>32</v>
      </c>
      <c r="F3464" t="s">
        <v>56</v>
      </c>
      <c r="G3464" t="s">
        <v>57</v>
      </c>
      <c r="I3464"/>
      <c r="J3464">
        <v>333</v>
      </c>
      <c r="K3464" s="1">
        <v>46112</v>
      </c>
      <c r="L3464" t="s">
        <v>15144</v>
      </c>
    </row>
    <row r="3465" spans="1:12" x14ac:dyDescent="0.2">
      <c r="A3465" t="s">
        <v>12883</v>
      </c>
      <c r="B3465" t="s">
        <v>12884</v>
      </c>
      <c r="C3465" t="s">
        <v>15301</v>
      </c>
      <c r="D3465" t="s">
        <v>12854</v>
      </c>
      <c r="E3465" t="s">
        <v>32</v>
      </c>
      <c r="F3465" t="s">
        <v>56</v>
      </c>
      <c r="G3465" t="s">
        <v>57</v>
      </c>
      <c r="I3465"/>
      <c r="J3465">
        <v>333</v>
      </c>
      <c r="K3465" s="1">
        <v>46112</v>
      </c>
      <c r="L3465" t="s">
        <v>15144</v>
      </c>
    </row>
    <row r="3466" spans="1:12" x14ac:dyDescent="0.2">
      <c r="A3466" t="s">
        <v>12852</v>
      </c>
      <c r="B3466" t="s">
        <v>12853</v>
      </c>
      <c r="C3466" t="s">
        <v>7360</v>
      </c>
      <c r="D3466" t="s">
        <v>12854</v>
      </c>
      <c r="E3466" t="s">
        <v>32</v>
      </c>
      <c r="F3466" t="s">
        <v>56</v>
      </c>
      <c r="G3466" t="s">
        <v>57</v>
      </c>
      <c r="I3466"/>
      <c r="J3466">
        <v>333</v>
      </c>
      <c r="K3466" s="1">
        <v>46112</v>
      </c>
      <c r="L3466" t="s">
        <v>15144</v>
      </c>
    </row>
    <row r="3467" spans="1:12" x14ac:dyDescent="0.2">
      <c r="A3467" t="s">
        <v>12911</v>
      </c>
      <c r="B3467" t="s">
        <v>12912</v>
      </c>
      <c r="C3467" t="s">
        <v>7360</v>
      </c>
      <c r="D3467" t="s">
        <v>12854</v>
      </c>
      <c r="E3467" t="s">
        <v>32</v>
      </c>
      <c r="F3467" t="s">
        <v>56</v>
      </c>
      <c r="G3467" t="s">
        <v>57</v>
      </c>
      <c r="I3467"/>
      <c r="J3467">
        <v>333</v>
      </c>
      <c r="K3467" s="1">
        <v>46112</v>
      </c>
      <c r="L3467" t="s">
        <v>15144</v>
      </c>
    </row>
    <row r="3468" spans="1:12" x14ac:dyDescent="0.2">
      <c r="A3468" t="s">
        <v>12891</v>
      </c>
      <c r="B3468" t="s">
        <v>12892</v>
      </c>
      <c r="C3468" t="s">
        <v>7360</v>
      </c>
      <c r="D3468" t="s">
        <v>12854</v>
      </c>
      <c r="E3468" t="s">
        <v>32</v>
      </c>
      <c r="F3468" t="s">
        <v>56</v>
      </c>
      <c r="G3468" t="s">
        <v>57</v>
      </c>
      <c r="I3468"/>
      <c r="J3468">
        <v>333</v>
      </c>
      <c r="K3468" s="1">
        <v>46112</v>
      </c>
      <c r="L3468" t="s">
        <v>15144</v>
      </c>
    </row>
    <row r="3469" spans="1:12" x14ac:dyDescent="0.2">
      <c r="A3469" t="s">
        <v>12893</v>
      </c>
      <c r="B3469" t="s">
        <v>12894</v>
      </c>
      <c r="C3469" t="s">
        <v>7360</v>
      </c>
      <c r="D3469" t="s">
        <v>12854</v>
      </c>
      <c r="E3469" t="s">
        <v>32</v>
      </c>
      <c r="F3469" t="s">
        <v>56</v>
      </c>
      <c r="G3469" t="s">
        <v>57</v>
      </c>
      <c r="I3469"/>
      <c r="J3469">
        <v>333</v>
      </c>
      <c r="K3469" s="1">
        <v>46112</v>
      </c>
      <c r="L3469" t="s">
        <v>15144</v>
      </c>
    </row>
    <row r="3470" spans="1:12" x14ac:dyDescent="0.2">
      <c r="A3470" t="s">
        <v>12875</v>
      </c>
      <c r="B3470" t="s">
        <v>12876</v>
      </c>
      <c r="C3470" t="s">
        <v>7360</v>
      </c>
      <c r="D3470" t="s">
        <v>12854</v>
      </c>
      <c r="E3470" t="s">
        <v>32</v>
      </c>
      <c r="F3470" t="s">
        <v>56</v>
      </c>
      <c r="G3470" t="s">
        <v>57</v>
      </c>
      <c r="I3470"/>
      <c r="J3470">
        <v>333</v>
      </c>
      <c r="K3470" s="1">
        <v>46112</v>
      </c>
      <c r="L3470" t="s">
        <v>15144</v>
      </c>
    </row>
    <row r="3471" spans="1:12" x14ac:dyDescent="0.2">
      <c r="A3471" t="s">
        <v>12867</v>
      </c>
      <c r="B3471" t="s">
        <v>12868</v>
      </c>
      <c r="C3471" t="s">
        <v>7360</v>
      </c>
      <c r="D3471" t="s">
        <v>12854</v>
      </c>
      <c r="E3471" t="s">
        <v>32</v>
      </c>
      <c r="F3471" t="s">
        <v>56</v>
      </c>
      <c r="G3471" t="s">
        <v>57</v>
      </c>
      <c r="I3471"/>
      <c r="J3471">
        <v>333</v>
      </c>
      <c r="K3471" s="1">
        <v>46112</v>
      </c>
      <c r="L3471" t="s">
        <v>15144</v>
      </c>
    </row>
    <row r="3472" spans="1:12" x14ac:dyDescent="0.2">
      <c r="A3472" t="s">
        <v>12901</v>
      </c>
      <c r="B3472" t="s">
        <v>12902</v>
      </c>
      <c r="C3472" t="s">
        <v>7360</v>
      </c>
      <c r="D3472" t="s">
        <v>12854</v>
      </c>
      <c r="E3472" t="s">
        <v>32</v>
      </c>
      <c r="F3472" t="s">
        <v>56</v>
      </c>
      <c r="G3472" t="s">
        <v>57</v>
      </c>
      <c r="I3472"/>
      <c r="J3472">
        <v>333</v>
      </c>
      <c r="K3472" s="1">
        <v>46112</v>
      </c>
      <c r="L3472" t="s">
        <v>15144</v>
      </c>
    </row>
    <row r="3473" spans="1:12" x14ac:dyDescent="0.2">
      <c r="A3473" t="s">
        <v>12877</v>
      </c>
      <c r="B3473" t="s">
        <v>12878</v>
      </c>
      <c r="C3473" t="s">
        <v>7360</v>
      </c>
      <c r="D3473" t="s">
        <v>12854</v>
      </c>
      <c r="E3473" t="s">
        <v>32</v>
      </c>
      <c r="F3473" t="s">
        <v>56</v>
      </c>
      <c r="G3473" t="s">
        <v>57</v>
      </c>
      <c r="I3473"/>
      <c r="J3473">
        <v>333</v>
      </c>
      <c r="K3473" s="1">
        <v>46112</v>
      </c>
      <c r="L3473" t="s">
        <v>15144</v>
      </c>
    </row>
    <row r="3474" spans="1:12" x14ac:dyDescent="0.2">
      <c r="A3474" t="s">
        <v>12869</v>
      </c>
      <c r="B3474" t="s">
        <v>12870</v>
      </c>
      <c r="C3474" t="s">
        <v>7360</v>
      </c>
      <c r="D3474" t="s">
        <v>12854</v>
      </c>
      <c r="E3474" t="s">
        <v>32</v>
      </c>
      <c r="F3474" t="s">
        <v>56</v>
      </c>
      <c r="G3474" t="s">
        <v>57</v>
      </c>
      <c r="I3474"/>
      <c r="J3474">
        <v>333</v>
      </c>
      <c r="K3474" s="1">
        <v>46112</v>
      </c>
      <c r="L3474" t="s">
        <v>15144</v>
      </c>
    </row>
    <row r="3475" spans="1:12" x14ac:dyDescent="0.2">
      <c r="A3475" t="s">
        <v>12855</v>
      </c>
      <c r="B3475" t="s">
        <v>12856</v>
      </c>
      <c r="C3475" t="s">
        <v>7360</v>
      </c>
      <c r="D3475" t="s">
        <v>12854</v>
      </c>
      <c r="E3475" t="s">
        <v>32</v>
      </c>
      <c r="F3475" t="s">
        <v>56</v>
      </c>
      <c r="G3475" t="s">
        <v>57</v>
      </c>
      <c r="I3475"/>
      <c r="J3475">
        <v>333</v>
      </c>
      <c r="K3475" s="1">
        <v>46112</v>
      </c>
      <c r="L3475" t="s">
        <v>15144</v>
      </c>
    </row>
    <row r="3476" spans="1:12" x14ac:dyDescent="0.2">
      <c r="A3476" t="s">
        <v>12889</v>
      </c>
      <c r="B3476" t="s">
        <v>12890</v>
      </c>
      <c r="C3476" t="s">
        <v>7360</v>
      </c>
      <c r="D3476" t="s">
        <v>12854</v>
      </c>
      <c r="E3476" t="s">
        <v>32</v>
      </c>
      <c r="F3476" t="s">
        <v>56</v>
      </c>
      <c r="G3476" t="s">
        <v>57</v>
      </c>
      <c r="I3476"/>
      <c r="J3476">
        <v>333</v>
      </c>
      <c r="K3476" s="1">
        <v>46112</v>
      </c>
      <c r="L3476" t="s">
        <v>15144</v>
      </c>
    </row>
    <row r="3477" spans="1:12" x14ac:dyDescent="0.2">
      <c r="A3477" t="s">
        <v>12909</v>
      </c>
      <c r="B3477" t="s">
        <v>12910</v>
      </c>
      <c r="C3477" t="s">
        <v>7360</v>
      </c>
      <c r="D3477" t="s">
        <v>12854</v>
      </c>
      <c r="E3477" t="s">
        <v>32</v>
      </c>
      <c r="F3477" t="s">
        <v>56</v>
      </c>
      <c r="G3477" t="s">
        <v>57</v>
      </c>
      <c r="I3477"/>
      <c r="J3477">
        <v>333</v>
      </c>
      <c r="K3477" s="1">
        <v>46112</v>
      </c>
      <c r="L3477" t="s">
        <v>15144</v>
      </c>
    </row>
    <row r="3478" spans="1:12" x14ac:dyDescent="0.2">
      <c r="A3478" t="s">
        <v>12903</v>
      </c>
      <c r="B3478" t="s">
        <v>12904</v>
      </c>
      <c r="C3478" t="s">
        <v>7360</v>
      </c>
      <c r="D3478" t="s">
        <v>12854</v>
      </c>
      <c r="E3478" t="s">
        <v>32</v>
      </c>
      <c r="F3478" t="s">
        <v>56</v>
      </c>
      <c r="G3478" t="s">
        <v>57</v>
      </c>
      <c r="I3478"/>
      <c r="J3478">
        <v>333</v>
      </c>
      <c r="K3478" s="1">
        <v>46112</v>
      </c>
      <c r="L3478" t="s">
        <v>15144</v>
      </c>
    </row>
    <row r="3479" spans="1:12" x14ac:dyDescent="0.2">
      <c r="A3479" t="s">
        <v>12899</v>
      </c>
      <c r="B3479" t="s">
        <v>12900</v>
      </c>
      <c r="C3479" t="s">
        <v>7360</v>
      </c>
      <c r="D3479" t="s">
        <v>12854</v>
      </c>
      <c r="E3479" t="s">
        <v>32</v>
      </c>
      <c r="F3479" t="s">
        <v>56</v>
      </c>
      <c r="G3479" t="s">
        <v>57</v>
      </c>
      <c r="I3479"/>
      <c r="J3479">
        <v>333</v>
      </c>
      <c r="K3479" s="1">
        <v>46112</v>
      </c>
      <c r="L3479" t="s">
        <v>15144</v>
      </c>
    </row>
    <row r="3480" spans="1:12" x14ac:dyDescent="0.2">
      <c r="A3480" t="s">
        <v>12895</v>
      </c>
      <c r="B3480" t="s">
        <v>12896</v>
      </c>
      <c r="C3480" t="s">
        <v>7360</v>
      </c>
      <c r="D3480" t="s">
        <v>12854</v>
      </c>
      <c r="E3480" t="s">
        <v>32</v>
      </c>
      <c r="F3480" t="s">
        <v>56</v>
      </c>
      <c r="G3480" t="s">
        <v>57</v>
      </c>
      <c r="I3480"/>
      <c r="J3480">
        <v>333</v>
      </c>
      <c r="K3480" s="1">
        <v>46112</v>
      </c>
      <c r="L3480" t="s">
        <v>15144</v>
      </c>
    </row>
    <row r="3481" spans="1:12" x14ac:dyDescent="0.2">
      <c r="A3481" t="s">
        <v>12871</v>
      </c>
      <c r="B3481" t="s">
        <v>12872</v>
      </c>
      <c r="C3481" t="s">
        <v>7360</v>
      </c>
      <c r="D3481" t="s">
        <v>12854</v>
      </c>
      <c r="E3481" t="s">
        <v>32</v>
      </c>
      <c r="F3481" t="s">
        <v>56</v>
      </c>
      <c r="G3481" t="s">
        <v>57</v>
      </c>
      <c r="I3481"/>
      <c r="J3481">
        <v>333</v>
      </c>
      <c r="K3481" s="1">
        <v>46112</v>
      </c>
      <c r="L3481" t="s">
        <v>15144</v>
      </c>
    </row>
    <row r="3482" spans="1:12" x14ac:dyDescent="0.2">
      <c r="A3482" t="s">
        <v>12865</v>
      </c>
      <c r="B3482" t="s">
        <v>12866</v>
      </c>
      <c r="C3482" t="s">
        <v>7360</v>
      </c>
      <c r="D3482" t="s">
        <v>12854</v>
      </c>
      <c r="E3482" t="s">
        <v>32</v>
      </c>
      <c r="F3482" t="s">
        <v>56</v>
      </c>
      <c r="G3482" t="s">
        <v>57</v>
      </c>
      <c r="I3482"/>
      <c r="J3482">
        <v>333</v>
      </c>
      <c r="K3482" s="1">
        <v>46112</v>
      </c>
      <c r="L3482" t="s">
        <v>15144</v>
      </c>
    </row>
    <row r="3483" spans="1:12" x14ac:dyDescent="0.2">
      <c r="A3483" t="s">
        <v>12885</v>
      </c>
      <c r="B3483" t="s">
        <v>12886</v>
      </c>
      <c r="C3483" t="s">
        <v>7360</v>
      </c>
      <c r="D3483" t="s">
        <v>12854</v>
      </c>
      <c r="E3483" t="s">
        <v>32</v>
      </c>
      <c r="F3483" t="s">
        <v>56</v>
      </c>
      <c r="G3483" t="s">
        <v>57</v>
      </c>
      <c r="I3483"/>
      <c r="J3483">
        <v>333</v>
      </c>
      <c r="K3483" s="1">
        <v>46112</v>
      </c>
      <c r="L3483" t="s">
        <v>15144</v>
      </c>
    </row>
    <row r="3484" spans="1:12" x14ac:dyDescent="0.2">
      <c r="A3484" t="s">
        <v>12993</v>
      </c>
      <c r="B3484" t="s">
        <v>12994</v>
      </c>
      <c r="C3484" t="s">
        <v>7360</v>
      </c>
      <c r="D3484" t="s">
        <v>12972</v>
      </c>
      <c r="E3484" t="s">
        <v>32</v>
      </c>
      <c r="F3484" t="s">
        <v>49</v>
      </c>
      <c r="G3484" t="s">
        <v>50</v>
      </c>
      <c r="H3484">
        <v>141637</v>
      </c>
      <c r="I3484">
        <v>283274</v>
      </c>
      <c r="J3484">
        <v>49.192</v>
      </c>
      <c r="K3484" s="1">
        <v>46112</v>
      </c>
      <c r="L3484" t="s">
        <v>15144</v>
      </c>
    </row>
    <row r="3485" spans="1:12" x14ac:dyDescent="0.2">
      <c r="A3485" t="s">
        <v>12997</v>
      </c>
      <c r="B3485" t="s">
        <v>12998</v>
      </c>
      <c r="C3485" t="s">
        <v>7360</v>
      </c>
      <c r="D3485" t="s">
        <v>12972</v>
      </c>
      <c r="E3485" t="s">
        <v>32</v>
      </c>
      <c r="F3485" t="s">
        <v>49</v>
      </c>
      <c r="G3485" t="s">
        <v>50</v>
      </c>
      <c r="I3485"/>
      <c r="K3485" s="1">
        <v>46112</v>
      </c>
      <c r="L3485" t="s">
        <v>15144</v>
      </c>
    </row>
    <row r="3486" spans="1:12" x14ac:dyDescent="0.2">
      <c r="A3486" t="s">
        <v>12999</v>
      </c>
      <c r="B3486" t="s">
        <v>13000</v>
      </c>
      <c r="C3486" t="s">
        <v>7360</v>
      </c>
      <c r="D3486" t="s">
        <v>12972</v>
      </c>
      <c r="E3486" t="s">
        <v>32</v>
      </c>
      <c r="F3486" t="s">
        <v>49</v>
      </c>
      <c r="G3486" t="s">
        <v>50</v>
      </c>
      <c r="I3486"/>
      <c r="K3486" s="1">
        <v>46112</v>
      </c>
      <c r="L3486" t="s">
        <v>15144</v>
      </c>
    </row>
    <row r="3487" spans="1:12" x14ac:dyDescent="0.2">
      <c r="A3487" t="s">
        <v>12995</v>
      </c>
      <c r="B3487" t="s">
        <v>12996</v>
      </c>
      <c r="C3487" t="s">
        <v>7360</v>
      </c>
      <c r="D3487" t="s">
        <v>12972</v>
      </c>
      <c r="E3487" t="s">
        <v>32</v>
      </c>
      <c r="F3487" t="s">
        <v>49</v>
      </c>
      <c r="G3487" t="s">
        <v>50</v>
      </c>
      <c r="I3487"/>
      <c r="K3487" s="1">
        <v>46112</v>
      </c>
      <c r="L3487" t="s">
        <v>15144</v>
      </c>
    </row>
    <row r="3488" spans="1:12" x14ac:dyDescent="0.2">
      <c r="A3488" t="s">
        <v>15073</v>
      </c>
      <c r="B3488" t="s">
        <v>7372</v>
      </c>
      <c r="C3488" t="s">
        <v>15302</v>
      </c>
      <c r="D3488" t="s">
        <v>15072</v>
      </c>
      <c r="E3488" t="s">
        <v>32</v>
      </c>
      <c r="F3488" t="s">
        <v>49</v>
      </c>
      <c r="G3488" t="s">
        <v>50</v>
      </c>
      <c r="I3488"/>
      <c r="J3488">
        <v>600</v>
      </c>
      <c r="K3488" s="1">
        <v>46234</v>
      </c>
      <c r="L3488" t="s">
        <v>15144</v>
      </c>
    </row>
    <row r="3489" spans="1:12" x14ac:dyDescent="0.2">
      <c r="A3489" t="s">
        <v>15071</v>
      </c>
      <c r="B3489" t="s">
        <v>7374</v>
      </c>
      <c r="C3489" t="s">
        <v>7360</v>
      </c>
      <c r="D3489" t="s">
        <v>15072</v>
      </c>
      <c r="E3489" t="s">
        <v>32</v>
      </c>
      <c r="F3489" t="s">
        <v>49</v>
      </c>
      <c r="G3489" t="s">
        <v>50</v>
      </c>
      <c r="I3489"/>
      <c r="J3489">
        <v>900</v>
      </c>
      <c r="K3489" s="1">
        <v>46234</v>
      </c>
      <c r="L3489" t="s">
        <v>15144</v>
      </c>
    </row>
    <row r="3490" spans="1:12" x14ac:dyDescent="0.2">
      <c r="A3490" t="s">
        <v>3858</v>
      </c>
      <c r="B3490" t="s">
        <v>9406</v>
      </c>
      <c r="C3490" t="s">
        <v>7360</v>
      </c>
      <c r="D3490" t="s">
        <v>13098</v>
      </c>
      <c r="E3490" t="s">
        <v>32</v>
      </c>
      <c r="F3490" t="s">
        <v>46</v>
      </c>
      <c r="G3490" t="s">
        <v>47</v>
      </c>
      <c r="H3490">
        <v>76000</v>
      </c>
      <c r="I3490">
        <v>76000</v>
      </c>
      <c r="J3490">
        <v>20</v>
      </c>
      <c r="K3490" s="1">
        <v>45747</v>
      </c>
      <c r="L3490" t="s">
        <v>15144</v>
      </c>
    </row>
    <row r="3491" spans="1:12" x14ac:dyDescent="0.2">
      <c r="A3491" t="s">
        <v>13754</v>
      </c>
      <c r="B3491" t="s">
        <v>13755</v>
      </c>
      <c r="C3491" t="s">
        <v>7360</v>
      </c>
      <c r="D3491" t="s">
        <v>13756</v>
      </c>
      <c r="E3491" t="s">
        <v>32</v>
      </c>
      <c r="F3491" t="s">
        <v>135</v>
      </c>
      <c r="G3491" t="s">
        <v>136</v>
      </c>
      <c r="I3491"/>
      <c r="K3491" s="1">
        <v>46173</v>
      </c>
      <c r="L3491" t="s">
        <v>15144</v>
      </c>
    </row>
    <row r="3492" spans="1:12" x14ac:dyDescent="0.2">
      <c r="A3492" t="s">
        <v>13885</v>
      </c>
      <c r="B3492" t="s">
        <v>13886</v>
      </c>
      <c r="C3492" t="s">
        <v>7360</v>
      </c>
      <c r="D3492" t="s">
        <v>14369</v>
      </c>
      <c r="E3492" t="s">
        <v>32</v>
      </c>
      <c r="F3492" t="s">
        <v>49</v>
      </c>
      <c r="G3492" t="s">
        <v>50</v>
      </c>
      <c r="H3492">
        <v>61000</v>
      </c>
      <c r="I3492">
        <v>61000</v>
      </c>
      <c r="J3492">
        <v>60</v>
      </c>
      <c r="K3492" s="1">
        <v>46142</v>
      </c>
      <c r="L3492" t="s">
        <v>15144</v>
      </c>
    </row>
    <row r="3493" spans="1:12" x14ac:dyDescent="0.2">
      <c r="A3493" t="s">
        <v>13883</v>
      </c>
      <c r="B3493" t="s">
        <v>13884</v>
      </c>
      <c r="C3493" t="s">
        <v>7360</v>
      </c>
      <c r="D3493" t="s">
        <v>14369</v>
      </c>
      <c r="E3493" t="s">
        <v>32</v>
      </c>
      <c r="F3493" t="s">
        <v>49</v>
      </c>
      <c r="G3493" t="s">
        <v>50</v>
      </c>
      <c r="H3493">
        <v>61000</v>
      </c>
      <c r="I3493">
        <v>61000</v>
      </c>
      <c r="J3493">
        <v>60</v>
      </c>
      <c r="K3493" s="1">
        <v>46142</v>
      </c>
      <c r="L3493" t="s">
        <v>15144</v>
      </c>
    </row>
    <row r="3494" spans="1:12" x14ac:dyDescent="0.2">
      <c r="A3494" t="s">
        <v>13710</v>
      </c>
      <c r="B3494" t="s">
        <v>13711</v>
      </c>
      <c r="C3494" t="s">
        <v>7360</v>
      </c>
      <c r="D3494" t="s">
        <v>13712</v>
      </c>
      <c r="E3494" t="s">
        <v>32</v>
      </c>
      <c r="F3494" t="s">
        <v>58</v>
      </c>
      <c r="G3494" t="s">
        <v>59</v>
      </c>
      <c r="I3494">
        <v>400000</v>
      </c>
      <c r="J3494">
        <v>62.53</v>
      </c>
      <c r="K3494" s="1">
        <v>46173</v>
      </c>
      <c r="L3494" t="s">
        <v>15144</v>
      </c>
    </row>
    <row r="3495" spans="1:12" x14ac:dyDescent="0.2">
      <c r="A3495" t="s">
        <v>10471</v>
      </c>
      <c r="B3495" t="s">
        <v>10472</v>
      </c>
      <c r="C3495" t="s">
        <v>7360</v>
      </c>
      <c r="D3495" t="s">
        <v>13099</v>
      </c>
      <c r="E3495" t="s">
        <v>32</v>
      </c>
      <c r="F3495" t="s">
        <v>49</v>
      </c>
      <c r="G3495" t="s">
        <v>50</v>
      </c>
      <c r="I3495"/>
      <c r="J3495">
        <v>60</v>
      </c>
      <c r="K3495" s="1">
        <v>45991</v>
      </c>
      <c r="L3495" t="s">
        <v>15144</v>
      </c>
    </row>
    <row r="3496" spans="1:12" x14ac:dyDescent="0.2">
      <c r="A3496" t="s">
        <v>13130</v>
      </c>
      <c r="B3496" t="s">
        <v>13131</v>
      </c>
      <c r="C3496" t="s">
        <v>7360</v>
      </c>
      <c r="D3496" t="s">
        <v>13099</v>
      </c>
      <c r="E3496" t="s">
        <v>32</v>
      </c>
      <c r="F3496" t="s">
        <v>49</v>
      </c>
      <c r="G3496" t="s">
        <v>50</v>
      </c>
      <c r="I3496"/>
      <c r="J3496">
        <v>60</v>
      </c>
      <c r="K3496" s="1">
        <v>46142</v>
      </c>
      <c r="L3496" t="s">
        <v>15144</v>
      </c>
    </row>
    <row r="3497" spans="1:12" x14ac:dyDescent="0.2">
      <c r="A3497" t="s">
        <v>10467</v>
      </c>
      <c r="B3497" t="s">
        <v>10468</v>
      </c>
      <c r="C3497" t="s">
        <v>7360</v>
      </c>
      <c r="D3497" t="s">
        <v>13099</v>
      </c>
      <c r="E3497" t="s">
        <v>32</v>
      </c>
      <c r="F3497" t="s">
        <v>49</v>
      </c>
      <c r="G3497" t="s">
        <v>50</v>
      </c>
      <c r="I3497"/>
      <c r="J3497">
        <v>60</v>
      </c>
      <c r="K3497" s="1">
        <v>45991</v>
      </c>
      <c r="L3497" t="s">
        <v>15144</v>
      </c>
    </row>
    <row r="3498" spans="1:12" x14ac:dyDescent="0.2">
      <c r="A3498" t="s">
        <v>10473</v>
      </c>
      <c r="B3498" t="s">
        <v>10474</v>
      </c>
      <c r="C3498" t="s">
        <v>7360</v>
      </c>
      <c r="D3498" t="s">
        <v>13099</v>
      </c>
      <c r="E3498" t="s">
        <v>32</v>
      </c>
      <c r="F3498" t="s">
        <v>49</v>
      </c>
      <c r="G3498" t="s">
        <v>50</v>
      </c>
      <c r="I3498"/>
      <c r="J3498">
        <v>60</v>
      </c>
      <c r="K3498" s="1">
        <v>45991</v>
      </c>
      <c r="L3498" t="s">
        <v>15144</v>
      </c>
    </row>
    <row r="3499" spans="1:12" x14ac:dyDescent="0.2">
      <c r="A3499" t="s">
        <v>13132</v>
      </c>
      <c r="B3499" t="s">
        <v>13133</v>
      </c>
      <c r="C3499" t="s">
        <v>7360</v>
      </c>
      <c r="D3499" t="s">
        <v>13099</v>
      </c>
      <c r="E3499" t="s">
        <v>32</v>
      </c>
      <c r="F3499" t="s">
        <v>49</v>
      </c>
      <c r="G3499" t="s">
        <v>50</v>
      </c>
      <c r="I3499"/>
      <c r="J3499">
        <v>60</v>
      </c>
      <c r="K3499" s="1">
        <v>46142</v>
      </c>
      <c r="L3499" t="s">
        <v>15144</v>
      </c>
    </row>
    <row r="3500" spans="1:12" x14ac:dyDescent="0.2">
      <c r="A3500" t="s">
        <v>10469</v>
      </c>
      <c r="B3500" t="s">
        <v>10470</v>
      </c>
      <c r="C3500" t="s">
        <v>7360</v>
      </c>
      <c r="D3500" t="s">
        <v>13099</v>
      </c>
      <c r="E3500" t="s">
        <v>32</v>
      </c>
      <c r="F3500" t="s">
        <v>49</v>
      </c>
      <c r="G3500" t="s">
        <v>50</v>
      </c>
      <c r="I3500"/>
      <c r="J3500">
        <v>60</v>
      </c>
      <c r="K3500" s="1">
        <v>45991</v>
      </c>
      <c r="L3500" t="s">
        <v>15144</v>
      </c>
    </row>
    <row r="3501" spans="1:12" x14ac:dyDescent="0.2">
      <c r="A3501" t="s">
        <v>10581</v>
      </c>
      <c r="B3501" t="s">
        <v>10582</v>
      </c>
      <c r="C3501" t="s">
        <v>7360</v>
      </c>
      <c r="D3501" t="s">
        <v>13549</v>
      </c>
      <c r="E3501" t="s">
        <v>32</v>
      </c>
      <c r="F3501" t="s">
        <v>183</v>
      </c>
      <c r="G3501" t="s">
        <v>95</v>
      </c>
      <c r="H3501">
        <v>64000</v>
      </c>
      <c r="I3501">
        <v>64000</v>
      </c>
      <c r="J3501">
        <v>18</v>
      </c>
      <c r="K3501" s="1">
        <v>45991</v>
      </c>
      <c r="L3501" t="s">
        <v>15144</v>
      </c>
    </row>
    <row r="3502" spans="1:12" x14ac:dyDescent="0.2">
      <c r="A3502" t="s">
        <v>13547</v>
      </c>
      <c r="B3502" t="s">
        <v>13548</v>
      </c>
      <c r="C3502" t="s">
        <v>7360</v>
      </c>
      <c r="D3502" t="s">
        <v>13549</v>
      </c>
      <c r="E3502" t="s">
        <v>32</v>
      </c>
      <c r="F3502" t="s">
        <v>33</v>
      </c>
      <c r="G3502" t="s">
        <v>34</v>
      </c>
      <c r="I3502"/>
      <c r="J3502">
        <v>70</v>
      </c>
      <c r="K3502" s="1">
        <v>46142</v>
      </c>
      <c r="L3502" t="s">
        <v>15144</v>
      </c>
    </row>
    <row r="3503" spans="1:12" x14ac:dyDescent="0.2">
      <c r="A3503" t="s">
        <v>13550</v>
      </c>
      <c r="B3503" t="s">
        <v>13551</v>
      </c>
      <c r="C3503" t="s">
        <v>7360</v>
      </c>
      <c r="D3503" t="s">
        <v>13549</v>
      </c>
      <c r="E3503" t="s">
        <v>32</v>
      </c>
      <c r="F3503" t="s">
        <v>33</v>
      </c>
      <c r="G3503" t="s">
        <v>34</v>
      </c>
      <c r="I3503"/>
      <c r="J3503">
        <v>40</v>
      </c>
      <c r="K3503" s="1">
        <v>46142</v>
      </c>
      <c r="L3503" t="s">
        <v>15144</v>
      </c>
    </row>
    <row r="3504" spans="1:12" x14ac:dyDescent="0.2">
      <c r="A3504" t="s">
        <v>10606</v>
      </c>
      <c r="B3504" t="s">
        <v>8853</v>
      </c>
      <c r="C3504" t="s">
        <v>7360</v>
      </c>
      <c r="D3504" t="s">
        <v>13549</v>
      </c>
      <c r="E3504" t="s">
        <v>32</v>
      </c>
      <c r="F3504" t="s">
        <v>33</v>
      </c>
      <c r="G3504" t="s">
        <v>34</v>
      </c>
      <c r="I3504"/>
      <c r="J3504">
        <v>87.5</v>
      </c>
      <c r="K3504" s="1">
        <v>45991</v>
      </c>
      <c r="L3504" t="s">
        <v>15144</v>
      </c>
    </row>
    <row r="3505" spans="1:12" x14ac:dyDescent="0.2">
      <c r="A3505" t="s">
        <v>10607</v>
      </c>
      <c r="B3505" t="s">
        <v>10723</v>
      </c>
      <c r="C3505" t="s">
        <v>7360</v>
      </c>
      <c r="D3505" t="s">
        <v>13549</v>
      </c>
      <c r="E3505" t="s">
        <v>32</v>
      </c>
      <c r="F3505" t="s">
        <v>33</v>
      </c>
      <c r="G3505" t="s">
        <v>34</v>
      </c>
      <c r="I3505"/>
      <c r="J3505">
        <v>87.5</v>
      </c>
      <c r="K3505" s="1">
        <v>45991</v>
      </c>
      <c r="L3505" t="s">
        <v>15144</v>
      </c>
    </row>
    <row r="3506" spans="1:12" x14ac:dyDescent="0.2">
      <c r="A3506" t="s">
        <v>10608</v>
      </c>
      <c r="B3506" t="s">
        <v>8852</v>
      </c>
      <c r="C3506" t="s">
        <v>7360</v>
      </c>
      <c r="D3506" t="s">
        <v>13549</v>
      </c>
      <c r="E3506" t="s">
        <v>32</v>
      </c>
      <c r="F3506" t="s">
        <v>33</v>
      </c>
      <c r="G3506" t="s">
        <v>34</v>
      </c>
      <c r="I3506"/>
      <c r="J3506">
        <v>87.5</v>
      </c>
      <c r="K3506" s="1">
        <v>45991</v>
      </c>
      <c r="L3506" t="s">
        <v>15144</v>
      </c>
    </row>
    <row r="3507" spans="1:12" x14ac:dyDescent="0.2">
      <c r="A3507" t="s">
        <v>10605</v>
      </c>
      <c r="B3507" t="s">
        <v>10722</v>
      </c>
      <c r="C3507" t="s">
        <v>7360</v>
      </c>
      <c r="D3507" t="s">
        <v>13549</v>
      </c>
      <c r="E3507" t="s">
        <v>32</v>
      </c>
      <c r="F3507" t="s">
        <v>33</v>
      </c>
      <c r="G3507" t="s">
        <v>34</v>
      </c>
      <c r="I3507"/>
      <c r="J3507">
        <v>87.5</v>
      </c>
      <c r="K3507" s="1">
        <v>45991</v>
      </c>
      <c r="L3507" t="s">
        <v>15144</v>
      </c>
    </row>
    <row r="3508" spans="1:12" x14ac:dyDescent="0.2">
      <c r="A3508" t="s">
        <v>12913</v>
      </c>
      <c r="B3508" t="s">
        <v>12914</v>
      </c>
      <c r="C3508" t="s">
        <v>7360</v>
      </c>
      <c r="D3508" t="s">
        <v>12915</v>
      </c>
      <c r="E3508" t="s">
        <v>32</v>
      </c>
      <c r="F3508" t="s">
        <v>142</v>
      </c>
      <c r="G3508" t="s">
        <v>3584</v>
      </c>
      <c r="I3508">
        <v>240000</v>
      </c>
      <c r="J3508">
        <v>3</v>
      </c>
      <c r="K3508" s="1">
        <v>46112</v>
      </c>
      <c r="L3508" t="s">
        <v>15144</v>
      </c>
    </row>
    <row r="3509" spans="1:12" x14ac:dyDescent="0.2">
      <c r="A3509" t="s">
        <v>14246</v>
      </c>
      <c r="B3509" t="s">
        <v>14247</v>
      </c>
      <c r="C3509" t="s">
        <v>7360</v>
      </c>
      <c r="D3509" t="s">
        <v>14248</v>
      </c>
      <c r="E3509" t="s">
        <v>32</v>
      </c>
      <c r="F3509" t="s">
        <v>49</v>
      </c>
      <c r="G3509" t="s">
        <v>50</v>
      </c>
      <c r="I3509">
        <v>100000</v>
      </c>
      <c r="J3509">
        <v>50</v>
      </c>
      <c r="K3509" s="1">
        <v>46203</v>
      </c>
      <c r="L3509" t="s">
        <v>15144</v>
      </c>
    </row>
    <row r="3510" spans="1:12" x14ac:dyDescent="0.2">
      <c r="A3510" t="s">
        <v>12206</v>
      </c>
      <c r="B3510" t="s">
        <v>12207</v>
      </c>
      <c r="C3510" t="s">
        <v>7360</v>
      </c>
      <c r="D3510" t="s">
        <v>13812</v>
      </c>
      <c r="E3510" t="s">
        <v>32</v>
      </c>
      <c r="F3510" t="s">
        <v>49</v>
      </c>
      <c r="G3510" t="s">
        <v>50</v>
      </c>
      <c r="H3510">
        <v>240000</v>
      </c>
      <c r="I3510">
        <v>240000</v>
      </c>
      <c r="J3510">
        <v>40.32</v>
      </c>
      <c r="K3510" s="1">
        <v>46081</v>
      </c>
      <c r="L3510" t="s">
        <v>15144</v>
      </c>
    </row>
    <row r="3511" spans="1:12" x14ac:dyDescent="0.2">
      <c r="A3511" t="s">
        <v>12198</v>
      </c>
      <c r="B3511" t="s">
        <v>12199</v>
      </c>
      <c r="C3511" t="s">
        <v>7360</v>
      </c>
      <c r="D3511" t="s">
        <v>13812</v>
      </c>
      <c r="E3511" t="s">
        <v>32</v>
      </c>
      <c r="F3511" t="s">
        <v>49</v>
      </c>
      <c r="G3511" t="s">
        <v>50</v>
      </c>
      <c r="H3511">
        <v>240000</v>
      </c>
      <c r="I3511">
        <v>240000</v>
      </c>
      <c r="J3511">
        <v>40.32</v>
      </c>
      <c r="K3511" s="1">
        <v>46081</v>
      </c>
      <c r="L3511" t="s">
        <v>15144</v>
      </c>
    </row>
    <row r="3512" spans="1:12" x14ac:dyDescent="0.2">
      <c r="A3512" t="s">
        <v>12202</v>
      </c>
      <c r="B3512" t="s">
        <v>12203</v>
      </c>
      <c r="C3512" t="s">
        <v>7360</v>
      </c>
      <c r="D3512" t="s">
        <v>13812</v>
      </c>
      <c r="E3512" t="s">
        <v>32</v>
      </c>
      <c r="F3512" t="s">
        <v>49</v>
      </c>
      <c r="G3512" t="s">
        <v>50</v>
      </c>
      <c r="H3512">
        <v>240000</v>
      </c>
      <c r="I3512">
        <v>240000</v>
      </c>
      <c r="J3512">
        <v>40.32</v>
      </c>
      <c r="K3512" s="1">
        <v>46081</v>
      </c>
      <c r="L3512" t="s">
        <v>15144</v>
      </c>
    </row>
    <row r="3513" spans="1:12" x14ac:dyDescent="0.2">
      <c r="A3513" t="s">
        <v>12196</v>
      </c>
      <c r="B3513" t="s">
        <v>12197</v>
      </c>
      <c r="C3513" t="s">
        <v>7360</v>
      </c>
      <c r="D3513" t="s">
        <v>13812</v>
      </c>
      <c r="E3513" t="s">
        <v>32</v>
      </c>
      <c r="F3513" t="s">
        <v>49</v>
      </c>
      <c r="G3513" t="s">
        <v>50</v>
      </c>
      <c r="H3513">
        <v>240000</v>
      </c>
      <c r="I3513">
        <v>240000</v>
      </c>
      <c r="J3513">
        <v>40.32</v>
      </c>
      <c r="K3513" s="1">
        <v>46081</v>
      </c>
      <c r="L3513" t="s">
        <v>15144</v>
      </c>
    </row>
    <row r="3514" spans="1:12" x14ac:dyDescent="0.2">
      <c r="A3514" t="s">
        <v>12200</v>
      </c>
      <c r="B3514" t="s">
        <v>12201</v>
      </c>
      <c r="C3514" t="s">
        <v>7360</v>
      </c>
      <c r="D3514" t="s">
        <v>13812</v>
      </c>
      <c r="E3514" t="s">
        <v>32</v>
      </c>
      <c r="F3514" t="s">
        <v>49</v>
      </c>
      <c r="G3514" t="s">
        <v>50</v>
      </c>
      <c r="H3514">
        <v>240000</v>
      </c>
      <c r="I3514">
        <v>240000</v>
      </c>
      <c r="J3514">
        <v>40.32</v>
      </c>
      <c r="K3514" s="1">
        <v>46081</v>
      </c>
      <c r="L3514" t="s">
        <v>15144</v>
      </c>
    </row>
    <row r="3515" spans="1:12" x14ac:dyDescent="0.2">
      <c r="A3515" t="s">
        <v>14244</v>
      </c>
      <c r="B3515" t="s">
        <v>14245</v>
      </c>
      <c r="C3515" t="s">
        <v>7360</v>
      </c>
      <c r="D3515" t="s">
        <v>13812</v>
      </c>
      <c r="E3515" t="s">
        <v>32</v>
      </c>
      <c r="F3515" t="s">
        <v>49</v>
      </c>
      <c r="G3515" t="s">
        <v>50</v>
      </c>
      <c r="H3515">
        <v>240000</v>
      </c>
      <c r="I3515">
        <v>240000</v>
      </c>
      <c r="J3515">
        <v>40.32</v>
      </c>
      <c r="K3515" s="1">
        <v>46203</v>
      </c>
      <c r="L3515" t="s">
        <v>15144</v>
      </c>
    </row>
    <row r="3516" spans="1:12" x14ac:dyDescent="0.2">
      <c r="A3516" t="s">
        <v>12194</v>
      </c>
      <c r="B3516" t="s">
        <v>12195</v>
      </c>
      <c r="C3516" t="s">
        <v>7360</v>
      </c>
      <c r="D3516" t="s">
        <v>13812</v>
      </c>
      <c r="E3516" t="s">
        <v>32</v>
      </c>
      <c r="F3516" t="s">
        <v>49</v>
      </c>
      <c r="G3516" t="s">
        <v>50</v>
      </c>
      <c r="H3516">
        <v>240000</v>
      </c>
      <c r="I3516">
        <v>240000</v>
      </c>
      <c r="J3516">
        <v>40.32</v>
      </c>
      <c r="K3516" s="1">
        <v>46081</v>
      </c>
      <c r="L3516" t="s">
        <v>15144</v>
      </c>
    </row>
    <row r="3517" spans="1:12" x14ac:dyDescent="0.2">
      <c r="A3517" t="s">
        <v>12204</v>
      </c>
      <c r="B3517" t="s">
        <v>12205</v>
      </c>
      <c r="C3517" t="s">
        <v>7360</v>
      </c>
      <c r="D3517" t="s">
        <v>13812</v>
      </c>
      <c r="E3517" t="s">
        <v>32</v>
      </c>
      <c r="F3517" t="s">
        <v>49</v>
      </c>
      <c r="G3517" t="s">
        <v>50</v>
      </c>
      <c r="H3517">
        <v>240000</v>
      </c>
      <c r="I3517">
        <v>240000</v>
      </c>
      <c r="J3517">
        <v>40.32</v>
      </c>
      <c r="K3517" s="1">
        <v>46081</v>
      </c>
      <c r="L3517" t="s">
        <v>15144</v>
      </c>
    </row>
    <row r="3518" spans="1:12" x14ac:dyDescent="0.2">
      <c r="A3518" t="s">
        <v>12208</v>
      </c>
      <c r="B3518" t="s">
        <v>12209</v>
      </c>
      <c r="C3518" t="s">
        <v>7360</v>
      </c>
      <c r="D3518" t="s">
        <v>13812</v>
      </c>
      <c r="E3518" t="s">
        <v>32</v>
      </c>
      <c r="F3518" t="s">
        <v>49</v>
      </c>
      <c r="G3518" t="s">
        <v>50</v>
      </c>
      <c r="H3518">
        <v>240000</v>
      </c>
      <c r="I3518">
        <v>240000</v>
      </c>
      <c r="J3518">
        <v>40.32</v>
      </c>
      <c r="K3518" s="1">
        <v>46081</v>
      </c>
      <c r="L3518" t="s">
        <v>15144</v>
      </c>
    </row>
    <row r="3519" spans="1:12" x14ac:dyDescent="0.2">
      <c r="A3519" t="s">
        <v>12210</v>
      </c>
      <c r="B3519" t="s">
        <v>12211</v>
      </c>
      <c r="C3519" t="s">
        <v>7360</v>
      </c>
      <c r="D3519" t="s">
        <v>13812</v>
      </c>
      <c r="E3519" t="s">
        <v>32</v>
      </c>
      <c r="F3519" t="s">
        <v>49</v>
      </c>
      <c r="G3519" t="s">
        <v>50</v>
      </c>
      <c r="H3519">
        <v>240000</v>
      </c>
      <c r="I3519">
        <v>240000</v>
      </c>
      <c r="J3519">
        <v>40.32</v>
      </c>
      <c r="K3519" s="1">
        <v>46081</v>
      </c>
      <c r="L3519" t="s">
        <v>15144</v>
      </c>
    </row>
    <row r="3520" spans="1:12" x14ac:dyDescent="0.2">
      <c r="A3520" t="s">
        <v>12212</v>
      </c>
      <c r="B3520" t="s">
        <v>12213</v>
      </c>
      <c r="C3520" t="s">
        <v>7360</v>
      </c>
      <c r="D3520" t="s">
        <v>13812</v>
      </c>
      <c r="E3520" t="s">
        <v>32</v>
      </c>
      <c r="F3520" t="s">
        <v>49</v>
      </c>
      <c r="G3520" t="s">
        <v>50</v>
      </c>
      <c r="H3520">
        <v>240000</v>
      </c>
      <c r="I3520">
        <v>240000</v>
      </c>
      <c r="J3520">
        <v>40.32</v>
      </c>
      <c r="K3520" s="1">
        <v>46081</v>
      </c>
      <c r="L3520" t="s">
        <v>15144</v>
      </c>
    </row>
    <row r="3521" spans="1:12" x14ac:dyDescent="0.2">
      <c r="A3521" t="s">
        <v>14906</v>
      </c>
      <c r="B3521" t="s">
        <v>14907</v>
      </c>
      <c r="C3521" t="s">
        <v>7360</v>
      </c>
      <c r="D3521" t="s">
        <v>13812</v>
      </c>
      <c r="E3521" t="s">
        <v>32</v>
      </c>
      <c r="F3521" t="s">
        <v>49</v>
      </c>
      <c r="G3521" t="s">
        <v>50</v>
      </c>
      <c r="I3521"/>
      <c r="J3521">
        <v>250</v>
      </c>
      <c r="K3521" s="1">
        <v>46234</v>
      </c>
      <c r="L3521" t="s">
        <v>15144</v>
      </c>
    </row>
    <row r="3522" spans="1:12" x14ac:dyDescent="0.2">
      <c r="A3522" t="s">
        <v>14904</v>
      </c>
      <c r="B3522" t="s">
        <v>14905</v>
      </c>
      <c r="C3522" t="s">
        <v>7360</v>
      </c>
      <c r="D3522" t="s">
        <v>13812</v>
      </c>
      <c r="E3522" t="s">
        <v>32</v>
      </c>
      <c r="F3522" t="s">
        <v>49</v>
      </c>
      <c r="G3522" t="s">
        <v>50</v>
      </c>
      <c r="I3522"/>
      <c r="J3522">
        <v>250</v>
      </c>
      <c r="K3522" s="1">
        <v>46234</v>
      </c>
      <c r="L3522" t="s">
        <v>15144</v>
      </c>
    </row>
    <row r="3523" spans="1:12" x14ac:dyDescent="0.2">
      <c r="A3523" t="s">
        <v>14918</v>
      </c>
      <c r="B3523" t="s">
        <v>14919</v>
      </c>
      <c r="C3523" t="s">
        <v>7360</v>
      </c>
      <c r="D3523" t="s">
        <v>13812</v>
      </c>
      <c r="E3523" t="s">
        <v>32</v>
      </c>
      <c r="F3523" t="s">
        <v>49</v>
      </c>
      <c r="G3523" t="s">
        <v>50</v>
      </c>
      <c r="I3523"/>
      <c r="J3523">
        <v>250</v>
      </c>
      <c r="K3523" s="1">
        <v>46234</v>
      </c>
      <c r="L3523" t="s">
        <v>15144</v>
      </c>
    </row>
    <row r="3524" spans="1:12" x14ac:dyDescent="0.2">
      <c r="A3524" t="s">
        <v>14914</v>
      </c>
      <c r="B3524" t="s">
        <v>14915</v>
      </c>
      <c r="C3524" t="s">
        <v>7360</v>
      </c>
      <c r="D3524" t="s">
        <v>13812</v>
      </c>
      <c r="E3524" t="s">
        <v>32</v>
      </c>
      <c r="F3524" t="s">
        <v>49</v>
      </c>
      <c r="G3524" t="s">
        <v>50</v>
      </c>
      <c r="I3524"/>
      <c r="J3524">
        <v>250</v>
      </c>
      <c r="K3524" s="1">
        <v>46234</v>
      </c>
      <c r="L3524" t="s">
        <v>15144</v>
      </c>
    </row>
    <row r="3525" spans="1:12" x14ac:dyDescent="0.2">
      <c r="A3525" t="s">
        <v>14910</v>
      </c>
      <c r="B3525" t="s">
        <v>14911</v>
      </c>
      <c r="C3525" t="s">
        <v>15303</v>
      </c>
      <c r="D3525" t="s">
        <v>13812</v>
      </c>
      <c r="E3525" t="s">
        <v>32</v>
      </c>
      <c r="F3525" t="s">
        <v>49</v>
      </c>
      <c r="G3525" t="s">
        <v>50</v>
      </c>
      <c r="I3525"/>
      <c r="J3525">
        <v>250</v>
      </c>
      <c r="K3525" s="1">
        <v>46234</v>
      </c>
      <c r="L3525" t="s">
        <v>15144</v>
      </c>
    </row>
    <row r="3526" spans="1:12" x14ac:dyDescent="0.2">
      <c r="A3526" t="s">
        <v>14908</v>
      </c>
      <c r="B3526" t="s">
        <v>14909</v>
      </c>
      <c r="C3526" t="s">
        <v>7360</v>
      </c>
      <c r="D3526" t="s">
        <v>13812</v>
      </c>
      <c r="E3526" t="s">
        <v>32</v>
      </c>
      <c r="F3526" t="s">
        <v>49</v>
      </c>
      <c r="G3526" t="s">
        <v>50</v>
      </c>
      <c r="I3526"/>
      <c r="J3526">
        <v>250</v>
      </c>
      <c r="K3526" s="1">
        <v>46234</v>
      </c>
      <c r="L3526" t="s">
        <v>15144</v>
      </c>
    </row>
    <row r="3527" spans="1:12" x14ac:dyDescent="0.2">
      <c r="A3527" t="s">
        <v>14916</v>
      </c>
      <c r="B3527" t="s">
        <v>14917</v>
      </c>
      <c r="C3527" t="s">
        <v>7360</v>
      </c>
      <c r="D3527" t="s">
        <v>13812</v>
      </c>
      <c r="E3527" t="s">
        <v>32</v>
      </c>
      <c r="F3527" t="s">
        <v>49</v>
      </c>
      <c r="G3527" t="s">
        <v>50</v>
      </c>
      <c r="I3527"/>
      <c r="J3527">
        <v>250</v>
      </c>
      <c r="K3527" s="1">
        <v>46234</v>
      </c>
      <c r="L3527" t="s">
        <v>15144</v>
      </c>
    </row>
    <row r="3528" spans="1:12" x14ac:dyDescent="0.2">
      <c r="A3528" t="s">
        <v>14912</v>
      </c>
      <c r="B3528" t="s">
        <v>14913</v>
      </c>
      <c r="C3528" t="s">
        <v>7360</v>
      </c>
      <c r="D3528" t="s">
        <v>13812</v>
      </c>
      <c r="E3528" t="s">
        <v>32</v>
      </c>
      <c r="F3528" t="s">
        <v>49</v>
      </c>
      <c r="G3528" t="s">
        <v>50</v>
      </c>
      <c r="I3528"/>
      <c r="J3528">
        <v>250</v>
      </c>
      <c r="K3528" s="1">
        <v>46234</v>
      </c>
      <c r="L3528" t="s">
        <v>15144</v>
      </c>
    </row>
    <row r="3529" spans="1:12" x14ac:dyDescent="0.2">
      <c r="A3529" t="s">
        <v>15304</v>
      </c>
      <c r="B3529" t="s">
        <v>15305</v>
      </c>
      <c r="C3529" t="s">
        <v>7360</v>
      </c>
      <c r="D3529" t="s">
        <v>15306</v>
      </c>
      <c r="E3529" t="s">
        <v>32</v>
      </c>
      <c r="F3529" t="s">
        <v>151</v>
      </c>
      <c r="G3529" t="s">
        <v>1053</v>
      </c>
      <c r="I3529"/>
      <c r="K3529" s="1">
        <v>46234</v>
      </c>
      <c r="L3529" t="s">
        <v>15144</v>
      </c>
    </row>
    <row r="3530" spans="1:12" x14ac:dyDescent="0.2">
      <c r="A3530" t="s">
        <v>10795</v>
      </c>
      <c r="B3530" t="s">
        <v>12566</v>
      </c>
      <c r="C3530" t="s">
        <v>7360</v>
      </c>
      <c r="D3530" t="s">
        <v>11854</v>
      </c>
      <c r="E3530" t="s">
        <v>32</v>
      </c>
      <c r="F3530" t="s">
        <v>49</v>
      </c>
      <c r="G3530" t="s">
        <v>50</v>
      </c>
      <c r="H3530">
        <v>520093</v>
      </c>
      <c r="I3530">
        <v>520093</v>
      </c>
      <c r="J3530">
        <v>175</v>
      </c>
      <c r="K3530" s="1">
        <v>46022</v>
      </c>
      <c r="L3530" t="s">
        <v>15144</v>
      </c>
    </row>
    <row r="3531" spans="1:12" x14ac:dyDescent="0.2">
      <c r="A3531" t="s">
        <v>10797</v>
      </c>
      <c r="B3531" t="s">
        <v>12565</v>
      </c>
      <c r="C3531" t="s">
        <v>7360</v>
      </c>
      <c r="D3531" t="s">
        <v>11854</v>
      </c>
      <c r="E3531" t="s">
        <v>32</v>
      </c>
      <c r="F3531" t="s">
        <v>49</v>
      </c>
      <c r="G3531" t="s">
        <v>50</v>
      </c>
      <c r="H3531">
        <v>520093</v>
      </c>
      <c r="I3531">
        <v>520093</v>
      </c>
      <c r="J3531">
        <v>175</v>
      </c>
      <c r="K3531" s="1">
        <v>46022</v>
      </c>
      <c r="L3531" t="s">
        <v>15144</v>
      </c>
    </row>
    <row r="3532" spans="1:12" x14ac:dyDescent="0.2">
      <c r="A3532" t="s">
        <v>10796</v>
      </c>
      <c r="B3532" t="s">
        <v>12564</v>
      </c>
      <c r="C3532" t="s">
        <v>7360</v>
      </c>
      <c r="D3532" t="s">
        <v>11854</v>
      </c>
      <c r="E3532" t="s">
        <v>32</v>
      </c>
      <c r="F3532" t="s">
        <v>49</v>
      </c>
      <c r="G3532" t="s">
        <v>50</v>
      </c>
      <c r="H3532">
        <v>520093</v>
      </c>
      <c r="I3532">
        <v>520093</v>
      </c>
      <c r="J3532">
        <v>175</v>
      </c>
      <c r="K3532" s="1">
        <v>46022</v>
      </c>
      <c r="L3532" t="s">
        <v>15144</v>
      </c>
    </row>
    <row r="3533" spans="1:12" x14ac:dyDescent="0.2">
      <c r="A3533" t="s">
        <v>12585</v>
      </c>
      <c r="B3533" t="s">
        <v>12586</v>
      </c>
      <c r="C3533" t="s">
        <v>7360</v>
      </c>
      <c r="D3533" t="s">
        <v>11854</v>
      </c>
      <c r="E3533" t="s">
        <v>32</v>
      </c>
      <c r="F3533" t="s">
        <v>49</v>
      </c>
      <c r="G3533" t="s">
        <v>50</v>
      </c>
      <c r="H3533">
        <v>520093</v>
      </c>
      <c r="I3533">
        <v>520093</v>
      </c>
      <c r="J3533">
        <v>175</v>
      </c>
      <c r="K3533" s="1">
        <v>46112</v>
      </c>
      <c r="L3533" t="s">
        <v>15144</v>
      </c>
    </row>
    <row r="3534" spans="1:12" x14ac:dyDescent="0.2">
      <c r="A3534" t="s">
        <v>12591</v>
      </c>
      <c r="B3534" t="s">
        <v>12592</v>
      </c>
      <c r="C3534" t="s">
        <v>7360</v>
      </c>
      <c r="D3534" t="s">
        <v>11854</v>
      </c>
      <c r="E3534" t="s">
        <v>32</v>
      </c>
      <c r="F3534" t="s">
        <v>49</v>
      </c>
      <c r="G3534" t="s">
        <v>50</v>
      </c>
      <c r="H3534">
        <v>520093</v>
      </c>
      <c r="I3534">
        <v>520093</v>
      </c>
      <c r="J3534">
        <v>175</v>
      </c>
      <c r="K3534" s="1">
        <v>46112</v>
      </c>
      <c r="L3534" t="s">
        <v>15144</v>
      </c>
    </row>
    <row r="3535" spans="1:12" x14ac:dyDescent="0.2">
      <c r="A3535" t="s">
        <v>12567</v>
      </c>
      <c r="B3535" t="s">
        <v>12568</v>
      </c>
      <c r="C3535" t="s">
        <v>7360</v>
      </c>
      <c r="D3535" t="s">
        <v>11854</v>
      </c>
      <c r="E3535" t="s">
        <v>32</v>
      </c>
      <c r="F3535" t="s">
        <v>49</v>
      </c>
      <c r="G3535" t="s">
        <v>50</v>
      </c>
      <c r="H3535">
        <v>520093</v>
      </c>
      <c r="I3535">
        <v>520093</v>
      </c>
      <c r="J3535">
        <v>175</v>
      </c>
      <c r="K3535" s="1">
        <v>46112</v>
      </c>
      <c r="L3535" t="s">
        <v>15144</v>
      </c>
    </row>
    <row r="3536" spans="1:12" x14ac:dyDescent="0.2">
      <c r="A3536" t="s">
        <v>12593</v>
      </c>
      <c r="B3536" t="s">
        <v>12594</v>
      </c>
      <c r="C3536" t="s">
        <v>7360</v>
      </c>
      <c r="D3536" t="s">
        <v>11854</v>
      </c>
      <c r="E3536" t="s">
        <v>32</v>
      </c>
      <c r="F3536" t="s">
        <v>49</v>
      </c>
      <c r="G3536" t="s">
        <v>50</v>
      </c>
      <c r="H3536">
        <v>520093</v>
      </c>
      <c r="I3536">
        <v>520093</v>
      </c>
      <c r="J3536">
        <v>175</v>
      </c>
      <c r="K3536" s="1">
        <v>46112</v>
      </c>
      <c r="L3536" t="s">
        <v>15144</v>
      </c>
    </row>
    <row r="3537" spans="1:12" x14ac:dyDescent="0.2">
      <c r="A3537" t="s">
        <v>12573</v>
      </c>
      <c r="B3537" t="s">
        <v>12574</v>
      </c>
      <c r="C3537" t="s">
        <v>7360</v>
      </c>
      <c r="D3537" t="s">
        <v>11854</v>
      </c>
      <c r="E3537" t="s">
        <v>32</v>
      </c>
      <c r="F3537" t="s">
        <v>49</v>
      </c>
      <c r="G3537" t="s">
        <v>50</v>
      </c>
      <c r="H3537">
        <v>520093</v>
      </c>
      <c r="I3537">
        <v>520093</v>
      </c>
      <c r="J3537">
        <v>175</v>
      </c>
      <c r="K3537" s="1">
        <v>46112</v>
      </c>
      <c r="L3537" t="s">
        <v>15144</v>
      </c>
    </row>
    <row r="3538" spans="1:12" x14ac:dyDescent="0.2">
      <c r="A3538" t="s">
        <v>12575</v>
      </c>
      <c r="B3538" t="s">
        <v>12576</v>
      </c>
      <c r="C3538" t="s">
        <v>7360</v>
      </c>
      <c r="D3538" t="s">
        <v>11854</v>
      </c>
      <c r="E3538" t="s">
        <v>32</v>
      </c>
      <c r="F3538" t="s">
        <v>49</v>
      </c>
      <c r="G3538" t="s">
        <v>50</v>
      </c>
      <c r="H3538">
        <v>520093</v>
      </c>
      <c r="I3538">
        <v>520093</v>
      </c>
      <c r="J3538">
        <v>175</v>
      </c>
      <c r="K3538" s="1">
        <v>46112</v>
      </c>
      <c r="L3538" t="s">
        <v>15144</v>
      </c>
    </row>
    <row r="3539" spans="1:12" x14ac:dyDescent="0.2">
      <c r="A3539" t="s">
        <v>12581</v>
      </c>
      <c r="B3539" t="s">
        <v>12582</v>
      </c>
      <c r="C3539" t="s">
        <v>7360</v>
      </c>
      <c r="D3539" t="s">
        <v>11854</v>
      </c>
      <c r="E3539" t="s">
        <v>32</v>
      </c>
      <c r="F3539" t="s">
        <v>49</v>
      </c>
      <c r="G3539" t="s">
        <v>50</v>
      </c>
      <c r="H3539">
        <v>520093</v>
      </c>
      <c r="I3539">
        <v>520093</v>
      </c>
      <c r="J3539">
        <v>175</v>
      </c>
      <c r="K3539" s="1">
        <v>46112</v>
      </c>
      <c r="L3539" t="s">
        <v>15144</v>
      </c>
    </row>
    <row r="3540" spans="1:12" x14ac:dyDescent="0.2">
      <c r="A3540" t="s">
        <v>12571</v>
      </c>
      <c r="B3540" t="s">
        <v>12572</v>
      </c>
      <c r="C3540" t="s">
        <v>7360</v>
      </c>
      <c r="D3540" t="s">
        <v>11854</v>
      </c>
      <c r="E3540" t="s">
        <v>32</v>
      </c>
      <c r="F3540" t="s">
        <v>49</v>
      </c>
      <c r="G3540" t="s">
        <v>50</v>
      </c>
      <c r="H3540">
        <v>520093</v>
      </c>
      <c r="I3540">
        <v>520093</v>
      </c>
      <c r="J3540">
        <v>175</v>
      </c>
      <c r="K3540" s="1">
        <v>46112</v>
      </c>
      <c r="L3540" t="s">
        <v>15144</v>
      </c>
    </row>
    <row r="3541" spans="1:12" x14ac:dyDescent="0.2">
      <c r="A3541" t="s">
        <v>12595</v>
      </c>
      <c r="B3541" t="s">
        <v>12596</v>
      </c>
      <c r="C3541" t="s">
        <v>7360</v>
      </c>
      <c r="D3541" t="s">
        <v>11854</v>
      </c>
      <c r="E3541" t="s">
        <v>32</v>
      </c>
      <c r="F3541" t="s">
        <v>49</v>
      </c>
      <c r="G3541" t="s">
        <v>50</v>
      </c>
      <c r="H3541">
        <v>520093</v>
      </c>
      <c r="I3541">
        <v>520093</v>
      </c>
      <c r="J3541">
        <v>175</v>
      </c>
      <c r="K3541" s="1">
        <v>46112</v>
      </c>
      <c r="L3541" t="s">
        <v>15144</v>
      </c>
    </row>
    <row r="3542" spans="1:12" x14ac:dyDescent="0.2">
      <c r="A3542" t="s">
        <v>12577</v>
      </c>
      <c r="B3542" t="s">
        <v>12578</v>
      </c>
      <c r="C3542" t="s">
        <v>7360</v>
      </c>
      <c r="D3542" t="s">
        <v>11854</v>
      </c>
      <c r="E3542" t="s">
        <v>32</v>
      </c>
      <c r="F3542" t="s">
        <v>49</v>
      </c>
      <c r="G3542" t="s">
        <v>50</v>
      </c>
      <c r="H3542">
        <v>520093</v>
      </c>
      <c r="I3542">
        <v>520093</v>
      </c>
      <c r="J3542">
        <v>175</v>
      </c>
      <c r="K3542" s="1">
        <v>46112</v>
      </c>
      <c r="L3542" t="s">
        <v>15144</v>
      </c>
    </row>
    <row r="3543" spans="1:12" x14ac:dyDescent="0.2">
      <c r="A3543" t="s">
        <v>12587</v>
      </c>
      <c r="B3543" t="s">
        <v>12588</v>
      </c>
      <c r="C3543" t="s">
        <v>7360</v>
      </c>
      <c r="D3543" t="s">
        <v>11854</v>
      </c>
      <c r="E3543" t="s">
        <v>32</v>
      </c>
      <c r="F3543" t="s">
        <v>49</v>
      </c>
      <c r="G3543" t="s">
        <v>50</v>
      </c>
      <c r="H3543">
        <v>520093</v>
      </c>
      <c r="I3543">
        <v>520093</v>
      </c>
      <c r="J3543">
        <v>175</v>
      </c>
      <c r="K3543" s="1">
        <v>46112</v>
      </c>
      <c r="L3543" t="s">
        <v>15144</v>
      </c>
    </row>
    <row r="3544" spans="1:12" x14ac:dyDescent="0.2">
      <c r="A3544" t="s">
        <v>13001</v>
      </c>
      <c r="B3544" t="s">
        <v>13002</v>
      </c>
      <c r="C3544" t="s">
        <v>7360</v>
      </c>
      <c r="D3544" t="s">
        <v>11854</v>
      </c>
      <c r="E3544" t="s">
        <v>32</v>
      </c>
      <c r="F3544" t="s">
        <v>49</v>
      </c>
      <c r="G3544" t="s">
        <v>50</v>
      </c>
      <c r="H3544">
        <v>520093</v>
      </c>
      <c r="I3544">
        <v>520093</v>
      </c>
      <c r="J3544">
        <v>175</v>
      </c>
      <c r="K3544" s="1">
        <v>46112</v>
      </c>
      <c r="L3544" t="s">
        <v>15144</v>
      </c>
    </row>
    <row r="3545" spans="1:12" x14ac:dyDescent="0.2">
      <c r="A3545" t="s">
        <v>12569</v>
      </c>
      <c r="B3545" t="s">
        <v>12570</v>
      </c>
      <c r="C3545" t="s">
        <v>7360</v>
      </c>
      <c r="D3545" t="s">
        <v>11854</v>
      </c>
      <c r="E3545" t="s">
        <v>32</v>
      </c>
      <c r="F3545" t="s">
        <v>49</v>
      </c>
      <c r="G3545" t="s">
        <v>50</v>
      </c>
      <c r="H3545">
        <v>520093</v>
      </c>
      <c r="I3545">
        <v>520093</v>
      </c>
      <c r="J3545">
        <v>175</v>
      </c>
      <c r="K3545" s="1">
        <v>46112</v>
      </c>
      <c r="L3545" t="s">
        <v>15144</v>
      </c>
    </row>
    <row r="3546" spans="1:12" x14ac:dyDescent="0.2">
      <c r="A3546" t="s">
        <v>12597</v>
      </c>
      <c r="B3546" t="s">
        <v>12598</v>
      </c>
      <c r="C3546" t="s">
        <v>7360</v>
      </c>
      <c r="D3546" t="s">
        <v>11854</v>
      </c>
      <c r="E3546" t="s">
        <v>32</v>
      </c>
      <c r="F3546" t="s">
        <v>49</v>
      </c>
      <c r="G3546" t="s">
        <v>50</v>
      </c>
      <c r="H3546">
        <v>520093</v>
      </c>
      <c r="I3546">
        <v>520093</v>
      </c>
      <c r="J3546">
        <v>175</v>
      </c>
      <c r="K3546" s="1">
        <v>46112</v>
      </c>
      <c r="L3546" t="s">
        <v>15144</v>
      </c>
    </row>
    <row r="3547" spans="1:12" x14ac:dyDescent="0.2">
      <c r="A3547" t="s">
        <v>12589</v>
      </c>
      <c r="B3547" t="s">
        <v>12590</v>
      </c>
      <c r="C3547" t="s">
        <v>7360</v>
      </c>
      <c r="D3547" t="s">
        <v>11854</v>
      </c>
      <c r="E3547" t="s">
        <v>32</v>
      </c>
      <c r="F3547" t="s">
        <v>49</v>
      </c>
      <c r="G3547" t="s">
        <v>50</v>
      </c>
      <c r="H3547">
        <v>520093</v>
      </c>
      <c r="I3547">
        <v>520093</v>
      </c>
      <c r="J3547">
        <v>175</v>
      </c>
      <c r="K3547" s="1">
        <v>46112</v>
      </c>
      <c r="L3547" t="s">
        <v>15144</v>
      </c>
    </row>
    <row r="3548" spans="1:12" x14ac:dyDescent="0.2">
      <c r="A3548" t="s">
        <v>12583</v>
      </c>
      <c r="B3548" t="s">
        <v>12584</v>
      </c>
      <c r="C3548" t="s">
        <v>7360</v>
      </c>
      <c r="D3548" t="s">
        <v>11854</v>
      </c>
      <c r="E3548" t="s">
        <v>32</v>
      </c>
      <c r="F3548" t="s">
        <v>49</v>
      </c>
      <c r="G3548" t="s">
        <v>50</v>
      </c>
      <c r="H3548">
        <v>520093</v>
      </c>
      <c r="I3548">
        <v>520093</v>
      </c>
      <c r="J3548">
        <v>175</v>
      </c>
      <c r="K3548" s="1">
        <v>46112</v>
      </c>
      <c r="L3548" t="s">
        <v>15144</v>
      </c>
    </row>
    <row r="3549" spans="1:12" x14ac:dyDescent="0.2">
      <c r="A3549" t="s">
        <v>12579</v>
      </c>
      <c r="B3549" t="s">
        <v>12580</v>
      </c>
      <c r="C3549" t="s">
        <v>7360</v>
      </c>
      <c r="D3549" t="s">
        <v>11854</v>
      </c>
      <c r="E3549" t="s">
        <v>32</v>
      </c>
      <c r="F3549" t="s">
        <v>49</v>
      </c>
      <c r="G3549" t="s">
        <v>50</v>
      </c>
      <c r="H3549">
        <v>520093</v>
      </c>
      <c r="I3549">
        <v>520093</v>
      </c>
      <c r="J3549">
        <v>175</v>
      </c>
      <c r="K3549" s="1">
        <v>46112</v>
      </c>
      <c r="L3549" t="s">
        <v>15144</v>
      </c>
    </row>
    <row r="3550" spans="1:12" x14ac:dyDescent="0.2">
      <c r="A3550" t="s">
        <v>11749</v>
      </c>
      <c r="B3550" t="s">
        <v>11750</v>
      </c>
      <c r="C3550" t="s">
        <v>7360</v>
      </c>
      <c r="D3550" t="s">
        <v>12800</v>
      </c>
      <c r="E3550" t="s">
        <v>32</v>
      </c>
      <c r="F3550" t="s">
        <v>8916</v>
      </c>
      <c r="G3550" t="s">
        <v>345</v>
      </c>
      <c r="I3550"/>
      <c r="J3550">
        <v>246</v>
      </c>
      <c r="K3550" s="1">
        <v>46053</v>
      </c>
      <c r="L3550" t="s">
        <v>15144</v>
      </c>
    </row>
    <row r="3551" spans="1:12" x14ac:dyDescent="0.2">
      <c r="A3551" t="s">
        <v>11727</v>
      </c>
      <c r="B3551" t="s">
        <v>11728</v>
      </c>
      <c r="C3551" t="s">
        <v>7360</v>
      </c>
      <c r="D3551" t="s">
        <v>12800</v>
      </c>
      <c r="E3551" t="s">
        <v>32</v>
      </c>
      <c r="F3551" t="s">
        <v>8916</v>
      </c>
      <c r="G3551" t="s">
        <v>345</v>
      </c>
      <c r="I3551"/>
      <c r="J3551">
        <v>246</v>
      </c>
      <c r="K3551" s="1">
        <v>46053</v>
      </c>
      <c r="L3551" t="s">
        <v>15144</v>
      </c>
    </row>
    <row r="3552" spans="1:12" x14ac:dyDescent="0.2">
      <c r="A3552" t="s">
        <v>11731</v>
      </c>
      <c r="B3552" t="s">
        <v>11732</v>
      </c>
      <c r="C3552" t="s">
        <v>7360</v>
      </c>
      <c r="D3552" t="s">
        <v>12800</v>
      </c>
      <c r="E3552" t="s">
        <v>32</v>
      </c>
      <c r="F3552" t="s">
        <v>8916</v>
      </c>
      <c r="G3552" t="s">
        <v>345</v>
      </c>
      <c r="I3552"/>
      <c r="J3552">
        <v>246</v>
      </c>
      <c r="K3552" s="1">
        <v>46053</v>
      </c>
      <c r="L3552" t="s">
        <v>15144</v>
      </c>
    </row>
    <row r="3553" spans="1:12" x14ac:dyDescent="0.2">
      <c r="A3553" t="s">
        <v>11695</v>
      </c>
      <c r="B3553" t="s">
        <v>11696</v>
      </c>
      <c r="C3553" t="s">
        <v>7360</v>
      </c>
      <c r="D3553" t="s">
        <v>12800</v>
      </c>
      <c r="E3553" t="s">
        <v>32</v>
      </c>
      <c r="F3553" t="s">
        <v>8916</v>
      </c>
      <c r="G3553" t="s">
        <v>345</v>
      </c>
      <c r="I3553"/>
      <c r="J3553">
        <v>246</v>
      </c>
      <c r="K3553" s="1">
        <v>46053</v>
      </c>
      <c r="L3553" t="s">
        <v>15144</v>
      </c>
    </row>
    <row r="3554" spans="1:12" x14ac:dyDescent="0.2">
      <c r="A3554" t="s">
        <v>11725</v>
      </c>
      <c r="B3554" t="s">
        <v>11726</v>
      </c>
      <c r="C3554" t="s">
        <v>7360</v>
      </c>
      <c r="D3554" t="s">
        <v>12800</v>
      </c>
      <c r="E3554" t="s">
        <v>32</v>
      </c>
      <c r="F3554" t="s">
        <v>8916</v>
      </c>
      <c r="G3554" t="s">
        <v>345</v>
      </c>
      <c r="I3554"/>
      <c r="J3554">
        <v>246</v>
      </c>
      <c r="K3554" s="1">
        <v>46053</v>
      </c>
      <c r="L3554" t="s">
        <v>15144</v>
      </c>
    </row>
    <row r="3555" spans="1:12" x14ac:dyDescent="0.2">
      <c r="A3555" t="s">
        <v>11719</v>
      </c>
      <c r="B3555" t="s">
        <v>11720</v>
      </c>
      <c r="C3555" t="s">
        <v>7360</v>
      </c>
      <c r="D3555" t="s">
        <v>12800</v>
      </c>
      <c r="E3555" t="s">
        <v>32</v>
      </c>
      <c r="F3555" t="s">
        <v>8916</v>
      </c>
      <c r="G3555" t="s">
        <v>345</v>
      </c>
      <c r="I3555"/>
      <c r="J3555">
        <v>246</v>
      </c>
      <c r="K3555" s="1">
        <v>46053</v>
      </c>
      <c r="L3555" t="s">
        <v>15144</v>
      </c>
    </row>
    <row r="3556" spans="1:12" x14ac:dyDescent="0.2">
      <c r="A3556" t="s">
        <v>11717</v>
      </c>
      <c r="B3556" t="s">
        <v>11718</v>
      </c>
      <c r="C3556" t="s">
        <v>7360</v>
      </c>
      <c r="D3556" t="s">
        <v>12800</v>
      </c>
      <c r="E3556" t="s">
        <v>32</v>
      </c>
      <c r="F3556" t="s">
        <v>8916</v>
      </c>
      <c r="G3556" t="s">
        <v>345</v>
      </c>
      <c r="I3556"/>
      <c r="J3556">
        <v>246</v>
      </c>
      <c r="K3556" s="1">
        <v>46053</v>
      </c>
      <c r="L3556" t="s">
        <v>15144</v>
      </c>
    </row>
    <row r="3557" spans="1:12" x14ac:dyDescent="0.2">
      <c r="A3557" t="s">
        <v>11735</v>
      </c>
      <c r="B3557" t="s">
        <v>11736</v>
      </c>
      <c r="C3557" t="s">
        <v>7360</v>
      </c>
      <c r="D3557" t="s">
        <v>12800</v>
      </c>
      <c r="E3557" t="s">
        <v>32</v>
      </c>
      <c r="F3557" t="s">
        <v>8916</v>
      </c>
      <c r="G3557" t="s">
        <v>345</v>
      </c>
      <c r="I3557"/>
      <c r="J3557">
        <v>246</v>
      </c>
      <c r="K3557" s="1">
        <v>46053</v>
      </c>
      <c r="L3557" t="s">
        <v>15144</v>
      </c>
    </row>
    <row r="3558" spans="1:12" x14ac:dyDescent="0.2">
      <c r="A3558" t="s">
        <v>11747</v>
      </c>
      <c r="B3558" t="s">
        <v>11748</v>
      </c>
      <c r="C3558" t="s">
        <v>7360</v>
      </c>
      <c r="D3558" t="s">
        <v>12800</v>
      </c>
      <c r="E3558" t="s">
        <v>32</v>
      </c>
      <c r="F3558" t="s">
        <v>8916</v>
      </c>
      <c r="G3558" t="s">
        <v>345</v>
      </c>
      <c r="I3558"/>
      <c r="J3558">
        <v>246</v>
      </c>
      <c r="K3558" s="1">
        <v>46053</v>
      </c>
      <c r="L3558" t="s">
        <v>15144</v>
      </c>
    </row>
    <row r="3559" spans="1:12" x14ac:dyDescent="0.2">
      <c r="A3559" t="s">
        <v>11741</v>
      </c>
      <c r="B3559" t="s">
        <v>11742</v>
      </c>
      <c r="C3559" t="s">
        <v>7360</v>
      </c>
      <c r="D3559" t="s">
        <v>12800</v>
      </c>
      <c r="E3559" t="s">
        <v>32</v>
      </c>
      <c r="F3559" t="s">
        <v>8916</v>
      </c>
      <c r="G3559" t="s">
        <v>345</v>
      </c>
      <c r="I3559"/>
      <c r="J3559">
        <v>270</v>
      </c>
      <c r="K3559" s="1">
        <v>46053</v>
      </c>
      <c r="L3559" t="s">
        <v>15144</v>
      </c>
    </row>
    <row r="3560" spans="1:12" x14ac:dyDescent="0.2">
      <c r="A3560" t="s">
        <v>11739</v>
      </c>
      <c r="B3560" t="s">
        <v>11740</v>
      </c>
      <c r="C3560" t="s">
        <v>15308</v>
      </c>
      <c r="D3560" t="s">
        <v>12800</v>
      </c>
      <c r="E3560" t="s">
        <v>32</v>
      </c>
      <c r="F3560" t="s">
        <v>8916</v>
      </c>
      <c r="G3560" t="s">
        <v>345</v>
      </c>
      <c r="I3560"/>
      <c r="J3560">
        <v>246</v>
      </c>
      <c r="K3560" s="1">
        <v>46053</v>
      </c>
      <c r="L3560" t="s">
        <v>15144</v>
      </c>
    </row>
    <row r="3561" spans="1:12" x14ac:dyDescent="0.2">
      <c r="A3561" t="s">
        <v>11713</v>
      </c>
      <c r="B3561" t="s">
        <v>11714</v>
      </c>
      <c r="C3561" t="s">
        <v>7360</v>
      </c>
      <c r="D3561" t="s">
        <v>12800</v>
      </c>
      <c r="E3561" t="s">
        <v>32</v>
      </c>
      <c r="F3561" t="s">
        <v>8916</v>
      </c>
      <c r="G3561" t="s">
        <v>345</v>
      </c>
      <c r="I3561"/>
      <c r="J3561">
        <v>246</v>
      </c>
      <c r="K3561" s="1">
        <v>46053</v>
      </c>
      <c r="L3561" t="s">
        <v>15144</v>
      </c>
    </row>
    <row r="3562" spans="1:12" x14ac:dyDescent="0.2">
      <c r="A3562" t="s">
        <v>11743</v>
      </c>
      <c r="B3562" t="s">
        <v>11744</v>
      </c>
      <c r="C3562" t="s">
        <v>7360</v>
      </c>
      <c r="D3562" t="s">
        <v>12800</v>
      </c>
      <c r="E3562" t="s">
        <v>32</v>
      </c>
      <c r="F3562" t="s">
        <v>8916</v>
      </c>
      <c r="G3562" t="s">
        <v>345</v>
      </c>
      <c r="I3562"/>
      <c r="J3562">
        <v>249</v>
      </c>
      <c r="K3562" s="1">
        <v>46053</v>
      </c>
      <c r="L3562" t="s">
        <v>15144</v>
      </c>
    </row>
    <row r="3563" spans="1:12" x14ac:dyDescent="0.2">
      <c r="A3563" t="s">
        <v>11711</v>
      </c>
      <c r="B3563" t="s">
        <v>11712</v>
      </c>
      <c r="C3563" t="s">
        <v>7360</v>
      </c>
      <c r="D3563" t="s">
        <v>12800</v>
      </c>
      <c r="E3563" t="s">
        <v>32</v>
      </c>
      <c r="F3563" t="s">
        <v>8916</v>
      </c>
      <c r="G3563" t="s">
        <v>345</v>
      </c>
      <c r="I3563"/>
      <c r="J3563">
        <v>246</v>
      </c>
      <c r="K3563" s="1">
        <v>46053</v>
      </c>
      <c r="L3563" t="s">
        <v>15144</v>
      </c>
    </row>
    <row r="3564" spans="1:12" x14ac:dyDescent="0.2">
      <c r="A3564" t="s">
        <v>11699</v>
      </c>
      <c r="B3564" t="s">
        <v>11700</v>
      </c>
      <c r="C3564" t="s">
        <v>7360</v>
      </c>
      <c r="D3564" t="s">
        <v>12800</v>
      </c>
      <c r="E3564" t="s">
        <v>32</v>
      </c>
      <c r="F3564" t="s">
        <v>8916</v>
      </c>
      <c r="G3564" t="s">
        <v>345</v>
      </c>
      <c r="I3564"/>
      <c r="J3564">
        <v>246</v>
      </c>
      <c r="K3564" s="1">
        <v>46053</v>
      </c>
      <c r="L3564" t="s">
        <v>15144</v>
      </c>
    </row>
    <row r="3565" spans="1:12" x14ac:dyDescent="0.2">
      <c r="A3565" t="s">
        <v>11697</v>
      </c>
      <c r="B3565" t="s">
        <v>11698</v>
      </c>
      <c r="C3565" t="s">
        <v>7360</v>
      </c>
      <c r="D3565" t="s">
        <v>12800</v>
      </c>
      <c r="E3565" t="s">
        <v>32</v>
      </c>
      <c r="F3565" t="s">
        <v>8916</v>
      </c>
      <c r="G3565" t="s">
        <v>345</v>
      </c>
      <c r="I3565"/>
      <c r="J3565">
        <v>270</v>
      </c>
      <c r="K3565" s="1">
        <v>46053</v>
      </c>
      <c r="L3565" t="s">
        <v>15144</v>
      </c>
    </row>
    <row r="3566" spans="1:12" x14ac:dyDescent="0.2">
      <c r="A3566" t="s">
        <v>11737</v>
      </c>
      <c r="B3566" t="s">
        <v>11738</v>
      </c>
      <c r="C3566" t="s">
        <v>7360</v>
      </c>
      <c r="D3566" t="s">
        <v>12800</v>
      </c>
      <c r="E3566" t="s">
        <v>32</v>
      </c>
      <c r="F3566" t="s">
        <v>8916</v>
      </c>
      <c r="G3566" t="s">
        <v>345</v>
      </c>
      <c r="I3566"/>
      <c r="J3566">
        <v>246</v>
      </c>
      <c r="K3566" s="1">
        <v>46053</v>
      </c>
      <c r="L3566" t="s">
        <v>15144</v>
      </c>
    </row>
    <row r="3567" spans="1:12" x14ac:dyDescent="0.2">
      <c r="A3567" t="s">
        <v>11709</v>
      </c>
      <c r="B3567" t="s">
        <v>11710</v>
      </c>
      <c r="C3567" t="s">
        <v>7360</v>
      </c>
      <c r="D3567" t="s">
        <v>12800</v>
      </c>
      <c r="E3567" t="s">
        <v>32</v>
      </c>
      <c r="F3567" t="s">
        <v>8916</v>
      </c>
      <c r="G3567" t="s">
        <v>345</v>
      </c>
      <c r="I3567"/>
      <c r="J3567">
        <v>246</v>
      </c>
      <c r="K3567" s="1">
        <v>46053</v>
      </c>
      <c r="L3567" t="s">
        <v>15144</v>
      </c>
    </row>
    <row r="3568" spans="1:12" x14ac:dyDescent="0.2">
      <c r="A3568" t="s">
        <v>11721</v>
      </c>
      <c r="B3568" t="s">
        <v>11722</v>
      </c>
      <c r="C3568" t="s">
        <v>7360</v>
      </c>
      <c r="D3568" t="s">
        <v>12800</v>
      </c>
      <c r="E3568" t="s">
        <v>32</v>
      </c>
      <c r="F3568" t="s">
        <v>8916</v>
      </c>
      <c r="G3568" t="s">
        <v>345</v>
      </c>
      <c r="I3568"/>
      <c r="J3568">
        <v>246</v>
      </c>
      <c r="K3568" s="1">
        <v>46053</v>
      </c>
      <c r="L3568" t="s">
        <v>15144</v>
      </c>
    </row>
    <row r="3569" spans="1:12" x14ac:dyDescent="0.2">
      <c r="A3569" t="s">
        <v>11693</v>
      </c>
      <c r="B3569" t="s">
        <v>11694</v>
      </c>
      <c r="C3569" t="s">
        <v>7360</v>
      </c>
      <c r="D3569" t="s">
        <v>12800</v>
      </c>
      <c r="E3569" t="s">
        <v>32</v>
      </c>
      <c r="F3569" t="s">
        <v>8916</v>
      </c>
      <c r="G3569" t="s">
        <v>345</v>
      </c>
      <c r="I3569"/>
      <c r="J3569">
        <v>246</v>
      </c>
      <c r="K3569" s="1">
        <v>46053</v>
      </c>
      <c r="L3569" t="s">
        <v>15144</v>
      </c>
    </row>
    <row r="3570" spans="1:12" x14ac:dyDescent="0.2">
      <c r="A3570" t="s">
        <v>11707</v>
      </c>
      <c r="B3570" t="s">
        <v>11708</v>
      </c>
      <c r="C3570" t="s">
        <v>7360</v>
      </c>
      <c r="D3570" t="s">
        <v>12800</v>
      </c>
      <c r="E3570" t="s">
        <v>32</v>
      </c>
      <c r="F3570" t="s">
        <v>8916</v>
      </c>
      <c r="G3570" t="s">
        <v>345</v>
      </c>
      <c r="I3570"/>
      <c r="J3570">
        <v>246</v>
      </c>
      <c r="K3570" s="1">
        <v>46053</v>
      </c>
      <c r="L3570" t="s">
        <v>15144</v>
      </c>
    </row>
    <row r="3571" spans="1:12" x14ac:dyDescent="0.2">
      <c r="A3571" t="s">
        <v>11723</v>
      </c>
      <c r="B3571" t="s">
        <v>11724</v>
      </c>
      <c r="C3571" t="s">
        <v>7360</v>
      </c>
      <c r="D3571" t="s">
        <v>12800</v>
      </c>
      <c r="E3571" t="s">
        <v>32</v>
      </c>
      <c r="F3571" t="s">
        <v>8916</v>
      </c>
      <c r="G3571" t="s">
        <v>345</v>
      </c>
      <c r="I3571"/>
      <c r="J3571">
        <v>270</v>
      </c>
      <c r="K3571" s="1">
        <v>46053</v>
      </c>
      <c r="L3571" t="s">
        <v>15144</v>
      </c>
    </row>
    <row r="3572" spans="1:12" x14ac:dyDescent="0.2">
      <c r="A3572" t="s">
        <v>11715</v>
      </c>
      <c r="B3572" t="s">
        <v>11716</v>
      </c>
      <c r="C3572" t="s">
        <v>7360</v>
      </c>
      <c r="D3572" t="s">
        <v>12800</v>
      </c>
      <c r="E3572" t="s">
        <v>32</v>
      </c>
      <c r="F3572" t="s">
        <v>8916</v>
      </c>
      <c r="G3572" t="s">
        <v>345</v>
      </c>
      <c r="I3572"/>
      <c r="J3572">
        <v>246</v>
      </c>
      <c r="K3572" s="1">
        <v>46053</v>
      </c>
      <c r="L3572" t="s">
        <v>15144</v>
      </c>
    </row>
    <row r="3573" spans="1:12" x14ac:dyDescent="0.2">
      <c r="A3573" t="s">
        <v>11729</v>
      </c>
      <c r="B3573" t="s">
        <v>11730</v>
      </c>
      <c r="C3573" t="s">
        <v>7360</v>
      </c>
      <c r="D3573" t="s">
        <v>12800</v>
      </c>
      <c r="E3573" t="s">
        <v>32</v>
      </c>
      <c r="F3573" t="s">
        <v>8916</v>
      </c>
      <c r="G3573" t="s">
        <v>345</v>
      </c>
      <c r="I3573"/>
      <c r="J3573">
        <v>246</v>
      </c>
      <c r="K3573" s="1">
        <v>46053</v>
      </c>
      <c r="L3573" t="s">
        <v>15144</v>
      </c>
    </row>
    <row r="3574" spans="1:12" x14ac:dyDescent="0.2">
      <c r="A3574" t="s">
        <v>11751</v>
      </c>
      <c r="B3574" t="s">
        <v>11752</v>
      </c>
      <c r="C3574" t="s">
        <v>7360</v>
      </c>
      <c r="D3574" t="s">
        <v>12800</v>
      </c>
      <c r="E3574" t="s">
        <v>32</v>
      </c>
      <c r="F3574" t="s">
        <v>8916</v>
      </c>
      <c r="G3574" t="s">
        <v>345</v>
      </c>
      <c r="I3574"/>
      <c r="J3574">
        <v>270</v>
      </c>
      <c r="K3574" s="1">
        <v>46053</v>
      </c>
      <c r="L3574" t="s">
        <v>15144</v>
      </c>
    </row>
    <row r="3575" spans="1:12" x14ac:dyDescent="0.2">
      <c r="A3575" t="s">
        <v>11705</v>
      </c>
      <c r="B3575" t="s">
        <v>11706</v>
      </c>
      <c r="C3575" t="s">
        <v>7360</v>
      </c>
      <c r="D3575" t="s">
        <v>12800</v>
      </c>
      <c r="E3575" t="s">
        <v>32</v>
      </c>
      <c r="F3575" t="s">
        <v>8916</v>
      </c>
      <c r="G3575" t="s">
        <v>345</v>
      </c>
      <c r="I3575"/>
      <c r="J3575">
        <v>270</v>
      </c>
      <c r="K3575" s="1">
        <v>46053</v>
      </c>
      <c r="L3575" t="s">
        <v>15144</v>
      </c>
    </row>
    <row r="3576" spans="1:12" x14ac:dyDescent="0.2">
      <c r="A3576" t="s">
        <v>11701</v>
      </c>
      <c r="B3576" t="s">
        <v>11702</v>
      </c>
      <c r="C3576" t="s">
        <v>7360</v>
      </c>
      <c r="D3576" t="s">
        <v>12800</v>
      </c>
      <c r="E3576" t="s">
        <v>32</v>
      </c>
      <c r="F3576" t="s">
        <v>8916</v>
      </c>
      <c r="G3576" t="s">
        <v>345</v>
      </c>
      <c r="I3576"/>
      <c r="J3576">
        <v>246</v>
      </c>
      <c r="K3576" s="1">
        <v>46053</v>
      </c>
      <c r="L3576" t="s">
        <v>15144</v>
      </c>
    </row>
    <row r="3577" spans="1:12" x14ac:dyDescent="0.2">
      <c r="A3577" t="s">
        <v>11703</v>
      </c>
      <c r="B3577" t="s">
        <v>11704</v>
      </c>
      <c r="C3577" t="s">
        <v>7360</v>
      </c>
      <c r="D3577" t="s">
        <v>12800</v>
      </c>
      <c r="E3577" t="s">
        <v>32</v>
      </c>
      <c r="F3577" t="s">
        <v>8916</v>
      </c>
      <c r="G3577" t="s">
        <v>345</v>
      </c>
      <c r="I3577"/>
      <c r="J3577">
        <v>246</v>
      </c>
      <c r="K3577" s="1">
        <v>46053</v>
      </c>
      <c r="L3577" t="s">
        <v>15144</v>
      </c>
    </row>
    <row r="3578" spans="1:12" x14ac:dyDescent="0.2">
      <c r="A3578" t="s">
        <v>11733</v>
      </c>
      <c r="B3578" t="s">
        <v>11734</v>
      </c>
      <c r="C3578" t="s">
        <v>7360</v>
      </c>
      <c r="D3578" t="s">
        <v>12800</v>
      </c>
      <c r="E3578" t="s">
        <v>32</v>
      </c>
      <c r="F3578" t="s">
        <v>8916</v>
      </c>
      <c r="G3578" t="s">
        <v>345</v>
      </c>
      <c r="I3578"/>
      <c r="J3578">
        <v>246</v>
      </c>
      <c r="K3578" s="1">
        <v>46053</v>
      </c>
      <c r="L3578" t="s">
        <v>15144</v>
      </c>
    </row>
    <row r="3579" spans="1:12" x14ac:dyDescent="0.2">
      <c r="A3579" t="s">
        <v>11745</v>
      </c>
      <c r="B3579" t="s">
        <v>11746</v>
      </c>
      <c r="C3579" t="s">
        <v>7360</v>
      </c>
      <c r="D3579" t="s">
        <v>12800</v>
      </c>
      <c r="E3579" t="s">
        <v>32</v>
      </c>
      <c r="F3579" t="s">
        <v>8916</v>
      </c>
      <c r="G3579" t="s">
        <v>345</v>
      </c>
      <c r="I3579"/>
      <c r="J3579">
        <v>246</v>
      </c>
      <c r="K3579" s="1">
        <v>46053</v>
      </c>
      <c r="L3579" t="s">
        <v>15144</v>
      </c>
    </row>
    <row r="3580" spans="1:12" x14ac:dyDescent="0.2">
      <c r="A3580" t="s">
        <v>11755</v>
      </c>
      <c r="B3580" t="s">
        <v>11756</v>
      </c>
      <c r="C3580" t="s">
        <v>7360</v>
      </c>
      <c r="D3580" t="s">
        <v>12800</v>
      </c>
      <c r="E3580" t="s">
        <v>32</v>
      </c>
      <c r="F3580" t="s">
        <v>8916</v>
      </c>
      <c r="G3580" t="s">
        <v>345</v>
      </c>
      <c r="I3580"/>
      <c r="J3580">
        <v>246</v>
      </c>
      <c r="K3580" s="1">
        <v>46053</v>
      </c>
      <c r="L3580" t="s">
        <v>15144</v>
      </c>
    </row>
    <row r="3581" spans="1:12" x14ac:dyDescent="0.2">
      <c r="A3581" t="s">
        <v>11753</v>
      </c>
      <c r="B3581" t="s">
        <v>11754</v>
      </c>
      <c r="C3581" t="s">
        <v>7360</v>
      </c>
      <c r="D3581" t="s">
        <v>12800</v>
      </c>
      <c r="E3581" t="s">
        <v>32</v>
      </c>
      <c r="F3581" t="s">
        <v>8916</v>
      </c>
      <c r="G3581" t="s">
        <v>345</v>
      </c>
      <c r="I3581"/>
      <c r="J3581">
        <v>246</v>
      </c>
      <c r="K3581" s="1">
        <v>46053</v>
      </c>
      <c r="L3581" t="s">
        <v>15144</v>
      </c>
    </row>
    <row r="3582" spans="1:12" x14ac:dyDescent="0.2">
      <c r="A3582" t="s">
        <v>13937</v>
      </c>
      <c r="B3582" t="s">
        <v>13938</v>
      </c>
      <c r="C3582" t="s">
        <v>7360</v>
      </c>
      <c r="D3582" t="s">
        <v>13911</v>
      </c>
      <c r="E3582" t="s">
        <v>32</v>
      </c>
      <c r="F3582" t="s">
        <v>168</v>
      </c>
      <c r="G3582" t="s">
        <v>169</v>
      </c>
      <c r="I3582"/>
      <c r="J3582">
        <v>125</v>
      </c>
      <c r="K3582" s="1">
        <v>46173</v>
      </c>
      <c r="L3582" t="s">
        <v>15144</v>
      </c>
    </row>
    <row r="3583" spans="1:12" x14ac:dyDescent="0.2">
      <c r="A3583" t="s">
        <v>13933</v>
      </c>
      <c r="B3583" t="s">
        <v>13934</v>
      </c>
      <c r="C3583" t="s">
        <v>7360</v>
      </c>
      <c r="D3583" t="s">
        <v>13911</v>
      </c>
      <c r="E3583" t="s">
        <v>32</v>
      </c>
      <c r="F3583" t="s">
        <v>168</v>
      </c>
      <c r="G3583" t="s">
        <v>169</v>
      </c>
      <c r="I3583"/>
      <c r="J3583">
        <v>125</v>
      </c>
      <c r="K3583" s="1">
        <v>46173</v>
      </c>
      <c r="L3583" t="s">
        <v>15144</v>
      </c>
    </row>
    <row r="3584" spans="1:12" x14ac:dyDescent="0.2">
      <c r="A3584" t="s">
        <v>12002</v>
      </c>
      <c r="B3584" t="s">
        <v>13912</v>
      </c>
      <c r="C3584" t="s">
        <v>7360</v>
      </c>
      <c r="D3584" t="s">
        <v>13911</v>
      </c>
      <c r="E3584" t="s">
        <v>32</v>
      </c>
      <c r="F3584" t="s">
        <v>168</v>
      </c>
      <c r="G3584" t="s">
        <v>169</v>
      </c>
      <c r="I3584"/>
      <c r="J3584">
        <v>125</v>
      </c>
      <c r="K3584" s="1">
        <v>46081</v>
      </c>
      <c r="L3584" t="s">
        <v>15144</v>
      </c>
    </row>
    <row r="3585" spans="1:12" x14ac:dyDescent="0.2">
      <c r="A3585" t="s">
        <v>14158</v>
      </c>
      <c r="B3585" t="s">
        <v>14159</v>
      </c>
      <c r="C3585" t="s">
        <v>7360</v>
      </c>
      <c r="D3585" t="s">
        <v>13911</v>
      </c>
      <c r="E3585" t="s">
        <v>32</v>
      </c>
      <c r="F3585" t="s">
        <v>168</v>
      </c>
      <c r="G3585" t="s">
        <v>169</v>
      </c>
      <c r="I3585"/>
      <c r="J3585">
        <v>125</v>
      </c>
      <c r="K3585" s="1">
        <v>46173</v>
      </c>
      <c r="L3585" t="s">
        <v>15144</v>
      </c>
    </row>
    <row r="3586" spans="1:12" x14ac:dyDescent="0.2">
      <c r="A3586" t="s">
        <v>13949</v>
      </c>
      <c r="B3586" t="s">
        <v>13950</v>
      </c>
      <c r="C3586" t="s">
        <v>7360</v>
      </c>
      <c r="D3586" t="s">
        <v>13911</v>
      </c>
      <c r="E3586" t="s">
        <v>32</v>
      </c>
      <c r="F3586" t="s">
        <v>168</v>
      </c>
      <c r="G3586" t="s">
        <v>169</v>
      </c>
      <c r="I3586"/>
      <c r="J3586">
        <v>125</v>
      </c>
      <c r="K3586" s="1">
        <v>46173</v>
      </c>
      <c r="L3586" t="s">
        <v>15144</v>
      </c>
    </row>
    <row r="3587" spans="1:12" x14ac:dyDescent="0.2">
      <c r="A3587" t="s">
        <v>11998</v>
      </c>
      <c r="B3587" t="s">
        <v>13968</v>
      </c>
      <c r="C3587" t="s">
        <v>7360</v>
      </c>
      <c r="D3587" t="s">
        <v>13911</v>
      </c>
      <c r="E3587" t="s">
        <v>32</v>
      </c>
      <c r="F3587" t="s">
        <v>168</v>
      </c>
      <c r="G3587" t="s">
        <v>169</v>
      </c>
      <c r="I3587"/>
      <c r="J3587">
        <v>125</v>
      </c>
      <c r="K3587" s="1">
        <v>46081</v>
      </c>
      <c r="L3587" t="s">
        <v>15144</v>
      </c>
    </row>
    <row r="3588" spans="1:12" x14ac:dyDescent="0.2">
      <c r="A3588" t="s">
        <v>11999</v>
      </c>
      <c r="B3588" t="s">
        <v>13967</v>
      </c>
      <c r="C3588" t="s">
        <v>7360</v>
      </c>
      <c r="D3588" t="s">
        <v>13911</v>
      </c>
      <c r="E3588" t="s">
        <v>32</v>
      </c>
      <c r="F3588" t="s">
        <v>168</v>
      </c>
      <c r="G3588" t="s">
        <v>169</v>
      </c>
      <c r="I3588"/>
      <c r="J3588">
        <v>125</v>
      </c>
      <c r="K3588" s="1">
        <v>46081</v>
      </c>
      <c r="L3588" t="s">
        <v>15144</v>
      </c>
    </row>
    <row r="3589" spans="1:12" x14ac:dyDescent="0.2">
      <c r="A3589" t="s">
        <v>13947</v>
      </c>
      <c r="B3589" t="s">
        <v>13948</v>
      </c>
      <c r="C3589" t="s">
        <v>7360</v>
      </c>
      <c r="D3589" t="s">
        <v>13911</v>
      </c>
      <c r="E3589" t="s">
        <v>32</v>
      </c>
      <c r="F3589" t="s">
        <v>168</v>
      </c>
      <c r="G3589" t="s">
        <v>169</v>
      </c>
      <c r="I3589"/>
      <c r="J3589">
        <v>125</v>
      </c>
      <c r="K3589" s="1">
        <v>46173</v>
      </c>
      <c r="L3589" t="s">
        <v>15144</v>
      </c>
    </row>
    <row r="3590" spans="1:12" x14ac:dyDescent="0.2">
      <c r="A3590" t="s">
        <v>14148</v>
      </c>
      <c r="B3590" t="s">
        <v>14149</v>
      </c>
      <c r="C3590" t="s">
        <v>7360</v>
      </c>
      <c r="D3590" t="s">
        <v>13911</v>
      </c>
      <c r="E3590" t="s">
        <v>32</v>
      </c>
      <c r="F3590" t="s">
        <v>168</v>
      </c>
      <c r="G3590" t="s">
        <v>169</v>
      </c>
      <c r="I3590"/>
      <c r="J3590">
        <v>125</v>
      </c>
      <c r="K3590" s="1">
        <v>46173</v>
      </c>
      <c r="L3590" t="s">
        <v>15144</v>
      </c>
    </row>
    <row r="3591" spans="1:12" x14ac:dyDescent="0.2">
      <c r="A3591" t="s">
        <v>14160</v>
      </c>
      <c r="B3591" t="s">
        <v>14161</v>
      </c>
      <c r="C3591" t="s">
        <v>7360</v>
      </c>
      <c r="D3591" t="s">
        <v>13911</v>
      </c>
      <c r="E3591" t="s">
        <v>32</v>
      </c>
      <c r="F3591" t="s">
        <v>168</v>
      </c>
      <c r="G3591" t="s">
        <v>169</v>
      </c>
      <c r="I3591"/>
      <c r="J3591">
        <v>125</v>
      </c>
      <c r="K3591" s="1">
        <v>46173</v>
      </c>
      <c r="L3591" t="s">
        <v>15144</v>
      </c>
    </row>
    <row r="3592" spans="1:12" x14ac:dyDescent="0.2">
      <c r="A3592" t="s">
        <v>13954</v>
      </c>
      <c r="B3592" t="s">
        <v>13955</v>
      </c>
      <c r="C3592" t="s">
        <v>7360</v>
      </c>
      <c r="D3592" t="s">
        <v>13911</v>
      </c>
      <c r="E3592" t="s">
        <v>32</v>
      </c>
      <c r="F3592" t="s">
        <v>168</v>
      </c>
      <c r="G3592" t="s">
        <v>169</v>
      </c>
      <c r="I3592"/>
      <c r="J3592">
        <v>125</v>
      </c>
      <c r="K3592" s="1">
        <v>46173</v>
      </c>
      <c r="L3592" t="s">
        <v>15144</v>
      </c>
    </row>
    <row r="3593" spans="1:12" x14ac:dyDescent="0.2">
      <c r="A3593" t="s">
        <v>14152</v>
      </c>
      <c r="B3593" t="s">
        <v>14153</v>
      </c>
      <c r="C3593" t="s">
        <v>7360</v>
      </c>
      <c r="D3593" t="s">
        <v>13911</v>
      </c>
      <c r="E3593" t="s">
        <v>32</v>
      </c>
      <c r="F3593" t="s">
        <v>168</v>
      </c>
      <c r="G3593" t="s">
        <v>169</v>
      </c>
      <c r="I3593"/>
      <c r="J3593">
        <v>125</v>
      </c>
      <c r="K3593" s="1">
        <v>46173</v>
      </c>
      <c r="L3593" t="s">
        <v>15144</v>
      </c>
    </row>
    <row r="3594" spans="1:12" x14ac:dyDescent="0.2">
      <c r="A3594" t="s">
        <v>13922</v>
      </c>
      <c r="B3594" t="s">
        <v>13923</v>
      </c>
      <c r="C3594" t="s">
        <v>7360</v>
      </c>
      <c r="D3594" t="s">
        <v>13911</v>
      </c>
      <c r="E3594" t="s">
        <v>32</v>
      </c>
      <c r="F3594" t="s">
        <v>168</v>
      </c>
      <c r="G3594" t="s">
        <v>169</v>
      </c>
      <c r="I3594"/>
      <c r="J3594">
        <v>125</v>
      </c>
      <c r="K3594" s="1">
        <v>46173</v>
      </c>
      <c r="L3594" t="s">
        <v>15144</v>
      </c>
    </row>
    <row r="3595" spans="1:12" x14ac:dyDescent="0.2">
      <c r="A3595" t="s">
        <v>14142</v>
      </c>
      <c r="B3595" t="s">
        <v>14143</v>
      </c>
      <c r="C3595" t="s">
        <v>7360</v>
      </c>
      <c r="D3595" t="s">
        <v>13911</v>
      </c>
      <c r="E3595" t="s">
        <v>32</v>
      </c>
      <c r="F3595" t="s">
        <v>168</v>
      </c>
      <c r="G3595" t="s">
        <v>169</v>
      </c>
      <c r="I3595"/>
      <c r="J3595">
        <v>125</v>
      </c>
      <c r="K3595" s="1">
        <v>46173</v>
      </c>
      <c r="L3595" t="s">
        <v>15144</v>
      </c>
    </row>
    <row r="3596" spans="1:12" x14ac:dyDescent="0.2">
      <c r="A3596" t="s">
        <v>14136</v>
      </c>
      <c r="B3596" t="s">
        <v>14137</v>
      </c>
      <c r="C3596" t="s">
        <v>7360</v>
      </c>
      <c r="D3596" t="s">
        <v>13911</v>
      </c>
      <c r="E3596" t="s">
        <v>32</v>
      </c>
      <c r="F3596" t="s">
        <v>168</v>
      </c>
      <c r="G3596" t="s">
        <v>169</v>
      </c>
      <c r="I3596"/>
      <c r="J3596">
        <v>125</v>
      </c>
      <c r="K3596" s="1">
        <v>46173</v>
      </c>
      <c r="L3596" t="s">
        <v>15144</v>
      </c>
    </row>
    <row r="3597" spans="1:12" x14ac:dyDescent="0.2">
      <c r="A3597" t="s">
        <v>14156</v>
      </c>
      <c r="B3597" t="s">
        <v>14157</v>
      </c>
      <c r="C3597" t="s">
        <v>7360</v>
      </c>
      <c r="D3597" t="s">
        <v>13911</v>
      </c>
      <c r="E3597" t="s">
        <v>32</v>
      </c>
      <c r="F3597" t="s">
        <v>168</v>
      </c>
      <c r="G3597" t="s">
        <v>169</v>
      </c>
      <c r="I3597"/>
      <c r="J3597">
        <v>125</v>
      </c>
      <c r="K3597" s="1">
        <v>46173</v>
      </c>
      <c r="L3597" t="s">
        <v>15144</v>
      </c>
    </row>
    <row r="3598" spans="1:12" x14ac:dyDescent="0.2">
      <c r="A3598" t="s">
        <v>14166</v>
      </c>
      <c r="B3598" t="s">
        <v>14167</v>
      </c>
      <c r="C3598" t="s">
        <v>7360</v>
      </c>
      <c r="D3598" t="s">
        <v>13911</v>
      </c>
      <c r="E3598" t="s">
        <v>32</v>
      </c>
      <c r="F3598" t="s">
        <v>168</v>
      </c>
      <c r="G3598" t="s">
        <v>169</v>
      </c>
      <c r="I3598"/>
      <c r="J3598">
        <v>125</v>
      </c>
      <c r="K3598" s="1">
        <v>46173</v>
      </c>
      <c r="L3598" t="s">
        <v>15144</v>
      </c>
    </row>
    <row r="3599" spans="1:12" x14ac:dyDescent="0.2">
      <c r="A3599" t="s">
        <v>12004</v>
      </c>
      <c r="B3599" t="s">
        <v>13951</v>
      </c>
      <c r="C3599" t="s">
        <v>7360</v>
      </c>
      <c r="D3599" t="s">
        <v>13911</v>
      </c>
      <c r="E3599" t="s">
        <v>32</v>
      </c>
      <c r="F3599" t="s">
        <v>168</v>
      </c>
      <c r="G3599" t="s">
        <v>169</v>
      </c>
      <c r="I3599"/>
      <c r="J3599">
        <v>125</v>
      </c>
      <c r="K3599" s="1">
        <v>46081</v>
      </c>
      <c r="L3599" t="s">
        <v>15144</v>
      </c>
    </row>
    <row r="3600" spans="1:12" x14ac:dyDescent="0.2">
      <c r="A3600" t="s">
        <v>14178</v>
      </c>
      <c r="B3600" t="s">
        <v>14179</v>
      </c>
      <c r="C3600" t="s">
        <v>7360</v>
      </c>
      <c r="D3600" t="s">
        <v>13911</v>
      </c>
      <c r="E3600" t="s">
        <v>32</v>
      </c>
      <c r="F3600" t="s">
        <v>168</v>
      </c>
      <c r="G3600" t="s">
        <v>169</v>
      </c>
      <c r="I3600"/>
      <c r="J3600">
        <v>125</v>
      </c>
      <c r="K3600" s="1">
        <v>46173</v>
      </c>
      <c r="L3600" t="s">
        <v>15144</v>
      </c>
    </row>
    <row r="3601" spans="1:12" x14ac:dyDescent="0.2">
      <c r="A3601" t="s">
        <v>12001</v>
      </c>
      <c r="B3601" t="s">
        <v>13970</v>
      </c>
      <c r="C3601" t="s">
        <v>7360</v>
      </c>
      <c r="D3601" t="s">
        <v>13911</v>
      </c>
      <c r="E3601" t="s">
        <v>32</v>
      </c>
      <c r="F3601" t="s">
        <v>168</v>
      </c>
      <c r="G3601" t="s">
        <v>169</v>
      </c>
      <c r="I3601"/>
      <c r="J3601">
        <v>125</v>
      </c>
      <c r="K3601" s="1">
        <v>46081</v>
      </c>
      <c r="L3601" t="s">
        <v>15144</v>
      </c>
    </row>
    <row r="3602" spans="1:12" x14ac:dyDescent="0.2">
      <c r="A3602" t="s">
        <v>13935</v>
      </c>
      <c r="B3602" t="s">
        <v>13936</v>
      </c>
      <c r="C3602" t="s">
        <v>7360</v>
      </c>
      <c r="D3602" t="s">
        <v>13911</v>
      </c>
      <c r="E3602" t="s">
        <v>32</v>
      </c>
      <c r="F3602" t="s">
        <v>168</v>
      </c>
      <c r="G3602" t="s">
        <v>169</v>
      </c>
      <c r="I3602"/>
      <c r="J3602">
        <v>125</v>
      </c>
      <c r="K3602" s="1">
        <v>46173</v>
      </c>
      <c r="L3602" t="s">
        <v>15144</v>
      </c>
    </row>
    <row r="3603" spans="1:12" x14ac:dyDescent="0.2">
      <c r="A3603" t="s">
        <v>11996</v>
      </c>
      <c r="B3603" t="s">
        <v>13930</v>
      </c>
      <c r="C3603" t="s">
        <v>7360</v>
      </c>
      <c r="D3603" t="s">
        <v>13911</v>
      </c>
      <c r="E3603" t="s">
        <v>32</v>
      </c>
      <c r="F3603" t="s">
        <v>168</v>
      </c>
      <c r="G3603" t="s">
        <v>169</v>
      </c>
      <c r="I3603"/>
      <c r="J3603">
        <v>125</v>
      </c>
      <c r="K3603" s="1">
        <v>46081</v>
      </c>
      <c r="L3603" t="s">
        <v>15144</v>
      </c>
    </row>
    <row r="3604" spans="1:12" x14ac:dyDescent="0.2">
      <c r="A3604" t="s">
        <v>13964</v>
      </c>
      <c r="B3604" t="s">
        <v>13965</v>
      </c>
      <c r="C3604" t="s">
        <v>7360</v>
      </c>
      <c r="D3604" t="s">
        <v>13911</v>
      </c>
      <c r="E3604" t="s">
        <v>32</v>
      </c>
      <c r="F3604" t="s">
        <v>168</v>
      </c>
      <c r="G3604" t="s">
        <v>169</v>
      </c>
      <c r="I3604"/>
      <c r="J3604">
        <v>125</v>
      </c>
      <c r="K3604" s="1">
        <v>46173</v>
      </c>
      <c r="L3604" t="s">
        <v>15144</v>
      </c>
    </row>
    <row r="3605" spans="1:12" x14ac:dyDescent="0.2">
      <c r="A3605" t="s">
        <v>12006</v>
      </c>
      <c r="B3605" t="s">
        <v>13969</v>
      </c>
      <c r="C3605" t="s">
        <v>7360</v>
      </c>
      <c r="D3605" t="s">
        <v>13911</v>
      </c>
      <c r="E3605" t="s">
        <v>32</v>
      </c>
      <c r="F3605" t="s">
        <v>168</v>
      </c>
      <c r="G3605" t="s">
        <v>169</v>
      </c>
      <c r="I3605"/>
      <c r="J3605">
        <v>125</v>
      </c>
      <c r="K3605" s="1">
        <v>46081</v>
      </c>
      <c r="L3605" t="s">
        <v>15144</v>
      </c>
    </row>
    <row r="3606" spans="1:12" x14ac:dyDescent="0.2">
      <c r="A3606" t="s">
        <v>14170</v>
      </c>
      <c r="B3606" t="s">
        <v>14171</v>
      </c>
      <c r="C3606" t="s">
        <v>7360</v>
      </c>
      <c r="D3606" t="s">
        <v>13911</v>
      </c>
      <c r="E3606" t="s">
        <v>32</v>
      </c>
      <c r="F3606" t="s">
        <v>168</v>
      </c>
      <c r="G3606" t="s">
        <v>169</v>
      </c>
      <c r="I3606"/>
      <c r="J3606">
        <v>125</v>
      </c>
      <c r="K3606" s="1">
        <v>46173</v>
      </c>
      <c r="L3606" t="s">
        <v>15144</v>
      </c>
    </row>
    <row r="3607" spans="1:12" x14ac:dyDescent="0.2">
      <c r="A3607" t="s">
        <v>13943</v>
      </c>
      <c r="B3607" t="s">
        <v>13944</v>
      </c>
      <c r="C3607" t="s">
        <v>7360</v>
      </c>
      <c r="D3607" t="s">
        <v>13911</v>
      </c>
      <c r="E3607" t="s">
        <v>32</v>
      </c>
      <c r="F3607" t="s">
        <v>168</v>
      </c>
      <c r="G3607" t="s">
        <v>169</v>
      </c>
      <c r="I3607"/>
      <c r="J3607">
        <v>125</v>
      </c>
      <c r="K3607" s="1">
        <v>46173</v>
      </c>
      <c r="L3607" t="s">
        <v>15144</v>
      </c>
    </row>
    <row r="3608" spans="1:12" x14ac:dyDescent="0.2">
      <c r="A3608" t="s">
        <v>14150</v>
      </c>
      <c r="B3608" t="s">
        <v>14151</v>
      </c>
      <c r="C3608" t="s">
        <v>7360</v>
      </c>
      <c r="D3608" t="s">
        <v>13911</v>
      </c>
      <c r="E3608" t="s">
        <v>32</v>
      </c>
      <c r="F3608" t="s">
        <v>168</v>
      </c>
      <c r="G3608" t="s">
        <v>169</v>
      </c>
      <c r="I3608"/>
      <c r="J3608">
        <v>125</v>
      </c>
      <c r="K3608" s="1">
        <v>46173</v>
      </c>
      <c r="L3608" t="s">
        <v>15144</v>
      </c>
    </row>
    <row r="3609" spans="1:12" x14ac:dyDescent="0.2">
      <c r="A3609" t="s">
        <v>13952</v>
      </c>
      <c r="B3609" t="s">
        <v>13953</v>
      </c>
      <c r="C3609" t="s">
        <v>7360</v>
      </c>
      <c r="D3609" t="s">
        <v>13911</v>
      </c>
      <c r="E3609" t="s">
        <v>32</v>
      </c>
      <c r="F3609" t="s">
        <v>168</v>
      </c>
      <c r="G3609" t="s">
        <v>169</v>
      </c>
      <c r="I3609"/>
      <c r="J3609">
        <v>125</v>
      </c>
      <c r="K3609" s="1">
        <v>46173</v>
      </c>
      <c r="L3609" t="s">
        <v>15144</v>
      </c>
    </row>
    <row r="3610" spans="1:12" x14ac:dyDescent="0.2">
      <c r="A3610" t="s">
        <v>13926</v>
      </c>
      <c r="B3610" t="s">
        <v>13927</v>
      </c>
      <c r="C3610" t="s">
        <v>7360</v>
      </c>
      <c r="D3610" t="s">
        <v>13911</v>
      </c>
      <c r="E3610" t="s">
        <v>32</v>
      </c>
      <c r="F3610" t="s">
        <v>168</v>
      </c>
      <c r="G3610" t="s">
        <v>169</v>
      </c>
      <c r="I3610"/>
      <c r="J3610">
        <v>125</v>
      </c>
      <c r="K3610" s="1">
        <v>46173</v>
      </c>
      <c r="L3610" t="s">
        <v>15144</v>
      </c>
    </row>
    <row r="3611" spans="1:12" x14ac:dyDescent="0.2">
      <c r="A3611" t="s">
        <v>13958</v>
      </c>
      <c r="B3611" t="s">
        <v>13959</v>
      </c>
      <c r="C3611" t="s">
        <v>7360</v>
      </c>
      <c r="D3611" t="s">
        <v>13911</v>
      </c>
      <c r="E3611" t="s">
        <v>32</v>
      </c>
      <c r="F3611" t="s">
        <v>168</v>
      </c>
      <c r="G3611" t="s">
        <v>169</v>
      </c>
      <c r="I3611"/>
      <c r="J3611">
        <v>125</v>
      </c>
      <c r="K3611" s="1">
        <v>46173</v>
      </c>
      <c r="L3611" t="s">
        <v>15144</v>
      </c>
    </row>
    <row r="3612" spans="1:12" x14ac:dyDescent="0.2">
      <c r="A3612" t="s">
        <v>14168</v>
      </c>
      <c r="B3612" t="s">
        <v>14169</v>
      </c>
      <c r="C3612" t="s">
        <v>7360</v>
      </c>
      <c r="D3612" t="s">
        <v>13911</v>
      </c>
      <c r="E3612" t="s">
        <v>32</v>
      </c>
      <c r="F3612" t="s">
        <v>168</v>
      </c>
      <c r="G3612" t="s">
        <v>169</v>
      </c>
      <c r="I3612"/>
      <c r="J3612">
        <v>125</v>
      </c>
      <c r="K3612" s="1">
        <v>46173</v>
      </c>
      <c r="L3612" t="s">
        <v>15144</v>
      </c>
    </row>
    <row r="3613" spans="1:12" x14ac:dyDescent="0.2">
      <c r="A3613" t="s">
        <v>13924</v>
      </c>
      <c r="B3613" t="s">
        <v>13925</v>
      </c>
      <c r="C3613" t="s">
        <v>7360</v>
      </c>
      <c r="D3613" t="s">
        <v>13911</v>
      </c>
      <c r="E3613" t="s">
        <v>32</v>
      </c>
      <c r="F3613" t="s">
        <v>168</v>
      </c>
      <c r="G3613" t="s">
        <v>169</v>
      </c>
      <c r="I3613"/>
      <c r="J3613">
        <v>125</v>
      </c>
      <c r="K3613" s="1">
        <v>46173</v>
      </c>
      <c r="L3613" t="s">
        <v>15144</v>
      </c>
    </row>
    <row r="3614" spans="1:12" x14ac:dyDescent="0.2">
      <c r="A3614" t="s">
        <v>13941</v>
      </c>
      <c r="B3614" t="s">
        <v>13942</v>
      </c>
      <c r="C3614" t="s">
        <v>7360</v>
      </c>
      <c r="D3614" t="s">
        <v>13911</v>
      </c>
      <c r="E3614" t="s">
        <v>32</v>
      </c>
      <c r="F3614" t="s">
        <v>168</v>
      </c>
      <c r="G3614" t="s">
        <v>169</v>
      </c>
      <c r="I3614"/>
      <c r="J3614">
        <v>125</v>
      </c>
      <c r="K3614" s="1">
        <v>46173</v>
      </c>
      <c r="L3614" t="s">
        <v>15144</v>
      </c>
    </row>
    <row r="3615" spans="1:12" x14ac:dyDescent="0.2">
      <c r="A3615" t="s">
        <v>14176</v>
      </c>
      <c r="B3615" t="s">
        <v>14177</v>
      </c>
      <c r="C3615" t="s">
        <v>7360</v>
      </c>
      <c r="D3615" t="s">
        <v>13911</v>
      </c>
      <c r="E3615" t="s">
        <v>32</v>
      </c>
      <c r="F3615" t="s">
        <v>168</v>
      </c>
      <c r="G3615" t="s">
        <v>169</v>
      </c>
      <c r="I3615"/>
      <c r="J3615">
        <v>125</v>
      </c>
      <c r="K3615" s="1">
        <v>46173</v>
      </c>
      <c r="L3615" t="s">
        <v>15144</v>
      </c>
    </row>
    <row r="3616" spans="1:12" x14ac:dyDescent="0.2">
      <c r="A3616" t="s">
        <v>13918</v>
      </c>
      <c r="B3616" t="s">
        <v>13919</v>
      </c>
      <c r="C3616" t="s">
        <v>7360</v>
      </c>
      <c r="D3616" t="s">
        <v>13911</v>
      </c>
      <c r="E3616" t="s">
        <v>32</v>
      </c>
      <c r="F3616" t="s">
        <v>168</v>
      </c>
      <c r="G3616" t="s">
        <v>169</v>
      </c>
      <c r="I3616"/>
      <c r="J3616">
        <v>125</v>
      </c>
      <c r="K3616" s="1">
        <v>46173</v>
      </c>
      <c r="L3616" t="s">
        <v>15144</v>
      </c>
    </row>
    <row r="3617" spans="1:12" x14ac:dyDescent="0.2">
      <c r="A3617" t="s">
        <v>14134</v>
      </c>
      <c r="B3617" t="s">
        <v>14135</v>
      </c>
      <c r="C3617" t="s">
        <v>7360</v>
      </c>
      <c r="D3617" t="s">
        <v>13911</v>
      </c>
      <c r="E3617" t="s">
        <v>32</v>
      </c>
      <c r="F3617" t="s">
        <v>168</v>
      </c>
      <c r="G3617" t="s">
        <v>169</v>
      </c>
      <c r="I3617"/>
      <c r="J3617">
        <v>125</v>
      </c>
      <c r="K3617" s="1">
        <v>46173</v>
      </c>
      <c r="L3617" t="s">
        <v>15144</v>
      </c>
    </row>
    <row r="3618" spans="1:12" x14ac:dyDescent="0.2">
      <c r="A3618" t="s">
        <v>13916</v>
      </c>
      <c r="B3618" t="s">
        <v>13917</v>
      </c>
      <c r="C3618" t="s">
        <v>7360</v>
      </c>
      <c r="D3618" t="s">
        <v>13911</v>
      </c>
      <c r="E3618" t="s">
        <v>32</v>
      </c>
      <c r="F3618" t="s">
        <v>168</v>
      </c>
      <c r="G3618" t="s">
        <v>169</v>
      </c>
      <c r="I3618"/>
      <c r="J3618">
        <v>125</v>
      </c>
      <c r="K3618" s="1">
        <v>46173</v>
      </c>
      <c r="L3618" t="s">
        <v>15144</v>
      </c>
    </row>
    <row r="3619" spans="1:12" x14ac:dyDescent="0.2">
      <c r="A3619" t="s">
        <v>13945</v>
      </c>
      <c r="B3619" t="s">
        <v>13946</v>
      </c>
      <c r="C3619" t="s">
        <v>7360</v>
      </c>
      <c r="D3619" t="s">
        <v>13911</v>
      </c>
      <c r="E3619" t="s">
        <v>32</v>
      </c>
      <c r="F3619" t="s">
        <v>168</v>
      </c>
      <c r="G3619" t="s">
        <v>169</v>
      </c>
      <c r="I3619"/>
      <c r="J3619">
        <v>125</v>
      </c>
      <c r="K3619" s="1">
        <v>46173</v>
      </c>
      <c r="L3619" t="s">
        <v>15144</v>
      </c>
    </row>
    <row r="3620" spans="1:12" x14ac:dyDescent="0.2">
      <c r="A3620" t="s">
        <v>14174</v>
      </c>
      <c r="B3620" t="s">
        <v>14175</v>
      </c>
      <c r="C3620" t="s">
        <v>7360</v>
      </c>
      <c r="D3620" t="s">
        <v>13911</v>
      </c>
      <c r="E3620" t="s">
        <v>32</v>
      </c>
      <c r="F3620" t="s">
        <v>168</v>
      </c>
      <c r="G3620" t="s">
        <v>169</v>
      </c>
      <c r="I3620"/>
      <c r="J3620">
        <v>125</v>
      </c>
      <c r="K3620" s="1">
        <v>46173</v>
      </c>
      <c r="L3620" t="s">
        <v>15144</v>
      </c>
    </row>
    <row r="3621" spans="1:12" x14ac:dyDescent="0.2">
      <c r="A3621" t="s">
        <v>14172</v>
      </c>
      <c r="B3621" t="s">
        <v>14173</v>
      </c>
      <c r="C3621" t="s">
        <v>7360</v>
      </c>
      <c r="D3621" t="s">
        <v>13911</v>
      </c>
      <c r="E3621" t="s">
        <v>32</v>
      </c>
      <c r="F3621" t="s">
        <v>168</v>
      </c>
      <c r="G3621" t="s">
        <v>169</v>
      </c>
      <c r="I3621"/>
      <c r="J3621">
        <v>125</v>
      </c>
      <c r="K3621" s="1">
        <v>46173</v>
      </c>
      <c r="L3621" t="s">
        <v>15144</v>
      </c>
    </row>
    <row r="3622" spans="1:12" x14ac:dyDescent="0.2">
      <c r="A3622" t="s">
        <v>13914</v>
      </c>
      <c r="B3622" t="s">
        <v>13915</v>
      </c>
      <c r="C3622" t="s">
        <v>7360</v>
      </c>
      <c r="D3622" t="s">
        <v>13911</v>
      </c>
      <c r="E3622" t="s">
        <v>32</v>
      </c>
      <c r="F3622" t="s">
        <v>168</v>
      </c>
      <c r="G3622" t="s">
        <v>169</v>
      </c>
      <c r="I3622"/>
      <c r="J3622">
        <v>125</v>
      </c>
      <c r="K3622" s="1">
        <v>46173</v>
      </c>
      <c r="L3622" t="s">
        <v>15144</v>
      </c>
    </row>
    <row r="3623" spans="1:12" x14ac:dyDescent="0.2">
      <c r="A3623" t="s">
        <v>14144</v>
      </c>
      <c r="B3623" t="s">
        <v>14145</v>
      </c>
      <c r="C3623" t="s">
        <v>7360</v>
      </c>
      <c r="D3623" t="s">
        <v>13911</v>
      </c>
      <c r="E3623" t="s">
        <v>32</v>
      </c>
      <c r="F3623" t="s">
        <v>168</v>
      </c>
      <c r="G3623" t="s">
        <v>169</v>
      </c>
      <c r="I3623"/>
      <c r="J3623">
        <v>125</v>
      </c>
      <c r="K3623" s="1">
        <v>46173</v>
      </c>
      <c r="L3623" t="s">
        <v>15144</v>
      </c>
    </row>
    <row r="3624" spans="1:12" x14ac:dyDescent="0.2">
      <c r="A3624" t="s">
        <v>13931</v>
      </c>
      <c r="B3624" t="s">
        <v>13932</v>
      </c>
      <c r="C3624" t="s">
        <v>7360</v>
      </c>
      <c r="D3624" t="s">
        <v>13911</v>
      </c>
      <c r="E3624" t="s">
        <v>32</v>
      </c>
      <c r="F3624" t="s">
        <v>168</v>
      </c>
      <c r="G3624" t="s">
        <v>169</v>
      </c>
      <c r="I3624"/>
      <c r="J3624">
        <v>125</v>
      </c>
      <c r="K3624" s="1">
        <v>46173</v>
      </c>
      <c r="L3624" t="s">
        <v>15144</v>
      </c>
    </row>
    <row r="3625" spans="1:12" x14ac:dyDescent="0.2">
      <c r="A3625" t="s">
        <v>13960</v>
      </c>
      <c r="B3625" t="s">
        <v>13961</v>
      </c>
      <c r="C3625" t="s">
        <v>7360</v>
      </c>
      <c r="D3625" t="s">
        <v>13911</v>
      </c>
      <c r="E3625" t="s">
        <v>32</v>
      </c>
      <c r="F3625" t="s">
        <v>168</v>
      </c>
      <c r="G3625" t="s">
        <v>169</v>
      </c>
      <c r="I3625"/>
      <c r="J3625">
        <v>125</v>
      </c>
      <c r="K3625" s="1">
        <v>46173</v>
      </c>
      <c r="L3625" t="s">
        <v>15144</v>
      </c>
    </row>
    <row r="3626" spans="1:12" x14ac:dyDescent="0.2">
      <c r="A3626" t="s">
        <v>11997</v>
      </c>
      <c r="B3626" t="s">
        <v>13913</v>
      </c>
      <c r="C3626" t="s">
        <v>7360</v>
      </c>
      <c r="D3626" t="s">
        <v>13911</v>
      </c>
      <c r="E3626" t="s">
        <v>32</v>
      </c>
      <c r="F3626" t="s">
        <v>168</v>
      </c>
      <c r="G3626" t="s">
        <v>169</v>
      </c>
      <c r="I3626"/>
      <c r="J3626">
        <v>125</v>
      </c>
      <c r="K3626" s="1">
        <v>46081</v>
      </c>
      <c r="L3626" t="s">
        <v>15144</v>
      </c>
    </row>
    <row r="3627" spans="1:12" x14ac:dyDescent="0.2">
      <c r="A3627" t="s">
        <v>13920</v>
      </c>
      <c r="B3627" t="s">
        <v>13921</v>
      </c>
      <c r="C3627" t="s">
        <v>7360</v>
      </c>
      <c r="D3627" t="s">
        <v>13911</v>
      </c>
      <c r="E3627" t="s">
        <v>32</v>
      </c>
      <c r="F3627" t="s">
        <v>168</v>
      </c>
      <c r="G3627" t="s">
        <v>169</v>
      </c>
      <c r="I3627"/>
      <c r="J3627">
        <v>125</v>
      </c>
      <c r="K3627" s="1">
        <v>46173</v>
      </c>
      <c r="L3627" t="s">
        <v>15144</v>
      </c>
    </row>
    <row r="3628" spans="1:12" x14ac:dyDescent="0.2">
      <c r="A3628" t="s">
        <v>14138</v>
      </c>
      <c r="B3628" t="s">
        <v>14139</v>
      </c>
      <c r="C3628" t="s">
        <v>7360</v>
      </c>
      <c r="D3628" t="s">
        <v>13911</v>
      </c>
      <c r="E3628" t="s">
        <v>32</v>
      </c>
      <c r="F3628" t="s">
        <v>168</v>
      </c>
      <c r="G3628" t="s">
        <v>169</v>
      </c>
      <c r="I3628"/>
      <c r="J3628">
        <v>125</v>
      </c>
      <c r="K3628" s="1">
        <v>46173</v>
      </c>
      <c r="L3628" t="s">
        <v>15144</v>
      </c>
    </row>
    <row r="3629" spans="1:12" x14ac:dyDescent="0.2">
      <c r="A3629" t="s">
        <v>12000</v>
      </c>
      <c r="B3629" t="s">
        <v>13910</v>
      </c>
      <c r="C3629" t="s">
        <v>7360</v>
      </c>
      <c r="D3629" t="s">
        <v>13911</v>
      </c>
      <c r="E3629" t="s">
        <v>32</v>
      </c>
      <c r="F3629" t="s">
        <v>168</v>
      </c>
      <c r="G3629" t="s">
        <v>169</v>
      </c>
      <c r="I3629"/>
      <c r="J3629">
        <v>125</v>
      </c>
      <c r="K3629" s="1">
        <v>46081</v>
      </c>
      <c r="L3629" t="s">
        <v>15144</v>
      </c>
    </row>
    <row r="3630" spans="1:12" x14ac:dyDescent="0.2">
      <c r="A3630" t="s">
        <v>12003</v>
      </c>
      <c r="B3630" t="s">
        <v>13966</v>
      </c>
      <c r="C3630" t="s">
        <v>7360</v>
      </c>
      <c r="D3630" t="s">
        <v>13911</v>
      </c>
      <c r="E3630" t="s">
        <v>32</v>
      </c>
      <c r="F3630" t="s">
        <v>168</v>
      </c>
      <c r="G3630" t="s">
        <v>169</v>
      </c>
      <c r="I3630"/>
      <c r="J3630">
        <v>125</v>
      </c>
      <c r="K3630" s="1">
        <v>46081</v>
      </c>
      <c r="L3630" t="s">
        <v>15144</v>
      </c>
    </row>
    <row r="3631" spans="1:12" x14ac:dyDescent="0.2">
      <c r="A3631" t="s">
        <v>14164</v>
      </c>
      <c r="B3631" t="s">
        <v>14165</v>
      </c>
      <c r="C3631" t="s">
        <v>7360</v>
      </c>
      <c r="D3631" t="s">
        <v>13911</v>
      </c>
      <c r="E3631" t="s">
        <v>32</v>
      </c>
      <c r="F3631" t="s">
        <v>168</v>
      </c>
      <c r="G3631" t="s">
        <v>169</v>
      </c>
      <c r="I3631"/>
      <c r="J3631">
        <v>125</v>
      </c>
      <c r="K3631" s="1">
        <v>46173</v>
      </c>
      <c r="L3631" t="s">
        <v>15144</v>
      </c>
    </row>
    <row r="3632" spans="1:12" x14ac:dyDescent="0.2">
      <c r="A3632" t="s">
        <v>12005</v>
      </c>
      <c r="B3632" t="s">
        <v>13971</v>
      </c>
      <c r="C3632" t="s">
        <v>7360</v>
      </c>
      <c r="D3632" t="s">
        <v>13911</v>
      </c>
      <c r="E3632" t="s">
        <v>32</v>
      </c>
      <c r="F3632" t="s">
        <v>168</v>
      </c>
      <c r="G3632" t="s">
        <v>169</v>
      </c>
      <c r="I3632"/>
      <c r="J3632">
        <v>125</v>
      </c>
      <c r="K3632" s="1">
        <v>46081</v>
      </c>
      <c r="L3632" t="s">
        <v>15144</v>
      </c>
    </row>
    <row r="3633" spans="1:12" x14ac:dyDescent="0.2">
      <c r="A3633" t="s">
        <v>14146</v>
      </c>
      <c r="B3633" t="s">
        <v>14147</v>
      </c>
      <c r="C3633" t="s">
        <v>7360</v>
      </c>
      <c r="D3633" t="s">
        <v>13911</v>
      </c>
      <c r="E3633" t="s">
        <v>32</v>
      </c>
      <c r="F3633" t="s">
        <v>168</v>
      </c>
      <c r="G3633" t="s">
        <v>169</v>
      </c>
      <c r="I3633"/>
      <c r="J3633">
        <v>125</v>
      </c>
      <c r="K3633" s="1">
        <v>46173</v>
      </c>
      <c r="L3633" t="s">
        <v>15144</v>
      </c>
    </row>
    <row r="3634" spans="1:12" x14ac:dyDescent="0.2">
      <c r="A3634" t="s">
        <v>14154</v>
      </c>
      <c r="B3634" t="s">
        <v>14155</v>
      </c>
      <c r="C3634" t="s">
        <v>7360</v>
      </c>
      <c r="D3634" t="s">
        <v>13911</v>
      </c>
      <c r="E3634" t="s">
        <v>32</v>
      </c>
      <c r="F3634" t="s">
        <v>168</v>
      </c>
      <c r="G3634" t="s">
        <v>169</v>
      </c>
      <c r="I3634"/>
      <c r="J3634">
        <v>125</v>
      </c>
      <c r="K3634" s="1">
        <v>46173</v>
      </c>
      <c r="L3634" t="s">
        <v>15144</v>
      </c>
    </row>
    <row r="3635" spans="1:12" x14ac:dyDescent="0.2">
      <c r="A3635" t="s">
        <v>13939</v>
      </c>
      <c r="B3635" t="s">
        <v>13940</v>
      </c>
      <c r="C3635" t="s">
        <v>7360</v>
      </c>
      <c r="D3635" t="s">
        <v>13911</v>
      </c>
      <c r="E3635" t="s">
        <v>32</v>
      </c>
      <c r="F3635" t="s">
        <v>168</v>
      </c>
      <c r="G3635" t="s">
        <v>169</v>
      </c>
      <c r="I3635"/>
      <c r="J3635">
        <v>125</v>
      </c>
      <c r="K3635" s="1">
        <v>46173</v>
      </c>
      <c r="L3635" t="s">
        <v>15144</v>
      </c>
    </row>
    <row r="3636" spans="1:12" x14ac:dyDescent="0.2">
      <c r="A3636" t="s">
        <v>13928</v>
      </c>
      <c r="B3636" t="s">
        <v>13929</v>
      </c>
      <c r="C3636" t="s">
        <v>7360</v>
      </c>
      <c r="D3636" t="s">
        <v>13911</v>
      </c>
      <c r="E3636" t="s">
        <v>32</v>
      </c>
      <c r="F3636" t="s">
        <v>168</v>
      </c>
      <c r="G3636" t="s">
        <v>169</v>
      </c>
      <c r="I3636"/>
      <c r="J3636">
        <v>125</v>
      </c>
      <c r="K3636" s="1">
        <v>46173</v>
      </c>
      <c r="L3636" t="s">
        <v>15144</v>
      </c>
    </row>
    <row r="3637" spans="1:12" x14ac:dyDescent="0.2">
      <c r="A3637" t="s">
        <v>14180</v>
      </c>
      <c r="B3637" t="s">
        <v>14181</v>
      </c>
      <c r="C3637" t="s">
        <v>7360</v>
      </c>
      <c r="D3637" t="s">
        <v>13911</v>
      </c>
      <c r="E3637" t="s">
        <v>32</v>
      </c>
      <c r="F3637" t="s">
        <v>168</v>
      </c>
      <c r="G3637" t="s">
        <v>169</v>
      </c>
      <c r="I3637"/>
      <c r="J3637">
        <v>125</v>
      </c>
      <c r="K3637" s="1">
        <v>46173</v>
      </c>
      <c r="L3637" t="s">
        <v>15144</v>
      </c>
    </row>
    <row r="3638" spans="1:12" x14ac:dyDescent="0.2">
      <c r="A3638" t="s">
        <v>13956</v>
      </c>
      <c r="B3638" t="s">
        <v>13957</v>
      </c>
      <c r="C3638" t="s">
        <v>7360</v>
      </c>
      <c r="D3638" t="s">
        <v>13911</v>
      </c>
      <c r="E3638" t="s">
        <v>32</v>
      </c>
      <c r="F3638" t="s">
        <v>168</v>
      </c>
      <c r="G3638" t="s">
        <v>169</v>
      </c>
      <c r="I3638"/>
      <c r="J3638">
        <v>125</v>
      </c>
      <c r="K3638" s="1">
        <v>46173</v>
      </c>
      <c r="L3638" t="s">
        <v>15144</v>
      </c>
    </row>
    <row r="3639" spans="1:12" x14ac:dyDescent="0.2">
      <c r="A3639" t="s">
        <v>14140</v>
      </c>
      <c r="B3639" t="s">
        <v>14141</v>
      </c>
      <c r="C3639" t="s">
        <v>7360</v>
      </c>
      <c r="D3639" t="s">
        <v>13911</v>
      </c>
      <c r="E3639" t="s">
        <v>32</v>
      </c>
      <c r="F3639" t="s">
        <v>168</v>
      </c>
      <c r="G3639" t="s">
        <v>169</v>
      </c>
      <c r="I3639"/>
      <c r="J3639">
        <v>125</v>
      </c>
      <c r="K3639" s="1">
        <v>46173</v>
      </c>
      <c r="L3639" t="s">
        <v>15144</v>
      </c>
    </row>
    <row r="3640" spans="1:12" x14ac:dyDescent="0.2">
      <c r="A3640" t="s">
        <v>14162</v>
      </c>
      <c r="B3640" t="s">
        <v>14163</v>
      </c>
      <c r="C3640" t="s">
        <v>7360</v>
      </c>
      <c r="D3640" t="s">
        <v>13911</v>
      </c>
      <c r="E3640" t="s">
        <v>32</v>
      </c>
      <c r="F3640" t="s">
        <v>168</v>
      </c>
      <c r="G3640" t="s">
        <v>169</v>
      </c>
      <c r="I3640"/>
      <c r="J3640">
        <v>125</v>
      </c>
      <c r="K3640" s="1">
        <v>46173</v>
      </c>
      <c r="L3640" t="s">
        <v>15144</v>
      </c>
    </row>
    <row r="3641" spans="1:12" x14ac:dyDescent="0.2">
      <c r="A3641" t="s">
        <v>13962</v>
      </c>
      <c r="B3641" t="s">
        <v>13963</v>
      </c>
      <c r="C3641" t="s">
        <v>7360</v>
      </c>
      <c r="D3641" t="s">
        <v>13911</v>
      </c>
      <c r="E3641" t="s">
        <v>32</v>
      </c>
      <c r="F3641" t="s">
        <v>168</v>
      </c>
      <c r="G3641" t="s">
        <v>169</v>
      </c>
      <c r="I3641"/>
      <c r="J3641">
        <v>125</v>
      </c>
      <c r="K3641" s="1">
        <v>46173</v>
      </c>
      <c r="L3641" t="s">
        <v>15144</v>
      </c>
    </row>
    <row r="3642" spans="1:12" x14ac:dyDescent="0.2">
      <c r="A3642" t="s">
        <v>13845</v>
      </c>
      <c r="B3642" t="s">
        <v>13846</v>
      </c>
      <c r="C3642" t="s">
        <v>7360</v>
      </c>
      <c r="D3642" t="s">
        <v>13847</v>
      </c>
      <c r="E3642" t="s">
        <v>32</v>
      </c>
      <c r="F3642" t="s">
        <v>49</v>
      </c>
      <c r="G3642" t="s">
        <v>50</v>
      </c>
      <c r="I3642"/>
      <c r="K3642" s="1">
        <v>46173</v>
      </c>
      <c r="L3642" t="s">
        <v>15144</v>
      </c>
    </row>
    <row r="3643" spans="1:12" x14ac:dyDescent="0.2">
      <c r="A3643" t="s">
        <v>15081</v>
      </c>
      <c r="B3643" t="s">
        <v>15082</v>
      </c>
      <c r="C3643" t="s">
        <v>15309</v>
      </c>
      <c r="D3643" t="s">
        <v>15076</v>
      </c>
      <c r="E3643" t="s">
        <v>32</v>
      </c>
      <c r="F3643" t="s">
        <v>58</v>
      </c>
      <c r="G3643" t="s">
        <v>59</v>
      </c>
      <c r="H3643">
        <v>1100000</v>
      </c>
      <c r="I3643">
        <v>1100000</v>
      </c>
      <c r="J3643">
        <v>800</v>
      </c>
      <c r="K3643" s="1">
        <v>46234</v>
      </c>
      <c r="L3643" t="s">
        <v>15144</v>
      </c>
    </row>
    <row r="3644" spans="1:12" x14ac:dyDescent="0.2">
      <c r="A3644" t="s">
        <v>15074</v>
      </c>
      <c r="B3644" t="s">
        <v>15075</v>
      </c>
      <c r="C3644" t="s">
        <v>7360</v>
      </c>
      <c r="D3644" t="s">
        <v>15076</v>
      </c>
      <c r="E3644" t="s">
        <v>32</v>
      </c>
      <c r="F3644" t="s">
        <v>58</v>
      </c>
      <c r="G3644" t="s">
        <v>59</v>
      </c>
      <c r="H3644">
        <v>1100000</v>
      </c>
      <c r="I3644">
        <v>1100000</v>
      </c>
      <c r="J3644">
        <v>800</v>
      </c>
      <c r="K3644" s="1">
        <v>46234</v>
      </c>
      <c r="L3644" t="s">
        <v>15144</v>
      </c>
    </row>
    <row r="3645" spans="1:12" x14ac:dyDescent="0.2">
      <c r="A3645" t="s">
        <v>15079</v>
      </c>
      <c r="B3645" t="s">
        <v>15080</v>
      </c>
      <c r="C3645" t="s">
        <v>7360</v>
      </c>
      <c r="D3645" t="s">
        <v>15076</v>
      </c>
      <c r="E3645" t="s">
        <v>32</v>
      </c>
      <c r="F3645" t="s">
        <v>58</v>
      </c>
      <c r="G3645" t="s">
        <v>59</v>
      </c>
      <c r="H3645">
        <v>1100000</v>
      </c>
      <c r="I3645">
        <v>1100000</v>
      </c>
      <c r="J3645">
        <v>800</v>
      </c>
      <c r="K3645" s="1">
        <v>46234</v>
      </c>
      <c r="L3645" t="s">
        <v>15144</v>
      </c>
    </row>
    <row r="3646" spans="1:12" x14ac:dyDescent="0.2">
      <c r="A3646" t="s">
        <v>15077</v>
      </c>
      <c r="B3646" t="s">
        <v>15078</v>
      </c>
      <c r="C3646" t="s">
        <v>7360</v>
      </c>
      <c r="D3646" t="s">
        <v>15076</v>
      </c>
      <c r="E3646" t="s">
        <v>32</v>
      </c>
      <c r="F3646" t="s">
        <v>58</v>
      </c>
      <c r="G3646" t="s">
        <v>59</v>
      </c>
      <c r="H3646">
        <v>1100000</v>
      </c>
      <c r="I3646">
        <v>1100000</v>
      </c>
      <c r="J3646">
        <v>800</v>
      </c>
      <c r="K3646" s="1">
        <v>46234</v>
      </c>
      <c r="L3646" t="s">
        <v>15144</v>
      </c>
    </row>
    <row r="3647" spans="1:12" x14ac:dyDescent="0.2">
      <c r="A3647" t="s">
        <v>13005</v>
      </c>
      <c r="B3647" t="s">
        <v>13006</v>
      </c>
      <c r="C3647" t="s">
        <v>7360</v>
      </c>
      <c r="D3647" t="s">
        <v>12973</v>
      </c>
      <c r="E3647" t="s">
        <v>32</v>
      </c>
      <c r="F3647" t="s">
        <v>44</v>
      </c>
      <c r="G3647" t="s">
        <v>45</v>
      </c>
      <c r="I3647"/>
      <c r="J3647">
        <v>85</v>
      </c>
      <c r="K3647" s="1">
        <v>46112</v>
      </c>
      <c r="L3647" t="s">
        <v>15144</v>
      </c>
    </row>
    <row r="3648" spans="1:12" x14ac:dyDescent="0.2">
      <c r="A3648" t="s">
        <v>13003</v>
      </c>
      <c r="B3648" t="s">
        <v>13004</v>
      </c>
      <c r="C3648" t="s">
        <v>7360</v>
      </c>
      <c r="D3648" t="s">
        <v>12973</v>
      </c>
      <c r="E3648" t="s">
        <v>32</v>
      </c>
      <c r="F3648" t="s">
        <v>44</v>
      </c>
      <c r="G3648" t="s">
        <v>45</v>
      </c>
      <c r="I3648"/>
      <c r="J3648">
        <v>85</v>
      </c>
      <c r="K3648" s="1">
        <v>46112</v>
      </c>
      <c r="L3648" t="s">
        <v>15144</v>
      </c>
    </row>
    <row r="3649" spans="1:12" x14ac:dyDescent="0.2">
      <c r="A3649" t="s">
        <v>9387</v>
      </c>
      <c r="B3649" t="s">
        <v>9388</v>
      </c>
      <c r="C3649" t="s">
        <v>7360</v>
      </c>
      <c r="D3649" t="s">
        <v>12100</v>
      </c>
      <c r="E3649" t="s">
        <v>32</v>
      </c>
      <c r="F3649" t="s">
        <v>49</v>
      </c>
      <c r="G3649" t="s">
        <v>50</v>
      </c>
      <c r="I3649"/>
      <c r="J3649">
        <v>200</v>
      </c>
      <c r="K3649" s="1">
        <v>45930</v>
      </c>
      <c r="L3649" t="s">
        <v>15144</v>
      </c>
    </row>
    <row r="3650" spans="1:12" x14ac:dyDescent="0.2">
      <c r="A3650" t="s">
        <v>9363</v>
      </c>
      <c r="B3650" t="s">
        <v>9364</v>
      </c>
      <c r="C3650" t="s">
        <v>7360</v>
      </c>
      <c r="D3650" t="s">
        <v>12100</v>
      </c>
      <c r="E3650" t="s">
        <v>32</v>
      </c>
      <c r="F3650" t="s">
        <v>49</v>
      </c>
      <c r="G3650" t="s">
        <v>50</v>
      </c>
      <c r="I3650"/>
      <c r="J3650">
        <v>200</v>
      </c>
      <c r="K3650" s="1">
        <v>45930</v>
      </c>
      <c r="L3650" t="s">
        <v>15144</v>
      </c>
    </row>
    <row r="3651" spans="1:12" x14ac:dyDescent="0.2">
      <c r="A3651" t="s">
        <v>9351</v>
      </c>
      <c r="B3651" t="s">
        <v>9352</v>
      </c>
      <c r="C3651" t="s">
        <v>7360</v>
      </c>
      <c r="D3651" t="s">
        <v>12100</v>
      </c>
      <c r="E3651" t="s">
        <v>32</v>
      </c>
      <c r="F3651" t="s">
        <v>49</v>
      </c>
      <c r="G3651" t="s">
        <v>50</v>
      </c>
      <c r="I3651"/>
      <c r="J3651">
        <v>200</v>
      </c>
      <c r="K3651" s="1">
        <v>45930</v>
      </c>
      <c r="L3651" t="s">
        <v>15144</v>
      </c>
    </row>
    <row r="3652" spans="1:12" x14ac:dyDescent="0.2">
      <c r="A3652" t="s">
        <v>9383</v>
      </c>
      <c r="B3652" t="s">
        <v>9384</v>
      </c>
      <c r="C3652" t="s">
        <v>7360</v>
      </c>
      <c r="D3652" t="s">
        <v>12100</v>
      </c>
      <c r="E3652" t="s">
        <v>32</v>
      </c>
      <c r="F3652" t="s">
        <v>49</v>
      </c>
      <c r="G3652" t="s">
        <v>50</v>
      </c>
      <c r="I3652"/>
      <c r="J3652">
        <v>200</v>
      </c>
      <c r="K3652" s="1">
        <v>45930</v>
      </c>
      <c r="L3652" t="s">
        <v>15144</v>
      </c>
    </row>
    <row r="3653" spans="1:12" x14ac:dyDescent="0.2">
      <c r="A3653" t="s">
        <v>9373</v>
      </c>
      <c r="B3653" t="s">
        <v>9374</v>
      </c>
      <c r="C3653" t="s">
        <v>7360</v>
      </c>
      <c r="D3653" t="s">
        <v>12100</v>
      </c>
      <c r="E3653" t="s">
        <v>32</v>
      </c>
      <c r="F3653" t="s">
        <v>49</v>
      </c>
      <c r="G3653" t="s">
        <v>50</v>
      </c>
      <c r="I3653"/>
      <c r="J3653">
        <v>200</v>
      </c>
      <c r="K3653" s="1">
        <v>45930</v>
      </c>
      <c r="L3653" t="s">
        <v>15144</v>
      </c>
    </row>
    <row r="3654" spans="1:12" x14ac:dyDescent="0.2">
      <c r="A3654" t="s">
        <v>9361</v>
      </c>
      <c r="B3654" t="s">
        <v>9362</v>
      </c>
      <c r="C3654" t="s">
        <v>7360</v>
      </c>
      <c r="D3654" t="s">
        <v>12100</v>
      </c>
      <c r="E3654" t="s">
        <v>32</v>
      </c>
      <c r="F3654" t="s">
        <v>49</v>
      </c>
      <c r="G3654" t="s">
        <v>50</v>
      </c>
      <c r="I3654"/>
      <c r="J3654">
        <v>200</v>
      </c>
      <c r="K3654" s="1">
        <v>45930</v>
      </c>
      <c r="L3654" t="s">
        <v>15144</v>
      </c>
    </row>
    <row r="3655" spans="1:12" x14ac:dyDescent="0.2">
      <c r="A3655" t="s">
        <v>9389</v>
      </c>
      <c r="B3655" t="s">
        <v>9390</v>
      </c>
      <c r="C3655" t="s">
        <v>7360</v>
      </c>
      <c r="D3655" t="s">
        <v>12100</v>
      </c>
      <c r="E3655" t="s">
        <v>32</v>
      </c>
      <c r="F3655" t="s">
        <v>49</v>
      </c>
      <c r="G3655" t="s">
        <v>50</v>
      </c>
      <c r="I3655"/>
      <c r="J3655">
        <v>200</v>
      </c>
      <c r="K3655" s="1">
        <v>45930</v>
      </c>
      <c r="L3655" t="s">
        <v>15144</v>
      </c>
    </row>
    <row r="3656" spans="1:12" x14ac:dyDescent="0.2">
      <c r="A3656" t="s">
        <v>9367</v>
      </c>
      <c r="B3656" t="s">
        <v>9368</v>
      </c>
      <c r="C3656" t="s">
        <v>7360</v>
      </c>
      <c r="D3656" t="s">
        <v>12100</v>
      </c>
      <c r="E3656" t="s">
        <v>32</v>
      </c>
      <c r="F3656" t="s">
        <v>49</v>
      </c>
      <c r="G3656" t="s">
        <v>50</v>
      </c>
      <c r="I3656"/>
      <c r="J3656">
        <v>200</v>
      </c>
      <c r="K3656" s="1">
        <v>45930</v>
      </c>
      <c r="L3656" t="s">
        <v>15144</v>
      </c>
    </row>
    <row r="3657" spans="1:12" x14ac:dyDescent="0.2">
      <c r="A3657" t="s">
        <v>9385</v>
      </c>
      <c r="B3657" t="s">
        <v>9386</v>
      </c>
      <c r="C3657" t="s">
        <v>7360</v>
      </c>
      <c r="D3657" t="s">
        <v>12100</v>
      </c>
      <c r="E3657" t="s">
        <v>32</v>
      </c>
      <c r="F3657" t="s">
        <v>49</v>
      </c>
      <c r="G3657" t="s">
        <v>50</v>
      </c>
      <c r="I3657"/>
      <c r="J3657">
        <v>200</v>
      </c>
      <c r="K3657" s="1">
        <v>45930</v>
      </c>
      <c r="L3657" t="s">
        <v>15144</v>
      </c>
    </row>
    <row r="3658" spans="1:12" x14ac:dyDescent="0.2">
      <c r="A3658" t="s">
        <v>9353</v>
      </c>
      <c r="B3658" t="s">
        <v>9354</v>
      </c>
      <c r="C3658" t="s">
        <v>7360</v>
      </c>
      <c r="D3658" t="s">
        <v>12100</v>
      </c>
      <c r="E3658" t="s">
        <v>32</v>
      </c>
      <c r="F3658" t="s">
        <v>49</v>
      </c>
      <c r="G3658" t="s">
        <v>50</v>
      </c>
      <c r="I3658"/>
      <c r="J3658">
        <v>200</v>
      </c>
      <c r="K3658" s="1">
        <v>45930</v>
      </c>
      <c r="L3658" t="s">
        <v>15144</v>
      </c>
    </row>
    <row r="3659" spans="1:12" x14ac:dyDescent="0.2">
      <c r="A3659" t="s">
        <v>9371</v>
      </c>
      <c r="B3659" t="s">
        <v>9372</v>
      </c>
      <c r="C3659" t="s">
        <v>7360</v>
      </c>
      <c r="D3659" t="s">
        <v>12100</v>
      </c>
      <c r="E3659" t="s">
        <v>32</v>
      </c>
      <c r="F3659" t="s">
        <v>49</v>
      </c>
      <c r="G3659" t="s">
        <v>50</v>
      </c>
      <c r="I3659"/>
      <c r="J3659">
        <v>200</v>
      </c>
      <c r="K3659" s="1">
        <v>45930</v>
      </c>
      <c r="L3659" t="s">
        <v>15144</v>
      </c>
    </row>
    <row r="3660" spans="1:12" x14ac:dyDescent="0.2">
      <c r="A3660" t="s">
        <v>9381</v>
      </c>
      <c r="B3660" t="s">
        <v>9382</v>
      </c>
      <c r="C3660" t="s">
        <v>7360</v>
      </c>
      <c r="D3660" t="s">
        <v>12100</v>
      </c>
      <c r="E3660" t="s">
        <v>32</v>
      </c>
      <c r="F3660" t="s">
        <v>49</v>
      </c>
      <c r="G3660" t="s">
        <v>50</v>
      </c>
      <c r="I3660"/>
      <c r="J3660">
        <v>200</v>
      </c>
      <c r="K3660" s="1">
        <v>45930</v>
      </c>
      <c r="L3660" t="s">
        <v>15144</v>
      </c>
    </row>
    <row r="3661" spans="1:12" x14ac:dyDescent="0.2">
      <c r="A3661" t="s">
        <v>9349</v>
      </c>
      <c r="B3661" t="s">
        <v>9350</v>
      </c>
      <c r="C3661" t="s">
        <v>7360</v>
      </c>
      <c r="D3661" t="s">
        <v>12100</v>
      </c>
      <c r="E3661" t="s">
        <v>32</v>
      </c>
      <c r="F3661" t="s">
        <v>49</v>
      </c>
      <c r="G3661" t="s">
        <v>50</v>
      </c>
      <c r="I3661"/>
      <c r="J3661">
        <v>200</v>
      </c>
      <c r="K3661" s="1">
        <v>45930</v>
      </c>
      <c r="L3661" t="s">
        <v>15144</v>
      </c>
    </row>
    <row r="3662" spans="1:12" x14ac:dyDescent="0.2">
      <c r="A3662" t="s">
        <v>9395</v>
      </c>
      <c r="B3662" t="s">
        <v>9396</v>
      </c>
      <c r="C3662" t="s">
        <v>7360</v>
      </c>
      <c r="D3662" t="s">
        <v>12100</v>
      </c>
      <c r="E3662" t="s">
        <v>32</v>
      </c>
      <c r="F3662" t="s">
        <v>49</v>
      </c>
      <c r="G3662" t="s">
        <v>50</v>
      </c>
      <c r="I3662"/>
      <c r="J3662">
        <v>200</v>
      </c>
      <c r="K3662" s="1">
        <v>45930</v>
      </c>
      <c r="L3662" t="s">
        <v>15144</v>
      </c>
    </row>
    <row r="3663" spans="1:12" x14ac:dyDescent="0.2">
      <c r="A3663" t="s">
        <v>9359</v>
      </c>
      <c r="B3663" t="s">
        <v>9360</v>
      </c>
      <c r="C3663" t="s">
        <v>7360</v>
      </c>
      <c r="D3663" t="s">
        <v>12100</v>
      </c>
      <c r="E3663" t="s">
        <v>32</v>
      </c>
      <c r="F3663" t="s">
        <v>49</v>
      </c>
      <c r="G3663" t="s">
        <v>50</v>
      </c>
      <c r="I3663"/>
      <c r="J3663">
        <v>200</v>
      </c>
      <c r="K3663" s="1">
        <v>45930</v>
      </c>
      <c r="L3663" t="s">
        <v>15144</v>
      </c>
    </row>
    <row r="3664" spans="1:12" x14ac:dyDescent="0.2">
      <c r="A3664" t="s">
        <v>9391</v>
      </c>
      <c r="B3664" t="s">
        <v>9392</v>
      </c>
      <c r="C3664" t="s">
        <v>7360</v>
      </c>
      <c r="D3664" t="s">
        <v>12100</v>
      </c>
      <c r="E3664" t="s">
        <v>32</v>
      </c>
      <c r="F3664" t="s">
        <v>49</v>
      </c>
      <c r="G3664" t="s">
        <v>50</v>
      </c>
      <c r="I3664"/>
      <c r="J3664">
        <v>200</v>
      </c>
      <c r="K3664" s="1">
        <v>45930</v>
      </c>
      <c r="L3664" t="s">
        <v>15144</v>
      </c>
    </row>
    <row r="3665" spans="1:12" x14ac:dyDescent="0.2">
      <c r="A3665" t="s">
        <v>9379</v>
      </c>
      <c r="B3665" t="s">
        <v>9380</v>
      </c>
      <c r="C3665" t="s">
        <v>7360</v>
      </c>
      <c r="D3665" t="s">
        <v>12100</v>
      </c>
      <c r="E3665" t="s">
        <v>32</v>
      </c>
      <c r="F3665" t="s">
        <v>49</v>
      </c>
      <c r="G3665" t="s">
        <v>50</v>
      </c>
      <c r="I3665"/>
      <c r="J3665">
        <v>200</v>
      </c>
      <c r="K3665" s="1">
        <v>45930</v>
      </c>
      <c r="L3665" t="s">
        <v>15144</v>
      </c>
    </row>
    <row r="3666" spans="1:12" x14ac:dyDescent="0.2">
      <c r="A3666" t="s">
        <v>9355</v>
      </c>
      <c r="B3666" t="s">
        <v>9356</v>
      </c>
      <c r="C3666" t="s">
        <v>7360</v>
      </c>
      <c r="D3666" t="s">
        <v>12100</v>
      </c>
      <c r="E3666" t="s">
        <v>32</v>
      </c>
      <c r="F3666" t="s">
        <v>49</v>
      </c>
      <c r="G3666" t="s">
        <v>50</v>
      </c>
      <c r="I3666"/>
      <c r="J3666">
        <v>200</v>
      </c>
      <c r="K3666" s="1">
        <v>45930</v>
      </c>
      <c r="L3666" t="s">
        <v>15144</v>
      </c>
    </row>
    <row r="3667" spans="1:12" x14ac:dyDescent="0.2">
      <c r="A3667" t="s">
        <v>9375</v>
      </c>
      <c r="B3667" t="s">
        <v>9376</v>
      </c>
      <c r="C3667" t="s">
        <v>7360</v>
      </c>
      <c r="D3667" t="s">
        <v>12100</v>
      </c>
      <c r="E3667" t="s">
        <v>32</v>
      </c>
      <c r="F3667" t="s">
        <v>49</v>
      </c>
      <c r="G3667" t="s">
        <v>50</v>
      </c>
      <c r="I3667"/>
      <c r="J3667">
        <v>200</v>
      </c>
      <c r="K3667" s="1">
        <v>45930</v>
      </c>
      <c r="L3667" t="s">
        <v>15144</v>
      </c>
    </row>
    <row r="3668" spans="1:12" x14ac:dyDescent="0.2">
      <c r="A3668" t="s">
        <v>9357</v>
      </c>
      <c r="B3668" t="s">
        <v>9358</v>
      </c>
      <c r="C3668" t="s">
        <v>7360</v>
      </c>
      <c r="D3668" t="s">
        <v>12100</v>
      </c>
      <c r="E3668" t="s">
        <v>32</v>
      </c>
      <c r="F3668" t="s">
        <v>49</v>
      </c>
      <c r="G3668" t="s">
        <v>50</v>
      </c>
      <c r="I3668"/>
      <c r="J3668">
        <v>200</v>
      </c>
      <c r="K3668" s="1">
        <v>45930</v>
      </c>
      <c r="L3668" t="s">
        <v>15144</v>
      </c>
    </row>
    <row r="3669" spans="1:12" x14ac:dyDescent="0.2">
      <c r="A3669" t="s">
        <v>9377</v>
      </c>
      <c r="B3669" t="s">
        <v>9378</v>
      </c>
      <c r="C3669" t="s">
        <v>7360</v>
      </c>
      <c r="D3669" t="s">
        <v>12100</v>
      </c>
      <c r="E3669" t="s">
        <v>32</v>
      </c>
      <c r="F3669" t="s">
        <v>49</v>
      </c>
      <c r="G3669" t="s">
        <v>50</v>
      </c>
      <c r="I3669"/>
      <c r="J3669">
        <v>200</v>
      </c>
      <c r="K3669" s="1">
        <v>45930</v>
      </c>
      <c r="L3669" t="s">
        <v>15144</v>
      </c>
    </row>
    <row r="3670" spans="1:12" x14ac:dyDescent="0.2">
      <c r="A3670" t="s">
        <v>9369</v>
      </c>
      <c r="B3670" t="s">
        <v>9370</v>
      </c>
      <c r="C3670" t="s">
        <v>15310</v>
      </c>
      <c r="D3670" t="s">
        <v>12100</v>
      </c>
      <c r="E3670" t="s">
        <v>32</v>
      </c>
      <c r="F3670" t="s">
        <v>49</v>
      </c>
      <c r="G3670" t="s">
        <v>50</v>
      </c>
      <c r="I3670"/>
      <c r="J3670">
        <v>200</v>
      </c>
      <c r="K3670" s="1">
        <v>45930</v>
      </c>
      <c r="L3670" t="s">
        <v>15144</v>
      </c>
    </row>
    <row r="3671" spans="1:12" x14ac:dyDescent="0.2">
      <c r="A3671" t="s">
        <v>9393</v>
      </c>
      <c r="B3671" t="s">
        <v>9394</v>
      </c>
      <c r="C3671" t="s">
        <v>7360</v>
      </c>
      <c r="D3671" t="s">
        <v>12100</v>
      </c>
      <c r="E3671" t="s">
        <v>32</v>
      </c>
      <c r="F3671" t="s">
        <v>49</v>
      </c>
      <c r="G3671" t="s">
        <v>50</v>
      </c>
      <c r="I3671"/>
      <c r="J3671">
        <v>200</v>
      </c>
      <c r="K3671" s="1">
        <v>45930</v>
      </c>
      <c r="L3671" t="s">
        <v>15144</v>
      </c>
    </row>
    <row r="3672" spans="1:12" x14ac:dyDescent="0.2">
      <c r="A3672" t="s">
        <v>9365</v>
      </c>
      <c r="B3672" t="s">
        <v>9366</v>
      </c>
      <c r="C3672" t="s">
        <v>7360</v>
      </c>
      <c r="D3672" t="s">
        <v>12100</v>
      </c>
      <c r="E3672" t="s">
        <v>32</v>
      </c>
      <c r="F3672" t="s">
        <v>49</v>
      </c>
      <c r="G3672" t="s">
        <v>50</v>
      </c>
      <c r="I3672"/>
      <c r="J3672">
        <v>200</v>
      </c>
      <c r="K3672" s="1">
        <v>45930</v>
      </c>
      <c r="L3672" t="s">
        <v>15144</v>
      </c>
    </row>
    <row r="3673" spans="1:12" x14ac:dyDescent="0.2">
      <c r="A3673" t="s">
        <v>12101</v>
      </c>
      <c r="B3673" t="s">
        <v>12102</v>
      </c>
      <c r="C3673" t="s">
        <v>7360</v>
      </c>
      <c r="D3673" t="s">
        <v>12100</v>
      </c>
      <c r="E3673" t="s">
        <v>32</v>
      </c>
      <c r="F3673" t="s">
        <v>49</v>
      </c>
      <c r="G3673" t="s">
        <v>50</v>
      </c>
      <c r="I3673"/>
      <c r="J3673">
        <v>114</v>
      </c>
      <c r="K3673" s="1">
        <v>46081</v>
      </c>
      <c r="L3673" t="s">
        <v>15144</v>
      </c>
    </row>
    <row r="3674" spans="1:12" x14ac:dyDescent="0.2">
      <c r="A3674" t="s">
        <v>12105</v>
      </c>
      <c r="B3674" t="s">
        <v>12106</v>
      </c>
      <c r="C3674" t="s">
        <v>7360</v>
      </c>
      <c r="D3674" t="s">
        <v>12100</v>
      </c>
      <c r="E3674" t="s">
        <v>32</v>
      </c>
      <c r="F3674" t="s">
        <v>49</v>
      </c>
      <c r="G3674" t="s">
        <v>50</v>
      </c>
      <c r="I3674"/>
      <c r="J3674">
        <v>114</v>
      </c>
      <c r="K3674" s="1">
        <v>46081</v>
      </c>
      <c r="L3674" t="s">
        <v>15144</v>
      </c>
    </row>
    <row r="3675" spans="1:12" x14ac:dyDescent="0.2">
      <c r="A3675" t="s">
        <v>12103</v>
      </c>
      <c r="B3675" t="s">
        <v>12104</v>
      </c>
      <c r="C3675" t="s">
        <v>7360</v>
      </c>
      <c r="D3675" t="s">
        <v>12100</v>
      </c>
      <c r="E3675" t="s">
        <v>32</v>
      </c>
      <c r="F3675" t="s">
        <v>49</v>
      </c>
      <c r="G3675" t="s">
        <v>50</v>
      </c>
      <c r="I3675"/>
      <c r="J3675">
        <v>114</v>
      </c>
      <c r="K3675" s="1">
        <v>46081</v>
      </c>
      <c r="L3675" t="s">
        <v>15144</v>
      </c>
    </row>
    <row r="3676" spans="1:12" x14ac:dyDescent="0.2">
      <c r="A3676" t="s">
        <v>12098</v>
      </c>
      <c r="B3676" t="s">
        <v>12099</v>
      </c>
      <c r="C3676" t="s">
        <v>7360</v>
      </c>
      <c r="D3676" t="s">
        <v>12100</v>
      </c>
      <c r="E3676" t="s">
        <v>32</v>
      </c>
      <c r="F3676" t="s">
        <v>49</v>
      </c>
      <c r="G3676" t="s">
        <v>50</v>
      </c>
      <c r="I3676"/>
      <c r="J3676">
        <v>114</v>
      </c>
      <c r="K3676" s="1">
        <v>46081</v>
      </c>
      <c r="L3676" t="s">
        <v>15144</v>
      </c>
    </row>
    <row r="3677" spans="1:12" x14ac:dyDescent="0.2">
      <c r="A3677" t="s">
        <v>12474</v>
      </c>
      <c r="B3677" t="s">
        <v>12475</v>
      </c>
      <c r="C3677" t="s">
        <v>7360</v>
      </c>
      <c r="D3677" t="s">
        <v>12705</v>
      </c>
      <c r="E3677" t="s">
        <v>32</v>
      </c>
      <c r="F3677" t="s">
        <v>135</v>
      </c>
      <c r="G3677" t="s">
        <v>136</v>
      </c>
      <c r="I3677"/>
      <c r="K3677" s="1">
        <v>46112</v>
      </c>
      <c r="L3677" t="s">
        <v>15144</v>
      </c>
    </row>
    <row r="3678" spans="1:12" x14ac:dyDescent="0.2">
      <c r="A3678" t="s">
        <v>11100</v>
      </c>
      <c r="B3678" t="s">
        <v>12703</v>
      </c>
      <c r="C3678" t="s">
        <v>12704</v>
      </c>
      <c r="D3678" t="s">
        <v>12705</v>
      </c>
      <c r="E3678" t="s">
        <v>32</v>
      </c>
      <c r="F3678" t="s">
        <v>127</v>
      </c>
      <c r="G3678" t="s">
        <v>128</v>
      </c>
      <c r="I3678"/>
      <c r="J3678">
        <v>333</v>
      </c>
      <c r="K3678" s="1">
        <v>46022</v>
      </c>
      <c r="L3678" t="s">
        <v>15144</v>
      </c>
    </row>
    <row r="3679" spans="1:12" x14ac:dyDescent="0.2">
      <c r="A3679" t="s">
        <v>11101</v>
      </c>
      <c r="B3679" t="s">
        <v>12706</v>
      </c>
      <c r="C3679" t="s">
        <v>7360</v>
      </c>
      <c r="D3679" t="s">
        <v>12705</v>
      </c>
      <c r="E3679" t="s">
        <v>32</v>
      </c>
      <c r="F3679" t="s">
        <v>127</v>
      </c>
      <c r="G3679" t="s">
        <v>128</v>
      </c>
      <c r="I3679"/>
      <c r="J3679">
        <v>333</v>
      </c>
      <c r="K3679" s="1">
        <v>46022</v>
      </c>
      <c r="L3679" t="s">
        <v>15144</v>
      </c>
    </row>
    <row r="3680" spans="1:12" x14ac:dyDescent="0.2">
      <c r="A3680" t="s">
        <v>11102</v>
      </c>
      <c r="B3680" t="s">
        <v>12707</v>
      </c>
      <c r="C3680" t="s">
        <v>7360</v>
      </c>
      <c r="D3680" t="s">
        <v>12705</v>
      </c>
      <c r="E3680" t="s">
        <v>32</v>
      </c>
      <c r="F3680" t="s">
        <v>127</v>
      </c>
      <c r="G3680" t="s">
        <v>128</v>
      </c>
      <c r="I3680"/>
      <c r="J3680">
        <v>333</v>
      </c>
      <c r="K3680" s="1">
        <v>46022</v>
      </c>
      <c r="L3680" t="s">
        <v>15144</v>
      </c>
    </row>
    <row r="3681" spans="1:12" x14ac:dyDescent="0.2">
      <c r="A3681" t="s">
        <v>12279</v>
      </c>
      <c r="B3681" t="s">
        <v>12280</v>
      </c>
      <c r="C3681" t="s">
        <v>7360</v>
      </c>
      <c r="D3681" t="s">
        <v>12281</v>
      </c>
      <c r="E3681" t="s">
        <v>32</v>
      </c>
      <c r="F3681" t="s">
        <v>183</v>
      </c>
      <c r="G3681" t="s">
        <v>95</v>
      </c>
      <c r="I3681"/>
      <c r="J3681">
        <v>2</v>
      </c>
      <c r="K3681" s="1">
        <v>46081</v>
      </c>
      <c r="L3681" t="s">
        <v>15144</v>
      </c>
    </row>
    <row r="3682" spans="1:12" x14ac:dyDescent="0.2">
      <c r="A3682" t="s">
        <v>10029</v>
      </c>
      <c r="B3682" t="s">
        <v>10030</v>
      </c>
      <c r="C3682" t="s">
        <v>7360</v>
      </c>
      <c r="D3682" t="s">
        <v>11836</v>
      </c>
      <c r="E3682" t="s">
        <v>32</v>
      </c>
      <c r="F3682" t="s">
        <v>49</v>
      </c>
      <c r="G3682" t="s">
        <v>50</v>
      </c>
      <c r="I3682"/>
      <c r="J3682">
        <v>125</v>
      </c>
      <c r="K3682" s="1">
        <v>45961</v>
      </c>
      <c r="L3682" t="s">
        <v>15144</v>
      </c>
    </row>
    <row r="3683" spans="1:12" x14ac:dyDescent="0.2">
      <c r="A3683" t="s">
        <v>10025</v>
      </c>
      <c r="B3683" t="s">
        <v>10026</v>
      </c>
      <c r="C3683" t="s">
        <v>7360</v>
      </c>
      <c r="D3683" t="s">
        <v>11836</v>
      </c>
      <c r="E3683" t="s">
        <v>32</v>
      </c>
      <c r="F3683" t="s">
        <v>49</v>
      </c>
      <c r="G3683" t="s">
        <v>50</v>
      </c>
      <c r="I3683"/>
      <c r="J3683">
        <v>125</v>
      </c>
      <c r="K3683" s="1">
        <v>45961</v>
      </c>
      <c r="L3683" t="s">
        <v>15144</v>
      </c>
    </row>
    <row r="3684" spans="1:12" x14ac:dyDescent="0.2">
      <c r="A3684" t="s">
        <v>10019</v>
      </c>
      <c r="B3684" t="s">
        <v>10020</v>
      </c>
      <c r="C3684" t="s">
        <v>7360</v>
      </c>
      <c r="D3684" t="s">
        <v>11836</v>
      </c>
      <c r="E3684" t="s">
        <v>32</v>
      </c>
      <c r="F3684" t="s">
        <v>49</v>
      </c>
      <c r="G3684" t="s">
        <v>50</v>
      </c>
      <c r="I3684"/>
      <c r="J3684">
        <v>125</v>
      </c>
      <c r="K3684" s="1">
        <v>45961</v>
      </c>
      <c r="L3684" t="s">
        <v>15144</v>
      </c>
    </row>
    <row r="3685" spans="1:12" x14ac:dyDescent="0.2">
      <c r="A3685" t="s">
        <v>10009</v>
      </c>
      <c r="B3685" t="s">
        <v>10010</v>
      </c>
      <c r="C3685" t="s">
        <v>7360</v>
      </c>
      <c r="D3685" t="s">
        <v>11836</v>
      </c>
      <c r="E3685" t="s">
        <v>32</v>
      </c>
      <c r="F3685" t="s">
        <v>49</v>
      </c>
      <c r="G3685" t="s">
        <v>50</v>
      </c>
      <c r="I3685"/>
      <c r="J3685">
        <v>125</v>
      </c>
      <c r="K3685" s="1">
        <v>45961</v>
      </c>
      <c r="L3685" t="s">
        <v>15144</v>
      </c>
    </row>
    <row r="3686" spans="1:12" x14ac:dyDescent="0.2">
      <c r="A3686" t="s">
        <v>10003</v>
      </c>
      <c r="B3686" t="s">
        <v>10004</v>
      </c>
      <c r="C3686" t="s">
        <v>7360</v>
      </c>
      <c r="D3686" t="s">
        <v>11836</v>
      </c>
      <c r="E3686" t="s">
        <v>32</v>
      </c>
      <c r="F3686" t="s">
        <v>49</v>
      </c>
      <c r="G3686" t="s">
        <v>50</v>
      </c>
      <c r="I3686"/>
      <c r="J3686">
        <v>125</v>
      </c>
      <c r="K3686" s="1">
        <v>45961</v>
      </c>
      <c r="L3686" t="s">
        <v>15144</v>
      </c>
    </row>
    <row r="3687" spans="1:12" x14ac:dyDescent="0.2">
      <c r="A3687" t="s">
        <v>10015</v>
      </c>
      <c r="B3687" t="s">
        <v>10016</v>
      </c>
      <c r="C3687" t="s">
        <v>7360</v>
      </c>
      <c r="D3687" t="s">
        <v>11836</v>
      </c>
      <c r="E3687" t="s">
        <v>32</v>
      </c>
      <c r="F3687" t="s">
        <v>49</v>
      </c>
      <c r="G3687" t="s">
        <v>50</v>
      </c>
      <c r="I3687"/>
      <c r="J3687">
        <v>125</v>
      </c>
      <c r="K3687" s="1">
        <v>45961</v>
      </c>
      <c r="L3687" t="s">
        <v>15144</v>
      </c>
    </row>
    <row r="3688" spans="1:12" x14ac:dyDescent="0.2">
      <c r="A3688" t="s">
        <v>10021</v>
      </c>
      <c r="B3688" t="s">
        <v>10022</v>
      </c>
      <c r="C3688" t="s">
        <v>7360</v>
      </c>
      <c r="D3688" t="s">
        <v>11836</v>
      </c>
      <c r="E3688" t="s">
        <v>32</v>
      </c>
      <c r="F3688" t="s">
        <v>49</v>
      </c>
      <c r="G3688" t="s">
        <v>50</v>
      </c>
      <c r="I3688"/>
      <c r="J3688">
        <v>125</v>
      </c>
      <c r="K3688" s="1">
        <v>45961</v>
      </c>
      <c r="L3688" t="s">
        <v>15144</v>
      </c>
    </row>
    <row r="3689" spans="1:12" x14ac:dyDescent="0.2">
      <c r="A3689" t="s">
        <v>10027</v>
      </c>
      <c r="B3689" t="s">
        <v>10028</v>
      </c>
      <c r="C3689" t="s">
        <v>7360</v>
      </c>
      <c r="D3689" t="s">
        <v>11836</v>
      </c>
      <c r="E3689" t="s">
        <v>32</v>
      </c>
      <c r="F3689" t="s">
        <v>49</v>
      </c>
      <c r="G3689" t="s">
        <v>50</v>
      </c>
      <c r="I3689"/>
      <c r="J3689">
        <v>125</v>
      </c>
      <c r="K3689" s="1">
        <v>45961</v>
      </c>
      <c r="L3689" t="s">
        <v>15144</v>
      </c>
    </row>
    <row r="3690" spans="1:12" x14ac:dyDescent="0.2">
      <c r="A3690" t="s">
        <v>10013</v>
      </c>
      <c r="B3690" t="s">
        <v>10014</v>
      </c>
      <c r="C3690" t="s">
        <v>7360</v>
      </c>
      <c r="D3690" t="s">
        <v>11836</v>
      </c>
      <c r="E3690" t="s">
        <v>32</v>
      </c>
      <c r="F3690" t="s">
        <v>49</v>
      </c>
      <c r="G3690" t="s">
        <v>50</v>
      </c>
      <c r="I3690"/>
      <c r="J3690">
        <v>125</v>
      </c>
      <c r="K3690" s="1">
        <v>45961</v>
      </c>
      <c r="L3690" t="s">
        <v>15144</v>
      </c>
    </row>
    <row r="3691" spans="1:12" x14ac:dyDescent="0.2">
      <c r="A3691" t="s">
        <v>10017</v>
      </c>
      <c r="B3691" t="s">
        <v>10018</v>
      </c>
      <c r="C3691" t="s">
        <v>7360</v>
      </c>
      <c r="D3691" t="s">
        <v>11836</v>
      </c>
      <c r="E3691" t="s">
        <v>32</v>
      </c>
      <c r="F3691" t="s">
        <v>49</v>
      </c>
      <c r="G3691" t="s">
        <v>50</v>
      </c>
      <c r="I3691"/>
      <c r="J3691">
        <v>125</v>
      </c>
      <c r="K3691" s="1">
        <v>45961</v>
      </c>
      <c r="L3691" t="s">
        <v>15144</v>
      </c>
    </row>
    <row r="3692" spans="1:12" x14ac:dyDescent="0.2">
      <c r="A3692" t="s">
        <v>10023</v>
      </c>
      <c r="B3692" t="s">
        <v>10024</v>
      </c>
      <c r="C3692" t="s">
        <v>7360</v>
      </c>
      <c r="D3692" t="s">
        <v>11836</v>
      </c>
      <c r="E3692" t="s">
        <v>32</v>
      </c>
      <c r="F3692" t="s">
        <v>49</v>
      </c>
      <c r="G3692" t="s">
        <v>50</v>
      </c>
      <c r="I3692"/>
      <c r="J3692">
        <v>125</v>
      </c>
      <c r="K3692" s="1">
        <v>45961</v>
      </c>
      <c r="L3692" t="s">
        <v>15144</v>
      </c>
    </row>
    <row r="3693" spans="1:12" x14ac:dyDescent="0.2">
      <c r="A3693" t="s">
        <v>10005</v>
      </c>
      <c r="B3693" t="s">
        <v>10006</v>
      </c>
      <c r="C3693" t="s">
        <v>7360</v>
      </c>
      <c r="D3693" t="s">
        <v>11836</v>
      </c>
      <c r="E3693" t="s">
        <v>32</v>
      </c>
      <c r="F3693" t="s">
        <v>49</v>
      </c>
      <c r="G3693" t="s">
        <v>50</v>
      </c>
      <c r="I3693"/>
      <c r="J3693">
        <v>125</v>
      </c>
      <c r="K3693" s="1">
        <v>45961</v>
      </c>
      <c r="L3693" t="s">
        <v>15144</v>
      </c>
    </row>
    <row r="3694" spans="1:12" x14ac:dyDescent="0.2">
      <c r="A3694" t="s">
        <v>10011</v>
      </c>
      <c r="B3694" t="s">
        <v>10012</v>
      </c>
      <c r="C3694" t="s">
        <v>7360</v>
      </c>
      <c r="D3694" t="s">
        <v>11836</v>
      </c>
      <c r="E3694" t="s">
        <v>32</v>
      </c>
      <c r="F3694" t="s">
        <v>49</v>
      </c>
      <c r="G3694" t="s">
        <v>50</v>
      </c>
      <c r="I3694"/>
      <c r="J3694">
        <v>125</v>
      </c>
      <c r="K3694" s="1">
        <v>45961</v>
      </c>
      <c r="L3694" t="s">
        <v>15144</v>
      </c>
    </row>
    <row r="3695" spans="1:12" x14ac:dyDescent="0.2">
      <c r="A3695" t="s">
        <v>10007</v>
      </c>
      <c r="B3695" t="s">
        <v>10008</v>
      </c>
      <c r="C3695" t="s">
        <v>7360</v>
      </c>
      <c r="D3695" t="s">
        <v>11836</v>
      </c>
      <c r="E3695" t="s">
        <v>32</v>
      </c>
      <c r="F3695" t="s">
        <v>49</v>
      </c>
      <c r="G3695" t="s">
        <v>50</v>
      </c>
      <c r="I3695"/>
      <c r="J3695">
        <v>125</v>
      </c>
      <c r="K3695" s="1">
        <v>45961</v>
      </c>
      <c r="L3695" t="s">
        <v>15144</v>
      </c>
    </row>
    <row r="3696" spans="1:12" x14ac:dyDescent="0.2">
      <c r="A3696" t="s">
        <v>15311</v>
      </c>
      <c r="B3696" t="s">
        <v>7658</v>
      </c>
      <c r="C3696" t="s">
        <v>7360</v>
      </c>
      <c r="D3696" t="s">
        <v>13135</v>
      </c>
      <c r="E3696" t="s">
        <v>32</v>
      </c>
      <c r="F3696" t="s">
        <v>49</v>
      </c>
      <c r="G3696" t="s">
        <v>50</v>
      </c>
      <c r="I3696"/>
      <c r="J3696">
        <v>71.5</v>
      </c>
      <c r="K3696" s="1">
        <v>46234</v>
      </c>
      <c r="L3696" t="s">
        <v>15144</v>
      </c>
    </row>
    <row r="3697" spans="1:12" x14ac:dyDescent="0.2">
      <c r="A3697" t="s">
        <v>13137</v>
      </c>
      <c r="B3697" t="s">
        <v>7380</v>
      </c>
      <c r="C3697" t="s">
        <v>7360</v>
      </c>
      <c r="D3697" t="s">
        <v>13135</v>
      </c>
      <c r="E3697" t="s">
        <v>32</v>
      </c>
      <c r="F3697" t="s">
        <v>49</v>
      </c>
      <c r="G3697" t="s">
        <v>50</v>
      </c>
      <c r="I3697"/>
      <c r="J3697">
        <v>71.5</v>
      </c>
      <c r="K3697" s="1">
        <v>46142</v>
      </c>
      <c r="L3697" t="s">
        <v>15144</v>
      </c>
    </row>
    <row r="3698" spans="1:12" x14ac:dyDescent="0.2">
      <c r="A3698" t="s">
        <v>15312</v>
      </c>
      <c r="B3698" t="s">
        <v>7400</v>
      </c>
      <c r="C3698" t="s">
        <v>7360</v>
      </c>
      <c r="D3698" t="s">
        <v>13135</v>
      </c>
      <c r="E3698" t="s">
        <v>32</v>
      </c>
      <c r="F3698" t="s">
        <v>49</v>
      </c>
      <c r="G3698" t="s">
        <v>50</v>
      </c>
      <c r="I3698"/>
      <c r="J3698">
        <v>71.5</v>
      </c>
      <c r="K3698" s="1">
        <v>46234</v>
      </c>
      <c r="L3698" t="s">
        <v>15144</v>
      </c>
    </row>
    <row r="3699" spans="1:12" x14ac:dyDescent="0.2">
      <c r="A3699" t="s">
        <v>15313</v>
      </c>
      <c r="B3699" t="s">
        <v>7837</v>
      </c>
      <c r="C3699" t="s">
        <v>7360</v>
      </c>
      <c r="D3699" t="s">
        <v>13135</v>
      </c>
      <c r="E3699" t="s">
        <v>32</v>
      </c>
      <c r="F3699" t="s">
        <v>49</v>
      </c>
      <c r="G3699" t="s">
        <v>50</v>
      </c>
      <c r="I3699"/>
      <c r="J3699">
        <v>71.5</v>
      </c>
      <c r="K3699" s="1">
        <v>46234</v>
      </c>
      <c r="L3699" t="s">
        <v>15144</v>
      </c>
    </row>
    <row r="3700" spans="1:12" x14ac:dyDescent="0.2">
      <c r="A3700" t="s">
        <v>13141</v>
      </c>
      <c r="B3700" t="s">
        <v>7376</v>
      </c>
      <c r="C3700" t="s">
        <v>7360</v>
      </c>
      <c r="D3700" t="s">
        <v>13135</v>
      </c>
      <c r="E3700" t="s">
        <v>32</v>
      </c>
      <c r="F3700" t="s">
        <v>49</v>
      </c>
      <c r="G3700" t="s">
        <v>50</v>
      </c>
      <c r="I3700"/>
      <c r="J3700">
        <v>71.5</v>
      </c>
      <c r="K3700" s="1">
        <v>46142</v>
      </c>
      <c r="L3700" t="s">
        <v>15144</v>
      </c>
    </row>
    <row r="3701" spans="1:12" x14ac:dyDescent="0.2">
      <c r="A3701" t="s">
        <v>13136</v>
      </c>
      <c r="B3701" t="s">
        <v>7374</v>
      </c>
      <c r="C3701" t="s">
        <v>7360</v>
      </c>
      <c r="D3701" t="s">
        <v>13135</v>
      </c>
      <c r="E3701" t="s">
        <v>32</v>
      </c>
      <c r="F3701" t="s">
        <v>49</v>
      </c>
      <c r="G3701" t="s">
        <v>50</v>
      </c>
      <c r="I3701"/>
      <c r="J3701">
        <v>71.5</v>
      </c>
      <c r="K3701" s="1">
        <v>46142</v>
      </c>
      <c r="L3701" t="s">
        <v>15144</v>
      </c>
    </row>
    <row r="3702" spans="1:12" x14ac:dyDescent="0.2">
      <c r="A3702" t="s">
        <v>15314</v>
      </c>
      <c r="B3702" t="s">
        <v>7863</v>
      </c>
      <c r="C3702" t="s">
        <v>7360</v>
      </c>
      <c r="D3702" t="s">
        <v>13135</v>
      </c>
      <c r="E3702" t="s">
        <v>32</v>
      </c>
      <c r="F3702" t="s">
        <v>49</v>
      </c>
      <c r="G3702" t="s">
        <v>50</v>
      </c>
      <c r="I3702"/>
      <c r="J3702">
        <v>71.5</v>
      </c>
      <c r="K3702" s="1">
        <v>46234</v>
      </c>
      <c r="L3702" t="s">
        <v>15144</v>
      </c>
    </row>
    <row r="3703" spans="1:12" x14ac:dyDescent="0.2">
      <c r="A3703" t="s">
        <v>15315</v>
      </c>
      <c r="B3703" t="s">
        <v>7661</v>
      </c>
      <c r="C3703" t="s">
        <v>7360</v>
      </c>
      <c r="D3703" t="s">
        <v>13135</v>
      </c>
      <c r="E3703" t="s">
        <v>32</v>
      </c>
      <c r="F3703" t="s">
        <v>49</v>
      </c>
      <c r="G3703" t="s">
        <v>50</v>
      </c>
      <c r="I3703"/>
      <c r="J3703">
        <v>71.5</v>
      </c>
      <c r="K3703" s="1">
        <v>46234</v>
      </c>
      <c r="L3703" t="s">
        <v>15144</v>
      </c>
    </row>
    <row r="3704" spans="1:12" x14ac:dyDescent="0.2">
      <c r="A3704" t="s">
        <v>13142</v>
      </c>
      <c r="B3704" t="s">
        <v>7407</v>
      </c>
      <c r="C3704" t="s">
        <v>7360</v>
      </c>
      <c r="D3704" t="s">
        <v>13135</v>
      </c>
      <c r="E3704" t="s">
        <v>32</v>
      </c>
      <c r="F3704" t="s">
        <v>49</v>
      </c>
      <c r="G3704" t="s">
        <v>50</v>
      </c>
      <c r="I3704"/>
      <c r="J3704">
        <v>71.5</v>
      </c>
      <c r="K3704" s="1">
        <v>46142</v>
      </c>
      <c r="L3704" t="s">
        <v>15144</v>
      </c>
    </row>
    <row r="3705" spans="1:12" x14ac:dyDescent="0.2">
      <c r="A3705" t="s">
        <v>13139</v>
      </c>
      <c r="B3705" t="s">
        <v>7398</v>
      </c>
      <c r="C3705" t="s">
        <v>7360</v>
      </c>
      <c r="D3705" t="s">
        <v>13135</v>
      </c>
      <c r="E3705" t="s">
        <v>32</v>
      </c>
      <c r="F3705" t="s">
        <v>49</v>
      </c>
      <c r="G3705" t="s">
        <v>50</v>
      </c>
      <c r="I3705"/>
      <c r="J3705">
        <v>71.5</v>
      </c>
      <c r="K3705" s="1">
        <v>46142</v>
      </c>
      <c r="L3705" t="s">
        <v>15144</v>
      </c>
    </row>
    <row r="3706" spans="1:12" x14ac:dyDescent="0.2">
      <c r="A3706" t="s">
        <v>15316</v>
      </c>
      <c r="B3706" t="s">
        <v>7678</v>
      </c>
      <c r="C3706" t="s">
        <v>7360</v>
      </c>
      <c r="D3706" t="s">
        <v>13135</v>
      </c>
      <c r="E3706" t="s">
        <v>32</v>
      </c>
      <c r="F3706" t="s">
        <v>49</v>
      </c>
      <c r="G3706" t="s">
        <v>50</v>
      </c>
      <c r="I3706"/>
      <c r="J3706">
        <v>71.5</v>
      </c>
      <c r="K3706" s="1">
        <v>46234</v>
      </c>
      <c r="L3706" t="s">
        <v>15144</v>
      </c>
    </row>
    <row r="3707" spans="1:12" x14ac:dyDescent="0.2">
      <c r="A3707" t="s">
        <v>15317</v>
      </c>
      <c r="B3707" t="s">
        <v>7656</v>
      </c>
      <c r="C3707" t="s">
        <v>7360</v>
      </c>
      <c r="D3707" t="s">
        <v>13135</v>
      </c>
      <c r="E3707" t="s">
        <v>32</v>
      </c>
      <c r="F3707" t="s">
        <v>49</v>
      </c>
      <c r="G3707" t="s">
        <v>50</v>
      </c>
      <c r="I3707"/>
      <c r="J3707">
        <v>71.5</v>
      </c>
      <c r="K3707" s="1">
        <v>46234</v>
      </c>
      <c r="L3707" t="s">
        <v>15144</v>
      </c>
    </row>
    <row r="3708" spans="1:12" x14ac:dyDescent="0.2">
      <c r="A3708" t="s">
        <v>13134</v>
      </c>
      <c r="B3708" t="s">
        <v>7372</v>
      </c>
      <c r="C3708" t="s">
        <v>7360</v>
      </c>
      <c r="D3708" t="s">
        <v>13135</v>
      </c>
      <c r="E3708" t="s">
        <v>32</v>
      </c>
      <c r="F3708" t="s">
        <v>49</v>
      </c>
      <c r="G3708" t="s">
        <v>50</v>
      </c>
      <c r="I3708"/>
      <c r="J3708">
        <v>71.5</v>
      </c>
      <c r="K3708" s="1">
        <v>46142</v>
      </c>
      <c r="L3708" t="s">
        <v>15144</v>
      </c>
    </row>
    <row r="3709" spans="1:12" x14ac:dyDescent="0.2">
      <c r="A3709" t="s">
        <v>15318</v>
      </c>
      <c r="B3709" t="s">
        <v>7857</v>
      </c>
      <c r="C3709" t="s">
        <v>7360</v>
      </c>
      <c r="D3709" t="s">
        <v>13135</v>
      </c>
      <c r="E3709" t="s">
        <v>32</v>
      </c>
      <c r="F3709" t="s">
        <v>49</v>
      </c>
      <c r="G3709" t="s">
        <v>50</v>
      </c>
      <c r="I3709"/>
      <c r="J3709">
        <v>71.5</v>
      </c>
      <c r="K3709" s="1">
        <v>46234</v>
      </c>
      <c r="L3709" t="s">
        <v>15144</v>
      </c>
    </row>
    <row r="3710" spans="1:12" x14ac:dyDescent="0.2">
      <c r="A3710" t="s">
        <v>15319</v>
      </c>
      <c r="B3710" t="s">
        <v>7680</v>
      </c>
      <c r="C3710" t="s">
        <v>7360</v>
      </c>
      <c r="D3710" t="s">
        <v>13135</v>
      </c>
      <c r="E3710" t="s">
        <v>32</v>
      </c>
      <c r="F3710" t="s">
        <v>49</v>
      </c>
      <c r="G3710" t="s">
        <v>50</v>
      </c>
      <c r="I3710"/>
      <c r="J3710">
        <v>71.5</v>
      </c>
      <c r="K3710" s="1">
        <v>46234</v>
      </c>
      <c r="L3710" t="s">
        <v>15144</v>
      </c>
    </row>
    <row r="3711" spans="1:12" x14ac:dyDescent="0.2">
      <c r="A3711" t="s">
        <v>15320</v>
      </c>
      <c r="B3711" t="s">
        <v>7668</v>
      </c>
      <c r="C3711" t="s">
        <v>7360</v>
      </c>
      <c r="D3711" t="s">
        <v>13135</v>
      </c>
      <c r="E3711" t="s">
        <v>32</v>
      </c>
      <c r="F3711" t="s">
        <v>49</v>
      </c>
      <c r="G3711" t="s">
        <v>50</v>
      </c>
      <c r="I3711"/>
      <c r="J3711">
        <v>71.5</v>
      </c>
      <c r="K3711" s="1">
        <v>46234</v>
      </c>
      <c r="L3711" t="s">
        <v>15144</v>
      </c>
    </row>
    <row r="3712" spans="1:12" x14ac:dyDescent="0.2">
      <c r="A3712" t="s">
        <v>13140</v>
      </c>
      <c r="B3712" t="s">
        <v>7384</v>
      </c>
      <c r="C3712" t="s">
        <v>7360</v>
      </c>
      <c r="D3712" t="s">
        <v>13135</v>
      </c>
      <c r="E3712" t="s">
        <v>32</v>
      </c>
      <c r="F3712" t="s">
        <v>49</v>
      </c>
      <c r="G3712" t="s">
        <v>50</v>
      </c>
      <c r="I3712"/>
      <c r="J3712">
        <v>71.5</v>
      </c>
      <c r="K3712" s="1">
        <v>46142</v>
      </c>
      <c r="L3712" t="s">
        <v>15144</v>
      </c>
    </row>
    <row r="3713" spans="1:12" x14ac:dyDescent="0.2">
      <c r="A3713" t="s">
        <v>15321</v>
      </c>
      <c r="B3713" t="s">
        <v>7670</v>
      </c>
      <c r="C3713" t="s">
        <v>7360</v>
      </c>
      <c r="D3713" t="s">
        <v>13135</v>
      </c>
      <c r="E3713" t="s">
        <v>32</v>
      </c>
      <c r="F3713" t="s">
        <v>49</v>
      </c>
      <c r="G3713" t="s">
        <v>50</v>
      </c>
      <c r="I3713"/>
      <c r="J3713">
        <v>71.5</v>
      </c>
      <c r="K3713" s="1">
        <v>46234</v>
      </c>
      <c r="L3713" t="s">
        <v>15144</v>
      </c>
    </row>
    <row r="3714" spans="1:12" x14ac:dyDescent="0.2">
      <c r="A3714" t="s">
        <v>13138</v>
      </c>
      <c r="B3714" t="s">
        <v>7382</v>
      </c>
      <c r="C3714" t="s">
        <v>7360</v>
      </c>
      <c r="D3714" t="s">
        <v>13135</v>
      </c>
      <c r="E3714" t="s">
        <v>32</v>
      </c>
      <c r="F3714" t="s">
        <v>49</v>
      </c>
      <c r="G3714" t="s">
        <v>50</v>
      </c>
      <c r="I3714"/>
      <c r="J3714">
        <v>71.5</v>
      </c>
      <c r="K3714" s="1">
        <v>46142</v>
      </c>
      <c r="L3714" t="s">
        <v>15144</v>
      </c>
    </row>
    <row r="3715" spans="1:12" x14ac:dyDescent="0.2">
      <c r="A3715" t="s">
        <v>15322</v>
      </c>
      <c r="B3715" t="s">
        <v>7663</v>
      </c>
      <c r="C3715" t="s">
        <v>7360</v>
      </c>
      <c r="D3715" t="s">
        <v>13135</v>
      </c>
      <c r="E3715" t="s">
        <v>32</v>
      </c>
      <c r="F3715" t="s">
        <v>49</v>
      </c>
      <c r="G3715" t="s">
        <v>50</v>
      </c>
      <c r="I3715"/>
      <c r="J3715">
        <v>71.5</v>
      </c>
      <c r="K3715" s="1">
        <v>46234</v>
      </c>
      <c r="L3715" t="s">
        <v>15144</v>
      </c>
    </row>
    <row r="3716" spans="1:12" x14ac:dyDescent="0.2">
      <c r="A3716" t="s">
        <v>15323</v>
      </c>
      <c r="B3716" t="s">
        <v>7841</v>
      </c>
      <c r="C3716" t="s">
        <v>7360</v>
      </c>
      <c r="D3716" t="s">
        <v>13135</v>
      </c>
      <c r="E3716" t="s">
        <v>32</v>
      </c>
      <c r="F3716" t="s">
        <v>49</v>
      </c>
      <c r="G3716" t="s">
        <v>50</v>
      </c>
      <c r="I3716"/>
      <c r="J3716">
        <v>71.5</v>
      </c>
      <c r="K3716" s="1">
        <v>46234</v>
      </c>
      <c r="L3716" t="s">
        <v>15144</v>
      </c>
    </row>
    <row r="3717" spans="1:12" x14ac:dyDescent="0.2">
      <c r="A3717" t="s">
        <v>15324</v>
      </c>
      <c r="B3717" t="s">
        <v>7674</v>
      </c>
      <c r="C3717" t="s">
        <v>7360</v>
      </c>
      <c r="D3717" t="s">
        <v>13135</v>
      </c>
      <c r="E3717" t="s">
        <v>32</v>
      </c>
      <c r="F3717" t="s">
        <v>49</v>
      </c>
      <c r="G3717" t="s">
        <v>50</v>
      </c>
      <c r="I3717"/>
      <c r="J3717">
        <v>71.5</v>
      </c>
      <c r="K3717" s="1">
        <v>46234</v>
      </c>
      <c r="L3717" t="s">
        <v>15144</v>
      </c>
    </row>
    <row r="3718" spans="1:12" x14ac:dyDescent="0.2">
      <c r="A3718" t="s">
        <v>15325</v>
      </c>
      <c r="B3718" t="s">
        <v>7665</v>
      </c>
      <c r="C3718" t="s">
        <v>7360</v>
      </c>
      <c r="D3718" t="s">
        <v>13135</v>
      </c>
      <c r="E3718" t="s">
        <v>32</v>
      </c>
      <c r="F3718" t="s">
        <v>49</v>
      </c>
      <c r="G3718" t="s">
        <v>50</v>
      </c>
      <c r="I3718"/>
      <c r="J3718">
        <v>71.5</v>
      </c>
      <c r="K3718" s="1">
        <v>46234</v>
      </c>
      <c r="L3718" t="s">
        <v>15144</v>
      </c>
    </row>
    <row r="3719" spans="1:12" x14ac:dyDescent="0.2">
      <c r="A3719" t="s">
        <v>13144</v>
      </c>
      <c r="B3719" t="s">
        <v>7378</v>
      </c>
      <c r="C3719" t="s">
        <v>7360</v>
      </c>
      <c r="D3719" t="s">
        <v>13135</v>
      </c>
      <c r="E3719" t="s">
        <v>32</v>
      </c>
      <c r="F3719" t="s">
        <v>49</v>
      </c>
      <c r="G3719" t="s">
        <v>50</v>
      </c>
      <c r="I3719"/>
      <c r="J3719">
        <v>71.5</v>
      </c>
      <c r="K3719" s="1">
        <v>46142</v>
      </c>
      <c r="L3719" t="s">
        <v>15144</v>
      </c>
    </row>
    <row r="3720" spans="1:12" x14ac:dyDescent="0.2">
      <c r="A3720" t="s">
        <v>13143</v>
      </c>
      <c r="B3720" t="s">
        <v>7409</v>
      </c>
      <c r="C3720" t="s">
        <v>7360</v>
      </c>
      <c r="D3720" t="s">
        <v>13135</v>
      </c>
      <c r="E3720" t="s">
        <v>32</v>
      </c>
      <c r="F3720" t="s">
        <v>49</v>
      </c>
      <c r="G3720" t="s">
        <v>50</v>
      </c>
      <c r="I3720"/>
      <c r="J3720">
        <v>71.5</v>
      </c>
      <c r="K3720" s="1">
        <v>46142</v>
      </c>
      <c r="L3720" t="s">
        <v>15144</v>
      </c>
    </row>
    <row r="3721" spans="1:12" x14ac:dyDescent="0.2">
      <c r="A3721" t="s">
        <v>15326</v>
      </c>
      <c r="B3721" t="s">
        <v>7860</v>
      </c>
      <c r="C3721" t="s">
        <v>7360</v>
      </c>
      <c r="D3721" t="s">
        <v>13135</v>
      </c>
      <c r="E3721" t="s">
        <v>32</v>
      </c>
      <c r="F3721" t="s">
        <v>49</v>
      </c>
      <c r="G3721" t="s">
        <v>50</v>
      </c>
      <c r="I3721"/>
      <c r="J3721">
        <v>71.5</v>
      </c>
      <c r="K3721" s="1">
        <v>46234</v>
      </c>
      <c r="L3721" t="s">
        <v>15144</v>
      </c>
    </row>
    <row r="3722" spans="1:12" x14ac:dyDescent="0.2">
      <c r="A3722" t="s">
        <v>10393</v>
      </c>
      <c r="B3722" t="s">
        <v>10394</v>
      </c>
      <c r="C3722" t="s">
        <v>7360</v>
      </c>
      <c r="D3722" t="s">
        <v>11958</v>
      </c>
      <c r="E3722" t="s">
        <v>32</v>
      </c>
      <c r="F3722" t="s">
        <v>39</v>
      </c>
      <c r="G3722" t="s">
        <v>40</v>
      </c>
      <c r="H3722">
        <v>425000</v>
      </c>
      <c r="I3722">
        <v>425000</v>
      </c>
      <c r="J3722">
        <v>99</v>
      </c>
      <c r="K3722" s="1">
        <v>45991</v>
      </c>
      <c r="L3722" t="s">
        <v>15144</v>
      </c>
    </row>
    <row r="3723" spans="1:12" x14ac:dyDescent="0.2">
      <c r="A3723" t="s">
        <v>10387</v>
      </c>
      <c r="B3723" t="s">
        <v>10388</v>
      </c>
      <c r="C3723" t="s">
        <v>7360</v>
      </c>
      <c r="D3723" t="s">
        <v>11958</v>
      </c>
      <c r="E3723" t="s">
        <v>32</v>
      </c>
      <c r="F3723" t="s">
        <v>39</v>
      </c>
      <c r="G3723" t="s">
        <v>40</v>
      </c>
      <c r="H3723">
        <v>425000</v>
      </c>
      <c r="I3723">
        <v>425000</v>
      </c>
      <c r="J3723">
        <v>99</v>
      </c>
      <c r="K3723" s="1">
        <v>45991</v>
      </c>
      <c r="L3723" t="s">
        <v>15144</v>
      </c>
    </row>
    <row r="3724" spans="1:12" x14ac:dyDescent="0.2">
      <c r="A3724" t="s">
        <v>10391</v>
      </c>
      <c r="B3724" t="s">
        <v>10392</v>
      </c>
      <c r="C3724" t="s">
        <v>7360</v>
      </c>
      <c r="D3724" t="s">
        <v>11958</v>
      </c>
      <c r="E3724" t="s">
        <v>32</v>
      </c>
      <c r="F3724" t="s">
        <v>39</v>
      </c>
      <c r="G3724" t="s">
        <v>40</v>
      </c>
      <c r="H3724">
        <v>425000</v>
      </c>
      <c r="I3724">
        <v>425000</v>
      </c>
      <c r="J3724">
        <v>99</v>
      </c>
      <c r="K3724" s="1">
        <v>45991</v>
      </c>
      <c r="L3724" t="s">
        <v>15144</v>
      </c>
    </row>
    <row r="3725" spans="1:12" x14ac:dyDescent="0.2">
      <c r="A3725" t="s">
        <v>10389</v>
      </c>
      <c r="B3725" t="s">
        <v>10390</v>
      </c>
      <c r="C3725" t="s">
        <v>7360</v>
      </c>
      <c r="D3725" t="s">
        <v>11958</v>
      </c>
      <c r="E3725" t="s">
        <v>32</v>
      </c>
      <c r="F3725" t="s">
        <v>39</v>
      </c>
      <c r="G3725" t="s">
        <v>40</v>
      </c>
      <c r="H3725">
        <v>425000</v>
      </c>
      <c r="I3725">
        <v>425000</v>
      </c>
      <c r="J3725">
        <v>99</v>
      </c>
      <c r="K3725" s="1">
        <v>45991</v>
      </c>
      <c r="L3725" t="s">
        <v>15144</v>
      </c>
    </row>
    <row r="3726" spans="1:12" x14ac:dyDescent="0.2">
      <c r="A3726" t="s">
        <v>15083</v>
      </c>
      <c r="B3726" t="s">
        <v>15084</v>
      </c>
      <c r="C3726" t="s">
        <v>7360</v>
      </c>
      <c r="D3726" t="s">
        <v>11958</v>
      </c>
      <c r="E3726" t="s">
        <v>32</v>
      </c>
      <c r="F3726" t="s">
        <v>39</v>
      </c>
      <c r="G3726" t="s">
        <v>40</v>
      </c>
      <c r="H3726">
        <v>516000</v>
      </c>
      <c r="I3726"/>
      <c r="J3726">
        <v>99</v>
      </c>
      <c r="K3726" s="1">
        <v>46234</v>
      </c>
      <c r="L3726" t="s">
        <v>15144</v>
      </c>
    </row>
    <row r="3727" spans="1:12" x14ac:dyDescent="0.2">
      <c r="A3727" t="s">
        <v>13989</v>
      </c>
      <c r="B3727" t="s">
        <v>13990</v>
      </c>
      <c r="C3727" t="s">
        <v>7360</v>
      </c>
      <c r="D3727" t="s">
        <v>11958</v>
      </c>
      <c r="E3727" t="s">
        <v>32</v>
      </c>
      <c r="F3727" t="s">
        <v>39</v>
      </c>
      <c r="G3727" t="s">
        <v>40</v>
      </c>
      <c r="I3727">
        <v>302772</v>
      </c>
      <c r="J3727">
        <v>99</v>
      </c>
      <c r="K3727" s="1">
        <v>46142</v>
      </c>
      <c r="L3727" t="s">
        <v>15144</v>
      </c>
    </row>
    <row r="3728" spans="1:12" x14ac:dyDescent="0.2">
      <c r="A3728" t="s">
        <v>13987</v>
      </c>
      <c r="B3728" t="s">
        <v>13988</v>
      </c>
      <c r="C3728" t="s">
        <v>7360</v>
      </c>
      <c r="D3728" t="s">
        <v>11958</v>
      </c>
      <c r="E3728" t="s">
        <v>32</v>
      </c>
      <c r="F3728" t="s">
        <v>39</v>
      </c>
      <c r="G3728" t="s">
        <v>40</v>
      </c>
      <c r="I3728">
        <v>111707</v>
      </c>
      <c r="J3728">
        <v>99</v>
      </c>
      <c r="K3728" s="1">
        <v>46142</v>
      </c>
      <c r="L3728" t="s">
        <v>15144</v>
      </c>
    </row>
    <row r="3729" spans="1:12" x14ac:dyDescent="0.2">
      <c r="A3729" t="s">
        <v>3934</v>
      </c>
      <c r="B3729" t="s">
        <v>4648</v>
      </c>
      <c r="C3729" t="s">
        <v>7360</v>
      </c>
      <c r="D3729" t="s">
        <v>11958</v>
      </c>
      <c r="E3729" t="s">
        <v>32</v>
      </c>
      <c r="F3729" t="s">
        <v>46</v>
      </c>
      <c r="G3729" t="s">
        <v>47</v>
      </c>
      <c r="H3729">
        <v>400000</v>
      </c>
      <c r="I3729">
        <v>400000</v>
      </c>
      <c r="J3729">
        <v>125</v>
      </c>
      <c r="K3729" s="1">
        <v>45747</v>
      </c>
      <c r="L3729" t="s">
        <v>15144</v>
      </c>
    </row>
    <row r="3730" spans="1:12" x14ac:dyDescent="0.2">
      <c r="A3730" t="s">
        <v>3936</v>
      </c>
      <c r="B3730" t="s">
        <v>4650</v>
      </c>
      <c r="C3730" t="s">
        <v>7360</v>
      </c>
      <c r="D3730" t="s">
        <v>11958</v>
      </c>
      <c r="E3730" t="s">
        <v>32</v>
      </c>
      <c r="F3730" t="s">
        <v>46</v>
      </c>
      <c r="G3730" t="s">
        <v>47</v>
      </c>
      <c r="H3730">
        <v>400000</v>
      </c>
      <c r="I3730">
        <v>400000</v>
      </c>
      <c r="J3730">
        <v>125</v>
      </c>
      <c r="K3730" s="1">
        <v>45747</v>
      </c>
      <c r="L3730" t="s">
        <v>15144</v>
      </c>
    </row>
    <row r="3731" spans="1:12" x14ac:dyDescent="0.2">
      <c r="A3731" t="s">
        <v>3926</v>
      </c>
      <c r="B3731" t="s">
        <v>4640</v>
      </c>
      <c r="C3731" t="s">
        <v>7360</v>
      </c>
      <c r="D3731" t="s">
        <v>11958</v>
      </c>
      <c r="E3731" t="s">
        <v>32</v>
      </c>
      <c r="F3731" t="s">
        <v>46</v>
      </c>
      <c r="G3731" t="s">
        <v>47</v>
      </c>
      <c r="H3731">
        <v>400000</v>
      </c>
      <c r="I3731">
        <v>400000</v>
      </c>
      <c r="J3731">
        <v>125</v>
      </c>
      <c r="K3731" s="1">
        <v>45747</v>
      </c>
      <c r="L3731" t="s">
        <v>15144</v>
      </c>
    </row>
    <row r="3732" spans="1:12" x14ac:dyDescent="0.2">
      <c r="A3732" t="s">
        <v>3935</v>
      </c>
      <c r="B3732" t="s">
        <v>4649</v>
      </c>
      <c r="C3732" t="s">
        <v>7360</v>
      </c>
      <c r="D3732" t="s">
        <v>11958</v>
      </c>
      <c r="E3732" t="s">
        <v>32</v>
      </c>
      <c r="F3732" t="s">
        <v>46</v>
      </c>
      <c r="G3732" t="s">
        <v>47</v>
      </c>
      <c r="H3732">
        <v>400000</v>
      </c>
      <c r="I3732">
        <v>400000</v>
      </c>
      <c r="J3732">
        <v>125</v>
      </c>
      <c r="K3732" s="1">
        <v>45747</v>
      </c>
      <c r="L3732" t="s">
        <v>15144</v>
      </c>
    </row>
    <row r="3733" spans="1:12" x14ac:dyDescent="0.2">
      <c r="A3733" t="s">
        <v>3943</v>
      </c>
      <c r="B3733" t="s">
        <v>4657</v>
      </c>
      <c r="C3733" t="s">
        <v>7360</v>
      </c>
      <c r="D3733" t="s">
        <v>11958</v>
      </c>
      <c r="E3733" t="s">
        <v>32</v>
      </c>
      <c r="F3733" t="s">
        <v>46</v>
      </c>
      <c r="G3733" t="s">
        <v>47</v>
      </c>
      <c r="H3733">
        <v>400000</v>
      </c>
      <c r="I3733">
        <v>400000</v>
      </c>
      <c r="J3733">
        <v>125</v>
      </c>
      <c r="K3733" s="1">
        <v>45747</v>
      </c>
      <c r="L3733" t="s">
        <v>15144</v>
      </c>
    </row>
    <row r="3734" spans="1:12" x14ac:dyDescent="0.2">
      <c r="A3734" t="s">
        <v>3946</v>
      </c>
      <c r="B3734" t="s">
        <v>4660</v>
      </c>
      <c r="C3734" t="s">
        <v>7360</v>
      </c>
      <c r="D3734" t="s">
        <v>11958</v>
      </c>
      <c r="E3734" t="s">
        <v>32</v>
      </c>
      <c r="F3734" t="s">
        <v>46</v>
      </c>
      <c r="G3734" t="s">
        <v>47</v>
      </c>
      <c r="H3734">
        <v>400000</v>
      </c>
      <c r="I3734">
        <v>400000</v>
      </c>
      <c r="J3734">
        <v>125</v>
      </c>
      <c r="K3734" s="1">
        <v>45747</v>
      </c>
      <c r="L3734" t="s">
        <v>15144</v>
      </c>
    </row>
    <row r="3735" spans="1:12" x14ac:dyDescent="0.2">
      <c r="A3735" t="s">
        <v>3945</v>
      </c>
      <c r="B3735" t="s">
        <v>4659</v>
      </c>
      <c r="C3735" t="s">
        <v>7360</v>
      </c>
      <c r="D3735" t="s">
        <v>11958</v>
      </c>
      <c r="E3735" t="s">
        <v>32</v>
      </c>
      <c r="F3735" t="s">
        <v>46</v>
      </c>
      <c r="G3735" t="s">
        <v>47</v>
      </c>
      <c r="H3735">
        <v>400000</v>
      </c>
      <c r="I3735">
        <v>400000</v>
      </c>
      <c r="J3735">
        <v>125</v>
      </c>
      <c r="K3735" s="1">
        <v>45747</v>
      </c>
      <c r="L3735" t="s">
        <v>15144</v>
      </c>
    </row>
    <row r="3736" spans="1:12" x14ac:dyDescent="0.2">
      <c r="A3736" t="s">
        <v>3929</v>
      </c>
      <c r="B3736" t="s">
        <v>4643</v>
      </c>
      <c r="C3736" t="s">
        <v>7360</v>
      </c>
      <c r="D3736" t="s">
        <v>11958</v>
      </c>
      <c r="E3736" t="s">
        <v>32</v>
      </c>
      <c r="F3736" t="s">
        <v>46</v>
      </c>
      <c r="G3736" t="s">
        <v>47</v>
      </c>
      <c r="H3736">
        <v>400000</v>
      </c>
      <c r="I3736">
        <v>400000</v>
      </c>
      <c r="J3736">
        <v>125</v>
      </c>
      <c r="K3736" s="1">
        <v>45747</v>
      </c>
      <c r="L3736" t="s">
        <v>15144</v>
      </c>
    </row>
    <row r="3737" spans="1:12" x14ac:dyDescent="0.2">
      <c r="A3737" t="s">
        <v>3928</v>
      </c>
      <c r="B3737" t="s">
        <v>4642</v>
      </c>
      <c r="C3737" t="s">
        <v>7360</v>
      </c>
      <c r="D3737" t="s">
        <v>11958</v>
      </c>
      <c r="E3737" t="s">
        <v>32</v>
      </c>
      <c r="F3737" t="s">
        <v>46</v>
      </c>
      <c r="G3737" t="s">
        <v>47</v>
      </c>
      <c r="H3737">
        <v>400000</v>
      </c>
      <c r="I3737">
        <v>400000</v>
      </c>
      <c r="J3737">
        <v>125</v>
      </c>
      <c r="K3737" s="1">
        <v>45747</v>
      </c>
      <c r="L3737" t="s">
        <v>15144</v>
      </c>
    </row>
    <row r="3738" spans="1:12" x14ac:dyDescent="0.2">
      <c r="A3738" t="s">
        <v>3942</v>
      </c>
      <c r="B3738" t="s">
        <v>4656</v>
      </c>
      <c r="C3738" t="s">
        <v>7360</v>
      </c>
      <c r="D3738" t="s">
        <v>11958</v>
      </c>
      <c r="E3738" t="s">
        <v>32</v>
      </c>
      <c r="F3738" t="s">
        <v>46</v>
      </c>
      <c r="G3738" t="s">
        <v>47</v>
      </c>
      <c r="H3738">
        <v>400000</v>
      </c>
      <c r="I3738">
        <v>400000</v>
      </c>
      <c r="J3738">
        <v>125</v>
      </c>
      <c r="K3738" s="1">
        <v>45747</v>
      </c>
      <c r="L3738" t="s">
        <v>15144</v>
      </c>
    </row>
    <row r="3739" spans="1:12" x14ac:dyDescent="0.2">
      <c r="A3739" t="s">
        <v>3944</v>
      </c>
      <c r="B3739" t="s">
        <v>4658</v>
      </c>
      <c r="C3739" t="s">
        <v>7360</v>
      </c>
      <c r="D3739" t="s">
        <v>11958</v>
      </c>
      <c r="E3739" t="s">
        <v>32</v>
      </c>
      <c r="F3739" t="s">
        <v>46</v>
      </c>
      <c r="G3739" t="s">
        <v>47</v>
      </c>
      <c r="H3739">
        <v>400000</v>
      </c>
      <c r="I3739">
        <v>400000</v>
      </c>
      <c r="J3739">
        <v>125</v>
      </c>
      <c r="K3739" s="1">
        <v>45747</v>
      </c>
      <c r="L3739" t="s">
        <v>15144</v>
      </c>
    </row>
    <row r="3740" spans="1:12" x14ac:dyDescent="0.2">
      <c r="A3740" t="s">
        <v>3932</v>
      </c>
      <c r="B3740" t="s">
        <v>4646</v>
      </c>
      <c r="C3740" t="s">
        <v>7360</v>
      </c>
      <c r="D3740" t="s">
        <v>11958</v>
      </c>
      <c r="E3740" t="s">
        <v>32</v>
      </c>
      <c r="F3740" t="s">
        <v>46</v>
      </c>
      <c r="G3740" t="s">
        <v>47</v>
      </c>
      <c r="H3740">
        <v>400000</v>
      </c>
      <c r="I3740">
        <v>400000</v>
      </c>
      <c r="J3740">
        <v>125</v>
      </c>
      <c r="K3740" s="1">
        <v>45747</v>
      </c>
      <c r="L3740" t="s">
        <v>15144</v>
      </c>
    </row>
    <row r="3741" spans="1:12" x14ac:dyDescent="0.2">
      <c r="A3741" t="s">
        <v>3930</v>
      </c>
      <c r="B3741" t="s">
        <v>4644</v>
      </c>
      <c r="C3741" t="s">
        <v>7360</v>
      </c>
      <c r="D3741" t="s">
        <v>11958</v>
      </c>
      <c r="E3741" t="s">
        <v>32</v>
      </c>
      <c r="F3741" t="s">
        <v>46</v>
      </c>
      <c r="G3741" t="s">
        <v>47</v>
      </c>
      <c r="H3741">
        <v>400000</v>
      </c>
      <c r="I3741">
        <v>400000</v>
      </c>
      <c r="J3741">
        <v>125</v>
      </c>
      <c r="K3741" s="1">
        <v>45747</v>
      </c>
      <c r="L3741" t="s">
        <v>15144</v>
      </c>
    </row>
    <row r="3742" spans="1:12" x14ac:dyDescent="0.2">
      <c r="A3742" t="s">
        <v>3923</v>
      </c>
      <c r="B3742" t="s">
        <v>4637</v>
      </c>
      <c r="C3742" t="s">
        <v>7360</v>
      </c>
      <c r="D3742" t="s">
        <v>11958</v>
      </c>
      <c r="E3742" t="s">
        <v>32</v>
      </c>
      <c r="F3742" t="s">
        <v>46</v>
      </c>
      <c r="G3742" t="s">
        <v>47</v>
      </c>
      <c r="H3742">
        <v>400000</v>
      </c>
      <c r="I3742">
        <v>400000</v>
      </c>
      <c r="J3742">
        <v>125</v>
      </c>
      <c r="K3742" s="1">
        <v>45747</v>
      </c>
      <c r="L3742" t="s">
        <v>15144</v>
      </c>
    </row>
    <row r="3743" spans="1:12" x14ac:dyDescent="0.2">
      <c r="A3743" t="s">
        <v>3939</v>
      </c>
      <c r="B3743" t="s">
        <v>4653</v>
      </c>
      <c r="C3743" t="s">
        <v>7360</v>
      </c>
      <c r="D3743" t="s">
        <v>11958</v>
      </c>
      <c r="E3743" t="s">
        <v>32</v>
      </c>
      <c r="F3743" t="s">
        <v>46</v>
      </c>
      <c r="G3743" t="s">
        <v>47</v>
      </c>
      <c r="H3743">
        <v>400000</v>
      </c>
      <c r="I3743">
        <v>400000</v>
      </c>
      <c r="J3743">
        <v>125</v>
      </c>
      <c r="K3743" s="1">
        <v>45747</v>
      </c>
      <c r="L3743" t="s">
        <v>15144</v>
      </c>
    </row>
    <row r="3744" spans="1:12" x14ac:dyDescent="0.2">
      <c r="A3744" t="s">
        <v>3941</v>
      </c>
      <c r="B3744" t="s">
        <v>4655</v>
      </c>
      <c r="C3744" t="s">
        <v>7360</v>
      </c>
      <c r="D3744" t="s">
        <v>11958</v>
      </c>
      <c r="E3744" t="s">
        <v>32</v>
      </c>
      <c r="F3744" t="s">
        <v>46</v>
      </c>
      <c r="G3744" t="s">
        <v>47</v>
      </c>
      <c r="H3744">
        <v>400000</v>
      </c>
      <c r="I3744">
        <v>400000</v>
      </c>
      <c r="J3744">
        <v>125</v>
      </c>
      <c r="K3744" s="1">
        <v>45747</v>
      </c>
      <c r="L3744" t="s">
        <v>15144</v>
      </c>
    </row>
    <row r="3745" spans="1:12" x14ac:dyDescent="0.2">
      <c r="A3745" t="s">
        <v>3938</v>
      </c>
      <c r="B3745" t="s">
        <v>4652</v>
      </c>
      <c r="C3745" t="s">
        <v>7360</v>
      </c>
      <c r="D3745" t="s">
        <v>11958</v>
      </c>
      <c r="E3745" t="s">
        <v>32</v>
      </c>
      <c r="F3745" t="s">
        <v>46</v>
      </c>
      <c r="G3745" t="s">
        <v>47</v>
      </c>
      <c r="H3745">
        <v>400000</v>
      </c>
      <c r="I3745">
        <v>400000</v>
      </c>
      <c r="J3745">
        <v>125</v>
      </c>
      <c r="K3745" s="1">
        <v>45747</v>
      </c>
      <c r="L3745" t="s">
        <v>15144</v>
      </c>
    </row>
    <row r="3746" spans="1:12" x14ac:dyDescent="0.2">
      <c r="A3746" t="s">
        <v>3940</v>
      </c>
      <c r="B3746" t="s">
        <v>4654</v>
      </c>
      <c r="C3746" t="s">
        <v>7360</v>
      </c>
      <c r="D3746" t="s">
        <v>11958</v>
      </c>
      <c r="E3746" t="s">
        <v>32</v>
      </c>
      <c r="F3746" t="s">
        <v>46</v>
      </c>
      <c r="G3746" t="s">
        <v>47</v>
      </c>
      <c r="H3746">
        <v>400000</v>
      </c>
      <c r="I3746">
        <v>400000</v>
      </c>
      <c r="J3746">
        <v>125</v>
      </c>
      <c r="K3746" s="1">
        <v>45747</v>
      </c>
      <c r="L3746" t="s">
        <v>15144</v>
      </c>
    </row>
    <row r="3747" spans="1:12" x14ac:dyDescent="0.2">
      <c r="A3747" t="s">
        <v>3924</v>
      </c>
      <c r="B3747" t="s">
        <v>4638</v>
      </c>
      <c r="C3747" t="s">
        <v>7360</v>
      </c>
      <c r="D3747" t="s">
        <v>11958</v>
      </c>
      <c r="E3747" t="s">
        <v>32</v>
      </c>
      <c r="F3747" t="s">
        <v>46</v>
      </c>
      <c r="G3747" t="s">
        <v>47</v>
      </c>
      <c r="H3747">
        <v>400000</v>
      </c>
      <c r="I3747">
        <v>400000</v>
      </c>
      <c r="J3747">
        <v>125</v>
      </c>
      <c r="K3747" s="1">
        <v>45747</v>
      </c>
      <c r="L3747" t="s">
        <v>15144</v>
      </c>
    </row>
    <row r="3748" spans="1:12" x14ac:dyDescent="0.2">
      <c r="A3748" t="s">
        <v>3933</v>
      </c>
      <c r="B3748" t="s">
        <v>4647</v>
      </c>
      <c r="C3748" t="s">
        <v>7360</v>
      </c>
      <c r="D3748" t="s">
        <v>11958</v>
      </c>
      <c r="E3748" t="s">
        <v>32</v>
      </c>
      <c r="F3748" t="s">
        <v>46</v>
      </c>
      <c r="G3748" t="s">
        <v>47</v>
      </c>
      <c r="H3748">
        <v>400000</v>
      </c>
      <c r="I3748">
        <v>400000</v>
      </c>
      <c r="J3748">
        <v>125</v>
      </c>
      <c r="K3748" s="1">
        <v>45747</v>
      </c>
      <c r="L3748" t="s">
        <v>15144</v>
      </c>
    </row>
    <row r="3749" spans="1:12" x14ac:dyDescent="0.2">
      <c r="A3749" t="s">
        <v>3925</v>
      </c>
      <c r="B3749" t="s">
        <v>4639</v>
      </c>
      <c r="C3749" t="s">
        <v>7360</v>
      </c>
      <c r="D3749" t="s">
        <v>11958</v>
      </c>
      <c r="E3749" t="s">
        <v>32</v>
      </c>
      <c r="F3749" t="s">
        <v>46</v>
      </c>
      <c r="G3749" t="s">
        <v>47</v>
      </c>
      <c r="H3749">
        <v>400000</v>
      </c>
      <c r="I3749">
        <v>400000</v>
      </c>
      <c r="J3749">
        <v>125</v>
      </c>
      <c r="K3749" s="1">
        <v>45747</v>
      </c>
      <c r="L3749" t="s">
        <v>15144</v>
      </c>
    </row>
    <row r="3750" spans="1:12" x14ac:dyDescent="0.2">
      <c r="A3750" t="s">
        <v>3931</v>
      </c>
      <c r="B3750" t="s">
        <v>4645</v>
      </c>
      <c r="C3750" t="s">
        <v>7360</v>
      </c>
      <c r="D3750" t="s">
        <v>11958</v>
      </c>
      <c r="E3750" t="s">
        <v>32</v>
      </c>
      <c r="F3750" t="s">
        <v>46</v>
      </c>
      <c r="G3750" t="s">
        <v>47</v>
      </c>
      <c r="H3750">
        <v>400000</v>
      </c>
      <c r="I3750">
        <v>400000</v>
      </c>
      <c r="J3750">
        <v>125</v>
      </c>
      <c r="K3750" s="1">
        <v>45747</v>
      </c>
      <c r="L3750" t="s">
        <v>15144</v>
      </c>
    </row>
    <row r="3751" spans="1:12" x14ac:dyDescent="0.2">
      <c r="A3751" t="s">
        <v>3927</v>
      </c>
      <c r="B3751" t="s">
        <v>4641</v>
      </c>
      <c r="C3751" t="s">
        <v>7360</v>
      </c>
      <c r="D3751" t="s">
        <v>11958</v>
      </c>
      <c r="E3751" t="s">
        <v>32</v>
      </c>
      <c r="F3751" t="s">
        <v>46</v>
      </c>
      <c r="G3751" t="s">
        <v>47</v>
      </c>
      <c r="H3751">
        <v>400000</v>
      </c>
      <c r="I3751">
        <v>400000</v>
      </c>
      <c r="J3751">
        <v>125</v>
      </c>
      <c r="K3751" s="1">
        <v>45747</v>
      </c>
      <c r="L3751" t="s">
        <v>15144</v>
      </c>
    </row>
    <row r="3752" spans="1:12" x14ac:dyDescent="0.2">
      <c r="A3752" t="s">
        <v>3937</v>
      </c>
      <c r="B3752" t="s">
        <v>4651</v>
      </c>
      <c r="C3752" t="s">
        <v>7360</v>
      </c>
      <c r="D3752" t="s">
        <v>11958</v>
      </c>
      <c r="E3752" t="s">
        <v>32</v>
      </c>
      <c r="F3752" t="s">
        <v>46</v>
      </c>
      <c r="G3752" t="s">
        <v>47</v>
      </c>
      <c r="H3752">
        <v>400000</v>
      </c>
      <c r="I3752">
        <v>400000</v>
      </c>
      <c r="J3752">
        <v>125</v>
      </c>
      <c r="K3752" s="1">
        <v>45747</v>
      </c>
      <c r="L3752" t="s">
        <v>15144</v>
      </c>
    </row>
    <row r="3753" spans="1:12" x14ac:dyDescent="0.2">
      <c r="A3753" t="s">
        <v>11296</v>
      </c>
      <c r="B3753" t="s">
        <v>11297</v>
      </c>
      <c r="C3753" t="s">
        <v>7360</v>
      </c>
      <c r="D3753" t="s">
        <v>11958</v>
      </c>
      <c r="E3753" t="s">
        <v>32</v>
      </c>
      <c r="F3753" t="s">
        <v>125</v>
      </c>
      <c r="G3753" t="s">
        <v>126</v>
      </c>
      <c r="I3753"/>
      <c r="J3753">
        <v>47</v>
      </c>
      <c r="K3753" s="1">
        <v>46053</v>
      </c>
      <c r="L3753" t="s">
        <v>15144</v>
      </c>
    </row>
    <row r="3754" spans="1:12" x14ac:dyDescent="0.2">
      <c r="A3754" t="s">
        <v>11284</v>
      </c>
      <c r="B3754" t="s">
        <v>11285</v>
      </c>
      <c r="C3754" t="s">
        <v>7360</v>
      </c>
      <c r="D3754" t="s">
        <v>11958</v>
      </c>
      <c r="E3754" t="s">
        <v>32</v>
      </c>
      <c r="F3754" t="s">
        <v>125</v>
      </c>
      <c r="G3754" t="s">
        <v>126</v>
      </c>
      <c r="I3754"/>
      <c r="J3754">
        <v>47</v>
      </c>
      <c r="K3754" s="1">
        <v>46053</v>
      </c>
      <c r="L3754" t="s">
        <v>15144</v>
      </c>
    </row>
    <row r="3755" spans="1:12" x14ac:dyDescent="0.2">
      <c r="A3755" t="s">
        <v>11288</v>
      </c>
      <c r="B3755" t="s">
        <v>11289</v>
      </c>
      <c r="C3755" t="s">
        <v>7360</v>
      </c>
      <c r="D3755" t="s">
        <v>11958</v>
      </c>
      <c r="E3755" t="s">
        <v>32</v>
      </c>
      <c r="F3755" t="s">
        <v>125</v>
      </c>
      <c r="G3755" t="s">
        <v>126</v>
      </c>
      <c r="I3755"/>
      <c r="J3755">
        <v>47</v>
      </c>
      <c r="K3755" s="1">
        <v>46053</v>
      </c>
      <c r="L3755" t="s">
        <v>15144</v>
      </c>
    </row>
    <row r="3756" spans="1:12" x14ac:dyDescent="0.2">
      <c r="A3756" t="s">
        <v>11294</v>
      </c>
      <c r="B3756" t="s">
        <v>11295</v>
      </c>
      <c r="C3756" t="s">
        <v>7360</v>
      </c>
      <c r="D3756" t="s">
        <v>11958</v>
      </c>
      <c r="E3756" t="s">
        <v>32</v>
      </c>
      <c r="F3756" t="s">
        <v>125</v>
      </c>
      <c r="G3756" t="s">
        <v>126</v>
      </c>
      <c r="I3756"/>
      <c r="J3756">
        <v>45</v>
      </c>
      <c r="K3756" s="1">
        <v>46053</v>
      </c>
      <c r="L3756" t="s">
        <v>15144</v>
      </c>
    </row>
    <row r="3757" spans="1:12" x14ac:dyDescent="0.2">
      <c r="A3757" t="s">
        <v>11302</v>
      </c>
      <c r="B3757" t="s">
        <v>11303</v>
      </c>
      <c r="C3757" t="s">
        <v>7360</v>
      </c>
      <c r="D3757" t="s">
        <v>11958</v>
      </c>
      <c r="E3757" t="s">
        <v>32</v>
      </c>
      <c r="F3757" t="s">
        <v>125</v>
      </c>
      <c r="G3757" t="s">
        <v>126</v>
      </c>
      <c r="I3757"/>
      <c r="J3757">
        <v>47</v>
      </c>
      <c r="K3757" s="1">
        <v>46053</v>
      </c>
      <c r="L3757" t="s">
        <v>15144</v>
      </c>
    </row>
    <row r="3758" spans="1:12" x14ac:dyDescent="0.2">
      <c r="A3758" t="s">
        <v>11282</v>
      </c>
      <c r="B3758" t="s">
        <v>11283</v>
      </c>
      <c r="C3758" t="s">
        <v>7360</v>
      </c>
      <c r="D3758" t="s">
        <v>11958</v>
      </c>
      <c r="E3758" t="s">
        <v>32</v>
      </c>
      <c r="F3758" t="s">
        <v>125</v>
      </c>
      <c r="G3758" t="s">
        <v>126</v>
      </c>
      <c r="I3758"/>
      <c r="J3758">
        <v>47</v>
      </c>
      <c r="K3758" s="1">
        <v>46053</v>
      </c>
      <c r="L3758" t="s">
        <v>15144</v>
      </c>
    </row>
    <row r="3759" spans="1:12" x14ac:dyDescent="0.2">
      <c r="A3759" t="s">
        <v>11290</v>
      </c>
      <c r="B3759" t="s">
        <v>11291</v>
      </c>
      <c r="C3759" t="s">
        <v>7360</v>
      </c>
      <c r="D3759" t="s">
        <v>11958</v>
      </c>
      <c r="E3759" t="s">
        <v>32</v>
      </c>
      <c r="F3759" t="s">
        <v>125</v>
      </c>
      <c r="G3759" t="s">
        <v>126</v>
      </c>
      <c r="I3759"/>
      <c r="J3759">
        <v>47</v>
      </c>
      <c r="K3759" s="1">
        <v>46053</v>
      </c>
      <c r="L3759" t="s">
        <v>15144</v>
      </c>
    </row>
    <row r="3760" spans="1:12" x14ac:dyDescent="0.2">
      <c r="A3760" t="s">
        <v>11298</v>
      </c>
      <c r="B3760" t="s">
        <v>11299</v>
      </c>
      <c r="C3760" t="s">
        <v>7360</v>
      </c>
      <c r="D3760" t="s">
        <v>11958</v>
      </c>
      <c r="E3760" t="s">
        <v>32</v>
      </c>
      <c r="F3760" t="s">
        <v>125</v>
      </c>
      <c r="G3760" t="s">
        <v>126</v>
      </c>
      <c r="I3760"/>
      <c r="J3760">
        <v>47</v>
      </c>
      <c r="K3760" s="1">
        <v>46053</v>
      </c>
      <c r="L3760" t="s">
        <v>15144</v>
      </c>
    </row>
    <row r="3761" spans="1:12" x14ac:dyDescent="0.2">
      <c r="A3761" t="s">
        <v>11286</v>
      </c>
      <c r="B3761" t="s">
        <v>11287</v>
      </c>
      <c r="C3761" t="s">
        <v>7360</v>
      </c>
      <c r="D3761" t="s">
        <v>11958</v>
      </c>
      <c r="E3761" t="s">
        <v>32</v>
      </c>
      <c r="F3761" t="s">
        <v>125</v>
      </c>
      <c r="G3761" t="s">
        <v>126</v>
      </c>
      <c r="I3761"/>
      <c r="J3761">
        <v>47</v>
      </c>
      <c r="K3761" s="1">
        <v>46053</v>
      </c>
      <c r="L3761" t="s">
        <v>15144</v>
      </c>
    </row>
    <row r="3762" spans="1:12" x14ac:dyDescent="0.2">
      <c r="A3762" t="s">
        <v>11292</v>
      </c>
      <c r="B3762" t="s">
        <v>11293</v>
      </c>
      <c r="C3762" t="s">
        <v>7360</v>
      </c>
      <c r="D3762" t="s">
        <v>11958</v>
      </c>
      <c r="E3762" t="s">
        <v>32</v>
      </c>
      <c r="F3762" t="s">
        <v>125</v>
      </c>
      <c r="G3762" t="s">
        <v>126</v>
      </c>
      <c r="I3762"/>
      <c r="J3762">
        <v>47</v>
      </c>
      <c r="K3762" s="1">
        <v>46053</v>
      </c>
      <c r="L3762" t="s">
        <v>15144</v>
      </c>
    </row>
    <row r="3763" spans="1:12" x14ac:dyDescent="0.2">
      <c r="A3763" t="s">
        <v>11300</v>
      </c>
      <c r="B3763" t="s">
        <v>11301</v>
      </c>
      <c r="C3763" t="s">
        <v>7360</v>
      </c>
      <c r="D3763" t="s">
        <v>11958</v>
      </c>
      <c r="E3763" t="s">
        <v>32</v>
      </c>
      <c r="F3763" t="s">
        <v>125</v>
      </c>
      <c r="G3763" t="s">
        <v>126</v>
      </c>
      <c r="I3763"/>
      <c r="J3763">
        <v>47</v>
      </c>
      <c r="K3763" s="1">
        <v>46053</v>
      </c>
      <c r="L3763" t="s">
        <v>15144</v>
      </c>
    </row>
    <row r="3764" spans="1:12" x14ac:dyDescent="0.2">
      <c r="A3764" t="s">
        <v>3328</v>
      </c>
      <c r="B3764" t="s">
        <v>4616</v>
      </c>
      <c r="C3764" t="s">
        <v>7360</v>
      </c>
      <c r="D3764" t="s">
        <v>11958</v>
      </c>
      <c r="E3764" t="s">
        <v>32</v>
      </c>
      <c r="F3764" t="s">
        <v>58</v>
      </c>
      <c r="G3764" t="s">
        <v>59</v>
      </c>
      <c r="I3764">
        <v>414000</v>
      </c>
      <c r="J3764">
        <v>72</v>
      </c>
      <c r="K3764" s="1">
        <v>45688</v>
      </c>
      <c r="L3764" t="s">
        <v>15144</v>
      </c>
    </row>
    <row r="3765" spans="1:12" x14ac:dyDescent="0.2">
      <c r="A3765" t="s">
        <v>3327</v>
      </c>
      <c r="B3765" t="s">
        <v>4618</v>
      </c>
      <c r="C3765" t="s">
        <v>7360</v>
      </c>
      <c r="D3765" t="s">
        <v>11958</v>
      </c>
      <c r="E3765" t="s">
        <v>32</v>
      </c>
      <c r="F3765" t="s">
        <v>58</v>
      </c>
      <c r="G3765" t="s">
        <v>59</v>
      </c>
      <c r="I3765">
        <v>414000</v>
      </c>
      <c r="J3765">
        <v>72</v>
      </c>
      <c r="K3765" s="1">
        <v>45688</v>
      </c>
      <c r="L3765" t="s">
        <v>15144</v>
      </c>
    </row>
    <row r="3766" spans="1:12" x14ac:dyDescent="0.2">
      <c r="A3766" t="s">
        <v>3322</v>
      </c>
      <c r="B3766" t="s">
        <v>4617</v>
      </c>
      <c r="C3766" t="s">
        <v>7360</v>
      </c>
      <c r="D3766" t="s">
        <v>11958</v>
      </c>
      <c r="E3766" t="s">
        <v>32</v>
      </c>
      <c r="F3766" t="s">
        <v>58</v>
      </c>
      <c r="G3766" t="s">
        <v>59</v>
      </c>
      <c r="I3766">
        <v>414000</v>
      </c>
      <c r="J3766">
        <v>72</v>
      </c>
      <c r="K3766" s="1">
        <v>45688</v>
      </c>
      <c r="L3766" t="s">
        <v>15144</v>
      </c>
    </row>
    <row r="3767" spans="1:12" x14ac:dyDescent="0.2">
      <c r="A3767" t="s">
        <v>3323</v>
      </c>
      <c r="B3767" t="s">
        <v>4619</v>
      </c>
      <c r="C3767" t="s">
        <v>7360</v>
      </c>
      <c r="D3767" t="s">
        <v>11958</v>
      </c>
      <c r="E3767" t="s">
        <v>32</v>
      </c>
      <c r="F3767" t="s">
        <v>58</v>
      </c>
      <c r="G3767" t="s">
        <v>59</v>
      </c>
      <c r="I3767">
        <v>252000</v>
      </c>
      <c r="J3767">
        <v>48</v>
      </c>
      <c r="K3767" s="1">
        <v>45688</v>
      </c>
      <c r="L3767" t="s">
        <v>15144</v>
      </c>
    </row>
    <row r="3768" spans="1:12" x14ac:dyDescent="0.2">
      <c r="A3768" t="s">
        <v>3325</v>
      </c>
      <c r="B3768" t="s">
        <v>4615</v>
      </c>
      <c r="C3768" t="s">
        <v>7360</v>
      </c>
      <c r="D3768" t="s">
        <v>11958</v>
      </c>
      <c r="E3768" t="s">
        <v>32</v>
      </c>
      <c r="F3768" t="s">
        <v>58</v>
      </c>
      <c r="G3768" t="s">
        <v>59</v>
      </c>
      <c r="I3768">
        <v>414000</v>
      </c>
      <c r="J3768">
        <v>72</v>
      </c>
      <c r="K3768" s="1">
        <v>45688</v>
      </c>
      <c r="L3768" t="s">
        <v>15144</v>
      </c>
    </row>
    <row r="3769" spans="1:12" x14ac:dyDescent="0.2">
      <c r="A3769" t="s">
        <v>3324</v>
      </c>
      <c r="B3769" t="s">
        <v>4611</v>
      </c>
      <c r="C3769" t="s">
        <v>7360</v>
      </c>
      <c r="D3769" t="s">
        <v>11958</v>
      </c>
      <c r="E3769" t="s">
        <v>32</v>
      </c>
      <c r="F3769" t="s">
        <v>58</v>
      </c>
      <c r="G3769" t="s">
        <v>59</v>
      </c>
      <c r="I3769">
        <v>414000</v>
      </c>
      <c r="J3769">
        <v>72</v>
      </c>
      <c r="K3769" s="1">
        <v>45688</v>
      </c>
      <c r="L3769" t="s">
        <v>15144</v>
      </c>
    </row>
    <row r="3770" spans="1:12" x14ac:dyDescent="0.2">
      <c r="A3770" t="s">
        <v>3326</v>
      </c>
      <c r="B3770" t="s">
        <v>4613</v>
      </c>
      <c r="C3770" t="s">
        <v>7360</v>
      </c>
      <c r="D3770" t="s">
        <v>11958</v>
      </c>
      <c r="E3770" t="s">
        <v>32</v>
      </c>
      <c r="F3770" t="s">
        <v>58</v>
      </c>
      <c r="G3770" t="s">
        <v>59</v>
      </c>
      <c r="I3770">
        <v>252000</v>
      </c>
      <c r="J3770">
        <v>48</v>
      </c>
      <c r="K3770" s="1">
        <v>45688</v>
      </c>
      <c r="L3770" t="s">
        <v>15144</v>
      </c>
    </row>
    <row r="3771" spans="1:12" x14ac:dyDescent="0.2">
      <c r="A3771" t="s">
        <v>3320</v>
      </c>
      <c r="B3771" t="s">
        <v>4612</v>
      </c>
      <c r="C3771" t="s">
        <v>7360</v>
      </c>
      <c r="D3771" t="s">
        <v>11958</v>
      </c>
      <c r="E3771" t="s">
        <v>32</v>
      </c>
      <c r="F3771" t="s">
        <v>58</v>
      </c>
      <c r="G3771" t="s">
        <v>59</v>
      </c>
      <c r="I3771">
        <v>414000</v>
      </c>
      <c r="J3771">
        <v>72</v>
      </c>
      <c r="K3771" s="1">
        <v>45688</v>
      </c>
      <c r="L3771" t="s">
        <v>15144</v>
      </c>
    </row>
    <row r="3772" spans="1:12" x14ac:dyDescent="0.2">
      <c r="A3772" t="s">
        <v>3321</v>
      </c>
      <c r="B3772" t="s">
        <v>4614</v>
      </c>
      <c r="C3772" t="s">
        <v>7360</v>
      </c>
      <c r="D3772" t="s">
        <v>11958</v>
      </c>
      <c r="E3772" t="s">
        <v>32</v>
      </c>
      <c r="F3772" t="s">
        <v>58</v>
      </c>
      <c r="G3772" t="s">
        <v>59</v>
      </c>
      <c r="I3772">
        <v>414000</v>
      </c>
      <c r="J3772">
        <v>72</v>
      </c>
      <c r="K3772" s="1">
        <v>45688</v>
      </c>
      <c r="L3772" t="s">
        <v>15144</v>
      </c>
    </row>
    <row r="3773" spans="1:12" x14ac:dyDescent="0.2">
      <c r="A3773" t="s">
        <v>10039</v>
      </c>
      <c r="B3773" t="s">
        <v>10040</v>
      </c>
      <c r="C3773" t="s">
        <v>7360</v>
      </c>
      <c r="D3773" t="s">
        <v>11958</v>
      </c>
      <c r="E3773" t="s">
        <v>32</v>
      </c>
      <c r="F3773" t="s">
        <v>56</v>
      </c>
      <c r="G3773" t="s">
        <v>57</v>
      </c>
      <c r="H3773">
        <v>220353</v>
      </c>
      <c r="I3773">
        <v>220353</v>
      </c>
      <c r="J3773">
        <v>42.43</v>
      </c>
      <c r="K3773" s="1">
        <v>45961</v>
      </c>
      <c r="L3773" t="s">
        <v>15144</v>
      </c>
    </row>
    <row r="3774" spans="1:12" x14ac:dyDescent="0.2">
      <c r="A3774" t="s">
        <v>10041</v>
      </c>
      <c r="B3774" t="s">
        <v>10042</v>
      </c>
      <c r="C3774" t="s">
        <v>7360</v>
      </c>
      <c r="D3774" t="s">
        <v>11958</v>
      </c>
      <c r="E3774" t="s">
        <v>32</v>
      </c>
      <c r="F3774" t="s">
        <v>56</v>
      </c>
      <c r="G3774" t="s">
        <v>57</v>
      </c>
      <c r="H3774">
        <v>220353</v>
      </c>
      <c r="I3774">
        <v>220353</v>
      </c>
      <c r="J3774">
        <v>42.43</v>
      </c>
      <c r="K3774" s="1">
        <v>45961</v>
      </c>
      <c r="L3774" t="s">
        <v>15144</v>
      </c>
    </row>
    <row r="3775" spans="1:12" x14ac:dyDescent="0.2">
      <c r="A3775" t="s">
        <v>10043</v>
      </c>
      <c r="B3775" t="s">
        <v>10044</v>
      </c>
      <c r="C3775" t="s">
        <v>7360</v>
      </c>
      <c r="D3775" t="s">
        <v>11958</v>
      </c>
      <c r="E3775" t="s">
        <v>32</v>
      </c>
      <c r="F3775" t="s">
        <v>56</v>
      </c>
      <c r="G3775" t="s">
        <v>57</v>
      </c>
      <c r="H3775">
        <v>220353</v>
      </c>
      <c r="I3775">
        <v>220353</v>
      </c>
      <c r="J3775">
        <v>42.43</v>
      </c>
      <c r="K3775" s="1">
        <v>45961</v>
      </c>
      <c r="L3775" t="s">
        <v>15144</v>
      </c>
    </row>
    <row r="3776" spans="1:12" x14ac:dyDescent="0.2">
      <c r="A3776" t="s">
        <v>10717</v>
      </c>
      <c r="B3776" t="s">
        <v>10681</v>
      </c>
      <c r="C3776" t="s">
        <v>7360</v>
      </c>
      <c r="D3776" t="s">
        <v>11958</v>
      </c>
      <c r="E3776" t="s">
        <v>32</v>
      </c>
      <c r="F3776" t="s">
        <v>52</v>
      </c>
      <c r="G3776" t="s">
        <v>53</v>
      </c>
      <c r="I3776">
        <v>589044</v>
      </c>
      <c r="J3776">
        <v>73.984999999999999</v>
      </c>
      <c r="K3776" s="1">
        <v>45991</v>
      </c>
      <c r="L3776" t="s">
        <v>15144</v>
      </c>
    </row>
    <row r="3777" spans="1:12" x14ac:dyDescent="0.2">
      <c r="A3777" t="s">
        <v>10718</v>
      </c>
      <c r="B3777" t="s">
        <v>10683</v>
      </c>
      <c r="C3777" t="s">
        <v>7360</v>
      </c>
      <c r="D3777" t="s">
        <v>11958</v>
      </c>
      <c r="E3777" t="s">
        <v>32</v>
      </c>
      <c r="F3777" t="s">
        <v>52</v>
      </c>
      <c r="G3777" t="s">
        <v>53</v>
      </c>
      <c r="I3777">
        <v>500000</v>
      </c>
      <c r="J3777">
        <v>74.168999999999997</v>
      </c>
      <c r="K3777" s="1">
        <v>45991</v>
      </c>
      <c r="L3777" t="s">
        <v>15144</v>
      </c>
    </row>
    <row r="3778" spans="1:12" x14ac:dyDescent="0.2">
      <c r="A3778" t="s">
        <v>10125</v>
      </c>
      <c r="B3778" t="s">
        <v>9989</v>
      </c>
      <c r="C3778" t="s">
        <v>7360</v>
      </c>
      <c r="D3778" t="s">
        <v>11958</v>
      </c>
      <c r="E3778" t="s">
        <v>32</v>
      </c>
      <c r="F3778" t="s">
        <v>52</v>
      </c>
      <c r="G3778" t="s">
        <v>53</v>
      </c>
      <c r="I3778">
        <v>627880</v>
      </c>
      <c r="J3778">
        <v>74.525000000000006</v>
      </c>
      <c r="K3778" s="1">
        <v>45961</v>
      </c>
      <c r="L3778" t="s">
        <v>15144</v>
      </c>
    </row>
    <row r="3779" spans="1:12" x14ac:dyDescent="0.2">
      <c r="A3779" t="s">
        <v>10126</v>
      </c>
      <c r="B3779" t="s">
        <v>8962</v>
      </c>
      <c r="C3779" t="s">
        <v>7360</v>
      </c>
      <c r="D3779" t="s">
        <v>11958</v>
      </c>
      <c r="E3779" t="s">
        <v>32</v>
      </c>
      <c r="F3779" t="s">
        <v>52</v>
      </c>
      <c r="G3779" t="s">
        <v>53</v>
      </c>
      <c r="I3779">
        <v>627880</v>
      </c>
      <c r="J3779">
        <v>74.525000000000006</v>
      </c>
      <c r="K3779" s="1">
        <v>45961</v>
      </c>
      <c r="L3779" t="s">
        <v>15144</v>
      </c>
    </row>
    <row r="3780" spans="1:12" x14ac:dyDescent="0.2">
      <c r="A3780" t="s">
        <v>10124</v>
      </c>
      <c r="B3780" t="s">
        <v>8960</v>
      </c>
      <c r="C3780" t="s">
        <v>7360</v>
      </c>
      <c r="D3780" t="s">
        <v>11958</v>
      </c>
      <c r="E3780" t="s">
        <v>32</v>
      </c>
      <c r="F3780" t="s">
        <v>52</v>
      </c>
      <c r="G3780" t="s">
        <v>53</v>
      </c>
      <c r="I3780">
        <v>627880</v>
      </c>
      <c r="J3780">
        <v>74.525000000000006</v>
      </c>
      <c r="K3780" s="1">
        <v>45961</v>
      </c>
      <c r="L3780" t="s">
        <v>15144</v>
      </c>
    </row>
    <row r="3781" spans="1:12" x14ac:dyDescent="0.2">
      <c r="A3781" t="s">
        <v>12916</v>
      </c>
      <c r="B3781" t="s">
        <v>12917</v>
      </c>
      <c r="C3781" t="s">
        <v>12918</v>
      </c>
      <c r="D3781" t="s">
        <v>11958</v>
      </c>
      <c r="E3781" t="s">
        <v>32</v>
      </c>
      <c r="F3781" t="s">
        <v>33</v>
      </c>
      <c r="G3781" t="s">
        <v>34</v>
      </c>
      <c r="I3781">
        <v>1000000</v>
      </c>
      <c r="J3781">
        <v>89.33</v>
      </c>
      <c r="K3781" s="1">
        <v>46112</v>
      </c>
      <c r="L3781" t="s">
        <v>15144</v>
      </c>
    </row>
    <row r="3782" spans="1:12" x14ac:dyDescent="0.2">
      <c r="A3782" t="s">
        <v>12336</v>
      </c>
      <c r="B3782" t="s">
        <v>12337</v>
      </c>
      <c r="C3782" t="s">
        <v>7360</v>
      </c>
      <c r="D3782" t="s">
        <v>12333</v>
      </c>
      <c r="E3782" t="s">
        <v>32</v>
      </c>
      <c r="F3782" t="s">
        <v>8916</v>
      </c>
      <c r="G3782" t="s">
        <v>345</v>
      </c>
      <c r="H3782">
        <v>316667</v>
      </c>
      <c r="I3782"/>
      <c r="J3782">
        <v>100</v>
      </c>
      <c r="K3782" s="1">
        <v>46112</v>
      </c>
      <c r="L3782" t="s">
        <v>15144</v>
      </c>
    </row>
    <row r="3783" spans="1:12" x14ac:dyDescent="0.2">
      <c r="A3783" t="s">
        <v>12342</v>
      </c>
      <c r="B3783" t="s">
        <v>12343</v>
      </c>
      <c r="C3783" t="s">
        <v>7360</v>
      </c>
      <c r="D3783" t="s">
        <v>12333</v>
      </c>
      <c r="E3783" t="s">
        <v>32</v>
      </c>
      <c r="F3783" t="s">
        <v>8916</v>
      </c>
      <c r="G3783" t="s">
        <v>345</v>
      </c>
      <c r="H3783">
        <v>316667</v>
      </c>
      <c r="I3783"/>
      <c r="J3783">
        <v>100</v>
      </c>
      <c r="K3783" s="1">
        <v>46112</v>
      </c>
      <c r="L3783" t="s">
        <v>15144</v>
      </c>
    </row>
    <row r="3784" spans="1:12" x14ac:dyDescent="0.2">
      <c r="A3784" t="s">
        <v>12331</v>
      </c>
      <c r="B3784" t="s">
        <v>12332</v>
      </c>
      <c r="C3784" t="s">
        <v>7360</v>
      </c>
      <c r="D3784" t="s">
        <v>12333</v>
      </c>
      <c r="E3784" t="s">
        <v>32</v>
      </c>
      <c r="F3784" t="s">
        <v>8916</v>
      </c>
      <c r="G3784" t="s">
        <v>345</v>
      </c>
      <c r="H3784">
        <v>316667</v>
      </c>
      <c r="I3784"/>
      <c r="J3784">
        <v>100</v>
      </c>
      <c r="K3784" s="1">
        <v>46112</v>
      </c>
      <c r="L3784" t="s">
        <v>15144</v>
      </c>
    </row>
    <row r="3785" spans="1:12" x14ac:dyDescent="0.2">
      <c r="A3785" t="s">
        <v>12340</v>
      </c>
      <c r="B3785" t="s">
        <v>12341</v>
      </c>
      <c r="C3785" t="s">
        <v>7360</v>
      </c>
      <c r="D3785" t="s">
        <v>12333</v>
      </c>
      <c r="E3785" t="s">
        <v>32</v>
      </c>
      <c r="F3785" t="s">
        <v>8916</v>
      </c>
      <c r="G3785" t="s">
        <v>345</v>
      </c>
      <c r="H3785">
        <v>316667</v>
      </c>
      <c r="I3785"/>
      <c r="J3785">
        <v>100</v>
      </c>
      <c r="K3785" s="1">
        <v>46112</v>
      </c>
      <c r="L3785" t="s">
        <v>15144</v>
      </c>
    </row>
    <row r="3786" spans="1:12" x14ac:dyDescent="0.2">
      <c r="A3786" t="s">
        <v>12334</v>
      </c>
      <c r="B3786" t="s">
        <v>12335</v>
      </c>
      <c r="C3786" t="s">
        <v>7360</v>
      </c>
      <c r="D3786" t="s">
        <v>12333</v>
      </c>
      <c r="E3786" t="s">
        <v>32</v>
      </c>
      <c r="F3786" t="s">
        <v>8916</v>
      </c>
      <c r="G3786" t="s">
        <v>345</v>
      </c>
      <c r="H3786">
        <v>316667</v>
      </c>
      <c r="I3786"/>
      <c r="J3786">
        <v>100</v>
      </c>
      <c r="K3786" s="1">
        <v>46112</v>
      </c>
      <c r="L3786" t="s">
        <v>15144</v>
      </c>
    </row>
    <row r="3787" spans="1:12" x14ac:dyDescent="0.2">
      <c r="A3787" t="s">
        <v>12338</v>
      </c>
      <c r="B3787" t="s">
        <v>12339</v>
      </c>
      <c r="C3787" t="s">
        <v>7360</v>
      </c>
      <c r="D3787" t="s">
        <v>12333</v>
      </c>
      <c r="E3787" t="s">
        <v>32</v>
      </c>
      <c r="F3787" t="s">
        <v>8916</v>
      </c>
      <c r="G3787" t="s">
        <v>345</v>
      </c>
      <c r="H3787">
        <v>316667</v>
      </c>
      <c r="I3787"/>
      <c r="J3787">
        <v>100</v>
      </c>
      <c r="K3787" s="1">
        <v>46112</v>
      </c>
      <c r="L3787" t="s">
        <v>15144</v>
      </c>
    </row>
    <row r="3788" spans="1:12" x14ac:dyDescent="0.2">
      <c r="A3788" t="s">
        <v>11775</v>
      </c>
      <c r="B3788" t="s">
        <v>11776</v>
      </c>
      <c r="C3788" t="s">
        <v>7360</v>
      </c>
      <c r="D3788" t="s">
        <v>11851</v>
      </c>
      <c r="E3788" t="s">
        <v>32</v>
      </c>
      <c r="F3788" t="s">
        <v>49</v>
      </c>
      <c r="G3788" t="s">
        <v>50</v>
      </c>
      <c r="I3788"/>
      <c r="J3788">
        <v>20</v>
      </c>
      <c r="K3788" s="1">
        <v>46081</v>
      </c>
      <c r="L3788" t="s">
        <v>15144</v>
      </c>
    </row>
    <row r="3789" spans="1:12" x14ac:dyDescent="0.2">
      <c r="A3789" t="s">
        <v>13145</v>
      </c>
      <c r="B3789" t="s">
        <v>13146</v>
      </c>
      <c r="C3789" t="s">
        <v>7360</v>
      </c>
      <c r="D3789" t="s">
        <v>13100</v>
      </c>
      <c r="E3789" t="s">
        <v>32</v>
      </c>
      <c r="F3789" t="s">
        <v>163</v>
      </c>
      <c r="G3789" t="s">
        <v>164</v>
      </c>
      <c r="I3789"/>
      <c r="J3789">
        <v>50</v>
      </c>
      <c r="K3789" s="1">
        <v>46142</v>
      </c>
      <c r="L3789" t="s">
        <v>15144</v>
      </c>
    </row>
    <row r="3790" spans="1:12" x14ac:dyDescent="0.2">
      <c r="A3790" t="s">
        <v>12919</v>
      </c>
      <c r="B3790" t="s">
        <v>12920</v>
      </c>
      <c r="C3790" t="s">
        <v>7360</v>
      </c>
      <c r="D3790" t="s">
        <v>12921</v>
      </c>
      <c r="E3790" t="s">
        <v>32</v>
      </c>
      <c r="F3790" t="s">
        <v>147</v>
      </c>
      <c r="G3790" t="s">
        <v>148</v>
      </c>
      <c r="H3790">
        <v>142085</v>
      </c>
      <c r="I3790">
        <v>142085</v>
      </c>
      <c r="J3790">
        <v>30</v>
      </c>
      <c r="K3790" s="1">
        <v>46112</v>
      </c>
      <c r="L3790" t="s">
        <v>15144</v>
      </c>
    </row>
    <row r="3791" spans="1:12" x14ac:dyDescent="0.2">
      <c r="A3791" t="s">
        <v>13858</v>
      </c>
      <c r="B3791" t="s">
        <v>13859</v>
      </c>
      <c r="C3791" t="s">
        <v>7360</v>
      </c>
      <c r="D3791" t="s">
        <v>13803</v>
      </c>
      <c r="E3791" t="s">
        <v>32</v>
      </c>
      <c r="F3791" t="s">
        <v>49</v>
      </c>
      <c r="G3791" t="s">
        <v>50</v>
      </c>
      <c r="I3791"/>
      <c r="J3791">
        <v>100</v>
      </c>
      <c r="K3791" s="1">
        <v>46173</v>
      </c>
      <c r="L3791" t="s">
        <v>15144</v>
      </c>
    </row>
    <row r="3792" spans="1:12" x14ac:dyDescent="0.2">
      <c r="A3792" t="s">
        <v>13856</v>
      </c>
      <c r="B3792" t="s">
        <v>13857</v>
      </c>
      <c r="C3792" t="s">
        <v>7360</v>
      </c>
      <c r="D3792" t="s">
        <v>13803</v>
      </c>
      <c r="E3792" t="s">
        <v>32</v>
      </c>
      <c r="F3792" t="s">
        <v>49</v>
      </c>
      <c r="G3792" t="s">
        <v>50</v>
      </c>
      <c r="I3792"/>
      <c r="J3792">
        <v>100</v>
      </c>
      <c r="K3792" s="1">
        <v>46173</v>
      </c>
      <c r="L3792" t="s">
        <v>15144</v>
      </c>
    </row>
    <row r="3793" spans="1:12" x14ac:dyDescent="0.2">
      <c r="A3793" t="s">
        <v>13850</v>
      </c>
      <c r="B3793" t="s">
        <v>13851</v>
      </c>
      <c r="C3793" t="s">
        <v>7360</v>
      </c>
      <c r="D3793" t="s">
        <v>13803</v>
      </c>
      <c r="E3793" t="s">
        <v>32</v>
      </c>
      <c r="F3793" t="s">
        <v>49</v>
      </c>
      <c r="G3793" t="s">
        <v>50</v>
      </c>
      <c r="I3793"/>
      <c r="J3793">
        <v>100</v>
      </c>
      <c r="K3793" s="1">
        <v>46173</v>
      </c>
      <c r="L3793" t="s">
        <v>15144</v>
      </c>
    </row>
    <row r="3794" spans="1:12" x14ac:dyDescent="0.2">
      <c r="A3794" t="s">
        <v>13860</v>
      </c>
      <c r="B3794" t="s">
        <v>13861</v>
      </c>
      <c r="C3794" t="s">
        <v>7360</v>
      </c>
      <c r="D3794" t="s">
        <v>13803</v>
      </c>
      <c r="E3794" t="s">
        <v>32</v>
      </c>
      <c r="F3794" t="s">
        <v>49</v>
      </c>
      <c r="G3794" t="s">
        <v>50</v>
      </c>
      <c r="I3794"/>
      <c r="J3794">
        <v>100</v>
      </c>
      <c r="K3794" s="1">
        <v>46173</v>
      </c>
      <c r="L3794" t="s">
        <v>15144</v>
      </c>
    </row>
    <row r="3795" spans="1:12" x14ac:dyDescent="0.2">
      <c r="A3795" t="s">
        <v>13854</v>
      </c>
      <c r="B3795" t="s">
        <v>13855</v>
      </c>
      <c r="C3795" t="s">
        <v>7360</v>
      </c>
      <c r="D3795" t="s">
        <v>13803</v>
      </c>
      <c r="E3795" t="s">
        <v>32</v>
      </c>
      <c r="F3795" t="s">
        <v>49</v>
      </c>
      <c r="G3795" t="s">
        <v>50</v>
      </c>
      <c r="I3795"/>
      <c r="J3795">
        <v>100</v>
      </c>
      <c r="K3795" s="1">
        <v>46173</v>
      </c>
      <c r="L3795" t="s">
        <v>15144</v>
      </c>
    </row>
    <row r="3796" spans="1:12" x14ac:dyDescent="0.2">
      <c r="A3796" t="s">
        <v>13852</v>
      </c>
      <c r="B3796" t="s">
        <v>13853</v>
      </c>
      <c r="C3796" t="s">
        <v>7360</v>
      </c>
      <c r="D3796" t="s">
        <v>13803</v>
      </c>
      <c r="E3796" t="s">
        <v>32</v>
      </c>
      <c r="F3796" t="s">
        <v>49</v>
      </c>
      <c r="G3796" t="s">
        <v>50</v>
      </c>
      <c r="I3796"/>
      <c r="J3796">
        <v>100</v>
      </c>
      <c r="K3796" s="1">
        <v>46173</v>
      </c>
      <c r="L3796" t="s">
        <v>15144</v>
      </c>
    </row>
    <row r="3797" spans="1:12" x14ac:dyDescent="0.2">
      <c r="A3797" t="s">
        <v>13801</v>
      </c>
      <c r="B3797" t="s">
        <v>13802</v>
      </c>
      <c r="C3797" t="s">
        <v>7360</v>
      </c>
      <c r="D3797" t="s">
        <v>13803</v>
      </c>
      <c r="E3797" t="s">
        <v>32</v>
      </c>
      <c r="F3797" t="s">
        <v>49</v>
      </c>
      <c r="G3797" t="s">
        <v>50</v>
      </c>
      <c r="H3797">
        <v>167714</v>
      </c>
      <c r="I3797">
        <v>335428</v>
      </c>
      <c r="J3797">
        <v>168</v>
      </c>
      <c r="K3797" s="1">
        <v>46173</v>
      </c>
      <c r="L3797" t="s">
        <v>15144</v>
      </c>
    </row>
    <row r="3798" spans="1:12" x14ac:dyDescent="0.2">
      <c r="A3798" t="s">
        <v>13804</v>
      </c>
      <c r="B3798" t="s">
        <v>13805</v>
      </c>
      <c r="C3798" t="s">
        <v>7360</v>
      </c>
      <c r="D3798" t="s">
        <v>13803</v>
      </c>
      <c r="E3798" t="s">
        <v>32</v>
      </c>
      <c r="F3798" t="s">
        <v>49</v>
      </c>
      <c r="G3798" t="s">
        <v>50</v>
      </c>
      <c r="I3798"/>
      <c r="J3798">
        <v>168</v>
      </c>
      <c r="K3798" s="1">
        <v>46173</v>
      </c>
      <c r="L3798" t="s">
        <v>15144</v>
      </c>
    </row>
    <row r="3799" spans="1:12" x14ac:dyDescent="0.2">
      <c r="A3799" t="s">
        <v>13808</v>
      </c>
      <c r="B3799" t="s">
        <v>13809</v>
      </c>
      <c r="C3799" t="s">
        <v>15327</v>
      </c>
      <c r="D3799" t="s">
        <v>13803</v>
      </c>
      <c r="E3799" t="s">
        <v>32</v>
      </c>
      <c r="F3799" t="s">
        <v>49</v>
      </c>
      <c r="G3799" t="s">
        <v>50</v>
      </c>
      <c r="I3799"/>
      <c r="J3799">
        <v>168</v>
      </c>
      <c r="K3799" s="1">
        <v>46173</v>
      </c>
      <c r="L3799" t="s">
        <v>15144</v>
      </c>
    </row>
    <row r="3800" spans="1:12" x14ac:dyDescent="0.2">
      <c r="A3800" t="s">
        <v>13810</v>
      </c>
      <c r="B3800" t="s">
        <v>13811</v>
      </c>
      <c r="C3800" t="s">
        <v>7360</v>
      </c>
      <c r="D3800" t="s">
        <v>13803</v>
      </c>
      <c r="E3800" t="s">
        <v>32</v>
      </c>
      <c r="F3800" t="s">
        <v>49</v>
      </c>
      <c r="G3800" t="s">
        <v>50</v>
      </c>
      <c r="I3800"/>
      <c r="J3800">
        <v>84</v>
      </c>
      <c r="K3800" s="1">
        <v>46173</v>
      </c>
      <c r="L3800" t="s">
        <v>15144</v>
      </c>
    </row>
    <row r="3801" spans="1:12" x14ac:dyDescent="0.2">
      <c r="A3801" t="s">
        <v>13806</v>
      </c>
      <c r="B3801" t="s">
        <v>13807</v>
      </c>
      <c r="C3801" t="s">
        <v>7360</v>
      </c>
      <c r="D3801" t="s">
        <v>13803</v>
      </c>
      <c r="E3801" t="s">
        <v>32</v>
      </c>
      <c r="F3801" t="s">
        <v>49</v>
      </c>
      <c r="G3801" t="s">
        <v>50</v>
      </c>
      <c r="I3801"/>
      <c r="J3801">
        <v>168</v>
      </c>
      <c r="K3801" s="1">
        <v>46173</v>
      </c>
      <c r="L3801" t="s">
        <v>15144</v>
      </c>
    </row>
    <row r="3802" spans="1:12" x14ac:dyDescent="0.2">
      <c r="A3802" t="s">
        <v>13462</v>
      </c>
      <c r="B3802" t="s">
        <v>13463</v>
      </c>
      <c r="C3802" t="s">
        <v>7360</v>
      </c>
      <c r="D3802" t="s">
        <v>13464</v>
      </c>
      <c r="E3802" t="s">
        <v>32</v>
      </c>
      <c r="F3802" t="s">
        <v>56</v>
      </c>
      <c r="G3802" t="s">
        <v>57</v>
      </c>
      <c r="H3802">
        <v>460000</v>
      </c>
      <c r="I3802">
        <v>460000</v>
      </c>
      <c r="J3802">
        <v>65.367000000000004</v>
      </c>
      <c r="K3802" s="1">
        <v>46142</v>
      </c>
      <c r="L3802" t="s">
        <v>15144</v>
      </c>
    </row>
    <row r="3803" spans="1:12" x14ac:dyDescent="0.2">
      <c r="A3803" t="s">
        <v>13153</v>
      </c>
      <c r="B3803" t="s">
        <v>13154</v>
      </c>
      <c r="C3803" t="s">
        <v>7360</v>
      </c>
      <c r="D3803" t="s">
        <v>13101</v>
      </c>
      <c r="E3803" t="s">
        <v>32</v>
      </c>
      <c r="F3803" t="s">
        <v>49</v>
      </c>
      <c r="G3803" t="s">
        <v>50</v>
      </c>
      <c r="I3803"/>
      <c r="J3803">
        <v>250</v>
      </c>
      <c r="K3803" s="1">
        <v>46142</v>
      </c>
      <c r="L3803" t="s">
        <v>15144</v>
      </c>
    </row>
    <row r="3804" spans="1:12" x14ac:dyDescent="0.2">
      <c r="A3804" t="s">
        <v>13149</v>
      </c>
      <c r="B3804" t="s">
        <v>13150</v>
      </c>
      <c r="C3804" t="s">
        <v>7360</v>
      </c>
      <c r="D3804" t="s">
        <v>13101</v>
      </c>
      <c r="E3804" t="s">
        <v>32</v>
      </c>
      <c r="F3804" t="s">
        <v>49</v>
      </c>
      <c r="G3804" t="s">
        <v>50</v>
      </c>
      <c r="I3804"/>
      <c r="J3804">
        <v>250</v>
      </c>
      <c r="K3804" s="1">
        <v>46142</v>
      </c>
      <c r="L3804" t="s">
        <v>15144</v>
      </c>
    </row>
    <row r="3805" spans="1:12" x14ac:dyDescent="0.2">
      <c r="A3805" t="s">
        <v>13147</v>
      </c>
      <c r="B3805" t="s">
        <v>13148</v>
      </c>
      <c r="C3805" t="s">
        <v>15328</v>
      </c>
      <c r="D3805" t="s">
        <v>13101</v>
      </c>
      <c r="E3805" t="s">
        <v>32</v>
      </c>
      <c r="F3805" t="s">
        <v>49</v>
      </c>
      <c r="G3805" t="s">
        <v>50</v>
      </c>
      <c r="I3805"/>
      <c r="J3805">
        <v>250</v>
      </c>
      <c r="K3805" s="1">
        <v>46142</v>
      </c>
      <c r="L3805" t="s">
        <v>15144</v>
      </c>
    </row>
    <row r="3806" spans="1:12" x14ac:dyDescent="0.2">
      <c r="A3806" t="s">
        <v>13151</v>
      </c>
      <c r="B3806" t="s">
        <v>13152</v>
      </c>
      <c r="C3806" t="s">
        <v>7360</v>
      </c>
      <c r="D3806" t="s">
        <v>13101</v>
      </c>
      <c r="E3806" t="s">
        <v>32</v>
      </c>
      <c r="F3806" t="s">
        <v>49</v>
      </c>
      <c r="G3806" t="s">
        <v>50</v>
      </c>
      <c r="I3806"/>
      <c r="J3806">
        <v>250</v>
      </c>
      <c r="K3806" s="1">
        <v>46142</v>
      </c>
      <c r="L3806" t="s">
        <v>15144</v>
      </c>
    </row>
    <row r="3807" spans="1:12" x14ac:dyDescent="0.2">
      <c r="A3807" t="s">
        <v>13155</v>
      </c>
      <c r="B3807" t="s">
        <v>13156</v>
      </c>
      <c r="C3807" t="s">
        <v>7360</v>
      </c>
      <c r="D3807" t="s">
        <v>13101</v>
      </c>
      <c r="E3807" t="s">
        <v>32</v>
      </c>
      <c r="F3807" t="s">
        <v>49</v>
      </c>
      <c r="G3807" t="s">
        <v>50</v>
      </c>
      <c r="I3807"/>
      <c r="J3807">
        <v>250</v>
      </c>
      <c r="K3807" s="1">
        <v>46142</v>
      </c>
      <c r="L3807" t="s">
        <v>15144</v>
      </c>
    </row>
    <row r="3808" spans="1:12" x14ac:dyDescent="0.2">
      <c r="A3808" t="s">
        <v>7512</v>
      </c>
      <c r="B3808" t="s">
        <v>5895</v>
      </c>
      <c r="C3808" t="s">
        <v>7360</v>
      </c>
      <c r="D3808" t="s">
        <v>13101</v>
      </c>
      <c r="E3808" t="s">
        <v>32</v>
      </c>
      <c r="F3808" t="s">
        <v>49</v>
      </c>
      <c r="G3808" t="s">
        <v>50</v>
      </c>
      <c r="H3808">
        <v>548950</v>
      </c>
      <c r="I3808">
        <v>548950</v>
      </c>
      <c r="J3808">
        <v>300</v>
      </c>
      <c r="K3808" s="1">
        <v>45808</v>
      </c>
      <c r="L3808" t="s">
        <v>15144</v>
      </c>
    </row>
    <row r="3809" spans="1:12" x14ac:dyDescent="0.2">
      <c r="A3809" t="s">
        <v>11360</v>
      </c>
      <c r="B3809" t="s">
        <v>11361</v>
      </c>
      <c r="C3809" t="s">
        <v>7360</v>
      </c>
      <c r="D3809" t="s">
        <v>11858</v>
      </c>
      <c r="E3809" t="s">
        <v>32</v>
      </c>
      <c r="F3809" t="s">
        <v>127</v>
      </c>
      <c r="G3809" t="s">
        <v>128</v>
      </c>
      <c r="H3809">
        <v>52898</v>
      </c>
      <c r="I3809">
        <v>52898</v>
      </c>
      <c r="J3809">
        <v>26</v>
      </c>
      <c r="K3809" s="1">
        <v>46053</v>
      </c>
      <c r="L3809" t="s">
        <v>15144</v>
      </c>
    </row>
    <row r="3810" spans="1:12" x14ac:dyDescent="0.2">
      <c r="A3810" t="s">
        <v>12601</v>
      </c>
      <c r="B3810" t="s">
        <v>12602</v>
      </c>
      <c r="C3810" t="s">
        <v>7360</v>
      </c>
      <c r="D3810" t="s">
        <v>12603</v>
      </c>
      <c r="E3810" t="s">
        <v>32</v>
      </c>
      <c r="F3810" t="s">
        <v>117</v>
      </c>
      <c r="G3810" t="s">
        <v>812</v>
      </c>
      <c r="I3810"/>
      <c r="K3810" s="1">
        <v>46112</v>
      </c>
      <c r="L3810" t="s">
        <v>15144</v>
      </c>
    </row>
    <row r="3811" spans="1:12" x14ac:dyDescent="0.2">
      <c r="A3811" t="s">
        <v>14096</v>
      </c>
      <c r="B3811" t="s">
        <v>14097</v>
      </c>
      <c r="C3811" t="s">
        <v>7360</v>
      </c>
      <c r="D3811" t="s">
        <v>14098</v>
      </c>
      <c r="E3811" t="s">
        <v>32</v>
      </c>
      <c r="F3811" t="s">
        <v>278</v>
      </c>
      <c r="G3811" t="s">
        <v>13284</v>
      </c>
      <c r="I3811"/>
      <c r="K3811" s="1">
        <v>46173</v>
      </c>
      <c r="L3811" t="s">
        <v>15144</v>
      </c>
    </row>
    <row r="3812" spans="1:12" x14ac:dyDescent="0.2">
      <c r="A3812" t="s">
        <v>10837</v>
      </c>
      <c r="B3812" t="s">
        <v>10838</v>
      </c>
      <c r="C3812" t="s">
        <v>7360</v>
      </c>
      <c r="D3812" t="s">
        <v>13653</v>
      </c>
      <c r="E3812" t="s">
        <v>32</v>
      </c>
      <c r="F3812" t="s">
        <v>52</v>
      </c>
      <c r="G3812" t="s">
        <v>53</v>
      </c>
      <c r="I3812"/>
      <c r="J3812">
        <v>32</v>
      </c>
      <c r="K3812" s="1">
        <v>46022</v>
      </c>
      <c r="L3812" t="s">
        <v>15144</v>
      </c>
    </row>
    <row r="3813" spans="1:12" x14ac:dyDescent="0.2">
      <c r="A3813" t="s">
        <v>15085</v>
      </c>
      <c r="B3813" t="s">
        <v>15086</v>
      </c>
      <c r="C3813" t="s">
        <v>7360</v>
      </c>
      <c r="D3813" t="s">
        <v>13653</v>
      </c>
      <c r="E3813" t="s">
        <v>32</v>
      </c>
      <c r="F3813" t="s">
        <v>52</v>
      </c>
      <c r="G3813" t="s">
        <v>53</v>
      </c>
      <c r="I3813"/>
      <c r="K3813" s="1">
        <v>46234</v>
      </c>
      <c r="L3813" t="s">
        <v>15144</v>
      </c>
    </row>
    <row r="3814" spans="1:12" x14ac:dyDescent="0.2">
      <c r="A3814" t="s">
        <v>3399</v>
      </c>
      <c r="B3814" t="s">
        <v>15087</v>
      </c>
      <c r="C3814" t="s">
        <v>7360</v>
      </c>
      <c r="D3814" t="s">
        <v>13653</v>
      </c>
      <c r="E3814" t="s">
        <v>32</v>
      </c>
      <c r="F3814" t="s">
        <v>52</v>
      </c>
      <c r="G3814" t="s">
        <v>53</v>
      </c>
      <c r="I3814">
        <v>226469</v>
      </c>
      <c r="J3814">
        <v>176</v>
      </c>
      <c r="K3814" s="1">
        <v>45688</v>
      </c>
      <c r="L3814" t="s">
        <v>15144</v>
      </c>
    </row>
    <row r="3815" spans="1:12" x14ac:dyDescent="0.2">
      <c r="A3815" t="s">
        <v>14535</v>
      </c>
      <c r="B3815" t="s">
        <v>14536</v>
      </c>
      <c r="C3815" t="s">
        <v>7360</v>
      </c>
      <c r="D3815" t="s">
        <v>14537</v>
      </c>
      <c r="E3815" t="s">
        <v>32</v>
      </c>
      <c r="F3815" t="s">
        <v>8916</v>
      </c>
      <c r="G3815" t="s">
        <v>345</v>
      </c>
      <c r="I3815">
        <v>60000</v>
      </c>
      <c r="J3815">
        <v>100</v>
      </c>
      <c r="K3815" s="1">
        <v>46203</v>
      </c>
      <c r="L3815" t="s">
        <v>15144</v>
      </c>
    </row>
    <row r="3816" spans="1:12" x14ac:dyDescent="0.2">
      <c r="A3816" t="s">
        <v>11491</v>
      </c>
      <c r="B3816" t="s">
        <v>11492</v>
      </c>
      <c r="C3816" t="s">
        <v>11826</v>
      </c>
      <c r="D3816" t="s">
        <v>11827</v>
      </c>
      <c r="E3816" t="s">
        <v>32</v>
      </c>
      <c r="F3816" t="s">
        <v>41</v>
      </c>
      <c r="G3816" t="s">
        <v>42</v>
      </c>
      <c r="I3816">
        <v>1000000</v>
      </c>
      <c r="J3816">
        <v>350</v>
      </c>
      <c r="K3816" s="1">
        <v>46053</v>
      </c>
      <c r="L3816" t="s">
        <v>15144</v>
      </c>
    </row>
    <row r="3817" spans="1:12" x14ac:dyDescent="0.2">
      <c r="A3817" t="s">
        <v>11493</v>
      </c>
      <c r="B3817" t="s">
        <v>11494</v>
      </c>
      <c r="C3817" t="s">
        <v>7360</v>
      </c>
      <c r="D3817" t="s">
        <v>11827</v>
      </c>
      <c r="E3817" t="s">
        <v>32</v>
      </c>
      <c r="F3817" t="s">
        <v>41</v>
      </c>
      <c r="G3817" t="s">
        <v>42</v>
      </c>
      <c r="I3817">
        <v>1000000</v>
      </c>
      <c r="J3817">
        <v>350</v>
      </c>
      <c r="K3817" s="1">
        <v>46053</v>
      </c>
      <c r="L3817" t="s">
        <v>15144</v>
      </c>
    </row>
    <row r="3818" spans="1:12" x14ac:dyDescent="0.2">
      <c r="A3818" t="s">
        <v>13333</v>
      </c>
      <c r="B3818" t="s">
        <v>13334</v>
      </c>
      <c r="C3818" t="s">
        <v>7360</v>
      </c>
      <c r="D3818" t="s">
        <v>11827</v>
      </c>
      <c r="E3818" t="s">
        <v>32</v>
      </c>
      <c r="F3818" t="s">
        <v>125</v>
      </c>
      <c r="G3818" t="s">
        <v>126</v>
      </c>
      <c r="I3818"/>
      <c r="J3818">
        <v>135</v>
      </c>
      <c r="K3818" s="1">
        <v>46142</v>
      </c>
      <c r="L3818" t="s">
        <v>15144</v>
      </c>
    </row>
    <row r="3819" spans="1:12" x14ac:dyDescent="0.2">
      <c r="A3819" t="s">
        <v>13343</v>
      </c>
      <c r="B3819" t="s">
        <v>13344</v>
      </c>
      <c r="C3819" t="s">
        <v>7360</v>
      </c>
      <c r="D3819" t="s">
        <v>11827</v>
      </c>
      <c r="E3819" t="s">
        <v>32</v>
      </c>
      <c r="F3819" t="s">
        <v>125</v>
      </c>
      <c r="G3819" t="s">
        <v>126</v>
      </c>
      <c r="I3819"/>
      <c r="J3819">
        <v>135</v>
      </c>
      <c r="K3819" s="1">
        <v>46142</v>
      </c>
      <c r="L3819" t="s">
        <v>15144</v>
      </c>
    </row>
    <row r="3820" spans="1:12" x14ac:dyDescent="0.2">
      <c r="A3820" t="s">
        <v>13327</v>
      </c>
      <c r="B3820" t="s">
        <v>13328</v>
      </c>
      <c r="C3820" t="s">
        <v>7360</v>
      </c>
      <c r="D3820" t="s">
        <v>11827</v>
      </c>
      <c r="E3820" t="s">
        <v>32</v>
      </c>
      <c r="F3820" t="s">
        <v>125</v>
      </c>
      <c r="G3820" t="s">
        <v>126</v>
      </c>
      <c r="I3820"/>
      <c r="J3820">
        <v>135</v>
      </c>
      <c r="K3820" s="1">
        <v>46142</v>
      </c>
      <c r="L3820" t="s">
        <v>15144</v>
      </c>
    </row>
    <row r="3821" spans="1:12" x14ac:dyDescent="0.2">
      <c r="A3821" t="s">
        <v>13329</v>
      </c>
      <c r="B3821" t="s">
        <v>13330</v>
      </c>
      <c r="C3821" t="s">
        <v>7360</v>
      </c>
      <c r="D3821" t="s">
        <v>11827</v>
      </c>
      <c r="E3821" t="s">
        <v>32</v>
      </c>
      <c r="F3821" t="s">
        <v>125</v>
      </c>
      <c r="G3821" t="s">
        <v>126</v>
      </c>
      <c r="I3821"/>
      <c r="J3821">
        <v>135</v>
      </c>
      <c r="K3821" s="1">
        <v>46142</v>
      </c>
      <c r="L3821" t="s">
        <v>15144</v>
      </c>
    </row>
    <row r="3822" spans="1:12" x14ac:dyDescent="0.2">
      <c r="A3822" t="s">
        <v>13335</v>
      </c>
      <c r="B3822" t="s">
        <v>13336</v>
      </c>
      <c r="C3822" t="s">
        <v>7360</v>
      </c>
      <c r="D3822" t="s">
        <v>11827</v>
      </c>
      <c r="E3822" t="s">
        <v>32</v>
      </c>
      <c r="F3822" t="s">
        <v>125</v>
      </c>
      <c r="G3822" t="s">
        <v>126</v>
      </c>
      <c r="I3822"/>
      <c r="J3822">
        <v>135</v>
      </c>
      <c r="K3822" s="1">
        <v>46142</v>
      </c>
      <c r="L3822" t="s">
        <v>15144</v>
      </c>
    </row>
    <row r="3823" spans="1:12" x14ac:dyDescent="0.2">
      <c r="A3823" t="s">
        <v>13325</v>
      </c>
      <c r="B3823" t="s">
        <v>13326</v>
      </c>
      <c r="C3823" t="s">
        <v>7360</v>
      </c>
      <c r="D3823" t="s">
        <v>11827</v>
      </c>
      <c r="E3823" t="s">
        <v>32</v>
      </c>
      <c r="F3823" t="s">
        <v>125</v>
      </c>
      <c r="G3823" t="s">
        <v>126</v>
      </c>
      <c r="I3823"/>
      <c r="J3823">
        <v>135</v>
      </c>
      <c r="K3823" s="1">
        <v>46142</v>
      </c>
      <c r="L3823" t="s">
        <v>15144</v>
      </c>
    </row>
    <row r="3824" spans="1:12" x14ac:dyDescent="0.2">
      <c r="A3824" t="s">
        <v>13341</v>
      </c>
      <c r="B3824" t="s">
        <v>13342</v>
      </c>
      <c r="C3824" t="s">
        <v>7360</v>
      </c>
      <c r="D3824" t="s">
        <v>11827</v>
      </c>
      <c r="E3824" t="s">
        <v>32</v>
      </c>
      <c r="F3824" t="s">
        <v>125</v>
      </c>
      <c r="G3824" t="s">
        <v>126</v>
      </c>
      <c r="I3824"/>
      <c r="J3824">
        <v>135</v>
      </c>
      <c r="K3824" s="1">
        <v>46142</v>
      </c>
      <c r="L3824" t="s">
        <v>15144</v>
      </c>
    </row>
    <row r="3825" spans="1:12" x14ac:dyDescent="0.2">
      <c r="A3825" t="s">
        <v>13339</v>
      </c>
      <c r="B3825" t="s">
        <v>13340</v>
      </c>
      <c r="C3825" t="s">
        <v>7360</v>
      </c>
      <c r="D3825" t="s">
        <v>11827</v>
      </c>
      <c r="E3825" t="s">
        <v>32</v>
      </c>
      <c r="F3825" t="s">
        <v>125</v>
      </c>
      <c r="G3825" t="s">
        <v>126</v>
      </c>
      <c r="I3825"/>
      <c r="J3825">
        <v>135</v>
      </c>
      <c r="K3825" s="1">
        <v>46142</v>
      </c>
      <c r="L3825" t="s">
        <v>15144</v>
      </c>
    </row>
    <row r="3826" spans="1:12" x14ac:dyDescent="0.2">
      <c r="A3826" t="s">
        <v>13337</v>
      </c>
      <c r="B3826" t="s">
        <v>13338</v>
      </c>
      <c r="C3826" t="s">
        <v>7360</v>
      </c>
      <c r="D3826" t="s">
        <v>11827</v>
      </c>
      <c r="E3826" t="s">
        <v>32</v>
      </c>
      <c r="F3826" t="s">
        <v>125</v>
      </c>
      <c r="G3826" t="s">
        <v>126</v>
      </c>
      <c r="I3826"/>
      <c r="J3826">
        <v>135</v>
      </c>
      <c r="K3826" s="1">
        <v>46142</v>
      </c>
      <c r="L3826" t="s">
        <v>15144</v>
      </c>
    </row>
    <row r="3827" spans="1:12" x14ac:dyDescent="0.2">
      <c r="A3827" t="s">
        <v>13331</v>
      </c>
      <c r="B3827" t="s">
        <v>13332</v>
      </c>
      <c r="C3827" t="s">
        <v>7360</v>
      </c>
      <c r="D3827" t="s">
        <v>11827</v>
      </c>
      <c r="E3827" t="s">
        <v>32</v>
      </c>
      <c r="F3827" t="s">
        <v>125</v>
      </c>
      <c r="G3827" t="s">
        <v>126</v>
      </c>
      <c r="I3827"/>
      <c r="J3827">
        <v>135</v>
      </c>
      <c r="K3827" s="1">
        <v>46142</v>
      </c>
      <c r="L3827" t="s">
        <v>15144</v>
      </c>
    </row>
    <row r="3828" spans="1:12" x14ac:dyDescent="0.2">
      <c r="A3828" t="s">
        <v>8120</v>
      </c>
      <c r="B3828" t="s">
        <v>8121</v>
      </c>
      <c r="C3828" t="s">
        <v>7360</v>
      </c>
      <c r="D3828" t="s">
        <v>11827</v>
      </c>
      <c r="E3828" t="s">
        <v>32</v>
      </c>
      <c r="F3828" t="s">
        <v>52</v>
      </c>
      <c r="G3828" t="s">
        <v>53</v>
      </c>
      <c r="I3828"/>
      <c r="K3828" s="1">
        <v>45838</v>
      </c>
      <c r="L3828" t="s">
        <v>15144</v>
      </c>
    </row>
    <row r="3829" spans="1:12" x14ac:dyDescent="0.2">
      <c r="A3829" t="s">
        <v>8122</v>
      </c>
      <c r="B3829" t="s">
        <v>8123</v>
      </c>
      <c r="C3829" t="s">
        <v>7360</v>
      </c>
      <c r="D3829" t="s">
        <v>11827</v>
      </c>
      <c r="E3829" t="s">
        <v>32</v>
      </c>
      <c r="F3829" t="s">
        <v>52</v>
      </c>
      <c r="G3829" t="s">
        <v>53</v>
      </c>
      <c r="I3829"/>
      <c r="K3829" s="1">
        <v>45838</v>
      </c>
      <c r="L3829" t="s">
        <v>15144</v>
      </c>
    </row>
    <row r="3830" spans="1:12" x14ac:dyDescent="0.2">
      <c r="A3830" t="s">
        <v>8610</v>
      </c>
      <c r="B3830" t="s">
        <v>8611</v>
      </c>
      <c r="C3830" t="s">
        <v>7360</v>
      </c>
      <c r="D3830" t="s">
        <v>11829</v>
      </c>
      <c r="E3830" t="s">
        <v>32</v>
      </c>
      <c r="F3830" t="s">
        <v>41</v>
      </c>
      <c r="G3830" t="s">
        <v>42</v>
      </c>
      <c r="I3830"/>
      <c r="J3830">
        <v>200</v>
      </c>
      <c r="K3830" s="1">
        <v>45900</v>
      </c>
      <c r="L3830" t="s">
        <v>15144</v>
      </c>
    </row>
    <row r="3831" spans="1:12" x14ac:dyDescent="0.2">
      <c r="A3831" t="s">
        <v>8606</v>
      </c>
      <c r="B3831" t="s">
        <v>8607</v>
      </c>
      <c r="C3831" t="s">
        <v>7360</v>
      </c>
      <c r="D3831" t="s">
        <v>11829</v>
      </c>
      <c r="E3831" t="s">
        <v>32</v>
      </c>
      <c r="F3831" t="s">
        <v>41</v>
      </c>
      <c r="G3831" t="s">
        <v>42</v>
      </c>
      <c r="I3831"/>
      <c r="J3831">
        <v>200</v>
      </c>
      <c r="K3831" s="1">
        <v>45900</v>
      </c>
      <c r="L3831" t="s">
        <v>15144</v>
      </c>
    </row>
    <row r="3832" spans="1:12" x14ac:dyDescent="0.2">
      <c r="A3832" t="s">
        <v>8618</v>
      </c>
      <c r="B3832" t="s">
        <v>8619</v>
      </c>
      <c r="C3832" t="s">
        <v>15330</v>
      </c>
      <c r="D3832" t="s">
        <v>11829</v>
      </c>
      <c r="E3832" t="s">
        <v>32</v>
      </c>
      <c r="F3832" t="s">
        <v>41</v>
      </c>
      <c r="G3832" t="s">
        <v>42</v>
      </c>
      <c r="I3832"/>
      <c r="J3832">
        <v>200</v>
      </c>
      <c r="K3832" s="1">
        <v>45900</v>
      </c>
      <c r="L3832" t="s">
        <v>15144</v>
      </c>
    </row>
    <row r="3833" spans="1:12" x14ac:dyDescent="0.2">
      <c r="A3833" t="s">
        <v>8614</v>
      </c>
      <c r="B3833" t="s">
        <v>8615</v>
      </c>
      <c r="C3833" t="s">
        <v>7360</v>
      </c>
      <c r="D3833" t="s">
        <v>11829</v>
      </c>
      <c r="E3833" t="s">
        <v>32</v>
      </c>
      <c r="F3833" t="s">
        <v>41</v>
      </c>
      <c r="G3833" t="s">
        <v>42</v>
      </c>
      <c r="I3833"/>
      <c r="J3833">
        <v>200</v>
      </c>
      <c r="K3833" s="1">
        <v>45900</v>
      </c>
      <c r="L3833" t="s">
        <v>15144</v>
      </c>
    </row>
    <row r="3834" spans="1:12" x14ac:dyDescent="0.2">
      <c r="A3834" t="s">
        <v>8604</v>
      </c>
      <c r="B3834" t="s">
        <v>8605</v>
      </c>
      <c r="C3834" t="s">
        <v>7360</v>
      </c>
      <c r="D3834" t="s">
        <v>11829</v>
      </c>
      <c r="E3834" t="s">
        <v>32</v>
      </c>
      <c r="F3834" t="s">
        <v>41</v>
      </c>
      <c r="G3834" t="s">
        <v>42</v>
      </c>
      <c r="I3834"/>
      <c r="J3834">
        <v>200</v>
      </c>
      <c r="K3834" s="1">
        <v>45900</v>
      </c>
      <c r="L3834" t="s">
        <v>15144</v>
      </c>
    </row>
    <row r="3835" spans="1:12" x14ac:dyDescent="0.2">
      <c r="A3835" t="s">
        <v>8600</v>
      </c>
      <c r="B3835" t="s">
        <v>8601</v>
      </c>
      <c r="C3835" t="s">
        <v>7360</v>
      </c>
      <c r="D3835" t="s">
        <v>11829</v>
      </c>
      <c r="E3835" t="s">
        <v>32</v>
      </c>
      <c r="F3835" t="s">
        <v>41</v>
      </c>
      <c r="G3835" t="s">
        <v>42</v>
      </c>
      <c r="I3835"/>
      <c r="J3835">
        <v>200</v>
      </c>
      <c r="K3835" s="1">
        <v>45900</v>
      </c>
      <c r="L3835" t="s">
        <v>15144</v>
      </c>
    </row>
    <row r="3836" spans="1:12" x14ac:dyDescent="0.2">
      <c r="A3836" t="s">
        <v>8602</v>
      </c>
      <c r="B3836" t="s">
        <v>8603</v>
      </c>
      <c r="C3836" t="s">
        <v>7360</v>
      </c>
      <c r="D3836" t="s">
        <v>11829</v>
      </c>
      <c r="E3836" t="s">
        <v>32</v>
      </c>
      <c r="F3836" t="s">
        <v>41</v>
      </c>
      <c r="G3836" t="s">
        <v>42</v>
      </c>
      <c r="I3836"/>
      <c r="J3836">
        <v>200</v>
      </c>
      <c r="K3836" s="1">
        <v>45900</v>
      </c>
      <c r="L3836" t="s">
        <v>15144</v>
      </c>
    </row>
    <row r="3837" spans="1:12" x14ac:dyDescent="0.2">
      <c r="A3837" t="s">
        <v>8620</v>
      </c>
      <c r="B3837" t="s">
        <v>8621</v>
      </c>
      <c r="C3837" t="s">
        <v>7360</v>
      </c>
      <c r="D3837" t="s">
        <v>11829</v>
      </c>
      <c r="E3837" t="s">
        <v>32</v>
      </c>
      <c r="F3837" t="s">
        <v>41</v>
      </c>
      <c r="G3837" t="s">
        <v>42</v>
      </c>
      <c r="I3837"/>
      <c r="J3837">
        <v>200</v>
      </c>
      <c r="K3837" s="1">
        <v>45900</v>
      </c>
      <c r="L3837" t="s">
        <v>15144</v>
      </c>
    </row>
    <row r="3838" spans="1:12" x14ac:dyDescent="0.2">
      <c r="A3838" t="s">
        <v>8612</v>
      </c>
      <c r="B3838" t="s">
        <v>8613</v>
      </c>
      <c r="C3838" t="s">
        <v>7360</v>
      </c>
      <c r="D3838" t="s">
        <v>11829</v>
      </c>
      <c r="E3838" t="s">
        <v>32</v>
      </c>
      <c r="F3838" t="s">
        <v>41</v>
      </c>
      <c r="G3838" t="s">
        <v>42</v>
      </c>
      <c r="I3838"/>
      <c r="J3838">
        <v>200</v>
      </c>
      <c r="K3838" s="1">
        <v>45900</v>
      </c>
      <c r="L3838" t="s">
        <v>15144</v>
      </c>
    </row>
    <row r="3839" spans="1:12" x14ac:dyDescent="0.2">
      <c r="A3839" t="s">
        <v>8608</v>
      </c>
      <c r="B3839" t="s">
        <v>8609</v>
      </c>
      <c r="C3839" t="s">
        <v>7360</v>
      </c>
      <c r="D3839" t="s">
        <v>11829</v>
      </c>
      <c r="E3839" t="s">
        <v>32</v>
      </c>
      <c r="F3839" t="s">
        <v>41</v>
      </c>
      <c r="G3839" t="s">
        <v>42</v>
      </c>
      <c r="I3839"/>
      <c r="J3839">
        <v>200</v>
      </c>
      <c r="K3839" s="1">
        <v>45900</v>
      </c>
      <c r="L3839" t="s">
        <v>15144</v>
      </c>
    </row>
    <row r="3840" spans="1:12" x14ac:dyDescent="0.2">
      <c r="A3840" t="s">
        <v>8616</v>
      </c>
      <c r="B3840" t="s">
        <v>8617</v>
      </c>
      <c r="C3840" t="s">
        <v>7360</v>
      </c>
      <c r="D3840" t="s">
        <v>11829</v>
      </c>
      <c r="E3840" t="s">
        <v>32</v>
      </c>
      <c r="F3840" t="s">
        <v>41</v>
      </c>
      <c r="G3840" t="s">
        <v>42</v>
      </c>
      <c r="I3840"/>
      <c r="J3840">
        <v>200</v>
      </c>
      <c r="K3840" s="1">
        <v>45900</v>
      </c>
      <c r="L3840" t="s">
        <v>15144</v>
      </c>
    </row>
    <row r="3841" spans="1:12" x14ac:dyDescent="0.2">
      <c r="A3841" t="s">
        <v>11655</v>
      </c>
      <c r="B3841" t="s">
        <v>11656</v>
      </c>
      <c r="C3841" t="s">
        <v>7360</v>
      </c>
      <c r="D3841" t="s">
        <v>14538</v>
      </c>
      <c r="E3841" t="s">
        <v>32</v>
      </c>
      <c r="F3841" t="s">
        <v>127</v>
      </c>
      <c r="G3841" t="s">
        <v>128</v>
      </c>
      <c r="H3841">
        <v>306600</v>
      </c>
      <c r="I3841">
        <v>306600</v>
      </c>
      <c r="J3841">
        <v>87.5</v>
      </c>
      <c r="K3841" s="1">
        <v>46053</v>
      </c>
      <c r="L3841" t="s">
        <v>15144</v>
      </c>
    </row>
    <row r="3842" spans="1:12" x14ac:dyDescent="0.2">
      <c r="A3842" t="s">
        <v>11657</v>
      </c>
      <c r="B3842" t="s">
        <v>11658</v>
      </c>
      <c r="C3842" t="s">
        <v>7360</v>
      </c>
      <c r="D3842" t="s">
        <v>14538</v>
      </c>
      <c r="E3842" t="s">
        <v>32</v>
      </c>
      <c r="F3842" t="s">
        <v>127</v>
      </c>
      <c r="G3842" t="s">
        <v>128</v>
      </c>
      <c r="H3842">
        <v>306600</v>
      </c>
      <c r="I3842">
        <v>306600</v>
      </c>
      <c r="J3842">
        <v>87.5</v>
      </c>
      <c r="K3842" s="1">
        <v>46053</v>
      </c>
      <c r="L3842" t="s">
        <v>15144</v>
      </c>
    </row>
    <row r="3843" spans="1:12" x14ac:dyDescent="0.2">
      <c r="A3843" t="s">
        <v>11659</v>
      </c>
      <c r="B3843" t="s">
        <v>11660</v>
      </c>
      <c r="C3843" t="s">
        <v>7360</v>
      </c>
      <c r="D3843" t="s">
        <v>14538</v>
      </c>
      <c r="E3843" t="s">
        <v>32</v>
      </c>
      <c r="F3843" t="s">
        <v>127</v>
      </c>
      <c r="G3843" t="s">
        <v>128</v>
      </c>
      <c r="H3843">
        <v>306600</v>
      </c>
      <c r="I3843">
        <v>306600</v>
      </c>
      <c r="J3843">
        <v>87.5</v>
      </c>
      <c r="K3843" s="1">
        <v>46053</v>
      </c>
      <c r="L3843" t="s">
        <v>15144</v>
      </c>
    </row>
    <row r="3844" spans="1:12" x14ac:dyDescent="0.2">
      <c r="A3844" t="s">
        <v>11661</v>
      </c>
      <c r="B3844" t="s">
        <v>11662</v>
      </c>
      <c r="C3844" t="s">
        <v>7360</v>
      </c>
      <c r="D3844" t="s">
        <v>14538</v>
      </c>
      <c r="E3844" t="s">
        <v>32</v>
      </c>
      <c r="F3844" t="s">
        <v>127</v>
      </c>
      <c r="G3844" t="s">
        <v>128</v>
      </c>
      <c r="H3844">
        <v>306600</v>
      </c>
      <c r="I3844">
        <v>306600</v>
      </c>
      <c r="J3844">
        <v>87.5</v>
      </c>
      <c r="K3844" s="1">
        <v>46053</v>
      </c>
      <c r="L3844" t="s">
        <v>15144</v>
      </c>
    </row>
    <row r="3845" spans="1:12" x14ac:dyDescent="0.2">
      <c r="A3845" t="s">
        <v>11663</v>
      </c>
      <c r="B3845" t="s">
        <v>11664</v>
      </c>
      <c r="C3845" t="s">
        <v>7360</v>
      </c>
      <c r="D3845" t="s">
        <v>14538</v>
      </c>
      <c r="E3845" t="s">
        <v>32</v>
      </c>
      <c r="F3845" t="s">
        <v>127</v>
      </c>
      <c r="G3845" t="s">
        <v>128</v>
      </c>
      <c r="H3845">
        <v>306600</v>
      </c>
      <c r="I3845">
        <v>306600</v>
      </c>
      <c r="J3845">
        <v>87.5</v>
      </c>
      <c r="K3845" s="1">
        <v>46053</v>
      </c>
      <c r="L3845" t="s">
        <v>15144</v>
      </c>
    </row>
    <row r="3846" spans="1:12" x14ac:dyDescent="0.2">
      <c r="A3846" t="s">
        <v>11665</v>
      </c>
      <c r="B3846" t="s">
        <v>11666</v>
      </c>
      <c r="C3846" t="s">
        <v>7360</v>
      </c>
      <c r="D3846" t="s">
        <v>14538</v>
      </c>
      <c r="E3846" t="s">
        <v>32</v>
      </c>
      <c r="F3846" t="s">
        <v>127</v>
      </c>
      <c r="G3846" t="s">
        <v>128</v>
      </c>
      <c r="H3846">
        <v>306600</v>
      </c>
      <c r="I3846">
        <v>306600</v>
      </c>
      <c r="J3846">
        <v>87.5</v>
      </c>
      <c r="K3846" s="1">
        <v>46053</v>
      </c>
      <c r="L3846" t="s">
        <v>15144</v>
      </c>
    </row>
    <row r="3847" spans="1:12" x14ac:dyDescent="0.2">
      <c r="A3847" t="s">
        <v>13157</v>
      </c>
      <c r="B3847" t="s">
        <v>13158</v>
      </c>
      <c r="C3847" t="s">
        <v>7360</v>
      </c>
      <c r="D3847" t="s">
        <v>13159</v>
      </c>
      <c r="E3847" t="s">
        <v>32</v>
      </c>
      <c r="F3847" t="s">
        <v>86</v>
      </c>
      <c r="G3847" t="s">
        <v>85</v>
      </c>
      <c r="I3847"/>
      <c r="K3847" s="1">
        <v>46142</v>
      </c>
      <c r="L3847" t="s">
        <v>15144</v>
      </c>
    </row>
    <row r="3848" spans="1:12" x14ac:dyDescent="0.2">
      <c r="A3848" t="s">
        <v>11142</v>
      </c>
      <c r="B3848" t="s">
        <v>7372</v>
      </c>
      <c r="C3848" t="s">
        <v>7360</v>
      </c>
      <c r="D3848" t="s">
        <v>11611</v>
      </c>
      <c r="E3848" t="s">
        <v>32</v>
      </c>
      <c r="F3848" t="s">
        <v>52</v>
      </c>
      <c r="G3848" t="s">
        <v>53</v>
      </c>
      <c r="I3848"/>
      <c r="K3848" s="1">
        <v>46022</v>
      </c>
      <c r="L3848" t="s">
        <v>15144</v>
      </c>
    </row>
    <row r="3849" spans="1:12" x14ac:dyDescent="0.2">
      <c r="A3849" t="s">
        <v>11143</v>
      </c>
      <c r="B3849" t="s">
        <v>7374</v>
      </c>
      <c r="C3849" t="s">
        <v>7360</v>
      </c>
      <c r="D3849" t="s">
        <v>11611</v>
      </c>
      <c r="E3849" t="s">
        <v>32</v>
      </c>
      <c r="F3849" t="s">
        <v>52</v>
      </c>
      <c r="G3849" t="s">
        <v>53</v>
      </c>
      <c r="I3849"/>
      <c r="K3849" s="1">
        <v>46022</v>
      </c>
      <c r="L3849" t="s">
        <v>15144</v>
      </c>
    </row>
    <row r="3850" spans="1:12" x14ac:dyDescent="0.2">
      <c r="A3850" t="s">
        <v>13869</v>
      </c>
      <c r="B3850" t="s">
        <v>13870</v>
      </c>
      <c r="C3850" t="s">
        <v>7360</v>
      </c>
      <c r="D3850" t="s">
        <v>356</v>
      </c>
      <c r="E3850" t="s">
        <v>32</v>
      </c>
      <c r="F3850" t="s">
        <v>49</v>
      </c>
      <c r="G3850" t="s">
        <v>50</v>
      </c>
      <c r="I3850">
        <v>37813</v>
      </c>
      <c r="J3850">
        <v>35</v>
      </c>
      <c r="K3850" s="1">
        <v>46173</v>
      </c>
      <c r="L3850" t="s">
        <v>15144</v>
      </c>
    </row>
    <row r="3851" spans="1:12" x14ac:dyDescent="0.2">
      <c r="A3851" t="s">
        <v>11119</v>
      </c>
      <c r="B3851" t="s">
        <v>11120</v>
      </c>
      <c r="C3851" t="s">
        <v>7360</v>
      </c>
      <c r="D3851" t="s">
        <v>3189</v>
      </c>
      <c r="E3851" t="s">
        <v>32</v>
      </c>
      <c r="F3851" t="s">
        <v>39</v>
      </c>
      <c r="G3851" t="s">
        <v>40</v>
      </c>
      <c r="I3851"/>
      <c r="K3851" s="1">
        <v>46022</v>
      </c>
      <c r="L3851" t="s">
        <v>15144</v>
      </c>
    </row>
    <row r="3852" spans="1:12" x14ac:dyDescent="0.2">
      <c r="A3852" t="s">
        <v>11121</v>
      </c>
      <c r="B3852" t="s">
        <v>11122</v>
      </c>
      <c r="C3852" t="s">
        <v>7360</v>
      </c>
      <c r="D3852" t="s">
        <v>3189</v>
      </c>
      <c r="E3852" t="s">
        <v>32</v>
      </c>
      <c r="F3852" t="s">
        <v>39</v>
      </c>
      <c r="G3852" t="s">
        <v>40</v>
      </c>
      <c r="I3852"/>
      <c r="K3852" s="1">
        <v>46022</v>
      </c>
      <c r="L3852" t="s">
        <v>15144</v>
      </c>
    </row>
    <row r="3853" spans="1:12" x14ac:dyDescent="0.2">
      <c r="A3853" t="s">
        <v>3302</v>
      </c>
      <c r="B3853" t="s">
        <v>11123</v>
      </c>
      <c r="C3853" t="s">
        <v>7360</v>
      </c>
      <c r="D3853" t="s">
        <v>3189</v>
      </c>
      <c r="E3853" t="s">
        <v>32</v>
      </c>
      <c r="F3853" t="s">
        <v>39</v>
      </c>
      <c r="G3853" t="s">
        <v>40</v>
      </c>
      <c r="H3853">
        <v>745771</v>
      </c>
      <c r="I3853">
        <v>745771</v>
      </c>
      <c r="J3853">
        <v>99</v>
      </c>
      <c r="K3853" s="1">
        <v>45657</v>
      </c>
      <c r="L3853" t="s">
        <v>15144</v>
      </c>
    </row>
    <row r="3854" spans="1:12" x14ac:dyDescent="0.2">
      <c r="A3854" t="s">
        <v>13348</v>
      </c>
      <c r="B3854" t="s">
        <v>13349</v>
      </c>
      <c r="C3854" t="s">
        <v>7360</v>
      </c>
      <c r="D3854" t="s">
        <v>3189</v>
      </c>
      <c r="E3854" t="s">
        <v>32</v>
      </c>
      <c r="F3854" t="s">
        <v>153</v>
      </c>
      <c r="G3854" t="s">
        <v>1071</v>
      </c>
      <c r="I3854"/>
      <c r="J3854">
        <v>153</v>
      </c>
      <c r="K3854" s="1">
        <v>46142</v>
      </c>
      <c r="L3854" t="s">
        <v>15144</v>
      </c>
    </row>
    <row r="3855" spans="1:12" x14ac:dyDescent="0.2">
      <c r="A3855" t="s">
        <v>13350</v>
      </c>
      <c r="B3855" t="s">
        <v>13351</v>
      </c>
      <c r="C3855" t="s">
        <v>15088</v>
      </c>
      <c r="D3855" t="s">
        <v>3189</v>
      </c>
      <c r="E3855" t="s">
        <v>32</v>
      </c>
      <c r="F3855" t="s">
        <v>153</v>
      </c>
      <c r="G3855" t="s">
        <v>1071</v>
      </c>
      <c r="I3855"/>
      <c r="J3855">
        <v>153</v>
      </c>
      <c r="K3855" s="1">
        <v>46142</v>
      </c>
      <c r="L3855" t="s">
        <v>15144</v>
      </c>
    </row>
    <row r="3856" spans="1:12" x14ac:dyDescent="0.2">
      <c r="A3856" t="s">
        <v>13356</v>
      </c>
      <c r="B3856" t="s">
        <v>13357</v>
      </c>
      <c r="C3856" t="s">
        <v>7360</v>
      </c>
      <c r="D3856" t="s">
        <v>3189</v>
      </c>
      <c r="E3856" t="s">
        <v>32</v>
      </c>
      <c r="F3856" t="s">
        <v>153</v>
      </c>
      <c r="G3856" t="s">
        <v>1071</v>
      </c>
      <c r="I3856"/>
      <c r="J3856">
        <v>96</v>
      </c>
      <c r="K3856" s="1">
        <v>46142</v>
      </c>
      <c r="L3856" t="s">
        <v>15144</v>
      </c>
    </row>
    <row r="3857" spans="1:12" x14ac:dyDescent="0.2">
      <c r="A3857" t="s">
        <v>13354</v>
      </c>
      <c r="B3857" t="s">
        <v>13355</v>
      </c>
      <c r="C3857" t="s">
        <v>7360</v>
      </c>
      <c r="D3857" t="s">
        <v>3189</v>
      </c>
      <c r="E3857" t="s">
        <v>32</v>
      </c>
      <c r="F3857" t="s">
        <v>153</v>
      </c>
      <c r="G3857" t="s">
        <v>1071</v>
      </c>
      <c r="I3857"/>
      <c r="J3857">
        <v>153</v>
      </c>
      <c r="K3857" s="1">
        <v>46142</v>
      </c>
      <c r="L3857" t="s">
        <v>15144</v>
      </c>
    </row>
    <row r="3858" spans="1:12" x14ac:dyDescent="0.2">
      <c r="A3858" t="s">
        <v>13346</v>
      </c>
      <c r="B3858" t="s">
        <v>13347</v>
      </c>
      <c r="C3858" t="s">
        <v>7360</v>
      </c>
      <c r="D3858" t="s">
        <v>3189</v>
      </c>
      <c r="E3858" t="s">
        <v>32</v>
      </c>
      <c r="F3858" t="s">
        <v>153</v>
      </c>
      <c r="G3858" t="s">
        <v>1071</v>
      </c>
      <c r="I3858"/>
      <c r="J3858">
        <v>153</v>
      </c>
      <c r="K3858" s="1">
        <v>46142</v>
      </c>
      <c r="L3858" t="s">
        <v>15144</v>
      </c>
    </row>
    <row r="3859" spans="1:12" x14ac:dyDescent="0.2">
      <c r="A3859" t="s">
        <v>11340</v>
      </c>
      <c r="B3859" t="s">
        <v>13345</v>
      </c>
      <c r="C3859" t="s">
        <v>7360</v>
      </c>
      <c r="D3859" t="s">
        <v>3189</v>
      </c>
      <c r="E3859" t="s">
        <v>32</v>
      </c>
      <c r="F3859" t="s">
        <v>153</v>
      </c>
      <c r="G3859" t="s">
        <v>1071</v>
      </c>
      <c r="I3859"/>
      <c r="J3859">
        <v>96</v>
      </c>
      <c r="K3859" s="1">
        <v>46053</v>
      </c>
      <c r="L3859" t="s">
        <v>15144</v>
      </c>
    </row>
    <row r="3860" spans="1:12" x14ac:dyDescent="0.2">
      <c r="A3860" t="s">
        <v>13352</v>
      </c>
      <c r="B3860" t="s">
        <v>13353</v>
      </c>
      <c r="C3860" t="s">
        <v>7360</v>
      </c>
      <c r="D3860" t="s">
        <v>3189</v>
      </c>
      <c r="E3860" t="s">
        <v>32</v>
      </c>
      <c r="F3860" t="s">
        <v>153</v>
      </c>
      <c r="G3860" t="s">
        <v>1071</v>
      </c>
      <c r="I3860"/>
      <c r="J3860">
        <v>153</v>
      </c>
      <c r="K3860" s="1">
        <v>46142</v>
      </c>
      <c r="L3860" t="s">
        <v>15144</v>
      </c>
    </row>
    <row r="3861" spans="1:12" x14ac:dyDescent="0.2">
      <c r="A3861" t="s">
        <v>13727</v>
      </c>
      <c r="B3861" t="s">
        <v>13728</v>
      </c>
      <c r="C3861" t="s">
        <v>7360</v>
      </c>
      <c r="D3861" t="s">
        <v>3189</v>
      </c>
      <c r="E3861" t="s">
        <v>32</v>
      </c>
      <c r="F3861" t="s">
        <v>230</v>
      </c>
      <c r="G3861" t="s">
        <v>836</v>
      </c>
      <c r="I3861"/>
      <c r="J3861">
        <v>148</v>
      </c>
      <c r="K3861" s="1">
        <v>46173</v>
      </c>
      <c r="L3861" t="s">
        <v>15144</v>
      </c>
    </row>
    <row r="3862" spans="1:12" x14ac:dyDescent="0.2">
      <c r="A3862" t="s">
        <v>13719</v>
      </c>
      <c r="B3862" t="s">
        <v>13720</v>
      </c>
      <c r="C3862" t="s">
        <v>7360</v>
      </c>
      <c r="D3862" t="s">
        <v>3189</v>
      </c>
      <c r="E3862" t="s">
        <v>32</v>
      </c>
      <c r="F3862" t="s">
        <v>230</v>
      </c>
      <c r="G3862" t="s">
        <v>836</v>
      </c>
      <c r="I3862"/>
      <c r="J3862">
        <v>148</v>
      </c>
      <c r="K3862" s="1">
        <v>46173</v>
      </c>
      <c r="L3862" t="s">
        <v>15144</v>
      </c>
    </row>
    <row r="3863" spans="1:12" x14ac:dyDescent="0.2">
      <c r="A3863" t="s">
        <v>13721</v>
      </c>
      <c r="B3863" t="s">
        <v>13722</v>
      </c>
      <c r="C3863" t="s">
        <v>7360</v>
      </c>
      <c r="D3863" t="s">
        <v>3189</v>
      </c>
      <c r="E3863" t="s">
        <v>32</v>
      </c>
      <c r="F3863" t="s">
        <v>230</v>
      </c>
      <c r="G3863" t="s">
        <v>836</v>
      </c>
      <c r="I3863"/>
      <c r="J3863">
        <v>148</v>
      </c>
      <c r="K3863" s="1">
        <v>46173</v>
      </c>
      <c r="L3863" t="s">
        <v>15144</v>
      </c>
    </row>
    <row r="3864" spans="1:12" x14ac:dyDescent="0.2">
      <c r="A3864" t="s">
        <v>13723</v>
      </c>
      <c r="B3864" t="s">
        <v>13724</v>
      </c>
      <c r="C3864" t="s">
        <v>15089</v>
      </c>
      <c r="D3864" t="s">
        <v>3189</v>
      </c>
      <c r="E3864" t="s">
        <v>32</v>
      </c>
      <c r="F3864" t="s">
        <v>230</v>
      </c>
      <c r="G3864" t="s">
        <v>836</v>
      </c>
      <c r="I3864"/>
      <c r="J3864">
        <v>148</v>
      </c>
      <c r="K3864" s="1">
        <v>46173</v>
      </c>
      <c r="L3864" t="s">
        <v>15144</v>
      </c>
    </row>
    <row r="3865" spans="1:12" x14ac:dyDescent="0.2">
      <c r="A3865" t="s">
        <v>13725</v>
      </c>
      <c r="B3865" t="s">
        <v>13726</v>
      </c>
      <c r="C3865" t="s">
        <v>7360</v>
      </c>
      <c r="D3865" t="s">
        <v>3189</v>
      </c>
      <c r="E3865" t="s">
        <v>32</v>
      </c>
      <c r="F3865" t="s">
        <v>230</v>
      </c>
      <c r="G3865" t="s">
        <v>836</v>
      </c>
      <c r="I3865"/>
      <c r="J3865">
        <v>148</v>
      </c>
      <c r="K3865" s="1">
        <v>46173</v>
      </c>
      <c r="L3865" t="s">
        <v>15144</v>
      </c>
    </row>
    <row r="3866" spans="1:12" x14ac:dyDescent="0.2">
      <c r="A3866" t="s">
        <v>3218</v>
      </c>
      <c r="B3866" t="s">
        <v>4055</v>
      </c>
      <c r="C3866" t="s">
        <v>7360</v>
      </c>
      <c r="D3866" t="s">
        <v>3189</v>
      </c>
      <c r="E3866" t="s">
        <v>32</v>
      </c>
      <c r="F3866" t="s">
        <v>52</v>
      </c>
      <c r="G3866" t="s">
        <v>53</v>
      </c>
      <c r="I3866"/>
      <c r="K3866" s="1">
        <v>45657</v>
      </c>
      <c r="L3866" t="s">
        <v>15144</v>
      </c>
    </row>
    <row r="3867" spans="1:12" x14ac:dyDescent="0.2">
      <c r="A3867" t="s">
        <v>3188</v>
      </c>
      <c r="B3867" t="s">
        <v>4057</v>
      </c>
      <c r="C3867" t="s">
        <v>7360</v>
      </c>
      <c r="D3867" t="s">
        <v>3189</v>
      </c>
      <c r="E3867" t="s">
        <v>32</v>
      </c>
      <c r="F3867" t="s">
        <v>52</v>
      </c>
      <c r="G3867" t="s">
        <v>53</v>
      </c>
      <c r="I3867"/>
      <c r="K3867" s="1">
        <v>45657</v>
      </c>
      <c r="L3867" t="s">
        <v>15144</v>
      </c>
    </row>
    <row r="3868" spans="1:12" x14ac:dyDescent="0.2">
      <c r="A3868" t="s">
        <v>3190</v>
      </c>
      <c r="B3868" t="s">
        <v>4056</v>
      </c>
      <c r="C3868" t="s">
        <v>7360</v>
      </c>
      <c r="D3868" t="s">
        <v>3189</v>
      </c>
      <c r="E3868" t="s">
        <v>32</v>
      </c>
      <c r="F3868" t="s">
        <v>52</v>
      </c>
      <c r="G3868" t="s">
        <v>53</v>
      </c>
      <c r="I3868"/>
      <c r="K3868" s="1">
        <v>45657</v>
      </c>
      <c r="L3868" t="s">
        <v>15144</v>
      </c>
    </row>
    <row r="3869" spans="1:12" x14ac:dyDescent="0.2">
      <c r="A3869" t="s">
        <v>13862</v>
      </c>
      <c r="B3869" t="s">
        <v>13863</v>
      </c>
      <c r="C3869" t="s">
        <v>7360</v>
      </c>
      <c r="D3869" t="s">
        <v>13864</v>
      </c>
      <c r="E3869" t="s">
        <v>32</v>
      </c>
      <c r="F3869" t="s">
        <v>49</v>
      </c>
      <c r="G3869" t="s">
        <v>50</v>
      </c>
      <c r="I3869"/>
      <c r="J3869">
        <v>5</v>
      </c>
      <c r="K3869" s="1">
        <v>46173</v>
      </c>
      <c r="L3869" t="s">
        <v>15144</v>
      </c>
    </row>
    <row r="3870" spans="1:12" x14ac:dyDescent="0.2">
      <c r="A3870" t="s">
        <v>3352</v>
      </c>
      <c r="B3870" t="s">
        <v>4226</v>
      </c>
      <c r="C3870" t="s">
        <v>7360</v>
      </c>
      <c r="D3870" t="s">
        <v>3348</v>
      </c>
      <c r="E3870" t="s">
        <v>32</v>
      </c>
      <c r="F3870" t="s">
        <v>52</v>
      </c>
      <c r="G3870" t="s">
        <v>53</v>
      </c>
      <c r="H3870">
        <v>321500</v>
      </c>
      <c r="I3870">
        <v>321500</v>
      </c>
      <c r="J3870">
        <v>40</v>
      </c>
      <c r="K3870" s="1">
        <v>45688</v>
      </c>
      <c r="L3870" t="s">
        <v>15144</v>
      </c>
    </row>
    <row r="3871" spans="1:12" x14ac:dyDescent="0.2">
      <c r="A3871" t="s">
        <v>3351</v>
      </c>
      <c r="B3871" t="s">
        <v>4224</v>
      </c>
      <c r="C3871" t="s">
        <v>7360</v>
      </c>
      <c r="D3871" t="s">
        <v>3348</v>
      </c>
      <c r="E3871" t="s">
        <v>32</v>
      </c>
      <c r="F3871" t="s">
        <v>52</v>
      </c>
      <c r="G3871" t="s">
        <v>53</v>
      </c>
      <c r="H3871">
        <v>321500</v>
      </c>
      <c r="I3871">
        <v>321500</v>
      </c>
      <c r="J3871">
        <v>40</v>
      </c>
      <c r="K3871" s="1">
        <v>45688</v>
      </c>
      <c r="L3871" t="s">
        <v>15144</v>
      </c>
    </row>
    <row r="3872" spans="1:12" x14ac:dyDescent="0.2">
      <c r="A3872" t="s">
        <v>9675</v>
      </c>
      <c r="B3872" t="s">
        <v>9676</v>
      </c>
      <c r="C3872" t="s">
        <v>7360</v>
      </c>
      <c r="D3872" t="s">
        <v>3348</v>
      </c>
      <c r="E3872" t="s">
        <v>32</v>
      </c>
      <c r="F3872" t="s">
        <v>52</v>
      </c>
      <c r="G3872" t="s">
        <v>53</v>
      </c>
      <c r="H3872">
        <v>220000</v>
      </c>
      <c r="I3872">
        <v>220000</v>
      </c>
      <c r="J3872">
        <v>43.024999999999999</v>
      </c>
      <c r="K3872" s="1">
        <v>45930</v>
      </c>
      <c r="L3872" t="s">
        <v>15144</v>
      </c>
    </row>
    <row r="3873" spans="1:12" x14ac:dyDescent="0.2">
      <c r="A3873" t="s">
        <v>9677</v>
      </c>
      <c r="B3873" t="s">
        <v>9678</v>
      </c>
      <c r="C3873" t="s">
        <v>7360</v>
      </c>
      <c r="D3873" t="s">
        <v>3348</v>
      </c>
      <c r="E3873" t="s">
        <v>32</v>
      </c>
      <c r="F3873" t="s">
        <v>52</v>
      </c>
      <c r="G3873" t="s">
        <v>53</v>
      </c>
      <c r="I3873">
        <v>220000</v>
      </c>
      <c r="J3873">
        <v>43.024999999999999</v>
      </c>
      <c r="K3873" s="1">
        <v>45930</v>
      </c>
      <c r="L3873" t="s">
        <v>15144</v>
      </c>
    </row>
    <row r="3874" spans="1:12" x14ac:dyDescent="0.2">
      <c r="A3874" t="s">
        <v>9679</v>
      </c>
      <c r="B3874" t="s">
        <v>9680</v>
      </c>
      <c r="C3874" t="s">
        <v>7360</v>
      </c>
      <c r="D3874" t="s">
        <v>3348</v>
      </c>
      <c r="E3874" t="s">
        <v>32</v>
      </c>
      <c r="F3874" t="s">
        <v>52</v>
      </c>
      <c r="G3874" t="s">
        <v>53</v>
      </c>
      <c r="H3874">
        <v>220000</v>
      </c>
      <c r="I3874">
        <v>220000</v>
      </c>
      <c r="J3874">
        <v>43.024999999999999</v>
      </c>
      <c r="K3874" s="1">
        <v>45930</v>
      </c>
      <c r="L3874" t="s">
        <v>15144</v>
      </c>
    </row>
    <row r="3875" spans="1:12" x14ac:dyDescent="0.2">
      <c r="A3875" t="s">
        <v>8928</v>
      </c>
      <c r="B3875" t="s">
        <v>8929</v>
      </c>
      <c r="C3875" t="s">
        <v>7360</v>
      </c>
      <c r="D3875" t="s">
        <v>3348</v>
      </c>
      <c r="E3875" t="s">
        <v>32</v>
      </c>
      <c r="F3875" t="s">
        <v>52</v>
      </c>
      <c r="G3875" t="s">
        <v>53</v>
      </c>
      <c r="H3875">
        <v>184458</v>
      </c>
      <c r="I3875">
        <v>184458</v>
      </c>
      <c r="J3875">
        <v>44</v>
      </c>
      <c r="K3875" s="1">
        <v>45900</v>
      </c>
      <c r="L3875" t="s">
        <v>15144</v>
      </c>
    </row>
    <row r="3876" spans="1:12" x14ac:dyDescent="0.2">
      <c r="A3876" t="s">
        <v>8926</v>
      </c>
      <c r="B3876" t="s">
        <v>8927</v>
      </c>
      <c r="C3876" t="s">
        <v>7360</v>
      </c>
      <c r="D3876" t="s">
        <v>3348</v>
      </c>
      <c r="E3876" t="s">
        <v>32</v>
      </c>
      <c r="F3876" t="s">
        <v>52</v>
      </c>
      <c r="G3876" t="s">
        <v>53</v>
      </c>
      <c r="H3876">
        <v>220516</v>
      </c>
      <c r="I3876">
        <v>220516</v>
      </c>
      <c r="J3876">
        <v>55</v>
      </c>
      <c r="K3876" s="1">
        <v>45900</v>
      </c>
      <c r="L3876" t="s">
        <v>15144</v>
      </c>
    </row>
    <row r="3877" spans="1:12" x14ac:dyDescent="0.2">
      <c r="A3877" t="s">
        <v>8947</v>
      </c>
      <c r="B3877" t="s">
        <v>8948</v>
      </c>
      <c r="C3877" t="s">
        <v>7360</v>
      </c>
      <c r="D3877" t="s">
        <v>3348</v>
      </c>
      <c r="E3877" t="s">
        <v>32</v>
      </c>
      <c r="F3877" t="s">
        <v>52</v>
      </c>
      <c r="G3877" t="s">
        <v>53</v>
      </c>
      <c r="I3877">
        <v>260475</v>
      </c>
      <c r="J3877">
        <v>49.13</v>
      </c>
      <c r="K3877" s="1">
        <v>45900</v>
      </c>
      <c r="L3877" t="s">
        <v>15144</v>
      </c>
    </row>
    <row r="3878" spans="1:12" x14ac:dyDescent="0.2">
      <c r="A3878" t="s">
        <v>8949</v>
      </c>
      <c r="B3878" t="s">
        <v>8950</v>
      </c>
      <c r="C3878" t="s">
        <v>7360</v>
      </c>
      <c r="D3878" t="s">
        <v>3348</v>
      </c>
      <c r="E3878" t="s">
        <v>32</v>
      </c>
      <c r="F3878" t="s">
        <v>52</v>
      </c>
      <c r="G3878" t="s">
        <v>53</v>
      </c>
      <c r="I3878">
        <v>260475</v>
      </c>
      <c r="J3878">
        <v>49.13</v>
      </c>
      <c r="K3878" s="1">
        <v>45900</v>
      </c>
      <c r="L3878" t="s">
        <v>15144</v>
      </c>
    </row>
    <row r="3879" spans="1:12" x14ac:dyDescent="0.2">
      <c r="A3879" t="s">
        <v>9982</v>
      </c>
      <c r="B3879" t="s">
        <v>9983</v>
      </c>
      <c r="C3879" t="s">
        <v>7360</v>
      </c>
      <c r="D3879" t="s">
        <v>3348</v>
      </c>
      <c r="E3879" t="s">
        <v>32</v>
      </c>
      <c r="F3879" t="s">
        <v>52</v>
      </c>
      <c r="G3879" t="s">
        <v>53</v>
      </c>
      <c r="H3879">
        <v>405611</v>
      </c>
      <c r="I3879">
        <v>768297</v>
      </c>
      <c r="J3879">
        <v>88.51</v>
      </c>
      <c r="K3879" s="1">
        <v>45961</v>
      </c>
      <c r="L3879" t="s">
        <v>15144</v>
      </c>
    </row>
    <row r="3880" spans="1:12" x14ac:dyDescent="0.2">
      <c r="A3880" t="s">
        <v>14122</v>
      </c>
      <c r="B3880" t="s">
        <v>14123</v>
      </c>
      <c r="C3880" t="s">
        <v>7360</v>
      </c>
      <c r="D3880" t="s">
        <v>3366</v>
      </c>
      <c r="E3880" t="s">
        <v>32</v>
      </c>
      <c r="F3880" t="s">
        <v>49</v>
      </c>
      <c r="G3880" t="s">
        <v>50</v>
      </c>
      <c r="I3880"/>
      <c r="K3880" s="1">
        <v>46173</v>
      </c>
      <c r="L3880" t="s">
        <v>15144</v>
      </c>
    </row>
    <row r="3881" spans="1:12" x14ac:dyDescent="0.2">
      <c r="A3881" t="s">
        <v>3365</v>
      </c>
      <c r="B3881" t="s">
        <v>13358</v>
      </c>
      <c r="C3881" t="s">
        <v>7360</v>
      </c>
      <c r="D3881" t="s">
        <v>3366</v>
      </c>
      <c r="E3881" t="s">
        <v>32</v>
      </c>
      <c r="F3881" t="s">
        <v>49</v>
      </c>
      <c r="G3881" t="s">
        <v>50</v>
      </c>
      <c r="H3881">
        <v>137500</v>
      </c>
      <c r="I3881">
        <v>275000</v>
      </c>
      <c r="J3881">
        <v>43.376000000000005</v>
      </c>
      <c r="K3881" s="1">
        <v>45688</v>
      </c>
      <c r="L3881" t="s">
        <v>15144</v>
      </c>
    </row>
    <row r="3882" spans="1:12" x14ac:dyDescent="0.2">
      <c r="A3882" t="s">
        <v>13361</v>
      </c>
      <c r="B3882" t="s">
        <v>13362</v>
      </c>
      <c r="C3882" t="s">
        <v>7360</v>
      </c>
      <c r="D3882" t="s">
        <v>3366</v>
      </c>
      <c r="E3882" t="s">
        <v>32</v>
      </c>
      <c r="F3882" t="s">
        <v>49</v>
      </c>
      <c r="G3882" t="s">
        <v>50</v>
      </c>
      <c r="H3882">
        <v>137500</v>
      </c>
      <c r="I3882">
        <v>275000</v>
      </c>
      <c r="J3882">
        <v>43.376000000000005</v>
      </c>
      <c r="K3882" s="1">
        <v>46142</v>
      </c>
      <c r="L3882" t="s">
        <v>15144</v>
      </c>
    </row>
    <row r="3883" spans="1:12" x14ac:dyDescent="0.2">
      <c r="A3883" t="s">
        <v>13363</v>
      </c>
      <c r="B3883" t="s">
        <v>13364</v>
      </c>
      <c r="C3883" t="s">
        <v>7360</v>
      </c>
      <c r="D3883" t="s">
        <v>3366</v>
      </c>
      <c r="E3883" t="s">
        <v>32</v>
      </c>
      <c r="F3883" t="s">
        <v>49</v>
      </c>
      <c r="G3883" t="s">
        <v>50</v>
      </c>
      <c r="H3883">
        <v>137500</v>
      </c>
      <c r="I3883">
        <v>275000</v>
      </c>
      <c r="J3883">
        <v>43.376000000000005</v>
      </c>
      <c r="K3883" s="1">
        <v>46142</v>
      </c>
      <c r="L3883" t="s">
        <v>15144</v>
      </c>
    </row>
    <row r="3884" spans="1:12" x14ac:dyDescent="0.2">
      <c r="A3884" t="s">
        <v>13359</v>
      </c>
      <c r="B3884" t="s">
        <v>13360</v>
      </c>
      <c r="C3884" t="s">
        <v>7360</v>
      </c>
      <c r="D3884" t="s">
        <v>3366</v>
      </c>
      <c r="E3884" t="s">
        <v>32</v>
      </c>
      <c r="F3884" t="s">
        <v>49</v>
      </c>
      <c r="G3884" t="s">
        <v>50</v>
      </c>
      <c r="H3884">
        <v>137500</v>
      </c>
      <c r="I3884">
        <v>275000</v>
      </c>
      <c r="J3884">
        <v>43.376000000000005</v>
      </c>
      <c r="K3884" s="1">
        <v>46142</v>
      </c>
      <c r="L3884" t="s">
        <v>15144</v>
      </c>
    </row>
    <row r="3885" spans="1:12" x14ac:dyDescent="0.2">
      <c r="A3885" t="s">
        <v>11241</v>
      </c>
      <c r="B3885" t="s">
        <v>11235</v>
      </c>
      <c r="C3885" t="s">
        <v>7360</v>
      </c>
      <c r="D3885" t="s">
        <v>8471</v>
      </c>
      <c r="E3885" t="s">
        <v>32</v>
      </c>
      <c r="F3885" t="s">
        <v>168</v>
      </c>
      <c r="G3885" t="s">
        <v>169</v>
      </c>
      <c r="I3885"/>
      <c r="J3885">
        <v>5</v>
      </c>
      <c r="K3885" s="1">
        <v>46053</v>
      </c>
      <c r="L3885" t="s">
        <v>15144</v>
      </c>
    </row>
    <row r="3886" spans="1:12" x14ac:dyDescent="0.2">
      <c r="A3886" t="s">
        <v>8470</v>
      </c>
      <c r="B3886" t="s">
        <v>11240</v>
      </c>
      <c r="C3886" t="s">
        <v>7360</v>
      </c>
      <c r="D3886" t="s">
        <v>8471</v>
      </c>
      <c r="E3886" t="s">
        <v>32</v>
      </c>
      <c r="F3886" t="s">
        <v>168</v>
      </c>
      <c r="G3886" t="s">
        <v>169</v>
      </c>
      <c r="I3886"/>
      <c r="J3886">
        <v>5</v>
      </c>
      <c r="K3886" s="1">
        <v>45869</v>
      </c>
      <c r="L3886" t="s">
        <v>15144</v>
      </c>
    </row>
    <row r="3887" spans="1:12" x14ac:dyDescent="0.2">
      <c r="A3887" t="s">
        <v>11234</v>
      </c>
      <c r="B3887" t="s">
        <v>11235</v>
      </c>
      <c r="C3887" t="s">
        <v>7360</v>
      </c>
      <c r="D3887" t="s">
        <v>8471</v>
      </c>
      <c r="E3887" t="s">
        <v>32</v>
      </c>
      <c r="F3887" t="s">
        <v>168</v>
      </c>
      <c r="G3887" t="s">
        <v>169</v>
      </c>
      <c r="I3887"/>
      <c r="J3887">
        <v>5</v>
      </c>
      <c r="K3887" s="1">
        <v>46053</v>
      </c>
      <c r="L3887" t="s">
        <v>15144</v>
      </c>
    </row>
    <row r="3888" spans="1:12" x14ac:dyDescent="0.2">
      <c r="A3888" t="s">
        <v>11232</v>
      </c>
      <c r="B3888" t="s">
        <v>11233</v>
      </c>
      <c r="C3888" t="s">
        <v>7360</v>
      </c>
      <c r="D3888" t="s">
        <v>8471</v>
      </c>
      <c r="E3888" t="s">
        <v>32</v>
      </c>
      <c r="F3888" t="s">
        <v>168</v>
      </c>
      <c r="G3888" t="s">
        <v>169</v>
      </c>
      <c r="I3888"/>
      <c r="J3888">
        <v>5</v>
      </c>
      <c r="K3888" s="1">
        <v>46053</v>
      </c>
      <c r="L3888" t="s">
        <v>15144</v>
      </c>
    </row>
    <row r="3889" spans="1:12" x14ac:dyDescent="0.2">
      <c r="A3889" t="s">
        <v>11230</v>
      </c>
      <c r="B3889" t="s">
        <v>11231</v>
      </c>
      <c r="C3889" t="s">
        <v>7360</v>
      </c>
      <c r="D3889" t="s">
        <v>8471</v>
      </c>
      <c r="E3889" t="s">
        <v>32</v>
      </c>
      <c r="F3889" t="s">
        <v>168</v>
      </c>
      <c r="G3889" t="s">
        <v>169</v>
      </c>
      <c r="I3889"/>
      <c r="J3889">
        <v>5</v>
      </c>
      <c r="K3889" s="1">
        <v>46053</v>
      </c>
      <c r="L3889" t="s">
        <v>15144</v>
      </c>
    </row>
    <row r="3890" spans="1:12" x14ac:dyDescent="0.2">
      <c r="A3890" t="s">
        <v>11239</v>
      </c>
      <c r="B3890" t="s">
        <v>11240</v>
      </c>
      <c r="C3890" t="s">
        <v>7360</v>
      </c>
      <c r="D3890" t="s">
        <v>8471</v>
      </c>
      <c r="E3890" t="s">
        <v>32</v>
      </c>
      <c r="F3890" t="s">
        <v>168</v>
      </c>
      <c r="G3890" t="s">
        <v>169</v>
      </c>
      <c r="I3890"/>
      <c r="J3890">
        <v>5</v>
      </c>
      <c r="K3890" s="1">
        <v>46053</v>
      </c>
      <c r="L3890" t="s">
        <v>15144</v>
      </c>
    </row>
    <row r="3891" spans="1:12" x14ac:dyDescent="0.2">
      <c r="A3891" t="s">
        <v>11224</v>
      </c>
      <c r="B3891" t="s">
        <v>11225</v>
      </c>
      <c r="C3891" t="s">
        <v>7360</v>
      </c>
      <c r="D3891" t="s">
        <v>8471</v>
      </c>
      <c r="E3891" t="s">
        <v>32</v>
      </c>
      <c r="F3891" t="s">
        <v>168</v>
      </c>
      <c r="G3891" t="s">
        <v>169</v>
      </c>
      <c r="I3891"/>
      <c r="J3891">
        <v>5</v>
      </c>
      <c r="K3891" s="1">
        <v>46053</v>
      </c>
      <c r="L3891" t="s">
        <v>15144</v>
      </c>
    </row>
    <row r="3892" spans="1:12" x14ac:dyDescent="0.2">
      <c r="A3892" t="s">
        <v>11226</v>
      </c>
      <c r="B3892" t="s">
        <v>11227</v>
      </c>
      <c r="C3892" t="s">
        <v>7360</v>
      </c>
      <c r="D3892" t="s">
        <v>8471</v>
      </c>
      <c r="E3892" t="s">
        <v>32</v>
      </c>
      <c r="F3892" t="s">
        <v>168</v>
      </c>
      <c r="G3892" t="s">
        <v>169</v>
      </c>
      <c r="I3892"/>
      <c r="J3892">
        <v>5</v>
      </c>
      <c r="K3892" s="1">
        <v>46053</v>
      </c>
      <c r="L3892" t="s">
        <v>15144</v>
      </c>
    </row>
    <row r="3893" spans="1:12" x14ac:dyDescent="0.2">
      <c r="A3893" t="s">
        <v>11228</v>
      </c>
      <c r="B3893" t="s">
        <v>11229</v>
      </c>
      <c r="C3893" t="s">
        <v>7360</v>
      </c>
      <c r="D3893" t="s">
        <v>8471</v>
      </c>
      <c r="E3893" t="s">
        <v>32</v>
      </c>
      <c r="F3893" t="s">
        <v>168</v>
      </c>
      <c r="G3893" t="s">
        <v>169</v>
      </c>
      <c r="I3893"/>
      <c r="J3893">
        <v>5</v>
      </c>
      <c r="K3893" s="1">
        <v>46053</v>
      </c>
      <c r="L3893" t="s">
        <v>15144</v>
      </c>
    </row>
    <row r="3894" spans="1:12" x14ac:dyDescent="0.2">
      <c r="A3894" t="s">
        <v>11222</v>
      </c>
      <c r="B3894" t="s">
        <v>11223</v>
      </c>
      <c r="C3894" t="s">
        <v>7360</v>
      </c>
      <c r="D3894" t="s">
        <v>8471</v>
      </c>
      <c r="E3894" t="s">
        <v>32</v>
      </c>
      <c r="F3894" t="s">
        <v>168</v>
      </c>
      <c r="G3894" t="s">
        <v>169</v>
      </c>
      <c r="I3894"/>
      <c r="J3894">
        <v>5</v>
      </c>
      <c r="K3894" s="1">
        <v>46053</v>
      </c>
      <c r="L3894" t="s">
        <v>15144</v>
      </c>
    </row>
    <row r="3895" spans="1:12" x14ac:dyDescent="0.2">
      <c r="A3895" t="s">
        <v>8510</v>
      </c>
      <c r="B3895" t="s">
        <v>11236</v>
      </c>
      <c r="C3895" t="s">
        <v>7360</v>
      </c>
      <c r="D3895" t="s">
        <v>8471</v>
      </c>
      <c r="E3895" t="s">
        <v>32</v>
      </c>
      <c r="F3895" t="s">
        <v>168</v>
      </c>
      <c r="G3895" t="s">
        <v>169</v>
      </c>
      <c r="I3895"/>
      <c r="J3895">
        <v>5</v>
      </c>
      <c r="K3895" s="1">
        <v>45869</v>
      </c>
      <c r="L3895" t="s">
        <v>15144</v>
      </c>
    </row>
    <row r="3896" spans="1:12" x14ac:dyDescent="0.2">
      <c r="A3896" t="s">
        <v>11237</v>
      </c>
      <c r="B3896" t="s">
        <v>11238</v>
      </c>
      <c r="C3896" t="s">
        <v>7360</v>
      </c>
      <c r="D3896" t="s">
        <v>8471</v>
      </c>
      <c r="E3896" t="s">
        <v>32</v>
      </c>
      <c r="F3896" t="s">
        <v>168</v>
      </c>
      <c r="G3896" t="s">
        <v>169</v>
      </c>
      <c r="I3896"/>
      <c r="J3896">
        <v>5</v>
      </c>
      <c r="K3896" s="1">
        <v>46053</v>
      </c>
      <c r="L3896" t="s">
        <v>15144</v>
      </c>
    </row>
    <row r="3897" spans="1:12" x14ac:dyDescent="0.2">
      <c r="A3897" t="s">
        <v>10369</v>
      </c>
      <c r="B3897" t="s">
        <v>10370</v>
      </c>
      <c r="C3897" t="s">
        <v>7360</v>
      </c>
      <c r="D3897" t="s">
        <v>8471</v>
      </c>
      <c r="E3897" t="s">
        <v>32</v>
      </c>
      <c r="F3897" t="s">
        <v>154</v>
      </c>
      <c r="G3897" t="s">
        <v>1074</v>
      </c>
      <c r="I3897"/>
      <c r="K3897" s="1">
        <v>45991</v>
      </c>
      <c r="L3897" t="s">
        <v>15144</v>
      </c>
    </row>
    <row r="3898" spans="1:12" x14ac:dyDescent="0.2">
      <c r="A3898" t="s">
        <v>2093</v>
      </c>
      <c r="B3898" t="s">
        <v>5753</v>
      </c>
      <c r="C3898" t="s">
        <v>7360</v>
      </c>
      <c r="D3898" t="s">
        <v>2094</v>
      </c>
      <c r="E3898" t="s">
        <v>32</v>
      </c>
      <c r="F3898" t="s">
        <v>39</v>
      </c>
      <c r="G3898" t="s">
        <v>40</v>
      </c>
      <c r="H3898">
        <v>200000</v>
      </c>
      <c r="I3898">
        <v>200000</v>
      </c>
      <c r="J3898">
        <v>84</v>
      </c>
      <c r="K3898" s="1">
        <v>45626</v>
      </c>
      <c r="L3898" t="s">
        <v>15144</v>
      </c>
    </row>
    <row r="3899" spans="1:12" x14ac:dyDescent="0.2">
      <c r="A3899" t="s">
        <v>2098</v>
      </c>
      <c r="B3899" t="s">
        <v>5752</v>
      </c>
      <c r="C3899" t="s">
        <v>7360</v>
      </c>
      <c r="D3899" t="s">
        <v>2094</v>
      </c>
      <c r="E3899" t="s">
        <v>32</v>
      </c>
      <c r="F3899" t="s">
        <v>39</v>
      </c>
      <c r="G3899" t="s">
        <v>40</v>
      </c>
      <c r="H3899">
        <v>200000</v>
      </c>
      <c r="I3899">
        <v>200000</v>
      </c>
      <c r="J3899">
        <v>84</v>
      </c>
      <c r="K3899" s="1">
        <v>45626</v>
      </c>
      <c r="L3899" t="s">
        <v>15144</v>
      </c>
    </row>
    <row r="3900" spans="1:12" x14ac:dyDescent="0.2">
      <c r="A3900" t="s">
        <v>2095</v>
      </c>
      <c r="B3900" t="s">
        <v>5754</v>
      </c>
      <c r="C3900" t="s">
        <v>7360</v>
      </c>
      <c r="D3900" t="s">
        <v>2094</v>
      </c>
      <c r="E3900" t="s">
        <v>32</v>
      </c>
      <c r="F3900" t="s">
        <v>39</v>
      </c>
      <c r="G3900" t="s">
        <v>40</v>
      </c>
      <c r="H3900">
        <v>200000</v>
      </c>
      <c r="I3900">
        <v>200000</v>
      </c>
      <c r="J3900">
        <v>84</v>
      </c>
      <c r="K3900" s="1">
        <v>45626</v>
      </c>
      <c r="L3900" t="s">
        <v>15144</v>
      </c>
    </row>
    <row r="3901" spans="1:12" x14ac:dyDescent="0.2">
      <c r="A3901" t="s">
        <v>2096</v>
      </c>
      <c r="B3901" t="s">
        <v>5756</v>
      </c>
      <c r="C3901" t="s">
        <v>7360</v>
      </c>
      <c r="D3901" t="s">
        <v>2094</v>
      </c>
      <c r="E3901" t="s">
        <v>32</v>
      </c>
      <c r="F3901" t="s">
        <v>39</v>
      </c>
      <c r="G3901" t="s">
        <v>40</v>
      </c>
      <c r="H3901">
        <v>200000</v>
      </c>
      <c r="I3901">
        <v>200000</v>
      </c>
      <c r="J3901">
        <v>84</v>
      </c>
      <c r="K3901" s="1">
        <v>45626</v>
      </c>
      <c r="L3901" t="s">
        <v>15144</v>
      </c>
    </row>
    <row r="3902" spans="1:12" x14ac:dyDescent="0.2">
      <c r="A3902" t="s">
        <v>2097</v>
      </c>
      <c r="B3902" t="s">
        <v>5755</v>
      </c>
      <c r="C3902" t="s">
        <v>7360</v>
      </c>
      <c r="D3902" t="s">
        <v>2094</v>
      </c>
      <c r="E3902" t="s">
        <v>32</v>
      </c>
      <c r="F3902" t="s">
        <v>39</v>
      </c>
      <c r="G3902" t="s">
        <v>40</v>
      </c>
      <c r="H3902">
        <v>200000</v>
      </c>
      <c r="I3902">
        <v>200000</v>
      </c>
      <c r="J3902">
        <v>84</v>
      </c>
      <c r="K3902" s="1">
        <v>45626</v>
      </c>
      <c r="L3902" t="s">
        <v>15144</v>
      </c>
    </row>
    <row r="3903" spans="1:12" x14ac:dyDescent="0.2">
      <c r="A3903" t="s">
        <v>3247</v>
      </c>
      <c r="B3903" t="s">
        <v>7225</v>
      </c>
      <c r="C3903" t="s">
        <v>7360</v>
      </c>
      <c r="D3903" t="s">
        <v>465</v>
      </c>
      <c r="E3903" t="s">
        <v>32</v>
      </c>
      <c r="F3903" t="s">
        <v>52</v>
      </c>
      <c r="G3903" t="s">
        <v>53</v>
      </c>
      <c r="H3903">
        <v>190000</v>
      </c>
      <c r="I3903">
        <v>190000</v>
      </c>
      <c r="J3903">
        <v>100</v>
      </c>
      <c r="K3903" s="1">
        <v>45596</v>
      </c>
      <c r="L3903" t="s">
        <v>15144</v>
      </c>
    </row>
    <row r="3904" spans="1:12" x14ac:dyDescent="0.2">
      <c r="A3904" t="s">
        <v>3248</v>
      </c>
      <c r="B3904" t="s">
        <v>7224</v>
      </c>
      <c r="C3904" t="s">
        <v>7360</v>
      </c>
      <c r="D3904" t="s">
        <v>465</v>
      </c>
      <c r="E3904" t="s">
        <v>32</v>
      </c>
      <c r="F3904" t="s">
        <v>52</v>
      </c>
      <c r="G3904" t="s">
        <v>53</v>
      </c>
      <c r="H3904">
        <v>190000</v>
      </c>
      <c r="I3904">
        <v>190000</v>
      </c>
      <c r="J3904">
        <v>100</v>
      </c>
      <c r="K3904" s="1">
        <v>45596</v>
      </c>
      <c r="L3904" t="s">
        <v>15144</v>
      </c>
    </row>
    <row r="3905" spans="1:12" x14ac:dyDescent="0.2">
      <c r="A3905" t="s">
        <v>683</v>
      </c>
      <c r="B3905" t="s">
        <v>7051</v>
      </c>
      <c r="C3905" t="s">
        <v>7360</v>
      </c>
      <c r="D3905" t="s">
        <v>465</v>
      </c>
      <c r="E3905" t="s">
        <v>32</v>
      </c>
      <c r="F3905" t="s">
        <v>52</v>
      </c>
      <c r="G3905" t="s">
        <v>53</v>
      </c>
      <c r="H3905">
        <v>150000</v>
      </c>
      <c r="I3905">
        <v>150000</v>
      </c>
      <c r="J3905">
        <v>66.5</v>
      </c>
      <c r="K3905" s="1">
        <v>45626</v>
      </c>
      <c r="L3905" t="s">
        <v>15144</v>
      </c>
    </row>
    <row r="3906" spans="1:12" x14ac:dyDescent="0.2">
      <c r="A3906" t="s">
        <v>12606</v>
      </c>
      <c r="B3906" t="s">
        <v>12607</v>
      </c>
      <c r="C3906" t="s">
        <v>7360</v>
      </c>
      <c r="D3906" t="s">
        <v>465</v>
      </c>
      <c r="E3906" t="s">
        <v>32</v>
      </c>
      <c r="F3906" t="s">
        <v>52</v>
      </c>
      <c r="G3906" t="s">
        <v>53</v>
      </c>
      <c r="H3906">
        <v>150000</v>
      </c>
      <c r="I3906">
        <v>150000</v>
      </c>
      <c r="J3906">
        <v>66.5</v>
      </c>
      <c r="K3906" s="1">
        <v>46112</v>
      </c>
      <c r="L3906" t="s">
        <v>15144</v>
      </c>
    </row>
    <row r="3907" spans="1:12" x14ac:dyDescent="0.2">
      <c r="A3907" t="s">
        <v>12604</v>
      </c>
      <c r="B3907" t="s">
        <v>12605</v>
      </c>
      <c r="C3907" t="s">
        <v>7360</v>
      </c>
      <c r="D3907" t="s">
        <v>465</v>
      </c>
      <c r="E3907" t="s">
        <v>32</v>
      </c>
      <c r="F3907" t="s">
        <v>52</v>
      </c>
      <c r="G3907" t="s">
        <v>53</v>
      </c>
      <c r="H3907">
        <v>150000</v>
      </c>
      <c r="I3907">
        <v>150000</v>
      </c>
      <c r="J3907">
        <v>66.5</v>
      </c>
      <c r="K3907" s="1">
        <v>46112</v>
      </c>
      <c r="L3907" t="s">
        <v>15144</v>
      </c>
    </row>
    <row r="3908" spans="1:12" x14ac:dyDescent="0.2">
      <c r="A3908" t="s">
        <v>12923</v>
      </c>
      <c r="B3908" t="s">
        <v>12924</v>
      </c>
      <c r="C3908" t="s">
        <v>12925</v>
      </c>
      <c r="D3908" t="s">
        <v>465</v>
      </c>
      <c r="E3908" t="s">
        <v>32</v>
      </c>
      <c r="F3908" t="s">
        <v>33</v>
      </c>
      <c r="G3908" t="s">
        <v>34</v>
      </c>
      <c r="H3908">
        <v>750000</v>
      </c>
      <c r="I3908">
        <v>750000</v>
      </c>
      <c r="J3908">
        <v>220</v>
      </c>
      <c r="K3908" s="1">
        <v>45869</v>
      </c>
      <c r="L3908" t="s">
        <v>15144</v>
      </c>
    </row>
    <row r="3909" spans="1:12" x14ac:dyDescent="0.2">
      <c r="A3909" t="s">
        <v>3731</v>
      </c>
      <c r="B3909" t="s">
        <v>12926</v>
      </c>
      <c r="C3909" t="s">
        <v>7360</v>
      </c>
      <c r="D3909" t="s">
        <v>465</v>
      </c>
      <c r="E3909" t="s">
        <v>32</v>
      </c>
      <c r="F3909" t="s">
        <v>33</v>
      </c>
      <c r="G3909" t="s">
        <v>34</v>
      </c>
      <c r="H3909">
        <v>450000</v>
      </c>
      <c r="I3909">
        <v>450000</v>
      </c>
      <c r="J3909">
        <v>130</v>
      </c>
      <c r="K3909" s="1">
        <v>45716</v>
      </c>
      <c r="L3909" t="s">
        <v>15144</v>
      </c>
    </row>
    <row r="3910" spans="1:12" x14ac:dyDescent="0.2">
      <c r="A3910" t="s">
        <v>12930</v>
      </c>
      <c r="B3910" t="s">
        <v>12931</v>
      </c>
      <c r="C3910" t="s">
        <v>7360</v>
      </c>
      <c r="D3910" t="s">
        <v>465</v>
      </c>
      <c r="E3910" t="s">
        <v>32</v>
      </c>
      <c r="F3910" t="s">
        <v>80</v>
      </c>
      <c r="G3910" t="s">
        <v>81</v>
      </c>
      <c r="I3910"/>
      <c r="J3910">
        <v>65</v>
      </c>
      <c r="K3910" s="1">
        <v>46112</v>
      </c>
      <c r="L3910" t="s">
        <v>15144</v>
      </c>
    </row>
    <row r="3911" spans="1:12" x14ac:dyDescent="0.2">
      <c r="A3911" t="s">
        <v>15331</v>
      </c>
      <c r="B3911" t="s">
        <v>15332</v>
      </c>
      <c r="C3911" t="s">
        <v>7360</v>
      </c>
      <c r="D3911" t="s">
        <v>7949</v>
      </c>
      <c r="E3911" t="s">
        <v>32</v>
      </c>
      <c r="F3911" t="s">
        <v>112</v>
      </c>
      <c r="G3911" t="s">
        <v>113</v>
      </c>
      <c r="I3911"/>
      <c r="J3911">
        <v>75</v>
      </c>
      <c r="K3911" s="1">
        <v>46234</v>
      </c>
      <c r="L3911" t="s">
        <v>15144</v>
      </c>
    </row>
    <row r="3912" spans="1:12" x14ac:dyDescent="0.2">
      <c r="A3912" t="s">
        <v>15333</v>
      </c>
      <c r="B3912" t="s">
        <v>15334</v>
      </c>
      <c r="C3912" t="s">
        <v>7360</v>
      </c>
      <c r="D3912" t="s">
        <v>7949</v>
      </c>
      <c r="E3912" t="s">
        <v>32</v>
      </c>
      <c r="F3912" t="s">
        <v>112</v>
      </c>
      <c r="G3912" t="s">
        <v>113</v>
      </c>
      <c r="I3912"/>
      <c r="J3912">
        <v>75</v>
      </c>
      <c r="K3912" s="1">
        <v>46234</v>
      </c>
      <c r="L3912" t="s">
        <v>15144</v>
      </c>
    </row>
    <row r="3913" spans="1:12" x14ac:dyDescent="0.2">
      <c r="A3913" t="s">
        <v>15335</v>
      </c>
      <c r="B3913" t="s">
        <v>15336</v>
      </c>
      <c r="C3913" t="s">
        <v>7360</v>
      </c>
      <c r="D3913" t="s">
        <v>7949</v>
      </c>
      <c r="E3913" t="s">
        <v>32</v>
      </c>
      <c r="F3913" t="s">
        <v>112</v>
      </c>
      <c r="G3913" t="s">
        <v>113</v>
      </c>
      <c r="I3913"/>
      <c r="J3913">
        <v>75</v>
      </c>
      <c r="K3913" s="1">
        <v>46234</v>
      </c>
      <c r="L3913" t="s">
        <v>15144</v>
      </c>
    </row>
    <row r="3914" spans="1:12" x14ac:dyDescent="0.2">
      <c r="A3914" t="s">
        <v>15337</v>
      </c>
      <c r="B3914" t="s">
        <v>15338</v>
      </c>
      <c r="C3914" t="s">
        <v>7360</v>
      </c>
      <c r="D3914" t="s">
        <v>7949</v>
      </c>
      <c r="E3914" t="s">
        <v>32</v>
      </c>
      <c r="F3914" t="s">
        <v>112</v>
      </c>
      <c r="G3914" t="s">
        <v>113</v>
      </c>
      <c r="I3914"/>
      <c r="J3914">
        <v>75</v>
      </c>
      <c r="K3914" s="1">
        <v>46234</v>
      </c>
      <c r="L3914" t="s">
        <v>15144</v>
      </c>
    </row>
    <row r="3915" spans="1:12" x14ac:dyDescent="0.2">
      <c r="A3915" t="s">
        <v>14539</v>
      </c>
      <c r="B3915" t="s">
        <v>14540</v>
      </c>
      <c r="C3915" t="s">
        <v>14541</v>
      </c>
      <c r="D3915" t="s">
        <v>7949</v>
      </c>
      <c r="E3915" t="s">
        <v>32</v>
      </c>
      <c r="F3915" t="s">
        <v>112</v>
      </c>
      <c r="G3915" t="s">
        <v>113</v>
      </c>
      <c r="I3915"/>
      <c r="J3915">
        <v>300</v>
      </c>
      <c r="K3915" s="1">
        <v>46203</v>
      </c>
      <c r="L3915" t="s">
        <v>15144</v>
      </c>
    </row>
    <row r="3916" spans="1:12" x14ac:dyDescent="0.2">
      <c r="A3916" t="s">
        <v>7952</v>
      </c>
      <c r="B3916" t="s">
        <v>7953</v>
      </c>
      <c r="C3916" t="s">
        <v>7360</v>
      </c>
      <c r="D3916" t="s">
        <v>7949</v>
      </c>
      <c r="E3916" t="s">
        <v>32</v>
      </c>
      <c r="F3916" t="s">
        <v>106</v>
      </c>
      <c r="G3916" t="s">
        <v>350</v>
      </c>
      <c r="H3916">
        <v>400000</v>
      </c>
      <c r="I3916">
        <v>400000</v>
      </c>
      <c r="J3916">
        <v>75</v>
      </c>
      <c r="K3916" s="1">
        <v>45838</v>
      </c>
      <c r="L3916" t="s">
        <v>15144</v>
      </c>
    </row>
    <row r="3917" spans="1:12" x14ac:dyDescent="0.2">
      <c r="A3917" t="s">
        <v>7954</v>
      </c>
      <c r="B3917" t="s">
        <v>7955</v>
      </c>
      <c r="C3917" t="s">
        <v>7360</v>
      </c>
      <c r="D3917" t="s">
        <v>7949</v>
      </c>
      <c r="E3917" t="s">
        <v>32</v>
      </c>
      <c r="F3917" t="s">
        <v>106</v>
      </c>
      <c r="G3917" t="s">
        <v>350</v>
      </c>
      <c r="H3917">
        <v>400000</v>
      </c>
      <c r="I3917">
        <v>400000</v>
      </c>
      <c r="J3917">
        <v>75</v>
      </c>
      <c r="K3917" s="1">
        <v>45838</v>
      </c>
      <c r="L3917" t="s">
        <v>15144</v>
      </c>
    </row>
    <row r="3918" spans="1:12" x14ac:dyDescent="0.2">
      <c r="A3918" t="s">
        <v>7947</v>
      </c>
      <c r="B3918" t="s">
        <v>7948</v>
      </c>
      <c r="C3918" t="s">
        <v>7360</v>
      </c>
      <c r="D3918" t="s">
        <v>7949</v>
      </c>
      <c r="E3918" t="s">
        <v>32</v>
      </c>
      <c r="F3918" t="s">
        <v>106</v>
      </c>
      <c r="G3918" t="s">
        <v>350</v>
      </c>
      <c r="H3918">
        <v>400000</v>
      </c>
      <c r="I3918">
        <v>400000</v>
      </c>
      <c r="J3918">
        <v>75</v>
      </c>
      <c r="K3918" s="1">
        <v>45838</v>
      </c>
      <c r="L3918" t="s">
        <v>15144</v>
      </c>
    </row>
    <row r="3919" spans="1:12" x14ac:dyDescent="0.2">
      <c r="A3919" t="s">
        <v>7950</v>
      </c>
      <c r="B3919" t="s">
        <v>7951</v>
      </c>
      <c r="C3919" t="s">
        <v>7360</v>
      </c>
      <c r="D3919" t="s">
        <v>7949</v>
      </c>
      <c r="E3919" t="s">
        <v>32</v>
      </c>
      <c r="F3919" t="s">
        <v>106</v>
      </c>
      <c r="G3919" t="s">
        <v>350</v>
      </c>
      <c r="H3919">
        <v>400000</v>
      </c>
      <c r="I3919">
        <v>400000</v>
      </c>
      <c r="J3919">
        <v>75</v>
      </c>
      <c r="K3919" s="1">
        <v>45838</v>
      </c>
      <c r="L3919" t="s">
        <v>15144</v>
      </c>
    </row>
    <row r="3920" spans="1:12" x14ac:dyDescent="0.2">
      <c r="A3920" t="s">
        <v>10558</v>
      </c>
      <c r="B3920" t="s">
        <v>7378</v>
      </c>
      <c r="C3920" t="s">
        <v>7360</v>
      </c>
      <c r="D3920" t="s">
        <v>14771</v>
      </c>
      <c r="E3920" t="s">
        <v>32</v>
      </c>
      <c r="F3920" t="s">
        <v>49</v>
      </c>
      <c r="G3920" t="s">
        <v>50</v>
      </c>
      <c r="H3920">
        <v>250000</v>
      </c>
      <c r="I3920">
        <v>250000</v>
      </c>
      <c r="J3920">
        <v>100</v>
      </c>
      <c r="K3920" s="1">
        <v>45991</v>
      </c>
      <c r="L3920" t="s">
        <v>15144</v>
      </c>
    </row>
    <row r="3921" spans="1:12" x14ac:dyDescent="0.2">
      <c r="A3921" t="s">
        <v>10564</v>
      </c>
      <c r="B3921" t="s">
        <v>7407</v>
      </c>
      <c r="C3921" t="s">
        <v>7360</v>
      </c>
      <c r="D3921" t="s">
        <v>14771</v>
      </c>
      <c r="E3921" t="s">
        <v>32</v>
      </c>
      <c r="F3921" t="s">
        <v>49</v>
      </c>
      <c r="G3921" t="s">
        <v>50</v>
      </c>
      <c r="H3921">
        <v>250000</v>
      </c>
      <c r="I3921">
        <v>250000</v>
      </c>
      <c r="J3921">
        <v>100</v>
      </c>
      <c r="K3921" s="1">
        <v>45991</v>
      </c>
      <c r="L3921" t="s">
        <v>15144</v>
      </c>
    </row>
    <row r="3922" spans="1:12" x14ac:dyDescent="0.2">
      <c r="A3922" t="s">
        <v>10559</v>
      </c>
      <c r="B3922" t="s">
        <v>7374</v>
      </c>
      <c r="C3922" t="s">
        <v>7360</v>
      </c>
      <c r="D3922" t="s">
        <v>14771</v>
      </c>
      <c r="E3922" t="s">
        <v>32</v>
      </c>
      <c r="F3922" t="s">
        <v>49</v>
      </c>
      <c r="G3922" t="s">
        <v>50</v>
      </c>
      <c r="H3922">
        <v>250000</v>
      </c>
      <c r="I3922">
        <v>250000</v>
      </c>
      <c r="J3922">
        <v>100</v>
      </c>
      <c r="K3922" s="1">
        <v>45991</v>
      </c>
      <c r="L3922" t="s">
        <v>15144</v>
      </c>
    </row>
    <row r="3923" spans="1:12" x14ac:dyDescent="0.2">
      <c r="A3923" t="s">
        <v>10563</v>
      </c>
      <c r="B3923" t="s">
        <v>7382</v>
      </c>
      <c r="C3923" t="s">
        <v>7360</v>
      </c>
      <c r="D3923" t="s">
        <v>14771</v>
      </c>
      <c r="E3923" t="s">
        <v>32</v>
      </c>
      <c r="F3923" t="s">
        <v>49</v>
      </c>
      <c r="G3923" t="s">
        <v>50</v>
      </c>
      <c r="H3923">
        <v>250000</v>
      </c>
      <c r="I3923">
        <v>250000</v>
      </c>
      <c r="J3923">
        <v>100</v>
      </c>
      <c r="K3923" s="1">
        <v>45991</v>
      </c>
      <c r="L3923" t="s">
        <v>15144</v>
      </c>
    </row>
    <row r="3924" spans="1:12" x14ac:dyDescent="0.2">
      <c r="A3924" t="s">
        <v>10560</v>
      </c>
      <c r="B3924" t="s">
        <v>7380</v>
      </c>
      <c r="C3924" t="s">
        <v>7360</v>
      </c>
      <c r="D3924" t="s">
        <v>14771</v>
      </c>
      <c r="E3924" t="s">
        <v>32</v>
      </c>
      <c r="F3924" t="s">
        <v>49</v>
      </c>
      <c r="G3924" t="s">
        <v>50</v>
      </c>
      <c r="H3924">
        <v>250000</v>
      </c>
      <c r="I3924">
        <v>250000</v>
      </c>
      <c r="J3924">
        <v>100</v>
      </c>
      <c r="K3924" s="1">
        <v>45991</v>
      </c>
      <c r="L3924" t="s">
        <v>15144</v>
      </c>
    </row>
    <row r="3925" spans="1:12" x14ac:dyDescent="0.2">
      <c r="A3925" t="s">
        <v>10562</v>
      </c>
      <c r="B3925" t="s">
        <v>7376</v>
      </c>
      <c r="C3925" t="s">
        <v>7360</v>
      </c>
      <c r="D3925" t="s">
        <v>14771</v>
      </c>
      <c r="E3925" t="s">
        <v>32</v>
      </c>
      <c r="F3925" t="s">
        <v>49</v>
      </c>
      <c r="G3925" t="s">
        <v>50</v>
      </c>
      <c r="H3925">
        <v>250000</v>
      </c>
      <c r="I3925">
        <v>250000</v>
      </c>
      <c r="J3925">
        <v>100</v>
      </c>
      <c r="K3925" s="1">
        <v>45991</v>
      </c>
      <c r="L3925" t="s">
        <v>15144</v>
      </c>
    </row>
    <row r="3926" spans="1:12" x14ac:dyDescent="0.2">
      <c r="A3926" t="s">
        <v>10561</v>
      </c>
      <c r="B3926" t="s">
        <v>7384</v>
      </c>
      <c r="C3926" t="s">
        <v>7360</v>
      </c>
      <c r="D3926" t="s">
        <v>14771</v>
      </c>
      <c r="E3926" t="s">
        <v>32</v>
      </c>
      <c r="F3926" t="s">
        <v>49</v>
      </c>
      <c r="G3926" t="s">
        <v>50</v>
      </c>
      <c r="H3926">
        <v>250000</v>
      </c>
      <c r="I3926">
        <v>250000</v>
      </c>
      <c r="J3926">
        <v>100</v>
      </c>
      <c r="K3926" s="1">
        <v>45991</v>
      </c>
      <c r="L3926" t="s">
        <v>15144</v>
      </c>
    </row>
    <row r="3927" spans="1:12" x14ac:dyDescent="0.2">
      <c r="A3927" t="s">
        <v>13465</v>
      </c>
      <c r="B3927" t="s">
        <v>7398</v>
      </c>
      <c r="C3927" t="s">
        <v>7360</v>
      </c>
      <c r="D3927" t="s">
        <v>14771</v>
      </c>
      <c r="E3927" t="s">
        <v>32</v>
      </c>
      <c r="F3927" t="s">
        <v>49</v>
      </c>
      <c r="G3927" t="s">
        <v>50</v>
      </c>
      <c r="H3927">
        <v>250000</v>
      </c>
      <c r="I3927">
        <v>250000</v>
      </c>
      <c r="J3927">
        <v>100</v>
      </c>
      <c r="K3927" s="1">
        <v>46142</v>
      </c>
      <c r="L3927" t="s">
        <v>15144</v>
      </c>
    </row>
    <row r="3928" spans="1:12" x14ac:dyDescent="0.2">
      <c r="A3928" t="s">
        <v>14685</v>
      </c>
      <c r="B3928" t="s">
        <v>7400</v>
      </c>
      <c r="C3928" t="s">
        <v>7360</v>
      </c>
      <c r="D3928" t="s">
        <v>14771</v>
      </c>
      <c r="E3928" t="s">
        <v>32</v>
      </c>
      <c r="F3928" t="s">
        <v>49</v>
      </c>
      <c r="G3928" t="s">
        <v>50</v>
      </c>
      <c r="H3928">
        <v>250000</v>
      </c>
      <c r="I3928">
        <v>250000</v>
      </c>
      <c r="J3928">
        <v>100</v>
      </c>
      <c r="K3928" s="1">
        <v>46203</v>
      </c>
      <c r="L3928" t="s">
        <v>15144</v>
      </c>
    </row>
    <row r="3929" spans="1:12" x14ac:dyDescent="0.2">
      <c r="A3929" t="s">
        <v>14684</v>
      </c>
      <c r="B3929" t="s">
        <v>7668</v>
      </c>
      <c r="C3929" t="s">
        <v>7360</v>
      </c>
      <c r="D3929" t="s">
        <v>14771</v>
      </c>
      <c r="E3929" t="s">
        <v>32</v>
      </c>
      <c r="F3929" t="s">
        <v>49</v>
      </c>
      <c r="G3929" t="s">
        <v>50</v>
      </c>
      <c r="H3929">
        <v>250000</v>
      </c>
      <c r="I3929">
        <v>250000</v>
      </c>
      <c r="J3929">
        <v>100</v>
      </c>
      <c r="K3929" s="1">
        <v>46203</v>
      </c>
      <c r="L3929" t="s">
        <v>15144</v>
      </c>
    </row>
    <row r="3930" spans="1:12" x14ac:dyDescent="0.2">
      <c r="A3930" t="s">
        <v>13466</v>
      </c>
      <c r="B3930" t="s">
        <v>7409</v>
      </c>
      <c r="C3930" t="s">
        <v>7360</v>
      </c>
      <c r="D3930" t="s">
        <v>14771</v>
      </c>
      <c r="E3930" t="s">
        <v>32</v>
      </c>
      <c r="F3930" t="s">
        <v>49</v>
      </c>
      <c r="G3930" t="s">
        <v>50</v>
      </c>
      <c r="H3930">
        <v>250000</v>
      </c>
      <c r="I3930">
        <v>250000</v>
      </c>
      <c r="J3930">
        <v>100</v>
      </c>
      <c r="K3930" s="1">
        <v>46142</v>
      </c>
      <c r="L3930" t="s">
        <v>15144</v>
      </c>
    </row>
    <row r="3931" spans="1:12" x14ac:dyDescent="0.2">
      <c r="A3931" t="s">
        <v>13367</v>
      </c>
      <c r="B3931" t="s">
        <v>13368</v>
      </c>
      <c r="C3931" t="s">
        <v>7360</v>
      </c>
      <c r="D3931" t="s">
        <v>14771</v>
      </c>
      <c r="E3931" t="s">
        <v>32</v>
      </c>
      <c r="F3931" t="s">
        <v>154</v>
      </c>
      <c r="G3931" t="s">
        <v>1074</v>
      </c>
      <c r="I3931"/>
      <c r="J3931">
        <v>66</v>
      </c>
      <c r="K3931" s="1">
        <v>46142</v>
      </c>
      <c r="L3931" t="s">
        <v>15144</v>
      </c>
    </row>
    <row r="3932" spans="1:12" x14ac:dyDescent="0.2">
      <c r="A3932" t="s">
        <v>13365</v>
      </c>
      <c r="B3932" t="s">
        <v>13366</v>
      </c>
      <c r="C3932" t="s">
        <v>7360</v>
      </c>
      <c r="D3932" t="s">
        <v>14771</v>
      </c>
      <c r="E3932" t="s">
        <v>32</v>
      </c>
      <c r="F3932" t="s">
        <v>154</v>
      </c>
      <c r="G3932" t="s">
        <v>1074</v>
      </c>
      <c r="I3932"/>
      <c r="J3932">
        <v>66</v>
      </c>
      <c r="K3932" s="1">
        <v>46142</v>
      </c>
      <c r="L3932" t="s">
        <v>15144</v>
      </c>
    </row>
    <row r="3933" spans="1:12" x14ac:dyDescent="0.2">
      <c r="A3933" t="s">
        <v>13369</v>
      </c>
      <c r="B3933" t="s">
        <v>13370</v>
      </c>
      <c r="C3933" t="s">
        <v>7360</v>
      </c>
      <c r="D3933" t="s">
        <v>14771</v>
      </c>
      <c r="E3933" t="s">
        <v>32</v>
      </c>
      <c r="F3933" t="s">
        <v>154</v>
      </c>
      <c r="G3933" t="s">
        <v>1074</v>
      </c>
      <c r="I3933"/>
      <c r="J3933">
        <v>66</v>
      </c>
      <c r="K3933" s="1">
        <v>46142</v>
      </c>
      <c r="L3933" t="s">
        <v>15144</v>
      </c>
    </row>
    <row r="3934" spans="1:12" x14ac:dyDescent="0.2">
      <c r="A3934" t="s">
        <v>1391</v>
      </c>
      <c r="B3934" t="s">
        <v>4736</v>
      </c>
      <c r="C3934" t="s">
        <v>7360</v>
      </c>
      <c r="D3934" t="s">
        <v>291</v>
      </c>
      <c r="E3934" t="s">
        <v>32</v>
      </c>
      <c r="F3934" t="s">
        <v>39</v>
      </c>
      <c r="G3934" t="s">
        <v>40</v>
      </c>
      <c r="H3934">
        <v>300000</v>
      </c>
      <c r="I3934">
        <v>300000</v>
      </c>
      <c r="J3934">
        <v>42</v>
      </c>
      <c r="K3934" s="1">
        <v>45626</v>
      </c>
      <c r="L3934" t="s">
        <v>15144</v>
      </c>
    </row>
    <row r="3935" spans="1:12" x14ac:dyDescent="0.2">
      <c r="A3935" t="s">
        <v>1183</v>
      </c>
      <c r="B3935" t="s">
        <v>5253</v>
      </c>
      <c r="C3935" t="s">
        <v>7360</v>
      </c>
      <c r="D3935" t="s">
        <v>291</v>
      </c>
      <c r="E3935" t="s">
        <v>32</v>
      </c>
      <c r="F3935" t="s">
        <v>49</v>
      </c>
      <c r="G3935" t="s">
        <v>50</v>
      </c>
      <c r="H3935">
        <v>600000</v>
      </c>
      <c r="I3935">
        <v>600000</v>
      </c>
      <c r="J3935">
        <v>84</v>
      </c>
      <c r="K3935" s="1">
        <v>45626</v>
      </c>
      <c r="L3935" t="s">
        <v>15144</v>
      </c>
    </row>
    <row r="3936" spans="1:12" x14ac:dyDescent="0.2">
      <c r="A3936" t="s">
        <v>1178</v>
      </c>
      <c r="B3936" t="s">
        <v>5250</v>
      </c>
      <c r="C3936" t="s">
        <v>7360</v>
      </c>
      <c r="D3936" t="s">
        <v>291</v>
      </c>
      <c r="E3936" t="s">
        <v>32</v>
      </c>
      <c r="F3936" t="s">
        <v>49</v>
      </c>
      <c r="G3936" t="s">
        <v>50</v>
      </c>
      <c r="H3936">
        <v>600000</v>
      </c>
      <c r="I3936">
        <v>600000</v>
      </c>
      <c r="J3936">
        <v>84</v>
      </c>
      <c r="K3936" s="1">
        <v>45626</v>
      </c>
      <c r="L3936" t="s">
        <v>15144</v>
      </c>
    </row>
    <row r="3937" spans="1:12" x14ac:dyDescent="0.2">
      <c r="A3937" t="s">
        <v>1181</v>
      </c>
      <c r="B3937" t="s">
        <v>5251</v>
      </c>
      <c r="C3937" t="s">
        <v>7360</v>
      </c>
      <c r="D3937" t="s">
        <v>291</v>
      </c>
      <c r="E3937" t="s">
        <v>32</v>
      </c>
      <c r="F3937" t="s">
        <v>49</v>
      </c>
      <c r="G3937" t="s">
        <v>50</v>
      </c>
      <c r="H3937">
        <v>600000</v>
      </c>
      <c r="I3937">
        <v>600000</v>
      </c>
      <c r="J3937">
        <v>84</v>
      </c>
      <c r="K3937" s="1">
        <v>45626</v>
      </c>
      <c r="L3937" t="s">
        <v>15144</v>
      </c>
    </row>
    <row r="3938" spans="1:12" x14ac:dyDescent="0.2">
      <c r="A3938" t="s">
        <v>1180</v>
      </c>
      <c r="B3938" t="s">
        <v>5252</v>
      </c>
      <c r="C3938" t="s">
        <v>7360</v>
      </c>
      <c r="D3938" t="s">
        <v>291</v>
      </c>
      <c r="E3938" t="s">
        <v>32</v>
      </c>
      <c r="F3938" t="s">
        <v>49</v>
      </c>
      <c r="G3938" t="s">
        <v>50</v>
      </c>
      <c r="H3938">
        <v>600000</v>
      </c>
      <c r="I3938">
        <v>600000</v>
      </c>
      <c r="J3938">
        <v>84</v>
      </c>
      <c r="K3938" s="1">
        <v>45626</v>
      </c>
      <c r="L3938" t="s">
        <v>15144</v>
      </c>
    </row>
    <row r="3939" spans="1:12" x14ac:dyDescent="0.2">
      <c r="A3939" t="s">
        <v>298</v>
      </c>
      <c r="B3939" t="s">
        <v>5249</v>
      </c>
      <c r="C3939" t="s">
        <v>7360</v>
      </c>
      <c r="D3939" t="s">
        <v>291</v>
      </c>
      <c r="E3939" t="s">
        <v>32</v>
      </c>
      <c r="F3939" t="s">
        <v>49</v>
      </c>
      <c r="G3939" t="s">
        <v>50</v>
      </c>
      <c r="H3939">
        <v>600000</v>
      </c>
      <c r="I3939">
        <v>600000</v>
      </c>
      <c r="J3939">
        <v>84</v>
      </c>
      <c r="K3939" s="1">
        <v>45626</v>
      </c>
      <c r="L3939" t="s">
        <v>15144</v>
      </c>
    </row>
    <row r="3940" spans="1:12" x14ac:dyDescent="0.2">
      <c r="A3940" t="s">
        <v>296</v>
      </c>
      <c r="B3940" t="s">
        <v>4406</v>
      </c>
      <c r="C3940" t="s">
        <v>7361</v>
      </c>
      <c r="D3940" t="s">
        <v>291</v>
      </c>
      <c r="E3940" t="s">
        <v>32</v>
      </c>
      <c r="F3940" t="s">
        <v>138</v>
      </c>
      <c r="G3940" t="s">
        <v>139</v>
      </c>
      <c r="H3940">
        <v>1100000</v>
      </c>
      <c r="I3940">
        <v>1100000</v>
      </c>
      <c r="J3940">
        <v>180</v>
      </c>
      <c r="K3940" s="1">
        <v>45626</v>
      </c>
      <c r="L3940" t="s">
        <v>15144</v>
      </c>
    </row>
    <row r="3941" spans="1:12" x14ac:dyDescent="0.2">
      <c r="A3941" t="s">
        <v>675</v>
      </c>
      <c r="B3941" t="s">
        <v>6701</v>
      </c>
      <c r="C3941" t="s">
        <v>7360</v>
      </c>
      <c r="D3941" t="s">
        <v>291</v>
      </c>
      <c r="E3941" t="s">
        <v>32</v>
      </c>
      <c r="F3941" t="s">
        <v>52</v>
      </c>
      <c r="G3941" t="s">
        <v>53</v>
      </c>
      <c r="H3941">
        <v>395000</v>
      </c>
      <c r="I3941">
        <v>395000</v>
      </c>
      <c r="J3941">
        <v>50</v>
      </c>
      <c r="K3941" s="1">
        <v>45626</v>
      </c>
      <c r="L3941" t="s">
        <v>15144</v>
      </c>
    </row>
    <row r="3942" spans="1:12" x14ac:dyDescent="0.2">
      <c r="A3942" t="s">
        <v>671</v>
      </c>
      <c r="B3942" t="s">
        <v>7039</v>
      </c>
      <c r="C3942" t="s">
        <v>7360</v>
      </c>
      <c r="D3942" t="s">
        <v>291</v>
      </c>
      <c r="E3942" t="s">
        <v>32</v>
      </c>
      <c r="F3942" t="s">
        <v>52</v>
      </c>
      <c r="G3942" t="s">
        <v>53</v>
      </c>
      <c r="H3942">
        <v>395000</v>
      </c>
      <c r="I3942">
        <v>395000</v>
      </c>
      <c r="J3942">
        <v>50</v>
      </c>
      <c r="K3942" s="1">
        <v>45626</v>
      </c>
      <c r="L3942" t="s">
        <v>15144</v>
      </c>
    </row>
    <row r="3943" spans="1:12" x14ac:dyDescent="0.2">
      <c r="A3943" t="s">
        <v>670</v>
      </c>
      <c r="B3943" t="s">
        <v>7040</v>
      </c>
      <c r="C3943" t="s">
        <v>7360</v>
      </c>
      <c r="D3943" t="s">
        <v>291</v>
      </c>
      <c r="E3943" t="s">
        <v>32</v>
      </c>
      <c r="F3943" t="s">
        <v>52</v>
      </c>
      <c r="G3943" t="s">
        <v>53</v>
      </c>
      <c r="H3943">
        <v>160000</v>
      </c>
      <c r="I3943">
        <v>160000</v>
      </c>
      <c r="J3943">
        <v>42</v>
      </c>
      <c r="K3943" s="1">
        <v>45626</v>
      </c>
      <c r="L3943" t="s">
        <v>15144</v>
      </c>
    </row>
    <row r="3944" spans="1:12" x14ac:dyDescent="0.2">
      <c r="A3944" t="s">
        <v>560</v>
      </c>
      <c r="B3944" t="s">
        <v>5199</v>
      </c>
      <c r="C3944" t="s">
        <v>7360</v>
      </c>
      <c r="D3944" t="s">
        <v>291</v>
      </c>
      <c r="E3944" t="s">
        <v>32</v>
      </c>
      <c r="F3944" t="s">
        <v>52</v>
      </c>
      <c r="G3944" t="s">
        <v>53</v>
      </c>
      <c r="H3944">
        <v>125000</v>
      </c>
      <c r="I3944">
        <v>125000</v>
      </c>
      <c r="J3944">
        <v>36</v>
      </c>
      <c r="K3944" s="1">
        <v>45535</v>
      </c>
      <c r="L3944" t="s">
        <v>15144</v>
      </c>
    </row>
    <row r="3945" spans="1:12" x14ac:dyDescent="0.2">
      <c r="A3945" t="s">
        <v>564</v>
      </c>
      <c r="B3945" t="s">
        <v>5194</v>
      </c>
      <c r="C3945" t="s">
        <v>7360</v>
      </c>
      <c r="D3945" t="s">
        <v>291</v>
      </c>
      <c r="E3945" t="s">
        <v>32</v>
      </c>
      <c r="F3945" t="s">
        <v>52</v>
      </c>
      <c r="G3945" t="s">
        <v>53</v>
      </c>
      <c r="H3945">
        <v>300000</v>
      </c>
      <c r="I3945">
        <v>300000</v>
      </c>
      <c r="J3945">
        <v>60</v>
      </c>
      <c r="K3945" s="1">
        <v>45535</v>
      </c>
      <c r="L3945" t="s">
        <v>15144</v>
      </c>
    </row>
    <row r="3946" spans="1:12" x14ac:dyDescent="0.2">
      <c r="A3946" t="s">
        <v>567</v>
      </c>
      <c r="B3946" t="s">
        <v>5198</v>
      </c>
      <c r="C3946" t="s">
        <v>7360</v>
      </c>
      <c r="D3946" t="s">
        <v>291</v>
      </c>
      <c r="E3946" t="s">
        <v>32</v>
      </c>
      <c r="F3946" t="s">
        <v>52</v>
      </c>
      <c r="G3946" t="s">
        <v>53</v>
      </c>
      <c r="H3946">
        <v>200000</v>
      </c>
      <c r="I3946">
        <v>200000</v>
      </c>
      <c r="J3946">
        <v>40</v>
      </c>
      <c r="K3946" s="1">
        <v>45535</v>
      </c>
      <c r="L3946" t="s">
        <v>15144</v>
      </c>
    </row>
    <row r="3947" spans="1:12" x14ac:dyDescent="0.2">
      <c r="A3947" t="s">
        <v>563</v>
      </c>
      <c r="B3947" t="s">
        <v>5195</v>
      </c>
      <c r="C3947" t="s">
        <v>7360</v>
      </c>
      <c r="D3947" t="s">
        <v>291</v>
      </c>
      <c r="E3947" t="s">
        <v>32</v>
      </c>
      <c r="F3947" t="s">
        <v>52</v>
      </c>
      <c r="G3947" t="s">
        <v>53</v>
      </c>
      <c r="H3947">
        <v>350000</v>
      </c>
      <c r="I3947">
        <v>350000</v>
      </c>
      <c r="J3947">
        <v>60</v>
      </c>
      <c r="K3947" s="1">
        <v>45535</v>
      </c>
      <c r="L3947" t="s">
        <v>15144</v>
      </c>
    </row>
    <row r="3948" spans="1:12" x14ac:dyDescent="0.2">
      <c r="A3948" t="s">
        <v>562</v>
      </c>
      <c r="B3948" t="s">
        <v>5196</v>
      </c>
      <c r="C3948" t="s">
        <v>7360</v>
      </c>
      <c r="D3948" t="s">
        <v>291</v>
      </c>
      <c r="E3948" t="s">
        <v>32</v>
      </c>
      <c r="F3948" t="s">
        <v>52</v>
      </c>
      <c r="G3948" t="s">
        <v>53</v>
      </c>
      <c r="H3948">
        <v>300000</v>
      </c>
      <c r="I3948">
        <v>300000</v>
      </c>
      <c r="J3948">
        <v>60</v>
      </c>
      <c r="K3948" s="1">
        <v>45535</v>
      </c>
      <c r="L3948" t="s">
        <v>15144</v>
      </c>
    </row>
    <row r="3949" spans="1:12" x14ac:dyDescent="0.2">
      <c r="A3949" t="s">
        <v>576</v>
      </c>
      <c r="B3949" t="s">
        <v>7134</v>
      </c>
      <c r="C3949" t="s">
        <v>7360</v>
      </c>
      <c r="D3949" t="s">
        <v>291</v>
      </c>
      <c r="E3949" t="s">
        <v>32</v>
      </c>
      <c r="F3949" t="s">
        <v>52</v>
      </c>
      <c r="G3949" t="s">
        <v>53</v>
      </c>
      <c r="H3949">
        <v>835849</v>
      </c>
      <c r="I3949">
        <v>835849</v>
      </c>
      <c r="J3949">
        <v>108</v>
      </c>
      <c r="K3949" s="1">
        <v>45535</v>
      </c>
      <c r="L3949" t="s">
        <v>15144</v>
      </c>
    </row>
    <row r="3950" spans="1:12" x14ac:dyDescent="0.2">
      <c r="A3950" t="s">
        <v>581</v>
      </c>
      <c r="B3950" t="s">
        <v>7140</v>
      </c>
      <c r="C3950" t="s">
        <v>7360</v>
      </c>
      <c r="D3950" t="s">
        <v>291</v>
      </c>
      <c r="E3950" t="s">
        <v>32</v>
      </c>
      <c r="F3950" t="s">
        <v>52</v>
      </c>
      <c r="G3950" t="s">
        <v>53</v>
      </c>
      <c r="H3950">
        <v>193904</v>
      </c>
      <c r="I3950">
        <v>193904</v>
      </c>
      <c r="J3950">
        <v>36.5</v>
      </c>
      <c r="K3950" s="1">
        <v>45535</v>
      </c>
      <c r="L3950" t="s">
        <v>15144</v>
      </c>
    </row>
    <row r="3951" spans="1:12" x14ac:dyDescent="0.2">
      <c r="A3951" t="s">
        <v>578</v>
      </c>
      <c r="B3951" t="s">
        <v>7135</v>
      </c>
      <c r="C3951" t="s">
        <v>7360</v>
      </c>
      <c r="D3951" t="s">
        <v>291</v>
      </c>
      <c r="E3951" t="s">
        <v>32</v>
      </c>
      <c r="F3951" t="s">
        <v>52</v>
      </c>
      <c r="G3951" t="s">
        <v>53</v>
      </c>
      <c r="H3951">
        <v>835849</v>
      </c>
      <c r="I3951">
        <v>835849</v>
      </c>
      <c r="J3951">
        <v>108</v>
      </c>
      <c r="K3951" s="1">
        <v>45535</v>
      </c>
      <c r="L3951" t="s">
        <v>15144</v>
      </c>
    </row>
    <row r="3952" spans="1:12" x14ac:dyDescent="0.2">
      <c r="A3952" t="s">
        <v>575</v>
      </c>
      <c r="B3952" t="s">
        <v>7136</v>
      </c>
      <c r="C3952" t="s">
        <v>7360</v>
      </c>
      <c r="D3952" t="s">
        <v>291</v>
      </c>
      <c r="E3952" t="s">
        <v>32</v>
      </c>
      <c r="F3952" t="s">
        <v>52</v>
      </c>
      <c r="G3952" t="s">
        <v>53</v>
      </c>
      <c r="H3952">
        <v>835849</v>
      </c>
      <c r="I3952">
        <v>835849</v>
      </c>
      <c r="J3952">
        <v>108</v>
      </c>
      <c r="K3952" s="1">
        <v>45535</v>
      </c>
      <c r="L3952" t="s">
        <v>15144</v>
      </c>
    </row>
    <row r="3953" spans="1:12" x14ac:dyDescent="0.2">
      <c r="A3953" t="s">
        <v>600</v>
      </c>
      <c r="B3953" t="s">
        <v>7132</v>
      </c>
      <c r="C3953" t="s">
        <v>7360</v>
      </c>
      <c r="D3953" t="s">
        <v>291</v>
      </c>
      <c r="E3953" t="s">
        <v>32</v>
      </c>
      <c r="F3953" t="s">
        <v>52</v>
      </c>
      <c r="G3953" t="s">
        <v>53</v>
      </c>
      <c r="H3953">
        <v>835849</v>
      </c>
      <c r="I3953">
        <v>835849</v>
      </c>
      <c r="J3953">
        <v>108</v>
      </c>
      <c r="K3953" s="1">
        <v>45535</v>
      </c>
      <c r="L3953" t="s">
        <v>15144</v>
      </c>
    </row>
    <row r="3954" spans="1:12" x14ac:dyDescent="0.2">
      <c r="A3954" t="s">
        <v>588</v>
      </c>
      <c r="B3954" t="s">
        <v>7142</v>
      </c>
      <c r="C3954" t="s">
        <v>7360</v>
      </c>
      <c r="D3954" t="s">
        <v>291</v>
      </c>
      <c r="E3954" t="s">
        <v>32</v>
      </c>
      <c r="F3954" t="s">
        <v>52</v>
      </c>
      <c r="G3954" t="s">
        <v>53</v>
      </c>
      <c r="H3954">
        <v>835849</v>
      </c>
      <c r="I3954">
        <v>835849</v>
      </c>
      <c r="J3954">
        <v>108</v>
      </c>
      <c r="K3954" s="1">
        <v>45535</v>
      </c>
      <c r="L3954" t="s">
        <v>15144</v>
      </c>
    </row>
    <row r="3955" spans="1:12" x14ac:dyDescent="0.2">
      <c r="A3955" t="s">
        <v>13791</v>
      </c>
      <c r="B3955" t="s">
        <v>13792</v>
      </c>
      <c r="C3955" t="s">
        <v>7360</v>
      </c>
      <c r="D3955" t="s">
        <v>8490</v>
      </c>
      <c r="E3955" t="s">
        <v>32</v>
      </c>
      <c r="F3955" t="s">
        <v>154</v>
      </c>
      <c r="G3955" t="s">
        <v>1074</v>
      </c>
      <c r="I3955">
        <v>352800</v>
      </c>
      <c r="J3955">
        <v>57.288000000000004</v>
      </c>
      <c r="K3955" s="1">
        <v>46173</v>
      </c>
      <c r="L3955" t="s">
        <v>15144</v>
      </c>
    </row>
    <row r="3956" spans="1:12" x14ac:dyDescent="0.2">
      <c r="A3956" t="s">
        <v>13783</v>
      </c>
      <c r="B3956" t="s">
        <v>13784</v>
      </c>
      <c r="C3956" t="s">
        <v>7360</v>
      </c>
      <c r="D3956" t="s">
        <v>8490</v>
      </c>
      <c r="E3956" t="s">
        <v>32</v>
      </c>
      <c r="F3956" t="s">
        <v>154</v>
      </c>
      <c r="G3956" t="s">
        <v>1074</v>
      </c>
      <c r="I3956">
        <v>352800</v>
      </c>
      <c r="J3956">
        <v>57.288000000000004</v>
      </c>
      <c r="K3956" s="1">
        <v>46173</v>
      </c>
      <c r="L3956" t="s">
        <v>15144</v>
      </c>
    </row>
    <row r="3957" spans="1:12" x14ac:dyDescent="0.2">
      <c r="A3957" t="s">
        <v>13787</v>
      </c>
      <c r="B3957" t="s">
        <v>13788</v>
      </c>
      <c r="C3957" t="s">
        <v>7360</v>
      </c>
      <c r="D3957" t="s">
        <v>8490</v>
      </c>
      <c r="E3957" t="s">
        <v>32</v>
      </c>
      <c r="F3957" t="s">
        <v>154</v>
      </c>
      <c r="G3957" t="s">
        <v>1074</v>
      </c>
      <c r="I3957">
        <v>352800</v>
      </c>
      <c r="J3957">
        <v>57.288000000000004</v>
      </c>
      <c r="K3957" s="1">
        <v>46173</v>
      </c>
      <c r="L3957" t="s">
        <v>15144</v>
      </c>
    </row>
    <row r="3958" spans="1:12" x14ac:dyDescent="0.2">
      <c r="A3958" t="s">
        <v>13789</v>
      </c>
      <c r="B3958" t="s">
        <v>13790</v>
      </c>
      <c r="C3958" t="s">
        <v>7360</v>
      </c>
      <c r="D3958" t="s">
        <v>8490</v>
      </c>
      <c r="E3958" t="s">
        <v>32</v>
      </c>
      <c r="F3958" t="s">
        <v>154</v>
      </c>
      <c r="G3958" t="s">
        <v>1074</v>
      </c>
      <c r="I3958">
        <v>352800</v>
      </c>
      <c r="J3958">
        <v>57.288000000000004</v>
      </c>
      <c r="K3958" s="1">
        <v>46173</v>
      </c>
      <c r="L3958" t="s">
        <v>15144</v>
      </c>
    </row>
    <row r="3959" spans="1:12" x14ac:dyDescent="0.2">
      <c r="A3959" t="s">
        <v>13785</v>
      </c>
      <c r="B3959" t="s">
        <v>13786</v>
      </c>
      <c r="C3959" t="s">
        <v>7360</v>
      </c>
      <c r="D3959" t="s">
        <v>8490</v>
      </c>
      <c r="E3959" t="s">
        <v>32</v>
      </c>
      <c r="F3959" t="s">
        <v>154</v>
      </c>
      <c r="G3959" t="s">
        <v>1074</v>
      </c>
      <c r="I3959">
        <v>352800</v>
      </c>
      <c r="J3959">
        <v>57.288000000000004</v>
      </c>
      <c r="K3959" s="1">
        <v>46173</v>
      </c>
      <c r="L3959" t="s">
        <v>15144</v>
      </c>
    </row>
    <row r="3960" spans="1:12" x14ac:dyDescent="0.2">
      <c r="A3960" t="s">
        <v>13793</v>
      </c>
      <c r="B3960" t="s">
        <v>13794</v>
      </c>
      <c r="C3960" t="s">
        <v>7360</v>
      </c>
      <c r="D3960" t="s">
        <v>8490</v>
      </c>
      <c r="E3960" t="s">
        <v>32</v>
      </c>
      <c r="F3960" t="s">
        <v>154</v>
      </c>
      <c r="G3960" t="s">
        <v>1074</v>
      </c>
      <c r="I3960">
        <v>352800</v>
      </c>
      <c r="J3960">
        <v>57.288000000000004</v>
      </c>
      <c r="K3960" s="1">
        <v>46173</v>
      </c>
      <c r="L3960" t="s">
        <v>15144</v>
      </c>
    </row>
    <row r="3961" spans="1:12" x14ac:dyDescent="0.2">
      <c r="A3961" t="s">
        <v>11561</v>
      </c>
      <c r="B3961" t="s">
        <v>11562</v>
      </c>
      <c r="C3961" t="s">
        <v>7360</v>
      </c>
      <c r="D3961" t="s">
        <v>8490</v>
      </c>
      <c r="E3961" t="s">
        <v>32</v>
      </c>
      <c r="F3961" t="s">
        <v>46</v>
      </c>
      <c r="G3961" t="s">
        <v>47</v>
      </c>
      <c r="H3961">
        <v>264000</v>
      </c>
      <c r="I3961">
        <v>264000</v>
      </c>
      <c r="J3961">
        <v>50.975000000000001</v>
      </c>
      <c r="K3961" s="1">
        <v>46053</v>
      </c>
      <c r="L3961" t="s">
        <v>15144</v>
      </c>
    </row>
    <row r="3962" spans="1:12" x14ac:dyDescent="0.2">
      <c r="A3962" t="s">
        <v>11563</v>
      </c>
      <c r="B3962" t="s">
        <v>11564</v>
      </c>
      <c r="C3962" t="s">
        <v>7360</v>
      </c>
      <c r="D3962" t="s">
        <v>8490</v>
      </c>
      <c r="E3962" t="s">
        <v>32</v>
      </c>
      <c r="F3962" t="s">
        <v>46</v>
      </c>
      <c r="G3962" t="s">
        <v>47</v>
      </c>
      <c r="H3962">
        <v>264000</v>
      </c>
      <c r="I3962">
        <v>264000</v>
      </c>
      <c r="J3962">
        <v>50.975000000000001</v>
      </c>
      <c r="K3962" s="1">
        <v>46053</v>
      </c>
      <c r="L3962" t="s">
        <v>15144</v>
      </c>
    </row>
    <row r="3963" spans="1:12" x14ac:dyDescent="0.2">
      <c r="A3963" t="s">
        <v>11559</v>
      </c>
      <c r="B3963" t="s">
        <v>11560</v>
      </c>
      <c r="C3963" t="s">
        <v>7360</v>
      </c>
      <c r="D3963" t="s">
        <v>8490</v>
      </c>
      <c r="E3963" t="s">
        <v>32</v>
      </c>
      <c r="F3963" t="s">
        <v>46</v>
      </c>
      <c r="G3963" t="s">
        <v>47</v>
      </c>
      <c r="H3963">
        <v>264000</v>
      </c>
      <c r="I3963">
        <v>264000</v>
      </c>
      <c r="J3963">
        <v>50.975000000000001</v>
      </c>
      <c r="K3963" s="1">
        <v>46053</v>
      </c>
      <c r="L3963" t="s">
        <v>15144</v>
      </c>
    </row>
    <row r="3964" spans="1:12" x14ac:dyDescent="0.2">
      <c r="A3964" t="s">
        <v>11567</v>
      </c>
      <c r="B3964" t="s">
        <v>11568</v>
      </c>
      <c r="C3964" t="s">
        <v>7360</v>
      </c>
      <c r="D3964" t="s">
        <v>8490</v>
      </c>
      <c r="E3964" t="s">
        <v>32</v>
      </c>
      <c r="F3964" t="s">
        <v>46</v>
      </c>
      <c r="G3964" t="s">
        <v>47</v>
      </c>
      <c r="H3964">
        <v>264000</v>
      </c>
      <c r="I3964">
        <v>264000</v>
      </c>
      <c r="J3964">
        <v>50.975000000000001</v>
      </c>
      <c r="K3964" s="1">
        <v>46053</v>
      </c>
      <c r="L3964" t="s">
        <v>15144</v>
      </c>
    </row>
    <row r="3965" spans="1:12" x14ac:dyDescent="0.2">
      <c r="A3965" t="s">
        <v>11557</v>
      </c>
      <c r="B3965" t="s">
        <v>11558</v>
      </c>
      <c r="C3965" t="s">
        <v>7360</v>
      </c>
      <c r="D3965" t="s">
        <v>8490</v>
      </c>
      <c r="E3965" t="s">
        <v>32</v>
      </c>
      <c r="F3965" t="s">
        <v>46</v>
      </c>
      <c r="G3965" t="s">
        <v>47</v>
      </c>
      <c r="H3965">
        <v>264000</v>
      </c>
      <c r="I3965">
        <v>264000</v>
      </c>
      <c r="J3965">
        <v>50.975000000000001</v>
      </c>
      <c r="K3965" s="1">
        <v>46053</v>
      </c>
      <c r="L3965" t="s">
        <v>15144</v>
      </c>
    </row>
    <row r="3966" spans="1:12" x14ac:dyDescent="0.2">
      <c r="A3966" t="s">
        <v>11565</v>
      </c>
      <c r="B3966" t="s">
        <v>11566</v>
      </c>
      <c r="C3966" t="s">
        <v>7360</v>
      </c>
      <c r="D3966" t="s">
        <v>8490</v>
      </c>
      <c r="E3966" t="s">
        <v>32</v>
      </c>
      <c r="F3966" t="s">
        <v>46</v>
      </c>
      <c r="G3966" t="s">
        <v>47</v>
      </c>
      <c r="H3966">
        <v>264000</v>
      </c>
      <c r="I3966">
        <v>264000</v>
      </c>
      <c r="J3966">
        <v>50.975000000000001</v>
      </c>
      <c r="K3966" s="1">
        <v>46053</v>
      </c>
      <c r="L3966" t="s">
        <v>15144</v>
      </c>
    </row>
    <row r="3967" spans="1:12" x14ac:dyDescent="0.2">
      <c r="A3967" t="s">
        <v>14461</v>
      </c>
      <c r="B3967" t="s">
        <v>7372</v>
      </c>
      <c r="C3967" t="s">
        <v>7360</v>
      </c>
      <c r="D3967" t="s">
        <v>8490</v>
      </c>
      <c r="E3967" t="s">
        <v>32</v>
      </c>
      <c r="F3967" t="s">
        <v>117</v>
      </c>
      <c r="G3967" t="s">
        <v>812</v>
      </c>
      <c r="I3967">
        <v>720000</v>
      </c>
      <c r="J3967">
        <v>79.027999999999992</v>
      </c>
      <c r="K3967" s="1">
        <v>46203</v>
      </c>
      <c r="L3967" t="s">
        <v>15144</v>
      </c>
    </row>
    <row r="3968" spans="1:12" x14ac:dyDescent="0.2">
      <c r="A3968" t="s">
        <v>14460</v>
      </c>
      <c r="B3968" t="s">
        <v>7378</v>
      </c>
      <c r="C3968" t="s">
        <v>7360</v>
      </c>
      <c r="D3968" t="s">
        <v>8490</v>
      </c>
      <c r="E3968" t="s">
        <v>32</v>
      </c>
      <c r="F3968" t="s">
        <v>117</v>
      </c>
      <c r="G3968" t="s">
        <v>812</v>
      </c>
      <c r="I3968">
        <v>720000</v>
      </c>
      <c r="J3968">
        <v>79.027999999999992</v>
      </c>
      <c r="K3968" s="1">
        <v>46203</v>
      </c>
      <c r="L3968" t="s">
        <v>15144</v>
      </c>
    </row>
    <row r="3969" spans="1:12" x14ac:dyDescent="0.2">
      <c r="A3969" t="s">
        <v>14459</v>
      </c>
      <c r="B3969" t="s">
        <v>7376</v>
      </c>
      <c r="C3969" t="s">
        <v>7360</v>
      </c>
      <c r="D3969" t="s">
        <v>8490</v>
      </c>
      <c r="E3969" t="s">
        <v>32</v>
      </c>
      <c r="F3969" t="s">
        <v>117</v>
      </c>
      <c r="G3969" t="s">
        <v>812</v>
      </c>
      <c r="I3969">
        <v>720000</v>
      </c>
      <c r="J3969">
        <v>79.027999999999992</v>
      </c>
      <c r="K3969" s="1">
        <v>46203</v>
      </c>
      <c r="L3969" t="s">
        <v>15144</v>
      </c>
    </row>
    <row r="3970" spans="1:12" x14ac:dyDescent="0.2">
      <c r="A3970" t="s">
        <v>14458</v>
      </c>
      <c r="B3970" t="s">
        <v>7374</v>
      </c>
      <c r="C3970" t="s">
        <v>7360</v>
      </c>
      <c r="D3970" t="s">
        <v>8490</v>
      </c>
      <c r="E3970" t="s">
        <v>32</v>
      </c>
      <c r="F3970" t="s">
        <v>117</v>
      </c>
      <c r="G3970" t="s">
        <v>812</v>
      </c>
      <c r="I3970">
        <v>720000</v>
      </c>
      <c r="J3970">
        <v>79.027999999999992</v>
      </c>
      <c r="K3970" s="1">
        <v>46203</v>
      </c>
      <c r="L3970" t="s">
        <v>15144</v>
      </c>
    </row>
    <row r="3971" spans="1:12" x14ac:dyDescent="0.2">
      <c r="A3971" t="s">
        <v>10573</v>
      </c>
      <c r="B3971" t="s">
        <v>10574</v>
      </c>
      <c r="C3971" t="s">
        <v>7360</v>
      </c>
      <c r="D3971" t="s">
        <v>8490</v>
      </c>
      <c r="E3971" t="s">
        <v>32</v>
      </c>
      <c r="F3971" t="s">
        <v>127</v>
      </c>
      <c r="G3971" t="s">
        <v>128</v>
      </c>
      <c r="H3971">
        <v>340640</v>
      </c>
      <c r="I3971">
        <v>340640</v>
      </c>
      <c r="J3971">
        <v>65.096000000000004</v>
      </c>
      <c r="K3971" s="1">
        <v>45991</v>
      </c>
      <c r="L3971" t="s">
        <v>15144</v>
      </c>
    </row>
    <row r="3972" spans="1:12" x14ac:dyDescent="0.2">
      <c r="A3972" t="s">
        <v>10579</v>
      </c>
      <c r="B3972" t="s">
        <v>10580</v>
      </c>
      <c r="C3972" t="s">
        <v>7360</v>
      </c>
      <c r="D3972" t="s">
        <v>8490</v>
      </c>
      <c r="E3972" t="s">
        <v>32</v>
      </c>
      <c r="F3972" t="s">
        <v>127</v>
      </c>
      <c r="G3972" t="s">
        <v>128</v>
      </c>
      <c r="H3972">
        <v>340640</v>
      </c>
      <c r="I3972">
        <v>340640</v>
      </c>
      <c r="J3972">
        <v>65.096000000000004</v>
      </c>
      <c r="K3972" s="1">
        <v>45991</v>
      </c>
      <c r="L3972" t="s">
        <v>15144</v>
      </c>
    </row>
    <row r="3973" spans="1:12" x14ac:dyDescent="0.2">
      <c r="A3973" t="s">
        <v>10575</v>
      </c>
      <c r="B3973" t="s">
        <v>10576</v>
      </c>
      <c r="C3973" t="s">
        <v>7360</v>
      </c>
      <c r="D3973" t="s">
        <v>8490</v>
      </c>
      <c r="E3973" t="s">
        <v>32</v>
      </c>
      <c r="F3973" t="s">
        <v>127</v>
      </c>
      <c r="G3973" t="s">
        <v>128</v>
      </c>
      <c r="H3973">
        <v>340640</v>
      </c>
      <c r="I3973">
        <v>340640</v>
      </c>
      <c r="J3973">
        <v>65.096000000000004</v>
      </c>
      <c r="K3973" s="1">
        <v>45991</v>
      </c>
      <c r="L3973" t="s">
        <v>15144</v>
      </c>
    </row>
    <row r="3974" spans="1:12" x14ac:dyDescent="0.2">
      <c r="A3974" t="s">
        <v>10577</v>
      </c>
      <c r="B3974" t="s">
        <v>10578</v>
      </c>
      <c r="C3974" t="s">
        <v>7360</v>
      </c>
      <c r="D3974" t="s">
        <v>8490</v>
      </c>
      <c r="E3974" t="s">
        <v>32</v>
      </c>
      <c r="F3974" t="s">
        <v>127</v>
      </c>
      <c r="G3974" t="s">
        <v>128</v>
      </c>
      <c r="H3974">
        <v>340640</v>
      </c>
      <c r="I3974">
        <v>340640</v>
      </c>
      <c r="J3974">
        <v>65.096000000000004</v>
      </c>
      <c r="K3974" s="1">
        <v>45991</v>
      </c>
      <c r="L3974" t="s">
        <v>15144</v>
      </c>
    </row>
    <row r="3975" spans="1:12" x14ac:dyDescent="0.2">
      <c r="A3975" t="s">
        <v>14080</v>
      </c>
      <c r="B3975" t="s">
        <v>14081</v>
      </c>
      <c r="C3975" t="s">
        <v>7360</v>
      </c>
      <c r="D3975" t="s">
        <v>3219</v>
      </c>
      <c r="E3975" t="s">
        <v>32</v>
      </c>
      <c r="F3975" t="s">
        <v>49</v>
      </c>
      <c r="G3975" t="s">
        <v>50</v>
      </c>
      <c r="I3975"/>
      <c r="J3975">
        <v>100</v>
      </c>
      <c r="K3975" s="1">
        <v>46173</v>
      </c>
      <c r="L3975" t="s">
        <v>15144</v>
      </c>
    </row>
    <row r="3976" spans="1:12" x14ac:dyDescent="0.2">
      <c r="A3976" t="s">
        <v>14082</v>
      </c>
      <c r="B3976" t="s">
        <v>14083</v>
      </c>
      <c r="C3976" t="s">
        <v>7360</v>
      </c>
      <c r="D3976" t="s">
        <v>3219</v>
      </c>
      <c r="E3976" t="s">
        <v>32</v>
      </c>
      <c r="F3976" t="s">
        <v>49</v>
      </c>
      <c r="G3976" t="s">
        <v>50</v>
      </c>
      <c r="I3976"/>
      <c r="J3976">
        <v>100</v>
      </c>
      <c r="K3976" s="1">
        <v>46173</v>
      </c>
      <c r="L3976" t="s">
        <v>15144</v>
      </c>
    </row>
    <row r="3977" spans="1:12" x14ac:dyDescent="0.2">
      <c r="A3977" t="s">
        <v>14084</v>
      </c>
      <c r="B3977" t="s">
        <v>14085</v>
      </c>
      <c r="C3977" t="s">
        <v>7360</v>
      </c>
      <c r="D3977" t="s">
        <v>3219</v>
      </c>
      <c r="E3977" t="s">
        <v>32</v>
      </c>
      <c r="F3977" t="s">
        <v>49</v>
      </c>
      <c r="G3977" t="s">
        <v>50</v>
      </c>
      <c r="I3977"/>
      <c r="J3977">
        <v>100</v>
      </c>
      <c r="K3977" s="1">
        <v>46173</v>
      </c>
      <c r="L3977" t="s">
        <v>15144</v>
      </c>
    </row>
    <row r="3978" spans="1:12" x14ac:dyDescent="0.2">
      <c r="A3978" t="s">
        <v>14073</v>
      </c>
      <c r="B3978" t="s">
        <v>14074</v>
      </c>
      <c r="C3978" t="s">
        <v>7360</v>
      </c>
      <c r="D3978" t="s">
        <v>3219</v>
      </c>
      <c r="E3978" t="s">
        <v>32</v>
      </c>
      <c r="F3978" t="s">
        <v>49</v>
      </c>
      <c r="G3978" t="s">
        <v>50</v>
      </c>
      <c r="I3978"/>
      <c r="J3978">
        <v>185</v>
      </c>
      <c r="K3978" s="1">
        <v>46173</v>
      </c>
      <c r="L3978" t="s">
        <v>15144</v>
      </c>
    </row>
    <row r="3979" spans="1:12" x14ac:dyDescent="0.2">
      <c r="A3979" t="s">
        <v>14075</v>
      </c>
      <c r="B3979" t="s">
        <v>14076</v>
      </c>
      <c r="C3979" t="s">
        <v>7360</v>
      </c>
      <c r="D3979" t="s">
        <v>3219</v>
      </c>
      <c r="E3979" t="s">
        <v>32</v>
      </c>
      <c r="F3979" t="s">
        <v>49</v>
      </c>
      <c r="G3979" t="s">
        <v>50</v>
      </c>
      <c r="I3979"/>
      <c r="J3979">
        <v>160</v>
      </c>
      <c r="K3979" s="1">
        <v>46173</v>
      </c>
      <c r="L3979" t="s">
        <v>15144</v>
      </c>
    </row>
    <row r="3980" spans="1:12" x14ac:dyDescent="0.2">
      <c r="A3980" t="s">
        <v>14090</v>
      </c>
      <c r="B3980" t="s">
        <v>14091</v>
      </c>
      <c r="C3980" t="s">
        <v>7360</v>
      </c>
      <c r="D3980" t="s">
        <v>3219</v>
      </c>
      <c r="E3980" t="s">
        <v>32</v>
      </c>
      <c r="F3980" t="s">
        <v>49</v>
      </c>
      <c r="G3980" t="s">
        <v>50</v>
      </c>
      <c r="I3980"/>
      <c r="J3980">
        <v>185</v>
      </c>
      <c r="K3980" s="1">
        <v>46173</v>
      </c>
      <c r="L3980" t="s">
        <v>15144</v>
      </c>
    </row>
    <row r="3981" spans="1:12" x14ac:dyDescent="0.2">
      <c r="A3981" t="s">
        <v>14088</v>
      </c>
      <c r="B3981" t="s">
        <v>14089</v>
      </c>
      <c r="C3981" t="s">
        <v>7360</v>
      </c>
      <c r="D3981" t="s">
        <v>3219</v>
      </c>
      <c r="E3981" t="s">
        <v>32</v>
      </c>
      <c r="F3981" t="s">
        <v>49</v>
      </c>
      <c r="G3981" t="s">
        <v>50</v>
      </c>
      <c r="I3981"/>
      <c r="J3981">
        <v>185</v>
      </c>
      <c r="K3981" s="1">
        <v>46173</v>
      </c>
      <c r="L3981" t="s">
        <v>15144</v>
      </c>
    </row>
    <row r="3982" spans="1:12" x14ac:dyDescent="0.2">
      <c r="A3982" t="s">
        <v>12610</v>
      </c>
      <c r="B3982" t="s">
        <v>12611</v>
      </c>
      <c r="C3982" t="s">
        <v>7360</v>
      </c>
      <c r="D3982" t="s">
        <v>3219</v>
      </c>
      <c r="E3982" t="s">
        <v>32</v>
      </c>
      <c r="F3982" t="s">
        <v>49</v>
      </c>
      <c r="G3982" t="s">
        <v>50</v>
      </c>
      <c r="I3982"/>
      <c r="J3982">
        <v>273</v>
      </c>
      <c r="K3982" s="1">
        <v>46112</v>
      </c>
      <c r="L3982" t="s">
        <v>15144</v>
      </c>
    </row>
    <row r="3983" spans="1:12" x14ac:dyDescent="0.2">
      <c r="A3983" t="s">
        <v>12612</v>
      </c>
      <c r="B3983" t="s">
        <v>12613</v>
      </c>
      <c r="C3983" t="s">
        <v>14772</v>
      </c>
      <c r="D3983" t="s">
        <v>3219</v>
      </c>
      <c r="E3983" t="s">
        <v>32</v>
      </c>
      <c r="F3983" t="s">
        <v>49</v>
      </c>
      <c r="G3983" t="s">
        <v>50</v>
      </c>
      <c r="I3983"/>
      <c r="J3983">
        <v>157</v>
      </c>
      <c r="K3983" s="1">
        <v>46112</v>
      </c>
      <c r="L3983" t="s">
        <v>15144</v>
      </c>
    </row>
    <row r="3984" spans="1:12" x14ac:dyDescent="0.2">
      <c r="A3984" t="s">
        <v>14044</v>
      </c>
      <c r="B3984" t="s">
        <v>14045</v>
      </c>
      <c r="C3984" t="s">
        <v>7360</v>
      </c>
      <c r="D3984" t="s">
        <v>3219</v>
      </c>
      <c r="E3984" t="s">
        <v>32</v>
      </c>
      <c r="F3984" t="s">
        <v>154</v>
      </c>
      <c r="G3984" t="s">
        <v>1074</v>
      </c>
      <c r="I3984"/>
      <c r="J3984">
        <v>165</v>
      </c>
      <c r="K3984" s="1">
        <v>46173</v>
      </c>
      <c r="L3984" t="s">
        <v>15144</v>
      </c>
    </row>
    <row r="3985" spans="1:12" x14ac:dyDescent="0.2">
      <c r="A3985" t="s">
        <v>14046</v>
      </c>
      <c r="B3985" t="s">
        <v>14047</v>
      </c>
      <c r="C3985" t="s">
        <v>7360</v>
      </c>
      <c r="D3985" t="s">
        <v>3219</v>
      </c>
      <c r="E3985" t="s">
        <v>32</v>
      </c>
      <c r="F3985" t="s">
        <v>154</v>
      </c>
      <c r="G3985" t="s">
        <v>1074</v>
      </c>
      <c r="I3985"/>
      <c r="J3985">
        <v>165</v>
      </c>
      <c r="K3985" s="1">
        <v>46173</v>
      </c>
      <c r="L3985" t="s">
        <v>15144</v>
      </c>
    </row>
    <row r="3986" spans="1:12" x14ac:dyDescent="0.2">
      <c r="A3986" t="s">
        <v>14048</v>
      </c>
      <c r="B3986" t="s">
        <v>14049</v>
      </c>
      <c r="C3986" t="s">
        <v>7360</v>
      </c>
      <c r="D3986" t="s">
        <v>3219</v>
      </c>
      <c r="E3986" t="s">
        <v>32</v>
      </c>
      <c r="F3986" t="s">
        <v>154</v>
      </c>
      <c r="G3986" t="s">
        <v>1074</v>
      </c>
      <c r="I3986"/>
      <c r="J3986">
        <v>165</v>
      </c>
      <c r="K3986" s="1">
        <v>46173</v>
      </c>
      <c r="L3986" t="s">
        <v>15144</v>
      </c>
    </row>
    <row r="3987" spans="1:12" x14ac:dyDescent="0.2">
      <c r="A3987" t="s">
        <v>14042</v>
      </c>
      <c r="B3987" t="s">
        <v>14043</v>
      </c>
      <c r="C3987" t="s">
        <v>7360</v>
      </c>
      <c r="D3987" t="s">
        <v>3219</v>
      </c>
      <c r="E3987" t="s">
        <v>32</v>
      </c>
      <c r="F3987" t="s">
        <v>154</v>
      </c>
      <c r="G3987" t="s">
        <v>1074</v>
      </c>
      <c r="I3987"/>
      <c r="J3987">
        <v>165</v>
      </c>
      <c r="K3987" s="1">
        <v>46173</v>
      </c>
      <c r="L3987" t="s">
        <v>15144</v>
      </c>
    </row>
    <row r="3988" spans="1:12" x14ac:dyDescent="0.2">
      <c r="A3988" t="s">
        <v>14054</v>
      </c>
      <c r="B3988" t="s">
        <v>14055</v>
      </c>
      <c r="C3988" t="s">
        <v>7360</v>
      </c>
      <c r="D3988" t="s">
        <v>3219</v>
      </c>
      <c r="E3988" t="s">
        <v>32</v>
      </c>
      <c r="F3988" t="s">
        <v>154</v>
      </c>
      <c r="G3988" t="s">
        <v>1074</v>
      </c>
      <c r="I3988"/>
      <c r="J3988">
        <v>165</v>
      </c>
      <c r="K3988" s="1">
        <v>46173</v>
      </c>
      <c r="L3988" t="s">
        <v>15144</v>
      </c>
    </row>
    <row r="3989" spans="1:12" x14ac:dyDescent="0.2">
      <c r="A3989" t="s">
        <v>14050</v>
      </c>
      <c r="B3989" t="s">
        <v>14051</v>
      </c>
      <c r="C3989" t="s">
        <v>7360</v>
      </c>
      <c r="D3989" t="s">
        <v>3219</v>
      </c>
      <c r="E3989" t="s">
        <v>32</v>
      </c>
      <c r="F3989" t="s">
        <v>154</v>
      </c>
      <c r="G3989" t="s">
        <v>1074</v>
      </c>
      <c r="I3989"/>
      <c r="J3989">
        <v>165</v>
      </c>
      <c r="K3989" s="1">
        <v>46173</v>
      </c>
      <c r="L3989" t="s">
        <v>15144</v>
      </c>
    </row>
    <row r="3990" spans="1:12" x14ac:dyDescent="0.2">
      <c r="A3990" t="s">
        <v>14038</v>
      </c>
      <c r="B3990" t="s">
        <v>14039</v>
      </c>
      <c r="C3990" t="s">
        <v>7360</v>
      </c>
      <c r="D3990" t="s">
        <v>3219</v>
      </c>
      <c r="E3990" t="s">
        <v>32</v>
      </c>
      <c r="F3990" t="s">
        <v>154</v>
      </c>
      <c r="G3990" t="s">
        <v>1074</v>
      </c>
      <c r="I3990"/>
      <c r="J3990">
        <v>162.5</v>
      </c>
      <c r="K3990" s="1">
        <v>46173</v>
      </c>
      <c r="L3990" t="s">
        <v>15144</v>
      </c>
    </row>
    <row r="3991" spans="1:12" x14ac:dyDescent="0.2">
      <c r="A3991" t="s">
        <v>14052</v>
      </c>
      <c r="B3991" t="s">
        <v>14053</v>
      </c>
      <c r="C3991" t="s">
        <v>7360</v>
      </c>
      <c r="D3991" t="s">
        <v>3219</v>
      </c>
      <c r="E3991" t="s">
        <v>32</v>
      </c>
      <c r="F3991" t="s">
        <v>154</v>
      </c>
      <c r="G3991" t="s">
        <v>1074</v>
      </c>
      <c r="I3991"/>
      <c r="J3991">
        <v>165</v>
      </c>
      <c r="K3991" s="1">
        <v>46173</v>
      </c>
      <c r="L3991" t="s">
        <v>15144</v>
      </c>
    </row>
    <row r="3992" spans="1:12" x14ac:dyDescent="0.2">
      <c r="A3992" t="s">
        <v>3789</v>
      </c>
      <c r="B3992" t="s">
        <v>4223</v>
      </c>
      <c r="C3992" t="s">
        <v>7360</v>
      </c>
      <c r="D3992" t="s">
        <v>3219</v>
      </c>
      <c r="E3992" t="s">
        <v>32</v>
      </c>
      <c r="F3992" t="s">
        <v>58</v>
      </c>
      <c r="G3992" t="s">
        <v>59</v>
      </c>
      <c r="H3992">
        <v>250000</v>
      </c>
      <c r="I3992">
        <v>250000</v>
      </c>
      <c r="J3992">
        <v>120</v>
      </c>
      <c r="K3992" s="1">
        <v>45747</v>
      </c>
      <c r="L3992" t="s">
        <v>15144</v>
      </c>
    </row>
    <row r="3993" spans="1:12" x14ac:dyDescent="0.2">
      <c r="A3993" t="s">
        <v>618</v>
      </c>
      <c r="B3993" t="s">
        <v>4384</v>
      </c>
      <c r="C3993" t="s">
        <v>7360</v>
      </c>
      <c r="D3993" t="s">
        <v>293</v>
      </c>
      <c r="E3993" t="s">
        <v>32</v>
      </c>
      <c r="F3993" t="s">
        <v>52</v>
      </c>
      <c r="G3993" t="s">
        <v>53</v>
      </c>
      <c r="I3993">
        <v>500000</v>
      </c>
      <c r="J3993">
        <v>80</v>
      </c>
      <c r="K3993" s="1">
        <v>45626</v>
      </c>
      <c r="L3993" t="s">
        <v>15144</v>
      </c>
    </row>
    <row r="3994" spans="1:12" x14ac:dyDescent="0.2">
      <c r="A3994" t="s">
        <v>13467</v>
      </c>
      <c r="B3994" t="s">
        <v>13468</v>
      </c>
      <c r="C3994" t="s">
        <v>13469</v>
      </c>
      <c r="D3994" t="s">
        <v>1214</v>
      </c>
      <c r="E3994" t="s">
        <v>32</v>
      </c>
      <c r="F3994" t="s">
        <v>49</v>
      </c>
      <c r="G3994" t="s">
        <v>50</v>
      </c>
      <c r="H3994">
        <v>805000</v>
      </c>
      <c r="I3994">
        <v>805000</v>
      </c>
      <c r="J3994">
        <v>295</v>
      </c>
      <c r="K3994" s="1">
        <v>46142</v>
      </c>
      <c r="L3994" t="s">
        <v>15144</v>
      </c>
    </row>
    <row r="3995" spans="1:12" x14ac:dyDescent="0.2">
      <c r="A3995" t="s">
        <v>13470</v>
      </c>
      <c r="B3995" t="s">
        <v>13471</v>
      </c>
      <c r="C3995" t="s">
        <v>7360</v>
      </c>
      <c r="D3995" t="s">
        <v>1214</v>
      </c>
      <c r="E3995" t="s">
        <v>32</v>
      </c>
      <c r="F3995" t="s">
        <v>49</v>
      </c>
      <c r="G3995" t="s">
        <v>50</v>
      </c>
      <c r="H3995">
        <v>805000</v>
      </c>
      <c r="I3995">
        <v>805000</v>
      </c>
      <c r="J3995">
        <v>295</v>
      </c>
      <c r="K3995" s="1">
        <v>46142</v>
      </c>
      <c r="L3995" t="s">
        <v>15144</v>
      </c>
    </row>
    <row r="3996" spans="1:12" x14ac:dyDescent="0.2">
      <c r="A3996" t="s">
        <v>13472</v>
      </c>
      <c r="B3996" t="s">
        <v>13473</v>
      </c>
      <c r="C3996" t="s">
        <v>13474</v>
      </c>
      <c r="D3996" t="s">
        <v>1214</v>
      </c>
      <c r="E3996" t="s">
        <v>32</v>
      </c>
      <c r="F3996" t="s">
        <v>49</v>
      </c>
      <c r="G3996" t="s">
        <v>50</v>
      </c>
      <c r="I3996"/>
      <c r="J3996">
        <v>200</v>
      </c>
      <c r="K3996" s="1">
        <v>46142</v>
      </c>
      <c r="L3996" t="s">
        <v>15144</v>
      </c>
    </row>
    <row r="3997" spans="1:12" x14ac:dyDescent="0.2">
      <c r="A3997" t="s">
        <v>3777</v>
      </c>
      <c r="B3997" t="s">
        <v>4183</v>
      </c>
      <c r="C3997" t="s">
        <v>7360</v>
      </c>
      <c r="D3997" t="s">
        <v>1214</v>
      </c>
      <c r="E3997" t="s">
        <v>32</v>
      </c>
      <c r="F3997" t="s">
        <v>49</v>
      </c>
      <c r="G3997" t="s">
        <v>50</v>
      </c>
      <c r="I3997"/>
      <c r="J3997">
        <v>100</v>
      </c>
      <c r="K3997" s="1">
        <v>45747</v>
      </c>
      <c r="L3997" t="s">
        <v>15144</v>
      </c>
    </row>
    <row r="3998" spans="1:12" x14ac:dyDescent="0.2">
      <c r="A3998" t="s">
        <v>3778</v>
      </c>
      <c r="B3998" t="s">
        <v>4184</v>
      </c>
      <c r="C3998" t="s">
        <v>7360</v>
      </c>
      <c r="D3998" t="s">
        <v>1214</v>
      </c>
      <c r="E3998" t="s">
        <v>32</v>
      </c>
      <c r="F3998" t="s">
        <v>49</v>
      </c>
      <c r="G3998" t="s">
        <v>50</v>
      </c>
      <c r="I3998"/>
      <c r="J3998">
        <v>100</v>
      </c>
      <c r="K3998" s="1">
        <v>45747</v>
      </c>
      <c r="L3998" t="s">
        <v>15144</v>
      </c>
    </row>
    <row r="3999" spans="1:12" x14ac:dyDescent="0.2">
      <c r="A3999" t="s">
        <v>3782</v>
      </c>
      <c r="B3999" t="s">
        <v>4188</v>
      </c>
      <c r="C3999" t="s">
        <v>7360</v>
      </c>
      <c r="D3999" t="s">
        <v>1214</v>
      </c>
      <c r="E3999" t="s">
        <v>32</v>
      </c>
      <c r="F3999" t="s">
        <v>49</v>
      </c>
      <c r="G3999" t="s">
        <v>50</v>
      </c>
      <c r="I3999"/>
      <c r="J3999">
        <v>100</v>
      </c>
      <c r="K3999" s="1">
        <v>45747</v>
      </c>
      <c r="L3999" t="s">
        <v>15144</v>
      </c>
    </row>
    <row r="4000" spans="1:12" x14ac:dyDescent="0.2">
      <c r="A4000" t="s">
        <v>3783</v>
      </c>
      <c r="B4000" t="s">
        <v>4189</v>
      </c>
      <c r="C4000" t="s">
        <v>7360</v>
      </c>
      <c r="D4000" t="s">
        <v>1214</v>
      </c>
      <c r="E4000" t="s">
        <v>32</v>
      </c>
      <c r="F4000" t="s">
        <v>49</v>
      </c>
      <c r="G4000" t="s">
        <v>50</v>
      </c>
      <c r="I4000"/>
      <c r="J4000">
        <v>100</v>
      </c>
      <c r="K4000" s="1">
        <v>45747</v>
      </c>
      <c r="L4000" t="s">
        <v>15144</v>
      </c>
    </row>
    <row r="4001" spans="1:12" x14ac:dyDescent="0.2">
      <c r="A4001" t="s">
        <v>3776</v>
      </c>
      <c r="B4001" t="s">
        <v>4182</v>
      </c>
      <c r="C4001" t="s">
        <v>7360</v>
      </c>
      <c r="D4001" t="s">
        <v>1214</v>
      </c>
      <c r="E4001" t="s">
        <v>32</v>
      </c>
      <c r="F4001" t="s">
        <v>49</v>
      </c>
      <c r="G4001" t="s">
        <v>50</v>
      </c>
      <c r="I4001"/>
      <c r="J4001">
        <v>100</v>
      </c>
      <c r="K4001" s="1">
        <v>45747</v>
      </c>
      <c r="L4001" t="s">
        <v>15144</v>
      </c>
    </row>
    <row r="4002" spans="1:12" x14ac:dyDescent="0.2">
      <c r="A4002" t="s">
        <v>3784</v>
      </c>
      <c r="B4002" t="s">
        <v>4190</v>
      </c>
      <c r="C4002" t="s">
        <v>7360</v>
      </c>
      <c r="D4002" t="s">
        <v>1214</v>
      </c>
      <c r="E4002" t="s">
        <v>32</v>
      </c>
      <c r="F4002" t="s">
        <v>49</v>
      </c>
      <c r="G4002" t="s">
        <v>50</v>
      </c>
      <c r="I4002"/>
      <c r="J4002">
        <v>100</v>
      </c>
      <c r="K4002" s="1">
        <v>45747</v>
      </c>
      <c r="L4002" t="s">
        <v>15144</v>
      </c>
    </row>
    <row r="4003" spans="1:12" x14ac:dyDescent="0.2">
      <c r="A4003" t="s">
        <v>3774</v>
      </c>
      <c r="B4003" t="s">
        <v>4181</v>
      </c>
      <c r="C4003" t="s">
        <v>7360</v>
      </c>
      <c r="D4003" t="s">
        <v>1214</v>
      </c>
      <c r="E4003" t="s">
        <v>32</v>
      </c>
      <c r="F4003" t="s">
        <v>49</v>
      </c>
      <c r="G4003" t="s">
        <v>50</v>
      </c>
      <c r="I4003"/>
      <c r="J4003">
        <v>100</v>
      </c>
      <c r="K4003" s="1">
        <v>45747</v>
      </c>
      <c r="L4003" t="s">
        <v>15144</v>
      </c>
    </row>
    <row r="4004" spans="1:12" x14ac:dyDescent="0.2">
      <c r="A4004" t="s">
        <v>3780</v>
      </c>
      <c r="B4004" t="s">
        <v>4186</v>
      </c>
      <c r="C4004" t="s">
        <v>7360</v>
      </c>
      <c r="D4004" t="s">
        <v>1214</v>
      </c>
      <c r="E4004" t="s">
        <v>32</v>
      </c>
      <c r="F4004" t="s">
        <v>49</v>
      </c>
      <c r="G4004" t="s">
        <v>50</v>
      </c>
      <c r="I4004"/>
      <c r="J4004">
        <v>100</v>
      </c>
      <c r="K4004" s="1">
        <v>45747</v>
      </c>
      <c r="L4004" t="s">
        <v>15144</v>
      </c>
    </row>
    <row r="4005" spans="1:12" x14ac:dyDescent="0.2">
      <c r="A4005" t="s">
        <v>3781</v>
      </c>
      <c r="B4005" t="s">
        <v>4187</v>
      </c>
      <c r="C4005" t="s">
        <v>7360</v>
      </c>
      <c r="D4005" t="s">
        <v>1214</v>
      </c>
      <c r="E4005" t="s">
        <v>32</v>
      </c>
      <c r="F4005" t="s">
        <v>49</v>
      </c>
      <c r="G4005" t="s">
        <v>50</v>
      </c>
      <c r="I4005"/>
      <c r="J4005">
        <v>100</v>
      </c>
      <c r="K4005" s="1">
        <v>45747</v>
      </c>
      <c r="L4005" t="s">
        <v>15144</v>
      </c>
    </row>
    <row r="4006" spans="1:12" x14ac:dyDescent="0.2">
      <c r="A4006" t="s">
        <v>3779</v>
      </c>
      <c r="B4006" t="s">
        <v>4185</v>
      </c>
      <c r="C4006" t="s">
        <v>7360</v>
      </c>
      <c r="D4006" t="s">
        <v>1214</v>
      </c>
      <c r="E4006" t="s">
        <v>32</v>
      </c>
      <c r="F4006" t="s">
        <v>49</v>
      </c>
      <c r="G4006" t="s">
        <v>50</v>
      </c>
      <c r="I4006"/>
      <c r="J4006">
        <v>100</v>
      </c>
      <c r="K4006" s="1">
        <v>45747</v>
      </c>
      <c r="L4006" t="s">
        <v>15144</v>
      </c>
    </row>
    <row r="4007" spans="1:12" x14ac:dyDescent="0.2">
      <c r="A4007" t="s">
        <v>13479</v>
      </c>
      <c r="B4007" t="s">
        <v>13480</v>
      </c>
      <c r="C4007" t="s">
        <v>7360</v>
      </c>
      <c r="D4007" t="s">
        <v>1214</v>
      </c>
      <c r="E4007" t="s">
        <v>32</v>
      </c>
      <c r="F4007" t="s">
        <v>49</v>
      </c>
      <c r="G4007" t="s">
        <v>50</v>
      </c>
      <c r="I4007"/>
      <c r="K4007" s="1">
        <v>46142</v>
      </c>
      <c r="L4007" t="s">
        <v>15144</v>
      </c>
    </row>
    <row r="4008" spans="1:12" x14ac:dyDescent="0.2">
      <c r="A4008" t="s">
        <v>13481</v>
      </c>
      <c r="B4008" t="s">
        <v>13482</v>
      </c>
      <c r="C4008" t="s">
        <v>7360</v>
      </c>
      <c r="D4008" t="s">
        <v>1214</v>
      </c>
      <c r="E4008" t="s">
        <v>32</v>
      </c>
      <c r="F4008" t="s">
        <v>49</v>
      </c>
      <c r="G4008" t="s">
        <v>50</v>
      </c>
      <c r="I4008"/>
      <c r="K4008" s="1">
        <v>46142</v>
      </c>
      <c r="L4008" t="s">
        <v>15144</v>
      </c>
    </row>
    <row r="4009" spans="1:12" x14ac:dyDescent="0.2">
      <c r="A4009" t="s">
        <v>13475</v>
      </c>
      <c r="B4009" t="s">
        <v>13476</v>
      </c>
      <c r="C4009" t="s">
        <v>7360</v>
      </c>
      <c r="D4009" t="s">
        <v>1214</v>
      </c>
      <c r="E4009" t="s">
        <v>32</v>
      </c>
      <c r="F4009" t="s">
        <v>49</v>
      </c>
      <c r="G4009" t="s">
        <v>50</v>
      </c>
      <c r="I4009"/>
      <c r="K4009" s="1">
        <v>46142</v>
      </c>
      <c r="L4009" t="s">
        <v>15144</v>
      </c>
    </row>
    <row r="4010" spans="1:12" x14ac:dyDescent="0.2">
      <c r="A4010" t="s">
        <v>13477</v>
      </c>
      <c r="B4010" t="s">
        <v>13478</v>
      </c>
      <c r="C4010" t="s">
        <v>7360</v>
      </c>
      <c r="D4010" t="s">
        <v>1214</v>
      </c>
      <c r="E4010" t="s">
        <v>32</v>
      </c>
      <c r="F4010" t="s">
        <v>49</v>
      </c>
      <c r="G4010" t="s">
        <v>50</v>
      </c>
      <c r="I4010"/>
      <c r="K4010" s="1">
        <v>46142</v>
      </c>
      <c r="L4010" t="s">
        <v>15144</v>
      </c>
    </row>
    <row r="4011" spans="1:12" x14ac:dyDescent="0.2">
      <c r="A4011" t="s">
        <v>10233</v>
      </c>
      <c r="B4011" t="s">
        <v>10234</v>
      </c>
      <c r="C4011" t="s">
        <v>7360</v>
      </c>
      <c r="D4011" t="s">
        <v>1214</v>
      </c>
      <c r="E4011" t="s">
        <v>32</v>
      </c>
      <c r="F4011" t="s">
        <v>49</v>
      </c>
      <c r="G4011" t="s">
        <v>50</v>
      </c>
      <c r="I4011"/>
      <c r="J4011">
        <v>250</v>
      </c>
      <c r="K4011" s="1">
        <v>45961</v>
      </c>
      <c r="L4011" t="s">
        <v>15144</v>
      </c>
    </row>
    <row r="4012" spans="1:12" x14ac:dyDescent="0.2">
      <c r="A4012" t="s">
        <v>10237</v>
      </c>
      <c r="B4012" t="s">
        <v>10238</v>
      </c>
      <c r="C4012" t="s">
        <v>7360</v>
      </c>
      <c r="D4012" t="s">
        <v>1214</v>
      </c>
      <c r="E4012" t="s">
        <v>32</v>
      </c>
      <c r="F4012" t="s">
        <v>49</v>
      </c>
      <c r="G4012" t="s">
        <v>50</v>
      </c>
      <c r="I4012"/>
      <c r="J4012">
        <v>250</v>
      </c>
      <c r="K4012" s="1">
        <v>45961</v>
      </c>
      <c r="L4012" t="s">
        <v>15144</v>
      </c>
    </row>
    <row r="4013" spans="1:12" x14ac:dyDescent="0.2">
      <c r="A4013" t="s">
        <v>10223</v>
      </c>
      <c r="B4013" t="s">
        <v>10224</v>
      </c>
      <c r="C4013" t="s">
        <v>7360</v>
      </c>
      <c r="D4013" t="s">
        <v>1214</v>
      </c>
      <c r="E4013" t="s">
        <v>32</v>
      </c>
      <c r="F4013" t="s">
        <v>49</v>
      </c>
      <c r="G4013" t="s">
        <v>50</v>
      </c>
      <c r="I4013"/>
      <c r="J4013">
        <v>250</v>
      </c>
      <c r="K4013" s="1">
        <v>45961</v>
      </c>
      <c r="L4013" t="s">
        <v>15144</v>
      </c>
    </row>
    <row r="4014" spans="1:12" x14ac:dyDescent="0.2">
      <c r="A4014" t="s">
        <v>10235</v>
      </c>
      <c r="B4014" t="s">
        <v>10236</v>
      </c>
      <c r="C4014" t="s">
        <v>7360</v>
      </c>
      <c r="D4014" t="s">
        <v>1214</v>
      </c>
      <c r="E4014" t="s">
        <v>32</v>
      </c>
      <c r="F4014" t="s">
        <v>49</v>
      </c>
      <c r="G4014" t="s">
        <v>50</v>
      </c>
      <c r="I4014"/>
      <c r="J4014">
        <v>250</v>
      </c>
      <c r="K4014" s="1">
        <v>45961</v>
      </c>
      <c r="L4014" t="s">
        <v>15144</v>
      </c>
    </row>
    <row r="4015" spans="1:12" x14ac:dyDescent="0.2">
      <c r="A4015" t="s">
        <v>10239</v>
      </c>
      <c r="B4015" t="s">
        <v>10240</v>
      </c>
      <c r="C4015" t="s">
        <v>7360</v>
      </c>
      <c r="D4015" t="s">
        <v>1214</v>
      </c>
      <c r="E4015" t="s">
        <v>32</v>
      </c>
      <c r="F4015" t="s">
        <v>49</v>
      </c>
      <c r="G4015" t="s">
        <v>50</v>
      </c>
      <c r="I4015"/>
      <c r="J4015">
        <v>250</v>
      </c>
      <c r="K4015" s="1">
        <v>45961</v>
      </c>
      <c r="L4015" t="s">
        <v>15144</v>
      </c>
    </row>
    <row r="4016" spans="1:12" x14ac:dyDescent="0.2">
      <c r="A4016" t="s">
        <v>10221</v>
      </c>
      <c r="B4016" t="s">
        <v>10222</v>
      </c>
      <c r="C4016" t="s">
        <v>15340</v>
      </c>
      <c r="D4016" t="s">
        <v>1214</v>
      </c>
      <c r="E4016" t="s">
        <v>32</v>
      </c>
      <c r="F4016" t="s">
        <v>49</v>
      </c>
      <c r="G4016" t="s">
        <v>50</v>
      </c>
      <c r="I4016"/>
      <c r="J4016">
        <v>250</v>
      </c>
      <c r="K4016" s="1">
        <v>45961</v>
      </c>
      <c r="L4016" t="s">
        <v>15144</v>
      </c>
    </row>
    <row r="4017" spans="1:12" x14ac:dyDescent="0.2">
      <c r="A4017" t="s">
        <v>10225</v>
      </c>
      <c r="B4017" t="s">
        <v>10226</v>
      </c>
      <c r="C4017" t="s">
        <v>7360</v>
      </c>
      <c r="D4017" t="s">
        <v>1214</v>
      </c>
      <c r="E4017" t="s">
        <v>32</v>
      </c>
      <c r="F4017" t="s">
        <v>49</v>
      </c>
      <c r="G4017" t="s">
        <v>50</v>
      </c>
      <c r="I4017"/>
      <c r="J4017">
        <v>250</v>
      </c>
      <c r="K4017" s="1">
        <v>45961</v>
      </c>
      <c r="L4017" t="s">
        <v>15144</v>
      </c>
    </row>
    <row r="4018" spans="1:12" x14ac:dyDescent="0.2">
      <c r="A4018" t="s">
        <v>10229</v>
      </c>
      <c r="B4018" t="s">
        <v>10230</v>
      </c>
      <c r="C4018" t="s">
        <v>7360</v>
      </c>
      <c r="D4018" t="s">
        <v>1214</v>
      </c>
      <c r="E4018" t="s">
        <v>32</v>
      </c>
      <c r="F4018" t="s">
        <v>49</v>
      </c>
      <c r="G4018" t="s">
        <v>50</v>
      </c>
      <c r="I4018"/>
      <c r="J4018">
        <v>250</v>
      </c>
      <c r="K4018" s="1">
        <v>45961</v>
      </c>
      <c r="L4018" t="s">
        <v>15144</v>
      </c>
    </row>
    <row r="4019" spans="1:12" x14ac:dyDescent="0.2">
      <c r="A4019" t="s">
        <v>10227</v>
      </c>
      <c r="B4019" t="s">
        <v>10228</v>
      </c>
      <c r="C4019" t="s">
        <v>7360</v>
      </c>
      <c r="D4019" t="s">
        <v>1214</v>
      </c>
      <c r="E4019" t="s">
        <v>32</v>
      </c>
      <c r="F4019" t="s">
        <v>49</v>
      </c>
      <c r="G4019" t="s">
        <v>50</v>
      </c>
      <c r="I4019"/>
      <c r="J4019">
        <v>250</v>
      </c>
      <c r="K4019" s="1">
        <v>45961</v>
      </c>
      <c r="L4019" t="s">
        <v>15144</v>
      </c>
    </row>
    <row r="4020" spans="1:12" x14ac:dyDescent="0.2">
      <c r="A4020" t="s">
        <v>10231</v>
      </c>
      <c r="B4020" t="s">
        <v>10232</v>
      </c>
      <c r="C4020" t="s">
        <v>7360</v>
      </c>
      <c r="D4020" t="s">
        <v>1214</v>
      </c>
      <c r="E4020" t="s">
        <v>32</v>
      </c>
      <c r="F4020" t="s">
        <v>49</v>
      </c>
      <c r="G4020" t="s">
        <v>50</v>
      </c>
      <c r="I4020"/>
      <c r="J4020">
        <v>250</v>
      </c>
      <c r="K4020" s="1">
        <v>45961</v>
      </c>
      <c r="L4020" t="s">
        <v>15144</v>
      </c>
    </row>
    <row r="4021" spans="1:12" x14ac:dyDescent="0.2">
      <c r="A4021" t="s">
        <v>14462</v>
      </c>
      <c r="B4021" t="s">
        <v>14463</v>
      </c>
      <c r="C4021" t="s">
        <v>7360</v>
      </c>
      <c r="D4021" t="s">
        <v>1214</v>
      </c>
      <c r="E4021" t="s">
        <v>32</v>
      </c>
      <c r="F4021" t="s">
        <v>147</v>
      </c>
      <c r="G4021" t="s">
        <v>148</v>
      </c>
      <c r="I4021">
        <v>800000</v>
      </c>
      <c r="J4021">
        <v>84.918999999999997</v>
      </c>
      <c r="K4021" s="1">
        <v>46203</v>
      </c>
      <c r="L4021" t="s">
        <v>15144</v>
      </c>
    </row>
    <row r="4022" spans="1:12" x14ac:dyDescent="0.2">
      <c r="A4022" t="s">
        <v>12049</v>
      </c>
      <c r="B4022" t="s">
        <v>12050</v>
      </c>
      <c r="C4022" t="s">
        <v>7360</v>
      </c>
      <c r="D4022" t="s">
        <v>1214</v>
      </c>
      <c r="E4022" t="s">
        <v>32</v>
      </c>
      <c r="F4022" t="s">
        <v>147</v>
      </c>
      <c r="G4022" t="s">
        <v>148</v>
      </c>
      <c r="I4022">
        <v>805000</v>
      </c>
      <c r="J4022">
        <v>300</v>
      </c>
      <c r="K4022" s="1">
        <v>46081</v>
      </c>
      <c r="L4022" t="s">
        <v>15144</v>
      </c>
    </row>
    <row r="4023" spans="1:12" x14ac:dyDescent="0.2">
      <c r="A4023" t="s">
        <v>14920</v>
      </c>
      <c r="B4023" t="s">
        <v>7372</v>
      </c>
      <c r="C4023" t="s">
        <v>7360</v>
      </c>
      <c r="D4023" t="s">
        <v>1214</v>
      </c>
      <c r="E4023" t="s">
        <v>32</v>
      </c>
      <c r="F4023" t="s">
        <v>52</v>
      </c>
      <c r="G4023" t="s">
        <v>53</v>
      </c>
      <c r="I4023"/>
      <c r="J4023">
        <v>100</v>
      </c>
      <c r="K4023" s="1">
        <v>46234</v>
      </c>
      <c r="L4023" t="s">
        <v>15144</v>
      </c>
    </row>
    <row r="4024" spans="1:12" x14ac:dyDescent="0.2">
      <c r="A4024" t="s">
        <v>1164</v>
      </c>
      <c r="B4024" t="s">
        <v>6347</v>
      </c>
      <c r="C4024" t="s">
        <v>15341</v>
      </c>
      <c r="D4024" t="s">
        <v>1163</v>
      </c>
      <c r="E4024" t="s">
        <v>32</v>
      </c>
      <c r="F4024" t="s">
        <v>49</v>
      </c>
      <c r="G4024" t="s">
        <v>50</v>
      </c>
      <c r="H4024">
        <v>550000</v>
      </c>
      <c r="I4024">
        <v>550000</v>
      </c>
      <c r="J4024">
        <v>150</v>
      </c>
      <c r="K4024" s="1">
        <v>45626</v>
      </c>
      <c r="L4024" t="s">
        <v>15144</v>
      </c>
    </row>
    <row r="4025" spans="1:12" x14ac:dyDescent="0.2">
      <c r="A4025" t="s">
        <v>14543</v>
      </c>
      <c r="B4025" t="s">
        <v>7372</v>
      </c>
      <c r="C4025" t="s">
        <v>7360</v>
      </c>
      <c r="D4025" t="s">
        <v>3111</v>
      </c>
      <c r="E4025" t="s">
        <v>32</v>
      </c>
      <c r="F4025" t="s">
        <v>49</v>
      </c>
      <c r="G4025" t="s">
        <v>50</v>
      </c>
      <c r="I4025"/>
      <c r="J4025">
        <v>45</v>
      </c>
      <c r="K4025" s="1">
        <v>46203</v>
      </c>
      <c r="L4025" t="s">
        <v>15144</v>
      </c>
    </row>
    <row r="4026" spans="1:12" x14ac:dyDescent="0.2">
      <c r="A4026" t="s">
        <v>14542</v>
      </c>
      <c r="B4026" t="s">
        <v>7374</v>
      </c>
      <c r="C4026" t="s">
        <v>7360</v>
      </c>
      <c r="D4026" t="s">
        <v>3111</v>
      </c>
      <c r="E4026" t="s">
        <v>32</v>
      </c>
      <c r="F4026" t="s">
        <v>49</v>
      </c>
      <c r="G4026" t="s">
        <v>50</v>
      </c>
      <c r="I4026"/>
      <c r="J4026">
        <v>47</v>
      </c>
      <c r="K4026" s="1">
        <v>46203</v>
      </c>
      <c r="L4026" t="s">
        <v>15144</v>
      </c>
    </row>
    <row r="4027" spans="1:12" x14ac:dyDescent="0.2">
      <c r="A4027" t="s">
        <v>1414</v>
      </c>
      <c r="B4027" t="s">
        <v>5285</v>
      </c>
      <c r="C4027" t="s">
        <v>7360</v>
      </c>
      <c r="D4027" t="s">
        <v>352</v>
      </c>
      <c r="E4027" t="s">
        <v>32</v>
      </c>
      <c r="F4027" t="s">
        <v>39</v>
      </c>
      <c r="G4027" t="s">
        <v>40</v>
      </c>
      <c r="H4027">
        <v>284722</v>
      </c>
      <c r="I4027">
        <v>284722</v>
      </c>
      <c r="J4027">
        <v>36</v>
      </c>
      <c r="K4027" s="1">
        <v>45565</v>
      </c>
      <c r="L4027" t="s">
        <v>15144</v>
      </c>
    </row>
    <row r="4028" spans="1:12" x14ac:dyDescent="0.2">
      <c r="A4028" t="s">
        <v>2218</v>
      </c>
      <c r="B4028" t="s">
        <v>6012</v>
      </c>
      <c r="C4028" t="s">
        <v>7360</v>
      </c>
      <c r="D4028" t="s">
        <v>352</v>
      </c>
      <c r="E4028" t="s">
        <v>32</v>
      </c>
      <c r="F4028" t="s">
        <v>44</v>
      </c>
      <c r="G4028" t="s">
        <v>45</v>
      </c>
      <c r="H4028">
        <v>289000</v>
      </c>
      <c r="I4028">
        <v>289000</v>
      </c>
      <c r="J4028">
        <v>72</v>
      </c>
      <c r="K4028" s="1">
        <v>45565</v>
      </c>
      <c r="L4028" t="s">
        <v>15144</v>
      </c>
    </row>
    <row r="4029" spans="1:12" x14ac:dyDescent="0.2">
      <c r="A4029" t="s">
        <v>12933</v>
      </c>
      <c r="B4029" t="s">
        <v>12934</v>
      </c>
      <c r="C4029" t="s">
        <v>7360</v>
      </c>
      <c r="D4029" t="s">
        <v>352</v>
      </c>
      <c r="E4029" t="s">
        <v>32</v>
      </c>
      <c r="F4029" t="s">
        <v>41</v>
      </c>
      <c r="G4029" t="s">
        <v>42</v>
      </c>
      <c r="H4029">
        <v>206160</v>
      </c>
      <c r="I4029">
        <v>618480</v>
      </c>
      <c r="J4029">
        <v>69.94</v>
      </c>
      <c r="K4029" s="1">
        <v>46112</v>
      </c>
      <c r="L4029" t="s">
        <v>15144</v>
      </c>
    </row>
    <row r="4030" spans="1:12" x14ac:dyDescent="0.2">
      <c r="A4030" t="s">
        <v>12935</v>
      </c>
      <c r="B4030" t="s">
        <v>12936</v>
      </c>
      <c r="C4030" t="s">
        <v>7360</v>
      </c>
      <c r="D4030" t="s">
        <v>352</v>
      </c>
      <c r="E4030" t="s">
        <v>32</v>
      </c>
      <c r="F4030" t="s">
        <v>41</v>
      </c>
      <c r="G4030" t="s">
        <v>42</v>
      </c>
      <c r="H4030">
        <v>206160</v>
      </c>
      <c r="I4030">
        <v>618480</v>
      </c>
      <c r="J4030">
        <v>69.94</v>
      </c>
      <c r="K4030" s="1">
        <v>46112</v>
      </c>
      <c r="L4030" t="s">
        <v>15144</v>
      </c>
    </row>
    <row r="4031" spans="1:12" x14ac:dyDescent="0.2">
      <c r="A4031" t="s">
        <v>9483</v>
      </c>
      <c r="B4031" t="s">
        <v>9484</v>
      </c>
      <c r="C4031" t="s">
        <v>7360</v>
      </c>
      <c r="D4031" t="s">
        <v>352</v>
      </c>
      <c r="E4031" t="s">
        <v>32</v>
      </c>
      <c r="F4031" t="s">
        <v>41</v>
      </c>
      <c r="G4031" t="s">
        <v>42</v>
      </c>
      <c r="I4031">
        <v>332100</v>
      </c>
      <c r="J4031">
        <v>72</v>
      </c>
      <c r="K4031" s="1">
        <v>45930</v>
      </c>
      <c r="L4031" t="s">
        <v>15144</v>
      </c>
    </row>
    <row r="4032" spans="1:12" x14ac:dyDescent="0.2">
      <c r="A4032" t="s">
        <v>9475</v>
      </c>
      <c r="B4032" t="s">
        <v>9476</v>
      </c>
      <c r="C4032" t="s">
        <v>7360</v>
      </c>
      <c r="D4032" t="s">
        <v>352</v>
      </c>
      <c r="E4032" t="s">
        <v>32</v>
      </c>
      <c r="F4032" t="s">
        <v>41</v>
      </c>
      <c r="G4032" t="s">
        <v>42</v>
      </c>
      <c r="I4032">
        <v>332100</v>
      </c>
      <c r="J4032">
        <v>72</v>
      </c>
      <c r="K4032" s="1">
        <v>45930</v>
      </c>
      <c r="L4032" t="s">
        <v>15144</v>
      </c>
    </row>
    <row r="4033" spans="1:12" x14ac:dyDescent="0.2">
      <c r="A4033" t="s">
        <v>9491</v>
      </c>
      <c r="B4033" t="s">
        <v>9492</v>
      </c>
      <c r="C4033" t="s">
        <v>7360</v>
      </c>
      <c r="D4033" t="s">
        <v>352</v>
      </c>
      <c r="E4033" t="s">
        <v>32</v>
      </c>
      <c r="F4033" t="s">
        <v>41</v>
      </c>
      <c r="G4033" t="s">
        <v>42</v>
      </c>
      <c r="I4033">
        <v>332100</v>
      </c>
      <c r="J4033">
        <v>72</v>
      </c>
      <c r="K4033" s="1">
        <v>45930</v>
      </c>
      <c r="L4033" t="s">
        <v>15144</v>
      </c>
    </row>
    <row r="4034" spans="1:12" x14ac:dyDescent="0.2">
      <c r="A4034" t="s">
        <v>9489</v>
      </c>
      <c r="B4034" t="s">
        <v>9490</v>
      </c>
      <c r="C4034" t="s">
        <v>7360</v>
      </c>
      <c r="D4034" t="s">
        <v>352</v>
      </c>
      <c r="E4034" t="s">
        <v>32</v>
      </c>
      <c r="F4034" t="s">
        <v>41</v>
      </c>
      <c r="G4034" t="s">
        <v>42</v>
      </c>
      <c r="I4034">
        <v>332100</v>
      </c>
      <c r="J4034">
        <v>72</v>
      </c>
      <c r="K4034" s="1">
        <v>45930</v>
      </c>
      <c r="L4034" t="s">
        <v>15144</v>
      </c>
    </row>
    <row r="4035" spans="1:12" x14ac:dyDescent="0.2">
      <c r="A4035" t="s">
        <v>9477</v>
      </c>
      <c r="B4035" t="s">
        <v>9478</v>
      </c>
      <c r="C4035" t="s">
        <v>7360</v>
      </c>
      <c r="D4035" t="s">
        <v>352</v>
      </c>
      <c r="E4035" t="s">
        <v>32</v>
      </c>
      <c r="F4035" t="s">
        <v>41</v>
      </c>
      <c r="G4035" t="s">
        <v>42</v>
      </c>
      <c r="I4035">
        <v>332100</v>
      </c>
      <c r="J4035">
        <v>72</v>
      </c>
      <c r="K4035" s="1">
        <v>45930</v>
      </c>
      <c r="L4035" t="s">
        <v>15144</v>
      </c>
    </row>
    <row r="4036" spans="1:12" x14ac:dyDescent="0.2">
      <c r="A4036" t="s">
        <v>9485</v>
      </c>
      <c r="B4036" t="s">
        <v>9486</v>
      </c>
      <c r="C4036" t="s">
        <v>7360</v>
      </c>
      <c r="D4036" t="s">
        <v>352</v>
      </c>
      <c r="E4036" t="s">
        <v>32</v>
      </c>
      <c r="F4036" t="s">
        <v>41</v>
      </c>
      <c r="G4036" t="s">
        <v>42</v>
      </c>
      <c r="I4036">
        <v>332100</v>
      </c>
      <c r="J4036">
        <v>72</v>
      </c>
      <c r="K4036" s="1">
        <v>45930</v>
      </c>
      <c r="L4036" t="s">
        <v>15144</v>
      </c>
    </row>
    <row r="4037" spans="1:12" x14ac:dyDescent="0.2">
      <c r="A4037" t="s">
        <v>9481</v>
      </c>
      <c r="B4037" t="s">
        <v>9482</v>
      </c>
      <c r="C4037" t="s">
        <v>7360</v>
      </c>
      <c r="D4037" t="s">
        <v>352</v>
      </c>
      <c r="E4037" t="s">
        <v>32</v>
      </c>
      <c r="F4037" t="s">
        <v>41</v>
      </c>
      <c r="G4037" t="s">
        <v>42</v>
      </c>
      <c r="I4037">
        <v>332100</v>
      </c>
      <c r="J4037">
        <v>72</v>
      </c>
      <c r="K4037" s="1">
        <v>45930</v>
      </c>
      <c r="L4037" t="s">
        <v>15144</v>
      </c>
    </row>
    <row r="4038" spans="1:12" x14ac:dyDescent="0.2">
      <c r="A4038" t="s">
        <v>9479</v>
      </c>
      <c r="B4038" t="s">
        <v>9480</v>
      </c>
      <c r="C4038" t="s">
        <v>7360</v>
      </c>
      <c r="D4038" t="s">
        <v>352</v>
      </c>
      <c r="E4038" t="s">
        <v>32</v>
      </c>
      <c r="F4038" t="s">
        <v>41</v>
      </c>
      <c r="G4038" t="s">
        <v>42</v>
      </c>
      <c r="I4038">
        <v>332100</v>
      </c>
      <c r="J4038">
        <v>72</v>
      </c>
      <c r="K4038" s="1">
        <v>45930</v>
      </c>
      <c r="L4038" t="s">
        <v>15144</v>
      </c>
    </row>
    <row r="4039" spans="1:12" x14ac:dyDescent="0.2">
      <c r="A4039" t="s">
        <v>9493</v>
      </c>
      <c r="B4039" t="s">
        <v>9494</v>
      </c>
      <c r="C4039" t="s">
        <v>7360</v>
      </c>
      <c r="D4039" t="s">
        <v>352</v>
      </c>
      <c r="E4039" t="s">
        <v>32</v>
      </c>
      <c r="F4039" t="s">
        <v>41</v>
      </c>
      <c r="G4039" t="s">
        <v>42</v>
      </c>
      <c r="I4039">
        <v>332100</v>
      </c>
      <c r="J4039">
        <v>72</v>
      </c>
      <c r="K4039" s="1">
        <v>45930</v>
      </c>
      <c r="L4039" t="s">
        <v>15144</v>
      </c>
    </row>
    <row r="4040" spans="1:12" x14ac:dyDescent="0.2">
      <c r="A4040" t="s">
        <v>9487</v>
      </c>
      <c r="B4040" t="s">
        <v>9488</v>
      </c>
      <c r="C4040" t="s">
        <v>7360</v>
      </c>
      <c r="D4040" t="s">
        <v>352</v>
      </c>
      <c r="E4040" t="s">
        <v>32</v>
      </c>
      <c r="F4040" t="s">
        <v>41</v>
      </c>
      <c r="G4040" t="s">
        <v>42</v>
      </c>
      <c r="I4040">
        <v>332100</v>
      </c>
      <c r="J4040">
        <v>72</v>
      </c>
      <c r="K4040" s="1">
        <v>45930</v>
      </c>
      <c r="L4040" t="s">
        <v>15144</v>
      </c>
    </row>
    <row r="4041" spans="1:12" x14ac:dyDescent="0.2">
      <c r="A4041" t="s">
        <v>7980</v>
      </c>
      <c r="B4041" t="s">
        <v>7981</v>
      </c>
      <c r="C4041" t="s">
        <v>7360</v>
      </c>
      <c r="D4041" t="s">
        <v>352</v>
      </c>
      <c r="E4041" t="s">
        <v>32</v>
      </c>
      <c r="F4041" t="s">
        <v>52</v>
      </c>
      <c r="G4041" t="s">
        <v>53</v>
      </c>
      <c r="I4041">
        <v>300000</v>
      </c>
      <c r="J4041">
        <v>85</v>
      </c>
      <c r="K4041" s="1">
        <v>45838</v>
      </c>
      <c r="L4041" t="s">
        <v>15144</v>
      </c>
    </row>
    <row r="4042" spans="1:12" x14ac:dyDescent="0.2">
      <c r="A4042" t="s">
        <v>7988</v>
      </c>
      <c r="B4042" t="s">
        <v>7989</v>
      </c>
      <c r="C4042" t="s">
        <v>7360</v>
      </c>
      <c r="D4042" t="s">
        <v>352</v>
      </c>
      <c r="E4042" t="s">
        <v>32</v>
      </c>
      <c r="F4042" t="s">
        <v>52</v>
      </c>
      <c r="G4042" t="s">
        <v>53</v>
      </c>
      <c r="I4042">
        <v>300000</v>
      </c>
      <c r="J4042">
        <v>85</v>
      </c>
      <c r="K4042" s="1">
        <v>45838</v>
      </c>
      <c r="L4042" t="s">
        <v>15144</v>
      </c>
    </row>
    <row r="4043" spans="1:12" x14ac:dyDescent="0.2">
      <c r="A4043" t="s">
        <v>7974</v>
      </c>
      <c r="B4043" t="s">
        <v>7975</v>
      </c>
      <c r="C4043" t="s">
        <v>7360</v>
      </c>
      <c r="D4043" t="s">
        <v>352</v>
      </c>
      <c r="E4043" t="s">
        <v>32</v>
      </c>
      <c r="F4043" t="s">
        <v>52</v>
      </c>
      <c r="G4043" t="s">
        <v>53</v>
      </c>
      <c r="I4043">
        <v>300000</v>
      </c>
      <c r="J4043">
        <v>85</v>
      </c>
      <c r="K4043" s="1">
        <v>45838</v>
      </c>
      <c r="L4043" t="s">
        <v>15144</v>
      </c>
    </row>
    <row r="4044" spans="1:12" x14ac:dyDescent="0.2">
      <c r="A4044" t="s">
        <v>7984</v>
      </c>
      <c r="B4044" t="s">
        <v>7985</v>
      </c>
      <c r="C4044" t="s">
        <v>7360</v>
      </c>
      <c r="D4044" t="s">
        <v>352</v>
      </c>
      <c r="E4044" t="s">
        <v>32</v>
      </c>
      <c r="F4044" t="s">
        <v>52</v>
      </c>
      <c r="G4044" t="s">
        <v>53</v>
      </c>
      <c r="I4044">
        <v>300000</v>
      </c>
      <c r="J4044">
        <v>85</v>
      </c>
      <c r="K4044" s="1">
        <v>45838</v>
      </c>
      <c r="L4044" t="s">
        <v>15144</v>
      </c>
    </row>
    <row r="4045" spans="1:12" x14ac:dyDescent="0.2">
      <c r="A4045" t="s">
        <v>7990</v>
      </c>
      <c r="B4045" t="s">
        <v>7991</v>
      </c>
      <c r="C4045" t="s">
        <v>7360</v>
      </c>
      <c r="D4045" t="s">
        <v>352</v>
      </c>
      <c r="E4045" t="s">
        <v>32</v>
      </c>
      <c r="F4045" t="s">
        <v>52</v>
      </c>
      <c r="G4045" t="s">
        <v>53</v>
      </c>
      <c r="I4045">
        <v>300000</v>
      </c>
      <c r="J4045">
        <v>85</v>
      </c>
      <c r="K4045" s="1">
        <v>45838</v>
      </c>
      <c r="L4045" t="s">
        <v>15144</v>
      </c>
    </row>
    <row r="4046" spans="1:12" x14ac:dyDescent="0.2">
      <c r="A4046" t="s">
        <v>7986</v>
      </c>
      <c r="B4046" t="s">
        <v>7987</v>
      </c>
      <c r="C4046" t="s">
        <v>7360</v>
      </c>
      <c r="D4046" t="s">
        <v>352</v>
      </c>
      <c r="E4046" t="s">
        <v>32</v>
      </c>
      <c r="F4046" t="s">
        <v>52</v>
      </c>
      <c r="G4046" t="s">
        <v>53</v>
      </c>
      <c r="I4046">
        <v>300000</v>
      </c>
      <c r="J4046">
        <v>85</v>
      </c>
      <c r="K4046" s="1">
        <v>45838</v>
      </c>
      <c r="L4046" t="s">
        <v>15144</v>
      </c>
    </row>
    <row r="4047" spans="1:12" x14ac:dyDescent="0.2">
      <c r="A4047" t="s">
        <v>7982</v>
      </c>
      <c r="B4047" t="s">
        <v>7983</v>
      </c>
      <c r="C4047" t="s">
        <v>7360</v>
      </c>
      <c r="D4047" t="s">
        <v>352</v>
      </c>
      <c r="E4047" t="s">
        <v>32</v>
      </c>
      <c r="F4047" t="s">
        <v>52</v>
      </c>
      <c r="G4047" t="s">
        <v>53</v>
      </c>
      <c r="I4047">
        <v>300000</v>
      </c>
      <c r="J4047">
        <v>85</v>
      </c>
      <c r="K4047" s="1">
        <v>45838</v>
      </c>
      <c r="L4047" t="s">
        <v>15144</v>
      </c>
    </row>
    <row r="4048" spans="1:12" x14ac:dyDescent="0.2">
      <c r="A4048" t="s">
        <v>7992</v>
      </c>
      <c r="B4048" t="s">
        <v>7993</v>
      </c>
      <c r="C4048" t="s">
        <v>7360</v>
      </c>
      <c r="D4048" t="s">
        <v>352</v>
      </c>
      <c r="E4048" t="s">
        <v>32</v>
      </c>
      <c r="F4048" t="s">
        <v>52</v>
      </c>
      <c r="G4048" t="s">
        <v>53</v>
      </c>
      <c r="I4048">
        <v>300000</v>
      </c>
      <c r="J4048">
        <v>85</v>
      </c>
      <c r="K4048" s="1">
        <v>45838</v>
      </c>
      <c r="L4048" t="s">
        <v>15144</v>
      </c>
    </row>
    <row r="4049" spans="1:12" x14ac:dyDescent="0.2">
      <c r="A4049" t="s">
        <v>7976</v>
      </c>
      <c r="B4049" t="s">
        <v>7977</v>
      </c>
      <c r="C4049" t="s">
        <v>7360</v>
      </c>
      <c r="D4049" t="s">
        <v>352</v>
      </c>
      <c r="E4049" t="s">
        <v>32</v>
      </c>
      <c r="F4049" t="s">
        <v>52</v>
      </c>
      <c r="G4049" t="s">
        <v>53</v>
      </c>
      <c r="I4049">
        <v>300000</v>
      </c>
      <c r="J4049">
        <v>85</v>
      </c>
      <c r="K4049" s="1">
        <v>45838</v>
      </c>
      <c r="L4049" t="s">
        <v>15144</v>
      </c>
    </row>
    <row r="4050" spans="1:12" x14ac:dyDescent="0.2">
      <c r="A4050" t="s">
        <v>7970</v>
      </c>
      <c r="B4050" t="s">
        <v>7971</v>
      </c>
      <c r="C4050" t="s">
        <v>7360</v>
      </c>
      <c r="D4050" t="s">
        <v>352</v>
      </c>
      <c r="E4050" t="s">
        <v>32</v>
      </c>
      <c r="F4050" t="s">
        <v>52</v>
      </c>
      <c r="G4050" t="s">
        <v>53</v>
      </c>
      <c r="I4050">
        <v>300000</v>
      </c>
      <c r="J4050">
        <v>85</v>
      </c>
      <c r="K4050" s="1">
        <v>45838</v>
      </c>
      <c r="L4050" t="s">
        <v>15144</v>
      </c>
    </row>
    <row r="4051" spans="1:12" x14ac:dyDescent="0.2">
      <c r="A4051" t="s">
        <v>7972</v>
      </c>
      <c r="B4051" t="s">
        <v>7973</v>
      </c>
      <c r="C4051" t="s">
        <v>7360</v>
      </c>
      <c r="D4051" t="s">
        <v>352</v>
      </c>
      <c r="E4051" t="s">
        <v>32</v>
      </c>
      <c r="F4051" t="s">
        <v>52</v>
      </c>
      <c r="G4051" t="s">
        <v>53</v>
      </c>
      <c r="I4051">
        <v>300000</v>
      </c>
      <c r="J4051">
        <v>85</v>
      </c>
      <c r="K4051" s="1">
        <v>45838</v>
      </c>
      <c r="L4051" t="s">
        <v>15144</v>
      </c>
    </row>
    <row r="4052" spans="1:12" x14ac:dyDescent="0.2">
      <c r="A4052" t="s">
        <v>7968</v>
      </c>
      <c r="B4052" t="s">
        <v>7969</v>
      </c>
      <c r="C4052" t="s">
        <v>7360</v>
      </c>
      <c r="D4052" t="s">
        <v>352</v>
      </c>
      <c r="E4052" t="s">
        <v>32</v>
      </c>
      <c r="F4052" t="s">
        <v>52</v>
      </c>
      <c r="G4052" t="s">
        <v>53</v>
      </c>
      <c r="I4052">
        <v>300000</v>
      </c>
      <c r="J4052">
        <v>85</v>
      </c>
      <c r="K4052" s="1">
        <v>45838</v>
      </c>
      <c r="L4052" t="s">
        <v>15144</v>
      </c>
    </row>
    <row r="4053" spans="1:12" x14ac:dyDescent="0.2">
      <c r="A4053" t="s">
        <v>7978</v>
      </c>
      <c r="B4053" t="s">
        <v>7979</v>
      </c>
      <c r="C4053" t="s">
        <v>7360</v>
      </c>
      <c r="D4053" t="s">
        <v>352</v>
      </c>
      <c r="E4053" t="s">
        <v>32</v>
      </c>
      <c r="F4053" t="s">
        <v>52</v>
      </c>
      <c r="G4053" t="s">
        <v>53</v>
      </c>
      <c r="I4053">
        <v>300000</v>
      </c>
      <c r="J4053">
        <v>85</v>
      </c>
      <c r="K4053" s="1">
        <v>45838</v>
      </c>
      <c r="L4053" t="s">
        <v>15144</v>
      </c>
    </row>
    <row r="4054" spans="1:12" x14ac:dyDescent="0.2">
      <c r="A4054" t="s">
        <v>674</v>
      </c>
      <c r="B4054" t="s">
        <v>6703</v>
      </c>
      <c r="C4054" t="s">
        <v>7360</v>
      </c>
      <c r="D4054" t="s">
        <v>352</v>
      </c>
      <c r="E4054" t="s">
        <v>32</v>
      </c>
      <c r="F4054" t="s">
        <v>52</v>
      </c>
      <c r="G4054" t="s">
        <v>53</v>
      </c>
      <c r="H4054">
        <v>470000</v>
      </c>
      <c r="I4054">
        <v>550000</v>
      </c>
      <c r="J4054">
        <v>72</v>
      </c>
      <c r="K4054" s="1">
        <v>45565</v>
      </c>
      <c r="L4054" t="s">
        <v>15144</v>
      </c>
    </row>
    <row r="4055" spans="1:12" x14ac:dyDescent="0.2">
      <c r="A4055" t="s">
        <v>673</v>
      </c>
      <c r="B4055" t="s">
        <v>6704</v>
      </c>
      <c r="C4055" t="s">
        <v>7360</v>
      </c>
      <c r="D4055" t="s">
        <v>352</v>
      </c>
      <c r="E4055" t="s">
        <v>32</v>
      </c>
      <c r="F4055" t="s">
        <v>52</v>
      </c>
      <c r="G4055" t="s">
        <v>53</v>
      </c>
      <c r="H4055">
        <v>470000</v>
      </c>
      <c r="I4055">
        <v>300000</v>
      </c>
      <c r="J4055">
        <v>72</v>
      </c>
      <c r="K4055" s="1">
        <v>45565</v>
      </c>
      <c r="L4055" t="s">
        <v>15144</v>
      </c>
    </row>
    <row r="4056" spans="1:12" x14ac:dyDescent="0.2">
      <c r="A4056" t="s">
        <v>3720</v>
      </c>
      <c r="B4056" t="s">
        <v>11324</v>
      </c>
      <c r="C4056" t="s">
        <v>7360</v>
      </c>
      <c r="D4056" t="s">
        <v>352</v>
      </c>
      <c r="E4056" t="s">
        <v>32</v>
      </c>
      <c r="F4056" t="s">
        <v>52</v>
      </c>
      <c r="G4056" t="s">
        <v>53</v>
      </c>
      <c r="I4056"/>
      <c r="K4056" s="1">
        <v>45716</v>
      </c>
      <c r="L4056" t="s">
        <v>15144</v>
      </c>
    </row>
    <row r="4057" spans="1:12" x14ac:dyDescent="0.2">
      <c r="A4057" t="s">
        <v>11325</v>
      </c>
      <c r="B4057" t="s">
        <v>11326</v>
      </c>
      <c r="C4057" t="s">
        <v>7360</v>
      </c>
      <c r="D4057" t="s">
        <v>352</v>
      </c>
      <c r="E4057" t="s">
        <v>32</v>
      </c>
      <c r="F4057" t="s">
        <v>52</v>
      </c>
      <c r="G4057" t="s">
        <v>53</v>
      </c>
      <c r="I4057"/>
      <c r="K4057" s="1">
        <v>46053</v>
      </c>
      <c r="L4057" t="s">
        <v>15144</v>
      </c>
    </row>
    <row r="4058" spans="1:12" x14ac:dyDescent="0.2">
      <c r="A4058" t="s">
        <v>8174</v>
      </c>
      <c r="B4058" t="s">
        <v>8175</v>
      </c>
      <c r="C4058" t="s">
        <v>7360</v>
      </c>
      <c r="D4058" t="s">
        <v>7828</v>
      </c>
      <c r="E4058" t="s">
        <v>32</v>
      </c>
      <c r="F4058" t="s">
        <v>168</v>
      </c>
      <c r="G4058" t="s">
        <v>169</v>
      </c>
      <c r="I4058">
        <v>500000</v>
      </c>
      <c r="J4058">
        <v>100</v>
      </c>
      <c r="K4058" s="1">
        <v>45869</v>
      </c>
      <c r="L4058" t="s">
        <v>15144</v>
      </c>
    </row>
    <row r="4059" spans="1:12" x14ac:dyDescent="0.2">
      <c r="A4059" t="s">
        <v>8135</v>
      </c>
      <c r="B4059" t="s">
        <v>8136</v>
      </c>
      <c r="C4059" t="s">
        <v>7360</v>
      </c>
      <c r="D4059" t="s">
        <v>7828</v>
      </c>
      <c r="E4059" t="s">
        <v>32</v>
      </c>
      <c r="F4059" t="s">
        <v>168</v>
      </c>
      <c r="G4059" t="s">
        <v>169</v>
      </c>
      <c r="I4059">
        <v>500000</v>
      </c>
      <c r="J4059">
        <v>100</v>
      </c>
      <c r="K4059" s="1">
        <v>45869</v>
      </c>
      <c r="L4059" t="s">
        <v>15144</v>
      </c>
    </row>
    <row r="4060" spans="1:12" x14ac:dyDescent="0.2">
      <c r="A4060" t="s">
        <v>8160</v>
      </c>
      <c r="B4060" t="s">
        <v>8161</v>
      </c>
      <c r="C4060" t="s">
        <v>7360</v>
      </c>
      <c r="D4060" t="s">
        <v>7828</v>
      </c>
      <c r="E4060" t="s">
        <v>32</v>
      </c>
      <c r="F4060" t="s">
        <v>168</v>
      </c>
      <c r="G4060" t="s">
        <v>169</v>
      </c>
      <c r="I4060">
        <v>500000</v>
      </c>
      <c r="J4060">
        <v>100</v>
      </c>
      <c r="K4060" s="1">
        <v>45869</v>
      </c>
      <c r="L4060" t="s">
        <v>15144</v>
      </c>
    </row>
    <row r="4061" spans="1:12" x14ac:dyDescent="0.2">
      <c r="A4061" t="s">
        <v>8154</v>
      </c>
      <c r="B4061" t="s">
        <v>8155</v>
      </c>
      <c r="C4061" t="s">
        <v>7360</v>
      </c>
      <c r="D4061" t="s">
        <v>7828</v>
      </c>
      <c r="E4061" t="s">
        <v>32</v>
      </c>
      <c r="F4061" t="s">
        <v>168</v>
      </c>
      <c r="G4061" t="s">
        <v>169</v>
      </c>
      <c r="I4061">
        <v>500000</v>
      </c>
      <c r="J4061">
        <v>100</v>
      </c>
      <c r="K4061" s="1">
        <v>45869</v>
      </c>
      <c r="L4061" t="s">
        <v>15144</v>
      </c>
    </row>
    <row r="4062" spans="1:12" x14ac:dyDescent="0.2">
      <c r="A4062" t="s">
        <v>8143</v>
      </c>
      <c r="B4062" t="s">
        <v>8144</v>
      </c>
      <c r="C4062" t="s">
        <v>7360</v>
      </c>
      <c r="D4062" t="s">
        <v>7828</v>
      </c>
      <c r="E4062" t="s">
        <v>32</v>
      </c>
      <c r="F4062" t="s">
        <v>168</v>
      </c>
      <c r="G4062" t="s">
        <v>169</v>
      </c>
      <c r="I4062">
        <v>500000</v>
      </c>
      <c r="J4062">
        <v>100</v>
      </c>
      <c r="K4062" s="1">
        <v>45869</v>
      </c>
      <c r="L4062" t="s">
        <v>15144</v>
      </c>
    </row>
    <row r="4063" spans="1:12" x14ac:dyDescent="0.2">
      <c r="A4063" t="s">
        <v>8139</v>
      </c>
      <c r="B4063" t="s">
        <v>8140</v>
      </c>
      <c r="C4063" t="s">
        <v>7360</v>
      </c>
      <c r="D4063" t="s">
        <v>7828</v>
      </c>
      <c r="E4063" t="s">
        <v>32</v>
      </c>
      <c r="F4063" t="s">
        <v>168</v>
      </c>
      <c r="G4063" t="s">
        <v>169</v>
      </c>
      <c r="I4063">
        <v>500000</v>
      </c>
      <c r="J4063">
        <v>100</v>
      </c>
      <c r="K4063" s="1">
        <v>45869</v>
      </c>
      <c r="L4063" t="s">
        <v>15144</v>
      </c>
    </row>
    <row r="4064" spans="1:12" x14ac:dyDescent="0.2">
      <c r="A4064" t="s">
        <v>8148</v>
      </c>
      <c r="B4064" t="s">
        <v>8149</v>
      </c>
      <c r="C4064" t="s">
        <v>7360</v>
      </c>
      <c r="D4064" t="s">
        <v>7828</v>
      </c>
      <c r="E4064" t="s">
        <v>32</v>
      </c>
      <c r="F4064" t="s">
        <v>168</v>
      </c>
      <c r="G4064" t="s">
        <v>169</v>
      </c>
      <c r="I4064">
        <v>500000</v>
      </c>
      <c r="J4064">
        <v>100</v>
      </c>
      <c r="K4064" s="1">
        <v>45869</v>
      </c>
      <c r="L4064" t="s">
        <v>15144</v>
      </c>
    </row>
    <row r="4065" spans="1:12" x14ac:dyDescent="0.2">
      <c r="A4065" t="s">
        <v>8141</v>
      </c>
      <c r="B4065" t="s">
        <v>8142</v>
      </c>
      <c r="C4065" t="s">
        <v>7360</v>
      </c>
      <c r="D4065" t="s">
        <v>7828</v>
      </c>
      <c r="E4065" t="s">
        <v>32</v>
      </c>
      <c r="F4065" t="s">
        <v>168</v>
      </c>
      <c r="G4065" t="s">
        <v>169</v>
      </c>
      <c r="I4065">
        <v>500000</v>
      </c>
      <c r="J4065">
        <v>100</v>
      </c>
      <c r="K4065" s="1">
        <v>45869</v>
      </c>
      <c r="L4065" t="s">
        <v>15144</v>
      </c>
    </row>
    <row r="4066" spans="1:12" x14ac:dyDescent="0.2">
      <c r="A4066" t="s">
        <v>8180</v>
      </c>
      <c r="B4066" t="s">
        <v>8181</v>
      </c>
      <c r="C4066" t="s">
        <v>7360</v>
      </c>
      <c r="D4066" t="s">
        <v>7828</v>
      </c>
      <c r="E4066" t="s">
        <v>32</v>
      </c>
      <c r="F4066" t="s">
        <v>168</v>
      </c>
      <c r="G4066" t="s">
        <v>169</v>
      </c>
      <c r="I4066">
        <v>500000</v>
      </c>
      <c r="J4066">
        <v>100</v>
      </c>
      <c r="K4066" s="1">
        <v>45869</v>
      </c>
      <c r="L4066" t="s">
        <v>15144</v>
      </c>
    </row>
    <row r="4067" spans="1:12" x14ac:dyDescent="0.2">
      <c r="A4067" t="s">
        <v>8176</v>
      </c>
      <c r="B4067" t="s">
        <v>8177</v>
      </c>
      <c r="C4067" t="s">
        <v>7360</v>
      </c>
      <c r="D4067" t="s">
        <v>7828</v>
      </c>
      <c r="E4067" t="s">
        <v>32</v>
      </c>
      <c r="F4067" t="s">
        <v>168</v>
      </c>
      <c r="G4067" t="s">
        <v>169</v>
      </c>
      <c r="I4067">
        <v>500000</v>
      </c>
      <c r="J4067">
        <v>100</v>
      </c>
      <c r="K4067" s="1">
        <v>45869</v>
      </c>
      <c r="L4067" t="s">
        <v>15144</v>
      </c>
    </row>
    <row r="4068" spans="1:12" x14ac:dyDescent="0.2">
      <c r="A4068" t="s">
        <v>8184</v>
      </c>
      <c r="B4068" t="s">
        <v>8185</v>
      </c>
      <c r="C4068" t="s">
        <v>7360</v>
      </c>
      <c r="D4068" t="s">
        <v>7828</v>
      </c>
      <c r="E4068" t="s">
        <v>32</v>
      </c>
      <c r="F4068" t="s">
        <v>168</v>
      </c>
      <c r="G4068" t="s">
        <v>169</v>
      </c>
      <c r="I4068">
        <v>500000</v>
      </c>
      <c r="J4068">
        <v>100</v>
      </c>
      <c r="K4068" s="1">
        <v>45869</v>
      </c>
      <c r="L4068" t="s">
        <v>15144</v>
      </c>
    </row>
    <row r="4069" spans="1:12" x14ac:dyDescent="0.2">
      <c r="A4069" t="s">
        <v>8150</v>
      </c>
      <c r="B4069" t="s">
        <v>8151</v>
      </c>
      <c r="C4069" t="s">
        <v>7360</v>
      </c>
      <c r="D4069" t="s">
        <v>7828</v>
      </c>
      <c r="E4069" t="s">
        <v>32</v>
      </c>
      <c r="F4069" t="s">
        <v>168</v>
      </c>
      <c r="G4069" t="s">
        <v>169</v>
      </c>
      <c r="I4069">
        <v>500000</v>
      </c>
      <c r="J4069">
        <v>100</v>
      </c>
      <c r="K4069" s="1">
        <v>45869</v>
      </c>
      <c r="L4069" t="s">
        <v>15144</v>
      </c>
    </row>
    <row r="4070" spans="1:12" x14ac:dyDescent="0.2">
      <c r="A4070" t="s">
        <v>8182</v>
      </c>
      <c r="B4070" t="s">
        <v>8183</v>
      </c>
      <c r="C4070" t="s">
        <v>7360</v>
      </c>
      <c r="D4070" t="s">
        <v>7828</v>
      </c>
      <c r="E4070" t="s">
        <v>32</v>
      </c>
      <c r="F4070" t="s">
        <v>168</v>
      </c>
      <c r="G4070" t="s">
        <v>169</v>
      </c>
      <c r="I4070">
        <v>500000</v>
      </c>
      <c r="J4070">
        <v>100</v>
      </c>
      <c r="K4070" s="1">
        <v>45869</v>
      </c>
      <c r="L4070" t="s">
        <v>15144</v>
      </c>
    </row>
    <row r="4071" spans="1:12" x14ac:dyDescent="0.2">
      <c r="A4071" t="s">
        <v>8168</v>
      </c>
      <c r="B4071" t="s">
        <v>8169</v>
      </c>
      <c r="C4071" t="s">
        <v>7360</v>
      </c>
      <c r="D4071" t="s">
        <v>7828</v>
      </c>
      <c r="E4071" t="s">
        <v>32</v>
      </c>
      <c r="F4071" t="s">
        <v>168</v>
      </c>
      <c r="G4071" t="s">
        <v>169</v>
      </c>
      <c r="I4071">
        <v>500000</v>
      </c>
      <c r="J4071">
        <v>100</v>
      </c>
      <c r="K4071" s="1">
        <v>45869</v>
      </c>
      <c r="L4071" t="s">
        <v>15144</v>
      </c>
    </row>
    <row r="4072" spans="1:12" x14ac:dyDescent="0.2">
      <c r="A4072" t="s">
        <v>8172</v>
      </c>
      <c r="B4072" t="s">
        <v>8173</v>
      </c>
      <c r="C4072" t="s">
        <v>7360</v>
      </c>
      <c r="D4072" t="s">
        <v>7828</v>
      </c>
      <c r="E4072" t="s">
        <v>32</v>
      </c>
      <c r="F4072" t="s">
        <v>168</v>
      </c>
      <c r="G4072" t="s">
        <v>169</v>
      </c>
      <c r="I4072">
        <v>500000</v>
      </c>
      <c r="J4072">
        <v>100</v>
      </c>
      <c r="K4072" s="1">
        <v>45869</v>
      </c>
      <c r="L4072" t="s">
        <v>15144</v>
      </c>
    </row>
    <row r="4073" spans="1:12" x14ac:dyDescent="0.2">
      <c r="A4073" t="s">
        <v>8158</v>
      </c>
      <c r="B4073" t="s">
        <v>8159</v>
      </c>
      <c r="C4073" t="s">
        <v>7360</v>
      </c>
      <c r="D4073" t="s">
        <v>7828</v>
      </c>
      <c r="E4073" t="s">
        <v>32</v>
      </c>
      <c r="F4073" t="s">
        <v>168</v>
      </c>
      <c r="G4073" t="s">
        <v>169</v>
      </c>
      <c r="I4073">
        <v>500000</v>
      </c>
      <c r="J4073">
        <v>100</v>
      </c>
      <c r="K4073" s="1">
        <v>45869</v>
      </c>
      <c r="L4073" t="s">
        <v>15144</v>
      </c>
    </row>
    <row r="4074" spans="1:12" x14ac:dyDescent="0.2">
      <c r="A4074" t="s">
        <v>8162</v>
      </c>
      <c r="B4074" t="s">
        <v>8163</v>
      </c>
      <c r="C4074" t="s">
        <v>7360</v>
      </c>
      <c r="D4074" t="s">
        <v>7828</v>
      </c>
      <c r="E4074" t="s">
        <v>32</v>
      </c>
      <c r="F4074" t="s">
        <v>168</v>
      </c>
      <c r="G4074" t="s">
        <v>169</v>
      </c>
      <c r="I4074">
        <v>500000</v>
      </c>
      <c r="J4074">
        <v>100</v>
      </c>
      <c r="K4074" s="1">
        <v>45869</v>
      </c>
      <c r="L4074" t="s">
        <v>15144</v>
      </c>
    </row>
    <row r="4075" spans="1:12" x14ac:dyDescent="0.2">
      <c r="A4075" t="s">
        <v>8156</v>
      </c>
      <c r="B4075" t="s">
        <v>8157</v>
      </c>
      <c r="C4075" t="s">
        <v>7360</v>
      </c>
      <c r="D4075" t="s">
        <v>7828</v>
      </c>
      <c r="E4075" t="s">
        <v>32</v>
      </c>
      <c r="F4075" t="s">
        <v>168</v>
      </c>
      <c r="G4075" t="s">
        <v>169</v>
      </c>
      <c r="I4075">
        <v>500000</v>
      </c>
      <c r="J4075">
        <v>100</v>
      </c>
      <c r="K4075" s="1">
        <v>45869</v>
      </c>
      <c r="L4075" t="s">
        <v>15144</v>
      </c>
    </row>
    <row r="4076" spans="1:12" x14ac:dyDescent="0.2">
      <c r="A4076" t="s">
        <v>8166</v>
      </c>
      <c r="B4076" t="s">
        <v>8167</v>
      </c>
      <c r="C4076" t="s">
        <v>7360</v>
      </c>
      <c r="D4076" t="s">
        <v>7828</v>
      </c>
      <c r="E4076" t="s">
        <v>32</v>
      </c>
      <c r="F4076" t="s">
        <v>168</v>
      </c>
      <c r="G4076" t="s">
        <v>169</v>
      </c>
      <c r="I4076">
        <v>500000</v>
      </c>
      <c r="J4076">
        <v>100</v>
      </c>
      <c r="K4076" s="1">
        <v>45869</v>
      </c>
      <c r="L4076" t="s">
        <v>15144</v>
      </c>
    </row>
    <row r="4077" spans="1:12" x14ac:dyDescent="0.2">
      <c r="A4077" t="s">
        <v>8152</v>
      </c>
      <c r="B4077" t="s">
        <v>8153</v>
      </c>
      <c r="C4077" t="s">
        <v>7360</v>
      </c>
      <c r="D4077" t="s">
        <v>7828</v>
      </c>
      <c r="E4077" t="s">
        <v>32</v>
      </c>
      <c r="F4077" t="s">
        <v>168</v>
      </c>
      <c r="G4077" t="s">
        <v>169</v>
      </c>
      <c r="I4077">
        <v>500000</v>
      </c>
      <c r="J4077">
        <v>100</v>
      </c>
      <c r="K4077" s="1">
        <v>45869</v>
      </c>
      <c r="L4077" t="s">
        <v>15144</v>
      </c>
    </row>
    <row r="4078" spans="1:12" x14ac:dyDescent="0.2">
      <c r="A4078" t="s">
        <v>8178</v>
      </c>
      <c r="B4078" t="s">
        <v>8179</v>
      </c>
      <c r="C4078" t="s">
        <v>7360</v>
      </c>
      <c r="D4078" t="s">
        <v>7828</v>
      </c>
      <c r="E4078" t="s">
        <v>32</v>
      </c>
      <c r="F4078" t="s">
        <v>168</v>
      </c>
      <c r="G4078" t="s">
        <v>169</v>
      </c>
      <c r="I4078">
        <v>500000</v>
      </c>
      <c r="J4078">
        <v>100</v>
      </c>
      <c r="K4078" s="1">
        <v>45869</v>
      </c>
      <c r="L4078" t="s">
        <v>15144</v>
      </c>
    </row>
    <row r="4079" spans="1:12" x14ac:dyDescent="0.2">
      <c r="A4079" t="s">
        <v>8170</v>
      </c>
      <c r="B4079" t="s">
        <v>8171</v>
      </c>
      <c r="C4079" t="s">
        <v>7360</v>
      </c>
      <c r="D4079" t="s">
        <v>7828</v>
      </c>
      <c r="E4079" t="s">
        <v>32</v>
      </c>
      <c r="F4079" t="s">
        <v>168</v>
      </c>
      <c r="G4079" t="s">
        <v>169</v>
      </c>
      <c r="I4079">
        <v>500000</v>
      </c>
      <c r="J4079">
        <v>100</v>
      </c>
      <c r="K4079" s="1">
        <v>45869</v>
      </c>
      <c r="L4079" t="s">
        <v>15144</v>
      </c>
    </row>
    <row r="4080" spans="1:12" x14ac:dyDescent="0.2">
      <c r="A4080" t="s">
        <v>8137</v>
      </c>
      <c r="B4080" t="s">
        <v>8138</v>
      </c>
      <c r="C4080" t="s">
        <v>7360</v>
      </c>
      <c r="D4080" t="s">
        <v>7828</v>
      </c>
      <c r="E4080" t="s">
        <v>32</v>
      </c>
      <c r="F4080" t="s">
        <v>168</v>
      </c>
      <c r="G4080" t="s">
        <v>169</v>
      </c>
      <c r="I4080">
        <v>500000</v>
      </c>
      <c r="J4080">
        <v>100</v>
      </c>
      <c r="K4080" s="1">
        <v>45869</v>
      </c>
      <c r="L4080" t="s">
        <v>15144</v>
      </c>
    </row>
    <row r="4081" spans="1:12" x14ac:dyDescent="0.2">
      <c r="A4081" t="s">
        <v>7827</v>
      </c>
      <c r="B4081" t="s">
        <v>8145</v>
      </c>
      <c r="C4081" t="s">
        <v>7360</v>
      </c>
      <c r="D4081" t="s">
        <v>7828</v>
      </c>
      <c r="E4081" t="s">
        <v>32</v>
      </c>
      <c r="F4081" t="s">
        <v>168</v>
      </c>
      <c r="G4081" t="s">
        <v>169</v>
      </c>
      <c r="H4081">
        <v>500000</v>
      </c>
      <c r="I4081">
        <v>500000</v>
      </c>
      <c r="J4081">
        <v>100</v>
      </c>
      <c r="K4081" s="1">
        <v>45838</v>
      </c>
      <c r="L4081" t="s">
        <v>15144</v>
      </c>
    </row>
    <row r="4082" spans="1:12" x14ac:dyDescent="0.2">
      <c r="A4082" t="s">
        <v>8164</v>
      </c>
      <c r="B4082" t="s">
        <v>8165</v>
      </c>
      <c r="C4082" t="s">
        <v>7360</v>
      </c>
      <c r="D4082" t="s">
        <v>7828</v>
      </c>
      <c r="E4082" t="s">
        <v>32</v>
      </c>
      <c r="F4082" t="s">
        <v>168</v>
      </c>
      <c r="G4082" t="s">
        <v>169</v>
      </c>
      <c r="I4082">
        <v>500000</v>
      </c>
      <c r="J4082">
        <v>100</v>
      </c>
      <c r="K4082" s="1">
        <v>45869</v>
      </c>
      <c r="L4082" t="s">
        <v>15144</v>
      </c>
    </row>
    <row r="4083" spans="1:12" x14ac:dyDescent="0.2">
      <c r="A4083" t="s">
        <v>8146</v>
      </c>
      <c r="B4083" t="s">
        <v>8147</v>
      </c>
      <c r="C4083" t="s">
        <v>7360</v>
      </c>
      <c r="D4083" t="s">
        <v>7828</v>
      </c>
      <c r="E4083" t="s">
        <v>32</v>
      </c>
      <c r="F4083" t="s">
        <v>168</v>
      </c>
      <c r="G4083" t="s">
        <v>169</v>
      </c>
      <c r="I4083">
        <v>500000</v>
      </c>
      <c r="J4083">
        <v>100</v>
      </c>
      <c r="K4083" s="1">
        <v>45869</v>
      </c>
      <c r="L4083" t="s">
        <v>15144</v>
      </c>
    </row>
    <row r="4084" spans="1:12" x14ac:dyDescent="0.2">
      <c r="A4084" t="s">
        <v>8923</v>
      </c>
      <c r="B4084" t="s">
        <v>8924</v>
      </c>
      <c r="C4084" t="s">
        <v>7360</v>
      </c>
      <c r="D4084" t="s">
        <v>14773</v>
      </c>
      <c r="E4084" t="s">
        <v>32</v>
      </c>
      <c r="F4084" t="s">
        <v>8916</v>
      </c>
      <c r="G4084" t="s">
        <v>345</v>
      </c>
      <c r="I4084"/>
      <c r="K4084" s="1">
        <v>45900</v>
      </c>
      <c r="L4084" t="s">
        <v>15144</v>
      </c>
    </row>
    <row r="4085" spans="1:12" x14ac:dyDescent="0.2">
      <c r="A4085" t="s">
        <v>12377</v>
      </c>
      <c r="B4085" t="s">
        <v>12378</v>
      </c>
      <c r="C4085" t="s">
        <v>12379</v>
      </c>
      <c r="D4085" t="s">
        <v>12380</v>
      </c>
      <c r="E4085" t="s">
        <v>32</v>
      </c>
      <c r="F4085" t="s">
        <v>86</v>
      </c>
      <c r="G4085" t="s">
        <v>85</v>
      </c>
      <c r="I4085"/>
      <c r="J4085">
        <v>200</v>
      </c>
      <c r="K4085" s="1">
        <v>46112</v>
      </c>
      <c r="L4085" t="s">
        <v>15144</v>
      </c>
    </row>
    <row r="4086" spans="1:12" x14ac:dyDescent="0.2">
      <c r="A4086" t="s">
        <v>14465</v>
      </c>
      <c r="B4086" t="s">
        <v>14466</v>
      </c>
      <c r="C4086" t="s">
        <v>7360</v>
      </c>
      <c r="D4086" t="s">
        <v>3309</v>
      </c>
      <c r="E4086" t="s">
        <v>32</v>
      </c>
      <c r="F4086" t="s">
        <v>49</v>
      </c>
      <c r="G4086" t="s">
        <v>50</v>
      </c>
      <c r="I4086"/>
      <c r="J4086">
        <v>500</v>
      </c>
      <c r="K4086" s="1">
        <v>46203</v>
      </c>
      <c r="L4086" t="s">
        <v>15144</v>
      </c>
    </row>
    <row r="4087" spans="1:12" x14ac:dyDescent="0.2">
      <c r="A4087" t="s">
        <v>13871</v>
      </c>
      <c r="B4087" t="s">
        <v>14467</v>
      </c>
      <c r="C4087" t="s">
        <v>15342</v>
      </c>
      <c r="D4087" t="s">
        <v>3309</v>
      </c>
      <c r="E4087" t="s">
        <v>32</v>
      </c>
      <c r="F4087" t="s">
        <v>49</v>
      </c>
      <c r="G4087" t="s">
        <v>50</v>
      </c>
      <c r="I4087"/>
      <c r="J4087">
        <v>500</v>
      </c>
      <c r="K4087" s="1">
        <v>46173</v>
      </c>
      <c r="L4087" t="s">
        <v>15144</v>
      </c>
    </row>
    <row r="4088" spans="1:12" x14ac:dyDescent="0.2">
      <c r="A4088" t="s">
        <v>13166</v>
      </c>
      <c r="B4088" t="s">
        <v>13167</v>
      </c>
      <c r="C4088" t="s">
        <v>14121</v>
      </c>
      <c r="D4088" t="s">
        <v>3309</v>
      </c>
      <c r="E4088" t="s">
        <v>32</v>
      </c>
      <c r="F4088" t="s">
        <v>46</v>
      </c>
      <c r="G4088" t="s">
        <v>47</v>
      </c>
      <c r="I4088"/>
      <c r="J4088">
        <v>166</v>
      </c>
      <c r="K4088" s="1">
        <v>46142</v>
      </c>
      <c r="L4088" t="s">
        <v>15144</v>
      </c>
    </row>
    <row r="4089" spans="1:12" x14ac:dyDescent="0.2">
      <c r="A4089" t="s">
        <v>13164</v>
      </c>
      <c r="B4089" t="s">
        <v>13165</v>
      </c>
      <c r="C4089" t="s">
        <v>7360</v>
      </c>
      <c r="D4089" t="s">
        <v>3309</v>
      </c>
      <c r="E4089" t="s">
        <v>32</v>
      </c>
      <c r="F4089" t="s">
        <v>46</v>
      </c>
      <c r="G4089" t="s">
        <v>47</v>
      </c>
      <c r="I4089"/>
      <c r="J4089">
        <v>166</v>
      </c>
      <c r="K4089" s="1">
        <v>46142</v>
      </c>
      <c r="L4089" t="s">
        <v>15144</v>
      </c>
    </row>
    <row r="4090" spans="1:12" x14ac:dyDescent="0.2">
      <c r="A4090" t="s">
        <v>13162</v>
      </c>
      <c r="B4090" t="s">
        <v>13163</v>
      </c>
      <c r="C4090" t="s">
        <v>7360</v>
      </c>
      <c r="D4090" t="s">
        <v>3309</v>
      </c>
      <c r="E4090" t="s">
        <v>32</v>
      </c>
      <c r="F4090" t="s">
        <v>46</v>
      </c>
      <c r="G4090" t="s">
        <v>47</v>
      </c>
      <c r="I4090"/>
      <c r="J4090">
        <v>166</v>
      </c>
      <c r="K4090" s="1">
        <v>46142</v>
      </c>
      <c r="L4090" t="s">
        <v>15144</v>
      </c>
    </row>
    <row r="4091" spans="1:12" x14ac:dyDescent="0.2">
      <c r="A4091" t="s">
        <v>14468</v>
      </c>
      <c r="B4091" t="s">
        <v>14469</v>
      </c>
      <c r="C4091" t="s">
        <v>7360</v>
      </c>
      <c r="D4091" t="s">
        <v>3309</v>
      </c>
      <c r="E4091" t="s">
        <v>32</v>
      </c>
      <c r="F4091" t="s">
        <v>46</v>
      </c>
      <c r="G4091" t="s">
        <v>47</v>
      </c>
      <c r="H4091">
        <v>120000</v>
      </c>
      <c r="I4091">
        <v>120000</v>
      </c>
      <c r="J4091">
        <v>50</v>
      </c>
      <c r="K4091" s="1">
        <v>46203</v>
      </c>
      <c r="L4091" t="s">
        <v>15144</v>
      </c>
    </row>
    <row r="4092" spans="1:12" x14ac:dyDescent="0.2">
      <c r="A4092" t="s">
        <v>14921</v>
      </c>
      <c r="B4092" t="s">
        <v>15090</v>
      </c>
      <c r="C4092" t="s">
        <v>7360</v>
      </c>
      <c r="D4092" t="s">
        <v>14922</v>
      </c>
      <c r="E4092" t="s">
        <v>32</v>
      </c>
      <c r="F4092" t="s">
        <v>150</v>
      </c>
      <c r="G4092" t="s">
        <v>1045</v>
      </c>
      <c r="I4092"/>
      <c r="J4092">
        <v>20</v>
      </c>
      <c r="K4092" s="1">
        <v>46234</v>
      </c>
      <c r="L4092" t="s">
        <v>15144</v>
      </c>
    </row>
    <row r="4093" spans="1:12" x14ac:dyDescent="0.2">
      <c r="A4093" t="s">
        <v>3901</v>
      </c>
      <c r="B4093" t="s">
        <v>11687</v>
      </c>
      <c r="C4093" t="s">
        <v>11688</v>
      </c>
      <c r="D4093" t="s">
        <v>3902</v>
      </c>
      <c r="E4093" t="s">
        <v>32</v>
      </c>
      <c r="F4093" t="s">
        <v>127</v>
      </c>
      <c r="G4093" t="s">
        <v>128</v>
      </c>
      <c r="I4093"/>
      <c r="J4093">
        <v>270</v>
      </c>
      <c r="K4093" s="1">
        <v>45747</v>
      </c>
      <c r="L4093" t="s">
        <v>15144</v>
      </c>
    </row>
    <row r="4094" spans="1:12" x14ac:dyDescent="0.2">
      <c r="A4094" t="s">
        <v>11685</v>
      </c>
      <c r="B4094" t="s">
        <v>11686</v>
      </c>
      <c r="C4094" t="s">
        <v>7360</v>
      </c>
      <c r="D4094" t="s">
        <v>3902</v>
      </c>
      <c r="E4094" t="s">
        <v>32</v>
      </c>
      <c r="F4094" t="s">
        <v>127</v>
      </c>
      <c r="G4094" t="s">
        <v>128</v>
      </c>
      <c r="H4094">
        <v>617000</v>
      </c>
      <c r="I4094">
        <v>100000</v>
      </c>
      <c r="J4094">
        <v>40</v>
      </c>
      <c r="K4094" s="1">
        <v>46053</v>
      </c>
      <c r="L4094" t="s">
        <v>15144</v>
      </c>
    </row>
    <row r="4095" spans="1:12" x14ac:dyDescent="0.2">
      <c r="A4095" t="s">
        <v>3355</v>
      </c>
      <c r="B4095" t="s">
        <v>11612</v>
      </c>
      <c r="C4095" t="s">
        <v>7360</v>
      </c>
      <c r="D4095" t="s">
        <v>3356</v>
      </c>
      <c r="E4095" t="s">
        <v>32</v>
      </c>
      <c r="F4095" t="s">
        <v>100</v>
      </c>
      <c r="G4095" t="s">
        <v>101</v>
      </c>
      <c r="H4095">
        <v>100000</v>
      </c>
      <c r="I4095"/>
      <c r="K4095" s="1">
        <v>45688</v>
      </c>
      <c r="L4095" t="s">
        <v>15144</v>
      </c>
    </row>
    <row r="4096" spans="1:12" x14ac:dyDescent="0.2">
      <c r="A4096" t="s">
        <v>14686</v>
      </c>
      <c r="B4096" t="s">
        <v>14687</v>
      </c>
      <c r="C4096" t="s">
        <v>7360</v>
      </c>
      <c r="D4096" t="s">
        <v>14688</v>
      </c>
      <c r="E4096" t="s">
        <v>32</v>
      </c>
      <c r="F4096" t="s">
        <v>153</v>
      </c>
      <c r="G4096" t="s">
        <v>1071</v>
      </c>
      <c r="I4096"/>
      <c r="J4096">
        <v>8</v>
      </c>
      <c r="K4096" s="1">
        <v>46234</v>
      </c>
      <c r="L4096" t="s">
        <v>15144</v>
      </c>
    </row>
    <row r="4097" spans="1:12" x14ac:dyDescent="0.2">
      <c r="A4097" t="s">
        <v>10331</v>
      </c>
      <c r="B4097" t="s">
        <v>10332</v>
      </c>
      <c r="C4097" t="s">
        <v>7360</v>
      </c>
      <c r="D4097" t="s">
        <v>3899</v>
      </c>
      <c r="E4097" t="s">
        <v>32</v>
      </c>
      <c r="F4097" t="s">
        <v>49</v>
      </c>
      <c r="G4097" t="s">
        <v>50</v>
      </c>
      <c r="I4097"/>
      <c r="J4097">
        <v>200</v>
      </c>
      <c r="K4097" s="1">
        <v>45991</v>
      </c>
      <c r="L4097" t="s">
        <v>15144</v>
      </c>
    </row>
    <row r="4098" spans="1:12" x14ac:dyDescent="0.2">
      <c r="A4098" t="s">
        <v>10335</v>
      </c>
      <c r="B4098" t="s">
        <v>10336</v>
      </c>
      <c r="C4098" t="s">
        <v>7360</v>
      </c>
      <c r="D4098" t="s">
        <v>3899</v>
      </c>
      <c r="E4098" t="s">
        <v>32</v>
      </c>
      <c r="F4098" t="s">
        <v>49</v>
      </c>
      <c r="G4098" t="s">
        <v>50</v>
      </c>
      <c r="I4098"/>
      <c r="J4098">
        <v>300</v>
      </c>
      <c r="K4098" s="1">
        <v>45991</v>
      </c>
      <c r="L4098" t="s">
        <v>15144</v>
      </c>
    </row>
    <row r="4099" spans="1:12" x14ac:dyDescent="0.2">
      <c r="A4099" t="s">
        <v>10337</v>
      </c>
      <c r="B4099" t="s">
        <v>10338</v>
      </c>
      <c r="C4099" t="s">
        <v>7360</v>
      </c>
      <c r="D4099" t="s">
        <v>3899</v>
      </c>
      <c r="E4099" t="s">
        <v>32</v>
      </c>
      <c r="F4099" t="s">
        <v>49</v>
      </c>
      <c r="G4099" t="s">
        <v>50</v>
      </c>
      <c r="I4099"/>
      <c r="J4099">
        <v>300</v>
      </c>
      <c r="K4099" s="1">
        <v>45991</v>
      </c>
      <c r="L4099" t="s">
        <v>15144</v>
      </c>
    </row>
    <row r="4100" spans="1:12" x14ac:dyDescent="0.2">
      <c r="A4100" t="s">
        <v>10349</v>
      </c>
      <c r="B4100" t="s">
        <v>10350</v>
      </c>
      <c r="C4100" t="s">
        <v>7360</v>
      </c>
      <c r="D4100" t="s">
        <v>3899</v>
      </c>
      <c r="E4100" t="s">
        <v>32</v>
      </c>
      <c r="F4100" t="s">
        <v>49</v>
      </c>
      <c r="G4100" t="s">
        <v>50</v>
      </c>
      <c r="I4100"/>
      <c r="J4100">
        <v>100</v>
      </c>
      <c r="K4100" s="1">
        <v>45991</v>
      </c>
      <c r="L4100" t="s">
        <v>15144</v>
      </c>
    </row>
    <row r="4101" spans="1:12" x14ac:dyDescent="0.2">
      <c r="A4101" t="s">
        <v>10345</v>
      </c>
      <c r="B4101" t="s">
        <v>10346</v>
      </c>
      <c r="C4101" t="s">
        <v>7360</v>
      </c>
      <c r="D4101" t="s">
        <v>3899</v>
      </c>
      <c r="E4101" t="s">
        <v>32</v>
      </c>
      <c r="F4101" t="s">
        <v>49</v>
      </c>
      <c r="G4101" t="s">
        <v>50</v>
      </c>
      <c r="I4101"/>
      <c r="J4101">
        <v>100</v>
      </c>
      <c r="K4101" s="1">
        <v>45991</v>
      </c>
      <c r="L4101" t="s">
        <v>15144</v>
      </c>
    </row>
    <row r="4102" spans="1:12" x14ac:dyDescent="0.2">
      <c r="A4102" t="s">
        <v>10347</v>
      </c>
      <c r="B4102" t="s">
        <v>10348</v>
      </c>
      <c r="C4102" t="s">
        <v>7360</v>
      </c>
      <c r="D4102" t="s">
        <v>3899</v>
      </c>
      <c r="E4102" t="s">
        <v>32</v>
      </c>
      <c r="F4102" t="s">
        <v>49</v>
      </c>
      <c r="G4102" t="s">
        <v>50</v>
      </c>
      <c r="I4102"/>
      <c r="J4102">
        <v>100</v>
      </c>
      <c r="K4102" s="1">
        <v>45991</v>
      </c>
      <c r="L4102" t="s">
        <v>15144</v>
      </c>
    </row>
    <row r="4103" spans="1:12" x14ac:dyDescent="0.2">
      <c r="A4103" t="s">
        <v>10340</v>
      </c>
      <c r="B4103" t="s">
        <v>10341</v>
      </c>
      <c r="C4103" t="s">
        <v>7360</v>
      </c>
      <c r="D4103" t="s">
        <v>3899</v>
      </c>
      <c r="E4103" t="s">
        <v>32</v>
      </c>
      <c r="F4103" t="s">
        <v>49</v>
      </c>
      <c r="G4103" t="s">
        <v>50</v>
      </c>
      <c r="I4103"/>
      <c r="J4103">
        <v>100</v>
      </c>
      <c r="K4103" s="1">
        <v>45991</v>
      </c>
      <c r="L4103" t="s">
        <v>15144</v>
      </c>
    </row>
    <row r="4104" spans="1:12" x14ac:dyDescent="0.2">
      <c r="A4104" t="s">
        <v>10343</v>
      </c>
      <c r="B4104" t="s">
        <v>10344</v>
      </c>
      <c r="C4104" t="s">
        <v>7360</v>
      </c>
      <c r="D4104" t="s">
        <v>3899</v>
      </c>
      <c r="E4104" t="s">
        <v>32</v>
      </c>
      <c r="F4104" t="s">
        <v>49</v>
      </c>
      <c r="G4104" t="s">
        <v>50</v>
      </c>
      <c r="I4104"/>
      <c r="J4104">
        <v>100</v>
      </c>
      <c r="K4104" s="1">
        <v>45991</v>
      </c>
      <c r="L4104" t="s">
        <v>15144</v>
      </c>
    </row>
    <row r="4105" spans="1:12" x14ac:dyDescent="0.2">
      <c r="A4105" t="s">
        <v>10351</v>
      </c>
      <c r="B4105" t="s">
        <v>10352</v>
      </c>
      <c r="C4105" t="s">
        <v>7360</v>
      </c>
      <c r="D4105" t="s">
        <v>3899</v>
      </c>
      <c r="E4105" t="s">
        <v>32</v>
      </c>
      <c r="F4105" t="s">
        <v>49</v>
      </c>
      <c r="G4105" t="s">
        <v>50</v>
      </c>
      <c r="I4105"/>
      <c r="J4105">
        <v>75</v>
      </c>
      <c r="K4105" s="1">
        <v>45991</v>
      </c>
      <c r="L4105" t="s">
        <v>15144</v>
      </c>
    </row>
    <row r="4106" spans="1:12" x14ac:dyDescent="0.2">
      <c r="A4106" t="s">
        <v>10359</v>
      </c>
      <c r="B4106" t="s">
        <v>10360</v>
      </c>
      <c r="C4106" t="s">
        <v>7360</v>
      </c>
      <c r="D4106" t="s">
        <v>3899</v>
      </c>
      <c r="E4106" t="s">
        <v>32</v>
      </c>
      <c r="F4106" t="s">
        <v>49</v>
      </c>
      <c r="G4106" t="s">
        <v>50</v>
      </c>
      <c r="I4106"/>
      <c r="J4106">
        <v>75</v>
      </c>
      <c r="K4106" s="1">
        <v>45991</v>
      </c>
      <c r="L4106" t="s">
        <v>15144</v>
      </c>
    </row>
    <row r="4107" spans="1:12" x14ac:dyDescent="0.2">
      <c r="A4107" t="s">
        <v>10361</v>
      </c>
      <c r="B4107" t="s">
        <v>10362</v>
      </c>
      <c r="C4107" t="s">
        <v>7360</v>
      </c>
      <c r="D4107" t="s">
        <v>3899</v>
      </c>
      <c r="E4107" t="s">
        <v>32</v>
      </c>
      <c r="F4107" t="s">
        <v>49</v>
      </c>
      <c r="G4107" t="s">
        <v>50</v>
      </c>
      <c r="I4107"/>
      <c r="J4107">
        <v>75</v>
      </c>
      <c r="K4107" s="1">
        <v>45991</v>
      </c>
      <c r="L4107" t="s">
        <v>15144</v>
      </c>
    </row>
    <row r="4108" spans="1:12" x14ac:dyDescent="0.2">
      <c r="A4108" t="s">
        <v>10357</v>
      </c>
      <c r="B4108" t="s">
        <v>10358</v>
      </c>
      <c r="C4108" t="s">
        <v>7360</v>
      </c>
      <c r="D4108" t="s">
        <v>3899</v>
      </c>
      <c r="E4108" t="s">
        <v>32</v>
      </c>
      <c r="F4108" t="s">
        <v>49</v>
      </c>
      <c r="G4108" t="s">
        <v>50</v>
      </c>
      <c r="I4108"/>
      <c r="J4108">
        <v>75</v>
      </c>
      <c r="K4108" s="1">
        <v>45991</v>
      </c>
      <c r="L4108" t="s">
        <v>15144</v>
      </c>
    </row>
    <row r="4109" spans="1:12" x14ac:dyDescent="0.2">
      <c r="A4109" t="s">
        <v>11787</v>
      </c>
      <c r="B4109" t="s">
        <v>14067</v>
      </c>
      <c r="C4109" t="s">
        <v>7360</v>
      </c>
      <c r="D4109" t="s">
        <v>3899</v>
      </c>
      <c r="E4109" t="s">
        <v>32</v>
      </c>
      <c r="F4109" t="s">
        <v>154</v>
      </c>
      <c r="G4109" t="s">
        <v>1074</v>
      </c>
      <c r="I4109"/>
      <c r="J4109">
        <v>100</v>
      </c>
      <c r="K4109" s="1">
        <v>46081</v>
      </c>
      <c r="L4109" t="s">
        <v>15144</v>
      </c>
    </row>
    <row r="4110" spans="1:12" x14ac:dyDescent="0.2">
      <c r="A4110" t="s">
        <v>11795</v>
      </c>
      <c r="B4110" t="s">
        <v>14065</v>
      </c>
      <c r="C4110" t="s">
        <v>7360</v>
      </c>
      <c r="D4110" t="s">
        <v>3899</v>
      </c>
      <c r="E4110" t="s">
        <v>32</v>
      </c>
      <c r="F4110" t="s">
        <v>154</v>
      </c>
      <c r="G4110" t="s">
        <v>1074</v>
      </c>
      <c r="I4110"/>
      <c r="J4110">
        <v>100</v>
      </c>
      <c r="K4110" s="1">
        <v>46081</v>
      </c>
      <c r="L4110" t="s">
        <v>15144</v>
      </c>
    </row>
    <row r="4111" spans="1:12" x14ac:dyDescent="0.2">
      <c r="A4111" t="s">
        <v>11789</v>
      </c>
      <c r="B4111" t="s">
        <v>14056</v>
      </c>
      <c r="C4111" t="s">
        <v>7360</v>
      </c>
      <c r="D4111" t="s">
        <v>3899</v>
      </c>
      <c r="E4111" t="s">
        <v>32</v>
      </c>
      <c r="F4111" t="s">
        <v>154</v>
      </c>
      <c r="G4111" t="s">
        <v>1074</v>
      </c>
      <c r="I4111"/>
      <c r="J4111">
        <v>100</v>
      </c>
      <c r="K4111" s="1">
        <v>46022</v>
      </c>
      <c r="L4111" t="s">
        <v>15144</v>
      </c>
    </row>
    <row r="4112" spans="1:12" x14ac:dyDescent="0.2">
      <c r="A4112" t="s">
        <v>11798</v>
      </c>
      <c r="B4112" t="s">
        <v>14066</v>
      </c>
      <c r="C4112" t="s">
        <v>7360</v>
      </c>
      <c r="D4112" t="s">
        <v>3899</v>
      </c>
      <c r="E4112" t="s">
        <v>32</v>
      </c>
      <c r="F4112" t="s">
        <v>154</v>
      </c>
      <c r="G4112" t="s">
        <v>1074</v>
      </c>
      <c r="I4112"/>
      <c r="J4112">
        <v>100</v>
      </c>
      <c r="K4112" s="1">
        <v>46081</v>
      </c>
      <c r="L4112" t="s">
        <v>15144</v>
      </c>
    </row>
    <row r="4113" spans="1:12" x14ac:dyDescent="0.2">
      <c r="A4113" t="s">
        <v>11801</v>
      </c>
      <c r="B4113" t="s">
        <v>14057</v>
      </c>
      <c r="C4113" t="s">
        <v>7360</v>
      </c>
      <c r="D4113" t="s">
        <v>3899</v>
      </c>
      <c r="E4113" t="s">
        <v>32</v>
      </c>
      <c r="F4113" t="s">
        <v>154</v>
      </c>
      <c r="G4113" t="s">
        <v>1074</v>
      </c>
      <c r="I4113"/>
      <c r="J4113">
        <v>100</v>
      </c>
      <c r="K4113" s="1">
        <v>46081</v>
      </c>
      <c r="L4113" t="s">
        <v>15144</v>
      </c>
    </row>
    <row r="4114" spans="1:12" x14ac:dyDescent="0.2">
      <c r="A4114" t="s">
        <v>11791</v>
      </c>
      <c r="B4114" t="s">
        <v>14062</v>
      </c>
      <c r="C4114" t="s">
        <v>7360</v>
      </c>
      <c r="D4114" t="s">
        <v>3899</v>
      </c>
      <c r="E4114" t="s">
        <v>32</v>
      </c>
      <c r="F4114" t="s">
        <v>154</v>
      </c>
      <c r="G4114" t="s">
        <v>1074</v>
      </c>
      <c r="I4114"/>
      <c r="J4114">
        <v>100</v>
      </c>
      <c r="K4114" s="1">
        <v>46081</v>
      </c>
      <c r="L4114" t="s">
        <v>15144</v>
      </c>
    </row>
    <row r="4115" spans="1:12" x14ac:dyDescent="0.2">
      <c r="A4115" t="s">
        <v>11796</v>
      </c>
      <c r="B4115" t="s">
        <v>14063</v>
      </c>
      <c r="C4115" t="s">
        <v>7360</v>
      </c>
      <c r="D4115" t="s">
        <v>3899</v>
      </c>
      <c r="E4115" t="s">
        <v>32</v>
      </c>
      <c r="F4115" t="s">
        <v>154</v>
      </c>
      <c r="G4115" t="s">
        <v>1074</v>
      </c>
      <c r="I4115"/>
      <c r="J4115">
        <v>100</v>
      </c>
      <c r="K4115" s="1">
        <v>46081</v>
      </c>
      <c r="L4115" t="s">
        <v>15144</v>
      </c>
    </row>
    <row r="4116" spans="1:12" x14ac:dyDescent="0.2">
      <c r="A4116" t="s">
        <v>11793</v>
      </c>
      <c r="B4116" t="s">
        <v>14061</v>
      </c>
      <c r="C4116" t="s">
        <v>7360</v>
      </c>
      <c r="D4116" t="s">
        <v>3899</v>
      </c>
      <c r="E4116" t="s">
        <v>32</v>
      </c>
      <c r="F4116" t="s">
        <v>154</v>
      </c>
      <c r="G4116" t="s">
        <v>1074</v>
      </c>
      <c r="I4116"/>
      <c r="J4116">
        <v>100</v>
      </c>
      <c r="K4116" s="1">
        <v>46081</v>
      </c>
      <c r="L4116" t="s">
        <v>15144</v>
      </c>
    </row>
    <row r="4117" spans="1:12" x14ac:dyDescent="0.2">
      <c r="A4117" t="s">
        <v>11797</v>
      </c>
      <c r="B4117" t="s">
        <v>14060</v>
      </c>
      <c r="C4117" t="s">
        <v>7360</v>
      </c>
      <c r="D4117" t="s">
        <v>3899</v>
      </c>
      <c r="E4117" t="s">
        <v>32</v>
      </c>
      <c r="F4117" t="s">
        <v>154</v>
      </c>
      <c r="G4117" t="s">
        <v>1074</v>
      </c>
      <c r="I4117"/>
      <c r="J4117">
        <v>100</v>
      </c>
      <c r="K4117" s="1">
        <v>46081</v>
      </c>
      <c r="L4117" t="s">
        <v>15144</v>
      </c>
    </row>
    <row r="4118" spans="1:12" x14ac:dyDescent="0.2">
      <c r="A4118" t="s">
        <v>11788</v>
      </c>
      <c r="B4118" t="s">
        <v>14064</v>
      </c>
      <c r="C4118" t="s">
        <v>7360</v>
      </c>
      <c r="D4118" t="s">
        <v>3899</v>
      </c>
      <c r="E4118" t="s">
        <v>32</v>
      </c>
      <c r="F4118" t="s">
        <v>154</v>
      </c>
      <c r="G4118" t="s">
        <v>1074</v>
      </c>
      <c r="I4118"/>
      <c r="J4118">
        <v>100</v>
      </c>
      <c r="K4118" s="1">
        <v>46081</v>
      </c>
      <c r="L4118" t="s">
        <v>15144</v>
      </c>
    </row>
    <row r="4119" spans="1:12" x14ac:dyDescent="0.2">
      <c r="A4119" t="s">
        <v>11799</v>
      </c>
      <c r="B4119" t="s">
        <v>14070</v>
      </c>
      <c r="C4119" t="s">
        <v>7360</v>
      </c>
      <c r="D4119" t="s">
        <v>3899</v>
      </c>
      <c r="E4119" t="s">
        <v>32</v>
      </c>
      <c r="F4119" t="s">
        <v>154</v>
      </c>
      <c r="G4119" t="s">
        <v>1074</v>
      </c>
      <c r="I4119"/>
      <c r="J4119">
        <v>100</v>
      </c>
      <c r="K4119" s="1">
        <v>46081</v>
      </c>
      <c r="L4119" t="s">
        <v>15144</v>
      </c>
    </row>
    <row r="4120" spans="1:12" x14ac:dyDescent="0.2">
      <c r="A4120" t="s">
        <v>11800</v>
      </c>
      <c r="B4120" t="s">
        <v>14058</v>
      </c>
      <c r="C4120" t="s">
        <v>7360</v>
      </c>
      <c r="D4120" t="s">
        <v>3899</v>
      </c>
      <c r="E4120" t="s">
        <v>32</v>
      </c>
      <c r="F4120" t="s">
        <v>154</v>
      </c>
      <c r="G4120" t="s">
        <v>1074</v>
      </c>
      <c r="I4120"/>
      <c r="J4120">
        <v>100</v>
      </c>
      <c r="K4120" s="1">
        <v>46081</v>
      </c>
      <c r="L4120" t="s">
        <v>15144</v>
      </c>
    </row>
    <row r="4121" spans="1:12" x14ac:dyDescent="0.2">
      <c r="A4121" t="s">
        <v>11802</v>
      </c>
      <c r="B4121" t="s">
        <v>14068</v>
      </c>
      <c r="C4121" t="s">
        <v>7360</v>
      </c>
      <c r="D4121" t="s">
        <v>3899</v>
      </c>
      <c r="E4121" t="s">
        <v>32</v>
      </c>
      <c r="F4121" t="s">
        <v>154</v>
      </c>
      <c r="G4121" t="s">
        <v>1074</v>
      </c>
      <c r="I4121"/>
      <c r="J4121">
        <v>100</v>
      </c>
      <c r="K4121" s="1">
        <v>46081</v>
      </c>
      <c r="L4121" t="s">
        <v>15144</v>
      </c>
    </row>
    <row r="4122" spans="1:12" x14ac:dyDescent="0.2">
      <c r="A4122" t="s">
        <v>11792</v>
      </c>
      <c r="B4122" t="s">
        <v>14059</v>
      </c>
      <c r="C4122" t="s">
        <v>7360</v>
      </c>
      <c r="D4122" t="s">
        <v>3899</v>
      </c>
      <c r="E4122" t="s">
        <v>32</v>
      </c>
      <c r="F4122" t="s">
        <v>154</v>
      </c>
      <c r="G4122" t="s">
        <v>1074</v>
      </c>
      <c r="I4122"/>
      <c r="J4122">
        <v>100</v>
      </c>
      <c r="K4122" s="1">
        <v>46081</v>
      </c>
      <c r="L4122" t="s">
        <v>15144</v>
      </c>
    </row>
    <row r="4123" spans="1:12" x14ac:dyDescent="0.2">
      <c r="A4123" t="s">
        <v>11794</v>
      </c>
      <c r="B4123" t="s">
        <v>14071</v>
      </c>
      <c r="C4123" t="s">
        <v>7360</v>
      </c>
      <c r="D4123" t="s">
        <v>3899</v>
      </c>
      <c r="E4123" t="s">
        <v>32</v>
      </c>
      <c r="F4123" t="s">
        <v>154</v>
      </c>
      <c r="G4123" t="s">
        <v>1074</v>
      </c>
      <c r="I4123"/>
      <c r="J4123">
        <v>100</v>
      </c>
      <c r="K4123" s="1">
        <v>46081</v>
      </c>
      <c r="L4123" t="s">
        <v>15144</v>
      </c>
    </row>
    <row r="4124" spans="1:12" x14ac:dyDescent="0.2">
      <c r="A4124" t="s">
        <v>11790</v>
      </c>
      <c r="B4124" t="s">
        <v>14069</v>
      </c>
      <c r="C4124" t="s">
        <v>7360</v>
      </c>
      <c r="D4124" t="s">
        <v>3899</v>
      </c>
      <c r="E4124" t="s">
        <v>32</v>
      </c>
      <c r="F4124" t="s">
        <v>154</v>
      </c>
      <c r="G4124" t="s">
        <v>1074</v>
      </c>
      <c r="I4124"/>
      <c r="J4124">
        <v>100</v>
      </c>
      <c r="K4124" s="1">
        <v>46081</v>
      </c>
      <c r="L4124" t="s">
        <v>15144</v>
      </c>
    </row>
    <row r="4125" spans="1:12" x14ac:dyDescent="0.2">
      <c r="A4125" t="s">
        <v>10847</v>
      </c>
      <c r="B4125" t="s">
        <v>10848</v>
      </c>
      <c r="C4125" t="s">
        <v>7360</v>
      </c>
      <c r="D4125" t="s">
        <v>8803</v>
      </c>
      <c r="E4125" t="s">
        <v>32</v>
      </c>
      <c r="F4125" t="s">
        <v>168</v>
      </c>
      <c r="G4125" t="s">
        <v>169</v>
      </c>
      <c r="I4125"/>
      <c r="J4125">
        <v>233</v>
      </c>
      <c r="K4125" s="1">
        <v>45991</v>
      </c>
      <c r="L4125" t="s">
        <v>15144</v>
      </c>
    </row>
    <row r="4126" spans="1:12" x14ac:dyDescent="0.2">
      <c r="A4126" t="s">
        <v>10891</v>
      </c>
      <c r="B4126" t="s">
        <v>10892</v>
      </c>
      <c r="C4126" t="s">
        <v>7360</v>
      </c>
      <c r="D4126" t="s">
        <v>8803</v>
      </c>
      <c r="E4126" t="s">
        <v>32</v>
      </c>
      <c r="F4126" t="s">
        <v>168</v>
      </c>
      <c r="G4126" t="s">
        <v>169</v>
      </c>
      <c r="I4126"/>
      <c r="J4126">
        <v>233</v>
      </c>
      <c r="K4126" s="1">
        <v>45991</v>
      </c>
      <c r="L4126" t="s">
        <v>15144</v>
      </c>
    </row>
    <row r="4127" spans="1:12" x14ac:dyDescent="0.2">
      <c r="A4127" t="s">
        <v>10871</v>
      </c>
      <c r="B4127" t="s">
        <v>10872</v>
      </c>
      <c r="C4127" t="s">
        <v>7360</v>
      </c>
      <c r="D4127" t="s">
        <v>8803</v>
      </c>
      <c r="E4127" t="s">
        <v>32</v>
      </c>
      <c r="F4127" t="s">
        <v>168</v>
      </c>
      <c r="G4127" t="s">
        <v>169</v>
      </c>
      <c r="I4127"/>
      <c r="J4127">
        <v>233</v>
      </c>
      <c r="K4127" s="1">
        <v>45991</v>
      </c>
      <c r="L4127" t="s">
        <v>15144</v>
      </c>
    </row>
    <row r="4128" spans="1:12" x14ac:dyDescent="0.2">
      <c r="A4128" t="s">
        <v>8834</v>
      </c>
      <c r="B4128" t="s">
        <v>8835</v>
      </c>
      <c r="C4128" t="s">
        <v>7360</v>
      </c>
      <c r="D4128" t="s">
        <v>8803</v>
      </c>
      <c r="E4128" t="s">
        <v>32</v>
      </c>
      <c r="F4128" t="s">
        <v>168</v>
      </c>
      <c r="G4128" t="s">
        <v>169</v>
      </c>
      <c r="I4128"/>
      <c r="J4128">
        <v>233</v>
      </c>
      <c r="K4128" s="1">
        <v>45900</v>
      </c>
      <c r="L4128" t="s">
        <v>15144</v>
      </c>
    </row>
    <row r="4129" spans="1:12" x14ac:dyDescent="0.2">
      <c r="A4129" t="s">
        <v>8808</v>
      </c>
      <c r="B4129" t="s">
        <v>8809</v>
      </c>
      <c r="C4129" t="s">
        <v>7360</v>
      </c>
      <c r="D4129" t="s">
        <v>8803</v>
      </c>
      <c r="E4129" t="s">
        <v>32</v>
      </c>
      <c r="F4129" t="s">
        <v>168</v>
      </c>
      <c r="G4129" t="s">
        <v>169</v>
      </c>
      <c r="I4129"/>
      <c r="J4129">
        <v>233</v>
      </c>
      <c r="K4129" s="1">
        <v>45900</v>
      </c>
      <c r="L4129" t="s">
        <v>15144</v>
      </c>
    </row>
    <row r="4130" spans="1:12" x14ac:dyDescent="0.2">
      <c r="A4130" t="s">
        <v>10879</v>
      </c>
      <c r="B4130" t="s">
        <v>10880</v>
      </c>
      <c r="C4130" t="s">
        <v>7360</v>
      </c>
      <c r="D4130" t="s">
        <v>8803</v>
      </c>
      <c r="E4130" t="s">
        <v>32</v>
      </c>
      <c r="F4130" t="s">
        <v>168</v>
      </c>
      <c r="G4130" t="s">
        <v>169</v>
      </c>
      <c r="I4130"/>
      <c r="J4130">
        <v>233</v>
      </c>
      <c r="K4130" s="1">
        <v>45991</v>
      </c>
      <c r="L4130" t="s">
        <v>15144</v>
      </c>
    </row>
    <row r="4131" spans="1:12" x14ac:dyDescent="0.2">
      <c r="A4131" t="s">
        <v>10875</v>
      </c>
      <c r="B4131" t="s">
        <v>10876</v>
      </c>
      <c r="C4131" t="s">
        <v>7360</v>
      </c>
      <c r="D4131" t="s">
        <v>8803</v>
      </c>
      <c r="E4131" t="s">
        <v>32</v>
      </c>
      <c r="F4131" t="s">
        <v>168</v>
      </c>
      <c r="G4131" t="s">
        <v>169</v>
      </c>
      <c r="I4131"/>
      <c r="J4131">
        <v>233</v>
      </c>
      <c r="K4131" s="1">
        <v>45991</v>
      </c>
      <c r="L4131" t="s">
        <v>15144</v>
      </c>
    </row>
    <row r="4132" spans="1:12" x14ac:dyDescent="0.2">
      <c r="A4132" t="s">
        <v>10849</v>
      </c>
      <c r="B4132" t="s">
        <v>10850</v>
      </c>
      <c r="C4132" t="s">
        <v>7360</v>
      </c>
      <c r="D4132" t="s">
        <v>8803</v>
      </c>
      <c r="E4132" t="s">
        <v>32</v>
      </c>
      <c r="F4132" t="s">
        <v>168</v>
      </c>
      <c r="G4132" t="s">
        <v>169</v>
      </c>
      <c r="I4132"/>
      <c r="J4132">
        <v>233</v>
      </c>
      <c r="K4132" s="1">
        <v>45991</v>
      </c>
      <c r="L4132" t="s">
        <v>15144</v>
      </c>
    </row>
    <row r="4133" spans="1:12" x14ac:dyDescent="0.2">
      <c r="A4133" t="s">
        <v>8838</v>
      </c>
      <c r="B4133" t="s">
        <v>8839</v>
      </c>
      <c r="C4133" t="s">
        <v>7360</v>
      </c>
      <c r="D4133" t="s">
        <v>8803</v>
      </c>
      <c r="E4133" t="s">
        <v>32</v>
      </c>
      <c r="F4133" t="s">
        <v>168</v>
      </c>
      <c r="G4133" t="s">
        <v>169</v>
      </c>
      <c r="I4133"/>
      <c r="J4133">
        <v>233</v>
      </c>
      <c r="K4133" s="1">
        <v>45900</v>
      </c>
      <c r="L4133" t="s">
        <v>15144</v>
      </c>
    </row>
    <row r="4134" spans="1:12" x14ac:dyDescent="0.2">
      <c r="A4134" t="s">
        <v>10873</v>
      </c>
      <c r="B4134" t="s">
        <v>10874</v>
      </c>
      <c r="C4134" t="s">
        <v>15343</v>
      </c>
      <c r="D4134" t="s">
        <v>8803</v>
      </c>
      <c r="E4134" t="s">
        <v>32</v>
      </c>
      <c r="F4134" t="s">
        <v>168</v>
      </c>
      <c r="G4134" t="s">
        <v>169</v>
      </c>
      <c r="I4134"/>
      <c r="J4134">
        <v>233</v>
      </c>
      <c r="K4134" s="1">
        <v>45991</v>
      </c>
      <c r="L4134" t="s">
        <v>15144</v>
      </c>
    </row>
    <row r="4135" spans="1:12" x14ac:dyDescent="0.2">
      <c r="A4135" t="s">
        <v>10863</v>
      </c>
      <c r="B4135" t="s">
        <v>10864</v>
      </c>
      <c r="C4135" t="s">
        <v>7360</v>
      </c>
      <c r="D4135" t="s">
        <v>8803</v>
      </c>
      <c r="E4135" t="s">
        <v>32</v>
      </c>
      <c r="F4135" t="s">
        <v>168</v>
      </c>
      <c r="G4135" t="s">
        <v>169</v>
      </c>
      <c r="I4135"/>
      <c r="J4135">
        <v>233</v>
      </c>
      <c r="K4135" s="1">
        <v>45991</v>
      </c>
      <c r="L4135" t="s">
        <v>15144</v>
      </c>
    </row>
    <row r="4136" spans="1:12" x14ac:dyDescent="0.2">
      <c r="A4136" t="s">
        <v>8850</v>
      </c>
      <c r="B4136" t="s">
        <v>8851</v>
      </c>
      <c r="C4136" t="s">
        <v>7360</v>
      </c>
      <c r="D4136" t="s">
        <v>8803</v>
      </c>
      <c r="E4136" t="s">
        <v>32</v>
      </c>
      <c r="F4136" t="s">
        <v>168</v>
      </c>
      <c r="G4136" t="s">
        <v>169</v>
      </c>
      <c r="I4136"/>
      <c r="J4136">
        <v>233</v>
      </c>
      <c r="K4136" s="1">
        <v>45900</v>
      </c>
      <c r="L4136" t="s">
        <v>15144</v>
      </c>
    </row>
    <row r="4137" spans="1:12" x14ac:dyDescent="0.2">
      <c r="A4137" t="s">
        <v>8840</v>
      </c>
      <c r="B4137" t="s">
        <v>8841</v>
      </c>
      <c r="C4137" t="s">
        <v>7360</v>
      </c>
      <c r="D4137" t="s">
        <v>8803</v>
      </c>
      <c r="E4137" t="s">
        <v>32</v>
      </c>
      <c r="F4137" t="s">
        <v>168</v>
      </c>
      <c r="G4137" t="s">
        <v>169</v>
      </c>
      <c r="I4137"/>
      <c r="J4137">
        <v>233</v>
      </c>
      <c r="K4137" s="1">
        <v>45900</v>
      </c>
      <c r="L4137" t="s">
        <v>15144</v>
      </c>
    </row>
    <row r="4138" spans="1:12" x14ac:dyDescent="0.2">
      <c r="A4138" t="s">
        <v>8848</v>
      </c>
      <c r="B4138" t="s">
        <v>8849</v>
      </c>
      <c r="C4138" t="s">
        <v>7360</v>
      </c>
      <c r="D4138" t="s">
        <v>8803</v>
      </c>
      <c r="E4138" t="s">
        <v>32</v>
      </c>
      <c r="F4138" t="s">
        <v>168</v>
      </c>
      <c r="G4138" t="s">
        <v>169</v>
      </c>
      <c r="I4138"/>
      <c r="J4138">
        <v>233</v>
      </c>
      <c r="K4138" s="1">
        <v>45900</v>
      </c>
      <c r="L4138" t="s">
        <v>15144</v>
      </c>
    </row>
    <row r="4139" spans="1:12" x14ac:dyDescent="0.2">
      <c r="A4139" t="s">
        <v>10865</v>
      </c>
      <c r="B4139" t="s">
        <v>10866</v>
      </c>
      <c r="C4139" t="s">
        <v>7360</v>
      </c>
      <c r="D4139" t="s">
        <v>8803</v>
      </c>
      <c r="E4139" t="s">
        <v>32</v>
      </c>
      <c r="F4139" t="s">
        <v>168</v>
      </c>
      <c r="G4139" t="s">
        <v>169</v>
      </c>
      <c r="I4139"/>
      <c r="J4139">
        <v>233</v>
      </c>
      <c r="K4139" s="1">
        <v>45991</v>
      </c>
      <c r="L4139" t="s">
        <v>15144</v>
      </c>
    </row>
    <row r="4140" spans="1:12" x14ac:dyDescent="0.2">
      <c r="A4140" t="s">
        <v>10869</v>
      </c>
      <c r="B4140" t="s">
        <v>10870</v>
      </c>
      <c r="C4140" t="s">
        <v>7360</v>
      </c>
      <c r="D4140" t="s">
        <v>8803</v>
      </c>
      <c r="E4140" t="s">
        <v>32</v>
      </c>
      <c r="F4140" t="s">
        <v>168</v>
      </c>
      <c r="G4140" t="s">
        <v>169</v>
      </c>
      <c r="I4140"/>
      <c r="J4140">
        <v>233</v>
      </c>
      <c r="K4140" s="1">
        <v>45991</v>
      </c>
      <c r="L4140" t="s">
        <v>15144</v>
      </c>
    </row>
    <row r="4141" spans="1:12" x14ac:dyDescent="0.2">
      <c r="A4141" t="s">
        <v>8820</v>
      </c>
      <c r="B4141" t="s">
        <v>8821</v>
      </c>
      <c r="C4141" t="s">
        <v>7360</v>
      </c>
      <c r="D4141" t="s">
        <v>8803</v>
      </c>
      <c r="E4141" t="s">
        <v>32</v>
      </c>
      <c r="F4141" t="s">
        <v>168</v>
      </c>
      <c r="G4141" t="s">
        <v>169</v>
      </c>
      <c r="I4141"/>
      <c r="J4141">
        <v>233</v>
      </c>
      <c r="K4141" s="1">
        <v>45900</v>
      </c>
      <c r="L4141" t="s">
        <v>15144</v>
      </c>
    </row>
    <row r="4142" spans="1:12" x14ac:dyDescent="0.2">
      <c r="A4142" t="s">
        <v>8824</v>
      </c>
      <c r="B4142" t="s">
        <v>8825</v>
      </c>
      <c r="C4142" t="s">
        <v>7360</v>
      </c>
      <c r="D4142" t="s">
        <v>8803</v>
      </c>
      <c r="E4142" t="s">
        <v>32</v>
      </c>
      <c r="F4142" t="s">
        <v>168</v>
      </c>
      <c r="G4142" t="s">
        <v>169</v>
      </c>
      <c r="I4142"/>
      <c r="J4142">
        <v>233</v>
      </c>
      <c r="K4142" s="1">
        <v>45900</v>
      </c>
      <c r="L4142" t="s">
        <v>15144</v>
      </c>
    </row>
    <row r="4143" spans="1:12" x14ac:dyDescent="0.2">
      <c r="A4143" t="s">
        <v>10857</v>
      </c>
      <c r="B4143" t="s">
        <v>10858</v>
      </c>
      <c r="C4143" t="s">
        <v>7360</v>
      </c>
      <c r="D4143" t="s">
        <v>8803</v>
      </c>
      <c r="E4143" t="s">
        <v>32</v>
      </c>
      <c r="F4143" t="s">
        <v>168</v>
      </c>
      <c r="G4143" t="s">
        <v>169</v>
      </c>
      <c r="I4143"/>
      <c r="J4143">
        <v>233</v>
      </c>
      <c r="K4143" s="1">
        <v>45991</v>
      </c>
      <c r="L4143" t="s">
        <v>15144</v>
      </c>
    </row>
    <row r="4144" spans="1:12" x14ac:dyDescent="0.2">
      <c r="A4144" t="s">
        <v>8832</v>
      </c>
      <c r="B4144" t="s">
        <v>8833</v>
      </c>
      <c r="C4144" t="s">
        <v>7360</v>
      </c>
      <c r="D4144" t="s">
        <v>8803</v>
      </c>
      <c r="E4144" t="s">
        <v>32</v>
      </c>
      <c r="F4144" t="s">
        <v>168</v>
      </c>
      <c r="G4144" t="s">
        <v>169</v>
      </c>
      <c r="I4144"/>
      <c r="J4144">
        <v>233</v>
      </c>
      <c r="K4144" s="1">
        <v>45900</v>
      </c>
      <c r="L4144" t="s">
        <v>15144</v>
      </c>
    </row>
    <row r="4145" spans="1:12" x14ac:dyDescent="0.2">
      <c r="A4145" t="s">
        <v>10859</v>
      </c>
      <c r="B4145" t="s">
        <v>10860</v>
      </c>
      <c r="C4145" t="s">
        <v>7360</v>
      </c>
      <c r="D4145" t="s">
        <v>8803</v>
      </c>
      <c r="E4145" t="s">
        <v>32</v>
      </c>
      <c r="F4145" t="s">
        <v>168</v>
      </c>
      <c r="G4145" t="s">
        <v>169</v>
      </c>
      <c r="I4145"/>
      <c r="J4145">
        <v>233</v>
      </c>
      <c r="K4145" s="1">
        <v>45991</v>
      </c>
      <c r="L4145" t="s">
        <v>15144</v>
      </c>
    </row>
    <row r="4146" spans="1:12" x14ac:dyDescent="0.2">
      <c r="A4146" t="s">
        <v>10887</v>
      </c>
      <c r="B4146" t="s">
        <v>10888</v>
      </c>
      <c r="C4146" t="s">
        <v>7360</v>
      </c>
      <c r="D4146" t="s">
        <v>8803</v>
      </c>
      <c r="E4146" t="s">
        <v>32</v>
      </c>
      <c r="F4146" t="s">
        <v>168</v>
      </c>
      <c r="G4146" t="s">
        <v>169</v>
      </c>
      <c r="I4146"/>
      <c r="J4146">
        <v>233</v>
      </c>
      <c r="K4146" s="1">
        <v>45991</v>
      </c>
      <c r="L4146" t="s">
        <v>15144</v>
      </c>
    </row>
    <row r="4147" spans="1:12" x14ac:dyDescent="0.2">
      <c r="A4147" t="s">
        <v>10867</v>
      </c>
      <c r="B4147" t="s">
        <v>10868</v>
      </c>
      <c r="C4147" t="s">
        <v>7360</v>
      </c>
      <c r="D4147" t="s">
        <v>8803</v>
      </c>
      <c r="E4147" t="s">
        <v>32</v>
      </c>
      <c r="F4147" t="s">
        <v>168</v>
      </c>
      <c r="G4147" t="s">
        <v>169</v>
      </c>
      <c r="I4147"/>
      <c r="J4147">
        <v>233</v>
      </c>
      <c r="K4147" s="1">
        <v>45991</v>
      </c>
      <c r="L4147" t="s">
        <v>15144</v>
      </c>
    </row>
    <row r="4148" spans="1:12" x14ac:dyDescent="0.2">
      <c r="A4148" t="s">
        <v>10851</v>
      </c>
      <c r="B4148" t="s">
        <v>10852</v>
      </c>
      <c r="C4148" t="s">
        <v>7360</v>
      </c>
      <c r="D4148" t="s">
        <v>8803</v>
      </c>
      <c r="E4148" t="s">
        <v>32</v>
      </c>
      <c r="F4148" t="s">
        <v>168</v>
      </c>
      <c r="G4148" t="s">
        <v>169</v>
      </c>
      <c r="I4148"/>
      <c r="J4148">
        <v>233</v>
      </c>
      <c r="K4148" s="1">
        <v>45991</v>
      </c>
      <c r="L4148" t="s">
        <v>15144</v>
      </c>
    </row>
    <row r="4149" spans="1:12" x14ac:dyDescent="0.2">
      <c r="A4149" t="s">
        <v>8836</v>
      </c>
      <c r="B4149" t="s">
        <v>8837</v>
      </c>
      <c r="C4149" t="s">
        <v>7360</v>
      </c>
      <c r="D4149" t="s">
        <v>8803</v>
      </c>
      <c r="E4149" t="s">
        <v>32</v>
      </c>
      <c r="F4149" t="s">
        <v>168</v>
      </c>
      <c r="G4149" t="s">
        <v>169</v>
      </c>
      <c r="I4149"/>
      <c r="J4149">
        <v>233</v>
      </c>
      <c r="K4149" s="1">
        <v>45900</v>
      </c>
      <c r="L4149" t="s">
        <v>15144</v>
      </c>
    </row>
    <row r="4150" spans="1:12" x14ac:dyDescent="0.2">
      <c r="A4150" t="s">
        <v>8812</v>
      </c>
      <c r="B4150" t="s">
        <v>8813</v>
      </c>
      <c r="C4150" t="s">
        <v>7360</v>
      </c>
      <c r="D4150" t="s">
        <v>8803</v>
      </c>
      <c r="E4150" t="s">
        <v>32</v>
      </c>
      <c r="F4150" t="s">
        <v>168</v>
      </c>
      <c r="G4150" t="s">
        <v>169</v>
      </c>
      <c r="I4150"/>
      <c r="J4150">
        <v>233</v>
      </c>
      <c r="K4150" s="1">
        <v>45900</v>
      </c>
      <c r="L4150" t="s">
        <v>15144</v>
      </c>
    </row>
    <row r="4151" spans="1:12" x14ac:dyDescent="0.2">
      <c r="A4151" t="s">
        <v>8830</v>
      </c>
      <c r="B4151" t="s">
        <v>8831</v>
      </c>
      <c r="C4151" t="s">
        <v>7360</v>
      </c>
      <c r="D4151" t="s">
        <v>8803</v>
      </c>
      <c r="E4151" t="s">
        <v>32</v>
      </c>
      <c r="F4151" t="s">
        <v>168</v>
      </c>
      <c r="G4151" t="s">
        <v>169</v>
      </c>
      <c r="I4151"/>
      <c r="J4151">
        <v>233</v>
      </c>
      <c r="K4151" s="1">
        <v>45900</v>
      </c>
      <c r="L4151" t="s">
        <v>15144</v>
      </c>
    </row>
    <row r="4152" spans="1:12" x14ac:dyDescent="0.2">
      <c r="A4152" t="s">
        <v>10883</v>
      </c>
      <c r="B4152" t="s">
        <v>10884</v>
      </c>
      <c r="C4152" t="s">
        <v>7360</v>
      </c>
      <c r="D4152" t="s">
        <v>8803</v>
      </c>
      <c r="E4152" t="s">
        <v>32</v>
      </c>
      <c r="F4152" t="s">
        <v>168</v>
      </c>
      <c r="G4152" t="s">
        <v>169</v>
      </c>
      <c r="I4152"/>
      <c r="J4152">
        <v>233</v>
      </c>
      <c r="K4152" s="1">
        <v>45991</v>
      </c>
      <c r="L4152" t="s">
        <v>15144</v>
      </c>
    </row>
    <row r="4153" spans="1:12" x14ac:dyDescent="0.2">
      <c r="A4153" t="s">
        <v>8844</v>
      </c>
      <c r="B4153" t="s">
        <v>8845</v>
      </c>
      <c r="C4153" t="s">
        <v>7360</v>
      </c>
      <c r="D4153" t="s">
        <v>8803</v>
      </c>
      <c r="E4153" t="s">
        <v>32</v>
      </c>
      <c r="F4153" t="s">
        <v>168</v>
      </c>
      <c r="G4153" t="s">
        <v>169</v>
      </c>
      <c r="I4153"/>
      <c r="J4153">
        <v>233</v>
      </c>
      <c r="K4153" s="1">
        <v>45900</v>
      </c>
      <c r="L4153" t="s">
        <v>15144</v>
      </c>
    </row>
    <row r="4154" spans="1:12" x14ac:dyDescent="0.2">
      <c r="A4154" t="s">
        <v>10889</v>
      </c>
      <c r="B4154" t="s">
        <v>10890</v>
      </c>
      <c r="C4154" t="s">
        <v>7360</v>
      </c>
      <c r="D4154" t="s">
        <v>8803</v>
      </c>
      <c r="E4154" t="s">
        <v>32</v>
      </c>
      <c r="F4154" t="s">
        <v>168</v>
      </c>
      <c r="G4154" t="s">
        <v>169</v>
      </c>
      <c r="I4154"/>
      <c r="J4154">
        <v>233</v>
      </c>
      <c r="K4154" s="1">
        <v>45991</v>
      </c>
      <c r="L4154" t="s">
        <v>15144</v>
      </c>
    </row>
    <row r="4155" spans="1:12" x14ac:dyDescent="0.2">
      <c r="A4155" t="s">
        <v>10881</v>
      </c>
      <c r="B4155" t="s">
        <v>10882</v>
      </c>
      <c r="C4155" t="s">
        <v>7360</v>
      </c>
      <c r="D4155" t="s">
        <v>8803</v>
      </c>
      <c r="E4155" t="s">
        <v>32</v>
      </c>
      <c r="F4155" t="s">
        <v>168</v>
      </c>
      <c r="G4155" t="s">
        <v>169</v>
      </c>
      <c r="I4155"/>
      <c r="J4155">
        <v>233</v>
      </c>
      <c r="K4155" s="1">
        <v>45991</v>
      </c>
      <c r="L4155" t="s">
        <v>15144</v>
      </c>
    </row>
    <row r="4156" spans="1:12" x14ac:dyDescent="0.2">
      <c r="A4156" t="s">
        <v>10885</v>
      </c>
      <c r="B4156" t="s">
        <v>10886</v>
      </c>
      <c r="C4156" t="s">
        <v>7360</v>
      </c>
      <c r="D4156" t="s">
        <v>8803</v>
      </c>
      <c r="E4156" t="s">
        <v>32</v>
      </c>
      <c r="F4156" t="s">
        <v>168</v>
      </c>
      <c r="G4156" t="s">
        <v>169</v>
      </c>
      <c r="I4156"/>
      <c r="J4156">
        <v>233</v>
      </c>
      <c r="K4156" s="1">
        <v>45991</v>
      </c>
      <c r="L4156" t="s">
        <v>15144</v>
      </c>
    </row>
    <row r="4157" spans="1:12" x14ac:dyDescent="0.2">
      <c r="A4157" t="s">
        <v>8804</v>
      </c>
      <c r="B4157" t="s">
        <v>8805</v>
      </c>
      <c r="C4157" t="s">
        <v>7360</v>
      </c>
      <c r="D4157" t="s">
        <v>8803</v>
      </c>
      <c r="E4157" t="s">
        <v>32</v>
      </c>
      <c r="F4157" t="s">
        <v>168</v>
      </c>
      <c r="G4157" t="s">
        <v>169</v>
      </c>
      <c r="I4157"/>
      <c r="J4157">
        <v>233</v>
      </c>
      <c r="K4157" s="1">
        <v>45900</v>
      </c>
      <c r="L4157" t="s">
        <v>15144</v>
      </c>
    </row>
    <row r="4158" spans="1:12" x14ac:dyDescent="0.2">
      <c r="A4158" t="s">
        <v>8818</v>
      </c>
      <c r="B4158" t="s">
        <v>8819</v>
      </c>
      <c r="C4158" t="s">
        <v>7360</v>
      </c>
      <c r="D4158" t="s">
        <v>8803</v>
      </c>
      <c r="E4158" t="s">
        <v>32</v>
      </c>
      <c r="F4158" t="s">
        <v>168</v>
      </c>
      <c r="G4158" t="s">
        <v>169</v>
      </c>
      <c r="I4158"/>
      <c r="J4158">
        <v>233</v>
      </c>
      <c r="K4158" s="1">
        <v>45900</v>
      </c>
      <c r="L4158" t="s">
        <v>15144</v>
      </c>
    </row>
    <row r="4159" spans="1:12" x14ac:dyDescent="0.2">
      <c r="A4159" t="s">
        <v>10895</v>
      </c>
      <c r="B4159" t="s">
        <v>10896</v>
      </c>
      <c r="C4159" t="s">
        <v>7360</v>
      </c>
      <c r="D4159" t="s">
        <v>8803</v>
      </c>
      <c r="E4159" t="s">
        <v>32</v>
      </c>
      <c r="F4159" t="s">
        <v>168</v>
      </c>
      <c r="G4159" t="s">
        <v>169</v>
      </c>
      <c r="I4159"/>
      <c r="J4159">
        <v>233</v>
      </c>
      <c r="K4159" s="1">
        <v>45991</v>
      </c>
      <c r="L4159" t="s">
        <v>15144</v>
      </c>
    </row>
    <row r="4160" spans="1:12" x14ac:dyDescent="0.2">
      <c r="A4160" t="s">
        <v>8828</v>
      </c>
      <c r="B4160" t="s">
        <v>8829</v>
      </c>
      <c r="C4160" t="s">
        <v>7360</v>
      </c>
      <c r="D4160" t="s">
        <v>8803</v>
      </c>
      <c r="E4160" t="s">
        <v>32</v>
      </c>
      <c r="F4160" t="s">
        <v>168</v>
      </c>
      <c r="G4160" t="s">
        <v>169</v>
      </c>
      <c r="I4160"/>
      <c r="J4160">
        <v>233</v>
      </c>
      <c r="K4160" s="1">
        <v>45900</v>
      </c>
      <c r="L4160" t="s">
        <v>15144</v>
      </c>
    </row>
    <row r="4161" spans="1:12" x14ac:dyDescent="0.2">
      <c r="A4161" t="s">
        <v>8822</v>
      </c>
      <c r="B4161" t="s">
        <v>8823</v>
      </c>
      <c r="C4161" t="s">
        <v>7360</v>
      </c>
      <c r="D4161" t="s">
        <v>8803</v>
      </c>
      <c r="E4161" t="s">
        <v>32</v>
      </c>
      <c r="F4161" t="s">
        <v>168</v>
      </c>
      <c r="G4161" t="s">
        <v>169</v>
      </c>
      <c r="I4161"/>
      <c r="J4161">
        <v>233</v>
      </c>
      <c r="K4161" s="1">
        <v>45900</v>
      </c>
      <c r="L4161" t="s">
        <v>15144</v>
      </c>
    </row>
    <row r="4162" spans="1:12" x14ac:dyDescent="0.2">
      <c r="A4162" t="s">
        <v>10877</v>
      </c>
      <c r="B4162" t="s">
        <v>10878</v>
      </c>
      <c r="C4162" t="s">
        <v>7360</v>
      </c>
      <c r="D4162" t="s">
        <v>8803</v>
      </c>
      <c r="E4162" t="s">
        <v>32</v>
      </c>
      <c r="F4162" t="s">
        <v>168</v>
      </c>
      <c r="G4162" t="s">
        <v>169</v>
      </c>
      <c r="I4162"/>
      <c r="J4162">
        <v>233</v>
      </c>
      <c r="K4162" s="1">
        <v>45991</v>
      </c>
      <c r="L4162" t="s">
        <v>15144</v>
      </c>
    </row>
    <row r="4163" spans="1:12" x14ac:dyDescent="0.2">
      <c r="A4163" t="s">
        <v>10853</v>
      </c>
      <c r="B4163" t="s">
        <v>10854</v>
      </c>
      <c r="C4163" t="s">
        <v>7360</v>
      </c>
      <c r="D4163" t="s">
        <v>8803</v>
      </c>
      <c r="E4163" t="s">
        <v>32</v>
      </c>
      <c r="F4163" t="s">
        <v>168</v>
      </c>
      <c r="G4163" t="s">
        <v>169</v>
      </c>
      <c r="I4163"/>
      <c r="J4163">
        <v>233</v>
      </c>
      <c r="K4163" s="1">
        <v>45991</v>
      </c>
      <c r="L4163" t="s">
        <v>15144</v>
      </c>
    </row>
    <row r="4164" spans="1:12" x14ac:dyDescent="0.2">
      <c r="A4164" t="s">
        <v>10855</v>
      </c>
      <c r="B4164" t="s">
        <v>10856</v>
      </c>
      <c r="C4164" t="s">
        <v>7360</v>
      </c>
      <c r="D4164" t="s">
        <v>8803</v>
      </c>
      <c r="E4164" t="s">
        <v>32</v>
      </c>
      <c r="F4164" t="s">
        <v>168</v>
      </c>
      <c r="G4164" t="s">
        <v>169</v>
      </c>
      <c r="I4164"/>
      <c r="J4164">
        <v>233</v>
      </c>
      <c r="K4164" s="1">
        <v>45991</v>
      </c>
      <c r="L4164" t="s">
        <v>15144</v>
      </c>
    </row>
    <row r="4165" spans="1:12" x14ac:dyDescent="0.2">
      <c r="A4165" t="s">
        <v>10861</v>
      </c>
      <c r="B4165" t="s">
        <v>10862</v>
      </c>
      <c r="C4165" t="s">
        <v>7360</v>
      </c>
      <c r="D4165" t="s">
        <v>8803</v>
      </c>
      <c r="E4165" t="s">
        <v>32</v>
      </c>
      <c r="F4165" t="s">
        <v>168</v>
      </c>
      <c r="G4165" t="s">
        <v>169</v>
      </c>
      <c r="I4165"/>
      <c r="J4165">
        <v>233</v>
      </c>
      <c r="K4165" s="1">
        <v>45991</v>
      </c>
      <c r="L4165" t="s">
        <v>15144</v>
      </c>
    </row>
    <row r="4166" spans="1:12" x14ac:dyDescent="0.2">
      <c r="A4166" t="s">
        <v>8806</v>
      </c>
      <c r="B4166" t="s">
        <v>8807</v>
      </c>
      <c r="C4166" t="s">
        <v>7360</v>
      </c>
      <c r="D4166" t="s">
        <v>8803</v>
      </c>
      <c r="E4166" t="s">
        <v>32</v>
      </c>
      <c r="F4166" t="s">
        <v>168</v>
      </c>
      <c r="G4166" t="s">
        <v>169</v>
      </c>
      <c r="I4166"/>
      <c r="J4166">
        <v>233</v>
      </c>
      <c r="K4166" s="1">
        <v>45900</v>
      </c>
      <c r="L4166" t="s">
        <v>15144</v>
      </c>
    </row>
    <row r="4167" spans="1:12" x14ac:dyDescent="0.2">
      <c r="A4167" t="s">
        <v>10893</v>
      </c>
      <c r="B4167" t="s">
        <v>10894</v>
      </c>
      <c r="C4167" t="s">
        <v>7360</v>
      </c>
      <c r="D4167" t="s">
        <v>8803</v>
      </c>
      <c r="E4167" t="s">
        <v>32</v>
      </c>
      <c r="F4167" t="s">
        <v>168</v>
      </c>
      <c r="G4167" t="s">
        <v>169</v>
      </c>
      <c r="I4167"/>
      <c r="J4167">
        <v>233</v>
      </c>
      <c r="K4167" s="1">
        <v>45991</v>
      </c>
      <c r="L4167" t="s">
        <v>15144</v>
      </c>
    </row>
    <row r="4168" spans="1:12" x14ac:dyDescent="0.2">
      <c r="A4168" t="s">
        <v>14690</v>
      </c>
      <c r="B4168" t="s">
        <v>7374</v>
      </c>
      <c r="C4168" t="s">
        <v>7360</v>
      </c>
      <c r="D4168" t="s">
        <v>9161</v>
      </c>
      <c r="E4168" t="s">
        <v>32</v>
      </c>
      <c r="F4168" t="s">
        <v>46</v>
      </c>
      <c r="G4168" t="s">
        <v>47</v>
      </c>
      <c r="I4168"/>
      <c r="J4168">
        <v>60</v>
      </c>
      <c r="K4168" s="1">
        <v>46203</v>
      </c>
      <c r="L4168" t="s">
        <v>15144</v>
      </c>
    </row>
    <row r="4169" spans="1:12" x14ac:dyDescent="0.2">
      <c r="A4169" t="s">
        <v>14691</v>
      </c>
      <c r="B4169" t="s">
        <v>7378</v>
      </c>
      <c r="C4169" t="s">
        <v>7360</v>
      </c>
      <c r="D4169" t="s">
        <v>9161</v>
      </c>
      <c r="E4169" t="s">
        <v>32</v>
      </c>
      <c r="F4169" t="s">
        <v>46</v>
      </c>
      <c r="G4169" t="s">
        <v>47</v>
      </c>
      <c r="I4169"/>
      <c r="J4169">
        <v>60</v>
      </c>
      <c r="K4169" s="1">
        <v>46203</v>
      </c>
      <c r="L4169" t="s">
        <v>15144</v>
      </c>
    </row>
    <row r="4170" spans="1:12" x14ac:dyDescent="0.2">
      <c r="A4170" t="s">
        <v>14689</v>
      </c>
      <c r="B4170" t="s">
        <v>7376</v>
      </c>
      <c r="C4170" t="s">
        <v>7360</v>
      </c>
      <c r="D4170" t="s">
        <v>9161</v>
      </c>
      <c r="E4170" t="s">
        <v>32</v>
      </c>
      <c r="F4170" t="s">
        <v>46</v>
      </c>
      <c r="G4170" t="s">
        <v>47</v>
      </c>
      <c r="I4170"/>
      <c r="J4170">
        <v>60</v>
      </c>
      <c r="K4170" s="1">
        <v>46203</v>
      </c>
      <c r="L4170" t="s">
        <v>15144</v>
      </c>
    </row>
    <row r="4171" spans="1:12" x14ac:dyDescent="0.2">
      <c r="A4171" t="s">
        <v>14692</v>
      </c>
      <c r="B4171" t="s">
        <v>7380</v>
      </c>
      <c r="C4171" t="s">
        <v>7360</v>
      </c>
      <c r="D4171" t="s">
        <v>9161</v>
      </c>
      <c r="E4171" t="s">
        <v>32</v>
      </c>
      <c r="F4171" t="s">
        <v>46</v>
      </c>
      <c r="G4171" t="s">
        <v>47</v>
      </c>
      <c r="I4171"/>
      <c r="J4171">
        <v>60</v>
      </c>
      <c r="K4171" s="1">
        <v>46203</v>
      </c>
      <c r="L4171" t="s">
        <v>15144</v>
      </c>
    </row>
    <row r="4172" spans="1:12" x14ac:dyDescent="0.2">
      <c r="A4172" t="s">
        <v>14693</v>
      </c>
      <c r="B4172" t="s">
        <v>7372</v>
      </c>
      <c r="C4172" t="s">
        <v>7360</v>
      </c>
      <c r="D4172" t="s">
        <v>9161</v>
      </c>
      <c r="E4172" t="s">
        <v>32</v>
      </c>
      <c r="F4172" t="s">
        <v>46</v>
      </c>
      <c r="G4172" t="s">
        <v>47</v>
      </c>
      <c r="I4172"/>
      <c r="J4172">
        <v>60</v>
      </c>
      <c r="K4172" s="1">
        <v>46203</v>
      </c>
      <c r="L4172" t="s">
        <v>15144</v>
      </c>
    </row>
    <row r="4173" spans="1:12" x14ac:dyDescent="0.2">
      <c r="A4173" t="s">
        <v>9159</v>
      </c>
      <c r="B4173" t="s">
        <v>9160</v>
      </c>
      <c r="C4173" t="s">
        <v>7360</v>
      </c>
      <c r="D4173" t="s">
        <v>9161</v>
      </c>
      <c r="E4173" t="s">
        <v>32</v>
      </c>
      <c r="F4173" t="s">
        <v>125</v>
      </c>
      <c r="G4173" t="s">
        <v>126</v>
      </c>
      <c r="I4173"/>
      <c r="K4173" s="1">
        <v>45900</v>
      </c>
      <c r="L4173" t="s">
        <v>15144</v>
      </c>
    </row>
    <row r="4174" spans="1:12" x14ac:dyDescent="0.2">
      <c r="A4174" t="s">
        <v>13371</v>
      </c>
      <c r="B4174" t="s">
        <v>13372</v>
      </c>
      <c r="C4174" t="s">
        <v>7360</v>
      </c>
      <c r="D4174" t="s">
        <v>9161</v>
      </c>
      <c r="E4174" t="s">
        <v>32</v>
      </c>
      <c r="F4174" t="s">
        <v>56</v>
      </c>
      <c r="G4174" t="s">
        <v>57</v>
      </c>
      <c r="I4174"/>
      <c r="K4174" s="1">
        <v>46142</v>
      </c>
      <c r="L4174" t="s">
        <v>15144</v>
      </c>
    </row>
    <row r="4175" spans="1:12" x14ac:dyDescent="0.2">
      <c r="A4175" t="s">
        <v>8410</v>
      </c>
      <c r="B4175" t="s">
        <v>8411</v>
      </c>
      <c r="C4175" t="s">
        <v>7360</v>
      </c>
      <c r="D4175" t="s">
        <v>8412</v>
      </c>
      <c r="E4175" t="s">
        <v>32</v>
      </c>
      <c r="F4175" t="s">
        <v>39</v>
      </c>
      <c r="G4175" t="s">
        <v>40</v>
      </c>
      <c r="H4175">
        <v>244214</v>
      </c>
      <c r="I4175"/>
      <c r="J4175">
        <v>49</v>
      </c>
      <c r="K4175" s="1">
        <v>45869</v>
      </c>
      <c r="L4175" t="s">
        <v>15144</v>
      </c>
    </row>
    <row r="4176" spans="1:12" x14ac:dyDescent="0.2">
      <c r="A4176" t="s">
        <v>8413</v>
      </c>
      <c r="B4176" t="s">
        <v>8414</v>
      </c>
      <c r="C4176" t="s">
        <v>7360</v>
      </c>
      <c r="D4176" t="s">
        <v>8412</v>
      </c>
      <c r="E4176" t="s">
        <v>32</v>
      </c>
      <c r="F4176" t="s">
        <v>39</v>
      </c>
      <c r="G4176" t="s">
        <v>40</v>
      </c>
      <c r="H4176">
        <v>100326</v>
      </c>
      <c r="I4176"/>
      <c r="J4176">
        <v>8.5</v>
      </c>
      <c r="K4176" s="1">
        <v>45869</v>
      </c>
      <c r="L4176" t="s">
        <v>15144</v>
      </c>
    </row>
    <row r="4177" spans="1:12" x14ac:dyDescent="0.2">
      <c r="A4177" t="s">
        <v>8417</v>
      </c>
      <c r="B4177" t="s">
        <v>8418</v>
      </c>
      <c r="C4177" t="s">
        <v>7360</v>
      </c>
      <c r="D4177" t="s">
        <v>8412</v>
      </c>
      <c r="E4177" t="s">
        <v>32</v>
      </c>
      <c r="F4177" t="s">
        <v>41</v>
      </c>
      <c r="G4177" t="s">
        <v>42</v>
      </c>
      <c r="I4177">
        <v>204480</v>
      </c>
      <c r="J4177">
        <v>51.4</v>
      </c>
      <c r="K4177" s="1">
        <v>45869</v>
      </c>
      <c r="L4177" t="s">
        <v>15144</v>
      </c>
    </row>
    <row r="4178" spans="1:12" x14ac:dyDescent="0.2">
      <c r="A4178" t="s">
        <v>8419</v>
      </c>
      <c r="B4178" t="s">
        <v>8420</v>
      </c>
      <c r="C4178" t="s">
        <v>7360</v>
      </c>
      <c r="D4178" t="s">
        <v>8412</v>
      </c>
      <c r="E4178" t="s">
        <v>32</v>
      </c>
      <c r="F4178" t="s">
        <v>41</v>
      </c>
      <c r="G4178" t="s">
        <v>42</v>
      </c>
      <c r="I4178">
        <v>204480</v>
      </c>
      <c r="J4178">
        <v>51.4</v>
      </c>
      <c r="K4178" s="1">
        <v>45869</v>
      </c>
      <c r="L4178" t="s">
        <v>15144</v>
      </c>
    </row>
    <row r="4179" spans="1:12" x14ac:dyDescent="0.2">
      <c r="A4179" t="s">
        <v>8415</v>
      </c>
      <c r="B4179" t="s">
        <v>8416</v>
      </c>
      <c r="C4179" t="s">
        <v>7360</v>
      </c>
      <c r="D4179" t="s">
        <v>8412</v>
      </c>
      <c r="E4179" t="s">
        <v>32</v>
      </c>
      <c r="F4179" t="s">
        <v>41</v>
      </c>
      <c r="G4179" t="s">
        <v>42</v>
      </c>
      <c r="I4179">
        <v>204480</v>
      </c>
      <c r="J4179">
        <v>51.4</v>
      </c>
      <c r="K4179" s="1">
        <v>45869</v>
      </c>
      <c r="L4179" t="s">
        <v>15144</v>
      </c>
    </row>
    <row r="4180" spans="1:12" x14ac:dyDescent="0.2">
      <c r="A4180" t="s">
        <v>8425</v>
      </c>
      <c r="B4180" t="s">
        <v>8426</v>
      </c>
      <c r="C4180" t="s">
        <v>8427</v>
      </c>
      <c r="D4180" t="s">
        <v>8412</v>
      </c>
      <c r="E4180" t="s">
        <v>32</v>
      </c>
      <c r="F4180" t="s">
        <v>52</v>
      </c>
      <c r="G4180" t="s">
        <v>53</v>
      </c>
      <c r="H4180">
        <v>600742</v>
      </c>
      <c r="I4180"/>
      <c r="J4180">
        <v>144</v>
      </c>
      <c r="K4180" s="1">
        <v>45869</v>
      </c>
      <c r="L4180" t="s">
        <v>15144</v>
      </c>
    </row>
    <row r="4181" spans="1:12" x14ac:dyDescent="0.2">
      <c r="A4181" t="s">
        <v>8434</v>
      </c>
      <c r="B4181" t="s">
        <v>8435</v>
      </c>
      <c r="C4181" t="s">
        <v>7360</v>
      </c>
      <c r="D4181" t="s">
        <v>8412</v>
      </c>
      <c r="E4181" t="s">
        <v>32</v>
      </c>
      <c r="F4181" t="s">
        <v>52</v>
      </c>
      <c r="G4181" t="s">
        <v>53</v>
      </c>
      <c r="H4181">
        <v>287000</v>
      </c>
      <c r="I4181"/>
      <c r="J4181">
        <v>70</v>
      </c>
      <c r="K4181" s="1">
        <v>45869</v>
      </c>
      <c r="L4181" t="s">
        <v>15144</v>
      </c>
    </row>
    <row r="4182" spans="1:12" x14ac:dyDescent="0.2">
      <c r="A4182" t="s">
        <v>8432</v>
      </c>
      <c r="B4182" t="s">
        <v>8433</v>
      </c>
      <c r="C4182" t="s">
        <v>7360</v>
      </c>
      <c r="D4182" t="s">
        <v>8412</v>
      </c>
      <c r="E4182" t="s">
        <v>32</v>
      </c>
      <c r="F4182" t="s">
        <v>52</v>
      </c>
      <c r="G4182" t="s">
        <v>53</v>
      </c>
      <c r="H4182">
        <v>287000</v>
      </c>
      <c r="I4182"/>
      <c r="J4182">
        <v>70</v>
      </c>
      <c r="K4182" s="1">
        <v>45869</v>
      </c>
      <c r="L4182" t="s">
        <v>15144</v>
      </c>
    </row>
    <row r="4183" spans="1:12" x14ac:dyDescent="0.2">
      <c r="A4183" t="s">
        <v>8436</v>
      </c>
      <c r="B4183" t="s">
        <v>8437</v>
      </c>
      <c r="C4183" t="s">
        <v>7360</v>
      </c>
      <c r="D4183" t="s">
        <v>8412</v>
      </c>
      <c r="E4183" t="s">
        <v>32</v>
      </c>
      <c r="F4183" t="s">
        <v>52</v>
      </c>
      <c r="G4183" t="s">
        <v>53</v>
      </c>
      <c r="H4183">
        <v>318392</v>
      </c>
      <c r="I4183"/>
      <c r="J4183">
        <v>90</v>
      </c>
      <c r="K4183" s="1">
        <v>45869</v>
      </c>
      <c r="L4183" t="s">
        <v>15144</v>
      </c>
    </row>
    <row r="4184" spans="1:12" x14ac:dyDescent="0.2">
      <c r="A4184" t="s">
        <v>8430</v>
      </c>
      <c r="B4184" t="s">
        <v>8431</v>
      </c>
      <c r="C4184" t="s">
        <v>7360</v>
      </c>
      <c r="D4184" t="s">
        <v>8412</v>
      </c>
      <c r="E4184" t="s">
        <v>32</v>
      </c>
      <c r="F4184" t="s">
        <v>52</v>
      </c>
      <c r="G4184" t="s">
        <v>53</v>
      </c>
      <c r="H4184">
        <v>287000</v>
      </c>
      <c r="I4184"/>
      <c r="J4184">
        <v>70</v>
      </c>
      <c r="K4184" s="1">
        <v>45869</v>
      </c>
      <c r="L4184" t="s">
        <v>15144</v>
      </c>
    </row>
    <row r="4185" spans="1:12" x14ac:dyDescent="0.2">
      <c r="A4185" t="s">
        <v>11968</v>
      </c>
      <c r="B4185" t="s">
        <v>11969</v>
      </c>
      <c r="C4185" t="s">
        <v>7360</v>
      </c>
      <c r="D4185" t="s">
        <v>9162</v>
      </c>
      <c r="E4185" t="s">
        <v>32</v>
      </c>
      <c r="F4185" t="s">
        <v>154</v>
      </c>
      <c r="G4185" t="s">
        <v>1074</v>
      </c>
      <c r="I4185"/>
      <c r="K4185" s="1">
        <v>46081</v>
      </c>
      <c r="L4185" t="s">
        <v>15144</v>
      </c>
    </row>
    <row r="4186" spans="1:12" x14ac:dyDescent="0.2">
      <c r="A4186" t="s">
        <v>11332</v>
      </c>
      <c r="B4186" t="s">
        <v>11333</v>
      </c>
      <c r="C4186" t="s">
        <v>7360</v>
      </c>
      <c r="D4186" t="s">
        <v>9162</v>
      </c>
      <c r="E4186" t="s">
        <v>32</v>
      </c>
      <c r="F4186" t="s">
        <v>147</v>
      </c>
      <c r="G4186" t="s">
        <v>148</v>
      </c>
      <c r="I4186"/>
      <c r="J4186">
        <v>200</v>
      </c>
      <c r="K4186" s="1">
        <v>46053</v>
      </c>
      <c r="L4186" t="s">
        <v>15144</v>
      </c>
    </row>
    <row r="4187" spans="1:12" x14ac:dyDescent="0.2">
      <c r="A4187" t="s">
        <v>11338</v>
      </c>
      <c r="B4187" t="s">
        <v>11339</v>
      </c>
      <c r="C4187" t="s">
        <v>15344</v>
      </c>
      <c r="D4187" t="s">
        <v>9162</v>
      </c>
      <c r="E4187" t="s">
        <v>32</v>
      </c>
      <c r="F4187" t="s">
        <v>147</v>
      </c>
      <c r="G4187" t="s">
        <v>148</v>
      </c>
      <c r="I4187"/>
      <c r="J4187">
        <v>200</v>
      </c>
      <c r="K4187" s="1">
        <v>46053</v>
      </c>
      <c r="L4187" t="s">
        <v>15144</v>
      </c>
    </row>
    <row r="4188" spans="1:12" x14ac:dyDescent="0.2">
      <c r="A4188" t="s">
        <v>11336</v>
      </c>
      <c r="B4188" t="s">
        <v>11337</v>
      </c>
      <c r="C4188" t="s">
        <v>7360</v>
      </c>
      <c r="D4188" t="s">
        <v>9162</v>
      </c>
      <c r="E4188" t="s">
        <v>32</v>
      </c>
      <c r="F4188" t="s">
        <v>147</v>
      </c>
      <c r="G4188" t="s">
        <v>148</v>
      </c>
      <c r="I4188"/>
      <c r="J4188">
        <v>200</v>
      </c>
      <c r="K4188" s="1">
        <v>46053</v>
      </c>
      <c r="L4188" t="s">
        <v>15144</v>
      </c>
    </row>
    <row r="4189" spans="1:12" x14ac:dyDescent="0.2">
      <c r="A4189" t="s">
        <v>11970</v>
      </c>
      <c r="B4189" t="s">
        <v>11971</v>
      </c>
      <c r="C4189" t="s">
        <v>7360</v>
      </c>
      <c r="D4189" t="s">
        <v>9162</v>
      </c>
      <c r="E4189" t="s">
        <v>32</v>
      </c>
      <c r="F4189" t="s">
        <v>138</v>
      </c>
      <c r="G4189" t="s">
        <v>139</v>
      </c>
      <c r="I4189"/>
      <c r="K4189" s="1">
        <v>46081</v>
      </c>
      <c r="L4189" t="s">
        <v>15144</v>
      </c>
    </row>
    <row r="4190" spans="1:12" x14ac:dyDescent="0.2">
      <c r="A4190" t="s">
        <v>11976</v>
      </c>
      <c r="B4190" t="s">
        <v>11977</v>
      </c>
      <c r="C4190" t="s">
        <v>7360</v>
      </c>
      <c r="D4190" t="s">
        <v>9162</v>
      </c>
      <c r="E4190" t="s">
        <v>32</v>
      </c>
      <c r="F4190" t="s">
        <v>117</v>
      </c>
      <c r="G4190" t="s">
        <v>812</v>
      </c>
      <c r="I4190"/>
      <c r="J4190">
        <v>150</v>
      </c>
      <c r="K4190" s="1">
        <v>46081</v>
      </c>
      <c r="L4190" t="s">
        <v>15144</v>
      </c>
    </row>
    <row r="4191" spans="1:12" x14ac:dyDescent="0.2">
      <c r="A4191" t="s">
        <v>15345</v>
      </c>
      <c r="B4191" t="s">
        <v>15346</v>
      </c>
      <c r="C4191" t="s">
        <v>15347</v>
      </c>
      <c r="D4191" t="s">
        <v>9162</v>
      </c>
      <c r="E4191" t="s">
        <v>32</v>
      </c>
      <c r="F4191" t="s">
        <v>33</v>
      </c>
      <c r="G4191" t="s">
        <v>34</v>
      </c>
      <c r="I4191"/>
      <c r="J4191">
        <v>200</v>
      </c>
      <c r="K4191" s="1">
        <v>46234</v>
      </c>
      <c r="L4191" t="s">
        <v>15144</v>
      </c>
    </row>
    <row r="4192" spans="1:12" x14ac:dyDescent="0.2">
      <c r="A4192" t="s">
        <v>15096</v>
      </c>
      <c r="B4192" t="s">
        <v>15097</v>
      </c>
      <c r="C4192" t="s">
        <v>7360</v>
      </c>
      <c r="D4192" t="s">
        <v>9162</v>
      </c>
      <c r="E4192" t="s">
        <v>32</v>
      </c>
      <c r="F4192" t="s">
        <v>33</v>
      </c>
      <c r="G4192" t="s">
        <v>34</v>
      </c>
      <c r="I4192"/>
      <c r="J4192">
        <v>200</v>
      </c>
      <c r="K4192" s="1">
        <v>46234</v>
      </c>
      <c r="L4192" t="s">
        <v>15144</v>
      </c>
    </row>
    <row r="4193" spans="1:12" x14ac:dyDescent="0.2">
      <c r="A4193" t="s">
        <v>15348</v>
      </c>
      <c r="B4193" t="s">
        <v>15349</v>
      </c>
      <c r="C4193" t="s">
        <v>7360</v>
      </c>
      <c r="D4193" t="s">
        <v>9162</v>
      </c>
      <c r="E4193" t="s">
        <v>32</v>
      </c>
      <c r="F4193" t="s">
        <v>33</v>
      </c>
      <c r="G4193" t="s">
        <v>34</v>
      </c>
      <c r="I4193"/>
      <c r="J4193">
        <v>200</v>
      </c>
      <c r="K4193" s="1">
        <v>46234</v>
      </c>
      <c r="L4193" t="s">
        <v>15144</v>
      </c>
    </row>
    <row r="4194" spans="1:12" x14ac:dyDescent="0.2">
      <c r="A4194" t="s">
        <v>15098</v>
      </c>
      <c r="B4194" t="s">
        <v>15099</v>
      </c>
      <c r="C4194" t="s">
        <v>7360</v>
      </c>
      <c r="D4194" t="s">
        <v>9162</v>
      </c>
      <c r="E4194" t="s">
        <v>32</v>
      </c>
      <c r="F4194" t="s">
        <v>33</v>
      </c>
      <c r="G4194" t="s">
        <v>34</v>
      </c>
      <c r="I4194"/>
      <c r="J4194">
        <v>200</v>
      </c>
      <c r="K4194" s="1">
        <v>46234</v>
      </c>
      <c r="L4194" t="s">
        <v>15144</v>
      </c>
    </row>
    <row r="4195" spans="1:12" x14ac:dyDescent="0.2">
      <c r="A4195" t="s">
        <v>15094</v>
      </c>
      <c r="B4195" t="s">
        <v>15095</v>
      </c>
      <c r="C4195" t="s">
        <v>7360</v>
      </c>
      <c r="D4195" t="s">
        <v>9162</v>
      </c>
      <c r="E4195" t="s">
        <v>32</v>
      </c>
      <c r="F4195" t="s">
        <v>33</v>
      </c>
      <c r="G4195" t="s">
        <v>34</v>
      </c>
      <c r="I4195"/>
      <c r="J4195">
        <v>200</v>
      </c>
      <c r="K4195" s="1">
        <v>46234</v>
      </c>
      <c r="L4195" t="s">
        <v>15144</v>
      </c>
    </row>
    <row r="4196" spans="1:12" x14ac:dyDescent="0.2">
      <c r="A4196" t="s">
        <v>9039</v>
      </c>
      <c r="B4196" t="s">
        <v>9040</v>
      </c>
      <c r="C4196" t="s">
        <v>7360</v>
      </c>
      <c r="D4196" t="s">
        <v>9028</v>
      </c>
      <c r="E4196" t="s">
        <v>32</v>
      </c>
      <c r="F4196" t="s">
        <v>52</v>
      </c>
      <c r="G4196" t="s">
        <v>53</v>
      </c>
      <c r="I4196">
        <v>680000</v>
      </c>
      <c r="J4196">
        <v>75.861999999999995</v>
      </c>
      <c r="K4196" s="1">
        <v>45900</v>
      </c>
      <c r="L4196" t="s">
        <v>15144</v>
      </c>
    </row>
    <row r="4197" spans="1:12" x14ac:dyDescent="0.2">
      <c r="A4197" t="s">
        <v>9041</v>
      </c>
      <c r="B4197" t="s">
        <v>9042</v>
      </c>
      <c r="C4197" t="s">
        <v>7360</v>
      </c>
      <c r="D4197" t="s">
        <v>9028</v>
      </c>
      <c r="E4197" t="s">
        <v>32</v>
      </c>
      <c r="F4197" t="s">
        <v>52</v>
      </c>
      <c r="G4197" t="s">
        <v>53</v>
      </c>
      <c r="I4197">
        <v>680000</v>
      </c>
      <c r="J4197">
        <v>75.861999999999995</v>
      </c>
      <c r="K4197" s="1">
        <v>45900</v>
      </c>
      <c r="L4197" t="s">
        <v>15144</v>
      </c>
    </row>
    <row r="4198" spans="1:12" x14ac:dyDescent="0.2">
      <c r="A4198" t="s">
        <v>9043</v>
      </c>
      <c r="B4198" t="s">
        <v>9044</v>
      </c>
      <c r="C4198" t="s">
        <v>7360</v>
      </c>
      <c r="D4198" t="s">
        <v>9028</v>
      </c>
      <c r="E4198" t="s">
        <v>32</v>
      </c>
      <c r="F4198" t="s">
        <v>52</v>
      </c>
      <c r="G4198" t="s">
        <v>53</v>
      </c>
      <c r="I4198">
        <v>680000</v>
      </c>
      <c r="J4198">
        <v>75.861999999999995</v>
      </c>
      <c r="K4198" s="1">
        <v>45900</v>
      </c>
      <c r="L4198" t="s">
        <v>15144</v>
      </c>
    </row>
    <row r="4199" spans="1:12" x14ac:dyDescent="0.2">
      <c r="A4199" t="s">
        <v>9031</v>
      </c>
      <c r="B4199" t="s">
        <v>9032</v>
      </c>
      <c r="C4199" t="s">
        <v>7360</v>
      </c>
      <c r="D4199" t="s">
        <v>9028</v>
      </c>
      <c r="E4199" t="s">
        <v>32</v>
      </c>
      <c r="F4199" t="s">
        <v>52</v>
      </c>
      <c r="G4199" t="s">
        <v>53</v>
      </c>
      <c r="I4199">
        <v>680000</v>
      </c>
      <c r="J4199">
        <v>75.861999999999995</v>
      </c>
      <c r="K4199" s="1">
        <v>45900</v>
      </c>
      <c r="L4199" t="s">
        <v>15144</v>
      </c>
    </row>
    <row r="4200" spans="1:12" x14ac:dyDescent="0.2">
      <c r="A4200" t="s">
        <v>9033</v>
      </c>
      <c r="B4200" t="s">
        <v>9034</v>
      </c>
      <c r="C4200" t="s">
        <v>7360</v>
      </c>
      <c r="D4200" t="s">
        <v>9028</v>
      </c>
      <c r="E4200" t="s">
        <v>32</v>
      </c>
      <c r="F4200" t="s">
        <v>52</v>
      </c>
      <c r="G4200" t="s">
        <v>53</v>
      </c>
      <c r="I4200">
        <v>680000</v>
      </c>
      <c r="J4200">
        <v>75.861999999999995</v>
      </c>
      <c r="K4200" s="1">
        <v>45900</v>
      </c>
      <c r="L4200" t="s">
        <v>15144</v>
      </c>
    </row>
    <row r="4201" spans="1:12" x14ac:dyDescent="0.2">
      <c r="A4201" t="s">
        <v>9037</v>
      </c>
      <c r="B4201" t="s">
        <v>9038</v>
      </c>
      <c r="C4201" t="s">
        <v>7360</v>
      </c>
      <c r="D4201" t="s">
        <v>9028</v>
      </c>
      <c r="E4201" t="s">
        <v>32</v>
      </c>
      <c r="F4201" t="s">
        <v>52</v>
      </c>
      <c r="G4201" t="s">
        <v>53</v>
      </c>
      <c r="I4201">
        <v>680000</v>
      </c>
      <c r="J4201">
        <v>75.861999999999995</v>
      </c>
      <c r="K4201" s="1">
        <v>45900</v>
      </c>
      <c r="L4201" t="s">
        <v>15144</v>
      </c>
    </row>
    <row r="4202" spans="1:12" x14ac:dyDescent="0.2">
      <c r="A4202" t="s">
        <v>9026</v>
      </c>
      <c r="B4202" t="s">
        <v>9027</v>
      </c>
      <c r="C4202" t="s">
        <v>7360</v>
      </c>
      <c r="D4202" t="s">
        <v>9028</v>
      </c>
      <c r="E4202" t="s">
        <v>32</v>
      </c>
      <c r="F4202" t="s">
        <v>52</v>
      </c>
      <c r="G4202" t="s">
        <v>53</v>
      </c>
      <c r="I4202">
        <v>680000</v>
      </c>
      <c r="J4202">
        <v>75.861999999999995</v>
      </c>
      <c r="K4202" s="1">
        <v>45900</v>
      </c>
      <c r="L4202" t="s">
        <v>15144</v>
      </c>
    </row>
    <row r="4203" spans="1:12" x14ac:dyDescent="0.2">
      <c r="A4203" t="s">
        <v>9045</v>
      </c>
      <c r="B4203" t="s">
        <v>9046</v>
      </c>
      <c r="C4203" t="s">
        <v>7360</v>
      </c>
      <c r="D4203" t="s">
        <v>9028</v>
      </c>
      <c r="E4203" t="s">
        <v>32</v>
      </c>
      <c r="F4203" t="s">
        <v>52</v>
      </c>
      <c r="G4203" t="s">
        <v>53</v>
      </c>
      <c r="I4203">
        <v>680000</v>
      </c>
      <c r="J4203">
        <v>75.861999999999995</v>
      </c>
      <c r="K4203" s="1">
        <v>45900</v>
      </c>
      <c r="L4203" t="s">
        <v>15144</v>
      </c>
    </row>
    <row r="4204" spans="1:12" x14ac:dyDescent="0.2">
      <c r="A4204" t="s">
        <v>9035</v>
      </c>
      <c r="B4204" t="s">
        <v>9036</v>
      </c>
      <c r="C4204" t="s">
        <v>7360</v>
      </c>
      <c r="D4204" t="s">
        <v>9028</v>
      </c>
      <c r="E4204" t="s">
        <v>32</v>
      </c>
      <c r="F4204" t="s">
        <v>52</v>
      </c>
      <c r="G4204" t="s">
        <v>53</v>
      </c>
      <c r="I4204">
        <v>680000</v>
      </c>
      <c r="J4204">
        <v>75.861999999999995</v>
      </c>
      <c r="K4204" s="1">
        <v>45900</v>
      </c>
      <c r="L4204" t="s">
        <v>15144</v>
      </c>
    </row>
    <row r="4205" spans="1:12" x14ac:dyDescent="0.2">
      <c r="A4205" t="s">
        <v>9029</v>
      </c>
      <c r="B4205" t="s">
        <v>9030</v>
      </c>
      <c r="C4205" t="s">
        <v>7360</v>
      </c>
      <c r="D4205" t="s">
        <v>9028</v>
      </c>
      <c r="E4205" t="s">
        <v>32</v>
      </c>
      <c r="F4205" t="s">
        <v>52</v>
      </c>
      <c r="G4205" t="s">
        <v>53</v>
      </c>
      <c r="I4205">
        <v>680000</v>
      </c>
      <c r="J4205">
        <v>75.861999999999995</v>
      </c>
      <c r="K4205" s="1">
        <v>45900</v>
      </c>
      <c r="L4205" t="s">
        <v>15144</v>
      </c>
    </row>
    <row r="4206" spans="1:12" x14ac:dyDescent="0.2">
      <c r="A4206" t="s">
        <v>3301</v>
      </c>
      <c r="B4206" t="s">
        <v>5271</v>
      </c>
      <c r="C4206" t="s">
        <v>7360</v>
      </c>
      <c r="D4206" t="s">
        <v>11825</v>
      </c>
      <c r="E4206" t="s">
        <v>32</v>
      </c>
      <c r="F4206" t="s">
        <v>39</v>
      </c>
      <c r="G4206" t="s">
        <v>40</v>
      </c>
      <c r="H4206">
        <v>210160</v>
      </c>
      <c r="I4206">
        <v>210160</v>
      </c>
      <c r="J4206">
        <v>31.17</v>
      </c>
      <c r="K4206" s="1">
        <v>45626</v>
      </c>
      <c r="L4206" t="s">
        <v>15144</v>
      </c>
    </row>
    <row r="4207" spans="1:12" x14ac:dyDescent="0.2">
      <c r="A4207" t="s">
        <v>11124</v>
      </c>
      <c r="B4207" t="s">
        <v>11125</v>
      </c>
      <c r="C4207" t="s">
        <v>7360</v>
      </c>
      <c r="D4207" t="s">
        <v>11825</v>
      </c>
      <c r="E4207" t="s">
        <v>32</v>
      </c>
      <c r="F4207" t="s">
        <v>36</v>
      </c>
      <c r="G4207" t="s">
        <v>37</v>
      </c>
      <c r="I4207"/>
      <c r="K4207" s="1">
        <v>46022</v>
      </c>
      <c r="L4207" t="s">
        <v>15144</v>
      </c>
    </row>
    <row r="4208" spans="1:12" x14ac:dyDescent="0.2">
      <c r="A4208" t="s">
        <v>11805</v>
      </c>
      <c r="B4208" t="s">
        <v>11806</v>
      </c>
      <c r="C4208" t="s">
        <v>7360</v>
      </c>
      <c r="D4208" t="s">
        <v>11825</v>
      </c>
      <c r="E4208" t="s">
        <v>32</v>
      </c>
      <c r="F4208" t="s">
        <v>135</v>
      </c>
      <c r="G4208" t="s">
        <v>136</v>
      </c>
      <c r="H4208">
        <v>90000</v>
      </c>
      <c r="I4208">
        <v>90000</v>
      </c>
      <c r="J4208">
        <v>16.700499999999998</v>
      </c>
      <c r="K4208" s="1">
        <v>46081</v>
      </c>
      <c r="L4208" t="s">
        <v>15144</v>
      </c>
    </row>
    <row r="4209" spans="1:12" x14ac:dyDescent="0.2">
      <c r="A4209" t="s">
        <v>10682</v>
      </c>
      <c r="B4209" t="s">
        <v>10683</v>
      </c>
      <c r="C4209" t="s">
        <v>7360</v>
      </c>
      <c r="D4209" t="s">
        <v>11825</v>
      </c>
      <c r="E4209" t="s">
        <v>32</v>
      </c>
      <c r="F4209" t="s">
        <v>52</v>
      </c>
      <c r="G4209" t="s">
        <v>53</v>
      </c>
      <c r="I4209">
        <v>15970</v>
      </c>
      <c r="J4209">
        <v>12.263700000000002</v>
      </c>
      <c r="K4209" s="1">
        <v>45991</v>
      </c>
      <c r="L4209" t="s">
        <v>15144</v>
      </c>
    </row>
    <row r="4210" spans="1:12" x14ac:dyDescent="0.2">
      <c r="A4210" t="s">
        <v>10680</v>
      </c>
      <c r="B4210" t="s">
        <v>10681</v>
      </c>
      <c r="C4210" t="s">
        <v>7360</v>
      </c>
      <c r="D4210" t="s">
        <v>11825</v>
      </c>
      <c r="E4210" t="s">
        <v>32</v>
      </c>
      <c r="F4210" t="s">
        <v>52</v>
      </c>
      <c r="G4210" t="s">
        <v>53</v>
      </c>
      <c r="I4210">
        <v>377958</v>
      </c>
      <c r="J4210">
        <v>60.86699999999999</v>
      </c>
      <c r="K4210" s="1">
        <v>45991</v>
      </c>
      <c r="L4210" t="s">
        <v>15144</v>
      </c>
    </row>
    <row r="4211" spans="1:12" x14ac:dyDescent="0.2">
      <c r="A4211" t="s">
        <v>14694</v>
      </c>
      <c r="B4211" t="s">
        <v>14695</v>
      </c>
      <c r="C4211" t="s">
        <v>7360</v>
      </c>
      <c r="D4211" t="s">
        <v>2701</v>
      </c>
      <c r="E4211" t="s">
        <v>32</v>
      </c>
      <c r="F4211" t="s">
        <v>147</v>
      </c>
      <c r="G4211" t="s">
        <v>148</v>
      </c>
      <c r="I4211"/>
      <c r="K4211" s="1">
        <v>46234</v>
      </c>
      <c r="L4211" t="s">
        <v>15144</v>
      </c>
    </row>
    <row r="4212" spans="1:12" x14ac:dyDescent="0.2">
      <c r="A4212" t="s">
        <v>3206</v>
      </c>
      <c r="B4212" t="s">
        <v>7246</v>
      </c>
      <c r="C4212" t="s">
        <v>7360</v>
      </c>
      <c r="D4212" t="s">
        <v>3204</v>
      </c>
      <c r="E4212" t="s">
        <v>32</v>
      </c>
      <c r="F4212" t="s">
        <v>52</v>
      </c>
      <c r="G4212" t="s">
        <v>53</v>
      </c>
      <c r="H4212">
        <v>300000</v>
      </c>
      <c r="I4212">
        <v>300000</v>
      </c>
      <c r="J4212">
        <v>50.66</v>
      </c>
      <c r="K4212" s="1">
        <v>45657</v>
      </c>
      <c r="L4212" t="s">
        <v>15144</v>
      </c>
    </row>
    <row r="4213" spans="1:12" x14ac:dyDescent="0.2">
      <c r="A4213" t="s">
        <v>3205</v>
      </c>
      <c r="B4213" t="s">
        <v>7245</v>
      </c>
      <c r="C4213" t="s">
        <v>7360</v>
      </c>
      <c r="D4213" t="s">
        <v>3204</v>
      </c>
      <c r="E4213" t="s">
        <v>32</v>
      </c>
      <c r="F4213" t="s">
        <v>52</v>
      </c>
      <c r="G4213" t="s">
        <v>53</v>
      </c>
      <c r="H4213">
        <v>300000</v>
      </c>
      <c r="I4213">
        <v>300000</v>
      </c>
      <c r="J4213">
        <v>50.66</v>
      </c>
      <c r="K4213" s="1">
        <v>45657</v>
      </c>
      <c r="L4213" t="s">
        <v>15144</v>
      </c>
    </row>
    <row r="4214" spans="1:12" x14ac:dyDescent="0.2">
      <c r="A4214" t="s">
        <v>8491</v>
      </c>
      <c r="B4214" t="s">
        <v>8492</v>
      </c>
      <c r="C4214" t="s">
        <v>7360</v>
      </c>
      <c r="D4214" t="s">
        <v>3204</v>
      </c>
      <c r="E4214" t="s">
        <v>32</v>
      </c>
      <c r="F4214" t="s">
        <v>52</v>
      </c>
      <c r="G4214" t="s">
        <v>53</v>
      </c>
      <c r="H4214">
        <v>300000</v>
      </c>
      <c r="I4214">
        <v>300000</v>
      </c>
      <c r="J4214">
        <v>50.66</v>
      </c>
      <c r="K4214" s="1">
        <v>45869</v>
      </c>
      <c r="L4214" t="s">
        <v>15144</v>
      </c>
    </row>
    <row r="4215" spans="1:12" x14ac:dyDescent="0.2">
      <c r="A4215" t="s">
        <v>13176</v>
      </c>
      <c r="B4215" t="s">
        <v>13177</v>
      </c>
      <c r="C4215" t="s">
        <v>7360</v>
      </c>
      <c r="D4215" t="s">
        <v>3204</v>
      </c>
      <c r="E4215" t="s">
        <v>32</v>
      </c>
      <c r="F4215" t="s">
        <v>52</v>
      </c>
      <c r="G4215" t="s">
        <v>53</v>
      </c>
      <c r="I4215"/>
      <c r="J4215">
        <v>100</v>
      </c>
      <c r="K4215" s="1">
        <v>46142</v>
      </c>
      <c r="L4215" t="s">
        <v>15144</v>
      </c>
    </row>
    <row r="4216" spans="1:12" x14ac:dyDescent="0.2">
      <c r="A4216" t="s">
        <v>13174</v>
      </c>
      <c r="B4216" t="s">
        <v>13175</v>
      </c>
      <c r="C4216" t="s">
        <v>7360</v>
      </c>
      <c r="D4216" t="s">
        <v>3204</v>
      </c>
      <c r="E4216" t="s">
        <v>32</v>
      </c>
      <c r="F4216" t="s">
        <v>52</v>
      </c>
      <c r="G4216" t="s">
        <v>53</v>
      </c>
      <c r="I4216"/>
      <c r="J4216">
        <v>100</v>
      </c>
      <c r="K4216" s="1">
        <v>46142</v>
      </c>
      <c r="L4216" t="s">
        <v>15144</v>
      </c>
    </row>
    <row r="4217" spans="1:12" x14ac:dyDescent="0.2">
      <c r="A4217" t="s">
        <v>13178</v>
      </c>
      <c r="B4217" t="s">
        <v>13179</v>
      </c>
      <c r="C4217" t="s">
        <v>7360</v>
      </c>
      <c r="D4217" t="s">
        <v>3204</v>
      </c>
      <c r="E4217" t="s">
        <v>32</v>
      </c>
      <c r="F4217" t="s">
        <v>52</v>
      </c>
      <c r="G4217" t="s">
        <v>53</v>
      </c>
      <c r="I4217"/>
      <c r="J4217">
        <v>100</v>
      </c>
      <c r="K4217" s="1">
        <v>46142</v>
      </c>
      <c r="L4217" t="s">
        <v>15144</v>
      </c>
    </row>
    <row r="4218" spans="1:12" x14ac:dyDescent="0.2">
      <c r="A4218" t="s">
        <v>13170</v>
      </c>
      <c r="B4218" t="s">
        <v>13171</v>
      </c>
      <c r="C4218" t="s">
        <v>7360</v>
      </c>
      <c r="D4218" t="s">
        <v>3204</v>
      </c>
      <c r="E4218" t="s">
        <v>32</v>
      </c>
      <c r="F4218" t="s">
        <v>52</v>
      </c>
      <c r="G4218" t="s">
        <v>53</v>
      </c>
      <c r="I4218"/>
      <c r="J4218">
        <v>100</v>
      </c>
      <c r="K4218" s="1">
        <v>46142</v>
      </c>
      <c r="L4218" t="s">
        <v>15144</v>
      </c>
    </row>
    <row r="4219" spans="1:12" x14ac:dyDescent="0.2">
      <c r="A4219" t="s">
        <v>13172</v>
      </c>
      <c r="B4219" t="s">
        <v>13173</v>
      </c>
      <c r="C4219" t="s">
        <v>7360</v>
      </c>
      <c r="D4219" t="s">
        <v>3204</v>
      </c>
      <c r="E4219" t="s">
        <v>32</v>
      </c>
      <c r="F4219" t="s">
        <v>52</v>
      </c>
      <c r="G4219" t="s">
        <v>53</v>
      </c>
      <c r="I4219"/>
      <c r="J4219">
        <v>100</v>
      </c>
      <c r="K4219" s="1">
        <v>46142</v>
      </c>
      <c r="L4219" t="s">
        <v>15144</v>
      </c>
    </row>
    <row r="4220" spans="1:12" x14ac:dyDescent="0.2">
      <c r="A4220" t="s">
        <v>13168</v>
      </c>
      <c r="B4220" t="s">
        <v>13169</v>
      </c>
      <c r="C4220" t="s">
        <v>7360</v>
      </c>
      <c r="D4220" t="s">
        <v>3204</v>
      </c>
      <c r="E4220" t="s">
        <v>32</v>
      </c>
      <c r="F4220" t="s">
        <v>52</v>
      </c>
      <c r="G4220" t="s">
        <v>53</v>
      </c>
      <c r="I4220"/>
      <c r="J4220">
        <v>100</v>
      </c>
      <c r="K4220" s="1">
        <v>46142</v>
      </c>
      <c r="L4220" t="s">
        <v>15144</v>
      </c>
    </row>
    <row r="4221" spans="1:12" x14ac:dyDescent="0.2">
      <c r="A4221" t="s">
        <v>8485</v>
      </c>
      <c r="B4221" t="s">
        <v>8486</v>
      </c>
      <c r="C4221" t="s">
        <v>7360</v>
      </c>
      <c r="D4221" t="s">
        <v>8474</v>
      </c>
      <c r="E4221" t="s">
        <v>32</v>
      </c>
      <c r="F4221" t="s">
        <v>142</v>
      </c>
      <c r="G4221" t="s">
        <v>3584</v>
      </c>
      <c r="I4221"/>
      <c r="J4221">
        <v>62.5</v>
      </c>
      <c r="K4221" s="1">
        <v>45900</v>
      </c>
      <c r="L4221" t="s">
        <v>15144</v>
      </c>
    </row>
    <row r="4222" spans="1:12" x14ac:dyDescent="0.2">
      <c r="A4222" t="s">
        <v>8472</v>
      </c>
      <c r="B4222" t="s">
        <v>8473</v>
      </c>
      <c r="C4222" t="s">
        <v>7360</v>
      </c>
      <c r="D4222" t="s">
        <v>8474</v>
      </c>
      <c r="E4222" t="s">
        <v>32</v>
      </c>
      <c r="F4222" t="s">
        <v>142</v>
      </c>
      <c r="G4222" t="s">
        <v>3584</v>
      </c>
      <c r="I4222"/>
      <c r="J4222">
        <v>62.5</v>
      </c>
      <c r="K4222" s="1">
        <v>45900</v>
      </c>
      <c r="L4222" t="s">
        <v>15144</v>
      </c>
    </row>
    <row r="4223" spans="1:12" x14ac:dyDescent="0.2">
      <c r="A4223" t="s">
        <v>8483</v>
      </c>
      <c r="B4223" t="s">
        <v>8484</v>
      </c>
      <c r="C4223" t="s">
        <v>7360</v>
      </c>
      <c r="D4223" t="s">
        <v>8474</v>
      </c>
      <c r="E4223" t="s">
        <v>32</v>
      </c>
      <c r="F4223" t="s">
        <v>142</v>
      </c>
      <c r="G4223" t="s">
        <v>3584</v>
      </c>
      <c r="I4223"/>
      <c r="J4223">
        <v>62.5</v>
      </c>
      <c r="K4223" s="1">
        <v>45900</v>
      </c>
      <c r="L4223" t="s">
        <v>15144</v>
      </c>
    </row>
    <row r="4224" spans="1:12" x14ac:dyDescent="0.2">
      <c r="A4224" t="s">
        <v>8481</v>
      </c>
      <c r="B4224" t="s">
        <v>8482</v>
      </c>
      <c r="C4224" t="s">
        <v>7360</v>
      </c>
      <c r="D4224" t="s">
        <v>8474</v>
      </c>
      <c r="E4224" t="s">
        <v>32</v>
      </c>
      <c r="F4224" t="s">
        <v>142</v>
      </c>
      <c r="G4224" t="s">
        <v>3584</v>
      </c>
      <c r="I4224"/>
      <c r="J4224">
        <v>62.5</v>
      </c>
      <c r="K4224" s="1">
        <v>45900</v>
      </c>
      <c r="L4224" t="s">
        <v>15144</v>
      </c>
    </row>
    <row r="4225" spans="1:12" x14ac:dyDescent="0.2">
      <c r="A4225" t="s">
        <v>8475</v>
      </c>
      <c r="B4225" t="s">
        <v>8476</v>
      </c>
      <c r="C4225" t="s">
        <v>7360</v>
      </c>
      <c r="D4225" t="s">
        <v>8474</v>
      </c>
      <c r="E4225" t="s">
        <v>32</v>
      </c>
      <c r="F4225" t="s">
        <v>142</v>
      </c>
      <c r="G4225" t="s">
        <v>3584</v>
      </c>
      <c r="I4225"/>
      <c r="J4225">
        <v>62.5</v>
      </c>
      <c r="K4225" s="1">
        <v>45900</v>
      </c>
      <c r="L4225" t="s">
        <v>15144</v>
      </c>
    </row>
    <row r="4226" spans="1:12" x14ac:dyDescent="0.2">
      <c r="A4226" t="s">
        <v>8477</v>
      </c>
      <c r="B4226" t="s">
        <v>8478</v>
      </c>
      <c r="C4226" t="s">
        <v>7360</v>
      </c>
      <c r="D4226" t="s">
        <v>8474</v>
      </c>
      <c r="E4226" t="s">
        <v>32</v>
      </c>
      <c r="F4226" t="s">
        <v>142</v>
      </c>
      <c r="G4226" t="s">
        <v>3584</v>
      </c>
      <c r="I4226"/>
      <c r="J4226">
        <v>62.5</v>
      </c>
      <c r="K4226" s="1">
        <v>45900</v>
      </c>
      <c r="L4226" t="s">
        <v>15144</v>
      </c>
    </row>
    <row r="4227" spans="1:12" x14ac:dyDescent="0.2">
      <c r="A4227" t="s">
        <v>8479</v>
      </c>
      <c r="B4227" t="s">
        <v>8480</v>
      </c>
      <c r="C4227" t="s">
        <v>7360</v>
      </c>
      <c r="D4227" t="s">
        <v>8474</v>
      </c>
      <c r="E4227" t="s">
        <v>32</v>
      </c>
      <c r="F4227" t="s">
        <v>142</v>
      </c>
      <c r="G4227" t="s">
        <v>3584</v>
      </c>
      <c r="I4227"/>
      <c r="J4227">
        <v>62.5</v>
      </c>
      <c r="K4227" s="1">
        <v>45900</v>
      </c>
      <c r="L4227" t="s">
        <v>15144</v>
      </c>
    </row>
    <row r="4228" spans="1:12" x14ac:dyDescent="0.2">
      <c r="A4228" t="s">
        <v>8487</v>
      </c>
      <c r="B4228" t="s">
        <v>8488</v>
      </c>
      <c r="C4228" t="s">
        <v>7360</v>
      </c>
      <c r="D4228" t="s">
        <v>8474</v>
      </c>
      <c r="E4228" t="s">
        <v>32</v>
      </c>
      <c r="F4228" t="s">
        <v>142</v>
      </c>
      <c r="G4228" t="s">
        <v>3584</v>
      </c>
      <c r="I4228"/>
      <c r="J4228">
        <v>62.5</v>
      </c>
      <c r="K4228" s="1">
        <v>45900</v>
      </c>
      <c r="L4228" t="s">
        <v>15144</v>
      </c>
    </row>
    <row r="4229" spans="1:12" x14ac:dyDescent="0.2">
      <c r="A4229" t="s">
        <v>7997</v>
      </c>
      <c r="B4229" t="s">
        <v>7998</v>
      </c>
      <c r="C4229" t="s">
        <v>7360</v>
      </c>
      <c r="D4229" t="s">
        <v>7996</v>
      </c>
      <c r="E4229" t="s">
        <v>32</v>
      </c>
      <c r="F4229" t="s">
        <v>36</v>
      </c>
      <c r="G4229" t="s">
        <v>37</v>
      </c>
      <c r="H4229">
        <v>281250</v>
      </c>
      <c r="I4229">
        <v>281250</v>
      </c>
      <c r="J4229">
        <v>75</v>
      </c>
      <c r="K4229" s="1">
        <v>45838</v>
      </c>
      <c r="L4229" t="s">
        <v>15144</v>
      </c>
    </row>
    <row r="4230" spans="1:12" x14ac:dyDescent="0.2">
      <c r="A4230" t="s">
        <v>7994</v>
      </c>
      <c r="B4230" t="s">
        <v>7995</v>
      </c>
      <c r="C4230" t="s">
        <v>7360</v>
      </c>
      <c r="D4230" t="s">
        <v>7996</v>
      </c>
      <c r="E4230" t="s">
        <v>32</v>
      </c>
      <c r="F4230" t="s">
        <v>36</v>
      </c>
      <c r="G4230" t="s">
        <v>37</v>
      </c>
      <c r="H4230">
        <v>281250</v>
      </c>
      <c r="I4230">
        <v>281250</v>
      </c>
      <c r="J4230">
        <v>75</v>
      </c>
      <c r="K4230" s="1">
        <v>45838</v>
      </c>
      <c r="L4230" t="s">
        <v>15144</v>
      </c>
    </row>
    <row r="4231" spans="1:12" x14ac:dyDescent="0.2">
      <c r="A4231" t="s">
        <v>8001</v>
      </c>
      <c r="B4231" t="s">
        <v>8002</v>
      </c>
      <c r="C4231" t="s">
        <v>7360</v>
      </c>
      <c r="D4231" t="s">
        <v>7996</v>
      </c>
      <c r="E4231" t="s">
        <v>32</v>
      </c>
      <c r="F4231" t="s">
        <v>36</v>
      </c>
      <c r="G4231" t="s">
        <v>37</v>
      </c>
      <c r="H4231">
        <v>281250</v>
      </c>
      <c r="I4231">
        <v>281250</v>
      </c>
      <c r="J4231">
        <v>75</v>
      </c>
      <c r="K4231" s="1">
        <v>45838</v>
      </c>
      <c r="L4231" t="s">
        <v>15144</v>
      </c>
    </row>
    <row r="4232" spans="1:12" x14ac:dyDescent="0.2">
      <c r="A4232" t="s">
        <v>7999</v>
      </c>
      <c r="B4232" t="s">
        <v>8000</v>
      </c>
      <c r="C4232" t="s">
        <v>7360</v>
      </c>
      <c r="D4232" t="s">
        <v>7996</v>
      </c>
      <c r="E4232" t="s">
        <v>32</v>
      </c>
      <c r="F4232" t="s">
        <v>36</v>
      </c>
      <c r="G4232" t="s">
        <v>37</v>
      </c>
      <c r="H4232">
        <v>281250</v>
      </c>
      <c r="I4232">
        <v>281250</v>
      </c>
      <c r="J4232">
        <v>75</v>
      </c>
      <c r="K4232" s="1">
        <v>45838</v>
      </c>
      <c r="L4232" t="s">
        <v>15144</v>
      </c>
    </row>
    <row r="4233" spans="1:12" x14ac:dyDescent="0.2">
      <c r="A4233" t="s">
        <v>14775</v>
      </c>
      <c r="B4233" t="s">
        <v>7374</v>
      </c>
      <c r="C4233" t="s">
        <v>7360</v>
      </c>
      <c r="D4233" t="s">
        <v>7996</v>
      </c>
      <c r="E4233" t="s">
        <v>32</v>
      </c>
      <c r="F4233" t="s">
        <v>49</v>
      </c>
      <c r="G4233" t="s">
        <v>50</v>
      </c>
      <c r="I4233">
        <v>500000</v>
      </c>
      <c r="J4233">
        <v>200</v>
      </c>
      <c r="K4233" s="1">
        <v>46234</v>
      </c>
      <c r="L4233" t="s">
        <v>15144</v>
      </c>
    </row>
    <row r="4234" spans="1:12" x14ac:dyDescent="0.2">
      <c r="A4234" t="s">
        <v>14774</v>
      </c>
      <c r="B4234" t="s">
        <v>7372</v>
      </c>
      <c r="C4234" t="s">
        <v>14938</v>
      </c>
      <c r="D4234" t="s">
        <v>7996</v>
      </c>
      <c r="E4234" t="s">
        <v>32</v>
      </c>
      <c r="F4234" t="s">
        <v>49</v>
      </c>
      <c r="G4234" t="s">
        <v>50</v>
      </c>
      <c r="I4234">
        <v>500000</v>
      </c>
      <c r="J4234">
        <v>200</v>
      </c>
      <c r="K4234" s="1">
        <v>46234</v>
      </c>
      <c r="L4234" t="s">
        <v>15144</v>
      </c>
    </row>
    <row r="4235" spans="1:12" x14ac:dyDescent="0.2">
      <c r="A4235" t="s">
        <v>13483</v>
      </c>
      <c r="B4235" t="s">
        <v>13484</v>
      </c>
      <c r="C4235" t="s">
        <v>7360</v>
      </c>
      <c r="D4235" t="s">
        <v>7996</v>
      </c>
      <c r="E4235" t="s">
        <v>32</v>
      </c>
      <c r="F4235" t="s">
        <v>49</v>
      </c>
      <c r="G4235" t="s">
        <v>50</v>
      </c>
      <c r="I4235"/>
      <c r="K4235" s="1">
        <v>46142</v>
      </c>
      <c r="L4235" t="s">
        <v>15144</v>
      </c>
    </row>
    <row r="4236" spans="1:12" x14ac:dyDescent="0.2">
      <c r="A4236" t="s">
        <v>15350</v>
      </c>
      <c r="B4236" t="s">
        <v>15351</v>
      </c>
      <c r="C4236" t="s">
        <v>7360</v>
      </c>
      <c r="D4236" t="s">
        <v>7996</v>
      </c>
      <c r="E4236" t="s">
        <v>32</v>
      </c>
      <c r="F4236" t="s">
        <v>49</v>
      </c>
      <c r="G4236" t="s">
        <v>50</v>
      </c>
      <c r="H4236">
        <v>500000</v>
      </c>
      <c r="I4236">
        <v>500000</v>
      </c>
      <c r="J4236">
        <v>150</v>
      </c>
      <c r="K4236" s="1">
        <v>45930</v>
      </c>
      <c r="L4236" t="s">
        <v>15144</v>
      </c>
    </row>
    <row r="4237" spans="1:12" x14ac:dyDescent="0.2">
      <c r="A4237" t="s">
        <v>3217</v>
      </c>
      <c r="B4237" t="s">
        <v>7255</v>
      </c>
      <c r="C4237" t="s">
        <v>7360</v>
      </c>
      <c r="D4237" t="s">
        <v>3211</v>
      </c>
      <c r="E4237" t="s">
        <v>32</v>
      </c>
      <c r="F4237" t="s">
        <v>52</v>
      </c>
      <c r="G4237" t="s">
        <v>53</v>
      </c>
      <c r="H4237">
        <v>335000</v>
      </c>
      <c r="I4237">
        <v>335000</v>
      </c>
      <c r="J4237">
        <v>75</v>
      </c>
      <c r="K4237" s="1">
        <v>45626</v>
      </c>
      <c r="L4237" t="s">
        <v>15144</v>
      </c>
    </row>
    <row r="4238" spans="1:12" x14ac:dyDescent="0.2">
      <c r="A4238" t="s">
        <v>3215</v>
      </c>
      <c r="B4238" t="s">
        <v>7254</v>
      </c>
      <c r="C4238" t="s">
        <v>7360</v>
      </c>
      <c r="D4238" t="s">
        <v>3211</v>
      </c>
      <c r="E4238" t="s">
        <v>32</v>
      </c>
      <c r="F4238" t="s">
        <v>52</v>
      </c>
      <c r="G4238" t="s">
        <v>53</v>
      </c>
      <c r="H4238">
        <v>335000</v>
      </c>
      <c r="I4238">
        <v>335000</v>
      </c>
      <c r="J4238">
        <v>75</v>
      </c>
      <c r="K4238" s="1">
        <v>45626</v>
      </c>
      <c r="L4238" t="s">
        <v>15144</v>
      </c>
    </row>
    <row r="4239" spans="1:12" x14ac:dyDescent="0.2">
      <c r="A4239" t="s">
        <v>3210</v>
      </c>
      <c r="B4239" t="s">
        <v>7253</v>
      </c>
      <c r="C4239" t="s">
        <v>7360</v>
      </c>
      <c r="D4239" t="s">
        <v>3211</v>
      </c>
      <c r="E4239" t="s">
        <v>32</v>
      </c>
      <c r="F4239" t="s">
        <v>52</v>
      </c>
      <c r="G4239" t="s">
        <v>53</v>
      </c>
      <c r="H4239">
        <v>335000</v>
      </c>
      <c r="I4239">
        <v>335000</v>
      </c>
      <c r="J4239">
        <v>75</v>
      </c>
      <c r="K4239" s="1">
        <v>45626</v>
      </c>
      <c r="L4239" t="s">
        <v>15144</v>
      </c>
    </row>
    <row r="4240" spans="1:12" x14ac:dyDescent="0.2">
      <c r="A4240" t="s">
        <v>3979</v>
      </c>
      <c r="B4240" t="s">
        <v>4503</v>
      </c>
      <c r="C4240" t="s">
        <v>7360</v>
      </c>
      <c r="D4240" t="s">
        <v>2047</v>
      </c>
      <c r="E4240" t="s">
        <v>32</v>
      </c>
      <c r="F4240" t="s">
        <v>41</v>
      </c>
      <c r="G4240" t="s">
        <v>42</v>
      </c>
      <c r="I4240">
        <v>240000</v>
      </c>
      <c r="J4240">
        <v>52</v>
      </c>
      <c r="K4240" s="1">
        <v>45777</v>
      </c>
      <c r="L4240" t="s">
        <v>15144</v>
      </c>
    </row>
    <row r="4241" spans="1:12" x14ac:dyDescent="0.2">
      <c r="A4241" t="s">
        <v>3982</v>
      </c>
      <c r="B4241" t="s">
        <v>4506</v>
      </c>
      <c r="C4241" t="s">
        <v>7360</v>
      </c>
      <c r="D4241" t="s">
        <v>2047</v>
      </c>
      <c r="E4241" t="s">
        <v>32</v>
      </c>
      <c r="F4241" t="s">
        <v>41</v>
      </c>
      <c r="G4241" t="s">
        <v>42</v>
      </c>
      <c r="I4241">
        <v>240000</v>
      </c>
      <c r="J4241">
        <v>52</v>
      </c>
      <c r="K4241" s="1">
        <v>45777</v>
      </c>
      <c r="L4241" t="s">
        <v>15144</v>
      </c>
    </row>
    <row r="4242" spans="1:12" x14ac:dyDescent="0.2">
      <c r="A4242" t="s">
        <v>3980</v>
      </c>
      <c r="B4242" t="s">
        <v>4504</v>
      </c>
      <c r="C4242" t="s">
        <v>7360</v>
      </c>
      <c r="D4242" t="s">
        <v>2047</v>
      </c>
      <c r="E4242" t="s">
        <v>32</v>
      </c>
      <c r="F4242" t="s">
        <v>41</v>
      </c>
      <c r="G4242" t="s">
        <v>42</v>
      </c>
      <c r="I4242">
        <v>240000</v>
      </c>
      <c r="J4242">
        <v>52</v>
      </c>
      <c r="K4242" s="1">
        <v>45777</v>
      </c>
      <c r="L4242" t="s">
        <v>15144</v>
      </c>
    </row>
    <row r="4243" spans="1:12" x14ac:dyDescent="0.2">
      <c r="A4243" t="s">
        <v>3983</v>
      </c>
      <c r="B4243" t="s">
        <v>4507</v>
      </c>
      <c r="C4243" t="s">
        <v>7360</v>
      </c>
      <c r="D4243" t="s">
        <v>2047</v>
      </c>
      <c r="E4243" t="s">
        <v>32</v>
      </c>
      <c r="F4243" t="s">
        <v>41</v>
      </c>
      <c r="G4243" t="s">
        <v>42</v>
      </c>
      <c r="I4243">
        <v>240000</v>
      </c>
      <c r="J4243">
        <v>52</v>
      </c>
      <c r="K4243" s="1">
        <v>45777</v>
      </c>
      <c r="L4243" t="s">
        <v>15144</v>
      </c>
    </row>
    <row r="4244" spans="1:12" x14ac:dyDescent="0.2">
      <c r="A4244" t="s">
        <v>3985</v>
      </c>
      <c r="B4244" t="s">
        <v>4509</v>
      </c>
      <c r="C4244" t="s">
        <v>7360</v>
      </c>
      <c r="D4244" t="s">
        <v>2047</v>
      </c>
      <c r="E4244" t="s">
        <v>32</v>
      </c>
      <c r="F4244" t="s">
        <v>41</v>
      </c>
      <c r="G4244" t="s">
        <v>42</v>
      </c>
      <c r="I4244">
        <v>240000</v>
      </c>
      <c r="J4244">
        <v>52</v>
      </c>
      <c r="K4244" s="1">
        <v>45777</v>
      </c>
      <c r="L4244" t="s">
        <v>15144</v>
      </c>
    </row>
    <row r="4245" spans="1:12" x14ac:dyDescent="0.2">
      <c r="A4245" t="s">
        <v>3984</v>
      </c>
      <c r="B4245" t="s">
        <v>4508</v>
      </c>
      <c r="C4245" t="s">
        <v>7360</v>
      </c>
      <c r="D4245" t="s">
        <v>2047</v>
      </c>
      <c r="E4245" t="s">
        <v>32</v>
      </c>
      <c r="F4245" t="s">
        <v>41</v>
      </c>
      <c r="G4245" t="s">
        <v>42</v>
      </c>
      <c r="I4245">
        <v>240000</v>
      </c>
      <c r="J4245">
        <v>52</v>
      </c>
      <c r="K4245" s="1">
        <v>45777</v>
      </c>
      <c r="L4245" t="s">
        <v>15144</v>
      </c>
    </row>
    <row r="4246" spans="1:12" x14ac:dyDescent="0.2">
      <c r="A4246" t="s">
        <v>3981</v>
      </c>
      <c r="B4246" t="s">
        <v>4505</v>
      </c>
      <c r="C4246" t="s">
        <v>7360</v>
      </c>
      <c r="D4246" t="s">
        <v>2047</v>
      </c>
      <c r="E4246" t="s">
        <v>32</v>
      </c>
      <c r="F4246" t="s">
        <v>41</v>
      </c>
      <c r="G4246" t="s">
        <v>42</v>
      </c>
      <c r="I4246">
        <v>240000</v>
      </c>
      <c r="J4246">
        <v>52</v>
      </c>
      <c r="K4246" s="1">
        <v>45777</v>
      </c>
      <c r="L4246" t="s">
        <v>15144</v>
      </c>
    </row>
    <row r="4247" spans="1:12" x14ac:dyDescent="0.2">
      <c r="A4247" t="s">
        <v>11545</v>
      </c>
      <c r="B4247" t="s">
        <v>11546</v>
      </c>
      <c r="C4247" t="s">
        <v>7360</v>
      </c>
      <c r="D4247" t="s">
        <v>2047</v>
      </c>
      <c r="E4247" t="s">
        <v>32</v>
      </c>
      <c r="F4247" t="s">
        <v>41</v>
      </c>
      <c r="G4247" t="s">
        <v>42</v>
      </c>
      <c r="H4247">
        <v>195408</v>
      </c>
      <c r="I4247"/>
      <c r="K4247" s="1">
        <v>46053</v>
      </c>
      <c r="L4247" t="s">
        <v>15144</v>
      </c>
    </row>
    <row r="4248" spans="1:12" x14ac:dyDescent="0.2">
      <c r="A4248" t="s">
        <v>11087</v>
      </c>
      <c r="B4248" t="s">
        <v>11088</v>
      </c>
      <c r="C4248" t="s">
        <v>7360</v>
      </c>
      <c r="D4248" t="s">
        <v>2047</v>
      </c>
      <c r="E4248" t="s">
        <v>32</v>
      </c>
      <c r="F4248" t="s">
        <v>49</v>
      </c>
      <c r="G4248" t="s">
        <v>50</v>
      </c>
      <c r="H4248">
        <v>226628</v>
      </c>
      <c r="I4248">
        <v>226628</v>
      </c>
      <c r="J4248">
        <v>36</v>
      </c>
      <c r="K4248" s="1">
        <v>45900</v>
      </c>
      <c r="L4248" t="s">
        <v>15144</v>
      </c>
    </row>
    <row r="4249" spans="1:12" x14ac:dyDescent="0.2">
      <c r="A4249" t="s">
        <v>11083</v>
      </c>
      <c r="B4249" t="s">
        <v>11084</v>
      </c>
      <c r="C4249" t="s">
        <v>7360</v>
      </c>
      <c r="D4249" t="s">
        <v>2047</v>
      </c>
      <c r="E4249" t="s">
        <v>32</v>
      </c>
      <c r="F4249" t="s">
        <v>49</v>
      </c>
      <c r="G4249" t="s">
        <v>50</v>
      </c>
      <c r="H4249">
        <v>226628</v>
      </c>
      <c r="I4249">
        <v>226628</v>
      </c>
      <c r="J4249">
        <v>36</v>
      </c>
      <c r="K4249" s="1">
        <v>45900</v>
      </c>
      <c r="L4249" t="s">
        <v>15144</v>
      </c>
    </row>
    <row r="4250" spans="1:12" x14ac:dyDescent="0.2">
      <c r="A4250" t="s">
        <v>11089</v>
      </c>
      <c r="B4250" t="s">
        <v>11090</v>
      </c>
      <c r="C4250" t="s">
        <v>7360</v>
      </c>
      <c r="D4250" t="s">
        <v>2047</v>
      </c>
      <c r="E4250" t="s">
        <v>32</v>
      </c>
      <c r="F4250" t="s">
        <v>49</v>
      </c>
      <c r="G4250" t="s">
        <v>50</v>
      </c>
      <c r="H4250">
        <v>226628</v>
      </c>
      <c r="I4250">
        <v>226628</v>
      </c>
      <c r="J4250">
        <v>36</v>
      </c>
      <c r="K4250" s="1">
        <v>45900</v>
      </c>
      <c r="L4250" t="s">
        <v>15144</v>
      </c>
    </row>
    <row r="4251" spans="1:12" x14ac:dyDescent="0.2">
      <c r="A4251" t="s">
        <v>11093</v>
      </c>
      <c r="B4251" t="s">
        <v>11094</v>
      </c>
      <c r="C4251" t="s">
        <v>7360</v>
      </c>
      <c r="D4251" t="s">
        <v>2047</v>
      </c>
      <c r="E4251" t="s">
        <v>32</v>
      </c>
      <c r="F4251" t="s">
        <v>49</v>
      </c>
      <c r="G4251" t="s">
        <v>50</v>
      </c>
      <c r="H4251">
        <v>226628</v>
      </c>
      <c r="I4251">
        <v>226628</v>
      </c>
      <c r="J4251">
        <v>36</v>
      </c>
      <c r="K4251" s="1">
        <v>45900</v>
      </c>
      <c r="L4251" t="s">
        <v>15144</v>
      </c>
    </row>
    <row r="4252" spans="1:12" x14ac:dyDescent="0.2">
      <c r="A4252" t="s">
        <v>11085</v>
      </c>
      <c r="B4252" t="s">
        <v>11086</v>
      </c>
      <c r="C4252" t="s">
        <v>7360</v>
      </c>
      <c r="D4252" t="s">
        <v>2047</v>
      </c>
      <c r="E4252" t="s">
        <v>32</v>
      </c>
      <c r="F4252" t="s">
        <v>49</v>
      </c>
      <c r="G4252" t="s">
        <v>50</v>
      </c>
      <c r="H4252">
        <v>226628</v>
      </c>
      <c r="I4252">
        <v>226628</v>
      </c>
      <c r="J4252">
        <v>36</v>
      </c>
      <c r="K4252" s="1">
        <v>45900</v>
      </c>
      <c r="L4252" t="s">
        <v>15144</v>
      </c>
    </row>
    <row r="4253" spans="1:12" x14ac:dyDescent="0.2">
      <c r="A4253" t="s">
        <v>11091</v>
      </c>
      <c r="B4253" t="s">
        <v>11092</v>
      </c>
      <c r="C4253" t="s">
        <v>7360</v>
      </c>
      <c r="D4253" t="s">
        <v>2047</v>
      </c>
      <c r="E4253" t="s">
        <v>32</v>
      </c>
      <c r="F4253" t="s">
        <v>49</v>
      </c>
      <c r="G4253" t="s">
        <v>50</v>
      </c>
      <c r="H4253">
        <v>226628</v>
      </c>
      <c r="I4253">
        <v>226628</v>
      </c>
      <c r="J4253">
        <v>36</v>
      </c>
      <c r="K4253" s="1">
        <v>45900</v>
      </c>
      <c r="L4253" t="s">
        <v>15144</v>
      </c>
    </row>
    <row r="4254" spans="1:12" x14ac:dyDescent="0.2">
      <c r="A4254" t="s">
        <v>11095</v>
      </c>
      <c r="B4254" t="s">
        <v>11096</v>
      </c>
      <c r="C4254" t="s">
        <v>7360</v>
      </c>
      <c r="D4254" t="s">
        <v>2047</v>
      </c>
      <c r="E4254" t="s">
        <v>32</v>
      </c>
      <c r="F4254" t="s">
        <v>49</v>
      </c>
      <c r="G4254" t="s">
        <v>50</v>
      </c>
      <c r="H4254">
        <v>226628</v>
      </c>
      <c r="I4254">
        <v>226628</v>
      </c>
      <c r="J4254">
        <v>36</v>
      </c>
      <c r="K4254" s="1">
        <v>45900</v>
      </c>
      <c r="L4254" t="s">
        <v>15144</v>
      </c>
    </row>
    <row r="4255" spans="1:12" x14ac:dyDescent="0.2">
      <c r="A4255" t="s">
        <v>14776</v>
      </c>
      <c r="B4255" t="s">
        <v>14777</v>
      </c>
      <c r="C4255" t="s">
        <v>7360</v>
      </c>
      <c r="D4255" t="s">
        <v>14778</v>
      </c>
      <c r="E4255" t="s">
        <v>32</v>
      </c>
      <c r="F4255" t="s">
        <v>201</v>
      </c>
      <c r="G4255" t="s">
        <v>202</v>
      </c>
      <c r="I4255"/>
      <c r="J4255">
        <v>100</v>
      </c>
      <c r="K4255" s="1">
        <v>46234</v>
      </c>
      <c r="L4255" t="s">
        <v>15144</v>
      </c>
    </row>
    <row r="4256" spans="1:12" x14ac:dyDescent="0.2">
      <c r="A4256" t="s">
        <v>14781</v>
      </c>
      <c r="B4256" t="s">
        <v>14782</v>
      </c>
      <c r="C4256" t="s">
        <v>15352</v>
      </c>
      <c r="D4256" t="s">
        <v>14778</v>
      </c>
      <c r="E4256" t="s">
        <v>32</v>
      </c>
      <c r="F4256" t="s">
        <v>201</v>
      </c>
      <c r="G4256" t="s">
        <v>202</v>
      </c>
      <c r="I4256"/>
      <c r="J4256">
        <v>200</v>
      </c>
      <c r="K4256" s="1">
        <v>46234</v>
      </c>
      <c r="L4256" t="s">
        <v>15144</v>
      </c>
    </row>
    <row r="4257" spans="1:12" x14ac:dyDescent="0.2">
      <c r="A4257" t="s">
        <v>14787</v>
      </c>
      <c r="B4257" t="s">
        <v>14788</v>
      </c>
      <c r="C4257" t="s">
        <v>7360</v>
      </c>
      <c r="D4257" t="s">
        <v>14778</v>
      </c>
      <c r="E4257" t="s">
        <v>32</v>
      </c>
      <c r="F4257" t="s">
        <v>201</v>
      </c>
      <c r="G4257" t="s">
        <v>202</v>
      </c>
      <c r="I4257"/>
      <c r="J4257">
        <v>200</v>
      </c>
      <c r="K4257" s="1">
        <v>46234</v>
      </c>
      <c r="L4257" t="s">
        <v>15144</v>
      </c>
    </row>
    <row r="4258" spans="1:12" x14ac:dyDescent="0.2">
      <c r="A4258" t="s">
        <v>14783</v>
      </c>
      <c r="B4258" t="s">
        <v>14784</v>
      </c>
      <c r="C4258" t="s">
        <v>7360</v>
      </c>
      <c r="D4258" t="s">
        <v>14778</v>
      </c>
      <c r="E4258" t="s">
        <v>32</v>
      </c>
      <c r="F4258" t="s">
        <v>201</v>
      </c>
      <c r="G4258" t="s">
        <v>202</v>
      </c>
      <c r="I4258"/>
      <c r="J4258">
        <v>100</v>
      </c>
      <c r="K4258" s="1">
        <v>46234</v>
      </c>
      <c r="L4258" t="s">
        <v>15144</v>
      </c>
    </row>
    <row r="4259" spans="1:12" x14ac:dyDescent="0.2">
      <c r="A4259" t="s">
        <v>14785</v>
      </c>
      <c r="B4259" t="s">
        <v>14786</v>
      </c>
      <c r="C4259" t="s">
        <v>7360</v>
      </c>
      <c r="D4259" t="s">
        <v>14778</v>
      </c>
      <c r="E4259" t="s">
        <v>32</v>
      </c>
      <c r="F4259" t="s">
        <v>201</v>
      </c>
      <c r="G4259" t="s">
        <v>202</v>
      </c>
      <c r="I4259"/>
      <c r="J4259">
        <v>200</v>
      </c>
      <c r="K4259" s="1">
        <v>46234</v>
      </c>
      <c r="L4259" t="s">
        <v>15144</v>
      </c>
    </row>
    <row r="4260" spans="1:12" x14ac:dyDescent="0.2">
      <c r="A4260" t="s">
        <v>14779</v>
      </c>
      <c r="B4260" t="s">
        <v>14780</v>
      </c>
      <c r="C4260" t="s">
        <v>7360</v>
      </c>
      <c r="D4260" t="s">
        <v>14778</v>
      </c>
      <c r="E4260" t="s">
        <v>32</v>
      </c>
      <c r="F4260" t="s">
        <v>201</v>
      </c>
      <c r="G4260" t="s">
        <v>202</v>
      </c>
      <c r="I4260"/>
      <c r="J4260">
        <v>200</v>
      </c>
      <c r="K4260" s="1">
        <v>46234</v>
      </c>
      <c r="L4260" t="s">
        <v>15144</v>
      </c>
    </row>
    <row r="4261" spans="1:12" x14ac:dyDescent="0.2">
      <c r="A4261" t="s">
        <v>3349</v>
      </c>
      <c r="B4261" t="s">
        <v>4469</v>
      </c>
      <c r="C4261" t="s">
        <v>7360</v>
      </c>
      <c r="D4261" t="s">
        <v>2868</v>
      </c>
      <c r="E4261" t="s">
        <v>32</v>
      </c>
      <c r="F4261" t="s">
        <v>33</v>
      </c>
      <c r="G4261" t="s">
        <v>34</v>
      </c>
      <c r="H4261">
        <v>500000</v>
      </c>
      <c r="I4261">
        <v>500000</v>
      </c>
      <c r="J4261">
        <v>12</v>
      </c>
      <c r="K4261" s="1">
        <v>45688</v>
      </c>
      <c r="L4261" t="s">
        <v>15144</v>
      </c>
    </row>
    <row r="4262" spans="1:12" x14ac:dyDescent="0.2">
      <c r="A4262" t="s">
        <v>3764</v>
      </c>
      <c r="B4262" t="s">
        <v>7061</v>
      </c>
      <c r="C4262" t="s">
        <v>15353</v>
      </c>
      <c r="D4262" t="s">
        <v>2868</v>
      </c>
      <c r="E4262" t="s">
        <v>32</v>
      </c>
      <c r="F4262" t="s">
        <v>52</v>
      </c>
      <c r="G4262" t="s">
        <v>53</v>
      </c>
      <c r="I4262"/>
      <c r="J4262">
        <v>220</v>
      </c>
      <c r="K4262" s="1">
        <v>45716</v>
      </c>
      <c r="L4262" t="s">
        <v>15144</v>
      </c>
    </row>
    <row r="4263" spans="1:12" x14ac:dyDescent="0.2">
      <c r="A4263" t="s">
        <v>13180</v>
      </c>
      <c r="B4263" t="s">
        <v>13181</v>
      </c>
      <c r="C4263" t="s">
        <v>7360</v>
      </c>
      <c r="D4263" t="s">
        <v>13182</v>
      </c>
      <c r="E4263" t="s">
        <v>32</v>
      </c>
      <c r="F4263" t="s">
        <v>125</v>
      </c>
      <c r="G4263" t="s">
        <v>126</v>
      </c>
      <c r="I4263"/>
      <c r="K4263" s="1">
        <v>46142</v>
      </c>
      <c r="L4263" t="s">
        <v>15144</v>
      </c>
    </row>
    <row r="4264" spans="1:12" x14ac:dyDescent="0.2">
      <c r="A4264" t="s">
        <v>3437</v>
      </c>
      <c r="B4264" t="s">
        <v>4821</v>
      </c>
      <c r="C4264" t="s">
        <v>7360</v>
      </c>
      <c r="D4264" t="s">
        <v>10377</v>
      </c>
      <c r="E4264" t="s">
        <v>32</v>
      </c>
      <c r="F4264" t="s">
        <v>58</v>
      </c>
      <c r="G4264" t="s">
        <v>59</v>
      </c>
      <c r="H4264">
        <v>285000</v>
      </c>
      <c r="I4264">
        <v>285000</v>
      </c>
      <c r="J4264">
        <v>54.951999999999998</v>
      </c>
      <c r="K4264" s="1">
        <v>45688</v>
      </c>
      <c r="L4264" t="s">
        <v>15144</v>
      </c>
    </row>
    <row r="4265" spans="1:12" x14ac:dyDescent="0.2">
      <c r="A4265" t="s">
        <v>3433</v>
      </c>
      <c r="B4265" t="s">
        <v>4819</v>
      </c>
      <c r="C4265" t="s">
        <v>7360</v>
      </c>
      <c r="D4265" t="s">
        <v>10377</v>
      </c>
      <c r="E4265" t="s">
        <v>32</v>
      </c>
      <c r="F4265" t="s">
        <v>58</v>
      </c>
      <c r="G4265" t="s">
        <v>59</v>
      </c>
      <c r="H4265">
        <v>285000</v>
      </c>
      <c r="I4265">
        <v>285000</v>
      </c>
      <c r="J4265">
        <v>54.951999999999998</v>
      </c>
      <c r="K4265" s="1">
        <v>45688</v>
      </c>
      <c r="L4265" t="s">
        <v>15144</v>
      </c>
    </row>
    <row r="4266" spans="1:12" x14ac:dyDescent="0.2">
      <c r="A4266" t="s">
        <v>3430</v>
      </c>
      <c r="B4266" t="s">
        <v>4816</v>
      </c>
      <c r="C4266" t="s">
        <v>7360</v>
      </c>
      <c r="D4266" t="s">
        <v>10377</v>
      </c>
      <c r="E4266" t="s">
        <v>32</v>
      </c>
      <c r="F4266" t="s">
        <v>58</v>
      </c>
      <c r="G4266" t="s">
        <v>59</v>
      </c>
      <c r="H4266">
        <v>285000</v>
      </c>
      <c r="I4266">
        <v>285000</v>
      </c>
      <c r="J4266">
        <v>54.951999999999998</v>
      </c>
      <c r="K4266" s="1">
        <v>45688</v>
      </c>
      <c r="L4266" t="s">
        <v>15144</v>
      </c>
    </row>
    <row r="4267" spans="1:12" x14ac:dyDescent="0.2">
      <c r="A4267" t="s">
        <v>3431</v>
      </c>
      <c r="B4267" t="s">
        <v>4817</v>
      </c>
      <c r="C4267" t="s">
        <v>7360</v>
      </c>
      <c r="D4267" t="s">
        <v>10377</v>
      </c>
      <c r="E4267" t="s">
        <v>32</v>
      </c>
      <c r="F4267" t="s">
        <v>58</v>
      </c>
      <c r="G4267" t="s">
        <v>59</v>
      </c>
      <c r="H4267">
        <v>285000</v>
      </c>
      <c r="I4267">
        <v>285000</v>
      </c>
      <c r="J4267">
        <v>54.951999999999998</v>
      </c>
      <c r="K4267" s="1">
        <v>45688</v>
      </c>
      <c r="L4267" t="s">
        <v>15144</v>
      </c>
    </row>
    <row r="4268" spans="1:12" x14ac:dyDescent="0.2">
      <c r="A4268" t="s">
        <v>3436</v>
      </c>
      <c r="B4268" t="s">
        <v>4823</v>
      </c>
      <c r="C4268" t="s">
        <v>7360</v>
      </c>
      <c r="D4268" t="s">
        <v>10377</v>
      </c>
      <c r="E4268" t="s">
        <v>32</v>
      </c>
      <c r="F4268" t="s">
        <v>58</v>
      </c>
      <c r="G4268" t="s">
        <v>59</v>
      </c>
      <c r="H4268">
        <v>285000</v>
      </c>
      <c r="I4268">
        <v>285000</v>
      </c>
      <c r="J4268">
        <v>54.951999999999998</v>
      </c>
      <c r="K4268" s="1">
        <v>45688</v>
      </c>
      <c r="L4268" t="s">
        <v>15144</v>
      </c>
    </row>
    <row r="4269" spans="1:12" x14ac:dyDescent="0.2">
      <c r="A4269" t="s">
        <v>3438</v>
      </c>
      <c r="B4269" t="s">
        <v>4822</v>
      </c>
      <c r="C4269" t="s">
        <v>7360</v>
      </c>
      <c r="D4269" t="s">
        <v>10377</v>
      </c>
      <c r="E4269" t="s">
        <v>32</v>
      </c>
      <c r="F4269" t="s">
        <v>58</v>
      </c>
      <c r="G4269" t="s">
        <v>59</v>
      </c>
      <c r="H4269">
        <v>285000</v>
      </c>
      <c r="I4269">
        <v>285000</v>
      </c>
      <c r="J4269">
        <v>54.951999999999998</v>
      </c>
      <c r="K4269" s="1">
        <v>45688</v>
      </c>
      <c r="L4269" t="s">
        <v>15144</v>
      </c>
    </row>
    <row r="4270" spans="1:12" x14ac:dyDescent="0.2">
      <c r="A4270" t="s">
        <v>3432</v>
      </c>
      <c r="B4270" t="s">
        <v>4818</v>
      </c>
      <c r="C4270" t="s">
        <v>7360</v>
      </c>
      <c r="D4270" t="s">
        <v>10377</v>
      </c>
      <c r="E4270" t="s">
        <v>32</v>
      </c>
      <c r="F4270" t="s">
        <v>58</v>
      </c>
      <c r="G4270" t="s">
        <v>59</v>
      </c>
      <c r="H4270">
        <v>285000</v>
      </c>
      <c r="I4270">
        <v>285000</v>
      </c>
      <c r="J4270">
        <v>54.951999999999998</v>
      </c>
      <c r="K4270" s="1">
        <v>45688</v>
      </c>
      <c r="L4270" t="s">
        <v>15144</v>
      </c>
    </row>
    <row r="4271" spans="1:12" x14ac:dyDescent="0.2">
      <c r="A4271" t="s">
        <v>3434</v>
      </c>
      <c r="B4271" t="s">
        <v>4815</v>
      </c>
      <c r="C4271" t="s">
        <v>7360</v>
      </c>
      <c r="D4271" t="s">
        <v>10377</v>
      </c>
      <c r="E4271" t="s">
        <v>32</v>
      </c>
      <c r="F4271" t="s">
        <v>58</v>
      </c>
      <c r="G4271" t="s">
        <v>59</v>
      </c>
      <c r="H4271">
        <v>285000</v>
      </c>
      <c r="I4271">
        <v>285000</v>
      </c>
      <c r="J4271">
        <v>54.951999999999998</v>
      </c>
      <c r="K4271" s="1">
        <v>45688</v>
      </c>
      <c r="L4271" t="s">
        <v>15144</v>
      </c>
    </row>
    <row r="4272" spans="1:12" x14ac:dyDescent="0.2">
      <c r="A4272" t="s">
        <v>3435</v>
      </c>
      <c r="B4272" t="s">
        <v>4820</v>
      </c>
      <c r="C4272" t="s">
        <v>7360</v>
      </c>
      <c r="D4272" t="s">
        <v>10377</v>
      </c>
      <c r="E4272" t="s">
        <v>32</v>
      </c>
      <c r="F4272" t="s">
        <v>58</v>
      </c>
      <c r="G4272" t="s">
        <v>59</v>
      </c>
      <c r="H4272">
        <v>285000</v>
      </c>
      <c r="I4272">
        <v>285000</v>
      </c>
      <c r="J4272">
        <v>54.951999999999998</v>
      </c>
      <c r="K4272" s="1">
        <v>45688</v>
      </c>
      <c r="L4272" t="s">
        <v>15144</v>
      </c>
    </row>
    <row r="4273" spans="1:12" x14ac:dyDescent="0.2">
      <c r="A4273" t="s">
        <v>12614</v>
      </c>
      <c r="B4273" t="s">
        <v>12615</v>
      </c>
      <c r="C4273" t="s">
        <v>7360</v>
      </c>
      <c r="D4273" t="s">
        <v>31</v>
      </c>
      <c r="E4273" t="s">
        <v>32</v>
      </c>
      <c r="F4273" t="s">
        <v>86</v>
      </c>
      <c r="G4273" t="s">
        <v>85</v>
      </c>
      <c r="H4273">
        <v>230000</v>
      </c>
      <c r="I4273">
        <v>230000</v>
      </c>
      <c r="J4273">
        <v>30</v>
      </c>
      <c r="K4273" s="1">
        <v>46112</v>
      </c>
      <c r="L4273" t="s">
        <v>15144</v>
      </c>
    </row>
    <row r="4274" spans="1:12" x14ac:dyDescent="0.2">
      <c r="A4274" t="s">
        <v>2090</v>
      </c>
      <c r="B4274" t="s">
        <v>5026</v>
      </c>
      <c r="C4274" t="s">
        <v>7360</v>
      </c>
      <c r="D4274" t="s">
        <v>358</v>
      </c>
      <c r="E4274" t="s">
        <v>32</v>
      </c>
      <c r="F4274" t="s">
        <v>41</v>
      </c>
      <c r="G4274" t="s">
        <v>42</v>
      </c>
      <c r="H4274">
        <v>140000</v>
      </c>
      <c r="I4274">
        <v>140000</v>
      </c>
      <c r="J4274">
        <v>20</v>
      </c>
      <c r="K4274" s="1">
        <v>45626</v>
      </c>
      <c r="L4274" t="s">
        <v>15144</v>
      </c>
    </row>
    <row r="4275" spans="1:12" x14ac:dyDescent="0.2">
      <c r="A4275" t="s">
        <v>7492</v>
      </c>
      <c r="B4275" t="s">
        <v>7493</v>
      </c>
      <c r="C4275" t="s">
        <v>7360</v>
      </c>
      <c r="D4275" t="s">
        <v>358</v>
      </c>
      <c r="E4275" t="s">
        <v>32</v>
      </c>
      <c r="F4275" t="s">
        <v>118</v>
      </c>
      <c r="G4275" t="s">
        <v>119</v>
      </c>
      <c r="H4275">
        <v>950972</v>
      </c>
      <c r="I4275">
        <v>950972</v>
      </c>
      <c r="J4275">
        <v>20</v>
      </c>
      <c r="K4275" s="1">
        <v>45808</v>
      </c>
      <c r="L4275" t="s">
        <v>15144</v>
      </c>
    </row>
    <row r="4276" spans="1:12" x14ac:dyDescent="0.2">
      <c r="A4276" t="s">
        <v>1440</v>
      </c>
      <c r="B4276" t="s">
        <v>6585</v>
      </c>
      <c r="C4276" t="s">
        <v>7360</v>
      </c>
      <c r="D4276" t="s">
        <v>97</v>
      </c>
      <c r="E4276" t="s">
        <v>32</v>
      </c>
      <c r="F4276" t="s">
        <v>36</v>
      </c>
      <c r="G4276" t="s">
        <v>37</v>
      </c>
      <c r="H4276">
        <v>300000</v>
      </c>
      <c r="I4276">
        <v>245000</v>
      </c>
      <c r="J4276">
        <v>36</v>
      </c>
      <c r="K4276" s="1">
        <v>45626</v>
      </c>
      <c r="L4276" t="s">
        <v>15144</v>
      </c>
    </row>
    <row r="4277" spans="1:12" x14ac:dyDescent="0.2">
      <c r="A4277" t="s">
        <v>3107</v>
      </c>
      <c r="B4277" t="s">
        <v>12719</v>
      </c>
      <c r="C4277" t="s">
        <v>7360</v>
      </c>
      <c r="D4277" t="s">
        <v>97</v>
      </c>
      <c r="E4277" t="s">
        <v>32</v>
      </c>
      <c r="F4277" t="s">
        <v>41</v>
      </c>
      <c r="G4277" t="s">
        <v>42</v>
      </c>
      <c r="H4277">
        <v>238180</v>
      </c>
      <c r="I4277">
        <v>238180</v>
      </c>
      <c r="J4277">
        <v>72</v>
      </c>
      <c r="K4277" s="1">
        <v>45565</v>
      </c>
      <c r="L4277" t="s">
        <v>15144</v>
      </c>
    </row>
    <row r="4278" spans="1:12" x14ac:dyDescent="0.2">
      <c r="A4278" t="s">
        <v>14183</v>
      </c>
      <c r="B4278" t="s">
        <v>14184</v>
      </c>
      <c r="C4278" t="s">
        <v>7360</v>
      </c>
      <c r="D4278" t="s">
        <v>97</v>
      </c>
      <c r="E4278" t="s">
        <v>32</v>
      </c>
      <c r="F4278" t="s">
        <v>41</v>
      </c>
      <c r="G4278" t="s">
        <v>42</v>
      </c>
      <c r="I4278">
        <v>458000</v>
      </c>
      <c r="J4278">
        <v>62.475000000000001</v>
      </c>
      <c r="K4278" s="1">
        <v>46173</v>
      </c>
      <c r="L4278" t="s">
        <v>15144</v>
      </c>
    </row>
    <row r="4279" spans="1:12" x14ac:dyDescent="0.2">
      <c r="A4279" t="s">
        <v>2482</v>
      </c>
      <c r="B4279" t="s">
        <v>14182</v>
      </c>
      <c r="C4279" t="s">
        <v>7360</v>
      </c>
      <c r="D4279" t="s">
        <v>97</v>
      </c>
      <c r="E4279" t="s">
        <v>32</v>
      </c>
      <c r="F4279" t="s">
        <v>41</v>
      </c>
      <c r="G4279" t="s">
        <v>42</v>
      </c>
      <c r="I4279">
        <v>458000</v>
      </c>
      <c r="J4279">
        <v>62.475000000000001</v>
      </c>
      <c r="K4279" s="1">
        <v>45626</v>
      </c>
      <c r="L4279" t="s">
        <v>15144</v>
      </c>
    </row>
    <row r="4280" spans="1:12" x14ac:dyDescent="0.2">
      <c r="A4280" t="s">
        <v>3105</v>
      </c>
      <c r="B4280" t="s">
        <v>12723</v>
      </c>
      <c r="C4280" t="s">
        <v>7360</v>
      </c>
      <c r="D4280" t="s">
        <v>97</v>
      </c>
      <c r="E4280" t="s">
        <v>32</v>
      </c>
      <c r="F4280" t="s">
        <v>41</v>
      </c>
      <c r="G4280" t="s">
        <v>42</v>
      </c>
      <c r="H4280">
        <v>120000</v>
      </c>
      <c r="I4280">
        <v>120000</v>
      </c>
      <c r="J4280">
        <v>36</v>
      </c>
      <c r="K4280" s="1">
        <v>45535</v>
      </c>
      <c r="L4280" t="s">
        <v>15144</v>
      </c>
    </row>
    <row r="4281" spans="1:12" x14ac:dyDescent="0.2">
      <c r="A4281" t="s">
        <v>3106</v>
      </c>
      <c r="B4281" t="s">
        <v>12724</v>
      </c>
      <c r="C4281" t="s">
        <v>7360</v>
      </c>
      <c r="D4281" t="s">
        <v>97</v>
      </c>
      <c r="E4281" t="s">
        <v>32</v>
      </c>
      <c r="F4281" t="s">
        <v>41</v>
      </c>
      <c r="G4281" t="s">
        <v>42</v>
      </c>
      <c r="H4281">
        <v>120000</v>
      </c>
      <c r="I4281">
        <v>120000</v>
      </c>
      <c r="J4281">
        <v>36</v>
      </c>
      <c r="K4281" s="1">
        <v>45535</v>
      </c>
      <c r="L4281" t="s">
        <v>15144</v>
      </c>
    </row>
    <row r="4282" spans="1:12" x14ac:dyDescent="0.2">
      <c r="A4282" t="s">
        <v>11261</v>
      </c>
      <c r="B4282" t="s">
        <v>11262</v>
      </c>
      <c r="C4282" t="s">
        <v>7360</v>
      </c>
      <c r="D4282" t="s">
        <v>97</v>
      </c>
      <c r="E4282" t="s">
        <v>32</v>
      </c>
      <c r="F4282" t="s">
        <v>168</v>
      </c>
      <c r="G4282" t="s">
        <v>169</v>
      </c>
      <c r="I4282"/>
      <c r="J4282">
        <v>48</v>
      </c>
      <c r="K4282" s="1">
        <v>46053</v>
      </c>
      <c r="L4282" t="s">
        <v>15144</v>
      </c>
    </row>
    <row r="4283" spans="1:12" x14ac:dyDescent="0.2">
      <c r="A4283" t="s">
        <v>11263</v>
      </c>
      <c r="B4283" t="s">
        <v>11264</v>
      </c>
      <c r="C4283" t="s">
        <v>7360</v>
      </c>
      <c r="D4283" t="s">
        <v>97</v>
      </c>
      <c r="E4283" t="s">
        <v>32</v>
      </c>
      <c r="F4283" t="s">
        <v>168</v>
      </c>
      <c r="G4283" t="s">
        <v>169</v>
      </c>
      <c r="I4283"/>
      <c r="J4283">
        <v>72</v>
      </c>
      <c r="K4283" s="1">
        <v>46053</v>
      </c>
      <c r="L4283" t="s">
        <v>15144</v>
      </c>
    </row>
    <row r="4284" spans="1:12" x14ac:dyDescent="0.2">
      <c r="A4284" t="s">
        <v>11265</v>
      </c>
      <c r="B4284" t="s">
        <v>11266</v>
      </c>
      <c r="C4284" t="s">
        <v>7360</v>
      </c>
      <c r="D4284" t="s">
        <v>97</v>
      </c>
      <c r="E4284" t="s">
        <v>32</v>
      </c>
      <c r="F4284" t="s">
        <v>168</v>
      </c>
      <c r="G4284" t="s">
        <v>169</v>
      </c>
      <c r="I4284"/>
      <c r="J4284">
        <v>48</v>
      </c>
      <c r="K4284" s="1">
        <v>46053</v>
      </c>
      <c r="L4284" t="s">
        <v>15144</v>
      </c>
    </row>
    <row r="4285" spans="1:12" x14ac:dyDescent="0.2">
      <c r="A4285" t="s">
        <v>11267</v>
      </c>
      <c r="B4285" t="s">
        <v>11268</v>
      </c>
      <c r="C4285" t="s">
        <v>7360</v>
      </c>
      <c r="D4285" t="s">
        <v>97</v>
      </c>
      <c r="E4285" t="s">
        <v>32</v>
      </c>
      <c r="F4285" t="s">
        <v>168</v>
      </c>
      <c r="G4285" t="s">
        <v>169</v>
      </c>
      <c r="I4285"/>
      <c r="J4285">
        <v>72</v>
      </c>
      <c r="K4285" s="1">
        <v>46053</v>
      </c>
      <c r="L4285" t="s">
        <v>15144</v>
      </c>
    </row>
    <row r="4286" spans="1:12" x14ac:dyDescent="0.2">
      <c r="A4286" t="s">
        <v>13193</v>
      </c>
      <c r="B4286" t="s">
        <v>13194</v>
      </c>
      <c r="C4286" t="s">
        <v>7360</v>
      </c>
      <c r="D4286" t="s">
        <v>97</v>
      </c>
      <c r="E4286" t="s">
        <v>32</v>
      </c>
      <c r="F4286" t="s">
        <v>49</v>
      </c>
      <c r="G4286" t="s">
        <v>50</v>
      </c>
      <c r="H4286">
        <v>275000</v>
      </c>
      <c r="I4286">
        <v>275000</v>
      </c>
      <c r="J4286">
        <v>90</v>
      </c>
      <c r="K4286" s="1">
        <v>46142</v>
      </c>
      <c r="L4286" t="s">
        <v>15144</v>
      </c>
    </row>
    <row r="4287" spans="1:12" x14ac:dyDescent="0.2">
      <c r="A4287" t="s">
        <v>13189</v>
      </c>
      <c r="B4287" t="s">
        <v>13190</v>
      </c>
      <c r="C4287" t="s">
        <v>7360</v>
      </c>
      <c r="D4287" t="s">
        <v>97</v>
      </c>
      <c r="E4287" t="s">
        <v>32</v>
      </c>
      <c r="F4287" t="s">
        <v>49</v>
      </c>
      <c r="G4287" t="s">
        <v>50</v>
      </c>
      <c r="H4287">
        <v>275000</v>
      </c>
      <c r="I4287">
        <v>275000</v>
      </c>
      <c r="J4287">
        <v>90</v>
      </c>
      <c r="K4287" s="1">
        <v>46142</v>
      </c>
      <c r="L4287" t="s">
        <v>15144</v>
      </c>
    </row>
    <row r="4288" spans="1:12" x14ac:dyDescent="0.2">
      <c r="A4288" t="s">
        <v>13187</v>
      </c>
      <c r="B4288" t="s">
        <v>13188</v>
      </c>
      <c r="C4288" t="s">
        <v>7360</v>
      </c>
      <c r="D4288" t="s">
        <v>97</v>
      </c>
      <c r="E4288" t="s">
        <v>32</v>
      </c>
      <c r="F4288" t="s">
        <v>49</v>
      </c>
      <c r="G4288" t="s">
        <v>50</v>
      </c>
      <c r="H4288">
        <v>275000</v>
      </c>
      <c r="I4288">
        <v>275000</v>
      </c>
      <c r="J4288">
        <v>90</v>
      </c>
      <c r="K4288" s="1">
        <v>46142</v>
      </c>
      <c r="L4288" t="s">
        <v>15144</v>
      </c>
    </row>
    <row r="4289" spans="1:12" x14ac:dyDescent="0.2">
      <c r="A4289" t="s">
        <v>8511</v>
      </c>
      <c r="B4289" t="s">
        <v>8512</v>
      </c>
      <c r="C4289" t="s">
        <v>7360</v>
      </c>
      <c r="D4289" t="s">
        <v>97</v>
      </c>
      <c r="E4289" t="s">
        <v>32</v>
      </c>
      <c r="F4289" t="s">
        <v>56</v>
      </c>
      <c r="G4289" t="s">
        <v>57</v>
      </c>
      <c r="I4289"/>
      <c r="J4289">
        <v>96</v>
      </c>
      <c r="K4289" s="1">
        <v>45869</v>
      </c>
      <c r="L4289" t="s">
        <v>15144</v>
      </c>
    </row>
    <row r="4290" spans="1:12" x14ac:dyDescent="0.2">
      <c r="A4290" t="s">
        <v>8513</v>
      </c>
      <c r="B4290" t="s">
        <v>8514</v>
      </c>
      <c r="C4290" t="s">
        <v>7360</v>
      </c>
      <c r="D4290" t="s">
        <v>97</v>
      </c>
      <c r="E4290" t="s">
        <v>32</v>
      </c>
      <c r="F4290" t="s">
        <v>56</v>
      </c>
      <c r="G4290" t="s">
        <v>57</v>
      </c>
      <c r="I4290"/>
      <c r="J4290">
        <v>96</v>
      </c>
      <c r="K4290" s="1">
        <v>45869</v>
      </c>
      <c r="L4290" t="s">
        <v>15144</v>
      </c>
    </row>
    <row r="4291" spans="1:12" x14ac:dyDescent="0.2">
      <c r="A4291" t="s">
        <v>11757</v>
      </c>
      <c r="B4291" t="s">
        <v>11758</v>
      </c>
      <c r="C4291" t="s">
        <v>7360</v>
      </c>
      <c r="D4291" t="s">
        <v>97</v>
      </c>
      <c r="E4291" t="s">
        <v>32</v>
      </c>
      <c r="F4291" t="s">
        <v>33</v>
      </c>
      <c r="G4291" t="s">
        <v>34</v>
      </c>
      <c r="I4291">
        <v>638000</v>
      </c>
      <c r="K4291" s="1">
        <v>46081</v>
      </c>
      <c r="L4291" t="s">
        <v>15144</v>
      </c>
    </row>
    <row r="4292" spans="1:12" x14ac:dyDescent="0.2">
      <c r="A4292" t="s">
        <v>15354</v>
      </c>
      <c r="B4292" t="s">
        <v>15355</v>
      </c>
      <c r="C4292" t="s">
        <v>7360</v>
      </c>
      <c r="D4292" t="s">
        <v>97</v>
      </c>
      <c r="E4292" t="s">
        <v>32</v>
      </c>
      <c r="F4292" t="s">
        <v>33</v>
      </c>
      <c r="G4292" t="s">
        <v>34</v>
      </c>
      <c r="I4292">
        <v>638000</v>
      </c>
      <c r="K4292" s="1">
        <v>46234</v>
      </c>
      <c r="L4292" t="s">
        <v>15144</v>
      </c>
    </row>
    <row r="4293" spans="1:12" x14ac:dyDescent="0.2">
      <c r="A4293" t="s">
        <v>11759</v>
      </c>
      <c r="B4293" t="s">
        <v>11760</v>
      </c>
      <c r="C4293" t="s">
        <v>7360</v>
      </c>
      <c r="D4293" t="s">
        <v>97</v>
      </c>
      <c r="E4293" t="s">
        <v>32</v>
      </c>
      <c r="F4293" t="s">
        <v>33</v>
      </c>
      <c r="G4293" t="s">
        <v>34</v>
      </c>
      <c r="I4293">
        <v>672924</v>
      </c>
      <c r="K4293" s="1">
        <v>46081</v>
      </c>
      <c r="L4293" t="s">
        <v>15144</v>
      </c>
    </row>
    <row r="4294" spans="1:12" x14ac:dyDescent="0.2">
      <c r="A4294" t="s">
        <v>12937</v>
      </c>
      <c r="B4294" t="s">
        <v>12938</v>
      </c>
      <c r="C4294" t="s">
        <v>7360</v>
      </c>
      <c r="D4294" t="s">
        <v>97</v>
      </c>
      <c r="E4294" t="s">
        <v>32</v>
      </c>
      <c r="F4294" t="s">
        <v>52</v>
      </c>
      <c r="G4294" t="s">
        <v>53</v>
      </c>
      <c r="I4294"/>
      <c r="K4294" s="1">
        <v>46112</v>
      </c>
      <c r="L4294" t="s">
        <v>15144</v>
      </c>
    </row>
    <row r="4295" spans="1:12" x14ac:dyDescent="0.2">
      <c r="A4295" t="s">
        <v>12288</v>
      </c>
      <c r="B4295" t="s">
        <v>12289</v>
      </c>
      <c r="C4295" t="s">
        <v>7360</v>
      </c>
      <c r="D4295" t="s">
        <v>1489</v>
      </c>
      <c r="E4295" t="s">
        <v>32</v>
      </c>
      <c r="F4295" t="s">
        <v>154</v>
      </c>
      <c r="G4295" t="s">
        <v>1074</v>
      </c>
      <c r="I4295"/>
      <c r="J4295">
        <v>4</v>
      </c>
      <c r="K4295" s="1">
        <v>46112</v>
      </c>
      <c r="L4295" t="s">
        <v>15144</v>
      </c>
    </row>
    <row r="4296" spans="1:12" x14ac:dyDescent="0.2">
      <c r="A4296" t="s">
        <v>12310</v>
      </c>
      <c r="B4296" t="s">
        <v>12311</v>
      </c>
      <c r="C4296" t="s">
        <v>7360</v>
      </c>
      <c r="D4296" t="s">
        <v>1489</v>
      </c>
      <c r="E4296" t="s">
        <v>32</v>
      </c>
      <c r="F4296" t="s">
        <v>112</v>
      </c>
      <c r="G4296" t="s">
        <v>113</v>
      </c>
      <c r="I4296"/>
      <c r="J4296">
        <v>4</v>
      </c>
      <c r="K4296" s="1">
        <v>46112</v>
      </c>
      <c r="L4296" t="s">
        <v>15144</v>
      </c>
    </row>
    <row r="4297" spans="1:12" x14ac:dyDescent="0.2">
      <c r="A4297" t="s">
        <v>14370</v>
      </c>
      <c r="B4297" t="s">
        <v>14371</v>
      </c>
      <c r="C4297" t="s">
        <v>15356</v>
      </c>
      <c r="D4297" t="s">
        <v>2045</v>
      </c>
      <c r="E4297" t="s">
        <v>32</v>
      </c>
      <c r="F4297" t="s">
        <v>201</v>
      </c>
      <c r="G4297" t="s">
        <v>202</v>
      </c>
      <c r="I4297"/>
      <c r="J4297">
        <v>215</v>
      </c>
      <c r="K4297" s="1">
        <v>46203</v>
      </c>
      <c r="L4297" t="s">
        <v>15144</v>
      </c>
    </row>
    <row r="4298" spans="1:12" x14ac:dyDescent="0.2">
      <c r="A4298" t="s">
        <v>14372</v>
      </c>
      <c r="B4298" t="s">
        <v>14373</v>
      </c>
      <c r="C4298" t="s">
        <v>7360</v>
      </c>
      <c r="D4298" t="s">
        <v>2045</v>
      </c>
      <c r="E4298" t="s">
        <v>32</v>
      </c>
      <c r="F4298" t="s">
        <v>201</v>
      </c>
      <c r="G4298" t="s">
        <v>202</v>
      </c>
      <c r="I4298"/>
      <c r="J4298">
        <v>215</v>
      </c>
      <c r="K4298" s="1">
        <v>46203</v>
      </c>
      <c r="L4298" t="s">
        <v>15144</v>
      </c>
    </row>
    <row r="4299" spans="1:12" x14ac:dyDescent="0.2">
      <c r="A4299" t="s">
        <v>14374</v>
      </c>
      <c r="B4299" t="s">
        <v>14375</v>
      </c>
      <c r="C4299" t="s">
        <v>14376</v>
      </c>
      <c r="D4299" t="s">
        <v>2045</v>
      </c>
      <c r="E4299" t="s">
        <v>32</v>
      </c>
      <c r="F4299" t="s">
        <v>49</v>
      </c>
      <c r="G4299" t="s">
        <v>50</v>
      </c>
      <c r="I4299"/>
      <c r="J4299">
        <v>210</v>
      </c>
      <c r="K4299" s="1">
        <v>46203</v>
      </c>
      <c r="L4299" t="s">
        <v>15144</v>
      </c>
    </row>
    <row r="4300" spans="1:12" x14ac:dyDescent="0.2">
      <c r="A4300" t="s">
        <v>3298</v>
      </c>
      <c r="B4300" t="s">
        <v>6497</v>
      </c>
      <c r="C4300" t="s">
        <v>7360</v>
      </c>
      <c r="D4300" t="s">
        <v>197</v>
      </c>
      <c r="E4300" t="s">
        <v>32</v>
      </c>
      <c r="F4300" t="s">
        <v>39</v>
      </c>
      <c r="G4300" t="s">
        <v>40</v>
      </c>
      <c r="H4300">
        <v>220500</v>
      </c>
      <c r="I4300">
        <v>220500</v>
      </c>
      <c r="J4300">
        <v>50</v>
      </c>
      <c r="K4300" s="1">
        <v>45657</v>
      </c>
      <c r="L4300" t="s">
        <v>15144</v>
      </c>
    </row>
    <row r="4301" spans="1:12" x14ac:dyDescent="0.2">
      <c r="A4301" t="s">
        <v>12484</v>
      </c>
      <c r="B4301" t="s">
        <v>12485</v>
      </c>
      <c r="C4301" t="s">
        <v>7360</v>
      </c>
      <c r="D4301" t="s">
        <v>197</v>
      </c>
      <c r="E4301" t="s">
        <v>32</v>
      </c>
      <c r="F4301" t="s">
        <v>36</v>
      </c>
      <c r="G4301" t="s">
        <v>37</v>
      </c>
      <c r="H4301">
        <v>250000</v>
      </c>
      <c r="I4301">
        <v>250000</v>
      </c>
      <c r="J4301">
        <v>62.5</v>
      </c>
      <c r="K4301" s="1">
        <v>45961</v>
      </c>
      <c r="L4301" t="s">
        <v>15144</v>
      </c>
    </row>
    <row r="4302" spans="1:12" x14ac:dyDescent="0.2">
      <c r="A4302" t="s">
        <v>12486</v>
      </c>
      <c r="B4302" t="s">
        <v>12487</v>
      </c>
      <c r="C4302" t="s">
        <v>7360</v>
      </c>
      <c r="D4302" t="s">
        <v>197</v>
      </c>
      <c r="E4302" t="s">
        <v>32</v>
      </c>
      <c r="F4302" t="s">
        <v>36</v>
      </c>
      <c r="G4302" t="s">
        <v>37</v>
      </c>
      <c r="H4302">
        <v>250000</v>
      </c>
      <c r="I4302">
        <v>250000</v>
      </c>
      <c r="J4302">
        <v>62.5</v>
      </c>
      <c r="K4302" s="1">
        <v>45961</v>
      </c>
      <c r="L4302" t="s">
        <v>15144</v>
      </c>
    </row>
    <row r="4303" spans="1:12" x14ac:dyDescent="0.2">
      <c r="A4303" t="s">
        <v>12488</v>
      </c>
      <c r="B4303" t="s">
        <v>12489</v>
      </c>
      <c r="C4303" t="s">
        <v>7360</v>
      </c>
      <c r="D4303" t="s">
        <v>197</v>
      </c>
      <c r="E4303" t="s">
        <v>32</v>
      </c>
      <c r="F4303" t="s">
        <v>36</v>
      </c>
      <c r="G4303" t="s">
        <v>37</v>
      </c>
      <c r="H4303">
        <v>250000</v>
      </c>
      <c r="I4303">
        <v>250000</v>
      </c>
      <c r="J4303">
        <v>62.5</v>
      </c>
      <c r="K4303" s="1">
        <v>45961</v>
      </c>
      <c r="L4303" t="s">
        <v>15144</v>
      </c>
    </row>
    <row r="4304" spans="1:12" x14ac:dyDescent="0.2">
      <c r="A4304" t="s">
        <v>12490</v>
      </c>
      <c r="B4304" t="s">
        <v>12491</v>
      </c>
      <c r="C4304" t="s">
        <v>7360</v>
      </c>
      <c r="D4304" t="s">
        <v>197</v>
      </c>
      <c r="E4304" t="s">
        <v>32</v>
      </c>
      <c r="F4304" t="s">
        <v>36</v>
      </c>
      <c r="G4304" t="s">
        <v>37</v>
      </c>
      <c r="H4304">
        <v>250000</v>
      </c>
      <c r="I4304">
        <v>250000</v>
      </c>
      <c r="J4304">
        <v>62.5</v>
      </c>
      <c r="K4304" s="1">
        <v>45961</v>
      </c>
      <c r="L4304" t="s">
        <v>15144</v>
      </c>
    </row>
    <row r="4305" spans="1:12" x14ac:dyDescent="0.2">
      <c r="A4305" t="s">
        <v>12492</v>
      </c>
      <c r="B4305" t="s">
        <v>12493</v>
      </c>
      <c r="C4305" t="s">
        <v>7360</v>
      </c>
      <c r="D4305" t="s">
        <v>197</v>
      </c>
      <c r="E4305" t="s">
        <v>32</v>
      </c>
      <c r="F4305" t="s">
        <v>36</v>
      </c>
      <c r="G4305" t="s">
        <v>37</v>
      </c>
      <c r="H4305">
        <v>250000</v>
      </c>
      <c r="I4305">
        <v>250000</v>
      </c>
      <c r="J4305">
        <v>62.5</v>
      </c>
      <c r="K4305" s="1">
        <v>45961</v>
      </c>
      <c r="L4305" t="s">
        <v>15144</v>
      </c>
    </row>
    <row r="4306" spans="1:12" x14ac:dyDescent="0.2">
      <c r="A4306" t="s">
        <v>12494</v>
      </c>
      <c r="B4306" t="s">
        <v>12495</v>
      </c>
      <c r="C4306" t="s">
        <v>7360</v>
      </c>
      <c r="D4306" t="s">
        <v>197</v>
      </c>
      <c r="E4306" t="s">
        <v>32</v>
      </c>
      <c r="F4306" t="s">
        <v>36</v>
      </c>
      <c r="G4306" t="s">
        <v>37</v>
      </c>
      <c r="H4306">
        <v>250000</v>
      </c>
      <c r="I4306">
        <v>250000</v>
      </c>
      <c r="J4306">
        <v>62.5</v>
      </c>
      <c r="K4306" s="1">
        <v>45961</v>
      </c>
      <c r="L4306" t="s">
        <v>15144</v>
      </c>
    </row>
    <row r="4307" spans="1:12" x14ac:dyDescent="0.2">
      <c r="A4307" t="s">
        <v>12496</v>
      </c>
      <c r="B4307" t="s">
        <v>12497</v>
      </c>
      <c r="C4307" t="s">
        <v>7360</v>
      </c>
      <c r="D4307" t="s">
        <v>197</v>
      </c>
      <c r="E4307" t="s">
        <v>32</v>
      </c>
      <c r="F4307" t="s">
        <v>36</v>
      </c>
      <c r="G4307" t="s">
        <v>37</v>
      </c>
      <c r="H4307">
        <v>250000</v>
      </c>
      <c r="I4307">
        <v>250000</v>
      </c>
      <c r="J4307">
        <v>62.5</v>
      </c>
      <c r="K4307" s="1">
        <v>45961</v>
      </c>
      <c r="L4307" t="s">
        <v>15144</v>
      </c>
    </row>
    <row r="4308" spans="1:12" x14ac:dyDescent="0.2">
      <c r="A4308" t="s">
        <v>12498</v>
      </c>
      <c r="B4308" t="s">
        <v>12499</v>
      </c>
      <c r="C4308" t="s">
        <v>7360</v>
      </c>
      <c r="D4308" t="s">
        <v>197</v>
      </c>
      <c r="E4308" t="s">
        <v>32</v>
      </c>
      <c r="F4308" t="s">
        <v>36</v>
      </c>
      <c r="G4308" t="s">
        <v>37</v>
      </c>
      <c r="H4308">
        <v>250000</v>
      </c>
      <c r="I4308">
        <v>250000</v>
      </c>
      <c r="J4308">
        <v>62.5</v>
      </c>
      <c r="K4308" s="1">
        <v>45961</v>
      </c>
      <c r="L4308" t="s">
        <v>15144</v>
      </c>
    </row>
    <row r="4309" spans="1:12" x14ac:dyDescent="0.2">
      <c r="A4309" t="s">
        <v>12500</v>
      </c>
      <c r="B4309" t="s">
        <v>12501</v>
      </c>
      <c r="C4309" t="s">
        <v>7360</v>
      </c>
      <c r="D4309" t="s">
        <v>197</v>
      </c>
      <c r="E4309" t="s">
        <v>32</v>
      </c>
      <c r="F4309" t="s">
        <v>36</v>
      </c>
      <c r="G4309" t="s">
        <v>37</v>
      </c>
      <c r="H4309">
        <v>250000</v>
      </c>
      <c r="I4309">
        <v>250000</v>
      </c>
      <c r="J4309">
        <v>62.5</v>
      </c>
      <c r="K4309" s="1">
        <v>45961</v>
      </c>
      <c r="L4309" t="s">
        <v>15144</v>
      </c>
    </row>
    <row r="4310" spans="1:12" x14ac:dyDescent="0.2">
      <c r="A4310" t="s">
        <v>12502</v>
      </c>
      <c r="B4310" t="s">
        <v>12503</v>
      </c>
      <c r="C4310" t="s">
        <v>7360</v>
      </c>
      <c r="D4310" t="s">
        <v>197</v>
      </c>
      <c r="E4310" t="s">
        <v>32</v>
      </c>
      <c r="F4310" t="s">
        <v>36</v>
      </c>
      <c r="G4310" t="s">
        <v>37</v>
      </c>
      <c r="H4310">
        <v>250000</v>
      </c>
      <c r="I4310">
        <v>250000</v>
      </c>
      <c r="J4310">
        <v>62.5</v>
      </c>
      <c r="K4310" s="1">
        <v>45961</v>
      </c>
      <c r="L4310" t="s">
        <v>15144</v>
      </c>
    </row>
    <row r="4311" spans="1:12" x14ac:dyDescent="0.2">
      <c r="A4311" t="s">
        <v>12504</v>
      </c>
      <c r="B4311" t="s">
        <v>12505</v>
      </c>
      <c r="C4311" t="s">
        <v>7360</v>
      </c>
      <c r="D4311" t="s">
        <v>197</v>
      </c>
      <c r="E4311" t="s">
        <v>32</v>
      </c>
      <c r="F4311" t="s">
        <v>36</v>
      </c>
      <c r="G4311" t="s">
        <v>37</v>
      </c>
      <c r="H4311">
        <v>250000</v>
      </c>
      <c r="I4311">
        <v>250000</v>
      </c>
      <c r="J4311">
        <v>62.5</v>
      </c>
      <c r="K4311" s="1">
        <v>45961</v>
      </c>
      <c r="L4311" t="s">
        <v>15144</v>
      </c>
    </row>
    <row r="4312" spans="1:12" x14ac:dyDescent="0.2">
      <c r="A4312" t="s">
        <v>12506</v>
      </c>
      <c r="B4312" t="s">
        <v>12507</v>
      </c>
      <c r="C4312" t="s">
        <v>7360</v>
      </c>
      <c r="D4312" t="s">
        <v>197</v>
      </c>
      <c r="E4312" t="s">
        <v>32</v>
      </c>
      <c r="F4312" t="s">
        <v>36</v>
      </c>
      <c r="G4312" t="s">
        <v>37</v>
      </c>
      <c r="H4312">
        <v>250000</v>
      </c>
      <c r="I4312">
        <v>250000</v>
      </c>
      <c r="J4312">
        <v>62.5</v>
      </c>
      <c r="K4312" s="1">
        <v>45961</v>
      </c>
      <c r="L4312" t="s">
        <v>15144</v>
      </c>
    </row>
    <row r="4313" spans="1:12" x14ac:dyDescent="0.2">
      <c r="A4313" t="s">
        <v>12508</v>
      </c>
      <c r="B4313" t="s">
        <v>10263</v>
      </c>
      <c r="C4313" t="s">
        <v>7360</v>
      </c>
      <c r="D4313" t="s">
        <v>197</v>
      </c>
      <c r="E4313" t="s">
        <v>32</v>
      </c>
      <c r="F4313" t="s">
        <v>36</v>
      </c>
      <c r="G4313" t="s">
        <v>37</v>
      </c>
      <c r="H4313">
        <v>250000</v>
      </c>
      <c r="I4313">
        <v>250000</v>
      </c>
      <c r="J4313">
        <v>62.5</v>
      </c>
      <c r="K4313" s="1">
        <v>46112</v>
      </c>
      <c r="L4313" t="s">
        <v>15144</v>
      </c>
    </row>
    <row r="4314" spans="1:12" x14ac:dyDescent="0.2">
      <c r="A4314" t="s">
        <v>12509</v>
      </c>
      <c r="B4314" t="s">
        <v>10267</v>
      </c>
      <c r="C4314" t="s">
        <v>7360</v>
      </c>
      <c r="D4314" t="s">
        <v>197</v>
      </c>
      <c r="E4314" t="s">
        <v>32</v>
      </c>
      <c r="F4314" t="s">
        <v>36</v>
      </c>
      <c r="G4314" t="s">
        <v>37</v>
      </c>
      <c r="H4314">
        <v>250000</v>
      </c>
      <c r="I4314">
        <v>250000</v>
      </c>
      <c r="J4314">
        <v>62.5</v>
      </c>
      <c r="K4314" s="1">
        <v>46112</v>
      </c>
      <c r="L4314" t="s">
        <v>15144</v>
      </c>
    </row>
    <row r="4315" spans="1:12" x14ac:dyDescent="0.2">
      <c r="A4315" t="s">
        <v>12510</v>
      </c>
      <c r="B4315" t="s">
        <v>10265</v>
      </c>
      <c r="C4315" t="s">
        <v>7360</v>
      </c>
      <c r="D4315" t="s">
        <v>197</v>
      </c>
      <c r="E4315" t="s">
        <v>32</v>
      </c>
      <c r="F4315" t="s">
        <v>36</v>
      </c>
      <c r="G4315" t="s">
        <v>37</v>
      </c>
      <c r="H4315">
        <v>250000</v>
      </c>
      <c r="I4315">
        <v>250000</v>
      </c>
      <c r="J4315">
        <v>62.5</v>
      </c>
      <c r="K4315" s="1">
        <v>46112</v>
      </c>
      <c r="L4315" t="s">
        <v>15144</v>
      </c>
    </row>
    <row r="4316" spans="1:12" x14ac:dyDescent="0.2">
      <c r="A4316" t="s">
        <v>12511</v>
      </c>
      <c r="B4316" t="s">
        <v>12512</v>
      </c>
      <c r="C4316" t="s">
        <v>7360</v>
      </c>
      <c r="D4316" t="s">
        <v>197</v>
      </c>
      <c r="E4316" t="s">
        <v>32</v>
      </c>
      <c r="F4316" t="s">
        <v>36</v>
      </c>
      <c r="G4316" t="s">
        <v>37</v>
      </c>
      <c r="H4316">
        <v>250000</v>
      </c>
      <c r="I4316">
        <v>250000</v>
      </c>
      <c r="J4316">
        <v>62.5</v>
      </c>
      <c r="K4316" s="1">
        <v>46112</v>
      </c>
      <c r="L4316" t="s">
        <v>15144</v>
      </c>
    </row>
    <row r="4317" spans="1:12" x14ac:dyDescent="0.2">
      <c r="A4317" t="s">
        <v>12623</v>
      </c>
      <c r="B4317" t="s">
        <v>12624</v>
      </c>
      <c r="C4317" t="s">
        <v>7360</v>
      </c>
      <c r="D4317" t="s">
        <v>197</v>
      </c>
      <c r="E4317" t="s">
        <v>32</v>
      </c>
      <c r="F4317" t="s">
        <v>36</v>
      </c>
      <c r="G4317" t="s">
        <v>37</v>
      </c>
      <c r="I4317">
        <v>190000</v>
      </c>
      <c r="J4317">
        <v>66</v>
      </c>
      <c r="K4317" s="1">
        <v>46112</v>
      </c>
      <c r="L4317" t="s">
        <v>15144</v>
      </c>
    </row>
    <row r="4318" spans="1:12" x14ac:dyDescent="0.2">
      <c r="A4318" t="s">
        <v>12625</v>
      </c>
      <c r="B4318" t="s">
        <v>12626</v>
      </c>
      <c r="C4318" t="s">
        <v>7360</v>
      </c>
      <c r="D4318" t="s">
        <v>197</v>
      </c>
      <c r="E4318" t="s">
        <v>32</v>
      </c>
      <c r="F4318" t="s">
        <v>36</v>
      </c>
      <c r="G4318" t="s">
        <v>37</v>
      </c>
      <c r="I4318">
        <v>190000</v>
      </c>
      <c r="J4318">
        <v>66</v>
      </c>
      <c r="K4318" s="1">
        <v>46112</v>
      </c>
      <c r="L4318" t="s">
        <v>15144</v>
      </c>
    </row>
    <row r="4319" spans="1:12" x14ac:dyDescent="0.2">
      <c r="A4319" t="s">
        <v>12621</v>
      </c>
      <c r="B4319" t="s">
        <v>12622</v>
      </c>
      <c r="C4319" t="s">
        <v>7360</v>
      </c>
      <c r="D4319" t="s">
        <v>197</v>
      </c>
      <c r="E4319" t="s">
        <v>32</v>
      </c>
      <c r="F4319" t="s">
        <v>36</v>
      </c>
      <c r="G4319" t="s">
        <v>37</v>
      </c>
      <c r="I4319">
        <v>218000</v>
      </c>
      <c r="J4319">
        <v>78</v>
      </c>
      <c r="K4319" s="1">
        <v>46112</v>
      </c>
      <c r="L4319" t="s">
        <v>15144</v>
      </c>
    </row>
    <row r="4320" spans="1:12" x14ac:dyDescent="0.2">
      <c r="A4320" t="s">
        <v>12627</v>
      </c>
      <c r="B4320" t="s">
        <v>12628</v>
      </c>
      <c r="C4320" t="s">
        <v>7360</v>
      </c>
      <c r="D4320" t="s">
        <v>197</v>
      </c>
      <c r="E4320" t="s">
        <v>32</v>
      </c>
      <c r="F4320" t="s">
        <v>36</v>
      </c>
      <c r="G4320" t="s">
        <v>37</v>
      </c>
      <c r="I4320">
        <v>218000</v>
      </c>
      <c r="J4320">
        <v>78</v>
      </c>
      <c r="K4320" s="1">
        <v>46112</v>
      </c>
      <c r="L4320" t="s">
        <v>15144</v>
      </c>
    </row>
    <row r="4321" spans="1:12" x14ac:dyDescent="0.2">
      <c r="A4321" t="s">
        <v>11868</v>
      </c>
      <c r="B4321" t="s">
        <v>11869</v>
      </c>
      <c r="C4321" t="s">
        <v>7360</v>
      </c>
      <c r="D4321" t="s">
        <v>197</v>
      </c>
      <c r="E4321" t="s">
        <v>32</v>
      </c>
      <c r="F4321" t="s">
        <v>44</v>
      </c>
      <c r="G4321" t="s">
        <v>45</v>
      </c>
      <c r="H4321">
        <v>133500</v>
      </c>
      <c r="I4321">
        <v>400000</v>
      </c>
      <c r="J4321">
        <v>119</v>
      </c>
      <c r="K4321" s="1">
        <v>46081</v>
      </c>
      <c r="L4321" t="s">
        <v>15144</v>
      </c>
    </row>
    <row r="4322" spans="1:12" x14ac:dyDescent="0.2">
      <c r="A4322" t="s">
        <v>11870</v>
      </c>
      <c r="B4322" t="s">
        <v>11871</v>
      </c>
      <c r="C4322" t="s">
        <v>7360</v>
      </c>
      <c r="D4322" t="s">
        <v>197</v>
      </c>
      <c r="E4322" t="s">
        <v>32</v>
      </c>
      <c r="F4322" t="s">
        <v>44</v>
      </c>
      <c r="G4322" t="s">
        <v>45</v>
      </c>
      <c r="H4322">
        <v>133500</v>
      </c>
      <c r="I4322">
        <v>400000</v>
      </c>
      <c r="J4322">
        <v>119</v>
      </c>
      <c r="K4322" s="1">
        <v>46081</v>
      </c>
      <c r="L4322" t="s">
        <v>15144</v>
      </c>
    </row>
    <row r="4323" spans="1:12" x14ac:dyDescent="0.2">
      <c r="A4323" t="s">
        <v>11864</v>
      </c>
      <c r="B4323" t="s">
        <v>11865</v>
      </c>
      <c r="C4323" t="s">
        <v>7360</v>
      </c>
      <c r="D4323" t="s">
        <v>197</v>
      </c>
      <c r="E4323" t="s">
        <v>32</v>
      </c>
      <c r="F4323" t="s">
        <v>44</v>
      </c>
      <c r="G4323" t="s">
        <v>45</v>
      </c>
      <c r="H4323">
        <v>133500</v>
      </c>
      <c r="I4323">
        <v>400000</v>
      </c>
      <c r="J4323">
        <v>119</v>
      </c>
      <c r="K4323" s="1">
        <v>46081</v>
      </c>
      <c r="L4323" t="s">
        <v>15144</v>
      </c>
    </row>
    <row r="4324" spans="1:12" x14ac:dyDescent="0.2">
      <c r="A4324" t="s">
        <v>11866</v>
      </c>
      <c r="B4324" t="s">
        <v>11867</v>
      </c>
      <c r="C4324" t="s">
        <v>7360</v>
      </c>
      <c r="D4324" t="s">
        <v>197</v>
      </c>
      <c r="E4324" t="s">
        <v>32</v>
      </c>
      <c r="F4324" t="s">
        <v>44</v>
      </c>
      <c r="G4324" t="s">
        <v>45</v>
      </c>
      <c r="H4324">
        <v>133500</v>
      </c>
      <c r="I4324">
        <v>400000</v>
      </c>
      <c r="J4324">
        <v>119</v>
      </c>
      <c r="K4324" s="1">
        <v>46081</v>
      </c>
      <c r="L4324" t="s">
        <v>15144</v>
      </c>
    </row>
    <row r="4325" spans="1:12" x14ac:dyDescent="0.2">
      <c r="A4325" t="s">
        <v>11900</v>
      </c>
      <c r="B4325" t="s">
        <v>11901</v>
      </c>
      <c r="C4325" t="s">
        <v>7360</v>
      </c>
      <c r="D4325" t="s">
        <v>197</v>
      </c>
      <c r="E4325" t="s">
        <v>32</v>
      </c>
      <c r="F4325" t="s">
        <v>183</v>
      </c>
      <c r="G4325" t="s">
        <v>95</v>
      </c>
      <c r="H4325">
        <v>215000</v>
      </c>
      <c r="I4325">
        <v>215000</v>
      </c>
      <c r="J4325">
        <v>65.017968142968144</v>
      </c>
      <c r="K4325" s="1">
        <v>46081</v>
      </c>
      <c r="L4325" t="s">
        <v>15144</v>
      </c>
    </row>
    <row r="4326" spans="1:12" x14ac:dyDescent="0.2">
      <c r="A4326" t="s">
        <v>11898</v>
      </c>
      <c r="B4326" t="s">
        <v>11899</v>
      </c>
      <c r="C4326" t="s">
        <v>7360</v>
      </c>
      <c r="D4326" t="s">
        <v>197</v>
      </c>
      <c r="E4326" t="s">
        <v>32</v>
      </c>
      <c r="F4326" t="s">
        <v>183</v>
      </c>
      <c r="G4326" t="s">
        <v>95</v>
      </c>
      <c r="H4326">
        <v>220354</v>
      </c>
      <c r="I4326">
        <v>220354</v>
      </c>
      <c r="J4326">
        <v>72</v>
      </c>
      <c r="K4326" s="1">
        <v>46081</v>
      </c>
      <c r="L4326" t="s">
        <v>15144</v>
      </c>
    </row>
    <row r="4327" spans="1:12" x14ac:dyDescent="0.2">
      <c r="A4327" t="s">
        <v>11902</v>
      </c>
      <c r="B4327" t="s">
        <v>11903</v>
      </c>
      <c r="C4327" t="s">
        <v>7360</v>
      </c>
      <c r="D4327" t="s">
        <v>197</v>
      </c>
      <c r="E4327" t="s">
        <v>32</v>
      </c>
      <c r="F4327" t="s">
        <v>183</v>
      </c>
      <c r="G4327" t="s">
        <v>95</v>
      </c>
      <c r="H4327">
        <v>215000</v>
      </c>
      <c r="I4327">
        <v>215000</v>
      </c>
      <c r="J4327">
        <v>65.017968142968144</v>
      </c>
      <c r="K4327" s="1">
        <v>46081</v>
      </c>
      <c r="L4327" t="s">
        <v>15144</v>
      </c>
    </row>
    <row r="4328" spans="1:12" x14ac:dyDescent="0.2">
      <c r="A4328" t="s">
        <v>11888</v>
      </c>
      <c r="B4328" t="s">
        <v>11889</v>
      </c>
      <c r="C4328" t="s">
        <v>7360</v>
      </c>
      <c r="D4328" t="s">
        <v>197</v>
      </c>
      <c r="E4328" t="s">
        <v>32</v>
      </c>
      <c r="F4328" t="s">
        <v>183</v>
      </c>
      <c r="G4328" t="s">
        <v>95</v>
      </c>
      <c r="H4328">
        <v>215000</v>
      </c>
      <c r="I4328">
        <v>215000</v>
      </c>
      <c r="J4328">
        <v>65.017968142968144</v>
      </c>
      <c r="K4328" s="1">
        <v>46081</v>
      </c>
      <c r="L4328" t="s">
        <v>15144</v>
      </c>
    </row>
    <row r="4329" spans="1:12" x14ac:dyDescent="0.2">
      <c r="A4329" t="s">
        <v>11912</v>
      </c>
      <c r="B4329" t="s">
        <v>11913</v>
      </c>
      <c r="C4329" t="s">
        <v>7360</v>
      </c>
      <c r="D4329" t="s">
        <v>197</v>
      </c>
      <c r="E4329" t="s">
        <v>32</v>
      </c>
      <c r="F4329" t="s">
        <v>183</v>
      </c>
      <c r="G4329" t="s">
        <v>95</v>
      </c>
      <c r="H4329">
        <v>215000</v>
      </c>
      <c r="I4329">
        <v>215000</v>
      </c>
      <c r="J4329">
        <v>65.017968142968144</v>
      </c>
      <c r="K4329" s="1">
        <v>46081</v>
      </c>
      <c r="L4329" t="s">
        <v>15144</v>
      </c>
    </row>
    <row r="4330" spans="1:12" x14ac:dyDescent="0.2">
      <c r="A4330" t="s">
        <v>11904</v>
      </c>
      <c r="B4330" t="s">
        <v>11905</v>
      </c>
      <c r="C4330" t="s">
        <v>7360</v>
      </c>
      <c r="D4330" t="s">
        <v>197</v>
      </c>
      <c r="E4330" t="s">
        <v>32</v>
      </c>
      <c r="F4330" t="s">
        <v>183</v>
      </c>
      <c r="G4330" t="s">
        <v>95</v>
      </c>
      <c r="H4330">
        <v>215000</v>
      </c>
      <c r="I4330">
        <v>215000</v>
      </c>
      <c r="J4330">
        <v>65.017968142968144</v>
      </c>
      <c r="K4330" s="1">
        <v>46081</v>
      </c>
      <c r="L4330" t="s">
        <v>15144</v>
      </c>
    </row>
    <row r="4331" spans="1:12" x14ac:dyDescent="0.2">
      <c r="A4331" t="s">
        <v>11890</v>
      </c>
      <c r="B4331" t="s">
        <v>11891</v>
      </c>
      <c r="C4331" t="s">
        <v>7360</v>
      </c>
      <c r="D4331" t="s">
        <v>197</v>
      </c>
      <c r="E4331" t="s">
        <v>32</v>
      </c>
      <c r="F4331" t="s">
        <v>183</v>
      </c>
      <c r="G4331" t="s">
        <v>95</v>
      </c>
      <c r="H4331">
        <v>215000</v>
      </c>
      <c r="I4331">
        <v>215000</v>
      </c>
      <c r="J4331">
        <v>65.017968142968144</v>
      </c>
      <c r="K4331" s="1">
        <v>46081</v>
      </c>
      <c r="L4331" t="s">
        <v>15144</v>
      </c>
    </row>
    <row r="4332" spans="1:12" x14ac:dyDescent="0.2">
      <c r="A4332" t="s">
        <v>11884</v>
      </c>
      <c r="B4332" t="s">
        <v>11885</v>
      </c>
      <c r="C4332" t="s">
        <v>7360</v>
      </c>
      <c r="D4332" t="s">
        <v>197</v>
      </c>
      <c r="E4332" t="s">
        <v>32</v>
      </c>
      <c r="F4332" t="s">
        <v>183</v>
      </c>
      <c r="G4332" t="s">
        <v>95</v>
      </c>
      <c r="H4332">
        <v>215000</v>
      </c>
      <c r="I4332">
        <v>215000</v>
      </c>
      <c r="J4332">
        <v>65.017968142968144</v>
      </c>
      <c r="K4332" s="1">
        <v>46081</v>
      </c>
      <c r="L4332" t="s">
        <v>15144</v>
      </c>
    </row>
    <row r="4333" spans="1:12" x14ac:dyDescent="0.2">
      <c r="A4333" t="s">
        <v>11886</v>
      </c>
      <c r="B4333" t="s">
        <v>11887</v>
      </c>
      <c r="C4333" t="s">
        <v>7360</v>
      </c>
      <c r="D4333" t="s">
        <v>197</v>
      </c>
      <c r="E4333" t="s">
        <v>32</v>
      </c>
      <c r="F4333" t="s">
        <v>183</v>
      </c>
      <c r="G4333" t="s">
        <v>95</v>
      </c>
      <c r="H4333">
        <v>215000</v>
      </c>
      <c r="I4333">
        <v>215000</v>
      </c>
      <c r="J4333">
        <v>65.017968142968144</v>
      </c>
      <c r="K4333" s="1">
        <v>46081</v>
      </c>
      <c r="L4333" t="s">
        <v>15144</v>
      </c>
    </row>
    <row r="4334" spans="1:12" x14ac:dyDescent="0.2">
      <c r="A4334" t="s">
        <v>11882</v>
      </c>
      <c r="B4334" t="s">
        <v>11883</v>
      </c>
      <c r="C4334" t="s">
        <v>7360</v>
      </c>
      <c r="D4334" t="s">
        <v>197</v>
      </c>
      <c r="E4334" t="s">
        <v>32</v>
      </c>
      <c r="F4334" t="s">
        <v>183</v>
      </c>
      <c r="G4334" t="s">
        <v>95</v>
      </c>
      <c r="H4334">
        <v>215000</v>
      </c>
      <c r="I4334">
        <v>215000</v>
      </c>
      <c r="J4334">
        <v>65.017968142968144</v>
      </c>
      <c r="K4334" s="1">
        <v>46081</v>
      </c>
      <c r="L4334" t="s">
        <v>15144</v>
      </c>
    </row>
    <row r="4335" spans="1:12" x14ac:dyDescent="0.2">
      <c r="A4335" t="s">
        <v>11896</v>
      </c>
      <c r="B4335" t="s">
        <v>11897</v>
      </c>
      <c r="C4335" t="s">
        <v>7360</v>
      </c>
      <c r="D4335" t="s">
        <v>197</v>
      </c>
      <c r="E4335" t="s">
        <v>32</v>
      </c>
      <c r="F4335" t="s">
        <v>183</v>
      </c>
      <c r="G4335" t="s">
        <v>95</v>
      </c>
      <c r="H4335">
        <v>215000</v>
      </c>
      <c r="I4335">
        <v>215000</v>
      </c>
      <c r="J4335">
        <v>65.017968142968144</v>
      </c>
      <c r="K4335" s="1">
        <v>46081</v>
      </c>
      <c r="L4335" t="s">
        <v>15144</v>
      </c>
    </row>
    <row r="4336" spans="1:12" x14ac:dyDescent="0.2">
      <c r="A4336" t="s">
        <v>11908</v>
      </c>
      <c r="B4336" t="s">
        <v>11909</v>
      </c>
      <c r="C4336" t="s">
        <v>7360</v>
      </c>
      <c r="D4336" t="s">
        <v>197</v>
      </c>
      <c r="E4336" t="s">
        <v>32</v>
      </c>
      <c r="F4336" t="s">
        <v>183</v>
      </c>
      <c r="G4336" t="s">
        <v>95</v>
      </c>
      <c r="H4336">
        <v>220354</v>
      </c>
      <c r="I4336">
        <v>220354</v>
      </c>
      <c r="J4336">
        <v>72</v>
      </c>
      <c r="K4336" s="1">
        <v>46081</v>
      </c>
      <c r="L4336" t="s">
        <v>15144</v>
      </c>
    </row>
    <row r="4337" spans="1:12" x14ac:dyDescent="0.2">
      <c r="A4337" t="s">
        <v>11894</v>
      </c>
      <c r="B4337" t="s">
        <v>11895</v>
      </c>
      <c r="C4337" t="s">
        <v>7360</v>
      </c>
      <c r="D4337" t="s">
        <v>197</v>
      </c>
      <c r="E4337" t="s">
        <v>32</v>
      </c>
      <c r="F4337" t="s">
        <v>183</v>
      </c>
      <c r="G4337" t="s">
        <v>95</v>
      </c>
      <c r="H4337">
        <v>215000</v>
      </c>
      <c r="I4337">
        <v>215000</v>
      </c>
      <c r="J4337">
        <v>65.017968142968144</v>
      </c>
      <c r="K4337" s="1">
        <v>46081</v>
      </c>
      <c r="L4337" t="s">
        <v>15144</v>
      </c>
    </row>
    <row r="4338" spans="1:12" x14ac:dyDescent="0.2">
      <c r="A4338" t="s">
        <v>11892</v>
      </c>
      <c r="B4338" t="s">
        <v>11893</v>
      </c>
      <c r="C4338" t="s">
        <v>7360</v>
      </c>
      <c r="D4338" t="s">
        <v>197</v>
      </c>
      <c r="E4338" t="s">
        <v>32</v>
      </c>
      <c r="F4338" t="s">
        <v>183</v>
      </c>
      <c r="G4338" t="s">
        <v>95</v>
      </c>
      <c r="H4338">
        <v>215000</v>
      </c>
      <c r="I4338">
        <v>215000</v>
      </c>
      <c r="J4338">
        <v>65.017968142968144</v>
      </c>
      <c r="K4338" s="1">
        <v>46081</v>
      </c>
      <c r="L4338" t="s">
        <v>15144</v>
      </c>
    </row>
    <row r="4339" spans="1:12" x14ac:dyDescent="0.2">
      <c r="A4339" t="s">
        <v>11906</v>
      </c>
      <c r="B4339" t="s">
        <v>11907</v>
      </c>
      <c r="C4339" t="s">
        <v>7360</v>
      </c>
      <c r="D4339" t="s">
        <v>197</v>
      </c>
      <c r="E4339" t="s">
        <v>32</v>
      </c>
      <c r="F4339" t="s">
        <v>183</v>
      </c>
      <c r="G4339" t="s">
        <v>95</v>
      </c>
      <c r="H4339">
        <v>215000</v>
      </c>
      <c r="I4339">
        <v>215000</v>
      </c>
      <c r="J4339">
        <v>65.017968142968144</v>
      </c>
      <c r="K4339" s="1">
        <v>46081</v>
      </c>
      <c r="L4339" t="s">
        <v>15144</v>
      </c>
    </row>
    <row r="4340" spans="1:12" x14ac:dyDescent="0.2">
      <c r="A4340" t="s">
        <v>3296</v>
      </c>
      <c r="B4340" t="s">
        <v>6732</v>
      </c>
      <c r="C4340" t="s">
        <v>7360</v>
      </c>
      <c r="D4340" t="s">
        <v>197</v>
      </c>
      <c r="E4340" t="s">
        <v>32</v>
      </c>
      <c r="F4340" t="s">
        <v>41</v>
      </c>
      <c r="G4340" t="s">
        <v>42</v>
      </c>
      <c r="H4340">
        <v>227000</v>
      </c>
      <c r="I4340">
        <v>227000</v>
      </c>
      <c r="J4340">
        <v>62.872466699966701</v>
      </c>
      <c r="K4340" s="1">
        <v>45657</v>
      </c>
      <c r="L4340" t="s">
        <v>15144</v>
      </c>
    </row>
    <row r="4341" spans="1:12" x14ac:dyDescent="0.2">
      <c r="A4341" t="s">
        <v>3294</v>
      </c>
      <c r="B4341" t="s">
        <v>6733</v>
      </c>
      <c r="C4341" t="s">
        <v>7360</v>
      </c>
      <c r="D4341" t="s">
        <v>197</v>
      </c>
      <c r="E4341" t="s">
        <v>32</v>
      </c>
      <c r="F4341" t="s">
        <v>41</v>
      </c>
      <c r="G4341" t="s">
        <v>42</v>
      </c>
      <c r="H4341">
        <v>227000</v>
      </c>
      <c r="I4341">
        <v>227000</v>
      </c>
      <c r="J4341">
        <v>62.872466699966701</v>
      </c>
      <c r="K4341" s="1">
        <v>45657</v>
      </c>
      <c r="L4341" t="s">
        <v>15144</v>
      </c>
    </row>
    <row r="4342" spans="1:12" x14ac:dyDescent="0.2">
      <c r="A4342" t="s">
        <v>15103</v>
      </c>
      <c r="B4342" t="s">
        <v>15104</v>
      </c>
      <c r="C4342" t="s">
        <v>7360</v>
      </c>
      <c r="D4342" t="s">
        <v>197</v>
      </c>
      <c r="E4342" t="s">
        <v>32</v>
      </c>
      <c r="F4342" t="s">
        <v>49</v>
      </c>
      <c r="G4342" t="s">
        <v>50</v>
      </c>
      <c r="I4342">
        <v>189060</v>
      </c>
      <c r="K4342" s="1">
        <v>46234</v>
      </c>
      <c r="L4342" t="s">
        <v>15144</v>
      </c>
    </row>
    <row r="4343" spans="1:12" x14ac:dyDescent="0.2">
      <c r="A4343" t="s">
        <v>12941</v>
      </c>
      <c r="B4343" t="s">
        <v>12942</v>
      </c>
      <c r="C4343" t="s">
        <v>7360</v>
      </c>
      <c r="D4343" t="s">
        <v>197</v>
      </c>
      <c r="E4343" t="s">
        <v>32</v>
      </c>
      <c r="F4343" t="s">
        <v>49</v>
      </c>
      <c r="G4343" t="s">
        <v>50</v>
      </c>
      <c r="H4343">
        <v>93145</v>
      </c>
      <c r="I4343">
        <v>93145</v>
      </c>
      <c r="J4343">
        <v>18.204999999999998</v>
      </c>
      <c r="K4343" s="1">
        <v>46112</v>
      </c>
      <c r="L4343" t="s">
        <v>15144</v>
      </c>
    </row>
    <row r="4344" spans="1:12" x14ac:dyDescent="0.2">
      <c r="A4344" t="s">
        <v>12734</v>
      </c>
      <c r="B4344" t="s">
        <v>12735</v>
      </c>
      <c r="C4344" t="s">
        <v>7360</v>
      </c>
      <c r="D4344" t="s">
        <v>197</v>
      </c>
      <c r="E4344" t="s">
        <v>32</v>
      </c>
      <c r="F4344" t="s">
        <v>49</v>
      </c>
      <c r="G4344" t="s">
        <v>50</v>
      </c>
      <c r="H4344">
        <v>59703</v>
      </c>
      <c r="I4344">
        <v>119407</v>
      </c>
      <c r="J4344">
        <v>31.44</v>
      </c>
      <c r="K4344" s="1">
        <v>46112</v>
      </c>
      <c r="L4344" t="s">
        <v>15144</v>
      </c>
    </row>
    <row r="4345" spans="1:12" x14ac:dyDescent="0.2">
      <c r="A4345" t="s">
        <v>12138</v>
      </c>
      <c r="B4345" t="s">
        <v>12139</v>
      </c>
      <c r="C4345" t="s">
        <v>7360</v>
      </c>
      <c r="D4345" t="s">
        <v>197</v>
      </c>
      <c r="E4345" t="s">
        <v>32</v>
      </c>
      <c r="F4345" t="s">
        <v>49</v>
      </c>
      <c r="G4345" t="s">
        <v>50</v>
      </c>
      <c r="H4345">
        <v>217973</v>
      </c>
      <c r="I4345">
        <v>217973</v>
      </c>
      <c r="J4345">
        <v>72</v>
      </c>
      <c r="K4345" s="1">
        <v>46081</v>
      </c>
      <c r="L4345" t="s">
        <v>15144</v>
      </c>
    </row>
    <row r="4346" spans="1:12" x14ac:dyDescent="0.2">
      <c r="A4346" t="s">
        <v>12124</v>
      </c>
      <c r="B4346" t="s">
        <v>12125</v>
      </c>
      <c r="C4346" t="s">
        <v>7360</v>
      </c>
      <c r="D4346" t="s">
        <v>197</v>
      </c>
      <c r="E4346" t="s">
        <v>32</v>
      </c>
      <c r="F4346" t="s">
        <v>49</v>
      </c>
      <c r="G4346" t="s">
        <v>50</v>
      </c>
      <c r="H4346">
        <v>217973</v>
      </c>
      <c r="I4346">
        <v>217973</v>
      </c>
      <c r="J4346">
        <v>72</v>
      </c>
      <c r="K4346" s="1">
        <v>46081</v>
      </c>
      <c r="L4346" t="s">
        <v>15144</v>
      </c>
    </row>
    <row r="4347" spans="1:12" x14ac:dyDescent="0.2">
      <c r="A4347" t="s">
        <v>12156</v>
      </c>
      <c r="B4347" t="s">
        <v>12157</v>
      </c>
      <c r="C4347" t="s">
        <v>7360</v>
      </c>
      <c r="D4347" t="s">
        <v>197</v>
      </c>
      <c r="E4347" t="s">
        <v>32</v>
      </c>
      <c r="F4347" t="s">
        <v>49</v>
      </c>
      <c r="G4347" t="s">
        <v>50</v>
      </c>
      <c r="H4347">
        <v>217973</v>
      </c>
      <c r="I4347">
        <v>217973</v>
      </c>
      <c r="J4347">
        <v>72</v>
      </c>
      <c r="K4347" s="1">
        <v>46081</v>
      </c>
      <c r="L4347" t="s">
        <v>15144</v>
      </c>
    </row>
    <row r="4348" spans="1:12" x14ac:dyDescent="0.2">
      <c r="A4348" t="s">
        <v>12140</v>
      </c>
      <c r="B4348" t="s">
        <v>12141</v>
      </c>
      <c r="C4348" t="s">
        <v>7360</v>
      </c>
      <c r="D4348" t="s">
        <v>197</v>
      </c>
      <c r="E4348" t="s">
        <v>32</v>
      </c>
      <c r="F4348" t="s">
        <v>49</v>
      </c>
      <c r="G4348" t="s">
        <v>50</v>
      </c>
      <c r="H4348">
        <v>217973</v>
      </c>
      <c r="I4348">
        <v>217973</v>
      </c>
      <c r="J4348">
        <v>72</v>
      </c>
      <c r="K4348" s="1">
        <v>46081</v>
      </c>
      <c r="L4348" t="s">
        <v>15144</v>
      </c>
    </row>
    <row r="4349" spans="1:12" x14ac:dyDescent="0.2">
      <c r="A4349" t="s">
        <v>12116</v>
      </c>
      <c r="B4349" t="s">
        <v>12117</v>
      </c>
      <c r="C4349" t="s">
        <v>7360</v>
      </c>
      <c r="D4349" t="s">
        <v>197</v>
      </c>
      <c r="E4349" t="s">
        <v>32</v>
      </c>
      <c r="F4349" t="s">
        <v>49</v>
      </c>
      <c r="G4349" t="s">
        <v>50</v>
      </c>
      <c r="H4349">
        <v>217973</v>
      </c>
      <c r="I4349">
        <v>217973</v>
      </c>
      <c r="J4349">
        <v>72</v>
      </c>
      <c r="K4349" s="1">
        <v>46081</v>
      </c>
      <c r="L4349" t="s">
        <v>15144</v>
      </c>
    </row>
    <row r="4350" spans="1:12" x14ac:dyDescent="0.2">
      <c r="A4350" t="s">
        <v>12128</v>
      </c>
      <c r="B4350" t="s">
        <v>12129</v>
      </c>
      <c r="C4350" t="s">
        <v>7360</v>
      </c>
      <c r="D4350" t="s">
        <v>197</v>
      </c>
      <c r="E4350" t="s">
        <v>32</v>
      </c>
      <c r="F4350" t="s">
        <v>49</v>
      </c>
      <c r="G4350" t="s">
        <v>50</v>
      </c>
      <c r="H4350">
        <v>217973</v>
      </c>
      <c r="I4350">
        <v>217973</v>
      </c>
      <c r="J4350">
        <v>72</v>
      </c>
      <c r="K4350" s="1">
        <v>46081</v>
      </c>
      <c r="L4350" t="s">
        <v>15144</v>
      </c>
    </row>
    <row r="4351" spans="1:12" x14ac:dyDescent="0.2">
      <c r="A4351" t="s">
        <v>12144</v>
      </c>
      <c r="B4351" t="s">
        <v>12145</v>
      </c>
      <c r="C4351" t="s">
        <v>7360</v>
      </c>
      <c r="D4351" t="s">
        <v>197</v>
      </c>
      <c r="E4351" t="s">
        <v>32</v>
      </c>
      <c r="F4351" t="s">
        <v>49</v>
      </c>
      <c r="G4351" t="s">
        <v>50</v>
      </c>
      <c r="H4351">
        <v>217973</v>
      </c>
      <c r="I4351">
        <v>217973</v>
      </c>
      <c r="J4351">
        <v>72</v>
      </c>
      <c r="K4351" s="1">
        <v>46081</v>
      </c>
      <c r="L4351" t="s">
        <v>15144</v>
      </c>
    </row>
    <row r="4352" spans="1:12" x14ac:dyDescent="0.2">
      <c r="A4352" t="s">
        <v>12154</v>
      </c>
      <c r="B4352" t="s">
        <v>12155</v>
      </c>
      <c r="C4352" t="s">
        <v>7360</v>
      </c>
      <c r="D4352" t="s">
        <v>197</v>
      </c>
      <c r="E4352" t="s">
        <v>32</v>
      </c>
      <c r="F4352" t="s">
        <v>49</v>
      </c>
      <c r="G4352" t="s">
        <v>50</v>
      </c>
      <c r="H4352">
        <v>217973</v>
      </c>
      <c r="I4352">
        <v>217973</v>
      </c>
      <c r="J4352">
        <v>72</v>
      </c>
      <c r="K4352" s="1">
        <v>46081</v>
      </c>
      <c r="L4352" t="s">
        <v>15144</v>
      </c>
    </row>
    <row r="4353" spans="1:12" x14ac:dyDescent="0.2">
      <c r="A4353" t="s">
        <v>12134</v>
      </c>
      <c r="B4353" t="s">
        <v>12135</v>
      </c>
      <c r="C4353" t="s">
        <v>7360</v>
      </c>
      <c r="D4353" t="s">
        <v>197</v>
      </c>
      <c r="E4353" t="s">
        <v>32</v>
      </c>
      <c r="F4353" t="s">
        <v>49</v>
      </c>
      <c r="G4353" t="s">
        <v>50</v>
      </c>
      <c r="H4353">
        <v>217973</v>
      </c>
      <c r="I4353">
        <v>217973</v>
      </c>
      <c r="J4353">
        <v>72</v>
      </c>
      <c r="K4353" s="1">
        <v>46081</v>
      </c>
      <c r="L4353" t="s">
        <v>15144</v>
      </c>
    </row>
    <row r="4354" spans="1:12" x14ac:dyDescent="0.2">
      <c r="A4354" t="s">
        <v>12152</v>
      </c>
      <c r="B4354" t="s">
        <v>12153</v>
      </c>
      <c r="C4354" t="s">
        <v>7360</v>
      </c>
      <c r="D4354" t="s">
        <v>197</v>
      </c>
      <c r="E4354" t="s">
        <v>32</v>
      </c>
      <c r="F4354" t="s">
        <v>49</v>
      </c>
      <c r="G4354" t="s">
        <v>50</v>
      </c>
      <c r="H4354">
        <v>217973</v>
      </c>
      <c r="I4354">
        <v>217973</v>
      </c>
      <c r="J4354">
        <v>72</v>
      </c>
      <c r="K4354" s="1">
        <v>46081</v>
      </c>
      <c r="L4354" t="s">
        <v>15144</v>
      </c>
    </row>
    <row r="4355" spans="1:12" x14ac:dyDescent="0.2">
      <c r="A4355" t="s">
        <v>12150</v>
      </c>
      <c r="B4355" t="s">
        <v>12151</v>
      </c>
      <c r="C4355" t="s">
        <v>7360</v>
      </c>
      <c r="D4355" t="s">
        <v>197</v>
      </c>
      <c r="E4355" t="s">
        <v>32</v>
      </c>
      <c r="F4355" t="s">
        <v>49</v>
      </c>
      <c r="G4355" t="s">
        <v>50</v>
      </c>
      <c r="H4355">
        <v>217973</v>
      </c>
      <c r="I4355">
        <v>217973</v>
      </c>
      <c r="J4355">
        <v>72</v>
      </c>
      <c r="K4355" s="1">
        <v>46081</v>
      </c>
      <c r="L4355" t="s">
        <v>15144</v>
      </c>
    </row>
    <row r="4356" spans="1:12" x14ac:dyDescent="0.2">
      <c r="A4356" t="s">
        <v>12130</v>
      </c>
      <c r="B4356" t="s">
        <v>12131</v>
      </c>
      <c r="C4356" t="s">
        <v>7360</v>
      </c>
      <c r="D4356" t="s">
        <v>197</v>
      </c>
      <c r="E4356" t="s">
        <v>32</v>
      </c>
      <c r="F4356" t="s">
        <v>49</v>
      </c>
      <c r="G4356" t="s">
        <v>50</v>
      </c>
      <c r="H4356">
        <v>217973</v>
      </c>
      <c r="I4356">
        <v>217973</v>
      </c>
      <c r="J4356">
        <v>72</v>
      </c>
      <c r="K4356" s="1">
        <v>46081</v>
      </c>
      <c r="L4356" t="s">
        <v>15144</v>
      </c>
    </row>
    <row r="4357" spans="1:12" x14ac:dyDescent="0.2">
      <c r="A4357" t="s">
        <v>12120</v>
      </c>
      <c r="B4357" t="s">
        <v>12121</v>
      </c>
      <c r="C4357" t="s">
        <v>7360</v>
      </c>
      <c r="D4357" t="s">
        <v>197</v>
      </c>
      <c r="E4357" t="s">
        <v>32</v>
      </c>
      <c r="F4357" t="s">
        <v>49</v>
      </c>
      <c r="G4357" t="s">
        <v>50</v>
      </c>
      <c r="H4357">
        <v>217973</v>
      </c>
      <c r="I4357">
        <v>217973</v>
      </c>
      <c r="J4357">
        <v>72</v>
      </c>
      <c r="K4357" s="1">
        <v>46081</v>
      </c>
      <c r="L4357" t="s">
        <v>15144</v>
      </c>
    </row>
    <row r="4358" spans="1:12" x14ac:dyDescent="0.2">
      <c r="A4358" t="s">
        <v>12142</v>
      </c>
      <c r="B4358" t="s">
        <v>12143</v>
      </c>
      <c r="C4358" t="s">
        <v>7360</v>
      </c>
      <c r="D4358" t="s">
        <v>197</v>
      </c>
      <c r="E4358" t="s">
        <v>32</v>
      </c>
      <c r="F4358" t="s">
        <v>49</v>
      </c>
      <c r="G4358" t="s">
        <v>50</v>
      </c>
      <c r="H4358">
        <v>217973</v>
      </c>
      <c r="I4358">
        <v>217973</v>
      </c>
      <c r="J4358">
        <v>72</v>
      </c>
      <c r="K4358" s="1">
        <v>46081</v>
      </c>
      <c r="L4358" t="s">
        <v>15144</v>
      </c>
    </row>
    <row r="4359" spans="1:12" x14ac:dyDescent="0.2">
      <c r="A4359" t="s">
        <v>12132</v>
      </c>
      <c r="B4359" t="s">
        <v>12133</v>
      </c>
      <c r="C4359" t="s">
        <v>7360</v>
      </c>
      <c r="D4359" t="s">
        <v>197</v>
      </c>
      <c r="E4359" t="s">
        <v>32</v>
      </c>
      <c r="F4359" t="s">
        <v>49</v>
      </c>
      <c r="G4359" t="s">
        <v>50</v>
      </c>
      <c r="H4359">
        <v>217973</v>
      </c>
      <c r="I4359">
        <v>217973</v>
      </c>
      <c r="J4359">
        <v>72</v>
      </c>
      <c r="K4359" s="1">
        <v>46081</v>
      </c>
      <c r="L4359" t="s">
        <v>15144</v>
      </c>
    </row>
    <row r="4360" spans="1:12" x14ac:dyDescent="0.2">
      <c r="A4360" t="s">
        <v>12118</v>
      </c>
      <c r="B4360" t="s">
        <v>12119</v>
      </c>
      <c r="C4360" t="s">
        <v>7360</v>
      </c>
      <c r="D4360" t="s">
        <v>197</v>
      </c>
      <c r="E4360" t="s">
        <v>32</v>
      </c>
      <c r="F4360" t="s">
        <v>49</v>
      </c>
      <c r="G4360" t="s">
        <v>50</v>
      </c>
      <c r="H4360">
        <v>217973</v>
      </c>
      <c r="I4360">
        <v>217973</v>
      </c>
      <c r="J4360">
        <v>72</v>
      </c>
      <c r="K4360" s="1">
        <v>46081</v>
      </c>
      <c r="L4360" t="s">
        <v>15144</v>
      </c>
    </row>
    <row r="4361" spans="1:12" x14ac:dyDescent="0.2">
      <c r="A4361" t="s">
        <v>12136</v>
      </c>
      <c r="B4361" t="s">
        <v>12137</v>
      </c>
      <c r="C4361" t="s">
        <v>7360</v>
      </c>
      <c r="D4361" t="s">
        <v>197</v>
      </c>
      <c r="E4361" t="s">
        <v>32</v>
      </c>
      <c r="F4361" t="s">
        <v>49</v>
      </c>
      <c r="G4361" t="s">
        <v>50</v>
      </c>
      <c r="H4361">
        <v>217973</v>
      </c>
      <c r="I4361">
        <v>217973</v>
      </c>
      <c r="J4361">
        <v>72</v>
      </c>
      <c r="K4361" s="1">
        <v>46081</v>
      </c>
      <c r="L4361" t="s">
        <v>15144</v>
      </c>
    </row>
    <row r="4362" spans="1:12" x14ac:dyDescent="0.2">
      <c r="A4362" t="s">
        <v>12126</v>
      </c>
      <c r="B4362" t="s">
        <v>12127</v>
      </c>
      <c r="C4362" t="s">
        <v>7360</v>
      </c>
      <c r="D4362" t="s">
        <v>197</v>
      </c>
      <c r="E4362" t="s">
        <v>32</v>
      </c>
      <c r="F4362" t="s">
        <v>49</v>
      </c>
      <c r="G4362" t="s">
        <v>50</v>
      </c>
      <c r="H4362">
        <v>217973</v>
      </c>
      <c r="I4362">
        <v>217973</v>
      </c>
      <c r="J4362">
        <v>72</v>
      </c>
      <c r="K4362" s="1">
        <v>46081</v>
      </c>
      <c r="L4362" t="s">
        <v>15144</v>
      </c>
    </row>
    <row r="4363" spans="1:12" x14ac:dyDescent="0.2">
      <c r="A4363" t="s">
        <v>12122</v>
      </c>
      <c r="B4363" t="s">
        <v>12123</v>
      </c>
      <c r="C4363" t="s">
        <v>7360</v>
      </c>
      <c r="D4363" t="s">
        <v>197</v>
      </c>
      <c r="E4363" t="s">
        <v>32</v>
      </c>
      <c r="F4363" t="s">
        <v>49</v>
      </c>
      <c r="G4363" t="s">
        <v>50</v>
      </c>
      <c r="H4363">
        <v>217973</v>
      </c>
      <c r="I4363">
        <v>217973</v>
      </c>
      <c r="J4363">
        <v>72</v>
      </c>
      <c r="K4363" s="1">
        <v>46081</v>
      </c>
      <c r="L4363" t="s">
        <v>15144</v>
      </c>
    </row>
    <row r="4364" spans="1:12" x14ac:dyDescent="0.2">
      <c r="A4364" t="s">
        <v>12148</v>
      </c>
      <c r="B4364" t="s">
        <v>12149</v>
      </c>
      <c r="C4364" t="s">
        <v>7360</v>
      </c>
      <c r="D4364" t="s">
        <v>197</v>
      </c>
      <c r="E4364" t="s">
        <v>32</v>
      </c>
      <c r="F4364" t="s">
        <v>49</v>
      </c>
      <c r="G4364" t="s">
        <v>50</v>
      </c>
      <c r="H4364">
        <v>217973</v>
      </c>
      <c r="I4364">
        <v>217973</v>
      </c>
      <c r="J4364">
        <v>72</v>
      </c>
      <c r="K4364" s="1">
        <v>46081</v>
      </c>
      <c r="L4364" t="s">
        <v>15144</v>
      </c>
    </row>
    <row r="4365" spans="1:12" x14ac:dyDescent="0.2">
      <c r="A4365" t="s">
        <v>12146</v>
      </c>
      <c r="B4365" t="s">
        <v>12147</v>
      </c>
      <c r="C4365" t="s">
        <v>7360</v>
      </c>
      <c r="D4365" t="s">
        <v>197</v>
      </c>
      <c r="E4365" t="s">
        <v>32</v>
      </c>
      <c r="F4365" t="s">
        <v>49</v>
      </c>
      <c r="G4365" t="s">
        <v>50</v>
      </c>
      <c r="H4365">
        <v>217973</v>
      </c>
      <c r="I4365">
        <v>217973</v>
      </c>
      <c r="J4365">
        <v>72</v>
      </c>
      <c r="K4365" s="1">
        <v>46081</v>
      </c>
      <c r="L4365" t="s">
        <v>15144</v>
      </c>
    </row>
    <row r="4366" spans="1:12" x14ac:dyDescent="0.2">
      <c r="A4366" t="s">
        <v>12158</v>
      </c>
      <c r="B4366" t="s">
        <v>12159</v>
      </c>
      <c r="C4366" t="s">
        <v>7360</v>
      </c>
      <c r="D4366" t="s">
        <v>197</v>
      </c>
      <c r="E4366" t="s">
        <v>32</v>
      </c>
      <c r="F4366" t="s">
        <v>49</v>
      </c>
      <c r="G4366" t="s">
        <v>50</v>
      </c>
      <c r="I4366"/>
      <c r="J4366">
        <v>72</v>
      </c>
      <c r="K4366" s="1">
        <v>46081</v>
      </c>
      <c r="L4366" t="s">
        <v>15144</v>
      </c>
    </row>
    <row r="4367" spans="1:12" x14ac:dyDescent="0.2">
      <c r="A4367" t="s">
        <v>12188</v>
      </c>
      <c r="B4367" t="s">
        <v>12189</v>
      </c>
      <c r="C4367" t="s">
        <v>7360</v>
      </c>
      <c r="D4367" t="s">
        <v>197</v>
      </c>
      <c r="E4367" t="s">
        <v>32</v>
      </c>
      <c r="F4367" t="s">
        <v>49</v>
      </c>
      <c r="G4367" t="s">
        <v>50</v>
      </c>
      <c r="I4367"/>
      <c r="J4367">
        <v>72</v>
      </c>
      <c r="K4367" s="1">
        <v>46081</v>
      </c>
      <c r="L4367" t="s">
        <v>15144</v>
      </c>
    </row>
    <row r="4368" spans="1:12" x14ac:dyDescent="0.2">
      <c r="A4368" t="s">
        <v>12182</v>
      </c>
      <c r="B4368" t="s">
        <v>12183</v>
      </c>
      <c r="C4368" t="s">
        <v>7360</v>
      </c>
      <c r="D4368" t="s">
        <v>197</v>
      </c>
      <c r="E4368" t="s">
        <v>32</v>
      </c>
      <c r="F4368" t="s">
        <v>49</v>
      </c>
      <c r="G4368" t="s">
        <v>50</v>
      </c>
      <c r="I4368"/>
      <c r="J4368">
        <v>72</v>
      </c>
      <c r="K4368" s="1">
        <v>46081</v>
      </c>
      <c r="L4368" t="s">
        <v>15144</v>
      </c>
    </row>
    <row r="4369" spans="1:12" x14ac:dyDescent="0.2">
      <c r="A4369" t="s">
        <v>12180</v>
      </c>
      <c r="B4369" t="s">
        <v>12181</v>
      </c>
      <c r="C4369" t="s">
        <v>7360</v>
      </c>
      <c r="D4369" t="s">
        <v>197</v>
      </c>
      <c r="E4369" t="s">
        <v>32</v>
      </c>
      <c r="F4369" t="s">
        <v>49</v>
      </c>
      <c r="G4369" t="s">
        <v>50</v>
      </c>
      <c r="I4369"/>
      <c r="J4369">
        <v>72</v>
      </c>
      <c r="K4369" s="1">
        <v>46081</v>
      </c>
      <c r="L4369" t="s">
        <v>15144</v>
      </c>
    </row>
    <row r="4370" spans="1:12" x14ac:dyDescent="0.2">
      <c r="A4370" t="s">
        <v>12170</v>
      </c>
      <c r="B4370" t="s">
        <v>12171</v>
      </c>
      <c r="C4370" t="s">
        <v>7360</v>
      </c>
      <c r="D4370" t="s">
        <v>197</v>
      </c>
      <c r="E4370" t="s">
        <v>32</v>
      </c>
      <c r="F4370" t="s">
        <v>49</v>
      </c>
      <c r="G4370" t="s">
        <v>50</v>
      </c>
      <c r="I4370"/>
      <c r="J4370">
        <v>72</v>
      </c>
      <c r="K4370" s="1">
        <v>46081</v>
      </c>
      <c r="L4370" t="s">
        <v>15144</v>
      </c>
    </row>
    <row r="4371" spans="1:12" x14ac:dyDescent="0.2">
      <c r="A4371" t="s">
        <v>12164</v>
      </c>
      <c r="B4371" t="s">
        <v>12165</v>
      </c>
      <c r="C4371" t="s">
        <v>7360</v>
      </c>
      <c r="D4371" t="s">
        <v>197</v>
      </c>
      <c r="E4371" t="s">
        <v>32</v>
      </c>
      <c r="F4371" t="s">
        <v>49</v>
      </c>
      <c r="G4371" t="s">
        <v>50</v>
      </c>
      <c r="I4371"/>
      <c r="J4371">
        <v>72</v>
      </c>
      <c r="K4371" s="1">
        <v>46081</v>
      </c>
      <c r="L4371" t="s">
        <v>15144</v>
      </c>
    </row>
    <row r="4372" spans="1:12" x14ac:dyDescent="0.2">
      <c r="A4372" t="s">
        <v>12174</v>
      </c>
      <c r="B4372" t="s">
        <v>12175</v>
      </c>
      <c r="C4372" t="s">
        <v>7360</v>
      </c>
      <c r="D4372" t="s">
        <v>197</v>
      </c>
      <c r="E4372" t="s">
        <v>32</v>
      </c>
      <c r="F4372" t="s">
        <v>49</v>
      </c>
      <c r="G4372" t="s">
        <v>50</v>
      </c>
      <c r="I4372"/>
      <c r="J4372">
        <v>72</v>
      </c>
      <c r="K4372" s="1">
        <v>46081</v>
      </c>
      <c r="L4372" t="s">
        <v>15144</v>
      </c>
    </row>
    <row r="4373" spans="1:12" x14ac:dyDescent="0.2">
      <c r="A4373" t="s">
        <v>12178</v>
      </c>
      <c r="B4373" t="s">
        <v>12179</v>
      </c>
      <c r="C4373" t="s">
        <v>7360</v>
      </c>
      <c r="D4373" t="s">
        <v>197</v>
      </c>
      <c r="E4373" t="s">
        <v>32</v>
      </c>
      <c r="F4373" t="s">
        <v>49</v>
      </c>
      <c r="G4373" t="s">
        <v>50</v>
      </c>
      <c r="I4373"/>
      <c r="J4373">
        <v>72</v>
      </c>
      <c r="K4373" s="1">
        <v>46081</v>
      </c>
      <c r="L4373" t="s">
        <v>15144</v>
      </c>
    </row>
    <row r="4374" spans="1:12" x14ac:dyDescent="0.2">
      <c r="A4374" t="s">
        <v>12184</v>
      </c>
      <c r="B4374" t="s">
        <v>12185</v>
      </c>
      <c r="C4374" t="s">
        <v>7360</v>
      </c>
      <c r="D4374" t="s">
        <v>197</v>
      </c>
      <c r="E4374" t="s">
        <v>32</v>
      </c>
      <c r="F4374" t="s">
        <v>49</v>
      </c>
      <c r="G4374" t="s">
        <v>50</v>
      </c>
      <c r="I4374"/>
      <c r="J4374">
        <v>72</v>
      </c>
      <c r="K4374" s="1">
        <v>46081</v>
      </c>
      <c r="L4374" t="s">
        <v>15144</v>
      </c>
    </row>
    <row r="4375" spans="1:12" x14ac:dyDescent="0.2">
      <c r="A4375" t="s">
        <v>12186</v>
      </c>
      <c r="B4375" t="s">
        <v>12187</v>
      </c>
      <c r="C4375" t="s">
        <v>7360</v>
      </c>
      <c r="D4375" t="s">
        <v>197</v>
      </c>
      <c r="E4375" t="s">
        <v>32</v>
      </c>
      <c r="F4375" t="s">
        <v>49</v>
      </c>
      <c r="G4375" t="s">
        <v>50</v>
      </c>
      <c r="I4375"/>
      <c r="J4375">
        <v>72</v>
      </c>
      <c r="K4375" s="1">
        <v>46081</v>
      </c>
      <c r="L4375" t="s">
        <v>15144</v>
      </c>
    </row>
    <row r="4376" spans="1:12" x14ac:dyDescent="0.2">
      <c r="A4376" t="s">
        <v>12192</v>
      </c>
      <c r="B4376" t="s">
        <v>12193</v>
      </c>
      <c r="C4376" t="s">
        <v>7360</v>
      </c>
      <c r="D4376" t="s">
        <v>197</v>
      </c>
      <c r="E4376" t="s">
        <v>32</v>
      </c>
      <c r="F4376" t="s">
        <v>49</v>
      </c>
      <c r="G4376" t="s">
        <v>50</v>
      </c>
      <c r="I4376"/>
      <c r="J4376">
        <v>72</v>
      </c>
      <c r="K4376" s="1">
        <v>46081</v>
      </c>
      <c r="L4376" t="s">
        <v>15144</v>
      </c>
    </row>
    <row r="4377" spans="1:12" x14ac:dyDescent="0.2">
      <c r="A4377" t="s">
        <v>12166</v>
      </c>
      <c r="B4377" t="s">
        <v>12167</v>
      </c>
      <c r="C4377" t="s">
        <v>7360</v>
      </c>
      <c r="D4377" t="s">
        <v>197</v>
      </c>
      <c r="E4377" t="s">
        <v>32</v>
      </c>
      <c r="F4377" t="s">
        <v>49</v>
      </c>
      <c r="G4377" t="s">
        <v>50</v>
      </c>
      <c r="I4377"/>
      <c r="J4377">
        <v>72</v>
      </c>
      <c r="K4377" s="1">
        <v>46081</v>
      </c>
      <c r="L4377" t="s">
        <v>15144</v>
      </c>
    </row>
    <row r="4378" spans="1:12" x14ac:dyDescent="0.2">
      <c r="A4378" t="s">
        <v>12176</v>
      </c>
      <c r="B4378" t="s">
        <v>12177</v>
      </c>
      <c r="C4378" t="s">
        <v>7360</v>
      </c>
      <c r="D4378" t="s">
        <v>197</v>
      </c>
      <c r="E4378" t="s">
        <v>32</v>
      </c>
      <c r="F4378" t="s">
        <v>49</v>
      </c>
      <c r="G4378" t="s">
        <v>50</v>
      </c>
      <c r="I4378"/>
      <c r="J4378">
        <v>72</v>
      </c>
      <c r="K4378" s="1">
        <v>46081</v>
      </c>
      <c r="L4378" t="s">
        <v>15144</v>
      </c>
    </row>
    <row r="4379" spans="1:12" x14ac:dyDescent="0.2">
      <c r="A4379" t="s">
        <v>12168</v>
      </c>
      <c r="B4379" t="s">
        <v>12169</v>
      </c>
      <c r="C4379" t="s">
        <v>7360</v>
      </c>
      <c r="D4379" t="s">
        <v>197</v>
      </c>
      <c r="E4379" t="s">
        <v>32</v>
      </c>
      <c r="F4379" t="s">
        <v>49</v>
      </c>
      <c r="G4379" t="s">
        <v>50</v>
      </c>
      <c r="I4379"/>
      <c r="J4379">
        <v>72</v>
      </c>
      <c r="K4379" s="1">
        <v>46081</v>
      </c>
      <c r="L4379" t="s">
        <v>15144</v>
      </c>
    </row>
    <row r="4380" spans="1:12" x14ac:dyDescent="0.2">
      <c r="A4380" t="s">
        <v>12172</v>
      </c>
      <c r="B4380" t="s">
        <v>12173</v>
      </c>
      <c r="C4380" t="s">
        <v>7360</v>
      </c>
      <c r="D4380" t="s">
        <v>197</v>
      </c>
      <c r="E4380" t="s">
        <v>32</v>
      </c>
      <c r="F4380" t="s">
        <v>49</v>
      </c>
      <c r="G4380" t="s">
        <v>50</v>
      </c>
      <c r="I4380"/>
      <c r="J4380">
        <v>72</v>
      </c>
      <c r="K4380" s="1">
        <v>46081</v>
      </c>
      <c r="L4380" t="s">
        <v>15144</v>
      </c>
    </row>
    <row r="4381" spans="1:12" x14ac:dyDescent="0.2">
      <c r="A4381" t="s">
        <v>12160</v>
      </c>
      <c r="B4381" t="s">
        <v>12161</v>
      </c>
      <c r="C4381" t="s">
        <v>7360</v>
      </c>
      <c r="D4381" t="s">
        <v>197</v>
      </c>
      <c r="E4381" t="s">
        <v>32</v>
      </c>
      <c r="F4381" t="s">
        <v>49</v>
      </c>
      <c r="G4381" t="s">
        <v>50</v>
      </c>
      <c r="I4381"/>
      <c r="J4381">
        <v>72</v>
      </c>
      <c r="K4381" s="1">
        <v>46081</v>
      </c>
      <c r="L4381" t="s">
        <v>15144</v>
      </c>
    </row>
    <row r="4382" spans="1:12" x14ac:dyDescent="0.2">
      <c r="A4382" t="s">
        <v>12162</v>
      </c>
      <c r="B4382" t="s">
        <v>12163</v>
      </c>
      <c r="C4382" t="s">
        <v>7360</v>
      </c>
      <c r="D4382" t="s">
        <v>197</v>
      </c>
      <c r="E4382" t="s">
        <v>32</v>
      </c>
      <c r="F4382" t="s">
        <v>49</v>
      </c>
      <c r="G4382" t="s">
        <v>50</v>
      </c>
      <c r="I4382"/>
      <c r="J4382">
        <v>72</v>
      </c>
      <c r="K4382" s="1">
        <v>46081</v>
      </c>
      <c r="L4382" t="s">
        <v>15144</v>
      </c>
    </row>
    <row r="4383" spans="1:12" x14ac:dyDescent="0.2">
      <c r="A4383" t="s">
        <v>12190</v>
      </c>
      <c r="B4383" t="s">
        <v>12191</v>
      </c>
      <c r="C4383" t="s">
        <v>7360</v>
      </c>
      <c r="D4383" t="s">
        <v>197</v>
      </c>
      <c r="E4383" t="s">
        <v>32</v>
      </c>
      <c r="F4383" t="s">
        <v>49</v>
      </c>
      <c r="G4383" t="s">
        <v>50</v>
      </c>
      <c r="I4383"/>
      <c r="J4383">
        <v>72</v>
      </c>
      <c r="K4383" s="1">
        <v>46081</v>
      </c>
      <c r="L4383" t="s">
        <v>15144</v>
      </c>
    </row>
    <row r="4384" spans="1:12" x14ac:dyDescent="0.2">
      <c r="A4384" t="s">
        <v>2789</v>
      </c>
      <c r="B4384" t="s">
        <v>6296</v>
      </c>
      <c r="C4384" t="s">
        <v>7360</v>
      </c>
      <c r="D4384" t="s">
        <v>197</v>
      </c>
      <c r="E4384" t="s">
        <v>32</v>
      </c>
      <c r="F4384" t="s">
        <v>49</v>
      </c>
      <c r="G4384" t="s">
        <v>50</v>
      </c>
      <c r="H4384">
        <v>109600</v>
      </c>
      <c r="I4384">
        <v>109600</v>
      </c>
      <c r="J4384">
        <v>31.44</v>
      </c>
      <c r="K4384" s="1">
        <v>45657</v>
      </c>
      <c r="L4384" t="s">
        <v>15144</v>
      </c>
    </row>
    <row r="4385" spans="1:12" x14ac:dyDescent="0.2">
      <c r="A4385" t="s">
        <v>3293</v>
      </c>
      <c r="B4385" t="s">
        <v>6295</v>
      </c>
      <c r="C4385" t="s">
        <v>7360</v>
      </c>
      <c r="D4385" t="s">
        <v>197</v>
      </c>
      <c r="E4385" t="s">
        <v>32</v>
      </c>
      <c r="F4385" t="s">
        <v>49</v>
      </c>
      <c r="G4385" t="s">
        <v>50</v>
      </c>
      <c r="H4385">
        <v>30000</v>
      </c>
      <c r="I4385">
        <v>30000</v>
      </c>
      <c r="J4385">
        <v>7.1</v>
      </c>
      <c r="K4385" s="1">
        <v>45657</v>
      </c>
      <c r="L4385" t="s">
        <v>15144</v>
      </c>
    </row>
    <row r="4386" spans="1:12" x14ac:dyDescent="0.2">
      <c r="A4386" t="s">
        <v>14545</v>
      </c>
      <c r="B4386" t="s">
        <v>10910</v>
      </c>
      <c r="C4386" t="s">
        <v>7360</v>
      </c>
      <c r="D4386" t="s">
        <v>197</v>
      </c>
      <c r="E4386" t="s">
        <v>32</v>
      </c>
      <c r="F4386" t="s">
        <v>49</v>
      </c>
      <c r="G4386" t="s">
        <v>50</v>
      </c>
      <c r="I4386">
        <v>189060</v>
      </c>
      <c r="J4386">
        <v>36.800777777777782</v>
      </c>
      <c r="K4386" s="1">
        <v>46203</v>
      </c>
      <c r="L4386" t="s">
        <v>15144</v>
      </c>
    </row>
    <row r="4387" spans="1:12" x14ac:dyDescent="0.2">
      <c r="A4387" t="s">
        <v>14546</v>
      </c>
      <c r="B4387" t="s">
        <v>10906</v>
      </c>
      <c r="C4387" t="s">
        <v>7360</v>
      </c>
      <c r="D4387" t="s">
        <v>197</v>
      </c>
      <c r="E4387" t="s">
        <v>32</v>
      </c>
      <c r="F4387" t="s">
        <v>49</v>
      </c>
      <c r="G4387" t="s">
        <v>50</v>
      </c>
      <c r="I4387">
        <v>189060</v>
      </c>
      <c r="J4387">
        <v>36.800777777777782</v>
      </c>
      <c r="K4387" s="1">
        <v>46203</v>
      </c>
      <c r="L4387" t="s">
        <v>15144</v>
      </c>
    </row>
    <row r="4388" spans="1:12" x14ac:dyDescent="0.2">
      <c r="A4388" t="s">
        <v>14547</v>
      </c>
      <c r="B4388" t="s">
        <v>14548</v>
      </c>
      <c r="C4388" t="s">
        <v>7360</v>
      </c>
      <c r="D4388" t="s">
        <v>197</v>
      </c>
      <c r="E4388" t="s">
        <v>32</v>
      </c>
      <c r="F4388" t="s">
        <v>49</v>
      </c>
      <c r="G4388" t="s">
        <v>50</v>
      </c>
      <c r="I4388">
        <v>189060</v>
      </c>
      <c r="J4388">
        <v>36.800777777777782</v>
      </c>
      <c r="K4388" s="1">
        <v>46203</v>
      </c>
      <c r="L4388" t="s">
        <v>15144</v>
      </c>
    </row>
    <row r="4389" spans="1:12" x14ac:dyDescent="0.2">
      <c r="A4389" t="s">
        <v>11489</v>
      </c>
      <c r="B4389" t="s">
        <v>11490</v>
      </c>
      <c r="C4389" t="s">
        <v>7360</v>
      </c>
      <c r="D4389" t="s">
        <v>197</v>
      </c>
      <c r="E4389" t="s">
        <v>32</v>
      </c>
      <c r="F4389" t="s">
        <v>147</v>
      </c>
      <c r="G4389" t="s">
        <v>148</v>
      </c>
      <c r="H4389">
        <v>285000</v>
      </c>
      <c r="I4389">
        <v>285000</v>
      </c>
      <c r="J4389">
        <v>71</v>
      </c>
      <c r="K4389" s="1">
        <v>46053</v>
      </c>
      <c r="L4389" t="s">
        <v>15144</v>
      </c>
    </row>
    <row r="4390" spans="1:12" x14ac:dyDescent="0.2">
      <c r="A4390" t="s">
        <v>11457</v>
      </c>
      <c r="B4390" t="s">
        <v>11458</v>
      </c>
      <c r="C4390" t="s">
        <v>7360</v>
      </c>
      <c r="D4390" t="s">
        <v>197</v>
      </c>
      <c r="E4390" t="s">
        <v>32</v>
      </c>
      <c r="F4390" t="s">
        <v>147</v>
      </c>
      <c r="G4390" t="s">
        <v>148</v>
      </c>
      <c r="H4390">
        <v>285000</v>
      </c>
      <c r="I4390">
        <v>285000</v>
      </c>
      <c r="J4390">
        <v>71</v>
      </c>
      <c r="K4390" s="1">
        <v>46053</v>
      </c>
      <c r="L4390" t="s">
        <v>15144</v>
      </c>
    </row>
    <row r="4391" spans="1:12" x14ac:dyDescent="0.2">
      <c r="A4391" t="s">
        <v>11465</v>
      </c>
      <c r="B4391" t="s">
        <v>11466</v>
      </c>
      <c r="C4391" t="s">
        <v>7360</v>
      </c>
      <c r="D4391" t="s">
        <v>197</v>
      </c>
      <c r="E4391" t="s">
        <v>32</v>
      </c>
      <c r="F4391" t="s">
        <v>147</v>
      </c>
      <c r="G4391" t="s">
        <v>148</v>
      </c>
      <c r="H4391">
        <v>285000</v>
      </c>
      <c r="I4391">
        <v>285000</v>
      </c>
      <c r="J4391">
        <v>71</v>
      </c>
      <c r="K4391" s="1">
        <v>46053</v>
      </c>
      <c r="L4391" t="s">
        <v>15144</v>
      </c>
    </row>
    <row r="4392" spans="1:12" x14ac:dyDescent="0.2">
      <c r="A4392" t="s">
        <v>11475</v>
      </c>
      <c r="B4392" t="s">
        <v>11476</v>
      </c>
      <c r="C4392" t="s">
        <v>7360</v>
      </c>
      <c r="D4392" t="s">
        <v>197</v>
      </c>
      <c r="E4392" t="s">
        <v>32</v>
      </c>
      <c r="F4392" t="s">
        <v>147</v>
      </c>
      <c r="G4392" t="s">
        <v>148</v>
      </c>
      <c r="H4392">
        <v>285000</v>
      </c>
      <c r="I4392">
        <v>285000</v>
      </c>
      <c r="J4392">
        <v>71</v>
      </c>
      <c r="K4392" s="1">
        <v>46053</v>
      </c>
      <c r="L4392" t="s">
        <v>15144</v>
      </c>
    </row>
    <row r="4393" spans="1:12" x14ac:dyDescent="0.2">
      <c r="A4393" t="s">
        <v>11473</v>
      </c>
      <c r="B4393" t="s">
        <v>11474</v>
      </c>
      <c r="C4393" t="s">
        <v>7360</v>
      </c>
      <c r="D4393" t="s">
        <v>197</v>
      </c>
      <c r="E4393" t="s">
        <v>32</v>
      </c>
      <c r="F4393" t="s">
        <v>147</v>
      </c>
      <c r="G4393" t="s">
        <v>148</v>
      </c>
      <c r="H4393">
        <v>285000</v>
      </c>
      <c r="I4393">
        <v>285000</v>
      </c>
      <c r="J4393">
        <v>71</v>
      </c>
      <c r="K4393" s="1">
        <v>46053</v>
      </c>
      <c r="L4393" t="s">
        <v>15144</v>
      </c>
    </row>
    <row r="4394" spans="1:12" x14ac:dyDescent="0.2">
      <c r="A4394" t="s">
        <v>11477</v>
      </c>
      <c r="B4394" t="s">
        <v>11478</v>
      </c>
      <c r="C4394" t="s">
        <v>7360</v>
      </c>
      <c r="D4394" t="s">
        <v>197</v>
      </c>
      <c r="E4394" t="s">
        <v>32</v>
      </c>
      <c r="F4394" t="s">
        <v>147</v>
      </c>
      <c r="G4394" t="s">
        <v>148</v>
      </c>
      <c r="H4394">
        <v>285000</v>
      </c>
      <c r="I4394">
        <v>285000</v>
      </c>
      <c r="J4394">
        <v>71</v>
      </c>
      <c r="K4394" s="1">
        <v>46053</v>
      </c>
      <c r="L4394" t="s">
        <v>15144</v>
      </c>
    </row>
    <row r="4395" spans="1:12" x14ac:dyDescent="0.2">
      <c r="A4395" t="s">
        <v>11459</v>
      </c>
      <c r="B4395" t="s">
        <v>11460</v>
      </c>
      <c r="C4395" t="s">
        <v>7360</v>
      </c>
      <c r="D4395" t="s">
        <v>197</v>
      </c>
      <c r="E4395" t="s">
        <v>32</v>
      </c>
      <c r="F4395" t="s">
        <v>147</v>
      </c>
      <c r="G4395" t="s">
        <v>148</v>
      </c>
      <c r="H4395">
        <v>285000</v>
      </c>
      <c r="I4395">
        <v>285000</v>
      </c>
      <c r="J4395">
        <v>71</v>
      </c>
      <c r="K4395" s="1">
        <v>46053</v>
      </c>
      <c r="L4395" t="s">
        <v>15144</v>
      </c>
    </row>
    <row r="4396" spans="1:12" x14ac:dyDescent="0.2">
      <c r="A4396" t="s">
        <v>11467</v>
      </c>
      <c r="B4396" t="s">
        <v>11468</v>
      </c>
      <c r="C4396" t="s">
        <v>7360</v>
      </c>
      <c r="D4396" t="s">
        <v>197</v>
      </c>
      <c r="E4396" t="s">
        <v>32</v>
      </c>
      <c r="F4396" t="s">
        <v>147</v>
      </c>
      <c r="G4396" t="s">
        <v>148</v>
      </c>
      <c r="H4396">
        <v>285000</v>
      </c>
      <c r="I4396">
        <v>285000</v>
      </c>
      <c r="J4396">
        <v>71</v>
      </c>
      <c r="K4396" s="1">
        <v>46053</v>
      </c>
      <c r="L4396" t="s">
        <v>15144</v>
      </c>
    </row>
    <row r="4397" spans="1:12" x14ac:dyDescent="0.2">
      <c r="A4397" t="s">
        <v>11471</v>
      </c>
      <c r="B4397" t="s">
        <v>11472</v>
      </c>
      <c r="C4397" t="s">
        <v>7360</v>
      </c>
      <c r="D4397" t="s">
        <v>197</v>
      </c>
      <c r="E4397" t="s">
        <v>32</v>
      </c>
      <c r="F4397" t="s">
        <v>147</v>
      </c>
      <c r="G4397" t="s">
        <v>148</v>
      </c>
      <c r="H4397">
        <v>285000</v>
      </c>
      <c r="I4397">
        <v>285000</v>
      </c>
      <c r="J4397">
        <v>71</v>
      </c>
      <c r="K4397" s="1">
        <v>46053</v>
      </c>
      <c r="L4397" t="s">
        <v>15144</v>
      </c>
    </row>
    <row r="4398" spans="1:12" x14ac:dyDescent="0.2">
      <c r="A4398" t="s">
        <v>11461</v>
      </c>
      <c r="B4398" t="s">
        <v>11462</v>
      </c>
      <c r="C4398" t="s">
        <v>7360</v>
      </c>
      <c r="D4398" t="s">
        <v>197</v>
      </c>
      <c r="E4398" t="s">
        <v>32</v>
      </c>
      <c r="F4398" t="s">
        <v>147</v>
      </c>
      <c r="G4398" t="s">
        <v>148</v>
      </c>
      <c r="H4398">
        <v>285000</v>
      </c>
      <c r="I4398">
        <v>285000</v>
      </c>
      <c r="J4398">
        <v>71</v>
      </c>
      <c r="K4398" s="1">
        <v>46053</v>
      </c>
      <c r="L4398" t="s">
        <v>15144</v>
      </c>
    </row>
    <row r="4399" spans="1:12" x14ac:dyDescent="0.2">
      <c r="A4399" t="s">
        <v>11479</v>
      </c>
      <c r="B4399" t="s">
        <v>11480</v>
      </c>
      <c r="C4399" t="s">
        <v>7360</v>
      </c>
      <c r="D4399" t="s">
        <v>197</v>
      </c>
      <c r="E4399" t="s">
        <v>32</v>
      </c>
      <c r="F4399" t="s">
        <v>147</v>
      </c>
      <c r="G4399" t="s">
        <v>148</v>
      </c>
      <c r="H4399">
        <v>285000</v>
      </c>
      <c r="I4399">
        <v>285000</v>
      </c>
      <c r="J4399">
        <v>71</v>
      </c>
      <c r="K4399" s="1">
        <v>46053</v>
      </c>
      <c r="L4399" t="s">
        <v>15144</v>
      </c>
    </row>
    <row r="4400" spans="1:12" x14ac:dyDescent="0.2">
      <c r="A4400" t="s">
        <v>11469</v>
      </c>
      <c r="B4400" t="s">
        <v>11470</v>
      </c>
      <c r="C4400" t="s">
        <v>7360</v>
      </c>
      <c r="D4400" t="s">
        <v>197</v>
      </c>
      <c r="E4400" t="s">
        <v>32</v>
      </c>
      <c r="F4400" t="s">
        <v>147</v>
      </c>
      <c r="G4400" t="s">
        <v>148</v>
      </c>
      <c r="H4400">
        <v>285000</v>
      </c>
      <c r="I4400">
        <v>285000</v>
      </c>
      <c r="J4400">
        <v>71</v>
      </c>
      <c r="K4400" s="1">
        <v>46053</v>
      </c>
      <c r="L4400" t="s">
        <v>15144</v>
      </c>
    </row>
    <row r="4401" spans="1:12" x14ac:dyDescent="0.2">
      <c r="A4401" t="s">
        <v>11483</v>
      </c>
      <c r="B4401" t="s">
        <v>11484</v>
      </c>
      <c r="C4401" t="s">
        <v>7360</v>
      </c>
      <c r="D4401" t="s">
        <v>197</v>
      </c>
      <c r="E4401" t="s">
        <v>32</v>
      </c>
      <c r="F4401" t="s">
        <v>147</v>
      </c>
      <c r="G4401" t="s">
        <v>148</v>
      </c>
      <c r="H4401">
        <v>285000</v>
      </c>
      <c r="I4401">
        <v>285000</v>
      </c>
      <c r="J4401">
        <v>71</v>
      </c>
      <c r="K4401" s="1">
        <v>46053</v>
      </c>
      <c r="L4401" t="s">
        <v>15144</v>
      </c>
    </row>
    <row r="4402" spans="1:12" x14ac:dyDescent="0.2">
      <c r="A4402" t="s">
        <v>11485</v>
      </c>
      <c r="B4402" t="s">
        <v>11486</v>
      </c>
      <c r="C4402" t="s">
        <v>7360</v>
      </c>
      <c r="D4402" t="s">
        <v>197</v>
      </c>
      <c r="E4402" t="s">
        <v>32</v>
      </c>
      <c r="F4402" t="s">
        <v>147</v>
      </c>
      <c r="G4402" t="s">
        <v>148</v>
      </c>
      <c r="H4402">
        <v>285000</v>
      </c>
      <c r="I4402">
        <v>285000</v>
      </c>
      <c r="J4402">
        <v>71</v>
      </c>
      <c r="K4402" s="1">
        <v>46053</v>
      </c>
      <c r="L4402" t="s">
        <v>15144</v>
      </c>
    </row>
    <row r="4403" spans="1:12" x14ac:dyDescent="0.2">
      <c r="A4403" t="s">
        <v>11463</v>
      </c>
      <c r="B4403" t="s">
        <v>11464</v>
      </c>
      <c r="C4403" t="s">
        <v>7360</v>
      </c>
      <c r="D4403" t="s">
        <v>197</v>
      </c>
      <c r="E4403" t="s">
        <v>32</v>
      </c>
      <c r="F4403" t="s">
        <v>147</v>
      </c>
      <c r="G4403" t="s">
        <v>148</v>
      </c>
      <c r="H4403">
        <v>285000</v>
      </c>
      <c r="I4403">
        <v>285000</v>
      </c>
      <c r="J4403">
        <v>71</v>
      </c>
      <c r="K4403" s="1">
        <v>46053</v>
      </c>
      <c r="L4403" t="s">
        <v>15144</v>
      </c>
    </row>
    <row r="4404" spans="1:12" x14ac:dyDescent="0.2">
      <c r="A4404" t="s">
        <v>10684</v>
      </c>
      <c r="B4404" t="s">
        <v>10685</v>
      </c>
      <c r="C4404" t="s">
        <v>7360</v>
      </c>
      <c r="D4404" t="s">
        <v>197</v>
      </c>
      <c r="E4404" t="s">
        <v>32</v>
      </c>
      <c r="F4404" t="s">
        <v>230</v>
      </c>
      <c r="G4404" t="s">
        <v>836</v>
      </c>
      <c r="I4404"/>
      <c r="J4404">
        <v>39.808611111111112</v>
      </c>
      <c r="K4404" s="1">
        <v>45991</v>
      </c>
      <c r="L4404" t="s">
        <v>15144</v>
      </c>
    </row>
    <row r="4405" spans="1:12" x14ac:dyDescent="0.2">
      <c r="A4405" t="s">
        <v>10686</v>
      </c>
      <c r="B4405" t="s">
        <v>10687</v>
      </c>
      <c r="C4405" t="s">
        <v>7360</v>
      </c>
      <c r="D4405" t="s">
        <v>197</v>
      </c>
      <c r="E4405" t="s">
        <v>32</v>
      </c>
      <c r="F4405" t="s">
        <v>230</v>
      </c>
      <c r="G4405" t="s">
        <v>836</v>
      </c>
      <c r="I4405"/>
      <c r="J4405">
        <v>39.808611111111112</v>
      </c>
      <c r="K4405" s="1">
        <v>45991</v>
      </c>
      <c r="L4405" t="s">
        <v>15144</v>
      </c>
    </row>
    <row r="4406" spans="1:12" x14ac:dyDescent="0.2">
      <c r="A4406" t="s">
        <v>12629</v>
      </c>
      <c r="B4406" t="s">
        <v>12630</v>
      </c>
      <c r="C4406" t="s">
        <v>7360</v>
      </c>
      <c r="D4406" t="s">
        <v>197</v>
      </c>
      <c r="E4406" t="s">
        <v>32</v>
      </c>
      <c r="F4406" t="s">
        <v>230</v>
      </c>
      <c r="G4406" t="s">
        <v>836</v>
      </c>
      <c r="I4406">
        <v>730000</v>
      </c>
      <c r="J4406">
        <v>44.811250000000001</v>
      </c>
      <c r="K4406" s="1">
        <v>46112</v>
      </c>
      <c r="L4406" t="s">
        <v>15144</v>
      </c>
    </row>
    <row r="4407" spans="1:12" x14ac:dyDescent="0.2">
      <c r="A4407" t="s">
        <v>2985</v>
      </c>
      <c r="B4407" t="s">
        <v>5613</v>
      </c>
      <c r="C4407" t="s">
        <v>7360</v>
      </c>
      <c r="D4407" t="s">
        <v>197</v>
      </c>
      <c r="E4407" t="s">
        <v>32</v>
      </c>
      <c r="F4407" t="s">
        <v>230</v>
      </c>
      <c r="G4407" t="s">
        <v>836</v>
      </c>
      <c r="H4407">
        <v>250000</v>
      </c>
      <c r="I4407">
        <v>250000</v>
      </c>
      <c r="J4407">
        <v>71.5</v>
      </c>
      <c r="K4407" s="1">
        <v>45626</v>
      </c>
      <c r="L4407" t="s">
        <v>15144</v>
      </c>
    </row>
    <row r="4408" spans="1:12" x14ac:dyDescent="0.2">
      <c r="A4408" t="s">
        <v>2988</v>
      </c>
      <c r="B4408" t="s">
        <v>5612</v>
      </c>
      <c r="C4408" t="s">
        <v>7360</v>
      </c>
      <c r="D4408" t="s">
        <v>197</v>
      </c>
      <c r="E4408" t="s">
        <v>32</v>
      </c>
      <c r="F4408" t="s">
        <v>230</v>
      </c>
      <c r="G4408" t="s">
        <v>836</v>
      </c>
      <c r="H4408">
        <v>250000</v>
      </c>
      <c r="I4408">
        <v>250000</v>
      </c>
      <c r="J4408">
        <v>71.5</v>
      </c>
      <c r="K4408" s="1">
        <v>45626</v>
      </c>
      <c r="L4408" t="s">
        <v>15144</v>
      </c>
    </row>
    <row r="4409" spans="1:12" x14ac:dyDescent="0.2">
      <c r="A4409" t="s">
        <v>2983</v>
      </c>
      <c r="B4409" t="s">
        <v>5602</v>
      </c>
      <c r="C4409" t="s">
        <v>7360</v>
      </c>
      <c r="D4409" t="s">
        <v>197</v>
      </c>
      <c r="E4409" t="s">
        <v>32</v>
      </c>
      <c r="F4409" t="s">
        <v>230</v>
      </c>
      <c r="G4409" t="s">
        <v>836</v>
      </c>
      <c r="H4409">
        <v>250000</v>
      </c>
      <c r="I4409">
        <v>250000</v>
      </c>
      <c r="J4409">
        <v>71.5</v>
      </c>
      <c r="K4409" s="1">
        <v>45626</v>
      </c>
      <c r="L4409" t="s">
        <v>15144</v>
      </c>
    </row>
    <row r="4410" spans="1:12" x14ac:dyDescent="0.2">
      <c r="A4410" t="s">
        <v>2982</v>
      </c>
      <c r="B4410" t="s">
        <v>5611</v>
      </c>
      <c r="C4410" t="s">
        <v>7360</v>
      </c>
      <c r="D4410" t="s">
        <v>197</v>
      </c>
      <c r="E4410" t="s">
        <v>32</v>
      </c>
      <c r="F4410" t="s">
        <v>230</v>
      </c>
      <c r="G4410" t="s">
        <v>836</v>
      </c>
      <c r="H4410">
        <v>250000</v>
      </c>
      <c r="I4410">
        <v>250000</v>
      </c>
      <c r="J4410">
        <v>71.5</v>
      </c>
      <c r="K4410" s="1">
        <v>45626</v>
      </c>
      <c r="L4410" t="s">
        <v>15144</v>
      </c>
    </row>
    <row r="4411" spans="1:12" x14ac:dyDescent="0.2">
      <c r="A4411" t="s">
        <v>2986</v>
      </c>
      <c r="B4411" t="s">
        <v>5605</v>
      </c>
      <c r="C4411" t="s">
        <v>7360</v>
      </c>
      <c r="D4411" t="s">
        <v>197</v>
      </c>
      <c r="E4411" t="s">
        <v>32</v>
      </c>
      <c r="F4411" t="s">
        <v>230</v>
      </c>
      <c r="G4411" t="s">
        <v>836</v>
      </c>
      <c r="H4411">
        <v>250000</v>
      </c>
      <c r="I4411">
        <v>250000</v>
      </c>
      <c r="J4411">
        <v>71.5</v>
      </c>
      <c r="K4411" s="1">
        <v>45626</v>
      </c>
      <c r="L4411" t="s">
        <v>15144</v>
      </c>
    </row>
    <row r="4412" spans="1:12" x14ac:dyDescent="0.2">
      <c r="A4412" t="s">
        <v>2984</v>
      </c>
      <c r="B4412" t="s">
        <v>5610</v>
      </c>
      <c r="C4412" t="s">
        <v>7360</v>
      </c>
      <c r="D4412" t="s">
        <v>197</v>
      </c>
      <c r="E4412" t="s">
        <v>32</v>
      </c>
      <c r="F4412" t="s">
        <v>230</v>
      </c>
      <c r="G4412" t="s">
        <v>836</v>
      </c>
      <c r="H4412">
        <v>250000</v>
      </c>
      <c r="I4412">
        <v>250000</v>
      </c>
      <c r="J4412">
        <v>71.5</v>
      </c>
      <c r="K4412" s="1">
        <v>45626</v>
      </c>
      <c r="L4412" t="s">
        <v>15144</v>
      </c>
    </row>
    <row r="4413" spans="1:12" x14ac:dyDescent="0.2">
      <c r="A4413" t="s">
        <v>9986</v>
      </c>
      <c r="B4413" t="s">
        <v>9987</v>
      </c>
      <c r="C4413" t="s">
        <v>7360</v>
      </c>
      <c r="D4413" t="s">
        <v>197</v>
      </c>
      <c r="E4413" t="s">
        <v>32</v>
      </c>
      <c r="F4413" t="s">
        <v>230</v>
      </c>
      <c r="G4413" t="s">
        <v>836</v>
      </c>
      <c r="H4413">
        <v>250000</v>
      </c>
      <c r="I4413">
        <v>250000</v>
      </c>
      <c r="J4413">
        <v>71.5</v>
      </c>
      <c r="K4413" s="1">
        <v>45961</v>
      </c>
      <c r="L4413" t="s">
        <v>15144</v>
      </c>
    </row>
    <row r="4414" spans="1:12" x14ac:dyDescent="0.2">
      <c r="A4414" t="s">
        <v>2980</v>
      </c>
      <c r="B4414" t="s">
        <v>5604</v>
      </c>
      <c r="C4414" t="s">
        <v>7360</v>
      </c>
      <c r="D4414" t="s">
        <v>197</v>
      </c>
      <c r="E4414" t="s">
        <v>32</v>
      </c>
      <c r="F4414" t="s">
        <v>230</v>
      </c>
      <c r="G4414" t="s">
        <v>836</v>
      </c>
      <c r="H4414">
        <v>250000</v>
      </c>
      <c r="I4414">
        <v>250000</v>
      </c>
      <c r="J4414">
        <v>71.5</v>
      </c>
      <c r="K4414" s="1">
        <v>45626</v>
      </c>
      <c r="L4414" t="s">
        <v>15144</v>
      </c>
    </row>
    <row r="4415" spans="1:12" x14ac:dyDescent="0.2">
      <c r="A4415" t="s">
        <v>2991</v>
      </c>
      <c r="B4415" t="s">
        <v>5603</v>
      </c>
      <c r="C4415" t="s">
        <v>7360</v>
      </c>
      <c r="D4415" t="s">
        <v>197</v>
      </c>
      <c r="E4415" t="s">
        <v>32</v>
      </c>
      <c r="F4415" t="s">
        <v>230</v>
      </c>
      <c r="G4415" t="s">
        <v>836</v>
      </c>
      <c r="H4415">
        <v>250000</v>
      </c>
      <c r="I4415">
        <v>250000</v>
      </c>
      <c r="J4415">
        <v>71.5</v>
      </c>
      <c r="K4415" s="1">
        <v>45626</v>
      </c>
      <c r="L4415" t="s">
        <v>15144</v>
      </c>
    </row>
    <row r="4416" spans="1:12" x14ac:dyDescent="0.2">
      <c r="A4416" t="s">
        <v>2972</v>
      </c>
      <c r="B4416" t="s">
        <v>5592</v>
      </c>
      <c r="C4416" t="s">
        <v>7360</v>
      </c>
      <c r="D4416" t="s">
        <v>197</v>
      </c>
      <c r="E4416" t="s">
        <v>32</v>
      </c>
      <c r="F4416" t="s">
        <v>230</v>
      </c>
      <c r="G4416" t="s">
        <v>836</v>
      </c>
      <c r="H4416">
        <v>250000</v>
      </c>
      <c r="I4416">
        <v>250000</v>
      </c>
      <c r="J4416">
        <v>71.5</v>
      </c>
      <c r="K4416" s="1">
        <v>45565</v>
      </c>
      <c r="L4416" t="s">
        <v>15144</v>
      </c>
    </row>
    <row r="4417" spans="1:12" x14ac:dyDescent="0.2">
      <c r="A4417" t="s">
        <v>15105</v>
      </c>
      <c r="B4417" t="s">
        <v>15106</v>
      </c>
      <c r="C4417" t="s">
        <v>7360</v>
      </c>
      <c r="D4417" t="s">
        <v>197</v>
      </c>
      <c r="E4417" t="s">
        <v>32</v>
      </c>
      <c r="F4417" t="s">
        <v>230</v>
      </c>
      <c r="G4417" t="s">
        <v>836</v>
      </c>
      <c r="H4417">
        <v>250000</v>
      </c>
      <c r="I4417">
        <v>250000</v>
      </c>
      <c r="J4417">
        <v>71.5</v>
      </c>
      <c r="K4417" s="1">
        <v>46234</v>
      </c>
      <c r="L4417" t="s">
        <v>15144</v>
      </c>
    </row>
    <row r="4418" spans="1:12" x14ac:dyDescent="0.2">
      <c r="A4418" t="s">
        <v>2971</v>
      </c>
      <c r="B4418" t="s">
        <v>5591</v>
      </c>
      <c r="C4418" t="s">
        <v>7360</v>
      </c>
      <c r="D4418" t="s">
        <v>197</v>
      </c>
      <c r="E4418" t="s">
        <v>32</v>
      </c>
      <c r="F4418" t="s">
        <v>230</v>
      </c>
      <c r="G4418" t="s">
        <v>836</v>
      </c>
      <c r="H4418">
        <v>250000</v>
      </c>
      <c r="I4418">
        <v>250000</v>
      </c>
      <c r="J4418">
        <v>71.5</v>
      </c>
      <c r="K4418" s="1">
        <v>45565</v>
      </c>
      <c r="L4418" t="s">
        <v>15144</v>
      </c>
    </row>
    <row r="4419" spans="1:12" x14ac:dyDescent="0.2">
      <c r="A4419" t="s">
        <v>2978</v>
      </c>
      <c r="B4419" t="s">
        <v>5590</v>
      </c>
      <c r="C4419" t="s">
        <v>7360</v>
      </c>
      <c r="D4419" t="s">
        <v>197</v>
      </c>
      <c r="E4419" t="s">
        <v>32</v>
      </c>
      <c r="F4419" t="s">
        <v>230</v>
      </c>
      <c r="G4419" t="s">
        <v>836</v>
      </c>
      <c r="H4419">
        <v>250000</v>
      </c>
      <c r="I4419">
        <v>250000</v>
      </c>
      <c r="J4419">
        <v>71.5</v>
      </c>
      <c r="K4419" s="1">
        <v>45565</v>
      </c>
      <c r="L4419" t="s">
        <v>15144</v>
      </c>
    </row>
    <row r="4420" spans="1:12" x14ac:dyDescent="0.2">
      <c r="A4420" t="s">
        <v>2969</v>
      </c>
      <c r="B4420" t="s">
        <v>5589</v>
      </c>
      <c r="C4420" t="s">
        <v>7360</v>
      </c>
      <c r="D4420" t="s">
        <v>197</v>
      </c>
      <c r="E4420" t="s">
        <v>32</v>
      </c>
      <c r="F4420" t="s">
        <v>230</v>
      </c>
      <c r="G4420" t="s">
        <v>836</v>
      </c>
      <c r="H4420">
        <v>250000</v>
      </c>
      <c r="I4420">
        <v>250000</v>
      </c>
      <c r="J4420">
        <v>71.5</v>
      </c>
      <c r="K4420" s="1">
        <v>45565</v>
      </c>
      <c r="L4420" t="s">
        <v>15144</v>
      </c>
    </row>
    <row r="4421" spans="1:12" x14ac:dyDescent="0.2">
      <c r="A4421" t="s">
        <v>3896</v>
      </c>
      <c r="B4421" t="s">
        <v>15360</v>
      </c>
      <c r="C4421" t="s">
        <v>7360</v>
      </c>
      <c r="D4421" t="s">
        <v>197</v>
      </c>
      <c r="E4421" t="s">
        <v>32</v>
      </c>
      <c r="F4421" t="s">
        <v>125</v>
      </c>
      <c r="G4421" t="s">
        <v>126</v>
      </c>
      <c r="I4421"/>
      <c r="J4421">
        <v>71.5</v>
      </c>
      <c r="K4421" s="1">
        <v>45747</v>
      </c>
      <c r="L4421" t="s">
        <v>15144</v>
      </c>
    </row>
    <row r="4422" spans="1:12" x14ac:dyDescent="0.2">
      <c r="A4422" t="s">
        <v>3897</v>
      </c>
      <c r="B4422" t="s">
        <v>15361</v>
      </c>
      <c r="C4422" t="s">
        <v>7360</v>
      </c>
      <c r="D4422" t="s">
        <v>197</v>
      </c>
      <c r="E4422" t="s">
        <v>32</v>
      </c>
      <c r="F4422" t="s">
        <v>125</v>
      </c>
      <c r="G4422" t="s">
        <v>126</v>
      </c>
      <c r="I4422"/>
      <c r="J4422">
        <v>71.5</v>
      </c>
      <c r="K4422" s="1">
        <v>45747</v>
      </c>
      <c r="L4422" t="s">
        <v>15144</v>
      </c>
    </row>
    <row r="4423" spans="1:12" x14ac:dyDescent="0.2">
      <c r="A4423" t="s">
        <v>3895</v>
      </c>
      <c r="B4423" t="s">
        <v>15362</v>
      </c>
      <c r="C4423" t="s">
        <v>7360</v>
      </c>
      <c r="D4423" t="s">
        <v>197</v>
      </c>
      <c r="E4423" t="s">
        <v>32</v>
      </c>
      <c r="F4423" t="s">
        <v>125</v>
      </c>
      <c r="G4423" t="s">
        <v>126</v>
      </c>
      <c r="I4423"/>
      <c r="J4423">
        <v>71.5</v>
      </c>
      <c r="K4423" s="1">
        <v>45747</v>
      </c>
      <c r="L4423" t="s">
        <v>15144</v>
      </c>
    </row>
    <row r="4424" spans="1:12" x14ac:dyDescent="0.2">
      <c r="A4424" t="s">
        <v>15364</v>
      </c>
      <c r="B4424" t="s">
        <v>15365</v>
      </c>
      <c r="C4424" t="s">
        <v>7360</v>
      </c>
      <c r="D4424" t="s">
        <v>197</v>
      </c>
      <c r="E4424" t="s">
        <v>32</v>
      </c>
      <c r="F4424" t="s">
        <v>125</v>
      </c>
      <c r="G4424" t="s">
        <v>126</v>
      </c>
      <c r="I4424"/>
      <c r="J4424">
        <v>71.5</v>
      </c>
      <c r="K4424" s="1">
        <v>46234</v>
      </c>
      <c r="L4424" t="s">
        <v>15144</v>
      </c>
    </row>
    <row r="4425" spans="1:12" x14ac:dyDescent="0.2">
      <c r="A4425" t="s">
        <v>15366</v>
      </c>
      <c r="B4425" t="s">
        <v>15367</v>
      </c>
      <c r="C4425" t="s">
        <v>7360</v>
      </c>
      <c r="D4425" t="s">
        <v>197</v>
      </c>
      <c r="E4425" t="s">
        <v>32</v>
      </c>
      <c r="F4425" t="s">
        <v>125</v>
      </c>
      <c r="G4425" t="s">
        <v>126</v>
      </c>
      <c r="I4425"/>
      <c r="J4425">
        <v>99</v>
      </c>
      <c r="K4425" s="1">
        <v>46234</v>
      </c>
      <c r="L4425" t="s">
        <v>15144</v>
      </c>
    </row>
    <row r="4426" spans="1:12" x14ac:dyDescent="0.2">
      <c r="A4426" t="s">
        <v>15368</v>
      </c>
      <c r="B4426" t="s">
        <v>15369</v>
      </c>
      <c r="C4426" t="s">
        <v>7360</v>
      </c>
      <c r="D4426" t="s">
        <v>197</v>
      </c>
      <c r="E4426" t="s">
        <v>32</v>
      </c>
      <c r="F4426" t="s">
        <v>125</v>
      </c>
      <c r="G4426" t="s">
        <v>126</v>
      </c>
      <c r="I4426"/>
      <c r="J4426">
        <v>71.5</v>
      </c>
      <c r="K4426" s="1">
        <v>46234</v>
      </c>
      <c r="L4426" t="s">
        <v>15144</v>
      </c>
    </row>
    <row r="4427" spans="1:12" x14ac:dyDescent="0.2">
      <c r="A4427" t="s">
        <v>15370</v>
      </c>
      <c r="B4427" t="s">
        <v>15371</v>
      </c>
      <c r="C4427" t="s">
        <v>7360</v>
      </c>
      <c r="D4427" t="s">
        <v>197</v>
      </c>
      <c r="E4427" t="s">
        <v>32</v>
      </c>
      <c r="F4427" t="s">
        <v>125</v>
      </c>
      <c r="G4427" t="s">
        <v>126</v>
      </c>
      <c r="I4427"/>
      <c r="J4427">
        <v>71.5</v>
      </c>
      <c r="K4427" s="1">
        <v>46234</v>
      </c>
      <c r="L4427" t="s">
        <v>15144</v>
      </c>
    </row>
    <row r="4428" spans="1:12" x14ac:dyDescent="0.2">
      <c r="A4428" t="s">
        <v>15372</v>
      </c>
      <c r="B4428" t="s">
        <v>15373</v>
      </c>
      <c r="C4428" t="s">
        <v>7360</v>
      </c>
      <c r="D4428" t="s">
        <v>197</v>
      </c>
      <c r="E4428" t="s">
        <v>32</v>
      </c>
      <c r="F4428" t="s">
        <v>125</v>
      </c>
      <c r="G4428" t="s">
        <v>126</v>
      </c>
      <c r="I4428"/>
      <c r="J4428">
        <v>82.5</v>
      </c>
      <c r="K4428" s="1">
        <v>46234</v>
      </c>
      <c r="L4428" t="s">
        <v>15144</v>
      </c>
    </row>
    <row r="4429" spans="1:12" x14ac:dyDescent="0.2">
      <c r="A4429" t="s">
        <v>15374</v>
      </c>
      <c r="B4429" t="s">
        <v>15375</v>
      </c>
      <c r="C4429" t="s">
        <v>7360</v>
      </c>
      <c r="D4429" t="s">
        <v>197</v>
      </c>
      <c r="E4429" t="s">
        <v>32</v>
      </c>
      <c r="F4429" t="s">
        <v>125</v>
      </c>
      <c r="G4429" t="s">
        <v>126</v>
      </c>
      <c r="I4429"/>
      <c r="J4429">
        <v>71.5</v>
      </c>
      <c r="K4429" s="1">
        <v>46234</v>
      </c>
      <c r="L4429" t="s">
        <v>15144</v>
      </c>
    </row>
    <row r="4430" spans="1:12" x14ac:dyDescent="0.2">
      <c r="A4430" t="s">
        <v>15376</v>
      </c>
      <c r="B4430" t="s">
        <v>15377</v>
      </c>
      <c r="C4430" t="s">
        <v>7360</v>
      </c>
      <c r="D4430" t="s">
        <v>197</v>
      </c>
      <c r="E4430" t="s">
        <v>32</v>
      </c>
      <c r="F4430" t="s">
        <v>125</v>
      </c>
      <c r="G4430" t="s">
        <v>126</v>
      </c>
      <c r="I4430"/>
      <c r="J4430">
        <v>99</v>
      </c>
      <c r="K4430" s="1">
        <v>46234</v>
      </c>
      <c r="L4430" t="s">
        <v>15144</v>
      </c>
    </row>
    <row r="4431" spans="1:12" x14ac:dyDescent="0.2">
      <c r="A4431" t="s">
        <v>15379</v>
      </c>
      <c r="B4431" t="s">
        <v>15380</v>
      </c>
      <c r="C4431" t="s">
        <v>7360</v>
      </c>
      <c r="D4431" t="s">
        <v>197</v>
      </c>
      <c r="E4431" t="s">
        <v>32</v>
      </c>
      <c r="F4431" t="s">
        <v>125</v>
      </c>
      <c r="G4431" t="s">
        <v>126</v>
      </c>
      <c r="I4431"/>
      <c r="J4431">
        <v>71.5</v>
      </c>
      <c r="K4431" s="1">
        <v>46234</v>
      </c>
      <c r="L4431" t="s">
        <v>15144</v>
      </c>
    </row>
    <row r="4432" spans="1:12" x14ac:dyDescent="0.2">
      <c r="A4432" t="s">
        <v>15381</v>
      </c>
      <c r="B4432" t="s">
        <v>15382</v>
      </c>
      <c r="C4432" t="s">
        <v>7360</v>
      </c>
      <c r="D4432" t="s">
        <v>197</v>
      </c>
      <c r="E4432" t="s">
        <v>32</v>
      </c>
      <c r="F4432" t="s">
        <v>125</v>
      </c>
      <c r="G4432" t="s">
        <v>126</v>
      </c>
      <c r="I4432"/>
      <c r="J4432">
        <v>71.5</v>
      </c>
      <c r="K4432" s="1">
        <v>46234</v>
      </c>
      <c r="L4432" t="s">
        <v>15144</v>
      </c>
    </row>
    <row r="4433" spans="1:12" x14ac:dyDescent="0.2">
      <c r="A4433" t="s">
        <v>15383</v>
      </c>
      <c r="B4433" t="s">
        <v>15384</v>
      </c>
      <c r="C4433" t="s">
        <v>7360</v>
      </c>
      <c r="D4433" t="s">
        <v>197</v>
      </c>
      <c r="E4433" t="s">
        <v>32</v>
      </c>
      <c r="F4433" t="s">
        <v>125</v>
      </c>
      <c r="G4433" t="s">
        <v>126</v>
      </c>
      <c r="I4433"/>
      <c r="J4433">
        <v>71.5</v>
      </c>
      <c r="K4433" s="1">
        <v>46234</v>
      </c>
      <c r="L4433" t="s">
        <v>15144</v>
      </c>
    </row>
    <row r="4434" spans="1:12" x14ac:dyDescent="0.2">
      <c r="A4434" t="s">
        <v>15385</v>
      </c>
      <c r="B4434" t="s">
        <v>15386</v>
      </c>
      <c r="C4434" t="s">
        <v>7360</v>
      </c>
      <c r="D4434" t="s">
        <v>197</v>
      </c>
      <c r="E4434" t="s">
        <v>32</v>
      </c>
      <c r="F4434" t="s">
        <v>125</v>
      </c>
      <c r="G4434" t="s">
        <v>126</v>
      </c>
      <c r="I4434"/>
      <c r="J4434">
        <v>71.5</v>
      </c>
      <c r="K4434" s="1">
        <v>46234</v>
      </c>
      <c r="L4434" t="s">
        <v>15144</v>
      </c>
    </row>
    <row r="4435" spans="1:12" x14ac:dyDescent="0.2">
      <c r="A4435" t="s">
        <v>15387</v>
      </c>
      <c r="B4435" t="s">
        <v>15388</v>
      </c>
      <c r="C4435" t="s">
        <v>7360</v>
      </c>
      <c r="D4435" t="s">
        <v>197</v>
      </c>
      <c r="E4435" t="s">
        <v>32</v>
      </c>
      <c r="F4435" t="s">
        <v>125</v>
      </c>
      <c r="G4435" t="s">
        <v>126</v>
      </c>
      <c r="I4435"/>
      <c r="J4435">
        <v>82.5</v>
      </c>
      <c r="K4435" s="1">
        <v>46234</v>
      </c>
      <c r="L4435" t="s">
        <v>15144</v>
      </c>
    </row>
    <row r="4436" spans="1:12" x14ac:dyDescent="0.2">
      <c r="A4436" t="s">
        <v>15389</v>
      </c>
      <c r="B4436" t="s">
        <v>15390</v>
      </c>
      <c r="C4436" t="s">
        <v>7360</v>
      </c>
      <c r="D4436" t="s">
        <v>197</v>
      </c>
      <c r="E4436" t="s">
        <v>32</v>
      </c>
      <c r="F4436" t="s">
        <v>125</v>
      </c>
      <c r="G4436" t="s">
        <v>126</v>
      </c>
      <c r="I4436"/>
      <c r="J4436">
        <v>99</v>
      </c>
      <c r="K4436" s="1">
        <v>46234</v>
      </c>
      <c r="L4436" t="s">
        <v>15144</v>
      </c>
    </row>
    <row r="4437" spans="1:12" x14ac:dyDescent="0.2">
      <c r="A4437" t="s">
        <v>15391</v>
      </c>
      <c r="B4437" t="s">
        <v>15392</v>
      </c>
      <c r="C4437" t="s">
        <v>7360</v>
      </c>
      <c r="D4437" t="s">
        <v>197</v>
      </c>
      <c r="E4437" t="s">
        <v>32</v>
      </c>
      <c r="F4437" t="s">
        <v>125</v>
      </c>
      <c r="G4437" t="s">
        <v>126</v>
      </c>
      <c r="I4437"/>
      <c r="J4437">
        <v>99</v>
      </c>
      <c r="K4437" s="1">
        <v>46234</v>
      </c>
      <c r="L4437" t="s">
        <v>15144</v>
      </c>
    </row>
    <row r="4438" spans="1:12" x14ac:dyDescent="0.2">
      <c r="A4438" t="s">
        <v>15393</v>
      </c>
      <c r="B4438" t="s">
        <v>15394</v>
      </c>
      <c r="C4438" t="s">
        <v>7360</v>
      </c>
      <c r="D4438" t="s">
        <v>197</v>
      </c>
      <c r="E4438" t="s">
        <v>32</v>
      </c>
      <c r="F4438" t="s">
        <v>125</v>
      </c>
      <c r="G4438" t="s">
        <v>126</v>
      </c>
      <c r="I4438"/>
      <c r="J4438">
        <v>71.5</v>
      </c>
      <c r="K4438" s="1">
        <v>46234</v>
      </c>
      <c r="L4438" t="s">
        <v>15144</v>
      </c>
    </row>
    <row r="4439" spans="1:12" x14ac:dyDescent="0.2">
      <c r="A4439" t="s">
        <v>15395</v>
      </c>
      <c r="B4439" t="s">
        <v>15396</v>
      </c>
      <c r="C4439" t="s">
        <v>7360</v>
      </c>
      <c r="D4439" t="s">
        <v>197</v>
      </c>
      <c r="E4439" t="s">
        <v>32</v>
      </c>
      <c r="F4439" t="s">
        <v>125</v>
      </c>
      <c r="G4439" t="s">
        <v>126</v>
      </c>
      <c r="I4439"/>
      <c r="J4439">
        <v>82.5</v>
      </c>
      <c r="K4439" s="1">
        <v>46234</v>
      </c>
      <c r="L4439" t="s">
        <v>15144</v>
      </c>
    </row>
    <row r="4440" spans="1:12" x14ac:dyDescent="0.2">
      <c r="A4440" t="s">
        <v>15397</v>
      </c>
      <c r="B4440" t="s">
        <v>15398</v>
      </c>
      <c r="C4440" t="s">
        <v>7360</v>
      </c>
      <c r="D4440" t="s">
        <v>197</v>
      </c>
      <c r="E4440" t="s">
        <v>32</v>
      </c>
      <c r="F4440" t="s">
        <v>125</v>
      </c>
      <c r="G4440" t="s">
        <v>126</v>
      </c>
      <c r="I4440"/>
      <c r="J4440">
        <v>71.5</v>
      </c>
      <c r="K4440" s="1">
        <v>46234</v>
      </c>
      <c r="L4440" t="s">
        <v>15144</v>
      </c>
    </row>
    <row r="4441" spans="1:12" x14ac:dyDescent="0.2">
      <c r="A4441" t="s">
        <v>15399</v>
      </c>
      <c r="B4441" t="s">
        <v>15400</v>
      </c>
      <c r="C4441" t="s">
        <v>7360</v>
      </c>
      <c r="D4441" t="s">
        <v>197</v>
      </c>
      <c r="E4441" t="s">
        <v>32</v>
      </c>
      <c r="F4441" t="s">
        <v>125</v>
      </c>
      <c r="G4441" t="s">
        <v>126</v>
      </c>
      <c r="I4441"/>
      <c r="J4441">
        <v>71.5</v>
      </c>
      <c r="K4441" s="1">
        <v>46234</v>
      </c>
      <c r="L4441" t="s">
        <v>15144</v>
      </c>
    </row>
    <row r="4442" spans="1:12" x14ac:dyDescent="0.2">
      <c r="A4442" t="s">
        <v>15401</v>
      </c>
      <c r="B4442" t="s">
        <v>15402</v>
      </c>
      <c r="C4442" t="s">
        <v>7360</v>
      </c>
      <c r="D4442" t="s">
        <v>197</v>
      </c>
      <c r="E4442" t="s">
        <v>32</v>
      </c>
      <c r="F4442" t="s">
        <v>125</v>
      </c>
      <c r="G4442" t="s">
        <v>126</v>
      </c>
      <c r="I4442"/>
      <c r="J4442">
        <v>71.5</v>
      </c>
      <c r="K4442" s="1">
        <v>46234</v>
      </c>
      <c r="L4442" t="s">
        <v>15144</v>
      </c>
    </row>
    <row r="4443" spans="1:12" x14ac:dyDescent="0.2">
      <c r="A4443" t="s">
        <v>15403</v>
      </c>
      <c r="B4443" t="s">
        <v>15404</v>
      </c>
      <c r="C4443" t="s">
        <v>7360</v>
      </c>
      <c r="D4443" t="s">
        <v>197</v>
      </c>
      <c r="E4443" t="s">
        <v>32</v>
      </c>
      <c r="F4443" t="s">
        <v>125</v>
      </c>
      <c r="G4443" t="s">
        <v>126</v>
      </c>
      <c r="I4443"/>
      <c r="J4443">
        <v>71.5</v>
      </c>
      <c r="K4443" s="1">
        <v>46234</v>
      </c>
      <c r="L4443" t="s">
        <v>15144</v>
      </c>
    </row>
    <row r="4444" spans="1:12" x14ac:dyDescent="0.2">
      <c r="A4444" t="s">
        <v>3894</v>
      </c>
      <c r="B4444" t="s">
        <v>15405</v>
      </c>
      <c r="C4444" t="s">
        <v>7360</v>
      </c>
      <c r="D4444" t="s">
        <v>197</v>
      </c>
      <c r="E4444" t="s">
        <v>32</v>
      </c>
      <c r="F4444" t="s">
        <v>125</v>
      </c>
      <c r="G4444" t="s">
        <v>126</v>
      </c>
      <c r="I4444"/>
      <c r="J4444">
        <v>71.5</v>
      </c>
      <c r="K4444" s="1">
        <v>45747</v>
      </c>
      <c r="L4444" t="s">
        <v>15144</v>
      </c>
    </row>
    <row r="4445" spans="1:12" x14ac:dyDescent="0.2">
      <c r="A4445" t="s">
        <v>3058</v>
      </c>
      <c r="B4445" t="s">
        <v>6050</v>
      </c>
      <c r="C4445" t="s">
        <v>7360</v>
      </c>
      <c r="D4445" t="s">
        <v>197</v>
      </c>
      <c r="E4445" t="s">
        <v>32</v>
      </c>
      <c r="F4445" t="s">
        <v>125</v>
      </c>
      <c r="G4445" t="s">
        <v>126</v>
      </c>
      <c r="H4445">
        <v>100000</v>
      </c>
      <c r="I4445">
        <v>100000</v>
      </c>
      <c r="J4445">
        <v>31.44</v>
      </c>
      <c r="K4445" s="1">
        <v>45626</v>
      </c>
      <c r="L4445" t="s">
        <v>15144</v>
      </c>
    </row>
    <row r="4446" spans="1:12" x14ac:dyDescent="0.2">
      <c r="A4446" t="s">
        <v>14228</v>
      </c>
      <c r="B4446" t="s">
        <v>7384</v>
      </c>
      <c r="C4446" t="s">
        <v>7360</v>
      </c>
      <c r="D4446" t="s">
        <v>197</v>
      </c>
      <c r="E4446" t="s">
        <v>32</v>
      </c>
      <c r="F4446" t="s">
        <v>125</v>
      </c>
      <c r="G4446" t="s">
        <v>126</v>
      </c>
      <c r="I4446"/>
      <c r="J4446">
        <v>75</v>
      </c>
      <c r="K4446" s="1">
        <v>46203</v>
      </c>
      <c r="L4446" t="s">
        <v>15144</v>
      </c>
    </row>
    <row r="4447" spans="1:12" x14ac:dyDescent="0.2">
      <c r="A4447" t="s">
        <v>14552</v>
      </c>
      <c r="B4447" t="s">
        <v>7398</v>
      </c>
      <c r="C4447" t="s">
        <v>7360</v>
      </c>
      <c r="D4447" t="s">
        <v>197</v>
      </c>
      <c r="E4447" t="s">
        <v>32</v>
      </c>
      <c r="F4447" t="s">
        <v>125</v>
      </c>
      <c r="G4447" t="s">
        <v>126</v>
      </c>
      <c r="I4447"/>
      <c r="J4447">
        <v>75</v>
      </c>
      <c r="K4447" s="1">
        <v>46203</v>
      </c>
      <c r="L4447" t="s">
        <v>15144</v>
      </c>
    </row>
    <row r="4448" spans="1:12" x14ac:dyDescent="0.2">
      <c r="A4448" t="s">
        <v>14226</v>
      </c>
      <c r="B4448" t="s">
        <v>7380</v>
      </c>
      <c r="C4448" t="s">
        <v>7360</v>
      </c>
      <c r="D4448" t="s">
        <v>197</v>
      </c>
      <c r="E4448" t="s">
        <v>32</v>
      </c>
      <c r="F4448" t="s">
        <v>125</v>
      </c>
      <c r="G4448" t="s">
        <v>126</v>
      </c>
      <c r="I4448"/>
      <c r="J4448">
        <v>75</v>
      </c>
      <c r="K4448" s="1">
        <v>46203</v>
      </c>
      <c r="L4448" t="s">
        <v>15144</v>
      </c>
    </row>
    <row r="4449" spans="1:12" x14ac:dyDescent="0.2">
      <c r="A4449" t="s">
        <v>14230</v>
      </c>
      <c r="B4449" t="s">
        <v>7409</v>
      </c>
      <c r="C4449" t="s">
        <v>7360</v>
      </c>
      <c r="D4449" t="s">
        <v>197</v>
      </c>
      <c r="E4449" t="s">
        <v>32</v>
      </c>
      <c r="F4449" t="s">
        <v>125</v>
      </c>
      <c r="G4449" t="s">
        <v>126</v>
      </c>
      <c r="I4449"/>
      <c r="J4449">
        <v>75</v>
      </c>
      <c r="K4449" s="1">
        <v>46203</v>
      </c>
      <c r="L4449" t="s">
        <v>15144</v>
      </c>
    </row>
    <row r="4450" spans="1:12" x14ac:dyDescent="0.2">
      <c r="A4450" t="s">
        <v>14229</v>
      </c>
      <c r="B4450" t="s">
        <v>7407</v>
      </c>
      <c r="C4450" t="s">
        <v>7360</v>
      </c>
      <c r="D4450" t="s">
        <v>197</v>
      </c>
      <c r="E4450" t="s">
        <v>32</v>
      </c>
      <c r="F4450" t="s">
        <v>125</v>
      </c>
      <c r="G4450" t="s">
        <v>126</v>
      </c>
      <c r="I4450"/>
      <c r="J4450">
        <v>75</v>
      </c>
      <c r="K4450" s="1">
        <v>46203</v>
      </c>
      <c r="L4450" t="s">
        <v>15144</v>
      </c>
    </row>
    <row r="4451" spans="1:12" x14ac:dyDescent="0.2">
      <c r="A4451" t="s">
        <v>14554</v>
      </c>
      <c r="B4451" t="s">
        <v>7680</v>
      </c>
      <c r="C4451" t="s">
        <v>7360</v>
      </c>
      <c r="D4451" t="s">
        <v>197</v>
      </c>
      <c r="E4451" t="s">
        <v>32</v>
      </c>
      <c r="F4451" t="s">
        <v>125</v>
      </c>
      <c r="G4451" t="s">
        <v>126</v>
      </c>
      <c r="I4451"/>
      <c r="J4451">
        <v>75</v>
      </c>
      <c r="K4451" s="1">
        <v>46203</v>
      </c>
      <c r="L4451" t="s">
        <v>15144</v>
      </c>
    </row>
    <row r="4452" spans="1:12" x14ac:dyDescent="0.2">
      <c r="A4452" t="s">
        <v>14224</v>
      </c>
      <c r="B4452" t="s">
        <v>7376</v>
      </c>
      <c r="C4452" t="s">
        <v>7360</v>
      </c>
      <c r="D4452" t="s">
        <v>197</v>
      </c>
      <c r="E4452" t="s">
        <v>32</v>
      </c>
      <c r="F4452" t="s">
        <v>125</v>
      </c>
      <c r="G4452" t="s">
        <v>126</v>
      </c>
      <c r="I4452"/>
      <c r="J4452">
        <v>75</v>
      </c>
      <c r="K4452" s="1">
        <v>46203</v>
      </c>
      <c r="L4452" t="s">
        <v>15144</v>
      </c>
    </row>
    <row r="4453" spans="1:12" x14ac:dyDescent="0.2">
      <c r="A4453" t="s">
        <v>14553</v>
      </c>
      <c r="B4453" t="s">
        <v>7658</v>
      </c>
      <c r="C4453" t="s">
        <v>7360</v>
      </c>
      <c r="D4453" t="s">
        <v>197</v>
      </c>
      <c r="E4453" t="s">
        <v>32</v>
      </c>
      <c r="F4453" t="s">
        <v>125</v>
      </c>
      <c r="G4453" t="s">
        <v>126</v>
      </c>
      <c r="I4453"/>
      <c r="J4453">
        <v>75</v>
      </c>
      <c r="K4453" s="1">
        <v>46203</v>
      </c>
      <c r="L4453" t="s">
        <v>15144</v>
      </c>
    </row>
    <row r="4454" spans="1:12" x14ac:dyDescent="0.2">
      <c r="A4454" t="s">
        <v>14227</v>
      </c>
      <c r="B4454" t="s">
        <v>7382</v>
      </c>
      <c r="C4454" t="s">
        <v>7360</v>
      </c>
      <c r="D4454" t="s">
        <v>197</v>
      </c>
      <c r="E4454" t="s">
        <v>32</v>
      </c>
      <c r="F4454" t="s">
        <v>125</v>
      </c>
      <c r="G4454" t="s">
        <v>126</v>
      </c>
      <c r="I4454"/>
      <c r="J4454">
        <v>75</v>
      </c>
      <c r="K4454" s="1">
        <v>46203</v>
      </c>
      <c r="L4454" t="s">
        <v>15144</v>
      </c>
    </row>
    <row r="4455" spans="1:12" x14ac:dyDescent="0.2">
      <c r="A4455" t="s">
        <v>14550</v>
      </c>
      <c r="B4455" t="s">
        <v>7668</v>
      </c>
      <c r="C4455" t="s">
        <v>7360</v>
      </c>
      <c r="D4455" t="s">
        <v>197</v>
      </c>
      <c r="E4455" t="s">
        <v>32</v>
      </c>
      <c r="F4455" t="s">
        <v>125</v>
      </c>
      <c r="G4455" t="s">
        <v>126</v>
      </c>
      <c r="I4455"/>
      <c r="J4455">
        <v>75</v>
      </c>
      <c r="K4455" s="1">
        <v>46203</v>
      </c>
      <c r="L4455" t="s">
        <v>15144</v>
      </c>
    </row>
    <row r="4456" spans="1:12" x14ac:dyDescent="0.2">
      <c r="A4456" t="s">
        <v>14551</v>
      </c>
      <c r="B4456" t="s">
        <v>7400</v>
      </c>
      <c r="C4456" t="s">
        <v>7360</v>
      </c>
      <c r="D4456" t="s">
        <v>197</v>
      </c>
      <c r="E4456" t="s">
        <v>32</v>
      </c>
      <c r="F4456" t="s">
        <v>125</v>
      </c>
      <c r="G4456" t="s">
        <v>126</v>
      </c>
      <c r="I4456"/>
      <c r="J4456">
        <v>75</v>
      </c>
      <c r="K4456" s="1">
        <v>46203</v>
      </c>
      <c r="L4456" t="s">
        <v>15144</v>
      </c>
    </row>
    <row r="4457" spans="1:12" x14ac:dyDescent="0.2">
      <c r="A4457" t="s">
        <v>14223</v>
      </c>
      <c r="B4457" t="s">
        <v>7374</v>
      </c>
      <c r="C4457" t="s">
        <v>7360</v>
      </c>
      <c r="D4457" t="s">
        <v>197</v>
      </c>
      <c r="E4457" t="s">
        <v>32</v>
      </c>
      <c r="F4457" t="s">
        <v>125</v>
      </c>
      <c r="G4457" t="s">
        <v>126</v>
      </c>
      <c r="I4457"/>
      <c r="J4457">
        <v>75</v>
      </c>
      <c r="K4457" s="1">
        <v>46203</v>
      </c>
      <c r="L4457" t="s">
        <v>15144</v>
      </c>
    </row>
    <row r="4458" spans="1:12" x14ac:dyDescent="0.2">
      <c r="A4458" t="s">
        <v>14222</v>
      </c>
      <c r="B4458" t="s">
        <v>7372</v>
      </c>
      <c r="C4458" t="s">
        <v>7360</v>
      </c>
      <c r="D4458" t="s">
        <v>197</v>
      </c>
      <c r="E4458" t="s">
        <v>32</v>
      </c>
      <c r="F4458" t="s">
        <v>125</v>
      </c>
      <c r="G4458" t="s">
        <v>126</v>
      </c>
      <c r="I4458"/>
      <c r="J4458">
        <v>75</v>
      </c>
      <c r="K4458" s="1">
        <v>46203</v>
      </c>
      <c r="L4458" t="s">
        <v>15144</v>
      </c>
    </row>
    <row r="4459" spans="1:12" x14ac:dyDescent="0.2">
      <c r="A4459" t="s">
        <v>14225</v>
      </c>
      <c r="B4459" t="s">
        <v>7378</v>
      </c>
      <c r="C4459" t="s">
        <v>7360</v>
      </c>
      <c r="D4459" t="s">
        <v>197</v>
      </c>
      <c r="E4459" t="s">
        <v>32</v>
      </c>
      <c r="F4459" t="s">
        <v>125</v>
      </c>
      <c r="G4459" t="s">
        <v>126</v>
      </c>
      <c r="I4459"/>
      <c r="J4459">
        <v>75</v>
      </c>
      <c r="K4459" s="1">
        <v>46203</v>
      </c>
      <c r="L4459" t="s">
        <v>15144</v>
      </c>
    </row>
    <row r="4460" spans="1:12" x14ac:dyDescent="0.2">
      <c r="A4460" t="s">
        <v>10152</v>
      </c>
      <c r="B4460" t="s">
        <v>10153</v>
      </c>
      <c r="C4460" t="s">
        <v>7360</v>
      </c>
      <c r="D4460" t="s">
        <v>197</v>
      </c>
      <c r="E4460" t="s">
        <v>32</v>
      </c>
      <c r="F4460" t="s">
        <v>125</v>
      </c>
      <c r="G4460" t="s">
        <v>126</v>
      </c>
      <c r="H4460">
        <v>200000</v>
      </c>
      <c r="I4460">
        <v>200000</v>
      </c>
      <c r="J4460">
        <v>65</v>
      </c>
      <c r="K4460" s="1">
        <v>45961</v>
      </c>
      <c r="L4460" t="s">
        <v>15144</v>
      </c>
    </row>
    <row r="4461" spans="1:12" x14ac:dyDescent="0.2">
      <c r="A4461" t="s">
        <v>10154</v>
      </c>
      <c r="B4461" t="s">
        <v>10155</v>
      </c>
      <c r="C4461" t="s">
        <v>7360</v>
      </c>
      <c r="D4461" t="s">
        <v>197</v>
      </c>
      <c r="E4461" t="s">
        <v>32</v>
      </c>
      <c r="F4461" t="s">
        <v>125</v>
      </c>
      <c r="G4461" t="s">
        <v>126</v>
      </c>
      <c r="H4461">
        <v>200000</v>
      </c>
      <c r="I4461">
        <v>200000</v>
      </c>
      <c r="J4461">
        <v>65</v>
      </c>
      <c r="K4461" s="1">
        <v>45961</v>
      </c>
      <c r="L4461" t="s">
        <v>15144</v>
      </c>
    </row>
    <row r="4462" spans="1:12" x14ac:dyDescent="0.2">
      <c r="A4462" t="s">
        <v>10168</v>
      </c>
      <c r="B4462" t="s">
        <v>10169</v>
      </c>
      <c r="C4462" t="s">
        <v>7360</v>
      </c>
      <c r="D4462" t="s">
        <v>197</v>
      </c>
      <c r="E4462" t="s">
        <v>32</v>
      </c>
      <c r="F4462" t="s">
        <v>125</v>
      </c>
      <c r="G4462" t="s">
        <v>126</v>
      </c>
      <c r="H4462">
        <v>200000</v>
      </c>
      <c r="I4462">
        <v>200000</v>
      </c>
      <c r="J4462">
        <v>65</v>
      </c>
      <c r="K4462" s="1">
        <v>45961</v>
      </c>
      <c r="L4462" t="s">
        <v>15144</v>
      </c>
    </row>
    <row r="4463" spans="1:12" x14ac:dyDescent="0.2">
      <c r="A4463" t="s">
        <v>10162</v>
      </c>
      <c r="B4463" t="s">
        <v>10163</v>
      </c>
      <c r="C4463" t="s">
        <v>7360</v>
      </c>
      <c r="D4463" t="s">
        <v>197</v>
      </c>
      <c r="E4463" t="s">
        <v>32</v>
      </c>
      <c r="F4463" t="s">
        <v>125</v>
      </c>
      <c r="G4463" t="s">
        <v>126</v>
      </c>
      <c r="H4463">
        <v>200000</v>
      </c>
      <c r="I4463">
        <v>200000</v>
      </c>
      <c r="J4463">
        <v>65</v>
      </c>
      <c r="K4463" s="1">
        <v>45961</v>
      </c>
      <c r="L4463" t="s">
        <v>15144</v>
      </c>
    </row>
    <row r="4464" spans="1:12" x14ac:dyDescent="0.2">
      <c r="A4464" t="s">
        <v>10170</v>
      </c>
      <c r="B4464" t="s">
        <v>10171</v>
      </c>
      <c r="C4464" t="s">
        <v>7360</v>
      </c>
      <c r="D4464" t="s">
        <v>197</v>
      </c>
      <c r="E4464" t="s">
        <v>32</v>
      </c>
      <c r="F4464" t="s">
        <v>125</v>
      </c>
      <c r="G4464" t="s">
        <v>126</v>
      </c>
      <c r="H4464">
        <v>200000</v>
      </c>
      <c r="I4464">
        <v>200000</v>
      </c>
      <c r="J4464">
        <v>65</v>
      </c>
      <c r="K4464" s="1">
        <v>45961</v>
      </c>
      <c r="L4464" t="s">
        <v>15144</v>
      </c>
    </row>
    <row r="4465" spans="1:12" x14ac:dyDescent="0.2">
      <c r="A4465" t="s">
        <v>10160</v>
      </c>
      <c r="B4465" t="s">
        <v>10161</v>
      </c>
      <c r="C4465" t="s">
        <v>7360</v>
      </c>
      <c r="D4465" t="s">
        <v>197</v>
      </c>
      <c r="E4465" t="s">
        <v>32</v>
      </c>
      <c r="F4465" t="s">
        <v>125</v>
      </c>
      <c r="G4465" t="s">
        <v>126</v>
      </c>
      <c r="H4465">
        <v>200000</v>
      </c>
      <c r="I4465">
        <v>200000</v>
      </c>
      <c r="J4465">
        <v>65</v>
      </c>
      <c r="K4465" s="1">
        <v>45961</v>
      </c>
      <c r="L4465" t="s">
        <v>15144</v>
      </c>
    </row>
    <row r="4466" spans="1:12" x14ac:dyDescent="0.2">
      <c r="A4466" t="s">
        <v>10156</v>
      </c>
      <c r="B4466" t="s">
        <v>10157</v>
      </c>
      <c r="C4466" t="s">
        <v>7360</v>
      </c>
      <c r="D4466" t="s">
        <v>197</v>
      </c>
      <c r="E4466" t="s">
        <v>32</v>
      </c>
      <c r="F4466" t="s">
        <v>125</v>
      </c>
      <c r="G4466" t="s">
        <v>126</v>
      </c>
      <c r="H4466">
        <v>200000</v>
      </c>
      <c r="I4466">
        <v>200000</v>
      </c>
      <c r="J4466">
        <v>65</v>
      </c>
      <c r="K4466" s="1">
        <v>45961</v>
      </c>
      <c r="L4466" t="s">
        <v>15144</v>
      </c>
    </row>
    <row r="4467" spans="1:12" x14ac:dyDescent="0.2">
      <c r="A4467" t="s">
        <v>10158</v>
      </c>
      <c r="B4467" t="s">
        <v>10159</v>
      </c>
      <c r="C4467" t="s">
        <v>7360</v>
      </c>
      <c r="D4467" t="s">
        <v>197</v>
      </c>
      <c r="E4467" t="s">
        <v>32</v>
      </c>
      <c r="F4467" t="s">
        <v>125</v>
      </c>
      <c r="G4467" t="s">
        <v>126</v>
      </c>
      <c r="H4467">
        <v>200000</v>
      </c>
      <c r="I4467">
        <v>200000</v>
      </c>
      <c r="J4467">
        <v>65</v>
      </c>
      <c r="K4467" s="1">
        <v>45961</v>
      </c>
      <c r="L4467" t="s">
        <v>15144</v>
      </c>
    </row>
    <row r="4468" spans="1:12" x14ac:dyDescent="0.2">
      <c r="A4468" t="s">
        <v>12943</v>
      </c>
      <c r="B4468" t="s">
        <v>7380</v>
      </c>
      <c r="C4468" t="s">
        <v>7360</v>
      </c>
      <c r="D4468" t="s">
        <v>197</v>
      </c>
      <c r="E4468" t="s">
        <v>32</v>
      </c>
      <c r="F4468" t="s">
        <v>58</v>
      </c>
      <c r="G4468" t="s">
        <v>59</v>
      </c>
      <c r="H4468">
        <v>166000</v>
      </c>
      <c r="I4468">
        <v>499000</v>
      </c>
      <c r="J4468">
        <v>59.725000000000001</v>
      </c>
      <c r="K4468" s="1">
        <v>46112</v>
      </c>
      <c r="L4468" t="s">
        <v>15144</v>
      </c>
    </row>
    <row r="4469" spans="1:12" x14ac:dyDescent="0.2">
      <c r="A4469" t="s">
        <v>10176</v>
      </c>
      <c r="B4469" t="s">
        <v>10177</v>
      </c>
      <c r="C4469" t="s">
        <v>7360</v>
      </c>
      <c r="D4469" t="s">
        <v>197</v>
      </c>
      <c r="E4469" t="s">
        <v>32</v>
      </c>
      <c r="F4469" t="s">
        <v>56</v>
      </c>
      <c r="G4469" t="s">
        <v>57</v>
      </c>
      <c r="I4469"/>
      <c r="J4469">
        <v>39.808611111111112</v>
      </c>
      <c r="K4469" s="1">
        <v>45961</v>
      </c>
      <c r="L4469" t="s">
        <v>15144</v>
      </c>
    </row>
    <row r="4470" spans="1:12" x14ac:dyDescent="0.2">
      <c r="A4470" t="s">
        <v>10174</v>
      </c>
      <c r="B4470" t="s">
        <v>10175</v>
      </c>
      <c r="C4470" t="s">
        <v>7360</v>
      </c>
      <c r="D4470" t="s">
        <v>197</v>
      </c>
      <c r="E4470" t="s">
        <v>32</v>
      </c>
      <c r="F4470" t="s">
        <v>56</v>
      </c>
      <c r="G4470" t="s">
        <v>57</v>
      </c>
      <c r="I4470"/>
      <c r="J4470">
        <v>39.808611111111112</v>
      </c>
      <c r="K4470" s="1">
        <v>45961</v>
      </c>
      <c r="L4470" t="s">
        <v>15144</v>
      </c>
    </row>
    <row r="4471" spans="1:12" x14ac:dyDescent="0.2">
      <c r="A4471" t="s">
        <v>10172</v>
      </c>
      <c r="B4471" t="s">
        <v>10173</v>
      </c>
      <c r="C4471" t="s">
        <v>7360</v>
      </c>
      <c r="D4471" t="s">
        <v>197</v>
      </c>
      <c r="E4471" t="s">
        <v>32</v>
      </c>
      <c r="F4471" t="s">
        <v>56</v>
      </c>
      <c r="G4471" t="s">
        <v>57</v>
      </c>
      <c r="I4471"/>
      <c r="J4471">
        <v>39.808611111111112</v>
      </c>
      <c r="K4471" s="1">
        <v>45961</v>
      </c>
      <c r="L4471" t="s">
        <v>15144</v>
      </c>
    </row>
    <row r="4472" spans="1:12" x14ac:dyDescent="0.2">
      <c r="A4472" t="s">
        <v>10691</v>
      </c>
      <c r="B4472" t="s">
        <v>10692</v>
      </c>
      <c r="C4472" t="s">
        <v>7360</v>
      </c>
      <c r="D4472" t="s">
        <v>197</v>
      </c>
      <c r="E4472" t="s">
        <v>32</v>
      </c>
      <c r="F4472" t="s">
        <v>58</v>
      </c>
      <c r="G4472" t="s">
        <v>59</v>
      </c>
      <c r="I4472"/>
      <c r="J4472">
        <v>39.808611111111112</v>
      </c>
      <c r="K4472" s="1">
        <v>45991</v>
      </c>
      <c r="L4472" t="s">
        <v>15144</v>
      </c>
    </row>
    <row r="4473" spans="1:12" x14ac:dyDescent="0.2">
      <c r="A4473" t="s">
        <v>15406</v>
      </c>
      <c r="B4473" t="s">
        <v>15407</v>
      </c>
      <c r="C4473" t="s">
        <v>7360</v>
      </c>
      <c r="D4473" t="s">
        <v>197</v>
      </c>
      <c r="E4473" t="s">
        <v>32</v>
      </c>
      <c r="F4473" t="s">
        <v>56</v>
      </c>
      <c r="G4473" t="s">
        <v>57</v>
      </c>
      <c r="I4473">
        <v>219689</v>
      </c>
      <c r="J4473">
        <v>71.5</v>
      </c>
      <c r="K4473" s="1">
        <v>45991</v>
      </c>
      <c r="L4473" t="s">
        <v>15144</v>
      </c>
    </row>
    <row r="4474" spans="1:12" x14ac:dyDescent="0.2">
      <c r="A4474" t="s">
        <v>15408</v>
      </c>
      <c r="B4474" t="s">
        <v>15409</v>
      </c>
      <c r="C4474" t="s">
        <v>7360</v>
      </c>
      <c r="D4474" t="s">
        <v>197</v>
      </c>
      <c r="E4474" t="s">
        <v>32</v>
      </c>
      <c r="F4474" t="s">
        <v>56</v>
      </c>
      <c r="G4474" t="s">
        <v>57</v>
      </c>
      <c r="I4474">
        <v>219689</v>
      </c>
      <c r="J4474">
        <v>71.5</v>
      </c>
      <c r="K4474" s="1">
        <v>46234</v>
      </c>
      <c r="L4474" t="s">
        <v>15144</v>
      </c>
    </row>
    <row r="4475" spans="1:12" x14ac:dyDescent="0.2">
      <c r="A4475" t="s">
        <v>15410</v>
      </c>
      <c r="B4475" t="s">
        <v>15411</v>
      </c>
      <c r="C4475" t="s">
        <v>7360</v>
      </c>
      <c r="D4475" t="s">
        <v>197</v>
      </c>
      <c r="E4475" t="s">
        <v>32</v>
      </c>
      <c r="F4475" t="s">
        <v>56</v>
      </c>
      <c r="G4475" t="s">
        <v>57</v>
      </c>
      <c r="I4475">
        <v>219689</v>
      </c>
      <c r="J4475">
        <v>71.5</v>
      </c>
      <c r="K4475" s="1">
        <v>46234</v>
      </c>
      <c r="L4475" t="s">
        <v>15144</v>
      </c>
    </row>
    <row r="4476" spans="1:12" x14ac:dyDescent="0.2">
      <c r="A4476" t="s">
        <v>15412</v>
      </c>
      <c r="B4476" t="s">
        <v>15413</v>
      </c>
      <c r="C4476" t="s">
        <v>7360</v>
      </c>
      <c r="D4476" t="s">
        <v>197</v>
      </c>
      <c r="E4476" t="s">
        <v>32</v>
      </c>
      <c r="F4476" t="s">
        <v>56</v>
      </c>
      <c r="G4476" t="s">
        <v>57</v>
      </c>
      <c r="I4476">
        <v>219689</v>
      </c>
      <c r="J4476">
        <v>71.5</v>
      </c>
      <c r="K4476" s="1">
        <v>45991</v>
      </c>
      <c r="L4476" t="s">
        <v>15144</v>
      </c>
    </row>
    <row r="4477" spans="1:12" x14ac:dyDescent="0.2">
      <c r="A4477" t="s">
        <v>10753</v>
      </c>
      <c r="B4477" t="s">
        <v>10754</v>
      </c>
      <c r="C4477" t="s">
        <v>7360</v>
      </c>
      <c r="D4477" t="s">
        <v>197</v>
      </c>
      <c r="E4477" t="s">
        <v>32</v>
      </c>
      <c r="F4477" t="s">
        <v>56</v>
      </c>
      <c r="G4477" t="s">
        <v>57</v>
      </c>
      <c r="I4477">
        <v>162787</v>
      </c>
      <c r="J4477">
        <v>49.5</v>
      </c>
      <c r="K4477" s="1">
        <v>45991</v>
      </c>
      <c r="L4477" t="s">
        <v>15144</v>
      </c>
    </row>
    <row r="4478" spans="1:12" x14ac:dyDescent="0.2">
      <c r="A4478" t="s">
        <v>15414</v>
      </c>
      <c r="B4478" t="s">
        <v>15415</v>
      </c>
      <c r="C4478" t="s">
        <v>7360</v>
      </c>
      <c r="D4478" t="s">
        <v>197</v>
      </c>
      <c r="E4478" t="s">
        <v>32</v>
      </c>
      <c r="F4478" t="s">
        <v>56</v>
      </c>
      <c r="G4478" t="s">
        <v>57</v>
      </c>
      <c r="I4478">
        <v>219689</v>
      </c>
      <c r="J4478">
        <v>71.5</v>
      </c>
      <c r="K4478" s="1">
        <v>46234</v>
      </c>
      <c r="L4478" t="s">
        <v>15144</v>
      </c>
    </row>
    <row r="4479" spans="1:12" x14ac:dyDescent="0.2">
      <c r="A4479" t="s">
        <v>15416</v>
      </c>
      <c r="B4479" t="s">
        <v>15417</v>
      </c>
      <c r="C4479" t="s">
        <v>7360</v>
      </c>
      <c r="D4479" t="s">
        <v>197</v>
      </c>
      <c r="E4479" t="s">
        <v>32</v>
      </c>
      <c r="F4479" t="s">
        <v>56</v>
      </c>
      <c r="G4479" t="s">
        <v>57</v>
      </c>
      <c r="I4479">
        <v>219689</v>
      </c>
      <c r="J4479">
        <v>71.5</v>
      </c>
      <c r="K4479" s="1">
        <v>46234</v>
      </c>
      <c r="L4479" t="s">
        <v>15144</v>
      </c>
    </row>
    <row r="4480" spans="1:12" x14ac:dyDescent="0.2">
      <c r="A4480" t="s">
        <v>15418</v>
      </c>
      <c r="B4480" t="s">
        <v>15419</v>
      </c>
      <c r="C4480" t="s">
        <v>7360</v>
      </c>
      <c r="D4480" t="s">
        <v>197</v>
      </c>
      <c r="E4480" t="s">
        <v>32</v>
      </c>
      <c r="F4480" t="s">
        <v>56</v>
      </c>
      <c r="G4480" t="s">
        <v>57</v>
      </c>
      <c r="I4480">
        <v>219689</v>
      </c>
      <c r="J4480">
        <v>71.5</v>
      </c>
      <c r="K4480" s="1">
        <v>45991</v>
      </c>
      <c r="L4480" t="s">
        <v>15144</v>
      </c>
    </row>
    <row r="4481" spans="1:12" x14ac:dyDescent="0.2">
      <c r="A4481" t="s">
        <v>15420</v>
      </c>
      <c r="B4481" t="s">
        <v>15421</v>
      </c>
      <c r="C4481" t="s">
        <v>7360</v>
      </c>
      <c r="D4481" t="s">
        <v>197</v>
      </c>
      <c r="E4481" t="s">
        <v>32</v>
      </c>
      <c r="F4481" t="s">
        <v>56</v>
      </c>
      <c r="G4481" t="s">
        <v>57</v>
      </c>
      <c r="I4481">
        <v>219689</v>
      </c>
      <c r="J4481">
        <v>71.5</v>
      </c>
      <c r="K4481" s="1">
        <v>46234</v>
      </c>
      <c r="L4481" t="s">
        <v>15144</v>
      </c>
    </row>
    <row r="4482" spans="1:12" x14ac:dyDescent="0.2">
      <c r="A4482" t="s">
        <v>3716</v>
      </c>
      <c r="B4482" t="s">
        <v>6912</v>
      </c>
      <c r="C4482" t="s">
        <v>7360</v>
      </c>
      <c r="D4482" t="s">
        <v>197</v>
      </c>
      <c r="E4482" t="s">
        <v>32</v>
      </c>
      <c r="F4482" t="s">
        <v>56</v>
      </c>
      <c r="G4482" t="s">
        <v>57</v>
      </c>
      <c r="H4482">
        <v>215000</v>
      </c>
      <c r="I4482">
        <v>215000</v>
      </c>
      <c r="J4482">
        <v>66</v>
      </c>
      <c r="K4482" s="1">
        <v>45716</v>
      </c>
      <c r="L4482" t="s">
        <v>15144</v>
      </c>
    </row>
    <row r="4483" spans="1:12" x14ac:dyDescent="0.2">
      <c r="A4483" t="s">
        <v>2992</v>
      </c>
      <c r="B4483" t="s">
        <v>6238</v>
      </c>
      <c r="C4483" t="s">
        <v>7360</v>
      </c>
      <c r="D4483" t="s">
        <v>197</v>
      </c>
      <c r="E4483" t="s">
        <v>32</v>
      </c>
      <c r="F4483" t="s">
        <v>56</v>
      </c>
      <c r="G4483" t="s">
        <v>57</v>
      </c>
      <c r="H4483">
        <v>250000</v>
      </c>
      <c r="I4483">
        <v>250000</v>
      </c>
      <c r="J4483">
        <v>69.750984015984002</v>
      </c>
      <c r="K4483" s="1">
        <v>45657</v>
      </c>
      <c r="L4483" t="s">
        <v>15144</v>
      </c>
    </row>
    <row r="4484" spans="1:12" x14ac:dyDescent="0.2">
      <c r="A4484" t="s">
        <v>2995</v>
      </c>
      <c r="B4484" t="s">
        <v>6235</v>
      </c>
      <c r="C4484" t="s">
        <v>7360</v>
      </c>
      <c r="D4484" t="s">
        <v>197</v>
      </c>
      <c r="E4484" t="s">
        <v>32</v>
      </c>
      <c r="F4484" t="s">
        <v>56</v>
      </c>
      <c r="G4484" t="s">
        <v>57</v>
      </c>
      <c r="H4484">
        <v>450000</v>
      </c>
      <c r="I4484">
        <v>450000</v>
      </c>
      <c r="J4484">
        <v>52.38</v>
      </c>
      <c r="K4484" s="1">
        <v>45657</v>
      </c>
      <c r="L4484" t="s">
        <v>15144</v>
      </c>
    </row>
    <row r="4485" spans="1:12" x14ac:dyDescent="0.2">
      <c r="A4485" t="s">
        <v>2994</v>
      </c>
      <c r="B4485" t="s">
        <v>6236</v>
      </c>
      <c r="C4485" t="s">
        <v>7360</v>
      </c>
      <c r="D4485" t="s">
        <v>197</v>
      </c>
      <c r="E4485" t="s">
        <v>32</v>
      </c>
      <c r="F4485" t="s">
        <v>56</v>
      </c>
      <c r="G4485" t="s">
        <v>57</v>
      </c>
      <c r="H4485">
        <v>250000</v>
      </c>
      <c r="I4485">
        <v>250000</v>
      </c>
      <c r="J4485">
        <v>69.750984015984002</v>
      </c>
      <c r="K4485" s="1">
        <v>45657</v>
      </c>
      <c r="L4485" t="s">
        <v>15144</v>
      </c>
    </row>
    <row r="4486" spans="1:12" x14ac:dyDescent="0.2">
      <c r="A4486" t="s">
        <v>2993</v>
      </c>
      <c r="B4486" t="s">
        <v>6237</v>
      </c>
      <c r="C4486" t="s">
        <v>7360</v>
      </c>
      <c r="D4486" t="s">
        <v>197</v>
      </c>
      <c r="E4486" t="s">
        <v>32</v>
      </c>
      <c r="F4486" t="s">
        <v>56</v>
      </c>
      <c r="G4486" t="s">
        <v>57</v>
      </c>
      <c r="H4486">
        <v>250000</v>
      </c>
      <c r="I4486">
        <v>250000</v>
      </c>
      <c r="J4486">
        <v>69.750984015984002</v>
      </c>
      <c r="K4486" s="1">
        <v>45657</v>
      </c>
      <c r="L4486" t="s">
        <v>15144</v>
      </c>
    </row>
    <row r="4487" spans="1:12" x14ac:dyDescent="0.2">
      <c r="A4487" t="s">
        <v>13197</v>
      </c>
      <c r="B4487" t="s">
        <v>13198</v>
      </c>
      <c r="C4487" t="s">
        <v>7360</v>
      </c>
      <c r="D4487" t="s">
        <v>197</v>
      </c>
      <c r="E4487" t="s">
        <v>32</v>
      </c>
      <c r="F4487" t="s">
        <v>56</v>
      </c>
      <c r="G4487" t="s">
        <v>57</v>
      </c>
      <c r="H4487">
        <v>414724</v>
      </c>
      <c r="I4487">
        <v>414724</v>
      </c>
      <c r="J4487">
        <v>78</v>
      </c>
      <c r="K4487" s="1">
        <v>46142</v>
      </c>
      <c r="L4487" t="s">
        <v>15144</v>
      </c>
    </row>
    <row r="4488" spans="1:12" x14ac:dyDescent="0.2">
      <c r="A4488" t="s">
        <v>13195</v>
      </c>
      <c r="B4488" t="s">
        <v>13196</v>
      </c>
      <c r="C4488" t="s">
        <v>7360</v>
      </c>
      <c r="D4488" t="s">
        <v>197</v>
      </c>
      <c r="E4488" t="s">
        <v>32</v>
      </c>
      <c r="F4488" t="s">
        <v>56</v>
      </c>
      <c r="G4488" t="s">
        <v>57</v>
      </c>
      <c r="H4488">
        <v>414724</v>
      </c>
      <c r="I4488">
        <v>414724</v>
      </c>
      <c r="J4488">
        <v>78</v>
      </c>
      <c r="K4488" s="1">
        <v>46142</v>
      </c>
      <c r="L4488" t="s">
        <v>15144</v>
      </c>
    </row>
    <row r="4489" spans="1:12" x14ac:dyDescent="0.2">
      <c r="A4489" t="s">
        <v>13199</v>
      </c>
      <c r="B4489" t="s">
        <v>13200</v>
      </c>
      <c r="C4489" t="s">
        <v>7360</v>
      </c>
      <c r="D4489" t="s">
        <v>197</v>
      </c>
      <c r="E4489" t="s">
        <v>32</v>
      </c>
      <c r="F4489" t="s">
        <v>56</v>
      </c>
      <c r="G4489" t="s">
        <v>57</v>
      </c>
      <c r="H4489">
        <v>414724</v>
      </c>
      <c r="I4489">
        <v>414724</v>
      </c>
      <c r="J4489">
        <v>78</v>
      </c>
      <c r="K4489" s="1">
        <v>46142</v>
      </c>
      <c r="L4489" t="s">
        <v>15144</v>
      </c>
    </row>
    <row r="4490" spans="1:12" x14ac:dyDescent="0.2">
      <c r="A4490" t="s">
        <v>13201</v>
      </c>
      <c r="B4490" t="s">
        <v>13202</v>
      </c>
      <c r="C4490" t="s">
        <v>7360</v>
      </c>
      <c r="D4490" t="s">
        <v>197</v>
      </c>
      <c r="E4490" t="s">
        <v>32</v>
      </c>
      <c r="F4490" t="s">
        <v>56</v>
      </c>
      <c r="G4490" t="s">
        <v>57</v>
      </c>
      <c r="H4490">
        <v>414724</v>
      </c>
      <c r="I4490">
        <v>414724</v>
      </c>
      <c r="J4490">
        <v>78</v>
      </c>
      <c r="K4490" s="1">
        <v>46142</v>
      </c>
      <c r="L4490" t="s">
        <v>15144</v>
      </c>
    </row>
    <row r="4491" spans="1:12" x14ac:dyDescent="0.2">
      <c r="A4491" t="s">
        <v>13203</v>
      </c>
      <c r="B4491" t="s">
        <v>13204</v>
      </c>
      <c r="C4491" t="s">
        <v>7360</v>
      </c>
      <c r="D4491" t="s">
        <v>197</v>
      </c>
      <c r="E4491" t="s">
        <v>32</v>
      </c>
      <c r="F4491" t="s">
        <v>56</v>
      </c>
      <c r="G4491" t="s">
        <v>57</v>
      </c>
      <c r="H4491">
        <v>414724</v>
      </c>
      <c r="I4491">
        <v>414724</v>
      </c>
      <c r="J4491">
        <v>78</v>
      </c>
      <c r="K4491" s="1">
        <v>46142</v>
      </c>
      <c r="L4491" t="s">
        <v>15144</v>
      </c>
    </row>
    <row r="4492" spans="1:12" x14ac:dyDescent="0.2">
      <c r="A4492" t="s">
        <v>13205</v>
      </c>
      <c r="B4492" t="s">
        <v>13206</v>
      </c>
      <c r="C4492" t="s">
        <v>7360</v>
      </c>
      <c r="D4492" t="s">
        <v>197</v>
      </c>
      <c r="E4492" t="s">
        <v>32</v>
      </c>
      <c r="F4492" t="s">
        <v>56</v>
      </c>
      <c r="G4492" t="s">
        <v>57</v>
      </c>
      <c r="H4492">
        <v>414724</v>
      </c>
      <c r="I4492">
        <v>414724</v>
      </c>
      <c r="J4492">
        <v>78</v>
      </c>
      <c r="K4492" s="1">
        <v>46142</v>
      </c>
      <c r="L4492" t="s">
        <v>15144</v>
      </c>
    </row>
    <row r="4493" spans="1:12" x14ac:dyDescent="0.2">
      <c r="A4493" t="s">
        <v>13209</v>
      </c>
      <c r="B4493" t="s">
        <v>13210</v>
      </c>
      <c r="C4493" t="s">
        <v>7360</v>
      </c>
      <c r="D4493" t="s">
        <v>197</v>
      </c>
      <c r="E4493" t="s">
        <v>32</v>
      </c>
      <c r="F4493" t="s">
        <v>56</v>
      </c>
      <c r="G4493" t="s">
        <v>57</v>
      </c>
      <c r="H4493">
        <v>414724</v>
      </c>
      <c r="I4493">
        <v>414724</v>
      </c>
      <c r="J4493">
        <v>78</v>
      </c>
      <c r="K4493" s="1">
        <v>46142</v>
      </c>
      <c r="L4493" t="s">
        <v>15144</v>
      </c>
    </row>
    <row r="4494" spans="1:12" x14ac:dyDescent="0.2">
      <c r="A4494" t="s">
        <v>13211</v>
      </c>
      <c r="B4494" t="s">
        <v>13212</v>
      </c>
      <c r="C4494" t="s">
        <v>7360</v>
      </c>
      <c r="D4494" t="s">
        <v>197</v>
      </c>
      <c r="E4494" t="s">
        <v>32</v>
      </c>
      <c r="F4494" t="s">
        <v>56</v>
      </c>
      <c r="G4494" t="s">
        <v>57</v>
      </c>
      <c r="H4494">
        <v>414724</v>
      </c>
      <c r="I4494">
        <v>414724</v>
      </c>
      <c r="J4494">
        <v>78</v>
      </c>
      <c r="K4494" s="1">
        <v>46142</v>
      </c>
      <c r="L4494" t="s">
        <v>15144</v>
      </c>
    </row>
    <row r="4495" spans="1:12" x14ac:dyDescent="0.2">
      <c r="A4495" t="s">
        <v>13213</v>
      </c>
      <c r="B4495" t="s">
        <v>13214</v>
      </c>
      <c r="C4495" t="s">
        <v>7360</v>
      </c>
      <c r="D4495" t="s">
        <v>197</v>
      </c>
      <c r="E4495" t="s">
        <v>32</v>
      </c>
      <c r="F4495" t="s">
        <v>56</v>
      </c>
      <c r="G4495" t="s">
        <v>57</v>
      </c>
      <c r="H4495">
        <v>414724</v>
      </c>
      <c r="I4495">
        <v>414724</v>
      </c>
      <c r="J4495">
        <v>78</v>
      </c>
      <c r="K4495" s="1">
        <v>46142</v>
      </c>
      <c r="L4495" t="s">
        <v>15144</v>
      </c>
    </row>
    <row r="4496" spans="1:12" x14ac:dyDescent="0.2">
      <c r="A4496" t="s">
        <v>13217</v>
      </c>
      <c r="B4496" t="s">
        <v>13218</v>
      </c>
      <c r="C4496" t="s">
        <v>7360</v>
      </c>
      <c r="D4496" t="s">
        <v>197</v>
      </c>
      <c r="E4496" t="s">
        <v>32</v>
      </c>
      <c r="F4496" t="s">
        <v>56</v>
      </c>
      <c r="G4496" t="s">
        <v>57</v>
      </c>
      <c r="H4496">
        <v>414724</v>
      </c>
      <c r="I4496">
        <v>414724</v>
      </c>
      <c r="J4496">
        <v>78</v>
      </c>
      <c r="K4496" s="1">
        <v>46142</v>
      </c>
      <c r="L4496" t="s">
        <v>15144</v>
      </c>
    </row>
    <row r="4497" spans="1:12" x14ac:dyDescent="0.2">
      <c r="A4497" t="s">
        <v>13219</v>
      </c>
      <c r="B4497" t="s">
        <v>13220</v>
      </c>
      <c r="C4497" t="s">
        <v>7360</v>
      </c>
      <c r="D4497" t="s">
        <v>197</v>
      </c>
      <c r="E4497" t="s">
        <v>32</v>
      </c>
      <c r="F4497" t="s">
        <v>56</v>
      </c>
      <c r="G4497" t="s">
        <v>57</v>
      </c>
      <c r="H4497">
        <v>414724</v>
      </c>
      <c r="I4497">
        <v>414724</v>
      </c>
      <c r="J4497">
        <v>78</v>
      </c>
      <c r="K4497" s="1">
        <v>46142</v>
      </c>
      <c r="L4497" t="s">
        <v>15144</v>
      </c>
    </row>
    <row r="4498" spans="1:12" x14ac:dyDescent="0.2">
      <c r="A4498" t="s">
        <v>13223</v>
      </c>
      <c r="B4498" t="s">
        <v>13224</v>
      </c>
      <c r="C4498" t="s">
        <v>7360</v>
      </c>
      <c r="D4498" t="s">
        <v>197</v>
      </c>
      <c r="E4498" t="s">
        <v>32</v>
      </c>
      <c r="F4498" t="s">
        <v>56</v>
      </c>
      <c r="G4498" t="s">
        <v>57</v>
      </c>
      <c r="H4498">
        <v>414724</v>
      </c>
      <c r="I4498">
        <v>414724</v>
      </c>
      <c r="J4498">
        <v>78</v>
      </c>
      <c r="K4498" s="1">
        <v>46142</v>
      </c>
      <c r="L4498" t="s">
        <v>15144</v>
      </c>
    </row>
    <row r="4499" spans="1:12" x14ac:dyDescent="0.2">
      <c r="A4499" t="s">
        <v>13225</v>
      </c>
      <c r="B4499" t="s">
        <v>13226</v>
      </c>
      <c r="C4499" t="s">
        <v>7360</v>
      </c>
      <c r="D4499" t="s">
        <v>197</v>
      </c>
      <c r="E4499" t="s">
        <v>32</v>
      </c>
      <c r="F4499" t="s">
        <v>56</v>
      </c>
      <c r="G4499" t="s">
        <v>57</v>
      </c>
      <c r="H4499">
        <v>414724</v>
      </c>
      <c r="I4499">
        <v>414724</v>
      </c>
      <c r="J4499">
        <v>78</v>
      </c>
      <c r="K4499" s="1">
        <v>46142</v>
      </c>
      <c r="L4499" t="s">
        <v>15144</v>
      </c>
    </row>
    <row r="4500" spans="1:12" x14ac:dyDescent="0.2">
      <c r="A4500" t="s">
        <v>13227</v>
      </c>
      <c r="B4500" t="s">
        <v>13228</v>
      </c>
      <c r="C4500" t="s">
        <v>7360</v>
      </c>
      <c r="D4500" t="s">
        <v>197</v>
      </c>
      <c r="E4500" t="s">
        <v>32</v>
      </c>
      <c r="F4500" t="s">
        <v>56</v>
      </c>
      <c r="G4500" t="s">
        <v>57</v>
      </c>
      <c r="H4500">
        <v>414724</v>
      </c>
      <c r="I4500">
        <v>414724</v>
      </c>
      <c r="J4500">
        <v>78</v>
      </c>
      <c r="K4500" s="1">
        <v>46142</v>
      </c>
      <c r="L4500" t="s">
        <v>15144</v>
      </c>
    </row>
    <row r="4501" spans="1:12" x14ac:dyDescent="0.2">
      <c r="A4501" t="s">
        <v>13229</v>
      </c>
      <c r="B4501" t="s">
        <v>13230</v>
      </c>
      <c r="C4501" t="s">
        <v>7360</v>
      </c>
      <c r="D4501" t="s">
        <v>197</v>
      </c>
      <c r="E4501" t="s">
        <v>32</v>
      </c>
      <c r="F4501" t="s">
        <v>56</v>
      </c>
      <c r="G4501" t="s">
        <v>57</v>
      </c>
      <c r="H4501">
        <v>414724</v>
      </c>
      <c r="I4501">
        <v>414724</v>
      </c>
      <c r="J4501">
        <v>78</v>
      </c>
      <c r="K4501" s="1">
        <v>46142</v>
      </c>
      <c r="L4501" t="s">
        <v>15144</v>
      </c>
    </row>
    <row r="4502" spans="1:12" x14ac:dyDescent="0.2">
      <c r="A4502" t="s">
        <v>3012</v>
      </c>
      <c r="B4502" t="s">
        <v>6208</v>
      </c>
      <c r="C4502" t="s">
        <v>7360</v>
      </c>
      <c r="D4502" t="s">
        <v>197</v>
      </c>
      <c r="E4502" t="s">
        <v>32</v>
      </c>
      <c r="F4502" t="s">
        <v>56</v>
      </c>
      <c r="G4502" t="s">
        <v>57</v>
      </c>
      <c r="H4502">
        <v>414725</v>
      </c>
      <c r="I4502">
        <v>414725</v>
      </c>
      <c r="J4502">
        <v>52.38</v>
      </c>
      <c r="K4502" s="1">
        <v>45626</v>
      </c>
      <c r="L4502" t="s">
        <v>15144</v>
      </c>
    </row>
    <row r="4503" spans="1:12" x14ac:dyDescent="0.2">
      <c r="A4503" t="s">
        <v>3030</v>
      </c>
      <c r="B4503" t="s">
        <v>6214</v>
      </c>
      <c r="C4503" t="s">
        <v>7360</v>
      </c>
      <c r="D4503" t="s">
        <v>197</v>
      </c>
      <c r="E4503" t="s">
        <v>32</v>
      </c>
      <c r="F4503" t="s">
        <v>56</v>
      </c>
      <c r="G4503" t="s">
        <v>57</v>
      </c>
      <c r="H4503">
        <v>414725</v>
      </c>
      <c r="I4503">
        <v>414725</v>
      </c>
      <c r="J4503">
        <v>52.38</v>
      </c>
      <c r="K4503" s="1">
        <v>45626</v>
      </c>
      <c r="L4503" t="s">
        <v>15144</v>
      </c>
    </row>
    <row r="4504" spans="1:12" x14ac:dyDescent="0.2">
      <c r="A4504" t="s">
        <v>3009</v>
      </c>
      <c r="B4504" t="s">
        <v>6216</v>
      </c>
      <c r="C4504" t="s">
        <v>7360</v>
      </c>
      <c r="D4504" t="s">
        <v>197</v>
      </c>
      <c r="E4504" t="s">
        <v>32</v>
      </c>
      <c r="F4504" t="s">
        <v>56</v>
      </c>
      <c r="G4504" t="s">
        <v>57</v>
      </c>
      <c r="H4504">
        <v>414725</v>
      </c>
      <c r="I4504">
        <v>414725</v>
      </c>
      <c r="J4504">
        <v>52.38</v>
      </c>
      <c r="K4504" s="1">
        <v>45626</v>
      </c>
      <c r="L4504" t="s">
        <v>15144</v>
      </c>
    </row>
    <row r="4505" spans="1:12" x14ac:dyDescent="0.2">
      <c r="A4505" t="s">
        <v>3031</v>
      </c>
      <c r="B4505" t="s">
        <v>6207</v>
      </c>
      <c r="C4505" t="s">
        <v>7360</v>
      </c>
      <c r="D4505" t="s">
        <v>197</v>
      </c>
      <c r="E4505" t="s">
        <v>32</v>
      </c>
      <c r="F4505" t="s">
        <v>56</v>
      </c>
      <c r="G4505" t="s">
        <v>57</v>
      </c>
      <c r="H4505">
        <v>414725</v>
      </c>
      <c r="I4505">
        <v>414725</v>
      </c>
      <c r="J4505">
        <v>52.38</v>
      </c>
      <c r="K4505" s="1">
        <v>45626</v>
      </c>
      <c r="L4505" t="s">
        <v>15144</v>
      </c>
    </row>
    <row r="4506" spans="1:12" x14ac:dyDescent="0.2">
      <c r="A4506" t="s">
        <v>3037</v>
      </c>
      <c r="B4506" t="s">
        <v>6215</v>
      </c>
      <c r="C4506" t="s">
        <v>7360</v>
      </c>
      <c r="D4506" t="s">
        <v>197</v>
      </c>
      <c r="E4506" t="s">
        <v>32</v>
      </c>
      <c r="F4506" t="s">
        <v>56</v>
      </c>
      <c r="G4506" t="s">
        <v>57</v>
      </c>
      <c r="H4506">
        <v>414725</v>
      </c>
      <c r="I4506">
        <v>414725</v>
      </c>
      <c r="J4506">
        <v>52.38</v>
      </c>
      <c r="K4506" s="1">
        <v>45626</v>
      </c>
      <c r="L4506" t="s">
        <v>15144</v>
      </c>
    </row>
    <row r="4507" spans="1:12" x14ac:dyDescent="0.2">
      <c r="A4507" t="s">
        <v>3027</v>
      </c>
      <c r="B4507" t="s">
        <v>6213</v>
      </c>
      <c r="C4507" t="s">
        <v>7360</v>
      </c>
      <c r="D4507" t="s">
        <v>197</v>
      </c>
      <c r="E4507" t="s">
        <v>32</v>
      </c>
      <c r="F4507" t="s">
        <v>56</v>
      </c>
      <c r="G4507" t="s">
        <v>57</v>
      </c>
      <c r="H4507">
        <v>414725</v>
      </c>
      <c r="I4507">
        <v>414725</v>
      </c>
      <c r="J4507">
        <v>52.38</v>
      </c>
      <c r="K4507" s="1">
        <v>45626</v>
      </c>
      <c r="L4507" t="s">
        <v>15144</v>
      </c>
    </row>
    <row r="4508" spans="1:12" x14ac:dyDescent="0.2">
      <c r="A4508" t="s">
        <v>9926</v>
      </c>
      <c r="B4508" t="s">
        <v>9927</v>
      </c>
      <c r="C4508" t="s">
        <v>7360</v>
      </c>
      <c r="D4508" t="s">
        <v>197</v>
      </c>
      <c r="E4508" t="s">
        <v>32</v>
      </c>
      <c r="F4508" t="s">
        <v>103</v>
      </c>
      <c r="G4508" t="s">
        <v>104</v>
      </c>
      <c r="H4508">
        <v>225000</v>
      </c>
      <c r="I4508">
        <v>225000</v>
      </c>
      <c r="J4508">
        <v>72</v>
      </c>
      <c r="K4508" s="1">
        <v>45961</v>
      </c>
      <c r="L4508" t="s">
        <v>15144</v>
      </c>
    </row>
    <row r="4509" spans="1:12" x14ac:dyDescent="0.2">
      <c r="A4509" t="s">
        <v>9922</v>
      </c>
      <c r="B4509" t="s">
        <v>9923</v>
      </c>
      <c r="C4509" t="s">
        <v>7360</v>
      </c>
      <c r="D4509" t="s">
        <v>197</v>
      </c>
      <c r="E4509" t="s">
        <v>32</v>
      </c>
      <c r="F4509" t="s">
        <v>103</v>
      </c>
      <c r="G4509" t="s">
        <v>104</v>
      </c>
      <c r="H4509">
        <v>225000</v>
      </c>
      <c r="I4509">
        <v>225000</v>
      </c>
      <c r="J4509">
        <v>72</v>
      </c>
      <c r="K4509" s="1">
        <v>45961</v>
      </c>
      <c r="L4509" t="s">
        <v>15144</v>
      </c>
    </row>
    <row r="4510" spans="1:12" x14ac:dyDescent="0.2">
      <c r="A4510" t="s">
        <v>9916</v>
      </c>
      <c r="B4510" t="s">
        <v>9917</v>
      </c>
      <c r="C4510" t="s">
        <v>7360</v>
      </c>
      <c r="D4510" t="s">
        <v>197</v>
      </c>
      <c r="E4510" t="s">
        <v>32</v>
      </c>
      <c r="F4510" t="s">
        <v>103</v>
      </c>
      <c r="G4510" t="s">
        <v>104</v>
      </c>
      <c r="H4510">
        <v>225000</v>
      </c>
      <c r="I4510">
        <v>225000</v>
      </c>
      <c r="J4510">
        <v>72</v>
      </c>
      <c r="K4510" s="1">
        <v>45961</v>
      </c>
      <c r="L4510" t="s">
        <v>15144</v>
      </c>
    </row>
    <row r="4511" spans="1:12" x14ac:dyDescent="0.2">
      <c r="A4511" t="s">
        <v>9924</v>
      </c>
      <c r="B4511" t="s">
        <v>9925</v>
      </c>
      <c r="C4511" t="s">
        <v>7360</v>
      </c>
      <c r="D4511" t="s">
        <v>197</v>
      </c>
      <c r="E4511" t="s">
        <v>32</v>
      </c>
      <c r="F4511" t="s">
        <v>103</v>
      </c>
      <c r="G4511" t="s">
        <v>104</v>
      </c>
      <c r="H4511">
        <v>225000</v>
      </c>
      <c r="I4511">
        <v>225000</v>
      </c>
      <c r="J4511">
        <v>72</v>
      </c>
      <c r="K4511" s="1">
        <v>45961</v>
      </c>
      <c r="L4511" t="s">
        <v>15144</v>
      </c>
    </row>
    <row r="4512" spans="1:12" x14ac:dyDescent="0.2">
      <c r="A4512" t="s">
        <v>9914</v>
      </c>
      <c r="B4512" t="s">
        <v>9915</v>
      </c>
      <c r="C4512" t="s">
        <v>7360</v>
      </c>
      <c r="D4512" t="s">
        <v>197</v>
      </c>
      <c r="E4512" t="s">
        <v>32</v>
      </c>
      <c r="F4512" t="s">
        <v>103</v>
      </c>
      <c r="G4512" t="s">
        <v>104</v>
      </c>
      <c r="H4512">
        <v>225000</v>
      </c>
      <c r="I4512">
        <v>225000</v>
      </c>
      <c r="J4512">
        <v>72</v>
      </c>
      <c r="K4512" s="1">
        <v>45961</v>
      </c>
      <c r="L4512" t="s">
        <v>15144</v>
      </c>
    </row>
    <row r="4513" spans="1:12" x14ac:dyDescent="0.2">
      <c r="A4513" t="s">
        <v>9906</v>
      </c>
      <c r="B4513" t="s">
        <v>9907</v>
      </c>
      <c r="C4513" t="s">
        <v>7360</v>
      </c>
      <c r="D4513" t="s">
        <v>197</v>
      </c>
      <c r="E4513" t="s">
        <v>32</v>
      </c>
      <c r="F4513" t="s">
        <v>103</v>
      </c>
      <c r="G4513" t="s">
        <v>104</v>
      </c>
      <c r="H4513">
        <v>225000</v>
      </c>
      <c r="I4513">
        <v>225000</v>
      </c>
      <c r="J4513">
        <v>72</v>
      </c>
      <c r="K4513" s="1">
        <v>45961</v>
      </c>
      <c r="L4513" t="s">
        <v>15144</v>
      </c>
    </row>
    <row r="4514" spans="1:12" x14ac:dyDescent="0.2">
      <c r="A4514" t="s">
        <v>9928</v>
      </c>
      <c r="B4514" t="s">
        <v>9929</v>
      </c>
      <c r="C4514" t="s">
        <v>7360</v>
      </c>
      <c r="D4514" t="s">
        <v>197</v>
      </c>
      <c r="E4514" t="s">
        <v>32</v>
      </c>
      <c r="F4514" t="s">
        <v>103</v>
      </c>
      <c r="G4514" t="s">
        <v>104</v>
      </c>
      <c r="H4514">
        <v>225000</v>
      </c>
      <c r="I4514">
        <v>225000</v>
      </c>
      <c r="J4514">
        <v>72</v>
      </c>
      <c r="K4514" s="1">
        <v>45961</v>
      </c>
      <c r="L4514" t="s">
        <v>15144</v>
      </c>
    </row>
    <row r="4515" spans="1:12" x14ac:dyDescent="0.2">
      <c r="A4515" t="s">
        <v>9912</v>
      </c>
      <c r="B4515" t="s">
        <v>9913</v>
      </c>
      <c r="C4515" t="s">
        <v>7360</v>
      </c>
      <c r="D4515" t="s">
        <v>197</v>
      </c>
      <c r="E4515" t="s">
        <v>32</v>
      </c>
      <c r="F4515" t="s">
        <v>103</v>
      </c>
      <c r="G4515" t="s">
        <v>104</v>
      </c>
      <c r="H4515">
        <v>225000</v>
      </c>
      <c r="I4515">
        <v>225000</v>
      </c>
      <c r="J4515">
        <v>72</v>
      </c>
      <c r="K4515" s="1">
        <v>45961</v>
      </c>
      <c r="L4515" t="s">
        <v>15144</v>
      </c>
    </row>
    <row r="4516" spans="1:12" x14ac:dyDescent="0.2">
      <c r="A4516" t="s">
        <v>9920</v>
      </c>
      <c r="B4516" t="s">
        <v>9921</v>
      </c>
      <c r="C4516" t="s">
        <v>7360</v>
      </c>
      <c r="D4516" t="s">
        <v>197</v>
      </c>
      <c r="E4516" t="s">
        <v>32</v>
      </c>
      <c r="F4516" t="s">
        <v>103</v>
      </c>
      <c r="G4516" t="s">
        <v>104</v>
      </c>
      <c r="H4516">
        <v>225000</v>
      </c>
      <c r="I4516">
        <v>225000</v>
      </c>
      <c r="J4516">
        <v>72</v>
      </c>
      <c r="K4516" s="1">
        <v>45961</v>
      </c>
      <c r="L4516" t="s">
        <v>15144</v>
      </c>
    </row>
    <row r="4517" spans="1:12" x14ac:dyDescent="0.2">
      <c r="A4517" t="s">
        <v>9943</v>
      </c>
      <c r="B4517" t="s">
        <v>9944</v>
      </c>
      <c r="C4517" t="s">
        <v>7360</v>
      </c>
      <c r="D4517" t="s">
        <v>197</v>
      </c>
      <c r="E4517" t="s">
        <v>32</v>
      </c>
      <c r="F4517" t="s">
        <v>103</v>
      </c>
      <c r="G4517" t="s">
        <v>104</v>
      </c>
      <c r="H4517">
        <v>225000</v>
      </c>
      <c r="I4517">
        <v>225000</v>
      </c>
      <c r="J4517">
        <v>72</v>
      </c>
      <c r="K4517" s="1">
        <v>45961</v>
      </c>
      <c r="L4517" t="s">
        <v>15144</v>
      </c>
    </row>
    <row r="4518" spans="1:12" x14ac:dyDescent="0.2">
      <c r="A4518" t="s">
        <v>9932</v>
      </c>
      <c r="B4518" t="s">
        <v>9933</v>
      </c>
      <c r="C4518" t="s">
        <v>7360</v>
      </c>
      <c r="D4518" t="s">
        <v>197</v>
      </c>
      <c r="E4518" t="s">
        <v>32</v>
      </c>
      <c r="F4518" t="s">
        <v>103</v>
      </c>
      <c r="G4518" t="s">
        <v>104</v>
      </c>
      <c r="H4518">
        <v>225000</v>
      </c>
      <c r="I4518">
        <v>225000</v>
      </c>
      <c r="J4518">
        <v>72</v>
      </c>
      <c r="K4518" s="1">
        <v>45961</v>
      </c>
      <c r="L4518" t="s">
        <v>15144</v>
      </c>
    </row>
    <row r="4519" spans="1:12" x14ac:dyDescent="0.2">
      <c r="A4519" t="s">
        <v>15422</v>
      </c>
      <c r="B4519" t="s">
        <v>15423</v>
      </c>
      <c r="C4519" t="s">
        <v>7360</v>
      </c>
      <c r="D4519" t="s">
        <v>197</v>
      </c>
      <c r="E4519" t="s">
        <v>32</v>
      </c>
      <c r="F4519" t="s">
        <v>103</v>
      </c>
      <c r="G4519" t="s">
        <v>104</v>
      </c>
      <c r="H4519">
        <v>225000</v>
      </c>
      <c r="I4519">
        <v>225000</v>
      </c>
      <c r="J4519">
        <v>72</v>
      </c>
      <c r="K4519" s="1">
        <v>46234</v>
      </c>
      <c r="L4519" t="s">
        <v>15144</v>
      </c>
    </row>
    <row r="4520" spans="1:12" x14ac:dyDescent="0.2">
      <c r="A4520" t="s">
        <v>9938</v>
      </c>
      <c r="B4520" t="s">
        <v>9939</v>
      </c>
      <c r="C4520" t="s">
        <v>7360</v>
      </c>
      <c r="D4520" t="s">
        <v>197</v>
      </c>
      <c r="E4520" t="s">
        <v>32</v>
      </c>
      <c r="F4520" t="s">
        <v>103</v>
      </c>
      <c r="G4520" t="s">
        <v>104</v>
      </c>
      <c r="H4520">
        <v>225000</v>
      </c>
      <c r="I4520">
        <v>225000</v>
      </c>
      <c r="J4520">
        <v>72</v>
      </c>
      <c r="K4520" s="1">
        <v>45961</v>
      </c>
      <c r="L4520" t="s">
        <v>15144</v>
      </c>
    </row>
    <row r="4521" spans="1:12" x14ac:dyDescent="0.2">
      <c r="A4521" t="s">
        <v>9910</v>
      </c>
      <c r="B4521" t="s">
        <v>9911</v>
      </c>
      <c r="C4521" t="s">
        <v>7360</v>
      </c>
      <c r="D4521" t="s">
        <v>197</v>
      </c>
      <c r="E4521" t="s">
        <v>32</v>
      </c>
      <c r="F4521" t="s">
        <v>103</v>
      </c>
      <c r="G4521" t="s">
        <v>104</v>
      </c>
      <c r="H4521">
        <v>225000</v>
      </c>
      <c r="I4521">
        <v>225000</v>
      </c>
      <c r="J4521">
        <v>72</v>
      </c>
      <c r="K4521" s="1">
        <v>45961</v>
      </c>
      <c r="L4521" t="s">
        <v>15144</v>
      </c>
    </row>
    <row r="4522" spans="1:12" x14ac:dyDescent="0.2">
      <c r="A4522" t="s">
        <v>9930</v>
      </c>
      <c r="B4522" t="s">
        <v>9931</v>
      </c>
      <c r="C4522" t="s">
        <v>7360</v>
      </c>
      <c r="D4522" t="s">
        <v>197</v>
      </c>
      <c r="E4522" t="s">
        <v>32</v>
      </c>
      <c r="F4522" t="s">
        <v>103</v>
      </c>
      <c r="G4522" t="s">
        <v>104</v>
      </c>
      <c r="H4522">
        <v>225000</v>
      </c>
      <c r="I4522">
        <v>225000</v>
      </c>
      <c r="J4522">
        <v>72</v>
      </c>
      <c r="K4522" s="1">
        <v>45961</v>
      </c>
      <c r="L4522" t="s">
        <v>15144</v>
      </c>
    </row>
    <row r="4523" spans="1:12" x14ac:dyDescent="0.2">
      <c r="A4523" t="s">
        <v>9934</v>
      </c>
      <c r="B4523" t="s">
        <v>9935</v>
      </c>
      <c r="C4523" t="s">
        <v>7360</v>
      </c>
      <c r="D4523" t="s">
        <v>197</v>
      </c>
      <c r="E4523" t="s">
        <v>32</v>
      </c>
      <c r="F4523" t="s">
        <v>103</v>
      </c>
      <c r="G4523" t="s">
        <v>104</v>
      </c>
      <c r="H4523">
        <v>225000</v>
      </c>
      <c r="I4523">
        <v>225000</v>
      </c>
      <c r="J4523">
        <v>72</v>
      </c>
      <c r="K4523" s="1">
        <v>45961</v>
      </c>
      <c r="L4523" t="s">
        <v>15144</v>
      </c>
    </row>
    <row r="4524" spans="1:12" x14ac:dyDescent="0.2">
      <c r="A4524" t="s">
        <v>9908</v>
      </c>
      <c r="B4524" t="s">
        <v>9909</v>
      </c>
      <c r="C4524" t="s">
        <v>7360</v>
      </c>
      <c r="D4524" t="s">
        <v>197</v>
      </c>
      <c r="E4524" t="s">
        <v>32</v>
      </c>
      <c r="F4524" t="s">
        <v>103</v>
      </c>
      <c r="G4524" t="s">
        <v>104</v>
      </c>
      <c r="H4524">
        <v>225000</v>
      </c>
      <c r="I4524">
        <v>225000</v>
      </c>
      <c r="J4524">
        <v>72</v>
      </c>
      <c r="K4524" s="1">
        <v>45961</v>
      </c>
      <c r="L4524" t="s">
        <v>15144</v>
      </c>
    </row>
    <row r="4525" spans="1:12" x14ac:dyDescent="0.2">
      <c r="A4525" t="s">
        <v>9540</v>
      </c>
      <c r="B4525" t="s">
        <v>9541</v>
      </c>
      <c r="C4525" t="s">
        <v>7360</v>
      </c>
      <c r="D4525" t="s">
        <v>197</v>
      </c>
      <c r="E4525" t="s">
        <v>32</v>
      </c>
      <c r="F4525" t="s">
        <v>52</v>
      </c>
      <c r="G4525" t="s">
        <v>53</v>
      </c>
      <c r="I4525"/>
      <c r="J4525">
        <v>66</v>
      </c>
      <c r="K4525" s="1">
        <v>45930</v>
      </c>
      <c r="L4525" t="s">
        <v>15144</v>
      </c>
    </row>
    <row r="4526" spans="1:12" x14ac:dyDescent="0.2">
      <c r="A4526" t="s">
        <v>9544</v>
      </c>
      <c r="B4526" t="s">
        <v>9545</v>
      </c>
      <c r="C4526" t="s">
        <v>7360</v>
      </c>
      <c r="D4526" t="s">
        <v>197</v>
      </c>
      <c r="E4526" t="s">
        <v>32</v>
      </c>
      <c r="F4526" t="s">
        <v>52</v>
      </c>
      <c r="G4526" t="s">
        <v>53</v>
      </c>
      <c r="I4526"/>
      <c r="J4526">
        <v>66</v>
      </c>
      <c r="K4526" s="1">
        <v>45930</v>
      </c>
      <c r="L4526" t="s">
        <v>15144</v>
      </c>
    </row>
    <row r="4527" spans="1:12" x14ac:dyDescent="0.2">
      <c r="A4527" t="s">
        <v>9534</v>
      </c>
      <c r="B4527" t="s">
        <v>9535</v>
      </c>
      <c r="C4527" t="s">
        <v>7360</v>
      </c>
      <c r="D4527" t="s">
        <v>197</v>
      </c>
      <c r="E4527" t="s">
        <v>32</v>
      </c>
      <c r="F4527" t="s">
        <v>52</v>
      </c>
      <c r="G4527" t="s">
        <v>53</v>
      </c>
      <c r="I4527"/>
      <c r="J4527">
        <v>66</v>
      </c>
      <c r="K4527" s="1">
        <v>45930</v>
      </c>
      <c r="L4527" t="s">
        <v>15144</v>
      </c>
    </row>
    <row r="4528" spans="1:12" x14ac:dyDescent="0.2">
      <c r="A4528" t="s">
        <v>9538</v>
      </c>
      <c r="B4528" t="s">
        <v>9539</v>
      </c>
      <c r="C4528" t="s">
        <v>7360</v>
      </c>
      <c r="D4528" t="s">
        <v>197</v>
      </c>
      <c r="E4528" t="s">
        <v>32</v>
      </c>
      <c r="F4528" t="s">
        <v>52</v>
      </c>
      <c r="G4528" t="s">
        <v>53</v>
      </c>
      <c r="I4528"/>
      <c r="J4528">
        <v>66</v>
      </c>
      <c r="K4528" s="1">
        <v>45930</v>
      </c>
      <c r="L4528" t="s">
        <v>15144</v>
      </c>
    </row>
    <row r="4529" spans="1:12" x14ac:dyDescent="0.2">
      <c r="A4529" t="s">
        <v>9546</v>
      </c>
      <c r="B4529" t="s">
        <v>9547</v>
      </c>
      <c r="C4529" t="s">
        <v>7360</v>
      </c>
      <c r="D4529" t="s">
        <v>197</v>
      </c>
      <c r="E4529" t="s">
        <v>32</v>
      </c>
      <c r="F4529" t="s">
        <v>52</v>
      </c>
      <c r="G4529" t="s">
        <v>53</v>
      </c>
      <c r="I4529"/>
      <c r="J4529">
        <v>66</v>
      </c>
      <c r="K4529" s="1">
        <v>45930</v>
      </c>
      <c r="L4529" t="s">
        <v>15144</v>
      </c>
    </row>
    <row r="4530" spans="1:12" x14ac:dyDescent="0.2">
      <c r="A4530" t="s">
        <v>9536</v>
      </c>
      <c r="B4530" t="s">
        <v>9537</v>
      </c>
      <c r="C4530" t="s">
        <v>7360</v>
      </c>
      <c r="D4530" t="s">
        <v>197</v>
      </c>
      <c r="E4530" t="s">
        <v>32</v>
      </c>
      <c r="F4530" t="s">
        <v>52</v>
      </c>
      <c r="G4530" t="s">
        <v>53</v>
      </c>
      <c r="I4530"/>
      <c r="J4530">
        <v>66</v>
      </c>
      <c r="K4530" s="1">
        <v>45930</v>
      </c>
      <c r="L4530" t="s">
        <v>15144</v>
      </c>
    </row>
    <row r="4531" spans="1:12" x14ac:dyDescent="0.2">
      <c r="A4531" t="s">
        <v>9532</v>
      </c>
      <c r="B4531" t="s">
        <v>9533</v>
      </c>
      <c r="C4531" t="s">
        <v>7360</v>
      </c>
      <c r="D4531" t="s">
        <v>197</v>
      </c>
      <c r="E4531" t="s">
        <v>32</v>
      </c>
      <c r="F4531" t="s">
        <v>52</v>
      </c>
      <c r="G4531" t="s">
        <v>53</v>
      </c>
      <c r="I4531"/>
      <c r="J4531">
        <v>66</v>
      </c>
      <c r="K4531" s="1">
        <v>45930</v>
      </c>
      <c r="L4531" t="s">
        <v>15144</v>
      </c>
    </row>
    <row r="4532" spans="1:12" x14ac:dyDescent="0.2">
      <c r="A4532" t="s">
        <v>9542</v>
      </c>
      <c r="B4532" t="s">
        <v>9543</v>
      </c>
      <c r="C4532" t="s">
        <v>7360</v>
      </c>
      <c r="D4532" t="s">
        <v>197</v>
      </c>
      <c r="E4532" t="s">
        <v>32</v>
      </c>
      <c r="F4532" t="s">
        <v>52</v>
      </c>
      <c r="G4532" t="s">
        <v>53</v>
      </c>
      <c r="I4532"/>
      <c r="J4532">
        <v>66</v>
      </c>
      <c r="K4532" s="1">
        <v>45930</v>
      </c>
      <c r="L4532" t="s">
        <v>15144</v>
      </c>
    </row>
    <row r="4533" spans="1:12" x14ac:dyDescent="0.2">
      <c r="A4533" t="s">
        <v>2942</v>
      </c>
      <c r="B4533" t="s">
        <v>6697</v>
      </c>
      <c r="C4533" t="s">
        <v>7360</v>
      </c>
      <c r="D4533" t="s">
        <v>197</v>
      </c>
      <c r="E4533" t="s">
        <v>32</v>
      </c>
      <c r="F4533" t="s">
        <v>52</v>
      </c>
      <c r="G4533" t="s">
        <v>53</v>
      </c>
      <c r="H4533">
        <v>382000</v>
      </c>
      <c r="I4533">
        <v>382000</v>
      </c>
      <c r="J4533">
        <v>70</v>
      </c>
      <c r="K4533" s="1">
        <v>45657</v>
      </c>
      <c r="L4533" t="s">
        <v>15144</v>
      </c>
    </row>
    <row r="4534" spans="1:12" x14ac:dyDescent="0.2">
      <c r="A4534" t="s">
        <v>2950</v>
      </c>
      <c r="B4534" t="s">
        <v>6695</v>
      </c>
      <c r="C4534" t="s">
        <v>7360</v>
      </c>
      <c r="D4534" t="s">
        <v>197</v>
      </c>
      <c r="E4534" t="s">
        <v>32</v>
      </c>
      <c r="F4534" t="s">
        <v>52</v>
      </c>
      <c r="G4534" t="s">
        <v>53</v>
      </c>
      <c r="H4534">
        <v>382000</v>
      </c>
      <c r="I4534">
        <v>382000</v>
      </c>
      <c r="J4534">
        <v>70</v>
      </c>
      <c r="K4534" s="1">
        <v>45657</v>
      </c>
      <c r="L4534" t="s">
        <v>15144</v>
      </c>
    </row>
    <row r="4535" spans="1:12" x14ac:dyDescent="0.2">
      <c r="A4535" t="s">
        <v>2945</v>
      </c>
      <c r="B4535" t="s">
        <v>6696</v>
      </c>
      <c r="C4535" t="s">
        <v>7360</v>
      </c>
      <c r="D4535" t="s">
        <v>197</v>
      </c>
      <c r="E4535" t="s">
        <v>32</v>
      </c>
      <c r="F4535" t="s">
        <v>52</v>
      </c>
      <c r="G4535" t="s">
        <v>53</v>
      </c>
      <c r="H4535">
        <v>382000</v>
      </c>
      <c r="I4535">
        <v>382000</v>
      </c>
      <c r="J4535">
        <v>70</v>
      </c>
      <c r="K4535" s="1">
        <v>45657</v>
      </c>
      <c r="L4535" t="s">
        <v>15144</v>
      </c>
    </row>
    <row r="4536" spans="1:12" x14ac:dyDescent="0.2">
      <c r="A4536" t="s">
        <v>2947</v>
      </c>
      <c r="B4536" t="s">
        <v>6694</v>
      </c>
      <c r="C4536" t="s">
        <v>7360</v>
      </c>
      <c r="D4536" t="s">
        <v>197</v>
      </c>
      <c r="E4536" t="s">
        <v>32</v>
      </c>
      <c r="F4536" t="s">
        <v>52</v>
      </c>
      <c r="G4536" t="s">
        <v>53</v>
      </c>
      <c r="H4536">
        <v>382000</v>
      </c>
      <c r="I4536">
        <v>382000</v>
      </c>
      <c r="J4536">
        <v>70</v>
      </c>
      <c r="K4536" s="1">
        <v>45657</v>
      </c>
      <c r="L4536" t="s">
        <v>15144</v>
      </c>
    </row>
    <row r="4537" spans="1:12" x14ac:dyDescent="0.2">
      <c r="A4537" t="s">
        <v>2944</v>
      </c>
      <c r="B4537" t="s">
        <v>6689</v>
      </c>
      <c r="C4537" t="s">
        <v>7360</v>
      </c>
      <c r="D4537" t="s">
        <v>197</v>
      </c>
      <c r="E4537" t="s">
        <v>32</v>
      </c>
      <c r="F4537" t="s">
        <v>52</v>
      </c>
      <c r="G4537" t="s">
        <v>53</v>
      </c>
      <c r="H4537">
        <v>382000</v>
      </c>
      <c r="I4537">
        <v>382000</v>
      </c>
      <c r="J4537">
        <v>70</v>
      </c>
      <c r="K4537" s="1">
        <v>45657</v>
      </c>
      <c r="L4537" t="s">
        <v>15144</v>
      </c>
    </row>
    <row r="4538" spans="1:12" x14ac:dyDescent="0.2">
      <c r="A4538" t="s">
        <v>2941</v>
      </c>
      <c r="B4538" t="s">
        <v>6693</v>
      </c>
      <c r="C4538" t="s">
        <v>7360</v>
      </c>
      <c r="D4538" t="s">
        <v>197</v>
      </c>
      <c r="E4538" t="s">
        <v>32</v>
      </c>
      <c r="F4538" t="s">
        <v>52</v>
      </c>
      <c r="G4538" t="s">
        <v>53</v>
      </c>
      <c r="H4538">
        <v>382000</v>
      </c>
      <c r="I4538">
        <v>382000</v>
      </c>
      <c r="J4538">
        <v>70</v>
      </c>
      <c r="K4538" s="1">
        <v>45657</v>
      </c>
      <c r="L4538" t="s">
        <v>15144</v>
      </c>
    </row>
    <row r="4539" spans="1:12" x14ac:dyDescent="0.2">
      <c r="A4539" t="s">
        <v>3291</v>
      </c>
      <c r="B4539" t="s">
        <v>6914</v>
      </c>
      <c r="C4539" t="s">
        <v>7360</v>
      </c>
      <c r="D4539" t="s">
        <v>197</v>
      </c>
      <c r="E4539" t="s">
        <v>32</v>
      </c>
      <c r="F4539" t="s">
        <v>52</v>
      </c>
      <c r="G4539" t="s">
        <v>53</v>
      </c>
      <c r="H4539">
        <v>215000</v>
      </c>
      <c r="I4539">
        <v>215000</v>
      </c>
      <c r="J4539">
        <v>66.997343367846454</v>
      </c>
      <c r="K4539" s="1">
        <v>45657</v>
      </c>
      <c r="L4539" t="s">
        <v>15144</v>
      </c>
    </row>
    <row r="4540" spans="1:12" x14ac:dyDescent="0.2">
      <c r="A4540" t="s">
        <v>2964</v>
      </c>
      <c r="B4540" t="s">
        <v>6700</v>
      </c>
      <c r="C4540" t="s">
        <v>7360</v>
      </c>
      <c r="D4540" t="s">
        <v>197</v>
      </c>
      <c r="E4540" t="s">
        <v>32</v>
      </c>
      <c r="F4540" t="s">
        <v>52</v>
      </c>
      <c r="G4540" t="s">
        <v>53</v>
      </c>
      <c r="H4540">
        <v>185864</v>
      </c>
      <c r="I4540">
        <v>185864</v>
      </c>
      <c r="J4540">
        <v>44</v>
      </c>
      <c r="K4540" s="1">
        <v>45657</v>
      </c>
      <c r="L4540" t="s">
        <v>15144</v>
      </c>
    </row>
    <row r="4541" spans="1:12" x14ac:dyDescent="0.2">
      <c r="A4541" t="s">
        <v>2963</v>
      </c>
      <c r="B4541" t="s">
        <v>6699</v>
      </c>
      <c r="C4541" t="s">
        <v>7360</v>
      </c>
      <c r="D4541" t="s">
        <v>197</v>
      </c>
      <c r="E4541" t="s">
        <v>32</v>
      </c>
      <c r="F4541" t="s">
        <v>52</v>
      </c>
      <c r="G4541" t="s">
        <v>53</v>
      </c>
      <c r="H4541">
        <v>256284</v>
      </c>
      <c r="I4541">
        <v>256284</v>
      </c>
      <c r="J4541">
        <v>66</v>
      </c>
      <c r="K4541" s="1">
        <v>45657</v>
      </c>
      <c r="L4541" t="s">
        <v>15144</v>
      </c>
    </row>
    <row r="4542" spans="1:12" x14ac:dyDescent="0.2">
      <c r="A4542" t="s">
        <v>2959</v>
      </c>
      <c r="B4542" t="s">
        <v>6698</v>
      </c>
      <c r="C4542" t="s">
        <v>7360</v>
      </c>
      <c r="D4542" t="s">
        <v>197</v>
      </c>
      <c r="E4542" t="s">
        <v>32</v>
      </c>
      <c r="F4542" t="s">
        <v>52</v>
      </c>
      <c r="G4542" t="s">
        <v>53</v>
      </c>
      <c r="H4542">
        <v>256284</v>
      </c>
      <c r="I4542">
        <v>256284</v>
      </c>
      <c r="J4542">
        <v>66</v>
      </c>
      <c r="K4542" s="1">
        <v>45657</v>
      </c>
      <c r="L4542" t="s">
        <v>15144</v>
      </c>
    </row>
    <row r="4543" spans="1:12" x14ac:dyDescent="0.2">
      <c r="A4543" t="s">
        <v>3184</v>
      </c>
      <c r="B4543" t="s">
        <v>6967</v>
      </c>
      <c r="C4543" t="s">
        <v>7360</v>
      </c>
      <c r="D4543" t="s">
        <v>197</v>
      </c>
      <c r="E4543" t="s">
        <v>32</v>
      </c>
      <c r="F4543" t="s">
        <v>52</v>
      </c>
      <c r="G4543" t="s">
        <v>53</v>
      </c>
      <c r="H4543">
        <v>220000</v>
      </c>
      <c r="I4543">
        <v>220000</v>
      </c>
      <c r="J4543">
        <v>50</v>
      </c>
      <c r="K4543" s="1">
        <v>45626</v>
      </c>
      <c r="L4543" t="s">
        <v>15144</v>
      </c>
    </row>
    <row r="4544" spans="1:12" x14ac:dyDescent="0.2">
      <c r="A4544" t="s">
        <v>3174</v>
      </c>
      <c r="B4544" t="s">
        <v>6123</v>
      </c>
      <c r="C4544" t="s">
        <v>7360</v>
      </c>
      <c r="D4544" t="s">
        <v>197</v>
      </c>
      <c r="E4544" t="s">
        <v>32</v>
      </c>
      <c r="F4544" t="s">
        <v>52</v>
      </c>
      <c r="G4544" t="s">
        <v>53</v>
      </c>
      <c r="H4544">
        <v>146475</v>
      </c>
      <c r="I4544">
        <v>439425</v>
      </c>
      <c r="J4544">
        <v>52.852083333333333</v>
      </c>
      <c r="K4544" s="1">
        <v>45535</v>
      </c>
      <c r="L4544" t="s">
        <v>15144</v>
      </c>
    </row>
    <row r="4545" spans="1:12" x14ac:dyDescent="0.2">
      <c r="A4545" t="s">
        <v>3172</v>
      </c>
      <c r="B4545" t="s">
        <v>6122</v>
      </c>
      <c r="C4545" t="s">
        <v>7360</v>
      </c>
      <c r="D4545" t="s">
        <v>197</v>
      </c>
      <c r="E4545" t="s">
        <v>32</v>
      </c>
      <c r="F4545" t="s">
        <v>52</v>
      </c>
      <c r="G4545" t="s">
        <v>53</v>
      </c>
      <c r="H4545">
        <v>146475</v>
      </c>
      <c r="I4545">
        <v>439425</v>
      </c>
      <c r="J4545">
        <v>52.852083333333333</v>
      </c>
      <c r="K4545" s="1">
        <v>45535</v>
      </c>
      <c r="L4545" t="s">
        <v>15144</v>
      </c>
    </row>
    <row r="4546" spans="1:12" x14ac:dyDescent="0.2">
      <c r="A4546" t="s">
        <v>3171</v>
      </c>
      <c r="B4546" t="s">
        <v>6121</v>
      </c>
      <c r="C4546" t="s">
        <v>7360</v>
      </c>
      <c r="D4546" t="s">
        <v>197</v>
      </c>
      <c r="E4546" t="s">
        <v>32</v>
      </c>
      <c r="F4546" t="s">
        <v>52</v>
      </c>
      <c r="G4546" t="s">
        <v>53</v>
      </c>
      <c r="H4546">
        <v>375000</v>
      </c>
      <c r="I4546">
        <v>375000</v>
      </c>
      <c r="J4546">
        <v>39.19777777777778</v>
      </c>
      <c r="K4546" s="1">
        <v>45535</v>
      </c>
      <c r="L4546" t="s">
        <v>15144</v>
      </c>
    </row>
    <row r="4547" spans="1:12" x14ac:dyDescent="0.2">
      <c r="A4547" t="s">
        <v>3165</v>
      </c>
      <c r="B4547" t="s">
        <v>6109</v>
      </c>
      <c r="C4547" t="s">
        <v>7360</v>
      </c>
      <c r="D4547" t="s">
        <v>197</v>
      </c>
      <c r="E4547" t="s">
        <v>32</v>
      </c>
      <c r="F4547" t="s">
        <v>52</v>
      </c>
      <c r="G4547" t="s">
        <v>53</v>
      </c>
      <c r="I4547"/>
      <c r="J4547">
        <v>39.19777777777778</v>
      </c>
      <c r="K4547" s="1">
        <v>45657</v>
      </c>
      <c r="L4547" t="s">
        <v>15144</v>
      </c>
    </row>
    <row r="4548" spans="1:12" x14ac:dyDescent="0.2">
      <c r="A4548" t="s">
        <v>3161</v>
      </c>
      <c r="B4548" t="s">
        <v>6110</v>
      </c>
      <c r="C4548" t="s">
        <v>7360</v>
      </c>
      <c r="D4548" t="s">
        <v>197</v>
      </c>
      <c r="E4548" t="s">
        <v>32</v>
      </c>
      <c r="F4548" t="s">
        <v>52</v>
      </c>
      <c r="G4548" t="s">
        <v>53</v>
      </c>
      <c r="I4548"/>
      <c r="J4548">
        <v>39.19777777777778</v>
      </c>
      <c r="K4548" s="1">
        <v>45657</v>
      </c>
      <c r="L4548" t="s">
        <v>15144</v>
      </c>
    </row>
    <row r="4549" spans="1:12" x14ac:dyDescent="0.2">
      <c r="A4549" t="s">
        <v>3163</v>
      </c>
      <c r="B4549" t="s">
        <v>6117</v>
      </c>
      <c r="C4549" t="s">
        <v>7360</v>
      </c>
      <c r="D4549" t="s">
        <v>197</v>
      </c>
      <c r="E4549" t="s">
        <v>32</v>
      </c>
      <c r="F4549" t="s">
        <v>52</v>
      </c>
      <c r="G4549" t="s">
        <v>53</v>
      </c>
      <c r="I4549"/>
      <c r="J4549">
        <v>39.19777777777778</v>
      </c>
      <c r="K4549" s="1">
        <v>45626</v>
      </c>
      <c r="L4549" t="s">
        <v>15144</v>
      </c>
    </row>
    <row r="4550" spans="1:12" x14ac:dyDescent="0.2">
      <c r="A4550" t="s">
        <v>7497</v>
      </c>
      <c r="B4550" t="s">
        <v>7376</v>
      </c>
      <c r="C4550" t="s">
        <v>7360</v>
      </c>
      <c r="D4550" t="s">
        <v>197</v>
      </c>
      <c r="E4550" t="s">
        <v>32</v>
      </c>
      <c r="F4550" t="s">
        <v>52</v>
      </c>
      <c r="G4550" t="s">
        <v>53</v>
      </c>
      <c r="I4550">
        <v>250000</v>
      </c>
      <c r="J4550">
        <v>66.997343367846454</v>
      </c>
      <c r="K4550" s="1">
        <v>45808</v>
      </c>
      <c r="L4550" t="s">
        <v>15144</v>
      </c>
    </row>
    <row r="4551" spans="1:12" x14ac:dyDescent="0.2">
      <c r="A4551" t="s">
        <v>7499</v>
      </c>
      <c r="B4551" t="s">
        <v>7372</v>
      </c>
      <c r="C4551" t="s">
        <v>7360</v>
      </c>
      <c r="D4551" t="s">
        <v>197</v>
      </c>
      <c r="E4551" t="s">
        <v>32</v>
      </c>
      <c r="F4551" t="s">
        <v>52</v>
      </c>
      <c r="G4551" t="s">
        <v>53</v>
      </c>
      <c r="I4551">
        <v>250000</v>
      </c>
      <c r="J4551">
        <v>66.997343367846454</v>
      </c>
      <c r="K4551" s="1">
        <v>45808</v>
      </c>
      <c r="L4551" t="s">
        <v>15144</v>
      </c>
    </row>
    <row r="4552" spans="1:12" x14ac:dyDescent="0.2">
      <c r="A4552" t="s">
        <v>7498</v>
      </c>
      <c r="B4552" t="s">
        <v>7378</v>
      </c>
      <c r="C4552" t="s">
        <v>7360</v>
      </c>
      <c r="D4552" t="s">
        <v>197</v>
      </c>
      <c r="E4552" t="s">
        <v>32</v>
      </c>
      <c r="F4552" t="s">
        <v>52</v>
      </c>
      <c r="G4552" t="s">
        <v>53</v>
      </c>
      <c r="I4552">
        <v>250000</v>
      </c>
      <c r="J4552">
        <v>66.997343367846454</v>
      </c>
      <c r="K4552" s="1">
        <v>45808</v>
      </c>
      <c r="L4552" t="s">
        <v>15144</v>
      </c>
    </row>
    <row r="4553" spans="1:12" x14ac:dyDescent="0.2">
      <c r="A4553" t="s">
        <v>7496</v>
      </c>
      <c r="B4553" t="s">
        <v>7374</v>
      </c>
      <c r="C4553" t="s">
        <v>7360</v>
      </c>
      <c r="D4553" t="s">
        <v>197</v>
      </c>
      <c r="E4553" t="s">
        <v>32</v>
      </c>
      <c r="F4553" t="s">
        <v>52</v>
      </c>
      <c r="G4553" t="s">
        <v>53</v>
      </c>
      <c r="I4553">
        <v>250000</v>
      </c>
      <c r="J4553">
        <v>66.997343367846454</v>
      </c>
      <c r="K4553" s="1">
        <v>45808</v>
      </c>
      <c r="L4553" t="s">
        <v>15144</v>
      </c>
    </row>
    <row r="4554" spans="1:12" x14ac:dyDescent="0.2">
      <c r="A4554" t="s">
        <v>9988</v>
      </c>
      <c r="B4554" t="s">
        <v>9989</v>
      </c>
      <c r="C4554" t="s">
        <v>7360</v>
      </c>
      <c r="D4554" t="s">
        <v>197</v>
      </c>
      <c r="E4554" t="s">
        <v>32</v>
      </c>
      <c r="F4554" t="s">
        <v>52</v>
      </c>
      <c r="G4554" t="s">
        <v>53</v>
      </c>
      <c r="I4554">
        <v>263340</v>
      </c>
      <c r="J4554">
        <v>66.997343367846454</v>
      </c>
      <c r="K4554" s="1">
        <v>45961</v>
      </c>
      <c r="L4554" t="s">
        <v>15144</v>
      </c>
    </row>
    <row r="4555" spans="1:12" x14ac:dyDescent="0.2">
      <c r="A4555" t="s">
        <v>3283</v>
      </c>
      <c r="B4555" t="s">
        <v>6947</v>
      </c>
      <c r="C4555" t="s">
        <v>7360</v>
      </c>
      <c r="D4555" t="s">
        <v>197</v>
      </c>
      <c r="E4555" t="s">
        <v>32</v>
      </c>
      <c r="F4555" t="s">
        <v>52</v>
      </c>
      <c r="G4555" t="s">
        <v>53</v>
      </c>
      <c r="H4555">
        <v>280000</v>
      </c>
      <c r="I4555">
        <v>280000</v>
      </c>
      <c r="J4555">
        <v>70</v>
      </c>
      <c r="K4555" s="1">
        <v>45657</v>
      </c>
      <c r="L4555" t="s">
        <v>15144</v>
      </c>
    </row>
    <row r="4556" spans="1:12" x14ac:dyDescent="0.2">
      <c r="A4556" t="s">
        <v>3287</v>
      </c>
      <c r="B4556" t="s">
        <v>6956</v>
      </c>
      <c r="C4556" t="s">
        <v>7360</v>
      </c>
      <c r="D4556" t="s">
        <v>197</v>
      </c>
      <c r="E4556" t="s">
        <v>32</v>
      </c>
      <c r="F4556" t="s">
        <v>52</v>
      </c>
      <c r="G4556" t="s">
        <v>53</v>
      </c>
      <c r="H4556">
        <v>280000</v>
      </c>
      <c r="I4556">
        <v>280000</v>
      </c>
      <c r="J4556">
        <v>70</v>
      </c>
      <c r="K4556" s="1">
        <v>45657</v>
      </c>
      <c r="L4556" t="s">
        <v>15144</v>
      </c>
    </row>
    <row r="4557" spans="1:12" x14ac:dyDescent="0.2">
      <c r="A4557" t="s">
        <v>3285</v>
      </c>
      <c r="B4557" t="s">
        <v>6950</v>
      </c>
      <c r="C4557" t="s">
        <v>7360</v>
      </c>
      <c r="D4557" t="s">
        <v>197</v>
      </c>
      <c r="E4557" t="s">
        <v>32</v>
      </c>
      <c r="F4557" t="s">
        <v>52</v>
      </c>
      <c r="G4557" t="s">
        <v>53</v>
      </c>
      <c r="H4557">
        <v>150000</v>
      </c>
      <c r="I4557">
        <v>150000</v>
      </c>
      <c r="J4557">
        <v>70</v>
      </c>
      <c r="K4557" s="1">
        <v>45657</v>
      </c>
      <c r="L4557" t="s">
        <v>15144</v>
      </c>
    </row>
    <row r="4558" spans="1:12" x14ac:dyDescent="0.2">
      <c r="A4558" t="s">
        <v>3280</v>
      </c>
      <c r="B4558" t="s">
        <v>6955</v>
      </c>
      <c r="C4558" t="s">
        <v>7360</v>
      </c>
      <c r="D4558" t="s">
        <v>197</v>
      </c>
      <c r="E4558" t="s">
        <v>32</v>
      </c>
      <c r="F4558" t="s">
        <v>52</v>
      </c>
      <c r="G4558" t="s">
        <v>53</v>
      </c>
      <c r="H4558">
        <v>280000</v>
      </c>
      <c r="I4558">
        <v>280000</v>
      </c>
      <c r="J4558">
        <v>70</v>
      </c>
      <c r="K4558" s="1">
        <v>45657</v>
      </c>
      <c r="L4558" t="s">
        <v>15144</v>
      </c>
    </row>
    <row r="4559" spans="1:12" x14ac:dyDescent="0.2">
      <c r="A4559" t="s">
        <v>3279</v>
      </c>
      <c r="B4559" t="s">
        <v>6953</v>
      </c>
      <c r="C4559" t="s">
        <v>7360</v>
      </c>
      <c r="D4559" t="s">
        <v>197</v>
      </c>
      <c r="E4559" t="s">
        <v>32</v>
      </c>
      <c r="F4559" t="s">
        <v>52</v>
      </c>
      <c r="G4559" t="s">
        <v>53</v>
      </c>
      <c r="H4559">
        <v>270000</v>
      </c>
      <c r="I4559">
        <v>280000</v>
      </c>
      <c r="J4559">
        <v>70</v>
      </c>
      <c r="K4559" s="1">
        <v>45657</v>
      </c>
      <c r="L4559" t="s">
        <v>15144</v>
      </c>
    </row>
    <row r="4560" spans="1:12" x14ac:dyDescent="0.2">
      <c r="A4560" t="s">
        <v>3289</v>
      </c>
      <c r="B4560" t="s">
        <v>6954</v>
      </c>
      <c r="C4560" t="s">
        <v>7360</v>
      </c>
      <c r="D4560" t="s">
        <v>197</v>
      </c>
      <c r="E4560" t="s">
        <v>32</v>
      </c>
      <c r="F4560" t="s">
        <v>52</v>
      </c>
      <c r="G4560" t="s">
        <v>53</v>
      </c>
      <c r="H4560">
        <v>280000</v>
      </c>
      <c r="I4560">
        <v>280000</v>
      </c>
      <c r="J4560">
        <v>70</v>
      </c>
      <c r="K4560" s="1">
        <v>45657</v>
      </c>
      <c r="L4560" t="s">
        <v>15144</v>
      </c>
    </row>
    <row r="4561" spans="1:12" x14ac:dyDescent="0.2">
      <c r="A4561" t="s">
        <v>3282</v>
      </c>
      <c r="B4561" t="s">
        <v>6951</v>
      </c>
      <c r="C4561" t="s">
        <v>7360</v>
      </c>
      <c r="D4561" t="s">
        <v>197</v>
      </c>
      <c r="E4561" t="s">
        <v>32</v>
      </c>
      <c r="F4561" t="s">
        <v>52</v>
      </c>
      <c r="G4561" t="s">
        <v>53</v>
      </c>
      <c r="H4561">
        <v>150000</v>
      </c>
      <c r="I4561">
        <v>150000</v>
      </c>
      <c r="J4561">
        <v>70</v>
      </c>
      <c r="K4561" s="1">
        <v>45657</v>
      </c>
      <c r="L4561" t="s">
        <v>15144</v>
      </c>
    </row>
    <row r="4562" spans="1:12" x14ac:dyDescent="0.2">
      <c r="A4562" t="s">
        <v>3286</v>
      </c>
      <c r="B4562" t="s">
        <v>6948</v>
      </c>
      <c r="C4562" t="s">
        <v>7360</v>
      </c>
      <c r="D4562" t="s">
        <v>197</v>
      </c>
      <c r="E4562" t="s">
        <v>32</v>
      </c>
      <c r="F4562" t="s">
        <v>52</v>
      </c>
      <c r="G4562" t="s">
        <v>53</v>
      </c>
      <c r="H4562">
        <v>280000</v>
      </c>
      <c r="I4562">
        <v>280000</v>
      </c>
      <c r="J4562">
        <v>70</v>
      </c>
      <c r="K4562" s="1">
        <v>45657</v>
      </c>
      <c r="L4562" t="s">
        <v>15144</v>
      </c>
    </row>
    <row r="4563" spans="1:12" x14ac:dyDescent="0.2">
      <c r="A4563" t="s">
        <v>3281</v>
      </c>
      <c r="B4563" t="s">
        <v>6952</v>
      </c>
      <c r="C4563" t="s">
        <v>7360</v>
      </c>
      <c r="D4563" t="s">
        <v>197</v>
      </c>
      <c r="E4563" t="s">
        <v>32</v>
      </c>
      <c r="F4563" t="s">
        <v>52</v>
      </c>
      <c r="G4563" t="s">
        <v>53</v>
      </c>
      <c r="H4563">
        <v>270000</v>
      </c>
      <c r="I4563">
        <v>280000</v>
      </c>
      <c r="J4563">
        <v>70</v>
      </c>
      <c r="K4563" s="1">
        <v>45657</v>
      </c>
      <c r="L4563" t="s">
        <v>15144</v>
      </c>
    </row>
    <row r="4564" spans="1:12" x14ac:dyDescent="0.2">
      <c r="A4564" t="s">
        <v>9990</v>
      </c>
      <c r="B4564" t="s">
        <v>9991</v>
      </c>
      <c r="C4564" t="s">
        <v>7360</v>
      </c>
      <c r="D4564" t="s">
        <v>197</v>
      </c>
      <c r="E4564" t="s">
        <v>32</v>
      </c>
      <c r="F4564" t="s">
        <v>52</v>
      </c>
      <c r="G4564" t="s">
        <v>53</v>
      </c>
      <c r="I4564">
        <v>263340</v>
      </c>
      <c r="J4564">
        <v>66.997343367846454</v>
      </c>
      <c r="K4564" s="1">
        <v>45961</v>
      </c>
      <c r="L4564" t="s">
        <v>15144</v>
      </c>
    </row>
    <row r="4565" spans="1:12" x14ac:dyDescent="0.2">
      <c r="A4565" t="s">
        <v>3262</v>
      </c>
      <c r="B4565" t="s">
        <v>6932</v>
      </c>
      <c r="C4565" t="s">
        <v>7360</v>
      </c>
      <c r="D4565" t="s">
        <v>197</v>
      </c>
      <c r="E4565" t="s">
        <v>32</v>
      </c>
      <c r="F4565" t="s">
        <v>52</v>
      </c>
      <c r="G4565" t="s">
        <v>53</v>
      </c>
      <c r="H4565">
        <v>300000</v>
      </c>
      <c r="I4565">
        <v>300000</v>
      </c>
      <c r="J4565">
        <v>66</v>
      </c>
      <c r="K4565" s="1">
        <v>45657</v>
      </c>
      <c r="L4565" t="s">
        <v>15144</v>
      </c>
    </row>
    <row r="4566" spans="1:12" x14ac:dyDescent="0.2">
      <c r="A4566" t="s">
        <v>8547</v>
      </c>
      <c r="B4566" t="s">
        <v>8548</v>
      </c>
      <c r="C4566" t="s">
        <v>7360</v>
      </c>
      <c r="D4566" t="s">
        <v>197</v>
      </c>
      <c r="E4566" t="s">
        <v>32</v>
      </c>
      <c r="F4566" t="s">
        <v>52</v>
      </c>
      <c r="G4566" t="s">
        <v>53</v>
      </c>
      <c r="I4566">
        <v>243000</v>
      </c>
      <c r="J4566">
        <v>66</v>
      </c>
      <c r="K4566" s="1">
        <v>45869</v>
      </c>
      <c r="L4566" t="s">
        <v>15144</v>
      </c>
    </row>
    <row r="4567" spans="1:12" x14ac:dyDescent="0.2">
      <c r="A4567" t="s">
        <v>8543</v>
      </c>
      <c r="B4567" t="s">
        <v>8544</v>
      </c>
      <c r="C4567" t="s">
        <v>7360</v>
      </c>
      <c r="D4567" t="s">
        <v>197</v>
      </c>
      <c r="E4567" t="s">
        <v>32</v>
      </c>
      <c r="F4567" t="s">
        <v>52</v>
      </c>
      <c r="G4567" t="s">
        <v>53</v>
      </c>
      <c r="I4567">
        <v>243000</v>
      </c>
      <c r="J4567">
        <v>66</v>
      </c>
      <c r="K4567" s="1">
        <v>45869</v>
      </c>
      <c r="L4567" t="s">
        <v>15144</v>
      </c>
    </row>
    <row r="4568" spans="1:12" x14ac:dyDescent="0.2">
      <c r="A4568" t="s">
        <v>8545</v>
      </c>
      <c r="B4568" t="s">
        <v>8546</v>
      </c>
      <c r="C4568" t="s">
        <v>7360</v>
      </c>
      <c r="D4568" t="s">
        <v>197</v>
      </c>
      <c r="E4568" t="s">
        <v>32</v>
      </c>
      <c r="F4568" t="s">
        <v>52</v>
      </c>
      <c r="G4568" t="s">
        <v>53</v>
      </c>
      <c r="I4568">
        <v>243000</v>
      </c>
      <c r="J4568">
        <v>66</v>
      </c>
      <c r="K4568" s="1">
        <v>45869</v>
      </c>
      <c r="L4568" t="s">
        <v>15144</v>
      </c>
    </row>
    <row r="4569" spans="1:12" x14ac:dyDescent="0.2">
      <c r="A4569" t="s">
        <v>3179</v>
      </c>
      <c r="B4569" t="s">
        <v>6101</v>
      </c>
      <c r="C4569" t="s">
        <v>7360</v>
      </c>
      <c r="D4569" t="s">
        <v>197</v>
      </c>
      <c r="E4569" t="s">
        <v>32</v>
      </c>
      <c r="F4569" t="s">
        <v>52</v>
      </c>
      <c r="G4569" t="s">
        <v>53</v>
      </c>
      <c r="H4569">
        <v>350000</v>
      </c>
      <c r="I4569">
        <v>423575</v>
      </c>
      <c r="J4569">
        <v>56.284999999999997</v>
      </c>
      <c r="K4569" s="1">
        <v>45535</v>
      </c>
      <c r="L4569" t="s">
        <v>15144</v>
      </c>
    </row>
    <row r="4570" spans="1:12" x14ac:dyDescent="0.2">
      <c r="A4570" t="s">
        <v>3276</v>
      </c>
      <c r="B4570" t="s">
        <v>6923</v>
      </c>
      <c r="C4570" t="s">
        <v>7360</v>
      </c>
      <c r="D4570" t="s">
        <v>197</v>
      </c>
      <c r="E4570" t="s">
        <v>32</v>
      </c>
      <c r="F4570" t="s">
        <v>52</v>
      </c>
      <c r="G4570" t="s">
        <v>53</v>
      </c>
      <c r="H4570">
        <v>350000</v>
      </c>
      <c r="I4570">
        <v>350000</v>
      </c>
      <c r="J4570">
        <v>66</v>
      </c>
      <c r="K4570" s="1">
        <v>45657</v>
      </c>
      <c r="L4570" t="s">
        <v>15144</v>
      </c>
    </row>
    <row r="4571" spans="1:12" x14ac:dyDescent="0.2">
      <c r="A4571" t="s">
        <v>3265</v>
      </c>
      <c r="B4571" t="s">
        <v>6926</v>
      </c>
      <c r="C4571" t="s">
        <v>7360</v>
      </c>
      <c r="D4571" t="s">
        <v>197</v>
      </c>
      <c r="E4571" t="s">
        <v>32</v>
      </c>
      <c r="F4571" t="s">
        <v>52</v>
      </c>
      <c r="G4571" t="s">
        <v>53</v>
      </c>
      <c r="H4571">
        <v>350000</v>
      </c>
      <c r="I4571">
        <v>350000</v>
      </c>
      <c r="J4571">
        <v>66</v>
      </c>
      <c r="K4571" s="1">
        <v>45657</v>
      </c>
      <c r="L4571" t="s">
        <v>15144</v>
      </c>
    </row>
    <row r="4572" spans="1:12" x14ac:dyDescent="0.2">
      <c r="A4572" t="s">
        <v>3268</v>
      </c>
      <c r="B4572" t="s">
        <v>6921</v>
      </c>
      <c r="C4572" t="s">
        <v>7360</v>
      </c>
      <c r="D4572" t="s">
        <v>197</v>
      </c>
      <c r="E4572" t="s">
        <v>32</v>
      </c>
      <c r="F4572" t="s">
        <v>52</v>
      </c>
      <c r="G4572" t="s">
        <v>53</v>
      </c>
      <c r="H4572">
        <v>300000</v>
      </c>
      <c r="I4572">
        <v>300000</v>
      </c>
      <c r="J4572">
        <v>66</v>
      </c>
      <c r="K4572" s="1">
        <v>45657</v>
      </c>
      <c r="L4572" t="s">
        <v>15144</v>
      </c>
    </row>
    <row r="4573" spans="1:12" x14ac:dyDescent="0.2">
      <c r="A4573" t="s">
        <v>3270</v>
      </c>
      <c r="B4573" t="s">
        <v>6925</v>
      </c>
      <c r="C4573" t="s">
        <v>7360</v>
      </c>
      <c r="D4573" t="s">
        <v>197</v>
      </c>
      <c r="E4573" t="s">
        <v>32</v>
      </c>
      <c r="F4573" t="s">
        <v>52</v>
      </c>
      <c r="G4573" t="s">
        <v>53</v>
      </c>
      <c r="H4573">
        <v>350000</v>
      </c>
      <c r="I4573">
        <v>350000</v>
      </c>
      <c r="J4573">
        <v>66</v>
      </c>
      <c r="K4573" s="1">
        <v>45657</v>
      </c>
      <c r="L4573" t="s">
        <v>15144</v>
      </c>
    </row>
    <row r="4574" spans="1:12" x14ac:dyDescent="0.2">
      <c r="A4574" t="s">
        <v>3274</v>
      </c>
      <c r="B4574" t="s">
        <v>6919</v>
      </c>
      <c r="C4574" t="s">
        <v>7360</v>
      </c>
      <c r="D4574" t="s">
        <v>197</v>
      </c>
      <c r="E4574" t="s">
        <v>32</v>
      </c>
      <c r="F4574" t="s">
        <v>52</v>
      </c>
      <c r="G4574" t="s">
        <v>53</v>
      </c>
      <c r="H4574">
        <v>300000</v>
      </c>
      <c r="I4574">
        <v>300000</v>
      </c>
      <c r="J4574">
        <v>66</v>
      </c>
      <c r="K4574" s="1">
        <v>45657</v>
      </c>
      <c r="L4574" t="s">
        <v>15144</v>
      </c>
    </row>
    <row r="4575" spans="1:12" x14ac:dyDescent="0.2">
      <c r="A4575" t="s">
        <v>3266</v>
      </c>
      <c r="B4575" t="s">
        <v>6924</v>
      </c>
      <c r="C4575" t="s">
        <v>7360</v>
      </c>
      <c r="D4575" t="s">
        <v>197</v>
      </c>
      <c r="E4575" t="s">
        <v>32</v>
      </c>
      <c r="F4575" t="s">
        <v>52</v>
      </c>
      <c r="G4575" t="s">
        <v>53</v>
      </c>
      <c r="H4575">
        <v>350000</v>
      </c>
      <c r="I4575">
        <v>350000</v>
      </c>
      <c r="J4575">
        <v>66</v>
      </c>
      <c r="K4575" s="1">
        <v>45657</v>
      </c>
      <c r="L4575" t="s">
        <v>15144</v>
      </c>
    </row>
    <row r="4576" spans="1:12" x14ac:dyDescent="0.2">
      <c r="A4576" t="s">
        <v>3263</v>
      </c>
      <c r="B4576" t="s">
        <v>6920</v>
      </c>
      <c r="C4576" t="s">
        <v>7360</v>
      </c>
      <c r="D4576" t="s">
        <v>197</v>
      </c>
      <c r="E4576" t="s">
        <v>32</v>
      </c>
      <c r="F4576" t="s">
        <v>52</v>
      </c>
      <c r="G4576" t="s">
        <v>53</v>
      </c>
      <c r="H4576">
        <v>300000</v>
      </c>
      <c r="I4576">
        <v>300000</v>
      </c>
      <c r="J4576">
        <v>66</v>
      </c>
      <c r="K4576" s="1">
        <v>45657</v>
      </c>
      <c r="L4576" t="s">
        <v>15144</v>
      </c>
    </row>
    <row r="4577" spans="1:12" x14ac:dyDescent="0.2">
      <c r="A4577" t="s">
        <v>3264</v>
      </c>
      <c r="B4577" t="s">
        <v>6922</v>
      </c>
      <c r="C4577" t="s">
        <v>7360</v>
      </c>
      <c r="D4577" t="s">
        <v>197</v>
      </c>
      <c r="E4577" t="s">
        <v>32</v>
      </c>
      <c r="F4577" t="s">
        <v>52</v>
      </c>
      <c r="G4577" t="s">
        <v>53</v>
      </c>
      <c r="H4577">
        <v>300000</v>
      </c>
      <c r="I4577">
        <v>300000</v>
      </c>
      <c r="J4577">
        <v>66</v>
      </c>
      <c r="K4577" s="1">
        <v>45657</v>
      </c>
      <c r="L4577" t="s">
        <v>15144</v>
      </c>
    </row>
    <row r="4578" spans="1:12" x14ac:dyDescent="0.2">
      <c r="A4578" t="s">
        <v>12381</v>
      </c>
      <c r="B4578" t="s">
        <v>12382</v>
      </c>
      <c r="C4578" t="s">
        <v>7360</v>
      </c>
      <c r="D4578" t="s">
        <v>197</v>
      </c>
      <c r="E4578" t="s">
        <v>32</v>
      </c>
      <c r="F4578" t="s">
        <v>52</v>
      </c>
      <c r="G4578" t="s">
        <v>53</v>
      </c>
      <c r="I4578"/>
      <c r="J4578">
        <v>39.19777777777778</v>
      </c>
      <c r="K4578" s="1">
        <v>46112</v>
      </c>
      <c r="L4578" t="s">
        <v>15144</v>
      </c>
    </row>
    <row r="4579" spans="1:12" x14ac:dyDescent="0.2">
      <c r="A4579" t="s">
        <v>3269</v>
      </c>
      <c r="B4579" t="s">
        <v>6962</v>
      </c>
      <c r="C4579" t="s">
        <v>7360</v>
      </c>
      <c r="D4579" t="s">
        <v>197</v>
      </c>
      <c r="E4579" t="s">
        <v>32</v>
      </c>
      <c r="F4579" t="s">
        <v>52</v>
      </c>
      <c r="G4579" t="s">
        <v>53</v>
      </c>
      <c r="H4579">
        <v>300000</v>
      </c>
      <c r="I4579">
        <v>300000</v>
      </c>
      <c r="J4579">
        <v>66</v>
      </c>
      <c r="K4579" s="1">
        <v>45657</v>
      </c>
      <c r="L4579" t="s">
        <v>15144</v>
      </c>
    </row>
    <row r="4580" spans="1:12" x14ac:dyDescent="0.2">
      <c r="A4580" t="s">
        <v>3273</v>
      </c>
      <c r="B4580" t="s">
        <v>6959</v>
      </c>
      <c r="C4580" t="s">
        <v>7360</v>
      </c>
      <c r="D4580" t="s">
        <v>197</v>
      </c>
      <c r="E4580" t="s">
        <v>32</v>
      </c>
      <c r="F4580" t="s">
        <v>52</v>
      </c>
      <c r="G4580" t="s">
        <v>53</v>
      </c>
      <c r="H4580">
        <v>300000</v>
      </c>
      <c r="I4580">
        <v>300000</v>
      </c>
      <c r="J4580">
        <v>66</v>
      </c>
      <c r="K4580" s="1">
        <v>45657</v>
      </c>
      <c r="L4580" t="s">
        <v>15144</v>
      </c>
    </row>
    <row r="4581" spans="1:12" x14ac:dyDescent="0.2">
      <c r="A4581" t="s">
        <v>3337</v>
      </c>
      <c r="B4581" t="s">
        <v>6960</v>
      </c>
      <c r="C4581" t="s">
        <v>7360</v>
      </c>
      <c r="D4581" t="s">
        <v>197</v>
      </c>
      <c r="E4581" t="s">
        <v>32</v>
      </c>
      <c r="F4581" t="s">
        <v>52</v>
      </c>
      <c r="G4581" t="s">
        <v>53</v>
      </c>
      <c r="H4581">
        <v>300000</v>
      </c>
      <c r="I4581">
        <v>300000</v>
      </c>
      <c r="J4581">
        <v>66</v>
      </c>
      <c r="K4581" s="1">
        <v>45657</v>
      </c>
      <c r="L4581" t="s">
        <v>15144</v>
      </c>
    </row>
    <row r="4582" spans="1:12" x14ac:dyDescent="0.2">
      <c r="A4582" t="s">
        <v>3338</v>
      </c>
      <c r="B4582" t="s">
        <v>6961</v>
      </c>
      <c r="C4582" t="s">
        <v>7360</v>
      </c>
      <c r="D4582" t="s">
        <v>197</v>
      </c>
      <c r="E4582" t="s">
        <v>32</v>
      </c>
      <c r="F4582" t="s">
        <v>52</v>
      </c>
      <c r="G4582" t="s">
        <v>53</v>
      </c>
      <c r="H4582">
        <v>300000</v>
      </c>
      <c r="I4582">
        <v>300000</v>
      </c>
      <c r="J4582">
        <v>66</v>
      </c>
      <c r="K4582" s="1">
        <v>45657</v>
      </c>
      <c r="L4582" t="s">
        <v>15144</v>
      </c>
    </row>
    <row r="4583" spans="1:12" x14ac:dyDescent="0.2">
      <c r="A4583" t="s">
        <v>3272</v>
      </c>
      <c r="B4583" t="s">
        <v>6963</v>
      </c>
      <c r="C4583" t="s">
        <v>7360</v>
      </c>
      <c r="D4583" t="s">
        <v>197</v>
      </c>
      <c r="E4583" t="s">
        <v>32</v>
      </c>
      <c r="F4583" t="s">
        <v>52</v>
      </c>
      <c r="G4583" t="s">
        <v>53</v>
      </c>
      <c r="H4583">
        <v>300000</v>
      </c>
      <c r="I4583">
        <v>300000</v>
      </c>
      <c r="J4583">
        <v>66</v>
      </c>
      <c r="K4583" s="1">
        <v>45657</v>
      </c>
      <c r="L4583" t="s">
        <v>15144</v>
      </c>
    </row>
    <row r="4584" spans="1:12" x14ac:dyDescent="0.2">
      <c r="A4584" t="s">
        <v>3261</v>
      </c>
      <c r="B4584" t="s">
        <v>6957</v>
      </c>
      <c r="C4584" t="s">
        <v>7360</v>
      </c>
      <c r="D4584" t="s">
        <v>197</v>
      </c>
      <c r="E4584" t="s">
        <v>32</v>
      </c>
      <c r="F4584" t="s">
        <v>52</v>
      </c>
      <c r="G4584" t="s">
        <v>53</v>
      </c>
      <c r="H4584">
        <v>300000</v>
      </c>
      <c r="I4584">
        <v>300000</v>
      </c>
      <c r="J4584">
        <v>66</v>
      </c>
      <c r="K4584" s="1">
        <v>45657</v>
      </c>
      <c r="L4584" t="s">
        <v>15144</v>
      </c>
    </row>
    <row r="4585" spans="1:12" x14ac:dyDescent="0.2">
      <c r="A4585" t="s">
        <v>3271</v>
      </c>
      <c r="B4585" t="s">
        <v>6958</v>
      </c>
      <c r="C4585" t="s">
        <v>7360</v>
      </c>
      <c r="D4585" t="s">
        <v>197</v>
      </c>
      <c r="E4585" t="s">
        <v>32</v>
      </c>
      <c r="F4585" t="s">
        <v>52</v>
      </c>
      <c r="G4585" t="s">
        <v>53</v>
      </c>
      <c r="H4585">
        <v>300000</v>
      </c>
      <c r="I4585">
        <v>300000</v>
      </c>
      <c r="J4585">
        <v>66</v>
      </c>
      <c r="K4585" s="1">
        <v>45657</v>
      </c>
      <c r="L4585" t="s">
        <v>15144</v>
      </c>
    </row>
    <row r="4586" spans="1:12" x14ac:dyDescent="0.2">
      <c r="A4586" t="s">
        <v>2732</v>
      </c>
      <c r="B4586" t="s">
        <v>7024</v>
      </c>
      <c r="C4586" t="s">
        <v>7360</v>
      </c>
      <c r="D4586" t="s">
        <v>197</v>
      </c>
      <c r="E4586" t="s">
        <v>32</v>
      </c>
      <c r="F4586" t="s">
        <v>52</v>
      </c>
      <c r="G4586" t="s">
        <v>53</v>
      </c>
      <c r="H4586">
        <v>430000</v>
      </c>
      <c r="I4586">
        <v>430000</v>
      </c>
      <c r="J4586">
        <v>99</v>
      </c>
      <c r="K4586" s="1">
        <v>45626</v>
      </c>
      <c r="L4586" t="s">
        <v>15144</v>
      </c>
    </row>
    <row r="4587" spans="1:12" x14ac:dyDescent="0.2">
      <c r="A4587" t="s">
        <v>3181</v>
      </c>
      <c r="B4587" t="s">
        <v>7025</v>
      </c>
      <c r="C4587" t="s">
        <v>7360</v>
      </c>
      <c r="D4587" t="s">
        <v>197</v>
      </c>
      <c r="E4587" t="s">
        <v>32</v>
      </c>
      <c r="F4587" t="s">
        <v>52</v>
      </c>
      <c r="G4587" t="s">
        <v>53</v>
      </c>
      <c r="H4587">
        <v>312000</v>
      </c>
      <c r="I4587">
        <v>312000</v>
      </c>
      <c r="J4587">
        <v>39.19777777777778</v>
      </c>
      <c r="K4587" s="1">
        <v>45657</v>
      </c>
      <c r="L4587" t="s">
        <v>15144</v>
      </c>
    </row>
    <row r="4588" spans="1:12" x14ac:dyDescent="0.2">
      <c r="A4588" t="s">
        <v>3180</v>
      </c>
      <c r="B4588" t="s">
        <v>7027</v>
      </c>
      <c r="C4588" t="s">
        <v>7360</v>
      </c>
      <c r="D4588" t="s">
        <v>197</v>
      </c>
      <c r="E4588" t="s">
        <v>32</v>
      </c>
      <c r="F4588" t="s">
        <v>52</v>
      </c>
      <c r="G4588" t="s">
        <v>53</v>
      </c>
      <c r="H4588">
        <v>254140</v>
      </c>
      <c r="I4588">
        <v>254140</v>
      </c>
      <c r="J4588">
        <v>66.997343367846454</v>
      </c>
      <c r="K4588" s="1">
        <v>45657</v>
      </c>
      <c r="L4588" t="s">
        <v>15144</v>
      </c>
    </row>
    <row r="4589" spans="1:12" x14ac:dyDescent="0.2">
      <c r="A4589" t="s">
        <v>3182</v>
      </c>
      <c r="B4589" t="s">
        <v>7028</v>
      </c>
      <c r="C4589" t="s">
        <v>7360</v>
      </c>
      <c r="D4589" t="s">
        <v>197</v>
      </c>
      <c r="E4589" t="s">
        <v>32</v>
      </c>
      <c r="F4589" t="s">
        <v>52</v>
      </c>
      <c r="G4589" t="s">
        <v>53</v>
      </c>
      <c r="H4589">
        <v>254140</v>
      </c>
      <c r="I4589">
        <v>254140</v>
      </c>
      <c r="J4589">
        <v>66.997343367846454</v>
      </c>
      <c r="K4589" s="1">
        <v>45657</v>
      </c>
      <c r="L4589" t="s">
        <v>15144</v>
      </c>
    </row>
    <row r="4590" spans="1:12" x14ac:dyDescent="0.2">
      <c r="A4590" t="s">
        <v>3183</v>
      </c>
      <c r="B4590" t="s">
        <v>7026</v>
      </c>
      <c r="C4590" t="s">
        <v>7360</v>
      </c>
      <c r="D4590" t="s">
        <v>197</v>
      </c>
      <c r="E4590" t="s">
        <v>32</v>
      </c>
      <c r="F4590" t="s">
        <v>52</v>
      </c>
      <c r="G4590" t="s">
        <v>53</v>
      </c>
      <c r="H4590">
        <v>313000</v>
      </c>
      <c r="I4590">
        <v>313000</v>
      </c>
      <c r="J4590">
        <v>39.19777777777778</v>
      </c>
      <c r="K4590" s="1">
        <v>45657</v>
      </c>
      <c r="L4590" t="s">
        <v>15144</v>
      </c>
    </row>
    <row r="4591" spans="1:12" x14ac:dyDescent="0.2">
      <c r="A4591" t="s">
        <v>8555</v>
      </c>
      <c r="B4591" t="s">
        <v>8755</v>
      </c>
      <c r="C4591" t="s">
        <v>7360</v>
      </c>
      <c r="D4591" t="s">
        <v>197</v>
      </c>
      <c r="E4591" t="s">
        <v>32</v>
      </c>
      <c r="F4591" t="s">
        <v>52</v>
      </c>
      <c r="G4591" t="s">
        <v>53</v>
      </c>
      <c r="H4591">
        <v>355000</v>
      </c>
      <c r="I4591">
        <v>355000</v>
      </c>
      <c r="J4591">
        <v>72.400000000000006</v>
      </c>
      <c r="K4591" s="1">
        <v>45869</v>
      </c>
      <c r="L4591" t="s">
        <v>15144</v>
      </c>
    </row>
    <row r="4592" spans="1:12" x14ac:dyDescent="0.2">
      <c r="A4592" t="s">
        <v>8778</v>
      </c>
      <c r="B4592" t="s">
        <v>8779</v>
      </c>
      <c r="C4592" t="s">
        <v>7360</v>
      </c>
      <c r="D4592" t="s">
        <v>197</v>
      </c>
      <c r="E4592" t="s">
        <v>32</v>
      </c>
      <c r="F4592" t="s">
        <v>52</v>
      </c>
      <c r="G4592" t="s">
        <v>53</v>
      </c>
      <c r="H4592">
        <v>264000</v>
      </c>
      <c r="I4592">
        <v>264000</v>
      </c>
      <c r="J4592">
        <v>72.400000000000006</v>
      </c>
      <c r="K4592" s="1">
        <v>45900</v>
      </c>
      <c r="L4592" t="s">
        <v>15144</v>
      </c>
    </row>
    <row r="4593" spans="1:12" x14ac:dyDescent="0.2">
      <c r="A4593" t="s">
        <v>8782</v>
      </c>
      <c r="B4593" t="s">
        <v>8783</v>
      </c>
      <c r="C4593" t="s">
        <v>7360</v>
      </c>
      <c r="D4593" t="s">
        <v>197</v>
      </c>
      <c r="E4593" t="s">
        <v>32</v>
      </c>
      <c r="F4593" t="s">
        <v>52</v>
      </c>
      <c r="G4593" t="s">
        <v>53</v>
      </c>
      <c r="H4593">
        <v>264000</v>
      </c>
      <c r="I4593">
        <v>264000</v>
      </c>
      <c r="J4593">
        <v>72.400000000000006</v>
      </c>
      <c r="K4593" s="1">
        <v>45900</v>
      </c>
      <c r="L4593" t="s">
        <v>15144</v>
      </c>
    </row>
    <row r="4594" spans="1:12" x14ac:dyDescent="0.2">
      <c r="A4594" t="s">
        <v>8786</v>
      </c>
      <c r="B4594" t="s">
        <v>8787</v>
      </c>
      <c r="C4594" t="s">
        <v>7360</v>
      </c>
      <c r="D4594" t="s">
        <v>197</v>
      </c>
      <c r="E4594" t="s">
        <v>32</v>
      </c>
      <c r="F4594" t="s">
        <v>52</v>
      </c>
      <c r="G4594" t="s">
        <v>53</v>
      </c>
      <c r="H4594">
        <v>264000</v>
      </c>
      <c r="I4594">
        <v>264000</v>
      </c>
      <c r="J4594">
        <v>72.400000000000006</v>
      </c>
      <c r="K4594" s="1">
        <v>45900</v>
      </c>
      <c r="L4594" t="s">
        <v>15144</v>
      </c>
    </row>
    <row r="4595" spans="1:12" x14ac:dyDescent="0.2">
      <c r="A4595" t="s">
        <v>8780</v>
      </c>
      <c r="B4595" t="s">
        <v>8781</v>
      </c>
      <c r="C4595" t="s">
        <v>7360</v>
      </c>
      <c r="D4595" t="s">
        <v>197</v>
      </c>
      <c r="E4595" t="s">
        <v>32</v>
      </c>
      <c r="F4595" t="s">
        <v>52</v>
      </c>
      <c r="G4595" t="s">
        <v>53</v>
      </c>
      <c r="H4595">
        <v>264000</v>
      </c>
      <c r="I4595">
        <v>264000</v>
      </c>
      <c r="J4595">
        <v>72.400000000000006</v>
      </c>
      <c r="K4595" s="1">
        <v>45900</v>
      </c>
      <c r="L4595" t="s">
        <v>15144</v>
      </c>
    </row>
    <row r="4596" spans="1:12" x14ac:dyDescent="0.2">
      <c r="A4596" t="s">
        <v>8784</v>
      </c>
      <c r="B4596" t="s">
        <v>8785</v>
      </c>
      <c r="C4596" t="s">
        <v>7360</v>
      </c>
      <c r="D4596" t="s">
        <v>197</v>
      </c>
      <c r="E4596" t="s">
        <v>32</v>
      </c>
      <c r="F4596" t="s">
        <v>52</v>
      </c>
      <c r="G4596" t="s">
        <v>53</v>
      </c>
      <c r="H4596">
        <v>264000</v>
      </c>
      <c r="I4596">
        <v>264000</v>
      </c>
      <c r="J4596">
        <v>72.400000000000006</v>
      </c>
      <c r="K4596" s="1">
        <v>45900</v>
      </c>
      <c r="L4596" t="s">
        <v>15144</v>
      </c>
    </row>
    <row r="4597" spans="1:12" x14ac:dyDescent="0.2">
      <c r="A4597" t="s">
        <v>14701</v>
      </c>
      <c r="B4597" t="s">
        <v>14702</v>
      </c>
      <c r="C4597" t="s">
        <v>7360</v>
      </c>
      <c r="D4597" t="s">
        <v>197</v>
      </c>
      <c r="E4597" t="s">
        <v>32</v>
      </c>
      <c r="F4597" t="s">
        <v>52</v>
      </c>
      <c r="G4597" t="s">
        <v>53</v>
      </c>
      <c r="H4597">
        <v>264000</v>
      </c>
      <c r="I4597">
        <v>264000</v>
      </c>
      <c r="J4597">
        <v>72.400000000000006</v>
      </c>
      <c r="K4597" s="1">
        <v>46234</v>
      </c>
      <c r="L4597" t="s">
        <v>15144</v>
      </c>
    </row>
    <row r="4598" spans="1:12" x14ac:dyDescent="0.2">
      <c r="A4598" t="s">
        <v>14699</v>
      </c>
      <c r="B4598" t="s">
        <v>14700</v>
      </c>
      <c r="C4598" t="s">
        <v>7360</v>
      </c>
      <c r="D4598" t="s">
        <v>197</v>
      </c>
      <c r="E4598" t="s">
        <v>32</v>
      </c>
      <c r="F4598" t="s">
        <v>52</v>
      </c>
      <c r="G4598" t="s">
        <v>53</v>
      </c>
      <c r="H4598">
        <v>264000</v>
      </c>
      <c r="I4598">
        <v>264000</v>
      </c>
      <c r="J4598">
        <v>72.400000000000006</v>
      </c>
      <c r="K4598" s="1">
        <v>46234</v>
      </c>
      <c r="L4598" t="s">
        <v>15144</v>
      </c>
    </row>
    <row r="4599" spans="1:12" x14ac:dyDescent="0.2">
      <c r="A4599" t="s">
        <v>8586</v>
      </c>
      <c r="B4599" t="s">
        <v>8587</v>
      </c>
      <c r="C4599" t="s">
        <v>7360</v>
      </c>
      <c r="D4599" t="s">
        <v>197</v>
      </c>
      <c r="E4599" t="s">
        <v>32</v>
      </c>
      <c r="F4599" t="s">
        <v>52</v>
      </c>
      <c r="G4599" t="s">
        <v>53</v>
      </c>
      <c r="H4599">
        <v>355000</v>
      </c>
      <c r="I4599">
        <v>355000</v>
      </c>
      <c r="J4599">
        <v>72.400000000000006</v>
      </c>
      <c r="K4599" s="1">
        <v>45869</v>
      </c>
      <c r="L4599" t="s">
        <v>15144</v>
      </c>
    </row>
    <row r="4600" spans="1:12" x14ac:dyDescent="0.2">
      <c r="A4600" t="s">
        <v>8572</v>
      </c>
      <c r="B4600" t="s">
        <v>8573</v>
      </c>
      <c r="C4600" t="s">
        <v>7360</v>
      </c>
      <c r="D4600" t="s">
        <v>197</v>
      </c>
      <c r="E4600" t="s">
        <v>32</v>
      </c>
      <c r="F4600" t="s">
        <v>52</v>
      </c>
      <c r="G4600" t="s">
        <v>53</v>
      </c>
      <c r="H4600">
        <v>355000</v>
      </c>
      <c r="I4600">
        <v>355000</v>
      </c>
      <c r="J4600">
        <v>72.400000000000006</v>
      </c>
      <c r="K4600" s="1">
        <v>45869</v>
      </c>
      <c r="L4600" t="s">
        <v>15144</v>
      </c>
    </row>
    <row r="4601" spans="1:12" x14ac:dyDescent="0.2">
      <c r="A4601" t="s">
        <v>8576</v>
      </c>
      <c r="B4601" t="s">
        <v>8577</v>
      </c>
      <c r="C4601" t="s">
        <v>7360</v>
      </c>
      <c r="D4601" t="s">
        <v>197</v>
      </c>
      <c r="E4601" t="s">
        <v>32</v>
      </c>
      <c r="F4601" t="s">
        <v>52</v>
      </c>
      <c r="G4601" t="s">
        <v>53</v>
      </c>
      <c r="H4601">
        <v>355000</v>
      </c>
      <c r="I4601">
        <v>355000</v>
      </c>
      <c r="J4601">
        <v>72.400000000000006</v>
      </c>
      <c r="K4601" s="1">
        <v>45869</v>
      </c>
      <c r="L4601" t="s">
        <v>15144</v>
      </c>
    </row>
    <row r="4602" spans="1:12" x14ac:dyDescent="0.2">
      <c r="A4602" t="s">
        <v>8566</v>
      </c>
      <c r="B4602" t="s">
        <v>8567</v>
      </c>
      <c r="C4602" t="s">
        <v>7360</v>
      </c>
      <c r="D4602" t="s">
        <v>197</v>
      </c>
      <c r="E4602" t="s">
        <v>32</v>
      </c>
      <c r="F4602" t="s">
        <v>52</v>
      </c>
      <c r="G4602" t="s">
        <v>53</v>
      </c>
      <c r="H4602">
        <v>355000</v>
      </c>
      <c r="I4602">
        <v>355000</v>
      </c>
      <c r="J4602">
        <v>72.400000000000006</v>
      </c>
      <c r="K4602" s="1">
        <v>45869</v>
      </c>
      <c r="L4602" t="s">
        <v>15144</v>
      </c>
    </row>
    <row r="4603" spans="1:12" x14ac:dyDescent="0.2">
      <c r="A4603" t="s">
        <v>8588</v>
      </c>
      <c r="B4603" t="s">
        <v>8589</v>
      </c>
      <c r="C4603" t="s">
        <v>7360</v>
      </c>
      <c r="D4603" t="s">
        <v>197</v>
      </c>
      <c r="E4603" t="s">
        <v>32</v>
      </c>
      <c r="F4603" t="s">
        <v>52</v>
      </c>
      <c r="G4603" t="s">
        <v>53</v>
      </c>
      <c r="H4603">
        <v>355000</v>
      </c>
      <c r="I4603">
        <v>355000</v>
      </c>
      <c r="J4603">
        <v>72.400000000000006</v>
      </c>
      <c r="K4603" s="1">
        <v>45869</v>
      </c>
      <c r="L4603" t="s">
        <v>15144</v>
      </c>
    </row>
    <row r="4604" spans="1:12" x14ac:dyDescent="0.2">
      <c r="A4604" t="s">
        <v>8558</v>
      </c>
      <c r="B4604" t="s">
        <v>8559</v>
      </c>
      <c r="C4604" t="s">
        <v>7360</v>
      </c>
      <c r="D4604" t="s">
        <v>197</v>
      </c>
      <c r="E4604" t="s">
        <v>32</v>
      </c>
      <c r="F4604" t="s">
        <v>52</v>
      </c>
      <c r="G4604" t="s">
        <v>53</v>
      </c>
      <c r="H4604">
        <v>355000</v>
      </c>
      <c r="I4604">
        <v>355000</v>
      </c>
      <c r="J4604">
        <v>72.400000000000006</v>
      </c>
      <c r="K4604" s="1">
        <v>45869</v>
      </c>
      <c r="L4604" t="s">
        <v>15144</v>
      </c>
    </row>
    <row r="4605" spans="1:12" x14ac:dyDescent="0.2">
      <c r="A4605" t="s">
        <v>8578</v>
      </c>
      <c r="B4605" t="s">
        <v>8579</v>
      </c>
      <c r="C4605" t="s">
        <v>7360</v>
      </c>
      <c r="D4605" t="s">
        <v>197</v>
      </c>
      <c r="E4605" t="s">
        <v>32</v>
      </c>
      <c r="F4605" t="s">
        <v>52</v>
      </c>
      <c r="G4605" t="s">
        <v>53</v>
      </c>
      <c r="H4605">
        <v>355000</v>
      </c>
      <c r="I4605">
        <v>355000</v>
      </c>
      <c r="J4605">
        <v>72.400000000000006</v>
      </c>
      <c r="K4605" s="1">
        <v>45869</v>
      </c>
      <c r="L4605" t="s">
        <v>15144</v>
      </c>
    </row>
    <row r="4606" spans="1:12" x14ac:dyDescent="0.2">
      <c r="A4606" t="s">
        <v>8564</v>
      </c>
      <c r="B4606" t="s">
        <v>8565</v>
      </c>
      <c r="C4606" t="s">
        <v>7360</v>
      </c>
      <c r="D4606" t="s">
        <v>197</v>
      </c>
      <c r="E4606" t="s">
        <v>32</v>
      </c>
      <c r="F4606" t="s">
        <v>52</v>
      </c>
      <c r="G4606" t="s">
        <v>53</v>
      </c>
      <c r="H4606">
        <v>355000</v>
      </c>
      <c r="I4606">
        <v>355000</v>
      </c>
      <c r="J4606">
        <v>72.400000000000006</v>
      </c>
      <c r="K4606" s="1">
        <v>45869</v>
      </c>
      <c r="L4606" t="s">
        <v>15144</v>
      </c>
    </row>
    <row r="4607" spans="1:12" x14ac:dyDescent="0.2">
      <c r="A4607" t="s">
        <v>8568</v>
      </c>
      <c r="B4607" t="s">
        <v>8569</v>
      </c>
      <c r="C4607" t="s">
        <v>7360</v>
      </c>
      <c r="D4607" t="s">
        <v>197</v>
      </c>
      <c r="E4607" t="s">
        <v>32</v>
      </c>
      <c r="F4607" t="s">
        <v>52</v>
      </c>
      <c r="G4607" t="s">
        <v>53</v>
      </c>
      <c r="H4607">
        <v>355000</v>
      </c>
      <c r="I4607">
        <v>355000</v>
      </c>
      <c r="J4607">
        <v>72.400000000000006</v>
      </c>
      <c r="K4607" s="1">
        <v>45869</v>
      </c>
      <c r="L4607" t="s">
        <v>15144</v>
      </c>
    </row>
    <row r="4608" spans="1:12" x14ac:dyDescent="0.2">
      <c r="A4608" t="s">
        <v>8592</v>
      </c>
      <c r="B4608" t="s">
        <v>8593</v>
      </c>
      <c r="C4608" t="s">
        <v>7360</v>
      </c>
      <c r="D4608" t="s">
        <v>197</v>
      </c>
      <c r="E4608" t="s">
        <v>32</v>
      </c>
      <c r="F4608" t="s">
        <v>52</v>
      </c>
      <c r="G4608" t="s">
        <v>53</v>
      </c>
      <c r="H4608">
        <v>355000</v>
      </c>
      <c r="I4608">
        <v>355000</v>
      </c>
      <c r="J4608">
        <v>72.400000000000006</v>
      </c>
      <c r="K4608" s="1">
        <v>45869</v>
      </c>
      <c r="L4608" t="s">
        <v>15144</v>
      </c>
    </row>
    <row r="4609" spans="1:12" x14ac:dyDescent="0.2">
      <c r="A4609" t="s">
        <v>8560</v>
      </c>
      <c r="B4609" t="s">
        <v>8561</v>
      </c>
      <c r="C4609" t="s">
        <v>7360</v>
      </c>
      <c r="D4609" t="s">
        <v>197</v>
      </c>
      <c r="E4609" t="s">
        <v>32</v>
      </c>
      <c r="F4609" t="s">
        <v>52</v>
      </c>
      <c r="G4609" t="s">
        <v>53</v>
      </c>
      <c r="H4609">
        <v>355000</v>
      </c>
      <c r="I4609">
        <v>355000</v>
      </c>
      <c r="J4609">
        <v>72.400000000000006</v>
      </c>
      <c r="K4609" s="1">
        <v>45869</v>
      </c>
      <c r="L4609" t="s">
        <v>15144</v>
      </c>
    </row>
    <row r="4610" spans="1:12" x14ac:dyDescent="0.2">
      <c r="A4610" t="s">
        <v>8582</v>
      </c>
      <c r="B4610" t="s">
        <v>8583</v>
      </c>
      <c r="C4610" t="s">
        <v>7360</v>
      </c>
      <c r="D4610" t="s">
        <v>197</v>
      </c>
      <c r="E4610" t="s">
        <v>32</v>
      </c>
      <c r="F4610" t="s">
        <v>52</v>
      </c>
      <c r="G4610" t="s">
        <v>53</v>
      </c>
      <c r="H4610">
        <v>355000</v>
      </c>
      <c r="I4610">
        <v>355000</v>
      </c>
      <c r="J4610">
        <v>72.400000000000006</v>
      </c>
      <c r="K4610" s="1">
        <v>45869</v>
      </c>
      <c r="L4610" t="s">
        <v>15144</v>
      </c>
    </row>
    <row r="4611" spans="1:12" x14ac:dyDescent="0.2">
      <c r="A4611" t="s">
        <v>8570</v>
      </c>
      <c r="B4611" t="s">
        <v>8571</v>
      </c>
      <c r="C4611" t="s">
        <v>7360</v>
      </c>
      <c r="D4611" t="s">
        <v>197</v>
      </c>
      <c r="E4611" t="s">
        <v>32</v>
      </c>
      <c r="F4611" t="s">
        <v>52</v>
      </c>
      <c r="G4611" t="s">
        <v>53</v>
      </c>
      <c r="H4611">
        <v>355000</v>
      </c>
      <c r="I4611">
        <v>355000</v>
      </c>
      <c r="J4611">
        <v>72.400000000000006</v>
      </c>
      <c r="K4611" s="1">
        <v>45869</v>
      </c>
      <c r="L4611" t="s">
        <v>15144</v>
      </c>
    </row>
    <row r="4612" spans="1:12" x14ac:dyDescent="0.2">
      <c r="A4612" t="s">
        <v>8580</v>
      </c>
      <c r="B4612" t="s">
        <v>8581</v>
      </c>
      <c r="C4612" t="s">
        <v>7360</v>
      </c>
      <c r="D4612" t="s">
        <v>197</v>
      </c>
      <c r="E4612" t="s">
        <v>32</v>
      </c>
      <c r="F4612" t="s">
        <v>52</v>
      </c>
      <c r="G4612" t="s">
        <v>53</v>
      </c>
      <c r="H4612">
        <v>355000</v>
      </c>
      <c r="I4612">
        <v>355000</v>
      </c>
      <c r="J4612">
        <v>72.400000000000006</v>
      </c>
      <c r="K4612" s="1">
        <v>45869</v>
      </c>
      <c r="L4612" t="s">
        <v>15144</v>
      </c>
    </row>
    <row r="4613" spans="1:12" x14ac:dyDescent="0.2">
      <c r="A4613" t="s">
        <v>8584</v>
      </c>
      <c r="B4613" t="s">
        <v>8585</v>
      </c>
      <c r="C4613" t="s">
        <v>7360</v>
      </c>
      <c r="D4613" t="s">
        <v>197</v>
      </c>
      <c r="E4613" t="s">
        <v>32</v>
      </c>
      <c r="F4613" t="s">
        <v>52</v>
      </c>
      <c r="G4613" t="s">
        <v>53</v>
      </c>
      <c r="H4613">
        <v>355000</v>
      </c>
      <c r="I4613">
        <v>355000</v>
      </c>
      <c r="J4613">
        <v>72.400000000000006</v>
      </c>
      <c r="K4613" s="1">
        <v>45869</v>
      </c>
      <c r="L4613" t="s">
        <v>15144</v>
      </c>
    </row>
    <row r="4614" spans="1:12" x14ac:dyDescent="0.2">
      <c r="A4614" t="s">
        <v>8556</v>
      </c>
      <c r="B4614" t="s">
        <v>8557</v>
      </c>
      <c r="C4614" t="s">
        <v>7360</v>
      </c>
      <c r="D4614" t="s">
        <v>197</v>
      </c>
      <c r="E4614" t="s">
        <v>32</v>
      </c>
      <c r="F4614" t="s">
        <v>52</v>
      </c>
      <c r="G4614" t="s">
        <v>53</v>
      </c>
      <c r="H4614">
        <v>355000</v>
      </c>
      <c r="I4614">
        <v>355000</v>
      </c>
      <c r="J4614">
        <v>72.400000000000006</v>
      </c>
      <c r="K4614" s="1">
        <v>45869</v>
      </c>
      <c r="L4614" t="s">
        <v>15144</v>
      </c>
    </row>
    <row r="4615" spans="1:12" x14ac:dyDescent="0.2">
      <c r="A4615" t="s">
        <v>8574</v>
      </c>
      <c r="B4615" t="s">
        <v>8575</v>
      </c>
      <c r="C4615" t="s">
        <v>7360</v>
      </c>
      <c r="D4615" t="s">
        <v>197</v>
      </c>
      <c r="E4615" t="s">
        <v>32</v>
      </c>
      <c r="F4615" t="s">
        <v>52</v>
      </c>
      <c r="G4615" t="s">
        <v>53</v>
      </c>
      <c r="H4615">
        <v>355000</v>
      </c>
      <c r="I4615">
        <v>355000</v>
      </c>
      <c r="J4615">
        <v>72.400000000000006</v>
      </c>
      <c r="K4615" s="1">
        <v>45869</v>
      </c>
      <c r="L4615" t="s">
        <v>15144</v>
      </c>
    </row>
    <row r="4616" spans="1:12" x14ac:dyDescent="0.2">
      <c r="A4616" t="s">
        <v>8562</v>
      </c>
      <c r="B4616" t="s">
        <v>8563</v>
      </c>
      <c r="C4616" t="s">
        <v>7360</v>
      </c>
      <c r="D4616" t="s">
        <v>197</v>
      </c>
      <c r="E4616" t="s">
        <v>32</v>
      </c>
      <c r="F4616" t="s">
        <v>52</v>
      </c>
      <c r="G4616" t="s">
        <v>53</v>
      </c>
      <c r="H4616">
        <v>355000</v>
      </c>
      <c r="I4616">
        <v>355000</v>
      </c>
      <c r="J4616">
        <v>72.400000000000006</v>
      </c>
      <c r="K4616" s="1">
        <v>45869</v>
      </c>
      <c r="L4616" t="s">
        <v>15144</v>
      </c>
    </row>
    <row r="4617" spans="1:12" x14ac:dyDescent="0.2">
      <c r="A4617" t="s">
        <v>8590</v>
      </c>
      <c r="B4617" t="s">
        <v>8591</v>
      </c>
      <c r="C4617" t="s">
        <v>7360</v>
      </c>
      <c r="D4617" t="s">
        <v>197</v>
      </c>
      <c r="E4617" t="s">
        <v>32</v>
      </c>
      <c r="F4617" t="s">
        <v>52</v>
      </c>
      <c r="G4617" t="s">
        <v>53</v>
      </c>
      <c r="H4617">
        <v>355000</v>
      </c>
      <c r="I4617">
        <v>355000</v>
      </c>
      <c r="J4617">
        <v>72.400000000000006</v>
      </c>
      <c r="K4617" s="1">
        <v>45869</v>
      </c>
      <c r="L4617" t="s">
        <v>15144</v>
      </c>
    </row>
    <row r="4618" spans="1:12" x14ac:dyDescent="0.2">
      <c r="A4618" t="s">
        <v>8758</v>
      </c>
      <c r="B4618" t="s">
        <v>8759</v>
      </c>
      <c r="C4618" t="s">
        <v>7360</v>
      </c>
      <c r="D4618" t="s">
        <v>197</v>
      </c>
      <c r="E4618" t="s">
        <v>32</v>
      </c>
      <c r="F4618" t="s">
        <v>52</v>
      </c>
      <c r="G4618" t="s">
        <v>53</v>
      </c>
      <c r="H4618">
        <v>264000</v>
      </c>
      <c r="I4618">
        <v>264000</v>
      </c>
      <c r="J4618">
        <v>72.400000000000006</v>
      </c>
      <c r="K4618" s="1">
        <v>45900</v>
      </c>
      <c r="L4618" t="s">
        <v>15144</v>
      </c>
    </row>
    <row r="4619" spans="1:12" x14ac:dyDescent="0.2">
      <c r="A4619" t="s">
        <v>8768</v>
      </c>
      <c r="B4619" t="s">
        <v>8769</v>
      </c>
      <c r="C4619" t="s">
        <v>7360</v>
      </c>
      <c r="D4619" t="s">
        <v>197</v>
      </c>
      <c r="E4619" t="s">
        <v>32</v>
      </c>
      <c r="F4619" t="s">
        <v>52</v>
      </c>
      <c r="G4619" t="s">
        <v>53</v>
      </c>
      <c r="H4619">
        <v>264000</v>
      </c>
      <c r="I4619">
        <v>264000</v>
      </c>
      <c r="J4619">
        <v>72.400000000000006</v>
      </c>
      <c r="K4619" s="1">
        <v>45900</v>
      </c>
      <c r="L4619" t="s">
        <v>15144</v>
      </c>
    </row>
    <row r="4620" spans="1:12" x14ac:dyDescent="0.2">
      <c r="A4620" t="s">
        <v>8774</v>
      </c>
      <c r="B4620" t="s">
        <v>8775</v>
      </c>
      <c r="C4620" t="s">
        <v>7360</v>
      </c>
      <c r="D4620" t="s">
        <v>197</v>
      </c>
      <c r="E4620" t="s">
        <v>32</v>
      </c>
      <c r="F4620" t="s">
        <v>52</v>
      </c>
      <c r="G4620" t="s">
        <v>53</v>
      </c>
      <c r="H4620">
        <v>264000</v>
      </c>
      <c r="I4620">
        <v>264000</v>
      </c>
      <c r="J4620">
        <v>72.400000000000006</v>
      </c>
      <c r="K4620" s="1">
        <v>45900</v>
      </c>
      <c r="L4620" t="s">
        <v>15144</v>
      </c>
    </row>
    <row r="4621" spans="1:12" x14ac:dyDescent="0.2">
      <c r="A4621" t="s">
        <v>8766</v>
      </c>
      <c r="B4621" t="s">
        <v>8767</v>
      </c>
      <c r="C4621" t="s">
        <v>7360</v>
      </c>
      <c r="D4621" t="s">
        <v>197</v>
      </c>
      <c r="E4621" t="s">
        <v>32</v>
      </c>
      <c r="F4621" t="s">
        <v>52</v>
      </c>
      <c r="G4621" t="s">
        <v>53</v>
      </c>
      <c r="H4621">
        <v>264000</v>
      </c>
      <c r="I4621">
        <v>264000</v>
      </c>
      <c r="J4621">
        <v>72.400000000000006</v>
      </c>
      <c r="K4621" s="1">
        <v>45900</v>
      </c>
      <c r="L4621" t="s">
        <v>15144</v>
      </c>
    </row>
    <row r="4622" spans="1:12" x14ac:dyDescent="0.2">
      <c r="A4622" t="s">
        <v>14705</v>
      </c>
      <c r="B4622" t="s">
        <v>14706</v>
      </c>
      <c r="C4622" t="s">
        <v>7360</v>
      </c>
      <c r="D4622" t="s">
        <v>197</v>
      </c>
      <c r="E4622" t="s">
        <v>32</v>
      </c>
      <c r="F4622" t="s">
        <v>52</v>
      </c>
      <c r="G4622" t="s">
        <v>53</v>
      </c>
      <c r="H4622">
        <v>264000</v>
      </c>
      <c r="I4622">
        <v>264000</v>
      </c>
      <c r="J4622">
        <v>72.400000000000006</v>
      </c>
      <c r="K4622" s="1">
        <v>46203</v>
      </c>
      <c r="L4622" t="s">
        <v>15144</v>
      </c>
    </row>
    <row r="4623" spans="1:12" x14ac:dyDescent="0.2">
      <c r="A4623" t="s">
        <v>8760</v>
      </c>
      <c r="B4623" t="s">
        <v>8761</v>
      </c>
      <c r="C4623" t="s">
        <v>7360</v>
      </c>
      <c r="D4623" t="s">
        <v>197</v>
      </c>
      <c r="E4623" t="s">
        <v>32</v>
      </c>
      <c r="F4623" t="s">
        <v>52</v>
      </c>
      <c r="G4623" t="s">
        <v>53</v>
      </c>
      <c r="H4623">
        <v>264000</v>
      </c>
      <c r="I4623">
        <v>264000</v>
      </c>
      <c r="J4623">
        <v>72.400000000000006</v>
      </c>
      <c r="K4623" s="1">
        <v>45900</v>
      </c>
      <c r="L4623" t="s">
        <v>15144</v>
      </c>
    </row>
    <row r="4624" spans="1:12" x14ac:dyDescent="0.2">
      <c r="A4624" t="s">
        <v>8756</v>
      </c>
      <c r="B4624" t="s">
        <v>8757</v>
      </c>
      <c r="C4624" t="s">
        <v>7360</v>
      </c>
      <c r="D4624" t="s">
        <v>197</v>
      </c>
      <c r="E4624" t="s">
        <v>32</v>
      </c>
      <c r="F4624" t="s">
        <v>52</v>
      </c>
      <c r="G4624" t="s">
        <v>53</v>
      </c>
      <c r="H4624">
        <v>264000</v>
      </c>
      <c r="I4624">
        <v>264000</v>
      </c>
      <c r="J4624">
        <v>72.400000000000006</v>
      </c>
      <c r="K4624" s="1">
        <v>45900</v>
      </c>
      <c r="L4624" t="s">
        <v>15144</v>
      </c>
    </row>
    <row r="4625" spans="1:12" x14ac:dyDescent="0.2">
      <c r="A4625" t="s">
        <v>8770</v>
      </c>
      <c r="B4625" t="s">
        <v>8771</v>
      </c>
      <c r="C4625" t="s">
        <v>7360</v>
      </c>
      <c r="D4625" t="s">
        <v>197</v>
      </c>
      <c r="E4625" t="s">
        <v>32</v>
      </c>
      <c r="F4625" t="s">
        <v>52</v>
      </c>
      <c r="G4625" t="s">
        <v>53</v>
      </c>
      <c r="H4625">
        <v>264000</v>
      </c>
      <c r="I4625">
        <v>264000</v>
      </c>
      <c r="J4625">
        <v>72.400000000000006</v>
      </c>
      <c r="K4625" s="1">
        <v>45900</v>
      </c>
      <c r="L4625" t="s">
        <v>15144</v>
      </c>
    </row>
    <row r="4626" spans="1:12" x14ac:dyDescent="0.2">
      <c r="A4626" t="s">
        <v>8776</v>
      </c>
      <c r="B4626" t="s">
        <v>8777</v>
      </c>
      <c r="C4626" t="s">
        <v>7360</v>
      </c>
      <c r="D4626" t="s">
        <v>197</v>
      </c>
      <c r="E4626" t="s">
        <v>32</v>
      </c>
      <c r="F4626" t="s">
        <v>52</v>
      </c>
      <c r="G4626" t="s">
        <v>53</v>
      </c>
      <c r="H4626">
        <v>264000</v>
      </c>
      <c r="I4626">
        <v>264000</v>
      </c>
      <c r="J4626">
        <v>72.400000000000006</v>
      </c>
      <c r="K4626" s="1">
        <v>45900</v>
      </c>
      <c r="L4626" t="s">
        <v>15144</v>
      </c>
    </row>
    <row r="4627" spans="1:12" x14ac:dyDescent="0.2">
      <c r="A4627" t="s">
        <v>8762</v>
      </c>
      <c r="B4627" t="s">
        <v>8763</v>
      </c>
      <c r="C4627" t="s">
        <v>7360</v>
      </c>
      <c r="D4627" t="s">
        <v>197</v>
      </c>
      <c r="E4627" t="s">
        <v>32</v>
      </c>
      <c r="F4627" t="s">
        <v>52</v>
      </c>
      <c r="G4627" t="s">
        <v>53</v>
      </c>
      <c r="H4627">
        <v>264000</v>
      </c>
      <c r="I4627">
        <v>264000</v>
      </c>
      <c r="J4627">
        <v>72.400000000000006</v>
      </c>
      <c r="K4627" s="1">
        <v>45900</v>
      </c>
      <c r="L4627" t="s">
        <v>15144</v>
      </c>
    </row>
    <row r="4628" spans="1:12" x14ac:dyDescent="0.2">
      <c r="A4628" t="s">
        <v>8764</v>
      </c>
      <c r="B4628" t="s">
        <v>8765</v>
      </c>
      <c r="C4628" t="s">
        <v>7360</v>
      </c>
      <c r="D4628" t="s">
        <v>197</v>
      </c>
      <c r="E4628" t="s">
        <v>32</v>
      </c>
      <c r="F4628" t="s">
        <v>52</v>
      </c>
      <c r="G4628" t="s">
        <v>53</v>
      </c>
      <c r="H4628">
        <v>264000</v>
      </c>
      <c r="I4628">
        <v>264000</v>
      </c>
      <c r="J4628">
        <v>72.400000000000006</v>
      </c>
      <c r="K4628" s="1">
        <v>45900</v>
      </c>
      <c r="L4628" t="s">
        <v>15144</v>
      </c>
    </row>
    <row r="4629" spans="1:12" x14ac:dyDescent="0.2">
      <c r="A4629" t="s">
        <v>14703</v>
      </c>
      <c r="B4629" t="s">
        <v>14704</v>
      </c>
      <c r="C4629" t="s">
        <v>7360</v>
      </c>
      <c r="D4629" t="s">
        <v>197</v>
      </c>
      <c r="E4629" t="s">
        <v>32</v>
      </c>
      <c r="F4629" t="s">
        <v>52</v>
      </c>
      <c r="G4629" t="s">
        <v>53</v>
      </c>
      <c r="H4629">
        <v>264000</v>
      </c>
      <c r="I4629">
        <v>264000</v>
      </c>
      <c r="J4629">
        <v>72.400000000000006</v>
      </c>
      <c r="K4629" s="1">
        <v>45900</v>
      </c>
      <c r="L4629" t="s">
        <v>15144</v>
      </c>
    </row>
    <row r="4630" spans="1:12" x14ac:dyDescent="0.2">
      <c r="A4630" t="s">
        <v>8772</v>
      </c>
      <c r="B4630" t="s">
        <v>8773</v>
      </c>
      <c r="C4630" t="s">
        <v>7360</v>
      </c>
      <c r="D4630" t="s">
        <v>197</v>
      </c>
      <c r="E4630" t="s">
        <v>32</v>
      </c>
      <c r="F4630" t="s">
        <v>52</v>
      </c>
      <c r="G4630" t="s">
        <v>53</v>
      </c>
      <c r="H4630">
        <v>264000</v>
      </c>
      <c r="I4630">
        <v>264000</v>
      </c>
      <c r="J4630">
        <v>72.400000000000006</v>
      </c>
      <c r="K4630" s="1">
        <v>45900</v>
      </c>
      <c r="L4630" t="s">
        <v>15144</v>
      </c>
    </row>
    <row r="4631" spans="1:12" x14ac:dyDescent="0.2">
      <c r="A4631" t="s">
        <v>8794</v>
      </c>
      <c r="B4631" t="s">
        <v>8795</v>
      </c>
      <c r="C4631" t="s">
        <v>7360</v>
      </c>
      <c r="D4631" t="s">
        <v>197</v>
      </c>
      <c r="E4631" t="s">
        <v>32</v>
      </c>
      <c r="F4631" t="s">
        <v>52</v>
      </c>
      <c r="G4631" t="s">
        <v>53</v>
      </c>
      <c r="H4631">
        <v>264000</v>
      </c>
      <c r="I4631">
        <v>264000</v>
      </c>
      <c r="J4631">
        <v>72.400000000000006</v>
      </c>
      <c r="K4631" s="1">
        <v>45900</v>
      </c>
      <c r="L4631" t="s">
        <v>15144</v>
      </c>
    </row>
    <row r="4632" spans="1:12" x14ac:dyDescent="0.2">
      <c r="A4632" t="s">
        <v>8792</v>
      </c>
      <c r="B4632" t="s">
        <v>8793</v>
      </c>
      <c r="C4632" t="s">
        <v>7360</v>
      </c>
      <c r="D4632" t="s">
        <v>197</v>
      </c>
      <c r="E4632" t="s">
        <v>32</v>
      </c>
      <c r="F4632" t="s">
        <v>52</v>
      </c>
      <c r="G4632" t="s">
        <v>53</v>
      </c>
      <c r="H4632">
        <v>264000</v>
      </c>
      <c r="I4632">
        <v>264000</v>
      </c>
      <c r="J4632">
        <v>72.400000000000006</v>
      </c>
      <c r="K4632" s="1">
        <v>45900</v>
      </c>
      <c r="L4632" t="s">
        <v>15144</v>
      </c>
    </row>
    <row r="4633" spans="1:12" x14ac:dyDescent="0.2">
      <c r="A4633" t="s">
        <v>8790</v>
      </c>
      <c r="B4633" t="s">
        <v>8791</v>
      </c>
      <c r="C4633" t="s">
        <v>7360</v>
      </c>
      <c r="D4633" t="s">
        <v>197</v>
      </c>
      <c r="E4633" t="s">
        <v>32</v>
      </c>
      <c r="F4633" t="s">
        <v>52</v>
      </c>
      <c r="G4633" t="s">
        <v>53</v>
      </c>
      <c r="H4633">
        <v>264000</v>
      </c>
      <c r="I4633">
        <v>264000</v>
      </c>
      <c r="J4633">
        <v>72.400000000000006</v>
      </c>
      <c r="K4633" s="1">
        <v>45900</v>
      </c>
      <c r="L4633" t="s">
        <v>15144</v>
      </c>
    </row>
    <row r="4634" spans="1:12" x14ac:dyDescent="0.2">
      <c r="A4634" t="s">
        <v>8788</v>
      </c>
      <c r="B4634" t="s">
        <v>8789</v>
      </c>
      <c r="C4634" t="s">
        <v>7360</v>
      </c>
      <c r="D4634" t="s">
        <v>197</v>
      </c>
      <c r="E4634" t="s">
        <v>32</v>
      </c>
      <c r="F4634" t="s">
        <v>52</v>
      </c>
      <c r="G4634" t="s">
        <v>53</v>
      </c>
      <c r="H4634">
        <v>264000</v>
      </c>
      <c r="I4634">
        <v>264000</v>
      </c>
      <c r="J4634">
        <v>72.400000000000006</v>
      </c>
      <c r="K4634" s="1">
        <v>45900</v>
      </c>
      <c r="L4634" t="s">
        <v>15144</v>
      </c>
    </row>
    <row r="4635" spans="1:12" x14ac:dyDescent="0.2">
      <c r="A4635" t="s">
        <v>13231</v>
      </c>
      <c r="B4635" t="s">
        <v>13232</v>
      </c>
      <c r="C4635" t="s">
        <v>7360</v>
      </c>
      <c r="D4635" t="s">
        <v>197</v>
      </c>
      <c r="E4635" t="s">
        <v>32</v>
      </c>
      <c r="F4635" t="s">
        <v>100</v>
      </c>
      <c r="G4635" t="s">
        <v>101</v>
      </c>
      <c r="I4635"/>
      <c r="J4635">
        <v>72</v>
      </c>
      <c r="K4635" s="1">
        <v>46142</v>
      </c>
      <c r="L4635" t="s">
        <v>15144</v>
      </c>
    </row>
    <row r="4636" spans="1:12" x14ac:dyDescent="0.2">
      <c r="A4636" t="s">
        <v>13243</v>
      </c>
      <c r="B4636" t="s">
        <v>13244</v>
      </c>
      <c r="C4636" t="s">
        <v>7360</v>
      </c>
      <c r="D4636" t="s">
        <v>197</v>
      </c>
      <c r="E4636" t="s">
        <v>32</v>
      </c>
      <c r="F4636" t="s">
        <v>100</v>
      </c>
      <c r="G4636" t="s">
        <v>101</v>
      </c>
      <c r="I4636"/>
      <c r="J4636">
        <v>72</v>
      </c>
      <c r="K4636" s="1">
        <v>46142</v>
      </c>
      <c r="L4636" t="s">
        <v>15144</v>
      </c>
    </row>
    <row r="4637" spans="1:12" x14ac:dyDescent="0.2">
      <c r="A4637" t="s">
        <v>13239</v>
      </c>
      <c r="B4637" t="s">
        <v>13240</v>
      </c>
      <c r="C4637" t="s">
        <v>7360</v>
      </c>
      <c r="D4637" t="s">
        <v>197</v>
      </c>
      <c r="E4637" t="s">
        <v>32</v>
      </c>
      <c r="F4637" t="s">
        <v>100</v>
      </c>
      <c r="G4637" t="s">
        <v>101</v>
      </c>
      <c r="I4637"/>
      <c r="J4637">
        <v>72</v>
      </c>
      <c r="K4637" s="1">
        <v>46142</v>
      </c>
      <c r="L4637" t="s">
        <v>15144</v>
      </c>
    </row>
    <row r="4638" spans="1:12" x14ac:dyDescent="0.2">
      <c r="A4638" t="s">
        <v>13245</v>
      </c>
      <c r="B4638" t="s">
        <v>13246</v>
      </c>
      <c r="C4638" t="s">
        <v>7360</v>
      </c>
      <c r="D4638" t="s">
        <v>197</v>
      </c>
      <c r="E4638" t="s">
        <v>32</v>
      </c>
      <c r="F4638" t="s">
        <v>100</v>
      </c>
      <c r="G4638" t="s">
        <v>101</v>
      </c>
      <c r="I4638"/>
      <c r="J4638">
        <v>72</v>
      </c>
      <c r="K4638" s="1">
        <v>46142</v>
      </c>
      <c r="L4638" t="s">
        <v>15144</v>
      </c>
    </row>
    <row r="4639" spans="1:12" x14ac:dyDescent="0.2">
      <c r="A4639" t="s">
        <v>13237</v>
      </c>
      <c r="B4639" t="s">
        <v>13238</v>
      </c>
      <c r="C4639" t="s">
        <v>7360</v>
      </c>
      <c r="D4639" t="s">
        <v>197</v>
      </c>
      <c r="E4639" t="s">
        <v>32</v>
      </c>
      <c r="F4639" t="s">
        <v>100</v>
      </c>
      <c r="G4639" t="s">
        <v>101</v>
      </c>
      <c r="I4639"/>
      <c r="J4639">
        <v>72</v>
      </c>
      <c r="K4639" s="1">
        <v>46142</v>
      </c>
      <c r="L4639" t="s">
        <v>15144</v>
      </c>
    </row>
    <row r="4640" spans="1:12" x14ac:dyDescent="0.2">
      <c r="A4640" t="s">
        <v>13233</v>
      </c>
      <c r="B4640" t="s">
        <v>13234</v>
      </c>
      <c r="C4640" t="s">
        <v>7360</v>
      </c>
      <c r="D4640" t="s">
        <v>197</v>
      </c>
      <c r="E4640" t="s">
        <v>32</v>
      </c>
      <c r="F4640" t="s">
        <v>100</v>
      </c>
      <c r="G4640" t="s">
        <v>101</v>
      </c>
      <c r="I4640"/>
      <c r="J4640">
        <v>72</v>
      </c>
      <c r="K4640" s="1">
        <v>46142</v>
      </c>
      <c r="L4640" t="s">
        <v>15144</v>
      </c>
    </row>
    <row r="4641" spans="1:12" x14ac:dyDescent="0.2">
      <c r="A4641" t="s">
        <v>13235</v>
      </c>
      <c r="B4641" t="s">
        <v>13236</v>
      </c>
      <c r="C4641" t="s">
        <v>7360</v>
      </c>
      <c r="D4641" t="s">
        <v>197</v>
      </c>
      <c r="E4641" t="s">
        <v>32</v>
      </c>
      <c r="F4641" t="s">
        <v>100</v>
      </c>
      <c r="G4641" t="s">
        <v>101</v>
      </c>
      <c r="I4641"/>
      <c r="J4641">
        <v>72</v>
      </c>
      <c r="K4641" s="1">
        <v>46142</v>
      </c>
      <c r="L4641" t="s">
        <v>15144</v>
      </c>
    </row>
    <row r="4642" spans="1:12" x14ac:dyDescent="0.2">
      <c r="A4642" t="s">
        <v>13241</v>
      </c>
      <c r="B4642" t="s">
        <v>13242</v>
      </c>
      <c r="C4642" t="s">
        <v>7360</v>
      </c>
      <c r="D4642" t="s">
        <v>197</v>
      </c>
      <c r="E4642" t="s">
        <v>32</v>
      </c>
      <c r="F4642" t="s">
        <v>100</v>
      </c>
      <c r="G4642" t="s">
        <v>101</v>
      </c>
      <c r="I4642"/>
      <c r="J4642">
        <v>72</v>
      </c>
      <c r="K4642" s="1">
        <v>46142</v>
      </c>
      <c r="L4642" t="s">
        <v>15144</v>
      </c>
    </row>
    <row r="4643" spans="1:12" x14ac:dyDescent="0.2">
      <c r="A4643" t="s">
        <v>2363</v>
      </c>
      <c r="B4643" t="s">
        <v>6827</v>
      </c>
      <c r="C4643" t="s">
        <v>7360</v>
      </c>
      <c r="D4643" t="s">
        <v>197</v>
      </c>
      <c r="E4643" t="s">
        <v>32</v>
      </c>
      <c r="F4643" t="s">
        <v>33</v>
      </c>
      <c r="G4643" t="s">
        <v>34</v>
      </c>
      <c r="H4643">
        <v>300000</v>
      </c>
      <c r="I4643">
        <v>300000</v>
      </c>
      <c r="J4643">
        <v>67.5</v>
      </c>
      <c r="K4643" s="1">
        <v>45535</v>
      </c>
      <c r="L4643" t="s">
        <v>15144</v>
      </c>
    </row>
    <row r="4644" spans="1:12" x14ac:dyDescent="0.2">
      <c r="A4644" t="s">
        <v>2362</v>
      </c>
      <c r="B4644" t="s">
        <v>6825</v>
      </c>
      <c r="C4644" t="s">
        <v>7360</v>
      </c>
      <c r="D4644" t="s">
        <v>197</v>
      </c>
      <c r="E4644" t="s">
        <v>32</v>
      </c>
      <c r="F4644" t="s">
        <v>33</v>
      </c>
      <c r="G4644" t="s">
        <v>34</v>
      </c>
      <c r="H4644">
        <v>300000</v>
      </c>
      <c r="I4644">
        <v>300000</v>
      </c>
      <c r="J4644">
        <v>67.5</v>
      </c>
      <c r="K4644" s="1">
        <v>45535</v>
      </c>
      <c r="L4644" t="s">
        <v>15144</v>
      </c>
    </row>
    <row r="4645" spans="1:12" x14ac:dyDescent="0.2">
      <c r="A4645" t="s">
        <v>2356</v>
      </c>
      <c r="B4645" t="s">
        <v>6823</v>
      </c>
      <c r="C4645" t="s">
        <v>7360</v>
      </c>
      <c r="D4645" t="s">
        <v>197</v>
      </c>
      <c r="E4645" t="s">
        <v>32</v>
      </c>
      <c r="F4645" t="s">
        <v>33</v>
      </c>
      <c r="G4645" t="s">
        <v>34</v>
      </c>
      <c r="H4645">
        <v>300000</v>
      </c>
      <c r="I4645">
        <v>300000</v>
      </c>
      <c r="J4645">
        <v>67.5</v>
      </c>
      <c r="K4645" s="1">
        <v>45535</v>
      </c>
      <c r="L4645" t="s">
        <v>15144</v>
      </c>
    </row>
    <row r="4646" spans="1:12" x14ac:dyDescent="0.2">
      <c r="A4646" t="s">
        <v>2358</v>
      </c>
      <c r="B4646" t="s">
        <v>6824</v>
      </c>
      <c r="C4646" t="s">
        <v>7360</v>
      </c>
      <c r="D4646" t="s">
        <v>197</v>
      </c>
      <c r="E4646" t="s">
        <v>32</v>
      </c>
      <c r="F4646" t="s">
        <v>33</v>
      </c>
      <c r="G4646" t="s">
        <v>34</v>
      </c>
      <c r="H4646">
        <v>300000</v>
      </c>
      <c r="I4646">
        <v>300000</v>
      </c>
      <c r="J4646">
        <v>67.5</v>
      </c>
      <c r="K4646" s="1">
        <v>45535</v>
      </c>
      <c r="L4646" t="s">
        <v>15144</v>
      </c>
    </row>
    <row r="4647" spans="1:12" x14ac:dyDescent="0.2">
      <c r="A4647" t="s">
        <v>2353</v>
      </c>
      <c r="B4647" t="s">
        <v>6826</v>
      </c>
      <c r="C4647" t="s">
        <v>7360</v>
      </c>
      <c r="D4647" t="s">
        <v>197</v>
      </c>
      <c r="E4647" t="s">
        <v>32</v>
      </c>
      <c r="F4647" t="s">
        <v>33</v>
      </c>
      <c r="G4647" t="s">
        <v>34</v>
      </c>
      <c r="H4647">
        <v>300000</v>
      </c>
      <c r="I4647">
        <v>300000</v>
      </c>
      <c r="J4647">
        <v>67.5</v>
      </c>
      <c r="K4647" s="1">
        <v>45535</v>
      </c>
      <c r="L4647" t="s">
        <v>15144</v>
      </c>
    </row>
    <row r="4648" spans="1:12" x14ac:dyDescent="0.2">
      <c r="A4648" t="s">
        <v>2357</v>
      </c>
      <c r="B4648" t="s">
        <v>6836</v>
      </c>
      <c r="C4648" t="s">
        <v>7360</v>
      </c>
      <c r="D4648" t="s">
        <v>197</v>
      </c>
      <c r="E4648" t="s">
        <v>32</v>
      </c>
      <c r="F4648" t="s">
        <v>33</v>
      </c>
      <c r="G4648" t="s">
        <v>34</v>
      </c>
      <c r="H4648">
        <v>300000</v>
      </c>
      <c r="I4648">
        <v>300000</v>
      </c>
      <c r="J4648">
        <v>67.5</v>
      </c>
      <c r="K4648" s="1">
        <v>45535</v>
      </c>
      <c r="L4648" t="s">
        <v>15144</v>
      </c>
    </row>
    <row r="4649" spans="1:12" x14ac:dyDescent="0.2">
      <c r="A4649" t="s">
        <v>2366</v>
      </c>
      <c r="B4649" t="s">
        <v>6828</v>
      </c>
      <c r="C4649" t="s">
        <v>7360</v>
      </c>
      <c r="D4649" t="s">
        <v>197</v>
      </c>
      <c r="E4649" t="s">
        <v>32</v>
      </c>
      <c r="F4649" t="s">
        <v>33</v>
      </c>
      <c r="G4649" t="s">
        <v>34</v>
      </c>
      <c r="H4649">
        <v>300000</v>
      </c>
      <c r="I4649">
        <v>300000</v>
      </c>
      <c r="J4649">
        <v>67.5</v>
      </c>
      <c r="K4649" s="1">
        <v>45535</v>
      </c>
      <c r="L4649" t="s">
        <v>15144</v>
      </c>
    </row>
    <row r="4650" spans="1:12" x14ac:dyDescent="0.2">
      <c r="A4650" t="s">
        <v>11615</v>
      </c>
      <c r="B4650" t="s">
        <v>11616</v>
      </c>
      <c r="C4650" t="s">
        <v>7360</v>
      </c>
      <c r="D4650" t="s">
        <v>197</v>
      </c>
      <c r="E4650" t="s">
        <v>32</v>
      </c>
      <c r="F4650" t="s">
        <v>33</v>
      </c>
      <c r="G4650" t="s">
        <v>34</v>
      </c>
      <c r="I4650">
        <v>357142</v>
      </c>
      <c r="J4650">
        <v>72</v>
      </c>
      <c r="K4650" s="1">
        <v>46053</v>
      </c>
      <c r="L4650" t="s">
        <v>15144</v>
      </c>
    </row>
    <row r="4651" spans="1:12" x14ac:dyDescent="0.2">
      <c r="A4651" t="s">
        <v>11631</v>
      </c>
      <c r="B4651" t="s">
        <v>11632</v>
      </c>
      <c r="C4651" t="s">
        <v>7360</v>
      </c>
      <c r="D4651" t="s">
        <v>197</v>
      </c>
      <c r="E4651" t="s">
        <v>32</v>
      </c>
      <c r="F4651" t="s">
        <v>33</v>
      </c>
      <c r="G4651" t="s">
        <v>34</v>
      </c>
      <c r="I4651">
        <v>357142</v>
      </c>
      <c r="J4651">
        <v>72</v>
      </c>
      <c r="K4651" s="1">
        <v>46053</v>
      </c>
      <c r="L4651" t="s">
        <v>15144</v>
      </c>
    </row>
    <row r="4652" spans="1:12" x14ac:dyDescent="0.2">
      <c r="A4652" t="s">
        <v>11629</v>
      </c>
      <c r="B4652" t="s">
        <v>11630</v>
      </c>
      <c r="C4652" t="s">
        <v>7360</v>
      </c>
      <c r="D4652" t="s">
        <v>197</v>
      </c>
      <c r="E4652" t="s">
        <v>32</v>
      </c>
      <c r="F4652" t="s">
        <v>33</v>
      </c>
      <c r="G4652" t="s">
        <v>34</v>
      </c>
      <c r="I4652">
        <v>357142</v>
      </c>
      <c r="J4652">
        <v>72</v>
      </c>
      <c r="K4652" s="1">
        <v>46053</v>
      </c>
      <c r="L4652" t="s">
        <v>15144</v>
      </c>
    </row>
    <row r="4653" spans="1:12" x14ac:dyDescent="0.2">
      <c r="A4653" t="s">
        <v>11617</v>
      </c>
      <c r="B4653" t="s">
        <v>11618</v>
      </c>
      <c r="C4653" t="s">
        <v>7360</v>
      </c>
      <c r="D4653" t="s">
        <v>197</v>
      </c>
      <c r="E4653" t="s">
        <v>32</v>
      </c>
      <c r="F4653" t="s">
        <v>33</v>
      </c>
      <c r="G4653" t="s">
        <v>34</v>
      </c>
      <c r="I4653">
        <v>357142</v>
      </c>
      <c r="J4653">
        <v>72</v>
      </c>
      <c r="K4653" s="1">
        <v>46053</v>
      </c>
      <c r="L4653" t="s">
        <v>15144</v>
      </c>
    </row>
    <row r="4654" spans="1:12" x14ac:dyDescent="0.2">
      <c r="A4654" t="s">
        <v>11621</v>
      </c>
      <c r="B4654" t="s">
        <v>11622</v>
      </c>
      <c r="C4654" t="s">
        <v>7360</v>
      </c>
      <c r="D4654" t="s">
        <v>197</v>
      </c>
      <c r="E4654" t="s">
        <v>32</v>
      </c>
      <c r="F4654" t="s">
        <v>33</v>
      </c>
      <c r="G4654" t="s">
        <v>34</v>
      </c>
      <c r="I4654">
        <v>357142</v>
      </c>
      <c r="J4654">
        <v>72</v>
      </c>
      <c r="K4654" s="1">
        <v>46053</v>
      </c>
      <c r="L4654" t="s">
        <v>15144</v>
      </c>
    </row>
    <row r="4655" spans="1:12" x14ac:dyDescent="0.2">
      <c r="A4655" t="s">
        <v>11627</v>
      </c>
      <c r="B4655" t="s">
        <v>11628</v>
      </c>
      <c r="C4655" t="s">
        <v>7360</v>
      </c>
      <c r="D4655" t="s">
        <v>197</v>
      </c>
      <c r="E4655" t="s">
        <v>32</v>
      </c>
      <c r="F4655" t="s">
        <v>33</v>
      </c>
      <c r="G4655" t="s">
        <v>34</v>
      </c>
      <c r="I4655">
        <v>357142</v>
      </c>
      <c r="J4655">
        <v>72</v>
      </c>
      <c r="K4655" s="1">
        <v>46053</v>
      </c>
      <c r="L4655" t="s">
        <v>15144</v>
      </c>
    </row>
    <row r="4656" spans="1:12" x14ac:dyDescent="0.2">
      <c r="A4656" t="s">
        <v>11623</v>
      </c>
      <c r="B4656" t="s">
        <v>11624</v>
      </c>
      <c r="C4656" t="s">
        <v>7360</v>
      </c>
      <c r="D4656" t="s">
        <v>197</v>
      </c>
      <c r="E4656" t="s">
        <v>32</v>
      </c>
      <c r="F4656" t="s">
        <v>33</v>
      </c>
      <c r="G4656" t="s">
        <v>34</v>
      </c>
      <c r="I4656">
        <v>357142</v>
      </c>
      <c r="J4656">
        <v>72</v>
      </c>
      <c r="K4656" s="1">
        <v>46053</v>
      </c>
      <c r="L4656" t="s">
        <v>15144</v>
      </c>
    </row>
    <row r="4657" spans="1:12" x14ac:dyDescent="0.2">
      <c r="A4657" t="s">
        <v>11619</v>
      </c>
      <c r="B4657" t="s">
        <v>11620</v>
      </c>
      <c r="C4657" t="s">
        <v>7360</v>
      </c>
      <c r="D4657" t="s">
        <v>197</v>
      </c>
      <c r="E4657" t="s">
        <v>32</v>
      </c>
      <c r="F4657" t="s">
        <v>33</v>
      </c>
      <c r="G4657" t="s">
        <v>34</v>
      </c>
      <c r="I4657">
        <v>357142</v>
      </c>
      <c r="J4657">
        <v>72</v>
      </c>
      <c r="K4657" s="1">
        <v>46053</v>
      </c>
      <c r="L4657" t="s">
        <v>15144</v>
      </c>
    </row>
    <row r="4658" spans="1:12" x14ac:dyDescent="0.2">
      <c r="A4658" t="s">
        <v>11625</v>
      </c>
      <c r="B4658" t="s">
        <v>11626</v>
      </c>
      <c r="C4658" t="s">
        <v>7360</v>
      </c>
      <c r="D4658" t="s">
        <v>197</v>
      </c>
      <c r="E4658" t="s">
        <v>32</v>
      </c>
      <c r="F4658" t="s">
        <v>33</v>
      </c>
      <c r="G4658" t="s">
        <v>34</v>
      </c>
      <c r="I4658">
        <v>357142</v>
      </c>
      <c r="J4658">
        <v>72</v>
      </c>
      <c r="K4658" s="1">
        <v>46053</v>
      </c>
      <c r="L4658" t="s">
        <v>15144</v>
      </c>
    </row>
    <row r="4659" spans="1:12" x14ac:dyDescent="0.2">
      <c r="A4659" t="s">
        <v>3147</v>
      </c>
      <c r="B4659" t="s">
        <v>6508</v>
      </c>
      <c r="C4659" t="s">
        <v>7360</v>
      </c>
      <c r="D4659" t="s">
        <v>304</v>
      </c>
      <c r="E4659" t="s">
        <v>32</v>
      </c>
      <c r="F4659" t="s">
        <v>39</v>
      </c>
      <c r="G4659" t="s">
        <v>40</v>
      </c>
      <c r="H4659">
        <v>315500</v>
      </c>
      <c r="I4659">
        <v>315500</v>
      </c>
      <c r="J4659">
        <v>48</v>
      </c>
      <c r="K4659" s="1">
        <v>45596</v>
      </c>
      <c r="L4659" t="s">
        <v>15144</v>
      </c>
    </row>
    <row r="4660" spans="1:12" x14ac:dyDescent="0.2">
      <c r="A4660" t="s">
        <v>2006</v>
      </c>
      <c r="B4660" t="s">
        <v>6507</v>
      </c>
      <c r="C4660" t="s">
        <v>7360</v>
      </c>
      <c r="D4660" t="s">
        <v>304</v>
      </c>
      <c r="E4660" t="s">
        <v>32</v>
      </c>
      <c r="F4660" t="s">
        <v>39</v>
      </c>
      <c r="G4660" t="s">
        <v>40</v>
      </c>
      <c r="H4660">
        <v>315500</v>
      </c>
      <c r="I4660">
        <v>315500</v>
      </c>
      <c r="J4660">
        <v>48</v>
      </c>
      <c r="K4660" s="1">
        <v>45596</v>
      </c>
      <c r="L4660" t="s">
        <v>15144</v>
      </c>
    </row>
    <row r="4661" spans="1:12" x14ac:dyDescent="0.2">
      <c r="A4661" t="s">
        <v>3149</v>
      </c>
      <c r="B4661" t="s">
        <v>6510</v>
      </c>
      <c r="C4661" t="s">
        <v>7360</v>
      </c>
      <c r="D4661" t="s">
        <v>304</v>
      </c>
      <c r="E4661" t="s">
        <v>32</v>
      </c>
      <c r="F4661" t="s">
        <v>39</v>
      </c>
      <c r="G4661" t="s">
        <v>40</v>
      </c>
      <c r="H4661">
        <v>152238</v>
      </c>
      <c r="I4661">
        <v>152238</v>
      </c>
      <c r="J4661">
        <v>36</v>
      </c>
      <c r="K4661" s="1">
        <v>45565</v>
      </c>
      <c r="L4661" t="s">
        <v>15144</v>
      </c>
    </row>
    <row r="4662" spans="1:12" x14ac:dyDescent="0.2">
      <c r="A4662" t="s">
        <v>3152</v>
      </c>
      <c r="B4662" t="s">
        <v>6433</v>
      </c>
      <c r="C4662" t="s">
        <v>7360</v>
      </c>
      <c r="D4662" t="s">
        <v>304</v>
      </c>
      <c r="E4662" t="s">
        <v>32</v>
      </c>
      <c r="F4662" t="s">
        <v>183</v>
      </c>
      <c r="G4662" t="s">
        <v>95</v>
      </c>
      <c r="H4662">
        <v>125265</v>
      </c>
      <c r="I4662">
        <v>125265</v>
      </c>
      <c r="J4662">
        <v>32.712499999999999</v>
      </c>
      <c r="K4662" s="1">
        <v>45565</v>
      </c>
      <c r="L4662" t="s">
        <v>15144</v>
      </c>
    </row>
    <row r="4663" spans="1:12" x14ac:dyDescent="0.2">
      <c r="A4663" t="s">
        <v>3151</v>
      </c>
      <c r="B4663" t="s">
        <v>6432</v>
      </c>
      <c r="C4663" t="s">
        <v>7360</v>
      </c>
      <c r="D4663" t="s">
        <v>304</v>
      </c>
      <c r="E4663" t="s">
        <v>32</v>
      </c>
      <c r="F4663" t="s">
        <v>183</v>
      </c>
      <c r="G4663" t="s">
        <v>95</v>
      </c>
      <c r="H4663">
        <v>125265</v>
      </c>
      <c r="I4663">
        <v>125265</v>
      </c>
      <c r="J4663">
        <v>32.712499999999999</v>
      </c>
      <c r="K4663" s="1">
        <v>45565</v>
      </c>
      <c r="L4663" t="s">
        <v>15144</v>
      </c>
    </row>
    <row r="4664" spans="1:12" x14ac:dyDescent="0.2">
      <c r="A4664" t="s">
        <v>3153</v>
      </c>
      <c r="B4664" t="s">
        <v>6424</v>
      </c>
      <c r="C4664" t="s">
        <v>7360</v>
      </c>
      <c r="D4664" t="s">
        <v>304</v>
      </c>
      <c r="E4664" t="s">
        <v>32</v>
      </c>
      <c r="F4664" t="s">
        <v>183</v>
      </c>
      <c r="G4664" t="s">
        <v>95</v>
      </c>
      <c r="H4664">
        <v>250000</v>
      </c>
      <c r="I4664">
        <v>250000</v>
      </c>
      <c r="J4664">
        <v>64.036914048317271</v>
      </c>
      <c r="K4664" s="1">
        <v>45535</v>
      </c>
      <c r="L4664" t="s">
        <v>15144</v>
      </c>
    </row>
    <row r="4665" spans="1:12" x14ac:dyDescent="0.2">
      <c r="A4665" t="s">
        <v>15424</v>
      </c>
      <c r="B4665" t="s">
        <v>15425</v>
      </c>
      <c r="C4665" t="s">
        <v>7360</v>
      </c>
      <c r="D4665" t="s">
        <v>304</v>
      </c>
      <c r="E4665" t="s">
        <v>32</v>
      </c>
      <c r="F4665" t="s">
        <v>165</v>
      </c>
      <c r="G4665" t="s">
        <v>166</v>
      </c>
      <c r="I4665"/>
      <c r="J4665">
        <v>102</v>
      </c>
      <c r="K4665" s="1">
        <v>46234</v>
      </c>
      <c r="L4665" t="s">
        <v>15144</v>
      </c>
    </row>
    <row r="4666" spans="1:12" x14ac:dyDescent="0.2">
      <c r="A4666" t="s">
        <v>15426</v>
      </c>
      <c r="B4666" t="s">
        <v>15427</v>
      </c>
      <c r="C4666" t="s">
        <v>7360</v>
      </c>
      <c r="D4666" t="s">
        <v>304</v>
      </c>
      <c r="E4666" t="s">
        <v>32</v>
      </c>
      <c r="F4666" t="s">
        <v>165</v>
      </c>
      <c r="G4666" t="s">
        <v>166</v>
      </c>
      <c r="I4666"/>
      <c r="J4666">
        <v>102</v>
      </c>
      <c r="K4666" s="1">
        <v>46234</v>
      </c>
      <c r="L4666" t="s">
        <v>15144</v>
      </c>
    </row>
    <row r="4667" spans="1:12" x14ac:dyDescent="0.2">
      <c r="A4667" t="s">
        <v>13375</v>
      </c>
      <c r="B4667" t="s">
        <v>13376</v>
      </c>
      <c r="C4667" t="s">
        <v>7360</v>
      </c>
      <c r="D4667" t="s">
        <v>304</v>
      </c>
      <c r="E4667" t="s">
        <v>32</v>
      </c>
      <c r="F4667" t="s">
        <v>165</v>
      </c>
      <c r="G4667" t="s">
        <v>166</v>
      </c>
      <c r="I4667"/>
      <c r="J4667">
        <v>42.477499999999999</v>
      </c>
      <c r="K4667" s="1">
        <v>46142</v>
      </c>
      <c r="L4667" t="s">
        <v>15144</v>
      </c>
    </row>
    <row r="4668" spans="1:12" x14ac:dyDescent="0.2">
      <c r="A4668" t="s">
        <v>12476</v>
      </c>
      <c r="B4668" t="s">
        <v>12477</v>
      </c>
      <c r="C4668" t="s">
        <v>7360</v>
      </c>
      <c r="D4668" t="s">
        <v>304</v>
      </c>
      <c r="E4668" t="s">
        <v>32</v>
      </c>
      <c r="F4668" t="s">
        <v>165</v>
      </c>
      <c r="G4668" t="s">
        <v>166</v>
      </c>
      <c r="I4668"/>
      <c r="J4668">
        <v>102</v>
      </c>
      <c r="K4668" s="1">
        <v>46112</v>
      </c>
      <c r="L4668" t="s">
        <v>15144</v>
      </c>
    </row>
    <row r="4669" spans="1:12" x14ac:dyDescent="0.2">
      <c r="A4669" t="s">
        <v>12478</v>
      </c>
      <c r="B4669" t="s">
        <v>12479</v>
      </c>
      <c r="C4669" t="s">
        <v>7360</v>
      </c>
      <c r="D4669" t="s">
        <v>304</v>
      </c>
      <c r="E4669" t="s">
        <v>32</v>
      </c>
      <c r="F4669" t="s">
        <v>165</v>
      </c>
      <c r="G4669" t="s">
        <v>166</v>
      </c>
      <c r="I4669"/>
      <c r="J4669">
        <v>102</v>
      </c>
      <c r="K4669" s="1">
        <v>46112</v>
      </c>
      <c r="L4669" t="s">
        <v>15144</v>
      </c>
    </row>
    <row r="4670" spans="1:12" x14ac:dyDescent="0.2">
      <c r="A4670" t="s">
        <v>9685</v>
      </c>
      <c r="B4670" t="s">
        <v>9686</v>
      </c>
      <c r="C4670" t="s">
        <v>7360</v>
      </c>
      <c r="D4670" t="s">
        <v>304</v>
      </c>
      <c r="E4670" t="s">
        <v>32</v>
      </c>
      <c r="F4670" t="s">
        <v>49</v>
      </c>
      <c r="G4670" t="s">
        <v>50</v>
      </c>
      <c r="I4670">
        <v>195000</v>
      </c>
      <c r="J4670">
        <v>41.555833333333332</v>
      </c>
      <c r="K4670" s="1">
        <v>45930</v>
      </c>
      <c r="L4670" t="s">
        <v>15144</v>
      </c>
    </row>
    <row r="4671" spans="1:12" x14ac:dyDescent="0.2">
      <c r="A4671" t="s">
        <v>9687</v>
      </c>
      <c r="B4671" t="s">
        <v>9688</v>
      </c>
      <c r="C4671" t="s">
        <v>7360</v>
      </c>
      <c r="D4671" t="s">
        <v>304</v>
      </c>
      <c r="E4671" t="s">
        <v>32</v>
      </c>
      <c r="F4671" t="s">
        <v>49</v>
      </c>
      <c r="G4671" t="s">
        <v>50</v>
      </c>
      <c r="I4671">
        <v>195000</v>
      </c>
      <c r="J4671">
        <v>41.555833333333332</v>
      </c>
      <c r="K4671" s="1">
        <v>45930</v>
      </c>
      <c r="L4671" t="s">
        <v>15144</v>
      </c>
    </row>
    <row r="4672" spans="1:12" x14ac:dyDescent="0.2">
      <c r="A4672" t="s">
        <v>15107</v>
      </c>
      <c r="B4672" t="s">
        <v>15108</v>
      </c>
      <c r="C4672" t="s">
        <v>7360</v>
      </c>
      <c r="D4672" t="s">
        <v>304</v>
      </c>
      <c r="E4672" t="s">
        <v>32</v>
      </c>
      <c r="F4672" t="s">
        <v>49</v>
      </c>
      <c r="G4672" t="s">
        <v>50</v>
      </c>
      <c r="H4672">
        <v>245000</v>
      </c>
      <c r="I4672">
        <v>245000</v>
      </c>
      <c r="J4672">
        <v>84</v>
      </c>
      <c r="K4672" s="1">
        <v>46234</v>
      </c>
      <c r="L4672" t="s">
        <v>15144</v>
      </c>
    </row>
    <row r="4673" spans="1:12" x14ac:dyDescent="0.2">
      <c r="A4673" t="s">
        <v>3344</v>
      </c>
      <c r="B4673" t="s">
        <v>6339</v>
      </c>
      <c r="C4673" t="s">
        <v>7360</v>
      </c>
      <c r="D4673" t="s">
        <v>304</v>
      </c>
      <c r="E4673" t="s">
        <v>32</v>
      </c>
      <c r="F4673" t="s">
        <v>49</v>
      </c>
      <c r="G4673" t="s">
        <v>50</v>
      </c>
      <c r="H4673">
        <v>250000</v>
      </c>
      <c r="I4673">
        <v>250000</v>
      </c>
      <c r="J4673">
        <v>93.686541066723123</v>
      </c>
      <c r="K4673" s="1">
        <v>45688</v>
      </c>
      <c r="L4673" t="s">
        <v>15144</v>
      </c>
    </row>
    <row r="4674" spans="1:12" x14ac:dyDescent="0.2">
      <c r="A4674" t="s">
        <v>3343</v>
      </c>
      <c r="B4674" t="s">
        <v>6340</v>
      </c>
      <c r="C4674" t="s">
        <v>7360</v>
      </c>
      <c r="D4674" t="s">
        <v>304</v>
      </c>
      <c r="E4674" t="s">
        <v>32</v>
      </c>
      <c r="F4674" t="s">
        <v>49</v>
      </c>
      <c r="G4674" t="s">
        <v>50</v>
      </c>
      <c r="H4674">
        <v>250000</v>
      </c>
      <c r="I4674">
        <v>250000</v>
      </c>
      <c r="J4674">
        <v>93.686541066723123</v>
      </c>
      <c r="K4674" s="1">
        <v>45688</v>
      </c>
      <c r="L4674" t="s">
        <v>15144</v>
      </c>
    </row>
    <row r="4675" spans="1:12" x14ac:dyDescent="0.2">
      <c r="A4675" t="s">
        <v>3345</v>
      </c>
      <c r="B4675" t="s">
        <v>6341</v>
      </c>
      <c r="C4675" t="s">
        <v>7360</v>
      </c>
      <c r="D4675" t="s">
        <v>304</v>
      </c>
      <c r="E4675" t="s">
        <v>32</v>
      </c>
      <c r="F4675" t="s">
        <v>49</v>
      </c>
      <c r="G4675" t="s">
        <v>50</v>
      </c>
      <c r="H4675">
        <v>250000</v>
      </c>
      <c r="I4675">
        <v>250000</v>
      </c>
      <c r="J4675">
        <v>93.686541066723123</v>
      </c>
      <c r="K4675" s="1">
        <v>45688</v>
      </c>
      <c r="L4675" t="s">
        <v>15144</v>
      </c>
    </row>
    <row r="4676" spans="1:12" x14ac:dyDescent="0.2">
      <c r="A4676" t="s">
        <v>3342</v>
      </c>
      <c r="B4676" t="s">
        <v>6338</v>
      </c>
      <c r="C4676" t="s">
        <v>7360</v>
      </c>
      <c r="D4676" t="s">
        <v>304</v>
      </c>
      <c r="E4676" t="s">
        <v>32</v>
      </c>
      <c r="F4676" t="s">
        <v>49</v>
      </c>
      <c r="G4676" t="s">
        <v>50</v>
      </c>
      <c r="H4676">
        <v>250000</v>
      </c>
      <c r="I4676">
        <v>250000</v>
      </c>
      <c r="J4676">
        <v>93.686541066723123</v>
      </c>
      <c r="K4676" s="1">
        <v>45688</v>
      </c>
      <c r="L4676" t="s">
        <v>15144</v>
      </c>
    </row>
    <row r="4677" spans="1:12" x14ac:dyDescent="0.2">
      <c r="A4677" t="s">
        <v>3142</v>
      </c>
      <c r="B4677" t="s">
        <v>4425</v>
      </c>
      <c r="C4677" t="s">
        <v>7360</v>
      </c>
      <c r="D4677" t="s">
        <v>304</v>
      </c>
      <c r="E4677" t="s">
        <v>32</v>
      </c>
      <c r="F4677" t="s">
        <v>133</v>
      </c>
      <c r="G4677" t="s">
        <v>134</v>
      </c>
      <c r="I4677"/>
      <c r="J4677">
        <v>42.895000000000003</v>
      </c>
      <c r="K4677" s="1">
        <v>45565</v>
      </c>
      <c r="L4677" t="s">
        <v>15144</v>
      </c>
    </row>
    <row r="4678" spans="1:12" x14ac:dyDescent="0.2">
      <c r="A4678" t="s">
        <v>2930</v>
      </c>
      <c r="B4678" t="s">
        <v>4424</v>
      </c>
      <c r="C4678" t="s">
        <v>7360</v>
      </c>
      <c r="D4678" t="s">
        <v>304</v>
      </c>
      <c r="E4678" t="s">
        <v>32</v>
      </c>
      <c r="F4678" t="s">
        <v>133</v>
      </c>
      <c r="G4678" t="s">
        <v>134</v>
      </c>
      <c r="H4678">
        <v>245000</v>
      </c>
      <c r="I4678">
        <v>245000</v>
      </c>
      <c r="J4678">
        <v>51.802152143555368</v>
      </c>
      <c r="K4678" s="1">
        <v>45565</v>
      </c>
      <c r="L4678" t="s">
        <v>15144</v>
      </c>
    </row>
    <row r="4679" spans="1:12" x14ac:dyDescent="0.2">
      <c r="A4679" t="s">
        <v>2320</v>
      </c>
      <c r="B4679" t="s">
        <v>5352</v>
      </c>
      <c r="C4679" t="s">
        <v>7360</v>
      </c>
      <c r="D4679" t="s">
        <v>304</v>
      </c>
      <c r="E4679" t="s">
        <v>32</v>
      </c>
      <c r="F4679" t="s">
        <v>46</v>
      </c>
      <c r="G4679" t="s">
        <v>47</v>
      </c>
      <c r="H4679">
        <v>250000</v>
      </c>
      <c r="I4679">
        <v>250000</v>
      </c>
      <c r="J4679">
        <v>54</v>
      </c>
      <c r="K4679" s="1">
        <v>45596</v>
      </c>
      <c r="L4679" t="s">
        <v>15144</v>
      </c>
    </row>
    <row r="4680" spans="1:12" x14ac:dyDescent="0.2">
      <c r="A4680" t="s">
        <v>2322</v>
      </c>
      <c r="B4680" t="s">
        <v>5349</v>
      </c>
      <c r="C4680" t="s">
        <v>7360</v>
      </c>
      <c r="D4680" t="s">
        <v>304</v>
      </c>
      <c r="E4680" t="s">
        <v>32</v>
      </c>
      <c r="F4680" t="s">
        <v>46</v>
      </c>
      <c r="G4680" t="s">
        <v>47</v>
      </c>
      <c r="H4680">
        <v>250000</v>
      </c>
      <c r="I4680">
        <v>250000</v>
      </c>
      <c r="J4680">
        <v>54</v>
      </c>
      <c r="K4680" s="1">
        <v>45596</v>
      </c>
      <c r="L4680" t="s">
        <v>15144</v>
      </c>
    </row>
    <row r="4681" spans="1:12" x14ac:dyDescent="0.2">
      <c r="A4681" t="s">
        <v>2324</v>
      </c>
      <c r="B4681" t="s">
        <v>5351</v>
      </c>
      <c r="C4681" t="s">
        <v>7360</v>
      </c>
      <c r="D4681" t="s">
        <v>304</v>
      </c>
      <c r="E4681" t="s">
        <v>32</v>
      </c>
      <c r="F4681" t="s">
        <v>46</v>
      </c>
      <c r="G4681" t="s">
        <v>47</v>
      </c>
      <c r="H4681">
        <v>250000</v>
      </c>
      <c r="I4681">
        <v>250000</v>
      </c>
      <c r="J4681">
        <v>54</v>
      </c>
      <c r="K4681" s="1">
        <v>45596</v>
      </c>
      <c r="L4681" t="s">
        <v>15144</v>
      </c>
    </row>
    <row r="4682" spans="1:12" x14ac:dyDescent="0.2">
      <c r="A4682" t="s">
        <v>2321</v>
      </c>
      <c r="B4682" t="s">
        <v>5353</v>
      </c>
      <c r="C4682" t="s">
        <v>7360</v>
      </c>
      <c r="D4682" t="s">
        <v>304</v>
      </c>
      <c r="E4682" t="s">
        <v>32</v>
      </c>
      <c r="F4682" t="s">
        <v>46</v>
      </c>
      <c r="G4682" t="s">
        <v>47</v>
      </c>
      <c r="H4682">
        <v>250000</v>
      </c>
      <c r="I4682">
        <v>250000</v>
      </c>
      <c r="J4682">
        <v>54</v>
      </c>
      <c r="K4682" s="1">
        <v>45596</v>
      </c>
      <c r="L4682" t="s">
        <v>15144</v>
      </c>
    </row>
    <row r="4683" spans="1:12" x14ac:dyDescent="0.2">
      <c r="A4683" t="s">
        <v>2940</v>
      </c>
      <c r="B4683" t="s">
        <v>5354</v>
      </c>
      <c r="C4683" t="s">
        <v>7360</v>
      </c>
      <c r="D4683" t="s">
        <v>304</v>
      </c>
      <c r="E4683" t="s">
        <v>32</v>
      </c>
      <c r="F4683" t="s">
        <v>46</v>
      </c>
      <c r="G4683" t="s">
        <v>47</v>
      </c>
      <c r="H4683">
        <v>250000</v>
      </c>
      <c r="I4683">
        <v>250000</v>
      </c>
      <c r="J4683">
        <v>54</v>
      </c>
      <c r="K4683" s="1">
        <v>45596</v>
      </c>
      <c r="L4683" t="s">
        <v>15144</v>
      </c>
    </row>
    <row r="4684" spans="1:12" x14ac:dyDescent="0.2">
      <c r="A4684" t="s">
        <v>2323</v>
      </c>
      <c r="B4684" t="s">
        <v>5350</v>
      </c>
      <c r="C4684" t="s">
        <v>7360</v>
      </c>
      <c r="D4684" t="s">
        <v>304</v>
      </c>
      <c r="E4684" t="s">
        <v>32</v>
      </c>
      <c r="F4684" t="s">
        <v>46</v>
      </c>
      <c r="G4684" t="s">
        <v>47</v>
      </c>
      <c r="H4684">
        <v>250000</v>
      </c>
      <c r="I4684">
        <v>250000</v>
      </c>
      <c r="J4684">
        <v>54</v>
      </c>
      <c r="K4684" s="1">
        <v>45596</v>
      </c>
      <c r="L4684" t="s">
        <v>15144</v>
      </c>
    </row>
    <row r="4685" spans="1:12" x14ac:dyDescent="0.2">
      <c r="A4685" t="s">
        <v>1987</v>
      </c>
      <c r="B4685" t="s">
        <v>6434</v>
      </c>
      <c r="C4685" t="s">
        <v>7360</v>
      </c>
      <c r="D4685" t="s">
        <v>304</v>
      </c>
      <c r="E4685" t="s">
        <v>32</v>
      </c>
      <c r="F4685" t="s">
        <v>46</v>
      </c>
      <c r="G4685" t="s">
        <v>47</v>
      </c>
      <c r="I4685"/>
      <c r="J4685">
        <v>42.477499999999999</v>
      </c>
      <c r="K4685" s="1">
        <v>45626</v>
      </c>
      <c r="L4685" t="s">
        <v>15144</v>
      </c>
    </row>
    <row r="4686" spans="1:12" x14ac:dyDescent="0.2">
      <c r="A4686" t="s">
        <v>3145</v>
      </c>
      <c r="B4686" t="s">
        <v>5396</v>
      </c>
      <c r="C4686" t="s">
        <v>7360</v>
      </c>
      <c r="D4686" t="s">
        <v>304</v>
      </c>
      <c r="E4686" t="s">
        <v>32</v>
      </c>
      <c r="F4686" t="s">
        <v>46</v>
      </c>
      <c r="G4686" t="s">
        <v>47</v>
      </c>
      <c r="H4686">
        <v>207000</v>
      </c>
      <c r="I4686">
        <v>207000</v>
      </c>
      <c r="J4686">
        <v>54</v>
      </c>
      <c r="K4686" s="1">
        <v>45626</v>
      </c>
      <c r="L4686" t="s">
        <v>15144</v>
      </c>
    </row>
    <row r="4687" spans="1:12" x14ac:dyDescent="0.2">
      <c r="A4687" t="s">
        <v>2849</v>
      </c>
      <c r="B4687" t="s">
        <v>5393</v>
      </c>
      <c r="C4687" t="s">
        <v>7360</v>
      </c>
      <c r="D4687" t="s">
        <v>304</v>
      </c>
      <c r="E4687" t="s">
        <v>32</v>
      </c>
      <c r="F4687" t="s">
        <v>46</v>
      </c>
      <c r="G4687" t="s">
        <v>47</v>
      </c>
      <c r="H4687">
        <v>144500</v>
      </c>
      <c r="I4687">
        <v>144500</v>
      </c>
      <c r="J4687">
        <v>32.712499999999999</v>
      </c>
      <c r="K4687" s="1">
        <v>45565</v>
      </c>
      <c r="L4687" t="s">
        <v>15144</v>
      </c>
    </row>
    <row r="4688" spans="1:12" x14ac:dyDescent="0.2">
      <c r="A4688" t="s">
        <v>7757</v>
      </c>
      <c r="B4688" t="s">
        <v>10897</v>
      </c>
      <c r="C4688" t="s">
        <v>7360</v>
      </c>
      <c r="D4688" t="s">
        <v>304</v>
      </c>
      <c r="E4688" t="s">
        <v>32</v>
      </c>
      <c r="F4688" t="s">
        <v>135</v>
      </c>
      <c r="G4688" t="s">
        <v>136</v>
      </c>
      <c r="H4688">
        <v>250000</v>
      </c>
      <c r="I4688">
        <v>250000</v>
      </c>
      <c r="J4688">
        <v>54</v>
      </c>
      <c r="K4688" s="1">
        <v>45688</v>
      </c>
      <c r="L4688" t="s">
        <v>15144</v>
      </c>
    </row>
    <row r="4689" spans="1:12" x14ac:dyDescent="0.2">
      <c r="A4689" t="s">
        <v>10902</v>
      </c>
      <c r="B4689" t="s">
        <v>10903</v>
      </c>
      <c r="C4689" t="s">
        <v>7360</v>
      </c>
      <c r="D4689" t="s">
        <v>304</v>
      </c>
      <c r="E4689" t="s">
        <v>32</v>
      </c>
      <c r="F4689" t="s">
        <v>135</v>
      </c>
      <c r="G4689" t="s">
        <v>136</v>
      </c>
      <c r="H4689">
        <v>250000</v>
      </c>
      <c r="I4689">
        <v>250000</v>
      </c>
      <c r="J4689">
        <v>54</v>
      </c>
      <c r="K4689" s="1">
        <v>46022</v>
      </c>
      <c r="L4689" t="s">
        <v>15144</v>
      </c>
    </row>
    <row r="4690" spans="1:12" x14ac:dyDescent="0.2">
      <c r="A4690" t="s">
        <v>10898</v>
      </c>
      <c r="B4690" t="s">
        <v>10899</v>
      </c>
      <c r="C4690" t="s">
        <v>7360</v>
      </c>
      <c r="D4690" t="s">
        <v>304</v>
      </c>
      <c r="E4690" t="s">
        <v>32</v>
      </c>
      <c r="F4690" t="s">
        <v>135</v>
      </c>
      <c r="G4690" t="s">
        <v>136</v>
      </c>
      <c r="H4690">
        <v>250000</v>
      </c>
      <c r="I4690">
        <v>250000</v>
      </c>
      <c r="J4690">
        <v>54</v>
      </c>
      <c r="K4690" s="1">
        <v>46022</v>
      </c>
      <c r="L4690" t="s">
        <v>15144</v>
      </c>
    </row>
    <row r="4691" spans="1:12" x14ac:dyDescent="0.2">
      <c r="A4691" t="s">
        <v>10900</v>
      </c>
      <c r="B4691" t="s">
        <v>10901</v>
      </c>
      <c r="C4691" t="s">
        <v>7360</v>
      </c>
      <c r="D4691" t="s">
        <v>304</v>
      </c>
      <c r="E4691" t="s">
        <v>32</v>
      </c>
      <c r="F4691" t="s">
        <v>135</v>
      </c>
      <c r="G4691" t="s">
        <v>136</v>
      </c>
      <c r="H4691">
        <v>250000</v>
      </c>
      <c r="I4691">
        <v>250000</v>
      </c>
      <c r="J4691">
        <v>54</v>
      </c>
      <c r="K4691" s="1">
        <v>46022</v>
      </c>
      <c r="L4691" t="s">
        <v>15144</v>
      </c>
    </row>
    <row r="4692" spans="1:12" x14ac:dyDescent="0.2">
      <c r="A4692" t="s">
        <v>7755</v>
      </c>
      <c r="B4692" t="s">
        <v>11668</v>
      </c>
      <c r="C4692" t="s">
        <v>7360</v>
      </c>
      <c r="D4692" t="s">
        <v>304</v>
      </c>
      <c r="E4692" t="s">
        <v>32</v>
      </c>
      <c r="F4692" t="s">
        <v>135</v>
      </c>
      <c r="G4692" t="s">
        <v>136</v>
      </c>
      <c r="H4692">
        <v>568103</v>
      </c>
      <c r="I4692">
        <v>568103</v>
      </c>
      <c r="J4692">
        <v>49.228749999999998</v>
      </c>
      <c r="K4692" s="1">
        <v>45565</v>
      </c>
      <c r="L4692" t="s">
        <v>15144</v>
      </c>
    </row>
    <row r="4693" spans="1:12" x14ac:dyDescent="0.2">
      <c r="A4693" t="s">
        <v>11669</v>
      </c>
      <c r="B4693" t="s">
        <v>11670</v>
      </c>
      <c r="C4693" t="s">
        <v>7360</v>
      </c>
      <c r="D4693" t="s">
        <v>304</v>
      </c>
      <c r="E4693" t="s">
        <v>32</v>
      </c>
      <c r="F4693" t="s">
        <v>135</v>
      </c>
      <c r="G4693" t="s">
        <v>136</v>
      </c>
      <c r="H4693">
        <v>568103</v>
      </c>
      <c r="I4693">
        <v>568103</v>
      </c>
      <c r="J4693">
        <v>49.228749999999998</v>
      </c>
      <c r="K4693" s="1">
        <v>46053</v>
      </c>
      <c r="L4693" t="s">
        <v>15144</v>
      </c>
    </row>
    <row r="4694" spans="1:12" x14ac:dyDescent="0.2">
      <c r="A4694" t="s">
        <v>11671</v>
      </c>
      <c r="B4694" t="s">
        <v>11672</v>
      </c>
      <c r="C4694" t="s">
        <v>7360</v>
      </c>
      <c r="D4694" t="s">
        <v>304</v>
      </c>
      <c r="E4694" t="s">
        <v>32</v>
      </c>
      <c r="F4694" t="s">
        <v>135</v>
      </c>
      <c r="G4694" t="s">
        <v>136</v>
      </c>
      <c r="H4694">
        <v>568103</v>
      </c>
      <c r="I4694">
        <v>568103</v>
      </c>
      <c r="J4694">
        <v>49.228749999999998</v>
      </c>
      <c r="K4694" s="1">
        <v>46053</v>
      </c>
      <c r="L4694" t="s">
        <v>15144</v>
      </c>
    </row>
    <row r="4695" spans="1:12" x14ac:dyDescent="0.2">
      <c r="A4695" t="s">
        <v>11673</v>
      </c>
      <c r="B4695" t="s">
        <v>11674</v>
      </c>
      <c r="C4695" t="s">
        <v>7360</v>
      </c>
      <c r="D4695" t="s">
        <v>304</v>
      </c>
      <c r="E4695" t="s">
        <v>32</v>
      </c>
      <c r="F4695" t="s">
        <v>135</v>
      </c>
      <c r="G4695" t="s">
        <v>136</v>
      </c>
      <c r="H4695">
        <v>568103</v>
      </c>
      <c r="I4695">
        <v>568103</v>
      </c>
      <c r="J4695">
        <v>49.228749999999998</v>
      </c>
      <c r="K4695" s="1">
        <v>46053</v>
      </c>
      <c r="L4695" t="s">
        <v>15144</v>
      </c>
    </row>
    <row r="4696" spans="1:12" x14ac:dyDescent="0.2">
      <c r="A4696" t="s">
        <v>11675</v>
      </c>
      <c r="B4696" t="s">
        <v>11676</v>
      </c>
      <c r="C4696" t="s">
        <v>7360</v>
      </c>
      <c r="D4696" t="s">
        <v>304</v>
      </c>
      <c r="E4696" t="s">
        <v>32</v>
      </c>
      <c r="F4696" t="s">
        <v>135</v>
      </c>
      <c r="G4696" t="s">
        <v>136</v>
      </c>
      <c r="H4696">
        <v>568103</v>
      </c>
      <c r="I4696">
        <v>568103</v>
      </c>
      <c r="J4696">
        <v>49.228749999999998</v>
      </c>
      <c r="K4696" s="1">
        <v>46053</v>
      </c>
      <c r="L4696" t="s">
        <v>15144</v>
      </c>
    </row>
    <row r="4697" spans="1:12" x14ac:dyDescent="0.2">
      <c r="A4697" t="s">
        <v>11677</v>
      </c>
      <c r="B4697" t="s">
        <v>11678</v>
      </c>
      <c r="C4697" t="s">
        <v>7360</v>
      </c>
      <c r="D4697" t="s">
        <v>304</v>
      </c>
      <c r="E4697" t="s">
        <v>32</v>
      </c>
      <c r="F4697" t="s">
        <v>135</v>
      </c>
      <c r="G4697" t="s">
        <v>136</v>
      </c>
      <c r="H4697">
        <v>568103</v>
      </c>
      <c r="I4697">
        <v>568103</v>
      </c>
      <c r="J4697">
        <v>49.228749999999998</v>
      </c>
      <c r="K4697" s="1">
        <v>46053</v>
      </c>
      <c r="L4697" t="s">
        <v>15144</v>
      </c>
    </row>
    <row r="4698" spans="1:12" x14ac:dyDescent="0.2">
      <c r="A4698" t="s">
        <v>11679</v>
      </c>
      <c r="B4698" t="s">
        <v>11680</v>
      </c>
      <c r="C4698" t="s">
        <v>7360</v>
      </c>
      <c r="D4698" t="s">
        <v>304</v>
      </c>
      <c r="E4698" t="s">
        <v>32</v>
      </c>
      <c r="F4698" t="s">
        <v>135</v>
      </c>
      <c r="G4698" t="s">
        <v>136</v>
      </c>
      <c r="H4698">
        <v>579796</v>
      </c>
      <c r="I4698">
        <v>579796</v>
      </c>
      <c r="J4698">
        <v>49.228749999999998</v>
      </c>
      <c r="K4698" s="1">
        <v>46053</v>
      </c>
      <c r="L4698" t="s">
        <v>15144</v>
      </c>
    </row>
    <row r="4699" spans="1:12" x14ac:dyDescent="0.2">
      <c r="A4699" t="s">
        <v>11681</v>
      </c>
      <c r="B4699" t="s">
        <v>11682</v>
      </c>
      <c r="C4699" t="s">
        <v>7360</v>
      </c>
      <c r="D4699" t="s">
        <v>304</v>
      </c>
      <c r="E4699" t="s">
        <v>32</v>
      </c>
      <c r="F4699" t="s">
        <v>135</v>
      </c>
      <c r="G4699" t="s">
        <v>136</v>
      </c>
      <c r="H4699">
        <v>579796</v>
      </c>
      <c r="I4699">
        <v>579796</v>
      </c>
      <c r="J4699">
        <v>49.228749999999998</v>
      </c>
      <c r="K4699" s="1">
        <v>46053</v>
      </c>
      <c r="L4699" t="s">
        <v>15144</v>
      </c>
    </row>
    <row r="4700" spans="1:12" x14ac:dyDescent="0.2">
      <c r="A4700" t="s">
        <v>2934</v>
      </c>
      <c r="B4700" t="s">
        <v>7351</v>
      </c>
      <c r="C4700" t="s">
        <v>7360</v>
      </c>
      <c r="D4700" t="s">
        <v>304</v>
      </c>
      <c r="E4700" t="s">
        <v>32</v>
      </c>
      <c r="F4700" t="s">
        <v>135</v>
      </c>
      <c r="G4700" t="s">
        <v>136</v>
      </c>
      <c r="H4700">
        <v>579796</v>
      </c>
      <c r="I4700">
        <v>579796</v>
      </c>
      <c r="J4700">
        <v>49.228749999999998</v>
      </c>
      <c r="K4700" s="1">
        <v>45565</v>
      </c>
      <c r="L4700" t="s">
        <v>15144</v>
      </c>
    </row>
    <row r="4701" spans="1:12" x14ac:dyDescent="0.2">
      <c r="A4701" t="s">
        <v>11683</v>
      </c>
      <c r="B4701" t="s">
        <v>11684</v>
      </c>
      <c r="C4701" t="s">
        <v>7360</v>
      </c>
      <c r="D4701" t="s">
        <v>304</v>
      </c>
      <c r="E4701" t="s">
        <v>32</v>
      </c>
      <c r="F4701" t="s">
        <v>135</v>
      </c>
      <c r="G4701" t="s">
        <v>136</v>
      </c>
      <c r="H4701">
        <v>579796</v>
      </c>
      <c r="I4701">
        <v>579796</v>
      </c>
      <c r="J4701">
        <v>49.228749999999998</v>
      </c>
      <c r="K4701" s="1">
        <v>46053</v>
      </c>
      <c r="L4701" t="s">
        <v>15144</v>
      </c>
    </row>
    <row r="4702" spans="1:12" x14ac:dyDescent="0.2">
      <c r="A4702" t="s">
        <v>13487</v>
      </c>
      <c r="B4702" t="s">
        <v>13488</v>
      </c>
      <c r="C4702" t="s">
        <v>7360</v>
      </c>
      <c r="D4702" t="s">
        <v>304</v>
      </c>
      <c r="E4702" t="s">
        <v>32</v>
      </c>
      <c r="F4702" t="s">
        <v>125</v>
      </c>
      <c r="G4702" t="s">
        <v>126</v>
      </c>
      <c r="I4702"/>
      <c r="J4702">
        <v>42.477499999999999</v>
      </c>
      <c r="K4702" s="1">
        <v>46142</v>
      </c>
      <c r="L4702" t="s">
        <v>15144</v>
      </c>
    </row>
    <row r="4703" spans="1:12" x14ac:dyDescent="0.2">
      <c r="A4703" t="s">
        <v>9249</v>
      </c>
      <c r="B4703" t="s">
        <v>9250</v>
      </c>
      <c r="C4703" t="s">
        <v>7360</v>
      </c>
      <c r="D4703" t="s">
        <v>304</v>
      </c>
      <c r="E4703" t="s">
        <v>32</v>
      </c>
      <c r="F4703" t="s">
        <v>125</v>
      </c>
      <c r="G4703" t="s">
        <v>126</v>
      </c>
      <c r="I4703"/>
      <c r="J4703">
        <v>90</v>
      </c>
      <c r="K4703" s="1">
        <v>45900</v>
      </c>
      <c r="L4703" t="s">
        <v>15144</v>
      </c>
    </row>
    <row r="4704" spans="1:12" x14ac:dyDescent="0.2">
      <c r="A4704" t="s">
        <v>13495</v>
      </c>
      <c r="B4704" t="s">
        <v>13496</v>
      </c>
      <c r="C4704" t="s">
        <v>7360</v>
      </c>
      <c r="D4704" t="s">
        <v>304</v>
      </c>
      <c r="E4704" t="s">
        <v>32</v>
      </c>
      <c r="F4704" t="s">
        <v>125</v>
      </c>
      <c r="G4704" t="s">
        <v>126</v>
      </c>
      <c r="I4704"/>
      <c r="J4704">
        <v>42.477499999999999</v>
      </c>
      <c r="K4704" s="1">
        <v>46142</v>
      </c>
      <c r="L4704" t="s">
        <v>15144</v>
      </c>
    </row>
    <row r="4705" spans="1:12" x14ac:dyDescent="0.2">
      <c r="A4705" t="s">
        <v>13505</v>
      </c>
      <c r="B4705" t="s">
        <v>13506</v>
      </c>
      <c r="C4705" t="s">
        <v>7360</v>
      </c>
      <c r="D4705" t="s">
        <v>304</v>
      </c>
      <c r="E4705" t="s">
        <v>32</v>
      </c>
      <c r="F4705" t="s">
        <v>125</v>
      </c>
      <c r="G4705" t="s">
        <v>126</v>
      </c>
      <c r="I4705"/>
      <c r="J4705">
        <v>42.477499999999999</v>
      </c>
      <c r="K4705" s="1">
        <v>46142</v>
      </c>
      <c r="L4705" t="s">
        <v>15144</v>
      </c>
    </row>
    <row r="4706" spans="1:12" x14ac:dyDescent="0.2">
      <c r="A4706" t="s">
        <v>13489</v>
      </c>
      <c r="B4706" t="s">
        <v>13490</v>
      </c>
      <c r="C4706" t="s">
        <v>7360</v>
      </c>
      <c r="D4706" t="s">
        <v>304</v>
      </c>
      <c r="E4706" t="s">
        <v>32</v>
      </c>
      <c r="F4706" t="s">
        <v>125</v>
      </c>
      <c r="G4706" t="s">
        <v>126</v>
      </c>
      <c r="I4706"/>
      <c r="J4706">
        <v>42.477499999999999</v>
      </c>
      <c r="K4706" s="1">
        <v>46142</v>
      </c>
      <c r="L4706" t="s">
        <v>15144</v>
      </c>
    </row>
    <row r="4707" spans="1:12" x14ac:dyDescent="0.2">
      <c r="A4707" t="s">
        <v>13493</v>
      </c>
      <c r="B4707" t="s">
        <v>13494</v>
      </c>
      <c r="C4707" t="s">
        <v>7360</v>
      </c>
      <c r="D4707" t="s">
        <v>304</v>
      </c>
      <c r="E4707" t="s">
        <v>32</v>
      </c>
      <c r="F4707" t="s">
        <v>125</v>
      </c>
      <c r="G4707" t="s">
        <v>126</v>
      </c>
      <c r="I4707"/>
      <c r="J4707">
        <v>42.477499999999999</v>
      </c>
      <c r="K4707" s="1">
        <v>46142</v>
      </c>
      <c r="L4707" t="s">
        <v>15144</v>
      </c>
    </row>
    <row r="4708" spans="1:12" x14ac:dyDescent="0.2">
      <c r="A4708" t="s">
        <v>13503</v>
      </c>
      <c r="B4708" t="s">
        <v>13504</v>
      </c>
      <c r="C4708" t="s">
        <v>7360</v>
      </c>
      <c r="D4708" t="s">
        <v>304</v>
      </c>
      <c r="E4708" t="s">
        <v>32</v>
      </c>
      <c r="F4708" t="s">
        <v>125</v>
      </c>
      <c r="G4708" t="s">
        <v>126</v>
      </c>
      <c r="I4708"/>
      <c r="J4708">
        <v>42.477499999999999</v>
      </c>
      <c r="K4708" s="1">
        <v>46142</v>
      </c>
      <c r="L4708" t="s">
        <v>15144</v>
      </c>
    </row>
    <row r="4709" spans="1:12" x14ac:dyDescent="0.2">
      <c r="A4709" t="s">
        <v>13497</v>
      </c>
      <c r="B4709" t="s">
        <v>13498</v>
      </c>
      <c r="C4709" t="s">
        <v>7360</v>
      </c>
      <c r="D4709" t="s">
        <v>304</v>
      </c>
      <c r="E4709" t="s">
        <v>32</v>
      </c>
      <c r="F4709" t="s">
        <v>125</v>
      </c>
      <c r="G4709" t="s">
        <v>126</v>
      </c>
      <c r="I4709"/>
      <c r="J4709">
        <v>42.477499999999999</v>
      </c>
      <c r="K4709" s="1">
        <v>46142</v>
      </c>
      <c r="L4709" t="s">
        <v>15144</v>
      </c>
    </row>
    <row r="4710" spans="1:12" x14ac:dyDescent="0.2">
      <c r="A4710" t="s">
        <v>9255</v>
      </c>
      <c r="B4710" t="s">
        <v>9256</v>
      </c>
      <c r="C4710" t="s">
        <v>7360</v>
      </c>
      <c r="D4710" t="s">
        <v>304</v>
      </c>
      <c r="E4710" t="s">
        <v>32</v>
      </c>
      <c r="F4710" t="s">
        <v>125</v>
      </c>
      <c r="G4710" t="s">
        <v>126</v>
      </c>
      <c r="I4710"/>
      <c r="J4710">
        <v>90</v>
      </c>
      <c r="K4710" s="1">
        <v>45900</v>
      </c>
      <c r="L4710" t="s">
        <v>15144</v>
      </c>
    </row>
    <row r="4711" spans="1:12" x14ac:dyDescent="0.2">
      <c r="A4711" t="s">
        <v>13501</v>
      </c>
      <c r="B4711" t="s">
        <v>13502</v>
      </c>
      <c r="C4711" t="s">
        <v>7360</v>
      </c>
      <c r="D4711" t="s">
        <v>304</v>
      </c>
      <c r="E4711" t="s">
        <v>32</v>
      </c>
      <c r="F4711" t="s">
        <v>125</v>
      </c>
      <c r="G4711" t="s">
        <v>126</v>
      </c>
      <c r="I4711"/>
      <c r="J4711">
        <v>42.477499999999999</v>
      </c>
      <c r="K4711" s="1">
        <v>46142</v>
      </c>
      <c r="L4711" t="s">
        <v>15144</v>
      </c>
    </row>
    <row r="4712" spans="1:12" x14ac:dyDescent="0.2">
      <c r="A4712" t="s">
        <v>13499</v>
      </c>
      <c r="B4712" t="s">
        <v>13500</v>
      </c>
      <c r="C4712" t="s">
        <v>7360</v>
      </c>
      <c r="D4712" t="s">
        <v>304</v>
      </c>
      <c r="E4712" t="s">
        <v>32</v>
      </c>
      <c r="F4712" t="s">
        <v>125</v>
      </c>
      <c r="G4712" t="s">
        <v>126</v>
      </c>
      <c r="I4712"/>
      <c r="J4712">
        <v>42.477499999999999</v>
      </c>
      <c r="K4712" s="1">
        <v>46142</v>
      </c>
      <c r="L4712" t="s">
        <v>15144</v>
      </c>
    </row>
    <row r="4713" spans="1:12" x14ac:dyDescent="0.2">
      <c r="A4713" t="s">
        <v>13491</v>
      </c>
      <c r="B4713" t="s">
        <v>13492</v>
      </c>
      <c r="C4713" t="s">
        <v>7360</v>
      </c>
      <c r="D4713" t="s">
        <v>304</v>
      </c>
      <c r="E4713" t="s">
        <v>32</v>
      </c>
      <c r="F4713" t="s">
        <v>125</v>
      </c>
      <c r="G4713" t="s">
        <v>126</v>
      </c>
      <c r="I4713"/>
      <c r="J4713">
        <v>42.477499999999999</v>
      </c>
      <c r="K4713" s="1">
        <v>46142</v>
      </c>
      <c r="L4713" t="s">
        <v>15144</v>
      </c>
    </row>
    <row r="4714" spans="1:12" x14ac:dyDescent="0.2">
      <c r="A4714" t="s">
        <v>9253</v>
      </c>
      <c r="B4714" t="s">
        <v>9254</v>
      </c>
      <c r="C4714" t="s">
        <v>7360</v>
      </c>
      <c r="D4714" t="s">
        <v>304</v>
      </c>
      <c r="E4714" t="s">
        <v>32</v>
      </c>
      <c r="F4714" t="s">
        <v>125</v>
      </c>
      <c r="G4714" t="s">
        <v>126</v>
      </c>
      <c r="I4714"/>
      <c r="J4714">
        <v>90</v>
      </c>
      <c r="K4714" s="1">
        <v>45900</v>
      </c>
      <c r="L4714" t="s">
        <v>15144</v>
      </c>
    </row>
    <row r="4715" spans="1:12" x14ac:dyDescent="0.2">
      <c r="A4715" t="s">
        <v>13485</v>
      </c>
      <c r="B4715" t="s">
        <v>13486</v>
      </c>
      <c r="C4715" t="s">
        <v>7360</v>
      </c>
      <c r="D4715" t="s">
        <v>304</v>
      </c>
      <c r="E4715" t="s">
        <v>32</v>
      </c>
      <c r="F4715" t="s">
        <v>125</v>
      </c>
      <c r="G4715" t="s">
        <v>126</v>
      </c>
      <c r="I4715"/>
      <c r="J4715">
        <v>42.477499999999999</v>
      </c>
      <c r="K4715" s="1">
        <v>46142</v>
      </c>
      <c r="L4715" t="s">
        <v>15144</v>
      </c>
    </row>
    <row r="4716" spans="1:12" x14ac:dyDescent="0.2">
      <c r="A4716" t="s">
        <v>1980</v>
      </c>
      <c r="B4716" t="s">
        <v>5773</v>
      </c>
      <c r="C4716" t="s">
        <v>7360</v>
      </c>
      <c r="D4716" t="s">
        <v>304</v>
      </c>
      <c r="E4716" t="s">
        <v>32</v>
      </c>
      <c r="F4716" t="s">
        <v>125</v>
      </c>
      <c r="G4716" t="s">
        <v>126</v>
      </c>
      <c r="I4716"/>
      <c r="J4716">
        <v>42.477499999999999</v>
      </c>
      <c r="K4716" s="1">
        <v>45565</v>
      </c>
      <c r="L4716" t="s">
        <v>15144</v>
      </c>
    </row>
    <row r="4717" spans="1:12" x14ac:dyDescent="0.2">
      <c r="A4717" t="s">
        <v>3141</v>
      </c>
      <c r="B4717" t="s">
        <v>4241</v>
      </c>
      <c r="C4717" t="s">
        <v>7360</v>
      </c>
      <c r="D4717" t="s">
        <v>304</v>
      </c>
      <c r="E4717" t="s">
        <v>32</v>
      </c>
      <c r="F4717" t="s">
        <v>127</v>
      </c>
      <c r="G4717" t="s">
        <v>128</v>
      </c>
      <c r="I4717"/>
      <c r="J4717">
        <v>42.477499999999999</v>
      </c>
      <c r="K4717" s="1">
        <v>45626</v>
      </c>
      <c r="L4717" t="s">
        <v>15144</v>
      </c>
    </row>
    <row r="4718" spans="1:12" x14ac:dyDescent="0.2">
      <c r="A4718" t="s">
        <v>3140</v>
      </c>
      <c r="B4718" t="s">
        <v>5468</v>
      </c>
      <c r="C4718" t="s">
        <v>7360</v>
      </c>
      <c r="D4718" t="s">
        <v>304</v>
      </c>
      <c r="E4718" t="s">
        <v>32</v>
      </c>
      <c r="F4718" t="s">
        <v>127</v>
      </c>
      <c r="G4718" t="s">
        <v>128</v>
      </c>
      <c r="I4718"/>
      <c r="J4718">
        <v>42.477499999999999</v>
      </c>
      <c r="K4718" s="1">
        <v>45596</v>
      </c>
      <c r="L4718" t="s">
        <v>15144</v>
      </c>
    </row>
    <row r="4719" spans="1:12" x14ac:dyDescent="0.2">
      <c r="A4719" t="s">
        <v>2925</v>
      </c>
      <c r="B4719" t="s">
        <v>5700</v>
      </c>
      <c r="C4719" t="s">
        <v>7360</v>
      </c>
      <c r="D4719" t="s">
        <v>304</v>
      </c>
      <c r="E4719" t="s">
        <v>32</v>
      </c>
      <c r="F4719" t="s">
        <v>58</v>
      </c>
      <c r="G4719" t="s">
        <v>59</v>
      </c>
      <c r="H4719">
        <v>250000</v>
      </c>
      <c r="I4719">
        <v>250000</v>
      </c>
      <c r="J4719">
        <v>63.614175953079176</v>
      </c>
      <c r="K4719" s="1">
        <v>45565</v>
      </c>
      <c r="L4719" t="s">
        <v>15144</v>
      </c>
    </row>
    <row r="4720" spans="1:12" x14ac:dyDescent="0.2">
      <c r="A4720" t="s">
        <v>2926</v>
      </c>
      <c r="B4720" t="s">
        <v>5701</v>
      </c>
      <c r="C4720" t="s">
        <v>7360</v>
      </c>
      <c r="D4720" t="s">
        <v>304</v>
      </c>
      <c r="E4720" t="s">
        <v>32</v>
      </c>
      <c r="F4720" t="s">
        <v>58</v>
      </c>
      <c r="G4720" t="s">
        <v>59</v>
      </c>
      <c r="H4720">
        <v>250000</v>
      </c>
      <c r="I4720">
        <v>250000</v>
      </c>
      <c r="J4720">
        <v>63.614175953079176</v>
      </c>
      <c r="K4720" s="1">
        <v>45565</v>
      </c>
      <c r="L4720" t="s">
        <v>15144</v>
      </c>
    </row>
    <row r="4721" spans="1:12" x14ac:dyDescent="0.2">
      <c r="A4721" t="s">
        <v>1974</v>
      </c>
      <c r="B4721" t="s">
        <v>5699</v>
      </c>
      <c r="C4721" t="s">
        <v>7360</v>
      </c>
      <c r="D4721" t="s">
        <v>304</v>
      </c>
      <c r="E4721" t="s">
        <v>32</v>
      </c>
      <c r="F4721" t="s">
        <v>58</v>
      </c>
      <c r="G4721" t="s">
        <v>59</v>
      </c>
      <c r="H4721">
        <v>250000</v>
      </c>
      <c r="I4721">
        <v>250000</v>
      </c>
      <c r="J4721">
        <v>63.614175953079176</v>
      </c>
      <c r="K4721" s="1">
        <v>45565</v>
      </c>
      <c r="L4721" t="s">
        <v>15144</v>
      </c>
    </row>
    <row r="4722" spans="1:12" x14ac:dyDescent="0.2">
      <c r="A4722" t="s">
        <v>13507</v>
      </c>
      <c r="B4722" t="s">
        <v>13508</v>
      </c>
      <c r="C4722" t="s">
        <v>7360</v>
      </c>
      <c r="D4722" t="s">
        <v>304</v>
      </c>
      <c r="E4722" t="s">
        <v>32</v>
      </c>
      <c r="F4722" t="s">
        <v>58</v>
      </c>
      <c r="G4722" t="s">
        <v>59</v>
      </c>
      <c r="I4722">
        <v>245000</v>
      </c>
      <c r="J4722">
        <v>48</v>
      </c>
      <c r="K4722" s="1">
        <v>46142</v>
      </c>
      <c r="L4722" t="s">
        <v>15144</v>
      </c>
    </row>
    <row r="4723" spans="1:12" x14ac:dyDescent="0.2">
      <c r="A4723" t="s">
        <v>13509</v>
      </c>
      <c r="B4723" t="s">
        <v>13510</v>
      </c>
      <c r="C4723" t="s">
        <v>7360</v>
      </c>
      <c r="D4723" t="s">
        <v>304</v>
      </c>
      <c r="E4723" t="s">
        <v>32</v>
      </c>
      <c r="F4723" t="s">
        <v>58</v>
      </c>
      <c r="G4723" t="s">
        <v>59</v>
      </c>
      <c r="I4723">
        <v>245000</v>
      </c>
      <c r="J4723">
        <v>48</v>
      </c>
      <c r="K4723" s="1">
        <v>46142</v>
      </c>
      <c r="L4723" t="s">
        <v>15144</v>
      </c>
    </row>
    <row r="4724" spans="1:12" x14ac:dyDescent="0.2">
      <c r="A4724" t="s">
        <v>14789</v>
      </c>
      <c r="B4724" t="s">
        <v>14790</v>
      </c>
      <c r="C4724" t="s">
        <v>7360</v>
      </c>
      <c r="D4724" t="s">
        <v>304</v>
      </c>
      <c r="E4724" t="s">
        <v>32</v>
      </c>
      <c r="F4724" t="s">
        <v>56</v>
      </c>
      <c r="G4724" t="s">
        <v>57</v>
      </c>
      <c r="H4724">
        <v>245000</v>
      </c>
      <c r="I4724">
        <v>245000</v>
      </c>
      <c r="J4724">
        <v>48</v>
      </c>
      <c r="K4724" s="1">
        <v>46234</v>
      </c>
      <c r="L4724" t="s">
        <v>15144</v>
      </c>
    </row>
    <row r="4725" spans="1:12" x14ac:dyDescent="0.2">
      <c r="A4725" t="s">
        <v>14797</v>
      </c>
      <c r="B4725" t="s">
        <v>14798</v>
      </c>
      <c r="C4725" t="s">
        <v>7360</v>
      </c>
      <c r="D4725" t="s">
        <v>304</v>
      </c>
      <c r="E4725" t="s">
        <v>32</v>
      </c>
      <c r="F4725" t="s">
        <v>56</v>
      </c>
      <c r="G4725" t="s">
        <v>57</v>
      </c>
      <c r="H4725">
        <v>245000</v>
      </c>
      <c r="I4725">
        <v>245000</v>
      </c>
      <c r="J4725">
        <v>48</v>
      </c>
      <c r="K4725" s="1">
        <v>46234</v>
      </c>
      <c r="L4725" t="s">
        <v>15144</v>
      </c>
    </row>
    <row r="4726" spans="1:12" x14ac:dyDescent="0.2">
      <c r="A4726" t="s">
        <v>14793</v>
      </c>
      <c r="B4726" t="s">
        <v>14794</v>
      </c>
      <c r="C4726" t="s">
        <v>7360</v>
      </c>
      <c r="D4726" t="s">
        <v>304</v>
      </c>
      <c r="E4726" t="s">
        <v>32</v>
      </c>
      <c r="F4726" t="s">
        <v>56</v>
      </c>
      <c r="G4726" t="s">
        <v>57</v>
      </c>
      <c r="H4726">
        <v>245000</v>
      </c>
      <c r="I4726">
        <v>245000</v>
      </c>
      <c r="J4726">
        <v>48</v>
      </c>
      <c r="K4726" s="1">
        <v>46234</v>
      </c>
      <c r="L4726" t="s">
        <v>15144</v>
      </c>
    </row>
    <row r="4727" spans="1:12" x14ac:dyDescent="0.2">
      <c r="A4727" t="s">
        <v>14791</v>
      </c>
      <c r="B4727" t="s">
        <v>14792</v>
      </c>
      <c r="C4727" t="s">
        <v>7360</v>
      </c>
      <c r="D4727" t="s">
        <v>304</v>
      </c>
      <c r="E4727" t="s">
        <v>32</v>
      </c>
      <c r="F4727" t="s">
        <v>56</v>
      </c>
      <c r="G4727" t="s">
        <v>57</v>
      </c>
      <c r="H4727">
        <v>245000</v>
      </c>
      <c r="I4727">
        <v>245000</v>
      </c>
      <c r="J4727">
        <v>48</v>
      </c>
      <c r="K4727" s="1">
        <v>46234</v>
      </c>
      <c r="L4727" t="s">
        <v>15144</v>
      </c>
    </row>
    <row r="4728" spans="1:12" x14ac:dyDescent="0.2">
      <c r="A4728" t="s">
        <v>14795</v>
      </c>
      <c r="B4728" t="s">
        <v>14796</v>
      </c>
      <c r="C4728" t="s">
        <v>7360</v>
      </c>
      <c r="D4728" t="s">
        <v>304</v>
      </c>
      <c r="E4728" t="s">
        <v>32</v>
      </c>
      <c r="F4728" t="s">
        <v>56</v>
      </c>
      <c r="G4728" t="s">
        <v>57</v>
      </c>
      <c r="H4728">
        <v>245000</v>
      </c>
      <c r="I4728">
        <v>245000</v>
      </c>
      <c r="J4728">
        <v>48</v>
      </c>
      <c r="K4728" s="1">
        <v>46234</v>
      </c>
      <c r="L4728" t="s">
        <v>15144</v>
      </c>
    </row>
    <row r="4729" spans="1:12" x14ac:dyDescent="0.2">
      <c r="A4729" t="s">
        <v>3139</v>
      </c>
      <c r="B4729" t="s">
        <v>6271</v>
      </c>
      <c r="C4729" t="s">
        <v>7360</v>
      </c>
      <c r="D4729" t="s">
        <v>304</v>
      </c>
      <c r="E4729" t="s">
        <v>32</v>
      </c>
      <c r="F4729" t="s">
        <v>56</v>
      </c>
      <c r="G4729" t="s">
        <v>57</v>
      </c>
      <c r="I4729"/>
      <c r="J4729">
        <v>42.477499999999999</v>
      </c>
      <c r="K4729" s="1">
        <v>45626</v>
      </c>
      <c r="L4729" t="s">
        <v>15144</v>
      </c>
    </row>
    <row r="4730" spans="1:12" x14ac:dyDescent="0.2">
      <c r="A4730" t="s">
        <v>2300</v>
      </c>
      <c r="B4730" t="s">
        <v>6259</v>
      </c>
      <c r="C4730" t="s">
        <v>7360</v>
      </c>
      <c r="D4730" t="s">
        <v>304</v>
      </c>
      <c r="E4730" t="s">
        <v>32</v>
      </c>
      <c r="F4730" t="s">
        <v>56</v>
      </c>
      <c r="G4730" t="s">
        <v>57</v>
      </c>
      <c r="H4730">
        <v>245000</v>
      </c>
      <c r="I4730">
        <v>245000</v>
      </c>
      <c r="J4730">
        <v>77.177069892473114</v>
      </c>
      <c r="K4730" s="1">
        <v>45565</v>
      </c>
      <c r="L4730" t="s">
        <v>15144</v>
      </c>
    </row>
    <row r="4731" spans="1:12" x14ac:dyDescent="0.2">
      <c r="A4731" t="s">
        <v>2303</v>
      </c>
      <c r="B4731" t="s">
        <v>6258</v>
      </c>
      <c r="C4731" t="s">
        <v>7360</v>
      </c>
      <c r="D4731" t="s">
        <v>304</v>
      </c>
      <c r="E4731" t="s">
        <v>32</v>
      </c>
      <c r="F4731" t="s">
        <v>56</v>
      </c>
      <c r="G4731" t="s">
        <v>57</v>
      </c>
      <c r="H4731">
        <v>245000</v>
      </c>
      <c r="I4731">
        <v>245000</v>
      </c>
      <c r="J4731">
        <v>77.177069892473114</v>
      </c>
      <c r="K4731" s="1">
        <v>45565</v>
      </c>
      <c r="L4731" t="s">
        <v>15144</v>
      </c>
    </row>
    <row r="4732" spans="1:12" x14ac:dyDescent="0.2">
      <c r="A4732" t="s">
        <v>2302</v>
      </c>
      <c r="B4732" t="s">
        <v>6257</v>
      </c>
      <c r="C4732" t="s">
        <v>7360</v>
      </c>
      <c r="D4732" t="s">
        <v>304</v>
      </c>
      <c r="E4732" t="s">
        <v>32</v>
      </c>
      <c r="F4732" t="s">
        <v>56</v>
      </c>
      <c r="G4732" t="s">
        <v>57</v>
      </c>
      <c r="H4732">
        <v>245000</v>
      </c>
      <c r="I4732">
        <v>245000</v>
      </c>
      <c r="J4732">
        <v>77.177069892473114</v>
      </c>
      <c r="K4732" s="1">
        <v>45565</v>
      </c>
      <c r="L4732" t="s">
        <v>15144</v>
      </c>
    </row>
    <row r="4733" spans="1:12" x14ac:dyDescent="0.2">
      <c r="A4733" t="s">
        <v>2301</v>
      </c>
      <c r="B4733" t="s">
        <v>6261</v>
      </c>
      <c r="C4733" t="s">
        <v>7360</v>
      </c>
      <c r="D4733" t="s">
        <v>304</v>
      </c>
      <c r="E4733" t="s">
        <v>32</v>
      </c>
      <c r="F4733" t="s">
        <v>56</v>
      </c>
      <c r="G4733" t="s">
        <v>57</v>
      </c>
      <c r="H4733">
        <v>245000</v>
      </c>
      <c r="I4733">
        <v>245000</v>
      </c>
      <c r="J4733">
        <v>77.177069892473114</v>
      </c>
      <c r="K4733" s="1">
        <v>45565</v>
      </c>
      <c r="L4733" t="s">
        <v>15144</v>
      </c>
    </row>
    <row r="4734" spans="1:12" x14ac:dyDescent="0.2">
      <c r="A4734" t="s">
        <v>2299</v>
      </c>
      <c r="B4734" t="s">
        <v>6260</v>
      </c>
      <c r="C4734" t="s">
        <v>7360</v>
      </c>
      <c r="D4734" t="s">
        <v>304</v>
      </c>
      <c r="E4734" t="s">
        <v>32</v>
      </c>
      <c r="F4734" t="s">
        <v>56</v>
      </c>
      <c r="G4734" t="s">
        <v>57</v>
      </c>
      <c r="H4734">
        <v>245000</v>
      </c>
      <c r="I4734">
        <v>245000</v>
      </c>
      <c r="J4734">
        <v>77.177069892473114</v>
      </c>
      <c r="K4734" s="1">
        <v>45565</v>
      </c>
      <c r="L4734" t="s">
        <v>15144</v>
      </c>
    </row>
    <row r="4735" spans="1:12" x14ac:dyDescent="0.2">
      <c r="A4735" t="s">
        <v>2308</v>
      </c>
      <c r="B4735" t="s">
        <v>6253</v>
      </c>
      <c r="C4735" t="s">
        <v>7360</v>
      </c>
      <c r="D4735" t="s">
        <v>304</v>
      </c>
      <c r="E4735" t="s">
        <v>32</v>
      </c>
      <c r="F4735" t="s">
        <v>56</v>
      </c>
      <c r="G4735" t="s">
        <v>57</v>
      </c>
      <c r="H4735">
        <v>245000</v>
      </c>
      <c r="I4735">
        <v>245000</v>
      </c>
      <c r="J4735">
        <v>77.177069892473114</v>
      </c>
      <c r="K4735" s="1">
        <v>45596</v>
      </c>
      <c r="L4735" t="s">
        <v>15144</v>
      </c>
    </row>
    <row r="4736" spans="1:12" x14ac:dyDescent="0.2">
      <c r="A4736" t="s">
        <v>2305</v>
      </c>
      <c r="B4736" t="s">
        <v>6252</v>
      </c>
      <c r="C4736" t="s">
        <v>7360</v>
      </c>
      <c r="D4736" t="s">
        <v>304</v>
      </c>
      <c r="E4736" t="s">
        <v>32</v>
      </c>
      <c r="F4736" t="s">
        <v>56</v>
      </c>
      <c r="G4736" t="s">
        <v>57</v>
      </c>
      <c r="H4736">
        <v>245000</v>
      </c>
      <c r="I4736">
        <v>245000</v>
      </c>
      <c r="J4736">
        <v>77.177069892473114</v>
      </c>
      <c r="K4736" s="1">
        <v>45596</v>
      </c>
      <c r="L4736" t="s">
        <v>15144</v>
      </c>
    </row>
    <row r="4737" spans="1:12" x14ac:dyDescent="0.2">
      <c r="A4737" t="s">
        <v>2306</v>
      </c>
      <c r="B4737" t="s">
        <v>6255</v>
      </c>
      <c r="C4737" t="s">
        <v>7360</v>
      </c>
      <c r="D4737" t="s">
        <v>304</v>
      </c>
      <c r="E4737" t="s">
        <v>32</v>
      </c>
      <c r="F4737" t="s">
        <v>56</v>
      </c>
      <c r="G4737" t="s">
        <v>57</v>
      </c>
      <c r="H4737">
        <v>245000</v>
      </c>
      <c r="I4737">
        <v>245000</v>
      </c>
      <c r="J4737">
        <v>77.177069892473114</v>
      </c>
      <c r="K4737" s="1">
        <v>45596</v>
      </c>
      <c r="L4737" t="s">
        <v>15144</v>
      </c>
    </row>
    <row r="4738" spans="1:12" x14ac:dyDescent="0.2">
      <c r="A4738" t="s">
        <v>2307</v>
      </c>
      <c r="B4738" t="s">
        <v>6254</v>
      </c>
      <c r="C4738" t="s">
        <v>7360</v>
      </c>
      <c r="D4738" t="s">
        <v>304</v>
      </c>
      <c r="E4738" t="s">
        <v>32</v>
      </c>
      <c r="F4738" t="s">
        <v>56</v>
      </c>
      <c r="G4738" t="s">
        <v>57</v>
      </c>
      <c r="H4738">
        <v>245000</v>
      </c>
      <c r="I4738">
        <v>245000</v>
      </c>
      <c r="J4738">
        <v>77.177069892473114</v>
      </c>
      <c r="K4738" s="1">
        <v>45596</v>
      </c>
      <c r="L4738" t="s">
        <v>15144</v>
      </c>
    </row>
    <row r="4739" spans="1:12" x14ac:dyDescent="0.2">
      <c r="A4739" t="s">
        <v>3132</v>
      </c>
      <c r="B4739" t="s">
        <v>5526</v>
      </c>
      <c r="C4739" t="s">
        <v>7360</v>
      </c>
      <c r="D4739" t="s">
        <v>304</v>
      </c>
      <c r="E4739" t="s">
        <v>32</v>
      </c>
      <c r="F4739" t="s">
        <v>103</v>
      </c>
      <c r="G4739" t="s">
        <v>104</v>
      </c>
      <c r="H4739">
        <v>200000</v>
      </c>
      <c r="I4739">
        <v>200000</v>
      </c>
      <c r="J4739">
        <v>64.036914048317271</v>
      </c>
      <c r="K4739" s="1">
        <v>45565</v>
      </c>
      <c r="L4739" t="s">
        <v>15144</v>
      </c>
    </row>
    <row r="4740" spans="1:12" x14ac:dyDescent="0.2">
      <c r="A4740" t="s">
        <v>7760</v>
      </c>
      <c r="B4740" t="s">
        <v>12255</v>
      </c>
      <c r="C4740" t="s">
        <v>7360</v>
      </c>
      <c r="D4740" t="s">
        <v>304</v>
      </c>
      <c r="E4740" t="s">
        <v>32</v>
      </c>
      <c r="F4740" t="s">
        <v>103</v>
      </c>
      <c r="G4740" t="s">
        <v>104</v>
      </c>
      <c r="I4740"/>
      <c r="J4740">
        <v>43.16</v>
      </c>
      <c r="K4740" s="1">
        <v>45626</v>
      </c>
      <c r="L4740" t="s">
        <v>15144</v>
      </c>
    </row>
    <row r="4741" spans="1:12" x14ac:dyDescent="0.2">
      <c r="A4741" t="s">
        <v>7759</v>
      </c>
      <c r="B4741" t="s">
        <v>12256</v>
      </c>
      <c r="C4741" t="s">
        <v>7360</v>
      </c>
      <c r="D4741" t="s">
        <v>304</v>
      </c>
      <c r="E4741" t="s">
        <v>32</v>
      </c>
      <c r="F4741" t="s">
        <v>103</v>
      </c>
      <c r="G4741" t="s">
        <v>104</v>
      </c>
      <c r="I4741"/>
      <c r="J4741">
        <v>43.16</v>
      </c>
      <c r="K4741" s="1">
        <v>45626</v>
      </c>
      <c r="L4741" t="s">
        <v>15144</v>
      </c>
    </row>
    <row r="4742" spans="1:12" x14ac:dyDescent="0.2">
      <c r="A4742" t="s">
        <v>7758</v>
      </c>
      <c r="B4742" t="s">
        <v>12257</v>
      </c>
      <c r="C4742" t="s">
        <v>7360</v>
      </c>
      <c r="D4742" t="s">
        <v>304</v>
      </c>
      <c r="E4742" t="s">
        <v>32</v>
      </c>
      <c r="F4742" t="s">
        <v>103</v>
      </c>
      <c r="G4742" t="s">
        <v>104</v>
      </c>
      <c r="I4742"/>
      <c r="J4742">
        <v>43.16</v>
      </c>
      <c r="K4742" s="1">
        <v>45626</v>
      </c>
      <c r="L4742" t="s">
        <v>15144</v>
      </c>
    </row>
    <row r="4743" spans="1:12" x14ac:dyDescent="0.2">
      <c r="A4743" t="s">
        <v>2914</v>
      </c>
      <c r="B4743" t="s">
        <v>7163</v>
      </c>
      <c r="C4743" t="s">
        <v>7360</v>
      </c>
      <c r="D4743" t="s">
        <v>304</v>
      </c>
      <c r="E4743" t="s">
        <v>32</v>
      </c>
      <c r="F4743" t="s">
        <v>52</v>
      </c>
      <c r="G4743" t="s">
        <v>53</v>
      </c>
      <c r="H4743">
        <v>250000</v>
      </c>
      <c r="I4743">
        <v>250000</v>
      </c>
      <c r="J4743">
        <v>54</v>
      </c>
      <c r="K4743" s="1">
        <v>45565</v>
      </c>
      <c r="L4743" t="s">
        <v>15144</v>
      </c>
    </row>
    <row r="4744" spans="1:12" x14ac:dyDescent="0.2">
      <c r="A4744" t="s">
        <v>2915</v>
      </c>
      <c r="B4744" t="s">
        <v>7164</v>
      </c>
      <c r="C4744" t="s">
        <v>7360</v>
      </c>
      <c r="D4744" t="s">
        <v>304</v>
      </c>
      <c r="E4744" t="s">
        <v>32</v>
      </c>
      <c r="F4744" t="s">
        <v>52</v>
      </c>
      <c r="G4744" t="s">
        <v>53</v>
      </c>
      <c r="H4744">
        <v>250000</v>
      </c>
      <c r="I4744">
        <v>250000</v>
      </c>
      <c r="J4744">
        <v>54</v>
      </c>
      <c r="K4744" s="1">
        <v>45565</v>
      </c>
      <c r="L4744" t="s">
        <v>15144</v>
      </c>
    </row>
    <row r="4745" spans="1:12" x14ac:dyDescent="0.2">
      <c r="A4745" t="s">
        <v>14206</v>
      </c>
      <c r="B4745" t="s">
        <v>7374</v>
      </c>
      <c r="C4745" t="s">
        <v>7360</v>
      </c>
      <c r="D4745" t="s">
        <v>304</v>
      </c>
      <c r="E4745" t="s">
        <v>32</v>
      </c>
      <c r="F4745" t="s">
        <v>52</v>
      </c>
      <c r="G4745" t="s">
        <v>53</v>
      </c>
      <c r="I4745"/>
      <c r="J4745">
        <v>42.022500000000001</v>
      </c>
      <c r="K4745" s="1">
        <v>46203</v>
      </c>
      <c r="L4745" t="s">
        <v>15144</v>
      </c>
    </row>
    <row r="4746" spans="1:12" x14ac:dyDescent="0.2">
      <c r="A4746" t="s">
        <v>14207</v>
      </c>
      <c r="B4746" t="s">
        <v>7376</v>
      </c>
      <c r="C4746" t="s">
        <v>7360</v>
      </c>
      <c r="D4746" t="s">
        <v>304</v>
      </c>
      <c r="E4746" t="s">
        <v>32</v>
      </c>
      <c r="F4746" t="s">
        <v>52</v>
      </c>
      <c r="G4746" t="s">
        <v>53</v>
      </c>
      <c r="I4746"/>
      <c r="J4746">
        <v>42.022500000000001</v>
      </c>
      <c r="K4746" s="1">
        <v>46203</v>
      </c>
      <c r="L4746" t="s">
        <v>15144</v>
      </c>
    </row>
    <row r="4747" spans="1:12" x14ac:dyDescent="0.2">
      <c r="A4747" t="s">
        <v>14205</v>
      </c>
      <c r="B4747" t="s">
        <v>7372</v>
      </c>
      <c r="C4747" t="s">
        <v>7360</v>
      </c>
      <c r="D4747" t="s">
        <v>304</v>
      </c>
      <c r="E4747" t="s">
        <v>32</v>
      </c>
      <c r="F4747" t="s">
        <v>52</v>
      </c>
      <c r="G4747" t="s">
        <v>53</v>
      </c>
      <c r="I4747"/>
      <c r="J4747">
        <v>42.022500000000001</v>
      </c>
      <c r="K4747" s="1">
        <v>46203</v>
      </c>
      <c r="L4747" t="s">
        <v>15144</v>
      </c>
    </row>
    <row r="4748" spans="1:12" x14ac:dyDescent="0.2">
      <c r="A4748" t="s">
        <v>14199</v>
      </c>
      <c r="B4748" t="s">
        <v>14200</v>
      </c>
      <c r="C4748" t="s">
        <v>7360</v>
      </c>
      <c r="D4748" t="s">
        <v>304</v>
      </c>
      <c r="E4748" t="s">
        <v>32</v>
      </c>
      <c r="F4748" t="s">
        <v>52</v>
      </c>
      <c r="G4748" t="s">
        <v>53</v>
      </c>
      <c r="I4748"/>
      <c r="J4748">
        <v>54</v>
      </c>
      <c r="K4748" s="1">
        <v>46203</v>
      </c>
      <c r="L4748" t="s">
        <v>15144</v>
      </c>
    </row>
    <row r="4749" spans="1:12" x14ac:dyDescent="0.2">
      <c r="A4749" t="s">
        <v>14203</v>
      </c>
      <c r="B4749" t="s">
        <v>14204</v>
      </c>
      <c r="C4749" t="s">
        <v>7360</v>
      </c>
      <c r="D4749" t="s">
        <v>304</v>
      </c>
      <c r="E4749" t="s">
        <v>32</v>
      </c>
      <c r="F4749" t="s">
        <v>52</v>
      </c>
      <c r="G4749" t="s">
        <v>53</v>
      </c>
      <c r="I4749"/>
      <c r="J4749">
        <v>54</v>
      </c>
      <c r="K4749" s="1">
        <v>46203</v>
      </c>
      <c r="L4749" t="s">
        <v>15144</v>
      </c>
    </row>
    <row r="4750" spans="1:12" x14ac:dyDescent="0.2">
      <c r="A4750" t="s">
        <v>14201</v>
      </c>
      <c r="B4750" t="s">
        <v>14202</v>
      </c>
      <c r="C4750" t="s">
        <v>7360</v>
      </c>
      <c r="D4750" t="s">
        <v>304</v>
      </c>
      <c r="E4750" t="s">
        <v>32</v>
      </c>
      <c r="F4750" t="s">
        <v>52</v>
      </c>
      <c r="G4750" t="s">
        <v>53</v>
      </c>
      <c r="I4750"/>
      <c r="J4750">
        <v>54</v>
      </c>
      <c r="K4750" s="1">
        <v>46203</v>
      </c>
      <c r="L4750" t="s">
        <v>15144</v>
      </c>
    </row>
    <row r="4751" spans="1:12" x14ac:dyDescent="0.2">
      <c r="A4751" t="s">
        <v>14959</v>
      </c>
      <c r="B4751" t="s">
        <v>14960</v>
      </c>
      <c r="C4751" t="s">
        <v>7360</v>
      </c>
      <c r="D4751" t="s">
        <v>304</v>
      </c>
      <c r="E4751" t="s">
        <v>32</v>
      </c>
      <c r="F4751" t="s">
        <v>52</v>
      </c>
      <c r="G4751" t="s">
        <v>53</v>
      </c>
      <c r="I4751"/>
      <c r="J4751">
        <v>84</v>
      </c>
      <c r="K4751" s="1">
        <v>46234</v>
      </c>
      <c r="L4751" t="s">
        <v>15144</v>
      </c>
    </row>
    <row r="4752" spans="1:12" x14ac:dyDescent="0.2">
      <c r="A4752" t="s">
        <v>14957</v>
      </c>
      <c r="B4752" t="s">
        <v>14958</v>
      </c>
      <c r="C4752" t="s">
        <v>7360</v>
      </c>
      <c r="D4752" t="s">
        <v>304</v>
      </c>
      <c r="E4752" t="s">
        <v>32</v>
      </c>
      <c r="F4752" t="s">
        <v>52</v>
      </c>
      <c r="G4752" t="s">
        <v>53</v>
      </c>
      <c r="I4752"/>
      <c r="J4752">
        <v>84</v>
      </c>
      <c r="K4752" s="1">
        <v>46234</v>
      </c>
      <c r="L4752" t="s">
        <v>15144</v>
      </c>
    </row>
    <row r="4753" spans="1:12" x14ac:dyDescent="0.2">
      <c r="A4753" t="s">
        <v>14953</v>
      </c>
      <c r="B4753" t="s">
        <v>14954</v>
      </c>
      <c r="C4753" t="s">
        <v>7360</v>
      </c>
      <c r="D4753" t="s">
        <v>304</v>
      </c>
      <c r="E4753" t="s">
        <v>32</v>
      </c>
      <c r="F4753" t="s">
        <v>52</v>
      </c>
      <c r="G4753" t="s">
        <v>53</v>
      </c>
      <c r="I4753"/>
      <c r="J4753">
        <v>54</v>
      </c>
      <c r="K4753" s="1">
        <v>46234</v>
      </c>
      <c r="L4753" t="s">
        <v>15144</v>
      </c>
    </row>
    <row r="4754" spans="1:12" x14ac:dyDescent="0.2">
      <c r="A4754" t="s">
        <v>3131</v>
      </c>
      <c r="B4754" t="s">
        <v>6144</v>
      </c>
      <c r="C4754" t="s">
        <v>7360</v>
      </c>
      <c r="D4754" t="s">
        <v>304</v>
      </c>
      <c r="E4754" t="s">
        <v>32</v>
      </c>
      <c r="F4754" t="s">
        <v>52</v>
      </c>
      <c r="G4754" t="s">
        <v>53</v>
      </c>
      <c r="H4754">
        <v>200000</v>
      </c>
      <c r="I4754">
        <v>200000</v>
      </c>
      <c r="J4754">
        <v>60.844231046731046</v>
      </c>
      <c r="K4754" s="1">
        <v>45596</v>
      </c>
      <c r="L4754" t="s">
        <v>15144</v>
      </c>
    </row>
    <row r="4755" spans="1:12" x14ac:dyDescent="0.2">
      <c r="A4755" t="s">
        <v>3129</v>
      </c>
      <c r="B4755" t="s">
        <v>6143</v>
      </c>
      <c r="C4755" t="s">
        <v>7360</v>
      </c>
      <c r="D4755" t="s">
        <v>304</v>
      </c>
      <c r="E4755" t="s">
        <v>32</v>
      </c>
      <c r="F4755" t="s">
        <v>52</v>
      </c>
      <c r="G4755" t="s">
        <v>53</v>
      </c>
      <c r="H4755">
        <v>250000</v>
      </c>
      <c r="I4755">
        <v>250000</v>
      </c>
      <c r="J4755">
        <v>60.844231046731046</v>
      </c>
      <c r="K4755" s="1">
        <v>45596</v>
      </c>
      <c r="L4755" t="s">
        <v>15144</v>
      </c>
    </row>
    <row r="4756" spans="1:12" x14ac:dyDescent="0.2">
      <c r="A4756" t="s">
        <v>3130</v>
      </c>
      <c r="B4756" t="s">
        <v>6142</v>
      </c>
      <c r="C4756" t="s">
        <v>7360</v>
      </c>
      <c r="D4756" t="s">
        <v>304</v>
      </c>
      <c r="E4756" t="s">
        <v>32</v>
      </c>
      <c r="F4756" t="s">
        <v>52</v>
      </c>
      <c r="G4756" t="s">
        <v>53</v>
      </c>
      <c r="H4756">
        <v>250000</v>
      </c>
      <c r="I4756">
        <v>250000</v>
      </c>
      <c r="J4756">
        <v>60.844231046731046</v>
      </c>
      <c r="K4756" s="1">
        <v>45596</v>
      </c>
      <c r="L4756" t="s">
        <v>15144</v>
      </c>
    </row>
    <row r="4757" spans="1:12" x14ac:dyDescent="0.2">
      <c r="A4757" t="s">
        <v>2285</v>
      </c>
      <c r="B4757" t="s">
        <v>6147</v>
      </c>
      <c r="C4757" t="s">
        <v>7360</v>
      </c>
      <c r="D4757" t="s">
        <v>304</v>
      </c>
      <c r="E4757" t="s">
        <v>32</v>
      </c>
      <c r="F4757" t="s">
        <v>52</v>
      </c>
      <c r="G4757" t="s">
        <v>53</v>
      </c>
      <c r="H4757">
        <v>250000</v>
      </c>
      <c r="I4757">
        <v>250000</v>
      </c>
      <c r="J4757">
        <v>60.844231046731046</v>
      </c>
      <c r="K4757" s="1">
        <v>45596</v>
      </c>
      <c r="L4757" t="s">
        <v>15144</v>
      </c>
    </row>
    <row r="4758" spans="1:12" x14ac:dyDescent="0.2">
      <c r="A4758" t="s">
        <v>14968</v>
      </c>
      <c r="B4758" t="s">
        <v>14969</v>
      </c>
      <c r="C4758" t="s">
        <v>7360</v>
      </c>
      <c r="D4758" t="s">
        <v>14963</v>
      </c>
      <c r="E4758" t="s">
        <v>32</v>
      </c>
      <c r="F4758" t="s">
        <v>49</v>
      </c>
      <c r="G4758" t="s">
        <v>50</v>
      </c>
      <c r="I4758"/>
      <c r="J4758">
        <v>98</v>
      </c>
      <c r="K4758" s="1">
        <v>46234</v>
      </c>
      <c r="L4758" t="s">
        <v>15144</v>
      </c>
    </row>
    <row r="4759" spans="1:12" x14ac:dyDescent="0.2">
      <c r="A4759" t="s">
        <v>14964</v>
      </c>
      <c r="B4759" t="s">
        <v>14965</v>
      </c>
      <c r="C4759" t="s">
        <v>7360</v>
      </c>
      <c r="D4759" t="s">
        <v>14963</v>
      </c>
      <c r="E4759" t="s">
        <v>32</v>
      </c>
      <c r="F4759" t="s">
        <v>49</v>
      </c>
      <c r="G4759" t="s">
        <v>50</v>
      </c>
      <c r="I4759">
        <v>30000</v>
      </c>
      <c r="J4759">
        <v>17</v>
      </c>
      <c r="K4759" s="1">
        <v>46234</v>
      </c>
      <c r="L4759" t="s">
        <v>15144</v>
      </c>
    </row>
    <row r="4760" spans="1:12" x14ac:dyDescent="0.2">
      <c r="A4760" t="s">
        <v>14966</v>
      </c>
      <c r="B4760" t="s">
        <v>14967</v>
      </c>
      <c r="C4760" t="s">
        <v>7360</v>
      </c>
      <c r="D4760" t="s">
        <v>14963</v>
      </c>
      <c r="E4760" t="s">
        <v>32</v>
      </c>
      <c r="F4760" t="s">
        <v>49</v>
      </c>
      <c r="G4760" t="s">
        <v>50</v>
      </c>
      <c r="I4760"/>
      <c r="J4760">
        <v>98</v>
      </c>
      <c r="K4760" s="1">
        <v>46234</v>
      </c>
      <c r="L4760" t="s">
        <v>15144</v>
      </c>
    </row>
    <row r="4761" spans="1:12" x14ac:dyDescent="0.2">
      <c r="A4761" t="s">
        <v>14961</v>
      </c>
      <c r="B4761" t="s">
        <v>14962</v>
      </c>
      <c r="C4761" t="s">
        <v>7360</v>
      </c>
      <c r="D4761" t="s">
        <v>14963</v>
      </c>
      <c r="E4761" t="s">
        <v>32</v>
      </c>
      <c r="F4761" t="s">
        <v>49</v>
      </c>
      <c r="G4761" t="s">
        <v>50</v>
      </c>
      <c r="I4761"/>
      <c r="J4761">
        <v>98</v>
      </c>
      <c r="K4761" s="1">
        <v>46234</v>
      </c>
      <c r="L4761" t="s">
        <v>15144</v>
      </c>
    </row>
    <row r="4762" spans="1:12" x14ac:dyDescent="0.2">
      <c r="A4762" t="s">
        <v>10367</v>
      </c>
      <c r="B4762" t="s">
        <v>10368</v>
      </c>
      <c r="C4762" t="s">
        <v>10924</v>
      </c>
      <c r="D4762" t="s">
        <v>3762</v>
      </c>
      <c r="E4762" t="s">
        <v>32</v>
      </c>
      <c r="F4762" t="s">
        <v>49</v>
      </c>
      <c r="G4762" t="s">
        <v>50</v>
      </c>
      <c r="I4762"/>
      <c r="J4762">
        <v>500</v>
      </c>
      <c r="K4762" s="1">
        <v>45991</v>
      </c>
      <c r="L4762" t="s">
        <v>15144</v>
      </c>
    </row>
    <row r="4763" spans="1:12" x14ac:dyDescent="0.2">
      <c r="A4763" t="s">
        <v>10929</v>
      </c>
      <c r="B4763" t="s">
        <v>10930</v>
      </c>
      <c r="C4763" t="s">
        <v>7360</v>
      </c>
      <c r="D4763" t="s">
        <v>3762</v>
      </c>
      <c r="E4763" t="s">
        <v>32</v>
      </c>
      <c r="F4763" t="s">
        <v>49</v>
      </c>
      <c r="G4763" t="s">
        <v>50</v>
      </c>
      <c r="I4763"/>
      <c r="J4763">
        <v>100</v>
      </c>
      <c r="K4763" s="1">
        <v>46022</v>
      </c>
      <c r="L4763" t="s">
        <v>15144</v>
      </c>
    </row>
    <row r="4764" spans="1:12" x14ac:dyDescent="0.2">
      <c r="A4764" t="s">
        <v>10927</v>
      </c>
      <c r="B4764" t="s">
        <v>10928</v>
      </c>
      <c r="C4764" t="s">
        <v>7360</v>
      </c>
      <c r="D4764" t="s">
        <v>3762</v>
      </c>
      <c r="E4764" t="s">
        <v>32</v>
      </c>
      <c r="F4764" t="s">
        <v>49</v>
      </c>
      <c r="G4764" t="s">
        <v>50</v>
      </c>
      <c r="I4764"/>
      <c r="J4764">
        <v>100</v>
      </c>
      <c r="K4764" s="1">
        <v>46022</v>
      </c>
      <c r="L4764" t="s">
        <v>15144</v>
      </c>
    </row>
    <row r="4765" spans="1:12" x14ac:dyDescent="0.2">
      <c r="A4765" t="s">
        <v>10943</v>
      </c>
      <c r="B4765" t="s">
        <v>10944</v>
      </c>
      <c r="C4765" t="s">
        <v>7360</v>
      </c>
      <c r="D4765" t="s">
        <v>3762</v>
      </c>
      <c r="E4765" t="s">
        <v>32</v>
      </c>
      <c r="F4765" t="s">
        <v>49</v>
      </c>
      <c r="G4765" t="s">
        <v>50</v>
      </c>
      <c r="I4765"/>
      <c r="J4765">
        <v>100</v>
      </c>
      <c r="K4765" s="1">
        <v>46022</v>
      </c>
      <c r="L4765" t="s">
        <v>15144</v>
      </c>
    </row>
    <row r="4766" spans="1:12" x14ac:dyDescent="0.2">
      <c r="A4766" t="s">
        <v>10931</v>
      </c>
      <c r="B4766" t="s">
        <v>10932</v>
      </c>
      <c r="C4766" t="s">
        <v>7360</v>
      </c>
      <c r="D4766" t="s">
        <v>3762</v>
      </c>
      <c r="E4766" t="s">
        <v>32</v>
      </c>
      <c r="F4766" t="s">
        <v>49</v>
      </c>
      <c r="G4766" t="s">
        <v>50</v>
      </c>
      <c r="I4766"/>
      <c r="J4766">
        <v>100</v>
      </c>
      <c r="K4766" s="1">
        <v>46022</v>
      </c>
      <c r="L4766" t="s">
        <v>15144</v>
      </c>
    </row>
    <row r="4767" spans="1:12" x14ac:dyDescent="0.2">
      <c r="A4767" t="s">
        <v>10937</v>
      </c>
      <c r="B4767" t="s">
        <v>10938</v>
      </c>
      <c r="C4767" t="s">
        <v>7360</v>
      </c>
      <c r="D4767" t="s">
        <v>3762</v>
      </c>
      <c r="E4767" t="s">
        <v>32</v>
      </c>
      <c r="F4767" t="s">
        <v>49</v>
      </c>
      <c r="G4767" t="s">
        <v>50</v>
      </c>
      <c r="I4767"/>
      <c r="J4767">
        <v>100</v>
      </c>
      <c r="K4767" s="1">
        <v>46022</v>
      </c>
      <c r="L4767" t="s">
        <v>15144</v>
      </c>
    </row>
    <row r="4768" spans="1:12" x14ac:dyDescent="0.2">
      <c r="A4768" t="s">
        <v>10933</v>
      </c>
      <c r="B4768" t="s">
        <v>10934</v>
      </c>
      <c r="C4768" t="s">
        <v>7360</v>
      </c>
      <c r="D4768" t="s">
        <v>3762</v>
      </c>
      <c r="E4768" t="s">
        <v>32</v>
      </c>
      <c r="F4768" t="s">
        <v>49</v>
      </c>
      <c r="G4768" t="s">
        <v>50</v>
      </c>
      <c r="I4768"/>
      <c r="J4768">
        <v>100</v>
      </c>
      <c r="K4768" s="1">
        <v>46022</v>
      </c>
      <c r="L4768" t="s">
        <v>15144</v>
      </c>
    </row>
    <row r="4769" spans="1:12" x14ac:dyDescent="0.2">
      <c r="A4769" t="s">
        <v>10939</v>
      </c>
      <c r="B4769" t="s">
        <v>10940</v>
      </c>
      <c r="C4769" t="s">
        <v>7360</v>
      </c>
      <c r="D4769" t="s">
        <v>3762</v>
      </c>
      <c r="E4769" t="s">
        <v>32</v>
      </c>
      <c r="F4769" t="s">
        <v>49</v>
      </c>
      <c r="G4769" t="s">
        <v>50</v>
      </c>
      <c r="I4769"/>
      <c r="J4769">
        <v>100</v>
      </c>
      <c r="K4769" s="1">
        <v>46022</v>
      </c>
      <c r="L4769" t="s">
        <v>15144</v>
      </c>
    </row>
    <row r="4770" spans="1:12" x14ac:dyDescent="0.2">
      <c r="A4770" t="s">
        <v>10941</v>
      </c>
      <c r="B4770" t="s">
        <v>10942</v>
      </c>
      <c r="C4770" t="s">
        <v>7360</v>
      </c>
      <c r="D4770" t="s">
        <v>3762</v>
      </c>
      <c r="E4770" t="s">
        <v>32</v>
      </c>
      <c r="F4770" t="s">
        <v>49</v>
      </c>
      <c r="G4770" t="s">
        <v>50</v>
      </c>
      <c r="I4770"/>
      <c r="J4770">
        <v>100</v>
      </c>
      <c r="K4770" s="1">
        <v>46022</v>
      </c>
      <c r="L4770" t="s">
        <v>15144</v>
      </c>
    </row>
    <row r="4771" spans="1:12" x14ac:dyDescent="0.2">
      <c r="A4771" t="s">
        <v>10925</v>
      </c>
      <c r="B4771" t="s">
        <v>10926</v>
      </c>
      <c r="C4771" t="s">
        <v>7360</v>
      </c>
      <c r="D4771" t="s">
        <v>3762</v>
      </c>
      <c r="E4771" t="s">
        <v>32</v>
      </c>
      <c r="F4771" t="s">
        <v>49</v>
      </c>
      <c r="G4771" t="s">
        <v>50</v>
      </c>
      <c r="I4771"/>
      <c r="J4771">
        <v>100</v>
      </c>
      <c r="K4771" s="1">
        <v>46022</v>
      </c>
      <c r="L4771" t="s">
        <v>15144</v>
      </c>
    </row>
    <row r="4772" spans="1:12" x14ac:dyDescent="0.2">
      <c r="A4772" t="s">
        <v>10935</v>
      </c>
      <c r="B4772" t="s">
        <v>10936</v>
      </c>
      <c r="C4772" t="s">
        <v>7360</v>
      </c>
      <c r="D4772" t="s">
        <v>3762</v>
      </c>
      <c r="E4772" t="s">
        <v>32</v>
      </c>
      <c r="F4772" t="s">
        <v>49</v>
      </c>
      <c r="G4772" t="s">
        <v>50</v>
      </c>
      <c r="I4772"/>
      <c r="J4772">
        <v>100</v>
      </c>
      <c r="K4772" s="1">
        <v>46022</v>
      </c>
      <c r="L4772" t="s">
        <v>15144</v>
      </c>
    </row>
    <row r="4773" spans="1:12" x14ac:dyDescent="0.2">
      <c r="A4773" t="s">
        <v>10953</v>
      </c>
      <c r="B4773" t="s">
        <v>10954</v>
      </c>
      <c r="C4773" t="s">
        <v>7360</v>
      </c>
      <c r="D4773" t="s">
        <v>3762</v>
      </c>
      <c r="E4773" t="s">
        <v>32</v>
      </c>
      <c r="F4773" t="s">
        <v>49</v>
      </c>
      <c r="G4773" t="s">
        <v>50</v>
      </c>
      <c r="I4773"/>
      <c r="J4773">
        <v>100</v>
      </c>
      <c r="K4773" s="1">
        <v>46022</v>
      </c>
      <c r="L4773" t="s">
        <v>15144</v>
      </c>
    </row>
    <row r="4774" spans="1:12" x14ac:dyDescent="0.2">
      <c r="A4774" t="s">
        <v>10949</v>
      </c>
      <c r="B4774" t="s">
        <v>10950</v>
      </c>
      <c r="C4774" t="s">
        <v>7360</v>
      </c>
      <c r="D4774" t="s">
        <v>3762</v>
      </c>
      <c r="E4774" t="s">
        <v>32</v>
      </c>
      <c r="F4774" t="s">
        <v>49</v>
      </c>
      <c r="G4774" t="s">
        <v>50</v>
      </c>
      <c r="I4774"/>
      <c r="J4774">
        <v>100</v>
      </c>
      <c r="K4774" s="1">
        <v>46022</v>
      </c>
      <c r="L4774" t="s">
        <v>15144</v>
      </c>
    </row>
    <row r="4775" spans="1:12" x14ac:dyDescent="0.2">
      <c r="A4775" t="s">
        <v>10947</v>
      </c>
      <c r="B4775" t="s">
        <v>10948</v>
      </c>
      <c r="C4775" t="s">
        <v>7360</v>
      </c>
      <c r="D4775" t="s">
        <v>3762</v>
      </c>
      <c r="E4775" t="s">
        <v>32</v>
      </c>
      <c r="F4775" t="s">
        <v>49</v>
      </c>
      <c r="G4775" t="s">
        <v>50</v>
      </c>
      <c r="I4775"/>
      <c r="J4775">
        <v>100</v>
      </c>
      <c r="K4775" s="1">
        <v>46022</v>
      </c>
      <c r="L4775" t="s">
        <v>15144</v>
      </c>
    </row>
    <row r="4776" spans="1:12" x14ac:dyDescent="0.2">
      <c r="A4776" t="s">
        <v>10945</v>
      </c>
      <c r="B4776" t="s">
        <v>10946</v>
      </c>
      <c r="C4776" t="s">
        <v>7360</v>
      </c>
      <c r="D4776" t="s">
        <v>3762</v>
      </c>
      <c r="E4776" t="s">
        <v>32</v>
      </c>
      <c r="F4776" t="s">
        <v>49</v>
      </c>
      <c r="G4776" t="s">
        <v>50</v>
      </c>
      <c r="I4776"/>
      <c r="J4776">
        <v>100</v>
      </c>
      <c r="K4776" s="1">
        <v>46022</v>
      </c>
      <c r="L4776" t="s">
        <v>15144</v>
      </c>
    </row>
    <row r="4777" spans="1:12" x14ac:dyDescent="0.2">
      <c r="A4777" t="s">
        <v>10951</v>
      </c>
      <c r="B4777" t="s">
        <v>10952</v>
      </c>
      <c r="C4777" t="s">
        <v>7360</v>
      </c>
      <c r="D4777" t="s">
        <v>3762</v>
      </c>
      <c r="E4777" t="s">
        <v>32</v>
      </c>
      <c r="F4777" t="s">
        <v>49</v>
      </c>
      <c r="G4777" t="s">
        <v>50</v>
      </c>
      <c r="I4777"/>
      <c r="J4777">
        <v>100</v>
      </c>
      <c r="K4777" s="1">
        <v>46022</v>
      </c>
      <c r="L4777" t="s">
        <v>15144</v>
      </c>
    </row>
    <row r="4778" spans="1:12" x14ac:dyDescent="0.2">
      <c r="A4778" t="s">
        <v>10955</v>
      </c>
      <c r="B4778" t="s">
        <v>10956</v>
      </c>
      <c r="C4778" t="s">
        <v>7360</v>
      </c>
      <c r="D4778" t="s">
        <v>3762</v>
      </c>
      <c r="E4778" t="s">
        <v>32</v>
      </c>
      <c r="F4778" t="s">
        <v>49</v>
      </c>
      <c r="G4778" t="s">
        <v>50</v>
      </c>
      <c r="I4778"/>
      <c r="J4778">
        <v>70</v>
      </c>
      <c r="K4778" s="1">
        <v>46022</v>
      </c>
      <c r="L4778" t="s">
        <v>15144</v>
      </c>
    </row>
    <row r="4779" spans="1:12" x14ac:dyDescent="0.2">
      <c r="A4779" t="s">
        <v>10965</v>
      </c>
      <c r="B4779" t="s">
        <v>10966</v>
      </c>
      <c r="C4779" t="s">
        <v>7360</v>
      </c>
      <c r="D4779" t="s">
        <v>3762</v>
      </c>
      <c r="E4779" t="s">
        <v>32</v>
      </c>
      <c r="F4779" t="s">
        <v>49</v>
      </c>
      <c r="G4779" t="s">
        <v>50</v>
      </c>
      <c r="I4779"/>
      <c r="J4779">
        <v>100</v>
      </c>
      <c r="K4779" s="1">
        <v>46022</v>
      </c>
      <c r="L4779" t="s">
        <v>15144</v>
      </c>
    </row>
    <row r="4780" spans="1:12" x14ac:dyDescent="0.2">
      <c r="A4780" t="s">
        <v>10959</v>
      </c>
      <c r="B4780" t="s">
        <v>10960</v>
      </c>
      <c r="C4780" t="s">
        <v>7360</v>
      </c>
      <c r="D4780" t="s">
        <v>3762</v>
      </c>
      <c r="E4780" t="s">
        <v>32</v>
      </c>
      <c r="F4780" t="s">
        <v>49</v>
      </c>
      <c r="G4780" t="s">
        <v>50</v>
      </c>
      <c r="I4780"/>
      <c r="J4780">
        <v>100</v>
      </c>
      <c r="K4780" s="1">
        <v>46022</v>
      </c>
      <c r="L4780" t="s">
        <v>15144</v>
      </c>
    </row>
    <row r="4781" spans="1:12" x14ac:dyDescent="0.2">
      <c r="A4781" t="s">
        <v>10961</v>
      </c>
      <c r="B4781" t="s">
        <v>10962</v>
      </c>
      <c r="C4781" t="s">
        <v>7360</v>
      </c>
      <c r="D4781" t="s">
        <v>3762</v>
      </c>
      <c r="E4781" t="s">
        <v>32</v>
      </c>
      <c r="F4781" t="s">
        <v>49</v>
      </c>
      <c r="G4781" t="s">
        <v>50</v>
      </c>
      <c r="I4781"/>
      <c r="J4781">
        <v>100</v>
      </c>
      <c r="K4781" s="1">
        <v>46022</v>
      </c>
      <c r="L4781" t="s">
        <v>15144</v>
      </c>
    </row>
    <row r="4782" spans="1:12" x14ac:dyDescent="0.2">
      <c r="A4782" t="s">
        <v>10957</v>
      </c>
      <c r="B4782" t="s">
        <v>10958</v>
      </c>
      <c r="C4782" t="s">
        <v>7360</v>
      </c>
      <c r="D4782" t="s">
        <v>3762</v>
      </c>
      <c r="E4782" t="s">
        <v>32</v>
      </c>
      <c r="F4782" t="s">
        <v>49</v>
      </c>
      <c r="G4782" t="s">
        <v>50</v>
      </c>
      <c r="I4782"/>
      <c r="J4782">
        <v>100</v>
      </c>
      <c r="K4782" s="1">
        <v>46022</v>
      </c>
      <c r="L4782" t="s">
        <v>15144</v>
      </c>
    </row>
    <row r="4783" spans="1:12" x14ac:dyDescent="0.2">
      <c r="A4783" t="s">
        <v>10963</v>
      </c>
      <c r="B4783" t="s">
        <v>10964</v>
      </c>
      <c r="C4783" t="s">
        <v>7360</v>
      </c>
      <c r="D4783" t="s">
        <v>3762</v>
      </c>
      <c r="E4783" t="s">
        <v>32</v>
      </c>
      <c r="F4783" t="s">
        <v>49</v>
      </c>
      <c r="G4783" t="s">
        <v>50</v>
      </c>
      <c r="I4783"/>
      <c r="J4783">
        <v>100</v>
      </c>
      <c r="K4783" s="1">
        <v>46022</v>
      </c>
      <c r="L4783" t="s">
        <v>15144</v>
      </c>
    </row>
    <row r="4784" spans="1:12" x14ac:dyDescent="0.2">
      <c r="A4784" t="s">
        <v>10975</v>
      </c>
      <c r="B4784" t="s">
        <v>10976</v>
      </c>
      <c r="C4784" t="s">
        <v>7360</v>
      </c>
      <c r="D4784" t="s">
        <v>3762</v>
      </c>
      <c r="E4784" t="s">
        <v>32</v>
      </c>
      <c r="F4784" t="s">
        <v>49</v>
      </c>
      <c r="G4784" t="s">
        <v>50</v>
      </c>
      <c r="I4784"/>
      <c r="J4784">
        <v>100</v>
      </c>
      <c r="K4784" s="1">
        <v>46022</v>
      </c>
      <c r="L4784" t="s">
        <v>15144</v>
      </c>
    </row>
    <row r="4785" spans="1:12" x14ac:dyDescent="0.2">
      <c r="A4785" t="s">
        <v>10971</v>
      </c>
      <c r="B4785" t="s">
        <v>10972</v>
      </c>
      <c r="C4785" t="s">
        <v>7360</v>
      </c>
      <c r="D4785" t="s">
        <v>3762</v>
      </c>
      <c r="E4785" t="s">
        <v>32</v>
      </c>
      <c r="F4785" t="s">
        <v>49</v>
      </c>
      <c r="G4785" t="s">
        <v>50</v>
      </c>
      <c r="I4785"/>
      <c r="J4785">
        <v>100</v>
      </c>
      <c r="K4785" s="1">
        <v>46022</v>
      </c>
      <c r="L4785" t="s">
        <v>15144</v>
      </c>
    </row>
    <row r="4786" spans="1:12" x14ac:dyDescent="0.2">
      <c r="A4786" t="s">
        <v>10967</v>
      </c>
      <c r="B4786" t="s">
        <v>10968</v>
      </c>
      <c r="C4786" t="s">
        <v>7360</v>
      </c>
      <c r="D4786" t="s">
        <v>3762</v>
      </c>
      <c r="E4786" t="s">
        <v>32</v>
      </c>
      <c r="F4786" t="s">
        <v>49</v>
      </c>
      <c r="G4786" t="s">
        <v>50</v>
      </c>
      <c r="I4786"/>
      <c r="J4786">
        <v>100</v>
      </c>
      <c r="K4786" s="1">
        <v>46022</v>
      </c>
      <c r="L4786" t="s">
        <v>15144</v>
      </c>
    </row>
    <row r="4787" spans="1:12" x14ac:dyDescent="0.2">
      <c r="A4787" t="s">
        <v>10973</v>
      </c>
      <c r="B4787" t="s">
        <v>10974</v>
      </c>
      <c r="C4787" t="s">
        <v>7360</v>
      </c>
      <c r="D4787" t="s">
        <v>3762</v>
      </c>
      <c r="E4787" t="s">
        <v>32</v>
      </c>
      <c r="F4787" t="s">
        <v>49</v>
      </c>
      <c r="G4787" t="s">
        <v>50</v>
      </c>
      <c r="I4787"/>
      <c r="J4787">
        <v>100</v>
      </c>
      <c r="K4787" s="1">
        <v>46022</v>
      </c>
      <c r="L4787" t="s">
        <v>15144</v>
      </c>
    </row>
    <row r="4788" spans="1:12" x14ac:dyDescent="0.2">
      <c r="A4788" t="s">
        <v>10969</v>
      </c>
      <c r="B4788" t="s">
        <v>10970</v>
      </c>
      <c r="C4788" t="s">
        <v>7360</v>
      </c>
      <c r="D4788" t="s">
        <v>3762</v>
      </c>
      <c r="E4788" t="s">
        <v>32</v>
      </c>
      <c r="F4788" t="s">
        <v>49</v>
      </c>
      <c r="G4788" t="s">
        <v>50</v>
      </c>
      <c r="I4788"/>
      <c r="J4788">
        <v>100</v>
      </c>
      <c r="K4788" s="1">
        <v>46022</v>
      </c>
      <c r="L4788" t="s">
        <v>15144</v>
      </c>
    </row>
    <row r="4789" spans="1:12" x14ac:dyDescent="0.2">
      <c r="A4789" t="s">
        <v>11349</v>
      </c>
      <c r="B4789" t="s">
        <v>11350</v>
      </c>
      <c r="C4789" t="s">
        <v>11351</v>
      </c>
      <c r="D4789" t="s">
        <v>3762</v>
      </c>
      <c r="E4789" t="s">
        <v>32</v>
      </c>
      <c r="F4789" t="s">
        <v>56</v>
      </c>
      <c r="G4789" t="s">
        <v>57</v>
      </c>
      <c r="I4789"/>
      <c r="J4789">
        <v>200</v>
      </c>
      <c r="K4789" s="1">
        <v>46053</v>
      </c>
      <c r="L4789" t="s">
        <v>15144</v>
      </c>
    </row>
    <row r="4790" spans="1:12" x14ac:dyDescent="0.2">
      <c r="A4790" t="s">
        <v>9768</v>
      </c>
      <c r="B4790" t="s">
        <v>9769</v>
      </c>
      <c r="C4790" t="s">
        <v>7360</v>
      </c>
      <c r="D4790" t="s">
        <v>2804</v>
      </c>
      <c r="E4790" t="s">
        <v>32</v>
      </c>
      <c r="F4790" t="s">
        <v>52</v>
      </c>
      <c r="G4790" t="s">
        <v>53</v>
      </c>
      <c r="H4790">
        <v>250000</v>
      </c>
      <c r="I4790">
        <v>250000</v>
      </c>
      <c r="J4790">
        <v>100</v>
      </c>
      <c r="K4790" s="1">
        <v>45961</v>
      </c>
      <c r="L4790" t="s">
        <v>15144</v>
      </c>
    </row>
    <row r="4791" spans="1:12" x14ac:dyDescent="0.2">
      <c r="A4791" t="s">
        <v>2805</v>
      </c>
      <c r="B4791" t="s">
        <v>6719</v>
      </c>
      <c r="C4791" t="s">
        <v>7360</v>
      </c>
      <c r="D4791" t="s">
        <v>2804</v>
      </c>
      <c r="E4791" t="s">
        <v>32</v>
      </c>
      <c r="F4791" t="s">
        <v>52</v>
      </c>
      <c r="G4791" t="s">
        <v>53</v>
      </c>
      <c r="H4791">
        <v>250000</v>
      </c>
      <c r="I4791">
        <v>250000</v>
      </c>
      <c r="J4791">
        <v>100</v>
      </c>
      <c r="K4791" s="1">
        <v>45626</v>
      </c>
      <c r="L4791" t="s">
        <v>15144</v>
      </c>
    </row>
    <row r="4792" spans="1:12" x14ac:dyDescent="0.2">
      <c r="A4792" t="s">
        <v>9764</v>
      </c>
      <c r="B4792" t="s">
        <v>9765</v>
      </c>
      <c r="C4792" t="s">
        <v>7360</v>
      </c>
      <c r="D4792" t="s">
        <v>2804</v>
      </c>
      <c r="E4792" t="s">
        <v>32</v>
      </c>
      <c r="F4792" t="s">
        <v>52</v>
      </c>
      <c r="G4792" t="s">
        <v>53</v>
      </c>
      <c r="H4792">
        <v>250000</v>
      </c>
      <c r="I4792">
        <v>250000</v>
      </c>
      <c r="J4792">
        <v>100</v>
      </c>
      <c r="K4792" s="1">
        <v>45961</v>
      </c>
      <c r="L4792" t="s">
        <v>15144</v>
      </c>
    </row>
    <row r="4793" spans="1:12" x14ac:dyDescent="0.2">
      <c r="A4793" t="s">
        <v>2807</v>
      </c>
      <c r="B4793" t="s">
        <v>6718</v>
      </c>
      <c r="C4793" t="s">
        <v>7360</v>
      </c>
      <c r="D4793" t="s">
        <v>2804</v>
      </c>
      <c r="E4793" t="s">
        <v>32</v>
      </c>
      <c r="F4793" t="s">
        <v>52</v>
      </c>
      <c r="G4793" t="s">
        <v>53</v>
      </c>
      <c r="H4793">
        <v>250000</v>
      </c>
      <c r="I4793">
        <v>250000</v>
      </c>
      <c r="J4793">
        <v>100</v>
      </c>
      <c r="K4793" s="1">
        <v>45626</v>
      </c>
      <c r="L4793" t="s">
        <v>15144</v>
      </c>
    </row>
    <row r="4794" spans="1:12" x14ac:dyDescent="0.2">
      <c r="A4794" t="s">
        <v>2808</v>
      </c>
      <c r="B4794" t="s">
        <v>6717</v>
      </c>
      <c r="C4794" t="s">
        <v>7360</v>
      </c>
      <c r="D4794" t="s">
        <v>2804</v>
      </c>
      <c r="E4794" t="s">
        <v>32</v>
      </c>
      <c r="F4794" t="s">
        <v>52</v>
      </c>
      <c r="G4794" t="s">
        <v>53</v>
      </c>
      <c r="H4794">
        <v>250000</v>
      </c>
      <c r="I4794">
        <v>250000</v>
      </c>
      <c r="J4794">
        <v>100</v>
      </c>
      <c r="K4794" s="1">
        <v>45626</v>
      </c>
      <c r="L4794" t="s">
        <v>15144</v>
      </c>
    </row>
    <row r="4795" spans="1:12" x14ac:dyDescent="0.2">
      <c r="A4795" t="s">
        <v>9766</v>
      </c>
      <c r="B4795" t="s">
        <v>9767</v>
      </c>
      <c r="C4795" t="s">
        <v>7360</v>
      </c>
      <c r="D4795" t="s">
        <v>2804</v>
      </c>
      <c r="E4795" t="s">
        <v>32</v>
      </c>
      <c r="F4795" t="s">
        <v>52</v>
      </c>
      <c r="G4795" t="s">
        <v>53</v>
      </c>
      <c r="H4795">
        <v>250000</v>
      </c>
      <c r="I4795">
        <v>250000</v>
      </c>
      <c r="J4795">
        <v>100</v>
      </c>
      <c r="K4795" s="1">
        <v>45961</v>
      </c>
      <c r="L4795" t="s">
        <v>15144</v>
      </c>
    </row>
    <row r="4796" spans="1:12" x14ac:dyDescent="0.2">
      <c r="A4796" t="s">
        <v>2887</v>
      </c>
      <c r="B4796" t="s">
        <v>4049</v>
      </c>
      <c r="C4796" t="s">
        <v>7360</v>
      </c>
      <c r="D4796" t="s">
        <v>82</v>
      </c>
      <c r="E4796" t="s">
        <v>32</v>
      </c>
      <c r="F4796" t="s">
        <v>56</v>
      </c>
      <c r="G4796" t="s">
        <v>57</v>
      </c>
      <c r="H4796">
        <v>200000</v>
      </c>
      <c r="I4796">
        <v>200000</v>
      </c>
      <c r="J4796">
        <v>100</v>
      </c>
      <c r="K4796" s="1">
        <v>45626</v>
      </c>
      <c r="L4796" t="s">
        <v>15144</v>
      </c>
    </row>
    <row r="4797" spans="1:12" x14ac:dyDescent="0.2">
      <c r="A4797" t="s">
        <v>2888</v>
      </c>
      <c r="B4797" t="s">
        <v>4046</v>
      </c>
      <c r="C4797" t="s">
        <v>7360</v>
      </c>
      <c r="D4797" t="s">
        <v>82</v>
      </c>
      <c r="E4797" t="s">
        <v>32</v>
      </c>
      <c r="F4797" t="s">
        <v>56</v>
      </c>
      <c r="G4797" t="s">
        <v>57</v>
      </c>
      <c r="H4797">
        <v>200000</v>
      </c>
      <c r="I4797">
        <v>200000</v>
      </c>
      <c r="J4797">
        <v>100</v>
      </c>
      <c r="K4797" s="1">
        <v>45626</v>
      </c>
      <c r="L4797" t="s">
        <v>15144</v>
      </c>
    </row>
    <row r="4798" spans="1:12" x14ac:dyDescent="0.2">
      <c r="A4798" t="s">
        <v>2883</v>
      </c>
      <c r="B4798" t="s">
        <v>4051</v>
      </c>
      <c r="C4798" t="s">
        <v>7360</v>
      </c>
      <c r="D4798" t="s">
        <v>82</v>
      </c>
      <c r="E4798" t="s">
        <v>32</v>
      </c>
      <c r="F4798" t="s">
        <v>56</v>
      </c>
      <c r="G4798" t="s">
        <v>57</v>
      </c>
      <c r="H4798">
        <v>200000</v>
      </c>
      <c r="I4798">
        <v>200000</v>
      </c>
      <c r="J4798">
        <v>100</v>
      </c>
      <c r="K4798" s="1">
        <v>45626</v>
      </c>
      <c r="L4798" t="s">
        <v>15144</v>
      </c>
    </row>
    <row r="4799" spans="1:12" x14ac:dyDescent="0.2">
      <c r="A4799" t="s">
        <v>2885</v>
      </c>
      <c r="B4799" t="s">
        <v>4047</v>
      </c>
      <c r="C4799" t="s">
        <v>7360</v>
      </c>
      <c r="D4799" t="s">
        <v>82</v>
      </c>
      <c r="E4799" t="s">
        <v>32</v>
      </c>
      <c r="F4799" t="s">
        <v>56</v>
      </c>
      <c r="G4799" t="s">
        <v>57</v>
      </c>
      <c r="H4799">
        <v>200000</v>
      </c>
      <c r="I4799">
        <v>200000</v>
      </c>
      <c r="J4799">
        <v>100</v>
      </c>
      <c r="K4799" s="1">
        <v>45626</v>
      </c>
      <c r="L4799" t="s">
        <v>15144</v>
      </c>
    </row>
    <row r="4800" spans="1:12" x14ac:dyDescent="0.2">
      <c r="A4800" t="s">
        <v>2886</v>
      </c>
      <c r="B4800" t="s">
        <v>4050</v>
      </c>
      <c r="C4800" t="s">
        <v>7360</v>
      </c>
      <c r="D4800" t="s">
        <v>82</v>
      </c>
      <c r="E4800" t="s">
        <v>32</v>
      </c>
      <c r="F4800" t="s">
        <v>56</v>
      </c>
      <c r="G4800" t="s">
        <v>57</v>
      </c>
      <c r="H4800">
        <v>200000</v>
      </c>
      <c r="I4800">
        <v>200000</v>
      </c>
      <c r="J4800">
        <v>100</v>
      </c>
      <c r="K4800" s="1">
        <v>45626</v>
      </c>
      <c r="L4800" t="s">
        <v>15144</v>
      </c>
    </row>
    <row r="4801" spans="1:12" x14ac:dyDescent="0.2">
      <c r="A4801" t="s">
        <v>2881</v>
      </c>
      <c r="B4801" t="s">
        <v>4048</v>
      </c>
      <c r="C4801" t="s">
        <v>7360</v>
      </c>
      <c r="D4801" t="s">
        <v>82</v>
      </c>
      <c r="E4801" t="s">
        <v>32</v>
      </c>
      <c r="F4801" t="s">
        <v>56</v>
      </c>
      <c r="G4801" t="s">
        <v>57</v>
      </c>
      <c r="H4801">
        <v>200000</v>
      </c>
      <c r="I4801">
        <v>200000</v>
      </c>
      <c r="J4801">
        <v>100</v>
      </c>
      <c r="K4801" s="1">
        <v>45626</v>
      </c>
      <c r="L4801" t="s">
        <v>15144</v>
      </c>
    </row>
    <row r="4802" spans="1:12" x14ac:dyDescent="0.2">
      <c r="A4802" t="s">
        <v>11771</v>
      </c>
      <c r="B4802" t="s">
        <v>11772</v>
      </c>
      <c r="C4802" t="s">
        <v>7360</v>
      </c>
      <c r="D4802" t="s">
        <v>82</v>
      </c>
      <c r="E4802" t="s">
        <v>32</v>
      </c>
      <c r="F4802" t="s">
        <v>52</v>
      </c>
      <c r="G4802" t="s">
        <v>53</v>
      </c>
      <c r="I4802"/>
      <c r="J4802">
        <v>85</v>
      </c>
      <c r="K4802" s="1">
        <v>46081</v>
      </c>
      <c r="L4802" t="s">
        <v>15144</v>
      </c>
    </row>
    <row r="4803" spans="1:12" x14ac:dyDescent="0.2">
      <c r="A4803" t="s">
        <v>2866</v>
      </c>
      <c r="B4803" t="s">
        <v>4475</v>
      </c>
      <c r="C4803" t="s">
        <v>7360</v>
      </c>
      <c r="D4803" t="s">
        <v>1413</v>
      </c>
      <c r="E4803" t="s">
        <v>32</v>
      </c>
      <c r="F4803" t="s">
        <v>46</v>
      </c>
      <c r="G4803" t="s">
        <v>47</v>
      </c>
      <c r="H4803">
        <v>100000</v>
      </c>
      <c r="I4803">
        <v>100000</v>
      </c>
      <c r="J4803">
        <v>20</v>
      </c>
      <c r="K4803" s="1">
        <v>45626</v>
      </c>
      <c r="L4803" t="s">
        <v>15144</v>
      </c>
    </row>
    <row r="4804" spans="1:12" x14ac:dyDescent="0.2">
      <c r="A4804" t="s">
        <v>7829</v>
      </c>
      <c r="B4804" t="s">
        <v>14559</v>
      </c>
      <c r="C4804" t="s">
        <v>7360</v>
      </c>
      <c r="D4804" t="s">
        <v>643</v>
      </c>
      <c r="E4804" t="s">
        <v>32</v>
      </c>
      <c r="F4804" t="s">
        <v>49</v>
      </c>
      <c r="G4804" t="s">
        <v>50</v>
      </c>
      <c r="I4804">
        <v>45000</v>
      </c>
      <c r="J4804">
        <v>10</v>
      </c>
      <c r="K4804" s="1">
        <v>45838</v>
      </c>
      <c r="L4804" t="s">
        <v>15144</v>
      </c>
    </row>
    <row r="4805" spans="1:12" x14ac:dyDescent="0.2">
      <c r="A4805" t="s">
        <v>14555</v>
      </c>
      <c r="B4805" t="s">
        <v>14556</v>
      </c>
      <c r="C4805" t="s">
        <v>7360</v>
      </c>
      <c r="D4805" t="s">
        <v>643</v>
      </c>
      <c r="E4805" t="s">
        <v>32</v>
      </c>
      <c r="F4805" t="s">
        <v>49</v>
      </c>
      <c r="G4805" t="s">
        <v>50</v>
      </c>
      <c r="I4805">
        <v>45000</v>
      </c>
      <c r="J4805">
        <v>10</v>
      </c>
      <c r="K4805" s="1">
        <v>46203</v>
      </c>
      <c r="L4805" t="s">
        <v>15144</v>
      </c>
    </row>
    <row r="4806" spans="1:12" x14ac:dyDescent="0.2">
      <c r="A4806" t="s">
        <v>14557</v>
      </c>
      <c r="B4806" t="s">
        <v>14558</v>
      </c>
      <c r="C4806" t="s">
        <v>7360</v>
      </c>
      <c r="D4806" t="s">
        <v>643</v>
      </c>
      <c r="E4806" t="s">
        <v>32</v>
      </c>
      <c r="F4806" t="s">
        <v>49</v>
      </c>
      <c r="G4806" t="s">
        <v>50</v>
      </c>
      <c r="I4806">
        <v>45000</v>
      </c>
      <c r="J4806">
        <v>10</v>
      </c>
      <c r="K4806" s="1">
        <v>46203</v>
      </c>
      <c r="L4806" t="s">
        <v>15144</v>
      </c>
    </row>
    <row r="4807" spans="1:12" x14ac:dyDescent="0.2">
      <c r="A4807" t="s">
        <v>13580</v>
      </c>
      <c r="B4807" t="s">
        <v>13581</v>
      </c>
      <c r="C4807" t="s">
        <v>7360</v>
      </c>
      <c r="D4807" t="s">
        <v>643</v>
      </c>
      <c r="E4807" t="s">
        <v>32</v>
      </c>
      <c r="F4807" t="s">
        <v>49</v>
      </c>
      <c r="G4807" t="s">
        <v>50</v>
      </c>
      <c r="I4807"/>
      <c r="K4807" s="1">
        <v>46173</v>
      </c>
      <c r="L4807" t="s">
        <v>15144</v>
      </c>
    </row>
    <row r="4808" spans="1:12" x14ac:dyDescent="0.2">
      <c r="A4808" t="s">
        <v>13590</v>
      </c>
      <c r="B4808" t="s">
        <v>13591</v>
      </c>
      <c r="C4808" t="s">
        <v>7360</v>
      </c>
      <c r="D4808" t="s">
        <v>643</v>
      </c>
      <c r="E4808" t="s">
        <v>32</v>
      </c>
      <c r="F4808" t="s">
        <v>49</v>
      </c>
      <c r="G4808" t="s">
        <v>50</v>
      </c>
      <c r="I4808"/>
      <c r="K4808" s="1">
        <v>46173</v>
      </c>
      <c r="L4808" t="s">
        <v>15144</v>
      </c>
    </row>
    <row r="4809" spans="1:12" x14ac:dyDescent="0.2">
      <c r="A4809" t="s">
        <v>13588</v>
      </c>
      <c r="B4809" t="s">
        <v>13589</v>
      </c>
      <c r="C4809" t="s">
        <v>7360</v>
      </c>
      <c r="D4809" t="s">
        <v>643</v>
      </c>
      <c r="E4809" t="s">
        <v>32</v>
      </c>
      <c r="F4809" t="s">
        <v>49</v>
      </c>
      <c r="G4809" t="s">
        <v>50</v>
      </c>
      <c r="I4809"/>
      <c r="K4809" s="1">
        <v>46173</v>
      </c>
      <c r="L4809" t="s">
        <v>15144</v>
      </c>
    </row>
    <row r="4810" spans="1:12" x14ac:dyDescent="0.2">
      <c r="A4810" t="s">
        <v>13584</v>
      </c>
      <c r="B4810" t="s">
        <v>13585</v>
      </c>
      <c r="C4810" t="s">
        <v>7360</v>
      </c>
      <c r="D4810" t="s">
        <v>643</v>
      </c>
      <c r="E4810" t="s">
        <v>32</v>
      </c>
      <c r="F4810" t="s">
        <v>49</v>
      </c>
      <c r="G4810" t="s">
        <v>50</v>
      </c>
      <c r="I4810"/>
      <c r="K4810" s="1">
        <v>46173</v>
      </c>
      <c r="L4810" t="s">
        <v>15144</v>
      </c>
    </row>
    <row r="4811" spans="1:12" x14ac:dyDescent="0.2">
      <c r="A4811" t="s">
        <v>13576</v>
      </c>
      <c r="B4811" t="s">
        <v>13577</v>
      </c>
      <c r="C4811" t="s">
        <v>7360</v>
      </c>
      <c r="D4811" t="s">
        <v>643</v>
      </c>
      <c r="E4811" t="s">
        <v>32</v>
      </c>
      <c r="F4811" t="s">
        <v>49</v>
      </c>
      <c r="G4811" t="s">
        <v>50</v>
      </c>
      <c r="I4811"/>
      <c r="K4811" s="1">
        <v>46173</v>
      </c>
      <c r="L4811" t="s">
        <v>15144</v>
      </c>
    </row>
    <row r="4812" spans="1:12" x14ac:dyDescent="0.2">
      <c r="A4812" t="s">
        <v>13582</v>
      </c>
      <c r="B4812" t="s">
        <v>13583</v>
      </c>
      <c r="C4812" t="s">
        <v>7360</v>
      </c>
      <c r="D4812" t="s">
        <v>643</v>
      </c>
      <c r="E4812" t="s">
        <v>32</v>
      </c>
      <c r="F4812" t="s">
        <v>49</v>
      </c>
      <c r="G4812" t="s">
        <v>50</v>
      </c>
      <c r="I4812"/>
      <c r="K4812" s="1">
        <v>46173</v>
      </c>
      <c r="L4812" t="s">
        <v>15144</v>
      </c>
    </row>
    <row r="4813" spans="1:12" x14ac:dyDescent="0.2">
      <c r="A4813" t="s">
        <v>13594</v>
      </c>
      <c r="B4813" t="s">
        <v>13595</v>
      </c>
      <c r="C4813" t="s">
        <v>7360</v>
      </c>
      <c r="D4813" t="s">
        <v>643</v>
      </c>
      <c r="E4813" t="s">
        <v>32</v>
      </c>
      <c r="F4813" t="s">
        <v>49</v>
      </c>
      <c r="G4813" t="s">
        <v>50</v>
      </c>
      <c r="I4813"/>
      <c r="K4813" s="1">
        <v>46173</v>
      </c>
      <c r="L4813" t="s">
        <v>15144</v>
      </c>
    </row>
    <row r="4814" spans="1:12" x14ac:dyDescent="0.2">
      <c r="A4814" t="s">
        <v>13578</v>
      </c>
      <c r="B4814" t="s">
        <v>13579</v>
      </c>
      <c r="C4814" t="s">
        <v>7360</v>
      </c>
      <c r="D4814" t="s">
        <v>643</v>
      </c>
      <c r="E4814" t="s">
        <v>32</v>
      </c>
      <c r="F4814" t="s">
        <v>49</v>
      </c>
      <c r="G4814" t="s">
        <v>50</v>
      </c>
      <c r="I4814"/>
      <c r="K4814" s="1">
        <v>46173</v>
      </c>
      <c r="L4814" t="s">
        <v>15144</v>
      </c>
    </row>
    <row r="4815" spans="1:12" x14ac:dyDescent="0.2">
      <c r="A4815" t="s">
        <v>13592</v>
      </c>
      <c r="B4815" t="s">
        <v>13593</v>
      </c>
      <c r="C4815" t="s">
        <v>7360</v>
      </c>
      <c r="D4815" t="s">
        <v>643</v>
      </c>
      <c r="E4815" t="s">
        <v>32</v>
      </c>
      <c r="F4815" t="s">
        <v>49</v>
      </c>
      <c r="G4815" t="s">
        <v>50</v>
      </c>
      <c r="I4815"/>
      <c r="K4815" s="1">
        <v>46173</v>
      </c>
      <c r="L4815" t="s">
        <v>15144</v>
      </c>
    </row>
    <row r="4816" spans="1:12" x14ac:dyDescent="0.2">
      <c r="A4816" t="s">
        <v>13586</v>
      </c>
      <c r="B4816" t="s">
        <v>13587</v>
      </c>
      <c r="C4816" t="s">
        <v>7360</v>
      </c>
      <c r="D4816" t="s">
        <v>643</v>
      </c>
      <c r="E4816" t="s">
        <v>32</v>
      </c>
      <c r="F4816" t="s">
        <v>49</v>
      </c>
      <c r="G4816" t="s">
        <v>50</v>
      </c>
      <c r="I4816"/>
      <c r="K4816" s="1">
        <v>46173</v>
      </c>
      <c r="L4816" t="s">
        <v>15144</v>
      </c>
    </row>
    <row r="4817" spans="1:12" x14ac:dyDescent="0.2">
      <c r="A4817" t="s">
        <v>9095</v>
      </c>
      <c r="B4817" t="s">
        <v>9096</v>
      </c>
      <c r="C4817" t="s">
        <v>7360</v>
      </c>
      <c r="D4817" t="s">
        <v>643</v>
      </c>
      <c r="E4817" t="s">
        <v>32</v>
      </c>
      <c r="F4817" t="s">
        <v>103</v>
      </c>
      <c r="G4817" t="s">
        <v>104</v>
      </c>
      <c r="I4817">
        <v>268000</v>
      </c>
      <c r="J4817">
        <v>95</v>
      </c>
      <c r="K4817" s="1">
        <v>45900</v>
      </c>
      <c r="L4817" t="s">
        <v>15144</v>
      </c>
    </row>
    <row r="4818" spans="1:12" x14ac:dyDescent="0.2">
      <c r="A4818" t="s">
        <v>9093</v>
      </c>
      <c r="B4818" t="s">
        <v>9094</v>
      </c>
      <c r="C4818" t="s">
        <v>7360</v>
      </c>
      <c r="D4818" t="s">
        <v>643</v>
      </c>
      <c r="E4818" t="s">
        <v>32</v>
      </c>
      <c r="F4818" t="s">
        <v>103</v>
      </c>
      <c r="G4818" t="s">
        <v>104</v>
      </c>
      <c r="I4818">
        <v>268000</v>
      </c>
      <c r="J4818">
        <v>95</v>
      </c>
      <c r="K4818" s="1">
        <v>45900</v>
      </c>
      <c r="L4818" t="s">
        <v>15144</v>
      </c>
    </row>
    <row r="4819" spans="1:12" x14ac:dyDescent="0.2">
      <c r="A4819" t="s">
        <v>9091</v>
      </c>
      <c r="B4819" t="s">
        <v>9092</v>
      </c>
      <c r="C4819" t="s">
        <v>7360</v>
      </c>
      <c r="D4819" t="s">
        <v>643</v>
      </c>
      <c r="E4819" t="s">
        <v>32</v>
      </c>
      <c r="F4819" t="s">
        <v>103</v>
      </c>
      <c r="G4819" t="s">
        <v>104</v>
      </c>
      <c r="I4819">
        <v>268000</v>
      </c>
      <c r="J4819">
        <v>95</v>
      </c>
      <c r="K4819" s="1">
        <v>45900</v>
      </c>
      <c r="L4819" t="s">
        <v>15144</v>
      </c>
    </row>
    <row r="4820" spans="1:12" x14ac:dyDescent="0.2">
      <c r="A4820" t="s">
        <v>9097</v>
      </c>
      <c r="B4820" t="s">
        <v>9098</v>
      </c>
      <c r="C4820" t="s">
        <v>7360</v>
      </c>
      <c r="D4820" t="s">
        <v>643</v>
      </c>
      <c r="E4820" t="s">
        <v>32</v>
      </c>
      <c r="F4820" t="s">
        <v>103</v>
      </c>
      <c r="G4820" t="s">
        <v>104</v>
      </c>
      <c r="I4820">
        <v>268000</v>
      </c>
      <c r="J4820">
        <v>95</v>
      </c>
      <c r="K4820" s="1">
        <v>45900</v>
      </c>
      <c r="L4820" t="s">
        <v>15144</v>
      </c>
    </row>
    <row r="4821" spans="1:12" x14ac:dyDescent="0.2">
      <c r="A4821" t="s">
        <v>9099</v>
      </c>
      <c r="B4821" t="s">
        <v>9100</v>
      </c>
      <c r="C4821" t="s">
        <v>7360</v>
      </c>
      <c r="D4821" t="s">
        <v>643</v>
      </c>
      <c r="E4821" t="s">
        <v>32</v>
      </c>
      <c r="F4821" t="s">
        <v>103</v>
      </c>
      <c r="G4821" t="s">
        <v>104</v>
      </c>
      <c r="I4821">
        <v>268000</v>
      </c>
      <c r="J4821">
        <v>95</v>
      </c>
      <c r="K4821" s="1">
        <v>45900</v>
      </c>
      <c r="L4821" t="s">
        <v>15144</v>
      </c>
    </row>
    <row r="4822" spans="1:12" x14ac:dyDescent="0.2">
      <c r="A4822" t="s">
        <v>12675</v>
      </c>
      <c r="B4822" t="s">
        <v>12676</v>
      </c>
      <c r="C4822" t="s">
        <v>7360</v>
      </c>
      <c r="D4822" t="s">
        <v>3607</v>
      </c>
      <c r="E4822" t="s">
        <v>32</v>
      </c>
      <c r="F4822" t="s">
        <v>49</v>
      </c>
      <c r="G4822" t="s">
        <v>50</v>
      </c>
      <c r="H4822">
        <v>70989</v>
      </c>
      <c r="I4822">
        <v>141979</v>
      </c>
      <c r="J4822">
        <v>28.35</v>
      </c>
      <c r="K4822" s="1">
        <v>46112</v>
      </c>
      <c r="L4822" t="s">
        <v>15144</v>
      </c>
    </row>
    <row r="4823" spans="1:12" x14ac:dyDescent="0.2">
      <c r="A4823" t="s">
        <v>3710</v>
      </c>
      <c r="B4823" t="s">
        <v>5898</v>
      </c>
      <c r="C4823" t="s">
        <v>7360</v>
      </c>
      <c r="D4823" t="s">
        <v>3607</v>
      </c>
      <c r="E4823" t="s">
        <v>32</v>
      </c>
      <c r="F4823" t="s">
        <v>133</v>
      </c>
      <c r="G4823" t="s">
        <v>134</v>
      </c>
      <c r="H4823">
        <v>220000</v>
      </c>
      <c r="I4823">
        <v>220000</v>
      </c>
      <c r="J4823">
        <v>66</v>
      </c>
      <c r="K4823" s="1">
        <v>45716</v>
      </c>
      <c r="L4823" t="s">
        <v>15144</v>
      </c>
    </row>
    <row r="4824" spans="1:12" x14ac:dyDescent="0.2">
      <c r="A4824" t="s">
        <v>3702</v>
      </c>
      <c r="B4824" t="s">
        <v>5891</v>
      </c>
      <c r="C4824" t="s">
        <v>7360</v>
      </c>
      <c r="D4824" t="s">
        <v>3607</v>
      </c>
      <c r="E4824" t="s">
        <v>32</v>
      </c>
      <c r="F4824" t="s">
        <v>133</v>
      </c>
      <c r="G4824" t="s">
        <v>134</v>
      </c>
      <c r="H4824">
        <v>220000</v>
      </c>
      <c r="I4824">
        <v>220000</v>
      </c>
      <c r="J4824">
        <v>66</v>
      </c>
      <c r="K4824" s="1">
        <v>45716</v>
      </c>
      <c r="L4824" t="s">
        <v>15144</v>
      </c>
    </row>
    <row r="4825" spans="1:12" x14ac:dyDescent="0.2">
      <c r="A4825" t="s">
        <v>3712</v>
      </c>
      <c r="B4825" t="s">
        <v>5900</v>
      </c>
      <c r="C4825" t="s">
        <v>7360</v>
      </c>
      <c r="D4825" t="s">
        <v>3607</v>
      </c>
      <c r="E4825" t="s">
        <v>32</v>
      </c>
      <c r="F4825" t="s">
        <v>133</v>
      </c>
      <c r="G4825" t="s">
        <v>134</v>
      </c>
      <c r="H4825">
        <v>220000</v>
      </c>
      <c r="I4825">
        <v>220000</v>
      </c>
      <c r="J4825">
        <v>66</v>
      </c>
      <c r="K4825" s="1">
        <v>45716</v>
      </c>
      <c r="L4825" t="s">
        <v>15144</v>
      </c>
    </row>
    <row r="4826" spans="1:12" x14ac:dyDescent="0.2">
      <c r="A4826" t="s">
        <v>3699</v>
      </c>
      <c r="B4826" t="s">
        <v>4224</v>
      </c>
      <c r="C4826" t="s">
        <v>7360</v>
      </c>
      <c r="D4826" t="s">
        <v>3607</v>
      </c>
      <c r="E4826" t="s">
        <v>32</v>
      </c>
      <c r="F4826" t="s">
        <v>133</v>
      </c>
      <c r="G4826" t="s">
        <v>134</v>
      </c>
      <c r="H4826">
        <v>220000</v>
      </c>
      <c r="I4826">
        <v>220000</v>
      </c>
      <c r="J4826">
        <v>66</v>
      </c>
      <c r="K4826" s="1">
        <v>45716</v>
      </c>
      <c r="L4826" t="s">
        <v>15144</v>
      </c>
    </row>
    <row r="4827" spans="1:12" x14ac:dyDescent="0.2">
      <c r="A4827" t="s">
        <v>3708</v>
      </c>
      <c r="B4827" t="s">
        <v>5896</v>
      </c>
      <c r="C4827" t="s">
        <v>7360</v>
      </c>
      <c r="D4827" t="s">
        <v>3607</v>
      </c>
      <c r="E4827" t="s">
        <v>32</v>
      </c>
      <c r="F4827" t="s">
        <v>133</v>
      </c>
      <c r="G4827" t="s">
        <v>134</v>
      </c>
      <c r="H4827">
        <v>220000</v>
      </c>
      <c r="I4827">
        <v>220000</v>
      </c>
      <c r="J4827">
        <v>66</v>
      </c>
      <c r="K4827" s="1">
        <v>45716</v>
      </c>
      <c r="L4827" t="s">
        <v>15144</v>
      </c>
    </row>
    <row r="4828" spans="1:12" x14ac:dyDescent="0.2">
      <c r="A4828" t="s">
        <v>3703</v>
      </c>
      <c r="B4828" t="s">
        <v>5892</v>
      </c>
      <c r="C4828" t="s">
        <v>7360</v>
      </c>
      <c r="D4828" t="s">
        <v>3607</v>
      </c>
      <c r="E4828" t="s">
        <v>32</v>
      </c>
      <c r="F4828" t="s">
        <v>133</v>
      </c>
      <c r="G4828" t="s">
        <v>134</v>
      </c>
      <c r="H4828">
        <v>220000</v>
      </c>
      <c r="I4828">
        <v>220000</v>
      </c>
      <c r="J4828">
        <v>66</v>
      </c>
      <c r="K4828" s="1">
        <v>45716</v>
      </c>
      <c r="L4828" t="s">
        <v>15144</v>
      </c>
    </row>
    <row r="4829" spans="1:12" x14ac:dyDescent="0.2">
      <c r="A4829" t="s">
        <v>3711</v>
      </c>
      <c r="B4829" t="s">
        <v>5899</v>
      </c>
      <c r="C4829" t="s">
        <v>7360</v>
      </c>
      <c r="D4829" t="s">
        <v>3607</v>
      </c>
      <c r="E4829" t="s">
        <v>32</v>
      </c>
      <c r="F4829" t="s">
        <v>133</v>
      </c>
      <c r="G4829" t="s">
        <v>134</v>
      </c>
      <c r="H4829">
        <v>220000</v>
      </c>
      <c r="I4829">
        <v>220000</v>
      </c>
      <c r="J4829">
        <v>66</v>
      </c>
      <c r="K4829" s="1">
        <v>45716</v>
      </c>
      <c r="L4829" t="s">
        <v>15144</v>
      </c>
    </row>
    <row r="4830" spans="1:12" x14ac:dyDescent="0.2">
      <c r="A4830" t="s">
        <v>3707</v>
      </c>
      <c r="B4830" t="s">
        <v>5895</v>
      </c>
      <c r="C4830" t="s">
        <v>7360</v>
      </c>
      <c r="D4830" t="s">
        <v>3607</v>
      </c>
      <c r="E4830" t="s">
        <v>32</v>
      </c>
      <c r="F4830" t="s">
        <v>133</v>
      </c>
      <c r="G4830" t="s">
        <v>134</v>
      </c>
      <c r="H4830">
        <v>220000</v>
      </c>
      <c r="I4830">
        <v>220000</v>
      </c>
      <c r="J4830">
        <v>66</v>
      </c>
      <c r="K4830" s="1">
        <v>45716</v>
      </c>
      <c r="L4830" t="s">
        <v>15144</v>
      </c>
    </row>
    <row r="4831" spans="1:12" x14ac:dyDescent="0.2">
      <c r="A4831" t="s">
        <v>3700</v>
      </c>
      <c r="B4831" t="s">
        <v>5889</v>
      </c>
      <c r="C4831" t="s">
        <v>7360</v>
      </c>
      <c r="D4831" t="s">
        <v>3607</v>
      </c>
      <c r="E4831" t="s">
        <v>32</v>
      </c>
      <c r="F4831" t="s">
        <v>133</v>
      </c>
      <c r="G4831" t="s">
        <v>134</v>
      </c>
      <c r="H4831">
        <v>220000</v>
      </c>
      <c r="I4831">
        <v>220000</v>
      </c>
      <c r="J4831">
        <v>66</v>
      </c>
      <c r="K4831" s="1">
        <v>45716</v>
      </c>
      <c r="L4831" t="s">
        <v>15144</v>
      </c>
    </row>
    <row r="4832" spans="1:12" x14ac:dyDescent="0.2">
      <c r="A4832" t="s">
        <v>3704</v>
      </c>
      <c r="B4832" t="s">
        <v>5893</v>
      </c>
      <c r="C4832" t="s">
        <v>7360</v>
      </c>
      <c r="D4832" t="s">
        <v>3607</v>
      </c>
      <c r="E4832" t="s">
        <v>32</v>
      </c>
      <c r="F4832" t="s">
        <v>133</v>
      </c>
      <c r="G4832" t="s">
        <v>134</v>
      </c>
      <c r="H4832">
        <v>220000</v>
      </c>
      <c r="I4832">
        <v>220000</v>
      </c>
      <c r="J4832">
        <v>66</v>
      </c>
      <c r="K4832" s="1">
        <v>45716</v>
      </c>
      <c r="L4832" t="s">
        <v>15144</v>
      </c>
    </row>
    <row r="4833" spans="1:12" x14ac:dyDescent="0.2">
      <c r="A4833" t="s">
        <v>3705</v>
      </c>
      <c r="B4833" t="s">
        <v>5894</v>
      </c>
      <c r="C4833" t="s">
        <v>7360</v>
      </c>
      <c r="D4833" t="s">
        <v>3607</v>
      </c>
      <c r="E4833" t="s">
        <v>32</v>
      </c>
      <c r="F4833" t="s">
        <v>133</v>
      </c>
      <c r="G4833" t="s">
        <v>134</v>
      </c>
      <c r="H4833">
        <v>220000</v>
      </c>
      <c r="I4833">
        <v>220000</v>
      </c>
      <c r="J4833">
        <v>66</v>
      </c>
      <c r="K4833" s="1">
        <v>45716</v>
      </c>
      <c r="L4833" t="s">
        <v>15144</v>
      </c>
    </row>
    <row r="4834" spans="1:12" x14ac:dyDescent="0.2">
      <c r="A4834" t="s">
        <v>3706</v>
      </c>
      <c r="B4834" t="s">
        <v>4226</v>
      </c>
      <c r="C4834" t="s">
        <v>7360</v>
      </c>
      <c r="D4834" t="s">
        <v>3607</v>
      </c>
      <c r="E4834" t="s">
        <v>32</v>
      </c>
      <c r="F4834" t="s">
        <v>133</v>
      </c>
      <c r="G4834" t="s">
        <v>134</v>
      </c>
      <c r="H4834">
        <v>220000</v>
      </c>
      <c r="I4834">
        <v>220000</v>
      </c>
      <c r="J4834">
        <v>66</v>
      </c>
      <c r="K4834" s="1">
        <v>45716</v>
      </c>
      <c r="L4834" t="s">
        <v>15144</v>
      </c>
    </row>
    <row r="4835" spans="1:12" x14ac:dyDescent="0.2">
      <c r="A4835" t="s">
        <v>3713</v>
      </c>
      <c r="B4835" t="s">
        <v>5901</v>
      </c>
      <c r="C4835" t="s">
        <v>7360</v>
      </c>
      <c r="D4835" t="s">
        <v>3607</v>
      </c>
      <c r="E4835" t="s">
        <v>32</v>
      </c>
      <c r="F4835" t="s">
        <v>133</v>
      </c>
      <c r="G4835" t="s">
        <v>134</v>
      </c>
      <c r="H4835">
        <v>220000</v>
      </c>
      <c r="I4835">
        <v>220000</v>
      </c>
      <c r="J4835">
        <v>66</v>
      </c>
      <c r="K4835" s="1">
        <v>45716</v>
      </c>
      <c r="L4835" t="s">
        <v>15144</v>
      </c>
    </row>
    <row r="4836" spans="1:12" x14ac:dyDescent="0.2">
      <c r="A4836" t="s">
        <v>3701</v>
      </c>
      <c r="B4836" t="s">
        <v>5890</v>
      </c>
      <c r="C4836" t="s">
        <v>7360</v>
      </c>
      <c r="D4836" t="s">
        <v>3607</v>
      </c>
      <c r="E4836" t="s">
        <v>32</v>
      </c>
      <c r="F4836" t="s">
        <v>133</v>
      </c>
      <c r="G4836" t="s">
        <v>134</v>
      </c>
      <c r="H4836">
        <v>220000</v>
      </c>
      <c r="I4836">
        <v>220000</v>
      </c>
      <c r="J4836">
        <v>66</v>
      </c>
      <c r="K4836" s="1">
        <v>45716</v>
      </c>
      <c r="L4836" t="s">
        <v>15144</v>
      </c>
    </row>
    <row r="4837" spans="1:12" x14ac:dyDescent="0.2">
      <c r="A4837" t="s">
        <v>3709</v>
      </c>
      <c r="B4837" t="s">
        <v>5897</v>
      </c>
      <c r="C4837" t="s">
        <v>7360</v>
      </c>
      <c r="D4837" t="s">
        <v>3607</v>
      </c>
      <c r="E4837" t="s">
        <v>32</v>
      </c>
      <c r="F4837" t="s">
        <v>133</v>
      </c>
      <c r="G4837" t="s">
        <v>134</v>
      </c>
      <c r="H4837">
        <v>220000</v>
      </c>
      <c r="I4837">
        <v>220000</v>
      </c>
      <c r="J4837">
        <v>66</v>
      </c>
      <c r="K4837" s="1">
        <v>45716</v>
      </c>
      <c r="L4837" t="s">
        <v>15144</v>
      </c>
    </row>
    <row r="4838" spans="1:12" x14ac:dyDescent="0.2">
      <c r="A4838" t="s">
        <v>11942</v>
      </c>
      <c r="B4838" t="s">
        <v>11943</v>
      </c>
      <c r="C4838" t="s">
        <v>7360</v>
      </c>
      <c r="D4838" t="s">
        <v>69</v>
      </c>
      <c r="E4838" t="s">
        <v>32</v>
      </c>
      <c r="F4838" t="s">
        <v>39</v>
      </c>
      <c r="G4838" t="s">
        <v>40</v>
      </c>
      <c r="I4838"/>
      <c r="K4838" s="1">
        <v>46081</v>
      </c>
      <c r="L4838" t="s">
        <v>15144</v>
      </c>
    </row>
    <row r="4839" spans="1:12" x14ac:dyDescent="0.2">
      <c r="A4839" t="s">
        <v>11944</v>
      </c>
      <c r="B4839" t="s">
        <v>11945</v>
      </c>
      <c r="C4839" t="s">
        <v>7360</v>
      </c>
      <c r="D4839" t="s">
        <v>69</v>
      </c>
      <c r="E4839" t="s">
        <v>32</v>
      </c>
      <c r="F4839" t="s">
        <v>39</v>
      </c>
      <c r="G4839" t="s">
        <v>40</v>
      </c>
      <c r="I4839">
        <v>244608</v>
      </c>
      <c r="J4839">
        <v>31.73</v>
      </c>
      <c r="K4839" s="1">
        <v>46081</v>
      </c>
      <c r="L4839" t="s">
        <v>15144</v>
      </c>
    </row>
    <row r="4840" spans="1:12" x14ac:dyDescent="0.2">
      <c r="A4840" t="s">
        <v>11946</v>
      </c>
      <c r="B4840" t="s">
        <v>11947</v>
      </c>
      <c r="C4840" t="s">
        <v>7360</v>
      </c>
      <c r="D4840" t="s">
        <v>69</v>
      </c>
      <c r="E4840" t="s">
        <v>32</v>
      </c>
      <c r="F4840" t="s">
        <v>39</v>
      </c>
      <c r="G4840" t="s">
        <v>40</v>
      </c>
      <c r="I4840"/>
      <c r="K4840" s="1">
        <v>46081</v>
      </c>
      <c r="L4840" t="s">
        <v>15144</v>
      </c>
    </row>
    <row r="4841" spans="1:12" x14ac:dyDescent="0.2">
      <c r="A4841" t="s">
        <v>1242</v>
      </c>
      <c r="B4841" t="s">
        <v>6607</v>
      </c>
      <c r="C4841" t="s">
        <v>7360</v>
      </c>
      <c r="D4841" t="s">
        <v>69</v>
      </c>
      <c r="E4841" t="s">
        <v>32</v>
      </c>
      <c r="F4841" t="s">
        <v>163</v>
      </c>
      <c r="G4841" t="s">
        <v>164</v>
      </c>
      <c r="H4841">
        <v>112000</v>
      </c>
      <c r="I4841">
        <v>112000</v>
      </c>
      <c r="J4841">
        <v>21</v>
      </c>
      <c r="K4841" s="1">
        <v>45626</v>
      </c>
      <c r="L4841" t="s">
        <v>15144</v>
      </c>
    </row>
    <row r="4842" spans="1:12" x14ac:dyDescent="0.2">
      <c r="A4842" t="s">
        <v>7833</v>
      </c>
      <c r="B4842" t="s">
        <v>7834</v>
      </c>
      <c r="C4842" t="s">
        <v>7360</v>
      </c>
      <c r="D4842" t="s">
        <v>3798</v>
      </c>
      <c r="E4842" t="s">
        <v>32</v>
      </c>
      <c r="F4842" t="s">
        <v>125</v>
      </c>
      <c r="G4842" t="s">
        <v>126</v>
      </c>
      <c r="H4842">
        <v>450000</v>
      </c>
      <c r="I4842">
        <v>450000</v>
      </c>
      <c r="J4842">
        <v>180</v>
      </c>
      <c r="K4842" s="1">
        <v>45838</v>
      </c>
      <c r="L4842" t="s">
        <v>15144</v>
      </c>
    </row>
    <row r="4843" spans="1:12" x14ac:dyDescent="0.2">
      <c r="A4843" t="s">
        <v>13008</v>
      </c>
      <c r="B4843" t="s">
        <v>13009</v>
      </c>
      <c r="C4843" t="s">
        <v>7360</v>
      </c>
      <c r="D4843" t="s">
        <v>3798</v>
      </c>
      <c r="E4843" t="s">
        <v>32</v>
      </c>
      <c r="F4843" t="s">
        <v>80</v>
      </c>
      <c r="G4843" t="s">
        <v>81</v>
      </c>
      <c r="H4843">
        <v>108100</v>
      </c>
      <c r="I4843">
        <v>108100</v>
      </c>
      <c r="J4843">
        <v>175</v>
      </c>
      <c r="K4843" s="1">
        <v>46112</v>
      </c>
      <c r="L4843" t="s">
        <v>15144</v>
      </c>
    </row>
    <row r="4844" spans="1:12" x14ac:dyDescent="0.2">
      <c r="A4844" t="s">
        <v>1392</v>
      </c>
      <c r="B4844" t="s">
        <v>6519</v>
      </c>
      <c r="C4844" t="s">
        <v>7360</v>
      </c>
      <c r="D4844" t="s">
        <v>205</v>
      </c>
      <c r="E4844" t="s">
        <v>32</v>
      </c>
      <c r="F4844" t="s">
        <v>39</v>
      </c>
      <c r="G4844" t="s">
        <v>40</v>
      </c>
      <c r="H4844">
        <v>703450</v>
      </c>
      <c r="I4844">
        <v>703450</v>
      </c>
      <c r="J4844">
        <v>67</v>
      </c>
      <c r="K4844" s="1">
        <v>45565</v>
      </c>
      <c r="L4844" t="s">
        <v>15144</v>
      </c>
    </row>
    <row r="4845" spans="1:12" x14ac:dyDescent="0.2">
      <c r="A4845" t="s">
        <v>9469</v>
      </c>
      <c r="B4845" t="s">
        <v>9470</v>
      </c>
      <c r="C4845" t="s">
        <v>7360</v>
      </c>
      <c r="D4845" t="s">
        <v>205</v>
      </c>
      <c r="E4845" t="s">
        <v>32</v>
      </c>
      <c r="F4845" t="s">
        <v>39</v>
      </c>
      <c r="G4845" t="s">
        <v>40</v>
      </c>
      <c r="I4845"/>
      <c r="J4845">
        <v>100</v>
      </c>
      <c r="K4845" s="1">
        <v>45930</v>
      </c>
      <c r="L4845" t="s">
        <v>15144</v>
      </c>
    </row>
    <row r="4846" spans="1:12" x14ac:dyDescent="0.2">
      <c r="A4846" t="s">
        <v>12944</v>
      </c>
      <c r="B4846" t="s">
        <v>12945</v>
      </c>
      <c r="C4846" t="s">
        <v>7360</v>
      </c>
      <c r="D4846" t="s">
        <v>205</v>
      </c>
      <c r="E4846" t="s">
        <v>32</v>
      </c>
      <c r="F4846" t="s">
        <v>168</v>
      </c>
      <c r="G4846" t="s">
        <v>169</v>
      </c>
      <c r="I4846">
        <v>1201</v>
      </c>
      <c r="J4846">
        <v>12.257300000000003</v>
      </c>
      <c r="K4846" s="1">
        <v>46112</v>
      </c>
      <c r="L4846" t="s">
        <v>15144</v>
      </c>
    </row>
    <row r="4847" spans="1:12" x14ac:dyDescent="0.2">
      <c r="A4847" t="s">
        <v>1298</v>
      </c>
      <c r="B4847" t="s">
        <v>6763</v>
      </c>
      <c r="C4847" t="s">
        <v>7360</v>
      </c>
      <c r="D4847" t="s">
        <v>205</v>
      </c>
      <c r="E4847" t="s">
        <v>32</v>
      </c>
      <c r="F4847" t="s">
        <v>41</v>
      </c>
      <c r="G4847" t="s">
        <v>42</v>
      </c>
      <c r="I4847"/>
      <c r="J4847">
        <v>36</v>
      </c>
      <c r="K4847" s="1">
        <v>45626</v>
      </c>
      <c r="L4847" t="s">
        <v>15144</v>
      </c>
    </row>
    <row r="4848" spans="1:12" x14ac:dyDescent="0.2">
      <c r="A4848" t="s">
        <v>1303</v>
      </c>
      <c r="B4848" t="s">
        <v>6755</v>
      </c>
      <c r="C4848" t="s">
        <v>7360</v>
      </c>
      <c r="D4848" t="s">
        <v>205</v>
      </c>
      <c r="E4848" t="s">
        <v>32</v>
      </c>
      <c r="F4848" t="s">
        <v>41</v>
      </c>
      <c r="G4848" t="s">
        <v>42</v>
      </c>
      <c r="H4848">
        <v>269736</v>
      </c>
      <c r="I4848">
        <v>269736</v>
      </c>
      <c r="J4848">
        <v>18</v>
      </c>
      <c r="K4848" s="1">
        <v>45626</v>
      </c>
      <c r="L4848" t="s">
        <v>15144</v>
      </c>
    </row>
    <row r="4849" spans="1:12" x14ac:dyDescent="0.2">
      <c r="A4849" t="s">
        <v>2211</v>
      </c>
      <c r="B4849" t="s">
        <v>6745</v>
      </c>
      <c r="C4849" t="s">
        <v>7360</v>
      </c>
      <c r="D4849" t="s">
        <v>205</v>
      </c>
      <c r="E4849" t="s">
        <v>32</v>
      </c>
      <c r="F4849" t="s">
        <v>41</v>
      </c>
      <c r="G4849" t="s">
        <v>42</v>
      </c>
      <c r="H4849">
        <v>286530</v>
      </c>
      <c r="I4849">
        <v>286530</v>
      </c>
      <c r="J4849">
        <v>50</v>
      </c>
      <c r="K4849" s="1">
        <v>45626</v>
      </c>
      <c r="L4849" t="s">
        <v>15144</v>
      </c>
    </row>
    <row r="4850" spans="1:12" x14ac:dyDescent="0.2">
      <c r="A4850" t="s">
        <v>2214</v>
      </c>
      <c r="B4850" t="s">
        <v>4415</v>
      </c>
      <c r="C4850" t="s">
        <v>7360</v>
      </c>
      <c r="D4850" t="s">
        <v>205</v>
      </c>
      <c r="E4850" t="s">
        <v>32</v>
      </c>
      <c r="F4850" t="s">
        <v>41</v>
      </c>
      <c r="G4850" t="s">
        <v>42</v>
      </c>
      <c r="H4850">
        <v>286530</v>
      </c>
      <c r="I4850">
        <v>286530</v>
      </c>
      <c r="J4850">
        <v>50</v>
      </c>
      <c r="K4850" s="1">
        <v>45626</v>
      </c>
      <c r="L4850" t="s">
        <v>15144</v>
      </c>
    </row>
    <row r="4851" spans="1:12" x14ac:dyDescent="0.2">
      <c r="A4851" t="s">
        <v>2213</v>
      </c>
      <c r="B4851" t="s">
        <v>6746</v>
      </c>
      <c r="C4851" t="s">
        <v>7360</v>
      </c>
      <c r="D4851" t="s">
        <v>205</v>
      </c>
      <c r="E4851" t="s">
        <v>32</v>
      </c>
      <c r="F4851" t="s">
        <v>41</v>
      </c>
      <c r="G4851" t="s">
        <v>42</v>
      </c>
      <c r="H4851">
        <v>286530</v>
      </c>
      <c r="I4851">
        <v>286530</v>
      </c>
      <c r="J4851">
        <v>50</v>
      </c>
      <c r="K4851" s="1">
        <v>45626</v>
      </c>
      <c r="L4851" t="s">
        <v>15144</v>
      </c>
    </row>
    <row r="4852" spans="1:12" x14ac:dyDescent="0.2">
      <c r="A4852" t="s">
        <v>2215</v>
      </c>
      <c r="B4852" t="s">
        <v>6744</v>
      </c>
      <c r="C4852" t="s">
        <v>7360</v>
      </c>
      <c r="D4852" t="s">
        <v>205</v>
      </c>
      <c r="E4852" t="s">
        <v>32</v>
      </c>
      <c r="F4852" t="s">
        <v>41</v>
      </c>
      <c r="G4852" t="s">
        <v>42</v>
      </c>
      <c r="H4852">
        <v>286530</v>
      </c>
      <c r="I4852">
        <v>286530</v>
      </c>
      <c r="J4852">
        <v>50</v>
      </c>
      <c r="K4852" s="1">
        <v>45626</v>
      </c>
      <c r="L4852" t="s">
        <v>15144</v>
      </c>
    </row>
    <row r="4853" spans="1:12" x14ac:dyDescent="0.2">
      <c r="A4853" t="s">
        <v>15111</v>
      </c>
      <c r="B4853" t="s">
        <v>15112</v>
      </c>
      <c r="C4853" t="s">
        <v>7360</v>
      </c>
      <c r="D4853" t="s">
        <v>205</v>
      </c>
      <c r="E4853" t="s">
        <v>32</v>
      </c>
      <c r="F4853" t="s">
        <v>49</v>
      </c>
      <c r="G4853" t="s">
        <v>50</v>
      </c>
      <c r="I4853">
        <v>460000</v>
      </c>
      <c r="K4853" s="1">
        <v>46234</v>
      </c>
      <c r="L4853" t="s">
        <v>15144</v>
      </c>
    </row>
    <row r="4854" spans="1:12" x14ac:dyDescent="0.2">
      <c r="A4854" t="s">
        <v>13799</v>
      </c>
      <c r="B4854" t="s">
        <v>13800</v>
      </c>
      <c r="C4854" t="s">
        <v>7360</v>
      </c>
      <c r="D4854" t="s">
        <v>205</v>
      </c>
      <c r="E4854" t="s">
        <v>32</v>
      </c>
      <c r="F4854" t="s">
        <v>49</v>
      </c>
      <c r="G4854" t="s">
        <v>50</v>
      </c>
      <c r="I4854"/>
      <c r="K4854" s="1">
        <v>46173</v>
      </c>
      <c r="L4854" t="s">
        <v>15144</v>
      </c>
    </row>
    <row r="4855" spans="1:12" x14ac:dyDescent="0.2">
      <c r="A4855" t="s">
        <v>11954</v>
      </c>
      <c r="B4855" t="s">
        <v>11955</v>
      </c>
      <c r="C4855" t="s">
        <v>7360</v>
      </c>
      <c r="D4855" t="s">
        <v>205</v>
      </c>
      <c r="E4855" t="s">
        <v>32</v>
      </c>
      <c r="F4855" t="s">
        <v>49</v>
      </c>
      <c r="G4855" t="s">
        <v>50</v>
      </c>
      <c r="I4855"/>
      <c r="J4855">
        <v>95</v>
      </c>
      <c r="K4855" s="1">
        <v>46081</v>
      </c>
      <c r="L4855" t="s">
        <v>15144</v>
      </c>
    </row>
    <row r="4856" spans="1:12" x14ac:dyDescent="0.2">
      <c r="A4856" t="s">
        <v>11952</v>
      </c>
      <c r="B4856" t="s">
        <v>11953</v>
      </c>
      <c r="C4856" t="s">
        <v>7360</v>
      </c>
      <c r="D4856" t="s">
        <v>205</v>
      </c>
      <c r="E4856" t="s">
        <v>32</v>
      </c>
      <c r="F4856" t="s">
        <v>49</v>
      </c>
      <c r="G4856" t="s">
        <v>50</v>
      </c>
      <c r="I4856">
        <v>306216</v>
      </c>
      <c r="J4856">
        <v>95</v>
      </c>
      <c r="K4856" s="1">
        <v>46081</v>
      </c>
      <c r="L4856" t="s">
        <v>15144</v>
      </c>
    </row>
    <row r="4857" spans="1:12" x14ac:dyDescent="0.2">
      <c r="A4857" t="s">
        <v>11956</v>
      </c>
      <c r="B4857" t="s">
        <v>11957</v>
      </c>
      <c r="C4857" t="s">
        <v>7360</v>
      </c>
      <c r="D4857" t="s">
        <v>205</v>
      </c>
      <c r="E4857" t="s">
        <v>32</v>
      </c>
      <c r="F4857" t="s">
        <v>49</v>
      </c>
      <c r="G4857" t="s">
        <v>50</v>
      </c>
      <c r="I4857">
        <v>306216</v>
      </c>
      <c r="J4857">
        <v>95</v>
      </c>
      <c r="K4857" s="1">
        <v>46081</v>
      </c>
      <c r="L4857" t="s">
        <v>15144</v>
      </c>
    </row>
    <row r="4858" spans="1:12" x14ac:dyDescent="0.2">
      <c r="A4858" t="s">
        <v>14267</v>
      </c>
      <c r="B4858" t="s">
        <v>14268</v>
      </c>
      <c r="C4858" t="s">
        <v>14970</v>
      </c>
      <c r="D4858" t="s">
        <v>205</v>
      </c>
      <c r="E4858" t="s">
        <v>32</v>
      </c>
      <c r="F4858" t="s">
        <v>49</v>
      </c>
      <c r="G4858" t="s">
        <v>50</v>
      </c>
      <c r="I4858"/>
      <c r="J4858">
        <v>380</v>
      </c>
      <c r="K4858" s="1">
        <v>46203</v>
      </c>
      <c r="L4858" t="s">
        <v>15144</v>
      </c>
    </row>
    <row r="4859" spans="1:12" x14ac:dyDescent="0.2">
      <c r="A4859" t="s">
        <v>10097</v>
      </c>
      <c r="B4859" t="s">
        <v>10098</v>
      </c>
      <c r="C4859" t="s">
        <v>13247</v>
      </c>
      <c r="D4859" t="s">
        <v>205</v>
      </c>
      <c r="E4859" t="s">
        <v>32</v>
      </c>
      <c r="F4859" t="s">
        <v>46</v>
      </c>
      <c r="G4859" t="s">
        <v>47</v>
      </c>
      <c r="H4859">
        <v>250000</v>
      </c>
      <c r="I4859">
        <v>250000</v>
      </c>
      <c r="J4859">
        <v>158</v>
      </c>
      <c r="K4859" s="1">
        <v>45961</v>
      </c>
      <c r="L4859" t="s">
        <v>15144</v>
      </c>
    </row>
    <row r="4860" spans="1:12" x14ac:dyDescent="0.2">
      <c r="A4860" t="s">
        <v>10099</v>
      </c>
      <c r="B4860" t="s">
        <v>10100</v>
      </c>
      <c r="C4860" t="s">
        <v>7360</v>
      </c>
      <c r="D4860" t="s">
        <v>205</v>
      </c>
      <c r="E4860" t="s">
        <v>32</v>
      </c>
      <c r="F4860" t="s">
        <v>46</v>
      </c>
      <c r="G4860" t="s">
        <v>47</v>
      </c>
      <c r="H4860">
        <v>250000</v>
      </c>
      <c r="I4860">
        <v>250000</v>
      </c>
      <c r="J4860">
        <v>158</v>
      </c>
      <c r="K4860" s="1">
        <v>45961</v>
      </c>
      <c r="L4860" t="s">
        <v>15144</v>
      </c>
    </row>
    <row r="4861" spans="1:12" x14ac:dyDescent="0.2">
      <c r="A4861" t="s">
        <v>10101</v>
      </c>
      <c r="B4861" t="s">
        <v>10102</v>
      </c>
      <c r="C4861" t="s">
        <v>7360</v>
      </c>
      <c r="D4861" t="s">
        <v>205</v>
      </c>
      <c r="E4861" t="s">
        <v>32</v>
      </c>
      <c r="F4861" t="s">
        <v>46</v>
      </c>
      <c r="G4861" t="s">
        <v>47</v>
      </c>
      <c r="H4861">
        <v>250000</v>
      </c>
      <c r="I4861">
        <v>250000</v>
      </c>
      <c r="J4861">
        <v>158</v>
      </c>
      <c r="K4861" s="1">
        <v>45961</v>
      </c>
      <c r="L4861" t="s">
        <v>15144</v>
      </c>
    </row>
    <row r="4862" spans="1:12" x14ac:dyDescent="0.2">
      <c r="A4862" t="s">
        <v>10103</v>
      </c>
      <c r="B4862" t="s">
        <v>10104</v>
      </c>
      <c r="C4862" t="s">
        <v>7360</v>
      </c>
      <c r="D4862" t="s">
        <v>205</v>
      </c>
      <c r="E4862" t="s">
        <v>32</v>
      </c>
      <c r="F4862" t="s">
        <v>46</v>
      </c>
      <c r="G4862" t="s">
        <v>47</v>
      </c>
      <c r="H4862">
        <v>250000</v>
      </c>
      <c r="I4862">
        <v>250000</v>
      </c>
      <c r="J4862">
        <v>158</v>
      </c>
      <c r="K4862" s="1">
        <v>45961</v>
      </c>
      <c r="L4862" t="s">
        <v>15144</v>
      </c>
    </row>
    <row r="4863" spans="1:12" x14ac:dyDescent="0.2">
      <c r="A4863" t="s">
        <v>2892</v>
      </c>
      <c r="B4863" t="s">
        <v>5323</v>
      </c>
      <c r="C4863" t="s">
        <v>7360</v>
      </c>
      <c r="D4863" t="s">
        <v>205</v>
      </c>
      <c r="E4863" t="s">
        <v>32</v>
      </c>
      <c r="F4863" t="s">
        <v>46</v>
      </c>
      <c r="G4863" t="s">
        <v>47</v>
      </c>
      <c r="H4863">
        <v>150000</v>
      </c>
      <c r="I4863">
        <v>150000</v>
      </c>
      <c r="J4863">
        <v>31.01</v>
      </c>
      <c r="K4863" s="1">
        <v>45626</v>
      </c>
      <c r="L4863" t="s">
        <v>15144</v>
      </c>
    </row>
    <row r="4864" spans="1:12" x14ac:dyDescent="0.2">
      <c r="A4864" t="s">
        <v>2896</v>
      </c>
      <c r="B4864" t="s">
        <v>5320</v>
      </c>
      <c r="C4864" t="s">
        <v>7360</v>
      </c>
      <c r="D4864" t="s">
        <v>205</v>
      </c>
      <c r="E4864" t="s">
        <v>32</v>
      </c>
      <c r="F4864" t="s">
        <v>46</v>
      </c>
      <c r="G4864" t="s">
        <v>47</v>
      </c>
      <c r="H4864">
        <v>150000</v>
      </c>
      <c r="I4864">
        <v>150000</v>
      </c>
      <c r="J4864">
        <v>31.01</v>
      </c>
      <c r="K4864" s="1">
        <v>45626</v>
      </c>
      <c r="L4864" t="s">
        <v>15144</v>
      </c>
    </row>
    <row r="4865" spans="1:12" x14ac:dyDescent="0.2">
      <c r="A4865" t="s">
        <v>2897</v>
      </c>
      <c r="B4865" t="s">
        <v>5324</v>
      </c>
      <c r="C4865" t="s">
        <v>7360</v>
      </c>
      <c r="D4865" t="s">
        <v>205</v>
      </c>
      <c r="E4865" t="s">
        <v>32</v>
      </c>
      <c r="F4865" t="s">
        <v>46</v>
      </c>
      <c r="G4865" t="s">
        <v>47</v>
      </c>
      <c r="H4865">
        <v>150000</v>
      </c>
      <c r="I4865">
        <v>150000</v>
      </c>
      <c r="J4865">
        <v>31.01</v>
      </c>
      <c r="K4865" s="1">
        <v>45626</v>
      </c>
      <c r="L4865" t="s">
        <v>15144</v>
      </c>
    </row>
    <row r="4866" spans="1:12" x14ac:dyDescent="0.2">
      <c r="A4866" t="s">
        <v>2893</v>
      </c>
      <c r="B4866" t="s">
        <v>5326</v>
      </c>
      <c r="C4866" t="s">
        <v>7360</v>
      </c>
      <c r="D4866" t="s">
        <v>205</v>
      </c>
      <c r="E4866" t="s">
        <v>32</v>
      </c>
      <c r="F4866" t="s">
        <v>46</v>
      </c>
      <c r="G4866" t="s">
        <v>47</v>
      </c>
      <c r="H4866">
        <v>150000</v>
      </c>
      <c r="I4866">
        <v>150000</v>
      </c>
      <c r="J4866">
        <v>31.01</v>
      </c>
      <c r="K4866" s="1">
        <v>45626</v>
      </c>
      <c r="L4866" t="s">
        <v>15144</v>
      </c>
    </row>
    <row r="4867" spans="1:12" x14ac:dyDescent="0.2">
      <c r="A4867" t="s">
        <v>2891</v>
      </c>
      <c r="B4867" t="s">
        <v>5325</v>
      </c>
      <c r="C4867" t="s">
        <v>7360</v>
      </c>
      <c r="D4867" t="s">
        <v>205</v>
      </c>
      <c r="E4867" t="s">
        <v>32</v>
      </c>
      <c r="F4867" t="s">
        <v>46</v>
      </c>
      <c r="G4867" t="s">
        <v>47</v>
      </c>
      <c r="H4867">
        <v>150000</v>
      </c>
      <c r="I4867">
        <v>150000</v>
      </c>
      <c r="J4867">
        <v>31.01</v>
      </c>
      <c r="K4867" s="1">
        <v>45626</v>
      </c>
      <c r="L4867" t="s">
        <v>15144</v>
      </c>
    </row>
    <row r="4868" spans="1:12" x14ac:dyDescent="0.2">
      <c r="A4868" t="s">
        <v>2889</v>
      </c>
      <c r="B4868" t="s">
        <v>5327</v>
      </c>
      <c r="C4868" t="s">
        <v>7360</v>
      </c>
      <c r="D4868" t="s">
        <v>205</v>
      </c>
      <c r="E4868" t="s">
        <v>32</v>
      </c>
      <c r="F4868" t="s">
        <v>46</v>
      </c>
      <c r="G4868" t="s">
        <v>47</v>
      </c>
      <c r="H4868">
        <v>150000</v>
      </c>
      <c r="I4868">
        <v>150000</v>
      </c>
      <c r="J4868">
        <v>31.01</v>
      </c>
      <c r="K4868" s="1">
        <v>45626</v>
      </c>
      <c r="L4868" t="s">
        <v>15144</v>
      </c>
    </row>
    <row r="4869" spans="1:12" x14ac:dyDescent="0.2">
      <c r="A4869" t="s">
        <v>2895</v>
      </c>
      <c r="B4869" t="s">
        <v>5321</v>
      </c>
      <c r="C4869" t="s">
        <v>7360</v>
      </c>
      <c r="D4869" t="s">
        <v>205</v>
      </c>
      <c r="E4869" t="s">
        <v>32</v>
      </c>
      <c r="F4869" t="s">
        <v>46</v>
      </c>
      <c r="G4869" t="s">
        <v>47</v>
      </c>
      <c r="H4869">
        <v>150000</v>
      </c>
      <c r="I4869">
        <v>150000</v>
      </c>
      <c r="J4869">
        <v>31.01</v>
      </c>
      <c r="K4869" s="1">
        <v>45626</v>
      </c>
      <c r="L4869" t="s">
        <v>15144</v>
      </c>
    </row>
    <row r="4870" spans="1:12" x14ac:dyDescent="0.2">
      <c r="A4870" t="s">
        <v>2890</v>
      </c>
      <c r="B4870" t="s">
        <v>5322</v>
      </c>
      <c r="C4870" t="s">
        <v>7360</v>
      </c>
      <c r="D4870" t="s">
        <v>205</v>
      </c>
      <c r="E4870" t="s">
        <v>32</v>
      </c>
      <c r="F4870" t="s">
        <v>46</v>
      </c>
      <c r="G4870" t="s">
        <v>47</v>
      </c>
      <c r="H4870">
        <v>150000</v>
      </c>
      <c r="I4870">
        <v>150000</v>
      </c>
      <c r="J4870">
        <v>31.01</v>
      </c>
      <c r="K4870" s="1">
        <v>45626</v>
      </c>
      <c r="L4870" t="s">
        <v>15144</v>
      </c>
    </row>
    <row r="4871" spans="1:12" x14ac:dyDescent="0.2">
      <c r="A4871" t="s">
        <v>12468</v>
      </c>
      <c r="B4871" t="s">
        <v>12469</v>
      </c>
      <c r="C4871" t="s">
        <v>7360</v>
      </c>
      <c r="D4871" t="s">
        <v>205</v>
      </c>
      <c r="E4871" t="s">
        <v>32</v>
      </c>
      <c r="F4871" t="s">
        <v>46</v>
      </c>
      <c r="G4871" t="s">
        <v>47</v>
      </c>
      <c r="H4871">
        <v>246666</v>
      </c>
      <c r="I4871">
        <v>246666</v>
      </c>
      <c r="J4871">
        <v>50.096000000000004</v>
      </c>
      <c r="K4871" s="1">
        <v>46081</v>
      </c>
      <c r="L4871" t="s">
        <v>15144</v>
      </c>
    </row>
    <row r="4872" spans="1:12" x14ac:dyDescent="0.2">
      <c r="A4872" t="s">
        <v>12470</v>
      </c>
      <c r="B4872" t="s">
        <v>12471</v>
      </c>
      <c r="C4872" t="s">
        <v>7360</v>
      </c>
      <c r="D4872" t="s">
        <v>205</v>
      </c>
      <c r="E4872" t="s">
        <v>32</v>
      </c>
      <c r="F4872" t="s">
        <v>46</v>
      </c>
      <c r="G4872" t="s">
        <v>47</v>
      </c>
      <c r="H4872">
        <v>246666</v>
      </c>
      <c r="I4872">
        <v>246666</v>
      </c>
      <c r="J4872">
        <v>50.096000000000004</v>
      </c>
      <c r="K4872" s="1">
        <v>46081</v>
      </c>
      <c r="L4872" t="s">
        <v>15144</v>
      </c>
    </row>
    <row r="4873" spans="1:12" x14ac:dyDescent="0.2">
      <c r="A4873" t="s">
        <v>12472</v>
      </c>
      <c r="B4873" t="s">
        <v>12473</v>
      </c>
      <c r="C4873" t="s">
        <v>7360</v>
      </c>
      <c r="D4873" t="s">
        <v>205</v>
      </c>
      <c r="E4873" t="s">
        <v>32</v>
      </c>
      <c r="F4873" t="s">
        <v>46</v>
      </c>
      <c r="G4873" t="s">
        <v>47</v>
      </c>
      <c r="H4873">
        <v>246666</v>
      </c>
      <c r="I4873">
        <v>246666</v>
      </c>
      <c r="J4873">
        <v>50.096000000000004</v>
      </c>
      <c r="K4873" s="1">
        <v>46081</v>
      </c>
      <c r="L4873" t="s">
        <v>15144</v>
      </c>
    </row>
    <row r="4874" spans="1:12" x14ac:dyDescent="0.2">
      <c r="A4874" t="s">
        <v>2205</v>
      </c>
      <c r="B4874" t="s">
        <v>5345</v>
      </c>
      <c r="C4874" t="s">
        <v>7360</v>
      </c>
      <c r="D4874" t="s">
        <v>205</v>
      </c>
      <c r="E4874" t="s">
        <v>32</v>
      </c>
      <c r="F4874" t="s">
        <v>46</v>
      </c>
      <c r="G4874" t="s">
        <v>47</v>
      </c>
      <c r="H4874">
        <v>153000</v>
      </c>
      <c r="I4874">
        <v>153000</v>
      </c>
      <c r="J4874">
        <v>31.01</v>
      </c>
      <c r="K4874" s="1">
        <v>45626</v>
      </c>
      <c r="L4874" t="s">
        <v>15144</v>
      </c>
    </row>
    <row r="4875" spans="1:12" x14ac:dyDescent="0.2">
      <c r="A4875" t="s">
        <v>7814</v>
      </c>
      <c r="B4875" t="s">
        <v>7378</v>
      </c>
      <c r="C4875" t="s">
        <v>7360</v>
      </c>
      <c r="D4875" t="s">
        <v>205</v>
      </c>
      <c r="E4875" t="s">
        <v>32</v>
      </c>
      <c r="F4875" t="s">
        <v>58</v>
      </c>
      <c r="G4875" t="s">
        <v>59</v>
      </c>
      <c r="H4875">
        <v>262500</v>
      </c>
      <c r="I4875">
        <v>262500</v>
      </c>
      <c r="J4875">
        <v>50.805</v>
      </c>
      <c r="K4875" s="1">
        <v>45838</v>
      </c>
      <c r="L4875" t="s">
        <v>15144</v>
      </c>
    </row>
    <row r="4876" spans="1:12" x14ac:dyDescent="0.2">
      <c r="A4876" t="s">
        <v>7816</v>
      </c>
      <c r="B4876" t="s">
        <v>7374</v>
      </c>
      <c r="C4876" t="s">
        <v>7360</v>
      </c>
      <c r="D4876" t="s">
        <v>205</v>
      </c>
      <c r="E4876" t="s">
        <v>32</v>
      </c>
      <c r="F4876" t="s">
        <v>58</v>
      </c>
      <c r="G4876" t="s">
        <v>59</v>
      </c>
      <c r="H4876">
        <v>262500</v>
      </c>
      <c r="I4876">
        <v>262500</v>
      </c>
      <c r="J4876">
        <v>50.805</v>
      </c>
      <c r="K4876" s="1">
        <v>45838</v>
      </c>
      <c r="L4876" t="s">
        <v>15144</v>
      </c>
    </row>
    <row r="4877" spans="1:12" x14ac:dyDescent="0.2">
      <c r="A4877" t="s">
        <v>7812</v>
      </c>
      <c r="B4877" t="s">
        <v>7372</v>
      </c>
      <c r="C4877" t="s">
        <v>7360</v>
      </c>
      <c r="D4877" t="s">
        <v>205</v>
      </c>
      <c r="E4877" t="s">
        <v>32</v>
      </c>
      <c r="F4877" t="s">
        <v>58</v>
      </c>
      <c r="G4877" t="s">
        <v>59</v>
      </c>
      <c r="H4877">
        <v>262500</v>
      </c>
      <c r="I4877">
        <v>262500</v>
      </c>
      <c r="J4877">
        <v>50.805</v>
      </c>
      <c r="K4877" s="1">
        <v>45838</v>
      </c>
      <c r="L4877" t="s">
        <v>15144</v>
      </c>
    </row>
    <row r="4878" spans="1:12" x14ac:dyDescent="0.2">
      <c r="A4878" t="s">
        <v>7817</v>
      </c>
      <c r="B4878" t="s">
        <v>7384</v>
      </c>
      <c r="C4878" t="s">
        <v>7360</v>
      </c>
      <c r="D4878" t="s">
        <v>205</v>
      </c>
      <c r="E4878" t="s">
        <v>32</v>
      </c>
      <c r="F4878" t="s">
        <v>58</v>
      </c>
      <c r="G4878" t="s">
        <v>59</v>
      </c>
      <c r="H4878">
        <v>262500</v>
      </c>
      <c r="I4878">
        <v>262500</v>
      </c>
      <c r="J4878">
        <v>50.805</v>
      </c>
      <c r="K4878" s="1">
        <v>45838</v>
      </c>
      <c r="L4878" t="s">
        <v>15144</v>
      </c>
    </row>
    <row r="4879" spans="1:12" x14ac:dyDescent="0.2">
      <c r="A4879" t="s">
        <v>7818</v>
      </c>
      <c r="B4879" t="s">
        <v>7382</v>
      </c>
      <c r="C4879" t="s">
        <v>7360</v>
      </c>
      <c r="D4879" t="s">
        <v>205</v>
      </c>
      <c r="E4879" t="s">
        <v>32</v>
      </c>
      <c r="F4879" t="s">
        <v>58</v>
      </c>
      <c r="G4879" t="s">
        <v>59</v>
      </c>
      <c r="H4879">
        <v>262500</v>
      </c>
      <c r="I4879">
        <v>262500</v>
      </c>
      <c r="J4879">
        <v>50.805</v>
      </c>
      <c r="K4879" s="1">
        <v>45838</v>
      </c>
      <c r="L4879" t="s">
        <v>15144</v>
      </c>
    </row>
    <row r="4880" spans="1:12" x14ac:dyDescent="0.2">
      <c r="A4880" t="s">
        <v>7815</v>
      </c>
      <c r="B4880" t="s">
        <v>7376</v>
      </c>
      <c r="C4880" t="s">
        <v>7360</v>
      </c>
      <c r="D4880" t="s">
        <v>205</v>
      </c>
      <c r="E4880" t="s">
        <v>32</v>
      </c>
      <c r="F4880" t="s">
        <v>58</v>
      </c>
      <c r="G4880" t="s">
        <v>59</v>
      </c>
      <c r="H4880">
        <v>262500</v>
      </c>
      <c r="I4880">
        <v>262500</v>
      </c>
      <c r="J4880">
        <v>50.805</v>
      </c>
      <c r="K4880" s="1">
        <v>45838</v>
      </c>
      <c r="L4880" t="s">
        <v>15144</v>
      </c>
    </row>
    <row r="4881" spans="1:12" x14ac:dyDescent="0.2">
      <c r="A4881" t="s">
        <v>7813</v>
      </c>
      <c r="B4881" t="s">
        <v>7407</v>
      </c>
      <c r="C4881" t="s">
        <v>7360</v>
      </c>
      <c r="D4881" t="s">
        <v>205</v>
      </c>
      <c r="E4881" t="s">
        <v>32</v>
      </c>
      <c r="F4881" t="s">
        <v>58</v>
      </c>
      <c r="G4881" t="s">
        <v>59</v>
      </c>
      <c r="H4881">
        <v>262500</v>
      </c>
      <c r="I4881">
        <v>262500</v>
      </c>
      <c r="J4881">
        <v>50.805</v>
      </c>
      <c r="K4881" s="1">
        <v>45838</v>
      </c>
      <c r="L4881" t="s">
        <v>15144</v>
      </c>
    </row>
    <row r="4882" spans="1:12" x14ac:dyDescent="0.2">
      <c r="A4882" t="s">
        <v>7819</v>
      </c>
      <c r="B4882" t="s">
        <v>7380</v>
      </c>
      <c r="C4882" t="s">
        <v>7360</v>
      </c>
      <c r="D4882" t="s">
        <v>205</v>
      </c>
      <c r="E4882" t="s">
        <v>32</v>
      </c>
      <c r="F4882" t="s">
        <v>58</v>
      </c>
      <c r="G4882" t="s">
        <v>59</v>
      </c>
      <c r="H4882">
        <v>262500</v>
      </c>
      <c r="I4882">
        <v>262500</v>
      </c>
      <c r="J4882">
        <v>50.805</v>
      </c>
      <c r="K4882" s="1">
        <v>45838</v>
      </c>
      <c r="L4882" t="s">
        <v>15144</v>
      </c>
    </row>
    <row r="4883" spans="1:12" x14ac:dyDescent="0.2">
      <c r="A4883" t="s">
        <v>3239</v>
      </c>
      <c r="B4883" t="s">
        <v>7093</v>
      </c>
      <c r="C4883" t="s">
        <v>7360</v>
      </c>
      <c r="D4883" t="s">
        <v>205</v>
      </c>
      <c r="E4883" t="s">
        <v>32</v>
      </c>
      <c r="F4883" t="s">
        <v>52</v>
      </c>
      <c r="G4883" t="s">
        <v>53</v>
      </c>
      <c r="H4883">
        <v>158000</v>
      </c>
      <c r="I4883">
        <v>158000</v>
      </c>
      <c r="J4883">
        <v>27</v>
      </c>
      <c r="K4883" s="1">
        <v>45657</v>
      </c>
      <c r="L4883" t="s">
        <v>15144</v>
      </c>
    </row>
    <row r="4884" spans="1:12" x14ac:dyDescent="0.2">
      <c r="A4884" t="s">
        <v>3238</v>
      </c>
      <c r="B4884" t="s">
        <v>7095</v>
      </c>
      <c r="C4884" t="s">
        <v>7360</v>
      </c>
      <c r="D4884" t="s">
        <v>205</v>
      </c>
      <c r="E4884" t="s">
        <v>32</v>
      </c>
      <c r="F4884" t="s">
        <v>52</v>
      </c>
      <c r="G4884" t="s">
        <v>53</v>
      </c>
      <c r="H4884">
        <v>277000</v>
      </c>
      <c r="I4884">
        <v>277000</v>
      </c>
      <c r="J4884">
        <v>40</v>
      </c>
      <c r="K4884" s="1">
        <v>45657</v>
      </c>
      <c r="L4884" t="s">
        <v>15144</v>
      </c>
    </row>
    <row r="4885" spans="1:12" x14ac:dyDescent="0.2">
      <c r="A4885" t="s">
        <v>3240</v>
      </c>
      <c r="B4885" t="s">
        <v>7094</v>
      </c>
      <c r="C4885" t="s">
        <v>7360</v>
      </c>
      <c r="D4885" t="s">
        <v>205</v>
      </c>
      <c r="E4885" t="s">
        <v>32</v>
      </c>
      <c r="F4885" t="s">
        <v>52</v>
      </c>
      <c r="G4885" t="s">
        <v>53</v>
      </c>
      <c r="H4885">
        <v>277000</v>
      </c>
      <c r="I4885">
        <v>277000</v>
      </c>
      <c r="J4885">
        <v>40</v>
      </c>
      <c r="K4885" s="1">
        <v>45657</v>
      </c>
      <c r="L4885" t="s">
        <v>15144</v>
      </c>
    </row>
    <row r="4886" spans="1:12" x14ac:dyDescent="0.2">
      <c r="A4886" t="s">
        <v>3241</v>
      </c>
      <c r="B4886" t="s">
        <v>7092</v>
      </c>
      <c r="C4886" t="s">
        <v>7360</v>
      </c>
      <c r="D4886" t="s">
        <v>205</v>
      </c>
      <c r="E4886" t="s">
        <v>32</v>
      </c>
      <c r="F4886" t="s">
        <v>52</v>
      </c>
      <c r="G4886" t="s">
        <v>53</v>
      </c>
      <c r="H4886">
        <v>158000</v>
      </c>
      <c r="I4886">
        <v>158000</v>
      </c>
      <c r="J4886">
        <v>27</v>
      </c>
      <c r="K4886" s="1">
        <v>45657</v>
      </c>
      <c r="L4886" t="s">
        <v>15144</v>
      </c>
    </row>
    <row r="4887" spans="1:12" x14ac:dyDescent="0.2">
      <c r="A4887" t="s">
        <v>8975</v>
      </c>
      <c r="B4887" t="s">
        <v>8976</v>
      </c>
      <c r="C4887" t="s">
        <v>7360</v>
      </c>
      <c r="D4887" t="s">
        <v>205</v>
      </c>
      <c r="E4887" t="s">
        <v>32</v>
      </c>
      <c r="F4887" t="s">
        <v>52</v>
      </c>
      <c r="G4887" t="s">
        <v>53</v>
      </c>
      <c r="I4887">
        <v>276543</v>
      </c>
      <c r="J4887">
        <v>49.417999999999992</v>
      </c>
      <c r="K4887" s="1">
        <v>45900</v>
      </c>
      <c r="L4887" t="s">
        <v>15144</v>
      </c>
    </row>
    <row r="4888" spans="1:12" x14ac:dyDescent="0.2">
      <c r="A4888" t="s">
        <v>8973</v>
      </c>
      <c r="B4888" t="s">
        <v>8974</v>
      </c>
      <c r="C4888" t="s">
        <v>7360</v>
      </c>
      <c r="D4888" t="s">
        <v>205</v>
      </c>
      <c r="E4888" t="s">
        <v>32</v>
      </c>
      <c r="F4888" t="s">
        <v>52</v>
      </c>
      <c r="G4888" t="s">
        <v>53</v>
      </c>
      <c r="I4888">
        <v>276543</v>
      </c>
      <c r="J4888">
        <v>49.417999999999992</v>
      </c>
      <c r="K4888" s="1">
        <v>45900</v>
      </c>
      <c r="L4888" t="s">
        <v>15144</v>
      </c>
    </row>
    <row r="4889" spans="1:12" x14ac:dyDescent="0.2">
      <c r="A4889" t="s">
        <v>8977</v>
      </c>
      <c r="B4889" t="s">
        <v>8978</v>
      </c>
      <c r="C4889" t="s">
        <v>7360</v>
      </c>
      <c r="D4889" t="s">
        <v>205</v>
      </c>
      <c r="E4889" t="s">
        <v>32</v>
      </c>
      <c r="F4889" t="s">
        <v>52</v>
      </c>
      <c r="G4889" t="s">
        <v>53</v>
      </c>
      <c r="I4889">
        <v>254739</v>
      </c>
      <c r="J4889">
        <v>48.005000000000003</v>
      </c>
      <c r="K4889" s="1">
        <v>45900</v>
      </c>
      <c r="L4889" t="s">
        <v>15144</v>
      </c>
    </row>
    <row r="4890" spans="1:12" x14ac:dyDescent="0.2">
      <c r="A4890" t="s">
        <v>1117</v>
      </c>
      <c r="B4890" t="s">
        <v>7588</v>
      </c>
      <c r="C4890" t="s">
        <v>7360</v>
      </c>
      <c r="D4890" t="s">
        <v>66</v>
      </c>
      <c r="E4890" t="s">
        <v>32</v>
      </c>
      <c r="F4890" t="s">
        <v>49</v>
      </c>
      <c r="G4890" t="s">
        <v>50</v>
      </c>
      <c r="H4890">
        <v>200000</v>
      </c>
      <c r="I4890">
        <v>200000</v>
      </c>
      <c r="J4890">
        <v>60</v>
      </c>
      <c r="K4890" s="1">
        <v>45626</v>
      </c>
      <c r="L4890" t="s">
        <v>15144</v>
      </c>
    </row>
    <row r="4891" spans="1:12" x14ac:dyDescent="0.2">
      <c r="A4891" t="s">
        <v>1111</v>
      </c>
      <c r="B4891" t="s">
        <v>7583</v>
      </c>
      <c r="C4891" t="s">
        <v>7360</v>
      </c>
      <c r="D4891" t="s">
        <v>66</v>
      </c>
      <c r="E4891" t="s">
        <v>32</v>
      </c>
      <c r="F4891" t="s">
        <v>49</v>
      </c>
      <c r="G4891" t="s">
        <v>50</v>
      </c>
      <c r="H4891">
        <v>200000</v>
      </c>
      <c r="I4891">
        <v>200000</v>
      </c>
      <c r="J4891">
        <v>60</v>
      </c>
      <c r="K4891" s="1">
        <v>45626</v>
      </c>
      <c r="L4891" t="s">
        <v>15144</v>
      </c>
    </row>
    <row r="4892" spans="1:12" x14ac:dyDescent="0.2">
      <c r="A4892" t="s">
        <v>1115</v>
      </c>
      <c r="B4892" t="s">
        <v>7589</v>
      </c>
      <c r="C4892" t="s">
        <v>7360</v>
      </c>
      <c r="D4892" t="s">
        <v>66</v>
      </c>
      <c r="E4892" t="s">
        <v>32</v>
      </c>
      <c r="F4892" t="s">
        <v>49</v>
      </c>
      <c r="G4892" t="s">
        <v>50</v>
      </c>
      <c r="H4892">
        <v>200000</v>
      </c>
      <c r="I4892">
        <v>200000</v>
      </c>
      <c r="J4892">
        <v>60</v>
      </c>
      <c r="K4892" s="1">
        <v>45626</v>
      </c>
      <c r="L4892" t="s">
        <v>15144</v>
      </c>
    </row>
    <row r="4893" spans="1:12" x14ac:dyDescent="0.2">
      <c r="A4893" t="s">
        <v>14560</v>
      </c>
      <c r="B4893" t="s">
        <v>7374</v>
      </c>
      <c r="C4893" t="s">
        <v>7360</v>
      </c>
      <c r="D4893" t="s">
        <v>66</v>
      </c>
      <c r="E4893" t="s">
        <v>32</v>
      </c>
      <c r="F4893" t="s">
        <v>58</v>
      </c>
      <c r="G4893" t="s">
        <v>59</v>
      </c>
      <c r="I4893">
        <v>275000</v>
      </c>
      <c r="J4893">
        <v>50</v>
      </c>
      <c r="K4893" s="1">
        <v>46203</v>
      </c>
      <c r="L4893" t="s">
        <v>15144</v>
      </c>
    </row>
    <row r="4894" spans="1:12" x14ac:dyDescent="0.2">
      <c r="A4894" t="s">
        <v>14563</v>
      </c>
      <c r="B4894" t="s">
        <v>7376</v>
      </c>
      <c r="C4894" t="s">
        <v>7360</v>
      </c>
      <c r="D4894" t="s">
        <v>66</v>
      </c>
      <c r="E4894" t="s">
        <v>32</v>
      </c>
      <c r="F4894" t="s">
        <v>58</v>
      </c>
      <c r="G4894" t="s">
        <v>59</v>
      </c>
      <c r="I4894">
        <v>275000</v>
      </c>
      <c r="J4894">
        <v>50</v>
      </c>
      <c r="K4894" s="1">
        <v>46203</v>
      </c>
      <c r="L4894" t="s">
        <v>15144</v>
      </c>
    </row>
    <row r="4895" spans="1:12" x14ac:dyDescent="0.2">
      <c r="A4895" t="s">
        <v>14562</v>
      </c>
      <c r="B4895" t="s">
        <v>7378</v>
      </c>
      <c r="C4895" t="s">
        <v>7360</v>
      </c>
      <c r="D4895" t="s">
        <v>66</v>
      </c>
      <c r="E4895" t="s">
        <v>32</v>
      </c>
      <c r="F4895" t="s">
        <v>58</v>
      </c>
      <c r="G4895" t="s">
        <v>59</v>
      </c>
      <c r="I4895">
        <v>275000</v>
      </c>
      <c r="J4895">
        <v>50</v>
      </c>
      <c r="K4895" s="1">
        <v>46203</v>
      </c>
      <c r="L4895" t="s">
        <v>15144</v>
      </c>
    </row>
    <row r="4896" spans="1:12" x14ac:dyDescent="0.2">
      <c r="A4896" t="s">
        <v>14561</v>
      </c>
      <c r="B4896" t="s">
        <v>7372</v>
      </c>
      <c r="C4896" t="s">
        <v>7360</v>
      </c>
      <c r="D4896" t="s">
        <v>66</v>
      </c>
      <c r="E4896" t="s">
        <v>32</v>
      </c>
      <c r="F4896" t="s">
        <v>58</v>
      </c>
      <c r="G4896" t="s">
        <v>59</v>
      </c>
      <c r="I4896">
        <v>275000</v>
      </c>
      <c r="J4896">
        <v>50</v>
      </c>
      <c r="K4896" s="1">
        <v>46203</v>
      </c>
      <c r="L4896" t="s">
        <v>15144</v>
      </c>
    </row>
    <row r="4897" spans="1:12" x14ac:dyDescent="0.2">
      <c r="A4897" t="s">
        <v>14568</v>
      </c>
      <c r="B4897" t="s">
        <v>14569</v>
      </c>
      <c r="C4897" t="s">
        <v>7360</v>
      </c>
      <c r="D4897" t="s">
        <v>221</v>
      </c>
      <c r="E4897" t="s">
        <v>32</v>
      </c>
      <c r="F4897" t="s">
        <v>168</v>
      </c>
      <c r="G4897" t="s">
        <v>169</v>
      </c>
      <c r="I4897"/>
      <c r="J4897">
        <v>47</v>
      </c>
      <c r="K4897" s="1">
        <v>46203</v>
      </c>
      <c r="L4897" t="s">
        <v>15144</v>
      </c>
    </row>
    <row r="4898" spans="1:12" x14ac:dyDescent="0.2">
      <c r="A4898" t="s">
        <v>14566</v>
      </c>
      <c r="B4898" t="s">
        <v>14567</v>
      </c>
      <c r="C4898" t="s">
        <v>7360</v>
      </c>
      <c r="D4898" t="s">
        <v>221</v>
      </c>
      <c r="E4898" t="s">
        <v>32</v>
      </c>
      <c r="F4898" t="s">
        <v>168</v>
      </c>
      <c r="G4898" t="s">
        <v>169</v>
      </c>
      <c r="I4898"/>
      <c r="J4898">
        <v>47</v>
      </c>
      <c r="K4898" s="1">
        <v>46203</v>
      </c>
      <c r="L4898" t="s">
        <v>15144</v>
      </c>
    </row>
    <row r="4899" spans="1:12" x14ac:dyDescent="0.2">
      <c r="A4899" t="s">
        <v>14564</v>
      </c>
      <c r="B4899" t="s">
        <v>14565</v>
      </c>
      <c r="C4899" t="s">
        <v>7360</v>
      </c>
      <c r="D4899" t="s">
        <v>221</v>
      </c>
      <c r="E4899" t="s">
        <v>32</v>
      </c>
      <c r="F4899" t="s">
        <v>168</v>
      </c>
      <c r="G4899" t="s">
        <v>169</v>
      </c>
      <c r="I4899"/>
      <c r="J4899">
        <v>47</v>
      </c>
      <c r="K4899" s="1">
        <v>46203</v>
      </c>
      <c r="L4899" t="s">
        <v>15144</v>
      </c>
    </row>
    <row r="4900" spans="1:12" x14ac:dyDescent="0.2">
      <c r="A4900" t="s">
        <v>13381</v>
      </c>
      <c r="B4900" t="s">
        <v>13382</v>
      </c>
      <c r="C4900" t="s">
        <v>7360</v>
      </c>
      <c r="D4900" t="s">
        <v>221</v>
      </c>
      <c r="E4900" t="s">
        <v>32</v>
      </c>
      <c r="F4900" t="s">
        <v>168</v>
      </c>
      <c r="G4900" t="s">
        <v>169</v>
      </c>
      <c r="I4900"/>
      <c r="J4900">
        <v>110</v>
      </c>
      <c r="K4900" s="1">
        <v>46142</v>
      </c>
      <c r="L4900" t="s">
        <v>15144</v>
      </c>
    </row>
    <row r="4901" spans="1:12" x14ac:dyDescent="0.2">
      <c r="A4901" t="s">
        <v>13022</v>
      </c>
      <c r="B4901" t="s">
        <v>13023</v>
      </c>
      <c r="C4901" t="s">
        <v>7360</v>
      </c>
      <c r="D4901" t="s">
        <v>221</v>
      </c>
      <c r="E4901" t="s">
        <v>32</v>
      </c>
      <c r="F4901" t="s">
        <v>49</v>
      </c>
      <c r="G4901" t="s">
        <v>50</v>
      </c>
      <c r="I4901"/>
      <c r="J4901">
        <v>90.9</v>
      </c>
      <c r="K4901" s="1">
        <v>46112</v>
      </c>
      <c r="L4901" t="s">
        <v>15144</v>
      </c>
    </row>
    <row r="4902" spans="1:12" x14ac:dyDescent="0.2">
      <c r="A4902" t="s">
        <v>13018</v>
      </c>
      <c r="B4902" t="s">
        <v>13019</v>
      </c>
      <c r="C4902" t="s">
        <v>7360</v>
      </c>
      <c r="D4902" t="s">
        <v>221</v>
      </c>
      <c r="E4902" t="s">
        <v>32</v>
      </c>
      <c r="F4902" t="s">
        <v>49</v>
      </c>
      <c r="G4902" t="s">
        <v>50</v>
      </c>
      <c r="I4902"/>
      <c r="J4902">
        <v>90.9</v>
      </c>
      <c r="K4902" s="1">
        <v>46112</v>
      </c>
      <c r="L4902" t="s">
        <v>15144</v>
      </c>
    </row>
    <row r="4903" spans="1:12" x14ac:dyDescent="0.2">
      <c r="A4903" t="s">
        <v>13024</v>
      </c>
      <c r="B4903" t="s">
        <v>13025</v>
      </c>
      <c r="C4903" t="s">
        <v>7360</v>
      </c>
      <c r="D4903" t="s">
        <v>221</v>
      </c>
      <c r="E4903" t="s">
        <v>32</v>
      </c>
      <c r="F4903" t="s">
        <v>49</v>
      </c>
      <c r="G4903" t="s">
        <v>50</v>
      </c>
      <c r="I4903"/>
      <c r="J4903">
        <v>90.9</v>
      </c>
      <c r="K4903" s="1">
        <v>46112</v>
      </c>
      <c r="L4903" t="s">
        <v>15144</v>
      </c>
    </row>
    <row r="4904" spans="1:12" x14ac:dyDescent="0.2">
      <c r="A4904" t="s">
        <v>13016</v>
      </c>
      <c r="B4904" t="s">
        <v>13017</v>
      </c>
      <c r="C4904" t="s">
        <v>7360</v>
      </c>
      <c r="D4904" t="s">
        <v>221</v>
      </c>
      <c r="E4904" t="s">
        <v>32</v>
      </c>
      <c r="F4904" t="s">
        <v>49</v>
      </c>
      <c r="G4904" t="s">
        <v>50</v>
      </c>
      <c r="I4904"/>
      <c r="J4904">
        <v>90.9</v>
      </c>
      <c r="K4904" s="1">
        <v>46112</v>
      </c>
      <c r="L4904" t="s">
        <v>15144</v>
      </c>
    </row>
    <row r="4905" spans="1:12" x14ac:dyDescent="0.2">
      <c r="A4905" t="s">
        <v>13020</v>
      </c>
      <c r="B4905" t="s">
        <v>13021</v>
      </c>
      <c r="C4905" t="s">
        <v>7360</v>
      </c>
      <c r="D4905" t="s">
        <v>221</v>
      </c>
      <c r="E4905" t="s">
        <v>32</v>
      </c>
      <c r="F4905" t="s">
        <v>49</v>
      </c>
      <c r="G4905" t="s">
        <v>50</v>
      </c>
      <c r="I4905"/>
      <c r="J4905">
        <v>90.9</v>
      </c>
      <c r="K4905" s="1">
        <v>46112</v>
      </c>
      <c r="L4905" t="s">
        <v>15144</v>
      </c>
    </row>
    <row r="4906" spans="1:12" x14ac:dyDescent="0.2">
      <c r="A4906" t="s">
        <v>12249</v>
      </c>
      <c r="B4906" t="s">
        <v>12250</v>
      </c>
      <c r="C4906" t="s">
        <v>7360</v>
      </c>
      <c r="D4906" t="s">
        <v>221</v>
      </c>
      <c r="E4906" t="s">
        <v>32</v>
      </c>
      <c r="F4906" t="s">
        <v>152</v>
      </c>
      <c r="G4906" t="s">
        <v>1063</v>
      </c>
      <c r="I4906"/>
      <c r="J4906">
        <v>428.6</v>
      </c>
      <c r="K4906" s="1">
        <v>46081</v>
      </c>
      <c r="L4906" t="s">
        <v>15144</v>
      </c>
    </row>
    <row r="4907" spans="1:12" x14ac:dyDescent="0.2">
      <c r="A4907" t="s">
        <v>12245</v>
      </c>
      <c r="B4907" t="s">
        <v>12246</v>
      </c>
      <c r="C4907" t="s">
        <v>15432</v>
      </c>
      <c r="D4907" t="s">
        <v>221</v>
      </c>
      <c r="E4907" t="s">
        <v>32</v>
      </c>
      <c r="F4907" t="s">
        <v>152</v>
      </c>
      <c r="G4907" t="s">
        <v>1063</v>
      </c>
      <c r="I4907"/>
      <c r="J4907">
        <v>428.6</v>
      </c>
      <c r="K4907" s="1">
        <v>46081</v>
      </c>
      <c r="L4907" t="s">
        <v>15144</v>
      </c>
    </row>
    <row r="4908" spans="1:12" x14ac:dyDescent="0.2">
      <c r="A4908" t="s">
        <v>12241</v>
      </c>
      <c r="B4908" t="s">
        <v>12242</v>
      </c>
      <c r="C4908" t="s">
        <v>7360</v>
      </c>
      <c r="D4908" t="s">
        <v>221</v>
      </c>
      <c r="E4908" t="s">
        <v>32</v>
      </c>
      <c r="F4908" t="s">
        <v>152</v>
      </c>
      <c r="G4908" t="s">
        <v>1063</v>
      </c>
      <c r="I4908"/>
      <c r="J4908">
        <v>428.6</v>
      </c>
      <c r="K4908" s="1">
        <v>46081</v>
      </c>
      <c r="L4908" t="s">
        <v>15144</v>
      </c>
    </row>
    <row r="4909" spans="1:12" x14ac:dyDescent="0.2">
      <c r="A4909" t="s">
        <v>12239</v>
      </c>
      <c r="B4909" t="s">
        <v>12240</v>
      </c>
      <c r="C4909" t="s">
        <v>7360</v>
      </c>
      <c r="D4909" t="s">
        <v>221</v>
      </c>
      <c r="E4909" t="s">
        <v>32</v>
      </c>
      <c r="F4909" t="s">
        <v>152</v>
      </c>
      <c r="G4909" t="s">
        <v>1063</v>
      </c>
      <c r="I4909"/>
      <c r="J4909">
        <v>428.6</v>
      </c>
      <c r="K4909" s="1">
        <v>46081</v>
      </c>
      <c r="L4909" t="s">
        <v>15144</v>
      </c>
    </row>
    <row r="4910" spans="1:12" x14ac:dyDescent="0.2">
      <c r="A4910" t="s">
        <v>12243</v>
      </c>
      <c r="B4910" t="s">
        <v>12244</v>
      </c>
      <c r="C4910" t="s">
        <v>7360</v>
      </c>
      <c r="D4910" t="s">
        <v>221</v>
      </c>
      <c r="E4910" t="s">
        <v>32</v>
      </c>
      <c r="F4910" t="s">
        <v>152</v>
      </c>
      <c r="G4910" t="s">
        <v>1063</v>
      </c>
      <c r="I4910"/>
      <c r="J4910">
        <v>428.6</v>
      </c>
      <c r="K4910" s="1">
        <v>46081</v>
      </c>
      <c r="L4910" t="s">
        <v>15144</v>
      </c>
    </row>
    <row r="4911" spans="1:12" x14ac:dyDescent="0.2">
      <c r="A4911" t="s">
        <v>12247</v>
      </c>
      <c r="B4911" t="s">
        <v>12248</v>
      </c>
      <c r="C4911" t="s">
        <v>7360</v>
      </c>
      <c r="D4911" t="s">
        <v>221</v>
      </c>
      <c r="E4911" t="s">
        <v>32</v>
      </c>
      <c r="F4911" t="s">
        <v>152</v>
      </c>
      <c r="G4911" t="s">
        <v>1063</v>
      </c>
      <c r="I4911"/>
      <c r="J4911">
        <v>428.6</v>
      </c>
      <c r="K4911" s="1">
        <v>46081</v>
      </c>
      <c r="L4911" t="s">
        <v>15144</v>
      </c>
    </row>
    <row r="4912" spans="1:12" x14ac:dyDescent="0.2">
      <c r="A4912" t="s">
        <v>12251</v>
      </c>
      <c r="B4912" t="s">
        <v>12252</v>
      </c>
      <c r="C4912" t="s">
        <v>7360</v>
      </c>
      <c r="D4912" t="s">
        <v>221</v>
      </c>
      <c r="E4912" t="s">
        <v>32</v>
      </c>
      <c r="F4912" t="s">
        <v>152</v>
      </c>
      <c r="G4912" t="s">
        <v>1063</v>
      </c>
      <c r="I4912"/>
      <c r="J4912">
        <v>428.6</v>
      </c>
      <c r="K4912" s="1">
        <v>46081</v>
      </c>
      <c r="L4912" t="s">
        <v>15144</v>
      </c>
    </row>
    <row r="4913" spans="1:12" x14ac:dyDescent="0.2">
      <c r="A4913" t="s">
        <v>1936</v>
      </c>
      <c r="B4913" t="s">
        <v>5902</v>
      </c>
      <c r="C4913" t="s">
        <v>7360</v>
      </c>
      <c r="D4913" t="s">
        <v>221</v>
      </c>
      <c r="E4913" t="s">
        <v>32</v>
      </c>
      <c r="F4913" t="s">
        <v>133</v>
      </c>
      <c r="G4913" t="s">
        <v>134</v>
      </c>
      <c r="H4913">
        <v>715000</v>
      </c>
      <c r="I4913">
        <v>715000</v>
      </c>
      <c r="J4913">
        <v>53.576250000000002</v>
      </c>
      <c r="K4913" s="1">
        <v>45626</v>
      </c>
      <c r="L4913" t="s">
        <v>15144</v>
      </c>
    </row>
    <row r="4914" spans="1:12" x14ac:dyDescent="0.2">
      <c r="A4914" t="s">
        <v>9110</v>
      </c>
      <c r="B4914" t="s">
        <v>9111</v>
      </c>
      <c r="C4914" t="s">
        <v>7360</v>
      </c>
      <c r="D4914" t="s">
        <v>221</v>
      </c>
      <c r="E4914" t="s">
        <v>32</v>
      </c>
      <c r="F4914" t="s">
        <v>125</v>
      </c>
      <c r="G4914" t="s">
        <v>126</v>
      </c>
      <c r="H4914">
        <v>361119</v>
      </c>
      <c r="I4914">
        <v>361119</v>
      </c>
      <c r="J4914">
        <v>110</v>
      </c>
      <c r="K4914" s="1">
        <v>45900</v>
      </c>
      <c r="L4914" t="s">
        <v>15144</v>
      </c>
    </row>
    <row r="4915" spans="1:12" x14ac:dyDescent="0.2">
      <c r="A4915" t="s">
        <v>2899</v>
      </c>
      <c r="B4915" t="s">
        <v>9130</v>
      </c>
      <c r="C4915" t="s">
        <v>7360</v>
      </c>
      <c r="D4915" t="s">
        <v>221</v>
      </c>
      <c r="E4915" t="s">
        <v>32</v>
      </c>
      <c r="F4915" t="s">
        <v>125</v>
      </c>
      <c r="G4915" t="s">
        <v>126</v>
      </c>
      <c r="H4915">
        <v>361119</v>
      </c>
      <c r="I4915">
        <v>361119</v>
      </c>
      <c r="J4915">
        <v>110</v>
      </c>
      <c r="K4915" s="1">
        <v>45626</v>
      </c>
      <c r="L4915" t="s">
        <v>15144</v>
      </c>
    </row>
    <row r="4916" spans="1:12" x14ac:dyDescent="0.2">
      <c r="A4916" t="s">
        <v>9116</v>
      </c>
      <c r="B4916" t="s">
        <v>9117</v>
      </c>
      <c r="C4916" t="s">
        <v>7360</v>
      </c>
      <c r="D4916" t="s">
        <v>221</v>
      </c>
      <c r="E4916" t="s">
        <v>32</v>
      </c>
      <c r="F4916" t="s">
        <v>125</v>
      </c>
      <c r="G4916" t="s">
        <v>126</v>
      </c>
      <c r="H4916">
        <v>361119</v>
      </c>
      <c r="I4916">
        <v>361119</v>
      </c>
      <c r="J4916">
        <v>110</v>
      </c>
      <c r="K4916" s="1">
        <v>45900</v>
      </c>
      <c r="L4916" t="s">
        <v>15144</v>
      </c>
    </row>
    <row r="4917" spans="1:12" x14ac:dyDescent="0.2">
      <c r="A4917" t="s">
        <v>9128</v>
      </c>
      <c r="B4917" t="s">
        <v>9129</v>
      </c>
      <c r="C4917" t="s">
        <v>7360</v>
      </c>
      <c r="D4917" t="s">
        <v>221</v>
      </c>
      <c r="E4917" t="s">
        <v>32</v>
      </c>
      <c r="F4917" t="s">
        <v>125</v>
      </c>
      <c r="G4917" t="s">
        <v>126</v>
      </c>
      <c r="H4917">
        <v>361119</v>
      </c>
      <c r="I4917">
        <v>361119</v>
      </c>
      <c r="J4917">
        <v>110</v>
      </c>
      <c r="K4917" s="1">
        <v>45900</v>
      </c>
      <c r="L4917" t="s">
        <v>15144</v>
      </c>
    </row>
    <row r="4918" spans="1:12" x14ac:dyDescent="0.2">
      <c r="A4918" t="s">
        <v>9126</v>
      </c>
      <c r="B4918" t="s">
        <v>9127</v>
      </c>
      <c r="C4918" t="s">
        <v>7360</v>
      </c>
      <c r="D4918" t="s">
        <v>221</v>
      </c>
      <c r="E4918" t="s">
        <v>32</v>
      </c>
      <c r="F4918" t="s">
        <v>125</v>
      </c>
      <c r="G4918" t="s">
        <v>126</v>
      </c>
      <c r="H4918">
        <v>336409</v>
      </c>
      <c r="I4918">
        <v>336409</v>
      </c>
      <c r="J4918">
        <v>100</v>
      </c>
      <c r="K4918" s="1">
        <v>45900</v>
      </c>
      <c r="L4918" t="s">
        <v>15144</v>
      </c>
    </row>
    <row r="4919" spans="1:12" x14ac:dyDescent="0.2">
      <c r="A4919" t="s">
        <v>9122</v>
      </c>
      <c r="B4919" t="s">
        <v>9123</v>
      </c>
      <c r="C4919" t="s">
        <v>7360</v>
      </c>
      <c r="D4919" t="s">
        <v>221</v>
      </c>
      <c r="E4919" t="s">
        <v>32</v>
      </c>
      <c r="F4919" t="s">
        <v>125</v>
      </c>
      <c r="G4919" t="s">
        <v>126</v>
      </c>
      <c r="H4919">
        <v>361119</v>
      </c>
      <c r="I4919">
        <v>361119</v>
      </c>
      <c r="J4919">
        <v>110</v>
      </c>
      <c r="K4919" s="1">
        <v>45900</v>
      </c>
      <c r="L4919" t="s">
        <v>15144</v>
      </c>
    </row>
    <row r="4920" spans="1:12" x14ac:dyDescent="0.2">
      <c r="A4920" t="s">
        <v>9120</v>
      </c>
      <c r="B4920" t="s">
        <v>9121</v>
      </c>
      <c r="C4920" t="s">
        <v>7360</v>
      </c>
      <c r="D4920" t="s">
        <v>221</v>
      </c>
      <c r="E4920" t="s">
        <v>32</v>
      </c>
      <c r="F4920" t="s">
        <v>125</v>
      </c>
      <c r="G4920" t="s">
        <v>126</v>
      </c>
      <c r="H4920">
        <v>361119</v>
      </c>
      <c r="I4920">
        <v>361119</v>
      </c>
      <c r="J4920">
        <v>110</v>
      </c>
      <c r="K4920" s="1">
        <v>45900</v>
      </c>
      <c r="L4920" t="s">
        <v>15144</v>
      </c>
    </row>
    <row r="4921" spans="1:12" x14ac:dyDescent="0.2">
      <c r="A4921" t="s">
        <v>9112</v>
      </c>
      <c r="B4921" t="s">
        <v>9113</v>
      </c>
      <c r="C4921" t="s">
        <v>7360</v>
      </c>
      <c r="D4921" t="s">
        <v>221</v>
      </c>
      <c r="E4921" t="s">
        <v>32</v>
      </c>
      <c r="F4921" t="s">
        <v>125</v>
      </c>
      <c r="G4921" t="s">
        <v>126</v>
      </c>
      <c r="H4921">
        <v>361119</v>
      </c>
      <c r="I4921">
        <v>361119</v>
      </c>
      <c r="J4921">
        <v>110</v>
      </c>
      <c r="K4921" s="1">
        <v>45900</v>
      </c>
      <c r="L4921" t="s">
        <v>15144</v>
      </c>
    </row>
    <row r="4922" spans="1:12" x14ac:dyDescent="0.2">
      <c r="A4922" t="s">
        <v>9114</v>
      </c>
      <c r="B4922" t="s">
        <v>9115</v>
      </c>
      <c r="C4922" t="s">
        <v>7360</v>
      </c>
      <c r="D4922" t="s">
        <v>221</v>
      </c>
      <c r="E4922" t="s">
        <v>32</v>
      </c>
      <c r="F4922" t="s">
        <v>125</v>
      </c>
      <c r="G4922" t="s">
        <v>126</v>
      </c>
      <c r="H4922">
        <v>361119</v>
      </c>
      <c r="I4922">
        <v>361119</v>
      </c>
      <c r="J4922">
        <v>110</v>
      </c>
      <c r="K4922" s="1">
        <v>45900</v>
      </c>
      <c r="L4922" t="s">
        <v>15144</v>
      </c>
    </row>
    <row r="4923" spans="1:12" x14ac:dyDescent="0.2">
      <c r="A4923" t="s">
        <v>14977</v>
      </c>
      <c r="B4923" t="s">
        <v>14978</v>
      </c>
      <c r="C4923" t="s">
        <v>7360</v>
      </c>
      <c r="D4923" t="s">
        <v>221</v>
      </c>
      <c r="E4923" t="s">
        <v>32</v>
      </c>
      <c r="F4923" t="s">
        <v>56</v>
      </c>
      <c r="G4923" t="s">
        <v>57</v>
      </c>
      <c r="H4923">
        <v>355000</v>
      </c>
      <c r="I4923">
        <v>355000</v>
      </c>
      <c r="J4923">
        <v>400</v>
      </c>
      <c r="K4923" s="1">
        <v>46234</v>
      </c>
      <c r="L4923" t="s">
        <v>15144</v>
      </c>
    </row>
    <row r="4924" spans="1:12" x14ac:dyDescent="0.2">
      <c r="A4924" t="s">
        <v>14975</v>
      </c>
      <c r="B4924" t="s">
        <v>14976</v>
      </c>
      <c r="C4924" t="s">
        <v>15121</v>
      </c>
      <c r="D4924" t="s">
        <v>221</v>
      </c>
      <c r="E4924" t="s">
        <v>32</v>
      </c>
      <c r="F4924" t="s">
        <v>56</v>
      </c>
      <c r="G4924" t="s">
        <v>57</v>
      </c>
      <c r="H4924">
        <v>295000</v>
      </c>
      <c r="I4924">
        <v>295000</v>
      </c>
      <c r="J4924">
        <v>300</v>
      </c>
      <c r="K4924" s="1">
        <v>46234</v>
      </c>
      <c r="L4924" t="s">
        <v>15144</v>
      </c>
    </row>
    <row r="4925" spans="1:12" x14ac:dyDescent="0.2">
      <c r="A4925" t="s">
        <v>10270</v>
      </c>
      <c r="B4925" t="s">
        <v>10271</v>
      </c>
      <c r="C4925" t="s">
        <v>7360</v>
      </c>
      <c r="D4925" t="s">
        <v>221</v>
      </c>
      <c r="E4925" t="s">
        <v>32</v>
      </c>
      <c r="F4925" t="s">
        <v>56</v>
      </c>
      <c r="G4925" t="s">
        <v>57</v>
      </c>
      <c r="H4925">
        <v>355000</v>
      </c>
      <c r="I4925">
        <v>355000</v>
      </c>
      <c r="J4925">
        <v>400</v>
      </c>
      <c r="K4925" s="1">
        <v>45991</v>
      </c>
      <c r="L4925" t="s">
        <v>15144</v>
      </c>
    </row>
    <row r="4926" spans="1:12" x14ac:dyDescent="0.2">
      <c r="A4926" t="s">
        <v>12672</v>
      </c>
      <c r="B4926" t="s">
        <v>12673</v>
      </c>
      <c r="C4926" t="s">
        <v>7360</v>
      </c>
      <c r="D4926" t="s">
        <v>12674</v>
      </c>
      <c r="E4926" t="s">
        <v>32</v>
      </c>
      <c r="F4926" t="s">
        <v>150</v>
      </c>
      <c r="G4926" t="s">
        <v>1045</v>
      </c>
      <c r="I4926">
        <v>31000</v>
      </c>
      <c r="J4926">
        <v>14</v>
      </c>
      <c r="K4926" s="1">
        <v>46112</v>
      </c>
      <c r="L4926" t="s">
        <v>15144</v>
      </c>
    </row>
    <row r="4927" spans="1:12" x14ac:dyDescent="0.2">
      <c r="A4927" t="s">
        <v>11453</v>
      </c>
      <c r="B4927" t="s">
        <v>11454</v>
      </c>
      <c r="C4927" t="s">
        <v>7360</v>
      </c>
      <c r="D4927" t="s">
        <v>689</v>
      </c>
      <c r="E4927" t="s">
        <v>32</v>
      </c>
      <c r="F4927" t="s">
        <v>117</v>
      </c>
      <c r="G4927" t="s">
        <v>812</v>
      </c>
      <c r="H4927">
        <v>263000</v>
      </c>
      <c r="I4927"/>
      <c r="J4927">
        <v>60</v>
      </c>
      <c r="K4927" s="1">
        <v>46053</v>
      </c>
      <c r="L4927" t="s">
        <v>15144</v>
      </c>
    </row>
    <row r="4928" spans="1:12" x14ac:dyDescent="0.2">
      <c r="A4928" t="s">
        <v>14473</v>
      </c>
      <c r="B4928" t="s">
        <v>14474</v>
      </c>
      <c r="C4928" t="s">
        <v>7360</v>
      </c>
      <c r="D4928" t="s">
        <v>689</v>
      </c>
      <c r="E4928" t="s">
        <v>32</v>
      </c>
      <c r="F4928" t="s">
        <v>118</v>
      </c>
      <c r="G4928" t="s">
        <v>119</v>
      </c>
      <c r="I4928"/>
      <c r="J4928">
        <v>10</v>
      </c>
      <c r="K4928" s="1">
        <v>46203</v>
      </c>
      <c r="L4928" t="s">
        <v>15144</v>
      </c>
    </row>
    <row r="4929" spans="1:12" x14ac:dyDescent="0.2">
      <c r="A4929" t="s">
        <v>14475</v>
      </c>
      <c r="B4929" t="s">
        <v>14476</v>
      </c>
      <c r="C4929" t="s">
        <v>7360</v>
      </c>
      <c r="D4929" t="s">
        <v>689</v>
      </c>
      <c r="E4929" t="s">
        <v>32</v>
      </c>
      <c r="F4929" t="s">
        <v>118</v>
      </c>
      <c r="G4929" t="s">
        <v>119</v>
      </c>
      <c r="I4929"/>
      <c r="J4929">
        <v>40</v>
      </c>
      <c r="K4929" s="1">
        <v>46203</v>
      </c>
      <c r="L4929" t="s">
        <v>15144</v>
      </c>
    </row>
    <row r="4930" spans="1:12" x14ac:dyDescent="0.2">
      <c r="A4930" t="s">
        <v>13257</v>
      </c>
      <c r="B4930" t="s">
        <v>13258</v>
      </c>
      <c r="C4930" t="s">
        <v>7360</v>
      </c>
      <c r="D4930" t="s">
        <v>689</v>
      </c>
      <c r="E4930" t="s">
        <v>32</v>
      </c>
      <c r="F4930" t="s">
        <v>125</v>
      </c>
      <c r="G4930" t="s">
        <v>126</v>
      </c>
      <c r="I4930">
        <v>70000</v>
      </c>
      <c r="J4930">
        <v>9.6999999999999993</v>
      </c>
      <c r="K4930" s="1">
        <v>46142</v>
      </c>
      <c r="L4930" t="s">
        <v>15144</v>
      </c>
    </row>
    <row r="4931" spans="1:12" x14ac:dyDescent="0.2">
      <c r="A4931" t="s">
        <v>13255</v>
      </c>
      <c r="B4931" t="s">
        <v>13256</v>
      </c>
      <c r="C4931" t="s">
        <v>7360</v>
      </c>
      <c r="D4931" t="s">
        <v>689</v>
      </c>
      <c r="E4931" t="s">
        <v>32</v>
      </c>
      <c r="F4931" t="s">
        <v>125</v>
      </c>
      <c r="G4931" t="s">
        <v>126</v>
      </c>
      <c r="H4931">
        <v>123742</v>
      </c>
      <c r="I4931">
        <v>250000</v>
      </c>
      <c r="J4931">
        <v>40.299999999999997</v>
      </c>
      <c r="K4931" s="1">
        <v>46142</v>
      </c>
      <c r="L4931" t="s">
        <v>15144</v>
      </c>
    </row>
    <row r="4932" spans="1:12" x14ac:dyDescent="0.2">
      <c r="A4932" t="s">
        <v>13511</v>
      </c>
      <c r="B4932" t="s">
        <v>13512</v>
      </c>
      <c r="C4932" t="s">
        <v>7360</v>
      </c>
      <c r="D4932" t="s">
        <v>689</v>
      </c>
      <c r="E4932" t="s">
        <v>32</v>
      </c>
      <c r="F4932" t="s">
        <v>58</v>
      </c>
      <c r="G4932" t="s">
        <v>59</v>
      </c>
      <c r="I4932"/>
      <c r="K4932" s="1">
        <v>46142</v>
      </c>
      <c r="L4932" t="s">
        <v>15144</v>
      </c>
    </row>
    <row r="4933" spans="1:12" x14ac:dyDescent="0.2">
      <c r="A4933" t="s">
        <v>720</v>
      </c>
      <c r="B4933" t="s">
        <v>7058</v>
      </c>
      <c r="C4933" t="s">
        <v>7360</v>
      </c>
      <c r="D4933" t="s">
        <v>689</v>
      </c>
      <c r="E4933" t="s">
        <v>32</v>
      </c>
      <c r="F4933" t="s">
        <v>106</v>
      </c>
      <c r="G4933" t="s">
        <v>350</v>
      </c>
      <c r="H4933">
        <v>400000</v>
      </c>
      <c r="I4933">
        <v>400000</v>
      </c>
      <c r="J4933">
        <v>60</v>
      </c>
      <c r="K4933" s="1">
        <v>45565</v>
      </c>
      <c r="L4933" t="s">
        <v>15144</v>
      </c>
    </row>
    <row r="4934" spans="1:12" x14ac:dyDescent="0.2">
      <c r="A4934" t="s">
        <v>722</v>
      </c>
      <c r="B4934" t="s">
        <v>7057</v>
      </c>
      <c r="C4934" t="s">
        <v>7360</v>
      </c>
      <c r="D4934" t="s">
        <v>689</v>
      </c>
      <c r="E4934" t="s">
        <v>32</v>
      </c>
      <c r="F4934" t="s">
        <v>106</v>
      </c>
      <c r="G4934" t="s">
        <v>350</v>
      </c>
      <c r="H4934">
        <v>500000</v>
      </c>
      <c r="I4934">
        <v>500000</v>
      </c>
      <c r="J4934">
        <v>80</v>
      </c>
      <c r="K4934" s="1">
        <v>45565</v>
      </c>
      <c r="L4934" t="s">
        <v>15144</v>
      </c>
    </row>
    <row r="4935" spans="1:12" x14ac:dyDescent="0.2">
      <c r="A4935" t="s">
        <v>721</v>
      </c>
      <c r="B4935" t="s">
        <v>7059</v>
      </c>
      <c r="C4935" t="s">
        <v>7360</v>
      </c>
      <c r="D4935" t="s">
        <v>689</v>
      </c>
      <c r="E4935" t="s">
        <v>32</v>
      </c>
      <c r="F4935" t="s">
        <v>106</v>
      </c>
      <c r="G4935" t="s">
        <v>350</v>
      </c>
      <c r="H4935">
        <v>300000</v>
      </c>
      <c r="I4935">
        <v>300000</v>
      </c>
      <c r="J4935">
        <v>40</v>
      </c>
      <c r="K4935" s="1">
        <v>45565</v>
      </c>
      <c r="L4935" t="s">
        <v>15144</v>
      </c>
    </row>
    <row r="4936" spans="1:12" x14ac:dyDescent="0.2">
      <c r="A4936" t="s">
        <v>688</v>
      </c>
      <c r="B4936" t="s">
        <v>5525</v>
      </c>
      <c r="C4936" t="s">
        <v>7360</v>
      </c>
      <c r="D4936" t="s">
        <v>689</v>
      </c>
      <c r="E4936" t="s">
        <v>32</v>
      </c>
      <c r="F4936" t="s">
        <v>103</v>
      </c>
      <c r="G4936" t="s">
        <v>104</v>
      </c>
      <c r="H4936">
        <v>54000</v>
      </c>
      <c r="I4936">
        <v>54000</v>
      </c>
      <c r="J4936">
        <v>10</v>
      </c>
      <c r="K4936" s="1">
        <v>45565</v>
      </c>
      <c r="L4936" t="s">
        <v>15144</v>
      </c>
    </row>
    <row r="4937" spans="1:12" x14ac:dyDescent="0.2">
      <c r="A4937" t="s">
        <v>3728</v>
      </c>
      <c r="B4937" t="s">
        <v>4040</v>
      </c>
      <c r="C4937" t="s">
        <v>7360</v>
      </c>
      <c r="D4937" t="s">
        <v>3729</v>
      </c>
      <c r="E4937" t="s">
        <v>32</v>
      </c>
      <c r="F4937" t="s">
        <v>117</v>
      </c>
      <c r="G4937" t="s">
        <v>812</v>
      </c>
      <c r="I4937"/>
      <c r="J4937">
        <v>55</v>
      </c>
      <c r="K4937" s="1">
        <v>45716</v>
      </c>
      <c r="L4937" t="s">
        <v>15144</v>
      </c>
    </row>
    <row r="4938" spans="1:12" x14ac:dyDescent="0.2">
      <c r="A4938" t="s">
        <v>14477</v>
      </c>
      <c r="B4938" t="s">
        <v>14478</v>
      </c>
      <c r="C4938" t="s">
        <v>7360</v>
      </c>
      <c r="D4938" t="s">
        <v>3729</v>
      </c>
      <c r="E4938" t="s">
        <v>32</v>
      </c>
      <c r="F4938" t="s">
        <v>86</v>
      </c>
      <c r="G4938" t="s">
        <v>85</v>
      </c>
      <c r="I4938">
        <v>80000</v>
      </c>
      <c r="J4938">
        <v>60</v>
      </c>
      <c r="K4938" s="1">
        <v>46203</v>
      </c>
      <c r="L4938" t="s">
        <v>15144</v>
      </c>
    </row>
    <row r="4939" spans="1:12" x14ac:dyDescent="0.2">
      <c r="A4939" t="s">
        <v>14269</v>
      </c>
      <c r="B4939" t="s">
        <v>14270</v>
      </c>
      <c r="C4939" t="s">
        <v>7360</v>
      </c>
      <c r="D4939" t="s">
        <v>187</v>
      </c>
      <c r="E4939" t="s">
        <v>32</v>
      </c>
      <c r="F4939" t="s">
        <v>183</v>
      </c>
      <c r="G4939" t="s">
        <v>95</v>
      </c>
      <c r="I4939">
        <v>380000</v>
      </c>
      <c r="J4939">
        <v>52.113</v>
      </c>
      <c r="K4939" s="1">
        <v>46203</v>
      </c>
      <c r="L4939" t="s">
        <v>15144</v>
      </c>
    </row>
    <row r="4940" spans="1:12" x14ac:dyDescent="0.2">
      <c r="A4940" t="s">
        <v>10621</v>
      </c>
      <c r="B4940" t="s">
        <v>10622</v>
      </c>
      <c r="C4940" t="s">
        <v>7360</v>
      </c>
      <c r="D4940" t="s">
        <v>187</v>
      </c>
      <c r="E4940" t="s">
        <v>32</v>
      </c>
      <c r="F4940" t="s">
        <v>49</v>
      </c>
      <c r="G4940" t="s">
        <v>50</v>
      </c>
      <c r="H4940">
        <v>832000</v>
      </c>
      <c r="I4940">
        <v>832000</v>
      </c>
      <c r="J4940">
        <v>84.175999999999988</v>
      </c>
      <c r="K4940" s="1">
        <v>45991</v>
      </c>
      <c r="L4940" t="s">
        <v>15144</v>
      </c>
    </row>
    <row r="4941" spans="1:12" x14ac:dyDescent="0.2">
      <c r="A4941" t="s">
        <v>10619</v>
      </c>
      <c r="B4941" t="s">
        <v>10620</v>
      </c>
      <c r="C4941" t="s">
        <v>7360</v>
      </c>
      <c r="D4941" t="s">
        <v>187</v>
      </c>
      <c r="E4941" t="s">
        <v>32</v>
      </c>
      <c r="F4941" t="s">
        <v>49</v>
      </c>
      <c r="G4941" t="s">
        <v>50</v>
      </c>
      <c r="H4941">
        <v>810000</v>
      </c>
      <c r="I4941">
        <v>810000</v>
      </c>
      <c r="J4941">
        <v>84.175999999999988</v>
      </c>
      <c r="K4941" s="1">
        <v>45991</v>
      </c>
      <c r="L4941" t="s">
        <v>15144</v>
      </c>
    </row>
    <row r="4942" spans="1:12" x14ac:dyDescent="0.2">
      <c r="A4942" t="s">
        <v>10625</v>
      </c>
      <c r="B4942" t="s">
        <v>10626</v>
      </c>
      <c r="C4942" t="s">
        <v>7360</v>
      </c>
      <c r="D4942" t="s">
        <v>187</v>
      </c>
      <c r="E4942" t="s">
        <v>32</v>
      </c>
      <c r="F4942" t="s">
        <v>49</v>
      </c>
      <c r="G4942" t="s">
        <v>50</v>
      </c>
      <c r="H4942">
        <v>810000</v>
      </c>
      <c r="I4942">
        <v>810000</v>
      </c>
      <c r="J4942">
        <v>84.175999999999988</v>
      </c>
      <c r="K4942" s="1">
        <v>45991</v>
      </c>
      <c r="L4942" t="s">
        <v>15144</v>
      </c>
    </row>
    <row r="4943" spans="1:12" x14ac:dyDescent="0.2">
      <c r="A4943" t="s">
        <v>10623</v>
      </c>
      <c r="B4943" t="s">
        <v>10624</v>
      </c>
      <c r="C4943" t="s">
        <v>7360</v>
      </c>
      <c r="D4943" t="s">
        <v>187</v>
      </c>
      <c r="E4943" t="s">
        <v>32</v>
      </c>
      <c r="F4943" t="s">
        <v>49</v>
      </c>
      <c r="G4943" t="s">
        <v>50</v>
      </c>
      <c r="H4943">
        <v>810000</v>
      </c>
      <c r="I4943">
        <v>810000</v>
      </c>
      <c r="J4943">
        <v>84.175999999999988</v>
      </c>
      <c r="K4943" s="1">
        <v>45991</v>
      </c>
      <c r="L4943" t="s">
        <v>15144</v>
      </c>
    </row>
    <row r="4944" spans="1:12" x14ac:dyDescent="0.2">
      <c r="A4944" t="s">
        <v>14578</v>
      </c>
      <c r="B4944" t="s">
        <v>14548</v>
      </c>
      <c r="C4944" t="s">
        <v>7360</v>
      </c>
      <c r="D4944" t="s">
        <v>187</v>
      </c>
      <c r="E4944" t="s">
        <v>32</v>
      </c>
      <c r="F4944" t="s">
        <v>150</v>
      </c>
      <c r="G4944" t="s">
        <v>1045</v>
      </c>
      <c r="I4944">
        <v>390000</v>
      </c>
      <c r="J4944">
        <v>100</v>
      </c>
      <c r="K4944" s="1">
        <v>46203</v>
      </c>
      <c r="L4944" t="s">
        <v>15144</v>
      </c>
    </row>
    <row r="4945" spans="1:12" x14ac:dyDescent="0.2">
      <c r="A4945" t="s">
        <v>14579</v>
      </c>
      <c r="B4945" t="s">
        <v>14580</v>
      </c>
      <c r="C4945" t="s">
        <v>7360</v>
      </c>
      <c r="D4945" t="s">
        <v>187</v>
      </c>
      <c r="E4945" t="s">
        <v>32</v>
      </c>
      <c r="F4945" t="s">
        <v>150</v>
      </c>
      <c r="G4945" t="s">
        <v>1045</v>
      </c>
      <c r="I4945">
        <v>390000</v>
      </c>
      <c r="J4945">
        <v>100</v>
      </c>
      <c r="K4945" s="1">
        <v>46203</v>
      </c>
      <c r="L4945" t="s">
        <v>15144</v>
      </c>
    </row>
    <row r="4946" spans="1:12" x14ac:dyDescent="0.2">
      <c r="A4946" t="s">
        <v>14575</v>
      </c>
      <c r="B4946" t="s">
        <v>10910</v>
      </c>
      <c r="C4946" t="s">
        <v>7360</v>
      </c>
      <c r="D4946" t="s">
        <v>187</v>
      </c>
      <c r="E4946" t="s">
        <v>32</v>
      </c>
      <c r="F4946" t="s">
        <v>150</v>
      </c>
      <c r="G4946" t="s">
        <v>1045</v>
      </c>
      <c r="I4946">
        <v>190000</v>
      </c>
      <c r="J4946">
        <v>55.5</v>
      </c>
      <c r="K4946" s="1">
        <v>46203</v>
      </c>
      <c r="L4946" t="s">
        <v>15144</v>
      </c>
    </row>
    <row r="4947" spans="1:12" x14ac:dyDescent="0.2">
      <c r="A4947" t="s">
        <v>14572</v>
      </c>
      <c r="B4947" t="s">
        <v>14573</v>
      </c>
      <c r="C4947" t="s">
        <v>7360</v>
      </c>
      <c r="D4947" t="s">
        <v>187</v>
      </c>
      <c r="E4947" t="s">
        <v>32</v>
      </c>
      <c r="F4947" t="s">
        <v>150</v>
      </c>
      <c r="G4947" t="s">
        <v>1045</v>
      </c>
      <c r="I4947">
        <v>390000</v>
      </c>
      <c r="J4947">
        <v>100</v>
      </c>
      <c r="K4947" s="1">
        <v>46203</v>
      </c>
      <c r="L4947" t="s">
        <v>15144</v>
      </c>
    </row>
    <row r="4948" spans="1:12" x14ac:dyDescent="0.2">
      <c r="A4948" t="s">
        <v>14584</v>
      </c>
      <c r="B4948" t="s">
        <v>14585</v>
      </c>
      <c r="C4948" t="s">
        <v>7360</v>
      </c>
      <c r="D4948" t="s">
        <v>187</v>
      </c>
      <c r="E4948" t="s">
        <v>32</v>
      </c>
      <c r="F4948" t="s">
        <v>150</v>
      </c>
      <c r="G4948" t="s">
        <v>1045</v>
      </c>
      <c r="I4948">
        <v>172000</v>
      </c>
      <c r="J4948">
        <v>45</v>
      </c>
      <c r="K4948" s="1">
        <v>46203</v>
      </c>
      <c r="L4948" t="s">
        <v>15144</v>
      </c>
    </row>
    <row r="4949" spans="1:12" x14ac:dyDescent="0.2">
      <c r="A4949" t="s">
        <v>14582</v>
      </c>
      <c r="B4949" t="s">
        <v>14583</v>
      </c>
      <c r="C4949" t="s">
        <v>7360</v>
      </c>
      <c r="D4949" t="s">
        <v>187</v>
      </c>
      <c r="E4949" t="s">
        <v>32</v>
      </c>
      <c r="F4949" t="s">
        <v>150</v>
      </c>
      <c r="G4949" t="s">
        <v>1045</v>
      </c>
      <c r="I4949">
        <v>390000</v>
      </c>
      <c r="J4949">
        <v>100</v>
      </c>
      <c r="K4949" s="1">
        <v>46203</v>
      </c>
      <c r="L4949" t="s">
        <v>15144</v>
      </c>
    </row>
    <row r="4950" spans="1:12" x14ac:dyDescent="0.2">
      <c r="A4950" t="s">
        <v>14581</v>
      </c>
      <c r="B4950" t="s">
        <v>10908</v>
      </c>
      <c r="C4950" t="s">
        <v>7360</v>
      </c>
      <c r="D4950" t="s">
        <v>187</v>
      </c>
      <c r="E4950" t="s">
        <v>32</v>
      </c>
      <c r="F4950" t="s">
        <v>150</v>
      </c>
      <c r="G4950" t="s">
        <v>1045</v>
      </c>
      <c r="I4950">
        <v>190000</v>
      </c>
      <c r="J4950">
        <v>55.5</v>
      </c>
      <c r="K4950" s="1">
        <v>46203</v>
      </c>
      <c r="L4950" t="s">
        <v>15144</v>
      </c>
    </row>
    <row r="4951" spans="1:12" x14ac:dyDescent="0.2">
      <c r="A4951" t="s">
        <v>14576</v>
      </c>
      <c r="B4951" t="s">
        <v>14577</v>
      </c>
      <c r="C4951" t="s">
        <v>7360</v>
      </c>
      <c r="D4951" t="s">
        <v>187</v>
      </c>
      <c r="E4951" t="s">
        <v>32</v>
      </c>
      <c r="F4951" t="s">
        <v>150</v>
      </c>
      <c r="G4951" t="s">
        <v>1045</v>
      </c>
      <c r="I4951">
        <v>390000</v>
      </c>
      <c r="J4951">
        <v>100</v>
      </c>
      <c r="K4951" s="1">
        <v>46203</v>
      </c>
      <c r="L4951" t="s">
        <v>15144</v>
      </c>
    </row>
    <row r="4952" spans="1:12" x14ac:dyDescent="0.2">
      <c r="A4952" t="s">
        <v>14574</v>
      </c>
      <c r="B4952" t="s">
        <v>10906</v>
      </c>
      <c r="C4952" t="s">
        <v>7360</v>
      </c>
      <c r="D4952" t="s">
        <v>187</v>
      </c>
      <c r="E4952" t="s">
        <v>32</v>
      </c>
      <c r="F4952" t="s">
        <v>150</v>
      </c>
      <c r="G4952" t="s">
        <v>1045</v>
      </c>
      <c r="I4952">
        <v>390000</v>
      </c>
      <c r="J4952">
        <v>100</v>
      </c>
      <c r="K4952" s="1">
        <v>46203</v>
      </c>
      <c r="L4952" t="s">
        <v>15144</v>
      </c>
    </row>
    <row r="4953" spans="1:12" x14ac:dyDescent="0.2">
      <c r="A4953" t="s">
        <v>2419</v>
      </c>
      <c r="B4953" t="s">
        <v>5390</v>
      </c>
      <c r="C4953" t="s">
        <v>7360</v>
      </c>
      <c r="D4953" t="s">
        <v>187</v>
      </c>
      <c r="E4953" t="s">
        <v>32</v>
      </c>
      <c r="F4953" t="s">
        <v>46</v>
      </c>
      <c r="G4953" t="s">
        <v>47</v>
      </c>
      <c r="H4953">
        <v>698000</v>
      </c>
      <c r="I4953">
        <v>698000</v>
      </c>
      <c r="J4953">
        <v>54</v>
      </c>
      <c r="K4953" s="1">
        <v>45565</v>
      </c>
      <c r="L4953" t="s">
        <v>15144</v>
      </c>
    </row>
    <row r="4954" spans="1:12" x14ac:dyDescent="0.2">
      <c r="A4954" t="s">
        <v>3994</v>
      </c>
      <c r="B4954" t="s">
        <v>4537</v>
      </c>
      <c r="C4954" t="s">
        <v>7360</v>
      </c>
      <c r="D4954" t="s">
        <v>187</v>
      </c>
      <c r="E4954" t="s">
        <v>32</v>
      </c>
      <c r="F4954" t="s">
        <v>58</v>
      </c>
      <c r="G4954" t="s">
        <v>59</v>
      </c>
      <c r="I4954">
        <v>716666</v>
      </c>
      <c r="J4954">
        <v>152.5</v>
      </c>
      <c r="K4954" s="1">
        <v>45777</v>
      </c>
      <c r="L4954" t="s">
        <v>15144</v>
      </c>
    </row>
    <row r="4955" spans="1:12" x14ac:dyDescent="0.2">
      <c r="A4955" t="s">
        <v>3997</v>
      </c>
      <c r="B4955" t="s">
        <v>4540</v>
      </c>
      <c r="C4955" t="s">
        <v>7360</v>
      </c>
      <c r="D4955" t="s">
        <v>187</v>
      </c>
      <c r="E4955" t="s">
        <v>32</v>
      </c>
      <c r="F4955" t="s">
        <v>58</v>
      </c>
      <c r="G4955" t="s">
        <v>59</v>
      </c>
      <c r="I4955">
        <v>716666</v>
      </c>
      <c r="J4955">
        <v>152.5</v>
      </c>
      <c r="K4955" s="1">
        <v>45777</v>
      </c>
      <c r="L4955" t="s">
        <v>15144</v>
      </c>
    </row>
    <row r="4956" spans="1:12" x14ac:dyDescent="0.2">
      <c r="A4956" t="s">
        <v>3992</v>
      </c>
      <c r="B4956" t="s">
        <v>4535</v>
      </c>
      <c r="C4956" t="s">
        <v>7360</v>
      </c>
      <c r="D4956" t="s">
        <v>187</v>
      </c>
      <c r="E4956" t="s">
        <v>32</v>
      </c>
      <c r="F4956" t="s">
        <v>58</v>
      </c>
      <c r="G4956" t="s">
        <v>59</v>
      </c>
      <c r="I4956">
        <v>716666</v>
      </c>
      <c r="J4956">
        <v>152.5</v>
      </c>
      <c r="K4956" s="1">
        <v>45777</v>
      </c>
      <c r="L4956" t="s">
        <v>15144</v>
      </c>
    </row>
    <row r="4957" spans="1:12" x14ac:dyDescent="0.2">
      <c r="A4957" t="s">
        <v>3995</v>
      </c>
      <c r="B4957" t="s">
        <v>4538</v>
      </c>
      <c r="C4957" t="s">
        <v>7360</v>
      </c>
      <c r="D4957" t="s">
        <v>187</v>
      </c>
      <c r="E4957" t="s">
        <v>32</v>
      </c>
      <c r="F4957" t="s">
        <v>58</v>
      </c>
      <c r="G4957" t="s">
        <v>59</v>
      </c>
      <c r="I4957">
        <v>716666</v>
      </c>
      <c r="J4957">
        <v>152.5</v>
      </c>
      <c r="K4957" s="1">
        <v>45777</v>
      </c>
      <c r="L4957" t="s">
        <v>15144</v>
      </c>
    </row>
    <row r="4958" spans="1:12" x14ac:dyDescent="0.2">
      <c r="A4958" t="s">
        <v>3996</v>
      </c>
      <c r="B4958" t="s">
        <v>4539</v>
      </c>
      <c r="C4958" t="s">
        <v>7360</v>
      </c>
      <c r="D4958" t="s">
        <v>187</v>
      </c>
      <c r="E4958" t="s">
        <v>32</v>
      </c>
      <c r="F4958" t="s">
        <v>58</v>
      </c>
      <c r="G4958" t="s">
        <v>59</v>
      </c>
      <c r="I4958">
        <v>716666</v>
      </c>
      <c r="J4958">
        <v>152.5</v>
      </c>
      <c r="K4958" s="1">
        <v>45777</v>
      </c>
      <c r="L4958" t="s">
        <v>15144</v>
      </c>
    </row>
    <row r="4959" spans="1:12" x14ac:dyDescent="0.2">
      <c r="A4959" t="s">
        <v>3991</v>
      </c>
      <c r="B4959" t="s">
        <v>4534</v>
      </c>
      <c r="C4959" t="s">
        <v>7360</v>
      </c>
      <c r="D4959" t="s">
        <v>187</v>
      </c>
      <c r="E4959" t="s">
        <v>32</v>
      </c>
      <c r="F4959" t="s">
        <v>58</v>
      </c>
      <c r="G4959" t="s">
        <v>59</v>
      </c>
      <c r="I4959">
        <v>716666</v>
      </c>
      <c r="J4959">
        <v>152.5</v>
      </c>
      <c r="K4959" s="1">
        <v>45777</v>
      </c>
      <c r="L4959" t="s">
        <v>15144</v>
      </c>
    </row>
    <row r="4960" spans="1:12" x14ac:dyDescent="0.2">
      <c r="A4960" t="s">
        <v>3986</v>
      </c>
      <c r="B4960" t="s">
        <v>4529</v>
      </c>
      <c r="C4960" t="s">
        <v>7360</v>
      </c>
      <c r="D4960" t="s">
        <v>187</v>
      </c>
      <c r="E4960" t="s">
        <v>32</v>
      </c>
      <c r="F4960" t="s">
        <v>58</v>
      </c>
      <c r="G4960" t="s">
        <v>59</v>
      </c>
      <c r="I4960">
        <v>716666</v>
      </c>
      <c r="J4960">
        <v>152.5</v>
      </c>
      <c r="K4960" s="1">
        <v>45777</v>
      </c>
      <c r="L4960" t="s">
        <v>15144</v>
      </c>
    </row>
    <row r="4961" spans="1:12" x14ac:dyDescent="0.2">
      <c r="A4961" t="s">
        <v>3989</v>
      </c>
      <c r="B4961" t="s">
        <v>4532</v>
      </c>
      <c r="C4961" t="s">
        <v>7360</v>
      </c>
      <c r="D4961" t="s">
        <v>187</v>
      </c>
      <c r="E4961" t="s">
        <v>32</v>
      </c>
      <c r="F4961" t="s">
        <v>58</v>
      </c>
      <c r="G4961" t="s">
        <v>59</v>
      </c>
      <c r="I4961">
        <v>716666</v>
      </c>
      <c r="J4961">
        <v>152.5</v>
      </c>
      <c r="K4961" s="1">
        <v>45777</v>
      </c>
      <c r="L4961" t="s">
        <v>15144</v>
      </c>
    </row>
    <row r="4962" spans="1:12" x14ac:dyDescent="0.2">
      <c r="A4962" t="s">
        <v>3988</v>
      </c>
      <c r="B4962" t="s">
        <v>4531</v>
      </c>
      <c r="C4962" t="s">
        <v>15122</v>
      </c>
      <c r="D4962" t="s">
        <v>187</v>
      </c>
      <c r="E4962" t="s">
        <v>32</v>
      </c>
      <c r="F4962" t="s">
        <v>58</v>
      </c>
      <c r="G4962" t="s">
        <v>59</v>
      </c>
      <c r="I4962">
        <v>716666</v>
      </c>
      <c r="J4962">
        <v>152.5</v>
      </c>
      <c r="K4962" s="1">
        <v>45777</v>
      </c>
      <c r="L4962" t="s">
        <v>15144</v>
      </c>
    </row>
    <row r="4963" spans="1:12" x14ac:dyDescent="0.2">
      <c r="A4963" t="s">
        <v>3993</v>
      </c>
      <c r="B4963" t="s">
        <v>4536</v>
      </c>
      <c r="C4963" t="s">
        <v>7360</v>
      </c>
      <c r="D4963" t="s">
        <v>187</v>
      </c>
      <c r="E4963" t="s">
        <v>32</v>
      </c>
      <c r="F4963" t="s">
        <v>58</v>
      </c>
      <c r="G4963" t="s">
        <v>59</v>
      </c>
      <c r="I4963">
        <v>716666</v>
      </c>
      <c r="J4963">
        <v>152.5</v>
      </c>
      <c r="K4963" s="1">
        <v>45777</v>
      </c>
      <c r="L4963" t="s">
        <v>15144</v>
      </c>
    </row>
    <row r="4964" spans="1:12" x14ac:dyDescent="0.2">
      <c r="A4964" t="s">
        <v>3987</v>
      </c>
      <c r="B4964" t="s">
        <v>4530</v>
      </c>
      <c r="C4964" t="s">
        <v>7360</v>
      </c>
      <c r="D4964" t="s">
        <v>187</v>
      </c>
      <c r="E4964" t="s">
        <v>32</v>
      </c>
      <c r="F4964" t="s">
        <v>58</v>
      </c>
      <c r="G4964" t="s">
        <v>59</v>
      </c>
      <c r="I4964">
        <v>716666</v>
      </c>
      <c r="J4964">
        <v>152.5</v>
      </c>
      <c r="K4964" s="1">
        <v>45777</v>
      </c>
      <c r="L4964" t="s">
        <v>15144</v>
      </c>
    </row>
    <row r="4965" spans="1:12" x14ac:dyDescent="0.2">
      <c r="A4965" t="s">
        <v>3990</v>
      </c>
      <c r="B4965" t="s">
        <v>4533</v>
      </c>
      <c r="C4965" t="s">
        <v>7360</v>
      </c>
      <c r="D4965" t="s">
        <v>187</v>
      </c>
      <c r="E4965" t="s">
        <v>32</v>
      </c>
      <c r="F4965" t="s">
        <v>58</v>
      </c>
      <c r="G4965" t="s">
        <v>59</v>
      </c>
      <c r="I4965">
        <v>716666</v>
      </c>
      <c r="J4965">
        <v>152.5</v>
      </c>
      <c r="K4965" s="1">
        <v>45777</v>
      </c>
      <c r="L4965" t="s">
        <v>15144</v>
      </c>
    </row>
    <row r="4966" spans="1:12" x14ac:dyDescent="0.2">
      <c r="A4966" t="s">
        <v>13708</v>
      </c>
      <c r="B4966" t="s">
        <v>13709</v>
      </c>
      <c r="C4966" t="s">
        <v>7360</v>
      </c>
      <c r="D4966" t="s">
        <v>187</v>
      </c>
      <c r="E4966" t="s">
        <v>32</v>
      </c>
      <c r="F4966" t="s">
        <v>58</v>
      </c>
      <c r="G4966" t="s">
        <v>59</v>
      </c>
      <c r="H4966">
        <v>141000</v>
      </c>
      <c r="I4966">
        <v>282000</v>
      </c>
      <c r="J4966">
        <v>55.094000000000008</v>
      </c>
      <c r="K4966" s="1">
        <v>46173</v>
      </c>
      <c r="L4966" t="s">
        <v>15144</v>
      </c>
    </row>
    <row r="4967" spans="1:12" x14ac:dyDescent="0.2">
      <c r="A4967" t="s">
        <v>7518</v>
      </c>
      <c r="B4967" t="s">
        <v>7519</v>
      </c>
      <c r="C4967" t="s">
        <v>7360</v>
      </c>
      <c r="D4967" t="s">
        <v>187</v>
      </c>
      <c r="E4967" t="s">
        <v>32</v>
      </c>
      <c r="F4967" t="s">
        <v>58</v>
      </c>
      <c r="G4967" t="s">
        <v>59</v>
      </c>
      <c r="I4967">
        <v>951327</v>
      </c>
      <c r="J4967">
        <v>100</v>
      </c>
      <c r="K4967" s="1">
        <v>45808</v>
      </c>
      <c r="L4967" t="s">
        <v>15144</v>
      </c>
    </row>
    <row r="4968" spans="1:12" x14ac:dyDescent="0.2">
      <c r="A4968" t="s">
        <v>7516</v>
      </c>
      <c r="B4968" t="s">
        <v>7517</v>
      </c>
      <c r="C4968" t="s">
        <v>7360</v>
      </c>
      <c r="D4968" t="s">
        <v>187</v>
      </c>
      <c r="E4968" t="s">
        <v>32</v>
      </c>
      <c r="F4968" t="s">
        <v>58</v>
      </c>
      <c r="G4968" t="s">
        <v>59</v>
      </c>
      <c r="I4968">
        <v>951327</v>
      </c>
      <c r="J4968">
        <v>100</v>
      </c>
      <c r="K4968" s="1">
        <v>45808</v>
      </c>
      <c r="L4968" t="s">
        <v>15144</v>
      </c>
    </row>
    <row r="4969" spans="1:12" x14ac:dyDescent="0.2">
      <c r="A4969" t="s">
        <v>9892</v>
      </c>
      <c r="B4969" t="s">
        <v>9893</v>
      </c>
      <c r="C4969" t="s">
        <v>7360</v>
      </c>
      <c r="D4969" t="s">
        <v>187</v>
      </c>
      <c r="E4969" t="s">
        <v>32</v>
      </c>
      <c r="F4969" t="s">
        <v>103</v>
      </c>
      <c r="G4969" t="s">
        <v>104</v>
      </c>
      <c r="I4969"/>
      <c r="J4969">
        <v>12</v>
      </c>
      <c r="K4969" s="1">
        <v>45961</v>
      </c>
      <c r="L4969" t="s">
        <v>15144</v>
      </c>
    </row>
    <row r="4970" spans="1:12" x14ac:dyDescent="0.2">
      <c r="A4970" t="s">
        <v>7405</v>
      </c>
      <c r="B4970" t="s">
        <v>7372</v>
      </c>
      <c r="C4970" t="s">
        <v>7360</v>
      </c>
      <c r="D4970" t="s">
        <v>187</v>
      </c>
      <c r="E4970" t="s">
        <v>32</v>
      </c>
      <c r="F4970" t="s">
        <v>52</v>
      </c>
      <c r="G4970" t="s">
        <v>53</v>
      </c>
      <c r="I4970">
        <v>645000</v>
      </c>
      <c r="J4970">
        <v>80</v>
      </c>
      <c r="K4970" s="1">
        <v>45808</v>
      </c>
      <c r="L4970" t="s">
        <v>15144</v>
      </c>
    </row>
    <row r="4971" spans="1:12" x14ac:dyDescent="0.2">
      <c r="A4971" t="s">
        <v>7406</v>
      </c>
      <c r="B4971" t="s">
        <v>7374</v>
      </c>
      <c r="C4971" t="s">
        <v>7360</v>
      </c>
      <c r="D4971" t="s">
        <v>187</v>
      </c>
      <c r="E4971" t="s">
        <v>32</v>
      </c>
      <c r="F4971" t="s">
        <v>52</v>
      </c>
      <c r="G4971" t="s">
        <v>53</v>
      </c>
      <c r="I4971">
        <v>524000</v>
      </c>
      <c r="J4971">
        <v>64</v>
      </c>
      <c r="K4971" s="1">
        <v>45808</v>
      </c>
      <c r="L4971" t="s">
        <v>15144</v>
      </c>
    </row>
    <row r="4972" spans="1:12" x14ac:dyDescent="0.2">
      <c r="A4972" t="s">
        <v>7397</v>
      </c>
      <c r="B4972" t="s">
        <v>7398</v>
      </c>
      <c r="C4972" t="s">
        <v>7360</v>
      </c>
      <c r="D4972" t="s">
        <v>187</v>
      </c>
      <c r="E4972" t="s">
        <v>32</v>
      </c>
      <c r="F4972" t="s">
        <v>52</v>
      </c>
      <c r="G4972" t="s">
        <v>53</v>
      </c>
      <c r="I4972">
        <v>766000</v>
      </c>
      <c r="J4972">
        <v>96</v>
      </c>
      <c r="K4972" s="1">
        <v>45808</v>
      </c>
      <c r="L4972" t="s">
        <v>15144</v>
      </c>
    </row>
    <row r="4973" spans="1:12" x14ac:dyDescent="0.2">
      <c r="A4973" t="s">
        <v>7399</v>
      </c>
      <c r="B4973" t="s">
        <v>7400</v>
      </c>
      <c r="C4973" t="s">
        <v>7360</v>
      </c>
      <c r="D4973" t="s">
        <v>187</v>
      </c>
      <c r="E4973" t="s">
        <v>32</v>
      </c>
      <c r="F4973" t="s">
        <v>52</v>
      </c>
      <c r="G4973" t="s">
        <v>53</v>
      </c>
      <c r="I4973">
        <v>766000</v>
      </c>
      <c r="J4973">
        <v>96</v>
      </c>
      <c r="K4973" s="1">
        <v>45808</v>
      </c>
      <c r="L4973" t="s">
        <v>15144</v>
      </c>
    </row>
    <row r="4974" spans="1:12" x14ac:dyDescent="0.2">
      <c r="A4974" t="s">
        <v>7408</v>
      </c>
      <c r="B4974" t="s">
        <v>7376</v>
      </c>
      <c r="C4974" t="s">
        <v>7360</v>
      </c>
      <c r="D4974" t="s">
        <v>187</v>
      </c>
      <c r="E4974" t="s">
        <v>32</v>
      </c>
      <c r="F4974" t="s">
        <v>52</v>
      </c>
      <c r="G4974" t="s">
        <v>53</v>
      </c>
      <c r="I4974">
        <v>645000</v>
      </c>
      <c r="J4974">
        <v>80</v>
      </c>
      <c r="K4974" s="1">
        <v>45808</v>
      </c>
      <c r="L4974" t="s">
        <v>15144</v>
      </c>
    </row>
    <row r="4975" spans="1:12" x14ac:dyDescent="0.2">
      <c r="A4975" t="s">
        <v>7402</v>
      </c>
      <c r="B4975" t="s">
        <v>7378</v>
      </c>
      <c r="C4975" t="s">
        <v>7360</v>
      </c>
      <c r="D4975" t="s">
        <v>187</v>
      </c>
      <c r="E4975" t="s">
        <v>32</v>
      </c>
      <c r="F4975" t="s">
        <v>52</v>
      </c>
      <c r="G4975" t="s">
        <v>53</v>
      </c>
      <c r="H4975">
        <v>258700</v>
      </c>
      <c r="I4975">
        <v>645000</v>
      </c>
      <c r="J4975">
        <v>96</v>
      </c>
      <c r="K4975" s="1">
        <v>45808</v>
      </c>
      <c r="L4975" t="s">
        <v>15144</v>
      </c>
    </row>
    <row r="4976" spans="1:12" x14ac:dyDescent="0.2">
      <c r="A4976" t="s">
        <v>10105</v>
      </c>
      <c r="B4976" t="s">
        <v>10106</v>
      </c>
      <c r="C4976" t="s">
        <v>7360</v>
      </c>
      <c r="D4976" t="s">
        <v>187</v>
      </c>
      <c r="E4976" t="s">
        <v>32</v>
      </c>
      <c r="F4976" t="s">
        <v>52</v>
      </c>
      <c r="G4976" t="s">
        <v>53</v>
      </c>
      <c r="I4976">
        <v>312943</v>
      </c>
      <c r="J4976">
        <v>59.515000000000001</v>
      </c>
      <c r="K4976" s="1">
        <v>45961</v>
      </c>
      <c r="L4976" t="s">
        <v>15144</v>
      </c>
    </row>
    <row r="4977" spans="1:12" x14ac:dyDescent="0.2">
      <c r="A4977" t="s">
        <v>3696</v>
      </c>
      <c r="B4977" t="s">
        <v>5747</v>
      </c>
      <c r="C4977" t="s">
        <v>7360</v>
      </c>
      <c r="D4977" t="s">
        <v>2811</v>
      </c>
      <c r="E4977" t="s">
        <v>32</v>
      </c>
      <c r="F4977" t="s">
        <v>167</v>
      </c>
      <c r="G4977" t="s">
        <v>1251</v>
      </c>
      <c r="I4977"/>
      <c r="K4977" s="1">
        <v>45716</v>
      </c>
      <c r="L4977" t="s">
        <v>15144</v>
      </c>
    </row>
    <row r="4978" spans="1:12" x14ac:dyDescent="0.2">
      <c r="A4978" t="s">
        <v>3697</v>
      </c>
      <c r="B4978" t="s">
        <v>5748</v>
      </c>
      <c r="C4978" t="s">
        <v>7360</v>
      </c>
      <c r="D4978" t="s">
        <v>2811</v>
      </c>
      <c r="E4978" t="s">
        <v>32</v>
      </c>
      <c r="F4978" t="s">
        <v>167</v>
      </c>
      <c r="G4978" t="s">
        <v>1251</v>
      </c>
      <c r="I4978"/>
      <c r="K4978" s="1">
        <v>45716</v>
      </c>
      <c r="L4978" t="s">
        <v>15144</v>
      </c>
    </row>
    <row r="4979" spans="1:12" x14ac:dyDescent="0.2">
      <c r="A4979" t="s">
        <v>3693</v>
      </c>
      <c r="B4979" t="s">
        <v>5744</v>
      </c>
      <c r="C4979" t="s">
        <v>7360</v>
      </c>
      <c r="D4979" t="s">
        <v>2811</v>
      </c>
      <c r="E4979" t="s">
        <v>32</v>
      </c>
      <c r="F4979" t="s">
        <v>167</v>
      </c>
      <c r="G4979" t="s">
        <v>1251</v>
      </c>
      <c r="I4979"/>
      <c r="K4979" s="1">
        <v>45716</v>
      </c>
      <c r="L4979" t="s">
        <v>15144</v>
      </c>
    </row>
    <row r="4980" spans="1:12" x14ac:dyDescent="0.2">
      <c r="A4980" t="s">
        <v>3694</v>
      </c>
      <c r="B4980" t="s">
        <v>5745</v>
      </c>
      <c r="C4980" t="s">
        <v>7360</v>
      </c>
      <c r="D4980" t="s">
        <v>2811</v>
      </c>
      <c r="E4980" t="s">
        <v>32</v>
      </c>
      <c r="F4980" t="s">
        <v>167</v>
      </c>
      <c r="G4980" t="s">
        <v>1251</v>
      </c>
      <c r="I4980"/>
      <c r="K4980" s="1">
        <v>45716</v>
      </c>
      <c r="L4980" t="s">
        <v>15144</v>
      </c>
    </row>
    <row r="4981" spans="1:12" x14ac:dyDescent="0.2">
      <c r="A4981" t="s">
        <v>3695</v>
      </c>
      <c r="B4981" t="s">
        <v>5746</v>
      </c>
      <c r="C4981" t="s">
        <v>7360</v>
      </c>
      <c r="D4981" t="s">
        <v>2811</v>
      </c>
      <c r="E4981" t="s">
        <v>32</v>
      </c>
      <c r="F4981" t="s">
        <v>167</v>
      </c>
      <c r="G4981" t="s">
        <v>1251</v>
      </c>
      <c r="I4981"/>
      <c r="K4981" s="1">
        <v>45716</v>
      </c>
      <c r="L4981" t="s">
        <v>15144</v>
      </c>
    </row>
    <row r="4982" spans="1:12" x14ac:dyDescent="0.2">
      <c r="A4982" t="s">
        <v>14385</v>
      </c>
      <c r="B4982" t="s">
        <v>14386</v>
      </c>
      <c r="C4982" t="s">
        <v>7360</v>
      </c>
      <c r="D4982" t="s">
        <v>35</v>
      </c>
      <c r="E4982" t="s">
        <v>32</v>
      </c>
      <c r="F4982" t="s">
        <v>49</v>
      </c>
      <c r="G4982" t="s">
        <v>50</v>
      </c>
      <c r="I4982">
        <v>520000</v>
      </c>
      <c r="J4982">
        <v>71.527999999999992</v>
      </c>
      <c r="K4982" s="1">
        <v>46203</v>
      </c>
      <c r="L4982" t="s">
        <v>15144</v>
      </c>
    </row>
    <row r="4983" spans="1:12" x14ac:dyDescent="0.2">
      <c r="A4983" t="s">
        <v>14387</v>
      </c>
      <c r="B4983" t="s">
        <v>14388</v>
      </c>
      <c r="C4983" t="s">
        <v>7360</v>
      </c>
      <c r="D4983" t="s">
        <v>35</v>
      </c>
      <c r="E4983" t="s">
        <v>32</v>
      </c>
      <c r="F4983" t="s">
        <v>49</v>
      </c>
      <c r="G4983" t="s">
        <v>50</v>
      </c>
      <c r="I4983">
        <v>520000</v>
      </c>
      <c r="J4983">
        <v>71.527999999999992</v>
      </c>
      <c r="K4983" s="1">
        <v>46203</v>
      </c>
      <c r="L4983" t="s">
        <v>15144</v>
      </c>
    </row>
    <row r="4984" spans="1:12" x14ac:dyDescent="0.2">
      <c r="A4984" t="s">
        <v>14381</v>
      </c>
      <c r="B4984" t="s">
        <v>14382</v>
      </c>
      <c r="C4984" t="s">
        <v>7360</v>
      </c>
      <c r="D4984" t="s">
        <v>35</v>
      </c>
      <c r="E4984" t="s">
        <v>32</v>
      </c>
      <c r="F4984" t="s">
        <v>49</v>
      </c>
      <c r="G4984" t="s">
        <v>50</v>
      </c>
      <c r="I4984">
        <v>520000</v>
      </c>
      <c r="J4984">
        <v>71.527999999999992</v>
      </c>
      <c r="K4984" s="1">
        <v>46203</v>
      </c>
      <c r="L4984" t="s">
        <v>15144</v>
      </c>
    </row>
    <row r="4985" spans="1:12" x14ac:dyDescent="0.2">
      <c r="A4985" t="s">
        <v>14379</v>
      </c>
      <c r="B4985" t="s">
        <v>14380</v>
      </c>
      <c r="C4985" t="s">
        <v>7360</v>
      </c>
      <c r="D4985" t="s">
        <v>35</v>
      </c>
      <c r="E4985" t="s">
        <v>32</v>
      </c>
      <c r="F4985" t="s">
        <v>49</v>
      </c>
      <c r="G4985" t="s">
        <v>50</v>
      </c>
      <c r="I4985">
        <v>520000</v>
      </c>
      <c r="J4985">
        <v>71.527999999999992</v>
      </c>
      <c r="K4985" s="1">
        <v>46203</v>
      </c>
      <c r="L4985" t="s">
        <v>15144</v>
      </c>
    </row>
    <row r="4986" spans="1:12" x14ac:dyDescent="0.2">
      <c r="A4986" t="s">
        <v>14383</v>
      </c>
      <c r="B4986" t="s">
        <v>14384</v>
      </c>
      <c r="C4986" t="s">
        <v>7360</v>
      </c>
      <c r="D4986" t="s">
        <v>35</v>
      </c>
      <c r="E4986" t="s">
        <v>32</v>
      </c>
      <c r="F4986" t="s">
        <v>49</v>
      </c>
      <c r="G4986" t="s">
        <v>50</v>
      </c>
      <c r="I4986">
        <v>520000</v>
      </c>
      <c r="J4986">
        <v>71.527999999999992</v>
      </c>
      <c r="K4986" s="1">
        <v>46203</v>
      </c>
      <c r="L4986" t="s">
        <v>15144</v>
      </c>
    </row>
    <row r="4987" spans="1:12" x14ac:dyDescent="0.2">
      <c r="A4987" t="s">
        <v>14377</v>
      </c>
      <c r="B4987" t="s">
        <v>14378</v>
      </c>
      <c r="C4987" t="s">
        <v>7360</v>
      </c>
      <c r="D4987" t="s">
        <v>35</v>
      </c>
      <c r="E4987" t="s">
        <v>32</v>
      </c>
      <c r="F4987" t="s">
        <v>49</v>
      </c>
      <c r="G4987" t="s">
        <v>50</v>
      </c>
      <c r="I4987">
        <v>520000</v>
      </c>
      <c r="J4987">
        <v>71.527999999999992</v>
      </c>
      <c r="K4987" s="1">
        <v>46203</v>
      </c>
      <c r="L4987" t="s">
        <v>15144</v>
      </c>
    </row>
    <row r="4988" spans="1:12" x14ac:dyDescent="0.2">
      <c r="A4988" t="s">
        <v>14399</v>
      </c>
      <c r="B4988" t="s">
        <v>14400</v>
      </c>
      <c r="C4988" t="s">
        <v>7360</v>
      </c>
      <c r="D4988" t="s">
        <v>35</v>
      </c>
      <c r="E4988" t="s">
        <v>32</v>
      </c>
      <c r="F4988" t="s">
        <v>49</v>
      </c>
      <c r="G4988" t="s">
        <v>50</v>
      </c>
      <c r="I4988">
        <v>575000</v>
      </c>
      <c r="J4988">
        <v>71.533999999999992</v>
      </c>
      <c r="K4988" s="1">
        <v>46203</v>
      </c>
      <c r="L4988" t="s">
        <v>15144</v>
      </c>
    </row>
    <row r="4989" spans="1:12" x14ac:dyDescent="0.2">
      <c r="A4989" t="s">
        <v>14389</v>
      </c>
      <c r="B4989" t="s">
        <v>14390</v>
      </c>
      <c r="C4989" t="s">
        <v>7360</v>
      </c>
      <c r="D4989" t="s">
        <v>35</v>
      </c>
      <c r="E4989" t="s">
        <v>32</v>
      </c>
      <c r="F4989" t="s">
        <v>49</v>
      </c>
      <c r="G4989" t="s">
        <v>50</v>
      </c>
      <c r="I4989">
        <v>575000</v>
      </c>
      <c r="J4989">
        <v>71.533999999999992</v>
      </c>
      <c r="K4989" s="1">
        <v>46203</v>
      </c>
      <c r="L4989" t="s">
        <v>15144</v>
      </c>
    </row>
    <row r="4990" spans="1:12" x14ac:dyDescent="0.2">
      <c r="A4990" t="s">
        <v>14401</v>
      </c>
      <c r="B4990" t="s">
        <v>14402</v>
      </c>
      <c r="C4990" t="s">
        <v>7360</v>
      </c>
      <c r="D4990" t="s">
        <v>35</v>
      </c>
      <c r="E4990" t="s">
        <v>32</v>
      </c>
      <c r="F4990" t="s">
        <v>49</v>
      </c>
      <c r="G4990" t="s">
        <v>50</v>
      </c>
      <c r="I4990">
        <v>575000</v>
      </c>
      <c r="J4990">
        <v>71.533999999999992</v>
      </c>
      <c r="K4990" s="1">
        <v>46203</v>
      </c>
      <c r="L4990" t="s">
        <v>15144</v>
      </c>
    </row>
    <row r="4991" spans="1:12" x14ac:dyDescent="0.2">
      <c r="A4991" t="s">
        <v>14393</v>
      </c>
      <c r="B4991" t="s">
        <v>14394</v>
      </c>
      <c r="C4991" t="s">
        <v>7360</v>
      </c>
      <c r="D4991" t="s">
        <v>35</v>
      </c>
      <c r="E4991" t="s">
        <v>32</v>
      </c>
      <c r="F4991" t="s">
        <v>49</v>
      </c>
      <c r="G4991" t="s">
        <v>50</v>
      </c>
      <c r="I4991">
        <v>575000</v>
      </c>
      <c r="J4991">
        <v>71.533999999999992</v>
      </c>
      <c r="K4991" s="1">
        <v>46203</v>
      </c>
      <c r="L4991" t="s">
        <v>15144</v>
      </c>
    </row>
    <row r="4992" spans="1:12" x14ac:dyDescent="0.2">
      <c r="A4992" t="s">
        <v>14395</v>
      </c>
      <c r="B4992" t="s">
        <v>14396</v>
      </c>
      <c r="C4992" t="s">
        <v>7360</v>
      </c>
      <c r="D4992" t="s">
        <v>35</v>
      </c>
      <c r="E4992" t="s">
        <v>32</v>
      </c>
      <c r="F4992" t="s">
        <v>49</v>
      </c>
      <c r="G4992" t="s">
        <v>50</v>
      </c>
      <c r="I4992">
        <v>575000</v>
      </c>
      <c r="J4992">
        <v>71.533999999999992</v>
      </c>
      <c r="K4992" s="1">
        <v>46203</v>
      </c>
      <c r="L4992" t="s">
        <v>15144</v>
      </c>
    </row>
    <row r="4993" spans="1:12" x14ac:dyDescent="0.2">
      <c r="A4993" t="s">
        <v>14403</v>
      </c>
      <c r="B4993" t="s">
        <v>14404</v>
      </c>
      <c r="C4993" t="s">
        <v>7360</v>
      </c>
      <c r="D4993" t="s">
        <v>35</v>
      </c>
      <c r="E4993" t="s">
        <v>32</v>
      </c>
      <c r="F4993" t="s">
        <v>49</v>
      </c>
      <c r="G4993" t="s">
        <v>50</v>
      </c>
      <c r="I4993">
        <v>575000</v>
      </c>
      <c r="J4993">
        <v>71.533999999999992</v>
      </c>
      <c r="K4993" s="1">
        <v>46203</v>
      </c>
      <c r="L4993" t="s">
        <v>15144</v>
      </c>
    </row>
    <row r="4994" spans="1:12" x14ac:dyDescent="0.2">
      <c r="A4994" t="s">
        <v>14405</v>
      </c>
      <c r="B4994" t="s">
        <v>14406</v>
      </c>
      <c r="C4994" t="s">
        <v>7360</v>
      </c>
      <c r="D4994" t="s">
        <v>35</v>
      </c>
      <c r="E4994" t="s">
        <v>32</v>
      </c>
      <c r="F4994" t="s">
        <v>49</v>
      </c>
      <c r="G4994" t="s">
        <v>50</v>
      </c>
      <c r="I4994">
        <v>575000</v>
      </c>
      <c r="J4994">
        <v>71.533999999999992</v>
      </c>
      <c r="K4994" s="1">
        <v>46203</v>
      </c>
      <c r="L4994" t="s">
        <v>15144</v>
      </c>
    </row>
    <row r="4995" spans="1:12" x14ac:dyDescent="0.2">
      <c r="A4995" t="s">
        <v>14391</v>
      </c>
      <c r="B4995" t="s">
        <v>14392</v>
      </c>
      <c r="C4995" t="s">
        <v>7360</v>
      </c>
      <c r="D4995" t="s">
        <v>35</v>
      </c>
      <c r="E4995" t="s">
        <v>32</v>
      </c>
      <c r="F4995" t="s">
        <v>49</v>
      </c>
      <c r="G4995" t="s">
        <v>50</v>
      </c>
      <c r="I4995">
        <v>575000</v>
      </c>
      <c r="J4995">
        <v>71.533999999999992</v>
      </c>
      <c r="K4995" s="1">
        <v>46203</v>
      </c>
      <c r="L4995" t="s">
        <v>15144</v>
      </c>
    </row>
    <row r="4996" spans="1:12" x14ac:dyDescent="0.2">
      <c r="A4996" t="s">
        <v>14397</v>
      </c>
      <c r="B4996" t="s">
        <v>14398</v>
      </c>
      <c r="C4996" t="s">
        <v>7360</v>
      </c>
      <c r="D4996" t="s">
        <v>35</v>
      </c>
      <c r="E4996" t="s">
        <v>32</v>
      </c>
      <c r="F4996" t="s">
        <v>49</v>
      </c>
      <c r="G4996" t="s">
        <v>50</v>
      </c>
      <c r="I4996">
        <v>575000</v>
      </c>
      <c r="J4996">
        <v>71.533999999999992</v>
      </c>
      <c r="K4996" s="1">
        <v>46203</v>
      </c>
      <c r="L4996" t="s">
        <v>15144</v>
      </c>
    </row>
    <row r="4997" spans="1:12" x14ac:dyDescent="0.2">
      <c r="A4997" t="s">
        <v>10845</v>
      </c>
      <c r="B4997" t="s">
        <v>7384</v>
      </c>
      <c r="C4997" t="s">
        <v>7360</v>
      </c>
      <c r="D4997" t="s">
        <v>35</v>
      </c>
      <c r="E4997" t="s">
        <v>32</v>
      </c>
      <c r="F4997" t="s">
        <v>56</v>
      </c>
      <c r="G4997" t="s">
        <v>57</v>
      </c>
      <c r="I4997"/>
      <c r="K4997" s="1">
        <v>45991</v>
      </c>
      <c r="L4997" t="s">
        <v>15144</v>
      </c>
    </row>
    <row r="4998" spans="1:12" x14ac:dyDescent="0.2">
      <c r="A4998" t="s">
        <v>10839</v>
      </c>
      <c r="B4998" t="s">
        <v>7376</v>
      </c>
      <c r="C4998" t="s">
        <v>7360</v>
      </c>
      <c r="D4998" t="s">
        <v>35</v>
      </c>
      <c r="E4998" t="s">
        <v>32</v>
      </c>
      <c r="F4998" t="s">
        <v>56</v>
      </c>
      <c r="G4998" t="s">
        <v>57</v>
      </c>
      <c r="I4998"/>
      <c r="K4998" s="1">
        <v>45991</v>
      </c>
      <c r="L4998" t="s">
        <v>15144</v>
      </c>
    </row>
    <row r="4999" spans="1:12" x14ac:dyDescent="0.2">
      <c r="A4999" t="s">
        <v>10843</v>
      </c>
      <c r="B4999" t="s">
        <v>7374</v>
      </c>
      <c r="C4999" t="s">
        <v>7360</v>
      </c>
      <c r="D4999" t="s">
        <v>35</v>
      </c>
      <c r="E4999" t="s">
        <v>32</v>
      </c>
      <c r="F4999" t="s">
        <v>56</v>
      </c>
      <c r="G4999" t="s">
        <v>57</v>
      </c>
      <c r="I4999"/>
      <c r="K4999" s="1">
        <v>45991</v>
      </c>
      <c r="L4999" t="s">
        <v>15144</v>
      </c>
    </row>
    <row r="5000" spans="1:12" x14ac:dyDescent="0.2">
      <c r="A5000" t="s">
        <v>10844</v>
      </c>
      <c r="B5000" t="s">
        <v>7380</v>
      </c>
      <c r="C5000" t="s">
        <v>7360</v>
      </c>
      <c r="D5000" t="s">
        <v>35</v>
      </c>
      <c r="E5000" t="s">
        <v>32</v>
      </c>
      <c r="F5000" t="s">
        <v>56</v>
      </c>
      <c r="G5000" t="s">
        <v>57</v>
      </c>
      <c r="I5000"/>
      <c r="K5000" s="1">
        <v>45991</v>
      </c>
      <c r="L5000" t="s">
        <v>15144</v>
      </c>
    </row>
    <row r="5001" spans="1:12" x14ac:dyDescent="0.2">
      <c r="A5001" t="s">
        <v>10842</v>
      </c>
      <c r="B5001" t="s">
        <v>7372</v>
      </c>
      <c r="C5001" t="s">
        <v>7360</v>
      </c>
      <c r="D5001" t="s">
        <v>35</v>
      </c>
      <c r="E5001" t="s">
        <v>32</v>
      </c>
      <c r="F5001" t="s">
        <v>56</v>
      </c>
      <c r="G5001" t="s">
        <v>57</v>
      </c>
      <c r="I5001"/>
      <c r="K5001" s="1">
        <v>45991</v>
      </c>
      <c r="L5001" t="s">
        <v>15144</v>
      </c>
    </row>
    <row r="5002" spans="1:12" x14ac:dyDescent="0.2">
      <c r="A5002" t="s">
        <v>10841</v>
      </c>
      <c r="B5002" t="s">
        <v>7382</v>
      </c>
      <c r="C5002" t="s">
        <v>7360</v>
      </c>
      <c r="D5002" t="s">
        <v>35</v>
      </c>
      <c r="E5002" t="s">
        <v>32</v>
      </c>
      <c r="F5002" t="s">
        <v>56</v>
      </c>
      <c r="G5002" t="s">
        <v>57</v>
      </c>
      <c r="I5002"/>
      <c r="K5002" s="1">
        <v>45991</v>
      </c>
      <c r="L5002" t="s">
        <v>15144</v>
      </c>
    </row>
    <row r="5003" spans="1:12" x14ac:dyDescent="0.2">
      <c r="A5003" t="s">
        <v>10840</v>
      </c>
      <c r="B5003" t="s">
        <v>7378</v>
      </c>
      <c r="C5003" t="s">
        <v>7360</v>
      </c>
      <c r="D5003" t="s">
        <v>35</v>
      </c>
      <c r="E5003" t="s">
        <v>32</v>
      </c>
      <c r="F5003" t="s">
        <v>56</v>
      </c>
      <c r="G5003" t="s">
        <v>57</v>
      </c>
      <c r="I5003"/>
      <c r="K5003" s="1">
        <v>45991</v>
      </c>
      <c r="L5003" t="s">
        <v>15144</v>
      </c>
    </row>
    <row r="5004" spans="1:12" x14ac:dyDescent="0.2">
      <c r="A5004" t="s">
        <v>10846</v>
      </c>
      <c r="B5004" t="s">
        <v>7407</v>
      </c>
      <c r="C5004" t="s">
        <v>7360</v>
      </c>
      <c r="D5004" t="s">
        <v>35</v>
      </c>
      <c r="E5004" t="s">
        <v>32</v>
      </c>
      <c r="F5004" t="s">
        <v>56</v>
      </c>
      <c r="G5004" t="s">
        <v>57</v>
      </c>
      <c r="I5004"/>
      <c r="K5004" s="1">
        <v>45991</v>
      </c>
      <c r="L5004" t="s">
        <v>15144</v>
      </c>
    </row>
    <row r="5005" spans="1:12" x14ac:dyDescent="0.2">
      <c r="A5005" t="s">
        <v>15433</v>
      </c>
      <c r="B5005" t="s">
        <v>15434</v>
      </c>
      <c r="C5005" t="s">
        <v>7360</v>
      </c>
      <c r="D5005" t="s">
        <v>35</v>
      </c>
      <c r="E5005" t="s">
        <v>32</v>
      </c>
      <c r="F5005" t="s">
        <v>56</v>
      </c>
      <c r="G5005" t="s">
        <v>57</v>
      </c>
      <c r="H5005">
        <v>208037</v>
      </c>
      <c r="I5005">
        <v>208037</v>
      </c>
      <c r="J5005">
        <v>52.2</v>
      </c>
      <c r="K5005" s="1">
        <v>46234</v>
      </c>
      <c r="L5005" t="s">
        <v>15144</v>
      </c>
    </row>
    <row r="5006" spans="1:12" x14ac:dyDescent="0.2">
      <c r="A5006" t="s">
        <v>15435</v>
      </c>
      <c r="B5006" t="s">
        <v>15436</v>
      </c>
      <c r="C5006" t="s">
        <v>7360</v>
      </c>
      <c r="D5006" t="s">
        <v>35</v>
      </c>
      <c r="E5006" t="s">
        <v>32</v>
      </c>
      <c r="F5006" t="s">
        <v>56</v>
      </c>
      <c r="G5006" t="s">
        <v>57</v>
      </c>
      <c r="H5006">
        <v>339115</v>
      </c>
      <c r="I5006">
        <v>339115</v>
      </c>
      <c r="J5006">
        <v>220.4</v>
      </c>
      <c r="K5006" s="1">
        <v>46234</v>
      </c>
      <c r="L5006" t="s">
        <v>15144</v>
      </c>
    </row>
    <row r="5007" spans="1:12" x14ac:dyDescent="0.2">
      <c r="A5007" t="s">
        <v>14407</v>
      </c>
      <c r="B5007" t="s">
        <v>14408</v>
      </c>
      <c r="C5007" t="s">
        <v>7360</v>
      </c>
      <c r="D5007" t="s">
        <v>35</v>
      </c>
      <c r="E5007" t="s">
        <v>32</v>
      </c>
      <c r="F5007" t="s">
        <v>56</v>
      </c>
      <c r="G5007" t="s">
        <v>57</v>
      </c>
      <c r="H5007">
        <v>360087</v>
      </c>
      <c r="I5007">
        <v>360087</v>
      </c>
      <c r="J5007">
        <v>104.4</v>
      </c>
      <c r="K5007" s="1">
        <v>46203</v>
      </c>
      <c r="L5007" t="s">
        <v>15144</v>
      </c>
    </row>
    <row r="5008" spans="1:12" x14ac:dyDescent="0.2">
      <c r="A5008" t="s">
        <v>14409</v>
      </c>
      <c r="B5008" t="s">
        <v>14410</v>
      </c>
      <c r="C5008" t="s">
        <v>7360</v>
      </c>
      <c r="D5008" t="s">
        <v>35</v>
      </c>
      <c r="E5008" t="s">
        <v>32</v>
      </c>
      <c r="F5008" t="s">
        <v>56</v>
      </c>
      <c r="G5008" t="s">
        <v>57</v>
      </c>
      <c r="H5008">
        <v>290706</v>
      </c>
      <c r="I5008">
        <v>290706</v>
      </c>
      <c r="J5008">
        <v>63.8</v>
      </c>
      <c r="K5008" s="1">
        <v>46203</v>
      </c>
      <c r="L5008" t="s">
        <v>15144</v>
      </c>
    </row>
    <row r="5009" spans="1:12" x14ac:dyDescent="0.2">
      <c r="A5009" t="s">
        <v>13877</v>
      </c>
      <c r="B5009" t="s">
        <v>13878</v>
      </c>
      <c r="C5009" t="s">
        <v>7360</v>
      </c>
      <c r="D5009" t="s">
        <v>110</v>
      </c>
      <c r="E5009" t="s">
        <v>32</v>
      </c>
      <c r="F5009" t="s">
        <v>49</v>
      </c>
      <c r="G5009" t="s">
        <v>50</v>
      </c>
      <c r="I5009">
        <v>1000000</v>
      </c>
      <c r="J5009">
        <v>83.785999999999987</v>
      </c>
      <c r="K5009" s="1">
        <v>46173</v>
      </c>
      <c r="L5009" t="s">
        <v>15144</v>
      </c>
    </row>
    <row r="5010" spans="1:12" x14ac:dyDescent="0.2">
      <c r="A5010" t="s">
        <v>13875</v>
      </c>
      <c r="B5010" t="s">
        <v>13876</v>
      </c>
      <c r="C5010" t="s">
        <v>15437</v>
      </c>
      <c r="D5010" t="s">
        <v>110</v>
      </c>
      <c r="E5010" t="s">
        <v>32</v>
      </c>
      <c r="F5010" t="s">
        <v>49</v>
      </c>
      <c r="G5010" t="s">
        <v>50</v>
      </c>
      <c r="I5010">
        <v>1000000</v>
      </c>
      <c r="J5010">
        <v>83.785999999999987</v>
      </c>
      <c r="K5010" s="1">
        <v>46173</v>
      </c>
      <c r="L5010" t="s">
        <v>15144</v>
      </c>
    </row>
    <row r="5011" spans="1:12" x14ac:dyDescent="0.2">
      <c r="A5011" t="s">
        <v>11441</v>
      </c>
      <c r="B5011" t="s">
        <v>11442</v>
      </c>
      <c r="C5011" t="s">
        <v>7360</v>
      </c>
      <c r="D5011" t="s">
        <v>110</v>
      </c>
      <c r="E5011" t="s">
        <v>32</v>
      </c>
      <c r="F5011" t="s">
        <v>49</v>
      </c>
      <c r="G5011" t="s">
        <v>50</v>
      </c>
      <c r="H5011">
        <v>150000</v>
      </c>
      <c r="I5011">
        <v>150000</v>
      </c>
      <c r="J5011">
        <v>24</v>
      </c>
      <c r="K5011" s="1">
        <v>46053</v>
      </c>
      <c r="L5011" t="s">
        <v>15144</v>
      </c>
    </row>
    <row r="5012" spans="1:12" x14ac:dyDescent="0.2">
      <c r="A5012" t="s">
        <v>15438</v>
      </c>
      <c r="B5012" t="s">
        <v>15439</v>
      </c>
      <c r="C5012" t="s">
        <v>7360</v>
      </c>
      <c r="D5012" t="s">
        <v>110</v>
      </c>
      <c r="E5012" t="s">
        <v>32</v>
      </c>
      <c r="F5012" t="s">
        <v>46</v>
      </c>
      <c r="G5012" t="s">
        <v>47</v>
      </c>
      <c r="I5012">
        <v>980000</v>
      </c>
      <c r="J5012">
        <v>250</v>
      </c>
      <c r="K5012" s="1">
        <v>46234</v>
      </c>
      <c r="L5012" t="s">
        <v>15144</v>
      </c>
    </row>
    <row r="5013" spans="1:12" x14ac:dyDescent="0.2">
      <c r="A5013" t="s">
        <v>15440</v>
      </c>
      <c r="B5013" t="s">
        <v>15441</v>
      </c>
      <c r="C5013" t="s">
        <v>7360</v>
      </c>
      <c r="D5013" t="s">
        <v>110</v>
      </c>
      <c r="E5013" t="s">
        <v>32</v>
      </c>
      <c r="F5013" t="s">
        <v>46</v>
      </c>
      <c r="G5013" t="s">
        <v>47</v>
      </c>
      <c r="I5013">
        <v>515000</v>
      </c>
      <c r="J5013">
        <v>130</v>
      </c>
      <c r="K5013" s="1">
        <v>46234</v>
      </c>
      <c r="L5013" t="s">
        <v>15144</v>
      </c>
    </row>
    <row r="5014" spans="1:12" x14ac:dyDescent="0.2">
      <c r="A5014" t="s">
        <v>15442</v>
      </c>
      <c r="B5014" t="s">
        <v>15443</v>
      </c>
      <c r="C5014" t="s">
        <v>7360</v>
      </c>
      <c r="D5014" t="s">
        <v>110</v>
      </c>
      <c r="E5014" t="s">
        <v>32</v>
      </c>
      <c r="F5014" t="s">
        <v>46</v>
      </c>
      <c r="G5014" t="s">
        <v>47</v>
      </c>
      <c r="I5014">
        <v>980000</v>
      </c>
      <c r="J5014">
        <v>250</v>
      </c>
      <c r="K5014" s="1">
        <v>46234</v>
      </c>
      <c r="L5014" t="s">
        <v>15144</v>
      </c>
    </row>
    <row r="5015" spans="1:12" x14ac:dyDescent="0.2">
      <c r="A5015" t="s">
        <v>15444</v>
      </c>
      <c r="B5015" t="s">
        <v>15445</v>
      </c>
      <c r="C5015" t="s">
        <v>7360</v>
      </c>
      <c r="D5015" t="s">
        <v>110</v>
      </c>
      <c r="E5015" t="s">
        <v>32</v>
      </c>
      <c r="F5015" t="s">
        <v>46</v>
      </c>
      <c r="G5015" t="s">
        <v>47</v>
      </c>
      <c r="I5015">
        <v>490000</v>
      </c>
      <c r="J5015">
        <v>120</v>
      </c>
      <c r="K5015" s="1">
        <v>46234</v>
      </c>
      <c r="L5015" t="s">
        <v>15144</v>
      </c>
    </row>
    <row r="5016" spans="1:12" x14ac:dyDescent="0.2">
      <c r="A5016" t="s">
        <v>14799</v>
      </c>
      <c r="B5016" t="s">
        <v>14800</v>
      </c>
      <c r="C5016" t="s">
        <v>7360</v>
      </c>
      <c r="D5016" t="s">
        <v>110</v>
      </c>
      <c r="E5016" t="s">
        <v>32</v>
      </c>
      <c r="F5016" t="s">
        <v>33</v>
      </c>
      <c r="G5016" t="s">
        <v>34</v>
      </c>
      <c r="I5016">
        <v>492285</v>
      </c>
      <c r="J5016">
        <v>241</v>
      </c>
      <c r="K5016" s="1">
        <v>46234</v>
      </c>
      <c r="L5016" t="s">
        <v>15144</v>
      </c>
    </row>
    <row r="5017" spans="1:12" x14ac:dyDescent="0.2">
      <c r="A5017" t="s">
        <v>14801</v>
      </c>
      <c r="B5017" t="s">
        <v>14802</v>
      </c>
      <c r="C5017" t="s">
        <v>7360</v>
      </c>
      <c r="D5017" t="s">
        <v>110</v>
      </c>
      <c r="E5017" t="s">
        <v>32</v>
      </c>
      <c r="F5017" t="s">
        <v>33</v>
      </c>
      <c r="G5017" t="s">
        <v>34</v>
      </c>
      <c r="I5017">
        <v>492285</v>
      </c>
      <c r="J5017">
        <v>241</v>
      </c>
      <c r="K5017" s="1">
        <v>46234</v>
      </c>
      <c r="L5017" t="s">
        <v>15144</v>
      </c>
    </row>
    <row r="5018" spans="1:12" x14ac:dyDescent="0.2">
      <c r="A5018" t="s">
        <v>14803</v>
      </c>
      <c r="B5018" t="s">
        <v>14804</v>
      </c>
      <c r="C5018" t="s">
        <v>15446</v>
      </c>
      <c r="D5018" t="s">
        <v>110</v>
      </c>
      <c r="E5018" t="s">
        <v>32</v>
      </c>
      <c r="F5018" t="s">
        <v>33</v>
      </c>
      <c r="G5018" t="s">
        <v>34</v>
      </c>
      <c r="I5018">
        <v>492285</v>
      </c>
      <c r="J5018">
        <v>241</v>
      </c>
      <c r="K5018" s="1">
        <v>46234</v>
      </c>
      <c r="L5018" t="s">
        <v>15144</v>
      </c>
    </row>
    <row r="5019" spans="1:12" x14ac:dyDescent="0.2">
      <c r="A5019" t="s">
        <v>12227</v>
      </c>
      <c r="B5019" t="s">
        <v>12228</v>
      </c>
      <c r="C5019" t="s">
        <v>7360</v>
      </c>
      <c r="D5019" t="s">
        <v>209</v>
      </c>
      <c r="E5019" t="s">
        <v>32</v>
      </c>
      <c r="F5019" t="s">
        <v>46</v>
      </c>
      <c r="G5019" t="s">
        <v>47</v>
      </c>
      <c r="I5019">
        <v>157142</v>
      </c>
      <c r="J5019">
        <v>100</v>
      </c>
      <c r="K5019" s="1">
        <v>46081</v>
      </c>
      <c r="L5019" t="s">
        <v>15144</v>
      </c>
    </row>
    <row r="5020" spans="1:12" x14ac:dyDescent="0.2">
      <c r="A5020" t="s">
        <v>12237</v>
      </c>
      <c r="B5020" t="s">
        <v>12238</v>
      </c>
      <c r="C5020" t="s">
        <v>7360</v>
      </c>
      <c r="D5020" t="s">
        <v>209</v>
      </c>
      <c r="E5020" t="s">
        <v>32</v>
      </c>
      <c r="F5020" t="s">
        <v>46</v>
      </c>
      <c r="G5020" t="s">
        <v>47</v>
      </c>
      <c r="I5020">
        <v>157142</v>
      </c>
      <c r="J5020">
        <v>100</v>
      </c>
      <c r="K5020" s="1">
        <v>46081</v>
      </c>
      <c r="L5020" t="s">
        <v>15144</v>
      </c>
    </row>
    <row r="5021" spans="1:12" x14ac:dyDescent="0.2">
      <c r="A5021" t="s">
        <v>12225</v>
      </c>
      <c r="B5021" t="s">
        <v>12226</v>
      </c>
      <c r="C5021" t="s">
        <v>7360</v>
      </c>
      <c r="D5021" t="s">
        <v>209</v>
      </c>
      <c r="E5021" t="s">
        <v>32</v>
      </c>
      <c r="F5021" t="s">
        <v>46</v>
      </c>
      <c r="G5021" t="s">
        <v>47</v>
      </c>
      <c r="I5021">
        <v>157142</v>
      </c>
      <c r="J5021">
        <v>100</v>
      </c>
      <c r="K5021" s="1">
        <v>46081</v>
      </c>
      <c r="L5021" t="s">
        <v>15144</v>
      </c>
    </row>
    <row r="5022" spans="1:12" x14ac:dyDescent="0.2">
      <c r="A5022" t="s">
        <v>12229</v>
      </c>
      <c r="B5022" t="s">
        <v>12230</v>
      </c>
      <c r="C5022" t="s">
        <v>7360</v>
      </c>
      <c r="D5022" t="s">
        <v>209</v>
      </c>
      <c r="E5022" t="s">
        <v>32</v>
      </c>
      <c r="F5022" t="s">
        <v>46</v>
      </c>
      <c r="G5022" t="s">
        <v>47</v>
      </c>
      <c r="I5022">
        <v>157142</v>
      </c>
      <c r="J5022">
        <v>100</v>
      </c>
      <c r="K5022" s="1">
        <v>46081</v>
      </c>
      <c r="L5022" t="s">
        <v>15144</v>
      </c>
    </row>
    <row r="5023" spans="1:12" x14ac:dyDescent="0.2">
      <c r="A5023" t="s">
        <v>12233</v>
      </c>
      <c r="B5023" t="s">
        <v>12234</v>
      </c>
      <c r="C5023" t="s">
        <v>7360</v>
      </c>
      <c r="D5023" t="s">
        <v>209</v>
      </c>
      <c r="E5023" t="s">
        <v>32</v>
      </c>
      <c r="F5023" t="s">
        <v>46</v>
      </c>
      <c r="G5023" t="s">
        <v>47</v>
      </c>
      <c r="I5023">
        <v>157142</v>
      </c>
      <c r="J5023">
        <v>100</v>
      </c>
      <c r="K5023" s="1">
        <v>46081</v>
      </c>
      <c r="L5023" t="s">
        <v>15144</v>
      </c>
    </row>
    <row r="5024" spans="1:12" x14ac:dyDescent="0.2">
      <c r="A5024" t="s">
        <v>12235</v>
      </c>
      <c r="B5024" t="s">
        <v>12236</v>
      </c>
      <c r="C5024" t="s">
        <v>7360</v>
      </c>
      <c r="D5024" t="s">
        <v>209</v>
      </c>
      <c r="E5024" t="s">
        <v>32</v>
      </c>
      <c r="F5024" t="s">
        <v>46</v>
      </c>
      <c r="G5024" t="s">
        <v>47</v>
      </c>
      <c r="I5024">
        <v>157142</v>
      </c>
      <c r="J5024">
        <v>100</v>
      </c>
      <c r="K5024" s="1">
        <v>46081</v>
      </c>
      <c r="L5024" t="s">
        <v>15144</v>
      </c>
    </row>
    <row r="5025" spans="1:12" x14ac:dyDescent="0.2">
      <c r="A5025" t="s">
        <v>12231</v>
      </c>
      <c r="B5025" t="s">
        <v>12232</v>
      </c>
      <c r="C5025" t="s">
        <v>7360</v>
      </c>
      <c r="D5025" t="s">
        <v>209</v>
      </c>
      <c r="E5025" t="s">
        <v>32</v>
      </c>
      <c r="F5025" t="s">
        <v>46</v>
      </c>
      <c r="G5025" t="s">
        <v>47</v>
      </c>
      <c r="I5025">
        <v>157142</v>
      </c>
      <c r="J5025">
        <v>100</v>
      </c>
      <c r="K5025" s="1">
        <v>46081</v>
      </c>
      <c r="L5025" t="s">
        <v>15144</v>
      </c>
    </row>
    <row r="5026" spans="1:12" x14ac:dyDescent="0.2">
      <c r="A5026" t="s">
        <v>14809</v>
      </c>
      <c r="B5026" t="s">
        <v>14810</v>
      </c>
      <c r="C5026" t="s">
        <v>7360</v>
      </c>
      <c r="D5026" t="s">
        <v>209</v>
      </c>
      <c r="E5026" t="s">
        <v>32</v>
      </c>
      <c r="F5026" t="s">
        <v>58</v>
      </c>
      <c r="G5026" t="s">
        <v>59</v>
      </c>
      <c r="I5026"/>
      <c r="J5026">
        <v>63</v>
      </c>
      <c r="K5026" s="1">
        <v>46234</v>
      </c>
      <c r="L5026" t="s">
        <v>15144</v>
      </c>
    </row>
    <row r="5027" spans="1:12" x14ac:dyDescent="0.2">
      <c r="A5027" t="s">
        <v>9312</v>
      </c>
      <c r="B5027" t="s">
        <v>9313</v>
      </c>
      <c r="C5027" t="s">
        <v>7360</v>
      </c>
      <c r="D5027" t="s">
        <v>90</v>
      </c>
      <c r="E5027" t="s">
        <v>32</v>
      </c>
      <c r="F5027" t="s">
        <v>36</v>
      </c>
      <c r="G5027" t="s">
        <v>37</v>
      </c>
      <c r="H5027">
        <v>350000</v>
      </c>
      <c r="I5027">
        <v>350000</v>
      </c>
      <c r="J5027">
        <v>27</v>
      </c>
      <c r="K5027" s="1">
        <v>45930</v>
      </c>
      <c r="L5027" t="s">
        <v>15144</v>
      </c>
    </row>
    <row r="5028" spans="1:12" x14ac:dyDescent="0.2">
      <c r="A5028" t="s">
        <v>15447</v>
      </c>
      <c r="B5028" t="s">
        <v>7372</v>
      </c>
      <c r="C5028" t="s">
        <v>7360</v>
      </c>
      <c r="D5028" t="s">
        <v>90</v>
      </c>
      <c r="E5028" t="s">
        <v>32</v>
      </c>
      <c r="F5028" t="s">
        <v>49</v>
      </c>
      <c r="G5028" t="s">
        <v>50</v>
      </c>
      <c r="I5028">
        <v>375000</v>
      </c>
      <c r="J5028">
        <v>36</v>
      </c>
      <c r="K5028" s="1">
        <v>46234</v>
      </c>
      <c r="L5028" t="s">
        <v>15144</v>
      </c>
    </row>
    <row r="5029" spans="1:12" x14ac:dyDescent="0.2">
      <c r="A5029" t="s">
        <v>15448</v>
      </c>
      <c r="B5029" t="s">
        <v>7376</v>
      </c>
      <c r="C5029" t="s">
        <v>7360</v>
      </c>
      <c r="D5029" t="s">
        <v>90</v>
      </c>
      <c r="E5029" t="s">
        <v>32</v>
      </c>
      <c r="F5029" t="s">
        <v>49</v>
      </c>
      <c r="G5029" t="s">
        <v>50</v>
      </c>
      <c r="I5029"/>
      <c r="J5029">
        <v>36</v>
      </c>
      <c r="K5029" s="1">
        <v>46234</v>
      </c>
      <c r="L5029" t="s">
        <v>15144</v>
      </c>
    </row>
    <row r="5030" spans="1:12" x14ac:dyDescent="0.2">
      <c r="A5030" t="s">
        <v>15449</v>
      </c>
      <c r="B5030" t="s">
        <v>7374</v>
      </c>
      <c r="C5030" t="s">
        <v>7360</v>
      </c>
      <c r="D5030" t="s">
        <v>90</v>
      </c>
      <c r="E5030" t="s">
        <v>32</v>
      </c>
      <c r="F5030" t="s">
        <v>49</v>
      </c>
      <c r="G5030" t="s">
        <v>50</v>
      </c>
      <c r="I5030"/>
      <c r="J5030">
        <v>36</v>
      </c>
      <c r="K5030" s="1">
        <v>46234</v>
      </c>
      <c r="L5030" t="s">
        <v>15144</v>
      </c>
    </row>
    <row r="5031" spans="1:12" x14ac:dyDescent="0.2">
      <c r="A5031" t="s">
        <v>13383</v>
      </c>
      <c r="B5031" t="s">
        <v>13384</v>
      </c>
      <c r="C5031" t="s">
        <v>7360</v>
      </c>
      <c r="D5031" t="s">
        <v>90</v>
      </c>
      <c r="E5031" t="s">
        <v>32</v>
      </c>
      <c r="F5031" t="s">
        <v>58</v>
      </c>
      <c r="G5031" t="s">
        <v>59</v>
      </c>
      <c r="H5031">
        <v>48000</v>
      </c>
      <c r="I5031">
        <v>48000</v>
      </c>
      <c r="J5031">
        <v>4.5</v>
      </c>
      <c r="K5031" s="1">
        <v>46142</v>
      </c>
      <c r="L5031" t="s">
        <v>15144</v>
      </c>
    </row>
    <row r="5032" spans="1:12" x14ac:dyDescent="0.2">
      <c r="A5032" t="s">
        <v>10913</v>
      </c>
      <c r="B5032" t="s">
        <v>12633</v>
      </c>
      <c r="C5032" t="s">
        <v>14813</v>
      </c>
      <c r="D5032" t="s">
        <v>11435</v>
      </c>
      <c r="E5032" t="s">
        <v>32</v>
      </c>
      <c r="F5032" t="s">
        <v>49</v>
      </c>
      <c r="G5032" t="s">
        <v>50</v>
      </c>
      <c r="I5032"/>
      <c r="J5032">
        <v>200</v>
      </c>
      <c r="K5032" s="1">
        <v>46022</v>
      </c>
      <c r="L5032" t="s">
        <v>15144</v>
      </c>
    </row>
    <row r="5033" spans="1:12" x14ac:dyDescent="0.2">
      <c r="A5033" t="s">
        <v>11436</v>
      </c>
      <c r="B5033" t="s">
        <v>12638</v>
      </c>
      <c r="C5033" t="s">
        <v>7360</v>
      </c>
      <c r="D5033" t="s">
        <v>11435</v>
      </c>
      <c r="E5033" t="s">
        <v>32</v>
      </c>
      <c r="F5033" t="s">
        <v>49</v>
      </c>
      <c r="G5033" t="s">
        <v>50</v>
      </c>
      <c r="I5033"/>
      <c r="J5033">
        <v>209</v>
      </c>
      <c r="K5033" s="1">
        <v>46053</v>
      </c>
      <c r="L5033" t="s">
        <v>15144</v>
      </c>
    </row>
    <row r="5034" spans="1:12" x14ac:dyDescent="0.2">
      <c r="A5034" t="s">
        <v>11437</v>
      </c>
      <c r="B5034" t="s">
        <v>12636</v>
      </c>
      <c r="C5034" t="s">
        <v>7360</v>
      </c>
      <c r="D5034" t="s">
        <v>11435</v>
      </c>
      <c r="E5034" t="s">
        <v>32</v>
      </c>
      <c r="F5034" t="s">
        <v>49</v>
      </c>
      <c r="G5034" t="s">
        <v>50</v>
      </c>
      <c r="I5034"/>
      <c r="J5034">
        <v>207</v>
      </c>
      <c r="K5034" s="1">
        <v>46053</v>
      </c>
      <c r="L5034" t="s">
        <v>15144</v>
      </c>
    </row>
    <row r="5035" spans="1:12" x14ac:dyDescent="0.2">
      <c r="A5035" t="s">
        <v>11439</v>
      </c>
      <c r="B5035" t="s">
        <v>12635</v>
      </c>
      <c r="C5035" t="s">
        <v>7360</v>
      </c>
      <c r="D5035" t="s">
        <v>11435</v>
      </c>
      <c r="E5035" t="s">
        <v>32</v>
      </c>
      <c r="F5035" t="s">
        <v>49</v>
      </c>
      <c r="G5035" t="s">
        <v>50</v>
      </c>
      <c r="I5035"/>
      <c r="J5035">
        <v>207</v>
      </c>
      <c r="K5035" s="1">
        <v>46053</v>
      </c>
      <c r="L5035" t="s">
        <v>15144</v>
      </c>
    </row>
    <row r="5036" spans="1:12" x14ac:dyDescent="0.2">
      <c r="A5036" t="s">
        <v>11438</v>
      </c>
      <c r="B5036" t="s">
        <v>12637</v>
      </c>
      <c r="C5036" t="s">
        <v>7360</v>
      </c>
      <c r="D5036" t="s">
        <v>11435</v>
      </c>
      <c r="E5036" t="s">
        <v>32</v>
      </c>
      <c r="F5036" t="s">
        <v>49</v>
      </c>
      <c r="G5036" t="s">
        <v>50</v>
      </c>
      <c r="I5036"/>
      <c r="J5036">
        <v>207</v>
      </c>
      <c r="K5036" s="1">
        <v>46053</v>
      </c>
      <c r="L5036" t="s">
        <v>15144</v>
      </c>
    </row>
    <row r="5037" spans="1:12" x14ac:dyDescent="0.2">
      <c r="A5037" t="s">
        <v>14588</v>
      </c>
      <c r="B5037" t="s">
        <v>14589</v>
      </c>
      <c r="C5037" t="s">
        <v>7360</v>
      </c>
      <c r="D5037" t="s">
        <v>11435</v>
      </c>
      <c r="E5037" t="s">
        <v>32</v>
      </c>
      <c r="F5037" t="s">
        <v>49</v>
      </c>
      <c r="G5037" t="s">
        <v>50</v>
      </c>
      <c r="I5037"/>
      <c r="J5037">
        <v>74</v>
      </c>
      <c r="K5037" s="1">
        <v>46203</v>
      </c>
      <c r="L5037" t="s">
        <v>15144</v>
      </c>
    </row>
    <row r="5038" spans="1:12" x14ac:dyDescent="0.2">
      <c r="A5038" t="s">
        <v>2558</v>
      </c>
      <c r="B5038" t="s">
        <v>6802</v>
      </c>
      <c r="C5038" t="s">
        <v>7360</v>
      </c>
      <c r="D5038" t="s">
        <v>213</v>
      </c>
      <c r="E5038" t="s">
        <v>32</v>
      </c>
      <c r="F5038" t="s">
        <v>44</v>
      </c>
      <c r="G5038" t="s">
        <v>45</v>
      </c>
      <c r="I5038"/>
      <c r="J5038">
        <v>41.922499999999999</v>
      </c>
      <c r="K5038" s="1">
        <v>45535</v>
      </c>
      <c r="L5038" t="s">
        <v>15144</v>
      </c>
    </row>
    <row r="5039" spans="1:12" x14ac:dyDescent="0.2">
      <c r="A5039" t="s">
        <v>8628</v>
      </c>
      <c r="B5039" t="s">
        <v>8629</v>
      </c>
      <c r="C5039" t="s">
        <v>7360</v>
      </c>
      <c r="D5039" t="s">
        <v>213</v>
      </c>
      <c r="E5039" t="s">
        <v>32</v>
      </c>
      <c r="F5039" t="s">
        <v>165</v>
      </c>
      <c r="G5039" t="s">
        <v>166</v>
      </c>
      <c r="H5039">
        <v>770000</v>
      </c>
      <c r="I5039">
        <v>770000</v>
      </c>
      <c r="J5039">
        <v>450</v>
      </c>
      <c r="K5039" s="1">
        <v>45869</v>
      </c>
      <c r="L5039" t="s">
        <v>15144</v>
      </c>
    </row>
    <row r="5040" spans="1:12" x14ac:dyDescent="0.2">
      <c r="A5040" t="s">
        <v>8622</v>
      </c>
      <c r="B5040" t="s">
        <v>8623</v>
      </c>
      <c r="C5040" t="s">
        <v>7360</v>
      </c>
      <c r="D5040" t="s">
        <v>213</v>
      </c>
      <c r="E5040" t="s">
        <v>32</v>
      </c>
      <c r="F5040" t="s">
        <v>165</v>
      </c>
      <c r="G5040" t="s">
        <v>166</v>
      </c>
      <c r="H5040">
        <v>770000</v>
      </c>
      <c r="I5040">
        <v>770000</v>
      </c>
      <c r="J5040">
        <v>450</v>
      </c>
      <c r="K5040" s="1">
        <v>45869</v>
      </c>
      <c r="L5040" t="s">
        <v>15144</v>
      </c>
    </row>
    <row r="5041" spans="1:12" x14ac:dyDescent="0.2">
      <c r="A5041" t="s">
        <v>8626</v>
      </c>
      <c r="B5041" t="s">
        <v>8627</v>
      </c>
      <c r="C5041" t="s">
        <v>7360</v>
      </c>
      <c r="D5041" t="s">
        <v>213</v>
      </c>
      <c r="E5041" t="s">
        <v>32</v>
      </c>
      <c r="F5041" t="s">
        <v>165</v>
      </c>
      <c r="G5041" t="s">
        <v>166</v>
      </c>
      <c r="H5041">
        <v>770000</v>
      </c>
      <c r="I5041">
        <v>770000</v>
      </c>
      <c r="J5041">
        <v>450</v>
      </c>
      <c r="K5041" s="1">
        <v>45869</v>
      </c>
      <c r="L5041" t="s">
        <v>15144</v>
      </c>
    </row>
    <row r="5042" spans="1:12" x14ac:dyDescent="0.2">
      <c r="A5042" t="s">
        <v>14815</v>
      </c>
      <c r="B5042" t="s">
        <v>7376</v>
      </c>
      <c r="C5042" t="s">
        <v>7360</v>
      </c>
      <c r="D5042" t="s">
        <v>213</v>
      </c>
      <c r="E5042" t="s">
        <v>32</v>
      </c>
      <c r="F5042" t="s">
        <v>49</v>
      </c>
      <c r="G5042" t="s">
        <v>50</v>
      </c>
      <c r="I5042"/>
      <c r="J5042">
        <v>295</v>
      </c>
      <c r="K5042" s="1">
        <v>46234</v>
      </c>
      <c r="L5042" t="s">
        <v>15144</v>
      </c>
    </row>
    <row r="5043" spans="1:12" x14ac:dyDescent="0.2">
      <c r="A5043" t="s">
        <v>14816</v>
      </c>
      <c r="B5043" t="s">
        <v>7374</v>
      </c>
      <c r="C5043" t="s">
        <v>7360</v>
      </c>
      <c r="D5043" t="s">
        <v>213</v>
      </c>
      <c r="E5043" t="s">
        <v>32</v>
      </c>
      <c r="F5043" t="s">
        <v>49</v>
      </c>
      <c r="G5043" t="s">
        <v>50</v>
      </c>
      <c r="I5043"/>
      <c r="J5043">
        <v>295</v>
      </c>
      <c r="K5043" s="1">
        <v>46234</v>
      </c>
      <c r="L5043" t="s">
        <v>15144</v>
      </c>
    </row>
    <row r="5044" spans="1:12" x14ac:dyDescent="0.2">
      <c r="A5044" t="s">
        <v>14817</v>
      </c>
      <c r="B5044" t="s">
        <v>7378</v>
      </c>
      <c r="C5044" t="s">
        <v>15450</v>
      </c>
      <c r="D5044" t="s">
        <v>213</v>
      </c>
      <c r="E5044" t="s">
        <v>32</v>
      </c>
      <c r="F5044" t="s">
        <v>49</v>
      </c>
      <c r="G5044" t="s">
        <v>50</v>
      </c>
      <c r="I5044"/>
      <c r="J5044">
        <v>295</v>
      </c>
      <c r="K5044" s="1">
        <v>46234</v>
      </c>
      <c r="L5044" t="s">
        <v>15144</v>
      </c>
    </row>
    <row r="5045" spans="1:12" x14ac:dyDescent="0.2">
      <c r="A5045" t="s">
        <v>14818</v>
      </c>
      <c r="B5045" t="s">
        <v>7380</v>
      </c>
      <c r="C5045" t="s">
        <v>7360</v>
      </c>
      <c r="D5045" t="s">
        <v>213</v>
      </c>
      <c r="E5045" t="s">
        <v>32</v>
      </c>
      <c r="F5045" t="s">
        <v>49</v>
      </c>
      <c r="G5045" t="s">
        <v>50</v>
      </c>
      <c r="I5045"/>
      <c r="J5045">
        <v>295</v>
      </c>
      <c r="K5045" s="1">
        <v>46234</v>
      </c>
      <c r="L5045" t="s">
        <v>15144</v>
      </c>
    </row>
    <row r="5046" spans="1:12" x14ac:dyDescent="0.2">
      <c r="A5046" t="s">
        <v>14814</v>
      </c>
      <c r="B5046" t="s">
        <v>7372</v>
      </c>
      <c r="C5046" t="s">
        <v>7360</v>
      </c>
      <c r="D5046" t="s">
        <v>213</v>
      </c>
      <c r="E5046" t="s">
        <v>32</v>
      </c>
      <c r="F5046" t="s">
        <v>49</v>
      </c>
      <c r="G5046" t="s">
        <v>50</v>
      </c>
      <c r="I5046"/>
      <c r="J5046">
        <v>295</v>
      </c>
      <c r="K5046" s="1">
        <v>46234</v>
      </c>
      <c r="L5046" t="s">
        <v>15144</v>
      </c>
    </row>
    <row r="5047" spans="1:12" x14ac:dyDescent="0.2">
      <c r="A5047" t="s">
        <v>10633</v>
      </c>
      <c r="B5047" t="s">
        <v>10634</v>
      </c>
      <c r="C5047" t="s">
        <v>7360</v>
      </c>
      <c r="D5047" t="s">
        <v>213</v>
      </c>
      <c r="E5047" t="s">
        <v>32</v>
      </c>
      <c r="F5047" t="s">
        <v>49</v>
      </c>
      <c r="G5047" t="s">
        <v>50</v>
      </c>
      <c r="H5047">
        <v>280000</v>
      </c>
      <c r="I5047">
        <v>280000</v>
      </c>
      <c r="J5047">
        <v>96</v>
      </c>
      <c r="K5047" s="1">
        <v>45991</v>
      </c>
      <c r="L5047" t="s">
        <v>15144</v>
      </c>
    </row>
    <row r="5048" spans="1:12" x14ac:dyDescent="0.2">
      <c r="A5048" t="s">
        <v>14251</v>
      </c>
      <c r="B5048" t="s">
        <v>14252</v>
      </c>
      <c r="C5048" t="s">
        <v>7360</v>
      </c>
      <c r="D5048" t="s">
        <v>213</v>
      </c>
      <c r="E5048" t="s">
        <v>32</v>
      </c>
      <c r="F5048" t="s">
        <v>49</v>
      </c>
      <c r="G5048" t="s">
        <v>50</v>
      </c>
      <c r="I5048"/>
      <c r="J5048">
        <v>93.5</v>
      </c>
      <c r="K5048" s="1">
        <v>46203</v>
      </c>
      <c r="L5048" t="s">
        <v>15144</v>
      </c>
    </row>
    <row r="5049" spans="1:12" x14ac:dyDescent="0.2">
      <c r="A5049" t="s">
        <v>14253</v>
      </c>
      <c r="B5049" t="s">
        <v>14254</v>
      </c>
      <c r="C5049" t="s">
        <v>7360</v>
      </c>
      <c r="D5049" t="s">
        <v>213</v>
      </c>
      <c r="E5049" t="s">
        <v>32</v>
      </c>
      <c r="F5049" t="s">
        <v>49</v>
      </c>
      <c r="G5049" t="s">
        <v>50</v>
      </c>
      <c r="I5049"/>
      <c r="J5049">
        <v>93.5</v>
      </c>
      <c r="K5049" s="1">
        <v>46203</v>
      </c>
      <c r="L5049" t="s">
        <v>15144</v>
      </c>
    </row>
    <row r="5050" spans="1:12" x14ac:dyDescent="0.2">
      <c r="A5050" t="s">
        <v>10629</v>
      </c>
      <c r="B5050" t="s">
        <v>10630</v>
      </c>
      <c r="C5050" t="s">
        <v>7360</v>
      </c>
      <c r="D5050" t="s">
        <v>213</v>
      </c>
      <c r="E5050" t="s">
        <v>32</v>
      </c>
      <c r="F5050" t="s">
        <v>49</v>
      </c>
      <c r="G5050" t="s">
        <v>50</v>
      </c>
      <c r="H5050">
        <v>280000</v>
      </c>
      <c r="I5050">
        <v>280000</v>
      </c>
      <c r="J5050">
        <v>96</v>
      </c>
      <c r="K5050" s="1">
        <v>45991</v>
      </c>
      <c r="L5050" t="s">
        <v>15144</v>
      </c>
    </row>
    <row r="5051" spans="1:12" x14ac:dyDescent="0.2">
      <c r="A5051" t="s">
        <v>13813</v>
      </c>
      <c r="B5051" t="s">
        <v>13814</v>
      </c>
      <c r="C5051" t="s">
        <v>7360</v>
      </c>
      <c r="D5051" t="s">
        <v>213</v>
      </c>
      <c r="E5051" t="s">
        <v>32</v>
      </c>
      <c r="F5051" t="s">
        <v>49</v>
      </c>
      <c r="G5051" t="s">
        <v>50</v>
      </c>
      <c r="I5051"/>
      <c r="J5051">
        <v>41.814999999999998</v>
      </c>
      <c r="K5051" s="1">
        <v>46142</v>
      </c>
      <c r="L5051" t="s">
        <v>15144</v>
      </c>
    </row>
    <row r="5052" spans="1:12" x14ac:dyDescent="0.2">
      <c r="A5052" t="s">
        <v>11112</v>
      </c>
      <c r="B5052" t="s">
        <v>11113</v>
      </c>
      <c r="C5052" t="s">
        <v>7360</v>
      </c>
      <c r="D5052" t="s">
        <v>213</v>
      </c>
      <c r="E5052" t="s">
        <v>32</v>
      </c>
      <c r="F5052" t="s">
        <v>49</v>
      </c>
      <c r="G5052" t="s">
        <v>50</v>
      </c>
      <c r="H5052">
        <v>288000</v>
      </c>
      <c r="I5052">
        <v>288000</v>
      </c>
      <c r="J5052">
        <v>100</v>
      </c>
      <c r="K5052" s="1">
        <v>46022</v>
      </c>
      <c r="L5052" t="s">
        <v>15144</v>
      </c>
    </row>
    <row r="5053" spans="1:12" x14ac:dyDescent="0.2">
      <c r="A5053" t="s">
        <v>2171</v>
      </c>
      <c r="B5053" t="s">
        <v>5819</v>
      </c>
      <c r="C5053" t="s">
        <v>7360</v>
      </c>
      <c r="D5053" t="s">
        <v>213</v>
      </c>
      <c r="E5053" t="s">
        <v>32</v>
      </c>
      <c r="F5053" t="s">
        <v>151</v>
      </c>
      <c r="G5053" t="s">
        <v>1053</v>
      </c>
      <c r="H5053">
        <v>285000</v>
      </c>
      <c r="I5053">
        <v>285000</v>
      </c>
      <c r="J5053">
        <v>96</v>
      </c>
      <c r="K5053" s="1">
        <v>45565</v>
      </c>
      <c r="L5053" t="s">
        <v>15144</v>
      </c>
    </row>
    <row r="5054" spans="1:12" x14ac:dyDescent="0.2">
      <c r="A5054" t="s">
        <v>2175</v>
      </c>
      <c r="B5054" t="s">
        <v>5820</v>
      </c>
      <c r="C5054" t="s">
        <v>7360</v>
      </c>
      <c r="D5054" t="s">
        <v>213</v>
      </c>
      <c r="E5054" t="s">
        <v>32</v>
      </c>
      <c r="F5054" t="s">
        <v>151</v>
      </c>
      <c r="G5054" t="s">
        <v>1053</v>
      </c>
      <c r="H5054">
        <v>285000</v>
      </c>
      <c r="I5054">
        <v>285000</v>
      </c>
      <c r="J5054">
        <v>96</v>
      </c>
      <c r="K5054" s="1">
        <v>45565</v>
      </c>
      <c r="L5054" t="s">
        <v>15144</v>
      </c>
    </row>
    <row r="5055" spans="1:12" x14ac:dyDescent="0.2">
      <c r="A5055" t="s">
        <v>2174</v>
      </c>
      <c r="B5055" t="s">
        <v>5818</v>
      </c>
      <c r="C5055" t="s">
        <v>7360</v>
      </c>
      <c r="D5055" t="s">
        <v>213</v>
      </c>
      <c r="E5055" t="s">
        <v>32</v>
      </c>
      <c r="F5055" t="s">
        <v>151</v>
      </c>
      <c r="G5055" t="s">
        <v>1053</v>
      </c>
      <c r="H5055">
        <v>285000</v>
      </c>
      <c r="I5055">
        <v>285000</v>
      </c>
      <c r="J5055">
        <v>96</v>
      </c>
      <c r="K5055" s="1">
        <v>45565</v>
      </c>
      <c r="L5055" t="s">
        <v>15144</v>
      </c>
    </row>
    <row r="5056" spans="1:12" x14ac:dyDescent="0.2">
      <c r="A5056" t="s">
        <v>10695</v>
      </c>
      <c r="B5056" t="s">
        <v>10696</v>
      </c>
      <c r="C5056" t="s">
        <v>7360</v>
      </c>
      <c r="D5056" t="s">
        <v>213</v>
      </c>
      <c r="E5056" t="s">
        <v>32</v>
      </c>
      <c r="F5056" t="s">
        <v>154</v>
      </c>
      <c r="G5056" t="s">
        <v>1074</v>
      </c>
      <c r="I5056"/>
      <c r="J5056">
        <v>41.962499999999999</v>
      </c>
      <c r="K5056" s="1">
        <v>45991</v>
      </c>
      <c r="L5056" t="s">
        <v>15144</v>
      </c>
    </row>
    <row r="5057" spans="1:12" x14ac:dyDescent="0.2">
      <c r="A5057" t="s">
        <v>11783</v>
      </c>
      <c r="B5057" t="s">
        <v>11784</v>
      </c>
      <c r="C5057" t="s">
        <v>7360</v>
      </c>
      <c r="D5057" t="s">
        <v>213</v>
      </c>
      <c r="E5057" t="s">
        <v>32</v>
      </c>
      <c r="F5057" t="s">
        <v>154</v>
      </c>
      <c r="G5057" t="s">
        <v>1074</v>
      </c>
      <c r="I5057"/>
      <c r="J5057">
        <v>41.962499999999999</v>
      </c>
      <c r="K5057" s="1">
        <v>46081</v>
      </c>
      <c r="L5057" t="s">
        <v>15144</v>
      </c>
    </row>
    <row r="5058" spans="1:12" x14ac:dyDescent="0.2">
      <c r="A5058" t="s">
        <v>11785</v>
      </c>
      <c r="B5058" t="s">
        <v>11786</v>
      </c>
      <c r="C5058" t="s">
        <v>7360</v>
      </c>
      <c r="D5058" t="s">
        <v>213</v>
      </c>
      <c r="E5058" t="s">
        <v>32</v>
      </c>
      <c r="F5058" t="s">
        <v>154</v>
      </c>
      <c r="G5058" t="s">
        <v>1074</v>
      </c>
      <c r="I5058"/>
      <c r="J5058">
        <v>41.962499999999999</v>
      </c>
      <c r="K5058" s="1">
        <v>46081</v>
      </c>
      <c r="L5058" t="s">
        <v>15144</v>
      </c>
    </row>
    <row r="5059" spans="1:12" x14ac:dyDescent="0.2">
      <c r="A5059" t="s">
        <v>2549</v>
      </c>
      <c r="B5059" t="s">
        <v>6286</v>
      </c>
      <c r="C5059" t="s">
        <v>7360</v>
      </c>
      <c r="D5059" t="s">
        <v>213</v>
      </c>
      <c r="E5059" t="s">
        <v>32</v>
      </c>
      <c r="F5059" t="s">
        <v>151</v>
      </c>
      <c r="G5059" t="s">
        <v>1053</v>
      </c>
      <c r="H5059">
        <v>289500</v>
      </c>
      <c r="I5059">
        <v>289500</v>
      </c>
      <c r="J5059">
        <v>96</v>
      </c>
      <c r="K5059" s="1">
        <v>45535</v>
      </c>
      <c r="L5059" t="s">
        <v>15144</v>
      </c>
    </row>
    <row r="5060" spans="1:12" x14ac:dyDescent="0.2">
      <c r="A5060" t="s">
        <v>2551</v>
      </c>
      <c r="B5060" t="s">
        <v>6287</v>
      </c>
      <c r="C5060" t="s">
        <v>7360</v>
      </c>
      <c r="D5060" t="s">
        <v>213</v>
      </c>
      <c r="E5060" t="s">
        <v>32</v>
      </c>
      <c r="F5060" t="s">
        <v>151</v>
      </c>
      <c r="G5060" t="s">
        <v>1053</v>
      </c>
      <c r="H5060">
        <v>289500</v>
      </c>
      <c r="I5060">
        <v>289500</v>
      </c>
      <c r="J5060">
        <v>96</v>
      </c>
      <c r="K5060" s="1">
        <v>45535</v>
      </c>
      <c r="L5060" t="s">
        <v>15144</v>
      </c>
    </row>
    <row r="5061" spans="1:12" x14ac:dyDescent="0.2">
      <c r="A5061" t="s">
        <v>2812</v>
      </c>
      <c r="B5061" t="s">
        <v>6289</v>
      </c>
      <c r="C5061" t="s">
        <v>7360</v>
      </c>
      <c r="D5061" t="s">
        <v>213</v>
      </c>
      <c r="E5061" t="s">
        <v>32</v>
      </c>
      <c r="F5061" t="s">
        <v>151</v>
      </c>
      <c r="G5061" t="s">
        <v>1053</v>
      </c>
      <c r="H5061">
        <v>289500</v>
      </c>
      <c r="I5061">
        <v>289500</v>
      </c>
      <c r="J5061">
        <v>96</v>
      </c>
      <c r="K5061" s="1">
        <v>45535</v>
      </c>
      <c r="L5061" t="s">
        <v>15144</v>
      </c>
    </row>
    <row r="5062" spans="1:12" x14ac:dyDescent="0.2">
      <c r="A5062" t="s">
        <v>2550</v>
      </c>
      <c r="B5062" t="s">
        <v>6288</v>
      </c>
      <c r="C5062" t="s">
        <v>7360</v>
      </c>
      <c r="D5062" t="s">
        <v>213</v>
      </c>
      <c r="E5062" t="s">
        <v>32</v>
      </c>
      <c r="F5062" t="s">
        <v>151</v>
      </c>
      <c r="G5062" t="s">
        <v>1053</v>
      </c>
      <c r="H5062">
        <v>289500</v>
      </c>
      <c r="I5062">
        <v>289500</v>
      </c>
      <c r="J5062">
        <v>96</v>
      </c>
      <c r="K5062" s="1">
        <v>45535</v>
      </c>
      <c r="L5062" t="s">
        <v>15144</v>
      </c>
    </row>
    <row r="5063" spans="1:12" x14ac:dyDescent="0.2">
      <c r="A5063" t="s">
        <v>14271</v>
      </c>
      <c r="B5063" t="s">
        <v>14272</v>
      </c>
      <c r="C5063" t="s">
        <v>7360</v>
      </c>
      <c r="D5063" t="s">
        <v>213</v>
      </c>
      <c r="E5063" t="s">
        <v>32</v>
      </c>
      <c r="F5063" t="s">
        <v>154</v>
      </c>
      <c r="G5063" t="s">
        <v>1074</v>
      </c>
      <c r="H5063">
        <v>300000</v>
      </c>
      <c r="I5063">
        <v>300000</v>
      </c>
      <c r="J5063">
        <v>96</v>
      </c>
      <c r="K5063" s="1">
        <v>46203</v>
      </c>
      <c r="L5063" t="s">
        <v>15144</v>
      </c>
    </row>
    <row r="5064" spans="1:12" x14ac:dyDescent="0.2">
      <c r="A5064" t="s">
        <v>14273</v>
      </c>
      <c r="B5064" t="s">
        <v>14274</v>
      </c>
      <c r="C5064" t="s">
        <v>7360</v>
      </c>
      <c r="D5064" t="s">
        <v>213</v>
      </c>
      <c r="E5064" t="s">
        <v>32</v>
      </c>
      <c r="F5064" t="s">
        <v>154</v>
      </c>
      <c r="G5064" t="s">
        <v>1074</v>
      </c>
      <c r="H5064">
        <v>300000</v>
      </c>
      <c r="I5064">
        <v>300000</v>
      </c>
      <c r="J5064">
        <v>96</v>
      </c>
      <c r="K5064" s="1">
        <v>46203</v>
      </c>
      <c r="L5064" t="s">
        <v>15144</v>
      </c>
    </row>
    <row r="5065" spans="1:12" x14ac:dyDescent="0.2">
      <c r="A5065" t="s">
        <v>14275</v>
      </c>
      <c r="B5065" t="s">
        <v>14276</v>
      </c>
      <c r="C5065" t="s">
        <v>7360</v>
      </c>
      <c r="D5065" t="s">
        <v>213</v>
      </c>
      <c r="E5065" t="s">
        <v>32</v>
      </c>
      <c r="F5065" t="s">
        <v>154</v>
      </c>
      <c r="G5065" t="s">
        <v>1074</v>
      </c>
      <c r="H5065">
        <v>300000</v>
      </c>
      <c r="I5065">
        <v>300000</v>
      </c>
      <c r="J5065">
        <v>96</v>
      </c>
      <c r="K5065" s="1">
        <v>46203</v>
      </c>
      <c r="L5065" t="s">
        <v>15144</v>
      </c>
    </row>
    <row r="5066" spans="1:12" x14ac:dyDescent="0.2">
      <c r="A5066" t="s">
        <v>10728</v>
      </c>
      <c r="B5066" t="s">
        <v>10729</v>
      </c>
      <c r="C5066" t="s">
        <v>7360</v>
      </c>
      <c r="D5066" t="s">
        <v>213</v>
      </c>
      <c r="E5066" t="s">
        <v>32</v>
      </c>
      <c r="F5066" t="s">
        <v>154</v>
      </c>
      <c r="G5066" t="s">
        <v>1074</v>
      </c>
      <c r="H5066">
        <v>300000</v>
      </c>
      <c r="I5066">
        <v>300000</v>
      </c>
      <c r="J5066">
        <v>96</v>
      </c>
      <c r="K5066" s="1">
        <v>45991</v>
      </c>
      <c r="L5066" t="s">
        <v>15144</v>
      </c>
    </row>
    <row r="5067" spans="1:12" x14ac:dyDescent="0.2">
      <c r="A5067" t="s">
        <v>10730</v>
      </c>
      <c r="B5067" t="s">
        <v>10731</v>
      </c>
      <c r="C5067" t="s">
        <v>7360</v>
      </c>
      <c r="D5067" t="s">
        <v>213</v>
      </c>
      <c r="E5067" t="s">
        <v>32</v>
      </c>
      <c r="F5067" t="s">
        <v>154</v>
      </c>
      <c r="G5067" t="s">
        <v>1074</v>
      </c>
      <c r="H5067">
        <v>300000</v>
      </c>
      <c r="I5067">
        <v>300000</v>
      </c>
      <c r="J5067">
        <v>96</v>
      </c>
      <c r="K5067" s="1">
        <v>45991</v>
      </c>
      <c r="L5067" t="s">
        <v>15144</v>
      </c>
    </row>
    <row r="5068" spans="1:12" x14ac:dyDescent="0.2">
      <c r="A5068" t="s">
        <v>10732</v>
      </c>
      <c r="B5068" t="s">
        <v>10733</v>
      </c>
      <c r="C5068" t="s">
        <v>7360</v>
      </c>
      <c r="D5068" t="s">
        <v>213</v>
      </c>
      <c r="E5068" t="s">
        <v>32</v>
      </c>
      <c r="F5068" t="s">
        <v>154</v>
      </c>
      <c r="G5068" t="s">
        <v>1074</v>
      </c>
      <c r="H5068">
        <v>300000</v>
      </c>
      <c r="I5068">
        <v>300000</v>
      </c>
      <c r="J5068">
        <v>96</v>
      </c>
      <c r="K5068" s="1">
        <v>45991</v>
      </c>
      <c r="L5068" t="s">
        <v>15144</v>
      </c>
    </row>
    <row r="5069" spans="1:12" x14ac:dyDescent="0.2">
      <c r="A5069" t="s">
        <v>9280</v>
      </c>
      <c r="B5069" t="s">
        <v>9281</v>
      </c>
      <c r="C5069" t="s">
        <v>7360</v>
      </c>
      <c r="D5069" t="s">
        <v>213</v>
      </c>
      <c r="E5069" t="s">
        <v>32</v>
      </c>
      <c r="F5069" t="s">
        <v>147</v>
      </c>
      <c r="G5069" t="s">
        <v>148</v>
      </c>
      <c r="H5069">
        <v>500000</v>
      </c>
      <c r="I5069">
        <v>500000</v>
      </c>
      <c r="J5069">
        <v>96</v>
      </c>
      <c r="K5069" s="1">
        <v>45900</v>
      </c>
      <c r="L5069" t="s">
        <v>15144</v>
      </c>
    </row>
    <row r="5070" spans="1:12" x14ac:dyDescent="0.2">
      <c r="A5070" t="s">
        <v>9282</v>
      </c>
      <c r="B5070" t="s">
        <v>9283</v>
      </c>
      <c r="C5070" t="s">
        <v>7360</v>
      </c>
      <c r="D5070" t="s">
        <v>213</v>
      </c>
      <c r="E5070" t="s">
        <v>32</v>
      </c>
      <c r="F5070" t="s">
        <v>147</v>
      </c>
      <c r="G5070" t="s">
        <v>148</v>
      </c>
      <c r="H5070">
        <v>500000</v>
      </c>
      <c r="I5070">
        <v>500000</v>
      </c>
      <c r="J5070">
        <v>96</v>
      </c>
      <c r="K5070" s="1">
        <v>45900</v>
      </c>
      <c r="L5070" t="s">
        <v>15144</v>
      </c>
    </row>
    <row r="5071" spans="1:12" x14ac:dyDescent="0.2">
      <c r="A5071" t="s">
        <v>9278</v>
      </c>
      <c r="B5071" t="s">
        <v>9279</v>
      </c>
      <c r="C5071" t="s">
        <v>7360</v>
      </c>
      <c r="D5071" t="s">
        <v>213</v>
      </c>
      <c r="E5071" t="s">
        <v>32</v>
      </c>
      <c r="F5071" t="s">
        <v>147</v>
      </c>
      <c r="G5071" t="s">
        <v>148</v>
      </c>
      <c r="H5071">
        <v>500000</v>
      </c>
      <c r="I5071">
        <v>500000</v>
      </c>
      <c r="J5071">
        <v>96</v>
      </c>
      <c r="K5071" s="1">
        <v>45900</v>
      </c>
      <c r="L5071" t="s">
        <v>15144</v>
      </c>
    </row>
    <row r="5072" spans="1:12" x14ac:dyDescent="0.2">
      <c r="A5072" t="s">
        <v>9284</v>
      </c>
      <c r="B5072" t="s">
        <v>9285</v>
      </c>
      <c r="C5072" t="s">
        <v>7360</v>
      </c>
      <c r="D5072" t="s">
        <v>213</v>
      </c>
      <c r="E5072" t="s">
        <v>32</v>
      </c>
      <c r="F5072" t="s">
        <v>147</v>
      </c>
      <c r="G5072" t="s">
        <v>148</v>
      </c>
      <c r="H5072">
        <v>500000</v>
      </c>
      <c r="I5072">
        <v>500000</v>
      </c>
      <c r="J5072">
        <v>96</v>
      </c>
      <c r="K5072" s="1">
        <v>45900</v>
      </c>
      <c r="L5072" t="s">
        <v>15144</v>
      </c>
    </row>
    <row r="5073" spans="1:12" x14ac:dyDescent="0.2">
      <c r="A5073" t="s">
        <v>9286</v>
      </c>
      <c r="B5073" t="s">
        <v>9287</v>
      </c>
      <c r="C5073" t="s">
        <v>7360</v>
      </c>
      <c r="D5073" t="s">
        <v>213</v>
      </c>
      <c r="E5073" t="s">
        <v>32</v>
      </c>
      <c r="F5073" t="s">
        <v>147</v>
      </c>
      <c r="G5073" t="s">
        <v>148</v>
      </c>
      <c r="H5073">
        <v>500000</v>
      </c>
      <c r="I5073">
        <v>500000</v>
      </c>
      <c r="J5073">
        <v>96</v>
      </c>
      <c r="K5073" s="1">
        <v>45900</v>
      </c>
      <c r="L5073" t="s">
        <v>15144</v>
      </c>
    </row>
    <row r="5074" spans="1:12" x14ac:dyDescent="0.2">
      <c r="A5074" t="s">
        <v>3119</v>
      </c>
      <c r="B5074" t="s">
        <v>8797</v>
      </c>
      <c r="C5074" t="s">
        <v>7360</v>
      </c>
      <c r="D5074" t="s">
        <v>213</v>
      </c>
      <c r="E5074" t="s">
        <v>32</v>
      </c>
      <c r="F5074" t="s">
        <v>147</v>
      </c>
      <c r="G5074" t="s">
        <v>148</v>
      </c>
      <c r="H5074">
        <v>287500</v>
      </c>
      <c r="I5074">
        <v>287500</v>
      </c>
      <c r="J5074">
        <v>96</v>
      </c>
      <c r="K5074" s="1">
        <v>45565</v>
      </c>
      <c r="L5074" t="s">
        <v>15144</v>
      </c>
    </row>
    <row r="5075" spans="1:12" x14ac:dyDescent="0.2">
      <c r="A5075" t="s">
        <v>3118</v>
      </c>
      <c r="B5075" t="s">
        <v>8800</v>
      </c>
      <c r="C5075" t="s">
        <v>7360</v>
      </c>
      <c r="D5075" t="s">
        <v>213</v>
      </c>
      <c r="E5075" t="s">
        <v>32</v>
      </c>
      <c r="F5075" t="s">
        <v>147</v>
      </c>
      <c r="G5075" t="s">
        <v>148</v>
      </c>
      <c r="H5075">
        <v>287500</v>
      </c>
      <c r="I5075">
        <v>287500</v>
      </c>
      <c r="J5075">
        <v>96</v>
      </c>
      <c r="K5075" s="1">
        <v>45565</v>
      </c>
      <c r="L5075" t="s">
        <v>15144</v>
      </c>
    </row>
    <row r="5076" spans="1:12" x14ac:dyDescent="0.2">
      <c r="A5076" t="s">
        <v>3117</v>
      </c>
      <c r="B5076" t="s">
        <v>8798</v>
      </c>
      <c r="C5076" t="s">
        <v>7360</v>
      </c>
      <c r="D5076" t="s">
        <v>213</v>
      </c>
      <c r="E5076" t="s">
        <v>32</v>
      </c>
      <c r="F5076" t="s">
        <v>147</v>
      </c>
      <c r="G5076" t="s">
        <v>148</v>
      </c>
      <c r="H5076">
        <v>287500</v>
      </c>
      <c r="I5076">
        <v>287500</v>
      </c>
      <c r="J5076">
        <v>96</v>
      </c>
      <c r="K5076" s="1">
        <v>45565</v>
      </c>
      <c r="L5076" t="s">
        <v>15144</v>
      </c>
    </row>
    <row r="5077" spans="1:12" x14ac:dyDescent="0.2">
      <c r="A5077" t="s">
        <v>10035</v>
      </c>
      <c r="B5077" t="s">
        <v>10036</v>
      </c>
      <c r="C5077" t="s">
        <v>7360</v>
      </c>
      <c r="D5077" t="s">
        <v>213</v>
      </c>
      <c r="E5077" t="s">
        <v>32</v>
      </c>
      <c r="F5077" t="s">
        <v>138</v>
      </c>
      <c r="G5077" t="s">
        <v>139</v>
      </c>
      <c r="I5077"/>
      <c r="J5077">
        <v>42.115000000000002</v>
      </c>
      <c r="K5077" s="1">
        <v>45961</v>
      </c>
      <c r="L5077" t="s">
        <v>15144</v>
      </c>
    </row>
    <row r="5078" spans="1:12" x14ac:dyDescent="0.2">
      <c r="A5078" t="s">
        <v>10033</v>
      </c>
      <c r="B5078" t="s">
        <v>10034</v>
      </c>
      <c r="C5078" t="s">
        <v>7360</v>
      </c>
      <c r="D5078" t="s">
        <v>213</v>
      </c>
      <c r="E5078" t="s">
        <v>32</v>
      </c>
      <c r="F5078" t="s">
        <v>138</v>
      </c>
      <c r="G5078" t="s">
        <v>139</v>
      </c>
      <c r="I5078"/>
      <c r="J5078">
        <v>42.115000000000002</v>
      </c>
      <c r="K5078" s="1">
        <v>45961</v>
      </c>
      <c r="L5078" t="s">
        <v>15144</v>
      </c>
    </row>
    <row r="5079" spans="1:12" x14ac:dyDescent="0.2">
      <c r="A5079" t="s">
        <v>10031</v>
      </c>
      <c r="B5079" t="s">
        <v>10032</v>
      </c>
      <c r="C5079" t="s">
        <v>7360</v>
      </c>
      <c r="D5079" t="s">
        <v>213</v>
      </c>
      <c r="E5079" t="s">
        <v>32</v>
      </c>
      <c r="F5079" t="s">
        <v>138</v>
      </c>
      <c r="G5079" t="s">
        <v>139</v>
      </c>
      <c r="I5079"/>
      <c r="J5079">
        <v>42.115000000000002</v>
      </c>
      <c r="K5079" s="1">
        <v>45961</v>
      </c>
      <c r="L5079" t="s">
        <v>15144</v>
      </c>
    </row>
    <row r="5080" spans="1:12" x14ac:dyDescent="0.2">
      <c r="A5080" t="s">
        <v>9775</v>
      </c>
      <c r="B5080" t="s">
        <v>9776</v>
      </c>
      <c r="C5080" t="s">
        <v>7360</v>
      </c>
      <c r="D5080" t="s">
        <v>213</v>
      </c>
      <c r="E5080" t="s">
        <v>32</v>
      </c>
      <c r="F5080" t="s">
        <v>138</v>
      </c>
      <c r="G5080" t="s">
        <v>139</v>
      </c>
      <c r="H5080">
        <v>450000</v>
      </c>
      <c r="I5080">
        <v>450000</v>
      </c>
      <c r="J5080">
        <v>58.98</v>
      </c>
      <c r="K5080" s="1">
        <v>45961</v>
      </c>
      <c r="L5080" t="s">
        <v>15144</v>
      </c>
    </row>
    <row r="5081" spans="1:12" x14ac:dyDescent="0.2">
      <c r="A5081" t="s">
        <v>9777</v>
      </c>
      <c r="B5081" t="s">
        <v>9778</v>
      </c>
      <c r="C5081" t="s">
        <v>7360</v>
      </c>
      <c r="D5081" t="s">
        <v>213</v>
      </c>
      <c r="E5081" t="s">
        <v>32</v>
      </c>
      <c r="F5081" t="s">
        <v>138</v>
      </c>
      <c r="G5081" t="s">
        <v>139</v>
      </c>
      <c r="H5081">
        <v>450000</v>
      </c>
      <c r="I5081">
        <v>450000</v>
      </c>
      <c r="J5081">
        <v>58.98</v>
      </c>
      <c r="K5081" s="1">
        <v>45961</v>
      </c>
      <c r="L5081" t="s">
        <v>15144</v>
      </c>
    </row>
    <row r="5082" spans="1:12" x14ac:dyDescent="0.2">
      <c r="A5082" t="s">
        <v>9781</v>
      </c>
      <c r="B5082" t="s">
        <v>9782</v>
      </c>
      <c r="C5082" t="s">
        <v>7360</v>
      </c>
      <c r="D5082" t="s">
        <v>213</v>
      </c>
      <c r="E5082" t="s">
        <v>32</v>
      </c>
      <c r="F5082" t="s">
        <v>138</v>
      </c>
      <c r="G5082" t="s">
        <v>139</v>
      </c>
      <c r="H5082">
        <v>450000</v>
      </c>
      <c r="I5082">
        <v>450000</v>
      </c>
      <c r="J5082">
        <v>58.98</v>
      </c>
      <c r="K5082" s="1">
        <v>45961</v>
      </c>
      <c r="L5082" t="s">
        <v>15144</v>
      </c>
    </row>
    <row r="5083" spans="1:12" x14ac:dyDescent="0.2">
      <c r="A5083" t="s">
        <v>9779</v>
      </c>
      <c r="B5083" t="s">
        <v>9780</v>
      </c>
      <c r="C5083" t="s">
        <v>7360</v>
      </c>
      <c r="D5083" t="s">
        <v>213</v>
      </c>
      <c r="E5083" t="s">
        <v>32</v>
      </c>
      <c r="F5083" t="s">
        <v>138</v>
      </c>
      <c r="G5083" t="s">
        <v>139</v>
      </c>
      <c r="H5083">
        <v>450000</v>
      </c>
      <c r="I5083">
        <v>450000</v>
      </c>
      <c r="J5083">
        <v>58.98</v>
      </c>
      <c r="K5083" s="1">
        <v>45961</v>
      </c>
      <c r="L5083" t="s">
        <v>15144</v>
      </c>
    </row>
    <row r="5084" spans="1:12" x14ac:dyDescent="0.2">
      <c r="A5084" t="s">
        <v>9894</v>
      </c>
      <c r="B5084" t="s">
        <v>9895</v>
      </c>
      <c r="C5084" t="s">
        <v>7360</v>
      </c>
      <c r="D5084" t="s">
        <v>213</v>
      </c>
      <c r="E5084" t="s">
        <v>32</v>
      </c>
      <c r="F5084" t="s">
        <v>133</v>
      </c>
      <c r="G5084" t="s">
        <v>134</v>
      </c>
      <c r="I5084"/>
      <c r="J5084">
        <v>96</v>
      </c>
      <c r="K5084" s="1">
        <v>45961</v>
      </c>
      <c r="L5084" t="s">
        <v>15144</v>
      </c>
    </row>
    <row r="5085" spans="1:12" x14ac:dyDescent="0.2">
      <c r="A5085" t="s">
        <v>9898</v>
      </c>
      <c r="B5085" t="s">
        <v>9899</v>
      </c>
      <c r="C5085" t="s">
        <v>7360</v>
      </c>
      <c r="D5085" t="s">
        <v>213</v>
      </c>
      <c r="E5085" t="s">
        <v>32</v>
      </c>
      <c r="F5085" t="s">
        <v>133</v>
      </c>
      <c r="G5085" t="s">
        <v>134</v>
      </c>
      <c r="I5085"/>
      <c r="J5085">
        <v>96</v>
      </c>
      <c r="K5085" s="1">
        <v>45961</v>
      </c>
      <c r="L5085" t="s">
        <v>15144</v>
      </c>
    </row>
    <row r="5086" spans="1:12" x14ac:dyDescent="0.2">
      <c r="A5086" t="s">
        <v>9902</v>
      </c>
      <c r="B5086" t="s">
        <v>9903</v>
      </c>
      <c r="C5086" t="s">
        <v>7360</v>
      </c>
      <c r="D5086" t="s">
        <v>213</v>
      </c>
      <c r="E5086" t="s">
        <v>32</v>
      </c>
      <c r="F5086" t="s">
        <v>133</v>
      </c>
      <c r="G5086" t="s">
        <v>134</v>
      </c>
      <c r="I5086"/>
      <c r="J5086">
        <v>96</v>
      </c>
      <c r="K5086" s="1">
        <v>45961</v>
      </c>
      <c r="L5086" t="s">
        <v>15144</v>
      </c>
    </row>
    <row r="5087" spans="1:12" x14ac:dyDescent="0.2">
      <c r="A5087" t="s">
        <v>9896</v>
      </c>
      <c r="B5087" t="s">
        <v>9897</v>
      </c>
      <c r="C5087" t="s">
        <v>7360</v>
      </c>
      <c r="D5087" t="s">
        <v>213</v>
      </c>
      <c r="E5087" t="s">
        <v>32</v>
      </c>
      <c r="F5087" t="s">
        <v>133</v>
      </c>
      <c r="G5087" t="s">
        <v>134</v>
      </c>
      <c r="I5087"/>
      <c r="J5087">
        <v>96</v>
      </c>
      <c r="K5087" s="1">
        <v>45961</v>
      </c>
      <c r="L5087" t="s">
        <v>15144</v>
      </c>
    </row>
    <row r="5088" spans="1:12" x14ac:dyDescent="0.2">
      <c r="A5088" t="s">
        <v>9904</v>
      </c>
      <c r="B5088" t="s">
        <v>9905</v>
      </c>
      <c r="C5088" t="s">
        <v>7360</v>
      </c>
      <c r="D5088" t="s">
        <v>213</v>
      </c>
      <c r="E5088" t="s">
        <v>32</v>
      </c>
      <c r="F5088" t="s">
        <v>133</v>
      </c>
      <c r="G5088" t="s">
        <v>134</v>
      </c>
      <c r="I5088"/>
      <c r="J5088">
        <v>96</v>
      </c>
      <c r="K5088" s="1">
        <v>45961</v>
      </c>
      <c r="L5088" t="s">
        <v>15144</v>
      </c>
    </row>
    <row r="5089" spans="1:12" x14ac:dyDescent="0.2">
      <c r="A5089" t="s">
        <v>9900</v>
      </c>
      <c r="B5089" t="s">
        <v>9901</v>
      </c>
      <c r="C5089" t="s">
        <v>7360</v>
      </c>
      <c r="D5089" t="s">
        <v>213</v>
      </c>
      <c r="E5089" t="s">
        <v>32</v>
      </c>
      <c r="F5089" t="s">
        <v>133</v>
      </c>
      <c r="G5089" t="s">
        <v>134</v>
      </c>
      <c r="I5089"/>
      <c r="J5089">
        <v>96</v>
      </c>
      <c r="K5089" s="1">
        <v>45961</v>
      </c>
      <c r="L5089" t="s">
        <v>15144</v>
      </c>
    </row>
    <row r="5090" spans="1:12" x14ac:dyDescent="0.2">
      <c r="A5090" t="s">
        <v>7727</v>
      </c>
      <c r="B5090" t="s">
        <v>7380</v>
      </c>
      <c r="C5090" t="s">
        <v>7360</v>
      </c>
      <c r="D5090" t="s">
        <v>213</v>
      </c>
      <c r="E5090" t="s">
        <v>32</v>
      </c>
      <c r="F5090" t="s">
        <v>153</v>
      </c>
      <c r="G5090" t="s">
        <v>1071</v>
      </c>
      <c r="H5090">
        <v>285000</v>
      </c>
      <c r="I5090">
        <v>285000</v>
      </c>
      <c r="J5090">
        <v>96</v>
      </c>
      <c r="K5090" s="1">
        <v>45838</v>
      </c>
      <c r="L5090" t="s">
        <v>15144</v>
      </c>
    </row>
    <row r="5091" spans="1:12" x14ac:dyDescent="0.2">
      <c r="A5091" t="s">
        <v>7728</v>
      </c>
      <c r="B5091" t="s">
        <v>7378</v>
      </c>
      <c r="C5091" t="s">
        <v>7360</v>
      </c>
      <c r="D5091" t="s">
        <v>213</v>
      </c>
      <c r="E5091" t="s">
        <v>32</v>
      </c>
      <c r="F5091" t="s">
        <v>153</v>
      </c>
      <c r="G5091" t="s">
        <v>1071</v>
      </c>
      <c r="H5091">
        <v>285000</v>
      </c>
      <c r="I5091">
        <v>285000</v>
      </c>
      <c r="J5091">
        <v>96</v>
      </c>
      <c r="K5091" s="1">
        <v>45838</v>
      </c>
      <c r="L5091" t="s">
        <v>15144</v>
      </c>
    </row>
    <row r="5092" spans="1:12" x14ac:dyDescent="0.2">
      <c r="A5092" t="s">
        <v>7724</v>
      </c>
      <c r="B5092" t="s">
        <v>7376</v>
      </c>
      <c r="C5092" t="s">
        <v>7360</v>
      </c>
      <c r="D5092" t="s">
        <v>213</v>
      </c>
      <c r="E5092" t="s">
        <v>32</v>
      </c>
      <c r="F5092" t="s">
        <v>153</v>
      </c>
      <c r="G5092" t="s">
        <v>1071</v>
      </c>
      <c r="H5092">
        <v>285000</v>
      </c>
      <c r="I5092">
        <v>285000</v>
      </c>
      <c r="J5092">
        <v>96</v>
      </c>
      <c r="K5092" s="1">
        <v>45838</v>
      </c>
      <c r="L5092" t="s">
        <v>15144</v>
      </c>
    </row>
    <row r="5093" spans="1:12" x14ac:dyDescent="0.2">
      <c r="A5093" t="s">
        <v>14819</v>
      </c>
      <c r="B5093" t="s">
        <v>14820</v>
      </c>
      <c r="C5093" t="s">
        <v>14821</v>
      </c>
      <c r="D5093" t="s">
        <v>213</v>
      </c>
      <c r="E5093" t="s">
        <v>32</v>
      </c>
      <c r="F5093" t="s">
        <v>125</v>
      </c>
      <c r="G5093" t="s">
        <v>126</v>
      </c>
      <c r="I5093">
        <v>247763</v>
      </c>
      <c r="J5093">
        <v>198</v>
      </c>
      <c r="K5093" s="1">
        <v>46234</v>
      </c>
      <c r="L5093" t="s">
        <v>15144</v>
      </c>
    </row>
    <row r="5094" spans="1:12" x14ac:dyDescent="0.2">
      <c r="A5094" t="s">
        <v>3626</v>
      </c>
      <c r="B5094" t="s">
        <v>4448</v>
      </c>
      <c r="C5094" t="s">
        <v>7360</v>
      </c>
      <c r="D5094" t="s">
        <v>213</v>
      </c>
      <c r="E5094" t="s">
        <v>32</v>
      </c>
      <c r="F5094" t="s">
        <v>125</v>
      </c>
      <c r="G5094" t="s">
        <v>126</v>
      </c>
      <c r="I5094">
        <v>280000</v>
      </c>
      <c r="J5094">
        <v>96</v>
      </c>
      <c r="K5094" s="1">
        <v>45716</v>
      </c>
      <c r="L5094" t="s">
        <v>15144</v>
      </c>
    </row>
    <row r="5095" spans="1:12" x14ac:dyDescent="0.2">
      <c r="A5095" t="s">
        <v>3625</v>
      </c>
      <c r="B5095" t="s">
        <v>4447</v>
      </c>
      <c r="C5095" t="s">
        <v>7360</v>
      </c>
      <c r="D5095" t="s">
        <v>213</v>
      </c>
      <c r="E5095" t="s">
        <v>32</v>
      </c>
      <c r="F5095" t="s">
        <v>125</v>
      </c>
      <c r="G5095" t="s">
        <v>126</v>
      </c>
      <c r="I5095">
        <v>280000</v>
      </c>
      <c r="J5095">
        <v>96</v>
      </c>
      <c r="K5095" s="1">
        <v>45716</v>
      </c>
      <c r="L5095" t="s">
        <v>15144</v>
      </c>
    </row>
    <row r="5096" spans="1:12" x14ac:dyDescent="0.2">
      <c r="A5096" t="s">
        <v>2540</v>
      </c>
      <c r="B5096" t="s">
        <v>5780</v>
      </c>
      <c r="C5096" t="s">
        <v>7360</v>
      </c>
      <c r="D5096" t="s">
        <v>213</v>
      </c>
      <c r="E5096" t="s">
        <v>32</v>
      </c>
      <c r="F5096" t="s">
        <v>125</v>
      </c>
      <c r="G5096" t="s">
        <v>126</v>
      </c>
      <c r="H5096">
        <v>285000</v>
      </c>
      <c r="I5096">
        <v>285000</v>
      </c>
      <c r="J5096">
        <v>96</v>
      </c>
      <c r="K5096" s="1">
        <v>45596</v>
      </c>
      <c r="L5096" t="s">
        <v>15144</v>
      </c>
    </row>
    <row r="5097" spans="1:12" x14ac:dyDescent="0.2">
      <c r="A5097" t="s">
        <v>2546</v>
      </c>
      <c r="B5097" t="s">
        <v>5781</v>
      </c>
      <c r="C5097" t="s">
        <v>7360</v>
      </c>
      <c r="D5097" t="s">
        <v>213</v>
      </c>
      <c r="E5097" t="s">
        <v>32</v>
      </c>
      <c r="F5097" t="s">
        <v>125</v>
      </c>
      <c r="G5097" t="s">
        <v>126</v>
      </c>
      <c r="H5097">
        <v>285000</v>
      </c>
      <c r="I5097">
        <v>285000</v>
      </c>
      <c r="J5097">
        <v>96</v>
      </c>
      <c r="K5097" s="1">
        <v>45596</v>
      </c>
      <c r="L5097" t="s">
        <v>15144</v>
      </c>
    </row>
    <row r="5098" spans="1:12" x14ac:dyDescent="0.2">
      <c r="A5098" t="s">
        <v>4730</v>
      </c>
      <c r="B5098" t="s">
        <v>4731</v>
      </c>
      <c r="C5098" t="s">
        <v>7360</v>
      </c>
      <c r="D5098" t="s">
        <v>213</v>
      </c>
      <c r="E5098" t="s">
        <v>32</v>
      </c>
      <c r="F5098" t="s">
        <v>58</v>
      </c>
      <c r="G5098" t="s">
        <v>59</v>
      </c>
      <c r="H5098">
        <v>300000</v>
      </c>
      <c r="I5098">
        <v>300000</v>
      </c>
      <c r="J5098">
        <v>80</v>
      </c>
      <c r="K5098" s="1">
        <v>45777</v>
      </c>
      <c r="L5098" t="s">
        <v>15144</v>
      </c>
    </row>
    <row r="5099" spans="1:12" x14ac:dyDescent="0.2">
      <c r="A5099" t="s">
        <v>4728</v>
      </c>
      <c r="B5099" t="s">
        <v>4729</v>
      </c>
      <c r="C5099" t="s">
        <v>7360</v>
      </c>
      <c r="D5099" t="s">
        <v>213</v>
      </c>
      <c r="E5099" t="s">
        <v>32</v>
      </c>
      <c r="F5099" t="s">
        <v>58</v>
      </c>
      <c r="G5099" t="s">
        <v>59</v>
      </c>
      <c r="H5099">
        <v>300000</v>
      </c>
      <c r="I5099">
        <v>300000</v>
      </c>
      <c r="J5099">
        <v>80</v>
      </c>
      <c r="K5099" s="1">
        <v>45777</v>
      </c>
      <c r="L5099" t="s">
        <v>15144</v>
      </c>
    </row>
    <row r="5100" spans="1:12" x14ac:dyDescent="0.2">
      <c r="A5100" t="s">
        <v>4722</v>
      </c>
      <c r="B5100" t="s">
        <v>4723</v>
      </c>
      <c r="C5100" t="s">
        <v>7360</v>
      </c>
      <c r="D5100" t="s">
        <v>213</v>
      </c>
      <c r="E5100" t="s">
        <v>32</v>
      </c>
      <c r="F5100" t="s">
        <v>58</v>
      </c>
      <c r="G5100" t="s">
        <v>59</v>
      </c>
      <c r="H5100">
        <v>300000</v>
      </c>
      <c r="I5100">
        <v>300000</v>
      </c>
      <c r="J5100">
        <v>80</v>
      </c>
      <c r="K5100" s="1">
        <v>45777</v>
      </c>
      <c r="L5100" t="s">
        <v>15144</v>
      </c>
    </row>
    <row r="5101" spans="1:12" x14ac:dyDescent="0.2">
      <c r="A5101" t="s">
        <v>4720</v>
      </c>
      <c r="B5101" t="s">
        <v>4721</v>
      </c>
      <c r="C5101" t="s">
        <v>7360</v>
      </c>
      <c r="D5101" t="s">
        <v>213</v>
      </c>
      <c r="E5101" t="s">
        <v>32</v>
      </c>
      <c r="F5101" t="s">
        <v>58</v>
      </c>
      <c r="G5101" t="s">
        <v>59</v>
      </c>
      <c r="H5101">
        <v>300000</v>
      </c>
      <c r="I5101">
        <v>300000</v>
      </c>
      <c r="J5101">
        <v>80</v>
      </c>
      <c r="K5101" s="1">
        <v>45777</v>
      </c>
      <c r="L5101" t="s">
        <v>15144</v>
      </c>
    </row>
    <row r="5102" spans="1:12" x14ac:dyDescent="0.2">
      <c r="A5102" t="s">
        <v>4712</v>
      </c>
      <c r="B5102" t="s">
        <v>4713</v>
      </c>
      <c r="C5102" t="s">
        <v>7360</v>
      </c>
      <c r="D5102" t="s">
        <v>213</v>
      </c>
      <c r="E5102" t="s">
        <v>32</v>
      </c>
      <c r="F5102" t="s">
        <v>58</v>
      </c>
      <c r="G5102" t="s">
        <v>59</v>
      </c>
      <c r="H5102">
        <v>300000</v>
      </c>
      <c r="I5102">
        <v>300000</v>
      </c>
      <c r="J5102">
        <v>80</v>
      </c>
      <c r="K5102" s="1">
        <v>45777</v>
      </c>
      <c r="L5102" t="s">
        <v>15144</v>
      </c>
    </row>
    <row r="5103" spans="1:12" x14ac:dyDescent="0.2">
      <c r="A5103" t="s">
        <v>4724</v>
      </c>
      <c r="B5103" t="s">
        <v>4725</v>
      </c>
      <c r="C5103" t="s">
        <v>7360</v>
      </c>
      <c r="D5103" t="s">
        <v>213</v>
      </c>
      <c r="E5103" t="s">
        <v>32</v>
      </c>
      <c r="F5103" t="s">
        <v>58</v>
      </c>
      <c r="G5103" t="s">
        <v>59</v>
      </c>
      <c r="H5103">
        <v>300000</v>
      </c>
      <c r="I5103">
        <v>300000</v>
      </c>
      <c r="J5103">
        <v>80</v>
      </c>
      <c r="K5103" s="1">
        <v>45777</v>
      </c>
      <c r="L5103" t="s">
        <v>15144</v>
      </c>
    </row>
    <row r="5104" spans="1:12" x14ac:dyDescent="0.2">
      <c r="A5104" t="s">
        <v>4732</v>
      </c>
      <c r="B5104" t="s">
        <v>4733</v>
      </c>
      <c r="C5104" t="s">
        <v>7360</v>
      </c>
      <c r="D5104" t="s">
        <v>213</v>
      </c>
      <c r="E5104" t="s">
        <v>32</v>
      </c>
      <c r="F5104" t="s">
        <v>58</v>
      </c>
      <c r="G5104" t="s">
        <v>59</v>
      </c>
      <c r="H5104">
        <v>300000</v>
      </c>
      <c r="I5104">
        <v>300000</v>
      </c>
      <c r="J5104">
        <v>80</v>
      </c>
      <c r="K5104" s="1">
        <v>45777</v>
      </c>
      <c r="L5104" t="s">
        <v>15144</v>
      </c>
    </row>
    <row r="5105" spans="1:12" x14ac:dyDescent="0.2">
      <c r="A5105" t="s">
        <v>4710</v>
      </c>
      <c r="B5105" t="s">
        <v>4711</v>
      </c>
      <c r="C5105" t="s">
        <v>7360</v>
      </c>
      <c r="D5105" t="s">
        <v>213</v>
      </c>
      <c r="E5105" t="s">
        <v>32</v>
      </c>
      <c r="F5105" t="s">
        <v>58</v>
      </c>
      <c r="G5105" t="s">
        <v>59</v>
      </c>
      <c r="H5105">
        <v>300000</v>
      </c>
      <c r="I5105">
        <v>300000</v>
      </c>
      <c r="J5105">
        <v>80</v>
      </c>
      <c r="K5105" s="1">
        <v>45777</v>
      </c>
      <c r="L5105" t="s">
        <v>15144</v>
      </c>
    </row>
    <row r="5106" spans="1:12" x14ac:dyDescent="0.2">
      <c r="A5106" t="s">
        <v>4718</v>
      </c>
      <c r="B5106" t="s">
        <v>4719</v>
      </c>
      <c r="C5106" t="s">
        <v>7360</v>
      </c>
      <c r="D5106" t="s">
        <v>213</v>
      </c>
      <c r="E5106" t="s">
        <v>32</v>
      </c>
      <c r="F5106" t="s">
        <v>58</v>
      </c>
      <c r="G5106" t="s">
        <v>59</v>
      </c>
      <c r="H5106">
        <v>300000</v>
      </c>
      <c r="I5106">
        <v>300000</v>
      </c>
      <c r="J5106">
        <v>80</v>
      </c>
      <c r="K5106" s="1">
        <v>45777</v>
      </c>
      <c r="L5106" t="s">
        <v>15144</v>
      </c>
    </row>
    <row r="5107" spans="1:12" x14ac:dyDescent="0.2">
      <c r="A5107" t="s">
        <v>4726</v>
      </c>
      <c r="B5107" t="s">
        <v>4727</v>
      </c>
      <c r="C5107" t="s">
        <v>7360</v>
      </c>
      <c r="D5107" t="s">
        <v>213</v>
      </c>
      <c r="E5107" t="s">
        <v>32</v>
      </c>
      <c r="F5107" t="s">
        <v>58</v>
      </c>
      <c r="G5107" t="s">
        <v>59</v>
      </c>
      <c r="H5107">
        <v>300000</v>
      </c>
      <c r="I5107">
        <v>300000</v>
      </c>
      <c r="J5107">
        <v>80</v>
      </c>
      <c r="K5107" s="1">
        <v>45777</v>
      </c>
      <c r="L5107" t="s">
        <v>15144</v>
      </c>
    </row>
    <row r="5108" spans="1:12" x14ac:dyDescent="0.2">
      <c r="A5108" t="s">
        <v>4716</v>
      </c>
      <c r="B5108" t="s">
        <v>4717</v>
      </c>
      <c r="C5108" t="s">
        <v>7360</v>
      </c>
      <c r="D5108" t="s">
        <v>213</v>
      </c>
      <c r="E5108" t="s">
        <v>32</v>
      </c>
      <c r="F5108" t="s">
        <v>58</v>
      </c>
      <c r="G5108" t="s">
        <v>59</v>
      </c>
      <c r="H5108">
        <v>600000</v>
      </c>
      <c r="I5108">
        <v>600000</v>
      </c>
      <c r="J5108">
        <v>160</v>
      </c>
      <c r="K5108" s="1">
        <v>45777</v>
      </c>
      <c r="L5108" t="s">
        <v>15144</v>
      </c>
    </row>
    <row r="5109" spans="1:12" x14ac:dyDescent="0.2">
      <c r="A5109" t="s">
        <v>4714</v>
      </c>
      <c r="B5109" t="s">
        <v>4715</v>
      </c>
      <c r="C5109" t="s">
        <v>7360</v>
      </c>
      <c r="D5109" t="s">
        <v>213</v>
      </c>
      <c r="E5109" t="s">
        <v>32</v>
      </c>
      <c r="F5109" t="s">
        <v>58</v>
      </c>
      <c r="G5109" t="s">
        <v>59</v>
      </c>
      <c r="H5109">
        <v>600000</v>
      </c>
      <c r="I5109">
        <v>600000</v>
      </c>
      <c r="J5109">
        <v>160</v>
      </c>
      <c r="K5109" s="1">
        <v>45777</v>
      </c>
      <c r="L5109" t="s">
        <v>15144</v>
      </c>
    </row>
    <row r="5110" spans="1:12" x14ac:dyDescent="0.2">
      <c r="A5110" t="s">
        <v>11362</v>
      </c>
      <c r="B5110" t="s">
        <v>11363</v>
      </c>
      <c r="C5110" t="s">
        <v>7360</v>
      </c>
      <c r="D5110" t="s">
        <v>213</v>
      </c>
      <c r="E5110" t="s">
        <v>32</v>
      </c>
      <c r="F5110" t="s">
        <v>56</v>
      </c>
      <c r="G5110" t="s">
        <v>57</v>
      </c>
      <c r="H5110">
        <v>500000</v>
      </c>
      <c r="I5110"/>
      <c r="J5110">
        <v>42.115000000000002</v>
      </c>
      <c r="K5110" s="1">
        <v>46053</v>
      </c>
      <c r="L5110" t="s">
        <v>15144</v>
      </c>
    </row>
    <row r="5111" spans="1:12" x14ac:dyDescent="0.2">
      <c r="A5111" t="s">
        <v>4882</v>
      </c>
      <c r="B5111" t="s">
        <v>4883</v>
      </c>
      <c r="C5111" t="s">
        <v>7360</v>
      </c>
      <c r="D5111" t="s">
        <v>213</v>
      </c>
      <c r="E5111" t="s">
        <v>32</v>
      </c>
      <c r="F5111" t="s">
        <v>58</v>
      </c>
      <c r="G5111" t="s">
        <v>59</v>
      </c>
      <c r="H5111">
        <v>276000</v>
      </c>
      <c r="I5111">
        <v>276000</v>
      </c>
      <c r="J5111">
        <v>61.73</v>
      </c>
      <c r="K5111" s="1">
        <v>45777</v>
      </c>
      <c r="L5111" t="s">
        <v>15144</v>
      </c>
    </row>
    <row r="5112" spans="1:12" x14ac:dyDescent="0.2">
      <c r="A5112" t="s">
        <v>4894</v>
      </c>
      <c r="B5112" t="s">
        <v>4895</v>
      </c>
      <c r="C5112" t="s">
        <v>7360</v>
      </c>
      <c r="D5112" t="s">
        <v>213</v>
      </c>
      <c r="E5112" t="s">
        <v>32</v>
      </c>
      <c r="F5112" t="s">
        <v>58</v>
      </c>
      <c r="G5112" t="s">
        <v>59</v>
      </c>
      <c r="H5112">
        <v>276000</v>
      </c>
      <c r="I5112">
        <v>276000</v>
      </c>
      <c r="J5112">
        <v>61.73</v>
      </c>
      <c r="K5112" s="1">
        <v>45777</v>
      </c>
      <c r="L5112" t="s">
        <v>15144</v>
      </c>
    </row>
    <row r="5113" spans="1:12" x14ac:dyDescent="0.2">
      <c r="A5113" t="s">
        <v>4870</v>
      </c>
      <c r="B5113" t="s">
        <v>4871</v>
      </c>
      <c r="C5113" t="s">
        <v>7360</v>
      </c>
      <c r="D5113" t="s">
        <v>213</v>
      </c>
      <c r="E5113" t="s">
        <v>32</v>
      </c>
      <c r="F5113" t="s">
        <v>58</v>
      </c>
      <c r="G5113" t="s">
        <v>59</v>
      </c>
      <c r="H5113">
        <v>276000</v>
      </c>
      <c r="I5113">
        <v>276000</v>
      </c>
      <c r="J5113">
        <v>61.73</v>
      </c>
      <c r="K5113" s="1">
        <v>45777</v>
      </c>
      <c r="L5113" t="s">
        <v>15144</v>
      </c>
    </row>
    <row r="5114" spans="1:12" x14ac:dyDescent="0.2">
      <c r="A5114" t="s">
        <v>15451</v>
      </c>
      <c r="B5114" t="s">
        <v>15452</v>
      </c>
      <c r="C5114" t="s">
        <v>7360</v>
      </c>
      <c r="D5114" t="s">
        <v>213</v>
      </c>
      <c r="E5114" t="s">
        <v>32</v>
      </c>
      <c r="F5114" t="s">
        <v>58</v>
      </c>
      <c r="G5114" t="s">
        <v>59</v>
      </c>
      <c r="H5114">
        <v>276000</v>
      </c>
      <c r="I5114">
        <v>276000</v>
      </c>
      <c r="K5114" s="1">
        <v>46234</v>
      </c>
      <c r="L5114" t="s">
        <v>15144</v>
      </c>
    </row>
    <row r="5115" spans="1:12" x14ac:dyDescent="0.2">
      <c r="A5115" t="s">
        <v>15453</v>
      </c>
      <c r="B5115" t="s">
        <v>15454</v>
      </c>
      <c r="C5115" t="s">
        <v>7360</v>
      </c>
      <c r="D5115" t="s">
        <v>213</v>
      </c>
      <c r="E5115" t="s">
        <v>32</v>
      </c>
      <c r="F5115" t="s">
        <v>58</v>
      </c>
      <c r="G5115" t="s">
        <v>59</v>
      </c>
      <c r="H5115">
        <v>276000</v>
      </c>
      <c r="I5115">
        <v>276000</v>
      </c>
      <c r="K5115" s="1">
        <v>46234</v>
      </c>
      <c r="L5115" t="s">
        <v>15144</v>
      </c>
    </row>
    <row r="5116" spans="1:12" x14ac:dyDescent="0.2">
      <c r="A5116" t="s">
        <v>4868</v>
      </c>
      <c r="B5116" t="s">
        <v>4869</v>
      </c>
      <c r="C5116" t="s">
        <v>7360</v>
      </c>
      <c r="D5116" t="s">
        <v>213</v>
      </c>
      <c r="E5116" t="s">
        <v>32</v>
      </c>
      <c r="F5116" t="s">
        <v>58</v>
      </c>
      <c r="G5116" t="s">
        <v>59</v>
      </c>
      <c r="H5116">
        <v>276000</v>
      </c>
      <c r="I5116">
        <v>276000</v>
      </c>
      <c r="J5116">
        <v>61.73</v>
      </c>
      <c r="K5116" s="1">
        <v>45777</v>
      </c>
      <c r="L5116" t="s">
        <v>15144</v>
      </c>
    </row>
    <row r="5117" spans="1:12" x14ac:dyDescent="0.2">
      <c r="A5117" t="s">
        <v>4888</v>
      </c>
      <c r="B5117" t="s">
        <v>4889</v>
      </c>
      <c r="C5117" t="s">
        <v>7360</v>
      </c>
      <c r="D5117" t="s">
        <v>213</v>
      </c>
      <c r="E5117" t="s">
        <v>32</v>
      </c>
      <c r="F5117" t="s">
        <v>58</v>
      </c>
      <c r="G5117" t="s">
        <v>59</v>
      </c>
      <c r="H5117">
        <v>276000</v>
      </c>
      <c r="I5117">
        <v>276000</v>
      </c>
      <c r="J5117">
        <v>61.73</v>
      </c>
      <c r="K5117" s="1">
        <v>45777</v>
      </c>
      <c r="L5117" t="s">
        <v>15144</v>
      </c>
    </row>
    <row r="5118" spans="1:12" x14ac:dyDescent="0.2">
      <c r="A5118" t="s">
        <v>4892</v>
      </c>
      <c r="B5118" t="s">
        <v>4893</v>
      </c>
      <c r="C5118" t="s">
        <v>7360</v>
      </c>
      <c r="D5118" t="s">
        <v>213</v>
      </c>
      <c r="E5118" t="s">
        <v>32</v>
      </c>
      <c r="F5118" t="s">
        <v>58</v>
      </c>
      <c r="G5118" t="s">
        <v>59</v>
      </c>
      <c r="H5118">
        <v>276000</v>
      </c>
      <c r="I5118">
        <v>276000</v>
      </c>
      <c r="J5118">
        <v>61.73</v>
      </c>
      <c r="K5118" s="1">
        <v>45777</v>
      </c>
      <c r="L5118" t="s">
        <v>15144</v>
      </c>
    </row>
    <row r="5119" spans="1:12" x14ac:dyDescent="0.2">
      <c r="A5119" t="s">
        <v>4876</v>
      </c>
      <c r="B5119" t="s">
        <v>4877</v>
      </c>
      <c r="C5119" t="s">
        <v>7360</v>
      </c>
      <c r="D5119" t="s">
        <v>213</v>
      </c>
      <c r="E5119" t="s">
        <v>32</v>
      </c>
      <c r="F5119" t="s">
        <v>58</v>
      </c>
      <c r="G5119" t="s">
        <v>59</v>
      </c>
      <c r="H5119">
        <v>276000</v>
      </c>
      <c r="I5119">
        <v>276000</v>
      </c>
      <c r="J5119">
        <v>61.73</v>
      </c>
      <c r="K5119" s="1">
        <v>45777</v>
      </c>
      <c r="L5119" t="s">
        <v>15144</v>
      </c>
    </row>
    <row r="5120" spans="1:12" x14ac:dyDescent="0.2">
      <c r="A5120" t="s">
        <v>4884</v>
      </c>
      <c r="B5120" t="s">
        <v>4885</v>
      </c>
      <c r="C5120" t="s">
        <v>7360</v>
      </c>
      <c r="D5120" t="s">
        <v>213</v>
      </c>
      <c r="E5120" t="s">
        <v>32</v>
      </c>
      <c r="F5120" t="s">
        <v>58</v>
      </c>
      <c r="G5120" t="s">
        <v>59</v>
      </c>
      <c r="H5120">
        <v>276000</v>
      </c>
      <c r="I5120">
        <v>276000</v>
      </c>
      <c r="J5120">
        <v>61.73</v>
      </c>
      <c r="K5120" s="1">
        <v>45777</v>
      </c>
      <c r="L5120" t="s">
        <v>15144</v>
      </c>
    </row>
    <row r="5121" spans="1:12" x14ac:dyDescent="0.2">
      <c r="A5121" t="s">
        <v>4904</v>
      </c>
      <c r="B5121" t="s">
        <v>4905</v>
      </c>
      <c r="C5121" t="s">
        <v>7360</v>
      </c>
      <c r="D5121" t="s">
        <v>213</v>
      </c>
      <c r="E5121" t="s">
        <v>32</v>
      </c>
      <c r="F5121" t="s">
        <v>58</v>
      </c>
      <c r="G5121" t="s">
        <v>59</v>
      </c>
      <c r="H5121">
        <v>276000</v>
      </c>
      <c r="I5121">
        <v>276000</v>
      </c>
      <c r="J5121">
        <v>61.73</v>
      </c>
      <c r="K5121" s="1">
        <v>45777</v>
      </c>
      <c r="L5121" t="s">
        <v>15144</v>
      </c>
    </row>
    <row r="5122" spans="1:12" x14ac:dyDescent="0.2">
      <c r="A5122" t="s">
        <v>4890</v>
      </c>
      <c r="B5122" t="s">
        <v>4891</v>
      </c>
      <c r="C5122" t="s">
        <v>7360</v>
      </c>
      <c r="D5122" t="s">
        <v>213</v>
      </c>
      <c r="E5122" t="s">
        <v>32</v>
      </c>
      <c r="F5122" t="s">
        <v>58</v>
      </c>
      <c r="G5122" t="s">
        <v>59</v>
      </c>
      <c r="H5122">
        <v>276000</v>
      </c>
      <c r="I5122">
        <v>276000</v>
      </c>
      <c r="J5122">
        <v>61.73</v>
      </c>
      <c r="K5122" s="1">
        <v>45777</v>
      </c>
      <c r="L5122" t="s">
        <v>15144</v>
      </c>
    </row>
    <row r="5123" spans="1:12" x14ac:dyDescent="0.2">
      <c r="A5123" t="s">
        <v>15455</v>
      </c>
      <c r="B5123" t="s">
        <v>15456</v>
      </c>
      <c r="C5123" t="s">
        <v>7360</v>
      </c>
      <c r="D5123" t="s">
        <v>213</v>
      </c>
      <c r="E5123" t="s">
        <v>32</v>
      </c>
      <c r="F5123" t="s">
        <v>58</v>
      </c>
      <c r="G5123" t="s">
        <v>59</v>
      </c>
      <c r="H5123">
        <v>276000</v>
      </c>
      <c r="I5123">
        <v>276000</v>
      </c>
      <c r="K5123" s="1">
        <v>46234</v>
      </c>
      <c r="L5123" t="s">
        <v>15144</v>
      </c>
    </row>
    <row r="5124" spans="1:12" x14ac:dyDescent="0.2">
      <c r="A5124" t="s">
        <v>4896</v>
      </c>
      <c r="B5124" t="s">
        <v>4897</v>
      </c>
      <c r="C5124" t="s">
        <v>7360</v>
      </c>
      <c r="D5124" t="s">
        <v>213</v>
      </c>
      <c r="E5124" t="s">
        <v>32</v>
      </c>
      <c r="F5124" t="s">
        <v>58</v>
      </c>
      <c r="G5124" t="s">
        <v>59</v>
      </c>
      <c r="H5124">
        <v>276000</v>
      </c>
      <c r="I5124">
        <v>276000</v>
      </c>
      <c r="J5124">
        <v>61.73</v>
      </c>
      <c r="K5124" s="1">
        <v>45777</v>
      </c>
      <c r="L5124" t="s">
        <v>15144</v>
      </c>
    </row>
    <row r="5125" spans="1:12" x14ac:dyDescent="0.2">
      <c r="A5125" t="s">
        <v>4866</v>
      </c>
      <c r="B5125" t="s">
        <v>4867</v>
      </c>
      <c r="C5125" t="s">
        <v>7360</v>
      </c>
      <c r="D5125" t="s">
        <v>213</v>
      </c>
      <c r="E5125" t="s">
        <v>32</v>
      </c>
      <c r="F5125" t="s">
        <v>58</v>
      </c>
      <c r="G5125" t="s">
        <v>59</v>
      </c>
      <c r="H5125">
        <v>276000</v>
      </c>
      <c r="I5125">
        <v>276000</v>
      </c>
      <c r="J5125">
        <v>61.73</v>
      </c>
      <c r="K5125" s="1">
        <v>45777</v>
      </c>
      <c r="L5125" t="s">
        <v>15144</v>
      </c>
    </row>
    <row r="5126" spans="1:12" x14ac:dyDescent="0.2">
      <c r="A5126" t="s">
        <v>4874</v>
      </c>
      <c r="B5126" t="s">
        <v>4875</v>
      </c>
      <c r="C5126" t="s">
        <v>7360</v>
      </c>
      <c r="D5126" t="s">
        <v>213</v>
      </c>
      <c r="E5126" t="s">
        <v>32</v>
      </c>
      <c r="F5126" t="s">
        <v>58</v>
      </c>
      <c r="G5126" t="s">
        <v>59</v>
      </c>
      <c r="H5126">
        <v>276000</v>
      </c>
      <c r="I5126">
        <v>276000</v>
      </c>
      <c r="J5126">
        <v>61.73</v>
      </c>
      <c r="K5126" s="1">
        <v>45777</v>
      </c>
      <c r="L5126" t="s">
        <v>15144</v>
      </c>
    </row>
    <row r="5127" spans="1:12" x14ac:dyDescent="0.2">
      <c r="A5127" t="s">
        <v>15457</v>
      </c>
      <c r="B5127" t="s">
        <v>15458</v>
      </c>
      <c r="C5127" t="s">
        <v>7360</v>
      </c>
      <c r="D5127" t="s">
        <v>213</v>
      </c>
      <c r="E5127" t="s">
        <v>32</v>
      </c>
      <c r="F5127" t="s">
        <v>58</v>
      </c>
      <c r="G5127" t="s">
        <v>59</v>
      </c>
      <c r="H5127">
        <v>276000</v>
      </c>
      <c r="I5127">
        <v>276000</v>
      </c>
      <c r="K5127" s="1">
        <v>46234</v>
      </c>
      <c r="L5127" t="s">
        <v>15144</v>
      </c>
    </row>
    <row r="5128" spans="1:12" x14ac:dyDescent="0.2">
      <c r="A5128" t="s">
        <v>15459</v>
      </c>
      <c r="B5128" t="s">
        <v>15460</v>
      </c>
      <c r="C5128" t="s">
        <v>7360</v>
      </c>
      <c r="D5128" t="s">
        <v>213</v>
      </c>
      <c r="E5128" t="s">
        <v>32</v>
      </c>
      <c r="F5128" t="s">
        <v>58</v>
      </c>
      <c r="G5128" t="s">
        <v>59</v>
      </c>
      <c r="H5128">
        <v>276000</v>
      </c>
      <c r="I5128">
        <v>276000</v>
      </c>
      <c r="K5128" s="1">
        <v>46234</v>
      </c>
      <c r="L5128" t="s">
        <v>15144</v>
      </c>
    </row>
    <row r="5129" spans="1:12" x14ac:dyDescent="0.2">
      <c r="A5129" t="s">
        <v>4878</v>
      </c>
      <c r="B5129" t="s">
        <v>4879</v>
      </c>
      <c r="C5129" t="s">
        <v>7360</v>
      </c>
      <c r="D5129" t="s">
        <v>213</v>
      </c>
      <c r="E5129" t="s">
        <v>32</v>
      </c>
      <c r="F5129" t="s">
        <v>58</v>
      </c>
      <c r="G5129" t="s">
        <v>59</v>
      </c>
      <c r="H5129">
        <v>276000</v>
      </c>
      <c r="I5129">
        <v>276000</v>
      </c>
      <c r="J5129">
        <v>61.73</v>
      </c>
      <c r="K5129" s="1">
        <v>45777</v>
      </c>
      <c r="L5129" t="s">
        <v>15144</v>
      </c>
    </row>
    <row r="5130" spans="1:12" x14ac:dyDescent="0.2">
      <c r="A5130" t="s">
        <v>4880</v>
      </c>
      <c r="B5130" t="s">
        <v>4881</v>
      </c>
      <c r="C5130" t="s">
        <v>7360</v>
      </c>
      <c r="D5130" t="s">
        <v>213</v>
      </c>
      <c r="E5130" t="s">
        <v>32</v>
      </c>
      <c r="F5130" t="s">
        <v>58</v>
      </c>
      <c r="G5130" t="s">
        <v>59</v>
      </c>
      <c r="H5130">
        <v>276000</v>
      </c>
      <c r="I5130">
        <v>276000</v>
      </c>
      <c r="J5130">
        <v>61.73</v>
      </c>
      <c r="K5130" s="1">
        <v>45777</v>
      </c>
      <c r="L5130" t="s">
        <v>15144</v>
      </c>
    </row>
    <row r="5131" spans="1:12" x14ac:dyDescent="0.2">
      <c r="A5131" t="s">
        <v>15461</v>
      </c>
      <c r="B5131" t="s">
        <v>15462</v>
      </c>
      <c r="C5131" t="s">
        <v>7360</v>
      </c>
      <c r="D5131" t="s">
        <v>213</v>
      </c>
      <c r="E5131" t="s">
        <v>32</v>
      </c>
      <c r="F5131" t="s">
        <v>58</v>
      </c>
      <c r="G5131" t="s">
        <v>59</v>
      </c>
      <c r="H5131">
        <v>276000</v>
      </c>
      <c r="I5131">
        <v>276000</v>
      </c>
      <c r="K5131" s="1">
        <v>46234</v>
      </c>
      <c r="L5131" t="s">
        <v>15144</v>
      </c>
    </row>
    <row r="5132" spans="1:12" x14ac:dyDescent="0.2">
      <c r="A5132" t="s">
        <v>4886</v>
      </c>
      <c r="B5132" t="s">
        <v>4887</v>
      </c>
      <c r="C5132" t="s">
        <v>7360</v>
      </c>
      <c r="D5132" t="s">
        <v>213</v>
      </c>
      <c r="E5132" t="s">
        <v>32</v>
      </c>
      <c r="F5132" t="s">
        <v>58</v>
      </c>
      <c r="G5132" t="s">
        <v>59</v>
      </c>
      <c r="H5132">
        <v>276000</v>
      </c>
      <c r="I5132">
        <v>276000</v>
      </c>
      <c r="J5132">
        <v>61.73</v>
      </c>
      <c r="K5132" s="1">
        <v>45777</v>
      </c>
      <c r="L5132" t="s">
        <v>15144</v>
      </c>
    </row>
    <row r="5133" spans="1:12" x14ac:dyDescent="0.2">
      <c r="A5133" t="s">
        <v>15463</v>
      </c>
      <c r="B5133" t="s">
        <v>15464</v>
      </c>
      <c r="C5133" t="s">
        <v>7360</v>
      </c>
      <c r="D5133" t="s">
        <v>213</v>
      </c>
      <c r="E5133" t="s">
        <v>32</v>
      </c>
      <c r="F5133" t="s">
        <v>58</v>
      </c>
      <c r="G5133" t="s">
        <v>59</v>
      </c>
      <c r="H5133">
        <v>276000</v>
      </c>
      <c r="I5133">
        <v>276000</v>
      </c>
      <c r="K5133" s="1">
        <v>46234</v>
      </c>
      <c r="L5133" t="s">
        <v>15144</v>
      </c>
    </row>
    <row r="5134" spans="1:12" x14ac:dyDescent="0.2">
      <c r="A5134" t="s">
        <v>4872</v>
      </c>
      <c r="B5134" t="s">
        <v>4873</v>
      </c>
      <c r="C5134" t="s">
        <v>7360</v>
      </c>
      <c r="D5134" t="s">
        <v>213</v>
      </c>
      <c r="E5134" t="s">
        <v>32</v>
      </c>
      <c r="F5134" t="s">
        <v>58</v>
      </c>
      <c r="G5134" t="s">
        <v>59</v>
      </c>
      <c r="H5134">
        <v>276000</v>
      </c>
      <c r="I5134">
        <v>276000</v>
      </c>
      <c r="J5134">
        <v>61.73</v>
      </c>
      <c r="K5134" s="1">
        <v>45777</v>
      </c>
      <c r="L5134" t="s">
        <v>15144</v>
      </c>
    </row>
    <row r="5135" spans="1:12" x14ac:dyDescent="0.2">
      <c r="A5135" t="s">
        <v>4898</v>
      </c>
      <c r="B5135" t="s">
        <v>4899</v>
      </c>
      <c r="C5135" t="s">
        <v>7360</v>
      </c>
      <c r="D5135" t="s">
        <v>213</v>
      </c>
      <c r="E5135" t="s">
        <v>32</v>
      </c>
      <c r="F5135" t="s">
        <v>58</v>
      </c>
      <c r="G5135" t="s">
        <v>59</v>
      </c>
      <c r="H5135">
        <v>276000</v>
      </c>
      <c r="I5135">
        <v>276000</v>
      </c>
      <c r="J5135">
        <v>61.73</v>
      </c>
      <c r="K5135" s="1">
        <v>45777</v>
      </c>
      <c r="L5135" t="s">
        <v>15144</v>
      </c>
    </row>
    <row r="5136" spans="1:12" x14ac:dyDescent="0.2">
      <c r="A5136" t="s">
        <v>15465</v>
      </c>
      <c r="B5136" t="s">
        <v>15466</v>
      </c>
      <c r="C5136" t="s">
        <v>7360</v>
      </c>
      <c r="D5136" t="s">
        <v>213</v>
      </c>
      <c r="E5136" t="s">
        <v>32</v>
      </c>
      <c r="F5136" t="s">
        <v>58</v>
      </c>
      <c r="G5136" t="s">
        <v>59</v>
      </c>
      <c r="H5136">
        <v>276000</v>
      </c>
      <c r="I5136">
        <v>276000</v>
      </c>
      <c r="K5136" s="1">
        <v>46234</v>
      </c>
      <c r="L5136" t="s">
        <v>15144</v>
      </c>
    </row>
    <row r="5137" spans="1:12" x14ac:dyDescent="0.2">
      <c r="A5137" t="s">
        <v>4900</v>
      </c>
      <c r="B5137" t="s">
        <v>4901</v>
      </c>
      <c r="C5137" t="s">
        <v>7360</v>
      </c>
      <c r="D5137" t="s">
        <v>213</v>
      </c>
      <c r="E5137" t="s">
        <v>32</v>
      </c>
      <c r="F5137" t="s">
        <v>58</v>
      </c>
      <c r="G5137" t="s">
        <v>59</v>
      </c>
      <c r="H5137">
        <v>276000</v>
      </c>
      <c r="I5137">
        <v>276000</v>
      </c>
      <c r="J5137">
        <v>61.73</v>
      </c>
      <c r="K5137" s="1">
        <v>45777</v>
      </c>
      <c r="L5137" t="s">
        <v>15144</v>
      </c>
    </row>
    <row r="5138" spans="1:12" x14ac:dyDescent="0.2">
      <c r="A5138" t="s">
        <v>15467</v>
      </c>
      <c r="B5138" t="s">
        <v>15468</v>
      </c>
      <c r="C5138" t="s">
        <v>7360</v>
      </c>
      <c r="D5138" t="s">
        <v>213</v>
      </c>
      <c r="E5138" t="s">
        <v>32</v>
      </c>
      <c r="F5138" t="s">
        <v>58</v>
      </c>
      <c r="G5138" t="s">
        <v>59</v>
      </c>
      <c r="H5138">
        <v>276000</v>
      </c>
      <c r="I5138">
        <v>276000</v>
      </c>
      <c r="K5138" s="1">
        <v>46234</v>
      </c>
      <c r="L5138" t="s">
        <v>15144</v>
      </c>
    </row>
    <row r="5139" spans="1:12" x14ac:dyDescent="0.2">
      <c r="A5139" t="s">
        <v>4902</v>
      </c>
      <c r="B5139" t="s">
        <v>4903</v>
      </c>
      <c r="C5139" t="s">
        <v>7360</v>
      </c>
      <c r="D5139" t="s">
        <v>213</v>
      </c>
      <c r="E5139" t="s">
        <v>32</v>
      </c>
      <c r="F5139" t="s">
        <v>58</v>
      </c>
      <c r="G5139" t="s">
        <v>59</v>
      </c>
      <c r="H5139">
        <v>276000</v>
      </c>
      <c r="I5139">
        <v>276000</v>
      </c>
      <c r="J5139">
        <v>61.73</v>
      </c>
      <c r="K5139" s="1">
        <v>45777</v>
      </c>
      <c r="L5139" t="s">
        <v>15144</v>
      </c>
    </row>
    <row r="5140" spans="1:12" x14ac:dyDescent="0.2">
      <c r="A5140" t="s">
        <v>12640</v>
      </c>
      <c r="B5140" t="s">
        <v>7374</v>
      </c>
      <c r="C5140" t="s">
        <v>7360</v>
      </c>
      <c r="D5140" t="s">
        <v>213</v>
      </c>
      <c r="E5140" t="s">
        <v>32</v>
      </c>
      <c r="F5140" t="s">
        <v>52</v>
      </c>
      <c r="G5140" t="s">
        <v>53</v>
      </c>
      <c r="I5140">
        <v>300000</v>
      </c>
      <c r="J5140">
        <v>96</v>
      </c>
      <c r="K5140" s="1">
        <v>46112</v>
      </c>
      <c r="L5140" t="s">
        <v>15144</v>
      </c>
    </row>
    <row r="5141" spans="1:12" x14ac:dyDescent="0.2">
      <c r="A5141" t="s">
        <v>12639</v>
      </c>
      <c r="B5141" t="s">
        <v>7372</v>
      </c>
      <c r="C5141" t="s">
        <v>7360</v>
      </c>
      <c r="D5141" t="s">
        <v>213</v>
      </c>
      <c r="E5141" t="s">
        <v>32</v>
      </c>
      <c r="F5141" t="s">
        <v>52</v>
      </c>
      <c r="G5141" t="s">
        <v>53</v>
      </c>
      <c r="I5141">
        <v>300000</v>
      </c>
      <c r="J5141">
        <v>96</v>
      </c>
      <c r="K5141" s="1">
        <v>45838</v>
      </c>
      <c r="L5141" t="s">
        <v>15144</v>
      </c>
    </row>
    <row r="5142" spans="1:12" x14ac:dyDescent="0.2">
      <c r="A5142" t="s">
        <v>12641</v>
      </c>
      <c r="B5142" t="s">
        <v>7376</v>
      </c>
      <c r="C5142" t="s">
        <v>7360</v>
      </c>
      <c r="D5142" t="s">
        <v>213</v>
      </c>
      <c r="E5142" t="s">
        <v>32</v>
      </c>
      <c r="F5142" t="s">
        <v>52</v>
      </c>
      <c r="G5142" t="s">
        <v>53</v>
      </c>
      <c r="I5142">
        <v>300000</v>
      </c>
      <c r="J5142">
        <v>96</v>
      </c>
      <c r="K5142" s="1">
        <v>46112</v>
      </c>
      <c r="L5142" t="s">
        <v>15144</v>
      </c>
    </row>
    <row r="5143" spans="1:12" x14ac:dyDescent="0.2">
      <c r="A5143" t="s">
        <v>14712</v>
      </c>
      <c r="B5143" t="s">
        <v>14713</v>
      </c>
      <c r="C5143" t="s">
        <v>7360</v>
      </c>
      <c r="D5143" t="s">
        <v>213</v>
      </c>
      <c r="E5143" t="s">
        <v>32</v>
      </c>
      <c r="F5143" t="s">
        <v>52</v>
      </c>
      <c r="G5143" t="s">
        <v>53</v>
      </c>
      <c r="I5143"/>
      <c r="J5143">
        <v>41.731666666666662</v>
      </c>
      <c r="K5143" s="1">
        <v>46234</v>
      </c>
      <c r="L5143" t="s">
        <v>15144</v>
      </c>
    </row>
    <row r="5144" spans="1:12" x14ac:dyDescent="0.2">
      <c r="A5144" t="s">
        <v>8326</v>
      </c>
      <c r="B5144" t="s">
        <v>8327</v>
      </c>
      <c r="C5144" t="s">
        <v>7360</v>
      </c>
      <c r="D5144" t="s">
        <v>213</v>
      </c>
      <c r="E5144" t="s">
        <v>32</v>
      </c>
      <c r="F5144" t="s">
        <v>52</v>
      </c>
      <c r="G5144" t="s">
        <v>53</v>
      </c>
      <c r="I5144"/>
      <c r="J5144">
        <v>41.731666666666662</v>
      </c>
      <c r="K5144" s="1">
        <v>45869</v>
      </c>
      <c r="L5144" t="s">
        <v>15144</v>
      </c>
    </row>
    <row r="5145" spans="1:12" x14ac:dyDescent="0.2">
      <c r="A5145" t="s">
        <v>14714</v>
      </c>
      <c r="B5145" t="s">
        <v>14715</v>
      </c>
      <c r="C5145" t="s">
        <v>7360</v>
      </c>
      <c r="D5145" t="s">
        <v>213</v>
      </c>
      <c r="E5145" t="s">
        <v>32</v>
      </c>
      <c r="F5145" t="s">
        <v>52</v>
      </c>
      <c r="G5145" t="s">
        <v>53</v>
      </c>
      <c r="I5145"/>
      <c r="J5145">
        <v>41.731666666666662</v>
      </c>
      <c r="K5145" s="1">
        <v>46234</v>
      </c>
      <c r="L5145" t="s">
        <v>15144</v>
      </c>
    </row>
    <row r="5146" spans="1:12" x14ac:dyDescent="0.2">
      <c r="A5146" t="s">
        <v>8328</v>
      </c>
      <c r="B5146" t="s">
        <v>8329</v>
      </c>
      <c r="C5146" t="s">
        <v>7360</v>
      </c>
      <c r="D5146" t="s">
        <v>213</v>
      </c>
      <c r="E5146" t="s">
        <v>32</v>
      </c>
      <c r="F5146" t="s">
        <v>52</v>
      </c>
      <c r="G5146" t="s">
        <v>53</v>
      </c>
      <c r="I5146"/>
      <c r="J5146">
        <v>41.731666666666662</v>
      </c>
      <c r="K5146" s="1">
        <v>45869</v>
      </c>
      <c r="L5146" t="s">
        <v>15144</v>
      </c>
    </row>
    <row r="5147" spans="1:12" x14ac:dyDescent="0.2">
      <c r="A5147" t="s">
        <v>7906</v>
      </c>
      <c r="B5147" t="s">
        <v>7372</v>
      </c>
      <c r="C5147" t="s">
        <v>7360</v>
      </c>
      <c r="D5147" t="s">
        <v>213</v>
      </c>
      <c r="E5147" t="s">
        <v>32</v>
      </c>
      <c r="F5147" t="s">
        <v>52</v>
      </c>
      <c r="G5147" t="s">
        <v>53</v>
      </c>
      <c r="I5147"/>
      <c r="J5147">
        <v>41.731666666666662</v>
      </c>
      <c r="K5147" s="1">
        <v>45838</v>
      </c>
      <c r="L5147" t="s">
        <v>15144</v>
      </c>
    </row>
    <row r="5148" spans="1:12" x14ac:dyDescent="0.2">
      <c r="A5148" t="s">
        <v>13663</v>
      </c>
      <c r="B5148" t="s">
        <v>7376</v>
      </c>
      <c r="C5148" t="s">
        <v>7360</v>
      </c>
      <c r="D5148" t="s">
        <v>213</v>
      </c>
      <c r="E5148" t="s">
        <v>32</v>
      </c>
      <c r="F5148" t="s">
        <v>52</v>
      </c>
      <c r="G5148" t="s">
        <v>53</v>
      </c>
      <c r="I5148"/>
      <c r="J5148">
        <v>41.731666666666662</v>
      </c>
      <c r="K5148" s="1">
        <v>46173</v>
      </c>
      <c r="L5148" t="s">
        <v>15144</v>
      </c>
    </row>
    <row r="5149" spans="1:12" x14ac:dyDescent="0.2">
      <c r="A5149" t="s">
        <v>13662</v>
      </c>
      <c r="B5149" t="s">
        <v>7374</v>
      </c>
      <c r="C5149" t="s">
        <v>7360</v>
      </c>
      <c r="D5149" t="s">
        <v>213</v>
      </c>
      <c r="E5149" t="s">
        <v>32</v>
      </c>
      <c r="F5149" t="s">
        <v>52</v>
      </c>
      <c r="G5149" t="s">
        <v>53</v>
      </c>
      <c r="I5149"/>
      <c r="J5149">
        <v>41.731666666666662</v>
      </c>
      <c r="K5149" s="1">
        <v>46173</v>
      </c>
      <c r="L5149" t="s">
        <v>15144</v>
      </c>
    </row>
    <row r="5150" spans="1:12" x14ac:dyDescent="0.2">
      <c r="A5150" t="s">
        <v>11013</v>
      </c>
      <c r="B5150" t="s">
        <v>11014</v>
      </c>
      <c r="C5150" t="s">
        <v>7360</v>
      </c>
      <c r="D5150" t="s">
        <v>11852</v>
      </c>
      <c r="E5150" t="s">
        <v>32</v>
      </c>
      <c r="F5150" t="s">
        <v>49</v>
      </c>
      <c r="G5150" t="s">
        <v>50</v>
      </c>
      <c r="H5150">
        <v>105750</v>
      </c>
      <c r="I5150">
        <v>105750</v>
      </c>
      <c r="J5150">
        <v>48</v>
      </c>
      <c r="K5150" s="1">
        <v>46022</v>
      </c>
      <c r="L5150" t="s">
        <v>15144</v>
      </c>
    </row>
    <row r="5151" spans="1:12" x14ac:dyDescent="0.2">
      <c r="A5151" t="s">
        <v>11021</v>
      </c>
      <c r="B5151" t="s">
        <v>11022</v>
      </c>
      <c r="C5151" t="s">
        <v>7360</v>
      </c>
      <c r="D5151" t="s">
        <v>11852</v>
      </c>
      <c r="E5151" t="s">
        <v>32</v>
      </c>
      <c r="F5151" t="s">
        <v>49</v>
      </c>
      <c r="G5151" t="s">
        <v>50</v>
      </c>
      <c r="H5151">
        <v>105750</v>
      </c>
      <c r="I5151">
        <v>105750</v>
      </c>
      <c r="J5151">
        <v>48</v>
      </c>
      <c r="K5151" s="1">
        <v>46022</v>
      </c>
      <c r="L5151" t="s">
        <v>15144</v>
      </c>
    </row>
    <row r="5152" spans="1:12" x14ac:dyDescent="0.2">
      <c r="A5152" t="s">
        <v>11045</v>
      </c>
      <c r="B5152" t="s">
        <v>11046</v>
      </c>
      <c r="C5152" t="s">
        <v>7360</v>
      </c>
      <c r="D5152" t="s">
        <v>11852</v>
      </c>
      <c r="E5152" t="s">
        <v>32</v>
      </c>
      <c r="F5152" t="s">
        <v>49</v>
      </c>
      <c r="G5152" t="s">
        <v>50</v>
      </c>
      <c r="H5152">
        <v>105750</v>
      </c>
      <c r="I5152">
        <v>110060</v>
      </c>
      <c r="J5152">
        <v>40</v>
      </c>
      <c r="K5152" s="1">
        <v>46022</v>
      </c>
      <c r="L5152" t="s">
        <v>15144</v>
      </c>
    </row>
    <row r="5153" spans="1:12" x14ac:dyDescent="0.2">
      <c r="A5153" t="s">
        <v>11039</v>
      </c>
      <c r="B5153" t="s">
        <v>11040</v>
      </c>
      <c r="C5153" t="s">
        <v>7360</v>
      </c>
      <c r="D5153" t="s">
        <v>11852</v>
      </c>
      <c r="E5153" t="s">
        <v>32</v>
      </c>
      <c r="F5153" t="s">
        <v>49</v>
      </c>
      <c r="G5153" t="s">
        <v>50</v>
      </c>
      <c r="H5153">
        <v>105750</v>
      </c>
      <c r="I5153">
        <v>105750</v>
      </c>
      <c r="J5153">
        <v>48</v>
      </c>
      <c r="K5153" s="1">
        <v>46022</v>
      </c>
      <c r="L5153" t="s">
        <v>15144</v>
      </c>
    </row>
    <row r="5154" spans="1:12" x14ac:dyDescent="0.2">
      <c r="A5154" t="s">
        <v>11015</v>
      </c>
      <c r="B5154" t="s">
        <v>11016</v>
      </c>
      <c r="C5154" t="s">
        <v>7360</v>
      </c>
      <c r="D5154" t="s">
        <v>11852</v>
      </c>
      <c r="E5154" t="s">
        <v>32</v>
      </c>
      <c r="F5154" t="s">
        <v>49</v>
      </c>
      <c r="G5154" t="s">
        <v>50</v>
      </c>
      <c r="H5154">
        <v>105750</v>
      </c>
      <c r="I5154">
        <v>105750</v>
      </c>
      <c r="J5154">
        <v>48</v>
      </c>
      <c r="K5154" s="1">
        <v>46022</v>
      </c>
      <c r="L5154" t="s">
        <v>15144</v>
      </c>
    </row>
    <row r="5155" spans="1:12" x14ac:dyDescent="0.2">
      <c r="A5155" t="s">
        <v>11007</v>
      </c>
      <c r="B5155" t="s">
        <v>11008</v>
      </c>
      <c r="C5155" t="s">
        <v>7360</v>
      </c>
      <c r="D5155" t="s">
        <v>11852</v>
      </c>
      <c r="E5155" t="s">
        <v>32</v>
      </c>
      <c r="F5155" t="s">
        <v>49</v>
      </c>
      <c r="G5155" t="s">
        <v>50</v>
      </c>
      <c r="H5155">
        <v>105750</v>
      </c>
      <c r="I5155">
        <v>105750</v>
      </c>
      <c r="J5155">
        <v>48</v>
      </c>
      <c r="K5155" s="1">
        <v>46022</v>
      </c>
      <c r="L5155" t="s">
        <v>15144</v>
      </c>
    </row>
    <row r="5156" spans="1:12" x14ac:dyDescent="0.2">
      <c r="A5156" t="s">
        <v>11029</v>
      </c>
      <c r="B5156" t="s">
        <v>11030</v>
      </c>
      <c r="C5156" t="s">
        <v>7360</v>
      </c>
      <c r="D5156" t="s">
        <v>11852</v>
      </c>
      <c r="E5156" t="s">
        <v>32</v>
      </c>
      <c r="F5156" t="s">
        <v>49</v>
      </c>
      <c r="G5156" t="s">
        <v>50</v>
      </c>
      <c r="H5156">
        <v>105750</v>
      </c>
      <c r="I5156">
        <v>105750</v>
      </c>
      <c r="J5156">
        <v>48</v>
      </c>
      <c r="K5156" s="1">
        <v>46022</v>
      </c>
      <c r="L5156" t="s">
        <v>15144</v>
      </c>
    </row>
    <row r="5157" spans="1:12" x14ac:dyDescent="0.2">
      <c r="A5157" t="s">
        <v>11041</v>
      </c>
      <c r="B5157" t="s">
        <v>11042</v>
      </c>
      <c r="C5157" t="s">
        <v>7360</v>
      </c>
      <c r="D5157" t="s">
        <v>11852</v>
      </c>
      <c r="E5157" t="s">
        <v>32</v>
      </c>
      <c r="F5157" t="s">
        <v>49</v>
      </c>
      <c r="G5157" t="s">
        <v>50</v>
      </c>
      <c r="H5157">
        <v>105750</v>
      </c>
      <c r="I5157">
        <v>105750</v>
      </c>
      <c r="J5157">
        <v>48</v>
      </c>
      <c r="K5157" s="1">
        <v>46022</v>
      </c>
      <c r="L5157" t="s">
        <v>15144</v>
      </c>
    </row>
    <row r="5158" spans="1:12" x14ac:dyDescent="0.2">
      <c r="A5158" t="s">
        <v>11033</v>
      </c>
      <c r="B5158" t="s">
        <v>11034</v>
      </c>
      <c r="C5158" t="s">
        <v>7360</v>
      </c>
      <c r="D5158" t="s">
        <v>11852</v>
      </c>
      <c r="E5158" t="s">
        <v>32</v>
      </c>
      <c r="F5158" t="s">
        <v>49</v>
      </c>
      <c r="G5158" t="s">
        <v>50</v>
      </c>
      <c r="H5158">
        <v>105750</v>
      </c>
      <c r="I5158">
        <v>105750</v>
      </c>
      <c r="J5158">
        <v>48</v>
      </c>
      <c r="K5158" s="1">
        <v>46022</v>
      </c>
      <c r="L5158" t="s">
        <v>15144</v>
      </c>
    </row>
    <row r="5159" spans="1:12" x14ac:dyDescent="0.2">
      <c r="A5159" t="s">
        <v>11031</v>
      </c>
      <c r="B5159" t="s">
        <v>11032</v>
      </c>
      <c r="C5159" t="s">
        <v>7360</v>
      </c>
      <c r="D5159" t="s">
        <v>11852</v>
      </c>
      <c r="E5159" t="s">
        <v>32</v>
      </c>
      <c r="F5159" t="s">
        <v>49</v>
      </c>
      <c r="G5159" t="s">
        <v>50</v>
      </c>
      <c r="H5159">
        <v>105750</v>
      </c>
      <c r="I5159">
        <v>105750</v>
      </c>
      <c r="J5159">
        <v>48</v>
      </c>
      <c r="K5159" s="1">
        <v>46022</v>
      </c>
      <c r="L5159" t="s">
        <v>15144</v>
      </c>
    </row>
    <row r="5160" spans="1:12" x14ac:dyDescent="0.2">
      <c r="A5160" t="s">
        <v>11043</v>
      </c>
      <c r="B5160" t="s">
        <v>11044</v>
      </c>
      <c r="C5160" t="s">
        <v>7360</v>
      </c>
      <c r="D5160" t="s">
        <v>11852</v>
      </c>
      <c r="E5160" t="s">
        <v>32</v>
      </c>
      <c r="F5160" t="s">
        <v>49</v>
      </c>
      <c r="G5160" t="s">
        <v>50</v>
      </c>
      <c r="H5160">
        <v>105750</v>
      </c>
      <c r="I5160">
        <v>105750</v>
      </c>
      <c r="J5160">
        <v>48</v>
      </c>
      <c r="K5160" s="1">
        <v>46022</v>
      </c>
      <c r="L5160" t="s">
        <v>15144</v>
      </c>
    </row>
    <row r="5161" spans="1:12" x14ac:dyDescent="0.2">
      <c r="A5161" t="s">
        <v>11011</v>
      </c>
      <c r="B5161" t="s">
        <v>11012</v>
      </c>
      <c r="C5161" t="s">
        <v>7360</v>
      </c>
      <c r="D5161" t="s">
        <v>11852</v>
      </c>
      <c r="E5161" t="s">
        <v>32</v>
      </c>
      <c r="F5161" t="s">
        <v>49</v>
      </c>
      <c r="G5161" t="s">
        <v>50</v>
      </c>
      <c r="H5161">
        <v>105750</v>
      </c>
      <c r="I5161">
        <v>105750</v>
      </c>
      <c r="J5161">
        <v>48</v>
      </c>
      <c r="K5161" s="1">
        <v>46022</v>
      </c>
      <c r="L5161" t="s">
        <v>15144</v>
      </c>
    </row>
    <row r="5162" spans="1:12" x14ac:dyDescent="0.2">
      <c r="A5162" t="s">
        <v>11009</v>
      </c>
      <c r="B5162" t="s">
        <v>11010</v>
      </c>
      <c r="C5162" t="s">
        <v>7360</v>
      </c>
      <c r="D5162" t="s">
        <v>11852</v>
      </c>
      <c r="E5162" t="s">
        <v>32</v>
      </c>
      <c r="F5162" t="s">
        <v>49</v>
      </c>
      <c r="G5162" t="s">
        <v>50</v>
      </c>
      <c r="H5162">
        <v>105750</v>
      </c>
      <c r="I5162">
        <v>105750</v>
      </c>
      <c r="J5162">
        <v>48</v>
      </c>
      <c r="K5162" s="1">
        <v>46022</v>
      </c>
      <c r="L5162" t="s">
        <v>15144</v>
      </c>
    </row>
    <row r="5163" spans="1:12" x14ac:dyDescent="0.2">
      <c r="A5163" t="s">
        <v>11027</v>
      </c>
      <c r="B5163" t="s">
        <v>11028</v>
      </c>
      <c r="C5163" t="s">
        <v>7360</v>
      </c>
      <c r="D5163" t="s">
        <v>11852</v>
      </c>
      <c r="E5163" t="s">
        <v>32</v>
      </c>
      <c r="F5163" t="s">
        <v>49</v>
      </c>
      <c r="G5163" t="s">
        <v>50</v>
      </c>
      <c r="H5163">
        <v>105750</v>
      </c>
      <c r="I5163">
        <v>105750</v>
      </c>
      <c r="J5163">
        <v>48</v>
      </c>
      <c r="K5163" s="1">
        <v>46022</v>
      </c>
      <c r="L5163" t="s">
        <v>15144</v>
      </c>
    </row>
    <row r="5164" spans="1:12" x14ac:dyDescent="0.2">
      <c r="A5164" t="s">
        <v>11023</v>
      </c>
      <c r="B5164" t="s">
        <v>11024</v>
      </c>
      <c r="C5164" t="s">
        <v>7360</v>
      </c>
      <c r="D5164" t="s">
        <v>11852</v>
      </c>
      <c r="E5164" t="s">
        <v>32</v>
      </c>
      <c r="F5164" t="s">
        <v>49</v>
      </c>
      <c r="G5164" t="s">
        <v>50</v>
      </c>
      <c r="H5164">
        <v>105750</v>
      </c>
      <c r="I5164">
        <v>105750</v>
      </c>
      <c r="J5164">
        <v>48</v>
      </c>
      <c r="K5164" s="1">
        <v>46022</v>
      </c>
      <c r="L5164" t="s">
        <v>15144</v>
      </c>
    </row>
    <row r="5165" spans="1:12" x14ac:dyDescent="0.2">
      <c r="A5165" t="s">
        <v>11019</v>
      </c>
      <c r="B5165" t="s">
        <v>11020</v>
      </c>
      <c r="C5165" t="s">
        <v>7360</v>
      </c>
      <c r="D5165" t="s">
        <v>11852</v>
      </c>
      <c r="E5165" t="s">
        <v>32</v>
      </c>
      <c r="F5165" t="s">
        <v>49</v>
      </c>
      <c r="G5165" t="s">
        <v>50</v>
      </c>
      <c r="H5165">
        <v>105750</v>
      </c>
      <c r="I5165">
        <v>105750</v>
      </c>
      <c r="J5165">
        <v>48</v>
      </c>
      <c r="K5165" s="1">
        <v>46022</v>
      </c>
      <c r="L5165" t="s">
        <v>15144</v>
      </c>
    </row>
    <row r="5166" spans="1:12" x14ac:dyDescent="0.2">
      <c r="A5166" t="s">
        <v>11035</v>
      </c>
      <c r="B5166" t="s">
        <v>11036</v>
      </c>
      <c r="C5166" t="s">
        <v>7360</v>
      </c>
      <c r="D5166" t="s">
        <v>11852</v>
      </c>
      <c r="E5166" t="s">
        <v>32</v>
      </c>
      <c r="F5166" t="s">
        <v>49</v>
      </c>
      <c r="G5166" t="s">
        <v>50</v>
      </c>
      <c r="H5166">
        <v>105750</v>
      </c>
      <c r="I5166">
        <v>105750</v>
      </c>
      <c r="J5166">
        <v>48</v>
      </c>
      <c r="K5166" s="1">
        <v>46022</v>
      </c>
      <c r="L5166" t="s">
        <v>15144</v>
      </c>
    </row>
    <row r="5167" spans="1:12" x14ac:dyDescent="0.2">
      <c r="A5167" t="s">
        <v>11037</v>
      </c>
      <c r="B5167" t="s">
        <v>11038</v>
      </c>
      <c r="C5167" t="s">
        <v>7360</v>
      </c>
      <c r="D5167" t="s">
        <v>11852</v>
      </c>
      <c r="E5167" t="s">
        <v>32</v>
      </c>
      <c r="F5167" t="s">
        <v>49</v>
      </c>
      <c r="G5167" t="s">
        <v>50</v>
      </c>
      <c r="H5167">
        <v>105750</v>
      </c>
      <c r="I5167">
        <v>105750</v>
      </c>
      <c r="J5167">
        <v>48</v>
      </c>
      <c r="K5167" s="1">
        <v>46022</v>
      </c>
      <c r="L5167" t="s">
        <v>15144</v>
      </c>
    </row>
    <row r="5168" spans="1:12" x14ac:dyDescent="0.2">
      <c r="A5168" t="s">
        <v>11005</v>
      </c>
      <c r="B5168" t="s">
        <v>11006</v>
      </c>
      <c r="C5168" t="s">
        <v>7360</v>
      </c>
      <c r="D5168" t="s">
        <v>11852</v>
      </c>
      <c r="E5168" t="s">
        <v>32</v>
      </c>
      <c r="F5168" t="s">
        <v>49</v>
      </c>
      <c r="G5168" t="s">
        <v>50</v>
      </c>
      <c r="H5168">
        <v>105750</v>
      </c>
      <c r="I5168">
        <v>105750</v>
      </c>
      <c r="J5168">
        <v>48</v>
      </c>
      <c r="K5168" s="1">
        <v>46022</v>
      </c>
      <c r="L5168" t="s">
        <v>15144</v>
      </c>
    </row>
    <row r="5169" spans="1:12" x14ac:dyDescent="0.2">
      <c r="A5169" t="s">
        <v>11017</v>
      </c>
      <c r="B5169" t="s">
        <v>11018</v>
      </c>
      <c r="C5169" t="s">
        <v>7360</v>
      </c>
      <c r="D5169" t="s">
        <v>11852</v>
      </c>
      <c r="E5169" t="s">
        <v>32</v>
      </c>
      <c r="F5169" t="s">
        <v>49</v>
      </c>
      <c r="G5169" t="s">
        <v>50</v>
      </c>
      <c r="H5169">
        <v>105750</v>
      </c>
      <c r="I5169">
        <v>105750</v>
      </c>
      <c r="J5169">
        <v>48</v>
      </c>
      <c r="K5169" s="1">
        <v>46022</v>
      </c>
      <c r="L5169" t="s">
        <v>15144</v>
      </c>
    </row>
    <row r="5170" spans="1:12" x14ac:dyDescent="0.2">
      <c r="A5170" t="s">
        <v>11025</v>
      </c>
      <c r="B5170" t="s">
        <v>11026</v>
      </c>
      <c r="C5170" t="s">
        <v>7360</v>
      </c>
      <c r="D5170" t="s">
        <v>11852</v>
      </c>
      <c r="E5170" t="s">
        <v>32</v>
      </c>
      <c r="F5170" t="s">
        <v>49</v>
      </c>
      <c r="G5170" t="s">
        <v>50</v>
      </c>
      <c r="H5170">
        <v>105750</v>
      </c>
      <c r="I5170">
        <v>105750</v>
      </c>
      <c r="J5170">
        <v>48</v>
      </c>
      <c r="K5170" s="1">
        <v>46022</v>
      </c>
      <c r="L5170" t="s">
        <v>15144</v>
      </c>
    </row>
    <row r="5171" spans="1:12" x14ac:dyDescent="0.2">
      <c r="A5171" t="s">
        <v>12794</v>
      </c>
      <c r="B5171" t="s">
        <v>12795</v>
      </c>
      <c r="C5171" t="s">
        <v>7360</v>
      </c>
      <c r="D5171" t="s">
        <v>189</v>
      </c>
      <c r="E5171" t="s">
        <v>32</v>
      </c>
      <c r="F5171" t="s">
        <v>49</v>
      </c>
      <c r="G5171" t="s">
        <v>50</v>
      </c>
      <c r="I5171"/>
      <c r="K5171" s="1">
        <v>46112</v>
      </c>
      <c r="L5171" t="s">
        <v>15144</v>
      </c>
    </row>
    <row r="5172" spans="1:12" x14ac:dyDescent="0.2">
      <c r="A5172" t="s">
        <v>12796</v>
      </c>
      <c r="B5172" t="s">
        <v>12797</v>
      </c>
      <c r="C5172" t="s">
        <v>7360</v>
      </c>
      <c r="D5172" t="s">
        <v>189</v>
      </c>
      <c r="E5172" t="s">
        <v>32</v>
      </c>
      <c r="F5172" t="s">
        <v>49</v>
      </c>
      <c r="G5172" t="s">
        <v>50</v>
      </c>
      <c r="I5172"/>
      <c r="K5172" s="1">
        <v>46112</v>
      </c>
      <c r="L5172" t="s">
        <v>15144</v>
      </c>
    </row>
    <row r="5173" spans="1:12" x14ac:dyDescent="0.2">
      <c r="A5173" t="s">
        <v>12790</v>
      </c>
      <c r="B5173" t="s">
        <v>12791</v>
      </c>
      <c r="C5173" t="s">
        <v>7360</v>
      </c>
      <c r="D5173" t="s">
        <v>189</v>
      </c>
      <c r="E5173" t="s">
        <v>32</v>
      </c>
      <c r="F5173" t="s">
        <v>49</v>
      </c>
      <c r="G5173" t="s">
        <v>50</v>
      </c>
      <c r="I5173"/>
      <c r="K5173" s="1">
        <v>46112</v>
      </c>
      <c r="L5173" t="s">
        <v>15144</v>
      </c>
    </row>
    <row r="5174" spans="1:12" x14ac:dyDescent="0.2">
      <c r="A5174" t="s">
        <v>12798</v>
      </c>
      <c r="B5174" t="s">
        <v>12799</v>
      </c>
      <c r="C5174" t="s">
        <v>7360</v>
      </c>
      <c r="D5174" t="s">
        <v>189</v>
      </c>
      <c r="E5174" t="s">
        <v>32</v>
      </c>
      <c r="F5174" t="s">
        <v>49</v>
      </c>
      <c r="G5174" t="s">
        <v>50</v>
      </c>
      <c r="I5174"/>
      <c r="K5174" s="1">
        <v>46112</v>
      </c>
      <c r="L5174" t="s">
        <v>15144</v>
      </c>
    </row>
    <row r="5175" spans="1:12" x14ac:dyDescent="0.2">
      <c r="A5175" t="s">
        <v>12792</v>
      </c>
      <c r="B5175" t="s">
        <v>12793</v>
      </c>
      <c r="C5175" t="s">
        <v>7360</v>
      </c>
      <c r="D5175" t="s">
        <v>189</v>
      </c>
      <c r="E5175" t="s">
        <v>32</v>
      </c>
      <c r="F5175" t="s">
        <v>49</v>
      </c>
      <c r="G5175" t="s">
        <v>50</v>
      </c>
      <c r="I5175"/>
      <c r="K5175" s="1">
        <v>46112</v>
      </c>
      <c r="L5175" t="s">
        <v>15144</v>
      </c>
    </row>
    <row r="5176" spans="1:12" x14ac:dyDescent="0.2">
      <c r="A5176" t="s">
        <v>12788</v>
      </c>
      <c r="B5176" t="s">
        <v>12789</v>
      </c>
      <c r="C5176" t="s">
        <v>7360</v>
      </c>
      <c r="D5176" t="s">
        <v>189</v>
      </c>
      <c r="E5176" t="s">
        <v>32</v>
      </c>
      <c r="F5176" t="s">
        <v>49</v>
      </c>
      <c r="G5176" t="s">
        <v>50</v>
      </c>
      <c r="I5176"/>
      <c r="K5176" s="1">
        <v>46112</v>
      </c>
      <c r="L5176" t="s">
        <v>15144</v>
      </c>
    </row>
    <row r="5177" spans="1:12" x14ac:dyDescent="0.2">
      <c r="A5177" t="s">
        <v>12786</v>
      </c>
      <c r="B5177" t="s">
        <v>12787</v>
      </c>
      <c r="C5177" t="s">
        <v>7360</v>
      </c>
      <c r="D5177" t="s">
        <v>189</v>
      </c>
      <c r="E5177" t="s">
        <v>32</v>
      </c>
      <c r="F5177" t="s">
        <v>49</v>
      </c>
      <c r="G5177" t="s">
        <v>50</v>
      </c>
      <c r="I5177"/>
      <c r="K5177" s="1">
        <v>46112</v>
      </c>
      <c r="L5177" t="s">
        <v>15144</v>
      </c>
    </row>
    <row r="5178" spans="1:12" x14ac:dyDescent="0.2">
      <c r="A5178" t="s">
        <v>3249</v>
      </c>
      <c r="B5178" t="s">
        <v>4134</v>
      </c>
      <c r="C5178" t="s">
        <v>7360</v>
      </c>
      <c r="D5178" t="s">
        <v>189</v>
      </c>
      <c r="E5178" t="s">
        <v>32</v>
      </c>
      <c r="F5178" t="s">
        <v>52</v>
      </c>
      <c r="G5178" t="s">
        <v>53</v>
      </c>
      <c r="H5178">
        <v>320000</v>
      </c>
      <c r="I5178">
        <v>320000</v>
      </c>
      <c r="J5178">
        <v>61.914999999999999</v>
      </c>
      <c r="K5178" s="1">
        <v>45626</v>
      </c>
      <c r="L5178" t="s">
        <v>15144</v>
      </c>
    </row>
    <row r="5179" spans="1:12" x14ac:dyDescent="0.2">
      <c r="A5179" t="s">
        <v>3251</v>
      </c>
      <c r="B5179" t="s">
        <v>4133</v>
      </c>
      <c r="C5179" t="s">
        <v>7360</v>
      </c>
      <c r="D5179" t="s">
        <v>189</v>
      </c>
      <c r="E5179" t="s">
        <v>32</v>
      </c>
      <c r="F5179" t="s">
        <v>52</v>
      </c>
      <c r="G5179" t="s">
        <v>53</v>
      </c>
      <c r="H5179">
        <v>445000</v>
      </c>
      <c r="I5179">
        <v>445000</v>
      </c>
      <c r="J5179">
        <v>66.018999999999991</v>
      </c>
      <c r="K5179" s="1">
        <v>45626</v>
      </c>
      <c r="L5179" t="s">
        <v>15144</v>
      </c>
    </row>
    <row r="5180" spans="1:12" x14ac:dyDescent="0.2">
      <c r="A5180" t="s">
        <v>3250</v>
      </c>
      <c r="B5180" t="s">
        <v>4135</v>
      </c>
      <c r="C5180" t="s">
        <v>7360</v>
      </c>
      <c r="D5180" t="s">
        <v>189</v>
      </c>
      <c r="E5180" t="s">
        <v>32</v>
      </c>
      <c r="F5180" t="s">
        <v>52</v>
      </c>
      <c r="G5180" t="s">
        <v>53</v>
      </c>
      <c r="H5180">
        <v>320000</v>
      </c>
      <c r="I5180">
        <v>320000</v>
      </c>
      <c r="J5180">
        <v>61.914999999999999</v>
      </c>
      <c r="K5180" s="1">
        <v>45626</v>
      </c>
      <c r="L5180" t="s">
        <v>15144</v>
      </c>
    </row>
    <row r="5181" spans="1:12" x14ac:dyDescent="0.2">
      <c r="A5181" t="s">
        <v>3253</v>
      </c>
      <c r="B5181" t="s">
        <v>7324</v>
      </c>
      <c r="C5181" t="s">
        <v>7360</v>
      </c>
      <c r="D5181" t="s">
        <v>189</v>
      </c>
      <c r="E5181" t="s">
        <v>32</v>
      </c>
      <c r="F5181" t="s">
        <v>52</v>
      </c>
      <c r="G5181" t="s">
        <v>53</v>
      </c>
      <c r="I5181">
        <v>382815</v>
      </c>
      <c r="J5181">
        <v>60</v>
      </c>
      <c r="K5181" s="1">
        <v>45626</v>
      </c>
      <c r="L5181" t="s">
        <v>15144</v>
      </c>
    </row>
    <row r="5182" spans="1:12" x14ac:dyDescent="0.2">
      <c r="A5182" t="s">
        <v>3255</v>
      </c>
      <c r="B5182" t="s">
        <v>7323</v>
      </c>
      <c r="C5182" t="s">
        <v>7360</v>
      </c>
      <c r="D5182" t="s">
        <v>189</v>
      </c>
      <c r="E5182" t="s">
        <v>32</v>
      </c>
      <c r="F5182" t="s">
        <v>52</v>
      </c>
      <c r="G5182" t="s">
        <v>53</v>
      </c>
      <c r="I5182">
        <v>314201</v>
      </c>
      <c r="J5182">
        <v>48</v>
      </c>
      <c r="K5182" s="1">
        <v>45626</v>
      </c>
      <c r="L5182" t="s">
        <v>15144</v>
      </c>
    </row>
    <row r="5183" spans="1:12" x14ac:dyDescent="0.2">
      <c r="A5183" t="s">
        <v>3252</v>
      </c>
      <c r="B5183" t="s">
        <v>7325</v>
      </c>
      <c r="C5183" t="s">
        <v>7360</v>
      </c>
      <c r="D5183" t="s">
        <v>189</v>
      </c>
      <c r="E5183" t="s">
        <v>32</v>
      </c>
      <c r="F5183" t="s">
        <v>52</v>
      </c>
      <c r="G5183" t="s">
        <v>53</v>
      </c>
      <c r="I5183">
        <v>382815</v>
      </c>
      <c r="J5183">
        <v>60</v>
      </c>
      <c r="K5183" s="1">
        <v>45626</v>
      </c>
      <c r="L5183" t="s">
        <v>15144</v>
      </c>
    </row>
    <row r="5184" spans="1:12" x14ac:dyDescent="0.2">
      <c r="A5184" t="s">
        <v>10001</v>
      </c>
      <c r="B5184" t="s">
        <v>10002</v>
      </c>
      <c r="C5184" t="s">
        <v>7360</v>
      </c>
      <c r="D5184" t="s">
        <v>10261</v>
      </c>
      <c r="E5184" t="s">
        <v>32</v>
      </c>
      <c r="F5184" t="s">
        <v>41</v>
      </c>
      <c r="G5184" t="s">
        <v>42</v>
      </c>
      <c r="H5184">
        <v>243000</v>
      </c>
      <c r="I5184">
        <v>243000</v>
      </c>
      <c r="J5184">
        <v>40.023000000000003</v>
      </c>
      <c r="K5184" s="1">
        <v>45961</v>
      </c>
      <c r="L5184" t="s">
        <v>15144</v>
      </c>
    </row>
    <row r="5185" spans="1:12" x14ac:dyDescent="0.2">
      <c r="A5185" t="s">
        <v>3361</v>
      </c>
      <c r="B5185" t="s">
        <v>4285</v>
      </c>
      <c r="C5185" t="s">
        <v>7360</v>
      </c>
      <c r="D5185" t="s">
        <v>10261</v>
      </c>
      <c r="E5185" t="s">
        <v>32</v>
      </c>
      <c r="F5185" t="s">
        <v>49</v>
      </c>
      <c r="G5185" t="s">
        <v>50</v>
      </c>
      <c r="H5185">
        <v>200000</v>
      </c>
      <c r="I5185">
        <v>200000</v>
      </c>
      <c r="J5185">
        <v>96</v>
      </c>
      <c r="K5185" s="1">
        <v>45688</v>
      </c>
      <c r="L5185" t="s">
        <v>15144</v>
      </c>
    </row>
    <row r="5186" spans="1:12" x14ac:dyDescent="0.2">
      <c r="A5186" t="s">
        <v>3363</v>
      </c>
      <c r="B5186" t="s">
        <v>4286</v>
      </c>
      <c r="C5186" t="s">
        <v>7360</v>
      </c>
      <c r="D5186" t="s">
        <v>10261</v>
      </c>
      <c r="E5186" t="s">
        <v>32</v>
      </c>
      <c r="F5186" t="s">
        <v>49</v>
      </c>
      <c r="G5186" t="s">
        <v>50</v>
      </c>
      <c r="H5186">
        <v>200000</v>
      </c>
      <c r="I5186">
        <v>200000</v>
      </c>
      <c r="J5186">
        <v>96</v>
      </c>
      <c r="K5186" s="1">
        <v>45688</v>
      </c>
      <c r="L5186" t="s">
        <v>15144</v>
      </c>
    </row>
    <row r="5187" spans="1:12" x14ac:dyDescent="0.2">
      <c r="A5187" t="s">
        <v>3362</v>
      </c>
      <c r="B5187" t="s">
        <v>4287</v>
      </c>
      <c r="C5187" t="s">
        <v>7360</v>
      </c>
      <c r="D5187" t="s">
        <v>10261</v>
      </c>
      <c r="E5187" t="s">
        <v>32</v>
      </c>
      <c r="F5187" t="s">
        <v>49</v>
      </c>
      <c r="G5187" t="s">
        <v>50</v>
      </c>
      <c r="H5187">
        <v>200000</v>
      </c>
      <c r="I5187">
        <v>200000</v>
      </c>
      <c r="J5187">
        <v>96</v>
      </c>
      <c r="K5187" s="1">
        <v>45688</v>
      </c>
      <c r="L5187" t="s">
        <v>15144</v>
      </c>
    </row>
    <row r="5188" spans="1:12" x14ac:dyDescent="0.2">
      <c r="A5188" t="s">
        <v>3364</v>
      </c>
      <c r="B5188" t="s">
        <v>4284</v>
      </c>
      <c r="C5188" t="s">
        <v>7360</v>
      </c>
      <c r="D5188" t="s">
        <v>10261</v>
      </c>
      <c r="E5188" t="s">
        <v>32</v>
      </c>
      <c r="F5188" t="s">
        <v>49</v>
      </c>
      <c r="G5188" t="s">
        <v>50</v>
      </c>
      <c r="H5188">
        <v>200000</v>
      </c>
      <c r="I5188">
        <v>200000</v>
      </c>
      <c r="J5188">
        <v>96</v>
      </c>
      <c r="K5188" s="1">
        <v>45688</v>
      </c>
      <c r="L5188" t="s">
        <v>15144</v>
      </c>
    </row>
    <row r="5189" spans="1:12" x14ac:dyDescent="0.2">
      <c r="A5189" t="s">
        <v>8935</v>
      </c>
      <c r="B5189" t="s">
        <v>8936</v>
      </c>
      <c r="C5189" t="s">
        <v>7360</v>
      </c>
      <c r="D5189" t="s">
        <v>8932</v>
      </c>
      <c r="E5189" t="s">
        <v>32</v>
      </c>
      <c r="F5189" t="s">
        <v>52</v>
      </c>
      <c r="G5189" t="s">
        <v>53</v>
      </c>
      <c r="H5189">
        <v>325000</v>
      </c>
      <c r="I5189">
        <v>325000</v>
      </c>
      <c r="J5189">
        <v>63.588999999999999</v>
      </c>
      <c r="K5189" s="1">
        <v>45900</v>
      </c>
      <c r="L5189" t="s">
        <v>15144</v>
      </c>
    </row>
    <row r="5190" spans="1:12" x14ac:dyDescent="0.2">
      <c r="A5190" t="s">
        <v>8941</v>
      </c>
      <c r="B5190" t="s">
        <v>8942</v>
      </c>
      <c r="C5190" t="s">
        <v>7360</v>
      </c>
      <c r="D5190" t="s">
        <v>8932</v>
      </c>
      <c r="E5190" t="s">
        <v>32</v>
      </c>
      <c r="F5190" t="s">
        <v>52</v>
      </c>
      <c r="G5190" t="s">
        <v>53</v>
      </c>
      <c r="H5190">
        <v>325000</v>
      </c>
      <c r="I5190">
        <v>325000</v>
      </c>
      <c r="J5190">
        <v>63.588999999999999</v>
      </c>
      <c r="K5190" s="1">
        <v>45900</v>
      </c>
      <c r="L5190" t="s">
        <v>15144</v>
      </c>
    </row>
    <row r="5191" spans="1:12" x14ac:dyDescent="0.2">
      <c r="A5191" t="s">
        <v>8939</v>
      </c>
      <c r="B5191" t="s">
        <v>8940</v>
      </c>
      <c r="C5191" t="s">
        <v>7360</v>
      </c>
      <c r="D5191" t="s">
        <v>8932</v>
      </c>
      <c r="E5191" t="s">
        <v>32</v>
      </c>
      <c r="F5191" t="s">
        <v>52</v>
      </c>
      <c r="G5191" t="s">
        <v>53</v>
      </c>
      <c r="H5191">
        <v>325000</v>
      </c>
      <c r="I5191">
        <v>325000</v>
      </c>
      <c r="J5191">
        <v>63.588999999999999</v>
      </c>
      <c r="K5191" s="1">
        <v>45900</v>
      </c>
      <c r="L5191" t="s">
        <v>15144</v>
      </c>
    </row>
    <row r="5192" spans="1:12" x14ac:dyDescent="0.2">
      <c r="A5192" t="s">
        <v>8945</v>
      </c>
      <c r="B5192" t="s">
        <v>8946</v>
      </c>
      <c r="C5192" t="s">
        <v>7360</v>
      </c>
      <c r="D5192" t="s">
        <v>8932</v>
      </c>
      <c r="E5192" t="s">
        <v>32</v>
      </c>
      <c r="F5192" t="s">
        <v>52</v>
      </c>
      <c r="G5192" t="s">
        <v>53</v>
      </c>
      <c r="H5192">
        <v>325000</v>
      </c>
      <c r="I5192">
        <v>325000</v>
      </c>
      <c r="J5192">
        <v>63.588999999999999</v>
      </c>
      <c r="K5192" s="1">
        <v>45900</v>
      </c>
      <c r="L5192" t="s">
        <v>15144</v>
      </c>
    </row>
    <row r="5193" spans="1:12" x14ac:dyDescent="0.2">
      <c r="A5193" t="s">
        <v>8930</v>
      </c>
      <c r="B5193" t="s">
        <v>8931</v>
      </c>
      <c r="C5193" t="s">
        <v>7360</v>
      </c>
      <c r="D5193" t="s">
        <v>8932</v>
      </c>
      <c r="E5193" t="s">
        <v>32</v>
      </c>
      <c r="F5193" t="s">
        <v>52</v>
      </c>
      <c r="G5193" t="s">
        <v>53</v>
      </c>
      <c r="H5193">
        <v>325000</v>
      </c>
      <c r="I5193">
        <v>325000</v>
      </c>
      <c r="J5193">
        <v>63.588999999999999</v>
      </c>
      <c r="K5193" s="1">
        <v>45900</v>
      </c>
      <c r="L5193" t="s">
        <v>15144</v>
      </c>
    </row>
    <row r="5194" spans="1:12" x14ac:dyDescent="0.2">
      <c r="A5194" t="s">
        <v>8943</v>
      </c>
      <c r="B5194" t="s">
        <v>8944</v>
      </c>
      <c r="C5194" t="s">
        <v>7360</v>
      </c>
      <c r="D5194" t="s">
        <v>8932</v>
      </c>
      <c r="E5194" t="s">
        <v>32</v>
      </c>
      <c r="F5194" t="s">
        <v>52</v>
      </c>
      <c r="G5194" t="s">
        <v>53</v>
      </c>
      <c r="H5194">
        <v>325000</v>
      </c>
      <c r="I5194">
        <v>325000</v>
      </c>
      <c r="J5194">
        <v>63.588999999999999</v>
      </c>
      <c r="K5194" s="1">
        <v>45900</v>
      </c>
      <c r="L5194" t="s">
        <v>15144</v>
      </c>
    </row>
    <row r="5195" spans="1:12" x14ac:dyDescent="0.2">
      <c r="A5195" t="s">
        <v>8933</v>
      </c>
      <c r="B5195" t="s">
        <v>8934</v>
      </c>
      <c r="C5195" t="s">
        <v>7360</v>
      </c>
      <c r="D5195" t="s">
        <v>8932</v>
      </c>
      <c r="E5195" t="s">
        <v>32</v>
      </c>
      <c r="F5195" t="s">
        <v>52</v>
      </c>
      <c r="G5195" t="s">
        <v>53</v>
      </c>
      <c r="H5195">
        <v>325000</v>
      </c>
      <c r="I5195">
        <v>325000</v>
      </c>
      <c r="J5195">
        <v>63.588999999999999</v>
      </c>
      <c r="K5195" s="1">
        <v>45900</v>
      </c>
      <c r="L5195" t="s">
        <v>15144</v>
      </c>
    </row>
    <row r="5196" spans="1:12" x14ac:dyDescent="0.2">
      <c r="A5196" t="s">
        <v>8937</v>
      </c>
      <c r="B5196" t="s">
        <v>8938</v>
      </c>
      <c r="C5196" t="s">
        <v>7360</v>
      </c>
      <c r="D5196" t="s">
        <v>8932</v>
      </c>
      <c r="E5196" t="s">
        <v>32</v>
      </c>
      <c r="F5196" t="s">
        <v>52</v>
      </c>
      <c r="G5196" t="s">
        <v>53</v>
      </c>
      <c r="H5196">
        <v>325000</v>
      </c>
      <c r="I5196">
        <v>325000</v>
      </c>
      <c r="J5196">
        <v>63.588999999999999</v>
      </c>
      <c r="K5196" s="1">
        <v>45900</v>
      </c>
      <c r="L5196" t="s">
        <v>15144</v>
      </c>
    </row>
    <row r="5197" spans="1:12" x14ac:dyDescent="0.2">
      <c r="A5197" t="s">
        <v>12954</v>
      </c>
      <c r="B5197" t="s">
        <v>12955</v>
      </c>
      <c r="C5197" t="s">
        <v>7360</v>
      </c>
      <c r="D5197" t="s">
        <v>5635</v>
      </c>
      <c r="E5197" t="s">
        <v>32</v>
      </c>
      <c r="F5197" t="s">
        <v>147</v>
      </c>
      <c r="G5197" t="s">
        <v>148</v>
      </c>
      <c r="H5197">
        <v>94666</v>
      </c>
      <c r="I5197">
        <v>189333</v>
      </c>
      <c r="J5197">
        <v>31.32</v>
      </c>
      <c r="K5197" s="1">
        <v>46112</v>
      </c>
      <c r="L5197" t="s">
        <v>15144</v>
      </c>
    </row>
    <row r="5198" spans="1:12" x14ac:dyDescent="0.2">
      <c r="A5198" t="s">
        <v>12956</v>
      </c>
      <c r="B5198" t="s">
        <v>12957</v>
      </c>
      <c r="C5198" t="s">
        <v>7360</v>
      </c>
      <c r="D5198" t="s">
        <v>5635</v>
      </c>
      <c r="E5198" t="s">
        <v>32</v>
      </c>
      <c r="F5198" t="s">
        <v>147</v>
      </c>
      <c r="G5198" t="s">
        <v>148</v>
      </c>
      <c r="H5198">
        <v>94666</v>
      </c>
      <c r="I5198">
        <v>189333</v>
      </c>
      <c r="J5198">
        <v>31.32</v>
      </c>
      <c r="K5198" s="1">
        <v>46112</v>
      </c>
      <c r="L5198" t="s">
        <v>15144</v>
      </c>
    </row>
    <row r="5199" spans="1:12" x14ac:dyDescent="0.2">
      <c r="A5199" t="s">
        <v>12958</v>
      </c>
      <c r="B5199" t="s">
        <v>12959</v>
      </c>
      <c r="C5199" t="s">
        <v>7360</v>
      </c>
      <c r="D5199" t="s">
        <v>5635</v>
      </c>
      <c r="E5199" t="s">
        <v>32</v>
      </c>
      <c r="F5199" t="s">
        <v>147</v>
      </c>
      <c r="G5199" t="s">
        <v>148</v>
      </c>
      <c r="H5199">
        <v>94666</v>
      </c>
      <c r="I5199">
        <v>189333</v>
      </c>
      <c r="J5199">
        <v>31.32</v>
      </c>
      <c r="K5199" s="1">
        <v>46112</v>
      </c>
      <c r="L5199" t="s">
        <v>15144</v>
      </c>
    </row>
    <row r="5200" spans="1:12" x14ac:dyDescent="0.2">
      <c r="A5200" t="s">
        <v>13259</v>
      </c>
      <c r="B5200" t="s">
        <v>13260</v>
      </c>
      <c r="C5200" t="s">
        <v>7360</v>
      </c>
      <c r="D5200" t="s">
        <v>5635</v>
      </c>
      <c r="E5200" t="s">
        <v>32</v>
      </c>
      <c r="F5200" t="s">
        <v>125</v>
      </c>
      <c r="G5200" t="s">
        <v>126</v>
      </c>
      <c r="H5200">
        <v>77000</v>
      </c>
      <c r="I5200">
        <v>77000</v>
      </c>
      <c r="J5200">
        <v>36</v>
      </c>
      <c r="K5200" s="1">
        <v>46142</v>
      </c>
      <c r="L5200" t="s">
        <v>15144</v>
      </c>
    </row>
    <row r="5201" spans="1:12" x14ac:dyDescent="0.2">
      <c r="A5201" t="s">
        <v>9704</v>
      </c>
      <c r="B5201" t="s">
        <v>13261</v>
      </c>
      <c r="C5201" t="s">
        <v>7360</v>
      </c>
      <c r="D5201" t="s">
        <v>5635</v>
      </c>
      <c r="E5201" t="s">
        <v>32</v>
      </c>
      <c r="F5201" t="s">
        <v>125</v>
      </c>
      <c r="G5201" t="s">
        <v>126</v>
      </c>
      <c r="H5201">
        <v>77000</v>
      </c>
      <c r="I5201">
        <v>77000</v>
      </c>
      <c r="J5201">
        <v>36</v>
      </c>
      <c r="K5201" s="1">
        <v>45961</v>
      </c>
      <c r="L5201" t="s">
        <v>15144</v>
      </c>
    </row>
    <row r="5202" spans="1:12" x14ac:dyDescent="0.2">
      <c r="A5202" t="s">
        <v>5633</v>
      </c>
      <c r="B5202" t="s">
        <v>5634</v>
      </c>
      <c r="C5202" t="s">
        <v>7360</v>
      </c>
      <c r="D5202" t="s">
        <v>5635</v>
      </c>
      <c r="E5202" t="s">
        <v>32</v>
      </c>
      <c r="F5202" t="s">
        <v>112</v>
      </c>
      <c r="G5202" t="s">
        <v>113</v>
      </c>
      <c r="H5202">
        <v>110000</v>
      </c>
      <c r="I5202">
        <v>110000</v>
      </c>
      <c r="J5202">
        <v>15.2</v>
      </c>
      <c r="K5202" s="1">
        <v>45777</v>
      </c>
      <c r="L5202" t="s">
        <v>15144</v>
      </c>
    </row>
    <row r="5203" spans="1:12" x14ac:dyDescent="0.2">
      <c r="A5203" t="s">
        <v>1380</v>
      </c>
      <c r="B5203" t="s">
        <v>4777</v>
      </c>
      <c r="C5203" t="s">
        <v>7360</v>
      </c>
      <c r="D5203" t="s">
        <v>300</v>
      </c>
      <c r="E5203" t="s">
        <v>32</v>
      </c>
      <c r="F5203" t="s">
        <v>39</v>
      </c>
      <c r="G5203" t="s">
        <v>40</v>
      </c>
      <c r="H5203">
        <v>182000</v>
      </c>
      <c r="I5203">
        <v>182000</v>
      </c>
      <c r="J5203">
        <v>39</v>
      </c>
      <c r="K5203" s="1">
        <v>45565</v>
      </c>
      <c r="L5203" t="s">
        <v>15144</v>
      </c>
    </row>
    <row r="5204" spans="1:12" x14ac:dyDescent="0.2">
      <c r="A5204" t="s">
        <v>2091</v>
      </c>
      <c r="B5204" t="s">
        <v>4076</v>
      </c>
      <c r="C5204" t="s">
        <v>7360</v>
      </c>
      <c r="D5204" t="s">
        <v>300</v>
      </c>
      <c r="E5204" t="s">
        <v>32</v>
      </c>
      <c r="F5204" t="s">
        <v>41</v>
      </c>
      <c r="G5204" t="s">
        <v>42</v>
      </c>
      <c r="H5204">
        <v>255000</v>
      </c>
      <c r="I5204">
        <v>255000</v>
      </c>
      <c r="J5204">
        <v>60</v>
      </c>
      <c r="K5204" s="1">
        <v>45565</v>
      </c>
      <c r="L5204" t="s">
        <v>15144</v>
      </c>
    </row>
    <row r="5205" spans="1:12" x14ac:dyDescent="0.2">
      <c r="A5205" t="s">
        <v>1289</v>
      </c>
      <c r="B5205" t="s">
        <v>4073</v>
      </c>
      <c r="C5205" t="s">
        <v>7360</v>
      </c>
      <c r="D5205" t="s">
        <v>300</v>
      </c>
      <c r="E5205" t="s">
        <v>32</v>
      </c>
      <c r="F5205" t="s">
        <v>41</v>
      </c>
      <c r="G5205" t="s">
        <v>42</v>
      </c>
      <c r="H5205">
        <v>255000</v>
      </c>
      <c r="I5205">
        <v>255000</v>
      </c>
      <c r="J5205">
        <v>60</v>
      </c>
      <c r="K5205" s="1">
        <v>45565</v>
      </c>
      <c r="L5205" t="s">
        <v>15144</v>
      </c>
    </row>
    <row r="5206" spans="1:12" x14ac:dyDescent="0.2">
      <c r="A5206" t="s">
        <v>1290</v>
      </c>
      <c r="B5206" t="s">
        <v>4074</v>
      </c>
      <c r="C5206" t="s">
        <v>7360</v>
      </c>
      <c r="D5206" t="s">
        <v>300</v>
      </c>
      <c r="E5206" t="s">
        <v>32</v>
      </c>
      <c r="F5206" t="s">
        <v>41</v>
      </c>
      <c r="G5206" t="s">
        <v>42</v>
      </c>
      <c r="H5206">
        <v>255000</v>
      </c>
      <c r="I5206">
        <v>255000</v>
      </c>
      <c r="J5206">
        <v>60</v>
      </c>
      <c r="K5206" s="1">
        <v>45565</v>
      </c>
      <c r="L5206" t="s">
        <v>15144</v>
      </c>
    </row>
    <row r="5207" spans="1:12" x14ac:dyDescent="0.2">
      <c r="A5207" t="s">
        <v>2092</v>
      </c>
      <c r="B5207" t="s">
        <v>4075</v>
      </c>
      <c r="C5207" t="s">
        <v>7360</v>
      </c>
      <c r="D5207" t="s">
        <v>300</v>
      </c>
      <c r="E5207" t="s">
        <v>32</v>
      </c>
      <c r="F5207" t="s">
        <v>41</v>
      </c>
      <c r="G5207" t="s">
        <v>42</v>
      </c>
      <c r="H5207">
        <v>255000</v>
      </c>
      <c r="I5207">
        <v>255000</v>
      </c>
      <c r="J5207">
        <v>60</v>
      </c>
      <c r="K5207" s="1">
        <v>45565</v>
      </c>
      <c r="L5207" t="s">
        <v>15144</v>
      </c>
    </row>
    <row r="5208" spans="1:12" x14ac:dyDescent="0.2">
      <c r="A5208" t="s">
        <v>302</v>
      </c>
      <c r="B5208" t="s">
        <v>4072</v>
      </c>
      <c r="C5208" t="s">
        <v>7360</v>
      </c>
      <c r="D5208" t="s">
        <v>300</v>
      </c>
      <c r="E5208" t="s">
        <v>32</v>
      </c>
      <c r="F5208" t="s">
        <v>41</v>
      </c>
      <c r="G5208" t="s">
        <v>42</v>
      </c>
      <c r="H5208">
        <v>255000</v>
      </c>
      <c r="I5208">
        <v>255000</v>
      </c>
      <c r="J5208">
        <v>60</v>
      </c>
      <c r="K5208" s="1">
        <v>45565</v>
      </c>
      <c r="L5208" t="s">
        <v>15144</v>
      </c>
    </row>
    <row r="5209" spans="1:12" x14ac:dyDescent="0.2">
      <c r="A5209" t="s">
        <v>9308</v>
      </c>
      <c r="B5209" t="s">
        <v>9309</v>
      </c>
      <c r="C5209" t="s">
        <v>7360</v>
      </c>
      <c r="D5209" t="s">
        <v>14716</v>
      </c>
      <c r="E5209" t="s">
        <v>32</v>
      </c>
      <c r="F5209" t="s">
        <v>142</v>
      </c>
      <c r="G5209" t="s">
        <v>3584</v>
      </c>
      <c r="I5209"/>
      <c r="K5209" s="1">
        <v>45930</v>
      </c>
      <c r="L5209" t="s">
        <v>15144</v>
      </c>
    </row>
    <row r="5210" spans="1:12" x14ac:dyDescent="0.2">
      <c r="A5210" t="s">
        <v>9310</v>
      </c>
      <c r="B5210" t="s">
        <v>9311</v>
      </c>
      <c r="C5210" t="s">
        <v>7360</v>
      </c>
      <c r="D5210" t="s">
        <v>14716</v>
      </c>
      <c r="E5210" t="s">
        <v>32</v>
      </c>
      <c r="F5210" t="s">
        <v>142</v>
      </c>
      <c r="G5210" t="s">
        <v>3584</v>
      </c>
      <c r="I5210"/>
      <c r="K5210" s="1">
        <v>45930</v>
      </c>
      <c r="L5210" t="s">
        <v>15144</v>
      </c>
    </row>
    <row r="5211" spans="1:12" x14ac:dyDescent="0.2">
      <c r="A5211" t="s">
        <v>12422</v>
      </c>
      <c r="B5211" t="s">
        <v>12423</v>
      </c>
      <c r="C5211" t="s">
        <v>7360</v>
      </c>
      <c r="D5211" t="s">
        <v>14716</v>
      </c>
      <c r="E5211" t="s">
        <v>32</v>
      </c>
      <c r="F5211" t="s">
        <v>86</v>
      </c>
      <c r="G5211" t="s">
        <v>85</v>
      </c>
      <c r="I5211">
        <v>515000</v>
      </c>
      <c r="J5211">
        <v>317.5</v>
      </c>
      <c r="K5211" s="1">
        <v>46112</v>
      </c>
      <c r="L5211" t="s">
        <v>15144</v>
      </c>
    </row>
    <row r="5212" spans="1:12" x14ac:dyDescent="0.2">
      <c r="A5212" t="s">
        <v>12420</v>
      </c>
      <c r="B5212" t="s">
        <v>12421</v>
      </c>
      <c r="C5212" t="s">
        <v>15470</v>
      </c>
      <c r="D5212" t="s">
        <v>14716</v>
      </c>
      <c r="E5212" t="s">
        <v>32</v>
      </c>
      <c r="F5212" t="s">
        <v>86</v>
      </c>
      <c r="G5212" t="s">
        <v>85</v>
      </c>
      <c r="I5212">
        <v>535000</v>
      </c>
      <c r="J5212">
        <v>317.5</v>
      </c>
      <c r="K5212" s="1">
        <v>46112</v>
      </c>
      <c r="L5212" t="s">
        <v>15144</v>
      </c>
    </row>
    <row r="5213" spans="1:12" x14ac:dyDescent="0.2">
      <c r="A5213" t="s">
        <v>11455</v>
      </c>
      <c r="B5213" t="s">
        <v>11456</v>
      </c>
      <c r="C5213" t="s">
        <v>7360</v>
      </c>
      <c r="D5213" t="s">
        <v>2011</v>
      </c>
      <c r="E5213" t="s">
        <v>32</v>
      </c>
      <c r="F5213" t="s">
        <v>118</v>
      </c>
      <c r="G5213" t="s">
        <v>119</v>
      </c>
      <c r="H5213">
        <v>142000</v>
      </c>
      <c r="I5213"/>
      <c r="K5213" s="1">
        <v>46053</v>
      </c>
      <c r="L5213" t="s">
        <v>15144</v>
      </c>
    </row>
    <row r="5214" spans="1:12" x14ac:dyDescent="0.2">
      <c r="A5214" t="s">
        <v>3187</v>
      </c>
      <c r="B5214" t="s">
        <v>6183</v>
      </c>
      <c r="C5214" t="s">
        <v>7360</v>
      </c>
      <c r="D5214" t="s">
        <v>645</v>
      </c>
      <c r="E5214" t="s">
        <v>32</v>
      </c>
      <c r="F5214" t="s">
        <v>52</v>
      </c>
      <c r="G5214" t="s">
        <v>53</v>
      </c>
      <c r="H5214">
        <v>120000</v>
      </c>
      <c r="I5214">
        <v>120000</v>
      </c>
      <c r="J5214">
        <v>18</v>
      </c>
      <c r="K5214" s="1">
        <v>45626</v>
      </c>
      <c r="L5214" t="s">
        <v>15144</v>
      </c>
    </row>
    <row r="5215" spans="1:12" x14ac:dyDescent="0.2">
      <c r="A5215" t="s">
        <v>13596</v>
      </c>
      <c r="B5215" t="s">
        <v>13597</v>
      </c>
      <c r="C5215" t="s">
        <v>7360</v>
      </c>
      <c r="D5215" t="s">
        <v>13598</v>
      </c>
      <c r="E5215" t="s">
        <v>32</v>
      </c>
      <c r="F5215" t="s">
        <v>49</v>
      </c>
      <c r="G5215" t="s">
        <v>50</v>
      </c>
      <c r="I5215"/>
      <c r="J5215">
        <v>100</v>
      </c>
      <c r="K5215" s="1">
        <v>46142</v>
      </c>
      <c r="L5215" t="s">
        <v>15144</v>
      </c>
    </row>
    <row r="5216" spans="1:12" x14ac:dyDescent="0.2">
      <c r="A5216" t="s">
        <v>2702</v>
      </c>
      <c r="B5216" t="s">
        <v>6511</v>
      </c>
      <c r="C5216" t="s">
        <v>7360</v>
      </c>
      <c r="D5216" t="s">
        <v>2699</v>
      </c>
      <c r="E5216" t="s">
        <v>32</v>
      </c>
      <c r="F5216" t="s">
        <v>39</v>
      </c>
      <c r="G5216" t="s">
        <v>40</v>
      </c>
      <c r="I5216"/>
      <c r="J5216">
        <v>99</v>
      </c>
      <c r="K5216" s="1">
        <v>45626</v>
      </c>
      <c r="L5216" t="s">
        <v>15144</v>
      </c>
    </row>
    <row r="5217" spans="1:12" x14ac:dyDescent="0.2">
      <c r="A5217" t="s">
        <v>2698</v>
      </c>
      <c r="B5217" t="s">
        <v>6513</v>
      </c>
      <c r="C5217" t="s">
        <v>7360</v>
      </c>
      <c r="D5217" t="s">
        <v>2699</v>
      </c>
      <c r="E5217" t="s">
        <v>32</v>
      </c>
      <c r="F5217" t="s">
        <v>39</v>
      </c>
      <c r="G5217" t="s">
        <v>40</v>
      </c>
      <c r="I5217"/>
      <c r="J5217">
        <v>49</v>
      </c>
      <c r="K5217" s="1">
        <v>45626</v>
      </c>
      <c r="L5217" t="s">
        <v>15144</v>
      </c>
    </row>
    <row r="5218" spans="1:12" x14ac:dyDescent="0.2">
      <c r="A5218" t="s">
        <v>2700</v>
      </c>
      <c r="B5218" t="s">
        <v>6512</v>
      </c>
      <c r="C5218" t="s">
        <v>7360</v>
      </c>
      <c r="D5218" t="s">
        <v>2699</v>
      </c>
      <c r="E5218" t="s">
        <v>32</v>
      </c>
      <c r="F5218" t="s">
        <v>39</v>
      </c>
      <c r="G5218" t="s">
        <v>40</v>
      </c>
      <c r="I5218"/>
      <c r="J5218">
        <v>49</v>
      </c>
      <c r="K5218" s="1">
        <v>45626</v>
      </c>
      <c r="L5218" t="s">
        <v>15144</v>
      </c>
    </row>
    <row r="5219" spans="1:12" x14ac:dyDescent="0.2">
      <c r="A5219" t="s">
        <v>4493</v>
      </c>
      <c r="B5219" t="s">
        <v>4494</v>
      </c>
      <c r="C5219" t="s">
        <v>7360</v>
      </c>
      <c r="D5219" t="s">
        <v>580</v>
      </c>
      <c r="E5219" t="s">
        <v>32</v>
      </c>
      <c r="F5219" t="s">
        <v>41</v>
      </c>
      <c r="G5219" t="s">
        <v>42</v>
      </c>
      <c r="H5219">
        <v>530000</v>
      </c>
      <c r="I5219">
        <v>530000</v>
      </c>
      <c r="J5219">
        <v>30</v>
      </c>
      <c r="K5219" s="1">
        <v>45777</v>
      </c>
      <c r="L5219" t="s">
        <v>15144</v>
      </c>
    </row>
    <row r="5220" spans="1:12" x14ac:dyDescent="0.2">
      <c r="A5220" t="s">
        <v>15123</v>
      </c>
      <c r="B5220" t="s">
        <v>7372</v>
      </c>
      <c r="C5220" t="s">
        <v>7360</v>
      </c>
      <c r="D5220" t="s">
        <v>15124</v>
      </c>
      <c r="E5220" t="s">
        <v>32</v>
      </c>
      <c r="F5220" t="s">
        <v>49</v>
      </c>
      <c r="G5220" t="s">
        <v>50</v>
      </c>
      <c r="I5220"/>
      <c r="K5220" s="1">
        <v>46234</v>
      </c>
      <c r="L5220" t="s">
        <v>15144</v>
      </c>
    </row>
    <row r="5221" spans="1:12" x14ac:dyDescent="0.2">
      <c r="A5221" t="s">
        <v>13599</v>
      </c>
      <c r="B5221" t="s">
        <v>13600</v>
      </c>
      <c r="C5221" t="s">
        <v>7360</v>
      </c>
      <c r="D5221" t="s">
        <v>286</v>
      </c>
      <c r="E5221" t="s">
        <v>32</v>
      </c>
      <c r="F5221" t="s">
        <v>49</v>
      </c>
      <c r="G5221" t="s">
        <v>50</v>
      </c>
      <c r="I5221"/>
      <c r="K5221" s="1">
        <v>46173</v>
      </c>
      <c r="L5221" t="s">
        <v>15144</v>
      </c>
    </row>
    <row r="5222" spans="1:12" x14ac:dyDescent="0.2">
      <c r="A5222" t="s">
        <v>3747</v>
      </c>
      <c r="B5222" t="s">
        <v>6370</v>
      </c>
      <c r="C5222" t="s">
        <v>7360</v>
      </c>
      <c r="D5222" t="s">
        <v>286</v>
      </c>
      <c r="E5222" t="s">
        <v>32</v>
      </c>
      <c r="F5222" t="s">
        <v>49</v>
      </c>
      <c r="G5222" t="s">
        <v>50</v>
      </c>
      <c r="I5222"/>
      <c r="J5222">
        <v>62</v>
      </c>
      <c r="K5222" s="1">
        <v>45716</v>
      </c>
      <c r="L5222" t="s">
        <v>15144</v>
      </c>
    </row>
    <row r="5223" spans="1:12" x14ac:dyDescent="0.2">
      <c r="A5223" t="s">
        <v>3740</v>
      </c>
      <c r="B5223" t="s">
        <v>6362</v>
      </c>
      <c r="C5223" t="s">
        <v>7360</v>
      </c>
      <c r="D5223" t="s">
        <v>286</v>
      </c>
      <c r="E5223" t="s">
        <v>32</v>
      </c>
      <c r="F5223" t="s">
        <v>49</v>
      </c>
      <c r="G5223" t="s">
        <v>50</v>
      </c>
      <c r="I5223"/>
      <c r="J5223">
        <v>62</v>
      </c>
      <c r="K5223" s="1">
        <v>45716</v>
      </c>
      <c r="L5223" t="s">
        <v>15144</v>
      </c>
    </row>
    <row r="5224" spans="1:12" x14ac:dyDescent="0.2">
      <c r="A5224" t="s">
        <v>3741</v>
      </c>
      <c r="B5224" t="s">
        <v>6363</v>
      </c>
      <c r="C5224" t="s">
        <v>7360</v>
      </c>
      <c r="D5224" t="s">
        <v>286</v>
      </c>
      <c r="E5224" t="s">
        <v>32</v>
      </c>
      <c r="F5224" t="s">
        <v>49</v>
      </c>
      <c r="G5224" t="s">
        <v>50</v>
      </c>
      <c r="I5224"/>
      <c r="J5224">
        <v>62</v>
      </c>
      <c r="K5224" s="1">
        <v>45716</v>
      </c>
      <c r="L5224" t="s">
        <v>15144</v>
      </c>
    </row>
    <row r="5225" spans="1:12" x14ac:dyDescent="0.2">
      <c r="A5225" t="s">
        <v>3736</v>
      </c>
      <c r="B5225" t="s">
        <v>6358</v>
      </c>
      <c r="C5225" t="s">
        <v>7360</v>
      </c>
      <c r="D5225" t="s">
        <v>286</v>
      </c>
      <c r="E5225" t="s">
        <v>32</v>
      </c>
      <c r="F5225" t="s">
        <v>49</v>
      </c>
      <c r="G5225" t="s">
        <v>50</v>
      </c>
      <c r="I5225"/>
      <c r="J5225">
        <v>62</v>
      </c>
      <c r="K5225" s="1">
        <v>45716</v>
      </c>
      <c r="L5225" t="s">
        <v>15144</v>
      </c>
    </row>
    <row r="5226" spans="1:12" x14ac:dyDescent="0.2">
      <c r="A5226" t="s">
        <v>3550</v>
      </c>
      <c r="B5226" t="s">
        <v>6375</v>
      </c>
      <c r="C5226" t="s">
        <v>7360</v>
      </c>
      <c r="D5226" t="s">
        <v>286</v>
      </c>
      <c r="E5226" t="s">
        <v>32</v>
      </c>
      <c r="F5226" t="s">
        <v>49</v>
      </c>
      <c r="G5226" t="s">
        <v>50</v>
      </c>
      <c r="I5226"/>
      <c r="J5226">
        <v>62</v>
      </c>
      <c r="K5226" s="1">
        <v>45688</v>
      </c>
      <c r="L5226" t="s">
        <v>15144</v>
      </c>
    </row>
    <row r="5227" spans="1:12" x14ac:dyDescent="0.2">
      <c r="A5227" t="s">
        <v>3748</v>
      </c>
      <c r="B5227" t="s">
        <v>6371</v>
      </c>
      <c r="C5227" t="s">
        <v>7360</v>
      </c>
      <c r="D5227" t="s">
        <v>286</v>
      </c>
      <c r="E5227" t="s">
        <v>32</v>
      </c>
      <c r="F5227" t="s">
        <v>49</v>
      </c>
      <c r="G5227" t="s">
        <v>50</v>
      </c>
      <c r="I5227"/>
      <c r="J5227">
        <v>62</v>
      </c>
      <c r="K5227" s="1">
        <v>45716</v>
      </c>
      <c r="L5227" t="s">
        <v>15144</v>
      </c>
    </row>
    <row r="5228" spans="1:12" x14ac:dyDescent="0.2">
      <c r="A5228" t="s">
        <v>3742</v>
      </c>
      <c r="B5228" t="s">
        <v>6364</v>
      </c>
      <c r="C5228" t="s">
        <v>7360</v>
      </c>
      <c r="D5228" t="s">
        <v>286</v>
      </c>
      <c r="E5228" t="s">
        <v>32</v>
      </c>
      <c r="F5228" t="s">
        <v>49</v>
      </c>
      <c r="G5228" t="s">
        <v>50</v>
      </c>
      <c r="I5228"/>
      <c r="J5228">
        <v>62</v>
      </c>
      <c r="K5228" s="1">
        <v>45716</v>
      </c>
      <c r="L5228" t="s">
        <v>15144</v>
      </c>
    </row>
    <row r="5229" spans="1:12" x14ac:dyDescent="0.2">
      <c r="A5229" t="s">
        <v>3743</v>
      </c>
      <c r="B5229" t="s">
        <v>6365</v>
      </c>
      <c r="C5229" t="s">
        <v>7360</v>
      </c>
      <c r="D5229" t="s">
        <v>286</v>
      </c>
      <c r="E5229" t="s">
        <v>32</v>
      </c>
      <c r="F5229" t="s">
        <v>49</v>
      </c>
      <c r="G5229" t="s">
        <v>50</v>
      </c>
      <c r="I5229"/>
      <c r="J5229">
        <v>62</v>
      </c>
      <c r="K5229" s="1">
        <v>45716</v>
      </c>
      <c r="L5229" t="s">
        <v>15144</v>
      </c>
    </row>
    <row r="5230" spans="1:12" x14ac:dyDescent="0.2">
      <c r="A5230" t="s">
        <v>3745</v>
      </c>
      <c r="B5230" t="s">
        <v>6367</v>
      </c>
      <c r="C5230" t="s">
        <v>7360</v>
      </c>
      <c r="D5230" t="s">
        <v>286</v>
      </c>
      <c r="E5230" t="s">
        <v>32</v>
      </c>
      <c r="F5230" t="s">
        <v>49</v>
      </c>
      <c r="G5230" t="s">
        <v>50</v>
      </c>
      <c r="I5230"/>
      <c r="J5230">
        <v>62</v>
      </c>
      <c r="K5230" s="1">
        <v>45716</v>
      </c>
      <c r="L5230" t="s">
        <v>15144</v>
      </c>
    </row>
    <row r="5231" spans="1:12" x14ac:dyDescent="0.2">
      <c r="A5231" t="s">
        <v>3547</v>
      </c>
      <c r="B5231" t="s">
        <v>6376</v>
      </c>
      <c r="C5231" t="s">
        <v>7360</v>
      </c>
      <c r="D5231" t="s">
        <v>286</v>
      </c>
      <c r="E5231" t="s">
        <v>32</v>
      </c>
      <c r="F5231" t="s">
        <v>49</v>
      </c>
      <c r="G5231" t="s">
        <v>50</v>
      </c>
      <c r="I5231"/>
      <c r="J5231">
        <v>62</v>
      </c>
      <c r="K5231" s="1">
        <v>45688</v>
      </c>
      <c r="L5231" t="s">
        <v>15144</v>
      </c>
    </row>
    <row r="5232" spans="1:12" x14ac:dyDescent="0.2">
      <c r="A5232" t="s">
        <v>3738</v>
      </c>
      <c r="B5232" t="s">
        <v>6360</v>
      </c>
      <c r="C5232" t="s">
        <v>7360</v>
      </c>
      <c r="D5232" t="s">
        <v>286</v>
      </c>
      <c r="E5232" t="s">
        <v>32</v>
      </c>
      <c r="F5232" t="s">
        <v>49</v>
      </c>
      <c r="G5232" t="s">
        <v>50</v>
      </c>
      <c r="I5232"/>
      <c r="J5232">
        <v>62</v>
      </c>
      <c r="K5232" s="1">
        <v>45716</v>
      </c>
      <c r="L5232" t="s">
        <v>15144</v>
      </c>
    </row>
    <row r="5233" spans="1:12" x14ac:dyDescent="0.2">
      <c r="A5233" t="s">
        <v>3548</v>
      </c>
      <c r="B5233" t="s">
        <v>6377</v>
      </c>
      <c r="C5233" t="s">
        <v>7360</v>
      </c>
      <c r="D5233" t="s">
        <v>286</v>
      </c>
      <c r="E5233" t="s">
        <v>32</v>
      </c>
      <c r="F5233" t="s">
        <v>49</v>
      </c>
      <c r="G5233" t="s">
        <v>50</v>
      </c>
      <c r="I5233"/>
      <c r="J5233">
        <v>62</v>
      </c>
      <c r="K5233" s="1">
        <v>45688</v>
      </c>
      <c r="L5233" t="s">
        <v>15144</v>
      </c>
    </row>
    <row r="5234" spans="1:12" x14ac:dyDescent="0.2">
      <c r="A5234" t="s">
        <v>3750</v>
      </c>
      <c r="B5234" t="s">
        <v>6373</v>
      </c>
      <c r="C5234" t="s">
        <v>7360</v>
      </c>
      <c r="D5234" t="s">
        <v>286</v>
      </c>
      <c r="E5234" t="s">
        <v>32</v>
      </c>
      <c r="F5234" t="s">
        <v>49</v>
      </c>
      <c r="G5234" t="s">
        <v>50</v>
      </c>
      <c r="I5234"/>
      <c r="J5234">
        <v>62</v>
      </c>
      <c r="K5234" s="1">
        <v>45716</v>
      </c>
      <c r="L5234" t="s">
        <v>15144</v>
      </c>
    </row>
    <row r="5235" spans="1:12" x14ac:dyDescent="0.2">
      <c r="A5235" t="s">
        <v>3739</v>
      </c>
      <c r="B5235" t="s">
        <v>6361</v>
      </c>
      <c r="C5235" t="s">
        <v>7360</v>
      </c>
      <c r="D5235" t="s">
        <v>286</v>
      </c>
      <c r="E5235" t="s">
        <v>32</v>
      </c>
      <c r="F5235" t="s">
        <v>49</v>
      </c>
      <c r="G5235" t="s">
        <v>50</v>
      </c>
      <c r="I5235"/>
      <c r="J5235">
        <v>62</v>
      </c>
      <c r="K5235" s="1">
        <v>45716</v>
      </c>
      <c r="L5235" t="s">
        <v>15144</v>
      </c>
    </row>
    <row r="5236" spans="1:12" x14ac:dyDescent="0.2">
      <c r="A5236" t="s">
        <v>3749</v>
      </c>
      <c r="B5236" t="s">
        <v>6372</v>
      </c>
      <c r="C5236" t="s">
        <v>7360</v>
      </c>
      <c r="D5236" t="s">
        <v>286</v>
      </c>
      <c r="E5236" t="s">
        <v>32</v>
      </c>
      <c r="F5236" t="s">
        <v>49</v>
      </c>
      <c r="G5236" t="s">
        <v>50</v>
      </c>
      <c r="I5236"/>
      <c r="J5236">
        <v>62</v>
      </c>
      <c r="K5236" s="1">
        <v>45716</v>
      </c>
      <c r="L5236" t="s">
        <v>15144</v>
      </c>
    </row>
    <row r="5237" spans="1:12" x14ac:dyDescent="0.2">
      <c r="A5237" t="s">
        <v>3737</v>
      </c>
      <c r="B5237" t="s">
        <v>6359</v>
      </c>
      <c r="C5237" t="s">
        <v>7360</v>
      </c>
      <c r="D5237" t="s">
        <v>286</v>
      </c>
      <c r="E5237" t="s">
        <v>32</v>
      </c>
      <c r="F5237" t="s">
        <v>49</v>
      </c>
      <c r="G5237" t="s">
        <v>50</v>
      </c>
      <c r="I5237"/>
      <c r="J5237">
        <v>62</v>
      </c>
      <c r="K5237" s="1">
        <v>45716</v>
      </c>
      <c r="L5237" t="s">
        <v>15144</v>
      </c>
    </row>
    <row r="5238" spans="1:12" x14ac:dyDescent="0.2">
      <c r="A5238" t="s">
        <v>3746</v>
      </c>
      <c r="B5238" t="s">
        <v>6369</v>
      </c>
      <c r="C5238" t="s">
        <v>7360</v>
      </c>
      <c r="D5238" t="s">
        <v>286</v>
      </c>
      <c r="E5238" t="s">
        <v>32</v>
      </c>
      <c r="F5238" t="s">
        <v>49</v>
      </c>
      <c r="G5238" t="s">
        <v>50</v>
      </c>
      <c r="I5238"/>
      <c r="J5238">
        <v>62</v>
      </c>
      <c r="K5238" s="1">
        <v>45716</v>
      </c>
      <c r="L5238" t="s">
        <v>15144</v>
      </c>
    </row>
    <row r="5239" spans="1:12" x14ac:dyDescent="0.2">
      <c r="A5239" t="s">
        <v>3551</v>
      </c>
      <c r="B5239" t="s">
        <v>6378</v>
      </c>
      <c r="C5239" t="s">
        <v>7360</v>
      </c>
      <c r="D5239" t="s">
        <v>286</v>
      </c>
      <c r="E5239" t="s">
        <v>32</v>
      </c>
      <c r="F5239" t="s">
        <v>49</v>
      </c>
      <c r="G5239" t="s">
        <v>50</v>
      </c>
      <c r="I5239"/>
      <c r="J5239">
        <v>62</v>
      </c>
      <c r="K5239" s="1">
        <v>45688</v>
      </c>
      <c r="L5239" t="s">
        <v>15144</v>
      </c>
    </row>
    <row r="5240" spans="1:12" x14ac:dyDescent="0.2">
      <c r="A5240" t="s">
        <v>3553</v>
      </c>
      <c r="B5240" t="s">
        <v>6379</v>
      </c>
      <c r="C5240" t="s">
        <v>7360</v>
      </c>
      <c r="D5240" t="s">
        <v>286</v>
      </c>
      <c r="E5240" t="s">
        <v>32</v>
      </c>
      <c r="F5240" t="s">
        <v>49</v>
      </c>
      <c r="G5240" t="s">
        <v>50</v>
      </c>
      <c r="I5240"/>
      <c r="J5240">
        <v>62</v>
      </c>
      <c r="K5240" s="1">
        <v>45688</v>
      </c>
      <c r="L5240" t="s">
        <v>15144</v>
      </c>
    </row>
    <row r="5241" spans="1:12" x14ac:dyDescent="0.2">
      <c r="A5241" t="s">
        <v>3744</v>
      </c>
      <c r="B5241" t="s">
        <v>6366</v>
      </c>
      <c r="C5241" t="s">
        <v>7360</v>
      </c>
      <c r="D5241" t="s">
        <v>286</v>
      </c>
      <c r="E5241" t="s">
        <v>32</v>
      </c>
      <c r="F5241" t="s">
        <v>49</v>
      </c>
      <c r="G5241" t="s">
        <v>50</v>
      </c>
      <c r="I5241"/>
      <c r="J5241">
        <v>62</v>
      </c>
      <c r="K5241" s="1">
        <v>45716</v>
      </c>
      <c r="L5241" t="s">
        <v>15144</v>
      </c>
    </row>
    <row r="5242" spans="1:12" x14ac:dyDescent="0.2">
      <c r="A5242" t="s">
        <v>3751</v>
      </c>
      <c r="B5242" t="s">
        <v>6380</v>
      </c>
      <c r="C5242" t="s">
        <v>7360</v>
      </c>
      <c r="D5242" t="s">
        <v>286</v>
      </c>
      <c r="E5242" t="s">
        <v>32</v>
      </c>
      <c r="F5242" t="s">
        <v>49</v>
      </c>
      <c r="G5242" t="s">
        <v>50</v>
      </c>
      <c r="I5242"/>
      <c r="J5242">
        <v>62</v>
      </c>
      <c r="K5242" s="1">
        <v>45716</v>
      </c>
      <c r="L5242" t="s">
        <v>15144</v>
      </c>
    </row>
    <row r="5243" spans="1:12" x14ac:dyDescent="0.2">
      <c r="A5243" t="s">
        <v>13266</v>
      </c>
      <c r="B5243" t="s">
        <v>13267</v>
      </c>
      <c r="C5243" t="s">
        <v>7360</v>
      </c>
      <c r="D5243" t="s">
        <v>286</v>
      </c>
      <c r="E5243" t="s">
        <v>32</v>
      </c>
      <c r="F5243" t="s">
        <v>49</v>
      </c>
      <c r="G5243" t="s">
        <v>50</v>
      </c>
      <c r="I5243"/>
      <c r="K5243" s="1">
        <v>46142</v>
      </c>
      <c r="L5243" t="s">
        <v>15144</v>
      </c>
    </row>
    <row r="5244" spans="1:12" x14ac:dyDescent="0.2">
      <c r="A5244" t="s">
        <v>13264</v>
      </c>
      <c r="B5244" t="s">
        <v>13265</v>
      </c>
      <c r="C5244" t="s">
        <v>7360</v>
      </c>
      <c r="D5244" t="s">
        <v>286</v>
      </c>
      <c r="E5244" t="s">
        <v>32</v>
      </c>
      <c r="F5244" t="s">
        <v>49</v>
      </c>
      <c r="G5244" t="s">
        <v>50</v>
      </c>
      <c r="I5244"/>
      <c r="K5244" s="1">
        <v>46142</v>
      </c>
      <c r="L5244" t="s">
        <v>15144</v>
      </c>
    </row>
    <row r="5245" spans="1:12" x14ac:dyDescent="0.2">
      <c r="A5245" t="s">
        <v>13262</v>
      </c>
      <c r="B5245" t="s">
        <v>13263</v>
      </c>
      <c r="C5245" t="s">
        <v>7360</v>
      </c>
      <c r="D5245" t="s">
        <v>286</v>
      </c>
      <c r="E5245" t="s">
        <v>32</v>
      </c>
      <c r="F5245" t="s">
        <v>49</v>
      </c>
      <c r="G5245" t="s">
        <v>50</v>
      </c>
      <c r="I5245"/>
      <c r="K5245" s="1">
        <v>46142</v>
      </c>
      <c r="L5245" t="s">
        <v>15144</v>
      </c>
    </row>
    <row r="5246" spans="1:12" x14ac:dyDescent="0.2">
      <c r="A5246" t="s">
        <v>13270</v>
      </c>
      <c r="B5246" t="s">
        <v>13271</v>
      </c>
      <c r="C5246" t="s">
        <v>7360</v>
      </c>
      <c r="D5246" t="s">
        <v>286</v>
      </c>
      <c r="E5246" t="s">
        <v>32</v>
      </c>
      <c r="F5246" t="s">
        <v>49</v>
      </c>
      <c r="G5246" t="s">
        <v>50</v>
      </c>
      <c r="I5246"/>
      <c r="K5246" s="1">
        <v>46142</v>
      </c>
      <c r="L5246" t="s">
        <v>15144</v>
      </c>
    </row>
    <row r="5247" spans="1:12" x14ac:dyDescent="0.2">
      <c r="A5247" t="s">
        <v>13268</v>
      </c>
      <c r="B5247" t="s">
        <v>13269</v>
      </c>
      <c r="C5247" t="s">
        <v>7360</v>
      </c>
      <c r="D5247" t="s">
        <v>286</v>
      </c>
      <c r="E5247" t="s">
        <v>32</v>
      </c>
      <c r="F5247" t="s">
        <v>49</v>
      </c>
      <c r="G5247" t="s">
        <v>50</v>
      </c>
      <c r="I5247"/>
      <c r="K5247" s="1">
        <v>46142</v>
      </c>
      <c r="L5247" t="s">
        <v>15144</v>
      </c>
    </row>
    <row r="5248" spans="1:12" x14ac:dyDescent="0.2">
      <c r="A5248" t="s">
        <v>9795</v>
      </c>
      <c r="B5248" t="s">
        <v>9796</v>
      </c>
      <c r="C5248" t="s">
        <v>7360</v>
      </c>
      <c r="D5248" t="s">
        <v>286</v>
      </c>
      <c r="E5248" t="s">
        <v>32</v>
      </c>
      <c r="F5248" t="s">
        <v>46</v>
      </c>
      <c r="G5248" t="s">
        <v>47</v>
      </c>
      <c r="H5248">
        <v>144500</v>
      </c>
      <c r="I5248">
        <v>289000</v>
      </c>
      <c r="J5248">
        <v>75</v>
      </c>
      <c r="K5248" s="1">
        <v>45961</v>
      </c>
      <c r="L5248" t="s">
        <v>15144</v>
      </c>
    </row>
    <row r="5249" spans="1:12" x14ac:dyDescent="0.2">
      <c r="A5249" t="s">
        <v>9797</v>
      </c>
      <c r="B5249" t="s">
        <v>9798</v>
      </c>
      <c r="C5249" t="s">
        <v>7360</v>
      </c>
      <c r="D5249" t="s">
        <v>286</v>
      </c>
      <c r="E5249" t="s">
        <v>32</v>
      </c>
      <c r="F5249" t="s">
        <v>46</v>
      </c>
      <c r="G5249" t="s">
        <v>47</v>
      </c>
      <c r="H5249">
        <v>144500</v>
      </c>
      <c r="I5249">
        <v>289000</v>
      </c>
      <c r="J5249">
        <v>75</v>
      </c>
      <c r="K5249" s="1">
        <v>45961</v>
      </c>
      <c r="L5249" t="s">
        <v>15144</v>
      </c>
    </row>
    <row r="5250" spans="1:12" x14ac:dyDescent="0.2">
      <c r="A5250" t="s">
        <v>9789</v>
      </c>
      <c r="B5250" t="s">
        <v>9790</v>
      </c>
      <c r="C5250" t="s">
        <v>7360</v>
      </c>
      <c r="D5250" t="s">
        <v>286</v>
      </c>
      <c r="E5250" t="s">
        <v>32</v>
      </c>
      <c r="F5250" t="s">
        <v>46</v>
      </c>
      <c r="G5250" t="s">
        <v>47</v>
      </c>
      <c r="H5250">
        <v>144500</v>
      </c>
      <c r="I5250">
        <v>289000</v>
      </c>
      <c r="J5250">
        <v>75</v>
      </c>
      <c r="K5250" s="1">
        <v>45961</v>
      </c>
      <c r="L5250" t="s">
        <v>15144</v>
      </c>
    </row>
    <row r="5251" spans="1:12" x14ac:dyDescent="0.2">
      <c r="A5251" t="s">
        <v>9809</v>
      </c>
      <c r="B5251" t="s">
        <v>9810</v>
      </c>
      <c r="C5251" t="s">
        <v>7360</v>
      </c>
      <c r="D5251" t="s">
        <v>286</v>
      </c>
      <c r="E5251" t="s">
        <v>32</v>
      </c>
      <c r="F5251" t="s">
        <v>46</v>
      </c>
      <c r="G5251" t="s">
        <v>47</v>
      </c>
      <c r="H5251">
        <v>144500</v>
      </c>
      <c r="I5251">
        <v>289000</v>
      </c>
      <c r="J5251">
        <v>75</v>
      </c>
      <c r="K5251" s="1">
        <v>45961</v>
      </c>
      <c r="L5251" t="s">
        <v>15144</v>
      </c>
    </row>
    <row r="5252" spans="1:12" x14ac:dyDescent="0.2">
      <c r="A5252" t="s">
        <v>9815</v>
      </c>
      <c r="B5252" t="s">
        <v>9816</v>
      </c>
      <c r="C5252" t="s">
        <v>7360</v>
      </c>
      <c r="D5252" t="s">
        <v>286</v>
      </c>
      <c r="E5252" t="s">
        <v>32</v>
      </c>
      <c r="F5252" t="s">
        <v>46</v>
      </c>
      <c r="G5252" t="s">
        <v>47</v>
      </c>
      <c r="H5252">
        <v>144500</v>
      </c>
      <c r="I5252">
        <v>289000</v>
      </c>
      <c r="J5252">
        <v>75</v>
      </c>
      <c r="K5252" s="1">
        <v>45961</v>
      </c>
      <c r="L5252" t="s">
        <v>15144</v>
      </c>
    </row>
    <row r="5253" spans="1:12" x14ac:dyDescent="0.2">
      <c r="A5253" t="s">
        <v>9813</v>
      </c>
      <c r="B5253" t="s">
        <v>9814</v>
      </c>
      <c r="C5253" t="s">
        <v>7360</v>
      </c>
      <c r="D5253" t="s">
        <v>286</v>
      </c>
      <c r="E5253" t="s">
        <v>32</v>
      </c>
      <c r="F5253" t="s">
        <v>46</v>
      </c>
      <c r="G5253" t="s">
        <v>47</v>
      </c>
      <c r="H5253">
        <v>144500</v>
      </c>
      <c r="I5253">
        <v>289000</v>
      </c>
      <c r="J5253">
        <v>75</v>
      </c>
      <c r="K5253" s="1">
        <v>45961</v>
      </c>
      <c r="L5253" t="s">
        <v>15144</v>
      </c>
    </row>
    <row r="5254" spans="1:12" x14ac:dyDescent="0.2">
      <c r="A5254" t="s">
        <v>9823</v>
      </c>
      <c r="B5254" t="s">
        <v>9824</v>
      </c>
      <c r="C5254" t="s">
        <v>7360</v>
      </c>
      <c r="D5254" t="s">
        <v>286</v>
      </c>
      <c r="E5254" t="s">
        <v>32</v>
      </c>
      <c r="F5254" t="s">
        <v>46</v>
      </c>
      <c r="G5254" t="s">
        <v>47</v>
      </c>
      <c r="H5254">
        <v>144500</v>
      </c>
      <c r="I5254">
        <v>289000</v>
      </c>
      <c r="J5254">
        <v>75</v>
      </c>
      <c r="K5254" s="1">
        <v>45961</v>
      </c>
      <c r="L5254" t="s">
        <v>15144</v>
      </c>
    </row>
    <row r="5255" spans="1:12" x14ac:dyDescent="0.2">
      <c r="A5255" t="s">
        <v>9793</v>
      </c>
      <c r="B5255" t="s">
        <v>9794</v>
      </c>
      <c r="C5255" t="s">
        <v>7360</v>
      </c>
      <c r="D5255" t="s">
        <v>286</v>
      </c>
      <c r="E5255" t="s">
        <v>32</v>
      </c>
      <c r="F5255" t="s">
        <v>46</v>
      </c>
      <c r="G5255" t="s">
        <v>47</v>
      </c>
      <c r="H5255">
        <v>144500</v>
      </c>
      <c r="I5255">
        <v>289000</v>
      </c>
      <c r="J5255">
        <v>75</v>
      </c>
      <c r="K5255" s="1">
        <v>45961</v>
      </c>
      <c r="L5255" t="s">
        <v>15144</v>
      </c>
    </row>
    <row r="5256" spans="1:12" x14ac:dyDescent="0.2">
      <c r="A5256" t="s">
        <v>9801</v>
      </c>
      <c r="B5256" t="s">
        <v>9802</v>
      </c>
      <c r="C5256" t="s">
        <v>7360</v>
      </c>
      <c r="D5256" t="s">
        <v>286</v>
      </c>
      <c r="E5256" t="s">
        <v>32</v>
      </c>
      <c r="F5256" t="s">
        <v>46</v>
      </c>
      <c r="G5256" t="s">
        <v>47</v>
      </c>
      <c r="H5256">
        <v>144500</v>
      </c>
      <c r="I5256">
        <v>289000</v>
      </c>
      <c r="J5256">
        <v>75</v>
      </c>
      <c r="K5256" s="1">
        <v>45961</v>
      </c>
      <c r="L5256" t="s">
        <v>15144</v>
      </c>
    </row>
    <row r="5257" spans="1:12" x14ac:dyDescent="0.2">
      <c r="A5257" t="s">
        <v>9785</v>
      </c>
      <c r="B5257" t="s">
        <v>9786</v>
      </c>
      <c r="C5257" t="s">
        <v>7360</v>
      </c>
      <c r="D5257" t="s">
        <v>286</v>
      </c>
      <c r="E5257" t="s">
        <v>32</v>
      </c>
      <c r="F5257" t="s">
        <v>46</v>
      </c>
      <c r="G5257" t="s">
        <v>47</v>
      </c>
      <c r="H5257">
        <v>144500</v>
      </c>
      <c r="I5257">
        <v>289000</v>
      </c>
      <c r="J5257">
        <v>75</v>
      </c>
      <c r="K5257" s="1">
        <v>45961</v>
      </c>
      <c r="L5257" t="s">
        <v>15144</v>
      </c>
    </row>
    <row r="5258" spans="1:12" x14ac:dyDescent="0.2">
      <c r="A5258" t="s">
        <v>9791</v>
      </c>
      <c r="B5258" t="s">
        <v>9792</v>
      </c>
      <c r="C5258" t="s">
        <v>7360</v>
      </c>
      <c r="D5258" t="s">
        <v>286</v>
      </c>
      <c r="E5258" t="s">
        <v>32</v>
      </c>
      <c r="F5258" t="s">
        <v>46</v>
      </c>
      <c r="G5258" t="s">
        <v>47</v>
      </c>
      <c r="H5258">
        <v>144500</v>
      </c>
      <c r="I5258">
        <v>289000</v>
      </c>
      <c r="J5258">
        <v>75</v>
      </c>
      <c r="K5258" s="1">
        <v>45961</v>
      </c>
      <c r="L5258" t="s">
        <v>15144</v>
      </c>
    </row>
    <row r="5259" spans="1:12" x14ac:dyDescent="0.2">
      <c r="A5259" t="s">
        <v>9825</v>
      </c>
      <c r="B5259" t="s">
        <v>9826</v>
      </c>
      <c r="C5259" t="s">
        <v>7360</v>
      </c>
      <c r="D5259" t="s">
        <v>286</v>
      </c>
      <c r="E5259" t="s">
        <v>32</v>
      </c>
      <c r="F5259" t="s">
        <v>46</v>
      </c>
      <c r="G5259" t="s">
        <v>47</v>
      </c>
      <c r="H5259">
        <v>144500</v>
      </c>
      <c r="I5259">
        <v>289000</v>
      </c>
      <c r="J5259">
        <v>75</v>
      </c>
      <c r="K5259" s="1">
        <v>45961</v>
      </c>
      <c r="L5259" t="s">
        <v>15144</v>
      </c>
    </row>
    <row r="5260" spans="1:12" x14ac:dyDescent="0.2">
      <c r="A5260" t="s">
        <v>9829</v>
      </c>
      <c r="B5260" t="s">
        <v>9830</v>
      </c>
      <c r="C5260" t="s">
        <v>7360</v>
      </c>
      <c r="D5260" t="s">
        <v>286</v>
      </c>
      <c r="E5260" t="s">
        <v>32</v>
      </c>
      <c r="F5260" t="s">
        <v>46</v>
      </c>
      <c r="G5260" t="s">
        <v>47</v>
      </c>
      <c r="H5260">
        <v>144500</v>
      </c>
      <c r="I5260">
        <v>289000</v>
      </c>
      <c r="J5260">
        <v>75</v>
      </c>
      <c r="K5260" s="1">
        <v>45961</v>
      </c>
      <c r="L5260" t="s">
        <v>15144</v>
      </c>
    </row>
    <row r="5261" spans="1:12" x14ac:dyDescent="0.2">
      <c r="A5261" t="s">
        <v>9799</v>
      </c>
      <c r="B5261" t="s">
        <v>9800</v>
      </c>
      <c r="C5261" t="s">
        <v>7360</v>
      </c>
      <c r="D5261" t="s">
        <v>286</v>
      </c>
      <c r="E5261" t="s">
        <v>32</v>
      </c>
      <c r="F5261" t="s">
        <v>46</v>
      </c>
      <c r="G5261" t="s">
        <v>47</v>
      </c>
      <c r="H5261">
        <v>144500</v>
      </c>
      <c r="I5261">
        <v>289000</v>
      </c>
      <c r="J5261">
        <v>75</v>
      </c>
      <c r="K5261" s="1">
        <v>45961</v>
      </c>
      <c r="L5261" t="s">
        <v>15144</v>
      </c>
    </row>
    <row r="5262" spans="1:12" x14ac:dyDescent="0.2">
      <c r="A5262" t="s">
        <v>9827</v>
      </c>
      <c r="B5262" t="s">
        <v>9828</v>
      </c>
      <c r="C5262" t="s">
        <v>7360</v>
      </c>
      <c r="D5262" t="s">
        <v>286</v>
      </c>
      <c r="E5262" t="s">
        <v>32</v>
      </c>
      <c r="F5262" t="s">
        <v>46</v>
      </c>
      <c r="G5262" t="s">
        <v>47</v>
      </c>
      <c r="H5262">
        <v>144500</v>
      </c>
      <c r="I5262">
        <v>289000</v>
      </c>
      <c r="J5262">
        <v>75</v>
      </c>
      <c r="K5262" s="1">
        <v>45961</v>
      </c>
      <c r="L5262" t="s">
        <v>15144</v>
      </c>
    </row>
    <row r="5263" spans="1:12" x14ac:dyDescent="0.2">
      <c r="A5263" t="s">
        <v>9819</v>
      </c>
      <c r="B5263" t="s">
        <v>9820</v>
      </c>
      <c r="C5263" t="s">
        <v>7360</v>
      </c>
      <c r="D5263" t="s">
        <v>286</v>
      </c>
      <c r="E5263" t="s">
        <v>32</v>
      </c>
      <c r="F5263" t="s">
        <v>46</v>
      </c>
      <c r="G5263" t="s">
        <v>47</v>
      </c>
      <c r="H5263">
        <v>144500</v>
      </c>
      <c r="I5263">
        <v>289000</v>
      </c>
      <c r="J5263">
        <v>75</v>
      </c>
      <c r="K5263" s="1">
        <v>45961</v>
      </c>
      <c r="L5263" t="s">
        <v>15144</v>
      </c>
    </row>
    <row r="5264" spans="1:12" x14ac:dyDescent="0.2">
      <c r="A5264" t="s">
        <v>9811</v>
      </c>
      <c r="B5264" t="s">
        <v>9812</v>
      </c>
      <c r="C5264" t="s">
        <v>7360</v>
      </c>
      <c r="D5264" t="s">
        <v>286</v>
      </c>
      <c r="E5264" t="s">
        <v>32</v>
      </c>
      <c r="F5264" t="s">
        <v>46</v>
      </c>
      <c r="G5264" t="s">
        <v>47</v>
      </c>
      <c r="H5264">
        <v>144500</v>
      </c>
      <c r="I5264">
        <v>289000</v>
      </c>
      <c r="J5264">
        <v>75</v>
      </c>
      <c r="K5264" s="1">
        <v>45961</v>
      </c>
      <c r="L5264" t="s">
        <v>15144</v>
      </c>
    </row>
    <row r="5265" spans="1:12" x14ac:dyDescent="0.2">
      <c r="A5265" t="s">
        <v>9821</v>
      </c>
      <c r="B5265" t="s">
        <v>9822</v>
      </c>
      <c r="C5265" t="s">
        <v>7360</v>
      </c>
      <c r="D5265" t="s">
        <v>286</v>
      </c>
      <c r="E5265" t="s">
        <v>32</v>
      </c>
      <c r="F5265" t="s">
        <v>46</v>
      </c>
      <c r="G5265" t="s">
        <v>47</v>
      </c>
      <c r="H5265">
        <v>144500</v>
      </c>
      <c r="I5265">
        <v>289000</v>
      </c>
      <c r="J5265">
        <v>75</v>
      </c>
      <c r="K5265" s="1">
        <v>45961</v>
      </c>
      <c r="L5265" t="s">
        <v>15144</v>
      </c>
    </row>
    <row r="5266" spans="1:12" x14ac:dyDescent="0.2">
      <c r="A5266" t="s">
        <v>9817</v>
      </c>
      <c r="B5266" t="s">
        <v>9818</v>
      </c>
      <c r="C5266" t="s">
        <v>7360</v>
      </c>
      <c r="D5266" t="s">
        <v>286</v>
      </c>
      <c r="E5266" t="s">
        <v>32</v>
      </c>
      <c r="F5266" t="s">
        <v>46</v>
      </c>
      <c r="G5266" t="s">
        <v>47</v>
      </c>
      <c r="H5266">
        <v>144500</v>
      </c>
      <c r="I5266">
        <v>289000</v>
      </c>
      <c r="J5266">
        <v>75</v>
      </c>
      <c r="K5266" s="1">
        <v>45961</v>
      </c>
      <c r="L5266" t="s">
        <v>15144</v>
      </c>
    </row>
    <row r="5267" spans="1:12" x14ac:dyDescent="0.2">
      <c r="A5267" t="s">
        <v>9787</v>
      </c>
      <c r="B5267" t="s">
        <v>9788</v>
      </c>
      <c r="C5267" t="s">
        <v>7360</v>
      </c>
      <c r="D5267" t="s">
        <v>286</v>
      </c>
      <c r="E5267" t="s">
        <v>32</v>
      </c>
      <c r="F5267" t="s">
        <v>46</v>
      </c>
      <c r="G5267" t="s">
        <v>47</v>
      </c>
      <c r="H5267">
        <v>144500</v>
      </c>
      <c r="I5267">
        <v>289000</v>
      </c>
      <c r="J5267">
        <v>75</v>
      </c>
      <c r="K5267" s="1">
        <v>45961</v>
      </c>
      <c r="L5267" t="s">
        <v>15144</v>
      </c>
    </row>
    <row r="5268" spans="1:12" x14ac:dyDescent="0.2">
      <c r="A5268" t="s">
        <v>9805</v>
      </c>
      <c r="B5268" t="s">
        <v>9806</v>
      </c>
      <c r="C5268" t="s">
        <v>7360</v>
      </c>
      <c r="D5268" t="s">
        <v>286</v>
      </c>
      <c r="E5268" t="s">
        <v>32</v>
      </c>
      <c r="F5268" t="s">
        <v>46</v>
      </c>
      <c r="G5268" t="s">
        <v>47</v>
      </c>
      <c r="H5268">
        <v>144500</v>
      </c>
      <c r="I5268">
        <v>289000</v>
      </c>
      <c r="J5268">
        <v>75</v>
      </c>
      <c r="K5268" s="1">
        <v>45961</v>
      </c>
      <c r="L5268" t="s">
        <v>15144</v>
      </c>
    </row>
    <row r="5269" spans="1:12" x14ac:dyDescent="0.2">
      <c r="A5269" t="s">
        <v>9783</v>
      </c>
      <c r="B5269" t="s">
        <v>9784</v>
      </c>
      <c r="C5269" t="s">
        <v>7360</v>
      </c>
      <c r="D5269" t="s">
        <v>286</v>
      </c>
      <c r="E5269" t="s">
        <v>32</v>
      </c>
      <c r="F5269" t="s">
        <v>46</v>
      </c>
      <c r="G5269" t="s">
        <v>47</v>
      </c>
      <c r="H5269">
        <v>144500</v>
      </c>
      <c r="I5269">
        <v>289000</v>
      </c>
      <c r="J5269">
        <v>75</v>
      </c>
      <c r="K5269" s="1">
        <v>45961</v>
      </c>
      <c r="L5269" t="s">
        <v>15144</v>
      </c>
    </row>
    <row r="5270" spans="1:12" x14ac:dyDescent="0.2">
      <c r="A5270" t="s">
        <v>9807</v>
      </c>
      <c r="B5270" t="s">
        <v>9808</v>
      </c>
      <c r="C5270" t="s">
        <v>7360</v>
      </c>
      <c r="D5270" t="s">
        <v>286</v>
      </c>
      <c r="E5270" t="s">
        <v>32</v>
      </c>
      <c r="F5270" t="s">
        <v>46</v>
      </c>
      <c r="G5270" t="s">
        <v>47</v>
      </c>
      <c r="H5270">
        <v>144500</v>
      </c>
      <c r="I5270">
        <v>289000</v>
      </c>
      <c r="J5270">
        <v>75</v>
      </c>
      <c r="K5270" s="1">
        <v>45961</v>
      </c>
      <c r="L5270" t="s">
        <v>15144</v>
      </c>
    </row>
    <row r="5271" spans="1:12" x14ac:dyDescent="0.2">
      <c r="A5271" t="s">
        <v>9803</v>
      </c>
      <c r="B5271" t="s">
        <v>9804</v>
      </c>
      <c r="C5271" t="s">
        <v>7360</v>
      </c>
      <c r="D5271" t="s">
        <v>286</v>
      </c>
      <c r="E5271" t="s">
        <v>32</v>
      </c>
      <c r="F5271" t="s">
        <v>46</v>
      </c>
      <c r="G5271" t="s">
        <v>47</v>
      </c>
      <c r="H5271">
        <v>144500</v>
      </c>
      <c r="I5271">
        <v>289000</v>
      </c>
      <c r="J5271">
        <v>75</v>
      </c>
      <c r="K5271" s="1">
        <v>45961</v>
      </c>
      <c r="L5271" t="s">
        <v>15144</v>
      </c>
    </row>
    <row r="5272" spans="1:12" x14ac:dyDescent="0.2">
      <c r="A5272" t="s">
        <v>3545</v>
      </c>
      <c r="B5272" t="s">
        <v>5856</v>
      </c>
      <c r="C5272" t="s">
        <v>7360</v>
      </c>
      <c r="D5272" t="s">
        <v>286</v>
      </c>
      <c r="E5272" t="s">
        <v>32</v>
      </c>
      <c r="F5272" t="s">
        <v>121</v>
      </c>
      <c r="G5272" t="s">
        <v>838</v>
      </c>
      <c r="H5272">
        <v>150000</v>
      </c>
      <c r="I5272">
        <v>300000</v>
      </c>
      <c r="J5272">
        <v>56</v>
      </c>
      <c r="K5272" s="1">
        <v>45688</v>
      </c>
      <c r="L5272" t="s">
        <v>15144</v>
      </c>
    </row>
    <row r="5273" spans="1:12" x14ac:dyDescent="0.2">
      <c r="A5273" t="s">
        <v>3541</v>
      </c>
      <c r="B5273" t="s">
        <v>5854</v>
      </c>
      <c r="C5273" t="s">
        <v>7360</v>
      </c>
      <c r="D5273" t="s">
        <v>286</v>
      </c>
      <c r="E5273" t="s">
        <v>32</v>
      </c>
      <c r="F5273" t="s">
        <v>121</v>
      </c>
      <c r="G5273" t="s">
        <v>838</v>
      </c>
      <c r="H5273">
        <v>150000</v>
      </c>
      <c r="I5273">
        <v>300000</v>
      </c>
      <c r="J5273">
        <v>56</v>
      </c>
      <c r="K5273" s="1">
        <v>45688</v>
      </c>
      <c r="L5273" t="s">
        <v>15144</v>
      </c>
    </row>
    <row r="5274" spans="1:12" x14ac:dyDescent="0.2">
      <c r="A5274" t="s">
        <v>3544</v>
      </c>
      <c r="B5274" t="s">
        <v>5853</v>
      </c>
      <c r="C5274" t="s">
        <v>7360</v>
      </c>
      <c r="D5274" t="s">
        <v>286</v>
      </c>
      <c r="E5274" t="s">
        <v>32</v>
      </c>
      <c r="F5274" t="s">
        <v>121</v>
      </c>
      <c r="G5274" t="s">
        <v>838</v>
      </c>
      <c r="H5274">
        <v>150000</v>
      </c>
      <c r="I5274">
        <v>300000</v>
      </c>
      <c r="J5274">
        <v>56</v>
      </c>
      <c r="K5274" s="1">
        <v>45688</v>
      </c>
      <c r="L5274" t="s">
        <v>15144</v>
      </c>
    </row>
    <row r="5275" spans="1:12" x14ac:dyDescent="0.2">
      <c r="A5275" t="s">
        <v>3540</v>
      </c>
      <c r="B5275" t="s">
        <v>5855</v>
      </c>
      <c r="C5275" t="s">
        <v>7360</v>
      </c>
      <c r="D5275" t="s">
        <v>286</v>
      </c>
      <c r="E5275" t="s">
        <v>32</v>
      </c>
      <c r="F5275" t="s">
        <v>121</v>
      </c>
      <c r="G5275" t="s">
        <v>838</v>
      </c>
      <c r="H5275">
        <v>150000</v>
      </c>
      <c r="I5275">
        <v>300000</v>
      </c>
      <c r="J5275">
        <v>56</v>
      </c>
      <c r="K5275" s="1">
        <v>45688</v>
      </c>
      <c r="L5275" t="s">
        <v>15144</v>
      </c>
    </row>
    <row r="5276" spans="1:12" x14ac:dyDescent="0.2">
      <c r="A5276" t="s">
        <v>15125</v>
      </c>
      <c r="B5276" t="s">
        <v>7372</v>
      </c>
      <c r="C5276" t="s">
        <v>7360</v>
      </c>
      <c r="D5276" t="s">
        <v>286</v>
      </c>
      <c r="E5276" t="s">
        <v>32</v>
      </c>
      <c r="F5276" t="s">
        <v>121</v>
      </c>
      <c r="G5276" t="s">
        <v>838</v>
      </c>
      <c r="I5276"/>
      <c r="K5276" s="1">
        <v>46234</v>
      </c>
      <c r="L5276" t="s">
        <v>15144</v>
      </c>
    </row>
    <row r="5277" spans="1:12" x14ac:dyDescent="0.2">
      <c r="A5277" t="s">
        <v>2538</v>
      </c>
      <c r="B5277" t="s">
        <v>5535</v>
      </c>
      <c r="C5277" t="s">
        <v>7360</v>
      </c>
      <c r="D5277" t="s">
        <v>286</v>
      </c>
      <c r="E5277" t="s">
        <v>32</v>
      </c>
      <c r="F5277" t="s">
        <v>103</v>
      </c>
      <c r="G5277" t="s">
        <v>104</v>
      </c>
      <c r="H5277">
        <v>300000</v>
      </c>
      <c r="I5277">
        <v>300000</v>
      </c>
      <c r="J5277">
        <v>60</v>
      </c>
      <c r="K5277" s="1">
        <v>45565</v>
      </c>
      <c r="L5277" t="s">
        <v>15144</v>
      </c>
    </row>
    <row r="5278" spans="1:12" x14ac:dyDescent="0.2">
      <c r="A5278" t="s">
        <v>2536</v>
      </c>
      <c r="B5278" t="s">
        <v>5536</v>
      </c>
      <c r="C5278" t="s">
        <v>7360</v>
      </c>
      <c r="D5278" t="s">
        <v>286</v>
      </c>
      <c r="E5278" t="s">
        <v>32</v>
      </c>
      <c r="F5278" t="s">
        <v>103</v>
      </c>
      <c r="G5278" t="s">
        <v>104</v>
      </c>
      <c r="H5278">
        <v>300000</v>
      </c>
      <c r="I5278">
        <v>300000</v>
      </c>
      <c r="J5278">
        <v>60</v>
      </c>
      <c r="K5278" s="1">
        <v>45565</v>
      </c>
      <c r="L5278" t="s">
        <v>15144</v>
      </c>
    </row>
    <row r="5279" spans="1:12" x14ac:dyDescent="0.2">
      <c r="A5279" t="s">
        <v>2539</v>
      </c>
      <c r="B5279" t="s">
        <v>5534</v>
      </c>
      <c r="C5279" t="s">
        <v>7360</v>
      </c>
      <c r="D5279" t="s">
        <v>286</v>
      </c>
      <c r="E5279" t="s">
        <v>32</v>
      </c>
      <c r="F5279" t="s">
        <v>103</v>
      </c>
      <c r="G5279" t="s">
        <v>104</v>
      </c>
      <c r="H5279">
        <v>300000</v>
      </c>
      <c r="I5279">
        <v>300000</v>
      </c>
      <c r="J5279">
        <v>60</v>
      </c>
      <c r="K5279" s="1">
        <v>45565</v>
      </c>
      <c r="L5279" t="s">
        <v>15144</v>
      </c>
    </row>
    <row r="5280" spans="1:12" x14ac:dyDescent="0.2">
      <c r="A5280" t="s">
        <v>14982</v>
      </c>
      <c r="B5280" t="s">
        <v>14983</v>
      </c>
      <c r="C5280" t="s">
        <v>7360</v>
      </c>
      <c r="D5280" t="s">
        <v>286</v>
      </c>
      <c r="E5280" t="s">
        <v>32</v>
      </c>
      <c r="F5280" t="s">
        <v>33</v>
      </c>
      <c r="G5280" t="s">
        <v>34</v>
      </c>
      <c r="I5280"/>
      <c r="K5280" s="1">
        <v>46234</v>
      </c>
      <c r="L5280" t="s">
        <v>15144</v>
      </c>
    </row>
    <row r="5281" spans="1:12" x14ac:dyDescent="0.2">
      <c r="A5281" t="s">
        <v>14988</v>
      </c>
      <c r="B5281" t="s">
        <v>14989</v>
      </c>
      <c r="C5281" t="s">
        <v>7360</v>
      </c>
      <c r="D5281" t="s">
        <v>286</v>
      </c>
      <c r="E5281" t="s">
        <v>32</v>
      </c>
      <c r="F5281" t="s">
        <v>33</v>
      </c>
      <c r="G5281" t="s">
        <v>34</v>
      </c>
      <c r="I5281"/>
      <c r="K5281" s="1">
        <v>46234</v>
      </c>
      <c r="L5281" t="s">
        <v>15144</v>
      </c>
    </row>
    <row r="5282" spans="1:12" x14ac:dyDescent="0.2">
      <c r="A5282" t="s">
        <v>14984</v>
      </c>
      <c r="B5282" t="s">
        <v>14985</v>
      </c>
      <c r="C5282" t="s">
        <v>7360</v>
      </c>
      <c r="D5282" t="s">
        <v>286</v>
      </c>
      <c r="E5282" t="s">
        <v>32</v>
      </c>
      <c r="F5282" t="s">
        <v>33</v>
      </c>
      <c r="G5282" t="s">
        <v>34</v>
      </c>
      <c r="I5282"/>
      <c r="K5282" s="1">
        <v>46234</v>
      </c>
      <c r="L5282" t="s">
        <v>15144</v>
      </c>
    </row>
    <row r="5283" spans="1:12" x14ac:dyDescent="0.2">
      <c r="A5283" t="s">
        <v>14992</v>
      </c>
      <c r="B5283" t="s">
        <v>14993</v>
      </c>
      <c r="C5283" t="s">
        <v>7360</v>
      </c>
      <c r="D5283" t="s">
        <v>286</v>
      </c>
      <c r="E5283" t="s">
        <v>32</v>
      </c>
      <c r="F5283" t="s">
        <v>33</v>
      </c>
      <c r="G5283" t="s">
        <v>34</v>
      </c>
      <c r="I5283"/>
      <c r="K5283" s="1">
        <v>46234</v>
      </c>
      <c r="L5283" t="s">
        <v>15144</v>
      </c>
    </row>
    <row r="5284" spans="1:12" x14ac:dyDescent="0.2">
      <c r="A5284" t="s">
        <v>14990</v>
      </c>
      <c r="B5284" t="s">
        <v>14991</v>
      </c>
      <c r="C5284" t="s">
        <v>7360</v>
      </c>
      <c r="D5284" t="s">
        <v>286</v>
      </c>
      <c r="E5284" t="s">
        <v>32</v>
      </c>
      <c r="F5284" t="s">
        <v>33</v>
      </c>
      <c r="G5284" t="s">
        <v>34</v>
      </c>
      <c r="I5284"/>
      <c r="K5284" s="1">
        <v>46234</v>
      </c>
      <c r="L5284" t="s">
        <v>15144</v>
      </c>
    </row>
    <row r="5285" spans="1:12" x14ac:dyDescent="0.2">
      <c r="A5285" t="s">
        <v>14986</v>
      </c>
      <c r="B5285" t="s">
        <v>14987</v>
      </c>
      <c r="C5285" t="s">
        <v>7360</v>
      </c>
      <c r="D5285" t="s">
        <v>286</v>
      </c>
      <c r="E5285" t="s">
        <v>32</v>
      </c>
      <c r="F5285" t="s">
        <v>33</v>
      </c>
      <c r="G5285" t="s">
        <v>34</v>
      </c>
      <c r="I5285"/>
      <c r="K5285" s="1">
        <v>46234</v>
      </c>
      <c r="L5285" t="s">
        <v>15144</v>
      </c>
    </row>
    <row r="5286" spans="1:12" x14ac:dyDescent="0.2">
      <c r="A5286" t="s">
        <v>617</v>
      </c>
      <c r="B5286" t="s">
        <v>7227</v>
      </c>
      <c r="C5286" t="s">
        <v>7360</v>
      </c>
      <c r="D5286" t="s">
        <v>286</v>
      </c>
      <c r="E5286" t="s">
        <v>32</v>
      </c>
      <c r="F5286" t="s">
        <v>52</v>
      </c>
      <c r="G5286" t="s">
        <v>53</v>
      </c>
      <c r="H5286">
        <v>398000</v>
      </c>
      <c r="I5286">
        <v>398000</v>
      </c>
      <c r="J5286">
        <v>82</v>
      </c>
      <c r="K5286" s="1">
        <v>45565</v>
      </c>
      <c r="L5286" t="s">
        <v>15144</v>
      </c>
    </row>
    <row r="5287" spans="1:12" x14ac:dyDescent="0.2">
      <c r="A5287" t="s">
        <v>634</v>
      </c>
      <c r="B5287" t="s">
        <v>7226</v>
      </c>
      <c r="C5287" t="s">
        <v>7360</v>
      </c>
      <c r="D5287" t="s">
        <v>286</v>
      </c>
      <c r="E5287" t="s">
        <v>32</v>
      </c>
      <c r="F5287" t="s">
        <v>52</v>
      </c>
      <c r="G5287" t="s">
        <v>53</v>
      </c>
      <c r="H5287">
        <v>398000</v>
      </c>
      <c r="I5287">
        <v>398000</v>
      </c>
      <c r="J5287">
        <v>82</v>
      </c>
      <c r="K5287" s="1">
        <v>45565</v>
      </c>
      <c r="L5287" t="s">
        <v>15144</v>
      </c>
    </row>
    <row r="5288" spans="1:12" x14ac:dyDescent="0.2">
      <c r="A5288" t="s">
        <v>3226</v>
      </c>
      <c r="B5288" t="s">
        <v>7220</v>
      </c>
      <c r="C5288" t="s">
        <v>7360</v>
      </c>
      <c r="D5288" t="s">
        <v>286</v>
      </c>
      <c r="E5288" t="s">
        <v>32</v>
      </c>
      <c r="F5288" t="s">
        <v>52</v>
      </c>
      <c r="G5288" t="s">
        <v>53</v>
      </c>
      <c r="H5288">
        <v>113587</v>
      </c>
      <c r="I5288">
        <v>113587</v>
      </c>
      <c r="J5288">
        <v>71.5</v>
      </c>
      <c r="K5288" s="1">
        <v>45657</v>
      </c>
      <c r="L5288" t="s">
        <v>15144</v>
      </c>
    </row>
    <row r="5289" spans="1:12" x14ac:dyDescent="0.2">
      <c r="A5289" t="s">
        <v>3228</v>
      </c>
      <c r="B5289" t="s">
        <v>7219</v>
      </c>
      <c r="C5289" t="s">
        <v>7360</v>
      </c>
      <c r="D5289" t="s">
        <v>286</v>
      </c>
      <c r="E5289" t="s">
        <v>32</v>
      </c>
      <c r="F5289" t="s">
        <v>52</v>
      </c>
      <c r="G5289" t="s">
        <v>53</v>
      </c>
      <c r="H5289">
        <v>113587</v>
      </c>
      <c r="I5289">
        <v>113587</v>
      </c>
      <c r="J5289">
        <v>71.5</v>
      </c>
      <c r="K5289" s="1">
        <v>45657</v>
      </c>
      <c r="L5289" t="s">
        <v>15144</v>
      </c>
    </row>
    <row r="5290" spans="1:12" x14ac:dyDescent="0.2">
      <c r="A5290" t="s">
        <v>3223</v>
      </c>
      <c r="B5290" t="s">
        <v>7218</v>
      </c>
      <c r="C5290" t="s">
        <v>7360</v>
      </c>
      <c r="D5290" t="s">
        <v>286</v>
      </c>
      <c r="E5290" t="s">
        <v>32</v>
      </c>
      <c r="F5290" t="s">
        <v>52</v>
      </c>
      <c r="G5290" t="s">
        <v>53</v>
      </c>
      <c r="H5290">
        <v>113587</v>
      </c>
      <c r="I5290">
        <v>113587</v>
      </c>
      <c r="J5290">
        <v>71.5</v>
      </c>
      <c r="K5290" s="1">
        <v>45657</v>
      </c>
      <c r="L5290" t="s">
        <v>15144</v>
      </c>
    </row>
    <row r="5291" spans="1:12" x14ac:dyDescent="0.2">
      <c r="A5291" t="s">
        <v>3537</v>
      </c>
      <c r="B5291" t="s">
        <v>4440</v>
      </c>
      <c r="C5291" t="s">
        <v>7360</v>
      </c>
      <c r="D5291" t="s">
        <v>286</v>
      </c>
      <c r="E5291" t="s">
        <v>32</v>
      </c>
      <c r="F5291" t="s">
        <v>33</v>
      </c>
      <c r="G5291" t="s">
        <v>34</v>
      </c>
      <c r="H5291">
        <v>278000</v>
      </c>
      <c r="I5291">
        <v>278000</v>
      </c>
      <c r="J5291">
        <v>75</v>
      </c>
      <c r="K5291" s="1">
        <v>45688</v>
      </c>
      <c r="L5291" t="s">
        <v>15144</v>
      </c>
    </row>
    <row r="5292" spans="1:12" x14ac:dyDescent="0.2">
      <c r="A5292" t="s">
        <v>3524</v>
      </c>
      <c r="B5292" t="s">
        <v>4431</v>
      </c>
      <c r="C5292" t="s">
        <v>7360</v>
      </c>
      <c r="D5292" t="s">
        <v>286</v>
      </c>
      <c r="E5292" t="s">
        <v>32</v>
      </c>
      <c r="F5292" t="s">
        <v>33</v>
      </c>
      <c r="G5292" t="s">
        <v>34</v>
      </c>
      <c r="H5292">
        <v>278000</v>
      </c>
      <c r="I5292">
        <v>278000</v>
      </c>
      <c r="J5292">
        <v>75</v>
      </c>
      <c r="K5292" s="1">
        <v>45688</v>
      </c>
      <c r="L5292" t="s">
        <v>15144</v>
      </c>
    </row>
    <row r="5293" spans="1:12" x14ac:dyDescent="0.2">
      <c r="A5293" t="s">
        <v>3526</v>
      </c>
      <c r="B5293" t="s">
        <v>4438</v>
      </c>
      <c r="C5293" t="s">
        <v>7360</v>
      </c>
      <c r="D5293" t="s">
        <v>286</v>
      </c>
      <c r="E5293" t="s">
        <v>32</v>
      </c>
      <c r="F5293" t="s">
        <v>33</v>
      </c>
      <c r="G5293" t="s">
        <v>34</v>
      </c>
      <c r="H5293">
        <v>278000</v>
      </c>
      <c r="I5293">
        <v>278000</v>
      </c>
      <c r="J5293">
        <v>75</v>
      </c>
      <c r="K5293" s="1">
        <v>45688</v>
      </c>
      <c r="L5293" t="s">
        <v>15144</v>
      </c>
    </row>
    <row r="5294" spans="1:12" x14ac:dyDescent="0.2">
      <c r="A5294" t="s">
        <v>3535</v>
      </c>
      <c r="B5294" t="s">
        <v>4435</v>
      </c>
      <c r="C5294" t="s">
        <v>7360</v>
      </c>
      <c r="D5294" t="s">
        <v>286</v>
      </c>
      <c r="E5294" t="s">
        <v>32</v>
      </c>
      <c r="F5294" t="s">
        <v>33</v>
      </c>
      <c r="G5294" t="s">
        <v>34</v>
      </c>
      <c r="H5294">
        <v>278000</v>
      </c>
      <c r="I5294">
        <v>278000</v>
      </c>
      <c r="J5294">
        <v>75</v>
      </c>
      <c r="K5294" s="1">
        <v>45688</v>
      </c>
      <c r="L5294" t="s">
        <v>15144</v>
      </c>
    </row>
    <row r="5295" spans="1:12" x14ac:dyDescent="0.2">
      <c r="A5295" t="s">
        <v>3527</v>
      </c>
      <c r="B5295" t="s">
        <v>4443</v>
      </c>
      <c r="C5295" t="s">
        <v>7360</v>
      </c>
      <c r="D5295" t="s">
        <v>286</v>
      </c>
      <c r="E5295" t="s">
        <v>32</v>
      </c>
      <c r="F5295" t="s">
        <v>33</v>
      </c>
      <c r="G5295" t="s">
        <v>34</v>
      </c>
      <c r="H5295">
        <v>278000</v>
      </c>
      <c r="I5295">
        <v>278000</v>
      </c>
      <c r="J5295">
        <v>75</v>
      </c>
      <c r="K5295" s="1">
        <v>45688</v>
      </c>
      <c r="L5295" t="s">
        <v>15144</v>
      </c>
    </row>
    <row r="5296" spans="1:12" x14ac:dyDescent="0.2">
      <c r="A5296" t="s">
        <v>3529</v>
      </c>
      <c r="B5296" t="s">
        <v>4430</v>
      </c>
      <c r="C5296" t="s">
        <v>7360</v>
      </c>
      <c r="D5296" t="s">
        <v>286</v>
      </c>
      <c r="E5296" t="s">
        <v>32</v>
      </c>
      <c r="F5296" t="s">
        <v>33</v>
      </c>
      <c r="G5296" t="s">
        <v>34</v>
      </c>
      <c r="H5296">
        <v>278000</v>
      </c>
      <c r="I5296">
        <v>278000</v>
      </c>
      <c r="J5296">
        <v>75</v>
      </c>
      <c r="K5296" s="1">
        <v>45688</v>
      </c>
      <c r="L5296" t="s">
        <v>15144</v>
      </c>
    </row>
    <row r="5297" spans="1:12" x14ac:dyDescent="0.2">
      <c r="A5297" t="s">
        <v>3528</v>
      </c>
      <c r="B5297" t="s">
        <v>4427</v>
      </c>
      <c r="C5297" t="s">
        <v>7360</v>
      </c>
      <c r="D5297" t="s">
        <v>286</v>
      </c>
      <c r="E5297" t="s">
        <v>32</v>
      </c>
      <c r="F5297" t="s">
        <v>33</v>
      </c>
      <c r="G5297" t="s">
        <v>34</v>
      </c>
      <c r="H5297">
        <v>278000</v>
      </c>
      <c r="I5297">
        <v>278000</v>
      </c>
      <c r="J5297">
        <v>75</v>
      </c>
      <c r="K5297" s="1">
        <v>45688</v>
      </c>
      <c r="L5297" t="s">
        <v>15144</v>
      </c>
    </row>
    <row r="5298" spans="1:12" x14ac:dyDescent="0.2">
      <c r="A5298" t="s">
        <v>3531</v>
      </c>
      <c r="B5298" t="s">
        <v>4433</v>
      </c>
      <c r="C5298" t="s">
        <v>7360</v>
      </c>
      <c r="D5298" t="s">
        <v>286</v>
      </c>
      <c r="E5298" t="s">
        <v>32</v>
      </c>
      <c r="F5298" t="s">
        <v>33</v>
      </c>
      <c r="G5298" t="s">
        <v>34</v>
      </c>
      <c r="H5298">
        <v>278000</v>
      </c>
      <c r="I5298">
        <v>278000</v>
      </c>
      <c r="J5298">
        <v>75</v>
      </c>
      <c r="K5298" s="1">
        <v>45688</v>
      </c>
      <c r="L5298" t="s">
        <v>15144</v>
      </c>
    </row>
    <row r="5299" spans="1:12" x14ac:dyDescent="0.2">
      <c r="A5299" t="s">
        <v>3536</v>
      </c>
      <c r="B5299" t="s">
        <v>4436</v>
      </c>
      <c r="C5299" t="s">
        <v>7360</v>
      </c>
      <c r="D5299" t="s">
        <v>286</v>
      </c>
      <c r="E5299" t="s">
        <v>32</v>
      </c>
      <c r="F5299" t="s">
        <v>33</v>
      </c>
      <c r="G5299" t="s">
        <v>34</v>
      </c>
      <c r="H5299">
        <v>278000</v>
      </c>
      <c r="I5299">
        <v>278000</v>
      </c>
      <c r="J5299">
        <v>75</v>
      </c>
      <c r="K5299" s="1">
        <v>45688</v>
      </c>
      <c r="L5299" t="s">
        <v>15144</v>
      </c>
    </row>
    <row r="5300" spans="1:12" x14ac:dyDescent="0.2">
      <c r="A5300" t="s">
        <v>3532</v>
      </c>
      <c r="B5300" t="s">
        <v>4429</v>
      </c>
      <c r="C5300" t="s">
        <v>7360</v>
      </c>
      <c r="D5300" t="s">
        <v>286</v>
      </c>
      <c r="E5300" t="s">
        <v>32</v>
      </c>
      <c r="F5300" t="s">
        <v>33</v>
      </c>
      <c r="G5300" t="s">
        <v>34</v>
      </c>
      <c r="H5300">
        <v>278000</v>
      </c>
      <c r="I5300">
        <v>278000</v>
      </c>
      <c r="J5300">
        <v>75</v>
      </c>
      <c r="K5300" s="1">
        <v>45688</v>
      </c>
      <c r="L5300" t="s">
        <v>15144</v>
      </c>
    </row>
    <row r="5301" spans="1:12" x14ac:dyDescent="0.2">
      <c r="A5301" t="s">
        <v>3539</v>
      </c>
      <c r="B5301" t="s">
        <v>4439</v>
      </c>
      <c r="C5301" t="s">
        <v>7360</v>
      </c>
      <c r="D5301" t="s">
        <v>286</v>
      </c>
      <c r="E5301" t="s">
        <v>32</v>
      </c>
      <c r="F5301" t="s">
        <v>33</v>
      </c>
      <c r="G5301" t="s">
        <v>34</v>
      </c>
      <c r="H5301">
        <v>278000</v>
      </c>
      <c r="I5301">
        <v>278000</v>
      </c>
      <c r="J5301">
        <v>75</v>
      </c>
      <c r="K5301" s="1">
        <v>45688</v>
      </c>
      <c r="L5301" t="s">
        <v>15144</v>
      </c>
    </row>
    <row r="5302" spans="1:12" x14ac:dyDescent="0.2">
      <c r="A5302" t="s">
        <v>3538</v>
      </c>
      <c r="B5302" t="s">
        <v>4432</v>
      </c>
      <c r="C5302" t="s">
        <v>7360</v>
      </c>
      <c r="D5302" t="s">
        <v>286</v>
      </c>
      <c r="E5302" t="s">
        <v>32</v>
      </c>
      <c r="F5302" t="s">
        <v>33</v>
      </c>
      <c r="G5302" t="s">
        <v>34</v>
      </c>
      <c r="H5302">
        <v>278000</v>
      </c>
      <c r="I5302">
        <v>278000</v>
      </c>
      <c r="J5302">
        <v>75</v>
      </c>
      <c r="K5302" s="1">
        <v>45688</v>
      </c>
      <c r="L5302" t="s">
        <v>15144</v>
      </c>
    </row>
    <row r="5303" spans="1:12" x14ac:dyDescent="0.2">
      <c r="A5303" t="s">
        <v>3530</v>
      </c>
      <c r="B5303" t="s">
        <v>4437</v>
      </c>
      <c r="C5303" t="s">
        <v>7360</v>
      </c>
      <c r="D5303" t="s">
        <v>286</v>
      </c>
      <c r="E5303" t="s">
        <v>32</v>
      </c>
      <c r="F5303" t="s">
        <v>33</v>
      </c>
      <c r="G5303" t="s">
        <v>34</v>
      </c>
      <c r="H5303">
        <v>278000</v>
      </c>
      <c r="I5303">
        <v>278000</v>
      </c>
      <c r="J5303">
        <v>75</v>
      </c>
      <c r="K5303" s="1">
        <v>45688</v>
      </c>
      <c r="L5303" t="s">
        <v>15144</v>
      </c>
    </row>
    <row r="5304" spans="1:12" x14ac:dyDescent="0.2">
      <c r="A5304" t="s">
        <v>3522</v>
      </c>
      <c r="B5304" t="s">
        <v>4434</v>
      </c>
      <c r="C5304" t="s">
        <v>7360</v>
      </c>
      <c r="D5304" t="s">
        <v>286</v>
      </c>
      <c r="E5304" t="s">
        <v>32</v>
      </c>
      <c r="F5304" t="s">
        <v>33</v>
      </c>
      <c r="G5304" t="s">
        <v>34</v>
      </c>
      <c r="H5304">
        <v>278000</v>
      </c>
      <c r="I5304">
        <v>278000</v>
      </c>
      <c r="J5304">
        <v>75</v>
      </c>
      <c r="K5304" s="1">
        <v>45688</v>
      </c>
      <c r="L5304" t="s">
        <v>15144</v>
      </c>
    </row>
    <row r="5305" spans="1:12" x14ac:dyDescent="0.2">
      <c r="A5305" t="s">
        <v>3523</v>
      </c>
      <c r="B5305" t="s">
        <v>4428</v>
      </c>
      <c r="C5305" t="s">
        <v>7360</v>
      </c>
      <c r="D5305" t="s">
        <v>286</v>
      </c>
      <c r="E5305" t="s">
        <v>32</v>
      </c>
      <c r="F5305" t="s">
        <v>33</v>
      </c>
      <c r="G5305" t="s">
        <v>34</v>
      </c>
      <c r="H5305">
        <v>278000</v>
      </c>
      <c r="I5305">
        <v>278000</v>
      </c>
      <c r="J5305">
        <v>75</v>
      </c>
      <c r="K5305" s="1">
        <v>45688</v>
      </c>
      <c r="L5305" t="s">
        <v>15144</v>
      </c>
    </row>
    <row r="5306" spans="1:12" x14ac:dyDescent="0.2">
      <c r="A5306" t="s">
        <v>3525</v>
      </c>
      <c r="B5306" t="s">
        <v>4442</v>
      </c>
      <c r="C5306" t="s">
        <v>7360</v>
      </c>
      <c r="D5306" t="s">
        <v>286</v>
      </c>
      <c r="E5306" t="s">
        <v>32</v>
      </c>
      <c r="F5306" t="s">
        <v>33</v>
      </c>
      <c r="G5306" t="s">
        <v>34</v>
      </c>
      <c r="H5306">
        <v>278000</v>
      </c>
      <c r="I5306">
        <v>278000</v>
      </c>
      <c r="J5306">
        <v>75</v>
      </c>
      <c r="K5306" s="1">
        <v>45688</v>
      </c>
      <c r="L5306" t="s">
        <v>15144</v>
      </c>
    </row>
    <row r="5307" spans="1:12" x14ac:dyDescent="0.2">
      <c r="A5307" t="s">
        <v>3533</v>
      </c>
      <c r="B5307" t="s">
        <v>4441</v>
      </c>
      <c r="C5307" t="s">
        <v>7360</v>
      </c>
      <c r="D5307" t="s">
        <v>286</v>
      </c>
      <c r="E5307" t="s">
        <v>32</v>
      </c>
      <c r="F5307" t="s">
        <v>33</v>
      </c>
      <c r="G5307" t="s">
        <v>34</v>
      </c>
      <c r="H5307">
        <v>278000</v>
      </c>
      <c r="I5307">
        <v>278000</v>
      </c>
      <c r="J5307">
        <v>75</v>
      </c>
      <c r="K5307" s="1">
        <v>45688</v>
      </c>
      <c r="L5307" t="s">
        <v>15144</v>
      </c>
    </row>
    <row r="5308" spans="1:12" x14ac:dyDescent="0.2">
      <c r="A5308" t="s">
        <v>1394</v>
      </c>
      <c r="B5308" t="s">
        <v>6517</v>
      </c>
      <c r="C5308" t="s">
        <v>7360</v>
      </c>
      <c r="D5308" t="s">
        <v>54</v>
      </c>
      <c r="E5308" t="s">
        <v>32</v>
      </c>
      <c r="F5308" t="s">
        <v>39</v>
      </c>
      <c r="G5308" t="s">
        <v>40</v>
      </c>
      <c r="H5308">
        <v>79500</v>
      </c>
      <c r="I5308">
        <v>79500</v>
      </c>
      <c r="J5308">
        <v>9</v>
      </c>
      <c r="K5308" s="1">
        <v>45565</v>
      </c>
      <c r="L5308" t="s">
        <v>15144</v>
      </c>
    </row>
    <row r="5309" spans="1:12" x14ac:dyDescent="0.2">
      <c r="A5309" t="s">
        <v>1316</v>
      </c>
      <c r="B5309" t="s">
        <v>6779</v>
      </c>
      <c r="C5309" t="s">
        <v>7360</v>
      </c>
      <c r="D5309" t="s">
        <v>54</v>
      </c>
      <c r="E5309" t="s">
        <v>32</v>
      </c>
      <c r="F5309" t="s">
        <v>41</v>
      </c>
      <c r="G5309" t="s">
        <v>42</v>
      </c>
      <c r="H5309">
        <v>267000</v>
      </c>
      <c r="I5309">
        <v>267000</v>
      </c>
      <c r="J5309">
        <v>48</v>
      </c>
      <c r="K5309" s="1">
        <v>45565</v>
      </c>
      <c r="L5309" t="s">
        <v>15144</v>
      </c>
    </row>
    <row r="5310" spans="1:12" x14ac:dyDescent="0.2">
      <c r="A5310" t="s">
        <v>1318</v>
      </c>
      <c r="B5310" t="s">
        <v>6780</v>
      </c>
      <c r="C5310" t="s">
        <v>7360</v>
      </c>
      <c r="D5310" t="s">
        <v>54</v>
      </c>
      <c r="E5310" t="s">
        <v>32</v>
      </c>
      <c r="F5310" t="s">
        <v>41</v>
      </c>
      <c r="G5310" t="s">
        <v>42</v>
      </c>
      <c r="H5310">
        <v>267000</v>
      </c>
      <c r="I5310">
        <v>267000</v>
      </c>
      <c r="J5310">
        <v>48</v>
      </c>
      <c r="K5310" s="1">
        <v>45565</v>
      </c>
      <c r="L5310" t="s">
        <v>15144</v>
      </c>
    </row>
    <row r="5311" spans="1:12" x14ac:dyDescent="0.2">
      <c r="A5311" t="s">
        <v>14828</v>
      </c>
      <c r="B5311" t="s">
        <v>14829</v>
      </c>
      <c r="C5311" t="s">
        <v>7360</v>
      </c>
      <c r="D5311" t="s">
        <v>54</v>
      </c>
      <c r="E5311" t="s">
        <v>32</v>
      </c>
      <c r="F5311" t="s">
        <v>49</v>
      </c>
      <c r="G5311" t="s">
        <v>50</v>
      </c>
      <c r="I5311"/>
      <c r="J5311">
        <v>64</v>
      </c>
      <c r="K5311" s="1">
        <v>46234</v>
      </c>
      <c r="L5311" t="s">
        <v>15144</v>
      </c>
    </row>
    <row r="5312" spans="1:12" x14ac:dyDescent="0.2">
      <c r="A5312" t="s">
        <v>14824</v>
      </c>
      <c r="B5312" t="s">
        <v>14825</v>
      </c>
      <c r="C5312" t="s">
        <v>7360</v>
      </c>
      <c r="D5312" t="s">
        <v>54</v>
      </c>
      <c r="E5312" t="s">
        <v>32</v>
      </c>
      <c r="F5312" t="s">
        <v>49</v>
      </c>
      <c r="G5312" t="s">
        <v>50</v>
      </c>
      <c r="I5312"/>
      <c r="J5312">
        <v>64</v>
      </c>
      <c r="K5312" s="1">
        <v>46234</v>
      </c>
      <c r="L5312" t="s">
        <v>15144</v>
      </c>
    </row>
    <row r="5313" spans="1:12" x14ac:dyDescent="0.2">
      <c r="A5313" t="s">
        <v>14830</v>
      </c>
      <c r="B5313" t="s">
        <v>14831</v>
      </c>
      <c r="C5313" t="s">
        <v>7360</v>
      </c>
      <c r="D5313" t="s">
        <v>54</v>
      </c>
      <c r="E5313" t="s">
        <v>32</v>
      </c>
      <c r="F5313" t="s">
        <v>49</v>
      </c>
      <c r="G5313" t="s">
        <v>50</v>
      </c>
      <c r="I5313"/>
      <c r="J5313">
        <v>64</v>
      </c>
      <c r="K5313" s="1">
        <v>46234</v>
      </c>
      <c r="L5313" t="s">
        <v>15144</v>
      </c>
    </row>
    <row r="5314" spans="1:12" x14ac:dyDescent="0.2">
      <c r="A5314" t="s">
        <v>14826</v>
      </c>
      <c r="B5314" t="s">
        <v>14827</v>
      </c>
      <c r="C5314" t="s">
        <v>7360</v>
      </c>
      <c r="D5314" t="s">
        <v>54</v>
      </c>
      <c r="E5314" t="s">
        <v>32</v>
      </c>
      <c r="F5314" t="s">
        <v>49</v>
      </c>
      <c r="G5314" t="s">
        <v>50</v>
      </c>
      <c r="I5314"/>
      <c r="J5314">
        <v>64</v>
      </c>
      <c r="K5314" s="1">
        <v>46234</v>
      </c>
      <c r="L5314" t="s">
        <v>15144</v>
      </c>
    </row>
    <row r="5315" spans="1:12" x14ac:dyDescent="0.2">
      <c r="A5315" t="s">
        <v>13872</v>
      </c>
      <c r="B5315" t="s">
        <v>13873</v>
      </c>
      <c r="C5315" t="s">
        <v>7360</v>
      </c>
      <c r="D5315" t="s">
        <v>54</v>
      </c>
      <c r="E5315" t="s">
        <v>32</v>
      </c>
      <c r="F5315" t="s">
        <v>49</v>
      </c>
      <c r="G5315" t="s">
        <v>50</v>
      </c>
      <c r="H5315">
        <v>380000</v>
      </c>
      <c r="I5315">
        <v>380000</v>
      </c>
      <c r="J5315">
        <v>64</v>
      </c>
      <c r="K5315" s="1">
        <v>46173</v>
      </c>
      <c r="L5315" t="s">
        <v>15144</v>
      </c>
    </row>
    <row r="5316" spans="1:12" x14ac:dyDescent="0.2">
      <c r="A5316" t="s">
        <v>982</v>
      </c>
      <c r="B5316" t="s">
        <v>5422</v>
      </c>
      <c r="C5316" t="s">
        <v>7360</v>
      </c>
      <c r="D5316" t="s">
        <v>54</v>
      </c>
      <c r="E5316" t="s">
        <v>32</v>
      </c>
      <c r="F5316" t="s">
        <v>46</v>
      </c>
      <c r="G5316" t="s">
        <v>47</v>
      </c>
      <c r="H5316">
        <v>354000</v>
      </c>
      <c r="I5316">
        <v>354000</v>
      </c>
      <c r="J5316">
        <v>54</v>
      </c>
      <c r="K5316" s="1">
        <v>45626</v>
      </c>
      <c r="L5316" t="s">
        <v>15144</v>
      </c>
    </row>
    <row r="5317" spans="1:12" x14ac:dyDescent="0.2">
      <c r="A5317" t="s">
        <v>992</v>
      </c>
      <c r="B5317" t="s">
        <v>5423</v>
      </c>
      <c r="C5317" t="s">
        <v>7360</v>
      </c>
      <c r="D5317" t="s">
        <v>54</v>
      </c>
      <c r="E5317" t="s">
        <v>32</v>
      </c>
      <c r="F5317" t="s">
        <v>46</v>
      </c>
      <c r="G5317" t="s">
        <v>47</v>
      </c>
      <c r="H5317">
        <v>224973</v>
      </c>
      <c r="I5317">
        <v>224973</v>
      </c>
      <c r="J5317">
        <v>54</v>
      </c>
      <c r="K5317" s="1">
        <v>45626</v>
      </c>
      <c r="L5317" t="s">
        <v>15144</v>
      </c>
    </row>
    <row r="5318" spans="1:12" x14ac:dyDescent="0.2">
      <c r="A5318" t="s">
        <v>9291</v>
      </c>
      <c r="B5318" t="s">
        <v>9292</v>
      </c>
      <c r="C5318" t="s">
        <v>7360</v>
      </c>
      <c r="D5318" t="s">
        <v>9290</v>
      </c>
      <c r="E5318" t="s">
        <v>32</v>
      </c>
      <c r="F5318" t="s">
        <v>165</v>
      </c>
      <c r="G5318" t="s">
        <v>166</v>
      </c>
      <c r="I5318"/>
      <c r="J5318">
        <v>200</v>
      </c>
      <c r="K5318" s="1">
        <v>45930</v>
      </c>
      <c r="L5318" t="s">
        <v>15144</v>
      </c>
    </row>
    <row r="5319" spans="1:12" x14ac:dyDescent="0.2">
      <c r="A5319" t="s">
        <v>9299</v>
      </c>
      <c r="B5319" t="s">
        <v>9300</v>
      </c>
      <c r="C5319" t="s">
        <v>7360</v>
      </c>
      <c r="D5319" t="s">
        <v>9290</v>
      </c>
      <c r="E5319" t="s">
        <v>32</v>
      </c>
      <c r="F5319" t="s">
        <v>165</v>
      </c>
      <c r="G5319" t="s">
        <v>166</v>
      </c>
      <c r="I5319"/>
      <c r="J5319">
        <v>200</v>
      </c>
      <c r="K5319" s="1">
        <v>45930</v>
      </c>
      <c r="L5319" t="s">
        <v>15144</v>
      </c>
    </row>
    <row r="5320" spans="1:12" x14ac:dyDescent="0.2">
      <c r="A5320" t="s">
        <v>9295</v>
      </c>
      <c r="B5320" t="s">
        <v>9296</v>
      </c>
      <c r="C5320" t="s">
        <v>7360</v>
      </c>
      <c r="D5320" t="s">
        <v>9290</v>
      </c>
      <c r="E5320" t="s">
        <v>32</v>
      </c>
      <c r="F5320" t="s">
        <v>165</v>
      </c>
      <c r="G5320" t="s">
        <v>166</v>
      </c>
      <c r="I5320"/>
      <c r="J5320">
        <v>200</v>
      </c>
      <c r="K5320" s="1">
        <v>45930</v>
      </c>
      <c r="L5320" t="s">
        <v>15144</v>
      </c>
    </row>
    <row r="5321" spans="1:12" x14ac:dyDescent="0.2">
      <c r="A5321" t="s">
        <v>9297</v>
      </c>
      <c r="B5321" t="s">
        <v>9298</v>
      </c>
      <c r="C5321" t="s">
        <v>7360</v>
      </c>
      <c r="D5321" t="s">
        <v>9290</v>
      </c>
      <c r="E5321" t="s">
        <v>32</v>
      </c>
      <c r="F5321" t="s">
        <v>165</v>
      </c>
      <c r="G5321" t="s">
        <v>166</v>
      </c>
      <c r="I5321"/>
      <c r="J5321">
        <v>200</v>
      </c>
      <c r="K5321" s="1">
        <v>45930</v>
      </c>
      <c r="L5321" t="s">
        <v>15144</v>
      </c>
    </row>
    <row r="5322" spans="1:12" x14ac:dyDescent="0.2">
      <c r="A5322" t="s">
        <v>9288</v>
      </c>
      <c r="B5322" t="s">
        <v>9289</v>
      </c>
      <c r="C5322" t="s">
        <v>15126</v>
      </c>
      <c r="D5322" t="s">
        <v>9290</v>
      </c>
      <c r="E5322" t="s">
        <v>32</v>
      </c>
      <c r="F5322" t="s">
        <v>165</v>
      </c>
      <c r="G5322" t="s">
        <v>166</v>
      </c>
      <c r="I5322"/>
      <c r="J5322">
        <v>200</v>
      </c>
      <c r="K5322" s="1">
        <v>45930</v>
      </c>
      <c r="L5322" t="s">
        <v>15144</v>
      </c>
    </row>
    <row r="5323" spans="1:12" x14ac:dyDescent="0.2">
      <c r="A5323" t="s">
        <v>9293</v>
      </c>
      <c r="B5323" t="s">
        <v>9294</v>
      </c>
      <c r="C5323" t="s">
        <v>7360</v>
      </c>
      <c r="D5323" t="s">
        <v>9290</v>
      </c>
      <c r="E5323" t="s">
        <v>32</v>
      </c>
      <c r="F5323" t="s">
        <v>165</v>
      </c>
      <c r="G5323" t="s">
        <v>166</v>
      </c>
      <c r="I5323"/>
      <c r="J5323">
        <v>200</v>
      </c>
      <c r="K5323" s="1">
        <v>45930</v>
      </c>
      <c r="L5323" t="s">
        <v>15144</v>
      </c>
    </row>
    <row r="5324" spans="1:12" x14ac:dyDescent="0.2">
      <c r="A5324" t="s">
        <v>9739</v>
      </c>
      <c r="B5324" t="s">
        <v>9740</v>
      </c>
      <c r="C5324" t="s">
        <v>7360</v>
      </c>
      <c r="D5324" t="s">
        <v>9290</v>
      </c>
      <c r="E5324" t="s">
        <v>32</v>
      </c>
      <c r="F5324" t="s">
        <v>165</v>
      </c>
      <c r="G5324" t="s">
        <v>166</v>
      </c>
      <c r="I5324"/>
      <c r="J5324">
        <v>150</v>
      </c>
      <c r="K5324" s="1">
        <v>45961</v>
      </c>
      <c r="L5324" t="s">
        <v>15144</v>
      </c>
    </row>
    <row r="5325" spans="1:12" x14ac:dyDescent="0.2">
      <c r="A5325" t="s">
        <v>9753</v>
      </c>
      <c r="B5325" t="s">
        <v>9754</v>
      </c>
      <c r="C5325" t="s">
        <v>15471</v>
      </c>
      <c r="D5325" t="s">
        <v>9290</v>
      </c>
      <c r="E5325" t="s">
        <v>32</v>
      </c>
      <c r="F5325" t="s">
        <v>165</v>
      </c>
      <c r="G5325" t="s">
        <v>166</v>
      </c>
      <c r="I5325"/>
      <c r="J5325">
        <v>150</v>
      </c>
      <c r="K5325" s="1">
        <v>45961</v>
      </c>
      <c r="L5325" t="s">
        <v>15144</v>
      </c>
    </row>
    <row r="5326" spans="1:12" x14ac:dyDescent="0.2">
      <c r="A5326" t="s">
        <v>9757</v>
      </c>
      <c r="B5326" t="s">
        <v>9758</v>
      </c>
      <c r="C5326" t="s">
        <v>7360</v>
      </c>
      <c r="D5326" t="s">
        <v>9290</v>
      </c>
      <c r="E5326" t="s">
        <v>32</v>
      </c>
      <c r="F5326" t="s">
        <v>165</v>
      </c>
      <c r="G5326" t="s">
        <v>166</v>
      </c>
      <c r="I5326"/>
      <c r="J5326">
        <v>150</v>
      </c>
      <c r="K5326" s="1">
        <v>45961</v>
      </c>
      <c r="L5326" t="s">
        <v>15144</v>
      </c>
    </row>
    <row r="5327" spans="1:12" x14ac:dyDescent="0.2">
      <c r="A5327" t="s">
        <v>9755</v>
      </c>
      <c r="B5327" t="s">
        <v>9756</v>
      </c>
      <c r="C5327" t="s">
        <v>7360</v>
      </c>
      <c r="D5327" t="s">
        <v>9290</v>
      </c>
      <c r="E5327" t="s">
        <v>32</v>
      </c>
      <c r="F5327" t="s">
        <v>165</v>
      </c>
      <c r="G5327" t="s">
        <v>166</v>
      </c>
      <c r="I5327"/>
      <c r="J5327">
        <v>150</v>
      </c>
      <c r="K5327" s="1">
        <v>45961</v>
      </c>
      <c r="L5327" t="s">
        <v>15144</v>
      </c>
    </row>
    <row r="5328" spans="1:12" x14ac:dyDescent="0.2">
      <c r="A5328" t="s">
        <v>9747</v>
      </c>
      <c r="B5328" t="s">
        <v>9748</v>
      </c>
      <c r="C5328" t="s">
        <v>7360</v>
      </c>
      <c r="D5328" t="s">
        <v>9290</v>
      </c>
      <c r="E5328" t="s">
        <v>32</v>
      </c>
      <c r="F5328" t="s">
        <v>165</v>
      </c>
      <c r="G5328" t="s">
        <v>166</v>
      </c>
      <c r="I5328"/>
      <c r="J5328">
        <v>150</v>
      </c>
      <c r="K5328" s="1">
        <v>45961</v>
      </c>
      <c r="L5328" t="s">
        <v>15144</v>
      </c>
    </row>
    <row r="5329" spans="1:12" x14ac:dyDescent="0.2">
      <c r="A5329" t="s">
        <v>9749</v>
      </c>
      <c r="B5329" t="s">
        <v>9750</v>
      </c>
      <c r="C5329" t="s">
        <v>7360</v>
      </c>
      <c r="D5329" t="s">
        <v>9290</v>
      </c>
      <c r="E5329" t="s">
        <v>32</v>
      </c>
      <c r="F5329" t="s">
        <v>165</v>
      </c>
      <c r="G5329" t="s">
        <v>166</v>
      </c>
      <c r="I5329"/>
      <c r="J5329">
        <v>150</v>
      </c>
      <c r="K5329" s="1">
        <v>45961</v>
      </c>
      <c r="L5329" t="s">
        <v>15144</v>
      </c>
    </row>
    <row r="5330" spans="1:12" x14ac:dyDescent="0.2">
      <c r="A5330" t="s">
        <v>9751</v>
      </c>
      <c r="B5330" t="s">
        <v>9752</v>
      </c>
      <c r="C5330" t="s">
        <v>7360</v>
      </c>
      <c r="D5330" t="s">
        <v>9290</v>
      </c>
      <c r="E5330" t="s">
        <v>32</v>
      </c>
      <c r="F5330" t="s">
        <v>165</v>
      </c>
      <c r="G5330" t="s">
        <v>166</v>
      </c>
      <c r="I5330"/>
      <c r="J5330">
        <v>150</v>
      </c>
      <c r="K5330" s="1">
        <v>45961</v>
      </c>
      <c r="L5330" t="s">
        <v>15144</v>
      </c>
    </row>
    <row r="5331" spans="1:12" x14ac:dyDescent="0.2">
      <c r="A5331" t="s">
        <v>9741</v>
      </c>
      <c r="B5331" t="s">
        <v>9742</v>
      </c>
      <c r="C5331" t="s">
        <v>7360</v>
      </c>
      <c r="D5331" t="s">
        <v>9290</v>
      </c>
      <c r="E5331" t="s">
        <v>32</v>
      </c>
      <c r="F5331" t="s">
        <v>165</v>
      </c>
      <c r="G5331" t="s">
        <v>166</v>
      </c>
      <c r="I5331"/>
      <c r="J5331">
        <v>150</v>
      </c>
      <c r="K5331" s="1">
        <v>45961</v>
      </c>
      <c r="L5331" t="s">
        <v>15144</v>
      </c>
    </row>
    <row r="5332" spans="1:12" x14ac:dyDescent="0.2">
      <c r="A5332" t="s">
        <v>9743</v>
      </c>
      <c r="B5332" t="s">
        <v>9744</v>
      </c>
      <c r="C5332" t="s">
        <v>7360</v>
      </c>
      <c r="D5332" t="s">
        <v>9290</v>
      </c>
      <c r="E5332" t="s">
        <v>32</v>
      </c>
      <c r="F5332" t="s">
        <v>165</v>
      </c>
      <c r="G5332" t="s">
        <v>166</v>
      </c>
      <c r="I5332"/>
      <c r="J5332">
        <v>150</v>
      </c>
      <c r="K5332" s="1">
        <v>45961</v>
      </c>
      <c r="L5332" t="s">
        <v>15144</v>
      </c>
    </row>
    <row r="5333" spans="1:12" x14ac:dyDescent="0.2">
      <c r="A5333" t="s">
        <v>9745</v>
      </c>
      <c r="B5333" t="s">
        <v>9746</v>
      </c>
      <c r="C5333" t="s">
        <v>7360</v>
      </c>
      <c r="D5333" t="s">
        <v>9290</v>
      </c>
      <c r="E5333" t="s">
        <v>32</v>
      </c>
      <c r="F5333" t="s">
        <v>165</v>
      </c>
      <c r="G5333" t="s">
        <v>166</v>
      </c>
      <c r="I5333"/>
      <c r="J5333">
        <v>150</v>
      </c>
      <c r="K5333" s="1">
        <v>45961</v>
      </c>
      <c r="L5333" t="s">
        <v>15144</v>
      </c>
    </row>
    <row r="5334" spans="1:12" x14ac:dyDescent="0.2">
      <c r="A5334" t="s">
        <v>12294</v>
      </c>
      <c r="B5334" t="s">
        <v>12295</v>
      </c>
      <c r="C5334" t="s">
        <v>7360</v>
      </c>
      <c r="D5334" t="s">
        <v>9290</v>
      </c>
      <c r="E5334" t="s">
        <v>32</v>
      </c>
      <c r="F5334" t="s">
        <v>49</v>
      </c>
      <c r="G5334" t="s">
        <v>50</v>
      </c>
      <c r="I5334"/>
      <c r="J5334">
        <v>50</v>
      </c>
      <c r="K5334" s="1">
        <v>46081</v>
      </c>
      <c r="L5334" t="s">
        <v>15144</v>
      </c>
    </row>
    <row r="5335" spans="1:12" x14ac:dyDescent="0.2">
      <c r="A5335" t="s">
        <v>9301</v>
      </c>
      <c r="B5335" t="s">
        <v>9302</v>
      </c>
      <c r="C5335" t="s">
        <v>7360</v>
      </c>
      <c r="D5335" t="s">
        <v>9290</v>
      </c>
      <c r="E5335" t="s">
        <v>32</v>
      </c>
      <c r="F5335" t="s">
        <v>49</v>
      </c>
      <c r="G5335" t="s">
        <v>50</v>
      </c>
      <c r="I5335"/>
      <c r="J5335">
        <v>50</v>
      </c>
      <c r="K5335" s="1">
        <v>45930</v>
      </c>
      <c r="L5335" t="s">
        <v>15144</v>
      </c>
    </row>
    <row r="5336" spans="1:12" x14ac:dyDescent="0.2">
      <c r="A5336" t="s">
        <v>12290</v>
      </c>
      <c r="B5336" t="s">
        <v>12291</v>
      </c>
      <c r="C5336" t="s">
        <v>7360</v>
      </c>
      <c r="D5336" t="s">
        <v>9290</v>
      </c>
      <c r="E5336" t="s">
        <v>32</v>
      </c>
      <c r="F5336" t="s">
        <v>49</v>
      </c>
      <c r="G5336" t="s">
        <v>50</v>
      </c>
      <c r="I5336"/>
      <c r="J5336">
        <v>50</v>
      </c>
      <c r="K5336" s="1">
        <v>46081</v>
      </c>
      <c r="L5336" t="s">
        <v>15144</v>
      </c>
    </row>
    <row r="5337" spans="1:12" x14ac:dyDescent="0.2">
      <c r="A5337" t="s">
        <v>12292</v>
      </c>
      <c r="B5337" t="s">
        <v>12293</v>
      </c>
      <c r="C5337" t="s">
        <v>7360</v>
      </c>
      <c r="D5337" t="s">
        <v>9290</v>
      </c>
      <c r="E5337" t="s">
        <v>32</v>
      </c>
      <c r="F5337" t="s">
        <v>49</v>
      </c>
      <c r="G5337" t="s">
        <v>50</v>
      </c>
      <c r="I5337"/>
      <c r="J5337">
        <v>50</v>
      </c>
      <c r="K5337" s="1">
        <v>46081</v>
      </c>
      <c r="L5337" t="s">
        <v>15144</v>
      </c>
    </row>
    <row r="5338" spans="1:12" x14ac:dyDescent="0.2">
      <c r="A5338" t="s">
        <v>14717</v>
      </c>
      <c r="B5338" t="s">
        <v>14718</v>
      </c>
      <c r="C5338" t="s">
        <v>7360</v>
      </c>
      <c r="D5338" t="s">
        <v>2518</v>
      </c>
      <c r="E5338" t="s">
        <v>32</v>
      </c>
      <c r="F5338" t="s">
        <v>49</v>
      </c>
      <c r="G5338" t="s">
        <v>50</v>
      </c>
      <c r="H5338">
        <v>115000</v>
      </c>
      <c r="I5338">
        <v>330000</v>
      </c>
      <c r="J5338">
        <v>58.177000000000007</v>
      </c>
      <c r="K5338" s="1">
        <v>46203</v>
      </c>
      <c r="L5338" t="s">
        <v>15144</v>
      </c>
    </row>
    <row r="5339" spans="1:12" x14ac:dyDescent="0.2">
      <c r="A5339" t="s">
        <v>2519</v>
      </c>
      <c r="B5339" t="s">
        <v>4519</v>
      </c>
      <c r="C5339" t="s">
        <v>7360</v>
      </c>
      <c r="D5339" t="s">
        <v>2518</v>
      </c>
      <c r="E5339" t="s">
        <v>32</v>
      </c>
      <c r="F5339" t="s">
        <v>49</v>
      </c>
      <c r="G5339" t="s">
        <v>50</v>
      </c>
      <c r="I5339"/>
      <c r="K5339" s="1">
        <v>45565</v>
      </c>
      <c r="L5339" t="s">
        <v>15144</v>
      </c>
    </row>
    <row r="5340" spans="1:12" x14ac:dyDescent="0.2">
      <c r="A5340" t="s">
        <v>12693</v>
      </c>
      <c r="B5340" t="s">
        <v>12694</v>
      </c>
      <c r="C5340" t="s">
        <v>7360</v>
      </c>
      <c r="D5340" t="s">
        <v>2518</v>
      </c>
      <c r="E5340" t="s">
        <v>32</v>
      </c>
      <c r="F5340" t="s">
        <v>147</v>
      </c>
      <c r="G5340" t="s">
        <v>148</v>
      </c>
      <c r="I5340"/>
      <c r="K5340" s="1">
        <v>46112</v>
      </c>
      <c r="L5340" t="s">
        <v>15144</v>
      </c>
    </row>
    <row r="5341" spans="1:12" x14ac:dyDescent="0.2">
      <c r="A5341" t="s">
        <v>12683</v>
      </c>
      <c r="B5341" t="s">
        <v>12684</v>
      </c>
      <c r="C5341" t="s">
        <v>7360</v>
      </c>
      <c r="D5341" t="s">
        <v>2518</v>
      </c>
      <c r="E5341" t="s">
        <v>32</v>
      </c>
      <c r="F5341" t="s">
        <v>147</v>
      </c>
      <c r="G5341" t="s">
        <v>148</v>
      </c>
      <c r="I5341"/>
      <c r="K5341" s="1">
        <v>46112</v>
      </c>
      <c r="L5341" t="s">
        <v>15144</v>
      </c>
    </row>
    <row r="5342" spans="1:12" x14ac:dyDescent="0.2">
      <c r="A5342" t="s">
        <v>12699</v>
      </c>
      <c r="B5342" t="s">
        <v>12700</v>
      </c>
      <c r="C5342" t="s">
        <v>7360</v>
      </c>
      <c r="D5342" t="s">
        <v>2518</v>
      </c>
      <c r="E5342" t="s">
        <v>32</v>
      </c>
      <c r="F5342" t="s">
        <v>147</v>
      </c>
      <c r="G5342" t="s">
        <v>148</v>
      </c>
      <c r="I5342"/>
      <c r="K5342" s="1">
        <v>46112</v>
      </c>
      <c r="L5342" t="s">
        <v>15144</v>
      </c>
    </row>
    <row r="5343" spans="1:12" x14ac:dyDescent="0.2">
      <c r="A5343" t="s">
        <v>12689</v>
      </c>
      <c r="B5343" t="s">
        <v>12690</v>
      </c>
      <c r="C5343" t="s">
        <v>7360</v>
      </c>
      <c r="D5343" t="s">
        <v>2518</v>
      </c>
      <c r="E5343" t="s">
        <v>32</v>
      </c>
      <c r="F5343" t="s">
        <v>147</v>
      </c>
      <c r="G5343" t="s">
        <v>148</v>
      </c>
      <c r="I5343"/>
      <c r="K5343" s="1">
        <v>46112</v>
      </c>
      <c r="L5343" t="s">
        <v>15144</v>
      </c>
    </row>
    <row r="5344" spans="1:12" x14ac:dyDescent="0.2">
      <c r="A5344" t="s">
        <v>12681</v>
      </c>
      <c r="B5344" t="s">
        <v>12682</v>
      </c>
      <c r="C5344" t="s">
        <v>7360</v>
      </c>
      <c r="D5344" t="s">
        <v>2518</v>
      </c>
      <c r="E5344" t="s">
        <v>32</v>
      </c>
      <c r="F5344" t="s">
        <v>147</v>
      </c>
      <c r="G5344" t="s">
        <v>148</v>
      </c>
      <c r="I5344"/>
      <c r="K5344" s="1">
        <v>46112</v>
      </c>
      <c r="L5344" t="s">
        <v>15144</v>
      </c>
    </row>
    <row r="5345" spans="1:12" x14ac:dyDescent="0.2">
      <c r="A5345" t="s">
        <v>12697</v>
      </c>
      <c r="B5345" t="s">
        <v>12698</v>
      </c>
      <c r="C5345" t="s">
        <v>7360</v>
      </c>
      <c r="D5345" t="s">
        <v>2518</v>
      </c>
      <c r="E5345" t="s">
        <v>32</v>
      </c>
      <c r="F5345" t="s">
        <v>147</v>
      </c>
      <c r="G5345" t="s">
        <v>148</v>
      </c>
      <c r="I5345"/>
      <c r="K5345" s="1">
        <v>46112</v>
      </c>
      <c r="L5345" t="s">
        <v>15144</v>
      </c>
    </row>
    <row r="5346" spans="1:12" x14ac:dyDescent="0.2">
      <c r="A5346" t="s">
        <v>12679</v>
      </c>
      <c r="B5346" t="s">
        <v>12680</v>
      </c>
      <c r="C5346" t="s">
        <v>7360</v>
      </c>
      <c r="D5346" t="s">
        <v>2518</v>
      </c>
      <c r="E5346" t="s">
        <v>32</v>
      </c>
      <c r="F5346" t="s">
        <v>147</v>
      </c>
      <c r="G5346" t="s">
        <v>148</v>
      </c>
      <c r="I5346"/>
      <c r="K5346" s="1">
        <v>46112</v>
      </c>
      <c r="L5346" t="s">
        <v>15144</v>
      </c>
    </row>
    <row r="5347" spans="1:12" x14ac:dyDescent="0.2">
      <c r="A5347" t="s">
        <v>12685</v>
      </c>
      <c r="B5347" t="s">
        <v>12686</v>
      </c>
      <c r="C5347" t="s">
        <v>7360</v>
      </c>
      <c r="D5347" t="s">
        <v>2518</v>
      </c>
      <c r="E5347" t="s">
        <v>32</v>
      </c>
      <c r="F5347" t="s">
        <v>147</v>
      </c>
      <c r="G5347" t="s">
        <v>148</v>
      </c>
      <c r="I5347"/>
      <c r="K5347" s="1">
        <v>46112</v>
      </c>
      <c r="L5347" t="s">
        <v>15144</v>
      </c>
    </row>
    <row r="5348" spans="1:12" x14ac:dyDescent="0.2">
      <c r="A5348" t="s">
        <v>12677</v>
      </c>
      <c r="B5348" t="s">
        <v>12678</v>
      </c>
      <c r="C5348" t="s">
        <v>7360</v>
      </c>
      <c r="D5348" t="s">
        <v>2518</v>
      </c>
      <c r="E5348" t="s">
        <v>32</v>
      </c>
      <c r="F5348" t="s">
        <v>147</v>
      </c>
      <c r="G5348" t="s">
        <v>148</v>
      </c>
      <c r="I5348"/>
      <c r="K5348" s="1">
        <v>46112</v>
      </c>
      <c r="L5348" t="s">
        <v>15144</v>
      </c>
    </row>
    <row r="5349" spans="1:12" x14ac:dyDescent="0.2">
      <c r="A5349" t="s">
        <v>12687</v>
      </c>
      <c r="B5349" t="s">
        <v>12688</v>
      </c>
      <c r="C5349" t="s">
        <v>7360</v>
      </c>
      <c r="D5349" t="s">
        <v>2518</v>
      </c>
      <c r="E5349" t="s">
        <v>32</v>
      </c>
      <c r="F5349" t="s">
        <v>147</v>
      </c>
      <c r="G5349" t="s">
        <v>148</v>
      </c>
      <c r="I5349"/>
      <c r="K5349" s="1">
        <v>46112</v>
      </c>
      <c r="L5349" t="s">
        <v>15144</v>
      </c>
    </row>
    <row r="5350" spans="1:12" x14ac:dyDescent="0.2">
      <c r="A5350" t="s">
        <v>12691</v>
      </c>
      <c r="B5350" t="s">
        <v>12692</v>
      </c>
      <c r="C5350" t="s">
        <v>7360</v>
      </c>
      <c r="D5350" t="s">
        <v>2518</v>
      </c>
      <c r="E5350" t="s">
        <v>32</v>
      </c>
      <c r="F5350" t="s">
        <v>147</v>
      </c>
      <c r="G5350" t="s">
        <v>148</v>
      </c>
      <c r="I5350"/>
      <c r="K5350" s="1">
        <v>46112</v>
      </c>
      <c r="L5350" t="s">
        <v>15144</v>
      </c>
    </row>
    <row r="5351" spans="1:12" x14ac:dyDescent="0.2">
      <c r="A5351" t="s">
        <v>12695</v>
      </c>
      <c r="B5351" t="s">
        <v>12696</v>
      </c>
      <c r="C5351" t="s">
        <v>7360</v>
      </c>
      <c r="D5351" t="s">
        <v>2518</v>
      </c>
      <c r="E5351" t="s">
        <v>32</v>
      </c>
      <c r="F5351" t="s">
        <v>147</v>
      </c>
      <c r="G5351" t="s">
        <v>148</v>
      </c>
      <c r="I5351"/>
      <c r="K5351" s="1">
        <v>46112</v>
      </c>
      <c r="L5351" t="s">
        <v>15144</v>
      </c>
    </row>
    <row r="5352" spans="1:12" x14ac:dyDescent="0.2">
      <c r="A5352" t="s">
        <v>12701</v>
      </c>
      <c r="B5352" t="s">
        <v>12702</v>
      </c>
      <c r="C5352" t="s">
        <v>7360</v>
      </c>
      <c r="D5352" t="s">
        <v>2518</v>
      </c>
      <c r="E5352" t="s">
        <v>32</v>
      </c>
      <c r="F5352" t="s">
        <v>147</v>
      </c>
      <c r="G5352" t="s">
        <v>148</v>
      </c>
      <c r="I5352"/>
      <c r="K5352" s="1">
        <v>46112</v>
      </c>
      <c r="L5352" t="s">
        <v>15144</v>
      </c>
    </row>
    <row r="5353" spans="1:12" x14ac:dyDescent="0.2">
      <c r="A5353" t="s">
        <v>2463</v>
      </c>
      <c r="B5353" t="s">
        <v>4302</v>
      </c>
      <c r="C5353" t="s">
        <v>7360</v>
      </c>
      <c r="D5353" t="s">
        <v>84</v>
      </c>
      <c r="E5353" t="s">
        <v>32</v>
      </c>
      <c r="F5353" t="s">
        <v>41</v>
      </c>
      <c r="G5353" t="s">
        <v>42</v>
      </c>
      <c r="H5353">
        <v>180000</v>
      </c>
      <c r="I5353">
        <v>180000</v>
      </c>
      <c r="J5353">
        <v>45</v>
      </c>
      <c r="K5353" s="1">
        <v>45565</v>
      </c>
      <c r="L5353" t="s">
        <v>15144</v>
      </c>
    </row>
    <row r="5354" spans="1:12" x14ac:dyDescent="0.2">
      <c r="A5354" t="s">
        <v>2455</v>
      </c>
      <c r="B5354" t="s">
        <v>4295</v>
      </c>
      <c r="C5354" t="s">
        <v>7360</v>
      </c>
      <c r="D5354" t="s">
        <v>84</v>
      </c>
      <c r="E5354" t="s">
        <v>32</v>
      </c>
      <c r="F5354" t="s">
        <v>41</v>
      </c>
      <c r="G5354" t="s">
        <v>42</v>
      </c>
      <c r="H5354">
        <v>180000</v>
      </c>
      <c r="I5354">
        <v>180000</v>
      </c>
      <c r="J5354">
        <v>45</v>
      </c>
      <c r="K5354" s="1">
        <v>45565</v>
      </c>
      <c r="L5354" t="s">
        <v>15144</v>
      </c>
    </row>
    <row r="5355" spans="1:12" x14ac:dyDescent="0.2">
      <c r="A5355" t="s">
        <v>2461</v>
      </c>
      <c r="B5355" t="s">
        <v>4303</v>
      </c>
      <c r="C5355" t="s">
        <v>7360</v>
      </c>
      <c r="D5355" t="s">
        <v>84</v>
      </c>
      <c r="E5355" t="s">
        <v>32</v>
      </c>
      <c r="F5355" t="s">
        <v>41</v>
      </c>
      <c r="G5355" t="s">
        <v>42</v>
      </c>
      <c r="H5355">
        <v>180000</v>
      </c>
      <c r="I5355">
        <v>180000</v>
      </c>
      <c r="J5355">
        <v>45</v>
      </c>
      <c r="K5355" s="1">
        <v>45565</v>
      </c>
      <c r="L5355" t="s">
        <v>15144</v>
      </c>
    </row>
    <row r="5356" spans="1:12" x14ac:dyDescent="0.2">
      <c r="A5356" t="s">
        <v>2451</v>
      </c>
      <c r="B5356" t="s">
        <v>4292</v>
      </c>
      <c r="C5356" t="s">
        <v>7360</v>
      </c>
      <c r="D5356" t="s">
        <v>84</v>
      </c>
      <c r="E5356" t="s">
        <v>32</v>
      </c>
      <c r="F5356" t="s">
        <v>41</v>
      </c>
      <c r="G5356" t="s">
        <v>42</v>
      </c>
      <c r="H5356">
        <v>180000</v>
      </c>
      <c r="I5356">
        <v>180000</v>
      </c>
      <c r="J5356">
        <v>45</v>
      </c>
      <c r="K5356" s="1">
        <v>45565</v>
      </c>
      <c r="L5356" t="s">
        <v>15144</v>
      </c>
    </row>
    <row r="5357" spans="1:12" x14ac:dyDescent="0.2">
      <c r="A5357" t="s">
        <v>2453</v>
      </c>
      <c r="B5357" t="s">
        <v>4291</v>
      </c>
      <c r="C5357" t="s">
        <v>7360</v>
      </c>
      <c r="D5357" t="s">
        <v>84</v>
      </c>
      <c r="E5357" t="s">
        <v>32</v>
      </c>
      <c r="F5357" t="s">
        <v>41</v>
      </c>
      <c r="G5357" t="s">
        <v>42</v>
      </c>
      <c r="H5357">
        <v>180000</v>
      </c>
      <c r="I5357">
        <v>180000</v>
      </c>
      <c r="J5357">
        <v>45</v>
      </c>
      <c r="K5357" s="1">
        <v>45565</v>
      </c>
      <c r="L5357" t="s">
        <v>15144</v>
      </c>
    </row>
    <row r="5358" spans="1:12" x14ac:dyDescent="0.2">
      <c r="A5358" t="s">
        <v>2452</v>
      </c>
      <c r="B5358" t="s">
        <v>4290</v>
      </c>
      <c r="C5358" t="s">
        <v>7360</v>
      </c>
      <c r="D5358" t="s">
        <v>84</v>
      </c>
      <c r="E5358" t="s">
        <v>32</v>
      </c>
      <c r="F5358" t="s">
        <v>41</v>
      </c>
      <c r="G5358" t="s">
        <v>42</v>
      </c>
      <c r="H5358">
        <v>180000</v>
      </c>
      <c r="I5358">
        <v>180000</v>
      </c>
      <c r="J5358">
        <v>45</v>
      </c>
      <c r="K5358" s="1">
        <v>45565</v>
      </c>
      <c r="L5358" t="s">
        <v>15144</v>
      </c>
    </row>
    <row r="5359" spans="1:12" x14ac:dyDescent="0.2">
      <c r="A5359" t="s">
        <v>2454</v>
      </c>
      <c r="B5359" t="s">
        <v>4289</v>
      </c>
      <c r="C5359" t="s">
        <v>7360</v>
      </c>
      <c r="D5359" t="s">
        <v>84</v>
      </c>
      <c r="E5359" t="s">
        <v>32</v>
      </c>
      <c r="F5359" t="s">
        <v>41</v>
      </c>
      <c r="G5359" t="s">
        <v>42</v>
      </c>
      <c r="H5359">
        <v>180000</v>
      </c>
      <c r="I5359">
        <v>180000</v>
      </c>
      <c r="J5359">
        <v>45</v>
      </c>
      <c r="K5359" s="1">
        <v>45565</v>
      </c>
      <c r="L5359" t="s">
        <v>15144</v>
      </c>
    </row>
    <row r="5360" spans="1:12" x14ac:dyDescent="0.2">
      <c r="A5360" t="s">
        <v>2459</v>
      </c>
      <c r="B5360" t="s">
        <v>4293</v>
      </c>
      <c r="C5360" t="s">
        <v>7360</v>
      </c>
      <c r="D5360" t="s">
        <v>84</v>
      </c>
      <c r="E5360" t="s">
        <v>32</v>
      </c>
      <c r="F5360" t="s">
        <v>41</v>
      </c>
      <c r="G5360" t="s">
        <v>42</v>
      </c>
      <c r="H5360">
        <v>180000</v>
      </c>
      <c r="I5360">
        <v>180000</v>
      </c>
      <c r="J5360">
        <v>45</v>
      </c>
      <c r="K5360" s="1">
        <v>45565</v>
      </c>
      <c r="L5360" t="s">
        <v>15144</v>
      </c>
    </row>
    <row r="5361" spans="1:12" x14ac:dyDescent="0.2">
      <c r="A5361" t="s">
        <v>2457</v>
      </c>
      <c r="B5361" t="s">
        <v>4294</v>
      </c>
      <c r="C5361" t="s">
        <v>7360</v>
      </c>
      <c r="D5361" t="s">
        <v>84</v>
      </c>
      <c r="E5361" t="s">
        <v>32</v>
      </c>
      <c r="F5361" t="s">
        <v>41</v>
      </c>
      <c r="G5361" t="s">
        <v>42</v>
      </c>
      <c r="H5361">
        <v>180000</v>
      </c>
      <c r="I5361">
        <v>180000</v>
      </c>
      <c r="J5361">
        <v>45</v>
      </c>
      <c r="K5361" s="1">
        <v>45565</v>
      </c>
      <c r="L5361" t="s">
        <v>15144</v>
      </c>
    </row>
    <row r="5362" spans="1:12" x14ac:dyDescent="0.2">
      <c r="A5362" t="s">
        <v>2460</v>
      </c>
      <c r="B5362" t="s">
        <v>4301</v>
      </c>
      <c r="C5362" t="s">
        <v>7360</v>
      </c>
      <c r="D5362" t="s">
        <v>84</v>
      </c>
      <c r="E5362" t="s">
        <v>32</v>
      </c>
      <c r="F5362" t="s">
        <v>41</v>
      </c>
      <c r="G5362" t="s">
        <v>42</v>
      </c>
      <c r="H5362">
        <v>180000</v>
      </c>
      <c r="I5362">
        <v>180000</v>
      </c>
      <c r="J5362">
        <v>45</v>
      </c>
      <c r="K5362" s="1">
        <v>45565</v>
      </c>
      <c r="L5362" t="s">
        <v>15144</v>
      </c>
    </row>
    <row r="5363" spans="1:12" x14ac:dyDescent="0.2">
      <c r="A5363" t="s">
        <v>2464</v>
      </c>
      <c r="B5363" t="s">
        <v>4091</v>
      </c>
      <c r="C5363" t="s">
        <v>7360</v>
      </c>
      <c r="D5363" t="s">
        <v>84</v>
      </c>
      <c r="E5363" t="s">
        <v>32</v>
      </c>
      <c r="F5363" t="s">
        <v>41</v>
      </c>
      <c r="G5363" t="s">
        <v>42</v>
      </c>
      <c r="H5363">
        <v>400000</v>
      </c>
      <c r="I5363">
        <v>400000</v>
      </c>
      <c r="J5363">
        <v>49.74</v>
      </c>
      <c r="K5363" s="1">
        <v>45565</v>
      </c>
      <c r="L5363" t="s">
        <v>15144</v>
      </c>
    </row>
    <row r="5364" spans="1:12" x14ac:dyDescent="0.2">
      <c r="A5364" t="s">
        <v>10646</v>
      </c>
      <c r="B5364" t="s">
        <v>10647</v>
      </c>
      <c r="C5364" t="s">
        <v>11221</v>
      </c>
      <c r="D5364" t="s">
        <v>84</v>
      </c>
      <c r="E5364" t="s">
        <v>32</v>
      </c>
      <c r="F5364" t="s">
        <v>168</v>
      </c>
      <c r="G5364" t="s">
        <v>169</v>
      </c>
      <c r="I5364"/>
      <c r="J5364">
        <v>170</v>
      </c>
      <c r="K5364" s="1">
        <v>45991</v>
      </c>
      <c r="L5364" t="s">
        <v>15144</v>
      </c>
    </row>
    <row r="5365" spans="1:12" x14ac:dyDescent="0.2">
      <c r="A5365" t="s">
        <v>10650</v>
      </c>
      <c r="B5365" t="s">
        <v>10651</v>
      </c>
      <c r="C5365" t="s">
        <v>7360</v>
      </c>
      <c r="D5365" t="s">
        <v>84</v>
      </c>
      <c r="E5365" t="s">
        <v>32</v>
      </c>
      <c r="F5365" t="s">
        <v>168</v>
      </c>
      <c r="G5365" t="s">
        <v>169</v>
      </c>
      <c r="I5365"/>
      <c r="J5365">
        <v>170</v>
      </c>
      <c r="K5365" s="1">
        <v>45991</v>
      </c>
      <c r="L5365" t="s">
        <v>15144</v>
      </c>
    </row>
    <row r="5366" spans="1:12" x14ac:dyDescent="0.2">
      <c r="A5366" t="s">
        <v>15000</v>
      </c>
      <c r="B5366" t="s">
        <v>7378</v>
      </c>
      <c r="C5366" t="s">
        <v>7360</v>
      </c>
      <c r="D5366" t="s">
        <v>84</v>
      </c>
      <c r="E5366" t="s">
        <v>32</v>
      </c>
      <c r="F5366" t="s">
        <v>49</v>
      </c>
      <c r="G5366" t="s">
        <v>50</v>
      </c>
      <c r="I5366"/>
      <c r="J5366">
        <v>90</v>
      </c>
      <c r="K5366" s="1">
        <v>46234</v>
      </c>
      <c r="L5366" t="s">
        <v>15144</v>
      </c>
    </row>
    <row r="5367" spans="1:12" x14ac:dyDescent="0.2">
      <c r="A5367" t="s">
        <v>14997</v>
      </c>
      <c r="B5367" t="s">
        <v>7400</v>
      </c>
      <c r="C5367" t="s">
        <v>7360</v>
      </c>
      <c r="D5367" t="s">
        <v>84</v>
      </c>
      <c r="E5367" t="s">
        <v>32</v>
      </c>
      <c r="F5367" t="s">
        <v>49</v>
      </c>
      <c r="G5367" t="s">
        <v>50</v>
      </c>
      <c r="I5367"/>
      <c r="J5367">
        <v>90</v>
      </c>
      <c r="K5367" s="1">
        <v>46234</v>
      </c>
      <c r="L5367" t="s">
        <v>15144</v>
      </c>
    </row>
    <row r="5368" spans="1:12" x14ac:dyDescent="0.2">
      <c r="A5368" t="s">
        <v>15002</v>
      </c>
      <c r="B5368" t="s">
        <v>7380</v>
      </c>
      <c r="C5368" t="s">
        <v>7360</v>
      </c>
      <c r="D5368" t="s">
        <v>84</v>
      </c>
      <c r="E5368" t="s">
        <v>32</v>
      </c>
      <c r="F5368" t="s">
        <v>49</v>
      </c>
      <c r="G5368" t="s">
        <v>50</v>
      </c>
      <c r="I5368"/>
      <c r="J5368">
        <v>90</v>
      </c>
      <c r="K5368" s="1">
        <v>46234</v>
      </c>
      <c r="L5368" t="s">
        <v>15144</v>
      </c>
    </row>
    <row r="5369" spans="1:12" x14ac:dyDescent="0.2">
      <c r="A5369" t="s">
        <v>14996</v>
      </c>
      <c r="B5369" t="s">
        <v>7398</v>
      </c>
      <c r="C5369" t="s">
        <v>7360</v>
      </c>
      <c r="D5369" t="s">
        <v>84</v>
      </c>
      <c r="E5369" t="s">
        <v>32</v>
      </c>
      <c r="F5369" t="s">
        <v>49</v>
      </c>
      <c r="G5369" t="s">
        <v>50</v>
      </c>
      <c r="I5369"/>
      <c r="J5369">
        <v>90</v>
      </c>
      <c r="K5369" s="1">
        <v>46234</v>
      </c>
      <c r="L5369" t="s">
        <v>15144</v>
      </c>
    </row>
    <row r="5370" spans="1:12" x14ac:dyDescent="0.2">
      <c r="A5370" t="s">
        <v>15001</v>
      </c>
      <c r="B5370" t="s">
        <v>7382</v>
      </c>
      <c r="C5370" t="s">
        <v>7360</v>
      </c>
      <c r="D5370" t="s">
        <v>84</v>
      </c>
      <c r="E5370" t="s">
        <v>32</v>
      </c>
      <c r="F5370" t="s">
        <v>49</v>
      </c>
      <c r="G5370" t="s">
        <v>50</v>
      </c>
      <c r="I5370"/>
      <c r="J5370">
        <v>90</v>
      </c>
      <c r="K5370" s="1">
        <v>46234</v>
      </c>
      <c r="L5370" t="s">
        <v>15144</v>
      </c>
    </row>
    <row r="5371" spans="1:12" x14ac:dyDescent="0.2">
      <c r="A5371" t="s">
        <v>14999</v>
      </c>
      <c r="B5371" t="s">
        <v>7384</v>
      </c>
      <c r="C5371" t="s">
        <v>7360</v>
      </c>
      <c r="D5371" t="s">
        <v>84</v>
      </c>
      <c r="E5371" t="s">
        <v>32</v>
      </c>
      <c r="F5371" t="s">
        <v>49</v>
      </c>
      <c r="G5371" t="s">
        <v>50</v>
      </c>
      <c r="I5371"/>
      <c r="J5371">
        <v>90</v>
      </c>
      <c r="K5371" s="1">
        <v>46234</v>
      </c>
      <c r="L5371" t="s">
        <v>15144</v>
      </c>
    </row>
    <row r="5372" spans="1:12" x14ac:dyDescent="0.2">
      <c r="A5372" t="s">
        <v>14998</v>
      </c>
      <c r="B5372" t="s">
        <v>7376</v>
      </c>
      <c r="C5372" t="s">
        <v>7360</v>
      </c>
      <c r="D5372" t="s">
        <v>84</v>
      </c>
      <c r="E5372" t="s">
        <v>32</v>
      </c>
      <c r="F5372" t="s">
        <v>49</v>
      </c>
      <c r="G5372" t="s">
        <v>50</v>
      </c>
      <c r="I5372"/>
      <c r="J5372">
        <v>90</v>
      </c>
      <c r="K5372" s="1">
        <v>46234</v>
      </c>
      <c r="L5372" t="s">
        <v>15144</v>
      </c>
    </row>
    <row r="5373" spans="1:12" x14ac:dyDescent="0.2">
      <c r="A5373" t="s">
        <v>14995</v>
      </c>
      <c r="B5373" t="s">
        <v>7409</v>
      </c>
      <c r="C5373" t="s">
        <v>7360</v>
      </c>
      <c r="D5373" t="s">
        <v>84</v>
      </c>
      <c r="E5373" t="s">
        <v>32</v>
      </c>
      <c r="F5373" t="s">
        <v>49</v>
      </c>
      <c r="G5373" t="s">
        <v>50</v>
      </c>
      <c r="I5373"/>
      <c r="J5373">
        <v>90</v>
      </c>
      <c r="K5373" s="1">
        <v>46234</v>
      </c>
      <c r="L5373" t="s">
        <v>15144</v>
      </c>
    </row>
    <row r="5374" spans="1:12" x14ac:dyDescent="0.2">
      <c r="A5374" t="s">
        <v>15004</v>
      </c>
      <c r="B5374" t="s">
        <v>7407</v>
      </c>
      <c r="C5374" t="s">
        <v>7360</v>
      </c>
      <c r="D5374" t="s">
        <v>84</v>
      </c>
      <c r="E5374" t="s">
        <v>32</v>
      </c>
      <c r="F5374" t="s">
        <v>49</v>
      </c>
      <c r="G5374" t="s">
        <v>50</v>
      </c>
      <c r="I5374"/>
      <c r="J5374">
        <v>90</v>
      </c>
      <c r="K5374" s="1">
        <v>46234</v>
      </c>
      <c r="L5374" t="s">
        <v>15144</v>
      </c>
    </row>
    <row r="5375" spans="1:12" x14ac:dyDescent="0.2">
      <c r="A5375" t="s">
        <v>14994</v>
      </c>
      <c r="B5375" t="s">
        <v>7374</v>
      </c>
      <c r="C5375" t="s">
        <v>7360</v>
      </c>
      <c r="D5375" t="s">
        <v>84</v>
      </c>
      <c r="E5375" t="s">
        <v>32</v>
      </c>
      <c r="F5375" t="s">
        <v>49</v>
      </c>
      <c r="G5375" t="s">
        <v>50</v>
      </c>
      <c r="I5375"/>
      <c r="J5375">
        <v>90</v>
      </c>
      <c r="K5375" s="1">
        <v>46234</v>
      </c>
      <c r="L5375" t="s">
        <v>15144</v>
      </c>
    </row>
    <row r="5376" spans="1:12" x14ac:dyDescent="0.2">
      <c r="A5376" t="s">
        <v>13272</v>
      </c>
      <c r="B5376" t="s">
        <v>13273</v>
      </c>
      <c r="C5376" t="s">
        <v>7360</v>
      </c>
      <c r="D5376" t="s">
        <v>84</v>
      </c>
      <c r="E5376" t="s">
        <v>32</v>
      </c>
      <c r="F5376" t="s">
        <v>49</v>
      </c>
      <c r="G5376" t="s">
        <v>50</v>
      </c>
      <c r="H5376">
        <v>182500</v>
      </c>
      <c r="I5376">
        <v>365000</v>
      </c>
      <c r="J5376">
        <v>61.83</v>
      </c>
      <c r="K5376" s="1">
        <v>46142</v>
      </c>
      <c r="L5376" t="s">
        <v>15144</v>
      </c>
    </row>
    <row r="5377" spans="1:12" x14ac:dyDescent="0.2">
      <c r="A5377" t="s">
        <v>12260</v>
      </c>
      <c r="B5377" t="s">
        <v>12261</v>
      </c>
      <c r="C5377" t="s">
        <v>7360</v>
      </c>
      <c r="D5377" t="s">
        <v>84</v>
      </c>
      <c r="E5377" t="s">
        <v>32</v>
      </c>
      <c r="F5377" t="s">
        <v>49</v>
      </c>
      <c r="G5377" t="s">
        <v>50</v>
      </c>
      <c r="H5377">
        <v>365500</v>
      </c>
      <c r="I5377">
        <v>365500</v>
      </c>
      <c r="J5377">
        <v>60.39</v>
      </c>
      <c r="K5377" s="1">
        <v>46081</v>
      </c>
      <c r="L5377" t="s">
        <v>15144</v>
      </c>
    </row>
    <row r="5378" spans="1:12" x14ac:dyDescent="0.2">
      <c r="A5378" t="s">
        <v>12258</v>
      </c>
      <c r="B5378" t="s">
        <v>12259</v>
      </c>
      <c r="C5378" t="s">
        <v>7360</v>
      </c>
      <c r="D5378" t="s">
        <v>84</v>
      </c>
      <c r="E5378" t="s">
        <v>32</v>
      </c>
      <c r="F5378" t="s">
        <v>49</v>
      </c>
      <c r="G5378" t="s">
        <v>50</v>
      </c>
      <c r="H5378">
        <v>363500</v>
      </c>
      <c r="I5378">
        <v>363500</v>
      </c>
      <c r="J5378">
        <v>61.83</v>
      </c>
      <c r="K5378" s="1">
        <v>46081</v>
      </c>
      <c r="L5378" t="s">
        <v>15144</v>
      </c>
    </row>
    <row r="5379" spans="1:12" x14ac:dyDescent="0.2">
      <c r="A5379" t="s">
        <v>2448</v>
      </c>
      <c r="B5379" t="s">
        <v>5361</v>
      </c>
      <c r="C5379" t="s">
        <v>7360</v>
      </c>
      <c r="D5379" t="s">
        <v>84</v>
      </c>
      <c r="E5379" t="s">
        <v>32</v>
      </c>
      <c r="F5379" t="s">
        <v>46</v>
      </c>
      <c r="G5379" t="s">
        <v>47</v>
      </c>
      <c r="H5379">
        <v>465000</v>
      </c>
      <c r="I5379">
        <v>465000</v>
      </c>
      <c r="J5379">
        <v>125</v>
      </c>
      <c r="K5379" s="1">
        <v>45565</v>
      </c>
      <c r="L5379" t="s">
        <v>15144</v>
      </c>
    </row>
    <row r="5380" spans="1:12" x14ac:dyDescent="0.2">
      <c r="A5380" t="s">
        <v>3867</v>
      </c>
      <c r="B5380" t="s">
        <v>4121</v>
      </c>
      <c r="C5380" t="s">
        <v>7360</v>
      </c>
      <c r="D5380" t="s">
        <v>84</v>
      </c>
      <c r="E5380" t="s">
        <v>32</v>
      </c>
      <c r="F5380" t="s">
        <v>117</v>
      </c>
      <c r="G5380" t="s">
        <v>812</v>
      </c>
      <c r="H5380">
        <v>250000</v>
      </c>
      <c r="I5380">
        <v>250000</v>
      </c>
      <c r="J5380">
        <v>65</v>
      </c>
      <c r="K5380" s="1">
        <v>45747</v>
      </c>
      <c r="L5380" t="s">
        <v>15144</v>
      </c>
    </row>
    <row r="5381" spans="1:12" x14ac:dyDescent="0.2">
      <c r="A5381" t="s">
        <v>3862</v>
      </c>
      <c r="B5381" t="s">
        <v>4116</v>
      </c>
      <c r="C5381" t="s">
        <v>7360</v>
      </c>
      <c r="D5381" t="s">
        <v>84</v>
      </c>
      <c r="E5381" t="s">
        <v>32</v>
      </c>
      <c r="F5381" t="s">
        <v>117</v>
      </c>
      <c r="G5381" t="s">
        <v>812</v>
      </c>
      <c r="H5381">
        <v>250000</v>
      </c>
      <c r="I5381">
        <v>250000</v>
      </c>
      <c r="J5381">
        <v>65</v>
      </c>
      <c r="K5381" s="1">
        <v>45747</v>
      </c>
      <c r="L5381" t="s">
        <v>15144</v>
      </c>
    </row>
    <row r="5382" spans="1:12" x14ac:dyDescent="0.2">
      <c r="A5382" t="s">
        <v>3865</v>
      </c>
      <c r="B5382" t="s">
        <v>4119</v>
      </c>
      <c r="C5382" t="s">
        <v>7360</v>
      </c>
      <c r="D5382" t="s">
        <v>84</v>
      </c>
      <c r="E5382" t="s">
        <v>32</v>
      </c>
      <c r="F5382" t="s">
        <v>117</v>
      </c>
      <c r="G5382" t="s">
        <v>812</v>
      </c>
      <c r="H5382">
        <v>250000</v>
      </c>
      <c r="I5382">
        <v>250000</v>
      </c>
      <c r="J5382">
        <v>65</v>
      </c>
      <c r="K5382" s="1">
        <v>45747</v>
      </c>
      <c r="L5382" t="s">
        <v>15144</v>
      </c>
    </row>
    <row r="5383" spans="1:12" x14ac:dyDescent="0.2">
      <c r="A5383" t="s">
        <v>3863</v>
      </c>
      <c r="B5383" t="s">
        <v>4117</v>
      </c>
      <c r="C5383" t="s">
        <v>7360</v>
      </c>
      <c r="D5383" t="s">
        <v>84</v>
      </c>
      <c r="E5383" t="s">
        <v>32</v>
      </c>
      <c r="F5383" t="s">
        <v>117</v>
      </c>
      <c r="G5383" t="s">
        <v>812</v>
      </c>
      <c r="H5383">
        <v>250000</v>
      </c>
      <c r="I5383">
        <v>250000</v>
      </c>
      <c r="J5383">
        <v>65</v>
      </c>
      <c r="K5383" s="1">
        <v>45747</v>
      </c>
      <c r="L5383" t="s">
        <v>15144</v>
      </c>
    </row>
    <row r="5384" spans="1:12" x14ac:dyDescent="0.2">
      <c r="A5384" t="s">
        <v>3866</v>
      </c>
      <c r="B5384" t="s">
        <v>4120</v>
      </c>
      <c r="C5384" t="s">
        <v>7360</v>
      </c>
      <c r="D5384" t="s">
        <v>84</v>
      </c>
      <c r="E5384" t="s">
        <v>32</v>
      </c>
      <c r="F5384" t="s">
        <v>117</v>
      </c>
      <c r="G5384" t="s">
        <v>812</v>
      </c>
      <c r="H5384">
        <v>250000</v>
      </c>
      <c r="I5384">
        <v>250000</v>
      </c>
      <c r="J5384">
        <v>65</v>
      </c>
      <c r="K5384" s="1">
        <v>45747</v>
      </c>
      <c r="L5384" t="s">
        <v>15144</v>
      </c>
    </row>
    <row r="5385" spans="1:12" x14ac:dyDescent="0.2">
      <c r="A5385" t="s">
        <v>3878</v>
      </c>
      <c r="B5385" t="s">
        <v>4132</v>
      </c>
      <c r="C5385" t="s">
        <v>7360</v>
      </c>
      <c r="D5385" t="s">
        <v>84</v>
      </c>
      <c r="E5385" t="s">
        <v>32</v>
      </c>
      <c r="F5385" t="s">
        <v>117</v>
      </c>
      <c r="G5385" t="s">
        <v>812</v>
      </c>
      <c r="H5385">
        <v>250000</v>
      </c>
      <c r="I5385">
        <v>250000</v>
      </c>
      <c r="J5385">
        <v>65</v>
      </c>
      <c r="K5385" s="1">
        <v>45747</v>
      </c>
      <c r="L5385" t="s">
        <v>15144</v>
      </c>
    </row>
    <row r="5386" spans="1:12" x14ac:dyDescent="0.2">
      <c r="A5386" t="s">
        <v>3868</v>
      </c>
      <c r="B5386" t="s">
        <v>4122</v>
      </c>
      <c r="C5386" t="s">
        <v>7360</v>
      </c>
      <c r="D5386" t="s">
        <v>84</v>
      </c>
      <c r="E5386" t="s">
        <v>32</v>
      </c>
      <c r="F5386" t="s">
        <v>117</v>
      </c>
      <c r="G5386" t="s">
        <v>812</v>
      </c>
      <c r="H5386">
        <v>250000</v>
      </c>
      <c r="I5386">
        <v>250000</v>
      </c>
      <c r="J5386">
        <v>65</v>
      </c>
      <c r="K5386" s="1">
        <v>45747</v>
      </c>
      <c r="L5386" t="s">
        <v>15144</v>
      </c>
    </row>
    <row r="5387" spans="1:12" x14ac:dyDescent="0.2">
      <c r="A5387" t="s">
        <v>3864</v>
      </c>
      <c r="B5387" t="s">
        <v>4118</v>
      </c>
      <c r="C5387" t="s">
        <v>7360</v>
      </c>
      <c r="D5387" t="s">
        <v>84</v>
      </c>
      <c r="E5387" t="s">
        <v>32</v>
      </c>
      <c r="F5387" t="s">
        <v>117</v>
      </c>
      <c r="G5387" t="s">
        <v>812</v>
      </c>
      <c r="H5387">
        <v>250000</v>
      </c>
      <c r="I5387">
        <v>250000</v>
      </c>
      <c r="J5387">
        <v>65</v>
      </c>
      <c r="K5387" s="1">
        <v>45747</v>
      </c>
      <c r="L5387" t="s">
        <v>15144</v>
      </c>
    </row>
    <row r="5388" spans="1:12" x14ac:dyDescent="0.2">
      <c r="A5388" t="s">
        <v>3870</v>
      </c>
      <c r="B5388" t="s">
        <v>4124</v>
      </c>
      <c r="C5388" t="s">
        <v>7360</v>
      </c>
      <c r="D5388" t="s">
        <v>84</v>
      </c>
      <c r="E5388" t="s">
        <v>32</v>
      </c>
      <c r="F5388" t="s">
        <v>117</v>
      </c>
      <c r="G5388" t="s">
        <v>812</v>
      </c>
      <c r="H5388">
        <v>250000</v>
      </c>
      <c r="I5388">
        <v>250000</v>
      </c>
      <c r="J5388">
        <v>65</v>
      </c>
      <c r="K5388" s="1">
        <v>45747</v>
      </c>
      <c r="L5388" t="s">
        <v>15144</v>
      </c>
    </row>
    <row r="5389" spans="1:12" x14ac:dyDescent="0.2">
      <c r="A5389" t="s">
        <v>3861</v>
      </c>
      <c r="B5389" t="s">
        <v>4115</v>
      </c>
      <c r="C5389" t="s">
        <v>7360</v>
      </c>
      <c r="D5389" t="s">
        <v>84</v>
      </c>
      <c r="E5389" t="s">
        <v>32</v>
      </c>
      <c r="F5389" t="s">
        <v>117</v>
      </c>
      <c r="G5389" t="s">
        <v>812</v>
      </c>
      <c r="H5389">
        <v>250000</v>
      </c>
      <c r="I5389">
        <v>250000</v>
      </c>
      <c r="J5389">
        <v>65</v>
      </c>
      <c r="K5389" s="1">
        <v>45747</v>
      </c>
      <c r="L5389" t="s">
        <v>15144</v>
      </c>
    </row>
    <row r="5390" spans="1:12" x14ac:dyDescent="0.2">
      <c r="A5390" t="s">
        <v>3871</v>
      </c>
      <c r="B5390" t="s">
        <v>4125</v>
      </c>
      <c r="C5390" t="s">
        <v>7360</v>
      </c>
      <c r="D5390" t="s">
        <v>84</v>
      </c>
      <c r="E5390" t="s">
        <v>32</v>
      </c>
      <c r="F5390" t="s">
        <v>117</v>
      </c>
      <c r="G5390" t="s">
        <v>812</v>
      </c>
      <c r="H5390">
        <v>250000</v>
      </c>
      <c r="I5390">
        <v>250000</v>
      </c>
      <c r="J5390">
        <v>65</v>
      </c>
      <c r="K5390" s="1">
        <v>45747</v>
      </c>
      <c r="L5390" t="s">
        <v>15144</v>
      </c>
    </row>
    <row r="5391" spans="1:12" x14ac:dyDescent="0.2">
      <c r="A5391" t="s">
        <v>3873</v>
      </c>
      <c r="B5391" t="s">
        <v>4127</v>
      </c>
      <c r="C5391" t="s">
        <v>7360</v>
      </c>
      <c r="D5391" t="s">
        <v>84</v>
      </c>
      <c r="E5391" t="s">
        <v>32</v>
      </c>
      <c r="F5391" t="s">
        <v>117</v>
      </c>
      <c r="G5391" t="s">
        <v>812</v>
      </c>
      <c r="H5391">
        <v>250000</v>
      </c>
      <c r="I5391">
        <v>250000</v>
      </c>
      <c r="J5391">
        <v>65</v>
      </c>
      <c r="K5391" s="1">
        <v>45747</v>
      </c>
      <c r="L5391" t="s">
        <v>15144</v>
      </c>
    </row>
    <row r="5392" spans="1:12" x14ac:dyDescent="0.2">
      <c r="A5392" t="s">
        <v>3876</v>
      </c>
      <c r="B5392" t="s">
        <v>4130</v>
      </c>
      <c r="C5392" t="s">
        <v>7360</v>
      </c>
      <c r="D5392" t="s">
        <v>84</v>
      </c>
      <c r="E5392" t="s">
        <v>32</v>
      </c>
      <c r="F5392" t="s">
        <v>117</v>
      </c>
      <c r="G5392" t="s">
        <v>812</v>
      </c>
      <c r="H5392">
        <v>250000</v>
      </c>
      <c r="I5392">
        <v>250000</v>
      </c>
      <c r="J5392">
        <v>65</v>
      </c>
      <c r="K5392" s="1">
        <v>45747</v>
      </c>
      <c r="L5392" t="s">
        <v>15144</v>
      </c>
    </row>
    <row r="5393" spans="1:12" x14ac:dyDescent="0.2">
      <c r="A5393" t="s">
        <v>3874</v>
      </c>
      <c r="B5393" t="s">
        <v>4128</v>
      </c>
      <c r="C5393" t="s">
        <v>7360</v>
      </c>
      <c r="D5393" t="s">
        <v>84</v>
      </c>
      <c r="E5393" t="s">
        <v>32</v>
      </c>
      <c r="F5393" t="s">
        <v>117</v>
      </c>
      <c r="G5393" t="s">
        <v>812</v>
      </c>
      <c r="H5393">
        <v>250000</v>
      </c>
      <c r="I5393">
        <v>250000</v>
      </c>
      <c r="J5393">
        <v>65</v>
      </c>
      <c r="K5393" s="1">
        <v>45747</v>
      </c>
      <c r="L5393" t="s">
        <v>15144</v>
      </c>
    </row>
    <row r="5394" spans="1:12" x14ac:dyDescent="0.2">
      <c r="A5394" t="s">
        <v>3877</v>
      </c>
      <c r="B5394" t="s">
        <v>4131</v>
      </c>
      <c r="C5394" t="s">
        <v>7360</v>
      </c>
      <c r="D5394" t="s">
        <v>84</v>
      </c>
      <c r="E5394" t="s">
        <v>32</v>
      </c>
      <c r="F5394" t="s">
        <v>117</v>
      </c>
      <c r="G5394" t="s">
        <v>812</v>
      </c>
      <c r="H5394">
        <v>250000</v>
      </c>
      <c r="I5394">
        <v>250000</v>
      </c>
      <c r="J5394">
        <v>65</v>
      </c>
      <c r="K5394" s="1">
        <v>45747</v>
      </c>
      <c r="L5394" t="s">
        <v>15144</v>
      </c>
    </row>
    <row r="5395" spans="1:12" x14ac:dyDescent="0.2">
      <c r="A5395" t="s">
        <v>3872</v>
      </c>
      <c r="B5395" t="s">
        <v>4126</v>
      </c>
      <c r="C5395" t="s">
        <v>7360</v>
      </c>
      <c r="D5395" t="s">
        <v>84</v>
      </c>
      <c r="E5395" t="s">
        <v>32</v>
      </c>
      <c r="F5395" t="s">
        <v>117</v>
      </c>
      <c r="G5395" t="s">
        <v>812</v>
      </c>
      <c r="H5395">
        <v>250000</v>
      </c>
      <c r="I5395">
        <v>250000</v>
      </c>
      <c r="J5395">
        <v>65</v>
      </c>
      <c r="K5395" s="1">
        <v>45747</v>
      </c>
      <c r="L5395" t="s">
        <v>15144</v>
      </c>
    </row>
    <row r="5396" spans="1:12" x14ac:dyDescent="0.2">
      <c r="A5396" t="s">
        <v>3869</v>
      </c>
      <c r="B5396" t="s">
        <v>4123</v>
      </c>
      <c r="C5396" t="s">
        <v>7360</v>
      </c>
      <c r="D5396" t="s">
        <v>84</v>
      </c>
      <c r="E5396" t="s">
        <v>32</v>
      </c>
      <c r="F5396" t="s">
        <v>117</v>
      </c>
      <c r="G5396" t="s">
        <v>812</v>
      </c>
      <c r="H5396">
        <v>250000</v>
      </c>
      <c r="I5396">
        <v>250000</v>
      </c>
      <c r="J5396">
        <v>65</v>
      </c>
      <c r="K5396" s="1">
        <v>45747</v>
      </c>
      <c r="L5396" t="s">
        <v>15144</v>
      </c>
    </row>
    <row r="5397" spans="1:12" x14ac:dyDescent="0.2">
      <c r="A5397" t="s">
        <v>3875</v>
      </c>
      <c r="B5397" t="s">
        <v>4129</v>
      </c>
      <c r="C5397" t="s">
        <v>7360</v>
      </c>
      <c r="D5397" t="s">
        <v>84</v>
      </c>
      <c r="E5397" t="s">
        <v>32</v>
      </c>
      <c r="F5397" t="s">
        <v>117</v>
      </c>
      <c r="G5397" t="s">
        <v>812</v>
      </c>
      <c r="H5397">
        <v>250000</v>
      </c>
      <c r="I5397">
        <v>250000</v>
      </c>
      <c r="J5397">
        <v>65</v>
      </c>
      <c r="K5397" s="1">
        <v>45747</v>
      </c>
      <c r="L5397" t="s">
        <v>15144</v>
      </c>
    </row>
    <row r="5398" spans="1:12" x14ac:dyDescent="0.2">
      <c r="A5398" t="s">
        <v>12648</v>
      </c>
      <c r="B5398" t="s">
        <v>12649</v>
      </c>
      <c r="C5398" t="s">
        <v>7360</v>
      </c>
      <c r="D5398" t="s">
        <v>84</v>
      </c>
      <c r="E5398" t="s">
        <v>32</v>
      </c>
      <c r="F5398" t="s">
        <v>58</v>
      </c>
      <c r="G5398" t="s">
        <v>59</v>
      </c>
      <c r="I5398">
        <v>857000</v>
      </c>
      <c r="J5398">
        <v>100</v>
      </c>
      <c r="K5398" s="1">
        <v>46112</v>
      </c>
      <c r="L5398" t="s">
        <v>15144</v>
      </c>
    </row>
    <row r="5399" spans="1:12" x14ac:dyDescent="0.2">
      <c r="A5399" t="s">
        <v>12666</v>
      </c>
      <c r="B5399" t="s">
        <v>12667</v>
      </c>
      <c r="C5399" t="s">
        <v>7360</v>
      </c>
      <c r="D5399" t="s">
        <v>84</v>
      </c>
      <c r="E5399" t="s">
        <v>32</v>
      </c>
      <c r="F5399" t="s">
        <v>58</v>
      </c>
      <c r="G5399" t="s">
        <v>59</v>
      </c>
      <c r="I5399">
        <v>857000</v>
      </c>
      <c r="J5399">
        <v>100</v>
      </c>
      <c r="K5399" s="1">
        <v>46112</v>
      </c>
      <c r="L5399" t="s">
        <v>15144</v>
      </c>
    </row>
    <row r="5400" spans="1:12" x14ac:dyDescent="0.2">
      <c r="A5400" t="s">
        <v>12650</v>
      </c>
      <c r="B5400" t="s">
        <v>12651</v>
      </c>
      <c r="C5400" t="s">
        <v>7360</v>
      </c>
      <c r="D5400" t="s">
        <v>84</v>
      </c>
      <c r="E5400" t="s">
        <v>32</v>
      </c>
      <c r="F5400" t="s">
        <v>58</v>
      </c>
      <c r="G5400" t="s">
        <v>59</v>
      </c>
      <c r="I5400">
        <v>857000</v>
      </c>
      <c r="J5400">
        <v>100</v>
      </c>
      <c r="K5400" s="1">
        <v>46112</v>
      </c>
      <c r="L5400" t="s">
        <v>15144</v>
      </c>
    </row>
    <row r="5401" spans="1:12" x14ac:dyDescent="0.2">
      <c r="A5401" t="s">
        <v>12652</v>
      </c>
      <c r="B5401" t="s">
        <v>12653</v>
      </c>
      <c r="C5401" t="s">
        <v>7360</v>
      </c>
      <c r="D5401" t="s">
        <v>84</v>
      </c>
      <c r="E5401" t="s">
        <v>32</v>
      </c>
      <c r="F5401" t="s">
        <v>58</v>
      </c>
      <c r="G5401" t="s">
        <v>59</v>
      </c>
      <c r="I5401">
        <v>857000</v>
      </c>
      <c r="J5401">
        <v>100</v>
      </c>
      <c r="K5401" s="1">
        <v>46112</v>
      </c>
      <c r="L5401" t="s">
        <v>15144</v>
      </c>
    </row>
    <row r="5402" spans="1:12" x14ac:dyDescent="0.2">
      <c r="A5402" t="s">
        <v>12644</v>
      </c>
      <c r="B5402" t="s">
        <v>12645</v>
      </c>
      <c r="C5402" t="s">
        <v>7360</v>
      </c>
      <c r="D5402" t="s">
        <v>84</v>
      </c>
      <c r="E5402" t="s">
        <v>32</v>
      </c>
      <c r="F5402" t="s">
        <v>58</v>
      </c>
      <c r="G5402" t="s">
        <v>59</v>
      </c>
      <c r="I5402">
        <v>857000</v>
      </c>
      <c r="J5402">
        <v>100</v>
      </c>
      <c r="K5402" s="1">
        <v>46112</v>
      </c>
      <c r="L5402" t="s">
        <v>15144</v>
      </c>
    </row>
    <row r="5403" spans="1:12" x14ac:dyDescent="0.2">
      <c r="A5403" t="s">
        <v>12664</v>
      </c>
      <c r="B5403" t="s">
        <v>12665</v>
      </c>
      <c r="C5403" t="s">
        <v>7360</v>
      </c>
      <c r="D5403" t="s">
        <v>84</v>
      </c>
      <c r="E5403" t="s">
        <v>32</v>
      </c>
      <c r="F5403" t="s">
        <v>58</v>
      </c>
      <c r="G5403" t="s">
        <v>59</v>
      </c>
      <c r="I5403">
        <v>857000</v>
      </c>
      <c r="J5403">
        <v>100</v>
      </c>
      <c r="K5403" s="1">
        <v>46112</v>
      </c>
      <c r="L5403" t="s">
        <v>15144</v>
      </c>
    </row>
    <row r="5404" spans="1:12" x14ac:dyDescent="0.2">
      <c r="A5404" t="s">
        <v>12656</v>
      </c>
      <c r="B5404" t="s">
        <v>12657</v>
      </c>
      <c r="C5404" t="s">
        <v>7360</v>
      </c>
      <c r="D5404" t="s">
        <v>84</v>
      </c>
      <c r="E5404" t="s">
        <v>32</v>
      </c>
      <c r="F5404" t="s">
        <v>58</v>
      </c>
      <c r="G5404" t="s">
        <v>59</v>
      </c>
      <c r="I5404">
        <v>857000</v>
      </c>
      <c r="J5404">
        <v>100</v>
      </c>
      <c r="K5404" s="1">
        <v>46112</v>
      </c>
      <c r="L5404" t="s">
        <v>15144</v>
      </c>
    </row>
    <row r="5405" spans="1:12" x14ac:dyDescent="0.2">
      <c r="A5405" t="s">
        <v>12654</v>
      </c>
      <c r="B5405" t="s">
        <v>12655</v>
      </c>
      <c r="C5405" t="s">
        <v>7360</v>
      </c>
      <c r="D5405" t="s">
        <v>84</v>
      </c>
      <c r="E5405" t="s">
        <v>32</v>
      </c>
      <c r="F5405" t="s">
        <v>58</v>
      </c>
      <c r="G5405" t="s">
        <v>59</v>
      </c>
      <c r="I5405">
        <v>857000</v>
      </c>
      <c r="J5405">
        <v>100</v>
      </c>
      <c r="K5405" s="1">
        <v>46112</v>
      </c>
      <c r="L5405" t="s">
        <v>15144</v>
      </c>
    </row>
    <row r="5406" spans="1:12" x14ac:dyDescent="0.2">
      <c r="A5406" t="s">
        <v>12642</v>
      </c>
      <c r="B5406" t="s">
        <v>12643</v>
      </c>
      <c r="C5406" t="s">
        <v>7360</v>
      </c>
      <c r="D5406" t="s">
        <v>84</v>
      </c>
      <c r="E5406" t="s">
        <v>32</v>
      </c>
      <c r="F5406" t="s">
        <v>58</v>
      </c>
      <c r="G5406" t="s">
        <v>59</v>
      </c>
      <c r="I5406">
        <v>857000</v>
      </c>
      <c r="J5406">
        <v>100</v>
      </c>
      <c r="K5406" s="1">
        <v>46112</v>
      </c>
      <c r="L5406" t="s">
        <v>15144</v>
      </c>
    </row>
    <row r="5407" spans="1:12" x14ac:dyDescent="0.2">
      <c r="A5407" t="s">
        <v>12660</v>
      </c>
      <c r="B5407" t="s">
        <v>12661</v>
      </c>
      <c r="C5407" t="s">
        <v>7360</v>
      </c>
      <c r="D5407" t="s">
        <v>84</v>
      </c>
      <c r="E5407" t="s">
        <v>32</v>
      </c>
      <c r="F5407" t="s">
        <v>58</v>
      </c>
      <c r="G5407" t="s">
        <v>59</v>
      </c>
      <c r="I5407">
        <v>857000</v>
      </c>
      <c r="J5407">
        <v>100</v>
      </c>
      <c r="K5407" s="1">
        <v>46112</v>
      </c>
      <c r="L5407" t="s">
        <v>15144</v>
      </c>
    </row>
    <row r="5408" spans="1:12" x14ac:dyDescent="0.2">
      <c r="A5408" t="s">
        <v>12662</v>
      </c>
      <c r="B5408" t="s">
        <v>12663</v>
      </c>
      <c r="C5408" t="s">
        <v>7360</v>
      </c>
      <c r="D5408" t="s">
        <v>84</v>
      </c>
      <c r="E5408" t="s">
        <v>32</v>
      </c>
      <c r="F5408" t="s">
        <v>58</v>
      </c>
      <c r="G5408" t="s">
        <v>59</v>
      </c>
      <c r="I5408">
        <v>857000</v>
      </c>
      <c r="J5408">
        <v>100</v>
      </c>
      <c r="K5408" s="1">
        <v>46112</v>
      </c>
      <c r="L5408" t="s">
        <v>15144</v>
      </c>
    </row>
    <row r="5409" spans="1:12" x14ac:dyDescent="0.2">
      <c r="A5409" t="s">
        <v>12658</v>
      </c>
      <c r="B5409" t="s">
        <v>12659</v>
      </c>
      <c r="C5409" t="s">
        <v>7360</v>
      </c>
      <c r="D5409" t="s">
        <v>84</v>
      </c>
      <c r="E5409" t="s">
        <v>32</v>
      </c>
      <c r="F5409" t="s">
        <v>58</v>
      </c>
      <c r="G5409" t="s">
        <v>59</v>
      </c>
      <c r="I5409">
        <v>857000</v>
      </c>
      <c r="J5409">
        <v>100</v>
      </c>
      <c r="K5409" s="1">
        <v>46112</v>
      </c>
      <c r="L5409" t="s">
        <v>15144</v>
      </c>
    </row>
    <row r="5410" spans="1:12" x14ac:dyDescent="0.2">
      <c r="A5410" t="s">
        <v>12668</v>
      </c>
      <c r="B5410" t="s">
        <v>12669</v>
      </c>
      <c r="C5410" t="s">
        <v>7360</v>
      </c>
      <c r="D5410" t="s">
        <v>84</v>
      </c>
      <c r="E5410" t="s">
        <v>32</v>
      </c>
      <c r="F5410" t="s">
        <v>58</v>
      </c>
      <c r="G5410" t="s">
        <v>59</v>
      </c>
      <c r="I5410">
        <v>857000</v>
      </c>
      <c r="J5410">
        <v>100</v>
      </c>
      <c r="K5410" s="1">
        <v>46112</v>
      </c>
      <c r="L5410" t="s">
        <v>15144</v>
      </c>
    </row>
    <row r="5411" spans="1:12" x14ac:dyDescent="0.2">
      <c r="A5411" t="s">
        <v>12646</v>
      </c>
      <c r="B5411" t="s">
        <v>12647</v>
      </c>
      <c r="C5411" t="s">
        <v>7360</v>
      </c>
      <c r="D5411" t="s">
        <v>84</v>
      </c>
      <c r="E5411" t="s">
        <v>32</v>
      </c>
      <c r="F5411" t="s">
        <v>58</v>
      </c>
      <c r="G5411" t="s">
        <v>59</v>
      </c>
      <c r="I5411">
        <v>857000</v>
      </c>
      <c r="J5411">
        <v>100</v>
      </c>
      <c r="K5411" s="1">
        <v>46112</v>
      </c>
      <c r="L5411" t="s">
        <v>15144</v>
      </c>
    </row>
    <row r="5412" spans="1:12" x14ac:dyDescent="0.2">
      <c r="A5412" t="s">
        <v>9053</v>
      </c>
      <c r="B5412" t="s">
        <v>9054</v>
      </c>
      <c r="C5412" t="s">
        <v>7360</v>
      </c>
      <c r="D5412" t="s">
        <v>84</v>
      </c>
      <c r="E5412" t="s">
        <v>32</v>
      </c>
      <c r="F5412" t="s">
        <v>56</v>
      </c>
      <c r="G5412" t="s">
        <v>57</v>
      </c>
      <c r="I5412"/>
      <c r="J5412">
        <v>100</v>
      </c>
      <c r="K5412" s="1">
        <v>45900</v>
      </c>
      <c r="L5412" t="s">
        <v>15144</v>
      </c>
    </row>
    <row r="5413" spans="1:12" x14ac:dyDescent="0.2">
      <c r="A5413" t="s">
        <v>9051</v>
      </c>
      <c r="B5413" t="s">
        <v>9052</v>
      </c>
      <c r="C5413" t="s">
        <v>7360</v>
      </c>
      <c r="D5413" t="s">
        <v>84</v>
      </c>
      <c r="E5413" t="s">
        <v>32</v>
      </c>
      <c r="F5413" t="s">
        <v>56</v>
      </c>
      <c r="G5413" t="s">
        <v>57</v>
      </c>
      <c r="I5413"/>
      <c r="J5413">
        <v>100</v>
      </c>
      <c r="K5413" s="1">
        <v>45900</v>
      </c>
      <c r="L5413" t="s">
        <v>15144</v>
      </c>
    </row>
    <row r="5414" spans="1:12" x14ac:dyDescent="0.2">
      <c r="A5414" t="s">
        <v>9056</v>
      </c>
      <c r="B5414" t="s">
        <v>9057</v>
      </c>
      <c r="C5414" t="s">
        <v>7360</v>
      </c>
      <c r="D5414" t="s">
        <v>84</v>
      </c>
      <c r="E5414" t="s">
        <v>32</v>
      </c>
      <c r="F5414" t="s">
        <v>56</v>
      </c>
      <c r="G5414" t="s">
        <v>57</v>
      </c>
      <c r="I5414"/>
      <c r="J5414">
        <v>100</v>
      </c>
      <c r="K5414" s="1">
        <v>45900</v>
      </c>
      <c r="L5414" t="s">
        <v>15144</v>
      </c>
    </row>
    <row r="5415" spans="1:12" x14ac:dyDescent="0.2">
      <c r="A5415" t="s">
        <v>3444</v>
      </c>
      <c r="B5415" t="s">
        <v>9055</v>
      </c>
      <c r="C5415" t="s">
        <v>7360</v>
      </c>
      <c r="D5415" t="s">
        <v>84</v>
      </c>
      <c r="E5415" t="s">
        <v>32</v>
      </c>
      <c r="F5415" t="s">
        <v>56</v>
      </c>
      <c r="G5415" t="s">
        <v>57</v>
      </c>
      <c r="I5415"/>
      <c r="J5415">
        <v>100</v>
      </c>
      <c r="K5415" s="1">
        <v>45688</v>
      </c>
      <c r="L5415" t="s">
        <v>15144</v>
      </c>
    </row>
    <row r="5416" spans="1:12" x14ac:dyDescent="0.2">
      <c r="A5416" t="s">
        <v>11428</v>
      </c>
      <c r="B5416" t="s">
        <v>11429</v>
      </c>
      <c r="C5416" t="s">
        <v>7360</v>
      </c>
      <c r="D5416" t="s">
        <v>84</v>
      </c>
      <c r="E5416" t="s">
        <v>32</v>
      </c>
      <c r="F5416" t="s">
        <v>58</v>
      </c>
      <c r="G5416" t="s">
        <v>59</v>
      </c>
      <c r="H5416">
        <v>278000</v>
      </c>
      <c r="I5416">
        <v>278000</v>
      </c>
      <c r="J5416">
        <v>49.301000000000002</v>
      </c>
      <c r="K5416" s="1">
        <v>46053</v>
      </c>
      <c r="L5416" t="s">
        <v>15144</v>
      </c>
    </row>
    <row r="5417" spans="1:12" x14ac:dyDescent="0.2">
      <c r="A5417" t="s">
        <v>11430</v>
      </c>
      <c r="B5417" t="s">
        <v>11431</v>
      </c>
      <c r="C5417" t="s">
        <v>7360</v>
      </c>
      <c r="D5417" t="s">
        <v>84</v>
      </c>
      <c r="E5417" t="s">
        <v>32</v>
      </c>
      <c r="F5417" t="s">
        <v>58</v>
      </c>
      <c r="G5417" t="s">
        <v>59</v>
      </c>
      <c r="H5417">
        <v>750000</v>
      </c>
      <c r="I5417">
        <v>750000</v>
      </c>
      <c r="J5417">
        <v>84.172999999999988</v>
      </c>
      <c r="K5417" s="1">
        <v>46053</v>
      </c>
      <c r="L5417" t="s">
        <v>15144</v>
      </c>
    </row>
    <row r="5418" spans="1:12" x14ac:dyDescent="0.2">
      <c r="A5418" t="s">
        <v>7918</v>
      </c>
      <c r="B5418" t="s">
        <v>7380</v>
      </c>
      <c r="C5418" t="s">
        <v>7360</v>
      </c>
      <c r="D5418" t="s">
        <v>84</v>
      </c>
      <c r="E5418" t="s">
        <v>32</v>
      </c>
      <c r="F5418" t="s">
        <v>58</v>
      </c>
      <c r="G5418" t="s">
        <v>59</v>
      </c>
      <c r="H5418">
        <v>359300</v>
      </c>
      <c r="I5418">
        <v>359300</v>
      </c>
      <c r="J5418">
        <v>61.645000000000003</v>
      </c>
      <c r="K5418" s="1">
        <v>45838</v>
      </c>
      <c r="L5418" t="s">
        <v>15144</v>
      </c>
    </row>
    <row r="5419" spans="1:12" x14ac:dyDescent="0.2">
      <c r="A5419" t="s">
        <v>7923</v>
      </c>
      <c r="B5419" t="s">
        <v>7378</v>
      </c>
      <c r="C5419" t="s">
        <v>7360</v>
      </c>
      <c r="D5419" t="s">
        <v>84</v>
      </c>
      <c r="E5419" t="s">
        <v>32</v>
      </c>
      <c r="F5419" t="s">
        <v>58</v>
      </c>
      <c r="G5419" t="s">
        <v>59</v>
      </c>
      <c r="H5419">
        <v>359300</v>
      </c>
      <c r="I5419">
        <v>359300</v>
      </c>
      <c r="J5419">
        <v>61.645000000000003</v>
      </c>
      <c r="K5419" s="1">
        <v>45838</v>
      </c>
      <c r="L5419" t="s">
        <v>15144</v>
      </c>
    </row>
    <row r="5420" spans="1:12" x14ac:dyDescent="0.2">
      <c r="A5420" t="s">
        <v>7922</v>
      </c>
      <c r="B5420" t="s">
        <v>7376</v>
      </c>
      <c r="C5420" t="s">
        <v>7360</v>
      </c>
      <c r="D5420" t="s">
        <v>84</v>
      </c>
      <c r="E5420" t="s">
        <v>32</v>
      </c>
      <c r="F5420" t="s">
        <v>58</v>
      </c>
      <c r="G5420" t="s">
        <v>59</v>
      </c>
      <c r="H5420">
        <v>359300</v>
      </c>
      <c r="I5420">
        <v>359300</v>
      </c>
      <c r="J5420">
        <v>61.645000000000003</v>
      </c>
      <c r="K5420" s="1">
        <v>45838</v>
      </c>
      <c r="L5420" t="s">
        <v>15144</v>
      </c>
    </row>
    <row r="5421" spans="1:12" x14ac:dyDescent="0.2">
      <c r="A5421" t="s">
        <v>7919</v>
      </c>
      <c r="B5421" t="s">
        <v>7374</v>
      </c>
      <c r="C5421" t="s">
        <v>7360</v>
      </c>
      <c r="D5421" t="s">
        <v>84</v>
      </c>
      <c r="E5421" t="s">
        <v>32</v>
      </c>
      <c r="F5421" t="s">
        <v>58</v>
      </c>
      <c r="G5421" t="s">
        <v>59</v>
      </c>
      <c r="H5421">
        <v>359300</v>
      </c>
      <c r="I5421">
        <v>359300</v>
      </c>
      <c r="J5421">
        <v>61.645000000000003</v>
      </c>
      <c r="K5421" s="1">
        <v>45838</v>
      </c>
      <c r="L5421" t="s">
        <v>15144</v>
      </c>
    </row>
    <row r="5422" spans="1:12" x14ac:dyDescent="0.2">
      <c r="A5422" t="s">
        <v>7920</v>
      </c>
      <c r="B5422" t="s">
        <v>7382</v>
      </c>
      <c r="C5422" t="s">
        <v>7360</v>
      </c>
      <c r="D5422" t="s">
        <v>84</v>
      </c>
      <c r="E5422" t="s">
        <v>32</v>
      </c>
      <c r="F5422" t="s">
        <v>58</v>
      </c>
      <c r="G5422" t="s">
        <v>59</v>
      </c>
      <c r="H5422">
        <v>359300</v>
      </c>
      <c r="I5422">
        <v>359300</v>
      </c>
      <c r="J5422">
        <v>61.645000000000003</v>
      </c>
      <c r="K5422" s="1">
        <v>45838</v>
      </c>
      <c r="L5422" t="s">
        <v>15144</v>
      </c>
    </row>
    <row r="5423" spans="1:12" x14ac:dyDescent="0.2">
      <c r="A5423" t="s">
        <v>12960</v>
      </c>
      <c r="B5423" t="s">
        <v>12961</v>
      </c>
      <c r="C5423" t="s">
        <v>7360</v>
      </c>
      <c r="D5423" t="s">
        <v>84</v>
      </c>
      <c r="E5423" t="s">
        <v>32</v>
      </c>
      <c r="F5423" t="s">
        <v>106</v>
      </c>
      <c r="G5423" t="s">
        <v>350</v>
      </c>
      <c r="I5423"/>
      <c r="K5423" s="1">
        <v>46112</v>
      </c>
      <c r="L5423" t="s">
        <v>15144</v>
      </c>
    </row>
    <row r="5424" spans="1:12" x14ac:dyDescent="0.2">
      <c r="A5424" t="s">
        <v>12962</v>
      </c>
      <c r="B5424" t="s">
        <v>12963</v>
      </c>
      <c r="C5424" t="s">
        <v>7360</v>
      </c>
      <c r="D5424" t="s">
        <v>84</v>
      </c>
      <c r="E5424" t="s">
        <v>32</v>
      </c>
      <c r="F5424" t="s">
        <v>106</v>
      </c>
      <c r="G5424" t="s">
        <v>350</v>
      </c>
      <c r="I5424"/>
      <c r="K5424" s="1">
        <v>46112</v>
      </c>
      <c r="L5424" t="s">
        <v>15144</v>
      </c>
    </row>
    <row r="5425" spans="1:12" x14ac:dyDescent="0.2">
      <c r="A5425" t="s">
        <v>12964</v>
      </c>
      <c r="B5425" t="s">
        <v>12965</v>
      </c>
      <c r="C5425" t="s">
        <v>7360</v>
      </c>
      <c r="D5425" t="s">
        <v>84</v>
      </c>
      <c r="E5425" t="s">
        <v>32</v>
      </c>
      <c r="F5425" t="s">
        <v>106</v>
      </c>
      <c r="G5425" t="s">
        <v>350</v>
      </c>
      <c r="I5425"/>
      <c r="K5425" s="1">
        <v>46112</v>
      </c>
      <c r="L5425" t="s">
        <v>15144</v>
      </c>
    </row>
    <row r="5426" spans="1:12" x14ac:dyDescent="0.2">
      <c r="A5426" t="s">
        <v>12966</v>
      </c>
      <c r="B5426" t="s">
        <v>12967</v>
      </c>
      <c r="C5426" t="s">
        <v>7360</v>
      </c>
      <c r="D5426" t="s">
        <v>84</v>
      </c>
      <c r="E5426" t="s">
        <v>32</v>
      </c>
      <c r="F5426" t="s">
        <v>106</v>
      </c>
      <c r="G5426" t="s">
        <v>350</v>
      </c>
      <c r="I5426"/>
      <c r="K5426" s="1">
        <v>46112</v>
      </c>
      <c r="L5426" t="s">
        <v>15144</v>
      </c>
    </row>
    <row r="5427" spans="1:12" x14ac:dyDescent="0.2">
      <c r="A5427" t="s">
        <v>12968</v>
      </c>
      <c r="B5427" t="s">
        <v>12969</v>
      </c>
      <c r="C5427" t="s">
        <v>7360</v>
      </c>
      <c r="D5427" t="s">
        <v>84</v>
      </c>
      <c r="E5427" t="s">
        <v>32</v>
      </c>
      <c r="F5427" t="s">
        <v>106</v>
      </c>
      <c r="G5427" t="s">
        <v>350</v>
      </c>
      <c r="I5427"/>
      <c r="K5427" s="1">
        <v>46112</v>
      </c>
      <c r="L5427" t="s">
        <v>15144</v>
      </c>
    </row>
    <row r="5428" spans="1:12" x14ac:dyDescent="0.2">
      <c r="A5428" t="s">
        <v>2738</v>
      </c>
      <c r="B5428" t="s">
        <v>4350</v>
      </c>
      <c r="C5428" t="s">
        <v>7360</v>
      </c>
      <c r="D5428" t="s">
        <v>84</v>
      </c>
      <c r="E5428" t="s">
        <v>32</v>
      </c>
      <c r="F5428" t="s">
        <v>52</v>
      </c>
      <c r="G5428" t="s">
        <v>53</v>
      </c>
      <c r="H5428">
        <v>593010</v>
      </c>
      <c r="I5428">
        <v>593010</v>
      </c>
      <c r="J5428">
        <v>74.350999999999999</v>
      </c>
      <c r="K5428" s="1">
        <v>45565</v>
      </c>
      <c r="L5428" t="s">
        <v>15144</v>
      </c>
    </row>
    <row r="5429" spans="1:12" x14ac:dyDescent="0.2">
      <c r="A5429" t="s">
        <v>2735</v>
      </c>
      <c r="B5429" t="s">
        <v>4351</v>
      </c>
      <c r="C5429" t="s">
        <v>7360</v>
      </c>
      <c r="D5429" t="s">
        <v>84</v>
      </c>
      <c r="E5429" t="s">
        <v>32</v>
      </c>
      <c r="F5429" t="s">
        <v>52</v>
      </c>
      <c r="G5429" t="s">
        <v>53</v>
      </c>
      <c r="H5429">
        <v>429511</v>
      </c>
      <c r="I5429">
        <v>429511</v>
      </c>
      <c r="J5429">
        <v>68.562999999999988</v>
      </c>
      <c r="K5429" s="1">
        <v>45565</v>
      </c>
      <c r="L5429" t="s">
        <v>15144</v>
      </c>
    </row>
    <row r="5430" spans="1:12" x14ac:dyDescent="0.2">
      <c r="A5430" t="s">
        <v>2745</v>
      </c>
      <c r="B5430" t="s">
        <v>4352</v>
      </c>
      <c r="C5430" t="s">
        <v>7360</v>
      </c>
      <c r="D5430" t="s">
        <v>84</v>
      </c>
      <c r="E5430" t="s">
        <v>32</v>
      </c>
      <c r="F5430" t="s">
        <v>52</v>
      </c>
      <c r="G5430" t="s">
        <v>53</v>
      </c>
      <c r="H5430">
        <v>429510</v>
      </c>
      <c r="I5430">
        <v>429510</v>
      </c>
      <c r="J5430">
        <v>68.562999999999988</v>
      </c>
      <c r="K5430" s="1">
        <v>45565</v>
      </c>
      <c r="L5430" t="s">
        <v>15144</v>
      </c>
    </row>
    <row r="5431" spans="1:12" x14ac:dyDescent="0.2">
      <c r="A5431" t="s">
        <v>12812</v>
      </c>
      <c r="B5431" t="s">
        <v>12813</v>
      </c>
      <c r="C5431" t="s">
        <v>7360</v>
      </c>
      <c r="D5431" t="s">
        <v>84</v>
      </c>
      <c r="E5431" t="s">
        <v>32</v>
      </c>
      <c r="F5431" t="s">
        <v>33</v>
      </c>
      <c r="G5431" t="s">
        <v>34</v>
      </c>
      <c r="I5431"/>
      <c r="K5431" s="1">
        <v>46112</v>
      </c>
      <c r="L5431" t="s">
        <v>15144</v>
      </c>
    </row>
    <row r="5432" spans="1:12" x14ac:dyDescent="0.2">
      <c r="A5432" t="s">
        <v>8469</v>
      </c>
      <c r="B5432" t="s">
        <v>12801</v>
      </c>
      <c r="C5432" t="s">
        <v>7360</v>
      </c>
      <c r="D5432" t="s">
        <v>84</v>
      </c>
      <c r="E5432" t="s">
        <v>32</v>
      </c>
      <c r="F5432" t="s">
        <v>33</v>
      </c>
      <c r="G5432" t="s">
        <v>34</v>
      </c>
      <c r="I5432"/>
      <c r="K5432" s="1">
        <v>45869</v>
      </c>
      <c r="L5432" t="s">
        <v>15144</v>
      </c>
    </row>
    <row r="5433" spans="1:12" x14ac:dyDescent="0.2">
      <c r="A5433" t="s">
        <v>12816</v>
      </c>
      <c r="B5433" t="s">
        <v>12817</v>
      </c>
      <c r="C5433" t="s">
        <v>7360</v>
      </c>
      <c r="D5433" t="s">
        <v>84</v>
      </c>
      <c r="E5433" t="s">
        <v>32</v>
      </c>
      <c r="F5433" t="s">
        <v>33</v>
      </c>
      <c r="G5433" t="s">
        <v>34</v>
      </c>
      <c r="I5433"/>
      <c r="K5433" s="1">
        <v>46112</v>
      </c>
      <c r="L5433" t="s">
        <v>15144</v>
      </c>
    </row>
    <row r="5434" spans="1:12" x14ac:dyDescent="0.2">
      <c r="A5434" t="s">
        <v>12804</v>
      </c>
      <c r="B5434" t="s">
        <v>12805</v>
      </c>
      <c r="C5434" t="s">
        <v>7360</v>
      </c>
      <c r="D5434" t="s">
        <v>84</v>
      </c>
      <c r="E5434" t="s">
        <v>32</v>
      </c>
      <c r="F5434" t="s">
        <v>33</v>
      </c>
      <c r="G5434" t="s">
        <v>34</v>
      </c>
      <c r="I5434"/>
      <c r="K5434" s="1">
        <v>46112</v>
      </c>
      <c r="L5434" t="s">
        <v>15144</v>
      </c>
    </row>
    <row r="5435" spans="1:12" x14ac:dyDescent="0.2">
      <c r="A5435" t="s">
        <v>12808</v>
      </c>
      <c r="B5435" t="s">
        <v>12809</v>
      </c>
      <c r="C5435" t="s">
        <v>7360</v>
      </c>
      <c r="D5435" t="s">
        <v>84</v>
      </c>
      <c r="E5435" t="s">
        <v>32</v>
      </c>
      <c r="F5435" t="s">
        <v>33</v>
      </c>
      <c r="G5435" t="s">
        <v>34</v>
      </c>
      <c r="I5435"/>
      <c r="K5435" s="1">
        <v>46112</v>
      </c>
      <c r="L5435" t="s">
        <v>15144</v>
      </c>
    </row>
    <row r="5436" spans="1:12" x14ac:dyDescent="0.2">
      <c r="A5436" t="s">
        <v>12802</v>
      </c>
      <c r="B5436" t="s">
        <v>12803</v>
      </c>
      <c r="C5436" t="s">
        <v>7360</v>
      </c>
      <c r="D5436" t="s">
        <v>84</v>
      </c>
      <c r="E5436" t="s">
        <v>32</v>
      </c>
      <c r="F5436" t="s">
        <v>33</v>
      </c>
      <c r="G5436" t="s">
        <v>34</v>
      </c>
      <c r="I5436"/>
      <c r="K5436" s="1">
        <v>46112</v>
      </c>
      <c r="L5436" t="s">
        <v>15144</v>
      </c>
    </row>
    <row r="5437" spans="1:12" x14ac:dyDescent="0.2">
      <c r="A5437" t="s">
        <v>12810</v>
      </c>
      <c r="B5437" t="s">
        <v>12811</v>
      </c>
      <c r="C5437" t="s">
        <v>7360</v>
      </c>
      <c r="D5437" t="s">
        <v>84</v>
      </c>
      <c r="E5437" t="s">
        <v>32</v>
      </c>
      <c r="F5437" t="s">
        <v>33</v>
      </c>
      <c r="G5437" t="s">
        <v>34</v>
      </c>
      <c r="I5437"/>
      <c r="K5437" s="1">
        <v>46112</v>
      </c>
      <c r="L5437" t="s">
        <v>15144</v>
      </c>
    </row>
    <row r="5438" spans="1:12" x14ac:dyDescent="0.2">
      <c r="A5438" t="s">
        <v>12818</v>
      </c>
      <c r="B5438" t="s">
        <v>12819</v>
      </c>
      <c r="C5438" t="s">
        <v>7360</v>
      </c>
      <c r="D5438" t="s">
        <v>84</v>
      </c>
      <c r="E5438" t="s">
        <v>32</v>
      </c>
      <c r="F5438" t="s">
        <v>33</v>
      </c>
      <c r="G5438" t="s">
        <v>34</v>
      </c>
      <c r="I5438"/>
      <c r="K5438" s="1">
        <v>46112</v>
      </c>
      <c r="L5438" t="s">
        <v>15144</v>
      </c>
    </row>
    <row r="5439" spans="1:12" x14ac:dyDescent="0.2">
      <c r="A5439" t="s">
        <v>12822</v>
      </c>
      <c r="B5439" t="s">
        <v>12823</v>
      </c>
      <c r="C5439" t="s">
        <v>7360</v>
      </c>
      <c r="D5439" t="s">
        <v>84</v>
      </c>
      <c r="E5439" t="s">
        <v>32</v>
      </c>
      <c r="F5439" t="s">
        <v>33</v>
      </c>
      <c r="G5439" t="s">
        <v>34</v>
      </c>
      <c r="I5439"/>
      <c r="K5439" s="1">
        <v>46112</v>
      </c>
      <c r="L5439" t="s">
        <v>15144</v>
      </c>
    </row>
    <row r="5440" spans="1:12" x14ac:dyDescent="0.2">
      <c r="A5440" t="s">
        <v>12820</v>
      </c>
      <c r="B5440" t="s">
        <v>12821</v>
      </c>
      <c r="C5440" t="s">
        <v>7360</v>
      </c>
      <c r="D5440" t="s">
        <v>84</v>
      </c>
      <c r="E5440" t="s">
        <v>32</v>
      </c>
      <c r="F5440" t="s">
        <v>33</v>
      </c>
      <c r="G5440" t="s">
        <v>34</v>
      </c>
      <c r="I5440"/>
      <c r="K5440" s="1">
        <v>46112</v>
      </c>
      <c r="L5440" t="s">
        <v>15144</v>
      </c>
    </row>
    <row r="5441" spans="1:12" x14ac:dyDescent="0.2">
      <c r="A5441" t="s">
        <v>12806</v>
      </c>
      <c r="B5441" t="s">
        <v>12807</v>
      </c>
      <c r="C5441" t="s">
        <v>7360</v>
      </c>
      <c r="D5441" t="s">
        <v>84</v>
      </c>
      <c r="E5441" t="s">
        <v>32</v>
      </c>
      <c r="F5441" t="s">
        <v>33</v>
      </c>
      <c r="G5441" t="s">
        <v>34</v>
      </c>
      <c r="I5441"/>
      <c r="K5441" s="1">
        <v>46112</v>
      </c>
      <c r="L5441" t="s">
        <v>15144</v>
      </c>
    </row>
    <row r="5442" spans="1:12" x14ac:dyDescent="0.2">
      <c r="A5442" t="s">
        <v>12814</v>
      </c>
      <c r="B5442" t="s">
        <v>12815</v>
      </c>
      <c r="C5442" t="s">
        <v>7360</v>
      </c>
      <c r="D5442" t="s">
        <v>84</v>
      </c>
      <c r="E5442" t="s">
        <v>32</v>
      </c>
      <c r="F5442" t="s">
        <v>33</v>
      </c>
      <c r="G5442" t="s">
        <v>34</v>
      </c>
      <c r="I5442"/>
      <c r="K5442" s="1">
        <v>46112</v>
      </c>
      <c r="L5442" t="s">
        <v>15144</v>
      </c>
    </row>
    <row r="5443" spans="1:12" x14ac:dyDescent="0.2">
      <c r="A5443" t="s">
        <v>11254</v>
      </c>
      <c r="B5443" t="s">
        <v>11255</v>
      </c>
      <c r="C5443" t="s">
        <v>7360</v>
      </c>
      <c r="D5443" t="s">
        <v>3821</v>
      </c>
      <c r="E5443" t="s">
        <v>32</v>
      </c>
      <c r="F5443" t="s">
        <v>125</v>
      </c>
      <c r="G5443" t="s">
        <v>126</v>
      </c>
      <c r="H5443">
        <v>100835</v>
      </c>
      <c r="I5443">
        <v>100835</v>
      </c>
      <c r="J5443">
        <v>12</v>
      </c>
      <c r="K5443" s="1">
        <v>46053</v>
      </c>
      <c r="L5443" t="s">
        <v>15144</v>
      </c>
    </row>
    <row r="5444" spans="1:12" x14ac:dyDescent="0.2">
      <c r="A5444" t="s">
        <v>11256</v>
      </c>
      <c r="B5444" t="s">
        <v>11257</v>
      </c>
      <c r="C5444" t="s">
        <v>7360</v>
      </c>
      <c r="D5444" t="s">
        <v>3821</v>
      </c>
      <c r="E5444" t="s">
        <v>32</v>
      </c>
      <c r="F5444" t="s">
        <v>125</v>
      </c>
      <c r="G5444" t="s">
        <v>126</v>
      </c>
      <c r="H5444">
        <v>100835</v>
      </c>
      <c r="I5444">
        <v>100835</v>
      </c>
      <c r="J5444">
        <v>12</v>
      </c>
      <c r="K5444" s="1">
        <v>46053</v>
      </c>
      <c r="L5444" t="s">
        <v>15144</v>
      </c>
    </row>
    <row r="5445" spans="1:12" x14ac:dyDescent="0.2">
      <c r="A5445" t="s">
        <v>12285</v>
      </c>
      <c r="B5445" t="s">
        <v>12286</v>
      </c>
      <c r="C5445" t="s">
        <v>7360</v>
      </c>
      <c r="D5445" t="s">
        <v>11835</v>
      </c>
      <c r="E5445" t="s">
        <v>32</v>
      </c>
      <c r="F5445" t="s">
        <v>165</v>
      </c>
      <c r="G5445" t="s">
        <v>166</v>
      </c>
      <c r="I5445"/>
      <c r="J5445">
        <v>120</v>
      </c>
      <c r="K5445" s="1">
        <v>46112</v>
      </c>
      <c r="L5445" t="s">
        <v>15144</v>
      </c>
    </row>
    <row r="5446" spans="1:12" x14ac:dyDescent="0.2">
      <c r="A5446" t="s">
        <v>8957</v>
      </c>
      <c r="B5446" t="s">
        <v>8958</v>
      </c>
      <c r="C5446" t="s">
        <v>7360</v>
      </c>
      <c r="D5446" t="s">
        <v>11835</v>
      </c>
      <c r="E5446" t="s">
        <v>32</v>
      </c>
      <c r="F5446" t="s">
        <v>127</v>
      </c>
      <c r="G5446" t="s">
        <v>128</v>
      </c>
      <c r="H5446">
        <v>551955</v>
      </c>
      <c r="I5446">
        <v>551955</v>
      </c>
      <c r="J5446">
        <v>466</v>
      </c>
      <c r="K5446" s="1">
        <v>45900</v>
      </c>
      <c r="L5446" t="s">
        <v>15144</v>
      </c>
    </row>
    <row r="5447" spans="1:12" x14ac:dyDescent="0.2">
      <c r="A5447" t="s">
        <v>1461</v>
      </c>
      <c r="B5447" t="s">
        <v>4735</v>
      </c>
      <c r="C5447" t="s">
        <v>7360</v>
      </c>
      <c r="D5447" t="s">
        <v>478</v>
      </c>
      <c r="E5447" t="s">
        <v>32</v>
      </c>
      <c r="F5447" t="s">
        <v>36</v>
      </c>
      <c r="G5447" t="s">
        <v>37</v>
      </c>
      <c r="H5447">
        <v>357270</v>
      </c>
      <c r="I5447">
        <v>357270</v>
      </c>
      <c r="J5447">
        <v>75</v>
      </c>
      <c r="K5447" s="1">
        <v>45626</v>
      </c>
      <c r="L5447" t="s">
        <v>15144</v>
      </c>
    </row>
    <row r="5448" spans="1:12" x14ac:dyDescent="0.2">
      <c r="A5448" t="s">
        <v>7916</v>
      </c>
      <c r="B5448" t="s">
        <v>7372</v>
      </c>
      <c r="C5448" t="s">
        <v>7360</v>
      </c>
      <c r="D5448" t="s">
        <v>478</v>
      </c>
      <c r="E5448" t="s">
        <v>32</v>
      </c>
      <c r="F5448" t="s">
        <v>49</v>
      </c>
      <c r="G5448" t="s">
        <v>50</v>
      </c>
      <c r="I5448"/>
      <c r="K5448" s="1">
        <v>45838</v>
      </c>
      <c r="L5448" t="s">
        <v>15144</v>
      </c>
    </row>
    <row r="5449" spans="1:12" x14ac:dyDescent="0.2">
      <c r="A5449" t="s">
        <v>10571</v>
      </c>
      <c r="B5449" t="s">
        <v>8960</v>
      </c>
      <c r="C5449" t="s">
        <v>7360</v>
      </c>
      <c r="D5449" t="s">
        <v>478</v>
      </c>
      <c r="E5449" t="s">
        <v>32</v>
      </c>
      <c r="F5449" t="s">
        <v>125</v>
      </c>
      <c r="G5449" t="s">
        <v>126</v>
      </c>
      <c r="H5449">
        <v>490000</v>
      </c>
      <c r="I5449">
        <v>490000</v>
      </c>
      <c r="J5449">
        <v>100</v>
      </c>
      <c r="K5449" s="1">
        <v>45991</v>
      </c>
      <c r="L5449" t="s">
        <v>15144</v>
      </c>
    </row>
    <row r="5450" spans="1:12" x14ac:dyDescent="0.2">
      <c r="A5450" t="s">
        <v>10572</v>
      </c>
      <c r="B5450" t="s">
        <v>8962</v>
      </c>
      <c r="C5450" t="s">
        <v>7360</v>
      </c>
      <c r="D5450" t="s">
        <v>478</v>
      </c>
      <c r="E5450" t="s">
        <v>32</v>
      </c>
      <c r="F5450" t="s">
        <v>125</v>
      </c>
      <c r="G5450" t="s">
        <v>126</v>
      </c>
      <c r="H5450">
        <v>572500</v>
      </c>
      <c r="I5450">
        <v>572500</v>
      </c>
      <c r="J5450">
        <v>150</v>
      </c>
      <c r="K5450" s="1">
        <v>45991</v>
      </c>
      <c r="L5450" t="s">
        <v>15144</v>
      </c>
    </row>
    <row r="5451" spans="1:12" x14ac:dyDescent="0.2">
      <c r="A5451" t="s">
        <v>12351</v>
      </c>
      <c r="B5451" t="s">
        <v>12352</v>
      </c>
      <c r="C5451" t="s">
        <v>7360</v>
      </c>
      <c r="D5451" t="s">
        <v>478</v>
      </c>
      <c r="E5451" t="s">
        <v>32</v>
      </c>
      <c r="F5451" t="s">
        <v>86</v>
      </c>
      <c r="G5451" t="s">
        <v>85</v>
      </c>
      <c r="I5451"/>
      <c r="J5451">
        <v>60</v>
      </c>
      <c r="K5451" s="1">
        <v>46112</v>
      </c>
      <c r="L5451" t="s">
        <v>15144</v>
      </c>
    </row>
    <row r="5452" spans="1:12" x14ac:dyDescent="0.2">
      <c r="A5452" t="s">
        <v>12353</v>
      </c>
      <c r="B5452" t="s">
        <v>12354</v>
      </c>
      <c r="C5452" t="s">
        <v>7360</v>
      </c>
      <c r="D5452" t="s">
        <v>478</v>
      </c>
      <c r="E5452" t="s">
        <v>32</v>
      </c>
      <c r="F5452" t="s">
        <v>86</v>
      </c>
      <c r="G5452" t="s">
        <v>85</v>
      </c>
      <c r="I5452"/>
      <c r="J5452">
        <v>60</v>
      </c>
      <c r="K5452" s="1">
        <v>46112</v>
      </c>
      <c r="L5452" t="s">
        <v>15144</v>
      </c>
    </row>
    <row r="5453" spans="1:12" x14ac:dyDescent="0.2">
      <c r="A5453" t="s">
        <v>8504</v>
      </c>
      <c r="B5453" t="s">
        <v>8505</v>
      </c>
      <c r="C5453" t="s">
        <v>7360</v>
      </c>
      <c r="D5453" t="s">
        <v>8495</v>
      </c>
      <c r="E5453" t="s">
        <v>32</v>
      </c>
      <c r="F5453" t="s">
        <v>52</v>
      </c>
      <c r="G5453" t="s">
        <v>53</v>
      </c>
      <c r="I5453"/>
      <c r="K5453" s="1">
        <v>45869</v>
      </c>
      <c r="L5453" t="s">
        <v>15144</v>
      </c>
    </row>
    <row r="5454" spans="1:12" x14ac:dyDescent="0.2">
      <c r="A5454" t="s">
        <v>8496</v>
      </c>
      <c r="B5454" t="s">
        <v>8497</v>
      </c>
      <c r="C5454" t="s">
        <v>7360</v>
      </c>
      <c r="D5454" t="s">
        <v>8495</v>
      </c>
      <c r="E5454" t="s">
        <v>32</v>
      </c>
      <c r="F5454" t="s">
        <v>52</v>
      </c>
      <c r="G5454" t="s">
        <v>53</v>
      </c>
      <c r="I5454"/>
      <c r="K5454" s="1">
        <v>45869</v>
      </c>
      <c r="L5454" t="s">
        <v>15144</v>
      </c>
    </row>
    <row r="5455" spans="1:12" x14ac:dyDescent="0.2">
      <c r="A5455" t="s">
        <v>8506</v>
      </c>
      <c r="B5455" t="s">
        <v>8507</v>
      </c>
      <c r="C5455" t="s">
        <v>7360</v>
      </c>
      <c r="D5455" t="s">
        <v>8495</v>
      </c>
      <c r="E5455" t="s">
        <v>32</v>
      </c>
      <c r="F5455" t="s">
        <v>52</v>
      </c>
      <c r="G5455" t="s">
        <v>53</v>
      </c>
      <c r="I5455"/>
      <c r="K5455" s="1">
        <v>45869</v>
      </c>
      <c r="L5455" t="s">
        <v>15144</v>
      </c>
    </row>
    <row r="5456" spans="1:12" x14ac:dyDescent="0.2">
      <c r="A5456" t="s">
        <v>8502</v>
      </c>
      <c r="B5456" t="s">
        <v>8503</v>
      </c>
      <c r="C5456" t="s">
        <v>7360</v>
      </c>
      <c r="D5456" t="s">
        <v>8495</v>
      </c>
      <c r="E5456" t="s">
        <v>32</v>
      </c>
      <c r="F5456" t="s">
        <v>52</v>
      </c>
      <c r="G5456" t="s">
        <v>53</v>
      </c>
      <c r="I5456"/>
      <c r="K5456" s="1">
        <v>45869</v>
      </c>
      <c r="L5456" t="s">
        <v>15144</v>
      </c>
    </row>
    <row r="5457" spans="1:12" x14ac:dyDescent="0.2">
      <c r="A5457" t="s">
        <v>8498</v>
      </c>
      <c r="B5457" t="s">
        <v>8499</v>
      </c>
      <c r="C5457" t="s">
        <v>7360</v>
      </c>
      <c r="D5457" t="s">
        <v>8495</v>
      </c>
      <c r="E5457" t="s">
        <v>32</v>
      </c>
      <c r="F5457" t="s">
        <v>52</v>
      </c>
      <c r="G5457" t="s">
        <v>53</v>
      </c>
      <c r="I5457"/>
      <c r="K5457" s="1">
        <v>45869</v>
      </c>
      <c r="L5457" t="s">
        <v>15144</v>
      </c>
    </row>
    <row r="5458" spans="1:12" x14ac:dyDescent="0.2">
      <c r="A5458" t="s">
        <v>8500</v>
      </c>
      <c r="B5458" t="s">
        <v>8501</v>
      </c>
      <c r="C5458" t="s">
        <v>7360</v>
      </c>
      <c r="D5458" t="s">
        <v>8495</v>
      </c>
      <c r="E5458" t="s">
        <v>32</v>
      </c>
      <c r="F5458" t="s">
        <v>52</v>
      </c>
      <c r="G5458" t="s">
        <v>53</v>
      </c>
      <c r="I5458"/>
      <c r="K5458" s="1">
        <v>45869</v>
      </c>
      <c r="L5458" t="s">
        <v>15144</v>
      </c>
    </row>
    <row r="5459" spans="1:12" x14ac:dyDescent="0.2">
      <c r="A5459" t="s">
        <v>8493</v>
      </c>
      <c r="B5459" t="s">
        <v>8494</v>
      </c>
      <c r="C5459" t="s">
        <v>7360</v>
      </c>
      <c r="D5459" t="s">
        <v>8495</v>
      </c>
      <c r="E5459" t="s">
        <v>32</v>
      </c>
      <c r="F5459" t="s">
        <v>52</v>
      </c>
      <c r="G5459" t="s">
        <v>53</v>
      </c>
      <c r="I5459"/>
      <c r="K5459" s="1">
        <v>45869</v>
      </c>
      <c r="L5459" t="s">
        <v>15144</v>
      </c>
    </row>
    <row r="5460" spans="1:12" x14ac:dyDescent="0.2">
      <c r="A5460" t="s">
        <v>8336</v>
      </c>
      <c r="B5460" t="s">
        <v>8337</v>
      </c>
      <c r="C5460" t="s">
        <v>7360</v>
      </c>
      <c r="D5460" t="s">
        <v>8495</v>
      </c>
      <c r="E5460" t="s">
        <v>32</v>
      </c>
      <c r="F5460" t="s">
        <v>52</v>
      </c>
      <c r="G5460" t="s">
        <v>53</v>
      </c>
      <c r="H5460">
        <v>520712</v>
      </c>
      <c r="I5460">
        <v>354650</v>
      </c>
      <c r="J5460">
        <v>62.928000000000004</v>
      </c>
      <c r="K5460" s="1">
        <v>45869</v>
      </c>
      <c r="L5460" t="s">
        <v>15144</v>
      </c>
    </row>
    <row r="5461" spans="1:12" x14ac:dyDescent="0.2">
      <c r="A5461" t="s">
        <v>8330</v>
      </c>
      <c r="B5461" t="s">
        <v>8331</v>
      </c>
      <c r="C5461" t="s">
        <v>7360</v>
      </c>
      <c r="D5461" t="s">
        <v>8495</v>
      </c>
      <c r="E5461" t="s">
        <v>32</v>
      </c>
      <c r="F5461" t="s">
        <v>52</v>
      </c>
      <c r="G5461" t="s">
        <v>53</v>
      </c>
      <c r="H5461">
        <v>364077</v>
      </c>
      <c r="I5461">
        <v>242718</v>
      </c>
      <c r="J5461">
        <v>46</v>
      </c>
      <c r="K5461" s="1">
        <v>45869</v>
      </c>
      <c r="L5461" t="s">
        <v>15144</v>
      </c>
    </row>
    <row r="5462" spans="1:12" x14ac:dyDescent="0.2">
      <c r="A5462" t="s">
        <v>8338</v>
      </c>
      <c r="B5462" t="s">
        <v>8339</v>
      </c>
      <c r="C5462" t="s">
        <v>7360</v>
      </c>
      <c r="D5462" t="s">
        <v>8495</v>
      </c>
      <c r="E5462" t="s">
        <v>32</v>
      </c>
      <c r="F5462" t="s">
        <v>52</v>
      </c>
      <c r="G5462" t="s">
        <v>53</v>
      </c>
      <c r="H5462">
        <v>501963</v>
      </c>
      <c r="I5462">
        <v>341000</v>
      </c>
      <c r="J5462">
        <v>64.48899999999999</v>
      </c>
      <c r="K5462" s="1">
        <v>45869</v>
      </c>
      <c r="L5462" t="s">
        <v>15144</v>
      </c>
    </row>
    <row r="5463" spans="1:12" x14ac:dyDescent="0.2">
      <c r="A5463" t="s">
        <v>8332</v>
      </c>
      <c r="B5463" t="s">
        <v>8333</v>
      </c>
      <c r="C5463" t="s">
        <v>7360</v>
      </c>
      <c r="D5463" t="s">
        <v>8495</v>
      </c>
      <c r="E5463" t="s">
        <v>32</v>
      </c>
      <c r="F5463" t="s">
        <v>52</v>
      </c>
      <c r="G5463" t="s">
        <v>53</v>
      </c>
      <c r="H5463">
        <v>481647</v>
      </c>
      <c r="I5463">
        <v>321098</v>
      </c>
      <c r="J5463">
        <v>62.548999999999999</v>
      </c>
      <c r="K5463" s="1">
        <v>45869</v>
      </c>
      <c r="L5463" t="s">
        <v>15144</v>
      </c>
    </row>
    <row r="5464" spans="1:12" x14ac:dyDescent="0.2">
      <c r="A5464" t="s">
        <v>3386</v>
      </c>
      <c r="B5464" t="s">
        <v>7263</v>
      </c>
      <c r="C5464" t="s">
        <v>7360</v>
      </c>
      <c r="D5464" t="s">
        <v>8495</v>
      </c>
      <c r="E5464" t="s">
        <v>32</v>
      </c>
      <c r="F5464" t="s">
        <v>52</v>
      </c>
      <c r="G5464" t="s">
        <v>53</v>
      </c>
      <c r="H5464">
        <v>260000</v>
      </c>
      <c r="I5464">
        <v>260000</v>
      </c>
      <c r="J5464">
        <v>50.93</v>
      </c>
      <c r="K5464" s="1">
        <v>45688</v>
      </c>
      <c r="L5464" t="s">
        <v>15144</v>
      </c>
    </row>
    <row r="5465" spans="1:12" x14ac:dyDescent="0.2">
      <c r="A5465" t="s">
        <v>3384</v>
      </c>
      <c r="B5465" t="s">
        <v>7261</v>
      </c>
      <c r="C5465" t="s">
        <v>7360</v>
      </c>
      <c r="D5465" t="s">
        <v>8495</v>
      </c>
      <c r="E5465" t="s">
        <v>32</v>
      </c>
      <c r="F5465" t="s">
        <v>52</v>
      </c>
      <c r="G5465" t="s">
        <v>53</v>
      </c>
      <c r="H5465">
        <v>250364</v>
      </c>
      <c r="I5465">
        <v>250364</v>
      </c>
      <c r="J5465">
        <v>47.71</v>
      </c>
      <c r="K5465" s="1">
        <v>45688</v>
      </c>
      <c r="L5465" t="s">
        <v>15144</v>
      </c>
    </row>
    <row r="5466" spans="1:12" x14ac:dyDescent="0.2">
      <c r="A5466" t="s">
        <v>3385</v>
      </c>
      <c r="B5466" t="s">
        <v>7262</v>
      </c>
      <c r="C5466" t="s">
        <v>7360</v>
      </c>
      <c r="D5466" t="s">
        <v>8495</v>
      </c>
      <c r="E5466" t="s">
        <v>32</v>
      </c>
      <c r="F5466" t="s">
        <v>52</v>
      </c>
      <c r="G5466" t="s">
        <v>53</v>
      </c>
      <c r="H5466">
        <v>250364</v>
      </c>
      <c r="I5466">
        <v>250364</v>
      </c>
      <c r="J5466">
        <v>47.71</v>
      </c>
      <c r="K5466" s="1">
        <v>45688</v>
      </c>
      <c r="L5466" t="s">
        <v>15144</v>
      </c>
    </row>
    <row r="5467" spans="1:12" x14ac:dyDescent="0.2">
      <c r="A5467" t="s">
        <v>13513</v>
      </c>
      <c r="B5467" t="s">
        <v>13514</v>
      </c>
      <c r="C5467" t="s">
        <v>7360</v>
      </c>
      <c r="D5467" t="s">
        <v>487</v>
      </c>
      <c r="E5467" t="s">
        <v>32</v>
      </c>
      <c r="F5467" t="s">
        <v>125</v>
      </c>
      <c r="G5467" t="s">
        <v>126</v>
      </c>
      <c r="I5467"/>
      <c r="K5467" s="1">
        <v>46142</v>
      </c>
      <c r="L5467" t="s">
        <v>15144</v>
      </c>
    </row>
    <row r="5468" spans="1:12" x14ac:dyDescent="0.2">
      <c r="A5468" t="s">
        <v>528</v>
      </c>
      <c r="B5468" t="s">
        <v>13516</v>
      </c>
      <c r="C5468" t="s">
        <v>15472</v>
      </c>
      <c r="D5468" t="s">
        <v>487</v>
      </c>
      <c r="E5468" t="s">
        <v>32</v>
      </c>
      <c r="F5468" t="s">
        <v>33</v>
      </c>
      <c r="G5468" t="s">
        <v>34</v>
      </c>
      <c r="H5468">
        <v>257450</v>
      </c>
      <c r="I5468">
        <v>772350</v>
      </c>
      <c r="J5468">
        <v>144</v>
      </c>
      <c r="K5468" s="1">
        <v>45626</v>
      </c>
      <c r="L5468" t="s">
        <v>15144</v>
      </c>
    </row>
    <row r="5469" spans="1:12" x14ac:dyDescent="0.2">
      <c r="A5469" t="s">
        <v>527</v>
      </c>
      <c r="B5469" t="s">
        <v>13515</v>
      </c>
      <c r="C5469" t="s">
        <v>7360</v>
      </c>
      <c r="D5469" t="s">
        <v>487</v>
      </c>
      <c r="E5469" t="s">
        <v>32</v>
      </c>
      <c r="F5469" t="s">
        <v>33</v>
      </c>
      <c r="G5469" t="s">
        <v>34</v>
      </c>
      <c r="H5469">
        <v>257450</v>
      </c>
      <c r="I5469">
        <v>772350</v>
      </c>
      <c r="J5469">
        <v>144</v>
      </c>
      <c r="K5469" s="1">
        <v>45626</v>
      </c>
      <c r="L5469" t="s">
        <v>15144</v>
      </c>
    </row>
    <row r="5470" spans="1:12" x14ac:dyDescent="0.2">
      <c r="A5470" t="s">
        <v>3890</v>
      </c>
      <c r="B5470" t="s">
        <v>4333</v>
      </c>
      <c r="C5470" t="s">
        <v>7360</v>
      </c>
      <c r="D5470" t="s">
        <v>1355</v>
      </c>
      <c r="E5470" t="s">
        <v>32</v>
      </c>
      <c r="F5470" t="s">
        <v>49</v>
      </c>
      <c r="G5470" t="s">
        <v>50</v>
      </c>
      <c r="H5470">
        <v>565000</v>
      </c>
      <c r="I5470">
        <v>565000</v>
      </c>
      <c r="J5470">
        <v>73.829999999999984</v>
      </c>
      <c r="K5470" s="1">
        <v>45747</v>
      </c>
      <c r="L5470" t="s">
        <v>15144</v>
      </c>
    </row>
    <row r="5471" spans="1:12" x14ac:dyDescent="0.2">
      <c r="A5471" t="s">
        <v>10674</v>
      </c>
      <c r="B5471" t="s">
        <v>10675</v>
      </c>
      <c r="C5471" t="s">
        <v>7360</v>
      </c>
      <c r="D5471" t="s">
        <v>1355</v>
      </c>
      <c r="E5471" t="s">
        <v>32</v>
      </c>
      <c r="F5471" t="s">
        <v>153</v>
      </c>
      <c r="G5471" t="s">
        <v>1071</v>
      </c>
      <c r="H5471">
        <v>293246</v>
      </c>
      <c r="I5471">
        <v>293246</v>
      </c>
      <c r="J5471">
        <v>72</v>
      </c>
      <c r="K5471" s="1">
        <v>45991</v>
      </c>
      <c r="L5471" t="s">
        <v>15144</v>
      </c>
    </row>
    <row r="5472" spans="1:12" x14ac:dyDescent="0.2">
      <c r="A5472" t="s">
        <v>10672</v>
      </c>
      <c r="B5472" t="s">
        <v>10673</v>
      </c>
      <c r="C5472" t="s">
        <v>7360</v>
      </c>
      <c r="D5472" t="s">
        <v>1355</v>
      </c>
      <c r="E5472" t="s">
        <v>32</v>
      </c>
      <c r="F5472" t="s">
        <v>153</v>
      </c>
      <c r="G5472" t="s">
        <v>1071</v>
      </c>
      <c r="H5472">
        <v>293246</v>
      </c>
      <c r="I5472">
        <v>293246</v>
      </c>
      <c r="J5472">
        <v>72</v>
      </c>
      <c r="K5472" s="1">
        <v>45991</v>
      </c>
      <c r="L5472" t="s">
        <v>15144</v>
      </c>
    </row>
    <row r="5473" spans="1:12" x14ac:dyDescent="0.2">
      <c r="A5473" t="s">
        <v>10670</v>
      </c>
      <c r="B5473" t="s">
        <v>10671</v>
      </c>
      <c r="C5473" t="s">
        <v>7360</v>
      </c>
      <c r="D5473" t="s">
        <v>1355</v>
      </c>
      <c r="E5473" t="s">
        <v>32</v>
      </c>
      <c r="F5473" t="s">
        <v>153</v>
      </c>
      <c r="G5473" t="s">
        <v>1071</v>
      </c>
      <c r="H5473">
        <v>293246</v>
      </c>
      <c r="I5473">
        <v>293246</v>
      </c>
      <c r="J5473">
        <v>72</v>
      </c>
      <c r="K5473" s="1">
        <v>45991</v>
      </c>
      <c r="L5473" t="s">
        <v>15144</v>
      </c>
    </row>
    <row r="5474" spans="1:12" x14ac:dyDescent="0.2">
      <c r="A5474" t="s">
        <v>11807</v>
      </c>
      <c r="B5474" t="s">
        <v>11808</v>
      </c>
      <c r="C5474" t="s">
        <v>7360</v>
      </c>
      <c r="D5474" t="s">
        <v>1355</v>
      </c>
      <c r="E5474" t="s">
        <v>32</v>
      </c>
      <c r="F5474" t="s">
        <v>52</v>
      </c>
      <c r="G5474" t="s">
        <v>53</v>
      </c>
      <c r="H5474">
        <v>316228</v>
      </c>
      <c r="I5474"/>
      <c r="K5474" s="1">
        <v>46081</v>
      </c>
      <c r="L5474" t="s">
        <v>15144</v>
      </c>
    </row>
    <row r="5475" spans="1:12" x14ac:dyDescent="0.2">
      <c r="A5475" t="s">
        <v>11809</v>
      </c>
      <c r="B5475" t="s">
        <v>11810</v>
      </c>
      <c r="C5475" t="s">
        <v>7360</v>
      </c>
      <c r="D5475" t="s">
        <v>1355</v>
      </c>
      <c r="E5475" t="s">
        <v>32</v>
      </c>
      <c r="F5475" t="s">
        <v>52</v>
      </c>
      <c r="G5475" t="s">
        <v>53</v>
      </c>
      <c r="H5475">
        <v>316228</v>
      </c>
      <c r="I5475"/>
      <c r="K5475" s="1">
        <v>46081</v>
      </c>
      <c r="L5475" t="s">
        <v>15144</v>
      </c>
    </row>
    <row r="5476" spans="1:12" x14ac:dyDescent="0.2">
      <c r="A5476" t="s">
        <v>11246</v>
      </c>
      <c r="B5476" t="s">
        <v>11247</v>
      </c>
      <c r="C5476" t="s">
        <v>7360</v>
      </c>
      <c r="D5476" t="s">
        <v>55</v>
      </c>
      <c r="E5476" t="s">
        <v>32</v>
      </c>
      <c r="F5476" t="s">
        <v>49</v>
      </c>
      <c r="G5476" t="s">
        <v>50</v>
      </c>
      <c r="H5476">
        <v>248000</v>
      </c>
      <c r="I5476">
        <v>248000</v>
      </c>
      <c r="J5476">
        <v>38.86</v>
      </c>
      <c r="K5476" s="1">
        <v>46053</v>
      </c>
      <c r="L5476" t="s">
        <v>15144</v>
      </c>
    </row>
    <row r="5477" spans="1:12" x14ac:dyDescent="0.2">
      <c r="A5477" t="s">
        <v>11244</v>
      </c>
      <c r="B5477" t="s">
        <v>11245</v>
      </c>
      <c r="C5477" t="s">
        <v>7360</v>
      </c>
      <c r="D5477" t="s">
        <v>55</v>
      </c>
      <c r="E5477" t="s">
        <v>32</v>
      </c>
      <c r="F5477" t="s">
        <v>49</v>
      </c>
      <c r="G5477" t="s">
        <v>50</v>
      </c>
      <c r="H5477">
        <v>248000</v>
      </c>
      <c r="I5477">
        <v>248000</v>
      </c>
      <c r="J5477">
        <v>38.86</v>
      </c>
      <c r="K5477" s="1">
        <v>46053</v>
      </c>
      <c r="L5477" t="s">
        <v>15144</v>
      </c>
    </row>
    <row r="5478" spans="1:12" x14ac:dyDescent="0.2">
      <c r="A5478" t="s">
        <v>11252</v>
      </c>
      <c r="B5478" t="s">
        <v>11253</v>
      </c>
      <c r="C5478" t="s">
        <v>7360</v>
      </c>
      <c r="D5478" t="s">
        <v>55</v>
      </c>
      <c r="E5478" t="s">
        <v>32</v>
      </c>
      <c r="F5478" t="s">
        <v>49</v>
      </c>
      <c r="G5478" t="s">
        <v>50</v>
      </c>
      <c r="H5478">
        <v>248000</v>
      </c>
      <c r="I5478">
        <v>248000</v>
      </c>
      <c r="J5478">
        <v>38.86</v>
      </c>
      <c r="K5478" s="1">
        <v>46053</v>
      </c>
      <c r="L5478" t="s">
        <v>15144</v>
      </c>
    </row>
    <row r="5479" spans="1:12" x14ac:dyDescent="0.2">
      <c r="A5479" t="s">
        <v>11250</v>
      </c>
      <c r="B5479" t="s">
        <v>11251</v>
      </c>
      <c r="C5479" t="s">
        <v>7360</v>
      </c>
      <c r="D5479" t="s">
        <v>55</v>
      </c>
      <c r="E5479" t="s">
        <v>32</v>
      </c>
      <c r="F5479" t="s">
        <v>49</v>
      </c>
      <c r="G5479" t="s">
        <v>50</v>
      </c>
      <c r="H5479">
        <v>248000</v>
      </c>
      <c r="I5479">
        <v>248000</v>
      </c>
      <c r="J5479">
        <v>38.86</v>
      </c>
      <c r="K5479" s="1">
        <v>46053</v>
      </c>
      <c r="L5479" t="s">
        <v>15144</v>
      </c>
    </row>
    <row r="5480" spans="1:12" x14ac:dyDescent="0.2">
      <c r="A5480" t="s">
        <v>11248</v>
      </c>
      <c r="B5480" t="s">
        <v>11249</v>
      </c>
      <c r="C5480" t="s">
        <v>7360</v>
      </c>
      <c r="D5480" t="s">
        <v>55</v>
      </c>
      <c r="E5480" t="s">
        <v>32</v>
      </c>
      <c r="F5480" t="s">
        <v>49</v>
      </c>
      <c r="G5480" t="s">
        <v>50</v>
      </c>
      <c r="H5480">
        <v>248000</v>
      </c>
      <c r="I5480">
        <v>248000</v>
      </c>
      <c r="J5480">
        <v>38.86</v>
      </c>
      <c r="K5480" s="1">
        <v>46053</v>
      </c>
      <c r="L5480" t="s">
        <v>15144</v>
      </c>
    </row>
    <row r="5481" spans="1:12" x14ac:dyDescent="0.2">
      <c r="A5481" t="s">
        <v>11242</v>
      </c>
      <c r="B5481" t="s">
        <v>11243</v>
      </c>
      <c r="C5481" t="s">
        <v>7360</v>
      </c>
      <c r="D5481" t="s">
        <v>55</v>
      </c>
      <c r="E5481" t="s">
        <v>32</v>
      </c>
      <c r="F5481" t="s">
        <v>49</v>
      </c>
      <c r="G5481" t="s">
        <v>50</v>
      </c>
      <c r="H5481">
        <v>248000</v>
      </c>
      <c r="I5481">
        <v>248000</v>
      </c>
      <c r="J5481">
        <v>38.86</v>
      </c>
      <c r="K5481" s="1">
        <v>46053</v>
      </c>
      <c r="L5481" t="s">
        <v>15144</v>
      </c>
    </row>
    <row r="5482" spans="1:12" x14ac:dyDescent="0.2">
      <c r="A5482" t="s">
        <v>12069</v>
      </c>
      <c r="B5482" t="s">
        <v>12070</v>
      </c>
      <c r="C5482" t="s">
        <v>15473</v>
      </c>
      <c r="D5482" t="s">
        <v>55</v>
      </c>
      <c r="E5482" t="s">
        <v>32</v>
      </c>
      <c r="F5482" t="s">
        <v>49</v>
      </c>
      <c r="G5482" t="s">
        <v>50</v>
      </c>
      <c r="I5482">
        <v>257200</v>
      </c>
      <c r="J5482">
        <v>144</v>
      </c>
      <c r="K5482" s="1">
        <v>46081</v>
      </c>
      <c r="L5482" t="s">
        <v>15144</v>
      </c>
    </row>
    <row r="5483" spans="1:12" x14ac:dyDescent="0.2">
      <c r="A5483" t="s">
        <v>12077</v>
      </c>
      <c r="B5483" t="s">
        <v>12078</v>
      </c>
      <c r="C5483" t="s">
        <v>7360</v>
      </c>
      <c r="D5483" t="s">
        <v>55</v>
      </c>
      <c r="E5483" t="s">
        <v>32</v>
      </c>
      <c r="F5483" t="s">
        <v>49</v>
      </c>
      <c r="G5483" t="s">
        <v>50</v>
      </c>
      <c r="I5483">
        <v>257200</v>
      </c>
      <c r="J5483">
        <v>144</v>
      </c>
      <c r="K5483" s="1">
        <v>46081</v>
      </c>
      <c r="L5483" t="s">
        <v>15144</v>
      </c>
    </row>
    <row r="5484" spans="1:12" x14ac:dyDescent="0.2">
      <c r="A5484" t="s">
        <v>12079</v>
      </c>
      <c r="B5484" t="s">
        <v>12080</v>
      </c>
      <c r="C5484" t="s">
        <v>7360</v>
      </c>
      <c r="D5484" t="s">
        <v>55</v>
      </c>
      <c r="E5484" t="s">
        <v>32</v>
      </c>
      <c r="F5484" t="s">
        <v>49</v>
      </c>
      <c r="G5484" t="s">
        <v>50</v>
      </c>
      <c r="I5484">
        <v>257200</v>
      </c>
      <c r="J5484">
        <v>144</v>
      </c>
      <c r="K5484" s="1">
        <v>46081</v>
      </c>
      <c r="L5484" t="s">
        <v>15144</v>
      </c>
    </row>
    <row r="5485" spans="1:12" x14ac:dyDescent="0.2">
      <c r="A5485" t="s">
        <v>12065</v>
      </c>
      <c r="B5485" t="s">
        <v>12066</v>
      </c>
      <c r="C5485" t="s">
        <v>7360</v>
      </c>
      <c r="D5485" t="s">
        <v>55</v>
      </c>
      <c r="E5485" t="s">
        <v>32</v>
      </c>
      <c r="F5485" t="s">
        <v>49</v>
      </c>
      <c r="G5485" t="s">
        <v>50</v>
      </c>
      <c r="I5485">
        <v>257200</v>
      </c>
      <c r="J5485">
        <v>144</v>
      </c>
      <c r="K5485" s="1">
        <v>46081</v>
      </c>
      <c r="L5485" t="s">
        <v>15144</v>
      </c>
    </row>
    <row r="5486" spans="1:12" x14ac:dyDescent="0.2">
      <c r="A5486" t="s">
        <v>12071</v>
      </c>
      <c r="B5486" t="s">
        <v>12072</v>
      </c>
      <c r="C5486" t="s">
        <v>7360</v>
      </c>
      <c r="D5486" t="s">
        <v>55</v>
      </c>
      <c r="E5486" t="s">
        <v>32</v>
      </c>
      <c r="F5486" t="s">
        <v>49</v>
      </c>
      <c r="G5486" t="s">
        <v>50</v>
      </c>
      <c r="I5486">
        <v>257200</v>
      </c>
      <c r="J5486">
        <v>144</v>
      </c>
      <c r="K5486" s="1">
        <v>46081</v>
      </c>
      <c r="L5486" t="s">
        <v>15144</v>
      </c>
    </row>
    <row r="5487" spans="1:12" x14ac:dyDescent="0.2">
      <c r="A5487" t="s">
        <v>12073</v>
      </c>
      <c r="B5487" t="s">
        <v>12074</v>
      </c>
      <c r="C5487" t="s">
        <v>7360</v>
      </c>
      <c r="D5487" t="s">
        <v>55</v>
      </c>
      <c r="E5487" t="s">
        <v>32</v>
      </c>
      <c r="F5487" t="s">
        <v>49</v>
      </c>
      <c r="G5487" t="s">
        <v>50</v>
      </c>
      <c r="I5487">
        <v>257200</v>
      </c>
      <c r="J5487">
        <v>144</v>
      </c>
      <c r="K5487" s="1">
        <v>46081</v>
      </c>
      <c r="L5487" t="s">
        <v>15144</v>
      </c>
    </row>
    <row r="5488" spans="1:12" x14ac:dyDescent="0.2">
      <c r="A5488" t="s">
        <v>12063</v>
      </c>
      <c r="B5488" t="s">
        <v>12064</v>
      </c>
      <c r="C5488" t="s">
        <v>7360</v>
      </c>
      <c r="D5488" t="s">
        <v>55</v>
      </c>
      <c r="E5488" t="s">
        <v>32</v>
      </c>
      <c r="F5488" t="s">
        <v>49</v>
      </c>
      <c r="G5488" t="s">
        <v>50</v>
      </c>
      <c r="I5488">
        <v>257200</v>
      </c>
      <c r="J5488">
        <v>144</v>
      </c>
      <c r="K5488" s="1">
        <v>46081</v>
      </c>
      <c r="L5488" t="s">
        <v>15144</v>
      </c>
    </row>
    <row r="5489" spans="1:12" x14ac:dyDescent="0.2">
      <c r="A5489" t="s">
        <v>12075</v>
      </c>
      <c r="B5489" t="s">
        <v>12076</v>
      </c>
      <c r="C5489" t="s">
        <v>7360</v>
      </c>
      <c r="D5489" t="s">
        <v>55</v>
      </c>
      <c r="E5489" t="s">
        <v>32</v>
      </c>
      <c r="F5489" t="s">
        <v>49</v>
      </c>
      <c r="G5489" t="s">
        <v>50</v>
      </c>
      <c r="I5489">
        <v>257200</v>
      </c>
      <c r="J5489">
        <v>144</v>
      </c>
      <c r="K5489" s="1">
        <v>46081</v>
      </c>
      <c r="L5489" t="s">
        <v>15144</v>
      </c>
    </row>
    <row r="5490" spans="1:12" x14ac:dyDescent="0.2">
      <c r="A5490" t="s">
        <v>12067</v>
      </c>
      <c r="B5490" t="s">
        <v>12068</v>
      </c>
      <c r="C5490" t="s">
        <v>7360</v>
      </c>
      <c r="D5490" t="s">
        <v>55</v>
      </c>
      <c r="E5490" t="s">
        <v>32</v>
      </c>
      <c r="F5490" t="s">
        <v>49</v>
      </c>
      <c r="G5490" t="s">
        <v>50</v>
      </c>
      <c r="I5490">
        <v>257200</v>
      </c>
      <c r="J5490">
        <v>144</v>
      </c>
      <c r="K5490" s="1">
        <v>46081</v>
      </c>
      <c r="L5490" t="s">
        <v>15144</v>
      </c>
    </row>
    <row r="5491" spans="1:12" x14ac:dyDescent="0.2">
      <c r="A5491" t="s">
        <v>12081</v>
      </c>
      <c r="B5491" t="s">
        <v>12082</v>
      </c>
      <c r="C5491" t="s">
        <v>7360</v>
      </c>
      <c r="D5491" t="s">
        <v>55</v>
      </c>
      <c r="E5491" t="s">
        <v>32</v>
      </c>
      <c r="F5491" t="s">
        <v>49</v>
      </c>
      <c r="G5491" t="s">
        <v>50</v>
      </c>
      <c r="I5491">
        <v>250000</v>
      </c>
      <c r="J5491">
        <v>75</v>
      </c>
      <c r="K5491" s="1">
        <v>46081</v>
      </c>
      <c r="L5491" t="s">
        <v>15144</v>
      </c>
    </row>
    <row r="5492" spans="1:12" x14ac:dyDescent="0.2">
      <c r="A5492" t="s">
        <v>1195</v>
      </c>
      <c r="B5492" t="s">
        <v>6352</v>
      </c>
      <c r="C5492" t="s">
        <v>7360</v>
      </c>
      <c r="D5492" t="s">
        <v>55</v>
      </c>
      <c r="E5492" t="s">
        <v>32</v>
      </c>
      <c r="F5492" t="s">
        <v>49</v>
      </c>
      <c r="G5492" t="s">
        <v>50</v>
      </c>
      <c r="H5492">
        <v>118000</v>
      </c>
      <c r="I5492">
        <v>705000</v>
      </c>
      <c r="J5492">
        <v>108</v>
      </c>
      <c r="K5492" s="1">
        <v>45565</v>
      </c>
      <c r="L5492" t="s">
        <v>15144</v>
      </c>
    </row>
    <row r="5493" spans="1:12" x14ac:dyDescent="0.2">
      <c r="A5493" t="s">
        <v>1196</v>
      </c>
      <c r="B5493" t="s">
        <v>6351</v>
      </c>
      <c r="C5493" t="s">
        <v>7360</v>
      </c>
      <c r="D5493" t="s">
        <v>55</v>
      </c>
      <c r="E5493" t="s">
        <v>32</v>
      </c>
      <c r="F5493" t="s">
        <v>49</v>
      </c>
      <c r="G5493" t="s">
        <v>50</v>
      </c>
      <c r="H5493">
        <v>235000</v>
      </c>
      <c r="I5493">
        <v>705000</v>
      </c>
      <c r="J5493">
        <v>108</v>
      </c>
      <c r="K5493" s="1">
        <v>45565</v>
      </c>
      <c r="L5493" t="s">
        <v>15144</v>
      </c>
    </row>
    <row r="5494" spans="1:12" x14ac:dyDescent="0.2">
      <c r="A5494" t="s">
        <v>1199</v>
      </c>
      <c r="B5494" t="s">
        <v>6353</v>
      </c>
      <c r="C5494" t="s">
        <v>7360</v>
      </c>
      <c r="D5494" t="s">
        <v>55</v>
      </c>
      <c r="E5494" t="s">
        <v>32</v>
      </c>
      <c r="F5494" t="s">
        <v>49</v>
      </c>
      <c r="G5494" t="s">
        <v>50</v>
      </c>
      <c r="H5494">
        <v>118000</v>
      </c>
      <c r="I5494">
        <v>705000</v>
      </c>
      <c r="J5494">
        <v>108</v>
      </c>
      <c r="K5494" s="1">
        <v>45565</v>
      </c>
      <c r="L5494" t="s">
        <v>15144</v>
      </c>
    </row>
    <row r="5495" spans="1:12" x14ac:dyDescent="0.2">
      <c r="A5495" t="s">
        <v>1093</v>
      </c>
      <c r="B5495" t="s">
        <v>5508</v>
      </c>
      <c r="C5495" t="s">
        <v>7360</v>
      </c>
      <c r="D5495" t="s">
        <v>55</v>
      </c>
      <c r="E5495" t="s">
        <v>32</v>
      </c>
      <c r="F5495" t="s">
        <v>49</v>
      </c>
      <c r="G5495" t="s">
        <v>50</v>
      </c>
      <c r="H5495">
        <v>140000</v>
      </c>
      <c r="I5495">
        <v>140000</v>
      </c>
      <c r="J5495">
        <v>20</v>
      </c>
      <c r="K5495" s="1">
        <v>45565</v>
      </c>
      <c r="L5495" t="s">
        <v>15144</v>
      </c>
    </row>
    <row r="5496" spans="1:12" x14ac:dyDescent="0.2">
      <c r="A5496" t="s">
        <v>1090</v>
      </c>
      <c r="B5496" t="s">
        <v>5511</v>
      </c>
      <c r="C5496" t="s">
        <v>7360</v>
      </c>
      <c r="D5496" t="s">
        <v>55</v>
      </c>
      <c r="E5496" t="s">
        <v>32</v>
      </c>
      <c r="F5496" t="s">
        <v>49</v>
      </c>
      <c r="G5496" t="s">
        <v>50</v>
      </c>
      <c r="H5496">
        <v>65000</v>
      </c>
      <c r="I5496">
        <v>65000</v>
      </c>
      <c r="J5496">
        <v>20</v>
      </c>
      <c r="K5496" s="1">
        <v>45565</v>
      </c>
      <c r="L5496" t="s">
        <v>15144</v>
      </c>
    </row>
    <row r="5497" spans="1:12" x14ac:dyDescent="0.2">
      <c r="A5497" t="s">
        <v>1091</v>
      </c>
      <c r="B5497" t="s">
        <v>5509</v>
      </c>
      <c r="C5497" t="s">
        <v>7360</v>
      </c>
      <c r="D5497" t="s">
        <v>55</v>
      </c>
      <c r="E5497" t="s">
        <v>32</v>
      </c>
      <c r="F5497" t="s">
        <v>49</v>
      </c>
      <c r="G5497" t="s">
        <v>50</v>
      </c>
      <c r="H5497">
        <v>108000</v>
      </c>
      <c r="I5497">
        <v>108000</v>
      </c>
      <c r="J5497">
        <v>20</v>
      </c>
      <c r="K5497" s="1">
        <v>45565</v>
      </c>
      <c r="L5497" t="s">
        <v>15144</v>
      </c>
    </row>
    <row r="5498" spans="1:12" x14ac:dyDescent="0.2">
      <c r="A5498" t="s">
        <v>1088</v>
      </c>
      <c r="B5498" t="s">
        <v>5510</v>
      </c>
      <c r="C5498" t="s">
        <v>7360</v>
      </c>
      <c r="D5498" t="s">
        <v>55</v>
      </c>
      <c r="E5498" t="s">
        <v>32</v>
      </c>
      <c r="F5498" t="s">
        <v>49</v>
      </c>
      <c r="G5498" t="s">
        <v>50</v>
      </c>
      <c r="H5498">
        <v>108000</v>
      </c>
      <c r="I5498">
        <v>108000</v>
      </c>
      <c r="J5498">
        <v>20</v>
      </c>
      <c r="K5498" s="1">
        <v>45565</v>
      </c>
      <c r="L5498" t="s">
        <v>15144</v>
      </c>
    </row>
    <row r="5499" spans="1:12" x14ac:dyDescent="0.2">
      <c r="A5499" t="s">
        <v>1123</v>
      </c>
      <c r="B5499" t="s">
        <v>6356</v>
      </c>
      <c r="C5499" t="s">
        <v>7360</v>
      </c>
      <c r="D5499" t="s">
        <v>55</v>
      </c>
      <c r="E5499" t="s">
        <v>32</v>
      </c>
      <c r="F5499" t="s">
        <v>49</v>
      </c>
      <c r="G5499" t="s">
        <v>50</v>
      </c>
      <c r="H5499">
        <v>238540</v>
      </c>
      <c r="I5499">
        <v>238540</v>
      </c>
      <c r="J5499">
        <v>72</v>
      </c>
      <c r="K5499" s="1">
        <v>45565</v>
      </c>
      <c r="L5499" t="s">
        <v>15144</v>
      </c>
    </row>
    <row r="5500" spans="1:12" x14ac:dyDescent="0.2">
      <c r="A5500" t="s">
        <v>1124</v>
      </c>
      <c r="B5500" t="s">
        <v>6355</v>
      </c>
      <c r="C5500" t="s">
        <v>7360</v>
      </c>
      <c r="D5500" t="s">
        <v>55</v>
      </c>
      <c r="E5500" t="s">
        <v>32</v>
      </c>
      <c r="F5500" t="s">
        <v>49</v>
      </c>
      <c r="G5500" t="s">
        <v>50</v>
      </c>
      <c r="H5500">
        <v>503520</v>
      </c>
      <c r="I5500">
        <v>503520</v>
      </c>
      <c r="J5500">
        <v>108</v>
      </c>
      <c r="K5500" s="1">
        <v>45565</v>
      </c>
      <c r="L5500" t="s">
        <v>15144</v>
      </c>
    </row>
    <row r="5501" spans="1:12" x14ac:dyDescent="0.2">
      <c r="A5501" t="s">
        <v>1104</v>
      </c>
      <c r="B5501" t="s">
        <v>6297</v>
      </c>
      <c r="C5501" t="s">
        <v>7360</v>
      </c>
      <c r="D5501" t="s">
        <v>55</v>
      </c>
      <c r="E5501" t="s">
        <v>32</v>
      </c>
      <c r="F5501" t="s">
        <v>49</v>
      </c>
      <c r="G5501" t="s">
        <v>50</v>
      </c>
      <c r="I5501"/>
      <c r="J5501">
        <v>40</v>
      </c>
      <c r="K5501" s="1">
        <v>45535</v>
      </c>
      <c r="L5501" t="s">
        <v>15144</v>
      </c>
    </row>
    <row r="5502" spans="1:12" x14ac:dyDescent="0.2">
      <c r="A5502" t="s">
        <v>1102</v>
      </c>
      <c r="B5502" t="s">
        <v>6298</v>
      </c>
      <c r="C5502" t="s">
        <v>7360</v>
      </c>
      <c r="D5502" t="s">
        <v>55</v>
      </c>
      <c r="E5502" t="s">
        <v>32</v>
      </c>
      <c r="F5502" t="s">
        <v>49</v>
      </c>
      <c r="G5502" t="s">
        <v>50</v>
      </c>
      <c r="I5502"/>
      <c r="J5502">
        <v>20</v>
      </c>
      <c r="K5502" s="1">
        <v>45535</v>
      </c>
      <c r="L5502" t="s">
        <v>15144</v>
      </c>
    </row>
    <row r="5503" spans="1:12" x14ac:dyDescent="0.2">
      <c r="A5503" t="s">
        <v>1103</v>
      </c>
      <c r="B5503" t="s">
        <v>6299</v>
      </c>
      <c r="C5503" t="s">
        <v>7360</v>
      </c>
      <c r="D5503" t="s">
        <v>55</v>
      </c>
      <c r="E5503" t="s">
        <v>32</v>
      </c>
      <c r="F5503" t="s">
        <v>49</v>
      </c>
      <c r="G5503" t="s">
        <v>50</v>
      </c>
      <c r="I5503"/>
      <c r="J5503">
        <v>40</v>
      </c>
      <c r="K5503" s="1">
        <v>45535</v>
      </c>
      <c r="L5503" t="s">
        <v>15144</v>
      </c>
    </row>
    <row r="5504" spans="1:12" x14ac:dyDescent="0.2">
      <c r="A5504" t="s">
        <v>1105</v>
      </c>
      <c r="B5504" t="s">
        <v>6300</v>
      </c>
      <c r="C5504" t="s">
        <v>7360</v>
      </c>
      <c r="D5504" t="s">
        <v>55</v>
      </c>
      <c r="E5504" t="s">
        <v>32</v>
      </c>
      <c r="F5504" t="s">
        <v>49</v>
      </c>
      <c r="G5504" t="s">
        <v>50</v>
      </c>
      <c r="I5504"/>
      <c r="J5504">
        <v>20</v>
      </c>
      <c r="K5504" s="1">
        <v>45535</v>
      </c>
      <c r="L5504" t="s">
        <v>15144</v>
      </c>
    </row>
    <row r="5505" spans="1:12" x14ac:dyDescent="0.2">
      <c r="A5505" t="s">
        <v>635</v>
      </c>
      <c r="B5505" t="s">
        <v>10917</v>
      </c>
      <c r="C5505" t="s">
        <v>7360</v>
      </c>
      <c r="D5505" t="s">
        <v>55</v>
      </c>
      <c r="E5505" t="s">
        <v>32</v>
      </c>
      <c r="F5505" t="s">
        <v>52</v>
      </c>
      <c r="G5505" t="s">
        <v>53</v>
      </c>
      <c r="H5505">
        <v>210500</v>
      </c>
      <c r="I5505">
        <v>637232</v>
      </c>
      <c r="J5505">
        <v>30</v>
      </c>
      <c r="K5505" s="1">
        <v>45535</v>
      </c>
      <c r="L5505" t="s">
        <v>15144</v>
      </c>
    </row>
    <row r="5506" spans="1:12" x14ac:dyDescent="0.2">
      <c r="A5506" t="s">
        <v>10123</v>
      </c>
      <c r="B5506" t="s">
        <v>8962</v>
      </c>
      <c r="C5506" t="s">
        <v>7360</v>
      </c>
      <c r="D5506" t="s">
        <v>55</v>
      </c>
      <c r="E5506" t="s">
        <v>32</v>
      </c>
      <c r="F5506" t="s">
        <v>52</v>
      </c>
      <c r="G5506" t="s">
        <v>53</v>
      </c>
      <c r="I5506">
        <v>470960</v>
      </c>
      <c r="J5506">
        <v>69.528999999999996</v>
      </c>
      <c r="K5506" s="1">
        <v>45961</v>
      </c>
      <c r="L5506" t="s">
        <v>15144</v>
      </c>
    </row>
    <row r="5507" spans="1:12" x14ac:dyDescent="0.2">
      <c r="A5507" t="s">
        <v>10121</v>
      </c>
      <c r="B5507" t="s">
        <v>9989</v>
      </c>
      <c r="C5507" t="s">
        <v>7360</v>
      </c>
      <c r="D5507" t="s">
        <v>55</v>
      </c>
      <c r="E5507" t="s">
        <v>32</v>
      </c>
      <c r="F5507" t="s">
        <v>52</v>
      </c>
      <c r="G5507" t="s">
        <v>53</v>
      </c>
      <c r="I5507">
        <v>470960</v>
      </c>
      <c r="J5507">
        <v>69.528999999999996</v>
      </c>
      <c r="K5507" s="1">
        <v>45961</v>
      </c>
      <c r="L5507" t="s">
        <v>15144</v>
      </c>
    </row>
    <row r="5508" spans="1:12" x14ac:dyDescent="0.2">
      <c r="A5508" t="s">
        <v>10122</v>
      </c>
      <c r="B5508" t="s">
        <v>8960</v>
      </c>
      <c r="C5508" t="s">
        <v>7360</v>
      </c>
      <c r="D5508" t="s">
        <v>55</v>
      </c>
      <c r="E5508" t="s">
        <v>32</v>
      </c>
      <c r="F5508" t="s">
        <v>52</v>
      </c>
      <c r="G5508" t="s">
        <v>53</v>
      </c>
      <c r="I5508">
        <v>470960</v>
      </c>
      <c r="J5508">
        <v>69.528999999999996</v>
      </c>
      <c r="K5508" s="1">
        <v>45961</v>
      </c>
      <c r="L5508" t="s">
        <v>15144</v>
      </c>
    </row>
    <row r="5509" spans="1:12" x14ac:dyDescent="0.2">
      <c r="A5509" t="s">
        <v>7470</v>
      </c>
      <c r="B5509" t="s">
        <v>7471</v>
      </c>
      <c r="C5509" t="s">
        <v>7360</v>
      </c>
      <c r="D5509" t="s">
        <v>7469</v>
      </c>
      <c r="E5509" t="s">
        <v>32</v>
      </c>
      <c r="F5509" t="s">
        <v>49</v>
      </c>
      <c r="G5509" t="s">
        <v>50</v>
      </c>
      <c r="I5509"/>
      <c r="J5509">
        <v>37.5</v>
      </c>
      <c r="K5509" s="1">
        <v>45808</v>
      </c>
      <c r="L5509" t="s">
        <v>15144</v>
      </c>
    </row>
    <row r="5510" spans="1:12" x14ac:dyDescent="0.2">
      <c r="A5510" t="s">
        <v>7467</v>
      </c>
      <c r="B5510" t="s">
        <v>7468</v>
      </c>
      <c r="C5510" t="s">
        <v>7360</v>
      </c>
      <c r="D5510" t="s">
        <v>7469</v>
      </c>
      <c r="E5510" t="s">
        <v>32</v>
      </c>
      <c r="F5510" t="s">
        <v>49</v>
      </c>
      <c r="G5510" t="s">
        <v>50</v>
      </c>
      <c r="I5510"/>
      <c r="J5510">
        <v>37.5</v>
      </c>
      <c r="K5510" s="1">
        <v>45808</v>
      </c>
      <c r="L5510" t="s">
        <v>15144</v>
      </c>
    </row>
    <row r="5511" spans="1:12" x14ac:dyDescent="0.2">
      <c r="A5511" t="s">
        <v>13274</v>
      </c>
      <c r="B5511" t="s">
        <v>13275</v>
      </c>
      <c r="C5511" t="s">
        <v>7360</v>
      </c>
      <c r="D5511" t="s">
        <v>7469</v>
      </c>
      <c r="E5511" t="s">
        <v>32</v>
      </c>
      <c r="F5511" t="s">
        <v>49</v>
      </c>
      <c r="G5511" t="s">
        <v>50</v>
      </c>
      <c r="I5511"/>
      <c r="J5511">
        <v>300</v>
      </c>
      <c r="K5511" s="1">
        <v>46142</v>
      </c>
      <c r="L5511" t="s">
        <v>15144</v>
      </c>
    </row>
    <row r="5512" spans="1:12" x14ac:dyDescent="0.2">
      <c r="A5512" t="s">
        <v>7478</v>
      </c>
      <c r="B5512" t="s">
        <v>7479</v>
      </c>
      <c r="C5512" t="s">
        <v>7360</v>
      </c>
      <c r="D5512" t="s">
        <v>7469</v>
      </c>
      <c r="E5512" t="s">
        <v>32</v>
      </c>
      <c r="F5512" t="s">
        <v>49</v>
      </c>
      <c r="G5512" t="s">
        <v>50</v>
      </c>
      <c r="I5512"/>
      <c r="J5512">
        <v>93.5</v>
      </c>
      <c r="K5512" s="1">
        <v>45808</v>
      </c>
      <c r="L5512" t="s">
        <v>15144</v>
      </c>
    </row>
    <row r="5513" spans="1:12" x14ac:dyDescent="0.2">
      <c r="A5513" t="s">
        <v>7480</v>
      </c>
      <c r="B5513" t="s">
        <v>7481</v>
      </c>
      <c r="C5513" t="s">
        <v>7360</v>
      </c>
      <c r="D5513" t="s">
        <v>7469</v>
      </c>
      <c r="E5513" t="s">
        <v>32</v>
      </c>
      <c r="F5513" t="s">
        <v>49</v>
      </c>
      <c r="G5513" t="s">
        <v>50</v>
      </c>
      <c r="I5513"/>
      <c r="J5513">
        <v>93.5</v>
      </c>
      <c r="K5513" s="1">
        <v>45808</v>
      </c>
      <c r="L5513" t="s">
        <v>15144</v>
      </c>
    </row>
    <row r="5514" spans="1:12" x14ac:dyDescent="0.2">
      <c r="A5514" t="s">
        <v>9154</v>
      </c>
      <c r="B5514" t="s">
        <v>9155</v>
      </c>
      <c r="C5514" t="s">
        <v>7360</v>
      </c>
      <c r="D5514" t="s">
        <v>7469</v>
      </c>
      <c r="E5514" t="s">
        <v>32</v>
      </c>
      <c r="F5514" t="s">
        <v>49</v>
      </c>
      <c r="G5514" t="s">
        <v>50</v>
      </c>
      <c r="I5514"/>
      <c r="J5514">
        <v>100</v>
      </c>
      <c r="K5514" s="1">
        <v>45900</v>
      </c>
      <c r="L5514" t="s">
        <v>15144</v>
      </c>
    </row>
    <row r="5515" spans="1:12" x14ac:dyDescent="0.2">
      <c r="A5515" t="s">
        <v>9156</v>
      </c>
      <c r="B5515" t="s">
        <v>9157</v>
      </c>
      <c r="C5515" t="s">
        <v>9158</v>
      </c>
      <c r="D5515" t="s">
        <v>7469</v>
      </c>
      <c r="E5515" t="s">
        <v>32</v>
      </c>
      <c r="F5515" t="s">
        <v>49</v>
      </c>
      <c r="G5515" t="s">
        <v>50</v>
      </c>
      <c r="I5515"/>
      <c r="J5515">
        <v>150</v>
      </c>
      <c r="K5515" s="1">
        <v>45900</v>
      </c>
      <c r="L5515" t="s">
        <v>15144</v>
      </c>
    </row>
    <row r="5516" spans="1:12" x14ac:dyDescent="0.2">
      <c r="A5516" t="s">
        <v>7474</v>
      </c>
      <c r="B5516" t="s">
        <v>7475</v>
      </c>
      <c r="C5516" t="s">
        <v>7360</v>
      </c>
      <c r="D5516" t="s">
        <v>7469</v>
      </c>
      <c r="E5516" t="s">
        <v>32</v>
      </c>
      <c r="F5516" t="s">
        <v>49</v>
      </c>
      <c r="G5516" t="s">
        <v>50</v>
      </c>
      <c r="I5516"/>
      <c r="J5516">
        <v>50</v>
      </c>
      <c r="K5516" s="1">
        <v>45808</v>
      </c>
      <c r="L5516" t="s">
        <v>15144</v>
      </c>
    </row>
    <row r="5517" spans="1:12" x14ac:dyDescent="0.2">
      <c r="A5517" t="s">
        <v>7472</v>
      </c>
      <c r="B5517" t="s">
        <v>7473</v>
      </c>
      <c r="C5517" t="s">
        <v>7360</v>
      </c>
      <c r="D5517" t="s">
        <v>7469</v>
      </c>
      <c r="E5517" t="s">
        <v>32</v>
      </c>
      <c r="F5517" t="s">
        <v>49</v>
      </c>
      <c r="G5517" t="s">
        <v>50</v>
      </c>
      <c r="I5517"/>
      <c r="J5517">
        <v>50</v>
      </c>
      <c r="K5517" s="1">
        <v>45808</v>
      </c>
      <c r="L5517" t="s">
        <v>15144</v>
      </c>
    </row>
    <row r="5518" spans="1:12" x14ac:dyDescent="0.2">
      <c r="A5518" t="s">
        <v>7476</v>
      </c>
      <c r="B5518" t="s">
        <v>7477</v>
      </c>
      <c r="C5518" t="s">
        <v>7360</v>
      </c>
      <c r="D5518" t="s">
        <v>7469</v>
      </c>
      <c r="E5518" t="s">
        <v>32</v>
      </c>
      <c r="F5518" t="s">
        <v>49</v>
      </c>
      <c r="G5518" t="s">
        <v>50</v>
      </c>
      <c r="I5518"/>
      <c r="J5518">
        <v>2</v>
      </c>
      <c r="K5518" s="1">
        <v>45808</v>
      </c>
      <c r="L5518" t="s">
        <v>15144</v>
      </c>
    </row>
    <row r="5519" spans="1:12" x14ac:dyDescent="0.2">
      <c r="A5519" t="s">
        <v>11845</v>
      </c>
      <c r="B5519" t="s">
        <v>11846</v>
      </c>
      <c r="C5519" t="s">
        <v>7360</v>
      </c>
      <c r="D5519" t="s">
        <v>7469</v>
      </c>
      <c r="E5519" t="s">
        <v>32</v>
      </c>
      <c r="F5519" t="s">
        <v>49</v>
      </c>
      <c r="G5519" t="s">
        <v>50</v>
      </c>
      <c r="I5519"/>
      <c r="J5519">
        <v>50</v>
      </c>
      <c r="K5519" s="1">
        <v>46081</v>
      </c>
      <c r="L5519" t="s">
        <v>15144</v>
      </c>
    </row>
    <row r="5520" spans="1:12" x14ac:dyDescent="0.2">
      <c r="A5520" t="s">
        <v>11837</v>
      </c>
      <c r="B5520" t="s">
        <v>11838</v>
      </c>
      <c r="C5520" t="s">
        <v>7360</v>
      </c>
      <c r="D5520" t="s">
        <v>7469</v>
      </c>
      <c r="E5520" t="s">
        <v>32</v>
      </c>
      <c r="F5520" t="s">
        <v>49</v>
      </c>
      <c r="G5520" t="s">
        <v>50</v>
      </c>
      <c r="I5520"/>
      <c r="J5520">
        <v>50</v>
      </c>
      <c r="K5520" s="1">
        <v>46081</v>
      </c>
      <c r="L5520" t="s">
        <v>15144</v>
      </c>
    </row>
    <row r="5521" spans="1:12" x14ac:dyDescent="0.2">
      <c r="A5521" t="s">
        <v>11839</v>
      </c>
      <c r="B5521" t="s">
        <v>11840</v>
      </c>
      <c r="C5521" t="s">
        <v>7360</v>
      </c>
      <c r="D5521" t="s">
        <v>7469</v>
      </c>
      <c r="E5521" t="s">
        <v>32</v>
      </c>
      <c r="F5521" t="s">
        <v>49</v>
      </c>
      <c r="G5521" t="s">
        <v>50</v>
      </c>
      <c r="I5521"/>
      <c r="J5521">
        <v>50</v>
      </c>
      <c r="K5521" s="1">
        <v>46081</v>
      </c>
      <c r="L5521" t="s">
        <v>15144</v>
      </c>
    </row>
    <row r="5522" spans="1:12" x14ac:dyDescent="0.2">
      <c r="A5522" t="s">
        <v>11843</v>
      </c>
      <c r="B5522" t="s">
        <v>11844</v>
      </c>
      <c r="C5522" t="s">
        <v>7360</v>
      </c>
      <c r="D5522" t="s">
        <v>7469</v>
      </c>
      <c r="E5522" t="s">
        <v>32</v>
      </c>
      <c r="F5522" t="s">
        <v>49</v>
      </c>
      <c r="G5522" t="s">
        <v>50</v>
      </c>
      <c r="I5522"/>
      <c r="J5522">
        <v>50</v>
      </c>
      <c r="K5522" s="1">
        <v>46081</v>
      </c>
      <c r="L5522" t="s">
        <v>15144</v>
      </c>
    </row>
    <row r="5523" spans="1:12" x14ac:dyDescent="0.2">
      <c r="A5523" t="s">
        <v>11847</v>
      </c>
      <c r="B5523" t="s">
        <v>11848</v>
      </c>
      <c r="C5523" t="s">
        <v>7360</v>
      </c>
      <c r="D5523" t="s">
        <v>7469</v>
      </c>
      <c r="E5523" t="s">
        <v>32</v>
      </c>
      <c r="F5523" t="s">
        <v>49</v>
      </c>
      <c r="G5523" t="s">
        <v>50</v>
      </c>
      <c r="I5523"/>
      <c r="J5523">
        <v>50</v>
      </c>
      <c r="K5523" s="1">
        <v>46081</v>
      </c>
      <c r="L5523" t="s">
        <v>15144</v>
      </c>
    </row>
    <row r="5524" spans="1:12" x14ac:dyDescent="0.2">
      <c r="A5524" t="s">
        <v>11849</v>
      </c>
      <c r="B5524" t="s">
        <v>11850</v>
      </c>
      <c r="C5524" t="s">
        <v>7360</v>
      </c>
      <c r="D5524" t="s">
        <v>7469</v>
      </c>
      <c r="E5524" t="s">
        <v>32</v>
      </c>
      <c r="F5524" t="s">
        <v>49</v>
      </c>
      <c r="G5524" t="s">
        <v>50</v>
      </c>
      <c r="I5524"/>
      <c r="J5524">
        <v>50</v>
      </c>
      <c r="K5524" s="1">
        <v>46081</v>
      </c>
      <c r="L5524" t="s">
        <v>15144</v>
      </c>
    </row>
    <row r="5525" spans="1:12" x14ac:dyDescent="0.2">
      <c r="A5525" t="s">
        <v>11841</v>
      </c>
      <c r="B5525" t="s">
        <v>11842</v>
      </c>
      <c r="C5525" t="s">
        <v>7360</v>
      </c>
      <c r="D5525" t="s">
        <v>7469</v>
      </c>
      <c r="E5525" t="s">
        <v>32</v>
      </c>
      <c r="F5525" t="s">
        <v>49</v>
      </c>
      <c r="G5525" t="s">
        <v>50</v>
      </c>
      <c r="I5525"/>
      <c r="J5525">
        <v>50</v>
      </c>
      <c r="K5525" s="1">
        <v>46081</v>
      </c>
      <c r="L5525" t="s">
        <v>15144</v>
      </c>
    </row>
    <row r="5526" spans="1:12" x14ac:dyDescent="0.2">
      <c r="A5526" t="s">
        <v>7484</v>
      </c>
      <c r="B5526" t="s">
        <v>7485</v>
      </c>
      <c r="C5526" t="s">
        <v>7360</v>
      </c>
      <c r="D5526" t="s">
        <v>7469</v>
      </c>
      <c r="E5526" t="s">
        <v>32</v>
      </c>
      <c r="F5526" t="s">
        <v>49</v>
      </c>
      <c r="G5526" t="s">
        <v>50</v>
      </c>
      <c r="I5526"/>
      <c r="J5526">
        <v>60</v>
      </c>
      <c r="K5526" s="1">
        <v>45808</v>
      </c>
      <c r="L5526" t="s">
        <v>15144</v>
      </c>
    </row>
    <row r="5527" spans="1:12" x14ac:dyDescent="0.2">
      <c r="A5527" t="s">
        <v>7486</v>
      </c>
      <c r="B5527" t="s">
        <v>7487</v>
      </c>
      <c r="C5527" t="s">
        <v>7360</v>
      </c>
      <c r="D5527" t="s">
        <v>7469</v>
      </c>
      <c r="E5527" t="s">
        <v>32</v>
      </c>
      <c r="F5527" t="s">
        <v>49</v>
      </c>
      <c r="G5527" t="s">
        <v>50</v>
      </c>
      <c r="I5527"/>
      <c r="J5527">
        <v>60</v>
      </c>
      <c r="K5527" s="1">
        <v>45808</v>
      </c>
      <c r="L5527" t="s">
        <v>15144</v>
      </c>
    </row>
    <row r="5528" spans="1:12" x14ac:dyDescent="0.2">
      <c r="A5528" t="s">
        <v>3198</v>
      </c>
      <c r="B5528" t="s">
        <v>6713</v>
      </c>
      <c r="C5528" t="s">
        <v>7360</v>
      </c>
      <c r="D5528" t="s">
        <v>3192</v>
      </c>
      <c r="E5528" t="s">
        <v>32</v>
      </c>
      <c r="F5528" t="s">
        <v>52</v>
      </c>
      <c r="G5528" t="s">
        <v>53</v>
      </c>
      <c r="H5528">
        <v>187500</v>
      </c>
      <c r="I5528">
        <v>200000</v>
      </c>
      <c r="J5528">
        <v>46.865000000000002</v>
      </c>
      <c r="K5528" s="1">
        <v>45657</v>
      </c>
      <c r="L5528" t="s">
        <v>15144</v>
      </c>
    </row>
    <row r="5529" spans="1:12" x14ac:dyDescent="0.2">
      <c r="A5529" t="s">
        <v>3193</v>
      </c>
      <c r="B5529" t="s">
        <v>6708</v>
      </c>
      <c r="C5529" t="s">
        <v>7360</v>
      </c>
      <c r="D5529" t="s">
        <v>3192</v>
      </c>
      <c r="E5529" t="s">
        <v>32</v>
      </c>
      <c r="F5529" t="s">
        <v>52</v>
      </c>
      <c r="G5529" t="s">
        <v>53</v>
      </c>
      <c r="H5529">
        <v>187500</v>
      </c>
      <c r="I5529">
        <v>187500</v>
      </c>
      <c r="J5529">
        <v>32.75</v>
      </c>
      <c r="K5529" s="1">
        <v>45657</v>
      </c>
      <c r="L5529" t="s">
        <v>15144</v>
      </c>
    </row>
    <row r="5530" spans="1:12" x14ac:dyDescent="0.2">
      <c r="A5530" t="s">
        <v>3196</v>
      </c>
      <c r="B5530" t="s">
        <v>6712</v>
      </c>
      <c r="C5530" t="s">
        <v>7360</v>
      </c>
      <c r="D5530" t="s">
        <v>3192</v>
      </c>
      <c r="E5530" t="s">
        <v>32</v>
      </c>
      <c r="F5530" t="s">
        <v>52</v>
      </c>
      <c r="G5530" t="s">
        <v>53</v>
      </c>
      <c r="H5530">
        <v>187500</v>
      </c>
      <c r="I5530">
        <v>375000</v>
      </c>
      <c r="J5530">
        <v>61.947999999999993</v>
      </c>
      <c r="K5530" s="1">
        <v>45657</v>
      </c>
      <c r="L5530" t="s">
        <v>15144</v>
      </c>
    </row>
    <row r="5531" spans="1:12" x14ac:dyDescent="0.2">
      <c r="A5531" t="s">
        <v>3191</v>
      </c>
      <c r="B5531" t="s">
        <v>6706</v>
      </c>
      <c r="C5531" t="s">
        <v>7360</v>
      </c>
      <c r="D5531" t="s">
        <v>3192</v>
      </c>
      <c r="E5531" t="s">
        <v>32</v>
      </c>
      <c r="F5531" t="s">
        <v>52</v>
      </c>
      <c r="G5531" t="s">
        <v>53</v>
      </c>
      <c r="H5531">
        <v>187500</v>
      </c>
      <c r="I5531">
        <v>187500</v>
      </c>
      <c r="J5531">
        <v>32.75</v>
      </c>
      <c r="K5531" s="1">
        <v>45657</v>
      </c>
      <c r="L5531" t="s">
        <v>15144</v>
      </c>
    </row>
    <row r="5532" spans="1:12" x14ac:dyDescent="0.2">
      <c r="A5532" t="s">
        <v>3200</v>
      </c>
      <c r="B5532" t="s">
        <v>6711</v>
      </c>
      <c r="C5532" t="s">
        <v>7360</v>
      </c>
      <c r="D5532" t="s">
        <v>3192</v>
      </c>
      <c r="E5532" t="s">
        <v>32</v>
      </c>
      <c r="F5532" t="s">
        <v>52</v>
      </c>
      <c r="G5532" t="s">
        <v>53</v>
      </c>
      <c r="H5532">
        <v>187500</v>
      </c>
      <c r="I5532">
        <v>200000</v>
      </c>
      <c r="J5532">
        <v>46.865000000000002</v>
      </c>
      <c r="K5532" s="1">
        <v>45657</v>
      </c>
      <c r="L5532" t="s">
        <v>15144</v>
      </c>
    </row>
    <row r="5533" spans="1:12" x14ac:dyDescent="0.2">
      <c r="A5533" t="s">
        <v>3199</v>
      </c>
      <c r="B5533" t="s">
        <v>6707</v>
      </c>
      <c r="C5533" t="s">
        <v>7360</v>
      </c>
      <c r="D5533" t="s">
        <v>3192</v>
      </c>
      <c r="E5533" t="s">
        <v>32</v>
      </c>
      <c r="F5533" t="s">
        <v>52</v>
      </c>
      <c r="G5533" t="s">
        <v>53</v>
      </c>
      <c r="H5533">
        <v>187500</v>
      </c>
      <c r="I5533">
        <v>187500</v>
      </c>
      <c r="J5533">
        <v>32.75</v>
      </c>
      <c r="K5533" s="1">
        <v>45657</v>
      </c>
      <c r="L5533" t="s">
        <v>15144</v>
      </c>
    </row>
    <row r="5534" spans="1:12" x14ac:dyDescent="0.2">
      <c r="A5534" t="s">
        <v>3195</v>
      </c>
      <c r="B5534" t="s">
        <v>6705</v>
      </c>
      <c r="C5534" t="s">
        <v>7360</v>
      </c>
      <c r="D5534" t="s">
        <v>3192</v>
      </c>
      <c r="E5534" t="s">
        <v>32</v>
      </c>
      <c r="F5534" t="s">
        <v>52</v>
      </c>
      <c r="G5534" t="s">
        <v>53</v>
      </c>
      <c r="H5534">
        <v>187500</v>
      </c>
      <c r="I5534">
        <v>187500</v>
      </c>
      <c r="J5534">
        <v>32.75</v>
      </c>
      <c r="K5534" s="1">
        <v>45657</v>
      </c>
      <c r="L5534" t="s">
        <v>15144</v>
      </c>
    </row>
    <row r="5535" spans="1:12" x14ac:dyDescent="0.2">
      <c r="A5535" t="s">
        <v>3194</v>
      </c>
      <c r="B5535" t="s">
        <v>6709</v>
      </c>
      <c r="C5535" t="s">
        <v>7360</v>
      </c>
      <c r="D5535" t="s">
        <v>3192</v>
      </c>
      <c r="E5535" t="s">
        <v>32</v>
      </c>
      <c r="F5535" t="s">
        <v>52</v>
      </c>
      <c r="G5535" t="s">
        <v>53</v>
      </c>
      <c r="H5535">
        <v>187500</v>
      </c>
      <c r="I5535">
        <v>187500</v>
      </c>
      <c r="J5535">
        <v>32.75</v>
      </c>
      <c r="K5535" s="1">
        <v>45657</v>
      </c>
      <c r="L5535" t="s">
        <v>15144</v>
      </c>
    </row>
    <row r="5536" spans="1:12" x14ac:dyDescent="0.2">
      <c r="A5536" t="s">
        <v>3197</v>
      </c>
      <c r="B5536" t="s">
        <v>6710</v>
      </c>
      <c r="C5536" t="s">
        <v>7360</v>
      </c>
      <c r="D5536" t="s">
        <v>3192</v>
      </c>
      <c r="E5536" t="s">
        <v>32</v>
      </c>
      <c r="F5536" t="s">
        <v>52</v>
      </c>
      <c r="G5536" t="s">
        <v>53</v>
      </c>
      <c r="H5536">
        <v>187500</v>
      </c>
      <c r="I5536">
        <v>187500</v>
      </c>
      <c r="J5536">
        <v>32.75</v>
      </c>
      <c r="K5536" s="1">
        <v>45657</v>
      </c>
      <c r="L5536" t="s">
        <v>15144</v>
      </c>
    </row>
    <row r="5537" spans="1:12" x14ac:dyDescent="0.2">
      <c r="A5537" t="s">
        <v>11050</v>
      </c>
      <c r="B5537" t="s">
        <v>11959</v>
      </c>
      <c r="C5537" t="s">
        <v>7360</v>
      </c>
      <c r="D5537" t="s">
        <v>285</v>
      </c>
      <c r="E5537" t="s">
        <v>32</v>
      </c>
      <c r="F5537" t="s">
        <v>36</v>
      </c>
      <c r="G5537" t="s">
        <v>37</v>
      </c>
      <c r="I5537"/>
      <c r="J5537">
        <v>42</v>
      </c>
      <c r="K5537" s="1">
        <v>46022</v>
      </c>
      <c r="L5537" t="s">
        <v>15144</v>
      </c>
    </row>
    <row r="5538" spans="1:12" x14ac:dyDescent="0.2">
      <c r="A5538" t="s">
        <v>11960</v>
      </c>
      <c r="B5538" t="s">
        <v>11961</v>
      </c>
      <c r="C5538" t="s">
        <v>7360</v>
      </c>
      <c r="D5538" t="s">
        <v>285</v>
      </c>
      <c r="E5538" t="s">
        <v>32</v>
      </c>
      <c r="F5538" t="s">
        <v>36</v>
      </c>
      <c r="G5538" t="s">
        <v>37</v>
      </c>
      <c r="I5538"/>
      <c r="J5538">
        <v>54</v>
      </c>
      <c r="K5538" s="1">
        <v>46081</v>
      </c>
      <c r="L5538" t="s">
        <v>15144</v>
      </c>
    </row>
    <row r="5539" spans="1:12" x14ac:dyDescent="0.2">
      <c r="A5539" t="s">
        <v>11051</v>
      </c>
      <c r="B5539" t="s">
        <v>11052</v>
      </c>
      <c r="C5539" t="s">
        <v>7360</v>
      </c>
      <c r="D5539" t="s">
        <v>285</v>
      </c>
      <c r="E5539" t="s">
        <v>32</v>
      </c>
      <c r="F5539" t="s">
        <v>36</v>
      </c>
      <c r="G5539" t="s">
        <v>37</v>
      </c>
      <c r="I5539">
        <v>180000</v>
      </c>
      <c r="J5539">
        <v>24</v>
      </c>
      <c r="K5539" s="1">
        <v>46022</v>
      </c>
      <c r="L5539" t="s">
        <v>15144</v>
      </c>
    </row>
    <row r="5540" spans="1:12" x14ac:dyDescent="0.2">
      <c r="A5540" t="s">
        <v>1279</v>
      </c>
      <c r="B5540" t="s">
        <v>4499</v>
      </c>
      <c r="C5540" t="s">
        <v>7360</v>
      </c>
      <c r="D5540" t="s">
        <v>285</v>
      </c>
      <c r="E5540" t="s">
        <v>32</v>
      </c>
      <c r="F5540" t="s">
        <v>41</v>
      </c>
      <c r="G5540" t="s">
        <v>42</v>
      </c>
      <c r="H5540">
        <v>219512</v>
      </c>
      <c r="I5540">
        <v>219512</v>
      </c>
      <c r="J5540">
        <v>30</v>
      </c>
      <c r="K5540" s="1">
        <v>45565</v>
      </c>
      <c r="L5540" t="s">
        <v>15144</v>
      </c>
    </row>
    <row r="5541" spans="1:12" x14ac:dyDescent="0.2">
      <c r="A5541" t="s">
        <v>1280</v>
      </c>
      <c r="B5541" t="s">
        <v>4498</v>
      </c>
      <c r="C5541" t="s">
        <v>7360</v>
      </c>
      <c r="D5541" t="s">
        <v>285</v>
      </c>
      <c r="E5541" t="s">
        <v>32</v>
      </c>
      <c r="F5541" t="s">
        <v>41</v>
      </c>
      <c r="G5541" t="s">
        <v>42</v>
      </c>
      <c r="H5541">
        <v>439024</v>
      </c>
      <c r="I5541">
        <v>439024</v>
      </c>
      <c r="J5541">
        <v>60</v>
      </c>
      <c r="K5541" s="1">
        <v>45565</v>
      </c>
      <c r="L5541" t="s">
        <v>15144</v>
      </c>
    </row>
    <row r="5542" spans="1:12" x14ac:dyDescent="0.2">
      <c r="A5542" t="s">
        <v>1278</v>
      </c>
      <c r="B5542" t="s">
        <v>4497</v>
      </c>
      <c r="C5542" t="s">
        <v>7360</v>
      </c>
      <c r="D5542" t="s">
        <v>285</v>
      </c>
      <c r="E5542" t="s">
        <v>32</v>
      </c>
      <c r="F5542" t="s">
        <v>41</v>
      </c>
      <c r="G5542" t="s">
        <v>42</v>
      </c>
      <c r="H5542">
        <v>439024</v>
      </c>
      <c r="I5542">
        <v>439024</v>
      </c>
      <c r="J5542">
        <v>60</v>
      </c>
      <c r="K5542" s="1">
        <v>45565</v>
      </c>
      <c r="L5542" t="s">
        <v>15144</v>
      </c>
    </row>
    <row r="5543" spans="1:12" x14ac:dyDescent="0.2">
      <c r="A5543" t="s">
        <v>2484</v>
      </c>
      <c r="B5543" t="s">
        <v>5494</v>
      </c>
      <c r="C5543" t="s">
        <v>7360</v>
      </c>
      <c r="D5543" t="s">
        <v>285</v>
      </c>
      <c r="E5543" t="s">
        <v>32</v>
      </c>
      <c r="F5543" t="s">
        <v>49</v>
      </c>
      <c r="G5543" t="s">
        <v>50</v>
      </c>
      <c r="H5543">
        <v>406000</v>
      </c>
      <c r="I5543">
        <v>406000</v>
      </c>
      <c r="J5543">
        <v>48</v>
      </c>
      <c r="K5543" s="1">
        <v>45535</v>
      </c>
      <c r="L5543" t="s">
        <v>15144</v>
      </c>
    </row>
    <row r="5544" spans="1:12" x14ac:dyDescent="0.2">
      <c r="A5544" t="s">
        <v>1127</v>
      </c>
      <c r="B5544" t="s">
        <v>6317</v>
      </c>
      <c r="C5544" t="s">
        <v>7360</v>
      </c>
      <c r="D5544" t="s">
        <v>285</v>
      </c>
      <c r="E5544" t="s">
        <v>32</v>
      </c>
      <c r="F5544" t="s">
        <v>49</v>
      </c>
      <c r="G5544" t="s">
        <v>50</v>
      </c>
      <c r="H5544">
        <v>353786</v>
      </c>
      <c r="I5544">
        <v>353786</v>
      </c>
      <c r="J5544">
        <v>83</v>
      </c>
      <c r="K5544" s="1">
        <v>45535</v>
      </c>
      <c r="L5544" t="s">
        <v>15144</v>
      </c>
    </row>
    <row r="5545" spans="1:12" x14ac:dyDescent="0.2">
      <c r="A5545" t="s">
        <v>1122</v>
      </c>
      <c r="B5545" t="s">
        <v>6319</v>
      </c>
      <c r="C5545" t="s">
        <v>7360</v>
      </c>
      <c r="D5545" t="s">
        <v>285</v>
      </c>
      <c r="E5545" t="s">
        <v>32</v>
      </c>
      <c r="F5545" t="s">
        <v>49</v>
      </c>
      <c r="G5545" t="s">
        <v>50</v>
      </c>
      <c r="H5545">
        <v>353786</v>
      </c>
      <c r="I5545">
        <v>353786</v>
      </c>
      <c r="J5545">
        <v>83</v>
      </c>
      <c r="K5545" s="1">
        <v>45535</v>
      </c>
      <c r="L5545" t="s">
        <v>15144</v>
      </c>
    </row>
    <row r="5546" spans="1:12" x14ac:dyDescent="0.2">
      <c r="A5546" t="s">
        <v>1128</v>
      </c>
      <c r="B5546" t="s">
        <v>6316</v>
      </c>
      <c r="C5546" t="s">
        <v>7360</v>
      </c>
      <c r="D5546" t="s">
        <v>285</v>
      </c>
      <c r="E5546" t="s">
        <v>32</v>
      </c>
      <c r="F5546" t="s">
        <v>49</v>
      </c>
      <c r="G5546" t="s">
        <v>50</v>
      </c>
      <c r="H5546">
        <v>353786</v>
      </c>
      <c r="I5546">
        <v>353786</v>
      </c>
      <c r="J5546">
        <v>83</v>
      </c>
      <c r="K5546" s="1">
        <v>45535</v>
      </c>
      <c r="L5546" t="s">
        <v>15144</v>
      </c>
    </row>
    <row r="5547" spans="1:12" x14ac:dyDescent="0.2">
      <c r="A5547" t="s">
        <v>1125</v>
      </c>
      <c r="B5547" t="s">
        <v>6318</v>
      </c>
      <c r="C5547" t="s">
        <v>7360</v>
      </c>
      <c r="D5547" t="s">
        <v>285</v>
      </c>
      <c r="E5547" t="s">
        <v>32</v>
      </c>
      <c r="F5547" t="s">
        <v>49</v>
      </c>
      <c r="G5547" t="s">
        <v>50</v>
      </c>
      <c r="H5547">
        <v>353786</v>
      </c>
      <c r="I5547">
        <v>353786</v>
      </c>
      <c r="J5547">
        <v>83</v>
      </c>
      <c r="K5547" s="1">
        <v>45535</v>
      </c>
      <c r="L5547" t="s">
        <v>15144</v>
      </c>
    </row>
    <row r="5548" spans="1:12" x14ac:dyDescent="0.2">
      <c r="A5548" t="s">
        <v>12262</v>
      </c>
      <c r="B5548" t="s">
        <v>12263</v>
      </c>
      <c r="C5548" t="s">
        <v>7360</v>
      </c>
      <c r="D5548" t="s">
        <v>285</v>
      </c>
      <c r="E5548" t="s">
        <v>32</v>
      </c>
      <c r="F5548" t="s">
        <v>152</v>
      </c>
      <c r="G5548" t="s">
        <v>1063</v>
      </c>
      <c r="I5548"/>
      <c r="K5548" s="1">
        <v>46081</v>
      </c>
      <c r="L5548" t="s">
        <v>15144</v>
      </c>
    </row>
    <row r="5549" spans="1:12" x14ac:dyDescent="0.2">
      <c r="A5549" t="s">
        <v>12266</v>
      </c>
      <c r="B5549" t="s">
        <v>12267</v>
      </c>
      <c r="C5549" t="s">
        <v>7360</v>
      </c>
      <c r="D5549" t="s">
        <v>285</v>
      </c>
      <c r="E5549" t="s">
        <v>32</v>
      </c>
      <c r="F5549" t="s">
        <v>152</v>
      </c>
      <c r="G5549" t="s">
        <v>1063</v>
      </c>
      <c r="H5549">
        <v>400000</v>
      </c>
      <c r="I5549">
        <v>400000</v>
      </c>
      <c r="J5549">
        <v>61.79</v>
      </c>
      <c r="K5549" s="1">
        <v>46081</v>
      </c>
      <c r="L5549" t="s">
        <v>15144</v>
      </c>
    </row>
    <row r="5550" spans="1:12" x14ac:dyDescent="0.2">
      <c r="A5550" t="s">
        <v>11501</v>
      </c>
      <c r="B5550" t="s">
        <v>12274</v>
      </c>
      <c r="C5550" t="s">
        <v>7360</v>
      </c>
      <c r="D5550" t="s">
        <v>285</v>
      </c>
      <c r="E5550" t="s">
        <v>32</v>
      </c>
      <c r="F5550" t="s">
        <v>152</v>
      </c>
      <c r="G5550" t="s">
        <v>1063</v>
      </c>
      <c r="H5550">
        <v>400000</v>
      </c>
      <c r="I5550">
        <v>400000</v>
      </c>
      <c r="J5550">
        <v>61.79</v>
      </c>
      <c r="K5550" s="1">
        <v>46053</v>
      </c>
      <c r="L5550" t="s">
        <v>15144</v>
      </c>
    </row>
    <row r="5551" spans="1:12" x14ac:dyDescent="0.2">
      <c r="A5551" t="s">
        <v>12272</v>
      </c>
      <c r="B5551" t="s">
        <v>12273</v>
      </c>
      <c r="C5551" t="s">
        <v>7360</v>
      </c>
      <c r="D5551" t="s">
        <v>285</v>
      </c>
      <c r="E5551" t="s">
        <v>32</v>
      </c>
      <c r="F5551" t="s">
        <v>152</v>
      </c>
      <c r="G5551" t="s">
        <v>1063</v>
      </c>
      <c r="H5551">
        <v>400000</v>
      </c>
      <c r="I5551">
        <v>400000</v>
      </c>
      <c r="J5551">
        <v>61.79</v>
      </c>
      <c r="K5551" s="1">
        <v>46081</v>
      </c>
      <c r="L5551" t="s">
        <v>15144</v>
      </c>
    </row>
    <row r="5552" spans="1:12" x14ac:dyDescent="0.2">
      <c r="A5552" t="s">
        <v>12270</v>
      </c>
      <c r="B5552" t="s">
        <v>12271</v>
      </c>
      <c r="C5552" t="s">
        <v>7360</v>
      </c>
      <c r="D5552" t="s">
        <v>285</v>
      </c>
      <c r="E5552" t="s">
        <v>32</v>
      </c>
      <c r="F5552" t="s">
        <v>152</v>
      </c>
      <c r="G5552" t="s">
        <v>1063</v>
      </c>
      <c r="H5552">
        <v>400000</v>
      </c>
      <c r="I5552">
        <v>400000</v>
      </c>
      <c r="J5552">
        <v>61.79</v>
      </c>
      <c r="K5552" s="1">
        <v>46081</v>
      </c>
      <c r="L5552" t="s">
        <v>15144</v>
      </c>
    </row>
    <row r="5553" spans="1:12" x14ac:dyDescent="0.2">
      <c r="A5553" t="s">
        <v>12264</v>
      </c>
      <c r="B5553" t="s">
        <v>12265</v>
      </c>
      <c r="C5553" t="s">
        <v>7360</v>
      </c>
      <c r="D5553" t="s">
        <v>285</v>
      </c>
      <c r="E5553" t="s">
        <v>32</v>
      </c>
      <c r="F5553" t="s">
        <v>152</v>
      </c>
      <c r="G5553" t="s">
        <v>1063</v>
      </c>
      <c r="H5553">
        <v>400000</v>
      </c>
      <c r="I5553">
        <v>400000</v>
      </c>
      <c r="J5553">
        <v>61.79</v>
      </c>
      <c r="K5553" s="1">
        <v>46081</v>
      </c>
      <c r="L5553" t="s">
        <v>15144</v>
      </c>
    </row>
    <row r="5554" spans="1:12" x14ac:dyDescent="0.2">
      <c r="A5554" t="s">
        <v>12275</v>
      </c>
      <c r="B5554" t="s">
        <v>12276</v>
      </c>
      <c r="C5554" t="s">
        <v>7360</v>
      </c>
      <c r="D5554" t="s">
        <v>285</v>
      </c>
      <c r="E5554" t="s">
        <v>32</v>
      </c>
      <c r="F5554" t="s">
        <v>152</v>
      </c>
      <c r="G5554" t="s">
        <v>1063</v>
      </c>
      <c r="H5554">
        <v>400000</v>
      </c>
      <c r="I5554">
        <v>400000</v>
      </c>
      <c r="J5554">
        <v>61.79</v>
      </c>
      <c r="K5554" s="1">
        <v>46081</v>
      </c>
      <c r="L5554" t="s">
        <v>15144</v>
      </c>
    </row>
    <row r="5555" spans="1:12" x14ac:dyDescent="0.2">
      <c r="A5555" t="s">
        <v>12268</v>
      </c>
      <c r="B5555" t="s">
        <v>12269</v>
      </c>
      <c r="C5555" t="s">
        <v>7360</v>
      </c>
      <c r="D5555" t="s">
        <v>285</v>
      </c>
      <c r="E5555" t="s">
        <v>32</v>
      </c>
      <c r="F5555" t="s">
        <v>152</v>
      </c>
      <c r="G5555" t="s">
        <v>1063</v>
      </c>
      <c r="H5555">
        <v>400000</v>
      </c>
      <c r="I5555">
        <v>400000</v>
      </c>
      <c r="J5555">
        <v>61.79</v>
      </c>
      <c r="K5555" s="1">
        <v>46081</v>
      </c>
      <c r="L5555" t="s">
        <v>15144</v>
      </c>
    </row>
    <row r="5556" spans="1:12" x14ac:dyDescent="0.2">
      <c r="A5556" t="s">
        <v>12277</v>
      </c>
      <c r="B5556" t="s">
        <v>12278</v>
      </c>
      <c r="C5556" t="s">
        <v>7360</v>
      </c>
      <c r="D5556" t="s">
        <v>285</v>
      </c>
      <c r="E5556" t="s">
        <v>32</v>
      </c>
      <c r="F5556" t="s">
        <v>152</v>
      </c>
      <c r="G5556" t="s">
        <v>1063</v>
      </c>
      <c r="I5556"/>
      <c r="K5556" s="1">
        <v>46081</v>
      </c>
      <c r="L5556" t="s">
        <v>15144</v>
      </c>
    </row>
    <row r="5557" spans="1:12" x14ac:dyDescent="0.2">
      <c r="A5557" t="s">
        <v>3879</v>
      </c>
      <c r="B5557" t="s">
        <v>4149</v>
      </c>
      <c r="C5557" t="s">
        <v>7360</v>
      </c>
      <c r="D5557" t="s">
        <v>285</v>
      </c>
      <c r="E5557" t="s">
        <v>32</v>
      </c>
      <c r="F5557" t="s">
        <v>46</v>
      </c>
      <c r="G5557" t="s">
        <v>47</v>
      </c>
      <c r="H5557">
        <v>263620</v>
      </c>
      <c r="I5557">
        <v>263620</v>
      </c>
      <c r="J5557">
        <v>36</v>
      </c>
      <c r="K5557" s="1">
        <v>45747</v>
      </c>
      <c r="L5557" t="s">
        <v>15144</v>
      </c>
    </row>
    <row r="5558" spans="1:12" x14ac:dyDescent="0.2">
      <c r="A5558" t="s">
        <v>7909</v>
      </c>
      <c r="B5558" t="s">
        <v>7910</v>
      </c>
      <c r="C5558" t="s">
        <v>7360</v>
      </c>
      <c r="D5558" t="s">
        <v>285</v>
      </c>
      <c r="E5558" t="s">
        <v>32</v>
      </c>
      <c r="F5558" t="s">
        <v>58</v>
      </c>
      <c r="G5558" t="s">
        <v>59</v>
      </c>
      <c r="H5558">
        <v>227260</v>
      </c>
      <c r="I5558">
        <v>227260</v>
      </c>
      <c r="J5558">
        <v>36</v>
      </c>
      <c r="K5558" s="1">
        <v>45838</v>
      </c>
      <c r="L5558" t="s">
        <v>15144</v>
      </c>
    </row>
    <row r="5559" spans="1:12" x14ac:dyDescent="0.2">
      <c r="A5559" t="s">
        <v>7911</v>
      </c>
      <c r="B5559" t="s">
        <v>7912</v>
      </c>
      <c r="C5559" t="s">
        <v>7360</v>
      </c>
      <c r="D5559" t="s">
        <v>285</v>
      </c>
      <c r="E5559" t="s">
        <v>32</v>
      </c>
      <c r="F5559" t="s">
        <v>58</v>
      </c>
      <c r="G5559" t="s">
        <v>59</v>
      </c>
      <c r="H5559">
        <v>196030</v>
      </c>
      <c r="I5559">
        <v>196030</v>
      </c>
      <c r="J5559">
        <v>28</v>
      </c>
      <c r="K5559" s="1">
        <v>45838</v>
      </c>
      <c r="L5559" t="s">
        <v>15144</v>
      </c>
    </row>
    <row r="5560" spans="1:12" x14ac:dyDescent="0.2">
      <c r="A5560" t="s">
        <v>2483</v>
      </c>
      <c r="B5560" t="s">
        <v>11055</v>
      </c>
      <c r="C5560" t="s">
        <v>7360</v>
      </c>
      <c r="D5560" t="s">
        <v>285</v>
      </c>
      <c r="E5560" t="s">
        <v>32</v>
      </c>
      <c r="F5560" t="s">
        <v>56</v>
      </c>
      <c r="G5560" t="s">
        <v>57</v>
      </c>
      <c r="H5560">
        <v>354000</v>
      </c>
      <c r="I5560">
        <v>354000</v>
      </c>
      <c r="J5560">
        <v>51</v>
      </c>
      <c r="K5560" s="1">
        <v>45535</v>
      </c>
      <c r="L5560" t="s">
        <v>15144</v>
      </c>
    </row>
    <row r="5561" spans="1:12" x14ac:dyDescent="0.2">
      <c r="A5561" t="s">
        <v>14009</v>
      </c>
      <c r="B5561" t="s">
        <v>14010</v>
      </c>
      <c r="C5561" t="s">
        <v>7360</v>
      </c>
      <c r="D5561" t="s">
        <v>285</v>
      </c>
      <c r="E5561" t="s">
        <v>32</v>
      </c>
      <c r="F5561" t="s">
        <v>52</v>
      </c>
      <c r="G5561" t="s">
        <v>53</v>
      </c>
      <c r="I5561"/>
      <c r="J5561">
        <v>299</v>
      </c>
      <c r="K5561" s="1">
        <v>46173</v>
      </c>
      <c r="L5561" t="s">
        <v>15144</v>
      </c>
    </row>
    <row r="5562" spans="1:12" x14ac:dyDescent="0.2">
      <c r="A5562" t="s">
        <v>14011</v>
      </c>
      <c r="B5562" t="s">
        <v>14012</v>
      </c>
      <c r="C5562" t="s">
        <v>7360</v>
      </c>
      <c r="D5562" t="s">
        <v>285</v>
      </c>
      <c r="E5562" t="s">
        <v>32</v>
      </c>
      <c r="F5562" t="s">
        <v>52</v>
      </c>
      <c r="G5562" t="s">
        <v>53</v>
      </c>
      <c r="I5562"/>
      <c r="K5562" s="1">
        <v>46173</v>
      </c>
      <c r="L5562" t="s">
        <v>15144</v>
      </c>
    </row>
    <row r="5563" spans="1:12" x14ac:dyDescent="0.2">
      <c r="A5563" t="s">
        <v>14013</v>
      </c>
      <c r="B5563" t="s">
        <v>14014</v>
      </c>
      <c r="C5563" t="s">
        <v>7360</v>
      </c>
      <c r="D5563" t="s">
        <v>285</v>
      </c>
      <c r="E5563" t="s">
        <v>32</v>
      </c>
      <c r="F5563" t="s">
        <v>52</v>
      </c>
      <c r="G5563" t="s">
        <v>53</v>
      </c>
      <c r="I5563"/>
      <c r="K5563" s="1">
        <v>46173</v>
      </c>
      <c r="L5563" t="s">
        <v>15144</v>
      </c>
    </row>
    <row r="5564" spans="1:12" x14ac:dyDescent="0.2">
      <c r="A5564" t="s">
        <v>3411</v>
      </c>
      <c r="B5564" t="s">
        <v>7072</v>
      </c>
      <c r="C5564" t="s">
        <v>7360</v>
      </c>
      <c r="D5564" t="s">
        <v>285</v>
      </c>
      <c r="E5564" t="s">
        <v>32</v>
      </c>
      <c r="F5564" t="s">
        <v>52</v>
      </c>
      <c r="G5564" t="s">
        <v>53</v>
      </c>
      <c r="H5564">
        <v>380000</v>
      </c>
      <c r="I5564">
        <v>380000</v>
      </c>
      <c r="J5564">
        <v>75</v>
      </c>
      <c r="K5564" s="1">
        <v>45688</v>
      </c>
      <c r="L5564" t="s">
        <v>15144</v>
      </c>
    </row>
    <row r="5565" spans="1:12" x14ac:dyDescent="0.2">
      <c r="A5565" t="s">
        <v>3413</v>
      </c>
      <c r="B5565" t="s">
        <v>7069</v>
      </c>
      <c r="C5565" t="s">
        <v>7360</v>
      </c>
      <c r="D5565" t="s">
        <v>285</v>
      </c>
      <c r="E5565" t="s">
        <v>32</v>
      </c>
      <c r="F5565" t="s">
        <v>52</v>
      </c>
      <c r="G5565" t="s">
        <v>53</v>
      </c>
      <c r="H5565">
        <v>250000</v>
      </c>
      <c r="I5565">
        <v>250000</v>
      </c>
      <c r="J5565">
        <v>75</v>
      </c>
      <c r="K5565" s="1">
        <v>45688</v>
      </c>
      <c r="L5565" t="s">
        <v>15144</v>
      </c>
    </row>
    <row r="5566" spans="1:12" x14ac:dyDescent="0.2">
      <c r="A5566" t="s">
        <v>3405</v>
      </c>
      <c r="B5566" t="s">
        <v>7067</v>
      </c>
      <c r="C5566" t="s">
        <v>7360</v>
      </c>
      <c r="D5566" t="s">
        <v>285</v>
      </c>
      <c r="E5566" t="s">
        <v>32</v>
      </c>
      <c r="F5566" t="s">
        <v>52</v>
      </c>
      <c r="G5566" t="s">
        <v>53</v>
      </c>
      <c r="H5566">
        <v>250000</v>
      </c>
      <c r="I5566">
        <v>250000</v>
      </c>
      <c r="J5566">
        <v>75</v>
      </c>
      <c r="K5566" s="1">
        <v>45688</v>
      </c>
      <c r="L5566" t="s">
        <v>15144</v>
      </c>
    </row>
    <row r="5567" spans="1:12" x14ac:dyDescent="0.2">
      <c r="A5567" t="s">
        <v>3409</v>
      </c>
      <c r="B5567" t="s">
        <v>7071</v>
      </c>
      <c r="C5567" t="s">
        <v>7360</v>
      </c>
      <c r="D5567" t="s">
        <v>285</v>
      </c>
      <c r="E5567" t="s">
        <v>32</v>
      </c>
      <c r="F5567" t="s">
        <v>52</v>
      </c>
      <c r="G5567" t="s">
        <v>53</v>
      </c>
      <c r="H5567">
        <v>250000</v>
      </c>
      <c r="I5567">
        <v>250000</v>
      </c>
      <c r="J5567">
        <v>75</v>
      </c>
      <c r="K5567" s="1">
        <v>45688</v>
      </c>
      <c r="L5567" t="s">
        <v>15144</v>
      </c>
    </row>
    <row r="5568" spans="1:12" x14ac:dyDescent="0.2">
      <c r="A5568" t="s">
        <v>3415</v>
      </c>
      <c r="B5568" t="s">
        <v>7073</v>
      </c>
      <c r="C5568" t="s">
        <v>7360</v>
      </c>
      <c r="D5568" t="s">
        <v>285</v>
      </c>
      <c r="E5568" t="s">
        <v>32</v>
      </c>
      <c r="F5568" t="s">
        <v>52</v>
      </c>
      <c r="G5568" t="s">
        <v>53</v>
      </c>
      <c r="H5568">
        <v>480000</v>
      </c>
      <c r="I5568">
        <v>480000</v>
      </c>
      <c r="J5568">
        <v>75</v>
      </c>
      <c r="K5568" s="1">
        <v>45688</v>
      </c>
      <c r="L5568" t="s">
        <v>15144</v>
      </c>
    </row>
    <row r="5569" spans="1:12" x14ac:dyDescent="0.2">
      <c r="A5569" t="s">
        <v>3410</v>
      </c>
      <c r="B5569" t="s">
        <v>7068</v>
      </c>
      <c r="C5569" t="s">
        <v>7360</v>
      </c>
      <c r="D5569" t="s">
        <v>285</v>
      </c>
      <c r="E5569" t="s">
        <v>32</v>
      </c>
      <c r="F5569" t="s">
        <v>52</v>
      </c>
      <c r="G5569" t="s">
        <v>53</v>
      </c>
      <c r="H5569">
        <v>250000</v>
      </c>
      <c r="I5569">
        <v>250000</v>
      </c>
      <c r="J5569">
        <v>75</v>
      </c>
      <c r="K5569" s="1">
        <v>45688</v>
      </c>
      <c r="L5569" t="s">
        <v>15144</v>
      </c>
    </row>
    <row r="5570" spans="1:12" x14ac:dyDescent="0.2">
      <c r="A5570" t="s">
        <v>3406</v>
      </c>
      <c r="B5570" t="s">
        <v>7070</v>
      </c>
      <c r="C5570" t="s">
        <v>7360</v>
      </c>
      <c r="D5570" t="s">
        <v>285</v>
      </c>
      <c r="E5570" t="s">
        <v>32</v>
      </c>
      <c r="F5570" t="s">
        <v>52</v>
      </c>
      <c r="G5570" t="s">
        <v>53</v>
      </c>
      <c r="H5570">
        <v>250000</v>
      </c>
      <c r="I5570">
        <v>250000</v>
      </c>
      <c r="J5570">
        <v>75</v>
      </c>
      <c r="K5570" s="1">
        <v>45688</v>
      </c>
      <c r="L5570" t="s">
        <v>15144</v>
      </c>
    </row>
    <row r="5571" spans="1:12" x14ac:dyDescent="0.2">
      <c r="A5571" t="s">
        <v>3414</v>
      </c>
      <c r="B5571" t="s">
        <v>7043</v>
      </c>
      <c r="C5571" t="s">
        <v>7360</v>
      </c>
      <c r="D5571" t="s">
        <v>285</v>
      </c>
      <c r="E5571" t="s">
        <v>32</v>
      </c>
      <c r="F5571" t="s">
        <v>52</v>
      </c>
      <c r="G5571" t="s">
        <v>53</v>
      </c>
      <c r="H5571">
        <v>256284</v>
      </c>
      <c r="I5571">
        <v>256284</v>
      </c>
      <c r="J5571">
        <v>60</v>
      </c>
      <c r="K5571" s="1">
        <v>45688</v>
      </c>
      <c r="L5571" t="s">
        <v>15144</v>
      </c>
    </row>
    <row r="5572" spans="1:12" x14ac:dyDescent="0.2">
      <c r="A5572" t="s">
        <v>3400</v>
      </c>
      <c r="B5572" t="s">
        <v>7047</v>
      </c>
      <c r="C5572" t="s">
        <v>7360</v>
      </c>
      <c r="D5572" t="s">
        <v>285</v>
      </c>
      <c r="E5572" t="s">
        <v>32</v>
      </c>
      <c r="F5572" t="s">
        <v>52</v>
      </c>
      <c r="G5572" t="s">
        <v>53</v>
      </c>
      <c r="H5572">
        <v>256284</v>
      </c>
      <c r="I5572">
        <v>256284</v>
      </c>
      <c r="J5572">
        <v>60</v>
      </c>
      <c r="K5572" s="1">
        <v>45688</v>
      </c>
      <c r="L5572" t="s">
        <v>15144</v>
      </c>
    </row>
    <row r="5573" spans="1:12" x14ac:dyDescent="0.2">
      <c r="A5573" t="s">
        <v>3402</v>
      </c>
      <c r="B5573" t="s">
        <v>7044</v>
      </c>
      <c r="C5573" t="s">
        <v>7360</v>
      </c>
      <c r="D5573" t="s">
        <v>285</v>
      </c>
      <c r="E5573" t="s">
        <v>32</v>
      </c>
      <c r="F5573" t="s">
        <v>52</v>
      </c>
      <c r="G5573" t="s">
        <v>53</v>
      </c>
      <c r="H5573">
        <v>256284</v>
      </c>
      <c r="I5573">
        <v>256284</v>
      </c>
      <c r="J5573">
        <v>60</v>
      </c>
      <c r="K5573" s="1">
        <v>45688</v>
      </c>
      <c r="L5573" t="s">
        <v>15144</v>
      </c>
    </row>
    <row r="5574" spans="1:12" x14ac:dyDescent="0.2">
      <c r="A5574" t="s">
        <v>3403</v>
      </c>
      <c r="B5574" t="s">
        <v>7042</v>
      </c>
      <c r="C5574" t="s">
        <v>7360</v>
      </c>
      <c r="D5574" t="s">
        <v>285</v>
      </c>
      <c r="E5574" t="s">
        <v>32</v>
      </c>
      <c r="F5574" t="s">
        <v>52</v>
      </c>
      <c r="G5574" t="s">
        <v>53</v>
      </c>
      <c r="H5574">
        <v>256284</v>
      </c>
      <c r="I5574">
        <v>256284</v>
      </c>
      <c r="J5574">
        <v>60</v>
      </c>
      <c r="K5574" s="1">
        <v>45688</v>
      </c>
      <c r="L5574" t="s">
        <v>15144</v>
      </c>
    </row>
    <row r="5575" spans="1:12" x14ac:dyDescent="0.2">
      <c r="A5575" t="s">
        <v>3407</v>
      </c>
      <c r="B5575" t="s">
        <v>7046</v>
      </c>
      <c r="C5575" t="s">
        <v>7360</v>
      </c>
      <c r="D5575" t="s">
        <v>285</v>
      </c>
      <c r="E5575" t="s">
        <v>32</v>
      </c>
      <c r="F5575" t="s">
        <v>52</v>
      </c>
      <c r="G5575" t="s">
        <v>53</v>
      </c>
      <c r="H5575">
        <v>256284</v>
      </c>
      <c r="I5575">
        <v>256284</v>
      </c>
      <c r="J5575">
        <v>60</v>
      </c>
      <c r="K5575" s="1">
        <v>45688</v>
      </c>
      <c r="L5575" t="s">
        <v>15144</v>
      </c>
    </row>
    <row r="5576" spans="1:12" x14ac:dyDescent="0.2">
      <c r="A5576" t="s">
        <v>3408</v>
      </c>
      <c r="B5576" t="s">
        <v>7045</v>
      </c>
      <c r="C5576" t="s">
        <v>7360</v>
      </c>
      <c r="D5576" t="s">
        <v>285</v>
      </c>
      <c r="E5576" t="s">
        <v>32</v>
      </c>
      <c r="F5576" t="s">
        <v>52</v>
      </c>
      <c r="G5576" t="s">
        <v>53</v>
      </c>
      <c r="H5576">
        <v>256284</v>
      </c>
      <c r="I5576">
        <v>256284</v>
      </c>
      <c r="J5576">
        <v>60</v>
      </c>
      <c r="K5576" s="1">
        <v>45688</v>
      </c>
      <c r="L5576" t="s">
        <v>15144</v>
      </c>
    </row>
    <row r="5577" spans="1:12" x14ac:dyDescent="0.2">
      <c r="A5577" t="s">
        <v>3412</v>
      </c>
      <c r="B5577" t="s">
        <v>7048</v>
      </c>
      <c r="C5577" t="s">
        <v>7360</v>
      </c>
      <c r="D5577" t="s">
        <v>285</v>
      </c>
      <c r="E5577" t="s">
        <v>32</v>
      </c>
      <c r="F5577" t="s">
        <v>52</v>
      </c>
      <c r="G5577" t="s">
        <v>53</v>
      </c>
      <c r="H5577">
        <v>198442</v>
      </c>
      <c r="I5577">
        <v>198442</v>
      </c>
      <c r="J5577">
        <v>60</v>
      </c>
      <c r="K5577" s="1">
        <v>45688</v>
      </c>
      <c r="L5577" t="s">
        <v>15144</v>
      </c>
    </row>
    <row r="5578" spans="1:12" x14ac:dyDescent="0.2">
      <c r="A5578" t="s">
        <v>3350</v>
      </c>
      <c r="B5578" t="s">
        <v>8132</v>
      </c>
      <c r="C5578" t="s">
        <v>7360</v>
      </c>
      <c r="D5578" t="s">
        <v>285</v>
      </c>
      <c r="E5578" t="s">
        <v>32</v>
      </c>
      <c r="F5578" t="s">
        <v>52</v>
      </c>
      <c r="G5578" t="s">
        <v>53</v>
      </c>
      <c r="I5578">
        <v>425000</v>
      </c>
      <c r="J5578">
        <v>60.37</v>
      </c>
      <c r="K5578" s="1">
        <v>45688</v>
      </c>
      <c r="L5578" t="s">
        <v>15144</v>
      </c>
    </row>
    <row r="5579" spans="1:12" x14ac:dyDescent="0.2">
      <c r="A5579" t="s">
        <v>3622</v>
      </c>
      <c r="B5579" t="s">
        <v>4399</v>
      </c>
      <c r="C5579" t="s">
        <v>7360</v>
      </c>
      <c r="D5579" t="s">
        <v>285</v>
      </c>
      <c r="E5579" t="s">
        <v>32</v>
      </c>
      <c r="F5579" t="s">
        <v>52</v>
      </c>
      <c r="G5579" t="s">
        <v>53</v>
      </c>
      <c r="H5579">
        <v>658500</v>
      </c>
      <c r="I5579">
        <v>658500</v>
      </c>
      <c r="J5579">
        <v>72</v>
      </c>
      <c r="K5579" s="1">
        <v>45716</v>
      </c>
      <c r="L5579" t="s">
        <v>15144</v>
      </c>
    </row>
    <row r="5580" spans="1:12" x14ac:dyDescent="0.2">
      <c r="A5580" t="s">
        <v>3621</v>
      </c>
      <c r="B5580" t="s">
        <v>4398</v>
      </c>
      <c r="C5580" t="s">
        <v>7360</v>
      </c>
      <c r="D5580" t="s">
        <v>285</v>
      </c>
      <c r="E5580" t="s">
        <v>32</v>
      </c>
      <c r="F5580" t="s">
        <v>52</v>
      </c>
      <c r="G5580" t="s">
        <v>53</v>
      </c>
      <c r="H5580">
        <v>658500</v>
      </c>
      <c r="I5580">
        <v>658500</v>
      </c>
      <c r="J5580">
        <v>72</v>
      </c>
      <c r="K5580" s="1">
        <v>45716</v>
      </c>
      <c r="L5580" t="s">
        <v>15144</v>
      </c>
    </row>
    <row r="5581" spans="1:12" x14ac:dyDescent="0.2">
      <c r="A5581" t="s">
        <v>3395</v>
      </c>
      <c r="B5581" t="s">
        <v>7149</v>
      </c>
      <c r="C5581" t="s">
        <v>7360</v>
      </c>
      <c r="D5581" t="s">
        <v>285</v>
      </c>
      <c r="E5581" t="s">
        <v>32</v>
      </c>
      <c r="F5581" t="s">
        <v>52</v>
      </c>
      <c r="G5581" t="s">
        <v>53</v>
      </c>
      <c r="H5581">
        <v>250000</v>
      </c>
      <c r="I5581">
        <v>260475</v>
      </c>
      <c r="J5581">
        <v>49.17</v>
      </c>
      <c r="K5581" s="1">
        <v>45688</v>
      </c>
      <c r="L5581" t="s">
        <v>15144</v>
      </c>
    </row>
    <row r="5582" spans="1:12" x14ac:dyDescent="0.2">
      <c r="A5582" t="s">
        <v>3396</v>
      </c>
      <c r="B5582" t="s">
        <v>7148</v>
      </c>
      <c r="C5582" t="s">
        <v>7360</v>
      </c>
      <c r="D5582" t="s">
        <v>285</v>
      </c>
      <c r="E5582" t="s">
        <v>32</v>
      </c>
      <c r="F5582" t="s">
        <v>52</v>
      </c>
      <c r="G5582" t="s">
        <v>53</v>
      </c>
      <c r="H5582">
        <v>250000</v>
      </c>
      <c r="I5582">
        <v>260475</v>
      </c>
      <c r="J5582">
        <v>51.09</v>
      </c>
      <c r="K5582" s="1">
        <v>45688</v>
      </c>
      <c r="L5582" t="s">
        <v>15144</v>
      </c>
    </row>
    <row r="5583" spans="1:12" x14ac:dyDescent="0.2">
      <c r="A5583" t="s">
        <v>3852</v>
      </c>
      <c r="B5583" t="s">
        <v>7287</v>
      </c>
      <c r="C5583" t="s">
        <v>7360</v>
      </c>
      <c r="D5583" t="s">
        <v>285</v>
      </c>
      <c r="E5583" t="s">
        <v>32</v>
      </c>
      <c r="F5583" t="s">
        <v>52</v>
      </c>
      <c r="G5583" t="s">
        <v>53</v>
      </c>
      <c r="H5583">
        <v>250000</v>
      </c>
      <c r="I5583">
        <v>250000</v>
      </c>
      <c r="J5583">
        <v>47.945</v>
      </c>
      <c r="K5583" s="1">
        <v>45747</v>
      </c>
      <c r="L5583" t="s">
        <v>15144</v>
      </c>
    </row>
    <row r="5584" spans="1:12" x14ac:dyDescent="0.2">
      <c r="A5584" t="s">
        <v>3853</v>
      </c>
      <c r="B5584" t="s">
        <v>7288</v>
      </c>
      <c r="C5584" t="s">
        <v>7360</v>
      </c>
      <c r="D5584" t="s">
        <v>285</v>
      </c>
      <c r="E5584" t="s">
        <v>32</v>
      </c>
      <c r="F5584" t="s">
        <v>52</v>
      </c>
      <c r="G5584" t="s">
        <v>53</v>
      </c>
      <c r="H5584">
        <v>250000</v>
      </c>
      <c r="I5584">
        <v>250000</v>
      </c>
      <c r="J5584">
        <v>47.945</v>
      </c>
      <c r="K5584" s="1">
        <v>45747</v>
      </c>
      <c r="L5584" t="s">
        <v>15144</v>
      </c>
    </row>
    <row r="5585" spans="1:12" x14ac:dyDescent="0.2">
      <c r="A5585" t="s">
        <v>3855</v>
      </c>
      <c r="B5585" t="s">
        <v>7290</v>
      </c>
      <c r="C5585" t="s">
        <v>7360</v>
      </c>
      <c r="D5585" t="s">
        <v>285</v>
      </c>
      <c r="E5585" t="s">
        <v>32</v>
      </c>
      <c r="F5585" t="s">
        <v>52</v>
      </c>
      <c r="G5585" t="s">
        <v>53</v>
      </c>
      <c r="H5585">
        <v>250000</v>
      </c>
      <c r="I5585">
        <v>250000</v>
      </c>
      <c r="J5585">
        <v>47.945</v>
      </c>
      <c r="K5585" s="1">
        <v>45747</v>
      </c>
      <c r="L5585" t="s">
        <v>15144</v>
      </c>
    </row>
    <row r="5586" spans="1:12" x14ac:dyDescent="0.2">
      <c r="A5586" t="s">
        <v>3850</v>
      </c>
      <c r="B5586" t="s">
        <v>7285</v>
      </c>
      <c r="C5586" t="s">
        <v>7360</v>
      </c>
      <c r="D5586" t="s">
        <v>285</v>
      </c>
      <c r="E5586" t="s">
        <v>32</v>
      </c>
      <c r="F5586" t="s">
        <v>52</v>
      </c>
      <c r="G5586" t="s">
        <v>53</v>
      </c>
      <c r="H5586">
        <v>250000</v>
      </c>
      <c r="I5586">
        <v>250000</v>
      </c>
      <c r="J5586">
        <v>47.945</v>
      </c>
      <c r="K5586" s="1">
        <v>45747</v>
      </c>
      <c r="L5586" t="s">
        <v>15144</v>
      </c>
    </row>
    <row r="5587" spans="1:12" x14ac:dyDescent="0.2">
      <c r="A5587" t="s">
        <v>3854</v>
      </c>
      <c r="B5587" t="s">
        <v>7289</v>
      </c>
      <c r="C5587" t="s">
        <v>7360</v>
      </c>
      <c r="D5587" t="s">
        <v>285</v>
      </c>
      <c r="E5587" t="s">
        <v>32</v>
      </c>
      <c r="F5587" t="s">
        <v>52</v>
      </c>
      <c r="G5587" t="s">
        <v>53</v>
      </c>
      <c r="H5587">
        <v>250000</v>
      </c>
      <c r="I5587">
        <v>250000</v>
      </c>
      <c r="J5587">
        <v>47.945</v>
      </c>
      <c r="K5587" s="1">
        <v>45747</v>
      </c>
      <c r="L5587" t="s">
        <v>15144</v>
      </c>
    </row>
    <row r="5588" spans="1:12" x14ac:dyDescent="0.2">
      <c r="A5588" t="s">
        <v>3849</v>
      </c>
      <c r="B5588" t="s">
        <v>7284</v>
      </c>
      <c r="C5588" t="s">
        <v>7360</v>
      </c>
      <c r="D5588" t="s">
        <v>285</v>
      </c>
      <c r="E5588" t="s">
        <v>32</v>
      </c>
      <c r="F5588" t="s">
        <v>52</v>
      </c>
      <c r="G5588" t="s">
        <v>53</v>
      </c>
      <c r="H5588">
        <v>250000</v>
      </c>
      <c r="I5588">
        <v>250000</v>
      </c>
      <c r="J5588">
        <v>47.945</v>
      </c>
      <c r="K5588" s="1">
        <v>45747</v>
      </c>
      <c r="L5588" t="s">
        <v>15144</v>
      </c>
    </row>
    <row r="5589" spans="1:12" x14ac:dyDescent="0.2">
      <c r="A5589" t="s">
        <v>3851</v>
      </c>
      <c r="B5589" t="s">
        <v>7286</v>
      </c>
      <c r="C5589" t="s">
        <v>7360</v>
      </c>
      <c r="D5589" t="s">
        <v>285</v>
      </c>
      <c r="E5589" t="s">
        <v>32</v>
      </c>
      <c r="F5589" t="s">
        <v>52</v>
      </c>
      <c r="G5589" t="s">
        <v>53</v>
      </c>
      <c r="H5589">
        <v>250000</v>
      </c>
      <c r="I5589">
        <v>250000</v>
      </c>
      <c r="J5589">
        <v>47.945</v>
      </c>
      <c r="K5589" s="1">
        <v>45747</v>
      </c>
      <c r="L5589" t="s">
        <v>15144</v>
      </c>
    </row>
    <row r="5590" spans="1:12" x14ac:dyDescent="0.2">
      <c r="A5590" t="s">
        <v>3856</v>
      </c>
      <c r="B5590" t="s">
        <v>7291</v>
      </c>
      <c r="C5590" t="s">
        <v>7360</v>
      </c>
      <c r="D5590" t="s">
        <v>285</v>
      </c>
      <c r="E5590" t="s">
        <v>32</v>
      </c>
      <c r="F5590" t="s">
        <v>52</v>
      </c>
      <c r="G5590" t="s">
        <v>53</v>
      </c>
      <c r="H5590">
        <v>250000</v>
      </c>
      <c r="I5590">
        <v>250000</v>
      </c>
      <c r="J5590">
        <v>47.945</v>
      </c>
      <c r="K5590" s="1">
        <v>45747</v>
      </c>
      <c r="L5590" t="s">
        <v>15144</v>
      </c>
    </row>
    <row r="5591" spans="1:12" x14ac:dyDescent="0.2">
      <c r="A5591" t="s">
        <v>3857</v>
      </c>
      <c r="B5591" t="s">
        <v>7292</v>
      </c>
      <c r="C5591" t="s">
        <v>7360</v>
      </c>
      <c r="D5591" t="s">
        <v>285</v>
      </c>
      <c r="E5591" t="s">
        <v>32</v>
      </c>
      <c r="F5591" t="s">
        <v>52</v>
      </c>
      <c r="G5591" t="s">
        <v>53</v>
      </c>
      <c r="H5591">
        <v>250000</v>
      </c>
      <c r="I5591">
        <v>250000</v>
      </c>
      <c r="J5591">
        <v>47.945</v>
      </c>
      <c r="K5591" s="1">
        <v>45747</v>
      </c>
      <c r="L5591" t="s">
        <v>15144</v>
      </c>
    </row>
    <row r="5592" spans="1:12" x14ac:dyDescent="0.2">
      <c r="A5592" t="s">
        <v>3848</v>
      </c>
      <c r="B5592" t="s">
        <v>7283</v>
      </c>
      <c r="C5592" t="s">
        <v>7360</v>
      </c>
      <c r="D5592" t="s">
        <v>285</v>
      </c>
      <c r="E5592" t="s">
        <v>32</v>
      </c>
      <c r="F5592" t="s">
        <v>52</v>
      </c>
      <c r="G5592" t="s">
        <v>53</v>
      </c>
      <c r="H5592">
        <v>250000</v>
      </c>
      <c r="I5592">
        <v>250000</v>
      </c>
      <c r="J5592">
        <v>47.945</v>
      </c>
      <c r="K5592" s="1">
        <v>45747</v>
      </c>
      <c r="L5592" t="s">
        <v>15144</v>
      </c>
    </row>
    <row r="5593" spans="1:12" x14ac:dyDescent="0.2">
      <c r="A5593" t="s">
        <v>8994</v>
      </c>
      <c r="B5593" t="s">
        <v>8995</v>
      </c>
      <c r="C5593" t="s">
        <v>7360</v>
      </c>
      <c r="D5593" t="s">
        <v>285</v>
      </c>
      <c r="E5593" t="s">
        <v>32</v>
      </c>
      <c r="F5593" t="s">
        <v>52</v>
      </c>
      <c r="G5593" t="s">
        <v>53</v>
      </c>
      <c r="H5593">
        <v>355000</v>
      </c>
      <c r="I5593">
        <v>355000</v>
      </c>
      <c r="J5593">
        <v>62.725000000000001</v>
      </c>
      <c r="K5593" s="1">
        <v>45900</v>
      </c>
      <c r="L5593" t="s">
        <v>15144</v>
      </c>
    </row>
    <row r="5594" spans="1:12" x14ac:dyDescent="0.2">
      <c r="A5594" t="s">
        <v>9978</v>
      </c>
      <c r="B5594" t="s">
        <v>9979</v>
      </c>
      <c r="C5594" t="s">
        <v>7360</v>
      </c>
      <c r="D5594" t="s">
        <v>285</v>
      </c>
      <c r="E5594" t="s">
        <v>32</v>
      </c>
      <c r="F5594" t="s">
        <v>52</v>
      </c>
      <c r="G5594" t="s">
        <v>53</v>
      </c>
      <c r="I5594">
        <v>561538</v>
      </c>
      <c r="J5594">
        <v>71.316999999999993</v>
      </c>
      <c r="K5594" s="1">
        <v>45961</v>
      </c>
      <c r="L5594" t="s">
        <v>15144</v>
      </c>
    </row>
    <row r="5595" spans="1:12" x14ac:dyDescent="0.2">
      <c r="A5595" t="s">
        <v>3503</v>
      </c>
      <c r="B5595" t="s">
        <v>7276</v>
      </c>
      <c r="C5595" t="s">
        <v>7360</v>
      </c>
      <c r="D5595" t="s">
        <v>285</v>
      </c>
      <c r="E5595" t="s">
        <v>32</v>
      </c>
      <c r="F5595" t="s">
        <v>52</v>
      </c>
      <c r="G5595" t="s">
        <v>53</v>
      </c>
      <c r="H5595">
        <v>305200</v>
      </c>
      <c r="I5595">
        <v>305200</v>
      </c>
      <c r="J5595">
        <v>58</v>
      </c>
      <c r="K5595" s="1">
        <v>45688</v>
      </c>
      <c r="L5595" t="s">
        <v>15144</v>
      </c>
    </row>
    <row r="5596" spans="1:12" x14ac:dyDescent="0.2">
      <c r="A5596" t="s">
        <v>3512</v>
      </c>
      <c r="B5596" t="s">
        <v>7277</v>
      </c>
      <c r="C5596" t="s">
        <v>7360</v>
      </c>
      <c r="D5596" t="s">
        <v>285</v>
      </c>
      <c r="E5596" t="s">
        <v>32</v>
      </c>
      <c r="F5596" t="s">
        <v>52</v>
      </c>
      <c r="G5596" t="s">
        <v>53</v>
      </c>
      <c r="H5596">
        <v>305200</v>
      </c>
      <c r="I5596">
        <v>305200</v>
      </c>
      <c r="J5596">
        <v>58</v>
      </c>
      <c r="K5596" s="1">
        <v>45688</v>
      </c>
      <c r="L5596" t="s">
        <v>15144</v>
      </c>
    </row>
    <row r="5597" spans="1:12" x14ac:dyDescent="0.2">
      <c r="A5597" t="s">
        <v>3506</v>
      </c>
      <c r="B5597" t="s">
        <v>7278</v>
      </c>
      <c r="C5597" t="s">
        <v>7360</v>
      </c>
      <c r="D5597" t="s">
        <v>285</v>
      </c>
      <c r="E5597" t="s">
        <v>32</v>
      </c>
      <c r="F5597" t="s">
        <v>52</v>
      </c>
      <c r="G5597" t="s">
        <v>53</v>
      </c>
      <c r="H5597">
        <v>305200</v>
      </c>
      <c r="I5597">
        <v>305200</v>
      </c>
      <c r="J5597">
        <v>58</v>
      </c>
      <c r="K5597" s="1">
        <v>45688</v>
      </c>
      <c r="L5597" t="s">
        <v>15144</v>
      </c>
    </row>
    <row r="5598" spans="1:12" x14ac:dyDescent="0.2">
      <c r="A5598" t="s">
        <v>3520</v>
      </c>
      <c r="B5598" t="s">
        <v>7279</v>
      </c>
      <c r="C5598" t="s">
        <v>7360</v>
      </c>
      <c r="D5598" t="s">
        <v>285</v>
      </c>
      <c r="E5598" t="s">
        <v>32</v>
      </c>
      <c r="F5598" t="s">
        <v>52</v>
      </c>
      <c r="G5598" t="s">
        <v>53</v>
      </c>
      <c r="H5598">
        <v>305200</v>
      </c>
      <c r="I5598">
        <v>305200</v>
      </c>
      <c r="J5598">
        <v>58</v>
      </c>
      <c r="K5598" s="1">
        <v>45688</v>
      </c>
      <c r="L5598" t="s">
        <v>15144</v>
      </c>
    </row>
    <row r="5599" spans="1:12" x14ac:dyDescent="0.2">
      <c r="A5599" t="s">
        <v>3513</v>
      </c>
      <c r="B5599" t="s">
        <v>7265</v>
      </c>
      <c r="C5599" t="s">
        <v>7360</v>
      </c>
      <c r="D5599" t="s">
        <v>285</v>
      </c>
      <c r="E5599" t="s">
        <v>32</v>
      </c>
      <c r="F5599" t="s">
        <v>52</v>
      </c>
      <c r="G5599" t="s">
        <v>53</v>
      </c>
      <c r="H5599">
        <v>305200</v>
      </c>
      <c r="I5599">
        <v>305200</v>
      </c>
      <c r="J5599">
        <v>58</v>
      </c>
      <c r="K5599" s="1">
        <v>45688</v>
      </c>
      <c r="L5599" t="s">
        <v>15144</v>
      </c>
    </row>
    <row r="5600" spans="1:12" x14ac:dyDescent="0.2">
      <c r="A5600" t="s">
        <v>3510</v>
      </c>
      <c r="B5600" t="s">
        <v>7267</v>
      </c>
      <c r="C5600" t="s">
        <v>7360</v>
      </c>
      <c r="D5600" t="s">
        <v>285</v>
      </c>
      <c r="E5600" t="s">
        <v>32</v>
      </c>
      <c r="F5600" t="s">
        <v>52</v>
      </c>
      <c r="G5600" t="s">
        <v>53</v>
      </c>
      <c r="H5600">
        <v>305200</v>
      </c>
      <c r="I5600">
        <v>305200</v>
      </c>
      <c r="J5600">
        <v>58</v>
      </c>
      <c r="K5600" s="1">
        <v>45688</v>
      </c>
      <c r="L5600" t="s">
        <v>15144</v>
      </c>
    </row>
    <row r="5601" spans="1:12" x14ac:dyDescent="0.2">
      <c r="A5601" t="s">
        <v>3511</v>
      </c>
      <c r="B5601" t="s">
        <v>7280</v>
      </c>
      <c r="C5601" t="s">
        <v>7360</v>
      </c>
      <c r="D5601" t="s">
        <v>285</v>
      </c>
      <c r="E5601" t="s">
        <v>32</v>
      </c>
      <c r="F5601" t="s">
        <v>52</v>
      </c>
      <c r="G5601" t="s">
        <v>53</v>
      </c>
      <c r="H5601">
        <v>305200</v>
      </c>
      <c r="I5601">
        <v>305200</v>
      </c>
      <c r="J5601">
        <v>58</v>
      </c>
      <c r="K5601" s="1">
        <v>45688</v>
      </c>
      <c r="L5601" t="s">
        <v>15144</v>
      </c>
    </row>
    <row r="5602" spans="1:12" x14ac:dyDescent="0.2">
      <c r="A5602" t="s">
        <v>3516</v>
      </c>
      <c r="B5602" t="s">
        <v>7282</v>
      </c>
      <c r="C5602" t="s">
        <v>7360</v>
      </c>
      <c r="D5602" t="s">
        <v>285</v>
      </c>
      <c r="E5602" t="s">
        <v>32</v>
      </c>
      <c r="F5602" t="s">
        <v>52</v>
      </c>
      <c r="G5602" t="s">
        <v>53</v>
      </c>
      <c r="H5602">
        <v>305200</v>
      </c>
      <c r="I5602">
        <v>305200</v>
      </c>
      <c r="J5602">
        <v>58</v>
      </c>
      <c r="K5602" s="1">
        <v>45688</v>
      </c>
      <c r="L5602" t="s">
        <v>15144</v>
      </c>
    </row>
    <row r="5603" spans="1:12" x14ac:dyDescent="0.2">
      <c r="A5603" t="s">
        <v>3504</v>
      </c>
      <c r="B5603" t="s">
        <v>7281</v>
      </c>
      <c r="C5603" t="s">
        <v>7360</v>
      </c>
      <c r="D5603" t="s">
        <v>285</v>
      </c>
      <c r="E5603" t="s">
        <v>32</v>
      </c>
      <c r="F5603" t="s">
        <v>52</v>
      </c>
      <c r="G5603" t="s">
        <v>53</v>
      </c>
      <c r="H5603">
        <v>305200</v>
      </c>
      <c r="I5603">
        <v>305200</v>
      </c>
      <c r="J5603">
        <v>58</v>
      </c>
      <c r="K5603" s="1">
        <v>45688</v>
      </c>
      <c r="L5603" t="s">
        <v>15144</v>
      </c>
    </row>
    <row r="5604" spans="1:12" x14ac:dyDescent="0.2">
      <c r="A5604" t="s">
        <v>3519</v>
      </c>
      <c r="B5604" t="s">
        <v>7266</v>
      </c>
      <c r="C5604" t="s">
        <v>7360</v>
      </c>
      <c r="D5604" t="s">
        <v>285</v>
      </c>
      <c r="E5604" t="s">
        <v>32</v>
      </c>
      <c r="F5604" t="s">
        <v>52</v>
      </c>
      <c r="G5604" t="s">
        <v>53</v>
      </c>
      <c r="H5604">
        <v>305200</v>
      </c>
      <c r="I5604">
        <v>305200</v>
      </c>
      <c r="J5604">
        <v>58</v>
      </c>
      <c r="K5604" s="1">
        <v>45688</v>
      </c>
      <c r="L5604" t="s">
        <v>15144</v>
      </c>
    </row>
    <row r="5605" spans="1:12" x14ac:dyDescent="0.2">
      <c r="A5605" t="s">
        <v>3517</v>
      </c>
      <c r="B5605" t="s">
        <v>7268</v>
      </c>
      <c r="C5605" t="s">
        <v>7360</v>
      </c>
      <c r="D5605" t="s">
        <v>285</v>
      </c>
      <c r="E5605" t="s">
        <v>32</v>
      </c>
      <c r="F5605" t="s">
        <v>52</v>
      </c>
      <c r="G5605" t="s">
        <v>53</v>
      </c>
      <c r="H5605">
        <v>305200</v>
      </c>
      <c r="I5605">
        <v>305200</v>
      </c>
      <c r="J5605">
        <v>58</v>
      </c>
      <c r="K5605" s="1">
        <v>45688</v>
      </c>
      <c r="L5605" t="s">
        <v>15144</v>
      </c>
    </row>
    <row r="5606" spans="1:12" x14ac:dyDescent="0.2">
      <c r="A5606" t="s">
        <v>3508</v>
      </c>
      <c r="B5606" t="s">
        <v>7273</v>
      </c>
      <c r="C5606" t="s">
        <v>7360</v>
      </c>
      <c r="D5606" t="s">
        <v>285</v>
      </c>
      <c r="E5606" t="s">
        <v>32</v>
      </c>
      <c r="F5606" t="s">
        <v>52</v>
      </c>
      <c r="G5606" t="s">
        <v>53</v>
      </c>
      <c r="H5606">
        <v>305200</v>
      </c>
      <c r="I5606">
        <v>305200</v>
      </c>
      <c r="J5606">
        <v>58</v>
      </c>
      <c r="K5606" s="1">
        <v>45688</v>
      </c>
      <c r="L5606" t="s">
        <v>15144</v>
      </c>
    </row>
    <row r="5607" spans="1:12" x14ac:dyDescent="0.2">
      <c r="A5607" t="s">
        <v>3518</v>
      </c>
      <c r="B5607" t="s">
        <v>7270</v>
      </c>
      <c r="C5607" t="s">
        <v>7360</v>
      </c>
      <c r="D5607" t="s">
        <v>285</v>
      </c>
      <c r="E5607" t="s">
        <v>32</v>
      </c>
      <c r="F5607" t="s">
        <v>52</v>
      </c>
      <c r="G5607" t="s">
        <v>53</v>
      </c>
      <c r="H5607">
        <v>305200</v>
      </c>
      <c r="I5607">
        <v>305200</v>
      </c>
      <c r="J5607">
        <v>58</v>
      </c>
      <c r="K5607" s="1">
        <v>45688</v>
      </c>
      <c r="L5607" t="s">
        <v>15144</v>
      </c>
    </row>
    <row r="5608" spans="1:12" x14ac:dyDescent="0.2">
      <c r="A5608" t="s">
        <v>3515</v>
      </c>
      <c r="B5608" t="s">
        <v>7271</v>
      </c>
      <c r="C5608" t="s">
        <v>7360</v>
      </c>
      <c r="D5608" t="s">
        <v>285</v>
      </c>
      <c r="E5608" t="s">
        <v>32</v>
      </c>
      <c r="F5608" t="s">
        <v>52</v>
      </c>
      <c r="G5608" t="s">
        <v>53</v>
      </c>
      <c r="H5608">
        <v>305200</v>
      </c>
      <c r="I5608">
        <v>305200</v>
      </c>
      <c r="J5608">
        <v>58</v>
      </c>
      <c r="K5608" s="1">
        <v>45688</v>
      </c>
      <c r="L5608" t="s">
        <v>15144</v>
      </c>
    </row>
    <row r="5609" spans="1:12" x14ac:dyDescent="0.2">
      <c r="A5609" t="s">
        <v>3514</v>
      </c>
      <c r="B5609" t="s">
        <v>7274</v>
      </c>
      <c r="C5609" t="s">
        <v>7360</v>
      </c>
      <c r="D5609" t="s">
        <v>285</v>
      </c>
      <c r="E5609" t="s">
        <v>32</v>
      </c>
      <c r="F5609" t="s">
        <v>52</v>
      </c>
      <c r="G5609" t="s">
        <v>53</v>
      </c>
      <c r="H5609">
        <v>305200</v>
      </c>
      <c r="I5609">
        <v>305200</v>
      </c>
      <c r="J5609">
        <v>58</v>
      </c>
      <c r="K5609" s="1">
        <v>45688</v>
      </c>
      <c r="L5609" t="s">
        <v>15144</v>
      </c>
    </row>
    <row r="5610" spans="1:12" x14ac:dyDescent="0.2">
      <c r="A5610" t="s">
        <v>3509</v>
      </c>
      <c r="B5610" t="s">
        <v>7269</v>
      </c>
      <c r="C5610" t="s">
        <v>7360</v>
      </c>
      <c r="D5610" t="s">
        <v>285</v>
      </c>
      <c r="E5610" t="s">
        <v>32</v>
      </c>
      <c r="F5610" t="s">
        <v>52</v>
      </c>
      <c r="G5610" t="s">
        <v>53</v>
      </c>
      <c r="H5610">
        <v>305200</v>
      </c>
      <c r="I5610">
        <v>305200</v>
      </c>
      <c r="J5610">
        <v>58</v>
      </c>
      <c r="K5610" s="1">
        <v>45688</v>
      </c>
      <c r="L5610" t="s">
        <v>15144</v>
      </c>
    </row>
    <row r="5611" spans="1:12" x14ac:dyDescent="0.2">
      <c r="A5611" t="s">
        <v>3505</v>
      </c>
      <c r="B5611" t="s">
        <v>7272</v>
      </c>
      <c r="C5611" t="s">
        <v>7360</v>
      </c>
      <c r="D5611" t="s">
        <v>285</v>
      </c>
      <c r="E5611" t="s">
        <v>32</v>
      </c>
      <c r="F5611" t="s">
        <v>52</v>
      </c>
      <c r="G5611" t="s">
        <v>53</v>
      </c>
      <c r="H5611">
        <v>305200</v>
      </c>
      <c r="I5611">
        <v>305200</v>
      </c>
      <c r="J5611">
        <v>58</v>
      </c>
      <c r="K5611" s="1">
        <v>45688</v>
      </c>
      <c r="L5611" t="s">
        <v>15144</v>
      </c>
    </row>
    <row r="5612" spans="1:12" x14ac:dyDescent="0.2">
      <c r="A5612" t="s">
        <v>11258</v>
      </c>
      <c r="B5612" t="s">
        <v>11259</v>
      </c>
      <c r="C5612" t="s">
        <v>7360</v>
      </c>
      <c r="D5612" t="s">
        <v>11260</v>
      </c>
      <c r="E5612" t="s">
        <v>32</v>
      </c>
      <c r="F5612" t="s">
        <v>56</v>
      </c>
      <c r="G5612" t="s">
        <v>57</v>
      </c>
      <c r="I5612"/>
      <c r="K5612" s="1">
        <v>46053</v>
      </c>
      <c r="L5612" t="s">
        <v>15144</v>
      </c>
    </row>
    <row r="5613" spans="1:12" x14ac:dyDescent="0.2">
      <c r="A5613" t="s">
        <v>1309</v>
      </c>
      <c r="B5613" t="s">
        <v>5031</v>
      </c>
      <c r="C5613" t="s">
        <v>7360</v>
      </c>
      <c r="D5613" t="s">
        <v>48</v>
      </c>
      <c r="E5613" t="s">
        <v>32</v>
      </c>
      <c r="F5613" t="s">
        <v>41</v>
      </c>
      <c r="G5613" t="s">
        <v>42</v>
      </c>
      <c r="H5613">
        <v>418200</v>
      </c>
      <c r="I5613">
        <v>418200</v>
      </c>
      <c r="J5613">
        <v>45</v>
      </c>
      <c r="K5613" s="1">
        <v>45535</v>
      </c>
      <c r="L5613" t="s">
        <v>15144</v>
      </c>
    </row>
    <row r="5614" spans="1:12" x14ac:dyDescent="0.2">
      <c r="A5614" t="s">
        <v>1312</v>
      </c>
      <c r="B5614" t="s">
        <v>5033</v>
      </c>
      <c r="C5614" t="s">
        <v>7360</v>
      </c>
      <c r="D5614" t="s">
        <v>48</v>
      </c>
      <c r="E5614" t="s">
        <v>32</v>
      </c>
      <c r="F5614" t="s">
        <v>41</v>
      </c>
      <c r="G5614" t="s">
        <v>42</v>
      </c>
      <c r="H5614">
        <v>418200</v>
      </c>
      <c r="I5614">
        <v>418200</v>
      </c>
      <c r="J5614">
        <v>45</v>
      </c>
      <c r="K5614" s="1">
        <v>45535</v>
      </c>
      <c r="L5614" t="s">
        <v>15144</v>
      </c>
    </row>
    <row r="5615" spans="1:12" x14ac:dyDescent="0.2">
      <c r="A5615" t="s">
        <v>1311</v>
      </c>
      <c r="B5615" t="s">
        <v>5034</v>
      </c>
      <c r="C5615" t="s">
        <v>7360</v>
      </c>
      <c r="D5615" t="s">
        <v>48</v>
      </c>
      <c r="E5615" t="s">
        <v>32</v>
      </c>
      <c r="F5615" t="s">
        <v>41</v>
      </c>
      <c r="G5615" t="s">
        <v>42</v>
      </c>
      <c r="H5615">
        <v>418200</v>
      </c>
      <c r="I5615">
        <v>418200</v>
      </c>
      <c r="J5615">
        <v>45</v>
      </c>
      <c r="K5615" s="1">
        <v>45535</v>
      </c>
      <c r="L5615" t="s">
        <v>15144</v>
      </c>
    </row>
    <row r="5616" spans="1:12" x14ac:dyDescent="0.2">
      <c r="A5616" t="s">
        <v>13279</v>
      </c>
      <c r="B5616" t="s">
        <v>13280</v>
      </c>
      <c r="C5616" t="s">
        <v>7360</v>
      </c>
      <c r="D5616" t="s">
        <v>48</v>
      </c>
      <c r="E5616" t="s">
        <v>32</v>
      </c>
      <c r="F5616" t="s">
        <v>49</v>
      </c>
      <c r="G5616" t="s">
        <v>50</v>
      </c>
      <c r="I5616"/>
      <c r="J5616">
        <v>550</v>
      </c>
      <c r="K5616" s="1">
        <v>46142</v>
      </c>
      <c r="L5616" t="s">
        <v>15144</v>
      </c>
    </row>
    <row r="5617" spans="1:12" x14ac:dyDescent="0.2">
      <c r="A5617" t="s">
        <v>13277</v>
      </c>
      <c r="B5617" t="s">
        <v>13278</v>
      </c>
      <c r="C5617" t="s">
        <v>15127</v>
      </c>
      <c r="D5617" t="s">
        <v>48</v>
      </c>
      <c r="E5617" t="s">
        <v>32</v>
      </c>
      <c r="F5617" t="s">
        <v>49</v>
      </c>
      <c r="G5617" t="s">
        <v>50</v>
      </c>
      <c r="I5617"/>
      <c r="J5617">
        <v>250</v>
      </c>
      <c r="K5617" s="1">
        <v>46142</v>
      </c>
      <c r="L5617" t="s">
        <v>15144</v>
      </c>
    </row>
    <row r="5618" spans="1:12" x14ac:dyDescent="0.2">
      <c r="A5618" t="s">
        <v>3763</v>
      </c>
      <c r="B5618" t="s">
        <v>13276</v>
      </c>
      <c r="C5618" t="s">
        <v>7360</v>
      </c>
      <c r="D5618" t="s">
        <v>48</v>
      </c>
      <c r="E5618" t="s">
        <v>32</v>
      </c>
      <c r="F5618" t="s">
        <v>49</v>
      </c>
      <c r="G5618" t="s">
        <v>50</v>
      </c>
      <c r="I5618"/>
      <c r="J5618">
        <v>200</v>
      </c>
      <c r="K5618" s="1">
        <v>45716</v>
      </c>
      <c r="L5618" t="s">
        <v>15144</v>
      </c>
    </row>
    <row r="5619" spans="1:12" x14ac:dyDescent="0.2">
      <c r="A5619" t="s">
        <v>1190</v>
      </c>
      <c r="B5619" t="s">
        <v>5267</v>
      </c>
      <c r="C5619" t="s">
        <v>7360</v>
      </c>
      <c r="D5619" t="s">
        <v>48</v>
      </c>
      <c r="E5619" t="s">
        <v>32</v>
      </c>
      <c r="F5619" t="s">
        <v>49</v>
      </c>
      <c r="G5619" t="s">
        <v>50</v>
      </c>
      <c r="H5619">
        <v>150000</v>
      </c>
      <c r="I5619">
        <v>300000</v>
      </c>
      <c r="J5619">
        <v>40</v>
      </c>
      <c r="K5619" s="1">
        <v>45535</v>
      </c>
      <c r="L5619" t="s">
        <v>15144</v>
      </c>
    </row>
    <row r="5620" spans="1:12" x14ac:dyDescent="0.2">
      <c r="A5620" t="s">
        <v>2480</v>
      </c>
      <c r="B5620" t="s">
        <v>5266</v>
      </c>
      <c r="C5620" t="s">
        <v>7360</v>
      </c>
      <c r="D5620" t="s">
        <v>48</v>
      </c>
      <c r="E5620" t="s">
        <v>32</v>
      </c>
      <c r="F5620" t="s">
        <v>49</v>
      </c>
      <c r="G5620" t="s">
        <v>50</v>
      </c>
      <c r="H5620">
        <v>150000</v>
      </c>
      <c r="I5620">
        <v>300000</v>
      </c>
      <c r="J5620">
        <v>40</v>
      </c>
      <c r="K5620" s="1">
        <v>45535</v>
      </c>
      <c r="L5620" t="s">
        <v>15144</v>
      </c>
    </row>
    <row r="5621" spans="1:12" x14ac:dyDescent="0.2">
      <c r="A5621" t="s">
        <v>15006</v>
      </c>
      <c r="B5621" t="s">
        <v>7372</v>
      </c>
      <c r="C5621" t="s">
        <v>15007</v>
      </c>
      <c r="D5621" t="s">
        <v>48</v>
      </c>
      <c r="E5621" t="s">
        <v>32</v>
      </c>
      <c r="F5621" t="s">
        <v>49</v>
      </c>
      <c r="G5621" t="s">
        <v>50</v>
      </c>
      <c r="I5621"/>
      <c r="J5621">
        <v>164</v>
      </c>
      <c r="K5621" s="1">
        <v>46234</v>
      </c>
      <c r="L5621" t="s">
        <v>15144</v>
      </c>
    </row>
    <row r="5622" spans="1:12" x14ac:dyDescent="0.2">
      <c r="A5622" t="s">
        <v>13843</v>
      </c>
      <c r="B5622" t="s">
        <v>13844</v>
      </c>
      <c r="C5622" t="s">
        <v>7360</v>
      </c>
      <c r="D5622" t="s">
        <v>48</v>
      </c>
      <c r="E5622" t="s">
        <v>32</v>
      </c>
      <c r="F5622" t="s">
        <v>49</v>
      </c>
      <c r="G5622" t="s">
        <v>50</v>
      </c>
      <c r="I5622"/>
      <c r="K5622" s="1">
        <v>46173</v>
      </c>
      <c r="L5622" t="s">
        <v>15144</v>
      </c>
    </row>
    <row r="5623" spans="1:12" x14ac:dyDescent="0.2">
      <c r="A5623" t="s">
        <v>13833</v>
      </c>
      <c r="B5623" t="s">
        <v>13834</v>
      </c>
      <c r="C5623" t="s">
        <v>7360</v>
      </c>
      <c r="D5623" t="s">
        <v>48</v>
      </c>
      <c r="E5623" t="s">
        <v>32</v>
      </c>
      <c r="F5623" t="s">
        <v>49</v>
      </c>
      <c r="G5623" t="s">
        <v>50</v>
      </c>
      <c r="I5623"/>
      <c r="K5623" s="1">
        <v>46173</v>
      </c>
      <c r="L5623" t="s">
        <v>15144</v>
      </c>
    </row>
    <row r="5624" spans="1:12" x14ac:dyDescent="0.2">
      <c r="A5624" t="s">
        <v>13823</v>
      </c>
      <c r="B5624" t="s">
        <v>13824</v>
      </c>
      <c r="C5624" t="s">
        <v>7360</v>
      </c>
      <c r="D5624" t="s">
        <v>48</v>
      </c>
      <c r="E5624" t="s">
        <v>32</v>
      </c>
      <c r="F5624" t="s">
        <v>49</v>
      </c>
      <c r="G5624" t="s">
        <v>50</v>
      </c>
      <c r="I5624"/>
      <c r="K5624" s="1">
        <v>46173</v>
      </c>
      <c r="L5624" t="s">
        <v>15144</v>
      </c>
    </row>
    <row r="5625" spans="1:12" x14ac:dyDescent="0.2">
      <c r="A5625" t="s">
        <v>13829</v>
      </c>
      <c r="B5625" t="s">
        <v>13830</v>
      </c>
      <c r="C5625" t="s">
        <v>7360</v>
      </c>
      <c r="D5625" t="s">
        <v>48</v>
      </c>
      <c r="E5625" t="s">
        <v>32</v>
      </c>
      <c r="F5625" t="s">
        <v>49</v>
      </c>
      <c r="G5625" t="s">
        <v>50</v>
      </c>
      <c r="I5625"/>
      <c r="K5625" s="1">
        <v>46173</v>
      </c>
      <c r="L5625" t="s">
        <v>15144</v>
      </c>
    </row>
    <row r="5626" spans="1:12" x14ac:dyDescent="0.2">
      <c r="A5626" t="s">
        <v>13839</v>
      </c>
      <c r="B5626" t="s">
        <v>13840</v>
      </c>
      <c r="C5626" t="s">
        <v>7360</v>
      </c>
      <c r="D5626" t="s">
        <v>48</v>
      </c>
      <c r="E5626" t="s">
        <v>32</v>
      </c>
      <c r="F5626" t="s">
        <v>49</v>
      </c>
      <c r="G5626" t="s">
        <v>50</v>
      </c>
      <c r="I5626"/>
      <c r="K5626" s="1">
        <v>46173</v>
      </c>
      <c r="L5626" t="s">
        <v>15144</v>
      </c>
    </row>
    <row r="5627" spans="1:12" x14ac:dyDescent="0.2">
      <c r="A5627" t="s">
        <v>13817</v>
      </c>
      <c r="B5627" t="s">
        <v>13818</v>
      </c>
      <c r="C5627" t="s">
        <v>7360</v>
      </c>
      <c r="D5627" t="s">
        <v>48</v>
      </c>
      <c r="E5627" t="s">
        <v>32</v>
      </c>
      <c r="F5627" t="s">
        <v>49</v>
      </c>
      <c r="G5627" t="s">
        <v>50</v>
      </c>
      <c r="I5627"/>
      <c r="K5627" s="1">
        <v>46173</v>
      </c>
      <c r="L5627" t="s">
        <v>15144</v>
      </c>
    </row>
    <row r="5628" spans="1:12" x14ac:dyDescent="0.2">
      <c r="A5628" t="s">
        <v>13831</v>
      </c>
      <c r="B5628" t="s">
        <v>13832</v>
      </c>
      <c r="C5628" t="s">
        <v>7360</v>
      </c>
      <c r="D5628" t="s">
        <v>48</v>
      </c>
      <c r="E5628" t="s">
        <v>32</v>
      </c>
      <c r="F5628" t="s">
        <v>49</v>
      </c>
      <c r="G5628" t="s">
        <v>50</v>
      </c>
      <c r="I5628"/>
      <c r="K5628" s="1">
        <v>46173</v>
      </c>
      <c r="L5628" t="s">
        <v>15144</v>
      </c>
    </row>
    <row r="5629" spans="1:12" x14ac:dyDescent="0.2">
      <c r="A5629" t="s">
        <v>13815</v>
      </c>
      <c r="B5629" t="s">
        <v>13816</v>
      </c>
      <c r="C5629" t="s">
        <v>7360</v>
      </c>
      <c r="D5629" t="s">
        <v>48</v>
      </c>
      <c r="E5629" t="s">
        <v>32</v>
      </c>
      <c r="F5629" t="s">
        <v>49</v>
      </c>
      <c r="G5629" t="s">
        <v>50</v>
      </c>
      <c r="I5629"/>
      <c r="K5629" s="1">
        <v>46173</v>
      </c>
      <c r="L5629" t="s">
        <v>15144</v>
      </c>
    </row>
    <row r="5630" spans="1:12" x14ac:dyDescent="0.2">
      <c r="A5630" t="s">
        <v>13827</v>
      </c>
      <c r="B5630" t="s">
        <v>13828</v>
      </c>
      <c r="C5630" t="s">
        <v>7360</v>
      </c>
      <c r="D5630" t="s">
        <v>48</v>
      </c>
      <c r="E5630" t="s">
        <v>32</v>
      </c>
      <c r="F5630" t="s">
        <v>49</v>
      </c>
      <c r="G5630" t="s">
        <v>50</v>
      </c>
      <c r="I5630"/>
      <c r="K5630" s="1">
        <v>46173</v>
      </c>
      <c r="L5630" t="s">
        <v>15144</v>
      </c>
    </row>
    <row r="5631" spans="1:12" x14ac:dyDescent="0.2">
      <c r="A5631" t="s">
        <v>13819</v>
      </c>
      <c r="B5631" t="s">
        <v>13820</v>
      </c>
      <c r="C5631" t="s">
        <v>7360</v>
      </c>
      <c r="D5631" t="s">
        <v>48</v>
      </c>
      <c r="E5631" t="s">
        <v>32</v>
      </c>
      <c r="F5631" t="s">
        <v>49</v>
      </c>
      <c r="G5631" t="s">
        <v>50</v>
      </c>
      <c r="I5631"/>
      <c r="K5631" s="1">
        <v>46173</v>
      </c>
      <c r="L5631" t="s">
        <v>15144</v>
      </c>
    </row>
    <row r="5632" spans="1:12" x14ac:dyDescent="0.2">
      <c r="A5632" t="s">
        <v>13841</v>
      </c>
      <c r="B5632" t="s">
        <v>13842</v>
      </c>
      <c r="C5632" t="s">
        <v>7360</v>
      </c>
      <c r="D5632" t="s">
        <v>48</v>
      </c>
      <c r="E5632" t="s">
        <v>32</v>
      </c>
      <c r="F5632" t="s">
        <v>49</v>
      </c>
      <c r="G5632" t="s">
        <v>50</v>
      </c>
      <c r="I5632"/>
      <c r="K5632" s="1">
        <v>46173</v>
      </c>
      <c r="L5632" t="s">
        <v>15144</v>
      </c>
    </row>
    <row r="5633" spans="1:12" x14ac:dyDescent="0.2">
      <c r="A5633" t="s">
        <v>13837</v>
      </c>
      <c r="B5633" t="s">
        <v>13838</v>
      </c>
      <c r="C5633" t="s">
        <v>7360</v>
      </c>
      <c r="D5633" t="s">
        <v>48</v>
      </c>
      <c r="E5633" t="s">
        <v>32</v>
      </c>
      <c r="F5633" t="s">
        <v>49</v>
      </c>
      <c r="G5633" t="s">
        <v>50</v>
      </c>
      <c r="I5633"/>
      <c r="K5633" s="1">
        <v>46173</v>
      </c>
      <c r="L5633" t="s">
        <v>15144</v>
      </c>
    </row>
    <row r="5634" spans="1:12" x14ac:dyDescent="0.2">
      <c r="A5634" t="s">
        <v>13821</v>
      </c>
      <c r="B5634" t="s">
        <v>13822</v>
      </c>
      <c r="C5634" t="s">
        <v>7360</v>
      </c>
      <c r="D5634" t="s">
        <v>48</v>
      </c>
      <c r="E5634" t="s">
        <v>32</v>
      </c>
      <c r="F5634" t="s">
        <v>49</v>
      </c>
      <c r="G5634" t="s">
        <v>50</v>
      </c>
      <c r="I5634"/>
      <c r="K5634" s="1">
        <v>46173</v>
      </c>
      <c r="L5634" t="s">
        <v>15144</v>
      </c>
    </row>
    <row r="5635" spans="1:12" x14ac:dyDescent="0.2">
      <c r="A5635" t="s">
        <v>13835</v>
      </c>
      <c r="B5635" t="s">
        <v>13836</v>
      </c>
      <c r="C5635" t="s">
        <v>7360</v>
      </c>
      <c r="D5635" t="s">
        <v>48</v>
      </c>
      <c r="E5635" t="s">
        <v>32</v>
      </c>
      <c r="F5635" t="s">
        <v>49</v>
      </c>
      <c r="G5635" t="s">
        <v>50</v>
      </c>
      <c r="I5635"/>
      <c r="K5635" s="1">
        <v>46173</v>
      </c>
      <c r="L5635" t="s">
        <v>15144</v>
      </c>
    </row>
    <row r="5636" spans="1:12" x14ac:dyDescent="0.2">
      <c r="A5636" t="s">
        <v>13825</v>
      </c>
      <c r="B5636" t="s">
        <v>13826</v>
      </c>
      <c r="C5636" t="s">
        <v>7360</v>
      </c>
      <c r="D5636" t="s">
        <v>48</v>
      </c>
      <c r="E5636" t="s">
        <v>32</v>
      </c>
      <c r="F5636" t="s">
        <v>49</v>
      </c>
      <c r="G5636" t="s">
        <v>50</v>
      </c>
      <c r="I5636"/>
      <c r="K5636" s="1">
        <v>46173</v>
      </c>
      <c r="L5636" t="s">
        <v>15144</v>
      </c>
    </row>
    <row r="5637" spans="1:12" x14ac:dyDescent="0.2">
      <c r="A5637" t="s">
        <v>10654</v>
      </c>
      <c r="B5637" t="s">
        <v>10655</v>
      </c>
      <c r="C5637" t="s">
        <v>7360</v>
      </c>
      <c r="D5637" t="s">
        <v>48</v>
      </c>
      <c r="E5637" t="s">
        <v>32</v>
      </c>
      <c r="F5637" t="s">
        <v>49</v>
      </c>
      <c r="G5637" t="s">
        <v>50</v>
      </c>
      <c r="I5637"/>
      <c r="J5637">
        <v>40</v>
      </c>
      <c r="K5637" s="1">
        <v>45991</v>
      </c>
      <c r="L5637" t="s">
        <v>15144</v>
      </c>
    </row>
    <row r="5638" spans="1:12" x14ac:dyDescent="0.2">
      <c r="A5638" t="s">
        <v>10666</v>
      </c>
      <c r="B5638" t="s">
        <v>10667</v>
      </c>
      <c r="C5638" t="s">
        <v>7360</v>
      </c>
      <c r="D5638" t="s">
        <v>48</v>
      </c>
      <c r="E5638" t="s">
        <v>32</v>
      </c>
      <c r="F5638" t="s">
        <v>49</v>
      </c>
      <c r="G5638" t="s">
        <v>50</v>
      </c>
      <c r="I5638"/>
      <c r="J5638">
        <v>40</v>
      </c>
      <c r="K5638" s="1">
        <v>45991</v>
      </c>
      <c r="L5638" t="s">
        <v>15144</v>
      </c>
    </row>
    <row r="5639" spans="1:12" x14ac:dyDescent="0.2">
      <c r="A5639" t="s">
        <v>10656</v>
      </c>
      <c r="B5639" t="s">
        <v>10657</v>
      </c>
      <c r="C5639" t="s">
        <v>7360</v>
      </c>
      <c r="D5639" t="s">
        <v>48</v>
      </c>
      <c r="E5639" t="s">
        <v>32</v>
      </c>
      <c r="F5639" t="s">
        <v>49</v>
      </c>
      <c r="G5639" t="s">
        <v>50</v>
      </c>
      <c r="I5639"/>
      <c r="J5639">
        <v>40</v>
      </c>
      <c r="K5639" s="1">
        <v>45991</v>
      </c>
      <c r="L5639" t="s">
        <v>15144</v>
      </c>
    </row>
    <row r="5640" spans="1:12" x14ac:dyDescent="0.2">
      <c r="A5640" t="s">
        <v>10662</v>
      </c>
      <c r="B5640" t="s">
        <v>10663</v>
      </c>
      <c r="C5640" t="s">
        <v>7360</v>
      </c>
      <c r="D5640" t="s">
        <v>48</v>
      </c>
      <c r="E5640" t="s">
        <v>32</v>
      </c>
      <c r="F5640" t="s">
        <v>49</v>
      </c>
      <c r="G5640" t="s">
        <v>50</v>
      </c>
      <c r="I5640"/>
      <c r="J5640">
        <v>40</v>
      </c>
      <c r="K5640" s="1">
        <v>45991</v>
      </c>
      <c r="L5640" t="s">
        <v>15144</v>
      </c>
    </row>
    <row r="5641" spans="1:12" x14ac:dyDescent="0.2">
      <c r="A5641" t="s">
        <v>10660</v>
      </c>
      <c r="B5641" t="s">
        <v>10661</v>
      </c>
      <c r="C5641" t="s">
        <v>7360</v>
      </c>
      <c r="D5641" t="s">
        <v>48</v>
      </c>
      <c r="E5641" t="s">
        <v>32</v>
      </c>
      <c r="F5641" t="s">
        <v>49</v>
      </c>
      <c r="G5641" t="s">
        <v>50</v>
      </c>
      <c r="I5641"/>
      <c r="J5641">
        <v>40</v>
      </c>
      <c r="K5641" s="1">
        <v>45991</v>
      </c>
      <c r="L5641" t="s">
        <v>15144</v>
      </c>
    </row>
    <row r="5642" spans="1:12" x14ac:dyDescent="0.2">
      <c r="A5642" t="s">
        <v>10664</v>
      </c>
      <c r="B5642" t="s">
        <v>10665</v>
      </c>
      <c r="C5642" t="s">
        <v>7360</v>
      </c>
      <c r="D5642" t="s">
        <v>48</v>
      </c>
      <c r="E5642" t="s">
        <v>32</v>
      </c>
      <c r="F5642" t="s">
        <v>49</v>
      </c>
      <c r="G5642" t="s">
        <v>50</v>
      </c>
      <c r="I5642"/>
      <c r="J5642">
        <v>40</v>
      </c>
      <c r="K5642" s="1">
        <v>45991</v>
      </c>
      <c r="L5642" t="s">
        <v>15144</v>
      </c>
    </row>
    <row r="5643" spans="1:12" x14ac:dyDescent="0.2">
      <c r="A5643" t="s">
        <v>10658</v>
      </c>
      <c r="B5643" t="s">
        <v>10659</v>
      </c>
      <c r="C5643" t="s">
        <v>7360</v>
      </c>
      <c r="D5643" t="s">
        <v>48</v>
      </c>
      <c r="E5643" t="s">
        <v>32</v>
      </c>
      <c r="F5643" t="s">
        <v>49</v>
      </c>
      <c r="G5643" t="s">
        <v>50</v>
      </c>
      <c r="I5643"/>
      <c r="J5643">
        <v>40</v>
      </c>
      <c r="K5643" s="1">
        <v>45991</v>
      </c>
      <c r="L5643" t="s">
        <v>15144</v>
      </c>
    </row>
    <row r="5644" spans="1:12" x14ac:dyDescent="0.2">
      <c r="A5644" t="s">
        <v>10668</v>
      </c>
      <c r="B5644" t="s">
        <v>10669</v>
      </c>
      <c r="C5644" t="s">
        <v>7360</v>
      </c>
      <c r="D5644" t="s">
        <v>48</v>
      </c>
      <c r="E5644" t="s">
        <v>32</v>
      </c>
      <c r="F5644" t="s">
        <v>49</v>
      </c>
      <c r="G5644" t="s">
        <v>50</v>
      </c>
      <c r="I5644"/>
      <c r="J5644">
        <v>40</v>
      </c>
      <c r="K5644" s="1">
        <v>45991</v>
      </c>
      <c r="L5644" t="s">
        <v>15144</v>
      </c>
    </row>
    <row r="5645" spans="1:12" x14ac:dyDescent="0.2">
      <c r="A5645" t="s">
        <v>1118</v>
      </c>
      <c r="B5645" t="s">
        <v>6313</v>
      </c>
      <c r="C5645" t="s">
        <v>7360</v>
      </c>
      <c r="D5645" t="s">
        <v>48</v>
      </c>
      <c r="E5645" t="s">
        <v>32</v>
      </c>
      <c r="F5645" t="s">
        <v>49</v>
      </c>
      <c r="G5645" t="s">
        <v>50</v>
      </c>
      <c r="H5645">
        <v>230000</v>
      </c>
      <c r="I5645">
        <v>230000</v>
      </c>
      <c r="J5645">
        <v>30</v>
      </c>
      <c r="K5645" s="1">
        <v>45535</v>
      </c>
      <c r="L5645" t="s">
        <v>15144</v>
      </c>
    </row>
    <row r="5646" spans="1:12" x14ac:dyDescent="0.2">
      <c r="A5646" t="s">
        <v>1120</v>
      </c>
      <c r="B5646" t="s">
        <v>6311</v>
      </c>
      <c r="C5646" t="s">
        <v>7360</v>
      </c>
      <c r="D5646" t="s">
        <v>48</v>
      </c>
      <c r="E5646" t="s">
        <v>32</v>
      </c>
      <c r="F5646" t="s">
        <v>49</v>
      </c>
      <c r="G5646" t="s">
        <v>50</v>
      </c>
      <c r="H5646">
        <v>230000</v>
      </c>
      <c r="I5646">
        <v>230000</v>
      </c>
      <c r="J5646">
        <v>30</v>
      </c>
      <c r="K5646" s="1">
        <v>45535</v>
      </c>
      <c r="L5646" t="s">
        <v>15144</v>
      </c>
    </row>
    <row r="5647" spans="1:12" x14ac:dyDescent="0.2">
      <c r="A5647" t="s">
        <v>9501</v>
      </c>
      <c r="B5647" t="s">
        <v>9502</v>
      </c>
      <c r="C5647" t="s">
        <v>7360</v>
      </c>
      <c r="D5647" t="s">
        <v>48</v>
      </c>
      <c r="E5647" t="s">
        <v>32</v>
      </c>
      <c r="F5647" t="s">
        <v>49</v>
      </c>
      <c r="G5647" t="s">
        <v>50</v>
      </c>
      <c r="H5647">
        <v>360750</v>
      </c>
      <c r="I5647">
        <v>360750</v>
      </c>
      <c r="J5647">
        <v>48</v>
      </c>
      <c r="K5647" s="1">
        <v>45930</v>
      </c>
      <c r="L5647" t="s">
        <v>15144</v>
      </c>
    </row>
    <row r="5648" spans="1:12" x14ac:dyDescent="0.2">
      <c r="A5648" t="s">
        <v>9503</v>
      </c>
      <c r="B5648" t="s">
        <v>9504</v>
      </c>
      <c r="C5648" t="s">
        <v>7360</v>
      </c>
      <c r="D5648" t="s">
        <v>48</v>
      </c>
      <c r="E5648" t="s">
        <v>32</v>
      </c>
      <c r="F5648" t="s">
        <v>49</v>
      </c>
      <c r="G5648" t="s">
        <v>50</v>
      </c>
      <c r="I5648"/>
      <c r="J5648">
        <v>96</v>
      </c>
      <c r="K5648" s="1">
        <v>45930</v>
      </c>
      <c r="L5648" t="s">
        <v>15144</v>
      </c>
    </row>
    <row r="5649" spans="1:12" x14ac:dyDescent="0.2">
      <c r="A5649" t="s">
        <v>9499</v>
      </c>
      <c r="B5649" t="s">
        <v>9500</v>
      </c>
      <c r="C5649" t="s">
        <v>7360</v>
      </c>
      <c r="D5649" t="s">
        <v>48</v>
      </c>
      <c r="E5649" t="s">
        <v>32</v>
      </c>
      <c r="F5649" t="s">
        <v>49</v>
      </c>
      <c r="G5649" t="s">
        <v>50</v>
      </c>
      <c r="I5649"/>
      <c r="J5649">
        <v>96</v>
      </c>
      <c r="K5649" s="1">
        <v>45930</v>
      </c>
      <c r="L5649" t="s">
        <v>15144</v>
      </c>
    </row>
    <row r="5650" spans="1:12" x14ac:dyDescent="0.2">
      <c r="A5650" t="s">
        <v>993</v>
      </c>
      <c r="B5650" t="s">
        <v>5366</v>
      </c>
      <c r="C5650" t="s">
        <v>7360</v>
      </c>
      <c r="D5650" t="s">
        <v>48</v>
      </c>
      <c r="E5650" t="s">
        <v>32</v>
      </c>
      <c r="F5650" t="s">
        <v>46</v>
      </c>
      <c r="G5650" t="s">
        <v>47</v>
      </c>
      <c r="H5650">
        <v>325000</v>
      </c>
      <c r="I5650">
        <v>650000</v>
      </c>
      <c r="J5650">
        <v>40</v>
      </c>
      <c r="K5650" s="1">
        <v>45535</v>
      </c>
      <c r="L5650" t="s">
        <v>15144</v>
      </c>
    </row>
    <row r="5651" spans="1:12" x14ac:dyDescent="0.2">
      <c r="A5651" t="s">
        <v>988</v>
      </c>
      <c r="B5651" t="s">
        <v>5378</v>
      </c>
      <c r="C5651" t="s">
        <v>7360</v>
      </c>
      <c r="D5651" t="s">
        <v>48</v>
      </c>
      <c r="E5651" t="s">
        <v>32</v>
      </c>
      <c r="F5651" t="s">
        <v>46</v>
      </c>
      <c r="G5651" t="s">
        <v>47</v>
      </c>
      <c r="H5651">
        <v>325000</v>
      </c>
      <c r="I5651">
        <v>650000</v>
      </c>
      <c r="J5651">
        <v>40</v>
      </c>
      <c r="K5651" s="1">
        <v>45535</v>
      </c>
      <c r="L5651" t="s">
        <v>15144</v>
      </c>
    </row>
    <row r="5652" spans="1:12" x14ac:dyDescent="0.2">
      <c r="A5652" t="s">
        <v>3101</v>
      </c>
      <c r="B5652" t="s">
        <v>4084</v>
      </c>
      <c r="C5652" t="s">
        <v>7360</v>
      </c>
      <c r="D5652" t="s">
        <v>48</v>
      </c>
      <c r="E5652" t="s">
        <v>32</v>
      </c>
      <c r="F5652" t="s">
        <v>58</v>
      </c>
      <c r="G5652" t="s">
        <v>59</v>
      </c>
      <c r="H5652">
        <v>149300</v>
      </c>
      <c r="I5652">
        <v>149300</v>
      </c>
      <c r="J5652">
        <v>48</v>
      </c>
      <c r="K5652" s="1">
        <v>45626</v>
      </c>
      <c r="L5652" t="s">
        <v>15144</v>
      </c>
    </row>
    <row r="5653" spans="1:12" x14ac:dyDescent="0.2">
      <c r="A5653" t="s">
        <v>3100</v>
      </c>
      <c r="B5653" t="s">
        <v>4086</v>
      </c>
      <c r="C5653" t="s">
        <v>7360</v>
      </c>
      <c r="D5653" t="s">
        <v>48</v>
      </c>
      <c r="E5653" t="s">
        <v>32</v>
      </c>
      <c r="F5653" t="s">
        <v>58</v>
      </c>
      <c r="G5653" t="s">
        <v>59</v>
      </c>
      <c r="H5653">
        <v>149300</v>
      </c>
      <c r="I5653">
        <v>149300</v>
      </c>
      <c r="J5653">
        <v>48</v>
      </c>
      <c r="K5653" s="1">
        <v>45626</v>
      </c>
      <c r="L5653" t="s">
        <v>15144</v>
      </c>
    </row>
    <row r="5654" spans="1:12" x14ac:dyDescent="0.2">
      <c r="A5654" t="s">
        <v>3099</v>
      </c>
      <c r="B5654" t="s">
        <v>4088</v>
      </c>
      <c r="C5654" t="s">
        <v>7360</v>
      </c>
      <c r="D5654" t="s">
        <v>48</v>
      </c>
      <c r="E5654" t="s">
        <v>32</v>
      </c>
      <c r="F5654" t="s">
        <v>58</v>
      </c>
      <c r="G5654" t="s">
        <v>59</v>
      </c>
      <c r="H5654">
        <v>149300</v>
      </c>
      <c r="I5654">
        <v>149300</v>
      </c>
      <c r="J5654">
        <v>48</v>
      </c>
      <c r="K5654" s="1">
        <v>45626</v>
      </c>
      <c r="L5654" t="s">
        <v>15144</v>
      </c>
    </row>
    <row r="5655" spans="1:12" x14ac:dyDescent="0.2">
      <c r="A5655" t="s">
        <v>3097</v>
      </c>
      <c r="B5655" t="s">
        <v>4087</v>
      </c>
      <c r="C5655" t="s">
        <v>7360</v>
      </c>
      <c r="D5655" t="s">
        <v>48</v>
      </c>
      <c r="E5655" t="s">
        <v>32</v>
      </c>
      <c r="F5655" t="s">
        <v>58</v>
      </c>
      <c r="G5655" t="s">
        <v>59</v>
      </c>
      <c r="H5655">
        <v>149300</v>
      </c>
      <c r="I5655">
        <v>149300</v>
      </c>
      <c r="J5655">
        <v>48</v>
      </c>
      <c r="K5655" s="1">
        <v>45626</v>
      </c>
      <c r="L5655" t="s">
        <v>15144</v>
      </c>
    </row>
    <row r="5656" spans="1:12" x14ac:dyDescent="0.2">
      <c r="A5656" t="s">
        <v>3104</v>
      </c>
      <c r="B5656" t="s">
        <v>4082</v>
      </c>
      <c r="C5656" t="s">
        <v>7360</v>
      </c>
      <c r="D5656" t="s">
        <v>48</v>
      </c>
      <c r="E5656" t="s">
        <v>32</v>
      </c>
      <c r="F5656" t="s">
        <v>58</v>
      </c>
      <c r="G5656" t="s">
        <v>59</v>
      </c>
      <c r="H5656">
        <v>149300</v>
      </c>
      <c r="I5656">
        <v>149300</v>
      </c>
      <c r="J5656">
        <v>48</v>
      </c>
      <c r="K5656" s="1">
        <v>45626</v>
      </c>
      <c r="L5656" t="s">
        <v>15144</v>
      </c>
    </row>
    <row r="5657" spans="1:12" x14ac:dyDescent="0.2">
      <c r="A5657" t="s">
        <v>3102</v>
      </c>
      <c r="B5657" t="s">
        <v>4085</v>
      </c>
      <c r="C5657" t="s">
        <v>7360</v>
      </c>
      <c r="D5657" t="s">
        <v>48</v>
      </c>
      <c r="E5657" t="s">
        <v>32</v>
      </c>
      <c r="F5657" t="s">
        <v>58</v>
      </c>
      <c r="G5657" t="s">
        <v>59</v>
      </c>
      <c r="H5657">
        <v>149300</v>
      </c>
      <c r="I5657">
        <v>149300</v>
      </c>
      <c r="J5657">
        <v>48</v>
      </c>
      <c r="K5657" s="1">
        <v>45626</v>
      </c>
      <c r="L5657" t="s">
        <v>15144</v>
      </c>
    </row>
    <row r="5658" spans="1:12" x14ac:dyDescent="0.2">
      <c r="A5658" t="s">
        <v>3098</v>
      </c>
      <c r="B5658" t="s">
        <v>4083</v>
      </c>
      <c r="C5658" t="s">
        <v>7360</v>
      </c>
      <c r="D5658" t="s">
        <v>48</v>
      </c>
      <c r="E5658" t="s">
        <v>32</v>
      </c>
      <c r="F5658" t="s">
        <v>58</v>
      </c>
      <c r="G5658" t="s">
        <v>59</v>
      </c>
      <c r="H5658">
        <v>149300</v>
      </c>
      <c r="I5658">
        <v>149300</v>
      </c>
      <c r="J5658">
        <v>48</v>
      </c>
      <c r="K5658" s="1">
        <v>45626</v>
      </c>
      <c r="L5658" t="s">
        <v>15144</v>
      </c>
    </row>
    <row r="5659" spans="1:12" x14ac:dyDescent="0.2">
      <c r="A5659" t="s">
        <v>14590</v>
      </c>
      <c r="B5659" t="s">
        <v>14591</v>
      </c>
      <c r="C5659" t="s">
        <v>7360</v>
      </c>
      <c r="D5659" t="s">
        <v>2020</v>
      </c>
      <c r="E5659" t="s">
        <v>32</v>
      </c>
      <c r="F5659" t="s">
        <v>44</v>
      </c>
      <c r="G5659" t="s">
        <v>45</v>
      </c>
      <c r="I5659">
        <v>56788</v>
      </c>
      <c r="J5659">
        <v>15.6678</v>
      </c>
      <c r="K5659" s="1">
        <v>46203</v>
      </c>
      <c r="L5659" t="s">
        <v>15144</v>
      </c>
    </row>
    <row r="5660" spans="1:12" x14ac:dyDescent="0.2">
      <c r="A5660" t="s">
        <v>2799</v>
      </c>
      <c r="B5660" t="s">
        <v>5054</v>
      </c>
      <c r="C5660" t="s">
        <v>7360</v>
      </c>
      <c r="D5660" t="s">
        <v>2020</v>
      </c>
      <c r="E5660" t="s">
        <v>32</v>
      </c>
      <c r="F5660" t="s">
        <v>49</v>
      </c>
      <c r="G5660" t="s">
        <v>50</v>
      </c>
      <c r="H5660">
        <v>300000</v>
      </c>
      <c r="I5660">
        <v>300000</v>
      </c>
      <c r="J5660">
        <v>36</v>
      </c>
      <c r="K5660" s="1">
        <v>45535</v>
      </c>
      <c r="L5660" t="s">
        <v>15144</v>
      </c>
    </row>
    <row r="5661" spans="1:12" x14ac:dyDescent="0.2">
      <c r="A5661" t="s">
        <v>2029</v>
      </c>
      <c r="B5661" t="s">
        <v>5044</v>
      </c>
      <c r="C5661" t="s">
        <v>7360</v>
      </c>
      <c r="D5661" t="s">
        <v>2020</v>
      </c>
      <c r="E5661" t="s">
        <v>32</v>
      </c>
      <c r="F5661" t="s">
        <v>49</v>
      </c>
      <c r="G5661" t="s">
        <v>50</v>
      </c>
      <c r="H5661">
        <v>250000</v>
      </c>
      <c r="I5661">
        <v>250000</v>
      </c>
      <c r="J5661">
        <v>35</v>
      </c>
      <c r="K5661" s="1">
        <v>45535</v>
      </c>
      <c r="L5661" t="s">
        <v>15144</v>
      </c>
    </row>
    <row r="5662" spans="1:12" x14ac:dyDescent="0.2">
      <c r="A5662" t="s">
        <v>2027</v>
      </c>
      <c r="B5662" t="s">
        <v>5045</v>
      </c>
      <c r="C5662" t="s">
        <v>7360</v>
      </c>
      <c r="D5662" t="s">
        <v>2020</v>
      </c>
      <c r="E5662" t="s">
        <v>32</v>
      </c>
      <c r="F5662" t="s">
        <v>49</v>
      </c>
      <c r="G5662" t="s">
        <v>50</v>
      </c>
      <c r="H5662">
        <v>250000</v>
      </c>
      <c r="I5662">
        <v>250000</v>
      </c>
      <c r="J5662">
        <v>35</v>
      </c>
      <c r="K5662" s="1">
        <v>45535</v>
      </c>
      <c r="L5662" t="s">
        <v>15144</v>
      </c>
    </row>
    <row r="5663" spans="1:12" x14ac:dyDescent="0.2">
      <c r="A5663" t="s">
        <v>2026</v>
      </c>
      <c r="B5663" t="s">
        <v>5046</v>
      </c>
      <c r="C5663" t="s">
        <v>7360</v>
      </c>
      <c r="D5663" t="s">
        <v>2020</v>
      </c>
      <c r="E5663" t="s">
        <v>32</v>
      </c>
      <c r="F5663" t="s">
        <v>49</v>
      </c>
      <c r="G5663" t="s">
        <v>50</v>
      </c>
      <c r="H5663">
        <v>72600</v>
      </c>
      <c r="I5663">
        <v>72600</v>
      </c>
      <c r="J5663">
        <v>35</v>
      </c>
      <c r="K5663" s="1">
        <v>45535</v>
      </c>
      <c r="L5663" t="s">
        <v>15144</v>
      </c>
    </row>
    <row r="5664" spans="1:12" x14ac:dyDescent="0.2">
      <c r="A5664" t="s">
        <v>13574</v>
      </c>
      <c r="B5664" t="s">
        <v>13575</v>
      </c>
      <c r="C5664" t="s">
        <v>7360</v>
      </c>
      <c r="D5664" t="s">
        <v>2020</v>
      </c>
      <c r="E5664" t="s">
        <v>32</v>
      </c>
      <c r="F5664" t="s">
        <v>33</v>
      </c>
      <c r="G5664" t="s">
        <v>34</v>
      </c>
      <c r="I5664"/>
      <c r="K5664" s="1">
        <v>46173</v>
      </c>
      <c r="L5664" t="s">
        <v>15144</v>
      </c>
    </row>
    <row r="5665" spans="1:12" x14ac:dyDescent="0.2">
      <c r="A5665" t="s">
        <v>9316</v>
      </c>
      <c r="B5665" t="s">
        <v>9317</v>
      </c>
      <c r="C5665" t="s">
        <v>7360</v>
      </c>
      <c r="D5665" t="s">
        <v>700</v>
      </c>
      <c r="E5665" t="s">
        <v>32</v>
      </c>
      <c r="F5665" t="s">
        <v>167</v>
      </c>
      <c r="G5665" t="s">
        <v>1251</v>
      </c>
      <c r="H5665">
        <v>80000</v>
      </c>
      <c r="I5665">
        <v>80000</v>
      </c>
      <c r="J5665">
        <v>8.25</v>
      </c>
      <c r="K5665" s="1">
        <v>45930</v>
      </c>
      <c r="L5665" t="s">
        <v>15144</v>
      </c>
    </row>
    <row r="5666" spans="1:12" x14ac:dyDescent="0.2">
      <c r="A5666" t="s">
        <v>14030</v>
      </c>
      <c r="B5666" t="s">
        <v>14031</v>
      </c>
      <c r="C5666" t="s">
        <v>7360</v>
      </c>
      <c r="D5666" t="s">
        <v>700</v>
      </c>
      <c r="E5666" t="s">
        <v>32</v>
      </c>
      <c r="F5666" t="s">
        <v>138</v>
      </c>
      <c r="G5666" t="s">
        <v>139</v>
      </c>
      <c r="I5666">
        <v>55000</v>
      </c>
      <c r="J5666">
        <v>5</v>
      </c>
      <c r="K5666" s="1">
        <v>46173</v>
      </c>
      <c r="L5666" t="s">
        <v>15144</v>
      </c>
    </row>
    <row r="5667" spans="1:12" x14ac:dyDescent="0.2">
      <c r="A5667" t="s">
        <v>3666</v>
      </c>
      <c r="B5667" t="s">
        <v>5436</v>
      </c>
      <c r="C5667" t="s">
        <v>7360</v>
      </c>
      <c r="D5667" t="s">
        <v>700</v>
      </c>
      <c r="E5667" t="s">
        <v>32</v>
      </c>
      <c r="F5667" t="s">
        <v>46</v>
      </c>
      <c r="G5667" t="s">
        <v>47</v>
      </c>
      <c r="H5667">
        <v>250000</v>
      </c>
      <c r="I5667">
        <v>250000</v>
      </c>
      <c r="J5667">
        <v>60</v>
      </c>
      <c r="K5667" s="1">
        <v>45716</v>
      </c>
      <c r="L5667" t="s">
        <v>15144</v>
      </c>
    </row>
    <row r="5668" spans="1:12" x14ac:dyDescent="0.2">
      <c r="A5668" t="s">
        <v>3660</v>
      </c>
      <c r="B5668" t="s">
        <v>5430</v>
      </c>
      <c r="C5668" t="s">
        <v>7360</v>
      </c>
      <c r="D5668" t="s">
        <v>700</v>
      </c>
      <c r="E5668" t="s">
        <v>32</v>
      </c>
      <c r="F5668" t="s">
        <v>46</v>
      </c>
      <c r="G5668" t="s">
        <v>47</v>
      </c>
      <c r="H5668">
        <v>250000</v>
      </c>
      <c r="I5668">
        <v>250000</v>
      </c>
      <c r="J5668">
        <v>60</v>
      </c>
      <c r="K5668" s="1">
        <v>45716</v>
      </c>
      <c r="L5668" t="s">
        <v>15144</v>
      </c>
    </row>
    <row r="5669" spans="1:12" x14ac:dyDescent="0.2">
      <c r="A5669" t="s">
        <v>3093</v>
      </c>
      <c r="B5669" t="s">
        <v>5442</v>
      </c>
      <c r="C5669" t="s">
        <v>7360</v>
      </c>
      <c r="D5669" t="s">
        <v>700</v>
      </c>
      <c r="E5669" t="s">
        <v>32</v>
      </c>
      <c r="F5669" t="s">
        <v>46</v>
      </c>
      <c r="G5669" t="s">
        <v>47</v>
      </c>
      <c r="H5669">
        <v>250000</v>
      </c>
      <c r="I5669">
        <v>250000</v>
      </c>
      <c r="J5669">
        <v>60</v>
      </c>
      <c r="K5669" s="1">
        <v>45535</v>
      </c>
      <c r="L5669" t="s">
        <v>15144</v>
      </c>
    </row>
    <row r="5670" spans="1:12" x14ac:dyDescent="0.2">
      <c r="A5670" t="s">
        <v>3665</v>
      </c>
      <c r="B5670" t="s">
        <v>5435</v>
      </c>
      <c r="C5670" t="s">
        <v>7360</v>
      </c>
      <c r="D5670" t="s">
        <v>700</v>
      </c>
      <c r="E5670" t="s">
        <v>32</v>
      </c>
      <c r="F5670" t="s">
        <v>46</v>
      </c>
      <c r="G5670" t="s">
        <v>47</v>
      </c>
      <c r="H5670">
        <v>250000</v>
      </c>
      <c r="I5670">
        <v>250000</v>
      </c>
      <c r="J5670">
        <v>60</v>
      </c>
      <c r="K5670" s="1">
        <v>45716</v>
      </c>
      <c r="L5670" t="s">
        <v>15144</v>
      </c>
    </row>
    <row r="5671" spans="1:12" x14ac:dyDescent="0.2">
      <c r="A5671" t="s">
        <v>3661</v>
      </c>
      <c r="B5671" t="s">
        <v>5431</v>
      </c>
      <c r="C5671" t="s">
        <v>7360</v>
      </c>
      <c r="D5671" t="s">
        <v>700</v>
      </c>
      <c r="E5671" t="s">
        <v>32</v>
      </c>
      <c r="F5671" t="s">
        <v>46</v>
      </c>
      <c r="G5671" t="s">
        <v>47</v>
      </c>
      <c r="H5671">
        <v>250000</v>
      </c>
      <c r="I5671">
        <v>250000</v>
      </c>
      <c r="J5671">
        <v>60</v>
      </c>
      <c r="K5671" s="1">
        <v>45716</v>
      </c>
      <c r="L5671" t="s">
        <v>15144</v>
      </c>
    </row>
    <row r="5672" spans="1:12" x14ac:dyDescent="0.2">
      <c r="A5672" t="s">
        <v>3668</v>
      </c>
      <c r="B5672" t="s">
        <v>5445</v>
      </c>
      <c r="C5672" t="s">
        <v>7360</v>
      </c>
      <c r="D5672" t="s">
        <v>700</v>
      </c>
      <c r="E5672" t="s">
        <v>32</v>
      </c>
      <c r="F5672" t="s">
        <v>46</v>
      </c>
      <c r="G5672" t="s">
        <v>47</v>
      </c>
      <c r="H5672">
        <v>250000</v>
      </c>
      <c r="I5672">
        <v>250000</v>
      </c>
      <c r="J5672">
        <v>60</v>
      </c>
      <c r="K5672" s="1">
        <v>45716</v>
      </c>
      <c r="L5672" t="s">
        <v>15144</v>
      </c>
    </row>
    <row r="5673" spans="1:12" x14ac:dyDescent="0.2">
      <c r="A5673" t="s">
        <v>3090</v>
      </c>
      <c r="B5673" t="s">
        <v>5440</v>
      </c>
      <c r="C5673" t="s">
        <v>7360</v>
      </c>
      <c r="D5673" t="s">
        <v>700</v>
      </c>
      <c r="E5673" t="s">
        <v>32</v>
      </c>
      <c r="F5673" t="s">
        <v>46</v>
      </c>
      <c r="G5673" t="s">
        <v>47</v>
      </c>
      <c r="H5673">
        <v>250000</v>
      </c>
      <c r="I5673">
        <v>250000</v>
      </c>
      <c r="J5673">
        <v>60</v>
      </c>
      <c r="K5673" s="1">
        <v>45535</v>
      </c>
      <c r="L5673" t="s">
        <v>15144</v>
      </c>
    </row>
    <row r="5674" spans="1:12" x14ac:dyDescent="0.2">
      <c r="A5674" t="s">
        <v>3662</v>
      </c>
      <c r="B5674" t="s">
        <v>5432</v>
      </c>
      <c r="C5674" t="s">
        <v>7360</v>
      </c>
      <c r="D5674" t="s">
        <v>700</v>
      </c>
      <c r="E5674" t="s">
        <v>32</v>
      </c>
      <c r="F5674" t="s">
        <v>46</v>
      </c>
      <c r="G5674" t="s">
        <v>47</v>
      </c>
      <c r="H5674">
        <v>250000</v>
      </c>
      <c r="I5674">
        <v>250000</v>
      </c>
      <c r="J5674">
        <v>60</v>
      </c>
      <c r="K5674" s="1">
        <v>45716</v>
      </c>
      <c r="L5674" t="s">
        <v>15144</v>
      </c>
    </row>
    <row r="5675" spans="1:12" x14ac:dyDescent="0.2">
      <c r="A5675" t="s">
        <v>3664</v>
      </c>
      <c r="B5675" t="s">
        <v>5434</v>
      </c>
      <c r="C5675" t="s">
        <v>7360</v>
      </c>
      <c r="D5675" t="s">
        <v>700</v>
      </c>
      <c r="E5675" t="s">
        <v>32</v>
      </c>
      <c r="F5675" t="s">
        <v>46</v>
      </c>
      <c r="G5675" t="s">
        <v>47</v>
      </c>
      <c r="H5675">
        <v>250000</v>
      </c>
      <c r="I5675">
        <v>250000</v>
      </c>
      <c r="J5675">
        <v>60</v>
      </c>
      <c r="K5675" s="1">
        <v>45716</v>
      </c>
      <c r="L5675" t="s">
        <v>15144</v>
      </c>
    </row>
    <row r="5676" spans="1:12" x14ac:dyDescent="0.2">
      <c r="A5676" t="s">
        <v>3659</v>
      </c>
      <c r="B5676" t="s">
        <v>5429</v>
      </c>
      <c r="C5676" t="s">
        <v>7360</v>
      </c>
      <c r="D5676" t="s">
        <v>700</v>
      </c>
      <c r="E5676" t="s">
        <v>32</v>
      </c>
      <c r="F5676" t="s">
        <v>46</v>
      </c>
      <c r="G5676" t="s">
        <v>47</v>
      </c>
      <c r="H5676">
        <v>250000</v>
      </c>
      <c r="I5676">
        <v>250000</v>
      </c>
      <c r="J5676">
        <v>60</v>
      </c>
      <c r="K5676" s="1">
        <v>45716</v>
      </c>
      <c r="L5676" t="s">
        <v>15144</v>
      </c>
    </row>
    <row r="5677" spans="1:12" x14ac:dyDescent="0.2">
      <c r="A5677" t="s">
        <v>3658</v>
      </c>
      <c r="B5677" t="s">
        <v>5428</v>
      </c>
      <c r="C5677" t="s">
        <v>7360</v>
      </c>
      <c r="D5677" t="s">
        <v>700</v>
      </c>
      <c r="E5677" t="s">
        <v>32</v>
      </c>
      <c r="F5677" t="s">
        <v>46</v>
      </c>
      <c r="G5677" t="s">
        <v>47</v>
      </c>
      <c r="H5677">
        <v>250000</v>
      </c>
      <c r="I5677">
        <v>250000</v>
      </c>
      <c r="J5677">
        <v>60</v>
      </c>
      <c r="K5677" s="1">
        <v>45716</v>
      </c>
      <c r="L5677" t="s">
        <v>15144</v>
      </c>
    </row>
    <row r="5678" spans="1:12" x14ac:dyDescent="0.2">
      <c r="A5678" t="s">
        <v>3663</v>
      </c>
      <c r="B5678" t="s">
        <v>5433</v>
      </c>
      <c r="C5678" t="s">
        <v>7360</v>
      </c>
      <c r="D5678" t="s">
        <v>700</v>
      </c>
      <c r="E5678" t="s">
        <v>32</v>
      </c>
      <c r="F5678" t="s">
        <v>46</v>
      </c>
      <c r="G5678" t="s">
        <v>47</v>
      </c>
      <c r="H5678">
        <v>250000</v>
      </c>
      <c r="I5678">
        <v>250000</v>
      </c>
      <c r="J5678">
        <v>60</v>
      </c>
      <c r="K5678" s="1">
        <v>45716</v>
      </c>
      <c r="L5678" t="s">
        <v>15144</v>
      </c>
    </row>
    <row r="5679" spans="1:12" x14ac:dyDescent="0.2">
      <c r="A5679" t="s">
        <v>3667</v>
      </c>
      <c r="B5679" t="s">
        <v>5438</v>
      </c>
      <c r="C5679" t="s">
        <v>7360</v>
      </c>
      <c r="D5679" t="s">
        <v>700</v>
      </c>
      <c r="E5679" t="s">
        <v>32</v>
      </c>
      <c r="F5679" t="s">
        <v>46</v>
      </c>
      <c r="G5679" t="s">
        <v>47</v>
      </c>
      <c r="H5679">
        <v>250000</v>
      </c>
      <c r="I5679">
        <v>250000</v>
      </c>
      <c r="J5679">
        <v>60</v>
      </c>
      <c r="K5679" s="1">
        <v>45716</v>
      </c>
      <c r="L5679" t="s">
        <v>15144</v>
      </c>
    </row>
    <row r="5680" spans="1:12" x14ac:dyDescent="0.2">
      <c r="A5680" t="s">
        <v>3657</v>
      </c>
      <c r="B5680" t="s">
        <v>5427</v>
      </c>
      <c r="C5680" t="s">
        <v>7360</v>
      </c>
      <c r="D5680" t="s">
        <v>700</v>
      </c>
      <c r="E5680" t="s">
        <v>32</v>
      </c>
      <c r="F5680" t="s">
        <v>46</v>
      </c>
      <c r="G5680" t="s">
        <v>47</v>
      </c>
      <c r="H5680">
        <v>250000</v>
      </c>
      <c r="I5680">
        <v>250000</v>
      </c>
      <c r="J5680">
        <v>60</v>
      </c>
      <c r="K5680" s="1">
        <v>45716</v>
      </c>
      <c r="L5680" t="s">
        <v>15144</v>
      </c>
    </row>
    <row r="5681" spans="1:12" x14ac:dyDescent="0.2">
      <c r="A5681" t="s">
        <v>3094</v>
      </c>
      <c r="B5681" t="s">
        <v>5444</v>
      </c>
      <c r="C5681" t="s">
        <v>7360</v>
      </c>
      <c r="D5681" t="s">
        <v>700</v>
      </c>
      <c r="E5681" t="s">
        <v>32</v>
      </c>
      <c r="F5681" t="s">
        <v>46</v>
      </c>
      <c r="G5681" t="s">
        <v>47</v>
      </c>
      <c r="H5681">
        <v>250000</v>
      </c>
      <c r="I5681">
        <v>250000</v>
      </c>
      <c r="J5681">
        <v>60</v>
      </c>
      <c r="K5681" s="1">
        <v>45535</v>
      </c>
      <c r="L5681" t="s">
        <v>15144</v>
      </c>
    </row>
    <row r="5682" spans="1:12" x14ac:dyDescent="0.2">
      <c r="A5682" t="s">
        <v>3095</v>
      </c>
      <c r="B5682" t="s">
        <v>5443</v>
      </c>
      <c r="C5682" t="s">
        <v>7360</v>
      </c>
      <c r="D5682" t="s">
        <v>700</v>
      </c>
      <c r="E5682" t="s">
        <v>32</v>
      </c>
      <c r="F5682" t="s">
        <v>46</v>
      </c>
      <c r="G5682" t="s">
        <v>47</v>
      </c>
      <c r="H5682">
        <v>250000</v>
      </c>
      <c r="I5682">
        <v>250000</v>
      </c>
      <c r="J5682">
        <v>60</v>
      </c>
      <c r="K5682" s="1">
        <v>45535</v>
      </c>
      <c r="L5682" t="s">
        <v>15144</v>
      </c>
    </row>
    <row r="5683" spans="1:12" x14ac:dyDescent="0.2">
      <c r="A5683" t="s">
        <v>3091</v>
      </c>
      <c r="B5683" t="s">
        <v>5441</v>
      </c>
      <c r="C5683" t="s">
        <v>7360</v>
      </c>
      <c r="D5683" t="s">
        <v>700</v>
      </c>
      <c r="E5683" t="s">
        <v>32</v>
      </c>
      <c r="F5683" t="s">
        <v>46</v>
      </c>
      <c r="G5683" t="s">
        <v>47</v>
      </c>
      <c r="H5683">
        <v>250000</v>
      </c>
      <c r="I5683">
        <v>250000</v>
      </c>
      <c r="J5683">
        <v>60</v>
      </c>
      <c r="K5683" s="1">
        <v>45535</v>
      </c>
      <c r="L5683" t="s">
        <v>15144</v>
      </c>
    </row>
    <row r="5684" spans="1:12" x14ac:dyDescent="0.2">
      <c r="A5684" t="s">
        <v>3948</v>
      </c>
      <c r="B5684" t="s">
        <v>5335</v>
      </c>
      <c r="C5684" t="s">
        <v>7360</v>
      </c>
      <c r="D5684" t="s">
        <v>700</v>
      </c>
      <c r="E5684" t="s">
        <v>32</v>
      </c>
      <c r="F5684" t="s">
        <v>46</v>
      </c>
      <c r="G5684" t="s">
        <v>47</v>
      </c>
      <c r="H5684">
        <v>220000</v>
      </c>
      <c r="I5684">
        <v>220000</v>
      </c>
      <c r="J5684">
        <v>36</v>
      </c>
      <c r="K5684" s="1">
        <v>45747</v>
      </c>
      <c r="L5684" t="s">
        <v>15144</v>
      </c>
    </row>
    <row r="5685" spans="1:12" x14ac:dyDescent="0.2">
      <c r="A5685" t="s">
        <v>2852</v>
      </c>
      <c r="B5685" t="s">
        <v>5704</v>
      </c>
      <c r="C5685" t="s">
        <v>7360</v>
      </c>
      <c r="D5685" t="s">
        <v>700</v>
      </c>
      <c r="E5685" t="s">
        <v>32</v>
      </c>
      <c r="F5685" t="s">
        <v>58</v>
      </c>
      <c r="G5685" t="s">
        <v>59</v>
      </c>
      <c r="H5685">
        <v>250000</v>
      </c>
      <c r="I5685">
        <v>250000</v>
      </c>
      <c r="J5685">
        <v>75</v>
      </c>
      <c r="K5685" s="1">
        <v>45565</v>
      </c>
      <c r="L5685" t="s">
        <v>15144</v>
      </c>
    </row>
    <row r="5686" spans="1:12" x14ac:dyDescent="0.2">
      <c r="A5686" t="s">
        <v>2850</v>
      </c>
      <c r="B5686" t="s">
        <v>5703</v>
      </c>
      <c r="C5686" t="s">
        <v>7360</v>
      </c>
      <c r="D5686" t="s">
        <v>700</v>
      </c>
      <c r="E5686" t="s">
        <v>32</v>
      </c>
      <c r="F5686" t="s">
        <v>58</v>
      </c>
      <c r="G5686" t="s">
        <v>59</v>
      </c>
      <c r="H5686">
        <v>250000</v>
      </c>
      <c r="I5686">
        <v>250000</v>
      </c>
      <c r="J5686">
        <v>75</v>
      </c>
      <c r="K5686" s="1">
        <v>45565</v>
      </c>
      <c r="L5686" t="s">
        <v>15144</v>
      </c>
    </row>
    <row r="5687" spans="1:12" x14ac:dyDescent="0.2">
      <c r="A5687" t="s">
        <v>2432</v>
      </c>
      <c r="B5687" t="s">
        <v>5702</v>
      </c>
      <c r="C5687" t="s">
        <v>7360</v>
      </c>
      <c r="D5687" t="s">
        <v>700</v>
      </c>
      <c r="E5687" t="s">
        <v>32</v>
      </c>
      <c r="F5687" t="s">
        <v>58</v>
      </c>
      <c r="G5687" t="s">
        <v>59</v>
      </c>
      <c r="H5687">
        <v>250000</v>
      </c>
      <c r="I5687">
        <v>250000</v>
      </c>
      <c r="J5687">
        <v>75</v>
      </c>
      <c r="K5687" s="1">
        <v>45565</v>
      </c>
      <c r="L5687" t="s">
        <v>15144</v>
      </c>
    </row>
    <row r="5688" spans="1:12" x14ac:dyDescent="0.2">
      <c r="A5688" t="s">
        <v>2851</v>
      </c>
      <c r="B5688" t="s">
        <v>5705</v>
      </c>
      <c r="C5688" t="s">
        <v>7360</v>
      </c>
      <c r="D5688" t="s">
        <v>700</v>
      </c>
      <c r="E5688" t="s">
        <v>32</v>
      </c>
      <c r="F5688" t="s">
        <v>58</v>
      </c>
      <c r="G5688" t="s">
        <v>59</v>
      </c>
      <c r="H5688">
        <v>250000</v>
      </c>
      <c r="I5688">
        <v>250000</v>
      </c>
      <c r="J5688">
        <v>75</v>
      </c>
      <c r="K5688" s="1">
        <v>45565</v>
      </c>
      <c r="L5688" t="s">
        <v>15144</v>
      </c>
    </row>
    <row r="5689" spans="1:12" x14ac:dyDescent="0.2">
      <c r="A5689" t="s">
        <v>7414</v>
      </c>
      <c r="B5689" t="s">
        <v>7376</v>
      </c>
      <c r="C5689" t="s">
        <v>7360</v>
      </c>
      <c r="D5689" t="s">
        <v>700</v>
      </c>
      <c r="E5689" t="s">
        <v>32</v>
      </c>
      <c r="F5689" t="s">
        <v>58</v>
      </c>
      <c r="G5689" t="s">
        <v>59</v>
      </c>
      <c r="I5689">
        <v>440000</v>
      </c>
      <c r="J5689">
        <v>66.921999999999997</v>
      </c>
      <c r="K5689" s="1">
        <v>45808</v>
      </c>
      <c r="L5689" t="s">
        <v>15144</v>
      </c>
    </row>
    <row r="5690" spans="1:12" x14ac:dyDescent="0.2">
      <c r="A5690" t="s">
        <v>7413</v>
      </c>
      <c r="B5690" t="s">
        <v>7374</v>
      </c>
      <c r="C5690" t="s">
        <v>7360</v>
      </c>
      <c r="D5690" t="s">
        <v>700</v>
      </c>
      <c r="E5690" t="s">
        <v>32</v>
      </c>
      <c r="F5690" t="s">
        <v>58</v>
      </c>
      <c r="G5690" t="s">
        <v>59</v>
      </c>
      <c r="I5690">
        <v>440000</v>
      </c>
      <c r="J5690">
        <v>66.921999999999997</v>
      </c>
      <c r="K5690" s="1">
        <v>45808</v>
      </c>
      <c r="L5690" t="s">
        <v>15144</v>
      </c>
    </row>
    <row r="5691" spans="1:12" x14ac:dyDescent="0.2">
      <c r="A5691" t="s">
        <v>7412</v>
      </c>
      <c r="B5691" t="s">
        <v>7372</v>
      </c>
      <c r="C5691" t="s">
        <v>7360</v>
      </c>
      <c r="D5691" t="s">
        <v>700</v>
      </c>
      <c r="E5691" t="s">
        <v>32</v>
      </c>
      <c r="F5691" t="s">
        <v>58</v>
      </c>
      <c r="G5691" t="s">
        <v>59</v>
      </c>
      <c r="I5691">
        <v>440000</v>
      </c>
      <c r="J5691">
        <v>66.921999999999997</v>
      </c>
      <c r="K5691" s="1">
        <v>45808</v>
      </c>
      <c r="L5691" t="s">
        <v>15144</v>
      </c>
    </row>
    <row r="5692" spans="1:12" x14ac:dyDescent="0.2">
      <c r="A5692" t="s">
        <v>13651</v>
      </c>
      <c r="B5692" t="s">
        <v>13652</v>
      </c>
      <c r="C5692" t="s">
        <v>7360</v>
      </c>
      <c r="D5692" t="s">
        <v>700</v>
      </c>
      <c r="E5692" t="s">
        <v>32</v>
      </c>
      <c r="F5692" t="s">
        <v>52</v>
      </c>
      <c r="G5692" t="s">
        <v>53</v>
      </c>
      <c r="H5692">
        <v>156000</v>
      </c>
      <c r="I5692">
        <v>312000</v>
      </c>
      <c r="J5692">
        <v>76</v>
      </c>
      <c r="K5692" s="1">
        <v>46173</v>
      </c>
      <c r="L5692" t="s">
        <v>15144</v>
      </c>
    </row>
    <row r="5693" spans="1:12" x14ac:dyDescent="0.2">
      <c r="A5693" t="s">
        <v>13431</v>
      </c>
      <c r="B5693" t="s">
        <v>13432</v>
      </c>
      <c r="C5693" t="s">
        <v>7360</v>
      </c>
      <c r="D5693" t="s">
        <v>9969</v>
      </c>
      <c r="E5693" t="s">
        <v>32</v>
      </c>
      <c r="F5693" t="s">
        <v>46</v>
      </c>
      <c r="G5693" t="s">
        <v>47</v>
      </c>
      <c r="I5693">
        <v>295750</v>
      </c>
      <c r="J5693">
        <v>62.5</v>
      </c>
      <c r="K5693" s="1">
        <v>46142</v>
      </c>
      <c r="L5693" t="s">
        <v>15144</v>
      </c>
    </row>
    <row r="5694" spans="1:12" x14ac:dyDescent="0.2">
      <c r="A5694" t="s">
        <v>13433</v>
      </c>
      <c r="B5694" t="s">
        <v>13434</v>
      </c>
      <c r="C5694" t="s">
        <v>7360</v>
      </c>
      <c r="D5694" t="s">
        <v>9969</v>
      </c>
      <c r="E5694" t="s">
        <v>32</v>
      </c>
      <c r="F5694" t="s">
        <v>46</v>
      </c>
      <c r="G5694" t="s">
        <v>47</v>
      </c>
      <c r="I5694">
        <v>235000</v>
      </c>
      <c r="J5694">
        <v>50</v>
      </c>
      <c r="K5694" s="1">
        <v>46142</v>
      </c>
      <c r="L5694" t="s">
        <v>15144</v>
      </c>
    </row>
    <row r="5695" spans="1:12" x14ac:dyDescent="0.2">
      <c r="A5695" t="s">
        <v>7883</v>
      </c>
      <c r="B5695" t="s">
        <v>7376</v>
      </c>
      <c r="C5695" t="s">
        <v>7360</v>
      </c>
      <c r="D5695" t="s">
        <v>9969</v>
      </c>
      <c r="E5695" t="s">
        <v>32</v>
      </c>
      <c r="F5695" t="s">
        <v>58</v>
      </c>
      <c r="G5695" t="s">
        <v>59</v>
      </c>
      <c r="I5695">
        <v>250000</v>
      </c>
      <c r="J5695">
        <v>47.314999999999998</v>
      </c>
      <c r="K5695" s="1">
        <v>45838</v>
      </c>
      <c r="L5695" t="s">
        <v>15144</v>
      </c>
    </row>
    <row r="5696" spans="1:12" x14ac:dyDescent="0.2">
      <c r="A5696" t="s">
        <v>7885</v>
      </c>
      <c r="B5696" t="s">
        <v>7372</v>
      </c>
      <c r="C5696" t="s">
        <v>7360</v>
      </c>
      <c r="D5696" t="s">
        <v>9969</v>
      </c>
      <c r="E5696" t="s">
        <v>32</v>
      </c>
      <c r="F5696" t="s">
        <v>58</v>
      </c>
      <c r="G5696" t="s">
        <v>59</v>
      </c>
      <c r="I5696">
        <v>250000</v>
      </c>
      <c r="J5696">
        <v>47.314999999999998</v>
      </c>
      <c r="K5696" s="1">
        <v>45838</v>
      </c>
      <c r="L5696" t="s">
        <v>15144</v>
      </c>
    </row>
    <row r="5697" spans="1:12" x14ac:dyDescent="0.2">
      <c r="A5697" t="s">
        <v>7884</v>
      </c>
      <c r="B5697" t="s">
        <v>7374</v>
      </c>
      <c r="C5697" t="s">
        <v>7360</v>
      </c>
      <c r="D5697" t="s">
        <v>9969</v>
      </c>
      <c r="E5697" t="s">
        <v>32</v>
      </c>
      <c r="F5697" t="s">
        <v>58</v>
      </c>
      <c r="G5697" t="s">
        <v>59</v>
      </c>
      <c r="I5697">
        <v>250000</v>
      </c>
      <c r="J5697">
        <v>47.314999999999998</v>
      </c>
      <c r="K5697" s="1">
        <v>45838</v>
      </c>
      <c r="L5697" t="s">
        <v>15144</v>
      </c>
    </row>
    <row r="5698" spans="1:12" x14ac:dyDescent="0.2">
      <c r="A5698" t="s">
        <v>7882</v>
      </c>
      <c r="B5698" t="s">
        <v>7378</v>
      </c>
      <c r="C5698" t="s">
        <v>7360</v>
      </c>
      <c r="D5698" t="s">
        <v>9969</v>
      </c>
      <c r="E5698" t="s">
        <v>32</v>
      </c>
      <c r="F5698" t="s">
        <v>58</v>
      </c>
      <c r="G5698" t="s">
        <v>59</v>
      </c>
      <c r="I5698">
        <v>250000</v>
      </c>
      <c r="J5698">
        <v>47.314999999999998</v>
      </c>
      <c r="K5698" s="1">
        <v>45838</v>
      </c>
      <c r="L5698" t="s">
        <v>15144</v>
      </c>
    </row>
    <row r="5699" spans="1:12" x14ac:dyDescent="0.2">
      <c r="A5699" t="s">
        <v>10678</v>
      </c>
      <c r="B5699" t="s">
        <v>10679</v>
      </c>
      <c r="C5699" t="s">
        <v>7360</v>
      </c>
      <c r="D5699" t="s">
        <v>9969</v>
      </c>
      <c r="E5699" t="s">
        <v>32</v>
      </c>
      <c r="F5699" t="s">
        <v>52</v>
      </c>
      <c r="G5699" t="s">
        <v>53</v>
      </c>
      <c r="I5699">
        <v>526896</v>
      </c>
      <c r="J5699">
        <v>74.179000000000002</v>
      </c>
      <c r="K5699" s="1">
        <v>45991</v>
      </c>
      <c r="L5699" t="s">
        <v>15144</v>
      </c>
    </row>
    <row r="5700" spans="1:12" x14ac:dyDescent="0.2">
      <c r="A5700" t="s">
        <v>4814</v>
      </c>
      <c r="B5700" t="s">
        <v>4813</v>
      </c>
      <c r="C5700" t="s">
        <v>7360</v>
      </c>
      <c r="D5700" t="s">
        <v>9969</v>
      </c>
      <c r="E5700" t="s">
        <v>32</v>
      </c>
      <c r="F5700" t="s">
        <v>52</v>
      </c>
      <c r="G5700" t="s">
        <v>53</v>
      </c>
      <c r="I5700">
        <v>526896</v>
      </c>
      <c r="J5700">
        <v>74.179000000000002</v>
      </c>
      <c r="K5700" s="1">
        <v>45777</v>
      </c>
      <c r="L5700" t="s">
        <v>15144</v>
      </c>
    </row>
    <row r="5701" spans="1:12" x14ac:dyDescent="0.2">
      <c r="A5701" t="s">
        <v>4805</v>
      </c>
      <c r="B5701" t="s">
        <v>4806</v>
      </c>
      <c r="C5701" t="s">
        <v>7360</v>
      </c>
      <c r="D5701" t="s">
        <v>9969</v>
      </c>
      <c r="E5701" t="s">
        <v>32</v>
      </c>
      <c r="F5701" t="s">
        <v>52</v>
      </c>
      <c r="G5701" t="s">
        <v>53</v>
      </c>
      <c r="I5701">
        <v>526896</v>
      </c>
      <c r="J5701">
        <v>74.179000000000002</v>
      </c>
      <c r="K5701" s="1">
        <v>45777</v>
      </c>
      <c r="L5701" t="s">
        <v>15144</v>
      </c>
    </row>
    <row r="5702" spans="1:12" x14ac:dyDescent="0.2">
      <c r="A5702" t="s">
        <v>4812</v>
      </c>
      <c r="B5702" t="s">
        <v>4811</v>
      </c>
      <c r="C5702" t="s">
        <v>7360</v>
      </c>
      <c r="D5702" t="s">
        <v>9969</v>
      </c>
      <c r="E5702" t="s">
        <v>32</v>
      </c>
      <c r="F5702" t="s">
        <v>52</v>
      </c>
      <c r="G5702" t="s">
        <v>53</v>
      </c>
      <c r="I5702">
        <v>526896</v>
      </c>
      <c r="J5702">
        <v>74.179000000000002</v>
      </c>
      <c r="K5702" s="1">
        <v>45777</v>
      </c>
      <c r="L5702" t="s">
        <v>15144</v>
      </c>
    </row>
    <row r="5703" spans="1:12" x14ac:dyDescent="0.2">
      <c r="A5703" t="s">
        <v>4809</v>
      </c>
      <c r="B5703" t="s">
        <v>4810</v>
      </c>
      <c r="C5703" t="s">
        <v>7360</v>
      </c>
      <c r="D5703" t="s">
        <v>9969</v>
      </c>
      <c r="E5703" t="s">
        <v>32</v>
      </c>
      <c r="F5703" t="s">
        <v>52</v>
      </c>
      <c r="G5703" t="s">
        <v>53</v>
      </c>
      <c r="I5703">
        <v>526896</v>
      </c>
      <c r="J5703">
        <v>74.179000000000002</v>
      </c>
      <c r="K5703" s="1">
        <v>45777</v>
      </c>
      <c r="L5703" t="s">
        <v>15144</v>
      </c>
    </row>
    <row r="5704" spans="1:12" x14ac:dyDescent="0.2">
      <c r="A5704" t="s">
        <v>4808</v>
      </c>
      <c r="B5704" t="s">
        <v>4807</v>
      </c>
      <c r="C5704" t="s">
        <v>7360</v>
      </c>
      <c r="D5704" t="s">
        <v>9969</v>
      </c>
      <c r="E5704" t="s">
        <v>32</v>
      </c>
      <c r="F5704" t="s">
        <v>52</v>
      </c>
      <c r="G5704" t="s">
        <v>53</v>
      </c>
      <c r="I5704">
        <v>526896</v>
      </c>
      <c r="J5704">
        <v>74.179000000000002</v>
      </c>
      <c r="K5704" s="1">
        <v>45777</v>
      </c>
      <c r="L5704" t="s">
        <v>15144</v>
      </c>
    </row>
    <row r="5705" spans="1:12" x14ac:dyDescent="0.2">
      <c r="A5705" t="s">
        <v>15008</v>
      </c>
      <c r="B5705" t="s">
        <v>15009</v>
      </c>
      <c r="C5705" t="s">
        <v>7360</v>
      </c>
      <c r="D5705" t="s">
        <v>9969</v>
      </c>
      <c r="E5705" t="s">
        <v>32</v>
      </c>
      <c r="F5705" t="s">
        <v>52</v>
      </c>
      <c r="G5705" t="s">
        <v>53</v>
      </c>
      <c r="I5705">
        <v>256550</v>
      </c>
      <c r="J5705">
        <v>52.034999999999997</v>
      </c>
      <c r="K5705" s="1">
        <v>46234</v>
      </c>
      <c r="L5705" t="s">
        <v>15144</v>
      </c>
    </row>
    <row r="5706" spans="1:12" x14ac:dyDescent="0.2">
      <c r="A5706" t="s">
        <v>9984</v>
      </c>
      <c r="B5706" t="s">
        <v>9985</v>
      </c>
      <c r="C5706" t="s">
        <v>7360</v>
      </c>
      <c r="D5706" t="s">
        <v>9969</v>
      </c>
      <c r="E5706" t="s">
        <v>32</v>
      </c>
      <c r="F5706" t="s">
        <v>52</v>
      </c>
      <c r="G5706" t="s">
        <v>53</v>
      </c>
      <c r="I5706">
        <v>306915</v>
      </c>
      <c r="J5706">
        <v>59.126000000000005</v>
      </c>
      <c r="K5706" s="1">
        <v>45961</v>
      </c>
      <c r="L5706" t="s">
        <v>15144</v>
      </c>
    </row>
    <row r="5707" spans="1:12" x14ac:dyDescent="0.2">
      <c r="A5707" t="s">
        <v>11811</v>
      </c>
      <c r="B5707" t="s">
        <v>11812</v>
      </c>
      <c r="C5707" t="s">
        <v>14832</v>
      </c>
      <c r="D5707" t="s">
        <v>10553</v>
      </c>
      <c r="E5707" t="s">
        <v>32</v>
      </c>
      <c r="F5707" t="s">
        <v>121</v>
      </c>
      <c r="G5707" t="s">
        <v>838</v>
      </c>
      <c r="I5707"/>
      <c r="J5707">
        <v>240</v>
      </c>
      <c r="K5707" s="1">
        <v>46081</v>
      </c>
      <c r="L5707" t="s">
        <v>15144</v>
      </c>
    </row>
    <row r="5708" spans="1:12" x14ac:dyDescent="0.2">
      <c r="A5708" t="s">
        <v>11813</v>
      </c>
      <c r="B5708" t="s">
        <v>11814</v>
      </c>
      <c r="C5708" t="s">
        <v>7360</v>
      </c>
      <c r="D5708" t="s">
        <v>10553</v>
      </c>
      <c r="E5708" t="s">
        <v>32</v>
      </c>
      <c r="F5708" t="s">
        <v>121</v>
      </c>
      <c r="G5708" t="s">
        <v>838</v>
      </c>
      <c r="I5708"/>
      <c r="J5708">
        <v>240</v>
      </c>
      <c r="K5708" s="1">
        <v>46081</v>
      </c>
      <c r="L5708" t="s">
        <v>15144</v>
      </c>
    </row>
    <row r="5709" spans="1:12" x14ac:dyDescent="0.2">
      <c r="A5709" t="s">
        <v>14111</v>
      </c>
      <c r="B5709" t="s">
        <v>14112</v>
      </c>
      <c r="C5709" t="s">
        <v>7360</v>
      </c>
      <c r="D5709" t="s">
        <v>10553</v>
      </c>
      <c r="E5709" t="s">
        <v>32</v>
      </c>
      <c r="F5709" t="s">
        <v>121</v>
      </c>
      <c r="G5709" t="s">
        <v>838</v>
      </c>
      <c r="I5709"/>
      <c r="J5709">
        <v>250</v>
      </c>
      <c r="K5709" s="1">
        <v>46173</v>
      </c>
      <c r="L5709" t="s">
        <v>15144</v>
      </c>
    </row>
    <row r="5710" spans="1:12" x14ac:dyDescent="0.2">
      <c r="A5710" t="s">
        <v>14109</v>
      </c>
      <c r="B5710" t="s">
        <v>14110</v>
      </c>
      <c r="C5710" t="s">
        <v>15475</v>
      </c>
      <c r="D5710" t="s">
        <v>10553</v>
      </c>
      <c r="E5710" t="s">
        <v>32</v>
      </c>
      <c r="F5710" t="s">
        <v>121</v>
      </c>
      <c r="G5710" t="s">
        <v>838</v>
      </c>
      <c r="I5710"/>
      <c r="J5710">
        <v>250</v>
      </c>
      <c r="K5710" s="1">
        <v>46173</v>
      </c>
      <c r="L5710" t="s">
        <v>15144</v>
      </c>
    </row>
    <row r="5711" spans="1:12" x14ac:dyDescent="0.2">
      <c r="A5711" t="s">
        <v>14107</v>
      </c>
      <c r="B5711" t="s">
        <v>14108</v>
      </c>
      <c r="C5711" t="s">
        <v>7360</v>
      </c>
      <c r="D5711" t="s">
        <v>10553</v>
      </c>
      <c r="E5711" t="s">
        <v>32</v>
      </c>
      <c r="F5711" t="s">
        <v>121</v>
      </c>
      <c r="G5711" t="s">
        <v>838</v>
      </c>
      <c r="I5711"/>
      <c r="J5711">
        <v>250</v>
      </c>
      <c r="K5711" s="1">
        <v>46173</v>
      </c>
      <c r="L5711" t="s">
        <v>15144</v>
      </c>
    </row>
    <row r="5712" spans="1:12" x14ac:dyDescent="0.2">
      <c r="A5712" t="s">
        <v>14113</v>
      </c>
      <c r="B5712" t="s">
        <v>14114</v>
      </c>
      <c r="C5712" t="s">
        <v>7360</v>
      </c>
      <c r="D5712" t="s">
        <v>10553</v>
      </c>
      <c r="E5712" t="s">
        <v>32</v>
      </c>
      <c r="F5712" t="s">
        <v>121</v>
      </c>
      <c r="G5712" t="s">
        <v>838</v>
      </c>
      <c r="I5712"/>
      <c r="J5712">
        <v>250</v>
      </c>
      <c r="K5712" s="1">
        <v>46173</v>
      </c>
      <c r="L5712" t="s">
        <v>15144</v>
      </c>
    </row>
    <row r="5713" spans="1:12" x14ac:dyDescent="0.2">
      <c r="A5713" t="s">
        <v>10538</v>
      </c>
      <c r="B5713" t="s">
        <v>10539</v>
      </c>
      <c r="C5713" t="s">
        <v>13435</v>
      </c>
      <c r="D5713" t="s">
        <v>10553</v>
      </c>
      <c r="E5713" t="s">
        <v>32</v>
      </c>
      <c r="F5713" t="s">
        <v>86</v>
      </c>
      <c r="G5713" t="s">
        <v>85</v>
      </c>
      <c r="I5713"/>
      <c r="J5713">
        <v>227.5</v>
      </c>
      <c r="K5713" s="1">
        <v>45991</v>
      </c>
      <c r="L5713" t="s">
        <v>15144</v>
      </c>
    </row>
    <row r="5714" spans="1:12" x14ac:dyDescent="0.2">
      <c r="A5714" t="s">
        <v>11815</v>
      </c>
      <c r="B5714" t="s">
        <v>11816</v>
      </c>
      <c r="C5714" t="s">
        <v>7360</v>
      </c>
      <c r="D5714" t="s">
        <v>10553</v>
      </c>
      <c r="E5714" t="s">
        <v>32</v>
      </c>
      <c r="F5714" t="s">
        <v>100</v>
      </c>
      <c r="G5714" t="s">
        <v>101</v>
      </c>
      <c r="I5714"/>
      <c r="J5714">
        <v>100</v>
      </c>
      <c r="K5714" s="1">
        <v>46081</v>
      </c>
      <c r="L5714" t="s">
        <v>15144</v>
      </c>
    </row>
    <row r="5715" spans="1:12" x14ac:dyDescent="0.2">
      <c r="A5715" t="s">
        <v>11817</v>
      </c>
      <c r="B5715" t="s">
        <v>11818</v>
      </c>
      <c r="C5715" t="s">
        <v>7360</v>
      </c>
      <c r="D5715" t="s">
        <v>10553</v>
      </c>
      <c r="E5715" t="s">
        <v>32</v>
      </c>
      <c r="F5715" t="s">
        <v>100</v>
      </c>
      <c r="G5715" t="s">
        <v>101</v>
      </c>
      <c r="I5715"/>
      <c r="J5715">
        <v>100</v>
      </c>
      <c r="K5715" s="1">
        <v>46081</v>
      </c>
      <c r="L5715" t="s">
        <v>15144</v>
      </c>
    </row>
    <row r="5716" spans="1:12" x14ac:dyDescent="0.2">
      <c r="A5716" t="s">
        <v>11823</v>
      </c>
      <c r="B5716" t="s">
        <v>11824</v>
      </c>
      <c r="C5716" t="s">
        <v>7360</v>
      </c>
      <c r="D5716" t="s">
        <v>10553</v>
      </c>
      <c r="E5716" t="s">
        <v>32</v>
      </c>
      <c r="F5716" t="s">
        <v>100</v>
      </c>
      <c r="G5716" t="s">
        <v>101</v>
      </c>
      <c r="I5716"/>
      <c r="J5716">
        <v>100</v>
      </c>
      <c r="K5716" s="1">
        <v>46081</v>
      </c>
      <c r="L5716" t="s">
        <v>15144</v>
      </c>
    </row>
    <row r="5717" spans="1:12" x14ac:dyDescent="0.2">
      <c r="A5717" t="s">
        <v>11821</v>
      </c>
      <c r="B5717" t="s">
        <v>11822</v>
      </c>
      <c r="C5717" t="s">
        <v>7360</v>
      </c>
      <c r="D5717" t="s">
        <v>10553</v>
      </c>
      <c r="E5717" t="s">
        <v>32</v>
      </c>
      <c r="F5717" t="s">
        <v>100</v>
      </c>
      <c r="G5717" t="s">
        <v>101</v>
      </c>
      <c r="I5717"/>
      <c r="J5717">
        <v>100</v>
      </c>
      <c r="K5717" s="1">
        <v>46081</v>
      </c>
      <c r="L5717" t="s">
        <v>15144</v>
      </c>
    </row>
    <row r="5718" spans="1:12" x14ac:dyDescent="0.2">
      <c r="A5718" t="s">
        <v>11819</v>
      </c>
      <c r="B5718" t="s">
        <v>11820</v>
      </c>
      <c r="C5718" t="s">
        <v>7360</v>
      </c>
      <c r="D5718" t="s">
        <v>10553</v>
      </c>
      <c r="E5718" t="s">
        <v>32</v>
      </c>
      <c r="F5718" t="s">
        <v>100</v>
      </c>
      <c r="G5718" t="s">
        <v>101</v>
      </c>
      <c r="I5718"/>
      <c r="J5718">
        <v>100</v>
      </c>
      <c r="K5718" s="1">
        <v>46081</v>
      </c>
      <c r="L5718" t="s">
        <v>15144</v>
      </c>
    </row>
    <row r="5719" spans="1:12" x14ac:dyDescent="0.2">
      <c r="A5719" t="s">
        <v>11341</v>
      </c>
      <c r="B5719" t="s">
        <v>11342</v>
      </c>
      <c r="C5719" t="s">
        <v>7360</v>
      </c>
      <c r="D5719" t="s">
        <v>10553</v>
      </c>
      <c r="E5719" t="s">
        <v>32</v>
      </c>
      <c r="F5719" t="s">
        <v>86</v>
      </c>
      <c r="G5719" t="s">
        <v>85</v>
      </c>
      <c r="I5719"/>
      <c r="J5719">
        <v>46</v>
      </c>
      <c r="K5719" s="1">
        <v>46053</v>
      </c>
      <c r="L5719" t="s">
        <v>15144</v>
      </c>
    </row>
    <row r="5720" spans="1:12" x14ac:dyDescent="0.2">
      <c r="A5720" t="s">
        <v>11343</v>
      </c>
      <c r="B5720" t="s">
        <v>11344</v>
      </c>
      <c r="C5720" t="s">
        <v>7360</v>
      </c>
      <c r="D5720" t="s">
        <v>10553</v>
      </c>
      <c r="E5720" t="s">
        <v>32</v>
      </c>
      <c r="F5720" t="s">
        <v>86</v>
      </c>
      <c r="G5720" t="s">
        <v>85</v>
      </c>
      <c r="I5720"/>
      <c r="J5720">
        <v>46</v>
      </c>
      <c r="K5720" s="1">
        <v>46053</v>
      </c>
      <c r="L5720" t="s">
        <v>15144</v>
      </c>
    </row>
    <row r="5721" spans="1:12" x14ac:dyDescent="0.2">
      <c r="A5721" t="s">
        <v>11345</v>
      </c>
      <c r="B5721" t="s">
        <v>11346</v>
      </c>
      <c r="C5721" t="s">
        <v>7360</v>
      </c>
      <c r="D5721" t="s">
        <v>10553</v>
      </c>
      <c r="E5721" t="s">
        <v>32</v>
      </c>
      <c r="F5721" t="s">
        <v>86</v>
      </c>
      <c r="G5721" t="s">
        <v>85</v>
      </c>
      <c r="I5721"/>
      <c r="J5721">
        <v>46</v>
      </c>
      <c r="K5721" s="1">
        <v>46053</v>
      </c>
      <c r="L5721" t="s">
        <v>15144</v>
      </c>
    </row>
    <row r="5722" spans="1:12" x14ac:dyDescent="0.2">
      <c r="A5722" t="s">
        <v>11862</v>
      </c>
      <c r="B5722" t="s">
        <v>11863</v>
      </c>
      <c r="C5722" t="s">
        <v>7360</v>
      </c>
      <c r="D5722" t="s">
        <v>10553</v>
      </c>
      <c r="E5722" t="s">
        <v>32</v>
      </c>
      <c r="F5722" t="s">
        <v>86</v>
      </c>
      <c r="G5722" t="s">
        <v>85</v>
      </c>
      <c r="I5722"/>
      <c r="J5722">
        <v>100</v>
      </c>
      <c r="K5722" s="1">
        <v>46081</v>
      </c>
      <c r="L5722" t="s">
        <v>15144</v>
      </c>
    </row>
    <row r="5723" spans="1:12" x14ac:dyDescent="0.2">
      <c r="A5723" t="s">
        <v>11860</v>
      </c>
      <c r="B5723" t="s">
        <v>11861</v>
      </c>
      <c r="C5723" t="s">
        <v>7360</v>
      </c>
      <c r="D5723" t="s">
        <v>10553</v>
      </c>
      <c r="E5723" t="s">
        <v>32</v>
      </c>
      <c r="F5723" t="s">
        <v>86</v>
      </c>
      <c r="G5723" t="s">
        <v>85</v>
      </c>
      <c r="I5723"/>
      <c r="J5723">
        <v>162</v>
      </c>
      <c r="K5723" s="1">
        <v>46081</v>
      </c>
      <c r="L5723" t="s">
        <v>15144</v>
      </c>
    </row>
    <row r="5724" spans="1:12" x14ac:dyDescent="0.2">
      <c r="A5724" t="s">
        <v>3755</v>
      </c>
      <c r="B5724" t="s">
        <v>5959</v>
      </c>
      <c r="C5724" t="s">
        <v>7360</v>
      </c>
      <c r="D5724" t="s">
        <v>9272</v>
      </c>
      <c r="E5724" t="s">
        <v>32</v>
      </c>
      <c r="F5724" t="s">
        <v>201</v>
      </c>
      <c r="G5724" t="s">
        <v>202</v>
      </c>
      <c r="I5724"/>
      <c r="J5724">
        <v>100</v>
      </c>
      <c r="K5724" s="1">
        <v>45716</v>
      </c>
      <c r="L5724" t="s">
        <v>15144</v>
      </c>
    </row>
    <row r="5725" spans="1:12" x14ac:dyDescent="0.2">
      <c r="A5725" t="s">
        <v>10249</v>
      </c>
      <c r="B5725" t="s">
        <v>10250</v>
      </c>
      <c r="C5725" t="s">
        <v>7360</v>
      </c>
      <c r="D5725" t="s">
        <v>63</v>
      </c>
      <c r="E5725" t="s">
        <v>32</v>
      </c>
      <c r="F5725" t="s">
        <v>33</v>
      </c>
      <c r="G5725" t="s">
        <v>34</v>
      </c>
      <c r="I5725"/>
      <c r="J5725">
        <v>100</v>
      </c>
      <c r="K5725" s="1">
        <v>45961</v>
      </c>
      <c r="L5725" t="s">
        <v>15144</v>
      </c>
    </row>
    <row r="5726" spans="1:12" x14ac:dyDescent="0.2">
      <c r="A5726" t="s">
        <v>3673</v>
      </c>
      <c r="B5726" t="s">
        <v>6023</v>
      </c>
      <c r="C5726" t="s">
        <v>7360</v>
      </c>
      <c r="D5726" t="s">
        <v>43</v>
      </c>
      <c r="E5726" t="s">
        <v>32</v>
      </c>
      <c r="F5726" t="s">
        <v>44</v>
      </c>
      <c r="G5726" t="s">
        <v>45</v>
      </c>
      <c r="I5726"/>
      <c r="J5726">
        <v>125</v>
      </c>
      <c r="K5726" s="1">
        <v>45716</v>
      </c>
      <c r="L5726" t="s">
        <v>15144</v>
      </c>
    </row>
    <row r="5727" spans="1:12" x14ac:dyDescent="0.2">
      <c r="A5727" t="s">
        <v>3688</v>
      </c>
      <c r="B5727" t="s">
        <v>6038</v>
      </c>
      <c r="C5727" t="s">
        <v>7360</v>
      </c>
      <c r="D5727" t="s">
        <v>43</v>
      </c>
      <c r="E5727" t="s">
        <v>32</v>
      </c>
      <c r="F5727" t="s">
        <v>44</v>
      </c>
      <c r="G5727" t="s">
        <v>45</v>
      </c>
      <c r="I5727"/>
      <c r="J5727">
        <v>125</v>
      </c>
      <c r="K5727" s="1">
        <v>45716</v>
      </c>
      <c r="L5727" t="s">
        <v>15144</v>
      </c>
    </row>
    <row r="5728" spans="1:12" x14ac:dyDescent="0.2">
      <c r="A5728" t="s">
        <v>3674</v>
      </c>
      <c r="B5728" t="s">
        <v>6024</v>
      </c>
      <c r="C5728" t="s">
        <v>7360</v>
      </c>
      <c r="D5728" t="s">
        <v>43</v>
      </c>
      <c r="E5728" t="s">
        <v>32</v>
      </c>
      <c r="F5728" t="s">
        <v>44</v>
      </c>
      <c r="G5728" t="s">
        <v>45</v>
      </c>
      <c r="I5728"/>
      <c r="J5728">
        <v>125</v>
      </c>
      <c r="K5728" s="1">
        <v>45716</v>
      </c>
      <c r="L5728" t="s">
        <v>15144</v>
      </c>
    </row>
    <row r="5729" spans="1:12" x14ac:dyDescent="0.2">
      <c r="A5729" t="s">
        <v>3675</v>
      </c>
      <c r="B5729" t="s">
        <v>6025</v>
      </c>
      <c r="C5729" t="s">
        <v>7360</v>
      </c>
      <c r="D5729" t="s">
        <v>43</v>
      </c>
      <c r="E5729" t="s">
        <v>32</v>
      </c>
      <c r="F5729" t="s">
        <v>44</v>
      </c>
      <c r="G5729" t="s">
        <v>45</v>
      </c>
      <c r="I5729"/>
      <c r="J5729">
        <v>125</v>
      </c>
      <c r="K5729" s="1">
        <v>45716</v>
      </c>
      <c r="L5729" t="s">
        <v>15144</v>
      </c>
    </row>
    <row r="5730" spans="1:12" x14ac:dyDescent="0.2">
      <c r="A5730" t="s">
        <v>3681</v>
      </c>
      <c r="B5730" t="s">
        <v>6031</v>
      </c>
      <c r="C5730" t="s">
        <v>7360</v>
      </c>
      <c r="D5730" t="s">
        <v>43</v>
      </c>
      <c r="E5730" t="s">
        <v>32</v>
      </c>
      <c r="F5730" t="s">
        <v>44</v>
      </c>
      <c r="G5730" t="s">
        <v>45</v>
      </c>
      <c r="I5730"/>
      <c r="J5730">
        <v>125</v>
      </c>
      <c r="K5730" s="1">
        <v>45716</v>
      </c>
      <c r="L5730" t="s">
        <v>15144</v>
      </c>
    </row>
    <row r="5731" spans="1:12" x14ac:dyDescent="0.2">
      <c r="A5731" t="s">
        <v>3677</v>
      </c>
      <c r="B5731" t="s">
        <v>6027</v>
      </c>
      <c r="C5731" t="s">
        <v>7360</v>
      </c>
      <c r="D5731" t="s">
        <v>43</v>
      </c>
      <c r="E5731" t="s">
        <v>32</v>
      </c>
      <c r="F5731" t="s">
        <v>44</v>
      </c>
      <c r="G5731" t="s">
        <v>45</v>
      </c>
      <c r="I5731"/>
      <c r="J5731">
        <v>125</v>
      </c>
      <c r="K5731" s="1">
        <v>45716</v>
      </c>
      <c r="L5731" t="s">
        <v>15144</v>
      </c>
    </row>
    <row r="5732" spans="1:12" x14ac:dyDescent="0.2">
      <c r="A5732" t="s">
        <v>3689</v>
      </c>
      <c r="B5732" t="s">
        <v>6039</v>
      </c>
      <c r="C5732" t="s">
        <v>7360</v>
      </c>
      <c r="D5732" t="s">
        <v>43</v>
      </c>
      <c r="E5732" t="s">
        <v>32</v>
      </c>
      <c r="F5732" t="s">
        <v>44</v>
      </c>
      <c r="G5732" t="s">
        <v>45</v>
      </c>
      <c r="I5732"/>
      <c r="J5732">
        <v>125</v>
      </c>
      <c r="K5732" s="1">
        <v>45716</v>
      </c>
      <c r="L5732" t="s">
        <v>15144</v>
      </c>
    </row>
    <row r="5733" spans="1:12" x14ac:dyDescent="0.2">
      <c r="A5733" t="s">
        <v>3687</v>
      </c>
      <c r="B5733" t="s">
        <v>6037</v>
      </c>
      <c r="C5733" t="s">
        <v>7360</v>
      </c>
      <c r="D5733" t="s">
        <v>43</v>
      </c>
      <c r="E5733" t="s">
        <v>32</v>
      </c>
      <c r="F5733" t="s">
        <v>44</v>
      </c>
      <c r="G5733" t="s">
        <v>45</v>
      </c>
      <c r="I5733"/>
      <c r="J5733">
        <v>125</v>
      </c>
      <c r="K5733" s="1">
        <v>45716</v>
      </c>
      <c r="L5733" t="s">
        <v>15144</v>
      </c>
    </row>
    <row r="5734" spans="1:12" x14ac:dyDescent="0.2">
      <c r="A5734" t="s">
        <v>3682</v>
      </c>
      <c r="B5734" t="s">
        <v>6032</v>
      </c>
      <c r="C5734" t="s">
        <v>7360</v>
      </c>
      <c r="D5734" t="s">
        <v>43</v>
      </c>
      <c r="E5734" t="s">
        <v>32</v>
      </c>
      <c r="F5734" t="s">
        <v>44</v>
      </c>
      <c r="G5734" t="s">
        <v>45</v>
      </c>
      <c r="I5734"/>
      <c r="J5734">
        <v>125</v>
      </c>
      <c r="K5734" s="1">
        <v>45716</v>
      </c>
      <c r="L5734" t="s">
        <v>15144</v>
      </c>
    </row>
    <row r="5735" spans="1:12" x14ac:dyDescent="0.2">
      <c r="A5735" t="s">
        <v>3686</v>
      </c>
      <c r="B5735" t="s">
        <v>6036</v>
      </c>
      <c r="C5735" t="s">
        <v>7360</v>
      </c>
      <c r="D5735" t="s">
        <v>43</v>
      </c>
      <c r="E5735" t="s">
        <v>32</v>
      </c>
      <c r="F5735" t="s">
        <v>44</v>
      </c>
      <c r="G5735" t="s">
        <v>45</v>
      </c>
      <c r="I5735"/>
      <c r="J5735">
        <v>125</v>
      </c>
      <c r="K5735" s="1">
        <v>45716</v>
      </c>
      <c r="L5735" t="s">
        <v>15144</v>
      </c>
    </row>
    <row r="5736" spans="1:12" x14ac:dyDescent="0.2">
      <c r="A5736" t="s">
        <v>3671</v>
      </c>
      <c r="B5736" t="s">
        <v>6021</v>
      </c>
      <c r="C5736" t="s">
        <v>7360</v>
      </c>
      <c r="D5736" t="s">
        <v>43</v>
      </c>
      <c r="E5736" t="s">
        <v>32</v>
      </c>
      <c r="F5736" t="s">
        <v>44</v>
      </c>
      <c r="G5736" t="s">
        <v>45</v>
      </c>
      <c r="I5736"/>
      <c r="J5736">
        <v>125</v>
      </c>
      <c r="K5736" s="1">
        <v>45716</v>
      </c>
      <c r="L5736" t="s">
        <v>15144</v>
      </c>
    </row>
    <row r="5737" spans="1:12" x14ac:dyDescent="0.2">
      <c r="A5737" t="s">
        <v>3685</v>
      </c>
      <c r="B5737" t="s">
        <v>6035</v>
      </c>
      <c r="C5737" t="s">
        <v>7360</v>
      </c>
      <c r="D5737" t="s">
        <v>43</v>
      </c>
      <c r="E5737" t="s">
        <v>32</v>
      </c>
      <c r="F5737" t="s">
        <v>44</v>
      </c>
      <c r="G5737" t="s">
        <v>45</v>
      </c>
      <c r="I5737"/>
      <c r="J5737">
        <v>125</v>
      </c>
      <c r="K5737" s="1">
        <v>45716</v>
      </c>
      <c r="L5737" t="s">
        <v>15144</v>
      </c>
    </row>
    <row r="5738" spans="1:12" x14ac:dyDescent="0.2">
      <c r="A5738" t="s">
        <v>3670</v>
      </c>
      <c r="B5738" t="s">
        <v>6020</v>
      </c>
      <c r="C5738" t="s">
        <v>7360</v>
      </c>
      <c r="D5738" t="s">
        <v>43</v>
      </c>
      <c r="E5738" t="s">
        <v>32</v>
      </c>
      <c r="F5738" t="s">
        <v>44</v>
      </c>
      <c r="G5738" t="s">
        <v>45</v>
      </c>
      <c r="I5738"/>
      <c r="J5738">
        <v>125</v>
      </c>
      <c r="K5738" s="1">
        <v>45716</v>
      </c>
      <c r="L5738" t="s">
        <v>15144</v>
      </c>
    </row>
    <row r="5739" spans="1:12" x14ac:dyDescent="0.2">
      <c r="A5739" t="s">
        <v>3676</v>
      </c>
      <c r="B5739" t="s">
        <v>6026</v>
      </c>
      <c r="C5739" t="s">
        <v>7360</v>
      </c>
      <c r="D5739" t="s">
        <v>43</v>
      </c>
      <c r="E5739" t="s">
        <v>32</v>
      </c>
      <c r="F5739" t="s">
        <v>44</v>
      </c>
      <c r="G5739" t="s">
        <v>45</v>
      </c>
      <c r="I5739"/>
      <c r="J5739">
        <v>125</v>
      </c>
      <c r="K5739" s="1">
        <v>45716</v>
      </c>
      <c r="L5739" t="s">
        <v>15144</v>
      </c>
    </row>
    <row r="5740" spans="1:12" x14ac:dyDescent="0.2">
      <c r="A5740" t="s">
        <v>3678</v>
      </c>
      <c r="B5740" t="s">
        <v>6028</v>
      </c>
      <c r="C5740" t="s">
        <v>7360</v>
      </c>
      <c r="D5740" t="s">
        <v>43</v>
      </c>
      <c r="E5740" t="s">
        <v>32</v>
      </c>
      <c r="F5740" t="s">
        <v>44</v>
      </c>
      <c r="G5740" t="s">
        <v>45</v>
      </c>
      <c r="I5740"/>
      <c r="J5740">
        <v>125</v>
      </c>
      <c r="K5740" s="1">
        <v>45716</v>
      </c>
      <c r="L5740" t="s">
        <v>15144</v>
      </c>
    </row>
    <row r="5741" spans="1:12" x14ac:dyDescent="0.2">
      <c r="A5741" t="s">
        <v>3672</v>
      </c>
      <c r="B5741" t="s">
        <v>6022</v>
      </c>
      <c r="C5741" t="s">
        <v>7360</v>
      </c>
      <c r="D5741" t="s">
        <v>43</v>
      </c>
      <c r="E5741" t="s">
        <v>32</v>
      </c>
      <c r="F5741" t="s">
        <v>44</v>
      </c>
      <c r="G5741" t="s">
        <v>45</v>
      </c>
      <c r="I5741"/>
      <c r="J5741">
        <v>125</v>
      </c>
      <c r="K5741" s="1">
        <v>45716</v>
      </c>
      <c r="L5741" t="s">
        <v>15144</v>
      </c>
    </row>
    <row r="5742" spans="1:12" x14ac:dyDescent="0.2">
      <c r="A5742" t="s">
        <v>3683</v>
      </c>
      <c r="B5742" t="s">
        <v>6033</v>
      </c>
      <c r="C5742" t="s">
        <v>7360</v>
      </c>
      <c r="D5742" t="s">
        <v>43</v>
      </c>
      <c r="E5742" t="s">
        <v>32</v>
      </c>
      <c r="F5742" t="s">
        <v>44</v>
      </c>
      <c r="G5742" t="s">
        <v>45</v>
      </c>
      <c r="I5742"/>
      <c r="J5742">
        <v>125</v>
      </c>
      <c r="K5742" s="1">
        <v>45716</v>
      </c>
      <c r="L5742" t="s">
        <v>15144</v>
      </c>
    </row>
    <row r="5743" spans="1:12" x14ac:dyDescent="0.2">
      <c r="A5743" t="s">
        <v>3679</v>
      </c>
      <c r="B5743" t="s">
        <v>6029</v>
      </c>
      <c r="C5743" t="s">
        <v>7360</v>
      </c>
      <c r="D5743" t="s">
        <v>43</v>
      </c>
      <c r="E5743" t="s">
        <v>32</v>
      </c>
      <c r="F5743" t="s">
        <v>44</v>
      </c>
      <c r="G5743" t="s">
        <v>45</v>
      </c>
      <c r="I5743"/>
      <c r="J5743">
        <v>125</v>
      </c>
      <c r="K5743" s="1">
        <v>45716</v>
      </c>
      <c r="L5743" t="s">
        <v>15144</v>
      </c>
    </row>
    <row r="5744" spans="1:12" x14ac:dyDescent="0.2">
      <c r="A5744" t="s">
        <v>3680</v>
      </c>
      <c r="B5744" t="s">
        <v>6030</v>
      </c>
      <c r="C5744" t="s">
        <v>7360</v>
      </c>
      <c r="D5744" t="s">
        <v>43</v>
      </c>
      <c r="E5744" t="s">
        <v>32</v>
      </c>
      <c r="F5744" t="s">
        <v>44</v>
      </c>
      <c r="G5744" t="s">
        <v>45</v>
      </c>
      <c r="I5744"/>
      <c r="J5744">
        <v>125</v>
      </c>
      <c r="K5744" s="1">
        <v>45716</v>
      </c>
      <c r="L5744" t="s">
        <v>15144</v>
      </c>
    </row>
    <row r="5745" spans="1:12" x14ac:dyDescent="0.2">
      <c r="A5745" t="s">
        <v>3684</v>
      </c>
      <c r="B5745" t="s">
        <v>6034</v>
      </c>
      <c r="C5745" t="s">
        <v>7360</v>
      </c>
      <c r="D5745" t="s">
        <v>43</v>
      </c>
      <c r="E5745" t="s">
        <v>32</v>
      </c>
      <c r="F5745" t="s">
        <v>44</v>
      </c>
      <c r="G5745" t="s">
        <v>45</v>
      </c>
      <c r="I5745"/>
      <c r="J5745">
        <v>125</v>
      </c>
      <c r="K5745" s="1">
        <v>45716</v>
      </c>
      <c r="L5745" t="s">
        <v>15144</v>
      </c>
    </row>
    <row r="5746" spans="1:12" x14ac:dyDescent="0.2">
      <c r="A5746" t="s">
        <v>2839</v>
      </c>
      <c r="B5746" t="s">
        <v>6003</v>
      </c>
      <c r="C5746" t="s">
        <v>7360</v>
      </c>
      <c r="D5746" t="s">
        <v>43</v>
      </c>
      <c r="E5746" t="s">
        <v>32</v>
      </c>
      <c r="F5746" t="s">
        <v>44</v>
      </c>
      <c r="G5746" t="s">
        <v>45</v>
      </c>
      <c r="I5746"/>
      <c r="J5746">
        <v>62</v>
      </c>
      <c r="K5746" s="1">
        <v>45565</v>
      </c>
      <c r="L5746" t="s">
        <v>15144</v>
      </c>
    </row>
    <row r="5747" spans="1:12" x14ac:dyDescent="0.2">
      <c r="A5747" t="s">
        <v>2838</v>
      </c>
      <c r="B5747" t="s">
        <v>5999</v>
      </c>
      <c r="C5747" t="s">
        <v>7360</v>
      </c>
      <c r="D5747" t="s">
        <v>43</v>
      </c>
      <c r="E5747" t="s">
        <v>32</v>
      </c>
      <c r="F5747" t="s">
        <v>44</v>
      </c>
      <c r="G5747" t="s">
        <v>45</v>
      </c>
      <c r="I5747"/>
      <c r="J5747">
        <v>62</v>
      </c>
      <c r="K5747" s="1">
        <v>45565</v>
      </c>
      <c r="L5747" t="s">
        <v>15144</v>
      </c>
    </row>
    <row r="5748" spans="1:12" x14ac:dyDescent="0.2">
      <c r="A5748" t="s">
        <v>2840</v>
      </c>
      <c r="B5748" t="s">
        <v>6007</v>
      </c>
      <c r="C5748" t="s">
        <v>7360</v>
      </c>
      <c r="D5748" t="s">
        <v>43</v>
      </c>
      <c r="E5748" t="s">
        <v>32</v>
      </c>
      <c r="F5748" t="s">
        <v>44</v>
      </c>
      <c r="G5748" t="s">
        <v>45</v>
      </c>
      <c r="I5748"/>
      <c r="J5748">
        <v>62</v>
      </c>
      <c r="K5748" s="1">
        <v>45565</v>
      </c>
      <c r="L5748" t="s">
        <v>15144</v>
      </c>
    </row>
    <row r="5749" spans="1:12" x14ac:dyDescent="0.2">
      <c r="A5749" t="s">
        <v>2844</v>
      </c>
      <c r="B5749" t="s">
        <v>6004</v>
      </c>
      <c r="C5749" t="s">
        <v>7360</v>
      </c>
      <c r="D5749" t="s">
        <v>43</v>
      </c>
      <c r="E5749" t="s">
        <v>32</v>
      </c>
      <c r="F5749" t="s">
        <v>44</v>
      </c>
      <c r="G5749" t="s">
        <v>45</v>
      </c>
      <c r="I5749"/>
      <c r="J5749">
        <v>62</v>
      </c>
      <c r="K5749" s="1">
        <v>45565</v>
      </c>
      <c r="L5749" t="s">
        <v>15144</v>
      </c>
    </row>
    <row r="5750" spans="1:12" x14ac:dyDescent="0.2">
      <c r="A5750" t="s">
        <v>2843</v>
      </c>
      <c r="B5750" t="s">
        <v>6002</v>
      </c>
      <c r="C5750" t="s">
        <v>7360</v>
      </c>
      <c r="D5750" t="s">
        <v>43</v>
      </c>
      <c r="E5750" t="s">
        <v>32</v>
      </c>
      <c r="F5750" t="s">
        <v>44</v>
      </c>
      <c r="G5750" t="s">
        <v>45</v>
      </c>
      <c r="I5750"/>
      <c r="J5750">
        <v>62</v>
      </c>
      <c r="K5750" s="1">
        <v>45565</v>
      </c>
      <c r="L5750" t="s">
        <v>15144</v>
      </c>
    </row>
    <row r="5751" spans="1:12" x14ac:dyDescent="0.2">
      <c r="A5751" t="s">
        <v>2841</v>
      </c>
      <c r="B5751" t="s">
        <v>6001</v>
      </c>
      <c r="C5751" t="s">
        <v>7360</v>
      </c>
      <c r="D5751" t="s">
        <v>43</v>
      </c>
      <c r="E5751" t="s">
        <v>32</v>
      </c>
      <c r="F5751" t="s">
        <v>44</v>
      </c>
      <c r="G5751" t="s">
        <v>45</v>
      </c>
      <c r="I5751"/>
      <c r="J5751">
        <v>62</v>
      </c>
      <c r="K5751" s="1">
        <v>45565</v>
      </c>
      <c r="L5751" t="s">
        <v>15144</v>
      </c>
    </row>
    <row r="5752" spans="1:12" x14ac:dyDescent="0.2">
      <c r="A5752" t="s">
        <v>2835</v>
      </c>
      <c r="B5752" t="s">
        <v>6006</v>
      </c>
      <c r="C5752" t="s">
        <v>7360</v>
      </c>
      <c r="D5752" t="s">
        <v>43</v>
      </c>
      <c r="E5752" t="s">
        <v>32</v>
      </c>
      <c r="F5752" t="s">
        <v>44</v>
      </c>
      <c r="G5752" t="s">
        <v>45</v>
      </c>
      <c r="I5752"/>
      <c r="J5752">
        <v>62</v>
      </c>
      <c r="K5752" s="1">
        <v>45565</v>
      </c>
      <c r="L5752" t="s">
        <v>15144</v>
      </c>
    </row>
    <row r="5753" spans="1:12" x14ac:dyDescent="0.2">
      <c r="A5753" t="s">
        <v>2846</v>
      </c>
      <c r="B5753" t="s">
        <v>6005</v>
      </c>
      <c r="C5753" t="s">
        <v>7360</v>
      </c>
      <c r="D5753" t="s">
        <v>43</v>
      </c>
      <c r="E5753" t="s">
        <v>32</v>
      </c>
      <c r="F5753" t="s">
        <v>44</v>
      </c>
      <c r="G5753" t="s">
        <v>45</v>
      </c>
      <c r="I5753"/>
      <c r="J5753">
        <v>62</v>
      </c>
      <c r="K5753" s="1">
        <v>45565</v>
      </c>
      <c r="L5753" t="s">
        <v>15144</v>
      </c>
    </row>
    <row r="5754" spans="1:12" x14ac:dyDescent="0.2">
      <c r="A5754" t="s">
        <v>2842</v>
      </c>
      <c r="B5754" t="s">
        <v>5996</v>
      </c>
      <c r="C5754" t="s">
        <v>7360</v>
      </c>
      <c r="D5754" t="s">
        <v>43</v>
      </c>
      <c r="E5754" t="s">
        <v>32</v>
      </c>
      <c r="F5754" t="s">
        <v>44</v>
      </c>
      <c r="G5754" t="s">
        <v>45</v>
      </c>
      <c r="I5754"/>
      <c r="J5754">
        <v>62</v>
      </c>
      <c r="K5754" s="1">
        <v>45565</v>
      </c>
      <c r="L5754" t="s">
        <v>15144</v>
      </c>
    </row>
    <row r="5755" spans="1:12" x14ac:dyDescent="0.2">
      <c r="A5755" t="s">
        <v>2837</v>
      </c>
      <c r="B5755" t="s">
        <v>5998</v>
      </c>
      <c r="C5755" t="s">
        <v>7360</v>
      </c>
      <c r="D5755" t="s">
        <v>43</v>
      </c>
      <c r="E5755" t="s">
        <v>32</v>
      </c>
      <c r="F5755" t="s">
        <v>44</v>
      </c>
      <c r="G5755" t="s">
        <v>45</v>
      </c>
      <c r="I5755"/>
      <c r="J5755">
        <v>62</v>
      </c>
      <c r="K5755" s="1">
        <v>45565</v>
      </c>
      <c r="L5755" t="s">
        <v>15144</v>
      </c>
    </row>
    <row r="5756" spans="1:12" x14ac:dyDescent="0.2">
      <c r="A5756" t="s">
        <v>2845</v>
      </c>
      <c r="B5756" t="s">
        <v>5997</v>
      </c>
      <c r="C5756" t="s">
        <v>7360</v>
      </c>
      <c r="D5756" t="s">
        <v>43</v>
      </c>
      <c r="E5756" t="s">
        <v>32</v>
      </c>
      <c r="F5756" t="s">
        <v>44</v>
      </c>
      <c r="G5756" t="s">
        <v>45</v>
      </c>
      <c r="I5756"/>
      <c r="J5756">
        <v>62</v>
      </c>
      <c r="K5756" s="1">
        <v>45565</v>
      </c>
      <c r="L5756" t="s">
        <v>15144</v>
      </c>
    </row>
    <row r="5757" spans="1:12" x14ac:dyDescent="0.2">
      <c r="A5757" t="s">
        <v>9260</v>
      </c>
      <c r="B5757" t="s">
        <v>9261</v>
      </c>
      <c r="C5757" t="s">
        <v>7360</v>
      </c>
      <c r="D5757" t="s">
        <v>43</v>
      </c>
      <c r="E5757" t="s">
        <v>32</v>
      </c>
      <c r="F5757" t="s">
        <v>44</v>
      </c>
      <c r="G5757" t="s">
        <v>45</v>
      </c>
      <c r="I5757"/>
      <c r="J5757">
        <v>57.5</v>
      </c>
      <c r="K5757" s="1">
        <v>45900</v>
      </c>
      <c r="L5757" t="s">
        <v>15144</v>
      </c>
    </row>
    <row r="5758" spans="1:12" x14ac:dyDescent="0.2">
      <c r="A5758" t="s">
        <v>9262</v>
      </c>
      <c r="B5758" t="s">
        <v>9263</v>
      </c>
      <c r="C5758" t="s">
        <v>7360</v>
      </c>
      <c r="D5758" t="s">
        <v>43</v>
      </c>
      <c r="E5758" t="s">
        <v>32</v>
      </c>
      <c r="F5758" t="s">
        <v>44</v>
      </c>
      <c r="G5758" t="s">
        <v>45</v>
      </c>
      <c r="I5758"/>
      <c r="J5758">
        <v>57.5</v>
      </c>
      <c r="K5758" s="1">
        <v>45900</v>
      </c>
      <c r="L5758" t="s">
        <v>15144</v>
      </c>
    </row>
    <row r="5759" spans="1:12" x14ac:dyDescent="0.2">
      <c r="A5759" t="s">
        <v>2725</v>
      </c>
      <c r="B5759" t="s">
        <v>6018</v>
      </c>
      <c r="C5759" t="s">
        <v>7360</v>
      </c>
      <c r="D5759" t="s">
        <v>43</v>
      </c>
      <c r="E5759" t="s">
        <v>32</v>
      </c>
      <c r="F5759" t="s">
        <v>44</v>
      </c>
      <c r="G5759" t="s">
        <v>45</v>
      </c>
      <c r="I5759"/>
      <c r="J5759">
        <v>230</v>
      </c>
      <c r="K5759" s="1">
        <v>45565</v>
      </c>
      <c r="L5759" t="s">
        <v>15144</v>
      </c>
    </row>
    <row r="5760" spans="1:12" x14ac:dyDescent="0.2">
      <c r="A5760" t="s">
        <v>2724</v>
      </c>
      <c r="B5760" t="s">
        <v>6017</v>
      </c>
      <c r="C5760" t="s">
        <v>7360</v>
      </c>
      <c r="D5760" t="s">
        <v>43</v>
      </c>
      <c r="E5760" t="s">
        <v>32</v>
      </c>
      <c r="F5760" t="s">
        <v>44</v>
      </c>
      <c r="G5760" t="s">
        <v>45</v>
      </c>
      <c r="I5760"/>
      <c r="J5760">
        <v>230</v>
      </c>
      <c r="K5760" s="1">
        <v>45565</v>
      </c>
      <c r="L5760" t="s">
        <v>15144</v>
      </c>
    </row>
    <row r="5761" spans="1:12" x14ac:dyDescent="0.2">
      <c r="A5761" t="s">
        <v>2726</v>
      </c>
      <c r="B5761" t="s">
        <v>6016</v>
      </c>
      <c r="C5761" t="s">
        <v>7360</v>
      </c>
      <c r="D5761" t="s">
        <v>43</v>
      </c>
      <c r="E5761" t="s">
        <v>32</v>
      </c>
      <c r="F5761" t="s">
        <v>44</v>
      </c>
      <c r="G5761" t="s">
        <v>45</v>
      </c>
      <c r="I5761"/>
      <c r="J5761">
        <v>230</v>
      </c>
      <c r="K5761" s="1">
        <v>45565</v>
      </c>
      <c r="L5761" t="s">
        <v>15144</v>
      </c>
    </row>
    <row r="5762" spans="1:12" x14ac:dyDescent="0.2">
      <c r="A5762" t="s">
        <v>2727</v>
      </c>
      <c r="B5762" t="s">
        <v>6015</v>
      </c>
      <c r="C5762" t="s">
        <v>7360</v>
      </c>
      <c r="D5762" t="s">
        <v>43</v>
      </c>
      <c r="E5762" t="s">
        <v>32</v>
      </c>
      <c r="F5762" t="s">
        <v>44</v>
      </c>
      <c r="G5762" t="s">
        <v>45</v>
      </c>
      <c r="I5762"/>
      <c r="J5762">
        <v>230</v>
      </c>
      <c r="K5762" s="1">
        <v>45565</v>
      </c>
      <c r="L5762" t="s">
        <v>15144</v>
      </c>
    </row>
    <row r="5763" spans="1:12" x14ac:dyDescent="0.2">
      <c r="A5763" t="s">
        <v>9601</v>
      </c>
      <c r="B5763" t="s">
        <v>9602</v>
      </c>
      <c r="C5763" t="s">
        <v>7360</v>
      </c>
      <c r="D5763" t="s">
        <v>43</v>
      </c>
      <c r="E5763" t="s">
        <v>32</v>
      </c>
      <c r="F5763" t="s">
        <v>44</v>
      </c>
      <c r="G5763" t="s">
        <v>45</v>
      </c>
      <c r="I5763"/>
      <c r="J5763">
        <v>140</v>
      </c>
      <c r="K5763" s="1">
        <v>45930</v>
      </c>
      <c r="L5763" t="s">
        <v>15144</v>
      </c>
    </row>
    <row r="5764" spans="1:12" x14ac:dyDescent="0.2">
      <c r="A5764" t="s">
        <v>9611</v>
      </c>
      <c r="B5764" t="s">
        <v>9612</v>
      </c>
      <c r="C5764" t="s">
        <v>7360</v>
      </c>
      <c r="D5764" t="s">
        <v>43</v>
      </c>
      <c r="E5764" t="s">
        <v>32</v>
      </c>
      <c r="F5764" t="s">
        <v>44</v>
      </c>
      <c r="G5764" t="s">
        <v>45</v>
      </c>
      <c r="I5764"/>
      <c r="J5764">
        <v>140</v>
      </c>
      <c r="K5764" s="1">
        <v>45930</v>
      </c>
      <c r="L5764" t="s">
        <v>15144</v>
      </c>
    </row>
    <row r="5765" spans="1:12" x14ac:dyDescent="0.2">
      <c r="A5765" t="s">
        <v>9613</v>
      </c>
      <c r="B5765" t="s">
        <v>9614</v>
      </c>
      <c r="C5765" t="s">
        <v>7360</v>
      </c>
      <c r="D5765" t="s">
        <v>43</v>
      </c>
      <c r="E5765" t="s">
        <v>32</v>
      </c>
      <c r="F5765" t="s">
        <v>44</v>
      </c>
      <c r="G5765" t="s">
        <v>45</v>
      </c>
      <c r="I5765"/>
      <c r="J5765">
        <v>140</v>
      </c>
      <c r="K5765" s="1">
        <v>45930</v>
      </c>
      <c r="L5765" t="s">
        <v>15144</v>
      </c>
    </row>
    <row r="5766" spans="1:12" x14ac:dyDescent="0.2">
      <c r="A5766" t="s">
        <v>9615</v>
      </c>
      <c r="B5766" t="s">
        <v>9616</v>
      </c>
      <c r="C5766" t="s">
        <v>15477</v>
      </c>
      <c r="D5766" t="s">
        <v>43</v>
      </c>
      <c r="E5766" t="s">
        <v>32</v>
      </c>
      <c r="F5766" t="s">
        <v>44</v>
      </c>
      <c r="G5766" t="s">
        <v>45</v>
      </c>
      <c r="I5766"/>
      <c r="J5766">
        <v>140</v>
      </c>
      <c r="K5766" s="1">
        <v>45930</v>
      </c>
      <c r="L5766" t="s">
        <v>15144</v>
      </c>
    </row>
    <row r="5767" spans="1:12" x14ac:dyDescent="0.2">
      <c r="A5767" t="s">
        <v>9617</v>
      </c>
      <c r="B5767" t="s">
        <v>9618</v>
      </c>
      <c r="C5767" t="s">
        <v>7360</v>
      </c>
      <c r="D5767" t="s">
        <v>43</v>
      </c>
      <c r="E5767" t="s">
        <v>32</v>
      </c>
      <c r="F5767" t="s">
        <v>44</v>
      </c>
      <c r="G5767" t="s">
        <v>45</v>
      </c>
      <c r="I5767"/>
      <c r="J5767">
        <v>140</v>
      </c>
      <c r="K5767" s="1">
        <v>45930</v>
      </c>
      <c r="L5767" t="s">
        <v>15144</v>
      </c>
    </row>
    <row r="5768" spans="1:12" x14ac:dyDescent="0.2">
      <c r="A5768" t="s">
        <v>9605</v>
      </c>
      <c r="B5768" t="s">
        <v>9606</v>
      </c>
      <c r="C5768" t="s">
        <v>7360</v>
      </c>
      <c r="D5768" t="s">
        <v>43</v>
      </c>
      <c r="E5768" t="s">
        <v>32</v>
      </c>
      <c r="F5768" t="s">
        <v>44</v>
      </c>
      <c r="G5768" t="s">
        <v>45</v>
      </c>
      <c r="I5768"/>
      <c r="J5768">
        <v>140</v>
      </c>
      <c r="K5768" s="1">
        <v>45930</v>
      </c>
      <c r="L5768" t="s">
        <v>15144</v>
      </c>
    </row>
    <row r="5769" spans="1:12" x14ac:dyDescent="0.2">
      <c r="A5769" t="s">
        <v>9621</v>
      </c>
      <c r="B5769" t="s">
        <v>9622</v>
      </c>
      <c r="C5769" t="s">
        <v>7360</v>
      </c>
      <c r="D5769" t="s">
        <v>43</v>
      </c>
      <c r="E5769" t="s">
        <v>32</v>
      </c>
      <c r="F5769" t="s">
        <v>44</v>
      </c>
      <c r="G5769" t="s">
        <v>45</v>
      </c>
      <c r="I5769"/>
      <c r="J5769">
        <v>140</v>
      </c>
      <c r="K5769" s="1">
        <v>45930</v>
      </c>
      <c r="L5769" t="s">
        <v>15144</v>
      </c>
    </row>
    <row r="5770" spans="1:12" x14ac:dyDescent="0.2">
      <c r="A5770" t="s">
        <v>9607</v>
      </c>
      <c r="B5770" t="s">
        <v>9608</v>
      </c>
      <c r="C5770" t="s">
        <v>7360</v>
      </c>
      <c r="D5770" t="s">
        <v>43</v>
      </c>
      <c r="E5770" t="s">
        <v>32</v>
      </c>
      <c r="F5770" t="s">
        <v>44</v>
      </c>
      <c r="G5770" t="s">
        <v>45</v>
      </c>
      <c r="I5770"/>
      <c r="J5770">
        <v>140</v>
      </c>
      <c r="K5770" s="1">
        <v>45930</v>
      </c>
      <c r="L5770" t="s">
        <v>15144</v>
      </c>
    </row>
    <row r="5771" spans="1:12" x14ac:dyDescent="0.2">
      <c r="A5771" t="s">
        <v>9609</v>
      </c>
      <c r="B5771" t="s">
        <v>9610</v>
      </c>
      <c r="C5771" t="s">
        <v>7360</v>
      </c>
      <c r="D5771" t="s">
        <v>43</v>
      </c>
      <c r="E5771" t="s">
        <v>32</v>
      </c>
      <c r="F5771" t="s">
        <v>44</v>
      </c>
      <c r="G5771" t="s">
        <v>45</v>
      </c>
      <c r="I5771"/>
      <c r="J5771">
        <v>140</v>
      </c>
      <c r="K5771" s="1">
        <v>45930</v>
      </c>
      <c r="L5771" t="s">
        <v>15144</v>
      </c>
    </row>
    <row r="5772" spans="1:12" x14ac:dyDescent="0.2">
      <c r="A5772" t="s">
        <v>9603</v>
      </c>
      <c r="B5772" t="s">
        <v>9604</v>
      </c>
      <c r="C5772" t="s">
        <v>7360</v>
      </c>
      <c r="D5772" t="s">
        <v>43</v>
      </c>
      <c r="E5772" t="s">
        <v>32</v>
      </c>
      <c r="F5772" t="s">
        <v>44</v>
      </c>
      <c r="G5772" t="s">
        <v>45</v>
      </c>
      <c r="I5772"/>
      <c r="J5772">
        <v>140</v>
      </c>
      <c r="K5772" s="1">
        <v>45930</v>
      </c>
      <c r="L5772" t="s">
        <v>15144</v>
      </c>
    </row>
    <row r="5773" spans="1:12" x14ac:dyDescent="0.2">
      <c r="A5773" t="s">
        <v>9619</v>
      </c>
      <c r="B5773" t="s">
        <v>9620</v>
      </c>
      <c r="C5773" t="s">
        <v>7360</v>
      </c>
      <c r="D5773" t="s">
        <v>43</v>
      </c>
      <c r="E5773" t="s">
        <v>32</v>
      </c>
      <c r="F5773" t="s">
        <v>44</v>
      </c>
      <c r="G5773" t="s">
        <v>45</v>
      </c>
      <c r="I5773"/>
      <c r="J5773">
        <v>140</v>
      </c>
      <c r="K5773" s="1">
        <v>45930</v>
      </c>
      <c r="L5773" t="s">
        <v>15144</v>
      </c>
    </row>
    <row r="5774" spans="1:12" x14ac:dyDescent="0.2">
      <c r="A5774" t="s">
        <v>8881</v>
      </c>
      <c r="B5774" t="s">
        <v>8882</v>
      </c>
      <c r="C5774" t="s">
        <v>7360</v>
      </c>
      <c r="D5774" t="s">
        <v>43</v>
      </c>
      <c r="E5774" t="s">
        <v>32</v>
      </c>
      <c r="F5774" t="s">
        <v>41</v>
      </c>
      <c r="G5774" t="s">
        <v>42</v>
      </c>
      <c r="I5774"/>
      <c r="J5774">
        <v>60</v>
      </c>
      <c r="K5774" s="1">
        <v>45900</v>
      </c>
      <c r="L5774" t="s">
        <v>15144</v>
      </c>
    </row>
    <row r="5775" spans="1:12" x14ac:dyDescent="0.2">
      <c r="A5775" t="s">
        <v>8909</v>
      </c>
      <c r="B5775" t="s">
        <v>8910</v>
      </c>
      <c r="C5775" t="s">
        <v>7360</v>
      </c>
      <c r="D5775" t="s">
        <v>43</v>
      </c>
      <c r="E5775" t="s">
        <v>32</v>
      </c>
      <c r="F5775" t="s">
        <v>41</v>
      </c>
      <c r="G5775" t="s">
        <v>42</v>
      </c>
      <c r="I5775"/>
      <c r="J5775">
        <v>60</v>
      </c>
      <c r="K5775" s="1">
        <v>45900</v>
      </c>
      <c r="L5775" t="s">
        <v>15144</v>
      </c>
    </row>
    <row r="5776" spans="1:12" x14ac:dyDescent="0.2">
      <c r="A5776" t="s">
        <v>3773</v>
      </c>
      <c r="B5776" t="s">
        <v>8858</v>
      </c>
      <c r="C5776" t="s">
        <v>7360</v>
      </c>
      <c r="D5776" t="s">
        <v>43</v>
      </c>
      <c r="E5776" t="s">
        <v>32</v>
      </c>
      <c r="F5776" t="s">
        <v>41</v>
      </c>
      <c r="G5776" t="s">
        <v>42</v>
      </c>
      <c r="I5776"/>
      <c r="J5776">
        <v>60</v>
      </c>
      <c r="K5776" s="1">
        <v>45747</v>
      </c>
      <c r="L5776" t="s">
        <v>15144</v>
      </c>
    </row>
    <row r="5777" spans="1:12" x14ac:dyDescent="0.2">
      <c r="A5777" t="s">
        <v>8863</v>
      </c>
      <c r="B5777" t="s">
        <v>8864</v>
      </c>
      <c r="C5777" t="s">
        <v>7360</v>
      </c>
      <c r="D5777" t="s">
        <v>43</v>
      </c>
      <c r="E5777" t="s">
        <v>32</v>
      </c>
      <c r="F5777" t="s">
        <v>41</v>
      </c>
      <c r="G5777" t="s">
        <v>42</v>
      </c>
      <c r="I5777"/>
      <c r="J5777">
        <v>60</v>
      </c>
      <c r="K5777" s="1">
        <v>45900</v>
      </c>
      <c r="L5777" t="s">
        <v>15144</v>
      </c>
    </row>
    <row r="5778" spans="1:12" x14ac:dyDescent="0.2">
      <c r="A5778" t="s">
        <v>8867</v>
      </c>
      <c r="B5778" t="s">
        <v>8868</v>
      </c>
      <c r="C5778" t="s">
        <v>7360</v>
      </c>
      <c r="D5778" t="s">
        <v>43</v>
      </c>
      <c r="E5778" t="s">
        <v>32</v>
      </c>
      <c r="F5778" t="s">
        <v>41</v>
      </c>
      <c r="G5778" t="s">
        <v>42</v>
      </c>
      <c r="I5778"/>
      <c r="J5778">
        <v>60</v>
      </c>
      <c r="K5778" s="1">
        <v>45900</v>
      </c>
      <c r="L5778" t="s">
        <v>15144</v>
      </c>
    </row>
    <row r="5779" spans="1:12" x14ac:dyDescent="0.2">
      <c r="A5779" t="s">
        <v>8903</v>
      </c>
      <c r="B5779" t="s">
        <v>8904</v>
      </c>
      <c r="C5779" t="s">
        <v>7360</v>
      </c>
      <c r="D5779" t="s">
        <v>43</v>
      </c>
      <c r="E5779" t="s">
        <v>32</v>
      </c>
      <c r="F5779" t="s">
        <v>41</v>
      </c>
      <c r="G5779" t="s">
        <v>42</v>
      </c>
      <c r="I5779"/>
      <c r="J5779">
        <v>60</v>
      </c>
      <c r="K5779" s="1">
        <v>45900</v>
      </c>
      <c r="L5779" t="s">
        <v>15144</v>
      </c>
    </row>
    <row r="5780" spans="1:12" x14ac:dyDescent="0.2">
      <c r="A5780" t="s">
        <v>8873</v>
      </c>
      <c r="B5780" t="s">
        <v>8874</v>
      </c>
      <c r="C5780" t="s">
        <v>7360</v>
      </c>
      <c r="D5780" t="s">
        <v>43</v>
      </c>
      <c r="E5780" t="s">
        <v>32</v>
      </c>
      <c r="F5780" t="s">
        <v>41</v>
      </c>
      <c r="G5780" t="s">
        <v>42</v>
      </c>
      <c r="I5780"/>
      <c r="J5780">
        <v>60</v>
      </c>
      <c r="K5780" s="1">
        <v>45900</v>
      </c>
      <c r="L5780" t="s">
        <v>15144</v>
      </c>
    </row>
    <row r="5781" spans="1:12" x14ac:dyDescent="0.2">
      <c r="A5781" t="s">
        <v>8907</v>
      </c>
      <c r="B5781" t="s">
        <v>8908</v>
      </c>
      <c r="C5781" t="s">
        <v>7360</v>
      </c>
      <c r="D5781" t="s">
        <v>43</v>
      </c>
      <c r="E5781" t="s">
        <v>32</v>
      </c>
      <c r="F5781" t="s">
        <v>41</v>
      </c>
      <c r="G5781" t="s">
        <v>42</v>
      </c>
      <c r="I5781"/>
      <c r="J5781">
        <v>60</v>
      </c>
      <c r="K5781" s="1">
        <v>45900</v>
      </c>
      <c r="L5781" t="s">
        <v>15144</v>
      </c>
    </row>
    <row r="5782" spans="1:12" x14ac:dyDescent="0.2">
      <c r="A5782" t="s">
        <v>8899</v>
      </c>
      <c r="B5782" t="s">
        <v>8900</v>
      </c>
      <c r="C5782" t="s">
        <v>7360</v>
      </c>
      <c r="D5782" t="s">
        <v>43</v>
      </c>
      <c r="E5782" t="s">
        <v>32</v>
      </c>
      <c r="F5782" t="s">
        <v>41</v>
      </c>
      <c r="G5782" t="s">
        <v>42</v>
      </c>
      <c r="I5782"/>
      <c r="J5782">
        <v>60</v>
      </c>
      <c r="K5782" s="1">
        <v>45900</v>
      </c>
      <c r="L5782" t="s">
        <v>15144</v>
      </c>
    </row>
    <row r="5783" spans="1:12" x14ac:dyDescent="0.2">
      <c r="A5783" t="s">
        <v>8879</v>
      </c>
      <c r="B5783" t="s">
        <v>8880</v>
      </c>
      <c r="C5783" t="s">
        <v>7360</v>
      </c>
      <c r="D5783" t="s">
        <v>43</v>
      </c>
      <c r="E5783" t="s">
        <v>32</v>
      </c>
      <c r="F5783" t="s">
        <v>41</v>
      </c>
      <c r="G5783" t="s">
        <v>42</v>
      </c>
      <c r="I5783"/>
      <c r="J5783">
        <v>60</v>
      </c>
      <c r="K5783" s="1">
        <v>45900</v>
      </c>
      <c r="L5783" t="s">
        <v>15144</v>
      </c>
    </row>
    <row r="5784" spans="1:12" x14ac:dyDescent="0.2">
      <c r="A5784" t="s">
        <v>8901</v>
      </c>
      <c r="B5784" t="s">
        <v>8902</v>
      </c>
      <c r="C5784" t="s">
        <v>7360</v>
      </c>
      <c r="D5784" t="s">
        <v>43</v>
      </c>
      <c r="E5784" t="s">
        <v>32</v>
      </c>
      <c r="F5784" t="s">
        <v>41</v>
      </c>
      <c r="G5784" t="s">
        <v>42</v>
      </c>
      <c r="I5784"/>
      <c r="J5784">
        <v>60</v>
      </c>
      <c r="K5784" s="1">
        <v>45900</v>
      </c>
      <c r="L5784" t="s">
        <v>15144</v>
      </c>
    </row>
    <row r="5785" spans="1:12" x14ac:dyDescent="0.2">
      <c r="A5785" t="s">
        <v>8911</v>
      </c>
      <c r="B5785" t="s">
        <v>8912</v>
      </c>
      <c r="C5785" t="s">
        <v>7360</v>
      </c>
      <c r="D5785" t="s">
        <v>43</v>
      </c>
      <c r="E5785" t="s">
        <v>32</v>
      </c>
      <c r="F5785" t="s">
        <v>41</v>
      </c>
      <c r="G5785" t="s">
        <v>42</v>
      </c>
      <c r="I5785"/>
      <c r="J5785">
        <v>60</v>
      </c>
      <c r="K5785" s="1">
        <v>45900</v>
      </c>
      <c r="L5785" t="s">
        <v>15144</v>
      </c>
    </row>
    <row r="5786" spans="1:12" x14ac:dyDescent="0.2">
      <c r="A5786" t="s">
        <v>8859</v>
      </c>
      <c r="B5786" t="s">
        <v>8860</v>
      </c>
      <c r="C5786" t="s">
        <v>7360</v>
      </c>
      <c r="D5786" t="s">
        <v>43</v>
      </c>
      <c r="E5786" t="s">
        <v>32</v>
      </c>
      <c r="F5786" t="s">
        <v>41</v>
      </c>
      <c r="G5786" t="s">
        <v>42</v>
      </c>
      <c r="I5786"/>
      <c r="J5786">
        <v>60</v>
      </c>
      <c r="K5786" s="1">
        <v>45900</v>
      </c>
      <c r="L5786" t="s">
        <v>15144</v>
      </c>
    </row>
    <row r="5787" spans="1:12" x14ac:dyDescent="0.2">
      <c r="A5787" t="s">
        <v>8885</v>
      </c>
      <c r="B5787" t="s">
        <v>8886</v>
      </c>
      <c r="C5787" t="s">
        <v>7360</v>
      </c>
      <c r="D5787" t="s">
        <v>43</v>
      </c>
      <c r="E5787" t="s">
        <v>32</v>
      </c>
      <c r="F5787" t="s">
        <v>41</v>
      </c>
      <c r="G5787" t="s">
        <v>42</v>
      </c>
      <c r="I5787"/>
      <c r="J5787">
        <v>60</v>
      </c>
      <c r="K5787" s="1">
        <v>45900</v>
      </c>
      <c r="L5787" t="s">
        <v>15144</v>
      </c>
    </row>
    <row r="5788" spans="1:12" x14ac:dyDescent="0.2">
      <c r="A5788" t="s">
        <v>8877</v>
      </c>
      <c r="B5788" t="s">
        <v>8878</v>
      </c>
      <c r="C5788" t="s">
        <v>7360</v>
      </c>
      <c r="D5788" t="s">
        <v>43</v>
      </c>
      <c r="E5788" t="s">
        <v>32</v>
      </c>
      <c r="F5788" t="s">
        <v>41</v>
      </c>
      <c r="G5788" t="s">
        <v>42</v>
      </c>
      <c r="I5788"/>
      <c r="J5788">
        <v>60</v>
      </c>
      <c r="K5788" s="1">
        <v>45900</v>
      </c>
      <c r="L5788" t="s">
        <v>15144</v>
      </c>
    </row>
    <row r="5789" spans="1:12" x14ac:dyDescent="0.2">
      <c r="A5789" t="s">
        <v>8871</v>
      </c>
      <c r="B5789" t="s">
        <v>8872</v>
      </c>
      <c r="C5789" t="s">
        <v>7360</v>
      </c>
      <c r="D5789" t="s">
        <v>43</v>
      </c>
      <c r="E5789" t="s">
        <v>32</v>
      </c>
      <c r="F5789" t="s">
        <v>41</v>
      </c>
      <c r="G5789" t="s">
        <v>42</v>
      </c>
      <c r="I5789"/>
      <c r="J5789">
        <v>60</v>
      </c>
      <c r="K5789" s="1">
        <v>45900</v>
      </c>
      <c r="L5789" t="s">
        <v>15144</v>
      </c>
    </row>
    <row r="5790" spans="1:12" x14ac:dyDescent="0.2">
      <c r="A5790" t="s">
        <v>8865</v>
      </c>
      <c r="B5790" t="s">
        <v>8866</v>
      </c>
      <c r="C5790" t="s">
        <v>7360</v>
      </c>
      <c r="D5790" t="s">
        <v>43</v>
      </c>
      <c r="E5790" t="s">
        <v>32</v>
      </c>
      <c r="F5790" t="s">
        <v>41</v>
      </c>
      <c r="G5790" t="s">
        <v>42</v>
      </c>
      <c r="I5790"/>
      <c r="J5790">
        <v>60</v>
      </c>
      <c r="K5790" s="1">
        <v>45900</v>
      </c>
      <c r="L5790" t="s">
        <v>15144</v>
      </c>
    </row>
    <row r="5791" spans="1:12" x14ac:dyDescent="0.2">
      <c r="A5791" t="s">
        <v>8883</v>
      </c>
      <c r="B5791" t="s">
        <v>8884</v>
      </c>
      <c r="C5791" t="s">
        <v>7360</v>
      </c>
      <c r="D5791" t="s">
        <v>43</v>
      </c>
      <c r="E5791" t="s">
        <v>32</v>
      </c>
      <c r="F5791" t="s">
        <v>41</v>
      </c>
      <c r="G5791" t="s">
        <v>42</v>
      </c>
      <c r="I5791"/>
      <c r="J5791">
        <v>60</v>
      </c>
      <c r="K5791" s="1">
        <v>45900</v>
      </c>
      <c r="L5791" t="s">
        <v>15144</v>
      </c>
    </row>
    <row r="5792" spans="1:12" x14ac:dyDescent="0.2">
      <c r="A5792" t="s">
        <v>8861</v>
      </c>
      <c r="B5792" t="s">
        <v>8862</v>
      </c>
      <c r="C5792" t="s">
        <v>7360</v>
      </c>
      <c r="D5792" t="s">
        <v>43</v>
      </c>
      <c r="E5792" t="s">
        <v>32</v>
      </c>
      <c r="F5792" t="s">
        <v>41</v>
      </c>
      <c r="G5792" t="s">
        <v>42</v>
      </c>
      <c r="I5792"/>
      <c r="J5792">
        <v>60</v>
      </c>
      <c r="K5792" s="1">
        <v>45900</v>
      </c>
      <c r="L5792" t="s">
        <v>15144</v>
      </c>
    </row>
    <row r="5793" spans="1:12" x14ac:dyDescent="0.2">
      <c r="A5793" t="s">
        <v>8889</v>
      </c>
      <c r="B5793" t="s">
        <v>8890</v>
      </c>
      <c r="C5793" t="s">
        <v>7360</v>
      </c>
      <c r="D5793" t="s">
        <v>43</v>
      </c>
      <c r="E5793" t="s">
        <v>32</v>
      </c>
      <c r="F5793" t="s">
        <v>41</v>
      </c>
      <c r="G5793" t="s">
        <v>42</v>
      </c>
      <c r="I5793"/>
      <c r="J5793">
        <v>60</v>
      </c>
      <c r="K5793" s="1">
        <v>45900</v>
      </c>
      <c r="L5793" t="s">
        <v>15144</v>
      </c>
    </row>
    <row r="5794" spans="1:12" x14ac:dyDescent="0.2">
      <c r="A5794" t="s">
        <v>8891</v>
      </c>
      <c r="B5794" t="s">
        <v>8892</v>
      </c>
      <c r="C5794" t="s">
        <v>7360</v>
      </c>
      <c r="D5794" t="s">
        <v>43</v>
      </c>
      <c r="E5794" t="s">
        <v>32</v>
      </c>
      <c r="F5794" t="s">
        <v>41</v>
      </c>
      <c r="G5794" t="s">
        <v>42</v>
      </c>
      <c r="I5794"/>
      <c r="J5794">
        <v>60</v>
      </c>
      <c r="K5794" s="1">
        <v>45900</v>
      </c>
      <c r="L5794" t="s">
        <v>15144</v>
      </c>
    </row>
    <row r="5795" spans="1:12" x14ac:dyDescent="0.2">
      <c r="A5795" t="s">
        <v>8893</v>
      </c>
      <c r="B5795" t="s">
        <v>8894</v>
      </c>
      <c r="C5795" t="s">
        <v>7360</v>
      </c>
      <c r="D5795" t="s">
        <v>43</v>
      </c>
      <c r="E5795" t="s">
        <v>32</v>
      </c>
      <c r="F5795" t="s">
        <v>41</v>
      </c>
      <c r="G5795" t="s">
        <v>42</v>
      </c>
      <c r="I5795"/>
      <c r="J5795">
        <v>60</v>
      </c>
      <c r="K5795" s="1">
        <v>45900</v>
      </c>
      <c r="L5795" t="s">
        <v>15144</v>
      </c>
    </row>
    <row r="5796" spans="1:12" x14ac:dyDescent="0.2">
      <c r="A5796" t="s">
        <v>8887</v>
      </c>
      <c r="B5796" t="s">
        <v>8888</v>
      </c>
      <c r="C5796" t="s">
        <v>7360</v>
      </c>
      <c r="D5796" t="s">
        <v>43</v>
      </c>
      <c r="E5796" t="s">
        <v>32</v>
      </c>
      <c r="F5796" t="s">
        <v>41</v>
      </c>
      <c r="G5796" t="s">
        <v>42</v>
      </c>
      <c r="I5796"/>
      <c r="J5796">
        <v>60</v>
      </c>
      <c r="K5796" s="1">
        <v>45900</v>
      </c>
      <c r="L5796" t="s">
        <v>15144</v>
      </c>
    </row>
    <row r="5797" spans="1:12" x14ac:dyDescent="0.2">
      <c r="A5797" t="s">
        <v>8875</v>
      </c>
      <c r="B5797" t="s">
        <v>8876</v>
      </c>
      <c r="C5797" t="s">
        <v>7360</v>
      </c>
      <c r="D5797" t="s">
        <v>43</v>
      </c>
      <c r="E5797" t="s">
        <v>32</v>
      </c>
      <c r="F5797" t="s">
        <v>41</v>
      </c>
      <c r="G5797" t="s">
        <v>42</v>
      </c>
      <c r="I5797"/>
      <c r="J5797">
        <v>60</v>
      </c>
      <c r="K5797" s="1">
        <v>45900</v>
      </c>
      <c r="L5797" t="s">
        <v>15144</v>
      </c>
    </row>
    <row r="5798" spans="1:12" x14ac:dyDescent="0.2">
      <c r="A5798" t="s">
        <v>8856</v>
      </c>
      <c r="B5798" t="s">
        <v>8857</v>
      </c>
      <c r="C5798" t="s">
        <v>7360</v>
      </c>
      <c r="D5798" t="s">
        <v>43</v>
      </c>
      <c r="E5798" t="s">
        <v>32</v>
      </c>
      <c r="F5798" t="s">
        <v>41</v>
      </c>
      <c r="G5798" t="s">
        <v>42</v>
      </c>
      <c r="I5798"/>
      <c r="J5798">
        <v>60</v>
      </c>
      <c r="K5798" s="1">
        <v>45900</v>
      </c>
      <c r="L5798" t="s">
        <v>15144</v>
      </c>
    </row>
    <row r="5799" spans="1:12" x14ac:dyDescent="0.2">
      <c r="A5799" t="s">
        <v>8895</v>
      </c>
      <c r="B5799" t="s">
        <v>8896</v>
      </c>
      <c r="C5799" t="s">
        <v>7360</v>
      </c>
      <c r="D5799" t="s">
        <v>43</v>
      </c>
      <c r="E5799" t="s">
        <v>32</v>
      </c>
      <c r="F5799" t="s">
        <v>41</v>
      </c>
      <c r="G5799" t="s">
        <v>42</v>
      </c>
      <c r="I5799"/>
      <c r="J5799">
        <v>60</v>
      </c>
      <c r="K5799" s="1">
        <v>45900</v>
      </c>
      <c r="L5799" t="s">
        <v>15144</v>
      </c>
    </row>
    <row r="5800" spans="1:12" x14ac:dyDescent="0.2">
      <c r="A5800" t="s">
        <v>8905</v>
      </c>
      <c r="B5800" t="s">
        <v>8906</v>
      </c>
      <c r="C5800" t="s">
        <v>7360</v>
      </c>
      <c r="D5800" t="s">
        <v>43</v>
      </c>
      <c r="E5800" t="s">
        <v>32</v>
      </c>
      <c r="F5800" t="s">
        <v>41</v>
      </c>
      <c r="G5800" t="s">
        <v>42</v>
      </c>
      <c r="I5800"/>
      <c r="J5800">
        <v>60</v>
      </c>
      <c r="K5800" s="1">
        <v>45900</v>
      </c>
      <c r="L5800" t="s">
        <v>15144</v>
      </c>
    </row>
    <row r="5801" spans="1:12" x14ac:dyDescent="0.2">
      <c r="A5801" t="s">
        <v>8869</v>
      </c>
      <c r="B5801" t="s">
        <v>8870</v>
      </c>
      <c r="C5801" t="s">
        <v>7360</v>
      </c>
      <c r="D5801" t="s">
        <v>43</v>
      </c>
      <c r="E5801" t="s">
        <v>32</v>
      </c>
      <c r="F5801" t="s">
        <v>41</v>
      </c>
      <c r="G5801" t="s">
        <v>42</v>
      </c>
      <c r="I5801"/>
      <c r="J5801">
        <v>60</v>
      </c>
      <c r="K5801" s="1">
        <v>45900</v>
      </c>
      <c r="L5801" t="s">
        <v>15144</v>
      </c>
    </row>
    <row r="5802" spans="1:12" x14ac:dyDescent="0.2">
      <c r="A5802" t="s">
        <v>8897</v>
      </c>
      <c r="B5802" t="s">
        <v>8898</v>
      </c>
      <c r="C5802" t="s">
        <v>7360</v>
      </c>
      <c r="D5802" t="s">
        <v>43</v>
      </c>
      <c r="E5802" t="s">
        <v>32</v>
      </c>
      <c r="F5802" t="s">
        <v>41</v>
      </c>
      <c r="G5802" t="s">
        <v>42</v>
      </c>
      <c r="I5802"/>
      <c r="J5802">
        <v>60</v>
      </c>
      <c r="K5802" s="1">
        <v>45900</v>
      </c>
      <c r="L5802" t="s">
        <v>15144</v>
      </c>
    </row>
    <row r="5803" spans="1:12" x14ac:dyDescent="0.2">
      <c r="A5803" t="s">
        <v>8854</v>
      </c>
      <c r="B5803" t="s">
        <v>8855</v>
      </c>
      <c r="C5803" t="s">
        <v>7360</v>
      </c>
      <c r="D5803" t="s">
        <v>43</v>
      </c>
      <c r="E5803" t="s">
        <v>32</v>
      </c>
      <c r="F5803" t="s">
        <v>41</v>
      </c>
      <c r="G5803" t="s">
        <v>42</v>
      </c>
      <c r="I5803"/>
      <c r="J5803">
        <v>60</v>
      </c>
      <c r="K5803" s="1">
        <v>45900</v>
      </c>
      <c r="L5803" t="s">
        <v>15144</v>
      </c>
    </row>
    <row r="5804" spans="1:12" x14ac:dyDescent="0.2">
      <c r="A5804" t="s">
        <v>3634</v>
      </c>
      <c r="B5804" t="s">
        <v>6470</v>
      </c>
      <c r="C5804" t="s">
        <v>7360</v>
      </c>
      <c r="D5804" t="s">
        <v>43</v>
      </c>
      <c r="E5804" t="s">
        <v>32</v>
      </c>
      <c r="F5804" t="s">
        <v>168</v>
      </c>
      <c r="G5804" t="s">
        <v>169</v>
      </c>
      <c r="I5804"/>
      <c r="J5804">
        <v>170</v>
      </c>
      <c r="K5804" s="1">
        <v>45716</v>
      </c>
      <c r="L5804" t="s">
        <v>15144</v>
      </c>
    </row>
    <row r="5805" spans="1:12" x14ac:dyDescent="0.2">
      <c r="A5805" t="s">
        <v>3633</v>
      </c>
      <c r="B5805" t="s">
        <v>6466</v>
      </c>
      <c r="C5805" t="s">
        <v>7360</v>
      </c>
      <c r="D5805" t="s">
        <v>43</v>
      </c>
      <c r="E5805" t="s">
        <v>32</v>
      </c>
      <c r="F5805" t="s">
        <v>168</v>
      </c>
      <c r="G5805" t="s">
        <v>169</v>
      </c>
      <c r="I5805"/>
      <c r="J5805">
        <v>170</v>
      </c>
      <c r="K5805" s="1">
        <v>45716</v>
      </c>
      <c r="L5805" t="s">
        <v>15144</v>
      </c>
    </row>
    <row r="5806" spans="1:12" x14ac:dyDescent="0.2">
      <c r="A5806" t="s">
        <v>2829</v>
      </c>
      <c r="B5806" t="s">
        <v>6468</v>
      </c>
      <c r="C5806" t="s">
        <v>15478</v>
      </c>
      <c r="D5806" t="s">
        <v>43</v>
      </c>
      <c r="E5806" t="s">
        <v>32</v>
      </c>
      <c r="F5806" t="s">
        <v>168</v>
      </c>
      <c r="G5806" t="s">
        <v>169</v>
      </c>
      <c r="I5806"/>
      <c r="J5806">
        <v>170</v>
      </c>
      <c r="K5806" s="1">
        <v>45535</v>
      </c>
      <c r="L5806" t="s">
        <v>15144</v>
      </c>
    </row>
    <row r="5807" spans="1:12" x14ac:dyDescent="0.2">
      <c r="A5807" t="s">
        <v>3635</v>
      </c>
      <c r="B5807" t="s">
        <v>6471</v>
      </c>
      <c r="C5807" t="s">
        <v>7360</v>
      </c>
      <c r="D5807" t="s">
        <v>43</v>
      </c>
      <c r="E5807" t="s">
        <v>32</v>
      </c>
      <c r="F5807" t="s">
        <v>168</v>
      </c>
      <c r="G5807" t="s">
        <v>169</v>
      </c>
      <c r="I5807"/>
      <c r="J5807">
        <v>170</v>
      </c>
      <c r="K5807" s="1">
        <v>45716</v>
      </c>
      <c r="L5807" t="s">
        <v>15144</v>
      </c>
    </row>
    <row r="5808" spans="1:12" x14ac:dyDescent="0.2">
      <c r="A5808" t="s">
        <v>2830</v>
      </c>
      <c r="B5808" t="s">
        <v>6467</v>
      </c>
      <c r="C5808" t="s">
        <v>7360</v>
      </c>
      <c r="D5808" t="s">
        <v>43</v>
      </c>
      <c r="E5808" t="s">
        <v>32</v>
      </c>
      <c r="F5808" t="s">
        <v>168</v>
      </c>
      <c r="G5808" t="s">
        <v>169</v>
      </c>
      <c r="I5808"/>
      <c r="J5808">
        <v>170</v>
      </c>
      <c r="K5808" s="1">
        <v>45535</v>
      </c>
      <c r="L5808" t="s">
        <v>15144</v>
      </c>
    </row>
    <row r="5809" spans="1:12" x14ac:dyDescent="0.2">
      <c r="A5809" t="s">
        <v>3636</v>
      </c>
      <c r="B5809" t="s">
        <v>6472</v>
      </c>
      <c r="C5809" t="s">
        <v>7360</v>
      </c>
      <c r="D5809" t="s">
        <v>43</v>
      </c>
      <c r="E5809" t="s">
        <v>32</v>
      </c>
      <c r="F5809" t="s">
        <v>168</v>
      </c>
      <c r="G5809" t="s">
        <v>169</v>
      </c>
      <c r="I5809"/>
      <c r="J5809">
        <v>170</v>
      </c>
      <c r="K5809" s="1">
        <v>45716</v>
      </c>
      <c r="L5809" t="s">
        <v>15144</v>
      </c>
    </row>
    <row r="5810" spans="1:12" x14ac:dyDescent="0.2">
      <c r="A5810" t="s">
        <v>2833</v>
      </c>
      <c r="B5810" t="s">
        <v>6469</v>
      </c>
      <c r="C5810" t="s">
        <v>7360</v>
      </c>
      <c r="D5810" t="s">
        <v>43</v>
      </c>
      <c r="E5810" t="s">
        <v>32</v>
      </c>
      <c r="F5810" t="s">
        <v>168</v>
      </c>
      <c r="G5810" t="s">
        <v>169</v>
      </c>
      <c r="I5810"/>
      <c r="J5810">
        <v>170</v>
      </c>
      <c r="K5810" s="1">
        <v>45535</v>
      </c>
      <c r="L5810" t="s">
        <v>15144</v>
      </c>
    </row>
    <row r="5811" spans="1:12" x14ac:dyDescent="0.2">
      <c r="A5811" t="s">
        <v>3638</v>
      </c>
      <c r="B5811" t="s">
        <v>6474</v>
      </c>
      <c r="C5811" t="s">
        <v>7360</v>
      </c>
      <c r="D5811" t="s">
        <v>43</v>
      </c>
      <c r="E5811" t="s">
        <v>32</v>
      </c>
      <c r="F5811" t="s">
        <v>168</v>
      </c>
      <c r="G5811" t="s">
        <v>169</v>
      </c>
      <c r="I5811"/>
      <c r="J5811">
        <v>170</v>
      </c>
      <c r="K5811" s="1">
        <v>45716</v>
      </c>
      <c r="L5811" t="s">
        <v>15144</v>
      </c>
    </row>
    <row r="5812" spans="1:12" x14ac:dyDescent="0.2">
      <c r="A5812" t="s">
        <v>2715</v>
      </c>
      <c r="B5812" t="s">
        <v>6465</v>
      </c>
      <c r="C5812" t="s">
        <v>7360</v>
      </c>
      <c r="D5812" t="s">
        <v>43</v>
      </c>
      <c r="E5812" t="s">
        <v>32</v>
      </c>
      <c r="F5812" t="s">
        <v>168</v>
      </c>
      <c r="G5812" t="s">
        <v>169</v>
      </c>
      <c r="I5812"/>
      <c r="J5812">
        <v>170</v>
      </c>
      <c r="K5812" s="1">
        <v>45535</v>
      </c>
      <c r="L5812" t="s">
        <v>15144</v>
      </c>
    </row>
    <row r="5813" spans="1:12" x14ac:dyDescent="0.2">
      <c r="A5813" t="s">
        <v>3637</v>
      </c>
      <c r="B5813" t="s">
        <v>6473</v>
      </c>
      <c r="C5813" t="s">
        <v>7360</v>
      </c>
      <c r="D5813" t="s">
        <v>43</v>
      </c>
      <c r="E5813" t="s">
        <v>32</v>
      </c>
      <c r="F5813" t="s">
        <v>168</v>
      </c>
      <c r="G5813" t="s">
        <v>169</v>
      </c>
      <c r="I5813"/>
      <c r="J5813">
        <v>170</v>
      </c>
      <c r="K5813" s="1">
        <v>45716</v>
      </c>
      <c r="L5813" t="s">
        <v>15144</v>
      </c>
    </row>
    <row r="5814" spans="1:12" x14ac:dyDescent="0.2">
      <c r="A5814" t="s">
        <v>2834</v>
      </c>
      <c r="B5814" t="s">
        <v>4490</v>
      </c>
      <c r="C5814" t="s">
        <v>7360</v>
      </c>
      <c r="D5814" t="s">
        <v>43</v>
      </c>
      <c r="E5814" t="s">
        <v>32</v>
      </c>
      <c r="F5814" t="s">
        <v>168</v>
      </c>
      <c r="G5814" t="s">
        <v>169</v>
      </c>
      <c r="I5814"/>
      <c r="J5814">
        <v>40</v>
      </c>
      <c r="K5814" s="1">
        <v>45535</v>
      </c>
      <c r="L5814" t="s">
        <v>15144</v>
      </c>
    </row>
    <row r="5815" spans="1:12" x14ac:dyDescent="0.2">
      <c r="A5815" t="s">
        <v>2831</v>
      </c>
      <c r="B5815" t="s">
        <v>4489</v>
      </c>
      <c r="C5815" t="s">
        <v>7360</v>
      </c>
      <c r="D5815" t="s">
        <v>43</v>
      </c>
      <c r="E5815" t="s">
        <v>32</v>
      </c>
      <c r="F5815" t="s">
        <v>168</v>
      </c>
      <c r="G5815" t="s">
        <v>169</v>
      </c>
      <c r="I5815"/>
      <c r="J5815">
        <v>40</v>
      </c>
      <c r="K5815" s="1">
        <v>45535</v>
      </c>
      <c r="L5815" t="s">
        <v>15144</v>
      </c>
    </row>
    <row r="5816" spans="1:12" x14ac:dyDescent="0.2">
      <c r="A5816" t="s">
        <v>2832</v>
      </c>
      <c r="B5816" t="s">
        <v>4491</v>
      </c>
      <c r="C5816" t="s">
        <v>7360</v>
      </c>
      <c r="D5816" t="s">
        <v>43</v>
      </c>
      <c r="E5816" t="s">
        <v>32</v>
      </c>
      <c r="F5816" t="s">
        <v>168</v>
      </c>
      <c r="G5816" t="s">
        <v>169</v>
      </c>
      <c r="I5816"/>
      <c r="J5816">
        <v>40</v>
      </c>
      <c r="K5816" s="1">
        <v>45535</v>
      </c>
      <c r="L5816" t="s">
        <v>15144</v>
      </c>
    </row>
    <row r="5817" spans="1:12" x14ac:dyDescent="0.2">
      <c r="A5817" t="s">
        <v>9324</v>
      </c>
      <c r="B5817" t="s">
        <v>9325</v>
      </c>
      <c r="C5817" t="s">
        <v>7360</v>
      </c>
      <c r="D5817" t="s">
        <v>43</v>
      </c>
      <c r="E5817" t="s">
        <v>32</v>
      </c>
      <c r="F5817" t="s">
        <v>49</v>
      </c>
      <c r="G5817" t="s">
        <v>50</v>
      </c>
      <c r="I5817"/>
      <c r="J5817">
        <v>100</v>
      </c>
      <c r="K5817" s="1">
        <v>45930</v>
      </c>
      <c r="L5817" t="s">
        <v>15144</v>
      </c>
    </row>
    <row r="5818" spans="1:12" x14ac:dyDescent="0.2">
      <c r="A5818" t="s">
        <v>9322</v>
      </c>
      <c r="B5818" t="s">
        <v>9323</v>
      </c>
      <c r="C5818" t="s">
        <v>7360</v>
      </c>
      <c r="D5818" t="s">
        <v>43</v>
      </c>
      <c r="E5818" t="s">
        <v>32</v>
      </c>
      <c r="F5818" t="s">
        <v>49</v>
      </c>
      <c r="G5818" t="s">
        <v>50</v>
      </c>
      <c r="I5818"/>
      <c r="J5818">
        <v>100</v>
      </c>
      <c r="K5818" s="1">
        <v>45930</v>
      </c>
      <c r="L5818" t="s">
        <v>15144</v>
      </c>
    </row>
    <row r="5819" spans="1:12" x14ac:dyDescent="0.2">
      <c r="A5819" t="s">
        <v>9326</v>
      </c>
      <c r="B5819" t="s">
        <v>9327</v>
      </c>
      <c r="C5819" t="s">
        <v>7360</v>
      </c>
      <c r="D5819" t="s">
        <v>43</v>
      </c>
      <c r="E5819" t="s">
        <v>32</v>
      </c>
      <c r="F5819" t="s">
        <v>49</v>
      </c>
      <c r="G5819" t="s">
        <v>50</v>
      </c>
      <c r="I5819"/>
      <c r="J5819">
        <v>100</v>
      </c>
      <c r="K5819" s="1">
        <v>45930</v>
      </c>
      <c r="L5819" t="s">
        <v>15144</v>
      </c>
    </row>
    <row r="5820" spans="1:12" x14ac:dyDescent="0.2">
      <c r="A5820" t="s">
        <v>9318</v>
      </c>
      <c r="B5820" t="s">
        <v>9319</v>
      </c>
      <c r="C5820" t="s">
        <v>7360</v>
      </c>
      <c r="D5820" t="s">
        <v>43</v>
      </c>
      <c r="E5820" t="s">
        <v>32</v>
      </c>
      <c r="F5820" t="s">
        <v>49</v>
      </c>
      <c r="G5820" t="s">
        <v>50</v>
      </c>
      <c r="I5820"/>
      <c r="J5820">
        <v>100</v>
      </c>
      <c r="K5820" s="1">
        <v>45930</v>
      </c>
      <c r="L5820" t="s">
        <v>15144</v>
      </c>
    </row>
    <row r="5821" spans="1:12" x14ac:dyDescent="0.2">
      <c r="A5821" t="s">
        <v>9320</v>
      </c>
      <c r="B5821" t="s">
        <v>9321</v>
      </c>
      <c r="C5821" t="s">
        <v>7360</v>
      </c>
      <c r="D5821" t="s">
        <v>43</v>
      </c>
      <c r="E5821" t="s">
        <v>32</v>
      </c>
      <c r="F5821" t="s">
        <v>49</v>
      </c>
      <c r="G5821" t="s">
        <v>50</v>
      </c>
      <c r="I5821"/>
      <c r="J5821">
        <v>100</v>
      </c>
      <c r="K5821" s="1">
        <v>45930</v>
      </c>
      <c r="L5821" t="s">
        <v>15144</v>
      </c>
    </row>
    <row r="5822" spans="1:12" x14ac:dyDescent="0.2">
      <c r="A5822" t="s">
        <v>13517</v>
      </c>
      <c r="B5822" t="s">
        <v>13518</v>
      </c>
      <c r="C5822" t="s">
        <v>7360</v>
      </c>
      <c r="D5822" t="s">
        <v>43</v>
      </c>
      <c r="E5822" t="s">
        <v>32</v>
      </c>
      <c r="F5822" t="s">
        <v>49</v>
      </c>
      <c r="G5822" t="s">
        <v>50</v>
      </c>
      <c r="I5822"/>
      <c r="J5822">
        <v>144</v>
      </c>
      <c r="K5822" s="1">
        <v>46142</v>
      </c>
      <c r="L5822" t="s">
        <v>15144</v>
      </c>
    </row>
    <row r="5823" spans="1:12" x14ac:dyDescent="0.2">
      <c r="A5823" t="s">
        <v>13523</v>
      </c>
      <c r="B5823" t="s">
        <v>13524</v>
      </c>
      <c r="C5823" t="s">
        <v>7360</v>
      </c>
      <c r="D5823" t="s">
        <v>43</v>
      </c>
      <c r="E5823" t="s">
        <v>32</v>
      </c>
      <c r="F5823" t="s">
        <v>49</v>
      </c>
      <c r="G5823" t="s">
        <v>50</v>
      </c>
      <c r="I5823"/>
      <c r="J5823">
        <v>144</v>
      </c>
      <c r="K5823" s="1">
        <v>46142</v>
      </c>
      <c r="L5823" t="s">
        <v>15144</v>
      </c>
    </row>
    <row r="5824" spans="1:12" x14ac:dyDescent="0.2">
      <c r="A5824" t="s">
        <v>13525</v>
      </c>
      <c r="B5824" t="s">
        <v>13526</v>
      </c>
      <c r="C5824" t="s">
        <v>7360</v>
      </c>
      <c r="D5824" t="s">
        <v>43</v>
      </c>
      <c r="E5824" t="s">
        <v>32</v>
      </c>
      <c r="F5824" t="s">
        <v>49</v>
      </c>
      <c r="G5824" t="s">
        <v>50</v>
      </c>
      <c r="I5824"/>
      <c r="J5824">
        <v>144</v>
      </c>
      <c r="K5824" s="1">
        <v>46142</v>
      </c>
      <c r="L5824" t="s">
        <v>15144</v>
      </c>
    </row>
    <row r="5825" spans="1:12" x14ac:dyDescent="0.2">
      <c r="A5825" t="s">
        <v>13521</v>
      </c>
      <c r="B5825" t="s">
        <v>13522</v>
      </c>
      <c r="C5825" t="s">
        <v>7360</v>
      </c>
      <c r="D5825" t="s">
        <v>43</v>
      </c>
      <c r="E5825" t="s">
        <v>32</v>
      </c>
      <c r="F5825" t="s">
        <v>49</v>
      </c>
      <c r="G5825" t="s">
        <v>50</v>
      </c>
      <c r="I5825"/>
      <c r="J5825">
        <v>144</v>
      </c>
      <c r="K5825" s="1">
        <v>46142</v>
      </c>
      <c r="L5825" t="s">
        <v>15144</v>
      </c>
    </row>
    <row r="5826" spans="1:12" x14ac:dyDescent="0.2">
      <c r="A5826" t="s">
        <v>13519</v>
      </c>
      <c r="B5826" t="s">
        <v>13520</v>
      </c>
      <c r="C5826" t="s">
        <v>15479</v>
      </c>
      <c r="D5826" t="s">
        <v>43</v>
      </c>
      <c r="E5826" t="s">
        <v>32</v>
      </c>
      <c r="F5826" t="s">
        <v>49</v>
      </c>
      <c r="G5826" t="s">
        <v>50</v>
      </c>
      <c r="I5826"/>
      <c r="J5826">
        <v>144</v>
      </c>
      <c r="K5826" s="1">
        <v>46142</v>
      </c>
      <c r="L5826" t="s">
        <v>15144</v>
      </c>
    </row>
    <row r="5827" spans="1:12" x14ac:dyDescent="0.2">
      <c r="A5827" t="s">
        <v>7667</v>
      </c>
      <c r="B5827" t="s">
        <v>7668</v>
      </c>
      <c r="C5827" t="s">
        <v>7360</v>
      </c>
      <c r="D5827" t="s">
        <v>43</v>
      </c>
      <c r="E5827" t="s">
        <v>32</v>
      </c>
      <c r="F5827" t="s">
        <v>49</v>
      </c>
      <c r="G5827" t="s">
        <v>50</v>
      </c>
      <c r="I5827"/>
      <c r="J5827">
        <v>102.5</v>
      </c>
      <c r="K5827" s="1">
        <v>45808</v>
      </c>
      <c r="L5827" t="s">
        <v>15144</v>
      </c>
    </row>
    <row r="5828" spans="1:12" x14ac:dyDescent="0.2">
      <c r="A5828" t="s">
        <v>7655</v>
      </c>
      <c r="B5828" t="s">
        <v>7656</v>
      </c>
      <c r="C5828" t="s">
        <v>7360</v>
      </c>
      <c r="D5828" t="s">
        <v>43</v>
      </c>
      <c r="E5828" t="s">
        <v>32</v>
      </c>
      <c r="F5828" t="s">
        <v>49</v>
      </c>
      <c r="G5828" t="s">
        <v>50</v>
      </c>
      <c r="I5828"/>
      <c r="J5828">
        <v>102.5</v>
      </c>
      <c r="K5828" s="1">
        <v>45808</v>
      </c>
      <c r="L5828" t="s">
        <v>15144</v>
      </c>
    </row>
    <row r="5829" spans="1:12" x14ac:dyDescent="0.2">
      <c r="A5829" t="s">
        <v>7679</v>
      </c>
      <c r="B5829" t="s">
        <v>7680</v>
      </c>
      <c r="C5829" t="s">
        <v>7360</v>
      </c>
      <c r="D5829" t="s">
        <v>43</v>
      </c>
      <c r="E5829" t="s">
        <v>32</v>
      </c>
      <c r="F5829" t="s">
        <v>49</v>
      </c>
      <c r="G5829" t="s">
        <v>50</v>
      </c>
      <c r="I5829"/>
      <c r="J5829">
        <v>102.5</v>
      </c>
      <c r="K5829" s="1">
        <v>45808</v>
      </c>
      <c r="L5829" t="s">
        <v>15144</v>
      </c>
    </row>
    <row r="5830" spans="1:12" x14ac:dyDescent="0.2">
      <c r="A5830" t="s">
        <v>7435</v>
      </c>
      <c r="B5830" t="s">
        <v>7378</v>
      </c>
      <c r="C5830" t="s">
        <v>7360</v>
      </c>
      <c r="D5830" t="s">
        <v>43</v>
      </c>
      <c r="E5830" t="s">
        <v>32</v>
      </c>
      <c r="F5830" t="s">
        <v>49</v>
      </c>
      <c r="G5830" t="s">
        <v>50</v>
      </c>
      <c r="I5830"/>
      <c r="J5830">
        <v>72</v>
      </c>
      <c r="K5830" s="1">
        <v>45808</v>
      </c>
      <c r="L5830" t="s">
        <v>15144</v>
      </c>
    </row>
    <row r="5831" spans="1:12" x14ac:dyDescent="0.2">
      <c r="A5831" t="s">
        <v>7657</v>
      </c>
      <c r="B5831" t="s">
        <v>7658</v>
      </c>
      <c r="C5831" t="s">
        <v>7360</v>
      </c>
      <c r="D5831" t="s">
        <v>43</v>
      </c>
      <c r="E5831" t="s">
        <v>32</v>
      </c>
      <c r="F5831" t="s">
        <v>49</v>
      </c>
      <c r="G5831" t="s">
        <v>50</v>
      </c>
      <c r="I5831"/>
      <c r="J5831">
        <v>102.5</v>
      </c>
      <c r="K5831" s="1">
        <v>45808</v>
      </c>
      <c r="L5831" t="s">
        <v>15144</v>
      </c>
    </row>
    <row r="5832" spans="1:12" x14ac:dyDescent="0.2">
      <c r="A5832" t="s">
        <v>7675</v>
      </c>
      <c r="B5832" t="s">
        <v>7382</v>
      </c>
      <c r="C5832" t="s">
        <v>7360</v>
      </c>
      <c r="D5832" t="s">
        <v>43</v>
      </c>
      <c r="E5832" t="s">
        <v>32</v>
      </c>
      <c r="F5832" t="s">
        <v>49</v>
      </c>
      <c r="G5832" t="s">
        <v>50</v>
      </c>
      <c r="I5832"/>
      <c r="J5832">
        <v>102.5</v>
      </c>
      <c r="K5832" s="1">
        <v>45808</v>
      </c>
      <c r="L5832" t="s">
        <v>15144</v>
      </c>
    </row>
    <row r="5833" spans="1:12" x14ac:dyDescent="0.2">
      <c r="A5833" t="s">
        <v>7669</v>
      </c>
      <c r="B5833" t="s">
        <v>7670</v>
      </c>
      <c r="C5833" t="s">
        <v>7360</v>
      </c>
      <c r="D5833" t="s">
        <v>43</v>
      </c>
      <c r="E5833" t="s">
        <v>32</v>
      </c>
      <c r="F5833" t="s">
        <v>49</v>
      </c>
      <c r="G5833" t="s">
        <v>50</v>
      </c>
      <c r="I5833"/>
      <c r="J5833">
        <v>102.5</v>
      </c>
      <c r="K5833" s="1">
        <v>45808</v>
      </c>
      <c r="L5833" t="s">
        <v>15144</v>
      </c>
    </row>
    <row r="5834" spans="1:12" x14ac:dyDescent="0.2">
      <c r="A5834" t="s">
        <v>7672</v>
      </c>
      <c r="B5834" t="s">
        <v>7398</v>
      </c>
      <c r="C5834" t="s">
        <v>7360</v>
      </c>
      <c r="D5834" t="s">
        <v>43</v>
      </c>
      <c r="E5834" t="s">
        <v>32</v>
      </c>
      <c r="F5834" t="s">
        <v>49</v>
      </c>
      <c r="G5834" t="s">
        <v>50</v>
      </c>
      <c r="I5834"/>
      <c r="J5834">
        <v>102.5</v>
      </c>
      <c r="K5834" s="1">
        <v>45808</v>
      </c>
      <c r="L5834" t="s">
        <v>15144</v>
      </c>
    </row>
    <row r="5835" spans="1:12" x14ac:dyDescent="0.2">
      <c r="A5835" t="s">
        <v>7660</v>
      </c>
      <c r="B5835" t="s">
        <v>7661</v>
      </c>
      <c r="C5835" t="s">
        <v>7360</v>
      </c>
      <c r="D5835" t="s">
        <v>43</v>
      </c>
      <c r="E5835" t="s">
        <v>32</v>
      </c>
      <c r="F5835" t="s">
        <v>49</v>
      </c>
      <c r="G5835" t="s">
        <v>50</v>
      </c>
      <c r="I5835"/>
      <c r="J5835">
        <v>102.5</v>
      </c>
      <c r="K5835" s="1">
        <v>45808</v>
      </c>
      <c r="L5835" t="s">
        <v>15144</v>
      </c>
    </row>
    <row r="5836" spans="1:12" x14ac:dyDescent="0.2">
      <c r="A5836" t="s">
        <v>7664</v>
      </c>
      <c r="B5836" t="s">
        <v>7665</v>
      </c>
      <c r="C5836" t="s">
        <v>7360</v>
      </c>
      <c r="D5836" t="s">
        <v>43</v>
      </c>
      <c r="E5836" t="s">
        <v>32</v>
      </c>
      <c r="F5836" t="s">
        <v>49</v>
      </c>
      <c r="G5836" t="s">
        <v>50</v>
      </c>
      <c r="I5836"/>
      <c r="J5836">
        <v>102.5</v>
      </c>
      <c r="K5836" s="1">
        <v>45808</v>
      </c>
      <c r="L5836" t="s">
        <v>15144</v>
      </c>
    </row>
    <row r="5837" spans="1:12" x14ac:dyDescent="0.2">
      <c r="A5837" t="s">
        <v>7434</v>
      </c>
      <c r="B5837" t="s">
        <v>7376</v>
      </c>
      <c r="C5837" t="s">
        <v>7360</v>
      </c>
      <c r="D5837" t="s">
        <v>43</v>
      </c>
      <c r="E5837" t="s">
        <v>32</v>
      </c>
      <c r="F5837" t="s">
        <v>49</v>
      </c>
      <c r="G5837" t="s">
        <v>50</v>
      </c>
      <c r="I5837"/>
      <c r="J5837">
        <v>72</v>
      </c>
      <c r="K5837" s="1">
        <v>45808</v>
      </c>
      <c r="L5837" t="s">
        <v>15144</v>
      </c>
    </row>
    <row r="5838" spans="1:12" x14ac:dyDescent="0.2">
      <c r="A5838" t="s">
        <v>7673</v>
      </c>
      <c r="B5838" t="s">
        <v>7674</v>
      </c>
      <c r="C5838" t="s">
        <v>7360</v>
      </c>
      <c r="D5838" t="s">
        <v>43</v>
      </c>
      <c r="E5838" t="s">
        <v>32</v>
      </c>
      <c r="F5838" t="s">
        <v>49</v>
      </c>
      <c r="G5838" t="s">
        <v>50</v>
      </c>
      <c r="I5838"/>
      <c r="J5838">
        <v>102.5</v>
      </c>
      <c r="K5838" s="1">
        <v>45808</v>
      </c>
      <c r="L5838" t="s">
        <v>15144</v>
      </c>
    </row>
    <row r="5839" spans="1:12" x14ac:dyDescent="0.2">
      <c r="A5839" t="s">
        <v>7432</v>
      </c>
      <c r="B5839" t="s">
        <v>7372</v>
      </c>
      <c r="C5839" t="s">
        <v>7360</v>
      </c>
      <c r="D5839" t="s">
        <v>43</v>
      </c>
      <c r="E5839" t="s">
        <v>32</v>
      </c>
      <c r="F5839" t="s">
        <v>49</v>
      </c>
      <c r="G5839" t="s">
        <v>50</v>
      </c>
      <c r="I5839"/>
      <c r="J5839">
        <v>72</v>
      </c>
      <c r="K5839" s="1">
        <v>45808</v>
      </c>
      <c r="L5839" t="s">
        <v>15144</v>
      </c>
    </row>
    <row r="5840" spans="1:12" x14ac:dyDescent="0.2">
      <c r="A5840" t="s">
        <v>7671</v>
      </c>
      <c r="B5840" t="s">
        <v>7400</v>
      </c>
      <c r="C5840" t="s">
        <v>7360</v>
      </c>
      <c r="D5840" t="s">
        <v>43</v>
      </c>
      <c r="E5840" t="s">
        <v>32</v>
      </c>
      <c r="F5840" t="s">
        <v>49</v>
      </c>
      <c r="G5840" t="s">
        <v>50</v>
      </c>
      <c r="I5840"/>
      <c r="J5840">
        <v>102.5</v>
      </c>
      <c r="K5840" s="1">
        <v>45808</v>
      </c>
      <c r="L5840" t="s">
        <v>15144</v>
      </c>
    </row>
    <row r="5841" spans="1:12" x14ac:dyDescent="0.2">
      <c r="A5841" t="s">
        <v>7676</v>
      </c>
      <c r="B5841" t="s">
        <v>7384</v>
      </c>
      <c r="C5841" t="s">
        <v>7360</v>
      </c>
      <c r="D5841" t="s">
        <v>43</v>
      </c>
      <c r="E5841" t="s">
        <v>32</v>
      </c>
      <c r="F5841" t="s">
        <v>49</v>
      </c>
      <c r="G5841" t="s">
        <v>50</v>
      </c>
      <c r="I5841"/>
      <c r="J5841">
        <v>102.5</v>
      </c>
      <c r="K5841" s="1">
        <v>45808</v>
      </c>
      <c r="L5841" t="s">
        <v>15144</v>
      </c>
    </row>
    <row r="5842" spans="1:12" x14ac:dyDescent="0.2">
      <c r="A5842" t="s">
        <v>7433</v>
      </c>
      <c r="B5842" t="s">
        <v>7374</v>
      </c>
      <c r="C5842" t="s">
        <v>7360</v>
      </c>
      <c r="D5842" t="s">
        <v>43</v>
      </c>
      <c r="E5842" t="s">
        <v>32</v>
      </c>
      <c r="F5842" t="s">
        <v>49</v>
      </c>
      <c r="G5842" t="s">
        <v>50</v>
      </c>
      <c r="I5842"/>
      <c r="J5842">
        <v>72</v>
      </c>
      <c r="K5842" s="1">
        <v>45808</v>
      </c>
      <c r="L5842" t="s">
        <v>15144</v>
      </c>
    </row>
    <row r="5843" spans="1:12" x14ac:dyDescent="0.2">
      <c r="A5843" t="s">
        <v>7677</v>
      </c>
      <c r="B5843" t="s">
        <v>7678</v>
      </c>
      <c r="C5843" t="s">
        <v>7360</v>
      </c>
      <c r="D5843" t="s">
        <v>43</v>
      </c>
      <c r="E5843" t="s">
        <v>32</v>
      </c>
      <c r="F5843" t="s">
        <v>49</v>
      </c>
      <c r="G5843" t="s">
        <v>50</v>
      </c>
      <c r="I5843"/>
      <c r="J5843">
        <v>102.5</v>
      </c>
      <c r="K5843" s="1">
        <v>45808</v>
      </c>
      <c r="L5843" t="s">
        <v>15144</v>
      </c>
    </row>
    <row r="5844" spans="1:12" x14ac:dyDescent="0.2">
      <c r="A5844" t="s">
        <v>7436</v>
      </c>
      <c r="B5844" t="s">
        <v>7380</v>
      </c>
      <c r="C5844" t="s">
        <v>7360</v>
      </c>
      <c r="D5844" t="s">
        <v>43</v>
      </c>
      <c r="E5844" t="s">
        <v>32</v>
      </c>
      <c r="F5844" t="s">
        <v>49</v>
      </c>
      <c r="G5844" t="s">
        <v>50</v>
      </c>
      <c r="I5844"/>
      <c r="J5844">
        <v>72</v>
      </c>
      <c r="K5844" s="1">
        <v>45808</v>
      </c>
      <c r="L5844" t="s">
        <v>15144</v>
      </c>
    </row>
    <row r="5845" spans="1:12" x14ac:dyDescent="0.2">
      <c r="A5845" t="s">
        <v>7662</v>
      </c>
      <c r="B5845" t="s">
        <v>7663</v>
      </c>
      <c r="C5845" t="s">
        <v>7360</v>
      </c>
      <c r="D5845" t="s">
        <v>43</v>
      </c>
      <c r="E5845" t="s">
        <v>32</v>
      </c>
      <c r="F5845" t="s">
        <v>49</v>
      </c>
      <c r="G5845" t="s">
        <v>50</v>
      </c>
      <c r="I5845"/>
      <c r="J5845">
        <v>102.5</v>
      </c>
      <c r="K5845" s="1">
        <v>45808</v>
      </c>
      <c r="L5845" t="s">
        <v>15144</v>
      </c>
    </row>
    <row r="5846" spans="1:12" x14ac:dyDescent="0.2">
      <c r="A5846" t="s">
        <v>7659</v>
      </c>
      <c r="B5846" t="s">
        <v>7409</v>
      </c>
      <c r="C5846" t="s">
        <v>7360</v>
      </c>
      <c r="D5846" t="s">
        <v>43</v>
      </c>
      <c r="E5846" t="s">
        <v>32</v>
      </c>
      <c r="F5846" t="s">
        <v>49</v>
      </c>
      <c r="G5846" t="s">
        <v>50</v>
      </c>
      <c r="I5846"/>
      <c r="J5846">
        <v>102.5</v>
      </c>
      <c r="K5846" s="1">
        <v>45808</v>
      </c>
      <c r="L5846" t="s">
        <v>15144</v>
      </c>
    </row>
    <row r="5847" spans="1:12" x14ac:dyDescent="0.2">
      <c r="A5847" t="s">
        <v>7666</v>
      </c>
      <c r="B5847" t="s">
        <v>7407</v>
      </c>
      <c r="C5847" t="s">
        <v>7360</v>
      </c>
      <c r="D5847" t="s">
        <v>43</v>
      </c>
      <c r="E5847" t="s">
        <v>32</v>
      </c>
      <c r="F5847" t="s">
        <v>49</v>
      </c>
      <c r="G5847" t="s">
        <v>50</v>
      </c>
      <c r="I5847"/>
      <c r="J5847">
        <v>102.5</v>
      </c>
      <c r="K5847" s="1">
        <v>45808</v>
      </c>
      <c r="L5847" t="s">
        <v>15144</v>
      </c>
    </row>
    <row r="5848" spans="1:12" x14ac:dyDescent="0.2">
      <c r="A5848" t="s">
        <v>12824</v>
      </c>
      <c r="B5848" t="s">
        <v>12825</v>
      </c>
      <c r="C5848" t="s">
        <v>7360</v>
      </c>
      <c r="D5848" t="s">
        <v>43</v>
      </c>
      <c r="E5848" t="s">
        <v>32</v>
      </c>
      <c r="F5848" t="s">
        <v>133</v>
      </c>
      <c r="G5848" t="s">
        <v>134</v>
      </c>
      <c r="I5848"/>
      <c r="K5848" s="1">
        <v>46112</v>
      </c>
      <c r="L5848" t="s">
        <v>15144</v>
      </c>
    </row>
    <row r="5849" spans="1:12" x14ac:dyDescent="0.2">
      <c r="A5849" t="s">
        <v>9508</v>
      </c>
      <c r="B5849" t="s">
        <v>9509</v>
      </c>
      <c r="C5849" t="s">
        <v>7360</v>
      </c>
      <c r="D5849" t="s">
        <v>43</v>
      </c>
      <c r="E5849" t="s">
        <v>32</v>
      </c>
      <c r="F5849" t="s">
        <v>133</v>
      </c>
      <c r="G5849" t="s">
        <v>134</v>
      </c>
      <c r="I5849"/>
      <c r="J5849">
        <v>100</v>
      </c>
      <c r="K5849" s="1">
        <v>45930</v>
      </c>
      <c r="L5849" t="s">
        <v>15144</v>
      </c>
    </row>
    <row r="5850" spans="1:12" x14ac:dyDescent="0.2">
      <c r="A5850" t="s">
        <v>9516</v>
      </c>
      <c r="B5850" t="s">
        <v>9517</v>
      </c>
      <c r="C5850" t="s">
        <v>7360</v>
      </c>
      <c r="D5850" t="s">
        <v>43</v>
      </c>
      <c r="E5850" t="s">
        <v>32</v>
      </c>
      <c r="F5850" t="s">
        <v>133</v>
      </c>
      <c r="G5850" t="s">
        <v>134</v>
      </c>
      <c r="I5850"/>
      <c r="J5850">
        <v>100</v>
      </c>
      <c r="K5850" s="1">
        <v>45930</v>
      </c>
      <c r="L5850" t="s">
        <v>15144</v>
      </c>
    </row>
    <row r="5851" spans="1:12" x14ac:dyDescent="0.2">
      <c r="A5851" t="s">
        <v>9526</v>
      </c>
      <c r="B5851" t="s">
        <v>9527</v>
      </c>
      <c r="C5851" t="s">
        <v>7360</v>
      </c>
      <c r="D5851" t="s">
        <v>43</v>
      </c>
      <c r="E5851" t="s">
        <v>32</v>
      </c>
      <c r="F5851" t="s">
        <v>133</v>
      </c>
      <c r="G5851" t="s">
        <v>134</v>
      </c>
      <c r="I5851"/>
      <c r="J5851">
        <v>100</v>
      </c>
      <c r="K5851" s="1">
        <v>45930</v>
      </c>
      <c r="L5851" t="s">
        <v>15144</v>
      </c>
    </row>
    <row r="5852" spans="1:12" x14ac:dyDescent="0.2">
      <c r="A5852" t="s">
        <v>9524</v>
      </c>
      <c r="B5852" t="s">
        <v>9525</v>
      </c>
      <c r="C5852" t="s">
        <v>7360</v>
      </c>
      <c r="D5852" t="s">
        <v>43</v>
      </c>
      <c r="E5852" t="s">
        <v>32</v>
      </c>
      <c r="F5852" t="s">
        <v>133</v>
      </c>
      <c r="G5852" t="s">
        <v>134</v>
      </c>
      <c r="I5852"/>
      <c r="J5852">
        <v>100</v>
      </c>
      <c r="K5852" s="1">
        <v>45930</v>
      </c>
      <c r="L5852" t="s">
        <v>15144</v>
      </c>
    </row>
    <row r="5853" spans="1:12" x14ac:dyDescent="0.2">
      <c r="A5853" t="s">
        <v>9510</v>
      </c>
      <c r="B5853" t="s">
        <v>9511</v>
      </c>
      <c r="C5853" t="s">
        <v>7360</v>
      </c>
      <c r="D5853" t="s">
        <v>43</v>
      </c>
      <c r="E5853" t="s">
        <v>32</v>
      </c>
      <c r="F5853" t="s">
        <v>133</v>
      </c>
      <c r="G5853" t="s">
        <v>134</v>
      </c>
      <c r="I5853"/>
      <c r="J5853">
        <v>100</v>
      </c>
      <c r="K5853" s="1">
        <v>45930</v>
      </c>
      <c r="L5853" t="s">
        <v>15144</v>
      </c>
    </row>
    <row r="5854" spans="1:12" x14ac:dyDescent="0.2">
      <c r="A5854" t="s">
        <v>9518</v>
      </c>
      <c r="B5854" t="s">
        <v>9519</v>
      </c>
      <c r="C5854" t="s">
        <v>7360</v>
      </c>
      <c r="D5854" t="s">
        <v>43</v>
      </c>
      <c r="E5854" t="s">
        <v>32</v>
      </c>
      <c r="F5854" t="s">
        <v>133</v>
      </c>
      <c r="G5854" t="s">
        <v>134</v>
      </c>
      <c r="I5854"/>
      <c r="J5854">
        <v>100</v>
      </c>
      <c r="K5854" s="1">
        <v>45930</v>
      </c>
      <c r="L5854" t="s">
        <v>15144</v>
      </c>
    </row>
    <row r="5855" spans="1:12" x14ac:dyDescent="0.2">
      <c r="A5855" t="s">
        <v>9522</v>
      </c>
      <c r="B5855" t="s">
        <v>9523</v>
      </c>
      <c r="C5855" t="s">
        <v>7360</v>
      </c>
      <c r="D5855" t="s">
        <v>43</v>
      </c>
      <c r="E5855" t="s">
        <v>32</v>
      </c>
      <c r="F5855" t="s">
        <v>133</v>
      </c>
      <c r="G5855" t="s">
        <v>134</v>
      </c>
      <c r="I5855"/>
      <c r="J5855">
        <v>100</v>
      </c>
      <c r="K5855" s="1">
        <v>45930</v>
      </c>
      <c r="L5855" t="s">
        <v>15144</v>
      </c>
    </row>
    <row r="5856" spans="1:12" x14ac:dyDescent="0.2">
      <c r="A5856" t="s">
        <v>9514</v>
      </c>
      <c r="B5856" t="s">
        <v>9515</v>
      </c>
      <c r="C5856" t="s">
        <v>7360</v>
      </c>
      <c r="D5856" t="s">
        <v>43</v>
      </c>
      <c r="E5856" t="s">
        <v>32</v>
      </c>
      <c r="F5856" t="s">
        <v>133</v>
      </c>
      <c r="G5856" t="s">
        <v>134</v>
      </c>
      <c r="I5856"/>
      <c r="J5856">
        <v>100</v>
      </c>
      <c r="K5856" s="1">
        <v>45930</v>
      </c>
      <c r="L5856" t="s">
        <v>15144</v>
      </c>
    </row>
    <row r="5857" spans="1:12" x14ac:dyDescent="0.2">
      <c r="A5857" t="s">
        <v>9512</v>
      </c>
      <c r="B5857" t="s">
        <v>9513</v>
      </c>
      <c r="C5857" t="s">
        <v>7360</v>
      </c>
      <c r="D5857" t="s">
        <v>43</v>
      </c>
      <c r="E5857" t="s">
        <v>32</v>
      </c>
      <c r="F5857" t="s">
        <v>133</v>
      </c>
      <c r="G5857" t="s">
        <v>134</v>
      </c>
      <c r="I5857"/>
      <c r="J5857">
        <v>100</v>
      </c>
      <c r="K5857" s="1">
        <v>45930</v>
      </c>
      <c r="L5857" t="s">
        <v>15144</v>
      </c>
    </row>
    <row r="5858" spans="1:12" x14ac:dyDescent="0.2">
      <c r="A5858" t="s">
        <v>9520</v>
      </c>
      <c r="B5858" t="s">
        <v>9521</v>
      </c>
      <c r="C5858" t="s">
        <v>7360</v>
      </c>
      <c r="D5858" t="s">
        <v>43</v>
      </c>
      <c r="E5858" t="s">
        <v>32</v>
      </c>
      <c r="F5858" t="s">
        <v>133</v>
      </c>
      <c r="G5858" t="s">
        <v>134</v>
      </c>
      <c r="I5858"/>
      <c r="J5858">
        <v>100</v>
      </c>
      <c r="K5858" s="1">
        <v>45930</v>
      </c>
      <c r="L5858" t="s">
        <v>15144</v>
      </c>
    </row>
    <row r="5859" spans="1:12" x14ac:dyDescent="0.2">
      <c r="A5859" t="s">
        <v>3490</v>
      </c>
      <c r="B5859" t="s">
        <v>4255</v>
      </c>
      <c r="C5859" t="s">
        <v>7360</v>
      </c>
      <c r="D5859" t="s">
        <v>43</v>
      </c>
      <c r="E5859" t="s">
        <v>32</v>
      </c>
      <c r="F5859" t="s">
        <v>138</v>
      </c>
      <c r="G5859" t="s">
        <v>139</v>
      </c>
      <c r="H5859">
        <v>208400</v>
      </c>
      <c r="I5859">
        <v>208400</v>
      </c>
      <c r="J5859">
        <v>45.52</v>
      </c>
      <c r="K5859" s="1">
        <v>45688</v>
      </c>
      <c r="L5859" t="s">
        <v>15144</v>
      </c>
    </row>
    <row r="5860" spans="1:12" x14ac:dyDescent="0.2">
      <c r="A5860" t="s">
        <v>3482</v>
      </c>
      <c r="B5860" t="s">
        <v>4257</v>
      </c>
      <c r="C5860" t="s">
        <v>7360</v>
      </c>
      <c r="D5860" t="s">
        <v>43</v>
      </c>
      <c r="E5860" t="s">
        <v>32</v>
      </c>
      <c r="F5860" t="s">
        <v>138</v>
      </c>
      <c r="G5860" t="s">
        <v>139</v>
      </c>
      <c r="H5860">
        <v>208400</v>
      </c>
      <c r="I5860">
        <v>208400</v>
      </c>
      <c r="J5860">
        <v>45.52</v>
      </c>
      <c r="K5860" s="1">
        <v>45688</v>
      </c>
      <c r="L5860" t="s">
        <v>15144</v>
      </c>
    </row>
    <row r="5861" spans="1:12" x14ac:dyDescent="0.2">
      <c r="A5861" t="s">
        <v>3480</v>
      </c>
      <c r="B5861" t="s">
        <v>4250</v>
      </c>
      <c r="C5861" t="s">
        <v>7360</v>
      </c>
      <c r="D5861" t="s">
        <v>43</v>
      </c>
      <c r="E5861" t="s">
        <v>32</v>
      </c>
      <c r="F5861" t="s">
        <v>138</v>
      </c>
      <c r="G5861" t="s">
        <v>139</v>
      </c>
      <c r="H5861">
        <v>208400</v>
      </c>
      <c r="I5861">
        <v>208400</v>
      </c>
      <c r="J5861">
        <v>45.52</v>
      </c>
      <c r="K5861" s="1">
        <v>45688</v>
      </c>
      <c r="L5861" t="s">
        <v>15144</v>
      </c>
    </row>
    <row r="5862" spans="1:12" x14ac:dyDescent="0.2">
      <c r="A5862" t="s">
        <v>3485</v>
      </c>
      <c r="B5862" t="s">
        <v>4260</v>
      </c>
      <c r="C5862" t="s">
        <v>7360</v>
      </c>
      <c r="D5862" t="s">
        <v>43</v>
      </c>
      <c r="E5862" t="s">
        <v>32</v>
      </c>
      <c r="F5862" t="s">
        <v>138</v>
      </c>
      <c r="G5862" t="s">
        <v>139</v>
      </c>
      <c r="H5862">
        <v>208400</v>
      </c>
      <c r="I5862">
        <v>208400</v>
      </c>
      <c r="J5862">
        <v>45.52</v>
      </c>
      <c r="K5862" s="1">
        <v>45688</v>
      </c>
      <c r="L5862" t="s">
        <v>15144</v>
      </c>
    </row>
    <row r="5863" spans="1:12" x14ac:dyDescent="0.2">
      <c r="A5863" t="s">
        <v>3487</v>
      </c>
      <c r="B5863" t="s">
        <v>4251</v>
      </c>
      <c r="C5863" t="s">
        <v>7360</v>
      </c>
      <c r="D5863" t="s">
        <v>43</v>
      </c>
      <c r="E5863" t="s">
        <v>32</v>
      </c>
      <c r="F5863" t="s">
        <v>138</v>
      </c>
      <c r="G5863" t="s">
        <v>139</v>
      </c>
      <c r="H5863">
        <v>208400</v>
      </c>
      <c r="I5863">
        <v>208400</v>
      </c>
      <c r="J5863">
        <v>45.52</v>
      </c>
      <c r="K5863" s="1">
        <v>45688</v>
      </c>
      <c r="L5863" t="s">
        <v>15144</v>
      </c>
    </row>
    <row r="5864" spans="1:12" x14ac:dyDescent="0.2">
      <c r="A5864" t="s">
        <v>3488</v>
      </c>
      <c r="B5864" t="s">
        <v>4254</v>
      </c>
      <c r="C5864" t="s">
        <v>7360</v>
      </c>
      <c r="D5864" t="s">
        <v>43</v>
      </c>
      <c r="E5864" t="s">
        <v>32</v>
      </c>
      <c r="F5864" t="s">
        <v>138</v>
      </c>
      <c r="G5864" t="s">
        <v>139</v>
      </c>
      <c r="H5864">
        <v>208400</v>
      </c>
      <c r="I5864">
        <v>208400</v>
      </c>
      <c r="J5864">
        <v>45.52</v>
      </c>
      <c r="K5864" s="1">
        <v>45688</v>
      </c>
      <c r="L5864" t="s">
        <v>15144</v>
      </c>
    </row>
    <row r="5865" spans="1:12" x14ac:dyDescent="0.2">
      <c r="A5865" t="s">
        <v>3484</v>
      </c>
      <c r="B5865" t="s">
        <v>4256</v>
      </c>
      <c r="C5865" t="s">
        <v>7360</v>
      </c>
      <c r="D5865" t="s">
        <v>43</v>
      </c>
      <c r="E5865" t="s">
        <v>32</v>
      </c>
      <c r="F5865" t="s">
        <v>138</v>
      </c>
      <c r="G5865" t="s">
        <v>139</v>
      </c>
      <c r="H5865">
        <v>208400</v>
      </c>
      <c r="I5865">
        <v>208400</v>
      </c>
      <c r="J5865">
        <v>45.52</v>
      </c>
      <c r="K5865" s="1">
        <v>45688</v>
      </c>
      <c r="L5865" t="s">
        <v>15144</v>
      </c>
    </row>
    <row r="5866" spans="1:12" x14ac:dyDescent="0.2">
      <c r="A5866" t="s">
        <v>3481</v>
      </c>
      <c r="B5866" t="s">
        <v>4252</v>
      </c>
      <c r="C5866" t="s">
        <v>7360</v>
      </c>
      <c r="D5866" t="s">
        <v>43</v>
      </c>
      <c r="E5866" t="s">
        <v>32</v>
      </c>
      <c r="F5866" t="s">
        <v>138</v>
      </c>
      <c r="G5866" t="s">
        <v>139</v>
      </c>
      <c r="H5866">
        <v>208400</v>
      </c>
      <c r="I5866">
        <v>208400</v>
      </c>
      <c r="J5866">
        <v>45.52</v>
      </c>
      <c r="K5866" s="1">
        <v>45688</v>
      </c>
      <c r="L5866" t="s">
        <v>15144</v>
      </c>
    </row>
    <row r="5867" spans="1:12" x14ac:dyDescent="0.2">
      <c r="A5867" t="s">
        <v>3483</v>
      </c>
      <c r="B5867" t="s">
        <v>4253</v>
      </c>
      <c r="C5867" t="s">
        <v>7360</v>
      </c>
      <c r="D5867" t="s">
        <v>43</v>
      </c>
      <c r="E5867" t="s">
        <v>32</v>
      </c>
      <c r="F5867" t="s">
        <v>138</v>
      </c>
      <c r="G5867" t="s">
        <v>139</v>
      </c>
      <c r="H5867">
        <v>208400</v>
      </c>
      <c r="I5867">
        <v>208400</v>
      </c>
      <c r="J5867">
        <v>45.52</v>
      </c>
      <c r="K5867" s="1">
        <v>45688</v>
      </c>
      <c r="L5867" t="s">
        <v>15144</v>
      </c>
    </row>
    <row r="5868" spans="1:12" x14ac:dyDescent="0.2">
      <c r="A5868" t="s">
        <v>3489</v>
      </c>
      <c r="B5868" t="s">
        <v>4259</v>
      </c>
      <c r="C5868" t="s">
        <v>7360</v>
      </c>
      <c r="D5868" t="s">
        <v>43</v>
      </c>
      <c r="E5868" t="s">
        <v>32</v>
      </c>
      <c r="F5868" t="s">
        <v>138</v>
      </c>
      <c r="G5868" t="s">
        <v>139</v>
      </c>
      <c r="H5868">
        <v>208400</v>
      </c>
      <c r="I5868">
        <v>208400</v>
      </c>
      <c r="J5868">
        <v>45.52</v>
      </c>
      <c r="K5868" s="1">
        <v>45688</v>
      </c>
      <c r="L5868" t="s">
        <v>15144</v>
      </c>
    </row>
    <row r="5869" spans="1:12" x14ac:dyDescent="0.2">
      <c r="A5869" t="s">
        <v>3491</v>
      </c>
      <c r="B5869" t="s">
        <v>4258</v>
      </c>
      <c r="C5869" t="s">
        <v>7360</v>
      </c>
      <c r="D5869" t="s">
        <v>43</v>
      </c>
      <c r="E5869" t="s">
        <v>32</v>
      </c>
      <c r="F5869" t="s">
        <v>138</v>
      </c>
      <c r="G5869" t="s">
        <v>139</v>
      </c>
      <c r="H5869">
        <v>208400</v>
      </c>
      <c r="I5869">
        <v>208400</v>
      </c>
      <c r="J5869">
        <v>45.52</v>
      </c>
      <c r="K5869" s="1">
        <v>45688</v>
      </c>
      <c r="L5869" t="s">
        <v>15144</v>
      </c>
    </row>
    <row r="5870" spans="1:12" x14ac:dyDescent="0.2">
      <c r="A5870" t="s">
        <v>3486</v>
      </c>
      <c r="B5870" t="s">
        <v>4261</v>
      </c>
      <c r="C5870" t="s">
        <v>7360</v>
      </c>
      <c r="D5870" t="s">
        <v>43</v>
      </c>
      <c r="E5870" t="s">
        <v>32</v>
      </c>
      <c r="F5870" t="s">
        <v>138</v>
      </c>
      <c r="G5870" t="s">
        <v>139</v>
      </c>
      <c r="H5870">
        <v>208400</v>
      </c>
      <c r="I5870">
        <v>208400</v>
      </c>
      <c r="J5870">
        <v>45.52</v>
      </c>
      <c r="K5870" s="1">
        <v>45688</v>
      </c>
      <c r="L5870" t="s">
        <v>15144</v>
      </c>
    </row>
    <row r="5871" spans="1:12" x14ac:dyDescent="0.2">
      <c r="A5871" t="s">
        <v>15135</v>
      </c>
      <c r="B5871" t="s">
        <v>15136</v>
      </c>
      <c r="C5871" t="s">
        <v>7360</v>
      </c>
      <c r="D5871" t="s">
        <v>43</v>
      </c>
      <c r="E5871" t="s">
        <v>32</v>
      </c>
      <c r="F5871" t="s">
        <v>138</v>
      </c>
      <c r="G5871" t="s">
        <v>139</v>
      </c>
      <c r="I5871"/>
      <c r="K5871" s="1">
        <v>46234</v>
      </c>
      <c r="L5871" t="s">
        <v>15144</v>
      </c>
    </row>
    <row r="5872" spans="1:12" x14ac:dyDescent="0.2">
      <c r="A5872" t="s">
        <v>15130</v>
      </c>
      <c r="B5872" t="s">
        <v>15131</v>
      </c>
      <c r="C5872" t="s">
        <v>7360</v>
      </c>
      <c r="D5872" t="s">
        <v>43</v>
      </c>
      <c r="E5872" t="s">
        <v>32</v>
      </c>
      <c r="F5872" t="s">
        <v>138</v>
      </c>
      <c r="G5872" t="s">
        <v>139</v>
      </c>
      <c r="I5872"/>
      <c r="K5872" s="1">
        <v>46234</v>
      </c>
      <c r="L5872" t="s">
        <v>15144</v>
      </c>
    </row>
    <row r="5873" spans="1:12" x14ac:dyDescent="0.2">
      <c r="A5873" t="s">
        <v>15137</v>
      </c>
      <c r="B5873" t="s">
        <v>15138</v>
      </c>
      <c r="C5873" t="s">
        <v>7360</v>
      </c>
      <c r="D5873" t="s">
        <v>43</v>
      </c>
      <c r="E5873" t="s">
        <v>32</v>
      </c>
      <c r="F5873" t="s">
        <v>138</v>
      </c>
      <c r="G5873" t="s">
        <v>139</v>
      </c>
      <c r="I5873"/>
      <c r="K5873" s="1">
        <v>46234</v>
      </c>
      <c r="L5873" t="s">
        <v>15144</v>
      </c>
    </row>
    <row r="5874" spans="1:12" x14ac:dyDescent="0.2">
      <c r="A5874" t="s">
        <v>15139</v>
      </c>
      <c r="B5874" t="s">
        <v>15140</v>
      </c>
      <c r="C5874" t="s">
        <v>7360</v>
      </c>
      <c r="D5874" t="s">
        <v>43</v>
      </c>
      <c r="E5874" t="s">
        <v>32</v>
      </c>
      <c r="F5874" t="s">
        <v>138</v>
      </c>
      <c r="G5874" t="s">
        <v>139</v>
      </c>
      <c r="I5874"/>
      <c r="K5874" s="1">
        <v>46234</v>
      </c>
      <c r="L5874" t="s">
        <v>15144</v>
      </c>
    </row>
    <row r="5875" spans="1:12" x14ac:dyDescent="0.2">
      <c r="A5875" t="s">
        <v>9528</v>
      </c>
      <c r="B5875" t="s">
        <v>15132</v>
      </c>
      <c r="C5875" t="s">
        <v>7360</v>
      </c>
      <c r="D5875" t="s">
        <v>43</v>
      </c>
      <c r="E5875" t="s">
        <v>32</v>
      </c>
      <c r="F5875" t="s">
        <v>138</v>
      </c>
      <c r="G5875" t="s">
        <v>139</v>
      </c>
      <c r="I5875"/>
      <c r="K5875" s="1">
        <v>45930</v>
      </c>
      <c r="L5875" t="s">
        <v>15144</v>
      </c>
    </row>
    <row r="5876" spans="1:12" x14ac:dyDescent="0.2">
      <c r="A5876" t="s">
        <v>15133</v>
      </c>
      <c r="B5876" t="s">
        <v>15134</v>
      </c>
      <c r="C5876" t="s">
        <v>7360</v>
      </c>
      <c r="D5876" t="s">
        <v>43</v>
      </c>
      <c r="E5876" t="s">
        <v>32</v>
      </c>
      <c r="F5876" t="s">
        <v>138</v>
      </c>
      <c r="G5876" t="s">
        <v>139</v>
      </c>
      <c r="I5876"/>
      <c r="K5876" s="1">
        <v>46234</v>
      </c>
      <c r="L5876" t="s">
        <v>15144</v>
      </c>
    </row>
    <row r="5877" spans="1:12" x14ac:dyDescent="0.2">
      <c r="A5877" t="s">
        <v>15128</v>
      </c>
      <c r="B5877" t="s">
        <v>15129</v>
      </c>
      <c r="C5877" t="s">
        <v>7360</v>
      </c>
      <c r="D5877" t="s">
        <v>43</v>
      </c>
      <c r="E5877" t="s">
        <v>32</v>
      </c>
      <c r="F5877" t="s">
        <v>138</v>
      </c>
      <c r="G5877" t="s">
        <v>139</v>
      </c>
      <c r="I5877"/>
      <c r="K5877" s="1">
        <v>46234</v>
      </c>
      <c r="L5877" t="s">
        <v>15144</v>
      </c>
    </row>
    <row r="5878" spans="1:12" x14ac:dyDescent="0.2">
      <c r="A5878" t="s">
        <v>11549</v>
      </c>
      <c r="B5878" t="s">
        <v>11550</v>
      </c>
      <c r="C5878" t="s">
        <v>7360</v>
      </c>
      <c r="D5878" t="s">
        <v>43</v>
      </c>
      <c r="E5878" t="s">
        <v>32</v>
      </c>
      <c r="F5878" t="s">
        <v>46</v>
      </c>
      <c r="G5878" t="s">
        <v>47</v>
      </c>
      <c r="I5878"/>
      <c r="K5878" s="1">
        <v>46053</v>
      </c>
      <c r="L5878" t="s">
        <v>15144</v>
      </c>
    </row>
    <row r="5879" spans="1:12" x14ac:dyDescent="0.2">
      <c r="A5879" t="s">
        <v>14423</v>
      </c>
      <c r="B5879" t="s">
        <v>7668</v>
      </c>
      <c r="C5879" t="s">
        <v>7360</v>
      </c>
      <c r="D5879" t="s">
        <v>43</v>
      </c>
      <c r="E5879" t="s">
        <v>32</v>
      </c>
      <c r="F5879" t="s">
        <v>52</v>
      </c>
      <c r="G5879" t="s">
        <v>53</v>
      </c>
      <c r="I5879"/>
      <c r="J5879">
        <v>75</v>
      </c>
      <c r="K5879" s="1">
        <v>46203</v>
      </c>
      <c r="L5879" t="s">
        <v>15144</v>
      </c>
    </row>
    <row r="5880" spans="1:12" x14ac:dyDescent="0.2">
      <c r="A5880" t="s">
        <v>14426</v>
      </c>
      <c r="B5880" t="s">
        <v>7398</v>
      </c>
      <c r="C5880" t="s">
        <v>7360</v>
      </c>
      <c r="D5880" t="s">
        <v>43</v>
      </c>
      <c r="E5880" t="s">
        <v>32</v>
      </c>
      <c r="F5880" t="s">
        <v>52</v>
      </c>
      <c r="G5880" t="s">
        <v>53</v>
      </c>
      <c r="I5880"/>
      <c r="J5880">
        <v>75</v>
      </c>
      <c r="K5880" s="1">
        <v>46203</v>
      </c>
      <c r="L5880" t="s">
        <v>15144</v>
      </c>
    </row>
    <row r="5881" spans="1:12" x14ac:dyDescent="0.2">
      <c r="A5881" t="s">
        <v>14422</v>
      </c>
      <c r="B5881" t="s">
        <v>7384</v>
      </c>
      <c r="C5881" t="s">
        <v>7360</v>
      </c>
      <c r="D5881" t="s">
        <v>43</v>
      </c>
      <c r="E5881" t="s">
        <v>32</v>
      </c>
      <c r="F5881" t="s">
        <v>52</v>
      </c>
      <c r="G5881" t="s">
        <v>53</v>
      </c>
      <c r="I5881"/>
      <c r="J5881">
        <v>75</v>
      </c>
      <c r="K5881" s="1">
        <v>46203</v>
      </c>
      <c r="L5881" t="s">
        <v>15144</v>
      </c>
    </row>
    <row r="5882" spans="1:12" x14ac:dyDescent="0.2">
      <c r="A5882" t="s">
        <v>14416</v>
      </c>
      <c r="B5882" t="s">
        <v>7372</v>
      </c>
      <c r="C5882" t="s">
        <v>7360</v>
      </c>
      <c r="D5882" t="s">
        <v>43</v>
      </c>
      <c r="E5882" t="s">
        <v>32</v>
      </c>
      <c r="F5882" t="s">
        <v>52</v>
      </c>
      <c r="G5882" t="s">
        <v>53</v>
      </c>
      <c r="I5882"/>
      <c r="J5882">
        <v>75</v>
      </c>
      <c r="K5882" s="1">
        <v>46203</v>
      </c>
      <c r="L5882" t="s">
        <v>15144</v>
      </c>
    </row>
    <row r="5883" spans="1:12" x14ac:dyDescent="0.2">
      <c r="A5883" t="s">
        <v>14417</v>
      </c>
      <c r="B5883" t="s">
        <v>7382</v>
      </c>
      <c r="C5883" t="s">
        <v>7360</v>
      </c>
      <c r="D5883" t="s">
        <v>43</v>
      </c>
      <c r="E5883" t="s">
        <v>32</v>
      </c>
      <c r="F5883" t="s">
        <v>52</v>
      </c>
      <c r="G5883" t="s">
        <v>53</v>
      </c>
      <c r="I5883"/>
      <c r="J5883">
        <v>75</v>
      </c>
      <c r="K5883" s="1">
        <v>46203</v>
      </c>
      <c r="L5883" t="s">
        <v>15144</v>
      </c>
    </row>
    <row r="5884" spans="1:12" x14ac:dyDescent="0.2">
      <c r="A5884" t="s">
        <v>14421</v>
      </c>
      <c r="B5884" t="s">
        <v>7380</v>
      </c>
      <c r="C5884" t="s">
        <v>7360</v>
      </c>
      <c r="D5884" t="s">
        <v>43</v>
      </c>
      <c r="E5884" t="s">
        <v>32</v>
      </c>
      <c r="F5884" t="s">
        <v>52</v>
      </c>
      <c r="G5884" t="s">
        <v>53</v>
      </c>
      <c r="I5884"/>
      <c r="J5884">
        <v>75</v>
      </c>
      <c r="K5884" s="1">
        <v>46203</v>
      </c>
      <c r="L5884" t="s">
        <v>15144</v>
      </c>
    </row>
    <row r="5885" spans="1:12" x14ac:dyDescent="0.2">
      <c r="A5885" t="s">
        <v>14424</v>
      </c>
      <c r="B5885" t="s">
        <v>7400</v>
      </c>
      <c r="C5885" t="s">
        <v>7360</v>
      </c>
      <c r="D5885" t="s">
        <v>43</v>
      </c>
      <c r="E5885" t="s">
        <v>32</v>
      </c>
      <c r="F5885" t="s">
        <v>52</v>
      </c>
      <c r="G5885" t="s">
        <v>53</v>
      </c>
      <c r="I5885"/>
      <c r="J5885">
        <v>75</v>
      </c>
      <c r="K5885" s="1">
        <v>46203</v>
      </c>
      <c r="L5885" t="s">
        <v>15144</v>
      </c>
    </row>
    <row r="5886" spans="1:12" x14ac:dyDescent="0.2">
      <c r="A5886" t="s">
        <v>14425</v>
      </c>
      <c r="B5886" t="s">
        <v>7409</v>
      </c>
      <c r="C5886" t="s">
        <v>7360</v>
      </c>
      <c r="D5886" t="s">
        <v>43</v>
      </c>
      <c r="E5886" t="s">
        <v>32</v>
      </c>
      <c r="F5886" t="s">
        <v>52</v>
      </c>
      <c r="G5886" t="s">
        <v>53</v>
      </c>
      <c r="I5886"/>
      <c r="J5886">
        <v>75</v>
      </c>
      <c r="K5886" s="1">
        <v>46203</v>
      </c>
      <c r="L5886" t="s">
        <v>15144</v>
      </c>
    </row>
    <row r="5887" spans="1:12" x14ac:dyDescent="0.2">
      <c r="A5887" t="s">
        <v>14419</v>
      </c>
      <c r="B5887" t="s">
        <v>7374</v>
      </c>
      <c r="C5887" t="s">
        <v>7360</v>
      </c>
      <c r="D5887" t="s">
        <v>43</v>
      </c>
      <c r="E5887" t="s">
        <v>32</v>
      </c>
      <c r="F5887" t="s">
        <v>52</v>
      </c>
      <c r="G5887" t="s">
        <v>53</v>
      </c>
      <c r="I5887"/>
      <c r="J5887">
        <v>75</v>
      </c>
      <c r="K5887" s="1">
        <v>46203</v>
      </c>
      <c r="L5887" t="s">
        <v>15144</v>
      </c>
    </row>
    <row r="5888" spans="1:12" x14ac:dyDescent="0.2">
      <c r="A5888" t="s">
        <v>14418</v>
      </c>
      <c r="B5888" t="s">
        <v>7378</v>
      </c>
      <c r="C5888" t="s">
        <v>7360</v>
      </c>
      <c r="D5888" t="s">
        <v>43</v>
      </c>
      <c r="E5888" t="s">
        <v>32</v>
      </c>
      <c r="F5888" t="s">
        <v>52</v>
      </c>
      <c r="G5888" t="s">
        <v>53</v>
      </c>
      <c r="I5888"/>
      <c r="J5888">
        <v>75</v>
      </c>
      <c r="K5888" s="1">
        <v>46203</v>
      </c>
      <c r="L5888" t="s">
        <v>15144</v>
      </c>
    </row>
    <row r="5889" spans="1:12" x14ac:dyDescent="0.2">
      <c r="A5889" t="s">
        <v>14427</v>
      </c>
      <c r="B5889" t="s">
        <v>7376</v>
      </c>
      <c r="C5889" t="s">
        <v>7360</v>
      </c>
      <c r="D5889" t="s">
        <v>43</v>
      </c>
      <c r="E5889" t="s">
        <v>32</v>
      </c>
      <c r="F5889" t="s">
        <v>52</v>
      </c>
      <c r="G5889" t="s">
        <v>53</v>
      </c>
      <c r="I5889"/>
      <c r="J5889">
        <v>75</v>
      </c>
      <c r="K5889" s="1">
        <v>46203</v>
      </c>
      <c r="L5889" t="s">
        <v>15144</v>
      </c>
    </row>
    <row r="5890" spans="1:12" x14ac:dyDescent="0.2">
      <c r="A5890" t="s">
        <v>14420</v>
      </c>
      <c r="B5890" t="s">
        <v>7407</v>
      </c>
      <c r="C5890" t="s">
        <v>7360</v>
      </c>
      <c r="D5890" t="s">
        <v>43</v>
      </c>
      <c r="E5890" t="s">
        <v>32</v>
      </c>
      <c r="F5890" t="s">
        <v>52</v>
      </c>
      <c r="G5890" t="s">
        <v>53</v>
      </c>
      <c r="I5890"/>
      <c r="J5890">
        <v>75</v>
      </c>
      <c r="K5890" s="1">
        <v>46203</v>
      </c>
      <c r="L5890" t="s">
        <v>15144</v>
      </c>
    </row>
    <row r="5891" spans="1:12" x14ac:dyDescent="0.2">
      <c r="A5891" t="s">
        <v>2857</v>
      </c>
      <c r="B5891" t="s">
        <v>7105</v>
      </c>
      <c r="C5891" t="s">
        <v>7360</v>
      </c>
      <c r="D5891" t="s">
        <v>43</v>
      </c>
      <c r="E5891" t="s">
        <v>32</v>
      </c>
      <c r="F5891" t="s">
        <v>52</v>
      </c>
      <c r="G5891" t="s">
        <v>53</v>
      </c>
      <c r="I5891"/>
      <c r="J5891">
        <v>150</v>
      </c>
      <c r="K5891" s="1">
        <v>45565</v>
      </c>
      <c r="L5891" t="s">
        <v>15144</v>
      </c>
    </row>
    <row r="5892" spans="1:12" x14ac:dyDescent="0.2">
      <c r="A5892" t="s">
        <v>2719</v>
      </c>
      <c r="B5892" t="s">
        <v>7102</v>
      </c>
      <c r="C5892" t="s">
        <v>7360</v>
      </c>
      <c r="D5892" t="s">
        <v>43</v>
      </c>
      <c r="E5892" t="s">
        <v>32</v>
      </c>
      <c r="F5892" t="s">
        <v>52</v>
      </c>
      <c r="G5892" t="s">
        <v>53</v>
      </c>
      <c r="I5892"/>
      <c r="J5892">
        <v>150</v>
      </c>
      <c r="K5892" s="1">
        <v>45565</v>
      </c>
      <c r="L5892" t="s">
        <v>15144</v>
      </c>
    </row>
    <row r="5893" spans="1:12" x14ac:dyDescent="0.2">
      <c r="A5893" t="s">
        <v>2862</v>
      </c>
      <c r="B5893" t="s">
        <v>7104</v>
      </c>
      <c r="C5893" t="s">
        <v>7360</v>
      </c>
      <c r="D5893" t="s">
        <v>43</v>
      </c>
      <c r="E5893" t="s">
        <v>32</v>
      </c>
      <c r="F5893" t="s">
        <v>52</v>
      </c>
      <c r="G5893" t="s">
        <v>53</v>
      </c>
      <c r="I5893"/>
      <c r="J5893">
        <v>150</v>
      </c>
      <c r="K5893" s="1">
        <v>45565</v>
      </c>
      <c r="L5893" t="s">
        <v>15144</v>
      </c>
    </row>
    <row r="5894" spans="1:12" x14ac:dyDescent="0.2">
      <c r="A5894" t="s">
        <v>2860</v>
      </c>
      <c r="B5894" t="s">
        <v>7108</v>
      </c>
      <c r="C5894" t="s">
        <v>15480</v>
      </c>
      <c r="D5894" t="s">
        <v>43</v>
      </c>
      <c r="E5894" t="s">
        <v>32</v>
      </c>
      <c r="F5894" t="s">
        <v>52</v>
      </c>
      <c r="G5894" t="s">
        <v>53</v>
      </c>
      <c r="I5894"/>
      <c r="J5894">
        <v>150</v>
      </c>
      <c r="K5894" s="1">
        <v>45565</v>
      </c>
      <c r="L5894" t="s">
        <v>15144</v>
      </c>
    </row>
    <row r="5895" spans="1:12" x14ac:dyDescent="0.2">
      <c r="A5895" t="s">
        <v>2717</v>
      </c>
      <c r="B5895" t="s">
        <v>7111</v>
      </c>
      <c r="C5895" t="s">
        <v>7360</v>
      </c>
      <c r="D5895" t="s">
        <v>43</v>
      </c>
      <c r="E5895" t="s">
        <v>32</v>
      </c>
      <c r="F5895" t="s">
        <v>52</v>
      </c>
      <c r="G5895" t="s">
        <v>53</v>
      </c>
      <c r="I5895"/>
      <c r="J5895">
        <v>150</v>
      </c>
      <c r="K5895" s="1">
        <v>45565</v>
      </c>
      <c r="L5895" t="s">
        <v>15144</v>
      </c>
    </row>
    <row r="5896" spans="1:12" x14ac:dyDescent="0.2">
      <c r="A5896" t="s">
        <v>2716</v>
      </c>
      <c r="B5896" t="s">
        <v>7116</v>
      </c>
      <c r="C5896" t="s">
        <v>7360</v>
      </c>
      <c r="D5896" t="s">
        <v>43</v>
      </c>
      <c r="E5896" t="s">
        <v>32</v>
      </c>
      <c r="F5896" t="s">
        <v>52</v>
      </c>
      <c r="G5896" t="s">
        <v>53</v>
      </c>
      <c r="I5896"/>
      <c r="J5896">
        <v>150</v>
      </c>
      <c r="K5896" s="1">
        <v>45565</v>
      </c>
      <c r="L5896" t="s">
        <v>15144</v>
      </c>
    </row>
    <row r="5897" spans="1:12" x14ac:dyDescent="0.2">
      <c r="A5897" t="s">
        <v>2720</v>
      </c>
      <c r="B5897" t="s">
        <v>7115</v>
      </c>
      <c r="C5897" t="s">
        <v>7360</v>
      </c>
      <c r="D5897" t="s">
        <v>43</v>
      </c>
      <c r="E5897" t="s">
        <v>32</v>
      </c>
      <c r="F5897" t="s">
        <v>52</v>
      </c>
      <c r="G5897" t="s">
        <v>53</v>
      </c>
      <c r="I5897"/>
      <c r="J5897">
        <v>150</v>
      </c>
      <c r="K5897" s="1">
        <v>45565</v>
      </c>
      <c r="L5897" t="s">
        <v>15144</v>
      </c>
    </row>
    <row r="5898" spans="1:12" x14ac:dyDescent="0.2">
      <c r="A5898" t="s">
        <v>2859</v>
      </c>
      <c r="B5898" t="s">
        <v>7107</v>
      </c>
      <c r="C5898" t="s">
        <v>7360</v>
      </c>
      <c r="D5898" t="s">
        <v>43</v>
      </c>
      <c r="E5898" t="s">
        <v>32</v>
      </c>
      <c r="F5898" t="s">
        <v>52</v>
      </c>
      <c r="G5898" t="s">
        <v>53</v>
      </c>
      <c r="I5898"/>
      <c r="J5898">
        <v>150</v>
      </c>
      <c r="K5898" s="1">
        <v>45565</v>
      </c>
      <c r="L5898" t="s">
        <v>15144</v>
      </c>
    </row>
    <row r="5899" spans="1:12" x14ac:dyDescent="0.2">
      <c r="A5899" t="s">
        <v>2723</v>
      </c>
      <c r="B5899" t="s">
        <v>7112</v>
      </c>
      <c r="C5899" t="s">
        <v>7360</v>
      </c>
      <c r="D5899" t="s">
        <v>43</v>
      </c>
      <c r="E5899" t="s">
        <v>32</v>
      </c>
      <c r="F5899" t="s">
        <v>52</v>
      </c>
      <c r="G5899" t="s">
        <v>53</v>
      </c>
      <c r="I5899"/>
      <c r="J5899">
        <v>150</v>
      </c>
      <c r="K5899" s="1">
        <v>45565</v>
      </c>
      <c r="L5899" t="s">
        <v>15144</v>
      </c>
    </row>
    <row r="5900" spans="1:12" x14ac:dyDescent="0.2">
      <c r="A5900" t="s">
        <v>2856</v>
      </c>
      <c r="B5900" t="s">
        <v>7106</v>
      </c>
      <c r="C5900" t="s">
        <v>7360</v>
      </c>
      <c r="D5900" t="s">
        <v>43</v>
      </c>
      <c r="E5900" t="s">
        <v>32</v>
      </c>
      <c r="F5900" t="s">
        <v>52</v>
      </c>
      <c r="G5900" t="s">
        <v>53</v>
      </c>
      <c r="I5900"/>
      <c r="J5900">
        <v>150</v>
      </c>
      <c r="K5900" s="1">
        <v>45565</v>
      </c>
      <c r="L5900" t="s">
        <v>15144</v>
      </c>
    </row>
    <row r="5901" spans="1:12" x14ac:dyDescent="0.2">
      <c r="A5901" t="s">
        <v>2722</v>
      </c>
      <c r="B5901" t="s">
        <v>7113</v>
      </c>
      <c r="C5901" t="s">
        <v>7360</v>
      </c>
      <c r="D5901" t="s">
        <v>43</v>
      </c>
      <c r="E5901" t="s">
        <v>32</v>
      </c>
      <c r="F5901" t="s">
        <v>52</v>
      </c>
      <c r="G5901" t="s">
        <v>53</v>
      </c>
      <c r="I5901"/>
      <c r="J5901">
        <v>150</v>
      </c>
      <c r="K5901" s="1">
        <v>45565</v>
      </c>
      <c r="L5901" t="s">
        <v>15144</v>
      </c>
    </row>
    <row r="5902" spans="1:12" x14ac:dyDescent="0.2">
      <c r="A5902" t="s">
        <v>2718</v>
      </c>
      <c r="B5902" t="s">
        <v>7110</v>
      </c>
      <c r="C5902" t="s">
        <v>7360</v>
      </c>
      <c r="D5902" t="s">
        <v>43</v>
      </c>
      <c r="E5902" t="s">
        <v>32</v>
      </c>
      <c r="F5902" t="s">
        <v>52</v>
      </c>
      <c r="G5902" t="s">
        <v>53</v>
      </c>
      <c r="I5902"/>
      <c r="J5902">
        <v>150</v>
      </c>
      <c r="K5902" s="1">
        <v>45565</v>
      </c>
      <c r="L5902" t="s">
        <v>15144</v>
      </c>
    </row>
    <row r="5903" spans="1:12" x14ac:dyDescent="0.2">
      <c r="A5903" t="s">
        <v>2858</v>
      </c>
      <c r="B5903" t="s">
        <v>7103</v>
      </c>
      <c r="C5903" t="s">
        <v>7360</v>
      </c>
      <c r="D5903" t="s">
        <v>43</v>
      </c>
      <c r="E5903" t="s">
        <v>32</v>
      </c>
      <c r="F5903" t="s">
        <v>52</v>
      </c>
      <c r="G5903" t="s">
        <v>53</v>
      </c>
      <c r="I5903"/>
      <c r="J5903">
        <v>150</v>
      </c>
      <c r="K5903" s="1">
        <v>45565</v>
      </c>
      <c r="L5903" t="s">
        <v>15144</v>
      </c>
    </row>
    <row r="5904" spans="1:12" x14ac:dyDescent="0.2">
      <c r="A5904" t="s">
        <v>2861</v>
      </c>
      <c r="B5904" t="s">
        <v>7109</v>
      </c>
      <c r="C5904" t="s">
        <v>7360</v>
      </c>
      <c r="D5904" t="s">
        <v>43</v>
      </c>
      <c r="E5904" t="s">
        <v>32</v>
      </c>
      <c r="F5904" t="s">
        <v>52</v>
      </c>
      <c r="G5904" t="s">
        <v>53</v>
      </c>
      <c r="I5904"/>
      <c r="J5904">
        <v>150</v>
      </c>
      <c r="K5904" s="1">
        <v>45565</v>
      </c>
      <c r="L5904" t="s">
        <v>15144</v>
      </c>
    </row>
    <row r="5905" spans="1:12" x14ac:dyDescent="0.2">
      <c r="A5905" t="s">
        <v>2863</v>
      </c>
      <c r="B5905" t="s">
        <v>7117</v>
      </c>
      <c r="C5905" t="s">
        <v>7360</v>
      </c>
      <c r="D5905" t="s">
        <v>43</v>
      </c>
      <c r="E5905" t="s">
        <v>32</v>
      </c>
      <c r="F5905" t="s">
        <v>52</v>
      </c>
      <c r="G5905" t="s">
        <v>53</v>
      </c>
      <c r="I5905"/>
      <c r="J5905">
        <v>150</v>
      </c>
      <c r="K5905" s="1">
        <v>45565</v>
      </c>
      <c r="L5905" t="s">
        <v>15144</v>
      </c>
    </row>
    <row r="5906" spans="1:12" x14ac:dyDescent="0.2">
      <c r="A5906" t="s">
        <v>2721</v>
      </c>
      <c r="B5906" t="s">
        <v>7114</v>
      </c>
      <c r="C5906" t="s">
        <v>7360</v>
      </c>
      <c r="D5906" t="s">
        <v>43</v>
      </c>
      <c r="E5906" t="s">
        <v>32</v>
      </c>
      <c r="F5906" t="s">
        <v>52</v>
      </c>
      <c r="G5906" t="s">
        <v>53</v>
      </c>
      <c r="I5906"/>
      <c r="J5906">
        <v>150</v>
      </c>
      <c r="K5906" s="1">
        <v>45565</v>
      </c>
      <c r="L5906" t="s">
        <v>15144</v>
      </c>
    </row>
    <row r="5907" spans="1:12" x14ac:dyDescent="0.2">
      <c r="A5907" t="s">
        <v>12321</v>
      </c>
      <c r="B5907" t="s">
        <v>12322</v>
      </c>
      <c r="C5907" t="s">
        <v>7360</v>
      </c>
      <c r="D5907" t="s">
        <v>12314</v>
      </c>
      <c r="E5907" t="s">
        <v>32</v>
      </c>
      <c r="F5907" t="s">
        <v>86</v>
      </c>
      <c r="G5907" t="s">
        <v>85</v>
      </c>
      <c r="H5907">
        <v>1200000</v>
      </c>
      <c r="I5907">
        <v>141200</v>
      </c>
      <c r="J5907">
        <v>15.55</v>
      </c>
      <c r="K5907" s="1">
        <v>46112</v>
      </c>
      <c r="L5907" t="s">
        <v>15144</v>
      </c>
    </row>
    <row r="5908" spans="1:12" x14ac:dyDescent="0.2">
      <c r="A5908" t="s">
        <v>12319</v>
      </c>
      <c r="B5908" t="s">
        <v>12320</v>
      </c>
      <c r="C5908" t="s">
        <v>7360</v>
      </c>
      <c r="D5908" t="s">
        <v>12314</v>
      </c>
      <c r="E5908" t="s">
        <v>32</v>
      </c>
      <c r="F5908" t="s">
        <v>86</v>
      </c>
      <c r="G5908" t="s">
        <v>85</v>
      </c>
      <c r="H5908">
        <v>1200000</v>
      </c>
      <c r="I5908">
        <v>141200</v>
      </c>
      <c r="J5908">
        <v>15.55</v>
      </c>
      <c r="K5908" s="1">
        <v>46112</v>
      </c>
      <c r="L5908" t="s">
        <v>15144</v>
      </c>
    </row>
    <row r="5909" spans="1:12" x14ac:dyDescent="0.2">
      <c r="A5909" t="s">
        <v>12317</v>
      </c>
      <c r="B5909" t="s">
        <v>12318</v>
      </c>
      <c r="C5909" t="s">
        <v>7360</v>
      </c>
      <c r="D5909" t="s">
        <v>12314</v>
      </c>
      <c r="E5909" t="s">
        <v>32</v>
      </c>
      <c r="F5909" t="s">
        <v>86</v>
      </c>
      <c r="G5909" t="s">
        <v>85</v>
      </c>
      <c r="H5909">
        <v>1200000</v>
      </c>
      <c r="I5909">
        <v>130785</v>
      </c>
      <c r="J5909">
        <v>15.55</v>
      </c>
      <c r="K5909" s="1">
        <v>46112</v>
      </c>
      <c r="L5909" t="s">
        <v>15144</v>
      </c>
    </row>
    <row r="5910" spans="1:12" x14ac:dyDescent="0.2">
      <c r="A5910" t="s">
        <v>12329</v>
      </c>
      <c r="B5910" t="s">
        <v>12330</v>
      </c>
      <c r="C5910" t="s">
        <v>7360</v>
      </c>
      <c r="D5910" t="s">
        <v>12314</v>
      </c>
      <c r="E5910" t="s">
        <v>32</v>
      </c>
      <c r="F5910" t="s">
        <v>86</v>
      </c>
      <c r="G5910" t="s">
        <v>85</v>
      </c>
      <c r="H5910">
        <v>1200000</v>
      </c>
      <c r="I5910">
        <v>141200</v>
      </c>
      <c r="J5910">
        <v>15.55</v>
      </c>
      <c r="K5910" s="1">
        <v>46112</v>
      </c>
      <c r="L5910" t="s">
        <v>15144</v>
      </c>
    </row>
    <row r="5911" spans="1:12" x14ac:dyDescent="0.2">
      <c r="A5911" t="s">
        <v>12323</v>
      </c>
      <c r="B5911" t="s">
        <v>12324</v>
      </c>
      <c r="C5911" t="s">
        <v>7360</v>
      </c>
      <c r="D5911" t="s">
        <v>12314</v>
      </c>
      <c r="E5911" t="s">
        <v>32</v>
      </c>
      <c r="F5911" t="s">
        <v>86</v>
      </c>
      <c r="G5911" t="s">
        <v>85</v>
      </c>
      <c r="H5911">
        <v>1200000</v>
      </c>
      <c r="I5911">
        <v>141200</v>
      </c>
      <c r="J5911">
        <v>15.55</v>
      </c>
      <c r="K5911" s="1">
        <v>46112</v>
      </c>
      <c r="L5911" t="s">
        <v>15144</v>
      </c>
    </row>
    <row r="5912" spans="1:12" x14ac:dyDescent="0.2">
      <c r="A5912" t="s">
        <v>12327</v>
      </c>
      <c r="B5912" t="s">
        <v>12328</v>
      </c>
      <c r="C5912" t="s">
        <v>7360</v>
      </c>
      <c r="D5912" t="s">
        <v>12314</v>
      </c>
      <c r="E5912" t="s">
        <v>32</v>
      </c>
      <c r="F5912" t="s">
        <v>86</v>
      </c>
      <c r="G5912" t="s">
        <v>85</v>
      </c>
      <c r="H5912">
        <v>1200000</v>
      </c>
      <c r="I5912">
        <v>141200</v>
      </c>
      <c r="J5912">
        <v>15.55</v>
      </c>
      <c r="K5912" s="1">
        <v>46112</v>
      </c>
      <c r="L5912" t="s">
        <v>15144</v>
      </c>
    </row>
    <row r="5913" spans="1:12" x14ac:dyDescent="0.2">
      <c r="A5913" t="s">
        <v>12315</v>
      </c>
      <c r="B5913" t="s">
        <v>12316</v>
      </c>
      <c r="C5913" t="s">
        <v>7360</v>
      </c>
      <c r="D5913" t="s">
        <v>12314</v>
      </c>
      <c r="E5913" t="s">
        <v>32</v>
      </c>
      <c r="F5913" t="s">
        <v>86</v>
      </c>
      <c r="G5913" t="s">
        <v>85</v>
      </c>
      <c r="H5913">
        <v>1200000</v>
      </c>
      <c r="I5913">
        <v>117170</v>
      </c>
      <c r="J5913">
        <v>15.55</v>
      </c>
      <c r="K5913" s="1">
        <v>46112</v>
      </c>
      <c r="L5913" t="s">
        <v>15144</v>
      </c>
    </row>
    <row r="5914" spans="1:12" x14ac:dyDescent="0.2">
      <c r="A5914" t="s">
        <v>12325</v>
      </c>
      <c r="B5914" t="s">
        <v>12326</v>
      </c>
      <c r="C5914" t="s">
        <v>7360</v>
      </c>
      <c r="D5914" t="s">
        <v>12314</v>
      </c>
      <c r="E5914" t="s">
        <v>32</v>
      </c>
      <c r="F5914" t="s">
        <v>86</v>
      </c>
      <c r="G5914" t="s">
        <v>85</v>
      </c>
      <c r="H5914">
        <v>1200000</v>
      </c>
      <c r="I5914">
        <v>141200</v>
      </c>
      <c r="J5914">
        <v>15.55</v>
      </c>
      <c r="K5914" s="1">
        <v>46112</v>
      </c>
      <c r="L5914" t="s">
        <v>15144</v>
      </c>
    </row>
    <row r="5915" spans="1:12" x14ac:dyDescent="0.2">
      <c r="A5915" t="s">
        <v>12312</v>
      </c>
      <c r="B5915" t="s">
        <v>12313</v>
      </c>
      <c r="C5915" t="s">
        <v>7360</v>
      </c>
      <c r="D5915" t="s">
        <v>12314</v>
      </c>
      <c r="E5915" t="s">
        <v>32</v>
      </c>
      <c r="F5915" t="s">
        <v>86</v>
      </c>
      <c r="G5915" t="s">
        <v>85</v>
      </c>
      <c r="H5915">
        <v>1200000</v>
      </c>
      <c r="I5915">
        <v>137560</v>
      </c>
      <c r="J5915">
        <v>15.55</v>
      </c>
      <c r="K5915" s="1">
        <v>46112</v>
      </c>
      <c r="L5915" t="s">
        <v>15144</v>
      </c>
    </row>
    <row r="5916" spans="1:12" x14ac:dyDescent="0.2">
      <c r="A5916" t="s">
        <v>3244</v>
      </c>
      <c r="B5916" t="s">
        <v>4459</v>
      </c>
      <c r="C5916" t="s">
        <v>7360</v>
      </c>
      <c r="D5916" t="s">
        <v>99</v>
      </c>
      <c r="E5916" t="s">
        <v>32</v>
      </c>
      <c r="F5916" t="s">
        <v>44</v>
      </c>
      <c r="G5916" t="s">
        <v>45</v>
      </c>
      <c r="H5916">
        <v>275000</v>
      </c>
      <c r="I5916">
        <v>275000</v>
      </c>
      <c r="J5916">
        <v>70</v>
      </c>
      <c r="K5916" s="1">
        <v>45657</v>
      </c>
      <c r="L5916" t="s">
        <v>15144</v>
      </c>
    </row>
    <row r="5917" spans="1:12" x14ac:dyDescent="0.2">
      <c r="A5917" t="s">
        <v>3245</v>
      </c>
      <c r="B5917" t="s">
        <v>4458</v>
      </c>
      <c r="C5917" t="s">
        <v>7360</v>
      </c>
      <c r="D5917" t="s">
        <v>99</v>
      </c>
      <c r="E5917" t="s">
        <v>32</v>
      </c>
      <c r="F5917" t="s">
        <v>44</v>
      </c>
      <c r="G5917" t="s">
        <v>45</v>
      </c>
      <c r="H5917">
        <v>275000</v>
      </c>
      <c r="I5917">
        <v>275000</v>
      </c>
      <c r="J5917">
        <v>70</v>
      </c>
      <c r="K5917" s="1">
        <v>45657</v>
      </c>
      <c r="L5917" t="s">
        <v>15144</v>
      </c>
    </row>
    <row r="5918" spans="1:12" x14ac:dyDescent="0.2">
      <c r="A5918" t="s">
        <v>8661</v>
      </c>
      <c r="B5918" t="s">
        <v>8662</v>
      </c>
      <c r="C5918" t="s">
        <v>7360</v>
      </c>
      <c r="D5918" t="s">
        <v>99</v>
      </c>
      <c r="E5918" t="s">
        <v>32</v>
      </c>
      <c r="F5918" t="s">
        <v>135</v>
      </c>
      <c r="G5918" t="s">
        <v>136</v>
      </c>
      <c r="I5918"/>
      <c r="K5918" s="1">
        <v>45900</v>
      </c>
      <c r="L5918" t="s">
        <v>15144</v>
      </c>
    </row>
    <row r="5919" spans="1:12" x14ac:dyDescent="0.2">
      <c r="A5919" t="s">
        <v>8669</v>
      </c>
      <c r="B5919" t="s">
        <v>8670</v>
      </c>
      <c r="C5919" t="s">
        <v>7360</v>
      </c>
      <c r="D5919" t="s">
        <v>99</v>
      </c>
      <c r="E5919" t="s">
        <v>32</v>
      </c>
      <c r="F5919" t="s">
        <v>135</v>
      </c>
      <c r="G5919" t="s">
        <v>136</v>
      </c>
      <c r="I5919"/>
      <c r="K5919" s="1">
        <v>45900</v>
      </c>
      <c r="L5919" t="s">
        <v>15144</v>
      </c>
    </row>
    <row r="5920" spans="1:12" x14ac:dyDescent="0.2">
      <c r="A5920" t="s">
        <v>8667</v>
      </c>
      <c r="B5920" t="s">
        <v>8668</v>
      </c>
      <c r="C5920" t="s">
        <v>7360</v>
      </c>
      <c r="D5920" t="s">
        <v>99</v>
      </c>
      <c r="E5920" t="s">
        <v>32</v>
      </c>
      <c r="F5920" t="s">
        <v>135</v>
      </c>
      <c r="G5920" t="s">
        <v>136</v>
      </c>
      <c r="I5920"/>
      <c r="K5920" s="1">
        <v>45900</v>
      </c>
      <c r="L5920" t="s">
        <v>15144</v>
      </c>
    </row>
    <row r="5921" spans="1:12" x14ac:dyDescent="0.2">
      <c r="A5921" t="s">
        <v>8665</v>
      </c>
      <c r="B5921" t="s">
        <v>8666</v>
      </c>
      <c r="C5921" t="s">
        <v>7360</v>
      </c>
      <c r="D5921" t="s">
        <v>99</v>
      </c>
      <c r="E5921" t="s">
        <v>32</v>
      </c>
      <c r="F5921" t="s">
        <v>135</v>
      </c>
      <c r="G5921" t="s">
        <v>136</v>
      </c>
      <c r="I5921"/>
      <c r="K5921" s="1">
        <v>45900</v>
      </c>
      <c r="L5921" t="s">
        <v>15144</v>
      </c>
    </row>
    <row r="5922" spans="1:12" x14ac:dyDescent="0.2">
      <c r="A5922" t="s">
        <v>8653</v>
      </c>
      <c r="B5922" t="s">
        <v>8654</v>
      </c>
      <c r="C5922" t="s">
        <v>7360</v>
      </c>
      <c r="D5922" t="s">
        <v>99</v>
      </c>
      <c r="E5922" t="s">
        <v>32</v>
      </c>
      <c r="F5922" t="s">
        <v>135</v>
      </c>
      <c r="G5922" t="s">
        <v>136</v>
      </c>
      <c r="I5922"/>
      <c r="K5922" s="1">
        <v>45900</v>
      </c>
      <c r="L5922" t="s">
        <v>15144</v>
      </c>
    </row>
    <row r="5923" spans="1:12" x14ac:dyDescent="0.2">
      <c r="A5923" t="s">
        <v>8663</v>
      </c>
      <c r="B5923" t="s">
        <v>8664</v>
      </c>
      <c r="C5923" t="s">
        <v>7360</v>
      </c>
      <c r="D5923" t="s">
        <v>99</v>
      </c>
      <c r="E5923" t="s">
        <v>32</v>
      </c>
      <c r="F5923" t="s">
        <v>135</v>
      </c>
      <c r="G5923" t="s">
        <v>136</v>
      </c>
      <c r="I5923"/>
      <c r="K5923" s="1">
        <v>45900</v>
      </c>
      <c r="L5923" t="s">
        <v>15144</v>
      </c>
    </row>
    <row r="5924" spans="1:12" x14ac:dyDescent="0.2">
      <c r="A5924" t="s">
        <v>3357</v>
      </c>
      <c r="B5924" t="s">
        <v>9143</v>
      </c>
      <c r="C5924" t="s">
        <v>7360</v>
      </c>
      <c r="D5924" t="s">
        <v>99</v>
      </c>
      <c r="E5924" t="s">
        <v>32</v>
      </c>
      <c r="F5924" t="s">
        <v>135</v>
      </c>
      <c r="G5924" t="s">
        <v>136</v>
      </c>
      <c r="I5924"/>
      <c r="K5924" s="1">
        <v>45688</v>
      </c>
      <c r="L5924" t="s">
        <v>15144</v>
      </c>
    </row>
    <row r="5925" spans="1:12" x14ac:dyDescent="0.2">
      <c r="A5925" t="s">
        <v>3642</v>
      </c>
      <c r="B5925" t="s">
        <v>4517</v>
      </c>
      <c r="C5925" t="s">
        <v>7360</v>
      </c>
      <c r="D5925" t="s">
        <v>99</v>
      </c>
      <c r="E5925" t="s">
        <v>32</v>
      </c>
      <c r="F5925" t="s">
        <v>125</v>
      </c>
      <c r="G5925" t="s">
        <v>126</v>
      </c>
      <c r="I5925"/>
      <c r="J5925">
        <v>48</v>
      </c>
      <c r="K5925" s="1">
        <v>45716</v>
      </c>
      <c r="L5925" t="s">
        <v>15144</v>
      </c>
    </row>
    <row r="5926" spans="1:12" x14ac:dyDescent="0.2">
      <c r="A5926" t="s">
        <v>3640</v>
      </c>
      <c r="B5926" t="s">
        <v>4515</v>
      </c>
      <c r="C5926" t="s">
        <v>7360</v>
      </c>
      <c r="D5926" t="s">
        <v>99</v>
      </c>
      <c r="E5926" t="s">
        <v>32</v>
      </c>
      <c r="F5926" t="s">
        <v>125</v>
      </c>
      <c r="G5926" t="s">
        <v>126</v>
      </c>
      <c r="I5926"/>
      <c r="J5926">
        <v>256</v>
      </c>
      <c r="K5926" s="1">
        <v>45716</v>
      </c>
      <c r="L5926" t="s">
        <v>15144</v>
      </c>
    </row>
    <row r="5927" spans="1:12" x14ac:dyDescent="0.2">
      <c r="A5927" t="s">
        <v>3641</v>
      </c>
      <c r="B5927" t="s">
        <v>4516</v>
      </c>
      <c r="C5927" t="s">
        <v>7360</v>
      </c>
      <c r="D5927" t="s">
        <v>99</v>
      </c>
      <c r="E5927" t="s">
        <v>32</v>
      </c>
      <c r="F5927" t="s">
        <v>125</v>
      </c>
      <c r="G5927" t="s">
        <v>126</v>
      </c>
      <c r="I5927"/>
      <c r="J5927">
        <v>128</v>
      </c>
      <c r="K5927" s="1">
        <v>45716</v>
      </c>
      <c r="L5927" t="s">
        <v>15144</v>
      </c>
    </row>
    <row r="5928" spans="1:12" x14ac:dyDescent="0.2">
      <c r="A5928" t="s">
        <v>10909</v>
      </c>
      <c r="B5928" t="s">
        <v>10910</v>
      </c>
      <c r="C5928" t="s">
        <v>7360</v>
      </c>
      <c r="D5928" t="s">
        <v>99</v>
      </c>
      <c r="E5928" t="s">
        <v>32</v>
      </c>
      <c r="F5928" t="s">
        <v>58</v>
      </c>
      <c r="G5928" t="s">
        <v>59</v>
      </c>
      <c r="H5928">
        <v>595000</v>
      </c>
      <c r="I5928">
        <v>595000</v>
      </c>
      <c r="J5928">
        <v>74.114999999999995</v>
      </c>
      <c r="K5928" s="1">
        <v>45991</v>
      </c>
      <c r="L5928" t="s">
        <v>15144</v>
      </c>
    </row>
    <row r="5929" spans="1:12" x14ac:dyDescent="0.2">
      <c r="A5929" t="s">
        <v>10905</v>
      </c>
      <c r="B5929" t="s">
        <v>10906</v>
      </c>
      <c r="C5929" t="s">
        <v>7360</v>
      </c>
      <c r="D5929" t="s">
        <v>99</v>
      </c>
      <c r="E5929" t="s">
        <v>32</v>
      </c>
      <c r="F5929" t="s">
        <v>58</v>
      </c>
      <c r="G5929" t="s">
        <v>59</v>
      </c>
      <c r="H5929">
        <v>660000</v>
      </c>
      <c r="I5929">
        <v>660000</v>
      </c>
      <c r="J5929">
        <v>75.171999999999997</v>
      </c>
      <c r="K5929" s="1">
        <v>45991</v>
      </c>
      <c r="L5929" t="s">
        <v>15144</v>
      </c>
    </row>
    <row r="5930" spans="1:12" x14ac:dyDescent="0.2">
      <c r="A5930" t="s">
        <v>10907</v>
      </c>
      <c r="B5930" t="s">
        <v>10908</v>
      </c>
      <c r="C5930" t="s">
        <v>7360</v>
      </c>
      <c r="D5930" t="s">
        <v>99</v>
      </c>
      <c r="E5930" t="s">
        <v>32</v>
      </c>
      <c r="F5930" t="s">
        <v>58</v>
      </c>
      <c r="G5930" t="s">
        <v>59</v>
      </c>
      <c r="H5930">
        <v>402000</v>
      </c>
      <c r="I5930">
        <v>402000</v>
      </c>
      <c r="J5930">
        <v>63.52</v>
      </c>
      <c r="K5930" s="1">
        <v>45991</v>
      </c>
      <c r="L5930" t="s">
        <v>15144</v>
      </c>
    </row>
    <row r="5931" spans="1:12" x14ac:dyDescent="0.2">
      <c r="A5931" t="s">
        <v>2488</v>
      </c>
      <c r="B5931" t="s">
        <v>5661</v>
      </c>
      <c r="C5931" t="s">
        <v>7360</v>
      </c>
      <c r="D5931" t="s">
        <v>99</v>
      </c>
      <c r="E5931" t="s">
        <v>32</v>
      </c>
      <c r="F5931" t="s">
        <v>58</v>
      </c>
      <c r="G5931" t="s">
        <v>59</v>
      </c>
      <c r="H5931">
        <v>696980</v>
      </c>
      <c r="I5931">
        <v>696980</v>
      </c>
      <c r="J5931">
        <v>75.051999999999992</v>
      </c>
      <c r="K5931" s="1">
        <v>45565</v>
      </c>
      <c r="L5931" t="s">
        <v>15144</v>
      </c>
    </row>
    <row r="5932" spans="1:12" x14ac:dyDescent="0.2">
      <c r="A5932" t="s">
        <v>7736</v>
      </c>
      <c r="B5932" t="s">
        <v>7737</v>
      </c>
      <c r="C5932" t="s">
        <v>7360</v>
      </c>
      <c r="D5932" t="s">
        <v>99</v>
      </c>
      <c r="E5932" t="s">
        <v>32</v>
      </c>
      <c r="F5932" t="s">
        <v>56</v>
      </c>
      <c r="G5932" t="s">
        <v>57</v>
      </c>
      <c r="I5932"/>
      <c r="J5932">
        <v>180</v>
      </c>
      <c r="K5932" s="1">
        <v>45838</v>
      </c>
      <c r="L5932" t="s">
        <v>15144</v>
      </c>
    </row>
    <row r="5933" spans="1:12" x14ac:dyDescent="0.2">
      <c r="A5933" t="s">
        <v>7738</v>
      </c>
      <c r="B5933" t="s">
        <v>7739</v>
      </c>
      <c r="C5933" t="s">
        <v>15010</v>
      </c>
      <c r="D5933" t="s">
        <v>99</v>
      </c>
      <c r="E5933" t="s">
        <v>32</v>
      </c>
      <c r="F5933" t="s">
        <v>56</v>
      </c>
      <c r="G5933" t="s">
        <v>57</v>
      </c>
      <c r="I5933"/>
      <c r="J5933">
        <v>180</v>
      </c>
      <c r="K5933" s="1">
        <v>45838</v>
      </c>
      <c r="L5933" t="s">
        <v>15144</v>
      </c>
    </row>
    <row r="5934" spans="1:12" x14ac:dyDescent="0.2">
      <c r="A5934" t="s">
        <v>7740</v>
      </c>
      <c r="B5934" t="s">
        <v>7741</v>
      </c>
      <c r="C5934" t="s">
        <v>7360</v>
      </c>
      <c r="D5934" t="s">
        <v>99</v>
      </c>
      <c r="E5934" t="s">
        <v>32</v>
      </c>
      <c r="F5934" t="s">
        <v>56</v>
      </c>
      <c r="G5934" t="s">
        <v>57</v>
      </c>
      <c r="I5934"/>
      <c r="J5934">
        <v>130</v>
      </c>
      <c r="K5934" s="1">
        <v>45838</v>
      </c>
      <c r="L5934" t="s">
        <v>15144</v>
      </c>
    </row>
    <row r="5935" spans="1:12" x14ac:dyDescent="0.2">
      <c r="A5935" t="s">
        <v>7734</v>
      </c>
      <c r="B5935" t="s">
        <v>7735</v>
      </c>
      <c r="C5935" t="s">
        <v>7360</v>
      </c>
      <c r="D5935" t="s">
        <v>99</v>
      </c>
      <c r="E5935" t="s">
        <v>32</v>
      </c>
      <c r="F5935" t="s">
        <v>56</v>
      </c>
      <c r="G5935" t="s">
        <v>57</v>
      </c>
      <c r="I5935"/>
      <c r="J5935">
        <v>130</v>
      </c>
      <c r="K5935" s="1">
        <v>45838</v>
      </c>
      <c r="L5935" t="s">
        <v>15144</v>
      </c>
    </row>
    <row r="5936" spans="1:12" x14ac:dyDescent="0.2">
      <c r="A5936" t="s">
        <v>571</v>
      </c>
      <c r="B5936" t="s">
        <v>8998</v>
      </c>
      <c r="C5936" t="s">
        <v>7360</v>
      </c>
      <c r="D5936" t="s">
        <v>99</v>
      </c>
      <c r="E5936" t="s">
        <v>32</v>
      </c>
      <c r="F5936" t="s">
        <v>52</v>
      </c>
      <c r="G5936" t="s">
        <v>53</v>
      </c>
      <c r="H5936">
        <v>150000</v>
      </c>
      <c r="I5936">
        <v>328500</v>
      </c>
      <c r="J5936">
        <v>41</v>
      </c>
      <c r="K5936" s="1">
        <v>45535</v>
      </c>
      <c r="L5936" t="s">
        <v>15144</v>
      </c>
    </row>
    <row r="5937" spans="1:12" x14ac:dyDescent="0.2">
      <c r="A5937" t="s">
        <v>577</v>
      </c>
      <c r="B5937" t="s">
        <v>8999</v>
      </c>
      <c r="C5937" t="s">
        <v>7360</v>
      </c>
      <c r="D5937" t="s">
        <v>99</v>
      </c>
      <c r="E5937" t="s">
        <v>32</v>
      </c>
      <c r="F5937" t="s">
        <v>52</v>
      </c>
      <c r="G5937" t="s">
        <v>53</v>
      </c>
      <c r="H5937">
        <v>150000</v>
      </c>
      <c r="I5937">
        <v>328500</v>
      </c>
      <c r="J5937">
        <v>41</v>
      </c>
      <c r="K5937" s="1">
        <v>45535</v>
      </c>
      <c r="L5937" t="s">
        <v>15144</v>
      </c>
    </row>
    <row r="5938" spans="1:12" x14ac:dyDescent="0.2">
      <c r="A5938" t="s">
        <v>587</v>
      </c>
      <c r="B5938" t="s">
        <v>9001</v>
      </c>
      <c r="C5938" t="s">
        <v>7360</v>
      </c>
      <c r="D5938" t="s">
        <v>99</v>
      </c>
      <c r="E5938" t="s">
        <v>32</v>
      </c>
      <c r="F5938" t="s">
        <v>52</v>
      </c>
      <c r="G5938" t="s">
        <v>53</v>
      </c>
      <c r="H5938">
        <v>150000</v>
      </c>
      <c r="I5938">
        <v>328500</v>
      </c>
      <c r="J5938">
        <v>41</v>
      </c>
      <c r="K5938" s="1">
        <v>45535</v>
      </c>
      <c r="L5938" t="s">
        <v>15144</v>
      </c>
    </row>
    <row r="5939" spans="1:12" x14ac:dyDescent="0.2">
      <c r="A5939" t="s">
        <v>3723</v>
      </c>
      <c r="B5939" t="s">
        <v>7191</v>
      </c>
      <c r="C5939" t="s">
        <v>7360</v>
      </c>
      <c r="D5939" t="s">
        <v>99</v>
      </c>
      <c r="E5939" t="s">
        <v>32</v>
      </c>
      <c r="F5939" t="s">
        <v>52</v>
      </c>
      <c r="G5939" t="s">
        <v>53</v>
      </c>
      <c r="H5939">
        <v>309000</v>
      </c>
      <c r="I5939">
        <v>309000</v>
      </c>
      <c r="J5939">
        <v>64</v>
      </c>
      <c r="K5939" s="1">
        <v>45716</v>
      </c>
      <c r="L5939" t="s">
        <v>15144</v>
      </c>
    </row>
    <row r="5940" spans="1:12" x14ac:dyDescent="0.2">
      <c r="A5940" t="s">
        <v>9011</v>
      </c>
      <c r="B5940" t="s">
        <v>8298</v>
      </c>
      <c r="C5940" t="s">
        <v>7360</v>
      </c>
      <c r="D5940" t="s">
        <v>2078</v>
      </c>
      <c r="E5940" t="s">
        <v>32</v>
      </c>
      <c r="F5940" t="s">
        <v>49</v>
      </c>
      <c r="G5940" t="s">
        <v>50</v>
      </c>
      <c r="I5940"/>
      <c r="J5940">
        <v>110</v>
      </c>
      <c r="K5940" s="1">
        <v>45900</v>
      </c>
      <c r="L5940" t="s">
        <v>15144</v>
      </c>
    </row>
    <row r="5941" spans="1:12" x14ac:dyDescent="0.2">
      <c r="A5941" t="s">
        <v>9010</v>
      </c>
      <c r="B5941" t="s">
        <v>8304</v>
      </c>
      <c r="C5941" t="s">
        <v>7360</v>
      </c>
      <c r="D5941" t="s">
        <v>2078</v>
      </c>
      <c r="E5941" t="s">
        <v>32</v>
      </c>
      <c r="F5941" t="s">
        <v>49</v>
      </c>
      <c r="G5941" t="s">
        <v>50</v>
      </c>
      <c r="I5941"/>
      <c r="J5941">
        <v>110</v>
      </c>
      <c r="K5941" s="1">
        <v>45900</v>
      </c>
      <c r="L5941" t="s">
        <v>15144</v>
      </c>
    </row>
    <row r="5942" spans="1:12" x14ac:dyDescent="0.2">
      <c r="A5942" t="s">
        <v>9014</v>
      </c>
      <c r="B5942" t="s">
        <v>9015</v>
      </c>
      <c r="C5942" t="s">
        <v>7360</v>
      </c>
      <c r="D5942" t="s">
        <v>2078</v>
      </c>
      <c r="E5942" t="s">
        <v>32</v>
      </c>
      <c r="F5942" t="s">
        <v>49</v>
      </c>
      <c r="G5942" t="s">
        <v>50</v>
      </c>
      <c r="I5942"/>
      <c r="J5942">
        <v>110</v>
      </c>
      <c r="K5942" s="1">
        <v>45900</v>
      </c>
      <c r="L5942" t="s">
        <v>15144</v>
      </c>
    </row>
    <row r="5943" spans="1:12" x14ac:dyDescent="0.2">
      <c r="A5943" t="s">
        <v>9009</v>
      </c>
      <c r="B5943" t="s">
        <v>8302</v>
      </c>
      <c r="C5943" t="s">
        <v>7360</v>
      </c>
      <c r="D5943" t="s">
        <v>2078</v>
      </c>
      <c r="E5943" t="s">
        <v>32</v>
      </c>
      <c r="F5943" t="s">
        <v>49</v>
      </c>
      <c r="G5943" t="s">
        <v>50</v>
      </c>
      <c r="I5943"/>
      <c r="J5943">
        <v>110</v>
      </c>
      <c r="K5943" s="1">
        <v>45900</v>
      </c>
      <c r="L5943" t="s">
        <v>15144</v>
      </c>
    </row>
    <row r="5944" spans="1:12" x14ac:dyDescent="0.2">
      <c r="A5944" t="s">
        <v>9012</v>
      </c>
      <c r="B5944" t="s">
        <v>9013</v>
      </c>
      <c r="C5944" t="s">
        <v>7360</v>
      </c>
      <c r="D5944" t="s">
        <v>2078</v>
      </c>
      <c r="E5944" t="s">
        <v>32</v>
      </c>
      <c r="F5944" t="s">
        <v>49</v>
      </c>
      <c r="G5944" t="s">
        <v>50</v>
      </c>
      <c r="I5944"/>
      <c r="J5944">
        <v>110</v>
      </c>
      <c r="K5944" s="1">
        <v>45900</v>
      </c>
      <c r="L5944" t="s">
        <v>15144</v>
      </c>
    </row>
    <row r="5945" spans="1:12" x14ac:dyDescent="0.2">
      <c r="A5945" t="s">
        <v>11134</v>
      </c>
      <c r="B5945" t="s">
        <v>11135</v>
      </c>
      <c r="C5945" t="s">
        <v>7360</v>
      </c>
      <c r="D5945" t="s">
        <v>2078</v>
      </c>
      <c r="E5945" t="s">
        <v>32</v>
      </c>
      <c r="F5945" t="s">
        <v>52</v>
      </c>
      <c r="G5945" t="s">
        <v>53</v>
      </c>
      <c r="H5945">
        <v>360000</v>
      </c>
      <c r="I5945">
        <v>360000</v>
      </c>
      <c r="J5945">
        <v>62.957000000000001</v>
      </c>
      <c r="K5945" s="1">
        <v>46022</v>
      </c>
      <c r="L5945" t="s">
        <v>15144</v>
      </c>
    </row>
    <row r="5946" spans="1:12" x14ac:dyDescent="0.2">
      <c r="A5946" t="s">
        <v>11136</v>
      </c>
      <c r="B5946" t="s">
        <v>11137</v>
      </c>
      <c r="C5946" t="s">
        <v>7360</v>
      </c>
      <c r="D5946" t="s">
        <v>2078</v>
      </c>
      <c r="E5946" t="s">
        <v>32</v>
      </c>
      <c r="F5946" t="s">
        <v>52</v>
      </c>
      <c r="G5946" t="s">
        <v>53</v>
      </c>
      <c r="H5946">
        <v>180000</v>
      </c>
      <c r="I5946">
        <v>180000</v>
      </c>
      <c r="J5946">
        <v>32.51</v>
      </c>
      <c r="K5946" s="1">
        <v>46022</v>
      </c>
      <c r="L5946" t="s">
        <v>15144</v>
      </c>
    </row>
    <row r="5947" spans="1:12" x14ac:dyDescent="0.2">
      <c r="A5947" t="s">
        <v>11138</v>
      </c>
      <c r="B5947" t="s">
        <v>11139</v>
      </c>
      <c r="C5947" t="s">
        <v>7360</v>
      </c>
      <c r="D5947" t="s">
        <v>2078</v>
      </c>
      <c r="E5947" t="s">
        <v>32</v>
      </c>
      <c r="F5947" t="s">
        <v>52</v>
      </c>
      <c r="G5947" t="s">
        <v>53</v>
      </c>
      <c r="H5947">
        <v>360000</v>
      </c>
      <c r="I5947">
        <v>360000</v>
      </c>
      <c r="J5947">
        <v>62.957000000000001</v>
      </c>
      <c r="K5947" s="1">
        <v>46022</v>
      </c>
      <c r="L5947" t="s">
        <v>15144</v>
      </c>
    </row>
    <row r="5948" spans="1:12" x14ac:dyDescent="0.2">
      <c r="A5948" t="s">
        <v>11140</v>
      </c>
      <c r="B5948" t="s">
        <v>11141</v>
      </c>
      <c r="C5948" t="s">
        <v>7360</v>
      </c>
      <c r="D5948" t="s">
        <v>2078</v>
      </c>
      <c r="E5948" t="s">
        <v>32</v>
      </c>
      <c r="F5948" t="s">
        <v>52</v>
      </c>
      <c r="G5948" t="s">
        <v>53</v>
      </c>
      <c r="H5948">
        <v>360000</v>
      </c>
      <c r="I5948">
        <v>360000</v>
      </c>
      <c r="J5948">
        <v>62.957000000000001</v>
      </c>
      <c r="K5948" s="1">
        <v>46022</v>
      </c>
      <c r="L5948" t="s">
        <v>15144</v>
      </c>
    </row>
    <row r="5949" spans="1:12" x14ac:dyDescent="0.2">
      <c r="A5949" t="s">
        <v>12372</v>
      </c>
      <c r="B5949" t="s">
        <v>12373</v>
      </c>
      <c r="C5949" t="s">
        <v>15011</v>
      </c>
      <c r="D5949" t="s">
        <v>12374</v>
      </c>
      <c r="E5949" t="s">
        <v>32</v>
      </c>
      <c r="F5949" t="s">
        <v>86</v>
      </c>
      <c r="G5949" t="s">
        <v>85</v>
      </c>
      <c r="I5949"/>
      <c r="J5949">
        <v>150</v>
      </c>
      <c r="K5949" s="1">
        <v>46112</v>
      </c>
      <c r="L5949" t="s">
        <v>15144</v>
      </c>
    </row>
    <row r="5950" spans="1:12" x14ac:dyDescent="0.2">
      <c r="A5950" t="s">
        <v>12375</v>
      </c>
      <c r="B5950" t="s">
        <v>12376</v>
      </c>
      <c r="C5950" t="s">
        <v>7360</v>
      </c>
      <c r="D5950" t="s">
        <v>12374</v>
      </c>
      <c r="E5950" t="s">
        <v>32</v>
      </c>
      <c r="F5950" t="s">
        <v>86</v>
      </c>
      <c r="G5950" t="s">
        <v>85</v>
      </c>
      <c r="I5950"/>
      <c r="J5950">
        <v>150</v>
      </c>
      <c r="K5950" s="1">
        <v>46112</v>
      </c>
      <c r="L5950" t="s">
        <v>15144</v>
      </c>
    </row>
    <row r="5951" spans="1:12" x14ac:dyDescent="0.2">
      <c r="A5951" t="s">
        <v>15141</v>
      </c>
      <c r="B5951" t="s">
        <v>7374</v>
      </c>
      <c r="C5951" t="s">
        <v>7360</v>
      </c>
      <c r="D5951" t="s">
        <v>2705</v>
      </c>
      <c r="E5951" t="s">
        <v>32</v>
      </c>
      <c r="F5951" t="s">
        <v>49</v>
      </c>
      <c r="G5951" t="s">
        <v>50</v>
      </c>
      <c r="I5951"/>
      <c r="J5951">
        <v>500</v>
      </c>
      <c r="K5951" s="1">
        <v>46234</v>
      </c>
      <c r="L5951" t="s">
        <v>15144</v>
      </c>
    </row>
    <row r="5952" spans="1:12" x14ac:dyDescent="0.2">
      <c r="A5952" t="s">
        <v>15142</v>
      </c>
      <c r="B5952" t="s">
        <v>7372</v>
      </c>
      <c r="C5952" t="s">
        <v>15481</v>
      </c>
      <c r="D5952" t="s">
        <v>2705</v>
      </c>
      <c r="E5952" t="s">
        <v>32</v>
      </c>
      <c r="F5952" t="s">
        <v>49</v>
      </c>
      <c r="G5952" t="s">
        <v>50</v>
      </c>
      <c r="I5952"/>
      <c r="J5952">
        <v>500</v>
      </c>
      <c r="K5952" s="1">
        <v>46234</v>
      </c>
      <c r="L5952" t="s">
        <v>15144</v>
      </c>
    </row>
    <row r="5953" spans="1:12" x14ac:dyDescent="0.2">
      <c r="A5953" t="s">
        <v>14481</v>
      </c>
      <c r="B5953" t="s">
        <v>7372</v>
      </c>
      <c r="C5953" t="s">
        <v>7360</v>
      </c>
      <c r="D5953" t="s">
        <v>14480</v>
      </c>
      <c r="E5953" t="s">
        <v>32</v>
      </c>
      <c r="F5953" t="s">
        <v>33</v>
      </c>
      <c r="G5953" t="s">
        <v>34</v>
      </c>
      <c r="I5953">
        <v>478388</v>
      </c>
      <c r="J5953">
        <v>100</v>
      </c>
      <c r="K5953" s="1">
        <v>46203</v>
      </c>
      <c r="L5953" t="s">
        <v>15144</v>
      </c>
    </row>
    <row r="5954" spans="1:12" x14ac:dyDescent="0.2">
      <c r="A5954" t="s">
        <v>14482</v>
      </c>
      <c r="B5954" t="s">
        <v>7374</v>
      </c>
      <c r="C5954" t="s">
        <v>7360</v>
      </c>
      <c r="D5954" t="s">
        <v>14480</v>
      </c>
      <c r="E5954" t="s">
        <v>32</v>
      </c>
      <c r="F5954" t="s">
        <v>33</v>
      </c>
      <c r="G5954" t="s">
        <v>34</v>
      </c>
      <c r="I5954">
        <v>340000</v>
      </c>
      <c r="J5954">
        <v>66</v>
      </c>
      <c r="K5954" s="1">
        <v>46203</v>
      </c>
      <c r="L5954" t="s">
        <v>15144</v>
      </c>
    </row>
    <row r="5955" spans="1:12" x14ac:dyDescent="0.2">
      <c r="A5955" t="s">
        <v>14483</v>
      </c>
      <c r="B5955" t="s">
        <v>7378</v>
      </c>
      <c r="C5955" t="s">
        <v>7360</v>
      </c>
      <c r="D5955" t="s">
        <v>14480</v>
      </c>
      <c r="E5955" t="s">
        <v>32</v>
      </c>
      <c r="F5955" t="s">
        <v>33</v>
      </c>
      <c r="G5955" t="s">
        <v>34</v>
      </c>
      <c r="I5955">
        <v>340000</v>
      </c>
      <c r="J5955">
        <v>66</v>
      </c>
      <c r="K5955" s="1">
        <v>46203</v>
      </c>
      <c r="L5955" t="s">
        <v>15144</v>
      </c>
    </row>
    <row r="5956" spans="1:12" x14ac:dyDescent="0.2">
      <c r="A5956" t="s">
        <v>14479</v>
      </c>
      <c r="B5956" t="s">
        <v>7376</v>
      </c>
      <c r="C5956" t="s">
        <v>7360</v>
      </c>
      <c r="D5956" t="s">
        <v>14480</v>
      </c>
      <c r="E5956" t="s">
        <v>32</v>
      </c>
      <c r="F5956" t="s">
        <v>33</v>
      </c>
      <c r="G5956" t="s">
        <v>34</v>
      </c>
      <c r="I5956">
        <v>340000</v>
      </c>
      <c r="J5956">
        <v>66</v>
      </c>
      <c r="K5956" s="1">
        <v>46203</v>
      </c>
      <c r="L5956" t="s">
        <v>15144</v>
      </c>
    </row>
    <row r="5957" spans="1:12" x14ac:dyDescent="0.2">
      <c r="A5957" t="s">
        <v>702</v>
      </c>
      <c r="B5957" t="s">
        <v>5571</v>
      </c>
      <c r="C5957" t="s">
        <v>7360</v>
      </c>
      <c r="D5957" t="s">
        <v>703</v>
      </c>
      <c r="E5957" t="s">
        <v>4387</v>
      </c>
      <c r="F5957" t="s">
        <v>103</v>
      </c>
      <c r="G5957" t="s">
        <v>104</v>
      </c>
      <c r="I5957">
        <v>165800</v>
      </c>
      <c r="J5957">
        <v>33.57</v>
      </c>
      <c r="K5957" s="1">
        <v>45535</v>
      </c>
      <c r="L5957" t="s">
        <v>15144</v>
      </c>
    </row>
    <row r="5958" spans="1:12" x14ac:dyDescent="0.2">
      <c r="A5958" t="s">
        <v>12282</v>
      </c>
      <c r="B5958" t="s">
        <v>12283</v>
      </c>
      <c r="C5958" t="s">
        <v>7360</v>
      </c>
      <c r="D5958" t="s">
        <v>12284</v>
      </c>
      <c r="E5958" t="s">
        <v>4387</v>
      </c>
      <c r="F5958" t="s">
        <v>41</v>
      </c>
      <c r="G5958" t="s">
        <v>42</v>
      </c>
      <c r="I5958"/>
      <c r="K5958" s="1">
        <v>46112</v>
      </c>
      <c r="L5958" t="s">
        <v>15144</v>
      </c>
    </row>
    <row r="5959" spans="1:12" x14ac:dyDescent="0.2">
      <c r="A5959" t="s">
        <v>8011</v>
      </c>
      <c r="B5959" t="s">
        <v>8012</v>
      </c>
      <c r="C5959" t="s">
        <v>9529</v>
      </c>
      <c r="D5959" t="s">
        <v>7996</v>
      </c>
      <c r="E5959" t="s">
        <v>4387</v>
      </c>
      <c r="F5959" t="s">
        <v>49</v>
      </c>
      <c r="G5959" t="s">
        <v>50</v>
      </c>
      <c r="I5959">
        <v>135000</v>
      </c>
      <c r="J5959">
        <v>200</v>
      </c>
      <c r="K5959" s="1">
        <v>45838</v>
      </c>
      <c r="L5959" t="s">
        <v>15144</v>
      </c>
    </row>
    <row r="5960" spans="1:12" x14ac:dyDescent="0.2">
      <c r="A5960" t="s">
        <v>146</v>
      </c>
      <c r="B5960" t="s">
        <v>5347</v>
      </c>
      <c r="C5960" t="s">
        <v>7360</v>
      </c>
      <c r="D5960" t="s">
        <v>31</v>
      </c>
      <c r="E5960" t="s">
        <v>4387</v>
      </c>
      <c r="F5960" t="s">
        <v>46</v>
      </c>
      <c r="G5960" t="s">
        <v>47</v>
      </c>
      <c r="H5960">
        <v>230000</v>
      </c>
      <c r="I5960">
        <v>230000</v>
      </c>
      <c r="J5960">
        <v>24</v>
      </c>
      <c r="K5960" s="1">
        <v>45535</v>
      </c>
      <c r="L5960" t="s">
        <v>15144</v>
      </c>
    </row>
    <row r="5961" spans="1:12" x14ac:dyDescent="0.2">
      <c r="A5961" t="s">
        <v>3292</v>
      </c>
      <c r="B5961" t="s">
        <v>6059</v>
      </c>
      <c r="C5961" t="s">
        <v>7360</v>
      </c>
      <c r="D5961" t="s">
        <v>197</v>
      </c>
      <c r="E5961" t="s">
        <v>4387</v>
      </c>
      <c r="F5961" t="s">
        <v>138</v>
      </c>
      <c r="G5961" t="s">
        <v>139</v>
      </c>
      <c r="I5961"/>
      <c r="J5961">
        <v>53.427500000000002</v>
      </c>
      <c r="K5961" s="1">
        <v>45657</v>
      </c>
      <c r="L5961" t="s">
        <v>15144</v>
      </c>
    </row>
    <row r="5962" spans="1:12" x14ac:dyDescent="0.2">
      <c r="A5962" t="s">
        <v>3358</v>
      </c>
      <c r="B5962" t="s">
        <v>5467</v>
      </c>
      <c r="C5962" t="s">
        <v>7360</v>
      </c>
      <c r="D5962" t="s">
        <v>3359</v>
      </c>
      <c r="E5962" t="s">
        <v>4387</v>
      </c>
      <c r="F5962" t="s">
        <v>135</v>
      </c>
      <c r="G5962" t="s">
        <v>136</v>
      </c>
      <c r="I5962"/>
      <c r="J5962">
        <v>20</v>
      </c>
      <c r="K5962" s="1">
        <v>45688</v>
      </c>
      <c r="L5962" t="s">
        <v>15144</v>
      </c>
    </row>
    <row r="5963" spans="1:12" x14ac:dyDescent="0.2">
      <c r="A5963" t="s">
        <v>4465</v>
      </c>
      <c r="B5963" t="s">
        <v>4466</v>
      </c>
      <c r="C5963" t="s">
        <v>7360</v>
      </c>
      <c r="D5963" t="s">
        <v>1421</v>
      </c>
      <c r="E5963" t="s">
        <v>4387</v>
      </c>
      <c r="F5963" t="s">
        <v>75</v>
      </c>
      <c r="G5963" t="s">
        <v>76</v>
      </c>
      <c r="I5963"/>
      <c r="J5963">
        <v>60</v>
      </c>
      <c r="K5963" s="1">
        <v>45777</v>
      </c>
      <c r="L5963" t="s">
        <v>15144</v>
      </c>
    </row>
    <row r="5964" spans="1:12" x14ac:dyDescent="0.2">
      <c r="A5964" t="s">
        <v>12515</v>
      </c>
      <c r="B5964" t="s">
        <v>12516</v>
      </c>
      <c r="C5964" t="s">
        <v>7360</v>
      </c>
      <c r="D5964" t="s">
        <v>2771</v>
      </c>
      <c r="E5964" t="s">
        <v>38</v>
      </c>
      <c r="F5964" t="s">
        <v>49</v>
      </c>
      <c r="G5964" t="s">
        <v>50</v>
      </c>
      <c r="H5964">
        <v>12000</v>
      </c>
      <c r="I5964">
        <v>12000</v>
      </c>
      <c r="J5964">
        <v>13.786</v>
      </c>
      <c r="K5964" s="1">
        <v>46112</v>
      </c>
      <c r="L5964" t="s">
        <v>15144</v>
      </c>
    </row>
    <row r="5965" spans="1:12" x14ac:dyDescent="0.2">
      <c r="A5965" t="s">
        <v>14035</v>
      </c>
      <c r="B5965" t="s">
        <v>14036</v>
      </c>
      <c r="C5965" t="s">
        <v>7360</v>
      </c>
      <c r="D5965" t="s">
        <v>2771</v>
      </c>
      <c r="E5965" t="s">
        <v>38</v>
      </c>
      <c r="F5965" t="s">
        <v>147</v>
      </c>
      <c r="G5965" t="s">
        <v>148</v>
      </c>
      <c r="I5965"/>
      <c r="K5965" s="1">
        <v>46173</v>
      </c>
      <c r="L5965" t="s">
        <v>15144</v>
      </c>
    </row>
    <row r="5966" spans="1:12" x14ac:dyDescent="0.2">
      <c r="A5966" t="s">
        <v>12517</v>
      </c>
      <c r="B5966" t="s">
        <v>12518</v>
      </c>
      <c r="C5966" t="s">
        <v>7360</v>
      </c>
      <c r="D5966" t="s">
        <v>2771</v>
      </c>
      <c r="E5966" t="s">
        <v>38</v>
      </c>
      <c r="F5966" t="s">
        <v>121</v>
      </c>
      <c r="G5966" t="s">
        <v>838</v>
      </c>
      <c r="I5966">
        <v>200000</v>
      </c>
      <c r="J5966">
        <v>33.268999999999998</v>
      </c>
      <c r="K5966" s="1">
        <v>46112</v>
      </c>
      <c r="L5966" t="s">
        <v>15144</v>
      </c>
    </row>
    <row r="5967" spans="1:12" x14ac:dyDescent="0.2">
      <c r="A5967" t="s">
        <v>12045</v>
      </c>
      <c r="B5967" t="s">
        <v>12046</v>
      </c>
      <c r="C5967" t="s">
        <v>15201</v>
      </c>
      <c r="D5967" t="s">
        <v>2771</v>
      </c>
      <c r="E5967" t="s">
        <v>38</v>
      </c>
      <c r="F5967" t="s">
        <v>58</v>
      </c>
      <c r="G5967" t="s">
        <v>59</v>
      </c>
      <c r="I5967"/>
      <c r="J5967">
        <v>300</v>
      </c>
      <c r="K5967" s="1">
        <v>46081</v>
      </c>
      <c r="L5967" t="s">
        <v>15144</v>
      </c>
    </row>
    <row r="5968" spans="1:12" x14ac:dyDescent="0.2">
      <c r="A5968" t="s">
        <v>7891</v>
      </c>
      <c r="B5968" t="s">
        <v>7374</v>
      </c>
      <c r="C5968" t="s">
        <v>7360</v>
      </c>
      <c r="D5968" t="s">
        <v>2771</v>
      </c>
      <c r="E5968" t="s">
        <v>38</v>
      </c>
      <c r="F5968" t="s">
        <v>58</v>
      </c>
      <c r="G5968" t="s">
        <v>59</v>
      </c>
      <c r="H5968">
        <v>279166</v>
      </c>
      <c r="I5968">
        <v>279166</v>
      </c>
      <c r="J5968">
        <v>48</v>
      </c>
      <c r="K5968" s="1">
        <v>45838</v>
      </c>
      <c r="L5968" t="s">
        <v>15144</v>
      </c>
    </row>
    <row r="5969" spans="1:12" x14ac:dyDescent="0.2">
      <c r="A5969" t="s">
        <v>7892</v>
      </c>
      <c r="B5969" t="s">
        <v>7372</v>
      </c>
      <c r="C5969" t="s">
        <v>7360</v>
      </c>
      <c r="D5969" t="s">
        <v>2771</v>
      </c>
      <c r="E5969" t="s">
        <v>38</v>
      </c>
      <c r="F5969" t="s">
        <v>58</v>
      </c>
      <c r="G5969" t="s">
        <v>59</v>
      </c>
      <c r="H5969">
        <v>279166</v>
      </c>
      <c r="I5969">
        <v>279166</v>
      </c>
      <c r="J5969">
        <v>48</v>
      </c>
      <c r="K5969" s="1">
        <v>45838</v>
      </c>
      <c r="L5969" t="s">
        <v>15144</v>
      </c>
    </row>
    <row r="5970" spans="1:12" x14ac:dyDescent="0.2">
      <c r="A5970" t="s">
        <v>3806</v>
      </c>
      <c r="B5970" t="s">
        <v>4594</v>
      </c>
      <c r="C5970" t="s">
        <v>7360</v>
      </c>
      <c r="D5970" t="s">
        <v>2771</v>
      </c>
      <c r="E5970" t="s">
        <v>38</v>
      </c>
      <c r="F5970" t="s">
        <v>106</v>
      </c>
      <c r="G5970" t="s">
        <v>350</v>
      </c>
      <c r="H5970">
        <v>500000</v>
      </c>
      <c r="I5970">
        <v>500000</v>
      </c>
      <c r="J5970">
        <v>65.2</v>
      </c>
      <c r="K5970" s="1">
        <v>45747</v>
      </c>
      <c r="L5970" t="s">
        <v>15144</v>
      </c>
    </row>
    <row r="5971" spans="1:12" x14ac:dyDescent="0.2">
      <c r="A5971" t="s">
        <v>4030</v>
      </c>
      <c r="B5971" t="s">
        <v>4850</v>
      </c>
      <c r="C5971" t="s">
        <v>7360</v>
      </c>
      <c r="D5971" t="s">
        <v>2771</v>
      </c>
      <c r="E5971" t="s">
        <v>38</v>
      </c>
      <c r="F5971" t="s">
        <v>33</v>
      </c>
      <c r="G5971" t="s">
        <v>34</v>
      </c>
      <c r="I5971"/>
      <c r="J5971">
        <v>173</v>
      </c>
      <c r="K5971" s="1">
        <v>45777</v>
      </c>
      <c r="L5971" t="s">
        <v>15144</v>
      </c>
    </row>
    <row r="5972" spans="1:12" x14ac:dyDescent="0.2">
      <c r="A5972" t="s">
        <v>4029</v>
      </c>
      <c r="B5972" t="s">
        <v>4849</v>
      </c>
      <c r="C5972" t="s">
        <v>7360</v>
      </c>
      <c r="D5972" t="s">
        <v>2771</v>
      </c>
      <c r="E5972" t="s">
        <v>38</v>
      </c>
      <c r="F5972" t="s">
        <v>33</v>
      </c>
      <c r="G5972" t="s">
        <v>34</v>
      </c>
      <c r="I5972"/>
      <c r="J5972">
        <v>173</v>
      </c>
      <c r="K5972" s="1">
        <v>45777</v>
      </c>
      <c r="L5972" t="s">
        <v>15144</v>
      </c>
    </row>
    <row r="5973" spans="1:12" x14ac:dyDescent="0.2">
      <c r="A5973" t="s">
        <v>4031</v>
      </c>
      <c r="B5973" t="s">
        <v>4851</v>
      </c>
      <c r="C5973" t="s">
        <v>7360</v>
      </c>
      <c r="D5973" t="s">
        <v>2771</v>
      </c>
      <c r="E5973" t="s">
        <v>38</v>
      </c>
      <c r="F5973" t="s">
        <v>33</v>
      </c>
      <c r="G5973" t="s">
        <v>34</v>
      </c>
      <c r="I5973"/>
      <c r="J5973">
        <v>173</v>
      </c>
      <c r="K5973" s="1">
        <v>45777</v>
      </c>
      <c r="L5973" t="s">
        <v>15144</v>
      </c>
    </row>
    <row r="5974" spans="1:12" x14ac:dyDescent="0.2">
      <c r="A5974" t="s">
        <v>4028</v>
      </c>
      <c r="B5974" t="s">
        <v>4848</v>
      </c>
      <c r="C5974" t="s">
        <v>15235</v>
      </c>
      <c r="D5974" t="s">
        <v>2771</v>
      </c>
      <c r="E5974" t="s">
        <v>38</v>
      </c>
      <c r="F5974" t="s">
        <v>33</v>
      </c>
      <c r="G5974" t="s">
        <v>34</v>
      </c>
      <c r="I5974"/>
      <c r="J5974">
        <v>173</v>
      </c>
      <c r="K5974" s="1">
        <v>45777</v>
      </c>
      <c r="L5974" t="s">
        <v>15144</v>
      </c>
    </row>
    <row r="5975" spans="1:12" x14ac:dyDescent="0.2">
      <c r="A5975" t="s">
        <v>4027</v>
      </c>
      <c r="B5975" t="s">
        <v>4847</v>
      </c>
      <c r="C5975" t="s">
        <v>7360</v>
      </c>
      <c r="D5975" t="s">
        <v>2771</v>
      </c>
      <c r="E5975" t="s">
        <v>38</v>
      </c>
      <c r="F5975" t="s">
        <v>33</v>
      </c>
      <c r="G5975" t="s">
        <v>34</v>
      </c>
      <c r="I5975"/>
      <c r="J5975">
        <v>173</v>
      </c>
      <c r="K5975" s="1">
        <v>45777</v>
      </c>
      <c r="L5975" t="s">
        <v>15144</v>
      </c>
    </row>
    <row r="5976" spans="1:12" x14ac:dyDescent="0.2">
      <c r="A5976" t="s">
        <v>4019</v>
      </c>
      <c r="B5976" t="s">
        <v>4839</v>
      </c>
      <c r="C5976" t="s">
        <v>7360</v>
      </c>
      <c r="D5976" t="s">
        <v>2771</v>
      </c>
      <c r="E5976" t="s">
        <v>38</v>
      </c>
      <c r="F5976" t="s">
        <v>33</v>
      </c>
      <c r="G5976" t="s">
        <v>34</v>
      </c>
      <c r="I5976"/>
      <c r="J5976">
        <v>173</v>
      </c>
      <c r="K5976" s="1">
        <v>45777</v>
      </c>
      <c r="L5976" t="s">
        <v>15144</v>
      </c>
    </row>
    <row r="5977" spans="1:12" x14ac:dyDescent="0.2">
      <c r="A5977" t="s">
        <v>4008</v>
      </c>
      <c r="B5977" t="s">
        <v>4828</v>
      </c>
      <c r="C5977" t="s">
        <v>7360</v>
      </c>
      <c r="D5977" t="s">
        <v>2771</v>
      </c>
      <c r="E5977" t="s">
        <v>38</v>
      </c>
      <c r="F5977" t="s">
        <v>33</v>
      </c>
      <c r="G5977" t="s">
        <v>34</v>
      </c>
      <c r="I5977"/>
      <c r="J5977">
        <v>173</v>
      </c>
      <c r="K5977" s="1">
        <v>45777</v>
      </c>
      <c r="L5977" t="s">
        <v>15144</v>
      </c>
    </row>
    <row r="5978" spans="1:12" x14ac:dyDescent="0.2">
      <c r="A5978" t="s">
        <v>4026</v>
      </c>
      <c r="B5978" t="s">
        <v>4846</v>
      </c>
      <c r="C5978" t="s">
        <v>7360</v>
      </c>
      <c r="D5978" t="s">
        <v>2771</v>
      </c>
      <c r="E5978" t="s">
        <v>38</v>
      </c>
      <c r="F5978" t="s">
        <v>33</v>
      </c>
      <c r="G5978" t="s">
        <v>34</v>
      </c>
      <c r="I5978"/>
      <c r="J5978">
        <v>173</v>
      </c>
      <c r="K5978" s="1">
        <v>45777</v>
      </c>
      <c r="L5978" t="s">
        <v>15144</v>
      </c>
    </row>
    <row r="5979" spans="1:12" x14ac:dyDescent="0.2">
      <c r="A5979" t="s">
        <v>3717</v>
      </c>
      <c r="B5979" t="s">
        <v>7056</v>
      </c>
      <c r="C5979" t="s">
        <v>7360</v>
      </c>
      <c r="D5979" t="s">
        <v>2771</v>
      </c>
      <c r="E5979" t="s">
        <v>38</v>
      </c>
      <c r="F5979" t="s">
        <v>52</v>
      </c>
      <c r="G5979" t="s">
        <v>53</v>
      </c>
      <c r="H5979">
        <v>241000</v>
      </c>
      <c r="I5979">
        <v>241000</v>
      </c>
      <c r="J5979">
        <v>36.832000000000001</v>
      </c>
      <c r="K5979" s="1">
        <v>45716</v>
      </c>
      <c r="L5979" t="s">
        <v>15144</v>
      </c>
    </row>
    <row r="5980" spans="1:12" x14ac:dyDescent="0.2">
      <c r="A5980" t="s">
        <v>7681</v>
      </c>
      <c r="B5980" t="s">
        <v>9713</v>
      </c>
      <c r="C5980" t="s">
        <v>7360</v>
      </c>
      <c r="D5980" t="s">
        <v>11830</v>
      </c>
      <c r="E5980" t="s">
        <v>38</v>
      </c>
      <c r="F5980" t="s">
        <v>154</v>
      </c>
      <c r="G5980" t="s">
        <v>1074</v>
      </c>
      <c r="H5980">
        <v>380000</v>
      </c>
      <c r="I5980">
        <v>380000</v>
      </c>
      <c r="J5980">
        <v>93.5</v>
      </c>
      <c r="K5980" s="1">
        <v>45838</v>
      </c>
      <c r="L5980" t="s">
        <v>15144</v>
      </c>
    </row>
    <row r="5981" spans="1:12" x14ac:dyDescent="0.2">
      <c r="A5981" t="s">
        <v>9213</v>
      </c>
      <c r="B5981" t="s">
        <v>9214</v>
      </c>
      <c r="C5981" t="s">
        <v>14891</v>
      </c>
      <c r="D5981" t="s">
        <v>11830</v>
      </c>
      <c r="E5981" t="s">
        <v>38</v>
      </c>
      <c r="F5981" t="s">
        <v>150</v>
      </c>
      <c r="G5981" t="s">
        <v>1045</v>
      </c>
      <c r="H5981">
        <v>863000</v>
      </c>
      <c r="I5981">
        <v>863000</v>
      </c>
      <c r="J5981">
        <v>179.25</v>
      </c>
      <c r="K5981" s="1">
        <v>45900</v>
      </c>
      <c r="L5981" t="s">
        <v>15144</v>
      </c>
    </row>
    <row r="5982" spans="1:12" x14ac:dyDescent="0.2">
      <c r="A5982" t="s">
        <v>9207</v>
      </c>
      <c r="B5982" t="s">
        <v>9208</v>
      </c>
      <c r="C5982" t="s">
        <v>7360</v>
      </c>
      <c r="D5982" t="s">
        <v>11830</v>
      </c>
      <c r="E5982" t="s">
        <v>38</v>
      </c>
      <c r="F5982" t="s">
        <v>150</v>
      </c>
      <c r="G5982" t="s">
        <v>1045</v>
      </c>
      <c r="H5982">
        <v>300000</v>
      </c>
      <c r="I5982">
        <v>300000</v>
      </c>
      <c r="J5982">
        <v>62.24</v>
      </c>
      <c r="K5982" s="1">
        <v>45900</v>
      </c>
      <c r="L5982" t="s">
        <v>15144</v>
      </c>
    </row>
    <row r="5983" spans="1:12" x14ac:dyDescent="0.2">
      <c r="A5983" t="s">
        <v>3971</v>
      </c>
      <c r="B5983" t="s">
        <v>4376</v>
      </c>
      <c r="C5983" t="s">
        <v>7360</v>
      </c>
      <c r="D5983" t="s">
        <v>11856</v>
      </c>
      <c r="E5983" t="s">
        <v>38</v>
      </c>
      <c r="F5983" t="s">
        <v>33</v>
      </c>
      <c r="G5983" t="s">
        <v>34</v>
      </c>
      <c r="I5983">
        <v>217000</v>
      </c>
      <c r="J5983">
        <v>72.400000000000006</v>
      </c>
      <c r="K5983" s="1">
        <v>45777</v>
      </c>
      <c r="L5983" t="s">
        <v>15144</v>
      </c>
    </row>
    <row r="5984" spans="1:12" x14ac:dyDescent="0.2">
      <c r="A5984" t="s">
        <v>3969</v>
      </c>
      <c r="B5984" t="s">
        <v>4374</v>
      </c>
      <c r="C5984" t="s">
        <v>7360</v>
      </c>
      <c r="D5984" t="s">
        <v>11856</v>
      </c>
      <c r="E5984" t="s">
        <v>38</v>
      </c>
      <c r="F5984" t="s">
        <v>33</v>
      </c>
      <c r="G5984" t="s">
        <v>34</v>
      </c>
      <c r="H5984">
        <v>1000000</v>
      </c>
      <c r="I5984">
        <v>1000000</v>
      </c>
      <c r="J5984">
        <v>176</v>
      </c>
      <c r="K5984" s="1">
        <v>45777</v>
      </c>
      <c r="L5984" t="s">
        <v>15144</v>
      </c>
    </row>
    <row r="5985" spans="1:12" x14ac:dyDescent="0.2">
      <c r="A5985" t="s">
        <v>3972</v>
      </c>
      <c r="B5985" t="s">
        <v>4377</v>
      </c>
      <c r="C5985" t="s">
        <v>7360</v>
      </c>
      <c r="D5985" t="s">
        <v>11856</v>
      </c>
      <c r="E5985" t="s">
        <v>38</v>
      </c>
      <c r="F5985" t="s">
        <v>33</v>
      </c>
      <c r="G5985" t="s">
        <v>34</v>
      </c>
      <c r="I5985">
        <v>217000</v>
      </c>
      <c r="J5985">
        <v>72.400000000000006</v>
      </c>
      <c r="K5985" s="1">
        <v>45777</v>
      </c>
      <c r="L5985" t="s">
        <v>15144</v>
      </c>
    </row>
    <row r="5986" spans="1:12" x14ac:dyDescent="0.2">
      <c r="A5986" t="s">
        <v>3975</v>
      </c>
      <c r="B5986" t="s">
        <v>4380</v>
      </c>
      <c r="C5986" t="s">
        <v>7360</v>
      </c>
      <c r="D5986" t="s">
        <v>11856</v>
      </c>
      <c r="E5986" t="s">
        <v>38</v>
      </c>
      <c r="F5986" t="s">
        <v>33</v>
      </c>
      <c r="G5986" t="s">
        <v>34</v>
      </c>
      <c r="I5986">
        <v>217000</v>
      </c>
      <c r="J5986">
        <v>72.400000000000006</v>
      </c>
      <c r="K5986" s="1">
        <v>45777</v>
      </c>
      <c r="L5986" t="s">
        <v>15144</v>
      </c>
    </row>
    <row r="5987" spans="1:12" x14ac:dyDescent="0.2">
      <c r="A5987" t="s">
        <v>3976</v>
      </c>
      <c r="B5987" t="s">
        <v>4381</v>
      </c>
      <c r="C5987" t="s">
        <v>7360</v>
      </c>
      <c r="D5987" t="s">
        <v>11856</v>
      </c>
      <c r="E5987" t="s">
        <v>38</v>
      </c>
      <c r="F5987" t="s">
        <v>33</v>
      </c>
      <c r="G5987" t="s">
        <v>34</v>
      </c>
      <c r="I5987">
        <v>217000</v>
      </c>
      <c r="J5987">
        <v>72.400000000000006</v>
      </c>
      <c r="K5987" s="1">
        <v>45777</v>
      </c>
      <c r="L5987" t="s">
        <v>15144</v>
      </c>
    </row>
    <row r="5988" spans="1:12" x14ac:dyDescent="0.2">
      <c r="A5988" t="s">
        <v>3973</v>
      </c>
      <c r="B5988" t="s">
        <v>4378</v>
      </c>
      <c r="C5988" t="s">
        <v>7360</v>
      </c>
      <c r="D5988" t="s">
        <v>11856</v>
      </c>
      <c r="E5988" t="s">
        <v>38</v>
      </c>
      <c r="F5988" t="s">
        <v>33</v>
      </c>
      <c r="G5988" t="s">
        <v>34</v>
      </c>
      <c r="I5988">
        <v>217000</v>
      </c>
      <c r="J5988">
        <v>72.400000000000006</v>
      </c>
      <c r="K5988" s="1">
        <v>45777</v>
      </c>
      <c r="L5988" t="s">
        <v>15144</v>
      </c>
    </row>
    <row r="5989" spans="1:12" x14ac:dyDescent="0.2">
      <c r="A5989" t="s">
        <v>3974</v>
      </c>
      <c r="B5989" t="s">
        <v>4379</v>
      </c>
      <c r="C5989" t="s">
        <v>7360</v>
      </c>
      <c r="D5989" t="s">
        <v>11856</v>
      </c>
      <c r="E5989" t="s">
        <v>38</v>
      </c>
      <c r="F5989" t="s">
        <v>33</v>
      </c>
      <c r="G5989" t="s">
        <v>34</v>
      </c>
      <c r="I5989">
        <v>217000</v>
      </c>
      <c r="J5989">
        <v>72.400000000000006</v>
      </c>
      <c r="K5989" s="1">
        <v>45777</v>
      </c>
      <c r="L5989" t="s">
        <v>15144</v>
      </c>
    </row>
    <row r="5990" spans="1:12" x14ac:dyDescent="0.2">
      <c r="A5990" t="s">
        <v>3977</v>
      </c>
      <c r="B5990" t="s">
        <v>4382</v>
      </c>
      <c r="C5990" t="s">
        <v>7360</v>
      </c>
      <c r="D5990" t="s">
        <v>11856</v>
      </c>
      <c r="E5990" t="s">
        <v>38</v>
      </c>
      <c r="F5990" t="s">
        <v>33</v>
      </c>
      <c r="G5990" t="s">
        <v>34</v>
      </c>
      <c r="I5990">
        <v>217000</v>
      </c>
      <c r="J5990">
        <v>72.400000000000006</v>
      </c>
      <c r="K5990" s="1">
        <v>45777</v>
      </c>
      <c r="L5990" t="s">
        <v>15144</v>
      </c>
    </row>
    <row r="5991" spans="1:12" x14ac:dyDescent="0.2">
      <c r="A5991" t="s">
        <v>12111</v>
      </c>
      <c r="B5991" t="s">
        <v>14366</v>
      </c>
      <c r="C5991" t="s">
        <v>7360</v>
      </c>
      <c r="D5991" t="s">
        <v>12112</v>
      </c>
      <c r="E5991" t="s">
        <v>38</v>
      </c>
      <c r="F5991" t="s">
        <v>56</v>
      </c>
      <c r="G5991" t="s">
        <v>57</v>
      </c>
      <c r="I5991"/>
      <c r="J5991">
        <v>74</v>
      </c>
      <c r="K5991" s="1">
        <v>46081</v>
      </c>
      <c r="L5991" t="s">
        <v>15144</v>
      </c>
    </row>
    <row r="5992" spans="1:12" x14ac:dyDescent="0.2">
      <c r="A5992" t="s">
        <v>12114</v>
      </c>
      <c r="B5992" t="s">
        <v>12115</v>
      </c>
      <c r="C5992" t="s">
        <v>7360</v>
      </c>
      <c r="D5992" t="s">
        <v>12112</v>
      </c>
      <c r="E5992" t="s">
        <v>38</v>
      </c>
      <c r="F5992" t="s">
        <v>56</v>
      </c>
      <c r="G5992" t="s">
        <v>57</v>
      </c>
      <c r="I5992"/>
      <c r="J5992">
        <v>26</v>
      </c>
      <c r="K5992" s="1">
        <v>46081</v>
      </c>
      <c r="L5992" t="s">
        <v>15144</v>
      </c>
    </row>
    <row r="5993" spans="1:12" x14ac:dyDescent="0.2">
      <c r="A5993" t="s">
        <v>11940</v>
      </c>
      <c r="B5993" t="s">
        <v>11941</v>
      </c>
      <c r="C5993" t="s">
        <v>14903</v>
      </c>
      <c r="D5993" t="s">
        <v>14902</v>
      </c>
      <c r="E5993" t="s">
        <v>38</v>
      </c>
      <c r="F5993" t="s">
        <v>58</v>
      </c>
      <c r="G5993" t="s">
        <v>59</v>
      </c>
      <c r="I5993"/>
      <c r="J5993">
        <v>250</v>
      </c>
      <c r="K5993" s="1">
        <v>46081</v>
      </c>
      <c r="L5993" t="s">
        <v>15144</v>
      </c>
    </row>
    <row r="5994" spans="1:12" x14ac:dyDescent="0.2">
      <c r="A5994" t="s">
        <v>10178</v>
      </c>
      <c r="B5994" t="s">
        <v>14131</v>
      </c>
      <c r="C5994" t="s">
        <v>15063</v>
      </c>
      <c r="D5994" t="s">
        <v>14768</v>
      </c>
      <c r="E5994" t="s">
        <v>38</v>
      </c>
      <c r="F5994" t="s">
        <v>49</v>
      </c>
      <c r="G5994" t="s">
        <v>50</v>
      </c>
      <c r="I5994"/>
      <c r="J5994">
        <v>240</v>
      </c>
      <c r="K5994" s="1">
        <v>45961</v>
      </c>
      <c r="L5994" t="s">
        <v>15144</v>
      </c>
    </row>
    <row r="5995" spans="1:12" x14ac:dyDescent="0.2">
      <c r="A5995" t="s">
        <v>14769</v>
      </c>
      <c r="B5995" t="s">
        <v>14770</v>
      </c>
      <c r="C5995" t="s">
        <v>7360</v>
      </c>
      <c r="D5995" t="s">
        <v>14768</v>
      </c>
      <c r="E5995" t="s">
        <v>38</v>
      </c>
      <c r="F5995" t="s">
        <v>154</v>
      </c>
      <c r="G5995" t="s">
        <v>1074</v>
      </c>
      <c r="I5995"/>
      <c r="K5995" s="1">
        <v>46234</v>
      </c>
      <c r="L5995" t="s">
        <v>15144</v>
      </c>
    </row>
    <row r="5996" spans="1:12" x14ac:dyDescent="0.2">
      <c r="A5996" t="s">
        <v>13448</v>
      </c>
      <c r="B5996" t="s">
        <v>13449</v>
      </c>
      <c r="C5996" t="s">
        <v>15300</v>
      </c>
      <c r="D5996" t="s">
        <v>13450</v>
      </c>
      <c r="E5996" t="s">
        <v>38</v>
      </c>
      <c r="F5996" t="s">
        <v>58</v>
      </c>
      <c r="G5996" t="s">
        <v>59</v>
      </c>
      <c r="I5996"/>
      <c r="J5996">
        <v>350</v>
      </c>
      <c r="K5996" s="1">
        <v>46142</v>
      </c>
      <c r="L5996" t="s">
        <v>15144</v>
      </c>
    </row>
    <row r="5997" spans="1:12" x14ac:dyDescent="0.2">
      <c r="A5997" t="s">
        <v>2520</v>
      </c>
      <c r="B5997" t="s">
        <v>12992</v>
      </c>
      <c r="C5997" t="s">
        <v>7360</v>
      </c>
      <c r="D5997" t="s">
        <v>12972</v>
      </c>
      <c r="E5997" t="s">
        <v>38</v>
      </c>
      <c r="F5997" t="s">
        <v>49</v>
      </c>
      <c r="G5997" t="s">
        <v>50</v>
      </c>
      <c r="H5997">
        <v>125651</v>
      </c>
      <c r="I5997">
        <v>251303</v>
      </c>
      <c r="J5997">
        <v>35.82</v>
      </c>
      <c r="K5997" s="1">
        <v>45565</v>
      </c>
      <c r="L5997" t="s">
        <v>15144</v>
      </c>
    </row>
    <row r="5998" spans="1:12" x14ac:dyDescent="0.2">
      <c r="A5998" t="s">
        <v>13879</v>
      </c>
      <c r="B5998" t="s">
        <v>13880</v>
      </c>
      <c r="C5998" t="s">
        <v>7360</v>
      </c>
      <c r="D5998" t="s">
        <v>14369</v>
      </c>
      <c r="E5998" t="s">
        <v>38</v>
      </c>
      <c r="F5998" t="s">
        <v>49</v>
      </c>
      <c r="G5998" t="s">
        <v>50</v>
      </c>
      <c r="H5998">
        <v>61000</v>
      </c>
      <c r="I5998">
        <v>61000</v>
      </c>
      <c r="J5998">
        <v>60</v>
      </c>
      <c r="K5998" s="1">
        <v>46142</v>
      </c>
      <c r="L5998" t="s">
        <v>15144</v>
      </c>
    </row>
    <row r="5999" spans="1:12" x14ac:dyDescent="0.2">
      <c r="A5999" t="s">
        <v>13881</v>
      </c>
      <c r="B5999" t="s">
        <v>13882</v>
      </c>
      <c r="C5999" t="s">
        <v>7360</v>
      </c>
      <c r="D5999" t="s">
        <v>14369</v>
      </c>
      <c r="E5999" t="s">
        <v>38</v>
      </c>
      <c r="F5999" t="s">
        <v>49</v>
      </c>
      <c r="G5999" t="s">
        <v>50</v>
      </c>
      <c r="H5999">
        <v>61000</v>
      </c>
      <c r="I5999">
        <v>61000</v>
      </c>
      <c r="J5999">
        <v>60</v>
      </c>
      <c r="K5999" s="1">
        <v>46142</v>
      </c>
      <c r="L5999" t="s">
        <v>15144</v>
      </c>
    </row>
    <row r="6000" spans="1:12" x14ac:dyDescent="0.2">
      <c r="A6000" t="s">
        <v>12558</v>
      </c>
      <c r="B6000" t="s">
        <v>12559</v>
      </c>
      <c r="C6000" t="s">
        <v>7360</v>
      </c>
      <c r="D6000" t="s">
        <v>12560</v>
      </c>
      <c r="E6000" t="s">
        <v>38</v>
      </c>
      <c r="F6000" t="s">
        <v>86</v>
      </c>
      <c r="G6000" t="s">
        <v>85</v>
      </c>
      <c r="I6000"/>
      <c r="K6000" s="1">
        <v>46112</v>
      </c>
      <c r="L6000" t="s">
        <v>15144</v>
      </c>
    </row>
    <row r="6001" spans="1:12" x14ac:dyDescent="0.2">
      <c r="A6001" t="s">
        <v>10799</v>
      </c>
      <c r="B6001" t="s">
        <v>12563</v>
      </c>
      <c r="C6001" t="s">
        <v>15307</v>
      </c>
      <c r="D6001" t="s">
        <v>11854</v>
      </c>
      <c r="E6001" t="s">
        <v>38</v>
      </c>
      <c r="F6001" t="s">
        <v>49</v>
      </c>
      <c r="G6001" t="s">
        <v>50</v>
      </c>
      <c r="H6001">
        <v>520093</v>
      </c>
      <c r="I6001">
        <v>520093</v>
      </c>
      <c r="J6001">
        <v>175</v>
      </c>
      <c r="K6001" s="1">
        <v>46022</v>
      </c>
      <c r="L6001" t="s">
        <v>15144</v>
      </c>
    </row>
    <row r="6002" spans="1:12" x14ac:dyDescent="0.2">
      <c r="A6002" t="s">
        <v>10798</v>
      </c>
      <c r="B6002" t="s">
        <v>12599</v>
      </c>
      <c r="C6002" t="s">
        <v>7360</v>
      </c>
      <c r="D6002" t="s">
        <v>11854</v>
      </c>
      <c r="E6002" t="s">
        <v>38</v>
      </c>
      <c r="F6002" t="s">
        <v>49</v>
      </c>
      <c r="G6002" t="s">
        <v>50</v>
      </c>
      <c r="H6002">
        <v>520093</v>
      </c>
      <c r="I6002">
        <v>520093</v>
      </c>
      <c r="J6002">
        <v>175</v>
      </c>
      <c r="K6002" s="1">
        <v>46022</v>
      </c>
      <c r="L6002" t="s">
        <v>15144</v>
      </c>
    </row>
    <row r="6003" spans="1:12" x14ac:dyDescent="0.2">
      <c r="A6003" t="s">
        <v>10800</v>
      </c>
      <c r="B6003" t="s">
        <v>12600</v>
      </c>
      <c r="C6003" t="s">
        <v>7360</v>
      </c>
      <c r="D6003" t="s">
        <v>11854</v>
      </c>
      <c r="E6003" t="s">
        <v>38</v>
      </c>
      <c r="F6003" t="s">
        <v>49</v>
      </c>
      <c r="G6003" t="s">
        <v>50</v>
      </c>
      <c r="H6003">
        <v>520093</v>
      </c>
      <c r="I6003">
        <v>520093</v>
      </c>
      <c r="J6003">
        <v>175</v>
      </c>
      <c r="K6003" s="1">
        <v>46022</v>
      </c>
      <c r="L6003" t="s">
        <v>15144</v>
      </c>
    </row>
    <row r="6004" spans="1:12" x14ac:dyDescent="0.2">
      <c r="A6004" t="s">
        <v>9347</v>
      </c>
      <c r="B6004" t="s">
        <v>9348</v>
      </c>
      <c r="C6004" t="s">
        <v>7360</v>
      </c>
      <c r="D6004" t="s">
        <v>12100</v>
      </c>
      <c r="E6004" t="s">
        <v>38</v>
      </c>
      <c r="F6004" t="s">
        <v>49</v>
      </c>
      <c r="G6004" t="s">
        <v>50</v>
      </c>
      <c r="I6004"/>
      <c r="J6004">
        <v>200</v>
      </c>
      <c r="K6004" s="1">
        <v>45930</v>
      </c>
      <c r="L6004" t="s">
        <v>15144</v>
      </c>
    </row>
    <row r="6005" spans="1:12" x14ac:dyDescent="0.2">
      <c r="A6005" t="s">
        <v>9966</v>
      </c>
      <c r="B6005" t="s">
        <v>9967</v>
      </c>
      <c r="C6005" t="s">
        <v>7360</v>
      </c>
      <c r="D6005" t="s">
        <v>11836</v>
      </c>
      <c r="E6005" t="s">
        <v>38</v>
      </c>
      <c r="F6005" t="s">
        <v>49</v>
      </c>
      <c r="G6005" t="s">
        <v>50</v>
      </c>
      <c r="I6005"/>
      <c r="J6005">
        <v>125</v>
      </c>
      <c r="K6005" s="1">
        <v>45961</v>
      </c>
      <c r="L6005" t="s">
        <v>15144</v>
      </c>
    </row>
    <row r="6006" spans="1:12" x14ac:dyDescent="0.2">
      <c r="A6006" t="s">
        <v>9964</v>
      </c>
      <c r="B6006" t="s">
        <v>9965</v>
      </c>
      <c r="C6006" t="s">
        <v>7360</v>
      </c>
      <c r="D6006" t="s">
        <v>11836</v>
      </c>
      <c r="E6006" t="s">
        <v>38</v>
      </c>
      <c r="F6006" t="s">
        <v>49</v>
      </c>
      <c r="G6006" t="s">
        <v>50</v>
      </c>
      <c r="I6006"/>
      <c r="J6006">
        <v>125</v>
      </c>
      <c r="K6006" s="1">
        <v>45961</v>
      </c>
      <c r="L6006" t="s">
        <v>15144</v>
      </c>
    </row>
    <row r="6007" spans="1:12" x14ac:dyDescent="0.2">
      <c r="A6007" t="s">
        <v>10045</v>
      </c>
      <c r="B6007" t="s">
        <v>10046</v>
      </c>
      <c r="C6007" t="s">
        <v>7360</v>
      </c>
      <c r="D6007" t="s">
        <v>11958</v>
      </c>
      <c r="E6007" t="s">
        <v>38</v>
      </c>
      <c r="F6007" t="s">
        <v>56</v>
      </c>
      <c r="G6007" t="s">
        <v>57</v>
      </c>
      <c r="H6007">
        <v>220353</v>
      </c>
      <c r="I6007">
        <v>220353</v>
      </c>
      <c r="J6007">
        <v>31.21</v>
      </c>
      <c r="K6007" s="1">
        <v>45961</v>
      </c>
      <c r="L6007" t="s">
        <v>15144</v>
      </c>
    </row>
    <row r="6008" spans="1:12" x14ac:dyDescent="0.2">
      <c r="A6008" t="s">
        <v>7513</v>
      </c>
      <c r="B6008" t="s">
        <v>4226</v>
      </c>
      <c r="C6008" t="s">
        <v>15329</v>
      </c>
      <c r="D6008" t="s">
        <v>13101</v>
      </c>
      <c r="E6008" t="s">
        <v>38</v>
      </c>
      <c r="F6008" t="s">
        <v>49</v>
      </c>
      <c r="G6008" t="s">
        <v>50</v>
      </c>
      <c r="H6008">
        <v>548950</v>
      </c>
      <c r="I6008">
        <v>548950</v>
      </c>
      <c r="J6008">
        <v>300</v>
      </c>
      <c r="K6008" s="1">
        <v>45808</v>
      </c>
      <c r="L6008" t="s">
        <v>15144</v>
      </c>
    </row>
    <row r="6009" spans="1:12" x14ac:dyDescent="0.2">
      <c r="A6009" t="s">
        <v>7514</v>
      </c>
      <c r="B6009" t="s">
        <v>4224</v>
      </c>
      <c r="C6009" t="s">
        <v>7360</v>
      </c>
      <c r="D6009" t="s">
        <v>13101</v>
      </c>
      <c r="E6009" t="s">
        <v>38</v>
      </c>
      <c r="F6009" t="s">
        <v>49</v>
      </c>
      <c r="G6009" t="s">
        <v>50</v>
      </c>
      <c r="H6009">
        <v>300000</v>
      </c>
      <c r="I6009">
        <v>548950</v>
      </c>
      <c r="J6009">
        <v>300</v>
      </c>
      <c r="K6009" s="1">
        <v>45808</v>
      </c>
      <c r="L6009" t="s">
        <v>15144</v>
      </c>
    </row>
    <row r="6010" spans="1:12" x14ac:dyDescent="0.2">
      <c r="A6010" t="s">
        <v>10835</v>
      </c>
      <c r="B6010" t="s">
        <v>10836</v>
      </c>
      <c r="C6010" t="s">
        <v>7360</v>
      </c>
      <c r="D6010" t="s">
        <v>13653</v>
      </c>
      <c r="E6010" t="s">
        <v>38</v>
      </c>
      <c r="F6010" t="s">
        <v>52</v>
      </c>
      <c r="G6010" t="s">
        <v>53</v>
      </c>
      <c r="H6010">
        <v>406200</v>
      </c>
      <c r="I6010">
        <v>406200</v>
      </c>
      <c r="J6010">
        <v>60</v>
      </c>
      <c r="K6010" s="1">
        <v>46022</v>
      </c>
      <c r="L6010" t="s">
        <v>15144</v>
      </c>
    </row>
    <row r="6011" spans="1:12" x14ac:dyDescent="0.2">
      <c r="A6011" t="s">
        <v>9018</v>
      </c>
      <c r="B6011" t="s">
        <v>9019</v>
      </c>
      <c r="C6011" t="s">
        <v>7360</v>
      </c>
      <c r="D6011" t="s">
        <v>3189</v>
      </c>
      <c r="E6011" t="s">
        <v>38</v>
      </c>
      <c r="F6011" t="s">
        <v>230</v>
      </c>
      <c r="G6011" t="s">
        <v>836</v>
      </c>
      <c r="I6011">
        <v>300000</v>
      </c>
      <c r="J6011">
        <v>148</v>
      </c>
      <c r="K6011" s="1">
        <v>45900</v>
      </c>
      <c r="L6011" t="s">
        <v>15144</v>
      </c>
    </row>
    <row r="6012" spans="1:12" x14ac:dyDescent="0.2">
      <c r="A6012" t="s">
        <v>9016</v>
      </c>
      <c r="B6012" t="s">
        <v>9017</v>
      </c>
      <c r="C6012" t="s">
        <v>7360</v>
      </c>
      <c r="D6012" t="s">
        <v>3189</v>
      </c>
      <c r="E6012" t="s">
        <v>38</v>
      </c>
      <c r="F6012" t="s">
        <v>230</v>
      </c>
      <c r="G6012" t="s">
        <v>836</v>
      </c>
      <c r="I6012">
        <v>300000</v>
      </c>
      <c r="J6012">
        <v>148</v>
      </c>
      <c r="K6012" s="1">
        <v>45900</v>
      </c>
      <c r="L6012" t="s">
        <v>15144</v>
      </c>
    </row>
    <row r="6013" spans="1:12" x14ac:dyDescent="0.2">
      <c r="A6013" t="s">
        <v>7730</v>
      </c>
      <c r="B6013" t="s">
        <v>7731</v>
      </c>
      <c r="C6013" t="s">
        <v>11761</v>
      </c>
      <c r="D6013" t="s">
        <v>7764</v>
      </c>
      <c r="E6013" t="s">
        <v>38</v>
      </c>
      <c r="F6013" t="s">
        <v>103</v>
      </c>
      <c r="G6013" t="s">
        <v>104</v>
      </c>
      <c r="H6013">
        <v>1000000</v>
      </c>
      <c r="I6013">
        <v>1000000</v>
      </c>
      <c r="J6013">
        <v>99</v>
      </c>
      <c r="K6013" s="1">
        <v>45838</v>
      </c>
      <c r="L6013" t="s">
        <v>15144</v>
      </c>
    </row>
    <row r="6014" spans="1:12" x14ac:dyDescent="0.2">
      <c r="A6014" t="s">
        <v>2826</v>
      </c>
      <c r="B6014" t="s">
        <v>7011</v>
      </c>
      <c r="C6014" t="s">
        <v>7360</v>
      </c>
      <c r="D6014" t="s">
        <v>3348</v>
      </c>
      <c r="E6014" t="s">
        <v>38</v>
      </c>
      <c r="F6014" t="s">
        <v>52</v>
      </c>
      <c r="G6014" t="s">
        <v>53</v>
      </c>
      <c r="H6014">
        <v>255000</v>
      </c>
      <c r="I6014">
        <v>255000</v>
      </c>
      <c r="J6014">
        <v>60</v>
      </c>
      <c r="K6014" s="1">
        <v>45596</v>
      </c>
      <c r="L6014" t="s">
        <v>15144</v>
      </c>
    </row>
    <row r="6015" spans="1:12" x14ac:dyDescent="0.2">
      <c r="A6015" t="s">
        <v>3354</v>
      </c>
      <c r="B6015" t="s">
        <v>8925</v>
      </c>
      <c r="C6015" t="s">
        <v>7360</v>
      </c>
      <c r="D6015" t="s">
        <v>3348</v>
      </c>
      <c r="E6015" t="s">
        <v>38</v>
      </c>
      <c r="F6015" t="s">
        <v>52</v>
      </c>
      <c r="G6015" t="s">
        <v>53</v>
      </c>
      <c r="H6015">
        <v>220516</v>
      </c>
      <c r="I6015">
        <v>220516</v>
      </c>
      <c r="J6015">
        <v>55</v>
      </c>
      <c r="K6015" s="1">
        <v>45688</v>
      </c>
      <c r="L6015" t="s">
        <v>15144</v>
      </c>
    </row>
    <row r="6016" spans="1:12" x14ac:dyDescent="0.2">
      <c r="A6016" t="s">
        <v>3246</v>
      </c>
      <c r="B6016" t="s">
        <v>7223</v>
      </c>
      <c r="C6016" t="s">
        <v>7360</v>
      </c>
      <c r="D6016" t="s">
        <v>465</v>
      </c>
      <c r="E6016" t="s">
        <v>38</v>
      </c>
      <c r="F6016" t="s">
        <v>52</v>
      </c>
      <c r="G6016" t="s">
        <v>53</v>
      </c>
      <c r="H6016">
        <v>190000</v>
      </c>
      <c r="I6016">
        <v>190000</v>
      </c>
      <c r="J6016">
        <v>100</v>
      </c>
      <c r="K6016" s="1">
        <v>45596</v>
      </c>
      <c r="L6016" t="s">
        <v>15144</v>
      </c>
    </row>
    <row r="6017" spans="1:12" x14ac:dyDescent="0.2">
      <c r="A6017" t="s">
        <v>685</v>
      </c>
      <c r="B6017" t="s">
        <v>7050</v>
      </c>
      <c r="C6017" t="s">
        <v>7360</v>
      </c>
      <c r="D6017" t="s">
        <v>465</v>
      </c>
      <c r="E6017" t="s">
        <v>38</v>
      </c>
      <c r="F6017" t="s">
        <v>52</v>
      </c>
      <c r="G6017" t="s">
        <v>53</v>
      </c>
      <c r="H6017">
        <v>142000</v>
      </c>
      <c r="I6017">
        <v>139000</v>
      </c>
      <c r="J6017">
        <v>60</v>
      </c>
      <c r="K6017" s="1">
        <v>45565</v>
      </c>
      <c r="L6017" t="s">
        <v>15144</v>
      </c>
    </row>
    <row r="6018" spans="1:12" x14ac:dyDescent="0.2">
      <c r="A6018" t="s">
        <v>12927</v>
      </c>
      <c r="B6018" t="s">
        <v>12928</v>
      </c>
      <c r="C6018" t="s">
        <v>7360</v>
      </c>
      <c r="D6018" t="s">
        <v>465</v>
      </c>
      <c r="E6018" t="s">
        <v>38</v>
      </c>
      <c r="F6018" t="s">
        <v>33</v>
      </c>
      <c r="G6018" t="s">
        <v>34</v>
      </c>
      <c r="H6018">
        <v>750000</v>
      </c>
      <c r="I6018">
        <v>750000</v>
      </c>
      <c r="J6018">
        <v>220</v>
      </c>
      <c r="K6018" s="1">
        <v>45869</v>
      </c>
      <c r="L6018" t="s">
        <v>15144</v>
      </c>
    </row>
    <row r="6019" spans="1:12" x14ac:dyDescent="0.2">
      <c r="A6019" t="s">
        <v>3730</v>
      </c>
      <c r="B6019" t="s">
        <v>12929</v>
      </c>
      <c r="C6019" t="s">
        <v>7360</v>
      </c>
      <c r="D6019" t="s">
        <v>465</v>
      </c>
      <c r="E6019" t="s">
        <v>38</v>
      </c>
      <c r="F6019" t="s">
        <v>33</v>
      </c>
      <c r="G6019" t="s">
        <v>34</v>
      </c>
      <c r="H6019">
        <v>450000</v>
      </c>
      <c r="I6019">
        <v>450000</v>
      </c>
      <c r="J6019">
        <v>130</v>
      </c>
      <c r="K6019" s="1">
        <v>45716</v>
      </c>
      <c r="L6019" t="s">
        <v>15144</v>
      </c>
    </row>
    <row r="6020" spans="1:12" x14ac:dyDescent="0.2">
      <c r="A6020" t="s">
        <v>3579</v>
      </c>
      <c r="B6020" t="s">
        <v>7372</v>
      </c>
      <c r="C6020" t="s">
        <v>7360</v>
      </c>
      <c r="D6020" t="s">
        <v>14771</v>
      </c>
      <c r="E6020" t="s">
        <v>38</v>
      </c>
      <c r="F6020" t="s">
        <v>49</v>
      </c>
      <c r="G6020" t="s">
        <v>50</v>
      </c>
      <c r="H6020">
        <v>250000</v>
      </c>
      <c r="I6020">
        <v>250000</v>
      </c>
      <c r="J6020">
        <v>100</v>
      </c>
      <c r="K6020" s="1">
        <v>45716</v>
      </c>
      <c r="L6020" t="s">
        <v>15144</v>
      </c>
    </row>
    <row r="6021" spans="1:12" x14ac:dyDescent="0.2">
      <c r="A6021" t="s">
        <v>997</v>
      </c>
      <c r="B6021" t="s">
        <v>5410</v>
      </c>
      <c r="C6021" t="s">
        <v>15339</v>
      </c>
      <c r="D6021" t="s">
        <v>291</v>
      </c>
      <c r="E6021" t="s">
        <v>38</v>
      </c>
      <c r="F6021" t="s">
        <v>46</v>
      </c>
      <c r="G6021" t="s">
        <v>47</v>
      </c>
      <c r="H6021">
        <v>445000</v>
      </c>
      <c r="I6021">
        <v>1300000</v>
      </c>
      <c r="J6021">
        <v>240</v>
      </c>
      <c r="K6021" s="1">
        <v>45626</v>
      </c>
      <c r="L6021" t="s">
        <v>15144</v>
      </c>
    </row>
    <row r="6022" spans="1:12" x14ac:dyDescent="0.2">
      <c r="A6022" t="s">
        <v>996</v>
      </c>
      <c r="B6022" t="s">
        <v>5413</v>
      </c>
      <c r="C6022" t="s">
        <v>7360</v>
      </c>
      <c r="D6022" t="s">
        <v>291</v>
      </c>
      <c r="E6022" t="s">
        <v>38</v>
      </c>
      <c r="F6022" t="s">
        <v>46</v>
      </c>
      <c r="G6022" t="s">
        <v>47</v>
      </c>
      <c r="H6022">
        <v>296000</v>
      </c>
      <c r="I6022">
        <v>872000</v>
      </c>
      <c r="J6022">
        <v>105</v>
      </c>
      <c r="K6022" s="1">
        <v>45626</v>
      </c>
      <c r="L6022" t="s">
        <v>15144</v>
      </c>
    </row>
    <row r="6023" spans="1:12" x14ac:dyDescent="0.2">
      <c r="A6023" t="s">
        <v>559</v>
      </c>
      <c r="B6023" t="s">
        <v>5201</v>
      </c>
      <c r="C6023" t="s">
        <v>7360</v>
      </c>
      <c r="D6023" t="s">
        <v>291</v>
      </c>
      <c r="E6023" t="s">
        <v>38</v>
      </c>
      <c r="F6023" t="s">
        <v>52</v>
      </c>
      <c r="G6023" t="s">
        <v>53</v>
      </c>
      <c r="H6023">
        <v>330000</v>
      </c>
      <c r="I6023">
        <v>330000</v>
      </c>
      <c r="J6023">
        <v>84</v>
      </c>
      <c r="K6023" s="1">
        <v>45535</v>
      </c>
      <c r="L6023" t="s">
        <v>15144</v>
      </c>
    </row>
    <row r="6024" spans="1:12" x14ac:dyDescent="0.2">
      <c r="A6024" t="s">
        <v>556</v>
      </c>
      <c r="B6024" t="s">
        <v>5202</v>
      </c>
      <c r="C6024" t="s">
        <v>7360</v>
      </c>
      <c r="D6024" t="s">
        <v>291</v>
      </c>
      <c r="E6024" t="s">
        <v>38</v>
      </c>
      <c r="F6024" t="s">
        <v>52</v>
      </c>
      <c r="G6024" t="s">
        <v>53</v>
      </c>
      <c r="H6024">
        <v>330000</v>
      </c>
      <c r="I6024">
        <v>330000</v>
      </c>
      <c r="J6024">
        <v>84</v>
      </c>
      <c r="K6024" s="1">
        <v>45535</v>
      </c>
      <c r="L6024" t="s">
        <v>15144</v>
      </c>
    </row>
    <row r="6025" spans="1:12" x14ac:dyDescent="0.2">
      <c r="A6025" t="s">
        <v>557</v>
      </c>
      <c r="B6025" t="s">
        <v>5200</v>
      </c>
      <c r="C6025" t="s">
        <v>7360</v>
      </c>
      <c r="D6025" t="s">
        <v>291</v>
      </c>
      <c r="E6025" t="s">
        <v>38</v>
      </c>
      <c r="F6025" t="s">
        <v>52</v>
      </c>
      <c r="G6025" t="s">
        <v>53</v>
      </c>
      <c r="H6025">
        <v>330000</v>
      </c>
      <c r="I6025">
        <v>330000</v>
      </c>
      <c r="J6025">
        <v>84</v>
      </c>
      <c r="K6025" s="1">
        <v>45535</v>
      </c>
      <c r="L6025" t="s">
        <v>15144</v>
      </c>
    </row>
    <row r="6026" spans="1:12" x14ac:dyDescent="0.2">
      <c r="A6026" t="s">
        <v>579</v>
      </c>
      <c r="B6026" t="s">
        <v>7133</v>
      </c>
      <c r="C6026" t="s">
        <v>7360</v>
      </c>
      <c r="D6026" t="s">
        <v>291</v>
      </c>
      <c r="E6026" t="s">
        <v>38</v>
      </c>
      <c r="F6026" t="s">
        <v>52</v>
      </c>
      <c r="G6026" t="s">
        <v>53</v>
      </c>
      <c r="H6026">
        <v>835849</v>
      </c>
      <c r="I6026">
        <v>835849</v>
      </c>
      <c r="J6026">
        <v>108</v>
      </c>
      <c r="K6026" s="1">
        <v>45535</v>
      </c>
      <c r="L6026" t="s">
        <v>15144</v>
      </c>
    </row>
    <row r="6027" spans="1:12" x14ac:dyDescent="0.2">
      <c r="A6027" t="s">
        <v>589</v>
      </c>
      <c r="B6027" t="s">
        <v>7141</v>
      </c>
      <c r="C6027" t="s">
        <v>7360</v>
      </c>
      <c r="D6027" t="s">
        <v>291</v>
      </c>
      <c r="E6027" t="s">
        <v>38</v>
      </c>
      <c r="F6027" t="s">
        <v>52</v>
      </c>
      <c r="G6027" t="s">
        <v>53</v>
      </c>
      <c r="H6027">
        <v>835849</v>
      </c>
      <c r="I6027">
        <v>835849</v>
      </c>
      <c r="J6027">
        <v>108</v>
      </c>
      <c r="K6027" s="1">
        <v>45535</v>
      </c>
      <c r="L6027" t="s">
        <v>15144</v>
      </c>
    </row>
    <row r="6028" spans="1:12" x14ac:dyDescent="0.2">
      <c r="A6028" t="s">
        <v>12608</v>
      </c>
      <c r="B6028" t="s">
        <v>14072</v>
      </c>
      <c r="C6028" t="s">
        <v>7360</v>
      </c>
      <c r="D6028" t="s">
        <v>3219</v>
      </c>
      <c r="E6028" t="s">
        <v>38</v>
      </c>
      <c r="F6028" t="s">
        <v>49</v>
      </c>
      <c r="G6028" t="s">
        <v>50</v>
      </c>
      <c r="I6028"/>
      <c r="J6028">
        <v>100</v>
      </c>
      <c r="K6028" s="1">
        <v>46112</v>
      </c>
      <c r="L6028" t="s">
        <v>15144</v>
      </c>
    </row>
    <row r="6029" spans="1:12" x14ac:dyDescent="0.2">
      <c r="A6029" t="s">
        <v>12609</v>
      </c>
      <c r="B6029" t="s">
        <v>14077</v>
      </c>
      <c r="C6029" t="s">
        <v>7360</v>
      </c>
      <c r="D6029" t="s">
        <v>3219</v>
      </c>
      <c r="E6029" t="s">
        <v>38</v>
      </c>
      <c r="F6029" t="s">
        <v>49</v>
      </c>
      <c r="G6029" t="s">
        <v>50</v>
      </c>
      <c r="I6029"/>
      <c r="J6029">
        <v>100</v>
      </c>
      <c r="K6029" s="1">
        <v>46112</v>
      </c>
      <c r="L6029" t="s">
        <v>15144</v>
      </c>
    </row>
    <row r="6030" spans="1:12" x14ac:dyDescent="0.2">
      <c r="A6030" t="s">
        <v>14078</v>
      </c>
      <c r="B6030" t="s">
        <v>14079</v>
      </c>
      <c r="C6030" t="s">
        <v>7360</v>
      </c>
      <c r="D6030" t="s">
        <v>3219</v>
      </c>
      <c r="E6030" t="s">
        <v>38</v>
      </c>
      <c r="F6030" t="s">
        <v>49</v>
      </c>
      <c r="G6030" t="s">
        <v>50</v>
      </c>
      <c r="I6030"/>
      <c r="J6030">
        <v>100</v>
      </c>
      <c r="K6030" s="1">
        <v>46173</v>
      </c>
      <c r="L6030" t="s">
        <v>15144</v>
      </c>
    </row>
    <row r="6031" spans="1:12" x14ac:dyDescent="0.2">
      <c r="A6031" t="s">
        <v>14086</v>
      </c>
      <c r="B6031" t="s">
        <v>14087</v>
      </c>
      <c r="C6031" t="s">
        <v>7360</v>
      </c>
      <c r="D6031" t="s">
        <v>3219</v>
      </c>
      <c r="E6031" t="s">
        <v>38</v>
      </c>
      <c r="F6031" t="s">
        <v>49</v>
      </c>
      <c r="G6031" t="s">
        <v>50</v>
      </c>
      <c r="H6031">
        <v>431000</v>
      </c>
      <c r="I6031">
        <v>431000</v>
      </c>
      <c r="J6031">
        <v>185</v>
      </c>
      <c r="K6031" s="1">
        <v>46173</v>
      </c>
      <c r="L6031" t="s">
        <v>15144</v>
      </c>
    </row>
    <row r="6032" spans="1:12" x14ac:dyDescent="0.2">
      <c r="A6032" t="s">
        <v>12109</v>
      </c>
      <c r="B6032" t="s">
        <v>12110</v>
      </c>
      <c r="C6032" t="s">
        <v>7360</v>
      </c>
      <c r="D6032" t="s">
        <v>3219</v>
      </c>
      <c r="E6032" t="s">
        <v>38</v>
      </c>
      <c r="F6032" t="s">
        <v>49</v>
      </c>
      <c r="G6032" t="s">
        <v>50</v>
      </c>
      <c r="H6032">
        <v>28800</v>
      </c>
      <c r="I6032">
        <v>28800</v>
      </c>
      <c r="J6032">
        <v>8</v>
      </c>
      <c r="K6032" s="1">
        <v>46081</v>
      </c>
      <c r="L6032" t="s">
        <v>15144</v>
      </c>
    </row>
    <row r="6033" spans="1:12" x14ac:dyDescent="0.2">
      <c r="A6033" t="s">
        <v>3799</v>
      </c>
      <c r="B6033" t="s">
        <v>14037</v>
      </c>
      <c r="C6033" t="s">
        <v>7360</v>
      </c>
      <c r="D6033" t="s">
        <v>3219</v>
      </c>
      <c r="E6033" t="s">
        <v>38</v>
      </c>
      <c r="F6033" t="s">
        <v>154</v>
      </c>
      <c r="G6033" t="s">
        <v>1074</v>
      </c>
      <c r="H6033">
        <v>138000</v>
      </c>
      <c r="I6033">
        <v>138000</v>
      </c>
      <c r="J6033">
        <v>70</v>
      </c>
      <c r="K6033" s="1">
        <v>45747</v>
      </c>
      <c r="L6033" t="s">
        <v>15144</v>
      </c>
    </row>
    <row r="6034" spans="1:12" x14ac:dyDescent="0.2">
      <c r="A6034" t="s">
        <v>14040</v>
      </c>
      <c r="B6034" t="s">
        <v>14041</v>
      </c>
      <c r="C6034" t="s">
        <v>7360</v>
      </c>
      <c r="D6034" t="s">
        <v>3219</v>
      </c>
      <c r="E6034" t="s">
        <v>38</v>
      </c>
      <c r="F6034" t="s">
        <v>154</v>
      </c>
      <c r="G6034" t="s">
        <v>1074</v>
      </c>
      <c r="I6034"/>
      <c r="J6034">
        <v>82.5</v>
      </c>
      <c r="K6034" s="1">
        <v>46173</v>
      </c>
      <c r="L6034" t="s">
        <v>15144</v>
      </c>
    </row>
    <row r="6035" spans="1:12" x14ac:dyDescent="0.2">
      <c r="A6035" t="s">
        <v>818</v>
      </c>
      <c r="B6035" t="s">
        <v>4968</v>
      </c>
      <c r="C6035" t="s">
        <v>7360</v>
      </c>
      <c r="D6035" t="s">
        <v>3219</v>
      </c>
      <c r="E6035" t="s">
        <v>38</v>
      </c>
      <c r="F6035" t="s">
        <v>117</v>
      </c>
      <c r="G6035" t="s">
        <v>812</v>
      </c>
      <c r="H6035">
        <v>40000</v>
      </c>
      <c r="I6035">
        <v>40000</v>
      </c>
      <c r="J6035">
        <v>50</v>
      </c>
      <c r="K6035" s="1">
        <v>45535</v>
      </c>
      <c r="L6035" t="s">
        <v>15144</v>
      </c>
    </row>
    <row r="6036" spans="1:12" x14ac:dyDescent="0.2">
      <c r="A6036" t="s">
        <v>3788</v>
      </c>
      <c r="B6036" t="s">
        <v>4222</v>
      </c>
      <c r="C6036" t="s">
        <v>7360</v>
      </c>
      <c r="D6036" t="s">
        <v>3219</v>
      </c>
      <c r="E6036" t="s">
        <v>38</v>
      </c>
      <c r="F6036" t="s">
        <v>58</v>
      </c>
      <c r="G6036" t="s">
        <v>59</v>
      </c>
      <c r="H6036">
        <v>250000</v>
      </c>
      <c r="I6036">
        <v>250000</v>
      </c>
      <c r="J6036">
        <v>145</v>
      </c>
      <c r="K6036" s="1">
        <v>45747</v>
      </c>
      <c r="L6036" t="s">
        <v>15144</v>
      </c>
    </row>
    <row r="6037" spans="1:12" x14ac:dyDescent="0.2">
      <c r="A6037" t="s">
        <v>2081</v>
      </c>
      <c r="B6037" t="s">
        <v>4281</v>
      </c>
      <c r="C6037" t="s">
        <v>7360</v>
      </c>
      <c r="D6037" t="s">
        <v>293</v>
      </c>
      <c r="E6037" t="s">
        <v>38</v>
      </c>
      <c r="F6037" t="s">
        <v>52</v>
      </c>
      <c r="G6037" t="s">
        <v>53</v>
      </c>
      <c r="H6037">
        <v>470000</v>
      </c>
      <c r="I6037">
        <v>470000</v>
      </c>
      <c r="J6037">
        <v>72</v>
      </c>
      <c r="K6037" s="1">
        <v>45535</v>
      </c>
      <c r="L6037" t="s">
        <v>15144</v>
      </c>
    </row>
    <row r="6038" spans="1:12" x14ac:dyDescent="0.2">
      <c r="A6038" t="s">
        <v>2079</v>
      </c>
      <c r="B6038" t="s">
        <v>4282</v>
      </c>
      <c r="C6038" t="s">
        <v>7360</v>
      </c>
      <c r="D6038" t="s">
        <v>293</v>
      </c>
      <c r="E6038" t="s">
        <v>38</v>
      </c>
      <c r="F6038" t="s">
        <v>52</v>
      </c>
      <c r="G6038" t="s">
        <v>53</v>
      </c>
      <c r="H6038">
        <v>470000</v>
      </c>
      <c r="I6038">
        <v>470000</v>
      </c>
      <c r="J6038">
        <v>72</v>
      </c>
      <c r="K6038" s="1">
        <v>45535</v>
      </c>
      <c r="L6038" t="s">
        <v>15144</v>
      </c>
    </row>
    <row r="6039" spans="1:12" x14ac:dyDescent="0.2">
      <c r="A6039" t="s">
        <v>2080</v>
      </c>
      <c r="B6039" t="s">
        <v>4283</v>
      </c>
      <c r="C6039" t="s">
        <v>7360</v>
      </c>
      <c r="D6039" t="s">
        <v>293</v>
      </c>
      <c r="E6039" t="s">
        <v>38</v>
      </c>
      <c r="F6039" t="s">
        <v>52</v>
      </c>
      <c r="G6039" t="s">
        <v>53</v>
      </c>
      <c r="H6039">
        <v>470000</v>
      </c>
      <c r="I6039">
        <v>470000</v>
      </c>
      <c r="J6039">
        <v>72</v>
      </c>
      <c r="K6039" s="1">
        <v>45535</v>
      </c>
      <c r="L6039" t="s">
        <v>15144</v>
      </c>
    </row>
    <row r="6040" spans="1:12" x14ac:dyDescent="0.2">
      <c r="A6040" t="s">
        <v>9241</v>
      </c>
      <c r="B6040" t="s">
        <v>9242</v>
      </c>
      <c r="C6040" t="s">
        <v>11667</v>
      </c>
      <c r="D6040" t="s">
        <v>1214</v>
      </c>
      <c r="E6040" t="s">
        <v>38</v>
      </c>
      <c r="F6040" t="s">
        <v>49</v>
      </c>
      <c r="G6040" t="s">
        <v>50</v>
      </c>
      <c r="H6040">
        <v>805380</v>
      </c>
      <c r="I6040">
        <v>805380</v>
      </c>
      <c r="J6040">
        <v>192</v>
      </c>
      <c r="K6040" s="1">
        <v>45900</v>
      </c>
      <c r="L6040" t="s">
        <v>15144</v>
      </c>
    </row>
    <row r="6041" spans="1:12" x14ac:dyDescent="0.2">
      <c r="A6041" t="s">
        <v>9243</v>
      </c>
      <c r="B6041" t="s">
        <v>9244</v>
      </c>
      <c r="C6041" t="s">
        <v>7360</v>
      </c>
      <c r="D6041" t="s">
        <v>1214</v>
      </c>
      <c r="E6041" t="s">
        <v>38</v>
      </c>
      <c r="F6041" t="s">
        <v>49</v>
      </c>
      <c r="G6041" t="s">
        <v>50</v>
      </c>
      <c r="H6041">
        <v>484954</v>
      </c>
      <c r="I6041">
        <v>484954</v>
      </c>
      <c r="J6041">
        <v>132.5</v>
      </c>
      <c r="K6041" s="1">
        <v>45900</v>
      </c>
      <c r="L6041" t="s">
        <v>15144</v>
      </c>
    </row>
    <row r="6042" spans="1:12" x14ac:dyDescent="0.2">
      <c r="A6042" t="s">
        <v>9239</v>
      </c>
      <c r="B6042" t="s">
        <v>9240</v>
      </c>
      <c r="C6042" t="s">
        <v>7360</v>
      </c>
      <c r="D6042" t="s">
        <v>1214</v>
      </c>
      <c r="E6042" t="s">
        <v>38</v>
      </c>
      <c r="F6042" t="s">
        <v>49</v>
      </c>
      <c r="G6042" t="s">
        <v>50</v>
      </c>
      <c r="H6042">
        <v>805380</v>
      </c>
      <c r="I6042">
        <v>805380</v>
      </c>
      <c r="J6042">
        <v>192</v>
      </c>
      <c r="K6042" s="1">
        <v>45900</v>
      </c>
      <c r="L6042" t="s">
        <v>15144</v>
      </c>
    </row>
    <row r="6043" spans="1:12" x14ac:dyDescent="0.2">
      <c r="A6043" t="s">
        <v>9237</v>
      </c>
      <c r="B6043" t="s">
        <v>9238</v>
      </c>
      <c r="C6043" t="s">
        <v>7360</v>
      </c>
      <c r="D6043" t="s">
        <v>1214</v>
      </c>
      <c r="E6043" t="s">
        <v>38</v>
      </c>
      <c r="F6043" t="s">
        <v>49</v>
      </c>
      <c r="G6043" t="s">
        <v>50</v>
      </c>
      <c r="H6043">
        <v>805380</v>
      </c>
      <c r="I6043">
        <v>805380</v>
      </c>
      <c r="J6043">
        <v>192</v>
      </c>
      <c r="K6043" s="1">
        <v>45900</v>
      </c>
      <c r="L6043" t="s">
        <v>15144</v>
      </c>
    </row>
    <row r="6044" spans="1:12" x14ac:dyDescent="0.2">
      <c r="A6044" t="s">
        <v>9245</v>
      </c>
      <c r="B6044" t="s">
        <v>9246</v>
      </c>
      <c r="C6044" t="s">
        <v>7360</v>
      </c>
      <c r="D6044" t="s">
        <v>1214</v>
      </c>
      <c r="E6044" t="s">
        <v>38</v>
      </c>
      <c r="F6044" t="s">
        <v>49</v>
      </c>
      <c r="G6044" t="s">
        <v>50</v>
      </c>
      <c r="H6044">
        <v>484954</v>
      </c>
      <c r="I6044">
        <v>484954</v>
      </c>
      <c r="J6044">
        <v>132.5</v>
      </c>
      <c r="K6044" s="1">
        <v>45900</v>
      </c>
      <c r="L6044" t="s">
        <v>15144</v>
      </c>
    </row>
    <row r="6045" spans="1:12" x14ac:dyDescent="0.2">
      <c r="A6045" t="s">
        <v>9247</v>
      </c>
      <c r="B6045" t="s">
        <v>9248</v>
      </c>
      <c r="C6045" t="s">
        <v>7360</v>
      </c>
      <c r="D6045" t="s">
        <v>1214</v>
      </c>
      <c r="E6045" t="s">
        <v>38</v>
      </c>
      <c r="F6045" t="s">
        <v>49</v>
      </c>
      <c r="G6045" t="s">
        <v>50</v>
      </c>
      <c r="H6045">
        <v>805380</v>
      </c>
      <c r="I6045">
        <v>805380</v>
      </c>
      <c r="J6045">
        <v>192</v>
      </c>
      <c r="K6045" s="1">
        <v>45900</v>
      </c>
      <c r="L6045" t="s">
        <v>15144</v>
      </c>
    </row>
    <row r="6046" spans="1:12" x14ac:dyDescent="0.2">
      <c r="A6046" t="s">
        <v>7714</v>
      </c>
      <c r="B6046" t="s">
        <v>7715</v>
      </c>
      <c r="C6046" t="s">
        <v>7360</v>
      </c>
      <c r="D6046" t="s">
        <v>1214</v>
      </c>
      <c r="E6046" t="s">
        <v>38</v>
      </c>
      <c r="F6046" t="s">
        <v>49</v>
      </c>
      <c r="G6046" t="s">
        <v>50</v>
      </c>
      <c r="H6046">
        <v>125000</v>
      </c>
      <c r="I6046">
        <v>125000</v>
      </c>
      <c r="J6046">
        <v>37.5</v>
      </c>
      <c r="K6046" s="1">
        <v>45838</v>
      </c>
      <c r="L6046" t="s">
        <v>15144</v>
      </c>
    </row>
    <row r="6047" spans="1:12" x14ac:dyDescent="0.2">
      <c r="A6047" t="s">
        <v>7706</v>
      </c>
      <c r="B6047" t="s">
        <v>7707</v>
      </c>
      <c r="C6047" t="s">
        <v>7360</v>
      </c>
      <c r="D6047" t="s">
        <v>1214</v>
      </c>
      <c r="E6047" t="s">
        <v>38</v>
      </c>
      <c r="F6047" t="s">
        <v>49</v>
      </c>
      <c r="G6047" t="s">
        <v>50</v>
      </c>
      <c r="H6047">
        <v>125000</v>
      </c>
      <c r="I6047">
        <v>125000</v>
      </c>
      <c r="J6047">
        <v>37.5</v>
      </c>
      <c r="K6047" s="1">
        <v>45838</v>
      </c>
      <c r="L6047" t="s">
        <v>15144</v>
      </c>
    </row>
    <row r="6048" spans="1:12" x14ac:dyDescent="0.2">
      <c r="A6048" t="s">
        <v>7700</v>
      </c>
      <c r="B6048" t="s">
        <v>7701</v>
      </c>
      <c r="C6048" t="s">
        <v>7360</v>
      </c>
      <c r="D6048" t="s">
        <v>1214</v>
      </c>
      <c r="E6048" t="s">
        <v>38</v>
      </c>
      <c r="F6048" t="s">
        <v>49</v>
      </c>
      <c r="G6048" t="s">
        <v>50</v>
      </c>
      <c r="H6048">
        <v>125000</v>
      </c>
      <c r="I6048">
        <v>125000</v>
      </c>
      <c r="J6048">
        <v>37.5</v>
      </c>
      <c r="K6048" s="1">
        <v>45838</v>
      </c>
      <c r="L6048" t="s">
        <v>15144</v>
      </c>
    </row>
    <row r="6049" spans="1:12" x14ac:dyDescent="0.2">
      <c r="A6049" t="s">
        <v>7720</v>
      </c>
      <c r="B6049" t="s">
        <v>7721</v>
      </c>
      <c r="C6049" t="s">
        <v>7360</v>
      </c>
      <c r="D6049" t="s">
        <v>1214</v>
      </c>
      <c r="E6049" t="s">
        <v>38</v>
      </c>
      <c r="F6049" t="s">
        <v>49</v>
      </c>
      <c r="G6049" t="s">
        <v>50</v>
      </c>
      <c r="H6049">
        <v>125000</v>
      </c>
      <c r="I6049">
        <v>125000</v>
      </c>
      <c r="J6049">
        <v>37.5</v>
      </c>
      <c r="K6049" s="1">
        <v>45838</v>
      </c>
      <c r="L6049" t="s">
        <v>15144</v>
      </c>
    </row>
    <row r="6050" spans="1:12" x14ac:dyDescent="0.2">
      <c r="A6050" t="s">
        <v>7722</v>
      </c>
      <c r="B6050" t="s">
        <v>7723</v>
      </c>
      <c r="C6050" t="s">
        <v>7360</v>
      </c>
      <c r="D6050" t="s">
        <v>1214</v>
      </c>
      <c r="E6050" t="s">
        <v>38</v>
      </c>
      <c r="F6050" t="s">
        <v>49</v>
      </c>
      <c r="G6050" t="s">
        <v>50</v>
      </c>
      <c r="H6050">
        <v>125000</v>
      </c>
      <c r="I6050">
        <v>125000</v>
      </c>
      <c r="J6050">
        <v>37.5</v>
      </c>
      <c r="K6050" s="1">
        <v>45838</v>
      </c>
      <c r="L6050" t="s">
        <v>15144</v>
      </c>
    </row>
    <row r="6051" spans="1:12" x14ac:dyDescent="0.2">
      <c r="A6051" t="s">
        <v>7698</v>
      </c>
      <c r="B6051" t="s">
        <v>7699</v>
      </c>
      <c r="C6051" t="s">
        <v>7360</v>
      </c>
      <c r="D6051" t="s">
        <v>1214</v>
      </c>
      <c r="E6051" t="s">
        <v>38</v>
      </c>
      <c r="F6051" t="s">
        <v>49</v>
      </c>
      <c r="G6051" t="s">
        <v>50</v>
      </c>
      <c r="H6051">
        <v>125000</v>
      </c>
      <c r="I6051">
        <v>125000</v>
      </c>
      <c r="J6051">
        <v>37.5</v>
      </c>
      <c r="K6051" s="1">
        <v>45838</v>
      </c>
      <c r="L6051" t="s">
        <v>15144</v>
      </c>
    </row>
    <row r="6052" spans="1:12" x14ac:dyDescent="0.2">
      <c r="A6052" t="s">
        <v>7716</v>
      </c>
      <c r="B6052" t="s">
        <v>7717</v>
      </c>
      <c r="C6052" t="s">
        <v>7360</v>
      </c>
      <c r="D6052" t="s">
        <v>1214</v>
      </c>
      <c r="E6052" t="s">
        <v>38</v>
      </c>
      <c r="F6052" t="s">
        <v>49</v>
      </c>
      <c r="G6052" t="s">
        <v>50</v>
      </c>
      <c r="H6052">
        <v>125000</v>
      </c>
      <c r="I6052">
        <v>125000</v>
      </c>
      <c r="J6052">
        <v>37.5</v>
      </c>
      <c r="K6052" s="1">
        <v>45838</v>
      </c>
      <c r="L6052" t="s">
        <v>15144</v>
      </c>
    </row>
    <row r="6053" spans="1:12" x14ac:dyDescent="0.2">
      <c r="A6053" t="s">
        <v>7692</v>
      </c>
      <c r="B6053" t="s">
        <v>7693</v>
      </c>
      <c r="C6053" t="s">
        <v>7360</v>
      </c>
      <c r="D6053" t="s">
        <v>1214</v>
      </c>
      <c r="E6053" t="s">
        <v>38</v>
      </c>
      <c r="F6053" t="s">
        <v>49</v>
      </c>
      <c r="G6053" t="s">
        <v>50</v>
      </c>
      <c r="H6053">
        <v>125000</v>
      </c>
      <c r="I6053">
        <v>125000</v>
      </c>
      <c r="J6053">
        <v>37.5</v>
      </c>
      <c r="K6053" s="1">
        <v>45838</v>
      </c>
      <c r="L6053" t="s">
        <v>15144</v>
      </c>
    </row>
    <row r="6054" spans="1:12" x14ac:dyDescent="0.2">
      <c r="A6054" t="s">
        <v>7718</v>
      </c>
      <c r="B6054" t="s">
        <v>7719</v>
      </c>
      <c r="C6054" t="s">
        <v>7360</v>
      </c>
      <c r="D6054" t="s">
        <v>1214</v>
      </c>
      <c r="E6054" t="s">
        <v>38</v>
      </c>
      <c r="F6054" t="s">
        <v>49</v>
      </c>
      <c r="G6054" t="s">
        <v>50</v>
      </c>
      <c r="H6054">
        <v>125000</v>
      </c>
      <c r="I6054">
        <v>125000</v>
      </c>
      <c r="J6054">
        <v>37.5</v>
      </c>
      <c r="K6054" s="1">
        <v>45838</v>
      </c>
      <c r="L6054" t="s">
        <v>15144</v>
      </c>
    </row>
    <row r="6055" spans="1:12" x14ac:dyDescent="0.2">
      <c r="A6055" t="s">
        <v>7708</v>
      </c>
      <c r="B6055" t="s">
        <v>7709</v>
      </c>
      <c r="C6055" t="s">
        <v>7360</v>
      </c>
      <c r="D6055" t="s">
        <v>1214</v>
      </c>
      <c r="E6055" t="s">
        <v>38</v>
      </c>
      <c r="F6055" t="s">
        <v>49</v>
      </c>
      <c r="G6055" t="s">
        <v>50</v>
      </c>
      <c r="H6055">
        <v>125000</v>
      </c>
      <c r="I6055">
        <v>125000</v>
      </c>
      <c r="J6055">
        <v>37.5</v>
      </c>
      <c r="K6055" s="1">
        <v>45838</v>
      </c>
      <c r="L6055" t="s">
        <v>15144</v>
      </c>
    </row>
    <row r="6056" spans="1:12" x14ac:dyDescent="0.2">
      <c r="A6056" t="s">
        <v>7696</v>
      </c>
      <c r="B6056" t="s">
        <v>7697</v>
      </c>
      <c r="C6056" t="s">
        <v>7360</v>
      </c>
      <c r="D6056" t="s">
        <v>1214</v>
      </c>
      <c r="E6056" t="s">
        <v>38</v>
      </c>
      <c r="F6056" t="s">
        <v>49</v>
      </c>
      <c r="G6056" t="s">
        <v>50</v>
      </c>
      <c r="H6056">
        <v>125000</v>
      </c>
      <c r="I6056">
        <v>125000</v>
      </c>
      <c r="J6056">
        <v>37.5</v>
      </c>
      <c r="K6056" s="1">
        <v>45838</v>
      </c>
      <c r="L6056" t="s">
        <v>15144</v>
      </c>
    </row>
    <row r="6057" spans="1:12" x14ac:dyDescent="0.2">
      <c r="A6057" t="s">
        <v>7702</v>
      </c>
      <c r="B6057" t="s">
        <v>7703</v>
      </c>
      <c r="C6057" t="s">
        <v>7360</v>
      </c>
      <c r="D6057" t="s">
        <v>1214</v>
      </c>
      <c r="E6057" t="s">
        <v>38</v>
      </c>
      <c r="F6057" t="s">
        <v>49</v>
      </c>
      <c r="G6057" t="s">
        <v>50</v>
      </c>
      <c r="H6057">
        <v>125000</v>
      </c>
      <c r="I6057">
        <v>125000</v>
      </c>
      <c r="J6057">
        <v>37.5</v>
      </c>
      <c r="K6057" s="1">
        <v>45838</v>
      </c>
      <c r="L6057" t="s">
        <v>15144</v>
      </c>
    </row>
    <row r="6058" spans="1:12" x14ac:dyDescent="0.2">
      <c r="A6058" t="s">
        <v>10615</v>
      </c>
      <c r="B6058" t="s">
        <v>10616</v>
      </c>
      <c r="C6058" t="s">
        <v>7360</v>
      </c>
      <c r="D6058" t="s">
        <v>1214</v>
      </c>
      <c r="E6058" t="s">
        <v>38</v>
      </c>
      <c r="F6058" t="s">
        <v>49</v>
      </c>
      <c r="G6058" t="s">
        <v>50</v>
      </c>
      <c r="H6058">
        <v>738382</v>
      </c>
      <c r="I6058">
        <v>738382</v>
      </c>
      <c r="J6058">
        <v>336</v>
      </c>
      <c r="K6058" s="1">
        <v>45991</v>
      </c>
      <c r="L6058" t="s">
        <v>15144</v>
      </c>
    </row>
    <row r="6059" spans="1:12" x14ac:dyDescent="0.2">
      <c r="A6059" t="s">
        <v>7704</v>
      </c>
      <c r="B6059" t="s">
        <v>7705</v>
      </c>
      <c r="C6059" t="s">
        <v>7360</v>
      </c>
      <c r="D6059" t="s">
        <v>1214</v>
      </c>
      <c r="E6059" t="s">
        <v>38</v>
      </c>
      <c r="F6059" t="s">
        <v>49</v>
      </c>
      <c r="G6059" t="s">
        <v>50</v>
      </c>
      <c r="H6059">
        <v>125000</v>
      </c>
      <c r="I6059">
        <v>125000</v>
      </c>
      <c r="J6059">
        <v>37.5</v>
      </c>
      <c r="K6059" s="1">
        <v>45838</v>
      </c>
      <c r="L6059" t="s">
        <v>15144</v>
      </c>
    </row>
    <row r="6060" spans="1:12" x14ac:dyDescent="0.2">
      <c r="A6060" t="s">
        <v>7712</v>
      </c>
      <c r="B6060" t="s">
        <v>7713</v>
      </c>
      <c r="C6060" t="s">
        <v>7360</v>
      </c>
      <c r="D6060" t="s">
        <v>1214</v>
      </c>
      <c r="E6060" t="s">
        <v>38</v>
      </c>
      <c r="F6060" t="s">
        <v>49</v>
      </c>
      <c r="G6060" t="s">
        <v>50</v>
      </c>
      <c r="H6060">
        <v>125000</v>
      </c>
      <c r="I6060">
        <v>125000</v>
      </c>
      <c r="J6060">
        <v>37.5</v>
      </c>
      <c r="K6060" s="1">
        <v>45838</v>
      </c>
      <c r="L6060" t="s">
        <v>15144</v>
      </c>
    </row>
    <row r="6061" spans="1:12" x14ac:dyDescent="0.2">
      <c r="A6061" t="s">
        <v>7690</v>
      </c>
      <c r="B6061" t="s">
        <v>7691</v>
      </c>
      <c r="C6061" t="s">
        <v>7360</v>
      </c>
      <c r="D6061" t="s">
        <v>1214</v>
      </c>
      <c r="E6061" t="s">
        <v>38</v>
      </c>
      <c r="F6061" t="s">
        <v>49</v>
      </c>
      <c r="G6061" t="s">
        <v>50</v>
      </c>
      <c r="H6061">
        <v>125000</v>
      </c>
      <c r="I6061">
        <v>125000</v>
      </c>
      <c r="J6061">
        <v>37.5</v>
      </c>
      <c r="K6061" s="1">
        <v>45838</v>
      </c>
      <c r="L6061" t="s">
        <v>15144</v>
      </c>
    </row>
    <row r="6062" spans="1:12" x14ac:dyDescent="0.2">
      <c r="A6062" t="s">
        <v>7684</v>
      </c>
      <c r="B6062" t="s">
        <v>7685</v>
      </c>
      <c r="C6062" t="s">
        <v>7360</v>
      </c>
      <c r="D6062" t="s">
        <v>1214</v>
      </c>
      <c r="E6062" t="s">
        <v>38</v>
      </c>
      <c r="F6062" t="s">
        <v>49</v>
      </c>
      <c r="G6062" t="s">
        <v>50</v>
      </c>
      <c r="H6062">
        <v>125000</v>
      </c>
      <c r="I6062">
        <v>125000</v>
      </c>
      <c r="J6062">
        <v>37.5</v>
      </c>
      <c r="K6062" s="1">
        <v>45838</v>
      </c>
      <c r="L6062" t="s">
        <v>15144</v>
      </c>
    </row>
    <row r="6063" spans="1:12" x14ac:dyDescent="0.2">
      <c r="A6063" t="s">
        <v>10617</v>
      </c>
      <c r="B6063" t="s">
        <v>10618</v>
      </c>
      <c r="C6063" t="s">
        <v>7360</v>
      </c>
      <c r="D6063" t="s">
        <v>1214</v>
      </c>
      <c r="E6063" t="s">
        <v>38</v>
      </c>
      <c r="F6063" t="s">
        <v>49</v>
      </c>
      <c r="G6063" t="s">
        <v>50</v>
      </c>
      <c r="H6063">
        <v>738382</v>
      </c>
      <c r="I6063">
        <v>738382</v>
      </c>
      <c r="J6063">
        <v>336</v>
      </c>
      <c r="K6063" s="1">
        <v>45991</v>
      </c>
      <c r="L6063" t="s">
        <v>15144</v>
      </c>
    </row>
    <row r="6064" spans="1:12" x14ac:dyDescent="0.2">
      <c r="A6064" t="s">
        <v>12051</v>
      </c>
      <c r="B6064" t="s">
        <v>12052</v>
      </c>
      <c r="C6064" t="s">
        <v>14464</v>
      </c>
      <c r="D6064" t="s">
        <v>1214</v>
      </c>
      <c r="E6064" t="s">
        <v>38</v>
      </c>
      <c r="F6064" t="s">
        <v>147</v>
      </c>
      <c r="G6064" t="s">
        <v>148</v>
      </c>
      <c r="I6064">
        <v>805000</v>
      </c>
      <c r="J6064">
        <v>300</v>
      </c>
      <c r="K6064" s="1">
        <v>46081</v>
      </c>
      <c r="L6064" t="s">
        <v>15144</v>
      </c>
    </row>
    <row r="6065" spans="1:12" x14ac:dyDescent="0.2">
      <c r="A6065" t="s">
        <v>3801</v>
      </c>
      <c r="B6065" t="s">
        <v>11348</v>
      </c>
      <c r="C6065" t="s">
        <v>7360</v>
      </c>
      <c r="D6065" t="s">
        <v>11155</v>
      </c>
      <c r="E6065" t="s">
        <v>38</v>
      </c>
      <c r="F6065" t="s">
        <v>80</v>
      </c>
      <c r="G6065" t="s">
        <v>81</v>
      </c>
      <c r="H6065">
        <v>630000</v>
      </c>
      <c r="I6065">
        <v>630000</v>
      </c>
      <c r="J6065">
        <v>125</v>
      </c>
      <c r="K6065" s="1">
        <v>45747</v>
      </c>
      <c r="L6065" t="s">
        <v>15144</v>
      </c>
    </row>
    <row r="6066" spans="1:12" x14ac:dyDescent="0.2">
      <c r="A6066" t="s">
        <v>3802</v>
      </c>
      <c r="B6066" t="s">
        <v>4449</v>
      </c>
      <c r="C6066" t="s">
        <v>7360</v>
      </c>
      <c r="D6066" t="s">
        <v>11155</v>
      </c>
      <c r="E6066" t="s">
        <v>38</v>
      </c>
      <c r="F6066" t="s">
        <v>80</v>
      </c>
      <c r="G6066" t="s">
        <v>81</v>
      </c>
      <c r="H6066">
        <v>578000</v>
      </c>
      <c r="I6066">
        <v>578000</v>
      </c>
      <c r="J6066">
        <v>125</v>
      </c>
      <c r="K6066" s="1">
        <v>45747</v>
      </c>
      <c r="L6066" t="s">
        <v>15144</v>
      </c>
    </row>
    <row r="6067" spans="1:12" x14ac:dyDescent="0.2">
      <c r="A6067" t="s">
        <v>2870</v>
      </c>
      <c r="B6067" t="s">
        <v>4366</v>
      </c>
      <c r="C6067" t="s">
        <v>7360</v>
      </c>
      <c r="D6067" t="s">
        <v>2871</v>
      </c>
      <c r="E6067" t="s">
        <v>38</v>
      </c>
      <c r="F6067" t="s">
        <v>56</v>
      </c>
      <c r="G6067" t="s">
        <v>57</v>
      </c>
      <c r="I6067"/>
      <c r="K6067" s="1">
        <v>45565</v>
      </c>
      <c r="L6067" t="s">
        <v>15144</v>
      </c>
    </row>
    <row r="6068" spans="1:12" x14ac:dyDescent="0.2">
      <c r="A6068" t="s">
        <v>2872</v>
      </c>
      <c r="B6068" t="s">
        <v>4367</v>
      </c>
      <c r="C6068" t="s">
        <v>7360</v>
      </c>
      <c r="D6068" t="s">
        <v>2871</v>
      </c>
      <c r="E6068" t="s">
        <v>38</v>
      </c>
      <c r="F6068" t="s">
        <v>56</v>
      </c>
      <c r="G6068" t="s">
        <v>57</v>
      </c>
      <c r="I6068"/>
      <c r="K6068" s="1">
        <v>45565</v>
      </c>
      <c r="L6068" t="s">
        <v>15144</v>
      </c>
    </row>
    <row r="6069" spans="1:12" x14ac:dyDescent="0.2">
      <c r="A6069" t="s">
        <v>360</v>
      </c>
      <c r="B6069" t="s">
        <v>6011</v>
      </c>
      <c r="C6069" t="s">
        <v>7360</v>
      </c>
      <c r="D6069" t="s">
        <v>352</v>
      </c>
      <c r="E6069" t="s">
        <v>38</v>
      </c>
      <c r="F6069" t="s">
        <v>44</v>
      </c>
      <c r="G6069" t="s">
        <v>45</v>
      </c>
      <c r="H6069">
        <v>289000</v>
      </c>
      <c r="I6069">
        <v>289000</v>
      </c>
      <c r="J6069">
        <v>72</v>
      </c>
      <c r="K6069" s="1">
        <v>45565</v>
      </c>
      <c r="L6069" t="s">
        <v>15144</v>
      </c>
    </row>
    <row r="6070" spans="1:12" x14ac:dyDescent="0.2">
      <c r="A6070" t="s">
        <v>3845</v>
      </c>
      <c r="B6070" t="s">
        <v>6013</v>
      </c>
      <c r="C6070" t="s">
        <v>7360</v>
      </c>
      <c r="D6070" t="s">
        <v>352</v>
      </c>
      <c r="E6070" t="s">
        <v>38</v>
      </c>
      <c r="F6070" t="s">
        <v>44</v>
      </c>
      <c r="G6070" t="s">
        <v>45</v>
      </c>
      <c r="H6070">
        <v>289000</v>
      </c>
      <c r="I6070">
        <v>289000</v>
      </c>
      <c r="J6070">
        <v>72</v>
      </c>
      <c r="K6070" s="1">
        <v>45747</v>
      </c>
      <c r="L6070" t="s">
        <v>15144</v>
      </c>
    </row>
    <row r="6071" spans="1:12" x14ac:dyDescent="0.2">
      <c r="A6071" t="s">
        <v>2216</v>
      </c>
      <c r="B6071" t="s">
        <v>6749</v>
      </c>
      <c r="C6071" t="s">
        <v>7360</v>
      </c>
      <c r="D6071" t="s">
        <v>352</v>
      </c>
      <c r="E6071" t="s">
        <v>38</v>
      </c>
      <c r="F6071" t="s">
        <v>41</v>
      </c>
      <c r="G6071" t="s">
        <v>42</v>
      </c>
      <c r="H6071">
        <v>606388</v>
      </c>
      <c r="I6071">
        <v>606388</v>
      </c>
      <c r="J6071">
        <v>72</v>
      </c>
      <c r="K6071" s="1">
        <v>45565</v>
      </c>
      <c r="L6071" t="s">
        <v>15144</v>
      </c>
    </row>
    <row r="6072" spans="1:12" x14ac:dyDescent="0.2">
      <c r="A6072" t="s">
        <v>672</v>
      </c>
      <c r="B6072" t="s">
        <v>6702</v>
      </c>
      <c r="C6072" t="s">
        <v>7360</v>
      </c>
      <c r="D6072" t="s">
        <v>352</v>
      </c>
      <c r="E6072" t="s">
        <v>38</v>
      </c>
      <c r="F6072" t="s">
        <v>52</v>
      </c>
      <c r="G6072" t="s">
        <v>53</v>
      </c>
      <c r="H6072">
        <v>470000</v>
      </c>
      <c r="I6072">
        <v>550000</v>
      </c>
      <c r="J6072">
        <v>72</v>
      </c>
      <c r="K6072" s="1">
        <v>45565</v>
      </c>
      <c r="L6072" t="s">
        <v>15144</v>
      </c>
    </row>
    <row r="6073" spans="1:12" x14ac:dyDescent="0.2">
      <c r="A6073" t="s">
        <v>351</v>
      </c>
      <c r="B6073" t="s">
        <v>6917</v>
      </c>
      <c r="C6073" t="s">
        <v>7360</v>
      </c>
      <c r="D6073" t="s">
        <v>352</v>
      </c>
      <c r="E6073" t="s">
        <v>38</v>
      </c>
      <c r="F6073" t="s">
        <v>52</v>
      </c>
      <c r="G6073" t="s">
        <v>53</v>
      </c>
      <c r="H6073">
        <v>260000</v>
      </c>
      <c r="I6073">
        <v>260000</v>
      </c>
      <c r="J6073">
        <v>42</v>
      </c>
      <c r="K6073" s="1">
        <v>45565</v>
      </c>
      <c r="L6073" t="s">
        <v>15144</v>
      </c>
    </row>
    <row r="6074" spans="1:12" x14ac:dyDescent="0.2">
      <c r="A6074" t="s">
        <v>354</v>
      </c>
      <c r="B6074" t="s">
        <v>6916</v>
      </c>
      <c r="C6074" t="s">
        <v>7360</v>
      </c>
      <c r="D6074" t="s">
        <v>352</v>
      </c>
      <c r="E6074" t="s">
        <v>38</v>
      </c>
      <c r="F6074" t="s">
        <v>52</v>
      </c>
      <c r="G6074" t="s">
        <v>53</v>
      </c>
      <c r="H6074">
        <v>348000</v>
      </c>
      <c r="I6074">
        <v>348000</v>
      </c>
      <c r="J6074">
        <v>72</v>
      </c>
      <c r="K6074" s="1">
        <v>45565</v>
      </c>
      <c r="L6074" t="s">
        <v>15144</v>
      </c>
    </row>
    <row r="6075" spans="1:12" x14ac:dyDescent="0.2">
      <c r="A6075" t="s">
        <v>3310</v>
      </c>
      <c r="B6075" t="s">
        <v>4912</v>
      </c>
      <c r="C6075" t="s">
        <v>13782</v>
      </c>
      <c r="D6075" t="s">
        <v>3309</v>
      </c>
      <c r="E6075" t="s">
        <v>38</v>
      </c>
      <c r="F6075" t="s">
        <v>152</v>
      </c>
      <c r="G6075" t="s">
        <v>1063</v>
      </c>
      <c r="H6075">
        <v>450000</v>
      </c>
      <c r="I6075">
        <v>450000</v>
      </c>
      <c r="J6075">
        <v>165</v>
      </c>
      <c r="K6075" s="1">
        <v>45657</v>
      </c>
      <c r="L6075" t="s">
        <v>15144</v>
      </c>
    </row>
    <row r="6076" spans="1:12" x14ac:dyDescent="0.2">
      <c r="A6076" t="s">
        <v>3308</v>
      </c>
      <c r="B6076" t="s">
        <v>4911</v>
      </c>
      <c r="C6076" t="s">
        <v>7360</v>
      </c>
      <c r="D6076" t="s">
        <v>3309</v>
      </c>
      <c r="E6076" t="s">
        <v>38</v>
      </c>
      <c r="F6076" t="s">
        <v>152</v>
      </c>
      <c r="G6076" t="s">
        <v>1063</v>
      </c>
      <c r="H6076">
        <v>450000</v>
      </c>
      <c r="I6076">
        <v>450000</v>
      </c>
      <c r="J6076">
        <v>165</v>
      </c>
      <c r="K6076" s="1">
        <v>45657</v>
      </c>
      <c r="L6076" t="s">
        <v>15144</v>
      </c>
    </row>
    <row r="6077" spans="1:12" x14ac:dyDescent="0.2">
      <c r="A6077" t="s">
        <v>15091</v>
      </c>
      <c r="B6077" t="s">
        <v>15092</v>
      </c>
      <c r="C6077" t="s">
        <v>7360</v>
      </c>
      <c r="D6077" t="s">
        <v>14922</v>
      </c>
      <c r="E6077" t="s">
        <v>38</v>
      </c>
      <c r="F6077" t="s">
        <v>49</v>
      </c>
      <c r="G6077" t="s">
        <v>50</v>
      </c>
      <c r="I6077"/>
      <c r="J6077">
        <v>20</v>
      </c>
      <c r="K6077" s="1">
        <v>46234</v>
      </c>
      <c r="L6077" t="s">
        <v>15144</v>
      </c>
    </row>
    <row r="6078" spans="1:12" x14ac:dyDescent="0.2">
      <c r="A6078" t="s">
        <v>10333</v>
      </c>
      <c r="B6078" t="s">
        <v>10334</v>
      </c>
      <c r="C6078" t="s">
        <v>14544</v>
      </c>
      <c r="D6078" t="s">
        <v>3899</v>
      </c>
      <c r="E6078" t="s">
        <v>38</v>
      </c>
      <c r="F6078" t="s">
        <v>49</v>
      </c>
      <c r="G6078" t="s">
        <v>50</v>
      </c>
      <c r="I6078"/>
      <c r="J6078">
        <v>300</v>
      </c>
      <c r="K6078" s="1">
        <v>45991</v>
      </c>
      <c r="L6078" t="s">
        <v>15144</v>
      </c>
    </row>
    <row r="6079" spans="1:12" x14ac:dyDescent="0.2">
      <c r="A6079" t="s">
        <v>3903</v>
      </c>
      <c r="B6079" t="s">
        <v>10339</v>
      </c>
      <c r="C6079" t="s">
        <v>7360</v>
      </c>
      <c r="D6079" t="s">
        <v>3899</v>
      </c>
      <c r="E6079" t="s">
        <v>38</v>
      </c>
      <c r="F6079" t="s">
        <v>49</v>
      </c>
      <c r="G6079" t="s">
        <v>50</v>
      </c>
      <c r="I6079"/>
      <c r="J6079">
        <v>300</v>
      </c>
      <c r="K6079" s="1">
        <v>45747</v>
      </c>
      <c r="L6079" t="s">
        <v>15144</v>
      </c>
    </row>
    <row r="6080" spans="1:12" x14ac:dyDescent="0.2">
      <c r="A6080" t="s">
        <v>3904</v>
      </c>
      <c r="B6080" t="s">
        <v>10342</v>
      </c>
      <c r="C6080" t="s">
        <v>7360</v>
      </c>
      <c r="D6080" t="s">
        <v>3899</v>
      </c>
      <c r="E6080" t="s">
        <v>38</v>
      </c>
      <c r="F6080" t="s">
        <v>49</v>
      </c>
      <c r="G6080" t="s">
        <v>50</v>
      </c>
      <c r="I6080"/>
      <c r="J6080">
        <v>100</v>
      </c>
      <c r="K6080" s="1">
        <v>45747</v>
      </c>
      <c r="L6080" t="s">
        <v>15144</v>
      </c>
    </row>
    <row r="6081" spans="1:12" x14ac:dyDescent="0.2">
      <c r="A6081" t="s">
        <v>3900</v>
      </c>
      <c r="B6081" t="s">
        <v>4360</v>
      </c>
      <c r="C6081" t="s">
        <v>7360</v>
      </c>
      <c r="D6081" t="s">
        <v>3899</v>
      </c>
      <c r="E6081" t="s">
        <v>38</v>
      </c>
      <c r="F6081" t="s">
        <v>49</v>
      </c>
      <c r="G6081" t="s">
        <v>50</v>
      </c>
      <c r="I6081"/>
      <c r="J6081">
        <v>75</v>
      </c>
      <c r="K6081" s="1">
        <v>45747</v>
      </c>
      <c r="L6081" t="s">
        <v>15144</v>
      </c>
    </row>
    <row r="6082" spans="1:12" x14ac:dyDescent="0.2">
      <c r="A6082" t="s">
        <v>10363</v>
      </c>
      <c r="B6082" t="s">
        <v>10364</v>
      </c>
      <c r="C6082" t="s">
        <v>7360</v>
      </c>
      <c r="D6082" t="s">
        <v>3899</v>
      </c>
      <c r="E6082" t="s">
        <v>38</v>
      </c>
      <c r="F6082" t="s">
        <v>49</v>
      </c>
      <c r="G6082" t="s">
        <v>50</v>
      </c>
      <c r="I6082"/>
      <c r="J6082">
        <v>75</v>
      </c>
      <c r="K6082" s="1">
        <v>45991</v>
      </c>
      <c r="L6082" t="s">
        <v>15144</v>
      </c>
    </row>
    <row r="6083" spans="1:12" x14ac:dyDescent="0.2">
      <c r="A6083" t="s">
        <v>10365</v>
      </c>
      <c r="B6083" t="s">
        <v>10366</v>
      </c>
      <c r="C6083" t="s">
        <v>7360</v>
      </c>
      <c r="D6083" t="s">
        <v>3899</v>
      </c>
      <c r="E6083" t="s">
        <v>38</v>
      </c>
      <c r="F6083" t="s">
        <v>49</v>
      </c>
      <c r="G6083" t="s">
        <v>50</v>
      </c>
      <c r="I6083"/>
      <c r="J6083">
        <v>75</v>
      </c>
      <c r="K6083" s="1">
        <v>45991</v>
      </c>
      <c r="L6083" t="s">
        <v>15144</v>
      </c>
    </row>
    <row r="6084" spans="1:12" x14ac:dyDescent="0.2">
      <c r="A6084" t="s">
        <v>3898</v>
      </c>
      <c r="B6084" t="s">
        <v>4359</v>
      </c>
      <c r="C6084" t="s">
        <v>7360</v>
      </c>
      <c r="D6084" t="s">
        <v>3899</v>
      </c>
      <c r="E6084" t="s">
        <v>38</v>
      </c>
      <c r="F6084" t="s">
        <v>49</v>
      </c>
      <c r="G6084" t="s">
        <v>50</v>
      </c>
      <c r="I6084"/>
      <c r="J6084">
        <v>75</v>
      </c>
      <c r="K6084" s="1">
        <v>45747</v>
      </c>
      <c r="L6084" t="s">
        <v>15144</v>
      </c>
    </row>
    <row r="6085" spans="1:12" x14ac:dyDescent="0.2">
      <c r="A6085" t="s">
        <v>10353</v>
      </c>
      <c r="B6085" t="s">
        <v>10354</v>
      </c>
      <c r="C6085" t="s">
        <v>7360</v>
      </c>
      <c r="D6085" t="s">
        <v>3899</v>
      </c>
      <c r="E6085" t="s">
        <v>38</v>
      </c>
      <c r="F6085" t="s">
        <v>49</v>
      </c>
      <c r="G6085" t="s">
        <v>50</v>
      </c>
      <c r="I6085"/>
      <c r="J6085">
        <v>75</v>
      </c>
      <c r="K6085" s="1">
        <v>45991</v>
      </c>
      <c r="L6085" t="s">
        <v>15144</v>
      </c>
    </row>
    <row r="6086" spans="1:12" x14ac:dyDescent="0.2">
      <c r="A6086" t="s">
        <v>10355</v>
      </c>
      <c r="B6086" t="s">
        <v>10356</v>
      </c>
      <c r="C6086" t="s">
        <v>7360</v>
      </c>
      <c r="D6086" t="s">
        <v>3899</v>
      </c>
      <c r="E6086" t="s">
        <v>38</v>
      </c>
      <c r="F6086" t="s">
        <v>49</v>
      </c>
      <c r="G6086" t="s">
        <v>50</v>
      </c>
      <c r="I6086"/>
      <c r="J6086">
        <v>75</v>
      </c>
      <c r="K6086" s="1">
        <v>45991</v>
      </c>
      <c r="L6086" t="s">
        <v>15144</v>
      </c>
    </row>
    <row r="6087" spans="1:12" x14ac:dyDescent="0.2">
      <c r="A6087" t="s">
        <v>8423</v>
      </c>
      <c r="B6087" t="s">
        <v>8424</v>
      </c>
      <c r="C6087" t="s">
        <v>7360</v>
      </c>
      <c r="D6087" t="s">
        <v>8412</v>
      </c>
      <c r="E6087" t="s">
        <v>38</v>
      </c>
      <c r="F6087" t="s">
        <v>41</v>
      </c>
      <c r="G6087" t="s">
        <v>42</v>
      </c>
      <c r="I6087">
        <v>204480</v>
      </c>
      <c r="J6087">
        <v>51.4</v>
      </c>
      <c r="K6087" s="1">
        <v>45869</v>
      </c>
      <c r="L6087" t="s">
        <v>15144</v>
      </c>
    </row>
    <row r="6088" spans="1:12" x14ac:dyDescent="0.2">
      <c r="A6088" t="s">
        <v>8421</v>
      </c>
      <c r="B6088" t="s">
        <v>8422</v>
      </c>
      <c r="C6088" t="s">
        <v>7360</v>
      </c>
      <c r="D6088" t="s">
        <v>8412</v>
      </c>
      <c r="E6088" t="s">
        <v>38</v>
      </c>
      <c r="F6088" t="s">
        <v>41</v>
      </c>
      <c r="G6088" t="s">
        <v>42</v>
      </c>
      <c r="I6088">
        <v>204480</v>
      </c>
      <c r="J6088">
        <v>51.4</v>
      </c>
      <c r="K6088" s="1">
        <v>45869</v>
      </c>
      <c r="L6088" t="s">
        <v>15144</v>
      </c>
    </row>
    <row r="6089" spans="1:12" x14ac:dyDescent="0.2">
      <c r="A6089" t="s">
        <v>8428</v>
      </c>
      <c r="B6089" t="s">
        <v>8429</v>
      </c>
      <c r="C6089" t="s">
        <v>7360</v>
      </c>
      <c r="D6089" t="s">
        <v>8412</v>
      </c>
      <c r="E6089" t="s">
        <v>38</v>
      </c>
      <c r="F6089" t="s">
        <v>52</v>
      </c>
      <c r="G6089" t="s">
        <v>53</v>
      </c>
      <c r="H6089">
        <v>307428</v>
      </c>
      <c r="I6089"/>
      <c r="J6089">
        <v>67.2</v>
      </c>
      <c r="K6089" s="1">
        <v>45869</v>
      </c>
      <c r="L6089" t="s">
        <v>15144</v>
      </c>
    </row>
    <row r="6090" spans="1:12" x14ac:dyDescent="0.2">
      <c r="A6090" t="s">
        <v>11334</v>
      </c>
      <c r="B6090" t="s">
        <v>11335</v>
      </c>
      <c r="C6090" t="s">
        <v>7360</v>
      </c>
      <c r="D6090" t="s">
        <v>9162</v>
      </c>
      <c r="E6090" t="s">
        <v>38</v>
      </c>
      <c r="F6090" t="s">
        <v>147</v>
      </c>
      <c r="G6090" t="s">
        <v>148</v>
      </c>
      <c r="H6090">
        <v>488000</v>
      </c>
      <c r="I6090">
        <v>488000</v>
      </c>
      <c r="J6090">
        <v>200</v>
      </c>
      <c r="K6090" s="1">
        <v>46053</v>
      </c>
      <c r="L6090" t="s">
        <v>15144</v>
      </c>
    </row>
    <row r="6091" spans="1:12" x14ac:dyDescent="0.2">
      <c r="A6091" t="s">
        <v>11803</v>
      </c>
      <c r="B6091" t="s">
        <v>11804</v>
      </c>
      <c r="C6091" t="s">
        <v>15093</v>
      </c>
      <c r="D6091" t="s">
        <v>9162</v>
      </c>
      <c r="E6091" t="s">
        <v>38</v>
      </c>
      <c r="F6091" t="s">
        <v>117</v>
      </c>
      <c r="G6091" t="s">
        <v>812</v>
      </c>
      <c r="I6091"/>
      <c r="J6091">
        <v>150</v>
      </c>
      <c r="K6091" s="1">
        <v>46081</v>
      </c>
      <c r="L6091" t="s">
        <v>15144</v>
      </c>
    </row>
    <row r="6092" spans="1:12" x14ac:dyDescent="0.2">
      <c r="A6092" t="s">
        <v>15100</v>
      </c>
      <c r="B6092" t="s">
        <v>15101</v>
      </c>
      <c r="C6092" t="s">
        <v>7360</v>
      </c>
      <c r="D6092" t="s">
        <v>9162</v>
      </c>
      <c r="E6092" t="s">
        <v>38</v>
      </c>
      <c r="F6092" t="s">
        <v>33</v>
      </c>
      <c r="G6092" t="s">
        <v>34</v>
      </c>
      <c r="I6092"/>
      <c r="J6092">
        <v>200</v>
      </c>
      <c r="K6092" s="1">
        <v>46234</v>
      </c>
      <c r="L6092" t="s">
        <v>15144</v>
      </c>
    </row>
    <row r="6093" spans="1:12" x14ac:dyDescent="0.2">
      <c r="A6093" t="s">
        <v>3804</v>
      </c>
      <c r="B6093" t="s">
        <v>4486</v>
      </c>
      <c r="C6093" t="s">
        <v>7360</v>
      </c>
      <c r="D6093" t="s">
        <v>11825</v>
      </c>
      <c r="E6093" t="s">
        <v>38</v>
      </c>
      <c r="F6093" t="s">
        <v>44</v>
      </c>
      <c r="G6093" t="s">
        <v>45</v>
      </c>
      <c r="H6093">
        <v>61500</v>
      </c>
      <c r="I6093">
        <v>61500</v>
      </c>
      <c r="J6093">
        <v>5</v>
      </c>
      <c r="K6093" s="1">
        <v>45747</v>
      </c>
      <c r="L6093" t="s">
        <v>15144</v>
      </c>
    </row>
    <row r="6094" spans="1:12" x14ac:dyDescent="0.2">
      <c r="A6094" t="s">
        <v>4826</v>
      </c>
      <c r="B6094" t="s">
        <v>4827</v>
      </c>
      <c r="C6094" t="s">
        <v>7360</v>
      </c>
      <c r="D6094" t="s">
        <v>11825</v>
      </c>
      <c r="E6094" t="s">
        <v>38</v>
      </c>
      <c r="F6094" t="s">
        <v>49</v>
      </c>
      <c r="G6094" t="s">
        <v>50</v>
      </c>
      <c r="H6094">
        <v>61554</v>
      </c>
      <c r="I6094">
        <v>61554</v>
      </c>
      <c r="J6094">
        <v>5</v>
      </c>
      <c r="K6094" s="1">
        <v>45777</v>
      </c>
      <c r="L6094" t="s">
        <v>15144</v>
      </c>
    </row>
    <row r="6095" spans="1:12" x14ac:dyDescent="0.2">
      <c r="A6095" t="s">
        <v>3360</v>
      </c>
      <c r="B6095" t="s">
        <v>4484</v>
      </c>
      <c r="C6095" t="s">
        <v>7360</v>
      </c>
      <c r="D6095" t="s">
        <v>11825</v>
      </c>
      <c r="E6095" t="s">
        <v>38</v>
      </c>
      <c r="F6095" t="s">
        <v>138</v>
      </c>
      <c r="G6095" t="s">
        <v>139</v>
      </c>
      <c r="H6095">
        <v>61500</v>
      </c>
      <c r="I6095">
        <v>61500</v>
      </c>
      <c r="J6095">
        <v>5</v>
      </c>
      <c r="K6095" s="1">
        <v>45688</v>
      </c>
      <c r="L6095" t="s">
        <v>15144</v>
      </c>
    </row>
    <row r="6096" spans="1:12" x14ac:dyDescent="0.2">
      <c r="A6096" t="s">
        <v>8003</v>
      </c>
      <c r="B6096" t="s">
        <v>8004</v>
      </c>
      <c r="C6096" t="s">
        <v>7360</v>
      </c>
      <c r="D6096" t="s">
        <v>7996</v>
      </c>
      <c r="E6096" t="s">
        <v>38</v>
      </c>
      <c r="F6096" t="s">
        <v>49</v>
      </c>
      <c r="G6096" t="s">
        <v>50</v>
      </c>
      <c r="H6096">
        <v>280000</v>
      </c>
      <c r="I6096">
        <v>280000</v>
      </c>
      <c r="J6096">
        <v>75</v>
      </c>
      <c r="K6096" s="1">
        <v>45838</v>
      </c>
      <c r="L6096" t="s">
        <v>15144</v>
      </c>
    </row>
    <row r="6097" spans="1:12" x14ac:dyDescent="0.2">
      <c r="A6097" t="s">
        <v>8007</v>
      </c>
      <c r="B6097" t="s">
        <v>8008</v>
      </c>
      <c r="C6097" t="s">
        <v>7360</v>
      </c>
      <c r="D6097" t="s">
        <v>7996</v>
      </c>
      <c r="E6097" t="s">
        <v>38</v>
      </c>
      <c r="F6097" t="s">
        <v>49</v>
      </c>
      <c r="G6097" t="s">
        <v>50</v>
      </c>
      <c r="H6097">
        <v>280000</v>
      </c>
      <c r="I6097">
        <v>280000</v>
      </c>
      <c r="J6097">
        <v>75</v>
      </c>
      <c r="K6097" s="1">
        <v>45838</v>
      </c>
      <c r="L6097" t="s">
        <v>15144</v>
      </c>
    </row>
    <row r="6098" spans="1:12" x14ac:dyDescent="0.2">
      <c r="A6098" t="s">
        <v>8005</v>
      </c>
      <c r="B6098" t="s">
        <v>8006</v>
      </c>
      <c r="C6098" t="s">
        <v>7360</v>
      </c>
      <c r="D6098" t="s">
        <v>7996</v>
      </c>
      <c r="E6098" t="s">
        <v>38</v>
      </c>
      <c r="F6098" t="s">
        <v>49</v>
      </c>
      <c r="G6098" t="s">
        <v>50</v>
      </c>
      <c r="H6098">
        <v>280000</v>
      </c>
      <c r="I6098">
        <v>280000</v>
      </c>
      <c r="J6098">
        <v>75</v>
      </c>
      <c r="K6098" s="1">
        <v>45838</v>
      </c>
      <c r="L6098" t="s">
        <v>15144</v>
      </c>
    </row>
    <row r="6099" spans="1:12" x14ac:dyDescent="0.2">
      <c r="A6099" t="s">
        <v>8009</v>
      </c>
      <c r="B6099" t="s">
        <v>8010</v>
      </c>
      <c r="C6099" t="s">
        <v>7360</v>
      </c>
      <c r="D6099" t="s">
        <v>7996</v>
      </c>
      <c r="E6099" t="s">
        <v>38</v>
      </c>
      <c r="F6099" t="s">
        <v>49</v>
      </c>
      <c r="G6099" t="s">
        <v>50</v>
      </c>
      <c r="H6099">
        <v>280000</v>
      </c>
      <c r="I6099">
        <v>280000</v>
      </c>
      <c r="J6099">
        <v>75</v>
      </c>
      <c r="K6099" s="1">
        <v>45838</v>
      </c>
      <c r="L6099" t="s">
        <v>15144</v>
      </c>
    </row>
    <row r="6100" spans="1:12" x14ac:dyDescent="0.2">
      <c r="A6100" t="s">
        <v>9530</v>
      </c>
      <c r="B6100" t="s">
        <v>9531</v>
      </c>
      <c r="C6100" t="s">
        <v>14696</v>
      </c>
      <c r="D6100" t="s">
        <v>7996</v>
      </c>
      <c r="E6100" t="s">
        <v>38</v>
      </c>
      <c r="F6100" t="s">
        <v>49</v>
      </c>
      <c r="G6100" t="s">
        <v>50</v>
      </c>
      <c r="I6100"/>
      <c r="J6100">
        <v>150</v>
      </c>
      <c r="K6100" s="1">
        <v>45930</v>
      </c>
      <c r="L6100" t="s">
        <v>15144</v>
      </c>
    </row>
    <row r="6101" spans="1:12" x14ac:dyDescent="0.2">
      <c r="A6101" t="s">
        <v>7958</v>
      </c>
      <c r="B6101" t="s">
        <v>7959</v>
      </c>
      <c r="C6101" t="s">
        <v>7360</v>
      </c>
      <c r="D6101" t="s">
        <v>7996</v>
      </c>
      <c r="E6101" t="s">
        <v>38</v>
      </c>
      <c r="F6101" t="s">
        <v>100</v>
      </c>
      <c r="G6101" t="s">
        <v>101</v>
      </c>
      <c r="H6101">
        <v>215724</v>
      </c>
      <c r="I6101">
        <v>215724</v>
      </c>
      <c r="J6101">
        <v>66</v>
      </c>
      <c r="K6101" s="1">
        <v>45838</v>
      </c>
      <c r="L6101" t="s">
        <v>15144</v>
      </c>
    </row>
    <row r="6102" spans="1:12" x14ac:dyDescent="0.2">
      <c r="A6102" t="s">
        <v>7962</v>
      </c>
      <c r="B6102" t="s">
        <v>7963</v>
      </c>
      <c r="C6102" t="s">
        <v>7360</v>
      </c>
      <c r="D6102" t="s">
        <v>7996</v>
      </c>
      <c r="E6102" t="s">
        <v>38</v>
      </c>
      <c r="F6102" t="s">
        <v>100</v>
      </c>
      <c r="G6102" t="s">
        <v>101</v>
      </c>
      <c r="H6102">
        <v>215724</v>
      </c>
      <c r="I6102">
        <v>215724</v>
      </c>
      <c r="J6102">
        <v>66</v>
      </c>
      <c r="K6102" s="1">
        <v>45838</v>
      </c>
      <c r="L6102" t="s">
        <v>15144</v>
      </c>
    </row>
    <row r="6103" spans="1:12" x14ac:dyDescent="0.2">
      <c r="A6103" t="s">
        <v>7960</v>
      </c>
      <c r="B6103" t="s">
        <v>7961</v>
      </c>
      <c r="C6103" t="s">
        <v>7360</v>
      </c>
      <c r="D6103" t="s">
        <v>7996</v>
      </c>
      <c r="E6103" t="s">
        <v>38</v>
      </c>
      <c r="F6103" t="s">
        <v>100</v>
      </c>
      <c r="G6103" t="s">
        <v>101</v>
      </c>
      <c r="H6103">
        <v>215724</v>
      </c>
      <c r="I6103">
        <v>215724</v>
      </c>
      <c r="J6103">
        <v>66</v>
      </c>
      <c r="K6103" s="1">
        <v>45838</v>
      </c>
      <c r="L6103" t="s">
        <v>15144</v>
      </c>
    </row>
    <row r="6104" spans="1:12" x14ac:dyDescent="0.2">
      <c r="A6104" t="s">
        <v>7956</v>
      </c>
      <c r="B6104" t="s">
        <v>7957</v>
      </c>
      <c r="C6104" t="s">
        <v>7360</v>
      </c>
      <c r="D6104" t="s">
        <v>7996</v>
      </c>
      <c r="E6104" t="s">
        <v>38</v>
      </c>
      <c r="F6104" t="s">
        <v>100</v>
      </c>
      <c r="G6104" t="s">
        <v>101</v>
      </c>
      <c r="H6104">
        <v>119910</v>
      </c>
      <c r="I6104">
        <v>119910</v>
      </c>
      <c r="J6104">
        <v>33</v>
      </c>
      <c r="K6104" s="1">
        <v>45838</v>
      </c>
      <c r="L6104" t="s">
        <v>15144</v>
      </c>
    </row>
    <row r="6105" spans="1:12" x14ac:dyDescent="0.2">
      <c r="A6105" t="s">
        <v>8017</v>
      </c>
      <c r="B6105" t="s">
        <v>8018</v>
      </c>
      <c r="C6105" t="s">
        <v>7360</v>
      </c>
      <c r="D6105" t="s">
        <v>7996</v>
      </c>
      <c r="E6105" t="s">
        <v>38</v>
      </c>
      <c r="F6105" t="s">
        <v>100</v>
      </c>
      <c r="G6105" t="s">
        <v>101</v>
      </c>
      <c r="H6105">
        <v>156545</v>
      </c>
      <c r="I6105">
        <v>156545</v>
      </c>
      <c r="J6105">
        <v>44</v>
      </c>
      <c r="K6105" s="1">
        <v>45838</v>
      </c>
      <c r="L6105" t="s">
        <v>15144</v>
      </c>
    </row>
    <row r="6106" spans="1:12" x14ac:dyDescent="0.2">
      <c r="A6106" t="s">
        <v>8013</v>
      </c>
      <c r="B6106" t="s">
        <v>8014</v>
      </c>
      <c r="C6106" t="s">
        <v>7360</v>
      </c>
      <c r="D6106" t="s">
        <v>7996</v>
      </c>
      <c r="E6106" t="s">
        <v>38</v>
      </c>
      <c r="F6106" t="s">
        <v>100</v>
      </c>
      <c r="G6106" t="s">
        <v>101</v>
      </c>
      <c r="H6106">
        <v>215724</v>
      </c>
      <c r="I6106">
        <v>215724</v>
      </c>
      <c r="J6106">
        <v>66</v>
      </c>
      <c r="K6106" s="1">
        <v>45838</v>
      </c>
      <c r="L6106" t="s">
        <v>15144</v>
      </c>
    </row>
    <row r="6107" spans="1:12" x14ac:dyDescent="0.2">
      <c r="A6107" t="s">
        <v>8015</v>
      </c>
      <c r="B6107" t="s">
        <v>8016</v>
      </c>
      <c r="C6107" t="s">
        <v>7360</v>
      </c>
      <c r="D6107" t="s">
        <v>7996</v>
      </c>
      <c r="E6107" t="s">
        <v>38</v>
      </c>
      <c r="F6107" t="s">
        <v>100</v>
      </c>
      <c r="G6107" t="s">
        <v>101</v>
      </c>
      <c r="H6107">
        <v>215724</v>
      </c>
      <c r="I6107">
        <v>215724</v>
      </c>
      <c r="J6107">
        <v>66</v>
      </c>
      <c r="K6107" s="1">
        <v>45838</v>
      </c>
      <c r="L6107" t="s">
        <v>15144</v>
      </c>
    </row>
    <row r="6108" spans="1:12" x14ac:dyDescent="0.2">
      <c r="A6108" t="s">
        <v>8019</v>
      </c>
      <c r="B6108" t="s">
        <v>8020</v>
      </c>
      <c r="C6108" t="s">
        <v>7360</v>
      </c>
      <c r="D6108" t="s">
        <v>7996</v>
      </c>
      <c r="E6108" t="s">
        <v>38</v>
      </c>
      <c r="F6108" t="s">
        <v>100</v>
      </c>
      <c r="G6108" t="s">
        <v>101</v>
      </c>
      <c r="H6108">
        <v>186389</v>
      </c>
      <c r="I6108">
        <v>186389</v>
      </c>
      <c r="J6108">
        <v>55</v>
      </c>
      <c r="K6108" s="1">
        <v>45838</v>
      </c>
      <c r="L6108" t="s">
        <v>15144</v>
      </c>
    </row>
    <row r="6109" spans="1:12" x14ac:dyDescent="0.2">
      <c r="A6109" t="s">
        <v>8021</v>
      </c>
      <c r="B6109" t="s">
        <v>8022</v>
      </c>
      <c r="C6109" t="s">
        <v>7360</v>
      </c>
      <c r="D6109" t="s">
        <v>7996</v>
      </c>
      <c r="E6109" t="s">
        <v>38</v>
      </c>
      <c r="F6109" t="s">
        <v>100</v>
      </c>
      <c r="G6109" t="s">
        <v>101</v>
      </c>
      <c r="H6109">
        <v>186389</v>
      </c>
      <c r="I6109">
        <v>186389</v>
      </c>
      <c r="J6109">
        <v>55</v>
      </c>
      <c r="K6109" s="1">
        <v>45838</v>
      </c>
      <c r="L6109" t="s">
        <v>15144</v>
      </c>
    </row>
    <row r="6110" spans="1:12" x14ac:dyDescent="0.2">
      <c r="A6110" t="s">
        <v>8023</v>
      </c>
      <c r="B6110" t="s">
        <v>8024</v>
      </c>
      <c r="C6110" t="s">
        <v>7360</v>
      </c>
      <c r="D6110" t="s">
        <v>7996</v>
      </c>
      <c r="E6110" t="s">
        <v>38</v>
      </c>
      <c r="F6110" t="s">
        <v>100</v>
      </c>
      <c r="G6110" t="s">
        <v>101</v>
      </c>
      <c r="H6110">
        <v>186389</v>
      </c>
      <c r="I6110">
        <v>186389</v>
      </c>
      <c r="J6110">
        <v>55</v>
      </c>
      <c r="K6110" s="1">
        <v>45838</v>
      </c>
      <c r="L6110" t="s">
        <v>15144</v>
      </c>
    </row>
    <row r="6111" spans="1:12" x14ac:dyDescent="0.2">
      <c r="A6111" t="s">
        <v>8025</v>
      </c>
      <c r="B6111" t="s">
        <v>8026</v>
      </c>
      <c r="C6111" t="s">
        <v>7360</v>
      </c>
      <c r="D6111" t="s">
        <v>7996</v>
      </c>
      <c r="E6111" t="s">
        <v>38</v>
      </c>
      <c r="F6111" t="s">
        <v>100</v>
      </c>
      <c r="G6111" t="s">
        <v>101</v>
      </c>
      <c r="H6111">
        <v>215724</v>
      </c>
      <c r="I6111">
        <v>215724</v>
      </c>
      <c r="J6111">
        <v>66</v>
      </c>
      <c r="K6111" s="1">
        <v>45838</v>
      </c>
      <c r="L6111" t="s">
        <v>15144</v>
      </c>
    </row>
    <row r="6112" spans="1:12" x14ac:dyDescent="0.2">
      <c r="A6112" t="s">
        <v>11541</v>
      </c>
      <c r="B6112" t="s">
        <v>11542</v>
      </c>
      <c r="C6112" t="s">
        <v>7360</v>
      </c>
      <c r="D6112" t="s">
        <v>2047</v>
      </c>
      <c r="E6112" t="s">
        <v>38</v>
      </c>
      <c r="F6112" t="s">
        <v>41</v>
      </c>
      <c r="G6112" t="s">
        <v>42</v>
      </c>
      <c r="H6112">
        <v>127000</v>
      </c>
      <c r="I6112">
        <v>127000</v>
      </c>
      <c r="J6112">
        <v>36</v>
      </c>
      <c r="K6112" s="1">
        <v>46053</v>
      </c>
      <c r="L6112" t="s">
        <v>15144</v>
      </c>
    </row>
    <row r="6113" spans="1:12" x14ac:dyDescent="0.2">
      <c r="A6113" t="s">
        <v>11543</v>
      </c>
      <c r="B6113" t="s">
        <v>11544</v>
      </c>
      <c r="C6113" t="s">
        <v>7360</v>
      </c>
      <c r="D6113" t="s">
        <v>2047</v>
      </c>
      <c r="E6113" t="s">
        <v>38</v>
      </c>
      <c r="F6113" t="s">
        <v>41</v>
      </c>
      <c r="G6113" t="s">
        <v>42</v>
      </c>
      <c r="H6113">
        <v>127000</v>
      </c>
      <c r="I6113">
        <v>127000</v>
      </c>
      <c r="J6113">
        <v>36</v>
      </c>
      <c r="K6113" s="1">
        <v>46053</v>
      </c>
      <c r="L6113" t="s">
        <v>15144</v>
      </c>
    </row>
    <row r="6114" spans="1:12" x14ac:dyDescent="0.2">
      <c r="A6114" t="s">
        <v>2531</v>
      </c>
      <c r="B6114" t="s">
        <v>5167</v>
      </c>
      <c r="C6114" t="s">
        <v>7360</v>
      </c>
      <c r="D6114" t="s">
        <v>2047</v>
      </c>
      <c r="E6114" t="s">
        <v>38</v>
      </c>
      <c r="F6114" t="s">
        <v>49</v>
      </c>
      <c r="G6114" t="s">
        <v>50</v>
      </c>
      <c r="H6114">
        <v>118200</v>
      </c>
      <c r="I6114">
        <v>236000</v>
      </c>
      <c r="J6114">
        <v>35.729999999999997</v>
      </c>
      <c r="K6114" s="1">
        <v>45535</v>
      </c>
      <c r="L6114" t="s">
        <v>15144</v>
      </c>
    </row>
    <row r="6115" spans="1:12" x14ac:dyDescent="0.2">
      <c r="A6115" t="s">
        <v>11547</v>
      </c>
      <c r="B6115" t="s">
        <v>11548</v>
      </c>
      <c r="C6115" t="s">
        <v>7360</v>
      </c>
      <c r="D6115" t="s">
        <v>2047</v>
      </c>
      <c r="E6115" t="s">
        <v>38</v>
      </c>
      <c r="F6115" t="s">
        <v>46</v>
      </c>
      <c r="G6115" t="s">
        <v>47</v>
      </c>
      <c r="H6115">
        <v>112000</v>
      </c>
      <c r="I6115">
        <v>112000</v>
      </c>
      <c r="J6115">
        <v>40</v>
      </c>
      <c r="K6115" s="1">
        <v>46053</v>
      </c>
      <c r="L6115" t="s">
        <v>15144</v>
      </c>
    </row>
    <row r="6116" spans="1:12" x14ac:dyDescent="0.2">
      <c r="A6116" t="s">
        <v>2057</v>
      </c>
      <c r="B6116" t="s">
        <v>7306</v>
      </c>
      <c r="C6116" t="s">
        <v>7360</v>
      </c>
      <c r="D6116" t="s">
        <v>2047</v>
      </c>
      <c r="E6116" t="s">
        <v>38</v>
      </c>
      <c r="F6116" t="s">
        <v>52</v>
      </c>
      <c r="G6116" t="s">
        <v>53</v>
      </c>
      <c r="H6116">
        <v>272000</v>
      </c>
      <c r="I6116">
        <v>544000</v>
      </c>
      <c r="J6116">
        <v>125</v>
      </c>
      <c r="K6116" s="1">
        <v>45565</v>
      </c>
      <c r="L6116" t="s">
        <v>15144</v>
      </c>
    </row>
    <row r="6117" spans="1:12" x14ac:dyDescent="0.2">
      <c r="A6117" t="s">
        <v>2055</v>
      </c>
      <c r="B6117" t="s">
        <v>7305</v>
      </c>
      <c r="C6117" t="s">
        <v>7360</v>
      </c>
      <c r="D6117" t="s">
        <v>2047</v>
      </c>
      <c r="E6117" t="s">
        <v>38</v>
      </c>
      <c r="F6117" t="s">
        <v>52</v>
      </c>
      <c r="G6117" t="s">
        <v>53</v>
      </c>
      <c r="H6117">
        <v>272000</v>
      </c>
      <c r="I6117">
        <v>544000</v>
      </c>
      <c r="J6117">
        <v>125</v>
      </c>
      <c r="K6117" s="1">
        <v>45565</v>
      </c>
      <c r="L6117" t="s">
        <v>15144</v>
      </c>
    </row>
    <row r="6118" spans="1:12" x14ac:dyDescent="0.2">
      <c r="A6118" t="s">
        <v>2056</v>
      </c>
      <c r="B6118" t="s">
        <v>7304</v>
      </c>
      <c r="C6118" t="s">
        <v>7360</v>
      </c>
      <c r="D6118" t="s">
        <v>2047</v>
      </c>
      <c r="E6118" t="s">
        <v>38</v>
      </c>
      <c r="F6118" t="s">
        <v>52</v>
      </c>
      <c r="G6118" t="s">
        <v>53</v>
      </c>
      <c r="H6118">
        <v>272000</v>
      </c>
      <c r="I6118">
        <v>544000</v>
      </c>
      <c r="J6118">
        <v>125</v>
      </c>
      <c r="K6118" s="1">
        <v>45565</v>
      </c>
      <c r="L6118" t="s">
        <v>15144</v>
      </c>
    </row>
    <row r="6119" spans="1:12" x14ac:dyDescent="0.2">
      <c r="A6119" t="s">
        <v>2053</v>
      </c>
      <c r="B6119" t="s">
        <v>7318</v>
      </c>
      <c r="C6119" t="s">
        <v>7360</v>
      </c>
      <c r="D6119" t="s">
        <v>2047</v>
      </c>
      <c r="E6119" t="s">
        <v>38</v>
      </c>
      <c r="F6119" t="s">
        <v>52</v>
      </c>
      <c r="G6119" t="s">
        <v>53</v>
      </c>
      <c r="H6119">
        <v>196000</v>
      </c>
      <c r="I6119"/>
      <c r="J6119">
        <v>25</v>
      </c>
      <c r="K6119" s="1">
        <v>45626</v>
      </c>
      <c r="L6119" t="s">
        <v>15144</v>
      </c>
    </row>
    <row r="6120" spans="1:12" x14ac:dyDescent="0.2">
      <c r="A6120" t="s">
        <v>2048</v>
      </c>
      <c r="B6120" t="s">
        <v>7316</v>
      </c>
      <c r="C6120" t="s">
        <v>7360</v>
      </c>
      <c r="D6120" t="s">
        <v>2047</v>
      </c>
      <c r="E6120" t="s">
        <v>38</v>
      </c>
      <c r="F6120" t="s">
        <v>52</v>
      </c>
      <c r="G6120" t="s">
        <v>53</v>
      </c>
      <c r="H6120">
        <v>270856</v>
      </c>
      <c r="I6120">
        <v>113000</v>
      </c>
      <c r="J6120">
        <v>22.175999999999998</v>
      </c>
      <c r="K6120" s="1">
        <v>45565</v>
      </c>
      <c r="L6120" t="s">
        <v>15144</v>
      </c>
    </row>
    <row r="6121" spans="1:12" x14ac:dyDescent="0.2">
      <c r="A6121" t="s">
        <v>2087</v>
      </c>
      <c r="B6121" t="s">
        <v>10916</v>
      </c>
      <c r="C6121" t="s">
        <v>7360</v>
      </c>
      <c r="D6121" t="s">
        <v>358</v>
      </c>
      <c r="E6121" t="s">
        <v>38</v>
      </c>
      <c r="F6121" t="s">
        <v>56</v>
      </c>
      <c r="G6121" t="s">
        <v>57</v>
      </c>
      <c r="H6121">
        <v>320000</v>
      </c>
      <c r="I6121">
        <v>320000</v>
      </c>
      <c r="J6121">
        <v>100</v>
      </c>
      <c r="K6121" s="1">
        <v>45626</v>
      </c>
      <c r="L6121" t="s">
        <v>15144</v>
      </c>
    </row>
    <row r="6122" spans="1:12" x14ac:dyDescent="0.2">
      <c r="A6122" t="s">
        <v>10914</v>
      </c>
      <c r="B6122" t="s">
        <v>10915</v>
      </c>
      <c r="C6122" t="s">
        <v>7360</v>
      </c>
      <c r="D6122" t="s">
        <v>358</v>
      </c>
      <c r="E6122" t="s">
        <v>38</v>
      </c>
      <c r="F6122" t="s">
        <v>56</v>
      </c>
      <c r="G6122" t="s">
        <v>57</v>
      </c>
      <c r="I6122"/>
      <c r="J6122">
        <v>100</v>
      </c>
      <c r="K6122" s="1">
        <v>46022</v>
      </c>
      <c r="L6122" t="s">
        <v>15144</v>
      </c>
    </row>
    <row r="6123" spans="1:12" x14ac:dyDescent="0.2">
      <c r="A6123" t="s">
        <v>3110</v>
      </c>
      <c r="B6123" t="s">
        <v>12720</v>
      </c>
      <c r="C6123" t="s">
        <v>7360</v>
      </c>
      <c r="D6123" t="s">
        <v>97</v>
      </c>
      <c r="E6123" t="s">
        <v>38</v>
      </c>
      <c r="F6123" t="s">
        <v>41</v>
      </c>
      <c r="G6123" t="s">
        <v>42</v>
      </c>
      <c r="H6123">
        <v>238180</v>
      </c>
      <c r="I6123">
        <v>238180</v>
      </c>
      <c r="J6123">
        <v>72</v>
      </c>
      <c r="K6123" s="1">
        <v>45565</v>
      </c>
      <c r="L6123" t="s">
        <v>15144</v>
      </c>
    </row>
    <row r="6124" spans="1:12" x14ac:dyDescent="0.2">
      <c r="A6124" t="s">
        <v>3109</v>
      </c>
      <c r="B6124" t="s">
        <v>12722</v>
      </c>
      <c r="C6124" t="s">
        <v>7360</v>
      </c>
      <c r="D6124" t="s">
        <v>97</v>
      </c>
      <c r="E6124" t="s">
        <v>38</v>
      </c>
      <c r="F6124" t="s">
        <v>41</v>
      </c>
      <c r="G6124" t="s">
        <v>42</v>
      </c>
      <c r="H6124">
        <v>238180</v>
      </c>
      <c r="I6124">
        <v>238180</v>
      </c>
      <c r="J6124">
        <v>72</v>
      </c>
      <c r="K6124" s="1">
        <v>45565</v>
      </c>
      <c r="L6124" t="s">
        <v>15144</v>
      </c>
    </row>
    <row r="6125" spans="1:12" x14ac:dyDescent="0.2">
      <c r="A6125" t="s">
        <v>12730</v>
      </c>
      <c r="B6125" t="s">
        <v>12731</v>
      </c>
      <c r="C6125" t="s">
        <v>7360</v>
      </c>
      <c r="D6125" t="s">
        <v>97</v>
      </c>
      <c r="E6125" t="s">
        <v>38</v>
      </c>
      <c r="F6125" t="s">
        <v>41</v>
      </c>
      <c r="G6125" t="s">
        <v>42</v>
      </c>
      <c r="I6125"/>
      <c r="J6125">
        <v>36</v>
      </c>
      <c r="K6125" s="1">
        <v>46112</v>
      </c>
      <c r="L6125" t="s">
        <v>15144</v>
      </c>
    </row>
    <row r="6126" spans="1:12" x14ac:dyDescent="0.2">
      <c r="A6126" t="s">
        <v>13183</v>
      </c>
      <c r="B6126" t="s">
        <v>13184</v>
      </c>
      <c r="C6126" t="s">
        <v>7360</v>
      </c>
      <c r="D6126" t="s">
        <v>97</v>
      </c>
      <c r="E6126" t="s">
        <v>38</v>
      </c>
      <c r="F6126" t="s">
        <v>49</v>
      </c>
      <c r="G6126" t="s">
        <v>50</v>
      </c>
      <c r="H6126">
        <v>275000</v>
      </c>
      <c r="I6126">
        <v>275000</v>
      </c>
      <c r="J6126">
        <v>90</v>
      </c>
      <c r="K6126" s="1">
        <v>46142</v>
      </c>
      <c r="L6126" t="s">
        <v>15144</v>
      </c>
    </row>
    <row r="6127" spans="1:12" x14ac:dyDescent="0.2">
      <c r="A6127" t="s">
        <v>13185</v>
      </c>
      <c r="B6127" t="s">
        <v>13186</v>
      </c>
      <c r="C6127" t="s">
        <v>7360</v>
      </c>
      <c r="D6127" t="s">
        <v>97</v>
      </c>
      <c r="E6127" t="s">
        <v>38</v>
      </c>
      <c r="F6127" t="s">
        <v>49</v>
      </c>
      <c r="G6127" t="s">
        <v>50</v>
      </c>
      <c r="H6127">
        <v>275000</v>
      </c>
      <c r="I6127">
        <v>275000</v>
      </c>
      <c r="J6127">
        <v>90</v>
      </c>
      <c r="K6127" s="1">
        <v>46142</v>
      </c>
      <c r="L6127" t="s">
        <v>15144</v>
      </c>
    </row>
    <row r="6128" spans="1:12" x14ac:dyDescent="0.2">
      <c r="A6128" t="s">
        <v>13191</v>
      </c>
      <c r="B6128" t="s">
        <v>13192</v>
      </c>
      <c r="C6128" t="s">
        <v>7360</v>
      </c>
      <c r="D6128" t="s">
        <v>97</v>
      </c>
      <c r="E6128" t="s">
        <v>38</v>
      </c>
      <c r="F6128" t="s">
        <v>49</v>
      </c>
      <c r="G6128" t="s">
        <v>50</v>
      </c>
      <c r="H6128">
        <v>275000</v>
      </c>
      <c r="I6128">
        <v>275000</v>
      </c>
      <c r="J6128">
        <v>90</v>
      </c>
      <c r="K6128" s="1">
        <v>46142</v>
      </c>
      <c r="L6128" t="s">
        <v>15144</v>
      </c>
    </row>
    <row r="6129" spans="1:12" x14ac:dyDescent="0.2">
      <c r="A6129" t="s">
        <v>3603</v>
      </c>
      <c r="B6129" t="s">
        <v>4211</v>
      </c>
      <c r="C6129" t="s">
        <v>7360</v>
      </c>
      <c r="D6129" t="s">
        <v>97</v>
      </c>
      <c r="E6129" t="s">
        <v>38</v>
      </c>
      <c r="F6129" t="s">
        <v>49</v>
      </c>
      <c r="G6129" t="s">
        <v>50</v>
      </c>
      <c r="H6129">
        <v>429603</v>
      </c>
      <c r="I6129">
        <v>429603</v>
      </c>
      <c r="J6129">
        <v>72</v>
      </c>
      <c r="K6129" s="1">
        <v>45716</v>
      </c>
      <c r="L6129" t="s">
        <v>15144</v>
      </c>
    </row>
    <row r="6130" spans="1:12" x14ac:dyDescent="0.2">
      <c r="A6130" t="s">
        <v>3604</v>
      </c>
      <c r="B6130" t="s">
        <v>4212</v>
      </c>
      <c r="C6130" t="s">
        <v>7360</v>
      </c>
      <c r="D6130" t="s">
        <v>97</v>
      </c>
      <c r="E6130" t="s">
        <v>38</v>
      </c>
      <c r="F6130" t="s">
        <v>49</v>
      </c>
      <c r="G6130" t="s">
        <v>50</v>
      </c>
      <c r="H6130">
        <v>425500</v>
      </c>
      <c r="I6130">
        <v>425500</v>
      </c>
      <c r="J6130">
        <v>72</v>
      </c>
      <c r="K6130" s="1">
        <v>45716</v>
      </c>
      <c r="L6130" t="s">
        <v>15144</v>
      </c>
    </row>
    <row r="6131" spans="1:12" x14ac:dyDescent="0.2">
      <c r="A6131" t="s">
        <v>871</v>
      </c>
      <c r="B6131" t="s">
        <v>6202</v>
      </c>
      <c r="C6131" t="s">
        <v>7360</v>
      </c>
      <c r="D6131" t="s">
        <v>97</v>
      </c>
      <c r="E6131" t="s">
        <v>38</v>
      </c>
      <c r="F6131" t="s">
        <v>56</v>
      </c>
      <c r="G6131" t="s">
        <v>57</v>
      </c>
      <c r="H6131">
        <v>200000</v>
      </c>
      <c r="I6131">
        <v>200000</v>
      </c>
      <c r="J6131">
        <v>96</v>
      </c>
      <c r="K6131" s="1">
        <v>45626</v>
      </c>
      <c r="L6131" t="s">
        <v>15144</v>
      </c>
    </row>
    <row r="6132" spans="1:12" x14ac:dyDescent="0.2">
      <c r="A6132" t="s">
        <v>8440</v>
      </c>
      <c r="B6132" t="s">
        <v>7489</v>
      </c>
      <c r="C6132" t="s">
        <v>7360</v>
      </c>
      <c r="D6132" t="s">
        <v>97</v>
      </c>
      <c r="E6132" t="s">
        <v>38</v>
      </c>
      <c r="F6132" t="s">
        <v>56</v>
      </c>
      <c r="G6132" t="s">
        <v>57</v>
      </c>
      <c r="I6132"/>
      <c r="J6132">
        <v>96</v>
      </c>
      <c r="K6132" s="1">
        <v>45838</v>
      </c>
      <c r="L6132" t="s">
        <v>15144</v>
      </c>
    </row>
    <row r="6133" spans="1:12" x14ac:dyDescent="0.2">
      <c r="A6133" t="s">
        <v>8438</v>
      </c>
      <c r="B6133" t="s">
        <v>8439</v>
      </c>
      <c r="C6133" t="s">
        <v>7360</v>
      </c>
      <c r="D6133" t="s">
        <v>97</v>
      </c>
      <c r="E6133" t="s">
        <v>38</v>
      </c>
      <c r="F6133" t="s">
        <v>56</v>
      </c>
      <c r="G6133" t="s">
        <v>57</v>
      </c>
      <c r="I6133"/>
      <c r="J6133">
        <v>96</v>
      </c>
      <c r="K6133" s="1">
        <v>45869</v>
      </c>
      <c r="L6133" t="s">
        <v>15144</v>
      </c>
    </row>
    <row r="6134" spans="1:12" x14ac:dyDescent="0.2">
      <c r="A6134" t="s">
        <v>661</v>
      </c>
      <c r="B6134" t="s">
        <v>8687</v>
      </c>
      <c r="C6134" t="s">
        <v>7360</v>
      </c>
      <c r="D6134" t="s">
        <v>97</v>
      </c>
      <c r="E6134" t="s">
        <v>38</v>
      </c>
      <c r="F6134" t="s">
        <v>100</v>
      </c>
      <c r="G6134" t="s">
        <v>101</v>
      </c>
      <c r="H6134">
        <v>297000</v>
      </c>
      <c r="I6134">
        <v>297000</v>
      </c>
      <c r="J6134">
        <v>48</v>
      </c>
      <c r="K6134" s="1">
        <v>45626</v>
      </c>
      <c r="L6134" t="s">
        <v>15144</v>
      </c>
    </row>
    <row r="6135" spans="1:12" x14ac:dyDescent="0.2">
      <c r="A6135" t="s">
        <v>660</v>
      </c>
      <c r="B6135" t="s">
        <v>8688</v>
      </c>
      <c r="C6135" t="s">
        <v>7360</v>
      </c>
      <c r="D6135" t="s">
        <v>97</v>
      </c>
      <c r="E6135" t="s">
        <v>38</v>
      </c>
      <c r="F6135" t="s">
        <v>100</v>
      </c>
      <c r="G6135" t="s">
        <v>101</v>
      </c>
      <c r="H6135">
        <v>426000</v>
      </c>
      <c r="I6135">
        <v>426000</v>
      </c>
      <c r="J6135">
        <v>72</v>
      </c>
      <c r="K6135" s="1">
        <v>45626</v>
      </c>
      <c r="L6135" t="s">
        <v>15144</v>
      </c>
    </row>
    <row r="6136" spans="1:12" x14ac:dyDescent="0.2">
      <c r="A6136" t="s">
        <v>662</v>
      </c>
      <c r="B6136" t="s">
        <v>8689</v>
      </c>
      <c r="C6136" t="s">
        <v>7360</v>
      </c>
      <c r="D6136" t="s">
        <v>97</v>
      </c>
      <c r="E6136" t="s">
        <v>38</v>
      </c>
      <c r="F6136" t="s">
        <v>100</v>
      </c>
      <c r="G6136" t="s">
        <v>101</v>
      </c>
      <c r="H6136">
        <v>426000</v>
      </c>
      <c r="I6136">
        <v>426000</v>
      </c>
      <c r="J6136">
        <v>72</v>
      </c>
      <c r="K6136" s="1">
        <v>45626</v>
      </c>
      <c r="L6136" t="s">
        <v>15144</v>
      </c>
    </row>
    <row r="6137" spans="1:12" x14ac:dyDescent="0.2">
      <c r="A6137" t="s">
        <v>294</v>
      </c>
      <c r="B6137" t="s">
        <v>8690</v>
      </c>
      <c r="C6137" t="s">
        <v>7360</v>
      </c>
      <c r="D6137" t="s">
        <v>97</v>
      </c>
      <c r="E6137" t="s">
        <v>38</v>
      </c>
      <c r="F6137" t="s">
        <v>100</v>
      </c>
      <c r="G6137" t="s">
        <v>101</v>
      </c>
      <c r="H6137">
        <v>450000</v>
      </c>
      <c r="I6137">
        <v>450000</v>
      </c>
      <c r="J6137">
        <v>72</v>
      </c>
      <c r="K6137" s="1">
        <v>45626</v>
      </c>
      <c r="L6137" t="s">
        <v>15144</v>
      </c>
    </row>
    <row r="6138" spans="1:12" x14ac:dyDescent="0.2">
      <c r="A6138" t="s">
        <v>12939</v>
      </c>
      <c r="B6138" t="s">
        <v>12940</v>
      </c>
      <c r="C6138" t="s">
        <v>7360</v>
      </c>
      <c r="D6138" t="s">
        <v>97</v>
      </c>
      <c r="E6138" t="s">
        <v>38</v>
      </c>
      <c r="F6138" t="s">
        <v>52</v>
      </c>
      <c r="G6138" t="s">
        <v>53</v>
      </c>
      <c r="H6138">
        <v>68634</v>
      </c>
      <c r="I6138">
        <v>68634</v>
      </c>
      <c r="J6138">
        <v>24</v>
      </c>
      <c r="K6138" s="1">
        <v>46112</v>
      </c>
      <c r="L6138" t="s">
        <v>15144</v>
      </c>
    </row>
    <row r="6139" spans="1:12" x14ac:dyDescent="0.2">
      <c r="A6139" t="s">
        <v>626</v>
      </c>
      <c r="B6139" t="s">
        <v>7121</v>
      </c>
      <c r="C6139" t="s">
        <v>7360</v>
      </c>
      <c r="D6139" t="s">
        <v>97</v>
      </c>
      <c r="E6139" t="s">
        <v>38</v>
      </c>
      <c r="F6139" t="s">
        <v>52</v>
      </c>
      <c r="G6139" t="s">
        <v>53</v>
      </c>
      <c r="H6139">
        <v>304166</v>
      </c>
      <c r="I6139">
        <v>304166</v>
      </c>
      <c r="J6139">
        <v>48</v>
      </c>
      <c r="K6139" s="1">
        <v>45626</v>
      </c>
      <c r="L6139" t="s">
        <v>15144</v>
      </c>
    </row>
    <row r="6140" spans="1:12" x14ac:dyDescent="0.2">
      <c r="A6140" t="s">
        <v>9328</v>
      </c>
      <c r="B6140" t="s">
        <v>9329</v>
      </c>
      <c r="C6140" t="s">
        <v>12287</v>
      </c>
      <c r="D6140" t="s">
        <v>2045</v>
      </c>
      <c r="E6140" t="s">
        <v>38</v>
      </c>
      <c r="F6140" t="s">
        <v>201</v>
      </c>
      <c r="G6140" t="s">
        <v>202</v>
      </c>
      <c r="H6140">
        <v>900000</v>
      </c>
      <c r="I6140">
        <v>900000</v>
      </c>
      <c r="J6140">
        <v>150</v>
      </c>
      <c r="K6140" s="1">
        <v>45930</v>
      </c>
      <c r="L6140" t="s">
        <v>15144</v>
      </c>
    </row>
    <row r="6141" spans="1:12" x14ac:dyDescent="0.2">
      <c r="A6141" t="s">
        <v>9330</v>
      </c>
      <c r="B6141" t="s">
        <v>9331</v>
      </c>
      <c r="C6141" t="s">
        <v>7360</v>
      </c>
      <c r="D6141" t="s">
        <v>2045</v>
      </c>
      <c r="E6141" t="s">
        <v>38</v>
      </c>
      <c r="F6141" t="s">
        <v>201</v>
      </c>
      <c r="G6141" t="s">
        <v>202</v>
      </c>
      <c r="H6141">
        <v>900000</v>
      </c>
      <c r="I6141">
        <v>900000</v>
      </c>
      <c r="J6141">
        <v>150</v>
      </c>
      <c r="K6141" s="1">
        <v>45930</v>
      </c>
      <c r="L6141" t="s">
        <v>15144</v>
      </c>
    </row>
    <row r="6142" spans="1:12" x14ac:dyDescent="0.2">
      <c r="A6142" t="s">
        <v>9007</v>
      </c>
      <c r="B6142" t="s">
        <v>9008</v>
      </c>
      <c r="C6142" t="s">
        <v>7360</v>
      </c>
      <c r="D6142" t="s">
        <v>2045</v>
      </c>
      <c r="E6142" t="s">
        <v>38</v>
      </c>
      <c r="F6142" t="s">
        <v>201</v>
      </c>
      <c r="G6142" t="s">
        <v>202</v>
      </c>
      <c r="I6142"/>
      <c r="J6142">
        <v>100</v>
      </c>
      <c r="K6142" s="1">
        <v>45900</v>
      </c>
      <c r="L6142" t="s">
        <v>15144</v>
      </c>
    </row>
    <row r="6143" spans="1:12" x14ac:dyDescent="0.2">
      <c r="A6143" t="s">
        <v>15357</v>
      </c>
      <c r="B6143" t="s">
        <v>15358</v>
      </c>
      <c r="C6143" t="s">
        <v>7360</v>
      </c>
      <c r="D6143" t="s">
        <v>2045</v>
      </c>
      <c r="E6143" t="s">
        <v>38</v>
      </c>
      <c r="F6143" t="s">
        <v>201</v>
      </c>
      <c r="G6143" t="s">
        <v>202</v>
      </c>
      <c r="I6143"/>
      <c r="J6143">
        <v>50</v>
      </c>
      <c r="K6143" s="1">
        <v>46234</v>
      </c>
      <c r="L6143" t="s">
        <v>15144</v>
      </c>
    </row>
    <row r="6144" spans="1:12" x14ac:dyDescent="0.2">
      <c r="A6144" t="s">
        <v>9005</v>
      </c>
      <c r="B6144" t="s">
        <v>9006</v>
      </c>
      <c r="C6144" t="s">
        <v>7360</v>
      </c>
      <c r="D6144" t="s">
        <v>2045</v>
      </c>
      <c r="E6144" t="s">
        <v>38</v>
      </c>
      <c r="F6144" t="s">
        <v>201</v>
      </c>
      <c r="G6144" t="s">
        <v>202</v>
      </c>
      <c r="I6144"/>
      <c r="J6144">
        <v>150</v>
      </c>
      <c r="K6144" s="1">
        <v>45900</v>
      </c>
      <c r="L6144" t="s">
        <v>15144</v>
      </c>
    </row>
    <row r="6145" spans="1:12" x14ac:dyDescent="0.2">
      <c r="A6145" t="s">
        <v>11451</v>
      </c>
      <c r="B6145" t="s">
        <v>11452</v>
      </c>
      <c r="C6145" t="s">
        <v>7360</v>
      </c>
      <c r="D6145" t="s">
        <v>2045</v>
      </c>
      <c r="E6145" t="s">
        <v>38</v>
      </c>
      <c r="F6145" t="s">
        <v>152</v>
      </c>
      <c r="G6145" t="s">
        <v>1063</v>
      </c>
      <c r="I6145"/>
      <c r="J6145">
        <v>215</v>
      </c>
      <c r="K6145" s="1">
        <v>46053</v>
      </c>
      <c r="L6145" t="s">
        <v>15144</v>
      </c>
    </row>
    <row r="6146" spans="1:12" x14ac:dyDescent="0.2">
      <c r="A6146" t="s">
        <v>11449</v>
      </c>
      <c r="B6146" t="s">
        <v>11450</v>
      </c>
      <c r="C6146" t="s">
        <v>15359</v>
      </c>
      <c r="D6146" t="s">
        <v>2045</v>
      </c>
      <c r="E6146" t="s">
        <v>38</v>
      </c>
      <c r="F6146" t="s">
        <v>152</v>
      </c>
      <c r="G6146" t="s">
        <v>1063</v>
      </c>
      <c r="I6146"/>
      <c r="J6146">
        <v>215</v>
      </c>
      <c r="K6146" s="1">
        <v>46053</v>
      </c>
      <c r="L6146" t="s">
        <v>15144</v>
      </c>
    </row>
    <row r="6147" spans="1:12" x14ac:dyDescent="0.2">
      <c r="A6147" t="s">
        <v>3299</v>
      </c>
      <c r="B6147" t="s">
        <v>6496</v>
      </c>
      <c r="C6147" t="s">
        <v>7360</v>
      </c>
      <c r="D6147" t="s">
        <v>197</v>
      </c>
      <c r="E6147" t="s">
        <v>38</v>
      </c>
      <c r="F6147" t="s">
        <v>39</v>
      </c>
      <c r="G6147" t="s">
        <v>40</v>
      </c>
      <c r="H6147">
        <v>218000</v>
      </c>
      <c r="I6147">
        <v>218000</v>
      </c>
      <c r="J6147">
        <v>49</v>
      </c>
      <c r="K6147" s="1">
        <v>45657</v>
      </c>
      <c r="L6147" t="s">
        <v>15144</v>
      </c>
    </row>
    <row r="6148" spans="1:12" x14ac:dyDescent="0.2">
      <c r="A6148" t="s">
        <v>12616</v>
      </c>
      <c r="B6148" t="s">
        <v>12617</v>
      </c>
      <c r="C6148" t="s">
        <v>7360</v>
      </c>
      <c r="D6148" t="s">
        <v>197</v>
      </c>
      <c r="E6148" t="s">
        <v>38</v>
      </c>
      <c r="F6148" t="s">
        <v>36</v>
      </c>
      <c r="G6148" t="s">
        <v>37</v>
      </c>
      <c r="I6148">
        <v>220000</v>
      </c>
      <c r="J6148">
        <v>66</v>
      </c>
      <c r="K6148" s="1">
        <v>45961</v>
      </c>
      <c r="L6148" t="s">
        <v>15144</v>
      </c>
    </row>
    <row r="6149" spans="1:12" x14ac:dyDescent="0.2">
      <c r="A6149" t="s">
        <v>10264</v>
      </c>
      <c r="B6149" t="s">
        <v>12618</v>
      </c>
      <c r="C6149" t="s">
        <v>7360</v>
      </c>
      <c r="D6149" t="s">
        <v>197</v>
      </c>
      <c r="E6149" t="s">
        <v>38</v>
      </c>
      <c r="F6149" t="s">
        <v>36</v>
      </c>
      <c r="G6149" t="s">
        <v>37</v>
      </c>
      <c r="I6149">
        <v>220000</v>
      </c>
      <c r="J6149">
        <v>66</v>
      </c>
      <c r="K6149" s="1">
        <v>45961</v>
      </c>
      <c r="L6149" t="s">
        <v>15144</v>
      </c>
    </row>
    <row r="6150" spans="1:12" x14ac:dyDescent="0.2">
      <c r="A6150" t="s">
        <v>10262</v>
      </c>
      <c r="B6150" t="s">
        <v>12619</v>
      </c>
      <c r="C6150" t="s">
        <v>7360</v>
      </c>
      <c r="D6150" t="s">
        <v>197</v>
      </c>
      <c r="E6150" t="s">
        <v>38</v>
      </c>
      <c r="F6150" t="s">
        <v>36</v>
      </c>
      <c r="G6150" t="s">
        <v>37</v>
      </c>
      <c r="I6150">
        <v>220000</v>
      </c>
      <c r="J6150">
        <v>66</v>
      </c>
      <c r="K6150" s="1">
        <v>45961</v>
      </c>
      <c r="L6150" t="s">
        <v>15144</v>
      </c>
    </row>
    <row r="6151" spans="1:12" x14ac:dyDescent="0.2">
      <c r="A6151" t="s">
        <v>10266</v>
      </c>
      <c r="B6151" t="s">
        <v>12620</v>
      </c>
      <c r="C6151" t="s">
        <v>7360</v>
      </c>
      <c r="D6151" t="s">
        <v>197</v>
      </c>
      <c r="E6151" t="s">
        <v>38</v>
      </c>
      <c r="F6151" t="s">
        <v>36</v>
      </c>
      <c r="G6151" t="s">
        <v>37</v>
      </c>
      <c r="I6151">
        <v>220000</v>
      </c>
      <c r="J6151">
        <v>66</v>
      </c>
      <c r="K6151" s="1">
        <v>45961</v>
      </c>
      <c r="L6151" t="s">
        <v>15144</v>
      </c>
    </row>
    <row r="6152" spans="1:12" x14ac:dyDescent="0.2">
      <c r="A6152" t="s">
        <v>11872</v>
      </c>
      <c r="B6152" t="s">
        <v>11873</v>
      </c>
      <c r="C6152" t="s">
        <v>7360</v>
      </c>
      <c r="D6152" t="s">
        <v>197</v>
      </c>
      <c r="E6152" t="s">
        <v>38</v>
      </c>
      <c r="F6152" t="s">
        <v>44</v>
      </c>
      <c r="G6152" t="s">
        <v>45</v>
      </c>
      <c r="H6152">
        <v>133500</v>
      </c>
      <c r="I6152">
        <v>400000</v>
      </c>
      <c r="J6152">
        <v>119</v>
      </c>
      <c r="K6152" s="1">
        <v>46081</v>
      </c>
      <c r="L6152" t="s">
        <v>15144</v>
      </c>
    </row>
    <row r="6153" spans="1:12" x14ac:dyDescent="0.2">
      <c r="A6153" t="s">
        <v>11874</v>
      </c>
      <c r="B6153" t="s">
        <v>11875</v>
      </c>
      <c r="C6153" t="s">
        <v>7360</v>
      </c>
      <c r="D6153" t="s">
        <v>197</v>
      </c>
      <c r="E6153" t="s">
        <v>38</v>
      </c>
      <c r="F6153" t="s">
        <v>44</v>
      </c>
      <c r="G6153" t="s">
        <v>45</v>
      </c>
      <c r="H6153">
        <v>133500</v>
      </c>
      <c r="I6153">
        <v>400000</v>
      </c>
      <c r="J6153">
        <v>119</v>
      </c>
      <c r="K6153" s="1">
        <v>46081</v>
      </c>
      <c r="L6153" t="s">
        <v>15144</v>
      </c>
    </row>
    <row r="6154" spans="1:12" x14ac:dyDescent="0.2">
      <c r="A6154" t="s">
        <v>11876</v>
      </c>
      <c r="B6154" t="s">
        <v>11877</v>
      </c>
      <c r="C6154" t="s">
        <v>7360</v>
      </c>
      <c r="D6154" t="s">
        <v>197</v>
      </c>
      <c r="E6154" t="s">
        <v>38</v>
      </c>
      <c r="F6154" t="s">
        <v>44</v>
      </c>
      <c r="G6154" t="s">
        <v>45</v>
      </c>
      <c r="H6154">
        <v>133500</v>
      </c>
      <c r="I6154">
        <v>400000</v>
      </c>
      <c r="J6154">
        <v>119</v>
      </c>
      <c r="K6154" s="1">
        <v>46081</v>
      </c>
      <c r="L6154" t="s">
        <v>15144</v>
      </c>
    </row>
    <row r="6155" spans="1:12" x14ac:dyDescent="0.2">
      <c r="A6155" t="s">
        <v>11878</v>
      </c>
      <c r="B6155" t="s">
        <v>11879</v>
      </c>
      <c r="C6155" t="s">
        <v>7360</v>
      </c>
      <c r="D6155" t="s">
        <v>197</v>
      </c>
      <c r="E6155" t="s">
        <v>38</v>
      </c>
      <c r="F6155" t="s">
        <v>44</v>
      </c>
      <c r="G6155" t="s">
        <v>45</v>
      </c>
      <c r="H6155">
        <v>133500</v>
      </c>
      <c r="I6155">
        <v>400000</v>
      </c>
      <c r="J6155">
        <v>119</v>
      </c>
      <c r="K6155" s="1">
        <v>46081</v>
      </c>
      <c r="L6155" t="s">
        <v>15144</v>
      </c>
    </row>
    <row r="6156" spans="1:12" x14ac:dyDescent="0.2">
      <c r="A6156" t="s">
        <v>11880</v>
      </c>
      <c r="B6156" t="s">
        <v>11881</v>
      </c>
      <c r="C6156" t="s">
        <v>7360</v>
      </c>
      <c r="D6156" t="s">
        <v>197</v>
      </c>
      <c r="E6156" t="s">
        <v>38</v>
      </c>
      <c r="F6156" t="s">
        <v>44</v>
      </c>
      <c r="G6156" t="s">
        <v>45</v>
      </c>
      <c r="H6156">
        <v>133500</v>
      </c>
      <c r="I6156">
        <v>400000</v>
      </c>
      <c r="J6156">
        <v>119</v>
      </c>
      <c r="K6156" s="1">
        <v>46081</v>
      </c>
      <c r="L6156" t="s">
        <v>15144</v>
      </c>
    </row>
    <row r="6157" spans="1:12" x14ac:dyDescent="0.2">
      <c r="A6157" t="s">
        <v>3088</v>
      </c>
      <c r="B6157" t="s">
        <v>6880</v>
      </c>
      <c r="C6157" t="s">
        <v>7360</v>
      </c>
      <c r="D6157" t="s">
        <v>197</v>
      </c>
      <c r="E6157" t="s">
        <v>38</v>
      </c>
      <c r="F6157" t="s">
        <v>36</v>
      </c>
      <c r="G6157" t="s">
        <v>37</v>
      </c>
      <c r="H6157">
        <v>215000</v>
      </c>
      <c r="I6157">
        <v>215000</v>
      </c>
      <c r="J6157">
        <v>66</v>
      </c>
      <c r="K6157" s="1">
        <v>45626</v>
      </c>
      <c r="L6157" t="s">
        <v>15144</v>
      </c>
    </row>
    <row r="6158" spans="1:12" x14ac:dyDescent="0.2">
      <c r="A6158" t="s">
        <v>11272</v>
      </c>
      <c r="B6158" t="s">
        <v>11273</v>
      </c>
      <c r="C6158" t="s">
        <v>7360</v>
      </c>
      <c r="D6158" t="s">
        <v>197</v>
      </c>
      <c r="E6158" t="s">
        <v>38</v>
      </c>
      <c r="F6158" t="s">
        <v>36</v>
      </c>
      <c r="G6158" t="s">
        <v>37</v>
      </c>
      <c r="H6158">
        <v>215000</v>
      </c>
      <c r="I6158">
        <v>215000</v>
      </c>
      <c r="J6158">
        <v>66</v>
      </c>
      <c r="K6158" s="1">
        <v>46053</v>
      </c>
      <c r="L6158" t="s">
        <v>15144</v>
      </c>
    </row>
    <row r="6159" spans="1:12" x14ac:dyDescent="0.2">
      <c r="A6159" t="s">
        <v>11274</v>
      </c>
      <c r="B6159" t="s">
        <v>11275</v>
      </c>
      <c r="C6159" t="s">
        <v>7360</v>
      </c>
      <c r="D6159" t="s">
        <v>197</v>
      </c>
      <c r="E6159" t="s">
        <v>38</v>
      </c>
      <c r="F6159" t="s">
        <v>36</v>
      </c>
      <c r="G6159" t="s">
        <v>37</v>
      </c>
      <c r="H6159">
        <v>215000</v>
      </c>
      <c r="I6159">
        <v>215000</v>
      </c>
      <c r="J6159">
        <v>66</v>
      </c>
      <c r="K6159" s="1">
        <v>46053</v>
      </c>
      <c r="L6159" t="s">
        <v>15144</v>
      </c>
    </row>
    <row r="6160" spans="1:12" x14ac:dyDescent="0.2">
      <c r="A6160" t="s">
        <v>11276</v>
      </c>
      <c r="B6160" t="s">
        <v>11277</v>
      </c>
      <c r="C6160" t="s">
        <v>7360</v>
      </c>
      <c r="D6160" t="s">
        <v>197</v>
      </c>
      <c r="E6160" t="s">
        <v>38</v>
      </c>
      <c r="F6160" t="s">
        <v>36</v>
      </c>
      <c r="G6160" t="s">
        <v>37</v>
      </c>
      <c r="H6160">
        <v>215000</v>
      </c>
      <c r="I6160">
        <v>215000</v>
      </c>
      <c r="J6160">
        <v>66</v>
      </c>
      <c r="K6160" s="1">
        <v>46053</v>
      </c>
      <c r="L6160" t="s">
        <v>15144</v>
      </c>
    </row>
    <row r="6161" spans="1:12" x14ac:dyDescent="0.2">
      <c r="A6161" t="s">
        <v>11910</v>
      </c>
      <c r="B6161" t="s">
        <v>11911</v>
      </c>
      <c r="C6161" t="s">
        <v>7360</v>
      </c>
      <c r="D6161" t="s">
        <v>197</v>
      </c>
      <c r="E6161" t="s">
        <v>38</v>
      </c>
      <c r="F6161" t="s">
        <v>183</v>
      </c>
      <c r="G6161" t="s">
        <v>95</v>
      </c>
      <c r="H6161">
        <v>217805</v>
      </c>
      <c r="I6161">
        <v>217805</v>
      </c>
      <c r="J6161">
        <v>66</v>
      </c>
      <c r="K6161" s="1">
        <v>46081</v>
      </c>
      <c r="L6161" t="s">
        <v>15144</v>
      </c>
    </row>
    <row r="6162" spans="1:12" x14ac:dyDescent="0.2">
      <c r="A6162" t="s">
        <v>3295</v>
      </c>
      <c r="B6162" t="s">
        <v>6735</v>
      </c>
      <c r="C6162" t="s">
        <v>7360</v>
      </c>
      <c r="D6162" t="s">
        <v>197</v>
      </c>
      <c r="E6162" t="s">
        <v>38</v>
      </c>
      <c r="F6162" t="s">
        <v>41</v>
      </c>
      <c r="G6162" t="s">
        <v>42</v>
      </c>
      <c r="H6162">
        <v>227000</v>
      </c>
      <c r="I6162">
        <v>227000</v>
      </c>
      <c r="J6162">
        <v>93.5</v>
      </c>
      <c r="K6162" s="1">
        <v>45626</v>
      </c>
      <c r="L6162" t="s">
        <v>15144</v>
      </c>
    </row>
    <row r="6163" spans="1:12" x14ac:dyDescent="0.2">
      <c r="A6163" t="s">
        <v>3297</v>
      </c>
      <c r="B6163" t="s">
        <v>6734</v>
      </c>
      <c r="C6163" t="s">
        <v>7360</v>
      </c>
      <c r="D6163" t="s">
        <v>197</v>
      </c>
      <c r="E6163" t="s">
        <v>38</v>
      </c>
      <c r="F6163" t="s">
        <v>41</v>
      </c>
      <c r="G6163" t="s">
        <v>42</v>
      </c>
      <c r="H6163">
        <v>227000</v>
      </c>
      <c r="I6163">
        <v>227000</v>
      </c>
      <c r="J6163">
        <v>93.5</v>
      </c>
      <c r="K6163" s="1">
        <v>45626</v>
      </c>
      <c r="L6163" t="s">
        <v>15144</v>
      </c>
    </row>
    <row r="6164" spans="1:12" x14ac:dyDescent="0.2">
      <c r="A6164" t="s">
        <v>14549</v>
      </c>
      <c r="B6164" t="s">
        <v>10908</v>
      </c>
      <c r="C6164" t="s">
        <v>7360</v>
      </c>
      <c r="D6164" t="s">
        <v>197</v>
      </c>
      <c r="E6164" t="s">
        <v>38</v>
      </c>
      <c r="F6164" t="s">
        <v>49</v>
      </c>
      <c r="G6164" t="s">
        <v>50</v>
      </c>
      <c r="I6164">
        <v>189060</v>
      </c>
      <c r="J6164">
        <v>30.84</v>
      </c>
      <c r="K6164" s="1">
        <v>46203</v>
      </c>
      <c r="L6164" t="s">
        <v>15144</v>
      </c>
    </row>
    <row r="6165" spans="1:12" x14ac:dyDescent="0.2">
      <c r="A6165" t="s">
        <v>11487</v>
      </c>
      <c r="B6165" t="s">
        <v>11488</v>
      </c>
      <c r="C6165" t="s">
        <v>7360</v>
      </c>
      <c r="D6165" t="s">
        <v>197</v>
      </c>
      <c r="E6165" t="s">
        <v>38</v>
      </c>
      <c r="F6165" t="s">
        <v>147</v>
      </c>
      <c r="G6165" t="s">
        <v>148</v>
      </c>
      <c r="H6165">
        <v>285000</v>
      </c>
      <c r="I6165">
        <v>285000</v>
      </c>
      <c r="J6165">
        <v>71</v>
      </c>
      <c r="K6165" s="1">
        <v>46053</v>
      </c>
      <c r="L6165" t="s">
        <v>15144</v>
      </c>
    </row>
    <row r="6166" spans="1:12" x14ac:dyDescent="0.2">
      <c r="A6166" t="s">
        <v>11481</v>
      </c>
      <c r="B6166" t="s">
        <v>11482</v>
      </c>
      <c r="C6166" t="s">
        <v>7360</v>
      </c>
      <c r="D6166" t="s">
        <v>197</v>
      </c>
      <c r="E6166" t="s">
        <v>38</v>
      </c>
      <c r="F6166" t="s">
        <v>147</v>
      </c>
      <c r="G6166" t="s">
        <v>148</v>
      </c>
      <c r="H6166">
        <v>285000</v>
      </c>
      <c r="I6166">
        <v>285000</v>
      </c>
      <c r="J6166">
        <v>71</v>
      </c>
      <c r="K6166" s="1">
        <v>46053</v>
      </c>
      <c r="L6166" t="s">
        <v>15144</v>
      </c>
    </row>
    <row r="6167" spans="1:12" x14ac:dyDescent="0.2">
      <c r="A6167" t="s">
        <v>2989</v>
      </c>
      <c r="B6167" t="s">
        <v>5606</v>
      </c>
      <c r="C6167" t="s">
        <v>7360</v>
      </c>
      <c r="D6167" t="s">
        <v>197</v>
      </c>
      <c r="E6167" t="s">
        <v>38</v>
      </c>
      <c r="F6167" t="s">
        <v>230</v>
      </c>
      <c r="G6167" t="s">
        <v>836</v>
      </c>
      <c r="H6167">
        <v>250000</v>
      </c>
      <c r="I6167">
        <v>250000</v>
      </c>
      <c r="J6167">
        <v>66</v>
      </c>
      <c r="K6167" s="1">
        <v>45626</v>
      </c>
      <c r="L6167" t="s">
        <v>15144</v>
      </c>
    </row>
    <row r="6168" spans="1:12" x14ac:dyDescent="0.2">
      <c r="A6168" t="s">
        <v>2987</v>
      </c>
      <c r="B6168" t="s">
        <v>5609</v>
      </c>
      <c r="C6168" t="s">
        <v>7360</v>
      </c>
      <c r="D6168" t="s">
        <v>197</v>
      </c>
      <c r="E6168" t="s">
        <v>38</v>
      </c>
      <c r="F6168" t="s">
        <v>230</v>
      </c>
      <c r="G6168" t="s">
        <v>836</v>
      </c>
      <c r="H6168">
        <v>250000</v>
      </c>
      <c r="I6168">
        <v>250000</v>
      </c>
      <c r="J6168">
        <v>66</v>
      </c>
      <c r="K6168" s="1">
        <v>45626</v>
      </c>
      <c r="L6168" t="s">
        <v>15144</v>
      </c>
    </row>
    <row r="6169" spans="1:12" x14ac:dyDescent="0.2">
      <c r="A6169" t="s">
        <v>2981</v>
      </c>
      <c r="B6169" t="s">
        <v>5607</v>
      </c>
      <c r="C6169" t="s">
        <v>7360</v>
      </c>
      <c r="D6169" t="s">
        <v>197</v>
      </c>
      <c r="E6169" t="s">
        <v>38</v>
      </c>
      <c r="F6169" t="s">
        <v>230</v>
      </c>
      <c r="G6169" t="s">
        <v>836</v>
      </c>
      <c r="H6169">
        <v>250000</v>
      </c>
      <c r="I6169">
        <v>250000</v>
      </c>
      <c r="J6169">
        <v>66</v>
      </c>
      <c r="K6169" s="1">
        <v>45626</v>
      </c>
      <c r="L6169" t="s">
        <v>15144</v>
      </c>
    </row>
    <row r="6170" spans="1:12" x14ac:dyDescent="0.2">
      <c r="A6170" t="s">
        <v>2990</v>
      </c>
      <c r="B6170" t="s">
        <v>5608</v>
      </c>
      <c r="C6170" t="s">
        <v>7360</v>
      </c>
      <c r="D6170" t="s">
        <v>197</v>
      </c>
      <c r="E6170" t="s">
        <v>38</v>
      </c>
      <c r="F6170" t="s">
        <v>230</v>
      </c>
      <c r="G6170" t="s">
        <v>836</v>
      </c>
      <c r="H6170">
        <v>250000</v>
      </c>
      <c r="I6170">
        <v>250000</v>
      </c>
      <c r="J6170">
        <v>66</v>
      </c>
      <c r="K6170" s="1">
        <v>45626</v>
      </c>
      <c r="L6170" t="s">
        <v>15144</v>
      </c>
    </row>
    <row r="6171" spans="1:12" x14ac:dyDescent="0.2">
      <c r="A6171" t="s">
        <v>1595</v>
      </c>
      <c r="B6171" t="s">
        <v>5601</v>
      </c>
      <c r="C6171" t="s">
        <v>7360</v>
      </c>
      <c r="D6171" t="s">
        <v>197</v>
      </c>
      <c r="E6171" t="s">
        <v>38</v>
      </c>
      <c r="F6171" t="s">
        <v>230</v>
      </c>
      <c r="G6171" t="s">
        <v>836</v>
      </c>
      <c r="H6171">
        <v>250000</v>
      </c>
      <c r="I6171">
        <v>250000</v>
      </c>
      <c r="J6171">
        <v>66</v>
      </c>
      <c r="K6171" s="1">
        <v>45626</v>
      </c>
      <c r="L6171" t="s">
        <v>15144</v>
      </c>
    </row>
    <row r="6172" spans="1:12" x14ac:dyDescent="0.2">
      <c r="A6172" t="s">
        <v>2977</v>
      </c>
      <c r="B6172" t="s">
        <v>5597</v>
      </c>
      <c r="C6172" t="s">
        <v>7360</v>
      </c>
      <c r="D6172" t="s">
        <v>197</v>
      </c>
      <c r="E6172" t="s">
        <v>38</v>
      </c>
      <c r="F6172" t="s">
        <v>230</v>
      </c>
      <c r="G6172" t="s">
        <v>836</v>
      </c>
      <c r="H6172">
        <v>250000</v>
      </c>
      <c r="I6172">
        <v>250000</v>
      </c>
      <c r="J6172">
        <v>71.5</v>
      </c>
      <c r="K6172" s="1">
        <v>45565</v>
      </c>
      <c r="L6172" t="s">
        <v>15144</v>
      </c>
    </row>
    <row r="6173" spans="1:12" x14ac:dyDescent="0.2">
      <c r="A6173" t="s">
        <v>2974</v>
      </c>
      <c r="B6173" t="s">
        <v>5599</v>
      </c>
      <c r="C6173" t="s">
        <v>7360</v>
      </c>
      <c r="D6173" t="s">
        <v>197</v>
      </c>
      <c r="E6173" t="s">
        <v>38</v>
      </c>
      <c r="F6173" t="s">
        <v>230</v>
      </c>
      <c r="G6173" t="s">
        <v>836</v>
      </c>
      <c r="H6173">
        <v>250000</v>
      </c>
      <c r="I6173">
        <v>250000</v>
      </c>
      <c r="J6173">
        <v>71.5</v>
      </c>
      <c r="K6173" s="1">
        <v>45565</v>
      </c>
      <c r="L6173" t="s">
        <v>15144</v>
      </c>
    </row>
    <row r="6174" spans="1:12" x14ac:dyDescent="0.2">
      <c r="A6174" t="s">
        <v>2968</v>
      </c>
      <c r="B6174" t="s">
        <v>5598</v>
      </c>
      <c r="C6174" t="s">
        <v>7360</v>
      </c>
      <c r="D6174" t="s">
        <v>197</v>
      </c>
      <c r="E6174" t="s">
        <v>38</v>
      </c>
      <c r="F6174" t="s">
        <v>230</v>
      </c>
      <c r="G6174" t="s">
        <v>836</v>
      </c>
      <c r="H6174">
        <v>250000</v>
      </c>
      <c r="I6174">
        <v>250000</v>
      </c>
      <c r="J6174">
        <v>71.5</v>
      </c>
      <c r="K6174" s="1">
        <v>45565</v>
      </c>
      <c r="L6174" t="s">
        <v>15144</v>
      </c>
    </row>
    <row r="6175" spans="1:12" x14ac:dyDescent="0.2">
      <c r="A6175" t="s">
        <v>2975</v>
      </c>
      <c r="B6175" t="s">
        <v>5600</v>
      </c>
      <c r="C6175" t="s">
        <v>7360</v>
      </c>
      <c r="D6175" t="s">
        <v>197</v>
      </c>
      <c r="E6175" t="s">
        <v>38</v>
      </c>
      <c r="F6175" t="s">
        <v>230</v>
      </c>
      <c r="G6175" t="s">
        <v>836</v>
      </c>
      <c r="H6175">
        <v>250000</v>
      </c>
      <c r="I6175">
        <v>250000</v>
      </c>
      <c r="J6175">
        <v>71.5</v>
      </c>
      <c r="K6175" s="1">
        <v>45565</v>
      </c>
      <c r="L6175" t="s">
        <v>15144</v>
      </c>
    </row>
    <row r="6176" spans="1:12" x14ac:dyDescent="0.2">
      <c r="A6176" t="s">
        <v>2970</v>
      </c>
      <c r="B6176" t="s">
        <v>5586</v>
      </c>
      <c r="C6176" t="s">
        <v>7360</v>
      </c>
      <c r="D6176" t="s">
        <v>197</v>
      </c>
      <c r="E6176" t="s">
        <v>38</v>
      </c>
      <c r="F6176" t="s">
        <v>230</v>
      </c>
      <c r="G6176" t="s">
        <v>836</v>
      </c>
      <c r="H6176">
        <v>250000</v>
      </c>
      <c r="I6176">
        <v>250000</v>
      </c>
      <c r="J6176">
        <v>71.5</v>
      </c>
      <c r="K6176" s="1">
        <v>45565</v>
      </c>
      <c r="L6176" t="s">
        <v>15144</v>
      </c>
    </row>
    <row r="6177" spans="1:12" x14ac:dyDescent="0.2">
      <c r="A6177" t="s">
        <v>2966</v>
      </c>
      <c r="B6177" t="s">
        <v>5587</v>
      </c>
      <c r="C6177" t="s">
        <v>7360</v>
      </c>
      <c r="D6177" t="s">
        <v>197</v>
      </c>
      <c r="E6177" t="s">
        <v>38</v>
      </c>
      <c r="F6177" t="s">
        <v>230</v>
      </c>
      <c r="G6177" t="s">
        <v>836</v>
      </c>
      <c r="H6177">
        <v>250000</v>
      </c>
      <c r="I6177">
        <v>250000</v>
      </c>
      <c r="J6177">
        <v>71.5</v>
      </c>
      <c r="K6177" s="1">
        <v>45565</v>
      </c>
      <c r="L6177" t="s">
        <v>15144</v>
      </c>
    </row>
    <row r="6178" spans="1:12" x14ac:dyDescent="0.2">
      <c r="A6178" t="s">
        <v>2965</v>
      </c>
      <c r="B6178" t="s">
        <v>5588</v>
      </c>
      <c r="C6178" t="s">
        <v>7360</v>
      </c>
      <c r="D6178" t="s">
        <v>197</v>
      </c>
      <c r="E6178" t="s">
        <v>38</v>
      </c>
      <c r="F6178" t="s">
        <v>230</v>
      </c>
      <c r="G6178" t="s">
        <v>836</v>
      </c>
      <c r="H6178">
        <v>250000</v>
      </c>
      <c r="I6178">
        <v>250000</v>
      </c>
      <c r="J6178">
        <v>71.5</v>
      </c>
      <c r="K6178" s="1">
        <v>45565</v>
      </c>
      <c r="L6178" t="s">
        <v>15144</v>
      </c>
    </row>
    <row r="6179" spans="1:12" x14ac:dyDescent="0.2">
      <c r="A6179" t="s">
        <v>3893</v>
      </c>
      <c r="B6179" t="s">
        <v>15363</v>
      </c>
      <c r="C6179" t="s">
        <v>7360</v>
      </c>
      <c r="D6179" t="s">
        <v>197</v>
      </c>
      <c r="E6179" t="s">
        <v>38</v>
      </c>
      <c r="F6179" t="s">
        <v>125</v>
      </c>
      <c r="G6179" t="s">
        <v>126</v>
      </c>
      <c r="I6179"/>
      <c r="J6179">
        <v>71.5</v>
      </c>
      <c r="K6179" s="1">
        <v>45747</v>
      </c>
      <c r="L6179" t="s">
        <v>15144</v>
      </c>
    </row>
    <row r="6180" spans="1:12" x14ac:dyDescent="0.2">
      <c r="A6180" t="s">
        <v>3892</v>
      </c>
      <c r="B6180" t="s">
        <v>15378</v>
      </c>
      <c r="C6180" t="s">
        <v>7360</v>
      </c>
      <c r="D6180" t="s">
        <v>197</v>
      </c>
      <c r="E6180" t="s">
        <v>38</v>
      </c>
      <c r="F6180" t="s">
        <v>125</v>
      </c>
      <c r="G6180" t="s">
        <v>126</v>
      </c>
      <c r="I6180"/>
      <c r="J6180">
        <v>71.5</v>
      </c>
      <c r="K6180" s="1">
        <v>45747</v>
      </c>
      <c r="L6180" t="s">
        <v>15144</v>
      </c>
    </row>
    <row r="6181" spans="1:12" x14ac:dyDescent="0.2">
      <c r="A6181" t="s">
        <v>10164</v>
      </c>
      <c r="B6181" t="s">
        <v>10165</v>
      </c>
      <c r="C6181" t="s">
        <v>7360</v>
      </c>
      <c r="D6181" t="s">
        <v>197</v>
      </c>
      <c r="E6181" t="s">
        <v>38</v>
      </c>
      <c r="F6181" t="s">
        <v>125</v>
      </c>
      <c r="G6181" t="s">
        <v>126</v>
      </c>
      <c r="H6181">
        <v>200000</v>
      </c>
      <c r="I6181">
        <v>200000</v>
      </c>
      <c r="J6181">
        <v>65</v>
      </c>
      <c r="K6181" s="1">
        <v>45961</v>
      </c>
      <c r="L6181" t="s">
        <v>15144</v>
      </c>
    </row>
    <row r="6182" spans="1:12" x14ac:dyDescent="0.2">
      <c r="A6182" t="s">
        <v>10166</v>
      </c>
      <c r="B6182" t="s">
        <v>10167</v>
      </c>
      <c r="C6182" t="s">
        <v>7360</v>
      </c>
      <c r="D6182" t="s">
        <v>197</v>
      </c>
      <c r="E6182" t="s">
        <v>38</v>
      </c>
      <c r="F6182" t="s">
        <v>125</v>
      </c>
      <c r="G6182" t="s">
        <v>126</v>
      </c>
      <c r="H6182">
        <v>200000</v>
      </c>
      <c r="I6182">
        <v>200000</v>
      </c>
      <c r="J6182">
        <v>65</v>
      </c>
      <c r="K6182" s="1">
        <v>45961</v>
      </c>
      <c r="L6182" t="s">
        <v>15144</v>
      </c>
    </row>
    <row r="6183" spans="1:12" x14ac:dyDescent="0.2">
      <c r="A6183" t="s">
        <v>10148</v>
      </c>
      <c r="B6183" t="s">
        <v>10149</v>
      </c>
      <c r="C6183" t="s">
        <v>7360</v>
      </c>
      <c r="D6183" t="s">
        <v>197</v>
      </c>
      <c r="E6183" t="s">
        <v>38</v>
      </c>
      <c r="F6183" t="s">
        <v>125</v>
      </c>
      <c r="G6183" t="s">
        <v>126</v>
      </c>
      <c r="H6183">
        <v>200000</v>
      </c>
      <c r="I6183">
        <v>200000</v>
      </c>
      <c r="J6183">
        <v>65</v>
      </c>
      <c r="K6183" s="1">
        <v>45961</v>
      </c>
      <c r="L6183" t="s">
        <v>15144</v>
      </c>
    </row>
    <row r="6184" spans="1:12" x14ac:dyDescent="0.2">
      <c r="A6184" t="s">
        <v>3069</v>
      </c>
      <c r="B6184" t="s">
        <v>5764</v>
      </c>
      <c r="C6184" t="s">
        <v>7360</v>
      </c>
      <c r="D6184" t="s">
        <v>197</v>
      </c>
      <c r="E6184" t="s">
        <v>38</v>
      </c>
      <c r="F6184" t="s">
        <v>125</v>
      </c>
      <c r="G6184" t="s">
        <v>126</v>
      </c>
      <c r="H6184">
        <v>200000</v>
      </c>
      <c r="I6184">
        <v>200000</v>
      </c>
      <c r="J6184">
        <v>65</v>
      </c>
      <c r="K6184" s="1">
        <v>45626</v>
      </c>
      <c r="L6184" t="s">
        <v>15144</v>
      </c>
    </row>
    <row r="6185" spans="1:12" x14ac:dyDescent="0.2">
      <c r="A6185" t="s">
        <v>3066</v>
      </c>
      <c r="B6185" t="s">
        <v>5763</v>
      </c>
      <c r="C6185" t="s">
        <v>7360</v>
      </c>
      <c r="D6185" t="s">
        <v>197</v>
      </c>
      <c r="E6185" t="s">
        <v>38</v>
      </c>
      <c r="F6185" t="s">
        <v>125</v>
      </c>
      <c r="G6185" t="s">
        <v>126</v>
      </c>
      <c r="H6185">
        <v>200000</v>
      </c>
      <c r="I6185">
        <v>200000</v>
      </c>
      <c r="J6185">
        <v>65</v>
      </c>
      <c r="K6185" s="1">
        <v>45626</v>
      </c>
      <c r="L6185" t="s">
        <v>15144</v>
      </c>
    </row>
    <row r="6186" spans="1:12" x14ac:dyDescent="0.2">
      <c r="A6186" t="s">
        <v>10150</v>
      </c>
      <c r="B6186" t="s">
        <v>10151</v>
      </c>
      <c r="C6186" t="s">
        <v>7360</v>
      </c>
      <c r="D6186" t="s">
        <v>197</v>
      </c>
      <c r="E6186" t="s">
        <v>38</v>
      </c>
      <c r="F6186" t="s">
        <v>125</v>
      </c>
      <c r="G6186" t="s">
        <v>126</v>
      </c>
      <c r="H6186">
        <v>200000</v>
      </c>
      <c r="I6186">
        <v>200000</v>
      </c>
      <c r="J6186">
        <v>65</v>
      </c>
      <c r="K6186" s="1">
        <v>45961</v>
      </c>
      <c r="L6186" t="s">
        <v>15144</v>
      </c>
    </row>
    <row r="6187" spans="1:12" x14ac:dyDescent="0.2">
      <c r="A6187" t="s">
        <v>9681</v>
      </c>
      <c r="B6187" t="s">
        <v>9682</v>
      </c>
      <c r="C6187" t="s">
        <v>7360</v>
      </c>
      <c r="D6187" t="s">
        <v>197</v>
      </c>
      <c r="E6187" t="s">
        <v>38</v>
      </c>
      <c r="F6187" t="s">
        <v>125</v>
      </c>
      <c r="G6187" t="s">
        <v>126</v>
      </c>
      <c r="H6187">
        <v>120596</v>
      </c>
      <c r="I6187">
        <v>120596</v>
      </c>
      <c r="J6187">
        <v>71.5</v>
      </c>
      <c r="K6187" s="1">
        <v>45930</v>
      </c>
      <c r="L6187" t="s">
        <v>15144</v>
      </c>
    </row>
    <row r="6188" spans="1:12" x14ac:dyDescent="0.2">
      <c r="A6188" t="s">
        <v>9683</v>
      </c>
      <c r="B6188" t="s">
        <v>9684</v>
      </c>
      <c r="C6188" t="s">
        <v>7360</v>
      </c>
      <c r="D6188" t="s">
        <v>197</v>
      </c>
      <c r="E6188" t="s">
        <v>38</v>
      </c>
      <c r="F6188" t="s">
        <v>125</v>
      </c>
      <c r="G6188" t="s">
        <v>126</v>
      </c>
      <c r="H6188">
        <v>120600</v>
      </c>
      <c r="I6188">
        <v>120600</v>
      </c>
      <c r="J6188">
        <v>71.5</v>
      </c>
      <c r="K6188" s="1">
        <v>45930</v>
      </c>
      <c r="L6188" t="s">
        <v>15144</v>
      </c>
    </row>
    <row r="6189" spans="1:12" x14ac:dyDescent="0.2">
      <c r="A6189" t="s">
        <v>7761</v>
      </c>
      <c r="B6189" t="s">
        <v>7372</v>
      </c>
      <c r="C6189" t="s">
        <v>7360</v>
      </c>
      <c r="D6189" t="s">
        <v>197</v>
      </c>
      <c r="E6189" t="s">
        <v>38</v>
      </c>
      <c r="F6189" t="s">
        <v>58</v>
      </c>
      <c r="G6189" t="s">
        <v>59</v>
      </c>
      <c r="H6189">
        <v>380000</v>
      </c>
      <c r="I6189">
        <v>380000</v>
      </c>
      <c r="J6189">
        <v>41.25</v>
      </c>
      <c r="K6189" s="1">
        <v>45626</v>
      </c>
      <c r="L6189" t="s">
        <v>15144</v>
      </c>
    </row>
    <row r="6190" spans="1:12" x14ac:dyDescent="0.2">
      <c r="A6190" t="s">
        <v>10688</v>
      </c>
      <c r="B6190" t="s">
        <v>7376</v>
      </c>
      <c r="C6190" t="s">
        <v>7360</v>
      </c>
      <c r="D6190" t="s">
        <v>197</v>
      </c>
      <c r="E6190" t="s">
        <v>38</v>
      </c>
      <c r="F6190" t="s">
        <v>58</v>
      </c>
      <c r="G6190" t="s">
        <v>59</v>
      </c>
      <c r="H6190">
        <v>380000</v>
      </c>
      <c r="I6190">
        <v>380000</v>
      </c>
      <c r="J6190">
        <v>41.25</v>
      </c>
      <c r="K6190" s="1">
        <v>45991</v>
      </c>
      <c r="L6190" t="s">
        <v>15144</v>
      </c>
    </row>
    <row r="6191" spans="1:12" x14ac:dyDescent="0.2">
      <c r="A6191" t="s">
        <v>10689</v>
      </c>
      <c r="B6191" t="s">
        <v>7374</v>
      </c>
      <c r="C6191" t="s">
        <v>7360</v>
      </c>
      <c r="D6191" t="s">
        <v>197</v>
      </c>
      <c r="E6191" t="s">
        <v>38</v>
      </c>
      <c r="F6191" t="s">
        <v>58</v>
      </c>
      <c r="G6191" t="s">
        <v>59</v>
      </c>
      <c r="H6191">
        <v>380000</v>
      </c>
      <c r="I6191">
        <v>380000</v>
      </c>
      <c r="J6191">
        <v>41.25</v>
      </c>
      <c r="K6191" s="1">
        <v>45991</v>
      </c>
      <c r="L6191" t="s">
        <v>15144</v>
      </c>
    </row>
    <row r="6192" spans="1:12" x14ac:dyDescent="0.2">
      <c r="A6192" t="s">
        <v>10690</v>
      </c>
      <c r="B6192" t="s">
        <v>7378</v>
      </c>
      <c r="C6192" t="s">
        <v>7360</v>
      </c>
      <c r="D6192" t="s">
        <v>197</v>
      </c>
      <c r="E6192" t="s">
        <v>38</v>
      </c>
      <c r="F6192" t="s">
        <v>58</v>
      </c>
      <c r="G6192" t="s">
        <v>59</v>
      </c>
      <c r="H6192">
        <v>310000</v>
      </c>
      <c r="I6192">
        <v>310000</v>
      </c>
      <c r="J6192">
        <v>33</v>
      </c>
      <c r="K6192" s="1">
        <v>45991</v>
      </c>
      <c r="L6192" t="s">
        <v>15144</v>
      </c>
    </row>
    <row r="6193" spans="1:12" x14ac:dyDescent="0.2">
      <c r="A6193" t="s">
        <v>7762</v>
      </c>
      <c r="B6193" t="s">
        <v>11065</v>
      </c>
      <c r="C6193" t="s">
        <v>7360</v>
      </c>
      <c r="D6193" t="s">
        <v>197</v>
      </c>
      <c r="E6193" t="s">
        <v>38</v>
      </c>
      <c r="F6193" t="s">
        <v>58</v>
      </c>
      <c r="G6193" t="s">
        <v>59</v>
      </c>
      <c r="H6193">
        <v>217223</v>
      </c>
      <c r="I6193">
        <v>217223</v>
      </c>
      <c r="J6193">
        <v>71.5</v>
      </c>
      <c r="K6193" s="1">
        <v>45626</v>
      </c>
      <c r="L6193" t="s">
        <v>15144</v>
      </c>
    </row>
    <row r="6194" spans="1:12" x14ac:dyDescent="0.2">
      <c r="A6194" t="s">
        <v>11066</v>
      </c>
      <c r="B6194" t="s">
        <v>11067</v>
      </c>
      <c r="C6194" t="s">
        <v>7360</v>
      </c>
      <c r="D6194" t="s">
        <v>197</v>
      </c>
      <c r="E6194" t="s">
        <v>38</v>
      </c>
      <c r="F6194" t="s">
        <v>58</v>
      </c>
      <c r="G6194" t="s">
        <v>59</v>
      </c>
      <c r="H6194">
        <v>217223</v>
      </c>
      <c r="I6194">
        <v>217223</v>
      </c>
      <c r="J6194">
        <v>71.5</v>
      </c>
      <c r="K6194" s="1">
        <v>46022</v>
      </c>
      <c r="L6194" t="s">
        <v>15144</v>
      </c>
    </row>
    <row r="6195" spans="1:12" x14ac:dyDescent="0.2">
      <c r="A6195" t="s">
        <v>11068</v>
      </c>
      <c r="B6195" t="s">
        <v>11069</v>
      </c>
      <c r="C6195" t="s">
        <v>7360</v>
      </c>
      <c r="D6195" t="s">
        <v>197</v>
      </c>
      <c r="E6195" t="s">
        <v>38</v>
      </c>
      <c r="F6195" t="s">
        <v>58</v>
      </c>
      <c r="G6195" t="s">
        <v>59</v>
      </c>
      <c r="H6195">
        <v>217223</v>
      </c>
      <c r="I6195">
        <v>217223</v>
      </c>
      <c r="J6195">
        <v>71.5</v>
      </c>
      <c r="K6195" s="1">
        <v>46022</v>
      </c>
      <c r="L6195" t="s">
        <v>15144</v>
      </c>
    </row>
    <row r="6196" spans="1:12" x14ac:dyDescent="0.2">
      <c r="A6196" t="s">
        <v>13686</v>
      </c>
      <c r="B6196" t="s">
        <v>13687</v>
      </c>
      <c r="C6196" t="s">
        <v>7360</v>
      </c>
      <c r="D6196" t="s">
        <v>197</v>
      </c>
      <c r="E6196" t="s">
        <v>38</v>
      </c>
      <c r="F6196" t="s">
        <v>58</v>
      </c>
      <c r="G6196" t="s">
        <v>59</v>
      </c>
      <c r="H6196">
        <v>217223</v>
      </c>
      <c r="I6196">
        <v>217223</v>
      </c>
      <c r="J6196">
        <v>71.5</v>
      </c>
      <c r="K6196" s="1">
        <v>46173</v>
      </c>
      <c r="L6196" t="s">
        <v>15144</v>
      </c>
    </row>
    <row r="6197" spans="1:12" x14ac:dyDescent="0.2">
      <c r="A6197" t="s">
        <v>13373</v>
      </c>
      <c r="B6197" t="s">
        <v>13374</v>
      </c>
      <c r="C6197" t="s">
        <v>7360</v>
      </c>
      <c r="D6197" t="s">
        <v>197</v>
      </c>
      <c r="E6197" t="s">
        <v>38</v>
      </c>
      <c r="F6197" t="s">
        <v>56</v>
      </c>
      <c r="G6197" t="s">
        <v>57</v>
      </c>
      <c r="I6197"/>
      <c r="J6197">
        <v>65</v>
      </c>
      <c r="K6197" s="1">
        <v>46142</v>
      </c>
      <c r="L6197" t="s">
        <v>15144</v>
      </c>
    </row>
    <row r="6198" spans="1:12" x14ac:dyDescent="0.2">
      <c r="A6198" t="s">
        <v>9338</v>
      </c>
      <c r="B6198" t="s">
        <v>9339</v>
      </c>
      <c r="C6198" t="s">
        <v>7360</v>
      </c>
      <c r="D6198" t="s">
        <v>197</v>
      </c>
      <c r="E6198" t="s">
        <v>38</v>
      </c>
      <c r="F6198" t="s">
        <v>56</v>
      </c>
      <c r="G6198" t="s">
        <v>57</v>
      </c>
      <c r="I6198"/>
      <c r="J6198">
        <v>65</v>
      </c>
      <c r="K6198" s="1">
        <v>45930</v>
      </c>
      <c r="L6198" t="s">
        <v>15144</v>
      </c>
    </row>
    <row r="6199" spans="1:12" x14ac:dyDescent="0.2">
      <c r="A6199" t="s">
        <v>9345</v>
      </c>
      <c r="B6199" t="s">
        <v>9346</v>
      </c>
      <c r="C6199" t="s">
        <v>7360</v>
      </c>
      <c r="D6199" t="s">
        <v>197</v>
      </c>
      <c r="E6199" t="s">
        <v>38</v>
      </c>
      <c r="F6199" t="s">
        <v>56</v>
      </c>
      <c r="G6199" t="s">
        <v>57</v>
      </c>
      <c r="I6199"/>
      <c r="J6199">
        <v>65</v>
      </c>
      <c r="K6199" s="1">
        <v>45930</v>
      </c>
      <c r="L6199" t="s">
        <v>15144</v>
      </c>
    </row>
    <row r="6200" spans="1:12" x14ac:dyDescent="0.2">
      <c r="A6200" t="s">
        <v>9342</v>
      </c>
      <c r="B6200" t="s">
        <v>9343</v>
      </c>
      <c r="C6200" t="s">
        <v>7360</v>
      </c>
      <c r="D6200" t="s">
        <v>197</v>
      </c>
      <c r="E6200" t="s">
        <v>38</v>
      </c>
      <c r="F6200" t="s">
        <v>56</v>
      </c>
      <c r="G6200" t="s">
        <v>57</v>
      </c>
      <c r="I6200"/>
      <c r="J6200">
        <v>65</v>
      </c>
      <c r="K6200" s="1">
        <v>45930</v>
      </c>
      <c r="L6200" t="s">
        <v>15144</v>
      </c>
    </row>
    <row r="6201" spans="1:12" x14ac:dyDescent="0.2">
      <c r="A6201" t="s">
        <v>3576</v>
      </c>
      <c r="B6201" t="s">
        <v>9344</v>
      </c>
      <c r="C6201" t="s">
        <v>7360</v>
      </c>
      <c r="D6201" t="s">
        <v>197</v>
      </c>
      <c r="E6201" t="s">
        <v>38</v>
      </c>
      <c r="F6201" t="s">
        <v>56</v>
      </c>
      <c r="G6201" t="s">
        <v>57</v>
      </c>
      <c r="I6201"/>
      <c r="J6201">
        <v>65</v>
      </c>
      <c r="K6201" s="1">
        <v>45688</v>
      </c>
      <c r="L6201" t="s">
        <v>15144</v>
      </c>
    </row>
    <row r="6202" spans="1:12" x14ac:dyDescent="0.2">
      <c r="A6202" t="s">
        <v>9340</v>
      </c>
      <c r="B6202" t="s">
        <v>9341</v>
      </c>
      <c r="C6202" t="s">
        <v>7360</v>
      </c>
      <c r="D6202" t="s">
        <v>197</v>
      </c>
      <c r="E6202" t="s">
        <v>38</v>
      </c>
      <c r="F6202" t="s">
        <v>56</v>
      </c>
      <c r="G6202" t="s">
        <v>57</v>
      </c>
      <c r="I6202"/>
      <c r="J6202">
        <v>65</v>
      </c>
      <c r="K6202" s="1">
        <v>45930</v>
      </c>
      <c r="L6202" t="s">
        <v>15144</v>
      </c>
    </row>
    <row r="6203" spans="1:12" x14ac:dyDescent="0.2">
      <c r="A6203" t="s">
        <v>9336</v>
      </c>
      <c r="B6203" t="s">
        <v>9337</v>
      </c>
      <c r="C6203" t="s">
        <v>7360</v>
      </c>
      <c r="D6203" t="s">
        <v>197</v>
      </c>
      <c r="E6203" t="s">
        <v>38</v>
      </c>
      <c r="F6203" t="s">
        <v>56</v>
      </c>
      <c r="G6203" t="s">
        <v>57</v>
      </c>
      <c r="I6203"/>
      <c r="J6203">
        <v>65</v>
      </c>
      <c r="K6203" s="1">
        <v>45930</v>
      </c>
      <c r="L6203" t="s">
        <v>15144</v>
      </c>
    </row>
    <row r="6204" spans="1:12" x14ac:dyDescent="0.2">
      <c r="A6204" t="s">
        <v>3715</v>
      </c>
      <c r="B6204" t="s">
        <v>6911</v>
      </c>
      <c r="C6204" t="s">
        <v>7360</v>
      </c>
      <c r="D6204" t="s">
        <v>197</v>
      </c>
      <c r="E6204" t="s">
        <v>38</v>
      </c>
      <c r="F6204" t="s">
        <v>56</v>
      </c>
      <c r="G6204" t="s">
        <v>57</v>
      </c>
      <c r="H6204">
        <v>223100</v>
      </c>
      <c r="I6204">
        <v>223100</v>
      </c>
      <c r="J6204">
        <v>71.5</v>
      </c>
      <c r="K6204" s="1">
        <v>45716</v>
      </c>
      <c r="L6204" t="s">
        <v>15144</v>
      </c>
    </row>
    <row r="6205" spans="1:12" x14ac:dyDescent="0.2">
      <c r="A6205" t="s">
        <v>3050</v>
      </c>
      <c r="B6205" t="s">
        <v>6229</v>
      </c>
      <c r="C6205" t="s">
        <v>7360</v>
      </c>
      <c r="D6205" t="s">
        <v>197</v>
      </c>
      <c r="E6205" t="s">
        <v>38</v>
      </c>
      <c r="F6205" t="s">
        <v>56</v>
      </c>
      <c r="G6205" t="s">
        <v>57</v>
      </c>
      <c r="H6205">
        <v>220000</v>
      </c>
      <c r="I6205">
        <v>220000</v>
      </c>
      <c r="J6205">
        <v>57.7575</v>
      </c>
      <c r="K6205" s="1">
        <v>45626</v>
      </c>
      <c r="L6205" t="s">
        <v>15144</v>
      </c>
    </row>
    <row r="6206" spans="1:12" x14ac:dyDescent="0.2">
      <c r="A6206" t="s">
        <v>3000</v>
      </c>
      <c r="B6206" t="s">
        <v>6232</v>
      </c>
      <c r="C6206" t="s">
        <v>7360</v>
      </c>
      <c r="D6206" t="s">
        <v>197</v>
      </c>
      <c r="E6206" t="s">
        <v>38</v>
      </c>
      <c r="F6206" t="s">
        <v>56</v>
      </c>
      <c r="G6206" t="s">
        <v>57</v>
      </c>
      <c r="H6206">
        <v>216500</v>
      </c>
      <c r="I6206">
        <v>283000</v>
      </c>
      <c r="J6206">
        <v>65.320274725274729</v>
      </c>
      <c r="K6206" s="1">
        <v>45657</v>
      </c>
      <c r="L6206" t="s">
        <v>15144</v>
      </c>
    </row>
    <row r="6207" spans="1:12" x14ac:dyDescent="0.2">
      <c r="A6207" t="s">
        <v>3001</v>
      </c>
      <c r="B6207" t="s">
        <v>6233</v>
      </c>
      <c r="C6207" t="s">
        <v>7360</v>
      </c>
      <c r="D6207" t="s">
        <v>197</v>
      </c>
      <c r="E6207" t="s">
        <v>38</v>
      </c>
      <c r="F6207" t="s">
        <v>56</v>
      </c>
      <c r="G6207" t="s">
        <v>57</v>
      </c>
      <c r="H6207">
        <v>216500</v>
      </c>
      <c r="I6207">
        <v>216500</v>
      </c>
      <c r="J6207">
        <v>57.7575</v>
      </c>
      <c r="K6207" s="1">
        <v>45657</v>
      </c>
      <c r="L6207" t="s">
        <v>15144</v>
      </c>
    </row>
    <row r="6208" spans="1:12" x14ac:dyDescent="0.2">
      <c r="A6208" t="s">
        <v>3714</v>
      </c>
      <c r="B6208" t="s">
        <v>6234</v>
      </c>
      <c r="C6208" t="s">
        <v>7360</v>
      </c>
      <c r="D6208" t="s">
        <v>197</v>
      </c>
      <c r="E6208" t="s">
        <v>38</v>
      </c>
      <c r="F6208" t="s">
        <v>56</v>
      </c>
      <c r="G6208" t="s">
        <v>57</v>
      </c>
      <c r="H6208">
        <v>216500</v>
      </c>
      <c r="I6208">
        <v>216500</v>
      </c>
      <c r="J6208">
        <v>57.7575</v>
      </c>
      <c r="K6208" s="1">
        <v>45716</v>
      </c>
      <c r="L6208" t="s">
        <v>15144</v>
      </c>
    </row>
    <row r="6209" spans="1:12" x14ac:dyDescent="0.2">
      <c r="A6209" t="s">
        <v>13207</v>
      </c>
      <c r="B6209" t="s">
        <v>13208</v>
      </c>
      <c r="C6209" t="s">
        <v>7360</v>
      </c>
      <c r="D6209" t="s">
        <v>197</v>
      </c>
      <c r="E6209" t="s">
        <v>38</v>
      </c>
      <c r="F6209" t="s">
        <v>56</v>
      </c>
      <c r="G6209" t="s">
        <v>57</v>
      </c>
      <c r="H6209">
        <v>414724</v>
      </c>
      <c r="I6209">
        <v>414724</v>
      </c>
      <c r="J6209">
        <v>78</v>
      </c>
      <c r="K6209" s="1">
        <v>46142</v>
      </c>
      <c r="L6209" t="s">
        <v>15144</v>
      </c>
    </row>
    <row r="6210" spans="1:12" x14ac:dyDescent="0.2">
      <c r="A6210" t="s">
        <v>13215</v>
      </c>
      <c r="B6210" t="s">
        <v>13216</v>
      </c>
      <c r="C6210" t="s">
        <v>7360</v>
      </c>
      <c r="D6210" t="s">
        <v>197</v>
      </c>
      <c r="E6210" t="s">
        <v>38</v>
      </c>
      <c r="F6210" t="s">
        <v>56</v>
      </c>
      <c r="G6210" t="s">
        <v>57</v>
      </c>
      <c r="H6210">
        <v>414724</v>
      </c>
      <c r="I6210">
        <v>414724</v>
      </c>
      <c r="J6210">
        <v>78</v>
      </c>
      <c r="K6210" s="1">
        <v>46142</v>
      </c>
      <c r="L6210" t="s">
        <v>15144</v>
      </c>
    </row>
    <row r="6211" spans="1:12" x14ac:dyDescent="0.2">
      <c r="A6211" t="s">
        <v>13221</v>
      </c>
      <c r="B6211" t="s">
        <v>13222</v>
      </c>
      <c r="C6211" t="s">
        <v>7360</v>
      </c>
      <c r="D6211" t="s">
        <v>197</v>
      </c>
      <c r="E6211" t="s">
        <v>38</v>
      </c>
      <c r="F6211" t="s">
        <v>56</v>
      </c>
      <c r="G6211" t="s">
        <v>57</v>
      </c>
      <c r="H6211">
        <v>414724</v>
      </c>
      <c r="I6211">
        <v>414724</v>
      </c>
      <c r="J6211">
        <v>78</v>
      </c>
      <c r="K6211" s="1">
        <v>46142</v>
      </c>
      <c r="L6211" t="s">
        <v>15144</v>
      </c>
    </row>
    <row r="6212" spans="1:12" x14ac:dyDescent="0.2">
      <c r="A6212" t="s">
        <v>3041</v>
      </c>
      <c r="B6212" t="s">
        <v>6210</v>
      </c>
      <c r="C6212" t="s">
        <v>7360</v>
      </c>
      <c r="D6212" t="s">
        <v>197</v>
      </c>
      <c r="E6212" t="s">
        <v>38</v>
      </c>
      <c r="F6212" t="s">
        <v>56</v>
      </c>
      <c r="G6212" t="s">
        <v>57</v>
      </c>
      <c r="H6212">
        <v>250000</v>
      </c>
      <c r="I6212">
        <v>250000</v>
      </c>
      <c r="J6212">
        <v>65.320274725274729</v>
      </c>
      <c r="K6212" s="1">
        <v>45535</v>
      </c>
      <c r="L6212" t="s">
        <v>15144</v>
      </c>
    </row>
    <row r="6213" spans="1:12" x14ac:dyDescent="0.2">
      <c r="A6213" t="s">
        <v>3026</v>
      </c>
      <c r="B6213" t="s">
        <v>6212</v>
      </c>
      <c r="C6213" t="s">
        <v>7360</v>
      </c>
      <c r="D6213" t="s">
        <v>197</v>
      </c>
      <c r="E6213" t="s">
        <v>38</v>
      </c>
      <c r="F6213" t="s">
        <v>56</v>
      </c>
      <c r="G6213" t="s">
        <v>57</v>
      </c>
      <c r="H6213">
        <v>414725</v>
      </c>
      <c r="I6213">
        <v>414725</v>
      </c>
      <c r="J6213">
        <v>72.254761904761907</v>
      </c>
      <c r="K6213" s="1">
        <v>45626</v>
      </c>
      <c r="L6213" t="s">
        <v>15144</v>
      </c>
    </row>
    <row r="6214" spans="1:12" x14ac:dyDescent="0.2">
      <c r="A6214" t="s">
        <v>3033</v>
      </c>
      <c r="B6214" t="s">
        <v>6211</v>
      </c>
      <c r="C6214" t="s">
        <v>7360</v>
      </c>
      <c r="D6214" t="s">
        <v>197</v>
      </c>
      <c r="E6214" t="s">
        <v>38</v>
      </c>
      <c r="F6214" t="s">
        <v>56</v>
      </c>
      <c r="G6214" t="s">
        <v>57</v>
      </c>
      <c r="H6214">
        <v>414725</v>
      </c>
      <c r="I6214">
        <v>414725</v>
      </c>
      <c r="J6214">
        <v>71.722261904761908</v>
      </c>
      <c r="K6214" s="1">
        <v>45626</v>
      </c>
      <c r="L6214" t="s">
        <v>15144</v>
      </c>
    </row>
    <row r="6215" spans="1:12" x14ac:dyDescent="0.2">
      <c r="A6215" t="s">
        <v>3024</v>
      </c>
      <c r="B6215" t="s">
        <v>6210</v>
      </c>
      <c r="C6215" t="s">
        <v>7360</v>
      </c>
      <c r="D6215" t="s">
        <v>197</v>
      </c>
      <c r="E6215" t="s">
        <v>38</v>
      </c>
      <c r="F6215" t="s">
        <v>56</v>
      </c>
      <c r="G6215" t="s">
        <v>57</v>
      </c>
      <c r="H6215">
        <v>414725</v>
      </c>
      <c r="I6215">
        <v>414725</v>
      </c>
      <c r="J6215">
        <v>71.722261904761908</v>
      </c>
      <c r="K6215" s="1">
        <v>45626</v>
      </c>
      <c r="L6215" t="s">
        <v>15144</v>
      </c>
    </row>
    <row r="6216" spans="1:12" x14ac:dyDescent="0.2">
      <c r="A6216" t="s">
        <v>3023</v>
      </c>
      <c r="B6216" t="s">
        <v>6206</v>
      </c>
      <c r="C6216" t="s">
        <v>7360</v>
      </c>
      <c r="D6216" t="s">
        <v>197</v>
      </c>
      <c r="E6216" t="s">
        <v>38</v>
      </c>
      <c r="F6216" t="s">
        <v>56</v>
      </c>
      <c r="G6216" t="s">
        <v>57</v>
      </c>
      <c r="H6216">
        <v>414725</v>
      </c>
      <c r="I6216">
        <v>414725</v>
      </c>
      <c r="J6216">
        <v>68.514761904761912</v>
      </c>
      <c r="K6216" s="1">
        <v>45626</v>
      </c>
      <c r="L6216" t="s">
        <v>15144</v>
      </c>
    </row>
    <row r="6217" spans="1:12" x14ac:dyDescent="0.2">
      <c r="A6217" t="s">
        <v>3029</v>
      </c>
      <c r="B6217" t="s">
        <v>6209</v>
      </c>
      <c r="C6217" t="s">
        <v>7360</v>
      </c>
      <c r="D6217" t="s">
        <v>197</v>
      </c>
      <c r="E6217" t="s">
        <v>38</v>
      </c>
      <c r="F6217" t="s">
        <v>56</v>
      </c>
      <c r="G6217" t="s">
        <v>57</v>
      </c>
      <c r="H6217">
        <v>414725</v>
      </c>
      <c r="I6217">
        <v>414725</v>
      </c>
      <c r="J6217">
        <v>68.514761904761912</v>
      </c>
      <c r="K6217" s="1">
        <v>45626</v>
      </c>
      <c r="L6217" t="s">
        <v>15144</v>
      </c>
    </row>
    <row r="6218" spans="1:12" x14ac:dyDescent="0.2">
      <c r="A6218" t="s">
        <v>7811</v>
      </c>
      <c r="B6218" t="s">
        <v>9940</v>
      </c>
      <c r="C6218" t="s">
        <v>7360</v>
      </c>
      <c r="D6218" t="s">
        <v>197</v>
      </c>
      <c r="E6218" t="s">
        <v>38</v>
      </c>
      <c r="F6218" t="s">
        <v>103</v>
      </c>
      <c r="G6218" t="s">
        <v>104</v>
      </c>
      <c r="H6218">
        <v>225000</v>
      </c>
      <c r="I6218">
        <v>225000</v>
      </c>
      <c r="J6218">
        <v>72</v>
      </c>
      <c r="K6218" s="1">
        <v>45838</v>
      </c>
      <c r="L6218" t="s">
        <v>15144</v>
      </c>
    </row>
    <row r="6219" spans="1:12" x14ac:dyDescent="0.2">
      <c r="A6219" t="s">
        <v>9936</v>
      </c>
      <c r="B6219" t="s">
        <v>9937</v>
      </c>
      <c r="C6219" t="s">
        <v>7360</v>
      </c>
      <c r="D6219" t="s">
        <v>197</v>
      </c>
      <c r="E6219" t="s">
        <v>38</v>
      </c>
      <c r="F6219" t="s">
        <v>103</v>
      </c>
      <c r="G6219" t="s">
        <v>104</v>
      </c>
      <c r="H6219">
        <v>225000</v>
      </c>
      <c r="I6219">
        <v>225000</v>
      </c>
      <c r="J6219">
        <v>72</v>
      </c>
      <c r="K6219" s="1">
        <v>45961</v>
      </c>
      <c r="L6219" t="s">
        <v>15144</v>
      </c>
    </row>
    <row r="6220" spans="1:12" x14ac:dyDescent="0.2">
      <c r="A6220" t="s">
        <v>9918</v>
      </c>
      <c r="B6220" t="s">
        <v>9919</v>
      </c>
      <c r="C6220" t="s">
        <v>7360</v>
      </c>
      <c r="D6220" t="s">
        <v>197</v>
      </c>
      <c r="E6220" t="s">
        <v>38</v>
      </c>
      <c r="F6220" t="s">
        <v>103</v>
      </c>
      <c r="G6220" t="s">
        <v>104</v>
      </c>
      <c r="H6220">
        <v>225000</v>
      </c>
      <c r="I6220">
        <v>225000</v>
      </c>
      <c r="J6220">
        <v>72</v>
      </c>
      <c r="K6220" s="1">
        <v>45961</v>
      </c>
      <c r="L6220" t="s">
        <v>15144</v>
      </c>
    </row>
    <row r="6221" spans="1:12" x14ac:dyDescent="0.2">
      <c r="A6221" t="s">
        <v>9941</v>
      </c>
      <c r="B6221" t="s">
        <v>9942</v>
      </c>
      <c r="C6221" t="s">
        <v>7360</v>
      </c>
      <c r="D6221" t="s">
        <v>197</v>
      </c>
      <c r="E6221" t="s">
        <v>38</v>
      </c>
      <c r="F6221" t="s">
        <v>103</v>
      </c>
      <c r="G6221" t="s">
        <v>104</v>
      </c>
      <c r="H6221">
        <v>225000</v>
      </c>
      <c r="I6221">
        <v>225000</v>
      </c>
      <c r="J6221">
        <v>72</v>
      </c>
      <c r="K6221" s="1">
        <v>45961</v>
      </c>
      <c r="L6221" t="s">
        <v>15144</v>
      </c>
    </row>
    <row r="6222" spans="1:12" x14ac:dyDescent="0.2">
      <c r="A6222" t="s">
        <v>2943</v>
      </c>
      <c r="B6222" t="s">
        <v>6688</v>
      </c>
      <c r="C6222" t="s">
        <v>7360</v>
      </c>
      <c r="D6222" t="s">
        <v>197</v>
      </c>
      <c r="E6222" t="s">
        <v>38</v>
      </c>
      <c r="F6222" t="s">
        <v>52</v>
      </c>
      <c r="G6222" t="s">
        <v>53</v>
      </c>
      <c r="H6222">
        <v>382000</v>
      </c>
      <c r="I6222">
        <v>382000</v>
      </c>
      <c r="J6222">
        <v>70</v>
      </c>
      <c r="K6222" s="1">
        <v>45657</v>
      </c>
      <c r="L6222" t="s">
        <v>15144</v>
      </c>
    </row>
    <row r="6223" spans="1:12" x14ac:dyDescent="0.2">
      <c r="A6223" t="s">
        <v>2946</v>
      </c>
      <c r="B6223" t="s">
        <v>6690</v>
      </c>
      <c r="C6223" t="s">
        <v>7360</v>
      </c>
      <c r="D6223" t="s">
        <v>197</v>
      </c>
      <c r="E6223" t="s">
        <v>38</v>
      </c>
      <c r="F6223" t="s">
        <v>52</v>
      </c>
      <c r="G6223" t="s">
        <v>53</v>
      </c>
      <c r="H6223">
        <v>382000</v>
      </c>
      <c r="I6223">
        <v>382000</v>
      </c>
      <c r="J6223">
        <v>70</v>
      </c>
      <c r="K6223" s="1">
        <v>45657</v>
      </c>
      <c r="L6223" t="s">
        <v>15144</v>
      </c>
    </row>
    <row r="6224" spans="1:12" x14ac:dyDescent="0.2">
      <c r="A6224" t="s">
        <v>2949</v>
      </c>
      <c r="B6224" t="s">
        <v>6692</v>
      </c>
      <c r="C6224" t="s">
        <v>7360</v>
      </c>
      <c r="D6224" t="s">
        <v>197</v>
      </c>
      <c r="E6224" t="s">
        <v>38</v>
      </c>
      <c r="F6224" t="s">
        <v>52</v>
      </c>
      <c r="G6224" t="s">
        <v>53</v>
      </c>
      <c r="H6224">
        <v>382000</v>
      </c>
      <c r="I6224">
        <v>382000</v>
      </c>
      <c r="J6224">
        <v>70</v>
      </c>
      <c r="K6224" s="1">
        <v>45657</v>
      </c>
      <c r="L6224" t="s">
        <v>15144</v>
      </c>
    </row>
    <row r="6225" spans="1:12" x14ac:dyDescent="0.2">
      <c r="A6225" t="s">
        <v>2948</v>
      </c>
      <c r="B6225" t="s">
        <v>6691</v>
      </c>
      <c r="C6225" t="s">
        <v>7360</v>
      </c>
      <c r="D6225" t="s">
        <v>197</v>
      </c>
      <c r="E6225" t="s">
        <v>38</v>
      </c>
      <c r="F6225" t="s">
        <v>52</v>
      </c>
      <c r="G6225" t="s">
        <v>53</v>
      </c>
      <c r="H6225">
        <v>382000</v>
      </c>
      <c r="I6225">
        <v>382000</v>
      </c>
      <c r="J6225">
        <v>70</v>
      </c>
      <c r="K6225" s="1">
        <v>45657</v>
      </c>
      <c r="L6225" t="s">
        <v>15144</v>
      </c>
    </row>
    <row r="6226" spans="1:12" x14ac:dyDescent="0.2">
      <c r="A6226" t="s">
        <v>2962</v>
      </c>
      <c r="B6226" t="s">
        <v>6942</v>
      </c>
      <c r="C6226" t="s">
        <v>7360</v>
      </c>
      <c r="D6226" t="s">
        <v>197</v>
      </c>
      <c r="E6226" t="s">
        <v>38</v>
      </c>
      <c r="F6226" t="s">
        <v>52</v>
      </c>
      <c r="G6226" t="s">
        <v>53</v>
      </c>
      <c r="H6226">
        <v>151895</v>
      </c>
      <c r="I6226">
        <v>151895</v>
      </c>
      <c r="J6226">
        <v>44</v>
      </c>
      <c r="K6226" s="1">
        <v>45657</v>
      </c>
      <c r="L6226" t="s">
        <v>15144</v>
      </c>
    </row>
    <row r="6227" spans="1:12" x14ac:dyDescent="0.2">
      <c r="A6227" t="s">
        <v>2961</v>
      </c>
      <c r="B6227" t="s">
        <v>6943</v>
      </c>
      <c r="C6227" t="s">
        <v>7360</v>
      </c>
      <c r="D6227" t="s">
        <v>197</v>
      </c>
      <c r="E6227" t="s">
        <v>38</v>
      </c>
      <c r="F6227" t="s">
        <v>52</v>
      </c>
      <c r="G6227" t="s">
        <v>53</v>
      </c>
      <c r="H6227">
        <v>256284</v>
      </c>
      <c r="I6227">
        <v>256284</v>
      </c>
      <c r="J6227">
        <v>66</v>
      </c>
      <c r="K6227" s="1">
        <v>45657</v>
      </c>
      <c r="L6227" t="s">
        <v>15144</v>
      </c>
    </row>
    <row r="6228" spans="1:12" x14ac:dyDescent="0.2">
      <c r="A6228" t="s">
        <v>2960</v>
      </c>
      <c r="B6228" t="s">
        <v>6945</v>
      </c>
      <c r="C6228" t="s">
        <v>7360</v>
      </c>
      <c r="D6228" t="s">
        <v>197</v>
      </c>
      <c r="E6228" t="s">
        <v>38</v>
      </c>
      <c r="F6228" t="s">
        <v>52</v>
      </c>
      <c r="G6228" t="s">
        <v>53</v>
      </c>
      <c r="H6228">
        <v>256284</v>
      </c>
      <c r="I6228">
        <v>256284</v>
      </c>
      <c r="J6228">
        <v>66</v>
      </c>
      <c r="K6228" s="1">
        <v>45657</v>
      </c>
      <c r="L6228" t="s">
        <v>15144</v>
      </c>
    </row>
    <row r="6229" spans="1:12" x14ac:dyDescent="0.2">
      <c r="A6229" t="s">
        <v>2958</v>
      </c>
      <c r="B6229" t="s">
        <v>6944</v>
      </c>
      <c r="C6229" t="s">
        <v>7360</v>
      </c>
      <c r="D6229" t="s">
        <v>197</v>
      </c>
      <c r="E6229" t="s">
        <v>38</v>
      </c>
      <c r="F6229" t="s">
        <v>52</v>
      </c>
      <c r="G6229" t="s">
        <v>53</v>
      </c>
      <c r="H6229">
        <v>256284</v>
      </c>
      <c r="I6229">
        <v>256284</v>
      </c>
      <c r="J6229">
        <v>66</v>
      </c>
      <c r="K6229" s="1">
        <v>45657</v>
      </c>
      <c r="L6229" t="s">
        <v>15144</v>
      </c>
    </row>
    <row r="6230" spans="1:12" x14ac:dyDescent="0.2">
      <c r="A6230" t="s">
        <v>3160</v>
      </c>
      <c r="B6230" t="s">
        <v>6097</v>
      </c>
      <c r="C6230" t="s">
        <v>7360</v>
      </c>
      <c r="D6230" t="s">
        <v>197</v>
      </c>
      <c r="E6230" t="s">
        <v>38</v>
      </c>
      <c r="F6230" t="s">
        <v>52</v>
      </c>
      <c r="G6230" t="s">
        <v>53</v>
      </c>
      <c r="H6230">
        <v>245000</v>
      </c>
      <c r="I6230">
        <v>245000</v>
      </c>
      <c r="J6230">
        <v>60</v>
      </c>
      <c r="K6230" s="1">
        <v>45626</v>
      </c>
      <c r="L6230" t="s">
        <v>15144</v>
      </c>
    </row>
    <row r="6231" spans="1:12" x14ac:dyDescent="0.2">
      <c r="A6231" t="s">
        <v>3158</v>
      </c>
      <c r="B6231" t="s">
        <v>6096</v>
      </c>
      <c r="C6231" t="s">
        <v>7360</v>
      </c>
      <c r="D6231" t="s">
        <v>197</v>
      </c>
      <c r="E6231" t="s">
        <v>38</v>
      </c>
      <c r="F6231" t="s">
        <v>52</v>
      </c>
      <c r="G6231" t="s">
        <v>53</v>
      </c>
      <c r="H6231">
        <v>245000</v>
      </c>
      <c r="I6231">
        <v>245000</v>
      </c>
      <c r="J6231">
        <v>60</v>
      </c>
      <c r="K6231" s="1">
        <v>45626</v>
      </c>
      <c r="L6231" t="s">
        <v>15144</v>
      </c>
    </row>
    <row r="6232" spans="1:12" x14ac:dyDescent="0.2">
      <c r="A6232" t="s">
        <v>3159</v>
      </c>
      <c r="B6232" t="s">
        <v>6098</v>
      </c>
      <c r="C6232" t="s">
        <v>7360</v>
      </c>
      <c r="D6232" t="s">
        <v>197</v>
      </c>
      <c r="E6232" t="s">
        <v>38</v>
      </c>
      <c r="F6232" t="s">
        <v>52</v>
      </c>
      <c r="G6232" t="s">
        <v>53</v>
      </c>
      <c r="H6232">
        <v>245000</v>
      </c>
      <c r="I6232">
        <v>245000</v>
      </c>
      <c r="J6232">
        <v>60</v>
      </c>
      <c r="K6232" s="1">
        <v>45626</v>
      </c>
      <c r="L6232" t="s">
        <v>15144</v>
      </c>
    </row>
    <row r="6233" spans="1:12" x14ac:dyDescent="0.2">
      <c r="A6233" t="s">
        <v>3168</v>
      </c>
      <c r="B6233" t="s">
        <v>14005</v>
      </c>
      <c r="C6233" t="s">
        <v>7360</v>
      </c>
      <c r="D6233" t="s">
        <v>197</v>
      </c>
      <c r="E6233" t="s">
        <v>38</v>
      </c>
      <c r="F6233" t="s">
        <v>52</v>
      </c>
      <c r="G6233" t="s">
        <v>53</v>
      </c>
      <c r="I6233"/>
      <c r="J6233">
        <v>53.43</v>
      </c>
      <c r="K6233" s="1">
        <v>45657</v>
      </c>
      <c r="L6233" t="s">
        <v>15144</v>
      </c>
    </row>
    <row r="6234" spans="1:12" x14ac:dyDescent="0.2">
      <c r="A6234" t="s">
        <v>8027</v>
      </c>
      <c r="B6234" t="s">
        <v>8028</v>
      </c>
      <c r="C6234" t="s">
        <v>7360</v>
      </c>
      <c r="D6234" t="s">
        <v>197</v>
      </c>
      <c r="E6234" t="s">
        <v>38</v>
      </c>
      <c r="F6234" t="s">
        <v>52</v>
      </c>
      <c r="G6234" t="s">
        <v>53</v>
      </c>
      <c r="H6234">
        <v>250000</v>
      </c>
      <c r="I6234">
        <v>250000</v>
      </c>
      <c r="J6234">
        <v>66</v>
      </c>
      <c r="K6234" s="1">
        <v>45838</v>
      </c>
      <c r="L6234" t="s">
        <v>15144</v>
      </c>
    </row>
    <row r="6235" spans="1:12" x14ac:dyDescent="0.2">
      <c r="A6235" t="s">
        <v>3284</v>
      </c>
      <c r="B6235" t="s">
        <v>6946</v>
      </c>
      <c r="C6235" t="s">
        <v>7360</v>
      </c>
      <c r="D6235" t="s">
        <v>197</v>
      </c>
      <c r="E6235" t="s">
        <v>38</v>
      </c>
      <c r="F6235" t="s">
        <v>52</v>
      </c>
      <c r="G6235" t="s">
        <v>53</v>
      </c>
      <c r="H6235">
        <v>150000</v>
      </c>
      <c r="I6235">
        <v>150000</v>
      </c>
      <c r="J6235">
        <v>70</v>
      </c>
      <c r="K6235" s="1">
        <v>45657</v>
      </c>
      <c r="L6235" t="s">
        <v>15144</v>
      </c>
    </row>
    <row r="6236" spans="1:12" x14ac:dyDescent="0.2">
      <c r="A6236" t="s">
        <v>3288</v>
      </c>
      <c r="B6236" t="s">
        <v>6949</v>
      </c>
      <c r="C6236" t="s">
        <v>7360</v>
      </c>
      <c r="D6236" t="s">
        <v>197</v>
      </c>
      <c r="E6236" t="s">
        <v>38</v>
      </c>
      <c r="F6236" t="s">
        <v>52</v>
      </c>
      <c r="G6236" t="s">
        <v>53</v>
      </c>
      <c r="H6236">
        <v>150000</v>
      </c>
      <c r="I6236">
        <v>150000</v>
      </c>
      <c r="J6236">
        <v>70</v>
      </c>
      <c r="K6236" s="1">
        <v>45657</v>
      </c>
      <c r="L6236" t="s">
        <v>15144</v>
      </c>
    </row>
    <row r="6237" spans="1:12" x14ac:dyDescent="0.2">
      <c r="A6237" t="s">
        <v>8029</v>
      </c>
      <c r="B6237" t="s">
        <v>8030</v>
      </c>
      <c r="C6237" t="s">
        <v>7360</v>
      </c>
      <c r="D6237" t="s">
        <v>197</v>
      </c>
      <c r="E6237" t="s">
        <v>38</v>
      </c>
      <c r="F6237" t="s">
        <v>52</v>
      </c>
      <c r="G6237" t="s">
        <v>53</v>
      </c>
      <c r="H6237">
        <v>250000</v>
      </c>
      <c r="I6237">
        <v>250000</v>
      </c>
      <c r="J6237">
        <v>66</v>
      </c>
      <c r="K6237" s="1">
        <v>45838</v>
      </c>
      <c r="L6237" t="s">
        <v>15144</v>
      </c>
    </row>
    <row r="6238" spans="1:12" x14ac:dyDescent="0.2">
      <c r="A6238" t="s">
        <v>9992</v>
      </c>
      <c r="B6238" t="s">
        <v>8962</v>
      </c>
      <c r="C6238" t="s">
        <v>7360</v>
      </c>
      <c r="D6238" t="s">
        <v>197</v>
      </c>
      <c r="E6238" t="s">
        <v>38</v>
      </c>
      <c r="F6238" t="s">
        <v>52</v>
      </c>
      <c r="G6238" t="s">
        <v>53</v>
      </c>
      <c r="I6238">
        <v>263340</v>
      </c>
      <c r="J6238">
        <v>63.968510052039477</v>
      </c>
      <c r="K6238" s="1">
        <v>45961</v>
      </c>
      <c r="L6238" t="s">
        <v>15144</v>
      </c>
    </row>
    <row r="6239" spans="1:12" x14ac:dyDescent="0.2">
      <c r="A6239" t="s">
        <v>9993</v>
      </c>
      <c r="B6239" t="s">
        <v>8960</v>
      </c>
      <c r="C6239" t="s">
        <v>7360</v>
      </c>
      <c r="D6239" t="s">
        <v>197</v>
      </c>
      <c r="E6239" t="s">
        <v>38</v>
      </c>
      <c r="F6239" t="s">
        <v>52</v>
      </c>
      <c r="G6239" t="s">
        <v>53</v>
      </c>
      <c r="I6239">
        <v>228410</v>
      </c>
      <c r="J6239">
        <v>58.882765151515159</v>
      </c>
      <c r="K6239" s="1">
        <v>45961</v>
      </c>
      <c r="L6239" t="s">
        <v>15144</v>
      </c>
    </row>
    <row r="6240" spans="1:12" x14ac:dyDescent="0.2">
      <c r="A6240" t="s">
        <v>3169</v>
      </c>
      <c r="B6240" t="s">
        <v>8031</v>
      </c>
      <c r="C6240" t="s">
        <v>7360</v>
      </c>
      <c r="D6240" t="s">
        <v>197</v>
      </c>
      <c r="E6240" t="s">
        <v>38</v>
      </c>
      <c r="F6240" t="s">
        <v>52</v>
      </c>
      <c r="G6240" t="s">
        <v>53</v>
      </c>
      <c r="H6240">
        <v>250000</v>
      </c>
      <c r="I6240">
        <v>250000</v>
      </c>
      <c r="J6240">
        <v>50</v>
      </c>
      <c r="K6240" s="1">
        <v>45657</v>
      </c>
      <c r="L6240" t="s">
        <v>15144</v>
      </c>
    </row>
    <row r="6241" spans="1:12" x14ac:dyDescent="0.2">
      <c r="A6241" t="s">
        <v>6125</v>
      </c>
      <c r="B6241" t="s">
        <v>6126</v>
      </c>
      <c r="C6241" t="s">
        <v>7360</v>
      </c>
      <c r="D6241" t="s">
        <v>197</v>
      </c>
      <c r="E6241" t="s">
        <v>38</v>
      </c>
      <c r="F6241" t="s">
        <v>52</v>
      </c>
      <c r="G6241" t="s">
        <v>53</v>
      </c>
      <c r="H6241">
        <v>259000</v>
      </c>
      <c r="I6241">
        <v>259000</v>
      </c>
      <c r="J6241">
        <v>66</v>
      </c>
      <c r="K6241" s="1">
        <v>45535</v>
      </c>
      <c r="L6241" t="s">
        <v>15144</v>
      </c>
    </row>
    <row r="6242" spans="1:12" x14ac:dyDescent="0.2">
      <c r="A6242" t="s">
        <v>6128</v>
      </c>
      <c r="B6242" t="s">
        <v>6129</v>
      </c>
      <c r="C6242" t="s">
        <v>7360</v>
      </c>
      <c r="D6242" t="s">
        <v>197</v>
      </c>
      <c r="E6242" t="s">
        <v>38</v>
      </c>
      <c r="F6242" t="s">
        <v>52</v>
      </c>
      <c r="G6242" t="s">
        <v>53</v>
      </c>
      <c r="H6242">
        <v>259000</v>
      </c>
      <c r="I6242">
        <v>259000</v>
      </c>
      <c r="J6242">
        <v>66</v>
      </c>
      <c r="K6242" s="1">
        <v>45535</v>
      </c>
      <c r="L6242" t="s">
        <v>15144</v>
      </c>
    </row>
    <row r="6243" spans="1:12" x14ac:dyDescent="0.2">
      <c r="A6243" t="s">
        <v>6130</v>
      </c>
      <c r="B6243" t="s">
        <v>6131</v>
      </c>
      <c r="C6243" t="s">
        <v>7360</v>
      </c>
      <c r="D6243" t="s">
        <v>197</v>
      </c>
      <c r="E6243" t="s">
        <v>38</v>
      </c>
      <c r="F6243" t="s">
        <v>52</v>
      </c>
      <c r="G6243" t="s">
        <v>53</v>
      </c>
      <c r="H6243">
        <v>259000</v>
      </c>
      <c r="I6243">
        <v>259000</v>
      </c>
      <c r="J6243">
        <v>66</v>
      </c>
      <c r="K6243" s="1">
        <v>45535</v>
      </c>
      <c r="L6243" t="s">
        <v>15144</v>
      </c>
    </row>
    <row r="6244" spans="1:12" x14ac:dyDescent="0.2">
      <c r="A6244" t="s">
        <v>10918</v>
      </c>
      <c r="B6244" t="s">
        <v>10919</v>
      </c>
      <c r="C6244" t="s">
        <v>7360</v>
      </c>
      <c r="D6244" t="s">
        <v>197</v>
      </c>
      <c r="E6244" t="s">
        <v>38</v>
      </c>
      <c r="F6244" t="s">
        <v>52</v>
      </c>
      <c r="G6244" t="s">
        <v>53</v>
      </c>
      <c r="H6244">
        <v>259000</v>
      </c>
      <c r="I6244">
        <v>259000</v>
      </c>
      <c r="J6244">
        <v>66</v>
      </c>
      <c r="K6244" s="1">
        <v>46022</v>
      </c>
      <c r="L6244" t="s">
        <v>15144</v>
      </c>
    </row>
    <row r="6245" spans="1:12" x14ac:dyDescent="0.2">
      <c r="A6245" t="s">
        <v>3258</v>
      </c>
      <c r="B6245" t="s">
        <v>6928</v>
      </c>
      <c r="C6245" t="s">
        <v>7360</v>
      </c>
      <c r="D6245" t="s">
        <v>197</v>
      </c>
      <c r="E6245" t="s">
        <v>38</v>
      </c>
      <c r="F6245" t="s">
        <v>52</v>
      </c>
      <c r="G6245" t="s">
        <v>53</v>
      </c>
      <c r="H6245">
        <v>256282</v>
      </c>
      <c r="I6245">
        <v>256282</v>
      </c>
      <c r="J6245">
        <v>66</v>
      </c>
      <c r="K6245" s="1">
        <v>45657</v>
      </c>
      <c r="L6245" t="s">
        <v>15144</v>
      </c>
    </row>
    <row r="6246" spans="1:12" x14ac:dyDescent="0.2">
      <c r="A6246" t="s">
        <v>3260</v>
      </c>
      <c r="B6246" t="s">
        <v>6930</v>
      </c>
      <c r="C6246" t="s">
        <v>7360</v>
      </c>
      <c r="D6246" t="s">
        <v>197</v>
      </c>
      <c r="E6246" t="s">
        <v>38</v>
      </c>
      <c r="F6246" t="s">
        <v>52</v>
      </c>
      <c r="G6246" t="s">
        <v>53</v>
      </c>
      <c r="H6246">
        <v>250000</v>
      </c>
      <c r="I6246">
        <v>250000</v>
      </c>
      <c r="J6246">
        <v>66</v>
      </c>
      <c r="K6246" s="1">
        <v>45657</v>
      </c>
      <c r="L6246" t="s">
        <v>15144</v>
      </c>
    </row>
    <row r="6247" spans="1:12" x14ac:dyDescent="0.2">
      <c r="A6247" t="s">
        <v>3267</v>
      </c>
      <c r="B6247" t="s">
        <v>6929</v>
      </c>
      <c r="C6247" t="s">
        <v>7360</v>
      </c>
      <c r="D6247" t="s">
        <v>197</v>
      </c>
      <c r="E6247" t="s">
        <v>38</v>
      </c>
      <c r="F6247" t="s">
        <v>52</v>
      </c>
      <c r="G6247" t="s">
        <v>53</v>
      </c>
      <c r="H6247">
        <v>250000</v>
      </c>
      <c r="I6247">
        <v>250000</v>
      </c>
      <c r="J6247">
        <v>66</v>
      </c>
      <c r="K6247" s="1">
        <v>45657</v>
      </c>
      <c r="L6247" t="s">
        <v>15144</v>
      </c>
    </row>
    <row r="6248" spans="1:12" x14ac:dyDescent="0.2">
      <c r="A6248" t="s">
        <v>3257</v>
      </c>
      <c r="B6248" t="s">
        <v>6931</v>
      </c>
      <c r="C6248" t="s">
        <v>7360</v>
      </c>
      <c r="D6248" t="s">
        <v>197</v>
      </c>
      <c r="E6248" t="s">
        <v>38</v>
      </c>
      <c r="F6248" t="s">
        <v>52</v>
      </c>
      <c r="G6248" t="s">
        <v>53</v>
      </c>
      <c r="H6248">
        <v>300000</v>
      </c>
      <c r="I6248">
        <v>300000</v>
      </c>
      <c r="J6248">
        <v>72.400000000000006</v>
      </c>
      <c r="K6248" s="1">
        <v>45657</v>
      </c>
      <c r="L6248" t="s">
        <v>15144</v>
      </c>
    </row>
    <row r="6249" spans="1:12" x14ac:dyDescent="0.2">
      <c r="A6249" t="s">
        <v>3275</v>
      </c>
      <c r="B6249" t="s">
        <v>6933</v>
      </c>
      <c r="C6249" t="s">
        <v>7360</v>
      </c>
      <c r="D6249" t="s">
        <v>197</v>
      </c>
      <c r="E6249" t="s">
        <v>38</v>
      </c>
      <c r="F6249" t="s">
        <v>52</v>
      </c>
      <c r="G6249" t="s">
        <v>53</v>
      </c>
      <c r="H6249">
        <v>300000</v>
      </c>
      <c r="I6249">
        <v>300000</v>
      </c>
      <c r="J6249">
        <v>72.400000000000006</v>
      </c>
      <c r="K6249" s="1">
        <v>45657</v>
      </c>
      <c r="L6249" t="s">
        <v>15144</v>
      </c>
    </row>
    <row r="6250" spans="1:12" x14ac:dyDescent="0.2">
      <c r="A6250" t="s">
        <v>14941</v>
      </c>
      <c r="B6250" t="s">
        <v>14942</v>
      </c>
      <c r="C6250" t="s">
        <v>7360</v>
      </c>
      <c r="D6250" t="s">
        <v>197</v>
      </c>
      <c r="E6250" t="s">
        <v>38</v>
      </c>
      <c r="F6250" t="s">
        <v>52</v>
      </c>
      <c r="G6250" t="s">
        <v>53</v>
      </c>
      <c r="H6250">
        <v>190250</v>
      </c>
      <c r="I6250"/>
      <c r="J6250">
        <v>24.75</v>
      </c>
      <c r="K6250" s="1">
        <v>46234</v>
      </c>
      <c r="L6250" t="s">
        <v>15144</v>
      </c>
    </row>
    <row r="6251" spans="1:12" x14ac:dyDescent="0.2">
      <c r="A6251" t="s">
        <v>9705</v>
      </c>
      <c r="B6251" t="s">
        <v>9706</v>
      </c>
      <c r="C6251" t="s">
        <v>7360</v>
      </c>
      <c r="D6251" t="s">
        <v>197</v>
      </c>
      <c r="E6251" t="s">
        <v>38</v>
      </c>
      <c r="F6251" t="s">
        <v>52</v>
      </c>
      <c r="G6251" t="s">
        <v>53</v>
      </c>
      <c r="H6251">
        <v>256281</v>
      </c>
      <c r="I6251">
        <v>256281</v>
      </c>
      <c r="J6251">
        <v>66</v>
      </c>
      <c r="K6251" s="1">
        <v>45961</v>
      </c>
      <c r="L6251" t="s">
        <v>15144</v>
      </c>
    </row>
    <row r="6252" spans="1:12" x14ac:dyDescent="0.2">
      <c r="A6252" t="s">
        <v>3353</v>
      </c>
      <c r="B6252" t="s">
        <v>4242</v>
      </c>
      <c r="C6252" t="s">
        <v>7360</v>
      </c>
      <c r="D6252" t="s">
        <v>197</v>
      </c>
      <c r="E6252" t="s">
        <v>38</v>
      </c>
      <c r="F6252" t="s">
        <v>52</v>
      </c>
      <c r="G6252" t="s">
        <v>53</v>
      </c>
      <c r="H6252">
        <v>256281</v>
      </c>
      <c r="I6252">
        <v>256281</v>
      </c>
      <c r="J6252">
        <v>66</v>
      </c>
      <c r="K6252" s="1">
        <v>45688</v>
      </c>
      <c r="L6252" t="s">
        <v>15144</v>
      </c>
    </row>
    <row r="6253" spans="1:12" x14ac:dyDescent="0.2">
      <c r="A6253" t="s">
        <v>14943</v>
      </c>
      <c r="B6253" t="s">
        <v>14944</v>
      </c>
      <c r="C6253" t="s">
        <v>7360</v>
      </c>
      <c r="D6253" t="s">
        <v>197</v>
      </c>
      <c r="E6253" t="s">
        <v>38</v>
      </c>
      <c r="F6253" t="s">
        <v>52</v>
      </c>
      <c r="G6253" t="s">
        <v>53</v>
      </c>
      <c r="H6253">
        <v>226456</v>
      </c>
      <c r="I6253"/>
      <c r="J6253">
        <v>55</v>
      </c>
      <c r="K6253" s="1">
        <v>46234</v>
      </c>
      <c r="L6253" t="s">
        <v>15144</v>
      </c>
    </row>
    <row r="6254" spans="1:12" x14ac:dyDescent="0.2">
      <c r="A6254" t="s">
        <v>2731</v>
      </c>
      <c r="B6254" t="s">
        <v>7023</v>
      </c>
      <c r="C6254" t="s">
        <v>7360</v>
      </c>
      <c r="D6254" t="s">
        <v>197</v>
      </c>
      <c r="E6254" t="s">
        <v>38</v>
      </c>
      <c r="F6254" t="s">
        <v>52</v>
      </c>
      <c r="G6254" t="s">
        <v>53</v>
      </c>
      <c r="H6254">
        <v>430000</v>
      </c>
      <c r="I6254">
        <v>430000</v>
      </c>
      <c r="J6254">
        <v>99</v>
      </c>
      <c r="K6254" s="1">
        <v>45626</v>
      </c>
      <c r="L6254" t="s">
        <v>15144</v>
      </c>
    </row>
    <row r="6255" spans="1:12" x14ac:dyDescent="0.2">
      <c r="A6255" t="s">
        <v>2734</v>
      </c>
      <c r="B6255" t="s">
        <v>7022</v>
      </c>
      <c r="C6255" t="s">
        <v>7360</v>
      </c>
      <c r="D6255" t="s">
        <v>197</v>
      </c>
      <c r="E6255" t="s">
        <v>38</v>
      </c>
      <c r="F6255" t="s">
        <v>52</v>
      </c>
      <c r="G6255" t="s">
        <v>53</v>
      </c>
      <c r="H6255">
        <v>430000</v>
      </c>
      <c r="I6255">
        <v>430000</v>
      </c>
      <c r="J6255">
        <v>99</v>
      </c>
      <c r="K6255" s="1">
        <v>45626</v>
      </c>
      <c r="L6255" t="s">
        <v>15144</v>
      </c>
    </row>
    <row r="6256" spans="1:12" x14ac:dyDescent="0.2">
      <c r="A6256" t="s">
        <v>2733</v>
      </c>
      <c r="B6256" t="s">
        <v>7021</v>
      </c>
      <c r="C6256" t="s">
        <v>7360</v>
      </c>
      <c r="D6256" t="s">
        <v>197</v>
      </c>
      <c r="E6256" t="s">
        <v>38</v>
      </c>
      <c r="F6256" t="s">
        <v>52</v>
      </c>
      <c r="G6256" t="s">
        <v>53</v>
      </c>
      <c r="H6256">
        <v>750000</v>
      </c>
      <c r="I6256">
        <v>375000</v>
      </c>
      <c r="J6256">
        <v>82.5</v>
      </c>
      <c r="K6256" s="1">
        <v>45626</v>
      </c>
      <c r="L6256" t="s">
        <v>15144</v>
      </c>
    </row>
    <row r="6257" spans="1:12" x14ac:dyDescent="0.2">
      <c r="A6257" t="s">
        <v>14470</v>
      </c>
      <c r="B6257" t="s">
        <v>14471</v>
      </c>
      <c r="C6257" t="s">
        <v>7360</v>
      </c>
      <c r="D6257" t="s">
        <v>197</v>
      </c>
      <c r="E6257" t="s">
        <v>38</v>
      </c>
      <c r="F6257" t="s">
        <v>52</v>
      </c>
      <c r="G6257" t="s">
        <v>53</v>
      </c>
      <c r="H6257">
        <v>112300</v>
      </c>
      <c r="I6257">
        <v>250000</v>
      </c>
      <c r="J6257">
        <v>55</v>
      </c>
      <c r="K6257" s="1">
        <v>46203</v>
      </c>
      <c r="L6257" t="s">
        <v>15144</v>
      </c>
    </row>
    <row r="6258" spans="1:12" x14ac:dyDescent="0.2">
      <c r="A6258" t="s">
        <v>3278</v>
      </c>
      <c r="B6258" t="s">
        <v>6966</v>
      </c>
      <c r="C6258" t="s">
        <v>7360</v>
      </c>
      <c r="D6258" t="s">
        <v>197</v>
      </c>
      <c r="E6258" t="s">
        <v>38</v>
      </c>
      <c r="F6258" t="s">
        <v>52</v>
      </c>
      <c r="G6258" t="s">
        <v>53</v>
      </c>
      <c r="H6258">
        <v>255000</v>
      </c>
      <c r="I6258">
        <v>255000</v>
      </c>
      <c r="J6258">
        <v>22.695</v>
      </c>
      <c r="K6258" s="1">
        <v>45657</v>
      </c>
      <c r="L6258" t="s">
        <v>15144</v>
      </c>
    </row>
    <row r="6259" spans="1:12" x14ac:dyDescent="0.2">
      <c r="A6259" t="s">
        <v>2364</v>
      </c>
      <c r="B6259" t="s">
        <v>6830</v>
      </c>
      <c r="C6259" t="s">
        <v>7360</v>
      </c>
      <c r="D6259" t="s">
        <v>197</v>
      </c>
      <c r="E6259" t="s">
        <v>38</v>
      </c>
      <c r="F6259" t="s">
        <v>33</v>
      </c>
      <c r="G6259" t="s">
        <v>34</v>
      </c>
      <c r="H6259">
        <v>85000</v>
      </c>
      <c r="I6259">
        <v>85000</v>
      </c>
      <c r="J6259">
        <v>22</v>
      </c>
      <c r="K6259" s="1">
        <v>45535</v>
      </c>
      <c r="L6259" t="s">
        <v>15144</v>
      </c>
    </row>
    <row r="6260" spans="1:12" x14ac:dyDescent="0.2">
      <c r="A6260" t="s">
        <v>2359</v>
      </c>
      <c r="B6260" t="s">
        <v>6835</v>
      </c>
      <c r="C6260" t="s">
        <v>7360</v>
      </c>
      <c r="D6260" t="s">
        <v>197</v>
      </c>
      <c r="E6260" t="s">
        <v>38</v>
      </c>
      <c r="F6260" t="s">
        <v>33</v>
      </c>
      <c r="G6260" t="s">
        <v>34</v>
      </c>
      <c r="H6260">
        <v>300000</v>
      </c>
      <c r="I6260">
        <v>300000</v>
      </c>
      <c r="J6260">
        <v>67.5</v>
      </c>
      <c r="K6260" s="1">
        <v>45535</v>
      </c>
      <c r="L6260" t="s">
        <v>15144</v>
      </c>
    </row>
    <row r="6261" spans="1:12" x14ac:dyDescent="0.2">
      <c r="A6261" t="s">
        <v>2354</v>
      </c>
      <c r="B6261" t="s">
        <v>6833</v>
      </c>
      <c r="C6261" t="s">
        <v>7360</v>
      </c>
      <c r="D6261" t="s">
        <v>197</v>
      </c>
      <c r="E6261" t="s">
        <v>38</v>
      </c>
      <c r="F6261" t="s">
        <v>33</v>
      </c>
      <c r="G6261" t="s">
        <v>34</v>
      </c>
      <c r="H6261">
        <v>300000</v>
      </c>
      <c r="I6261">
        <v>300000</v>
      </c>
      <c r="J6261">
        <v>67.5</v>
      </c>
      <c r="K6261" s="1">
        <v>45535</v>
      </c>
      <c r="L6261" t="s">
        <v>15144</v>
      </c>
    </row>
    <row r="6262" spans="1:12" x14ac:dyDescent="0.2">
      <c r="A6262" t="s">
        <v>2360</v>
      </c>
      <c r="B6262" t="s">
        <v>6834</v>
      </c>
      <c r="C6262" t="s">
        <v>7360</v>
      </c>
      <c r="D6262" t="s">
        <v>197</v>
      </c>
      <c r="E6262" t="s">
        <v>38</v>
      </c>
      <c r="F6262" t="s">
        <v>33</v>
      </c>
      <c r="G6262" t="s">
        <v>34</v>
      </c>
      <c r="H6262">
        <v>300000</v>
      </c>
      <c r="I6262">
        <v>300000</v>
      </c>
      <c r="J6262">
        <v>67.5</v>
      </c>
      <c r="K6262" s="1">
        <v>45535</v>
      </c>
      <c r="L6262" t="s">
        <v>15144</v>
      </c>
    </row>
    <row r="6263" spans="1:12" x14ac:dyDescent="0.2">
      <c r="A6263" t="s">
        <v>2365</v>
      </c>
      <c r="B6263" t="s">
        <v>6831</v>
      </c>
      <c r="C6263" t="s">
        <v>7360</v>
      </c>
      <c r="D6263" t="s">
        <v>197</v>
      </c>
      <c r="E6263" t="s">
        <v>38</v>
      </c>
      <c r="F6263" t="s">
        <v>33</v>
      </c>
      <c r="G6263" t="s">
        <v>34</v>
      </c>
      <c r="H6263">
        <v>285000</v>
      </c>
      <c r="I6263">
        <v>285000</v>
      </c>
      <c r="J6263">
        <v>67.5</v>
      </c>
      <c r="K6263" s="1">
        <v>45535</v>
      </c>
      <c r="L6263" t="s">
        <v>15144</v>
      </c>
    </row>
    <row r="6264" spans="1:12" x14ac:dyDescent="0.2">
      <c r="A6264" t="s">
        <v>2355</v>
      </c>
      <c r="B6264" t="s">
        <v>6832</v>
      </c>
      <c r="C6264" t="s">
        <v>7360</v>
      </c>
      <c r="D6264" t="s">
        <v>197</v>
      </c>
      <c r="E6264" t="s">
        <v>38</v>
      </c>
      <c r="F6264" t="s">
        <v>33</v>
      </c>
      <c r="G6264" t="s">
        <v>34</v>
      </c>
      <c r="H6264">
        <v>300000</v>
      </c>
      <c r="I6264">
        <v>300000</v>
      </c>
      <c r="J6264">
        <v>67.5</v>
      </c>
      <c r="K6264" s="1">
        <v>45535</v>
      </c>
      <c r="L6264" t="s">
        <v>15144</v>
      </c>
    </row>
    <row r="6265" spans="1:12" x14ac:dyDescent="0.2">
      <c r="A6265" t="s">
        <v>3148</v>
      </c>
      <c r="B6265" t="s">
        <v>6509</v>
      </c>
      <c r="C6265" t="s">
        <v>7360</v>
      </c>
      <c r="D6265" t="s">
        <v>304</v>
      </c>
      <c r="E6265" t="s">
        <v>38</v>
      </c>
      <c r="F6265" t="s">
        <v>39</v>
      </c>
      <c r="G6265" t="s">
        <v>40</v>
      </c>
      <c r="H6265">
        <v>244676</v>
      </c>
      <c r="I6265">
        <v>244676</v>
      </c>
      <c r="J6265">
        <v>60</v>
      </c>
      <c r="K6265" s="1">
        <v>45565</v>
      </c>
      <c r="L6265" t="s">
        <v>15144</v>
      </c>
    </row>
    <row r="6266" spans="1:12" x14ac:dyDescent="0.2">
      <c r="A6266" t="s">
        <v>3150</v>
      </c>
      <c r="B6266" t="s">
        <v>6431</v>
      </c>
      <c r="C6266" t="s">
        <v>7360</v>
      </c>
      <c r="D6266" t="s">
        <v>304</v>
      </c>
      <c r="E6266" t="s">
        <v>38</v>
      </c>
      <c r="F6266" t="s">
        <v>183</v>
      </c>
      <c r="G6266" t="s">
        <v>95</v>
      </c>
      <c r="H6266">
        <v>240000</v>
      </c>
      <c r="I6266">
        <v>240000</v>
      </c>
      <c r="J6266">
        <v>52.971500000000006</v>
      </c>
      <c r="K6266" s="1">
        <v>45565</v>
      </c>
      <c r="L6266" t="s">
        <v>15144</v>
      </c>
    </row>
    <row r="6267" spans="1:12" x14ac:dyDescent="0.2">
      <c r="A6267" t="s">
        <v>2008</v>
      </c>
      <c r="B6267" t="s">
        <v>6423</v>
      </c>
      <c r="C6267" t="s">
        <v>7360</v>
      </c>
      <c r="D6267" t="s">
        <v>304</v>
      </c>
      <c r="E6267" t="s">
        <v>38</v>
      </c>
      <c r="F6267" t="s">
        <v>183</v>
      </c>
      <c r="G6267" t="s">
        <v>95</v>
      </c>
      <c r="H6267">
        <v>250000</v>
      </c>
      <c r="I6267">
        <v>250000</v>
      </c>
      <c r="J6267">
        <v>52.971500000000006</v>
      </c>
      <c r="K6267" s="1">
        <v>45535</v>
      </c>
      <c r="L6267" t="s">
        <v>15144</v>
      </c>
    </row>
    <row r="6268" spans="1:12" x14ac:dyDescent="0.2">
      <c r="A6268" t="s">
        <v>2009</v>
      </c>
      <c r="B6268" t="s">
        <v>6422</v>
      </c>
      <c r="C6268" t="s">
        <v>7360</v>
      </c>
      <c r="D6268" t="s">
        <v>304</v>
      </c>
      <c r="E6268" t="s">
        <v>38</v>
      </c>
      <c r="F6268" t="s">
        <v>183</v>
      </c>
      <c r="G6268" t="s">
        <v>95</v>
      </c>
      <c r="H6268">
        <v>250000</v>
      </c>
      <c r="I6268">
        <v>250000</v>
      </c>
      <c r="J6268">
        <v>52.971500000000006</v>
      </c>
      <c r="K6268" s="1">
        <v>45535</v>
      </c>
      <c r="L6268" t="s">
        <v>15144</v>
      </c>
    </row>
    <row r="6269" spans="1:12" x14ac:dyDescent="0.2">
      <c r="A6269" t="s">
        <v>7591</v>
      </c>
      <c r="B6269" t="s">
        <v>7826</v>
      </c>
      <c r="C6269" t="s">
        <v>7360</v>
      </c>
      <c r="D6269" t="s">
        <v>304</v>
      </c>
      <c r="E6269" t="s">
        <v>38</v>
      </c>
      <c r="F6269" t="s">
        <v>41</v>
      </c>
      <c r="G6269" t="s">
        <v>42</v>
      </c>
      <c r="H6269">
        <v>250000</v>
      </c>
      <c r="I6269">
        <v>250000</v>
      </c>
      <c r="J6269">
        <v>84</v>
      </c>
      <c r="K6269" s="1">
        <v>45808</v>
      </c>
      <c r="L6269" t="s">
        <v>15144</v>
      </c>
    </row>
    <row r="6270" spans="1:12" x14ac:dyDescent="0.2">
      <c r="A6270" t="s">
        <v>8631</v>
      </c>
      <c r="B6270" t="s">
        <v>8632</v>
      </c>
      <c r="C6270" t="s">
        <v>7360</v>
      </c>
      <c r="D6270" t="s">
        <v>304</v>
      </c>
      <c r="E6270" t="s">
        <v>38</v>
      </c>
      <c r="F6270" t="s">
        <v>41</v>
      </c>
      <c r="G6270" t="s">
        <v>42</v>
      </c>
      <c r="H6270">
        <v>245000</v>
      </c>
      <c r="I6270">
        <v>245000</v>
      </c>
      <c r="J6270">
        <v>84</v>
      </c>
      <c r="K6270" s="1">
        <v>45869</v>
      </c>
      <c r="L6270" t="s">
        <v>15144</v>
      </c>
    </row>
    <row r="6271" spans="1:12" x14ac:dyDescent="0.2">
      <c r="A6271" t="s">
        <v>2342</v>
      </c>
      <c r="B6271" t="s">
        <v>5019</v>
      </c>
      <c r="C6271" t="s">
        <v>7360</v>
      </c>
      <c r="D6271" t="s">
        <v>304</v>
      </c>
      <c r="E6271" t="s">
        <v>38</v>
      </c>
      <c r="F6271" t="s">
        <v>41</v>
      </c>
      <c r="G6271" t="s">
        <v>42</v>
      </c>
      <c r="H6271">
        <v>245000</v>
      </c>
      <c r="I6271">
        <v>245000</v>
      </c>
      <c r="J6271">
        <v>54</v>
      </c>
      <c r="K6271" s="1">
        <v>45535</v>
      </c>
      <c r="L6271" t="s">
        <v>15144</v>
      </c>
    </row>
    <row r="6272" spans="1:12" x14ac:dyDescent="0.2">
      <c r="A6272" t="s">
        <v>2336</v>
      </c>
      <c r="B6272" t="s">
        <v>5021</v>
      </c>
      <c r="C6272" t="s">
        <v>7360</v>
      </c>
      <c r="D6272" t="s">
        <v>304</v>
      </c>
      <c r="E6272" t="s">
        <v>38</v>
      </c>
      <c r="F6272" t="s">
        <v>41</v>
      </c>
      <c r="G6272" t="s">
        <v>42</v>
      </c>
      <c r="H6272">
        <v>245000</v>
      </c>
      <c r="I6272">
        <v>245000</v>
      </c>
      <c r="J6272">
        <v>53.646000000000001</v>
      </c>
      <c r="K6272" s="1">
        <v>45535</v>
      </c>
      <c r="L6272" t="s">
        <v>15144</v>
      </c>
    </row>
    <row r="6273" spans="1:12" x14ac:dyDescent="0.2">
      <c r="A6273" t="s">
        <v>2334</v>
      </c>
      <c r="B6273" t="s">
        <v>5022</v>
      </c>
      <c r="C6273" t="s">
        <v>7360</v>
      </c>
      <c r="D6273" t="s">
        <v>304</v>
      </c>
      <c r="E6273" t="s">
        <v>38</v>
      </c>
      <c r="F6273" t="s">
        <v>41</v>
      </c>
      <c r="G6273" t="s">
        <v>42</v>
      </c>
      <c r="H6273">
        <v>245000</v>
      </c>
      <c r="I6273">
        <v>245000</v>
      </c>
      <c r="J6273">
        <v>53.646000000000001</v>
      </c>
      <c r="K6273" s="1">
        <v>45535</v>
      </c>
      <c r="L6273" t="s">
        <v>15144</v>
      </c>
    </row>
    <row r="6274" spans="1:12" x14ac:dyDescent="0.2">
      <c r="A6274" t="s">
        <v>7592</v>
      </c>
      <c r="B6274" t="s">
        <v>7593</v>
      </c>
      <c r="C6274" t="s">
        <v>7360</v>
      </c>
      <c r="D6274" t="s">
        <v>304</v>
      </c>
      <c r="E6274" t="s">
        <v>38</v>
      </c>
      <c r="F6274" t="s">
        <v>165</v>
      </c>
      <c r="G6274" t="s">
        <v>166</v>
      </c>
      <c r="H6274">
        <v>250000</v>
      </c>
      <c r="I6274">
        <v>250000</v>
      </c>
      <c r="J6274">
        <v>54</v>
      </c>
      <c r="K6274" s="1">
        <v>45808</v>
      </c>
      <c r="L6274" t="s">
        <v>15144</v>
      </c>
    </row>
    <row r="6275" spans="1:12" x14ac:dyDescent="0.2">
      <c r="A6275" t="s">
        <v>7594</v>
      </c>
      <c r="B6275" t="s">
        <v>7595</v>
      </c>
      <c r="C6275" t="s">
        <v>7360</v>
      </c>
      <c r="D6275" t="s">
        <v>304</v>
      </c>
      <c r="E6275" t="s">
        <v>38</v>
      </c>
      <c r="F6275" t="s">
        <v>165</v>
      </c>
      <c r="G6275" t="s">
        <v>166</v>
      </c>
      <c r="H6275">
        <v>250000</v>
      </c>
      <c r="I6275">
        <v>250000</v>
      </c>
      <c r="J6275">
        <v>54</v>
      </c>
      <c r="K6275" s="1">
        <v>45808</v>
      </c>
      <c r="L6275" t="s">
        <v>15144</v>
      </c>
    </row>
    <row r="6276" spans="1:12" x14ac:dyDescent="0.2">
      <c r="A6276" t="s">
        <v>12480</v>
      </c>
      <c r="B6276" t="s">
        <v>12481</v>
      </c>
      <c r="C6276" t="s">
        <v>7360</v>
      </c>
      <c r="D6276" t="s">
        <v>304</v>
      </c>
      <c r="E6276" t="s">
        <v>38</v>
      </c>
      <c r="F6276" t="s">
        <v>165</v>
      </c>
      <c r="G6276" t="s">
        <v>166</v>
      </c>
      <c r="I6276"/>
      <c r="J6276">
        <v>54</v>
      </c>
      <c r="K6276" s="1">
        <v>46112</v>
      </c>
      <c r="L6276" t="s">
        <v>15144</v>
      </c>
    </row>
    <row r="6277" spans="1:12" x14ac:dyDescent="0.2">
      <c r="A6277" t="s">
        <v>12482</v>
      </c>
      <c r="B6277" t="s">
        <v>12483</v>
      </c>
      <c r="C6277" t="s">
        <v>7360</v>
      </c>
      <c r="D6277" t="s">
        <v>304</v>
      </c>
      <c r="E6277" t="s">
        <v>38</v>
      </c>
      <c r="F6277" t="s">
        <v>165</v>
      </c>
      <c r="G6277" t="s">
        <v>166</v>
      </c>
      <c r="I6277"/>
      <c r="J6277">
        <v>102</v>
      </c>
      <c r="K6277" s="1">
        <v>46112</v>
      </c>
      <c r="L6277" t="s">
        <v>15144</v>
      </c>
    </row>
    <row r="6278" spans="1:12" x14ac:dyDescent="0.2">
      <c r="A6278" t="s">
        <v>3842</v>
      </c>
      <c r="B6278" t="s">
        <v>5230</v>
      </c>
      <c r="C6278" t="s">
        <v>7360</v>
      </c>
      <c r="D6278" t="s">
        <v>304</v>
      </c>
      <c r="E6278" t="s">
        <v>38</v>
      </c>
      <c r="F6278" t="s">
        <v>49</v>
      </c>
      <c r="G6278" t="s">
        <v>50</v>
      </c>
      <c r="H6278">
        <v>244700</v>
      </c>
      <c r="I6278">
        <v>244700</v>
      </c>
      <c r="J6278">
        <v>84</v>
      </c>
      <c r="K6278" s="1">
        <v>45747</v>
      </c>
      <c r="L6278" t="s">
        <v>15144</v>
      </c>
    </row>
    <row r="6279" spans="1:12" x14ac:dyDescent="0.2">
      <c r="A6279" t="s">
        <v>3841</v>
      </c>
      <c r="B6279" t="s">
        <v>5229</v>
      </c>
      <c r="C6279" t="s">
        <v>7360</v>
      </c>
      <c r="D6279" t="s">
        <v>304</v>
      </c>
      <c r="E6279" t="s">
        <v>38</v>
      </c>
      <c r="F6279" t="s">
        <v>49</v>
      </c>
      <c r="G6279" t="s">
        <v>50</v>
      </c>
      <c r="H6279">
        <v>244700</v>
      </c>
      <c r="I6279">
        <v>244700</v>
      </c>
      <c r="J6279">
        <v>84</v>
      </c>
      <c r="K6279" s="1">
        <v>45747</v>
      </c>
      <c r="L6279" t="s">
        <v>15144</v>
      </c>
    </row>
    <row r="6280" spans="1:12" x14ac:dyDescent="0.2">
      <c r="A6280" t="s">
        <v>1989</v>
      </c>
      <c r="B6280" t="s">
        <v>5241</v>
      </c>
      <c r="C6280" t="s">
        <v>7360</v>
      </c>
      <c r="D6280" t="s">
        <v>304</v>
      </c>
      <c r="E6280" t="s">
        <v>38</v>
      </c>
      <c r="F6280" t="s">
        <v>49</v>
      </c>
      <c r="G6280" t="s">
        <v>50</v>
      </c>
      <c r="H6280">
        <v>244676</v>
      </c>
      <c r="I6280">
        <v>244676</v>
      </c>
      <c r="J6280">
        <v>84</v>
      </c>
      <c r="K6280" s="1">
        <v>45626</v>
      </c>
      <c r="L6280" t="s">
        <v>15144</v>
      </c>
    </row>
    <row r="6281" spans="1:12" x14ac:dyDescent="0.2">
      <c r="A6281" t="s">
        <v>1988</v>
      </c>
      <c r="B6281" t="s">
        <v>5246</v>
      </c>
      <c r="C6281" t="s">
        <v>7360</v>
      </c>
      <c r="D6281" t="s">
        <v>304</v>
      </c>
      <c r="E6281" t="s">
        <v>38</v>
      </c>
      <c r="F6281" t="s">
        <v>49</v>
      </c>
      <c r="G6281" t="s">
        <v>50</v>
      </c>
      <c r="H6281">
        <v>250000</v>
      </c>
      <c r="I6281">
        <v>250000</v>
      </c>
      <c r="J6281">
        <v>79</v>
      </c>
      <c r="K6281" s="1">
        <v>45626</v>
      </c>
      <c r="L6281" t="s">
        <v>15144</v>
      </c>
    </row>
    <row r="6282" spans="1:12" x14ac:dyDescent="0.2">
      <c r="A6282" t="s">
        <v>2326</v>
      </c>
      <c r="B6282" t="s">
        <v>5234</v>
      </c>
      <c r="C6282" t="s">
        <v>7360</v>
      </c>
      <c r="D6282" t="s">
        <v>304</v>
      </c>
      <c r="E6282" t="s">
        <v>38</v>
      </c>
      <c r="F6282" t="s">
        <v>49</v>
      </c>
      <c r="G6282" t="s">
        <v>50</v>
      </c>
      <c r="H6282">
        <v>106500</v>
      </c>
      <c r="I6282">
        <v>106500</v>
      </c>
      <c r="J6282">
        <v>18.84</v>
      </c>
      <c r="K6282" s="1">
        <v>45596</v>
      </c>
      <c r="L6282" t="s">
        <v>15144</v>
      </c>
    </row>
    <row r="6283" spans="1:12" x14ac:dyDescent="0.2">
      <c r="A6283" t="s">
        <v>15109</v>
      </c>
      <c r="B6283" t="s">
        <v>15110</v>
      </c>
      <c r="C6283" t="s">
        <v>7360</v>
      </c>
      <c r="D6283" t="s">
        <v>304</v>
      </c>
      <c r="E6283" t="s">
        <v>38</v>
      </c>
      <c r="F6283" t="s">
        <v>133</v>
      </c>
      <c r="G6283" t="s">
        <v>134</v>
      </c>
      <c r="H6283">
        <v>195000</v>
      </c>
      <c r="I6283">
        <v>195000</v>
      </c>
      <c r="K6283" s="1">
        <v>46234</v>
      </c>
      <c r="L6283" t="s">
        <v>15144</v>
      </c>
    </row>
    <row r="6284" spans="1:12" x14ac:dyDescent="0.2">
      <c r="A6284" t="s">
        <v>2931</v>
      </c>
      <c r="B6284" t="s">
        <v>5925</v>
      </c>
      <c r="C6284" t="s">
        <v>7360</v>
      </c>
      <c r="D6284" t="s">
        <v>304</v>
      </c>
      <c r="E6284" t="s">
        <v>38</v>
      </c>
      <c r="F6284" t="s">
        <v>133</v>
      </c>
      <c r="G6284" t="s">
        <v>134</v>
      </c>
      <c r="H6284">
        <v>248500</v>
      </c>
      <c r="I6284">
        <v>248500</v>
      </c>
      <c r="J6284">
        <v>54</v>
      </c>
      <c r="K6284" s="1">
        <v>45596</v>
      </c>
      <c r="L6284" t="s">
        <v>15144</v>
      </c>
    </row>
    <row r="6285" spans="1:12" x14ac:dyDescent="0.2">
      <c r="A6285" t="s">
        <v>3143</v>
      </c>
      <c r="B6285" t="s">
        <v>5920</v>
      </c>
      <c r="C6285" t="s">
        <v>7360</v>
      </c>
      <c r="D6285" t="s">
        <v>304</v>
      </c>
      <c r="E6285" t="s">
        <v>38</v>
      </c>
      <c r="F6285" t="s">
        <v>133</v>
      </c>
      <c r="G6285" t="s">
        <v>134</v>
      </c>
      <c r="H6285">
        <v>245000</v>
      </c>
      <c r="I6285">
        <v>245000</v>
      </c>
      <c r="J6285">
        <v>54</v>
      </c>
      <c r="K6285" s="1">
        <v>45596</v>
      </c>
      <c r="L6285" t="s">
        <v>15144</v>
      </c>
    </row>
    <row r="6286" spans="1:12" x14ac:dyDescent="0.2">
      <c r="A6286" t="s">
        <v>3144</v>
      </c>
      <c r="B6286" t="s">
        <v>5395</v>
      </c>
      <c r="C6286" t="s">
        <v>7360</v>
      </c>
      <c r="D6286" t="s">
        <v>304</v>
      </c>
      <c r="E6286" t="s">
        <v>38</v>
      </c>
      <c r="F6286" t="s">
        <v>46</v>
      </c>
      <c r="G6286" t="s">
        <v>47</v>
      </c>
      <c r="H6286">
        <v>150000</v>
      </c>
      <c r="I6286">
        <v>150000</v>
      </c>
      <c r="J6286">
        <v>30</v>
      </c>
      <c r="K6286" s="1">
        <v>45626</v>
      </c>
      <c r="L6286" t="s">
        <v>15144</v>
      </c>
    </row>
    <row r="6287" spans="1:12" x14ac:dyDescent="0.2">
      <c r="A6287" t="s">
        <v>2937</v>
      </c>
      <c r="B6287" t="s">
        <v>7350</v>
      </c>
      <c r="C6287" t="s">
        <v>7360</v>
      </c>
      <c r="D6287" t="s">
        <v>304</v>
      </c>
      <c r="E6287" t="s">
        <v>38</v>
      </c>
      <c r="F6287" t="s">
        <v>135</v>
      </c>
      <c r="G6287" t="s">
        <v>136</v>
      </c>
      <c r="H6287">
        <v>579796</v>
      </c>
      <c r="I6287">
        <v>579796</v>
      </c>
      <c r="J6287">
        <v>49.040250000000007</v>
      </c>
      <c r="K6287" s="1">
        <v>45565</v>
      </c>
      <c r="L6287" t="s">
        <v>15144</v>
      </c>
    </row>
    <row r="6288" spans="1:12" x14ac:dyDescent="0.2">
      <c r="A6288" t="s">
        <v>2933</v>
      </c>
      <c r="B6288" t="s">
        <v>7349</v>
      </c>
      <c r="C6288" t="s">
        <v>7360</v>
      </c>
      <c r="D6288" t="s">
        <v>304</v>
      </c>
      <c r="E6288" t="s">
        <v>38</v>
      </c>
      <c r="F6288" t="s">
        <v>135</v>
      </c>
      <c r="G6288" t="s">
        <v>136</v>
      </c>
      <c r="H6288">
        <v>579796</v>
      </c>
      <c r="I6288">
        <v>579796</v>
      </c>
      <c r="J6288">
        <v>49.040250000000007</v>
      </c>
      <c r="K6288" s="1">
        <v>45565</v>
      </c>
      <c r="L6288" t="s">
        <v>15144</v>
      </c>
    </row>
    <row r="6289" spans="1:12" x14ac:dyDescent="0.2">
      <c r="A6289" t="s">
        <v>2938</v>
      </c>
      <c r="B6289" t="s">
        <v>7348</v>
      </c>
      <c r="C6289" t="s">
        <v>7360</v>
      </c>
      <c r="D6289" t="s">
        <v>304</v>
      </c>
      <c r="E6289" t="s">
        <v>38</v>
      </c>
      <c r="F6289" t="s">
        <v>135</v>
      </c>
      <c r="G6289" t="s">
        <v>136</v>
      </c>
      <c r="H6289">
        <v>579796</v>
      </c>
      <c r="I6289">
        <v>579796</v>
      </c>
      <c r="J6289">
        <v>49.040250000000007</v>
      </c>
      <c r="K6289" s="1">
        <v>45565</v>
      </c>
      <c r="L6289" t="s">
        <v>15144</v>
      </c>
    </row>
    <row r="6290" spans="1:12" x14ac:dyDescent="0.2">
      <c r="A6290" t="s">
        <v>2935</v>
      </c>
      <c r="B6290" t="s">
        <v>7347</v>
      </c>
      <c r="C6290" t="s">
        <v>7360</v>
      </c>
      <c r="D6290" t="s">
        <v>304</v>
      </c>
      <c r="E6290" t="s">
        <v>38</v>
      </c>
      <c r="F6290" t="s">
        <v>135</v>
      </c>
      <c r="G6290" t="s">
        <v>136</v>
      </c>
      <c r="H6290">
        <v>579796</v>
      </c>
      <c r="I6290">
        <v>579796</v>
      </c>
      <c r="J6290">
        <v>49.040250000000007</v>
      </c>
      <c r="K6290" s="1">
        <v>45565</v>
      </c>
      <c r="L6290" t="s">
        <v>15144</v>
      </c>
    </row>
    <row r="6291" spans="1:12" x14ac:dyDescent="0.2">
      <c r="A6291" t="s">
        <v>2936</v>
      </c>
      <c r="B6291" t="s">
        <v>7346</v>
      </c>
      <c r="C6291" t="s">
        <v>7360</v>
      </c>
      <c r="D6291" t="s">
        <v>304</v>
      </c>
      <c r="E6291" t="s">
        <v>38</v>
      </c>
      <c r="F6291" t="s">
        <v>135</v>
      </c>
      <c r="G6291" t="s">
        <v>136</v>
      </c>
      <c r="H6291">
        <v>579796</v>
      </c>
      <c r="I6291">
        <v>579796</v>
      </c>
      <c r="J6291">
        <v>49.040250000000007</v>
      </c>
      <c r="K6291" s="1">
        <v>45565</v>
      </c>
      <c r="L6291" t="s">
        <v>15144</v>
      </c>
    </row>
    <row r="6292" spans="1:12" x14ac:dyDescent="0.2">
      <c r="A6292" t="s">
        <v>7596</v>
      </c>
      <c r="B6292" t="s">
        <v>7597</v>
      </c>
      <c r="C6292" t="s">
        <v>7360</v>
      </c>
      <c r="D6292" t="s">
        <v>304</v>
      </c>
      <c r="E6292" t="s">
        <v>38</v>
      </c>
      <c r="F6292" t="s">
        <v>135</v>
      </c>
      <c r="G6292" t="s">
        <v>136</v>
      </c>
      <c r="H6292">
        <v>290600</v>
      </c>
      <c r="I6292">
        <v>290600</v>
      </c>
      <c r="J6292">
        <v>54.951500000000003</v>
      </c>
      <c r="K6292" s="1">
        <v>45808</v>
      </c>
      <c r="L6292" t="s">
        <v>15144</v>
      </c>
    </row>
    <row r="6293" spans="1:12" x14ac:dyDescent="0.2">
      <c r="A6293" t="s">
        <v>7598</v>
      </c>
      <c r="B6293" t="s">
        <v>7599</v>
      </c>
      <c r="C6293" t="s">
        <v>7360</v>
      </c>
      <c r="D6293" t="s">
        <v>304</v>
      </c>
      <c r="E6293" t="s">
        <v>38</v>
      </c>
      <c r="F6293" t="s">
        <v>135</v>
      </c>
      <c r="G6293" t="s">
        <v>136</v>
      </c>
      <c r="H6293">
        <v>370000</v>
      </c>
      <c r="I6293">
        <v>370000</v>
      </c>
      <c r="J6293">
        <v>42.477499999999999</v>
      </c>
      <c r="K6293" s="1">
        <v>45808</v>
      </c>
      <c r="L6293" t="s">
        <v>15144</v>
      </c>
    </row>
    <row r="6294" spans="1:12" x14ac:dyDescent="0.2">
      <c r="A6294" t="s">
        <v>7600</v>
      </c>
      <c r="B6294" t="s">
        <v>7601</v>
      </c>
      <c r="C6294" t="s">
        <v>7360</v>
      </c>
      <c r="D6294" t="s">
        <v>304</v>
      </c>
      <c r="E6294" t="s">
        <v>38</v>
      </c>
      <c r="F6294" t="s">
        <v>135</v>
      </c>
      <c r="G6294" t="s">
        <v>136</v>
      </c>
      <c r="H6294">
        <v>250000</v>
      </c>
      <c r="I6294">
        <v>250000</v>
      </c>
      <c r="J6294">
        <v>54.951500000000003</v>
      </c>
      <c r="K6294" s="1">
        <v>45808</v>
      </c>
      <c r="L6294" t="s">
        <v>15144</v>
      </c>
    </row>
    <row r="6295" spans="1:12" x14ac:dyDescent="0.2">
      <c r="A6295" t="s">
        <v>9251</v>
      </c>
      <c r="B6295" t="s">
        <v>9252</v>
      </c>
      <c r="C6295" t="s">
        <v>7360</v>
      </c>
      <c r="D6295" t="s">
        <v>304</v>
      </c>
      <c r="E6295" t="s">
        <v>38</v>
      </c>
      <c r="F6295" t="s">
        <v>125</v>
      </c>
      <c r="G6295" t="s">
        <v>126</v>
      </c>
      <c r="I6295"/>
      <c r="J6295">
        <v>90</v>
      </c>
      <c r="K6295" s="1">
        <v>45900</v>
      </c>
      <c r="L6295" t="s">
        <v>15144</v>
      </c>
    </row>
    <row r="6296" spans="1:12" x14ac:dyDescent="0.2">
      <c r="A6296" t="s">
        <v>9257</v>
      </c>
      <c r="B6296" t="s">
        <v>9258</v>
      </c>
      <c r="C6296" t="s">
        <v>7360</v>
      </c>
      <c r="D6296" t="s">
        <v>304</v>
      </c>
      <c r="E6296" t="s">
        <v>38</v>
      </c>
      <c r="F6296" t="s">
        <v>125</v>
      </c>
      <c r="G6296" t="s">
        <v>126</v>
      </c>
      <c r="I6296"/>
      <c r="J6296">
        <v>90</v>
      </c>
      <c r="K6296" s="1">
        <v>45900</v>
      </c>
      <c r="L6296" t="s">
        <v>15144</v>
      </c>
    </row>
    <row r="6297" spans="1:12" x14ac:dyDescent="0.2">
      <c r="A6297" t="s">
        <v>1979</v>
      </c>
      <c r="B6297" t="s">
        <v>9259</v>
      </c>
      <c r="C6297" t="s">
        <v>7360</v>
      </c>
      <c r="D6297" t="s">
        <v>304</v>
      </c>
      <c r="E6297" t="s">
        <v>38</v>
      </c>
      <c r="F6297" t="s">
        <v>125</v>
      </c>
      <c r="G6297" t="s">
        <v>126</v>
      </c>
      <c r="H6297">
        <v>245000</v>
      </c>
      <c r="I6297">
        <v>245000</v>
      </c>
      <c r="J6297">
        <v>90</v>
      </c>
      <c r="K6297" s="1">
        <v>45900</v>
      </c>
      <c r="L6297" t="s">
        <v>15144</v>
      </c>
    </row>
    <row r="6298" spans="1:12" x14ac:dyDescent="0.2">
      <c r="A6298" t="s">
        <v>10115</v>
      </c>
      <c r="B6298" t="s">
        <v>10116</v>
      </c>
      <c r="C6298" t="s">
        <v>7360</v>
      </c>
      <c r="D6298" t="s">
        <v>304</v>
      </c>
      <c r="E6298" t="s">
        <v>38</v>
      </c>
      <c r="F6298" t="s">
        <v>58</v>
      </c>
      <c r="G6298" t="s">
        <v>59</v>
      </c>
      <c r="H6298">
        <v>236000</v>
      </c>
      <c r="I6298">
        <v>236000</v>
      </c>
      <c r="J6298">
        <v>54</v>
      </c>
      <c r="K6298" s="1">
        <v>45961</v>
      </c>
      <c r="L6298" t="s">
        <v>15144</v>
      </c>
    </row>
    <row r="6299" spans="1:12" x14ac:dyDescent="0.2">
      <c r="A6299" t="s">
        <v>10117</v>
      </c>
      <c r="B6299" t="s">
        <v>10118</v>
      </c>
      <c r="C6299" t="s">
        <v>7360</v>
      </c>
      <c r="D6299" t="s">
        <v>304</v>
      </c>
      <c r="E6299" t="s">
        <v>38</v>
      </c>
      <c r="F6299" t="s">
        <v>58</v>
      </c>
      <c r="G6299" t="s">
        <v>59</v>
      </c>
      <c r="H6299">
        <v>236000</v>
      </c>
      <c r="I6299">
        <v>236000</v>
      </c>
      <c r="J6299">
        <v>84</v>
      </c>
      <c r="K6299" s="1">
        <v>45961</v>
      </c>
      <c r="L6299" t="s">
        <v>15144</v>
      </c>
    </row>
    <row r="6300" spans="1:12" x14ac:dyDescent="0.2">
      <c r="A6300" t="s">
        <v>10119</v>
      </c>
      <c r="B6300" t="s">
        <v>10120</v>
      </c>
      <c r="C6300" t="s">
        <v>7360</v>
      </c>
      <c r="D6300" t="s">
        <v>304</v>
      </c>
      <c r="E6300" t="s">
        <v>38</v>
      </c>
      <c r="F6300" t="s">
        <v>58</v>
      </c>
      <c r="G6300" t="s">
        <v>59</v>
      </c>
      <c r="H6300">
        <v>236000</v>
      </c>
      <c r="I6300">
        <v>236000</v>
      </c>
      <c r="J6300">
        <v>84</v>
      </c>
      <c r="K6300" s="1">
        <v>45961</v>
      </c>
      <c r="L6300" t="s">
        <v>15144</v>
      </c>
    </row>
    <row r="6301" spans="1:12" x14ac:dyDescent="0.2">
      <c r="A6301" t="s">
        <v>2923</v>
      </c>
      <c r="B6301" t="s">
        <v>5692</v>
      </c>
      <c r="C6301" t="s">
        <v>7360</v>
      </c>
      <c r="D6301" t="s">
        <v>304</v>
      </c>
      <c r="E6301" t="s">
        <v>38</v>
      </c>
      <c r="F6301" t="s">
        <v>58</v>
      </c>
      <c r="G6301" t="s">
        <v>59</v>
      </c>
      <c r="H6301">
        <v>245000</v>
      </c>
      <c r="I6301">
        <v>245000</v>
      </c>
      <c r="J6301">
        <v>54</v>
      </c>
      <c r="K6301" s="1">
        <v>45565</v>
      </c>
      <c r="L6301" t="s">
        <v>15144</v>
      </c>
    </row>
    <row r="6302" spans="1:12" x14ac:dyDescent="0.2">
      <c r="A6302" t="s">
        <v>2922</v>
      </c>
      <c r="B6302" t="s">
        <v>5693</v>
      </c>
      <c r="C6302" t="s">
        <v>7360</v>
      </c>
      <c r="D6302" t="s">
        <v>304</v>
      </c>
      <c r="E6302" t="s">
        <v>38</v>
      </c>
      <c r="F6302" t="s">
        <v>58</v>
      </c>
      <c r="G6302" t="s">
        <v>59</v>
      </c>
      <c r="H6302">
        <v>245000</v>
      </c>
      <c r="I6302">
        <v>245000</v>
      </c>
      <c r="J6302">
        <v>54</v>
      </c>
      <c r="K6302" s="1">
        <v>45565</v>
      </c>
      <c r="L6302" t="s">
        <v>15144</v>
      </c>
    </row>
    <row r="6303" spans="1:12" x14ac:dyDescent="0.2">
      <c r="A6303" t="s">
        <v>2928</v>
      </c>
      <c r="B6303" t="s">
        <v>5698</v>
      </c>
      <c r="C6303" t="s">
        <v>7360</v>
      </c>
      <c r="D6303" t="s">
        <v>304</v>
      </c>
      <c r="E6303" t="s">
        <v>38</v>
      </c>
      <c r="F6303" t="s">
        <v>58</v>
      </c>
      <c r="G6303" t="s">
        <v>59</v>
      </c>
      <c r="H6303">
        <v>700500</v>
      </c>
      <c r="I6303">
        <v>612000</v>
      </c>
      <c r="J6303">
        <v>108</v>
      </c>
      <c r="K6303" s="1">
        <v>45596</v>
      </c>
      <c r="L6303" t="s">
        <v>15144</v>
      </c>
    </row>
    <row r="6304" spans="1:12" x14ac:dyDescent="0.2">
      <c r="A6304" t="s">
        <v>2929</v>
      </c>
      <c r="B6304" t="s">
        <v>5697</v>
      </c>
      <c r="C6304" t="s">
        <v>7360</v>
      </c>
      <c r="D6304" t="s">
        <v>304</v>
      </c>
      <c r="E6304" t="s">
        <v>38</v>
      </c>
      <c r="F6304" t="s">
        <v>58</v>
      </c>
      <c r="G6304" t="s">
        <v>59</v>
      </c>
      <c r="H6304">
        <v>700500</v>
      </c>
      <c r="I6304">
        <v>612000</v>
      </c>
      <c r="J6304">
        <v>108</v>
      </c>
      <c r="K6304" s="1">
        <v>45596</v>
      </c>
      <c r="L6304" t="s">
        <v>15144</v>
      </c>
    </row>
    <row r="6305" spans="1:12" x14ac:dyDescent="0.2">
      <c r="A6305" t="s">
        <v>2927</v>
      </c>
      <c r="B6305" t="s">
        <v>5696</v>
      </c>
      <c r="C6305" t="s">
        <v>7360</v>
      </c>
      <c r="D6305" t="s">
        <v>304</v>
      </c>
      <c r="E6305" t="s">
        <v>38</v>
      </c>
      <c r="F6305" t="s">
        <v>58</v>
      </c>
      <c r="G6305" t="s">
        <v>59</v>
      </c>
      <c r="H6305">
        <v>700500</v>
      </c>
      <c r="I6305">
        <v>612000</v>
      </c>
      <c r="J6305">
        <v>108</v>
      </c>
      <c r="K6305" s="1">
        <v>45596</v>
      </c>
      <c r="L6305" t="s">
        <v>15144</v>
      </c>
    </row>
    <row r="6306" spans="1:12" x14ac:dyDescent="0.2">
      <c r="A6306" t="s">
        <v>1977</v>
      </c>
      <c r="B6306" t="s">
        <v>5689</v>
      </c>
      <c r="C6306" t="s">
        <v>7360</v>
      </c>
      <c r="D6306" t="s">
        <v>304</v>
      </c>
      <c r="E6306" t="s">
        <v>38</v>
      </c>
      <c r="F6306" t="s">
        <v>58</v>
      </c>
      <c r="G6306" t="s">
        <v>59</v>
      </c>
      <c r="H6306">
        <v>250000</v>
      </c>
      <c r="I6306">
        <v>250000</v>
      </c>
      <c r="J6306">
        <v>54</v>
      </c>
      <c r="K6306" s="1">
        <v>45565</v>
      </c>
      <c r="L6306" t="s">
        <v>15144</v>
      </c>
    </row>
    <row r="6307" spans="1:12" x14ac:dyDescent="0.2">
      <c r="A6307" t="s">
        <v>3138</v>
      </c>
      <c r="B6307" t="s">
        <v>6244</v>
      </c>
      <c r="C6307" t="s">
        <v>7360</v>
      </c>
      <c r="D6307" t="s">
        <v>304</v>
      </c>
      <c r="E6307" t="s">
        <v>38</v>
      </c>
      <c r="F6307" t="s">
        <v>56</v>
      </c>
      <c r="G6307" t="s">
        <v>57</v>
      </c>
      <c r="H6307">
        <v>245000</v>
      </c>
      <c r="I6307">
        <v>245000</v>
      </c>
      <c r="J6307">
        <v>48</v>
      </c>
      <c r="K6307" s="1">
        <v>45596</v>
      </c>
      <c r="L6307" t="s">
        <v>15144</v>
      </c>
    </row>
    <row r="6308" spans="1:12" x14ac:dyDescent="0.2">
      <c r="A6308" t="s">
        <v>2304</v>
      </c>
      <c r="B6308" t="s">
        <v>6256</v>
      </c>
      <c r="C6308" t="s">
        <v>7360</v>
      </c>
      <c r="D6308" t="s">
        <v>304</v>
      </c>
      <c r="E6308" t="s">
        <v>38</v>
      </c>
      <c r="F6308" t="s">
        <v>56</v>
      </c>
      <c r="G6308" t="s">
        <v>57</v>
      </c>
      <c r="H6308">
        <v>245000</v>
      </c>
      <c r="I6308">
        <v>245000</v>
      </c>
      <c r="J6308">
        <v>52.831500000000005</v>
      </c>
      <c r="K6308" s="1">
        <v>45565</v>
      </c>
      <c r="L6308" t="s">
        <v>15144</v>
      </c>
    </row>
    <row r="6309" spans="1:12" x14ac:dyDescent="0.2">
      <c r="A6309" t="s">
        <v>1978</v>
      </c>
      <c r="B6309" t="s">
        <v>6251</v>
      </c>
      <c r="C6309" t="s">
        <v>7360</v>
      </c>
      <c r="D6309" t="s">
        <v>304</v>
      </c>
      <c r="E6309" t="s">
        <v>38</v>
      </c>
      <c r="F6309" t="s">
        <v>56</v>
      </c>
      <c r="G6309" t="s">
        <v>57</v>
      </c>
      <c r="H6309">
        <v>245000</v>
      </c>
      <c r="I6309">
        <v>245000</v>
      </c>
      <c r="J6309">
        <v>52.831500000000005</v>
      </c>
      <c r="K6309" s="1">
        <v>45596</v>
      </c>
      <c r="L6309" t="s">
        <v>15144</v>
      </c>
    </row>
    <row r="6310" spans="1:12" x14ac:dyDescent="0.2">
      <c r="A6310" t="s">
        <v>2920</v>
      </c>
      <c r="B6310" t="s">
        <v>5527</v>
      </c>
      <c r="C6310" t="s">
        <v>7360</v>
      </c>
      <c r="D6310" t="s">
        <v>304</v>
      </c>
      <c r="E6310" t="s">
        <v>38</v>
      </c>
      <c r="F6310" t="s">
        <v>103</v>
      </c>
      <c r="G6310" t="s">
        <v>104</v>
      </c>
      <c r="H6310">
        <v>250000</v>
      </c>
      <c r="I6310">
        <v>250000</v>
      </c>
      <c r="J6310">
        <v>54</v>
      </c>
      <c r="K6310" s="1">
        <v>45565</v>
      </c>
      <c r="L6310" t="s">
        <v>15144</v>
      </c>
    </row>
    <row r="6311" spans="1:12" x14ac:dyDescent="0.2">
      <c r="A6311" t="s">
        <v>1973</v>
      </c>
      <c r="B6311" t="s">
        <v>5561</v>
      </c>
      <c r="C6311" t="s">
        <v>7360</v>
      </c>
      <c r="D6311" t="s">
        <v>304</v>
      </c>
      <c r="E6311" t="s">
        <v>38</v>
      </c>
      <c r="F6311" t="s">
        <v>103</v>
      </c>
      <c r="G6311" t="s">
        <v>104</v>
      </c>
      <c r="H6311">
        <v>250000</v>
      </c>
      <c r="I6311">
        <v>250000</v>
      </c>
      <c r="J6311">
        <v>54</v>
      </c>
      <c r="K6311" s="1">
        <v>45535</v>
      </c>
      <c r="L6311" t="s">
        <v>15144</v>
      </c>
    </row>
    <row r="6312" spans="1:12" x14ac:dyDescent="0.2">
      <c r="A6312" t="s">
        <v>1972</v>
      </c>
      <c r="B6312" t="s">
        <v>5556</v>
      </c>
      <c r="C6312" t="s">
        <v>7360</v>
      </c>
      <c r="D6312" t="s">
        <v>304</v>
      </c>
      <c r="E6312" t="s">
        <v>38</v>
      </c>
      <c r="F6312" t="s">
        <v>103</v>
      </c>
      <c r="G6312" t="s">
        <v>104</v>
      </c>
      <c r="H6312">
        <v>250000</v>
      </c>
      <c r="I6312">
        <v>250000</v>
      </c>
      <c r="J6312">
        <v>54</v>
      </c>
      <c r="K6312" s="1">
        <v>45565</v>
      </c>
      <c r="L6312" t="s">
        <v>15144</v>
      </c>
    </row>
    <row r="6313" spans="1:12" x14ac:dyDescent="0.2">
      <c r="A6313" t="s">
        <v>2917</v>
      </c>
      <c r="B6313" t="s">
        <v>7161</v>
      </c>
      <c r="C6313" t="s">
        <v>7360</v>
      </c>
      <c r="D6313" t="s">
        <v>304</v>
      </c>
      <c r="E6313" t="s">
        <v>38</v>
      </c>
      <c r="F6313" t="s">
        <v>52</v>
      </c>
      <c r="G6313" t="s">
        <v>53</v>
      </c>
      <c r="H6313">
        <v>250000</v>
      </c>
      <c r="I6313">
        <v>250000</v>
      </c>
      <c r="J6313">
        <v>54</v>
      </c>
      <c r="K6313" s="1">
        <v>45565</v>
      </c>
      <c r="L6313" t="s">
        <v>15144</v>
      </c>
    </row>
    <row r="6314" spans="1:12" x14ac:dyDescent="0.2">
      <c r="A6314" t="s">
        <v>2916</v>
      </c>
      <c r="B6314" t="s">
        <v>7162</v>
      </c>
      <c r="C6314" t="s">
        <v>7360</v>
      </c>
      <c r="D6314" t="s">
        <v>304</v>
      </c>
      <c r="E6314" t="s">
        <v>38</v>
      </c>
      <c r="F6314" t="s">
        <v>52</v>
      </c>
      <c r="G6314" t="s">
        <v>53</v>
      </c>
      <c r="H6314">
        <v>250000</v>
      </c>
      <c r="I6314">
        <v>250000</v>
      </c>
      <c r="J6314">
        <v>54</v>
      </c>
      <c r="K6314" s="1">
        <v>45565</v>
      </c>
      <c r="L6314" t="s">
        <v>15144</v>
      </c>
    </row>
    <row r="6315" spans="1:12" x14ac:dyDescent="0.2">
      <c r="A6315" t="s">
        <v>14197</v>
      </c>
      <c r="B6315" t="s">
        <v>14198</v>
      </c>
      <c r="C6315" t="s">
        <v>7360</v>
      </c>
      <c r="D6315" t="s">
        <v>304</v>
      </c>
      <c r="E6315" t="s">
        <v>38</v>
      </c>
      <c r="F6315" t="s">
        <v>52</v>
      </c>
      <c r="G6315" t="s">
        <v>53</v>
      </c>
      <c r="I6315"/>
      <c r="J6315">
        <v>54</v>
      </c>
      <c r="K6315" s="1">
        <v>46203</v>
      </c>
      <c r="L6315" t="s">
        <v>15144</v>
      </c>
    </row>
    <row r="6316" spans="1:12" x14ac:dyDescent="0.2">
      <c r="A6316" t="s">
        <v>14195</v>
      </c>
      <c r="B6316" t="s">
        <v>14196</v>
      </c>
      <c r="C6316" t="s">
        <v>7360</v>
      </c>
      <c r="D6316" t="s">
        <v>304</v>
      </c>
      <c r="E6316" t="s">
        <v>38</v>
      </c>
      <c r="F6316" t="s">
        <v>52</v>
      </c>
      <c r="G6316" t="s">
        <v>53</v>
      </c>
      <c r="I6316"/>
      <c r="J6316">
        <v>54</v>
      </c>
      <c r="K6316" s="1">
        <v>46203</v>
      </c>
      <c r="L6316" t="s">
        <v>15144</v>
      </c>
    </row>
    <row r="6317" spans="1:12" x14ac:dyDescent="0.2">
      <c r="A6317" t="s">
        <v>14193</v>
      </c>
      <c r="B6317" t="s">
        <v>14194</v>
      </c>
      <c r="C6317" t="s">
        <v>7360</v>
      </c>
      <c r="D6317" t="s">
        <v>304</v>
      </c>
      <c r="E6317" t="s">
        <v>38</v>
      </c>
      <c r="F6317" t="s">
        <v>52</v>
      </c>
      <c r="G6317" t="s">
        <v>53</v>
      </c>
      <c r="I6317"/>
      <c r="J6317">
        <v>54</v>
      </c>
      <c r="K6317" s="1">
        <v>46203</v>
      </c>
      <c r="L6317" t="s">
        <v>15144</v>
      </c>
    </row>
    <row r="6318" spans="1:12" x14ac:dyDescent="0.2">
      <c r="A6318" t="s">
        <v>11150</v>
      </c>
      <c r="B6318" t="s">
        <v>7174</v>
      </c>
      <c r="C6318" t="s">
        <v>7360</v>
      </c>
      <c r="D6318" t="s">
        <v>304</v>
      </c>
      <c r="E6318" t="s">
        <v>38</v>
      </c>
      <c r="F6318" t="s">
        <v>52</v>
      </c>
      <c r="G6318" t="s">
        <v>53</v>
      </c>
      <c r="I6318"/>
      <c r="J6318">
        <v>43.273448384948388</v>
      </c>
      <c r="K6318" s="1">
        <v>46022</v>
      </c>
      <c r="L6318" t="s">
        <v>15144</v>
      </c>
    </row>
    <row r="6319" spans="1:12" x14ac:dyDescent="0.2">
      <c r="A6319" t="s">
        <v>2903</v>
      </c>
      <c r="B6319" t="s">
        <v>7173</v>
      </c>
      <c r="C6319" t="s">
        <v>7360</v>
      </c>
      <c r="D6319" t="s">
        <v>304</v>
      </c>
      <c r="E6319" t="s">
        <v>38</v>
      </c>
      <c r="F6319" t="s">
        <v>52</v>
      </c>
      <c r="G6319" t="s">
        <v>53</v>
      </c>
      <c r="H6319">
        <v>241740</v>
      </c>
      <c r="I6319">
        <v>241740</v>
      </c>
      <c r="J6319">
        <v>54</v>
      </c>
      <c r="K6319" s="1">
        <v>45565</v>
      </c>
      <c r="L6319" t="s">
        <v>15144</v>
      </c>
    </row>
    <row r="6320" spans="1:12" x14ac:dyDescent="0.2">
      <c r="A6320" t="s">
        <v>2912</v>
      </c>
      <c r="B6320" t="s">
        <v>7172</v>
      </c>
      <c r="C6320" t="s">
        <v>7360</v>
      </c>
      <c r="D6320" t="s">
        <v>304</v>
      </c>
      <c r="E6320" t="s">
        <v>38</v>
      </c>
      <c r="F6320" t="s">
        <v>52</v>
      </c>
      <c r="G6320" t="s">
        <v>53</v>
      </c>
      <c r="H6320">
        <v>241740</v>
      </c>
      <c r="I6320">
        <v>241740</v>
      </c>
      <c r="J6320">
        <v>54</v>
      </c>
      <c r="K6320" s="1">
        <v>45565</v>
      </c>
      <c r="L6320" t="s">
        <v>15144</v>
      </c>
    </row>
    <row r="6321" spans="1:12" x14ac:dyDescent="0.2">
      <c r="A6321" t="s">
        <v>14949</v>
      </c>
      <c r="B6321" t="s">
        <v>14950</v>
      </c>
      <c r="C6321" t="s">
        <v>7360</v>
      </c>
      <c r="D6321" t="s">
        <v>304</v>
      </c>
      <c r="E6321" t="s">
        <v>38</v>
      </c>
      <c r="F6321" t="s">
        <v>52</v>
      </c>
      <c r="G6321" t="s">
        <v>53</v>
      </c>
      <c r="H6321">
        <v>260000</v>
      </c>
      <c r="I6321">
        <v>260000</v>
      </c>
      <c r="J6321">
        <v>54</v>
      </c>
      <c r="K6321" s="1">
        <v>46234</v>
      </c>
      <c r="L6321" t="s">
        <v>15144</v>
      </c>
    </row>
    <row r="6322" spans="1:12" x14ac:dyDescent="0.2">
      <c r="A6322" t="s">
        <v>2919</v>
      </c>
      <c r="B6322" t="s">
        <v>7178</v>
      </c>
      <c r="C6322" t="s">
        <v>7360</v>
      </c>
      <c r="D6322" t="s">
        <v>304</v>
      </c>
      <c r="E6322" t="s">
        <v>38</v>
      </c>
      <c r="F6322" t="s">
        <v>52</v>
      </c>
      <c r="G6322" t="s">
        <v>53</v>
      </c>
      <c r="H6322">
        <v>252000</v>
      </c>
      <c r="I6322">
        <v>252000</v>
      </c>
      <c r="J6322">
        <v>54</v>
      </c>
      <c r="K6322" s="1">
        <v>45596</v>
      </c>
      <c r="L6322" t="s">
        <v>15144</v>
      </c>
    </row>
    <row r="6323" spans="1:12" x14ac:dyDescent="0.2">
      <c r="A6323" t="s">
        <v>14955</v>
      </c>
      <c r="B6323" t="s">
        <v>14956</v>
      </c>
      <c r="C6323" t="s">
        <v>7360</v>
      </c>
      <c r="D6323" t="s">
        <v>304</v>
      </c>
      <c r="E6323" t="s">
        <v>38</v>
      </c>
      <c r="F6323" t="s">
        <v>52</v>
      </c>
      <c r="G6323" t="s">
        <v>53</v>
      </c>
      <c r="I6323"/>
      <c r="J6323">
        <v>66</v>
      </c>
      <c r="K6323" s="1">
        <v>46234</v>
      </c>
      <c r="L6323" t="s">
        <v>15144</v>
      </c>
    </row>
    <row r="6324" spans="1:12" x14ac:dyDescent="0.2">
      <c r="A6324" t="s">
        <v>2284</v>
      </c>
      <c r="B6324" t="s">
        <v>7158</v>
      </c>
      <c r="C6324" t="s">
        <v>7360</v>
      </c>
      <c r="D6324" t="s">
        <v>304</v>
      </c>
      <c r="E6324" t="s">
        <v>38</v>
      </c>
      <c r="F6324" t="s">
        <v>52</v>
      </c>
      <c r="G6324" t="s">
        <v>53</v>
      </c>
      <c r="H6324">
        <v>148200</v>
      </c>
      <c r="I6324">
        <v>148200</v>
      </c>
      <c r="J6324">
        <v>42</v>
      </c>
      <c r="K6324" s="1">
        <v>45565</v>
      </c>
      <c r="L6324" t="s">
        <v>15144</v>
      </c>
    </row>
    <row r="6325" spans="1:12" x14ac:dyDescent="0.2">
      <c r="A6325" t="s">
        <v>2901</v>
      </c>
      <c r="B6325" t="s">
        <v>7159</v>
      </c>
      <c r="C6325" t="s">
        <v>7360</v>
      </c>
      <c r="D6325" t="s">
        <v>304</v>
      </c>
      <c r="E6325" t="s">
        <v>38</v>
      </c>
      <c r="F6325" t="s">
        <v>52</v>
      </c>
      <c r="G6325" t="s">
        <v>53</v>
      </c>
      <c r="H6325">
        <v>102000</v>
      </c>
      <c r="I6325">
        <v>102000</v>
      </c>
      <c r="J6325">
        <v>54</v>
      </c>
      <c r="K6325" s="1">
        <v>45565</v>
      </c>
      <c r="L6325" t="s">
        <v>15144</v>
      </c>
    </row>
    <row r="6326" spans="1:12" x14ac:dyDescent="0.2">
      <c r="A6326" t="s">
        <v>9165</v>
      </c>
      <c r="B6326" t="s">
        <v>9271</v>
      </c>
      <c r="C6326" t="s">
        <v>13974</v>
      </c>
      <c r="D6326" t="s">
        <v>11831</v>
      </c>
      <c r="E6326" t="s">
        <v>38</v>
      </c>
      <c r="F6326" t="s">
        <v>174</v>
      </c>
      <c r="G6326" t="s">
        <v>175</v>
      </c>
      <c r="H6326">
        <v>900000</v>
      </c>
      <c r="I6326">
        <v>900000</v>
      </c>
      <c r="J6326">
        <v>225</v>
      </c>
      <c r="K6326" s="1">
        <v>45900</v>
      </c>
      <c r="L6326" t="s">
        <v>15144</v>
      </c>
    </row>
    <row r="6327" spans="1:12" x14ac:dyDescent="0.2">
      <c r="A6327" t="s">
        <v>9168</v>
      </c>
      <c r="B6327" t="s">
        <v>14472</v>
      </c>
      <c r="C6327" t="s">
        <v>7360</v>
      </c>
      <c r="D6327" t="s">
        <v>11831</v>
      </c>
      <c r="E6327" t="s">
        <v>38</v>
      </c>
      <c r="F6327" t="s">
        <v>174</v>
      </c>
      <c r="G6327" t="s">
        <v>175</v>
      </c>
      <c r="H6327">
        <v>900000</v>
      </c>
      <c r="I6327">
        <v>900000</v>
      </c>
      <c r="J6327">
        <v>225</v>
      </c>
      <c r="K6327" s="1">
        <v>45900</v>
      </c>
      <c r="L6327" t="s">
        <v>15144</v>
      </c>
    </row>
    <row r="6328" spans="1:12" x14ac:dyDescent="0.2">
      <c r="A6328" t="s">
        <v>9166</v>
      </c>
      <c r="B6328" t="s">
        <v>9270</v>
      </c>
      <c r="C6328" t="s">
        <v>7360</v>
      </c>
      <c r="D6328" t="s">
        <v>11831</v>
      </c>
      <c r="E6328" t="s">
        <v>38</v>
      </c>
      <c r="F6328" t="s">
        <v>174</v>
      </c>
      <c r="G6328" t="s">
        <v>175</v>
      </c>
      <c r="H6328">
        <v>900000</v>
      </c>
      <c r="I6328">
        <v>900000</v>
      </c>
      <c r="J6328">
        <v>225</v>
      </c>
      <c r="K6328" s="1">
        <v>45900</v>
      </c>
      <c r="L6328" t="s">
        <v>15144</v>
      </c>
    </row>
    <row r="6329" spans="1:12" x14ac:dyDescent="0.2">
      <c r="A6329" t="s">
        <v>9167</v>
      </c>
      <c r="B6329" t="s">
        <v>9269</v>
      </c>
      <c r="C6329" t="s">
        <v>7360</v>
      </c>
      <c r="D6329" t="s">
        <v>11831</v>
      </c>
      <c r="E6329" t="s">
        <v>38</v>
      </c>
      <c r="F6329" t="s">
        <v>174</v>
      </c>
      <c r="G6329" t="s">
        <v>175</v>
      </c>
      <c r="H6329">
        <v>900000</v>
      </c>
      <c r="I6329">
        <v>900000</v>
      </c>
      <c r="J6329">
        <v>225</v>
      </c>
      <c r="K6329" s="1">
        <v>45900</v>
      </c>
      <c r="L6329" t="s">
        <v>15144</v>
      </c>
    </row>
    <row r="6330" spans="1:12" x14ac:dyDescent="0.2">
      <c r="A6330" t="s">
        <v>8673</v>
      </c>
      <c r="B6330" t="s">
        <v>8674</v>
      </c>
      <c r="C6330" t="s">
        <v>7360</v>
      </c>
      <c r="D6330" t="s">
        <v>8675</v>
      </c>
      <c r="E6330" t="s">
        <v>38</v>
      </c>
      <c r="F6330" t="s">
        <v>44</v>
      </c>
      <c r="G6330" t="s">
        <v>45</v>
      </c>
      <c r="H6330">
        <v>90000</v>
      </c>
      <c r="I6330">
        <v>90000</v>
      </c>
      <c r="J6330">
        <v>12</v>
      </c>
      <c r="K6330" s="1">
        <v>45900</v>
      </c>
      <c r="L6330" t="s">
        <v>15144</v>
      </c>
    </row>
    <row r="6331" spans="1:12" x14ac:dyDescent="0.2">
      <c r="A6331" t="s">
        <v>8678</v>
      </c>
      <c r="B6331" t="s">
        <v>8679</v>
      </c>
      <c r="C6331" t="s">
        <v>7360</v>
      </c>
      <c r="D6331" t="s">
        <v>8675</v>
      </c>
      <c r="E6331" t="s">
        <v>38</v>
      </c>
      <c r="F6331" t="s">
        <v>138</v>
      </c>
      <c r="G6331" t="s">
        <v>139</v>
      </c>
      <c r="H6331">
        <v>150000</v>
      </c>
      <c r="I6331">
        <v>150000</v>
      </c>
      <c r="J6331">
        <v>12</v>
      </c>
      <c r="K6331" s="1">
        <v>45900</v>
      </c>
      <c r="L6331" t="s">
        <v>15144</v>
      </c>
    </row>
    <row r="6332" spans="1:12" x14ac:dyDescent="0.2">
      <c r="A6332" t="s">
        <v>11762</v>
      </c>
      <c r="B6332" t="s">
        <v>11763</v>
      </c>
      <c r="C6332" t="s">
        <v>11764</v>
      </c>
      <c r="D6332" t="s">
        <v>3762</v>
      </c>
      <c r="E6332" t="s">
        <v>38</v>
      </c>
      <c r="F6332" t="s">
        <v>49</v>
      </c>
      <c r="G6332" t="s">
        <v>50</v>
      </c>
      <c r="I6332"/>
      <c r="J6332">
        <v>150</v>
      </c>
      <c r="K6332" s="1">
        <v>46081</v>
      </c>
      <c r="L6332" t="s">
        <v>15144</v>
      </c>
    </row>
    <row r="6333" spans="1:12" x14ac:dyDescent="0.2">
      <c r="A6333" t="s">
        <v>11765</v>
      </c>
      <c r="B6333" t="s">
        <v>11766</v>
      </c>
      <c r="C6333" t="s">
        <v>7360</v>
      </c>
      <c r="D6333" t="s">
        <v>3762</v>
      </c>
      <c r="E6333" t="s">
        <v>38</v>
      </c>
      <c r="F6333" t="s">
        <v>49</v>
      </c>
      <c r="G6333" t="s">
        <v>50</v>
      </c>
      <c r="I6333"/>
      <c r="J6333">
        <v>50</v>
      </c>
      <c r="K6333" s="1">
        <v>46081</v>
      </c>
      <c r="L6333" t="s">
        <v>15144</v>
      </c>
    </row>
    <row r="6334" spans="1:12" x14ac:dyDescent="0.2">
      <c r="A6334" t="s">
        <v>11767</v>
      </c>
      <c r="B6334" t="s">
        <v>11768</v>
      </c>
      <c r="C6334" t="s">
        <v>7360</v>
      </c>
      <c r="D6334" t="s">
        <v>3762</v>
      </c>
      <c r="E6334" t="s">
        <v>38</v>
      </c>
      <c r="F6334" t="s">
        <v>49</v>
      </c>
      <c r="G6334" t="s">
        <v>50</v>
      </c>
      <c r="I6334"/>
      <c r="J6334">
        <v>50</v>
      </c>
      <c r="K6334" s="1">
        <v>46081</v>
      </c>
      <c r="L6334" t="s">
        <v>15144</v>
      </c>
    </row>
    <row r="6335" spans="1:12" x14ac:dyDescent="0.2">
      <c r="A6335" t="s">
        <v>11769</v>
      </c>
      <c r="B6335" t="s">
        <v>11770</v>
      </c>
      <c r="C6335" t="s">
        <v>7360</v>
      </c>
      <c r="D6335" t="s">
        <v>3762</v>
      </c>
      <c r="E6335" t="s">
        <v>38</v>
      </c>
      <c r="F6335" t="s">
        <v>49</v>
      </c>
      <c r="G6335" t="s">
        <v>50</v>
      </c>
      <c r="I6335"/>
      <c r="J6335">
        <v>50</v>
      </c>
      <c r="K6335" s="1">
        <v>46081</v>
      </c>
      <c r="L6335" t="s">
        <v>15144</v>
      </c>
    </row>
    <row r="6336" spans="1:12" x14ac:dyDescent="0.2">
      <c r="A6336" t="s">
        <v>10922</v>
      </c>
      <c r="B6336" t="s">
        <v>10923</v>
      </c>
      <c r="C6336" t="s">
        <v>7360</v>
      </c>
      <c r="D6336" t="s">
        <v>3762</v>
      </c>
      <c r="E6336" t="s">
        <v>38</v>
      </c>
      <c r="F6336" t="s">
        <v>49</v>
      </c>
      <c r="G6336" t="s">
        <v>50</v>
      </c>
      <c r="I6336"/>
      <c r="J6336">
        <v>100</v>
      </c>
      <c r="K6336" s="1">
        <v>46022</v>
      </c>
      <c r="L6336" t="s">
        <v>15144</v>
      </c>
    </row>
    <row r="6337" spans="1:12" x14ac:dyDescent="0.2">
      <c r="A6337" t="s">
        <v>3761</v>
      </c>
      <c r="B6337" t="s">
        <v>4191</v>
      </c>
      <c r="C6337" t="s">
        <v>7360</v>
      </c>
      <c r="D6337" t="s">
        <v>3762</v>
      </c>
      <c r="E6337" t="s">
        <v>38</v>
      </c>
      <c r="F6337" t="s">
        <v>49</v>
      </c>
      <c r="G6337" t="s">
        <v>50</v>
      </c>
      <c r="I6337">
        <v>800000</v>
      </c>
      <c r="J6337">
        <v>300</v>
      </c>
      <c r="K6337" s="1">
        <v>45716</v>
      </c>
      <c r="L6337" t="s">
        <v>15144</v>
      </c>
    </row>
    <row r="6338" spans="1:12" x14ac:dyDescent="0.2">
      <c r="A6338" t="s">
        <v>2806</v>
      </c>
      <c r="B6338" t="s">
        <v>6714</v>
      </c>
      <c r="C6338" t="s">
        <v>7360</v>
      </c>
      <c r="D6338" t="s">
        <v>2804</v>
      </c>
      <c r="E6338" t="s">
        <v>38</v>
      </c>
      <c r="F6338" t="s">
        <v>52</v>
      </c>
      <c r="G6338" t="s">
        <v>53</v>
      </c>
      <c r="H6338">
        <v>250000</v>
      </c>
      <c r="I6338">
        <v>250000</v>
      </c>
      <c r="J6338">
        <v>100</v>
      </c>
      <c r="K6338" s="1">
        <v>45626</v>
      </c>
      <c r="L6338" t="s">
        <v>15144</v>
      </c>
    </row>
    <row r="6339" spans="1:12" x14ac:dyDescent="0.2">
      <c r="A6339" t="s">
        <v>2809</v>
      </c>
      <c r="B6339" t="s">
        <v>6716</v>
      </c>
      <c r="C6339" t="s">
        <v>7360</v>
      </c>
      <c r="D6339" t="s">
        <v>2804</v>
      </c>
      <c r="E6339" t="s">
        <v>38</v>
      </c>
      <c r="F6339" t="s">
        <v>52</v>
      </c>
      <c r="G6339" t="s">
        <v>53</v>
      </c>
      <c r="H6339">
        <v>250000</v>
      </c>
      <c r="I6339">
        <v>250000</v>
      </c>
      <c r="J6339">
        <v>100</v>
      </c>
      <c r="K6339" s="1">
        <v>45626</v>
      </c>
      <c r="L6339" t="s">
        <v>15144</v>
      </c>
    </row>
    <row r="6340" spans="1:12" x14ac:dyDescent="0.2">
      <c r="A6340" t="s">
        <v>2803</v>
      </c>
      <c r="B6340" t="s">
        <v>6715</v>
      </c>
      <c r="C6340" t="s">
        <v>7360</v>
      </c>
      <c r="D6340" t="s">
        <v>2804</v>
      </c>
      <c r="E6340" t="s">
        <v>38</v>
      </c>
      <c r="F6340" t="s">
        <v>52</v>
      </c>
      <c r="G6340" t="s">
        <v>53</v>
      </c>
      <c r="H6340">
        <v>250000</v>
      </c>
      <c r="I6340">
        <v>250000</v>
      </c>
      <c r="J6340">
        <v>100</v>
      </c>
      <c r="K6340" s="1">
        <v>45626</v>
      </c>
      <c r="L6340" t="s">
        <v>15144</v>
      </c>
    </row>
    <row r="6341" spans="1:12" x14ac:dyDescent="0.2">
      <c r="A6341" t="s">
        <v>14220</v>
      </c>
      <c r="B6341" t="s">
        <v>14221</v>
      </c>
      <c r="C6341" t="s">
        <v>7360</v>
      </c>
      <c r="D6341" t="s">
        <v>82</v>
      </c>
      <c r="E6341" t="s">
        <v>38</v>
      </c>
      <c r="F6341" t="s">
        <v>56</v>
      </c>
      <c r="G6341" t="s">
        <v>57</v>
      </c>
      <c r="I6341">
        <v>60000</v>
      </c>
      <c r="J6341">
        <v>25</v>
      </c>
      <c r="K6341" s="1">
        <v>46203</v>
      </c>
      <c r="L6341" t="s">
        <v>15144</v>
      </c>
    </row>
    <row r="6342" spans="1:12" x14ac:dyDescent="0.2">
      <c r="A6342" t="s">
        <v>2884</v>
      </c>
      <c r="B6342" t="s">
        <v>4041</v>
      </c>
      <c r="C6342" t="s">
        <v>7360</v>
      </c>
      <c r="D6342" t="s">
        <v>82</v>
      </c>
      <c r="E6342" t="s">
        <v>38</v>
      </c>
      <c r="F6342" t="s">
        <v>56</v>
      </c>
      <c r="G6342" t="s">
        <v>57</v>
      </c>
      <c r="H6342">
        <v>200000</v>
      </c>
      <c r="I6342">
        <v>200000</v>
      </c>
      <c r="J6342">
        <v>100</v>
      </c>
      <c r="K6342" s="1">
        <v>45626</v>
      </c>
      <c r="L6342" t="s">
        <v>15144</v>
      </c>
    </row>
    <row r="6343" spans="1:12" x14ac:dyDescent="0.2">
      <c r="A6343" t="s">
        <v>2882</v>
      </c>
      <c r="B6343" t="s">
        <v>4045</v>
      </c>
      <c r="C6343" t="s">
        <v>7360</v>
      </c>
      <c r="D6343" t="s">
        <v>82</v>
      </c>
      <c r="E6343" t="s">
        <v>38</v>
      </c>
      <c r="F6343" t="s">
        <v>56</v>
      </c>
      <c r="G6343" t="s">
        <v>57</v>
      </c>
      <c r="H6343">
        <v>200000</v>
      </c>
      <c r="I6343">
        <v>200000</v>
      </c>
      <c r="J6343">
        <v>100</v>
      </c>
      <c r="K6343" s="1">
        <v>45626</v>
      </c>
      <c r="L6343" t="s">
        <v>15144</v>
      </c>
    </row>
    <row r="6344" spans="1:12" x14ac:dyDescent="0.2">
      <c r="A6344" t="s">
        <v>2878</v>
      </c>
      <c r="B6344" t="s">
        <v>5981</v>
      </c>
      <c r="C6344" t="s">
        <v>7360</v>
      </c>
      <c r="D6344" t="s">
        <v>1413</v>
      </c>
      <c r="E6344" t="s">
        <v>38</v>
      </c>
      <c r="F6344" t="s">
        <v>44</v>
      </c>
      <c r="G6344" t="s">
        <v>45</v>
      </c>
      <c r="H6344">
        <v>100000</v>
      </c>
      <c r="I6344">
        <v>100000</v>
      </c>
      <c r="J6344">
        <v>20</v>
      </c>
      <c r="K6344" s="1">
        <v>45626</v>
      </c>
      <c r="L6344" t="s">
        <v>15144</v>
      </c>
    </row>
    <row r="6345" spans="1:12" x14ac:dyDescent="0.2">
      <c r="A6345" t="s">
        <v>8489</v>
      </c>
      <c r="B6345" t="s">
        <v>9332</v>
      </c>
      <c r="C6345" t="s">
        <v>7360</v>
      </c>
      <c r="D6345" t="s">
        <v>1413</v>
      </c>
      <c r="E6345" t="s">
        <v>38</v>
      </c>
      <c r="F6345" t="s">
        <v>49</v>
      </c>
      <c r="G6345" t="s">
        <v>50</v>
      </c>
      <c r="H6345">
        <v>180000</v>
      </c>
      <c r="I6345">
        <v>180000</v>
      </c>
      <c r="J6345">
        <v>28.12</v>
      </c>
      <c r="K6345" s="1">
        <v>45869</v>
      </c>
      <c r="L6345" t="s">
        <v>15144</v>
      </c>
    </row>
    <row r="6346" spans="1:12" x14ac:dyDescent="0.2">
      <c r="A6346" t="s">
        <v>3573</v>
      </c>
      <c r="B6346" t="s">
        <v>5950</v>
      </c>
      <c r="C6346" t="s">
        <v>7360</v>
      </c>
      <c r="D6346" t="s">
        <v>643</v>
      </c>
      <c r="E6346" t="s">
        <v>38</v>
      </c>
      <c r="F6346" t="s">
        <v>230</v>
      </c>
      <c r="G6346" t="s">
        <v>836</v>
      </c>
      <c r="H6346">
        <v>250000</v>
      </c>
      <c r="I6346">
        <v>250000</v>
      </c>
      <c r="J6346">
        <v>62</v>
      </c>
      <c r="K6346" s="1">
        <v>45688</v>
      </c>
      <c r="L6346" t="s">
        <v>15144</v>
      </c>
    </row>
    <row r="6347" spans="1:12" x14ac:dyDescent="0.2">
      <c r="A6347" t="s">
        <v>3571</v>
      </c>
      <c r="B6347" t="s">
        <v>5952</v>
      </c>
      <c r="C6347" t="s">
        <v>7360</v>
      </c>
      <c r="D6347" t="s">
        <v>643</v>
      </c>
      <c r="E6347" t="s">
        <v>38</v>
      </c>
      <c r="F6347" t="s">
        <v>230</v>
      </c>
      <c r="G6347" t="s">
        <v>836</v>
      </c>
      <c r="H6347">
        <v>250000</v>
      </c>
      <c r="I6347">
        <v>250000</v>
      </c>
      <c r="J6347">
        <v>62</v>
      </c>
      <c r="K6347" s="1">
        <v>45688</v>
      </c>
      <c r="L6347" t="s">
        <v>15144</v>
      </c>
    </row>
    <row r="6348" spans="1:12" x14ac:dyDescent="0.2">
      <c r="A6348" t="s">
        <v>3570</v>
      </c>
      <c r="B6348" t="s">
        <v>5951</v>
      </c>
      <c r="C6348" t="s">
        <v>7360</v>
      </c>
      <c r="D6348" t="s">
        <v>643</v>
      </c>
      <c r="E6348" t="s">
        <v>38</v>
      </c>
      <c r="F6348" t="s">
        <v>230</v>
      </c>
      <c r="G6348" t="s">
        <v>836</v>
      </c>
      <c r="H6348">
        <v>250000</v>
      </c>
      <c r="I6348">
        <v>250000</v>
      </c>
      <c r="J6348">
        <v>62</v>
      </c>
      <c r="K6348" s="1">
        <v>45688</v>
      </c>
      <c r="L6348" t="s">
        <v>15144</v>
      </c>
    </row>
    <row r="6349" spans="1:12" x14ac:dyDescent="0.2">
      <c r="A6349" t="s">
        <v>3569</v>
      </c>
      <c r="B6349" t="s">
        <v>5953</v>
      </c>
      <c r="C6349" t="s">
        <v>7360</v>
      </c>
      <c r="D6349" t="s">
        <v>643</v>
      </c>
      <c r="E6349" t="s">
        <v>38</v>
      </c>
      <c r="F6349" t="s">
        <v>230</v>
      </c>
      <c r="G6349" t="s">
        <v>836</v>
      </c>
      <c r="H6349">
        <v>250000</v>
      </c>
      <c r="I6349">
        <v>250000</v>
      </c>
      <c r="J6349">
        <v>62</v>
      </c>
      <c r="K6349" s="1">
        <v>45688</v>
      </c>
      <c r="L6349" t="s">
        <v>15144</v>
      </c>
    </row>
    <row r="6350" spans="1:12" x14ac:dyDescent="0.2">
      <c r="A6350" t="s">
        <v>3572</v>
      </c>
      <c r="B6350" t="s">
        <v>5954</v>
      </c>
      <c r="C6350" t="s">
        <v>7360</v>
      </c>
      <c r="D6350" t="s">
        <v>643</v>
      </c>
      <c r="E6350" t="s">
        <v>38</v>
      </c>
      <c r="F6350" t="s">
        <v>230</v>
      </c>
      <c r="G6350" t="s">
        <v>836</v>
      </c>
      <c r="H6350">
        <v>250000</v>
      </c>
      <c r="I6350">
        <v>250000</v>
      </c>
      <c r="J6350">
        <v>62</v>
      </c>
      <c r="K6350" s="1">
        <v>45688</v>
      </c>
      <c r="L6350" t="s">
        <v>15144</v>
      </c>
    </row>
    <row r="6351" spans="1:12" x14ac:dyDescent="0.2">
      <c r="A6351" t="s">
        <v>3567</v>
      </c>
      <c r="B6351" t="s">
        <v>5957</v>
      </c>
      <c r="C6351" t="s">
        <v>7360</v>
      </c>
      <c r="D6351" t="s">
        <v>643</v>
      </c>
      <c r="E6351" t="s">
        <v>38</v>
      </c>
      <c r="F6351" t="s">
        <v>230</v>
      </c>
      <c r="G6351" t="s">
        <v>836</v>
      </c>
      <c r="H6351">
        <v>250000</v>
      </c>
      <c r="I6351">
        <v>250000</v>
      </c>
      <c r="J6351">
        <v>62</v>
      </c>
      <c r="K6351" s="1">
        <v>45688</v>
      </c>
      <c r="L6351" t="s">
        <v>15144</v>
      </c>
    </row>
    <row r="6352" spans="1:12" x14ac:dyDescent="0.2">
      <c r="A6352" t="s">
        <v>3574</v>
      </c>
      <c r="B6352" t="s">
        <v>5955</v>
      </c>
      <c r="C6352" t="s">
        <v>7360</v>
      </c>
      <c r="D6352" t="s">
        <v>643</v>
      </c>
      <c r="E6352" t="s">
        <v>38</v>
      </c>
      <c r="F6352" t="s">
        <v>230</v>
      </c>
      <c r="G6352" t="s">
        <v>836</v>
      </c>
      <c r="H6352">
        <v>250000</v>
      </c>
      <c r="I6352">
        <v>250000</v>
      </c>
      <c r="J6352">
        <v>62</v>
      </c>
      <c r="K6352" s="1">
        <v>45688</v>
      </c>
      <c r="L6352" t="s">
        <v>15144</v>
      </c>
    </row>
    <row r="6353" spans="1:12" x14ac:dyDescent="0.2">
      <c r="A6353" t="s">
        <v>3568</v>
      </c>
      <c r="B6353" t="s">
        <v>5956</v>
      </c>
      <c r="C6353" t="s">
        <v>7360</v>
      </c>
      <c r="D6353" t="s">
        <v>643</v>
      </c>
      <c r="E6353" t="s">
        <v>38</v>
      </c>
      <c r="F6353" t="s">
        <v>230</v>
      </c>
      <c r="G6353" t="s">
        <v>836</v>
      </c>
      <c r="H6353">
        <v>250000</v>
      </c>
      <c r="I6353">
        <v>250000</v>
      </c>
      <c r="J6353">
        <v>62</v>
      </c>
      <c r="K6353" s="1">
        <v>45688</v>
      </c>
      <c r="L6353" t="s">
        <v>15144</v>
      </c>
    </row>
    <row r="6354" spans="1:12" x14ac:dyDescent="0.2">
      <c r="A6354" t="s">
        <v>1008</v>
      </c>
      <c r="B6354" t="s">
        <v>5380</v>
      </c>
      <c r="C6354" t="s">
        <v>7360</v>
      </c>
      <c r="D6354" t="s">
        <v>643</v>
      </c>
      <c r="E6354" t="s">
        <v>38</v>
      </c>
      <c r="F6354" t="s">
        <v>46</v>
      </c>
      <c r="G6354" t="s">
        <v>47</v>
      </c>
      <c r="I6354"/>
      <c r="K6354" s="1">
        <v>45565</v>
      </c>
      <c r="L6354" t="s">
        <v>15144</v>
      </c>
    </row>
    <row r="6355" spans="1:12" x14ac:dyDescent="0.2">
      <c r="A6355" t="s">
        <v>1009</v>
      </c>
      <c r="B6355" t="s">
        <v>5381</v>
      </c>
      <c r="C6355" t="s">
        <v>7360</v>
      </c>
      <c r="D6355" t="s">
        <v>643</v>
      </c>
      <c r="E6355" t="s">
        <v>38</v>
      </c>
      <c r="F6355" t="s">
        <v>46</v>
      </c>
      <c r="G6355" t="s">
        <v>47</v>
      </c>
      <c r="I6355"/>
      <c r="K6355" s="1">
        <v>45565</v>
      </c>
      <c r="L6355" t="s">
        <v>15144</v>
      </c>
    </row>
    <row r="6356" spans="1:12" x14ac:dyDescent="0.2">
      <c r="A6356" t="s">
        <v>1005</v>
      </c>
      <c r="B6356" t="s">
        <v>5382</v>
      </c>
      <c r="C6356" t="s">
        <v>7360</v>
      </c>
      <c r="D6356" t="s">
        <v>643</v>
      </c>
      <c r="E6356" t="s">
        <v>38</v>
      </c>
      <c r="F6356" t="s">
        <v>46</v>
      </c>
      <c r="G6356" t="s">
        <v>47</v>
      </c>
      <c r="I6356"/>
      <c r="K6356" s="1">
        <v>45565</v>
      </c>
      <c r="L6356" t="s">
        <v>15144</v>
      </c>
    </row>
    <row r="6357" spans="1:12" x14ac:dyDescent="0.2">
      <c r="A6357" t="s">
        <v>1007</v>
      </c>
      <c r="B6357" t="s">
        <v>5383</v>
      </c>
      <c r="C6357" t="s">
        <v>7360</v>
      </c>
      <c r="D6357" t="s">
        <v>643</v>
      </c>
      <c r="E6357" t="s">
        <v>38</v>
      </c>
      <c r="F6357" t="s">
        <v>46</v>
      </c>
      <c r="G6357" t="s">
        <v>47</v>
      </c>
      <c r="I6357"/>
      <c r="K6357" s="1">
        <v>45565</v>
      </c>
      <c r="L6357" t="s">
        <v>15144</v>
      </c>
    </row>
    <row r="6358" spans="1:12" x14ac:dyDescent="0.2">
      <c r="A6358" t="s">
        <v>1006</v>
      </c>
      <c r="B6358" t="s">
        <v>5384</v>
      </c>
      <c r="C6358" t="s">
        <v>7360</v>
      </c>
      <c r="D6358" t="s">
        <v>643</v>
      </c>
      <c r="E6358" t="s">
        <v>38</v>
      </c>
      <c r="F6358" t="s">
        <v>46</v>
      </c>
      <c r="G6358" t="s">
        <v>47</v>
      </c>
      <c r="I6358"/>
      <c r="K6358" s="1">
        <v>45565</v>
      </c>
      <c r="L6358" t="s">
        <v>15144</v>
      </c>
    </row>
    <row r="6359" spans="1:12" x14ac:dyDescent="0.2">
      <c r="A6359" t="s">
        <v>1240</v>
      </c>
      <c r="B6359" t="s">
        <v>6606</v>
      </c>
      <c r="C6359" t="s">
        <v>7360</v>
      </c>
      <c r="D6359" t="s">
        <v>69</v>
      </c>
      <c r="E6359" t="s">
        <v>38</v>
      </c>
      <c r="F6359" t="s">
        <v>163</v>
      </c>
      <c r="G6359" t="s">
        <v>164</v>
      </c>
      <c r="H6359">
        <v>112000</v>
      </c>
      <c r="I6359">
        <v>112000</v>
      </c>
      <c r="J6359">
        <v>21</v>
      </c>
      <c r="K6359" s="1">
        <v>45626</v>
      </c>
      <c r="L6359" t="s">
        <v>15144</v>
      </c>
    </row>
    <row r="6360" spans="1:12" x14ac:dyDescent="0.2">
      <c r="A6360" t="s">
        <v>3847</v>
      </c>
      <c r="B6360" t="s">
        <v>13007</v>
      </c>
      <c r="C6360" t="s">
        <v>7360</v>
      </c>
      <c r="D6360" t="s">
        <v>3798</v>
      </c>
      <c r="E6360" t="s">
        <v>38</v>
      </c>
      <c r="F6360" t="s">
        <v>80</v>
      </c>
      <c r="G6360" t="s">
        <v>81</v>
      </c>
      <c r="H6360">
        <v>284000</v>
      </c>
      <c r="I6360">
        <v>284000</v>
      </c>
      <c r="J6360">
        <v>75</v>
      </c>
      <c r="K6360" s="1">
        <v>45747</v>
      </c>
      <c r="L6360" t="s">
        <v>15144</v>
      </c>
    </row>
    <row r="6361" spans="1:12" x14ac:dyDescent="0.2">
      <c r="A6361" t="s">
        <v>2212</v>
      </c>
      <c r="B6361" t="s">
        <v>5214</v>
      </c>
      <c r="C6361" t="s">
        <v>7360</v>
      </c>
      <c r="D6361" t="s">
        <v>205</v>
      </c>
      <c r="E6361" t="s">
        <v>38</v>
      </c>
      <c r="F6361" t="s">
        <v>41</v>
      </c>
      <c r="G6361" t="s">
        <v>42</v>
      </c>
      <c r="H6361">
        <v>286530</v>
      </c>
      <c r="I6361">
        <v>286530</v>
      </c>
      <c r="J6361">
        <v>50</v>
      </c>
      <c r="K6361" s="1">
        <v>45626</v>
      </c>
      <c r="L6361" t="s">
        <v>15144</v>
      </c>
    </row>
    <row r="6362" spans="1:12" x14ac:dyDescent="0.2">
      <c r="A6362" t="s">
        <v>3605</v>
      </c>
      <c r="B6362" t="s">
        <v>4214</v>
      </c>
      <c r="C6362" t="s">
        <v>7360</v>
      </c>
      <c r="D6362" t="s">
        <v>205</v>
      </c>
      <c r="E6362" t="s">
        <v>38</v>
      </c>
      <c r="F6362" t="s">
        <v>49</v>
      </c>
      <c r="G6362" t="s">
        <v>50</v>
      </c>
      <c r="H6362">
        <v>190400</v>
      </c>
      <c r="I6362">
        <v>190400</v>
      </c>
      <c r="J6362">
        <v>70</v>
      </c>
      <c r="K6362" s="1">
        <v>45716</v>
      </c>
      <c r="L6362" t="s">
        <v>15144</v>
      </c>
    </row>
    <row r="6363" spans="1:12" x14ac:dyDescent="0.2">
      <c r="A6363" t="s">
        <v>4196</v>
      </c>
      <c r="B6363" t="s">
        <v>4197</v>
      </c>
      <c r="C6363" t="s">
        <v>7360</v>
      </c>
      <c r="D6363" t="s">
        <v>205</v>
      </c>
      <c r="E6363" t="s">
        <v>38</v>
      </c>
      <c r="F6363" t="s">
        <v>49</v>
      </c>
      <c r="G6363" t="s">
        <v>50</v>
      </c>
      <c r="H6363">
        <v>82997</v>
      </c>
      <c r="I6363">
        <v>82997</v>
      </c>
      <c r="J6363">
        <v>70</v>
      </c>
      <c r="K6363" s="1">
        <v>45777</v>
      </c>
      <c r="L6363" t="s">
        <v>15144</v>
      </c>
    </row>
    <row r="6364" spans="1:12" x14ac:dyDescent="0.2">
      <c r="A6364" t="s">
        <v>8467</v>
      </c>
      <c r="B6364" t="s">
        <v>8630</v>
      </c>
      <c r="C6364" t="s">
        <v>7360</v>
      </c>
      <c r="D6364" t="s">
        <v>205</v>
      </c>
      <c r="E6364" t="s">
        <v>38</v>
      </c>
      <c r="F6364" t="s">
        <v>49</v>
      </c>
      <c r="G6364" t="s">
        <v>50</v>
      </c>
      <c r="H6364">
        <v>250000</v>
      </c>
      <c r="I6364">
        <v>250000</v>
      </c>
      <c r="J6364">
        <v>34.64</v>
      </c>
      <c r="K6364" s="1">
        <v>45869</v>
      </c>
      <c r="L6364" t="s">
        <v>15144</v>
      </c>
    </row>
    <row r="6365" spans="1:12" x14ac:dyDescent="0.2">
      <c r="A6365" t="s">
        <v>7580</v>
      </c>
      <c r="B6365" t="s">
        <v>7581</v>
      </c>
      <c r="C6365" t="s">
        <v>7360</v>
      </c>
      <c r="D6365" t="s">
        <v>205</v>
      </c>
      <c r="E6365" t="s">
        <v>38</v>
      </c>
      <c r="F6365" t="s">
        <v>49</v>
      </c>
      <c r="G6365" t="s">
        <v>50</v>
      </c>
      <c r="H6365">
        <v>88874</v>
      </c>
      <c r="I6365">
        <v>88874</v>
      </c>
      <c r="J6365">
        <v>20.164800000000003</v>
      </c>
      <c r="K6365" s="1">
        <v>45808</v>
      </c>
      <c r="L6365" t="s">
        <v>15144</v>
      </c>
    </row>
    <row r="6366" spans="1:12" x14ac:dyDescent="0.2">
      <c r="A6366" t="s">
        <v>2898</v>
      </c>
      <c r="B6366" t="s">
        <v>8468</v>
      </c>
      <c r="C6366" t="s">
        <v>7360</v>
      </c>
      <c r="D6366" t="s">
        <v>205</v>
      </c>
      <c r="E6366" t="s">
        <v>38</v>
      </c>
      <c r="F6366" t="s">
        <v>49</v>
      </c>
      <c r="G6366" t="s">
        <v>50</v>
      </c>
      <c r="H6366">
        <v>343319</v>
      </c>
      <c r="I6366">
        <v>343319</v>
      </c>
      <c r="J6366">
        <v>44.670000000000009</v>
      </c>
      <c r="K6366" s="1">
        <v>45626</v>
      </c>
      <c r="L6366" t="s">
        <v>15144</v>
      </c>
    </row>
    <row r="6367" spans="1:12" x14ac:dyDescent="0.2">
      <c r="A6367" t="s">
        <v>11103</v>
      </c>
      <c r="B6367" t="s">
        <v>11104</v>
      </c>
      <c r="C6367" t="s">
        <v>7360</v>
      </c>
      <c r="D6367" t="s">
        <v>205</v>
      </c>
      <c r="E6367" t="s">
        <v>38</v>
      </c>
      <c r="F6367" t="s">
        <v>49</v>
      </c>
      <c r="G6367" t="s">
        <v>50</v>
      </c>
      <c r="I6367"/>
      <c r="K6367" s="1">
        <v>46022</v>
      </c>
      <c r="L6367" t="s">
        <v>15144</v>
      </c>
    </row>
    <row r="6368" spans="1:12" x14ac:dyDescent="0.2">
      <c r="A6368" t="s">
        <v>11950</v>
      </c>
      <c r="B6368" t="s">
        <v>11951</v>
      </c>
      <c r="C6368" t="s">
        <v>7360</v>
      </c>
      <c r="D6368" t="s">
        <v>205</v>
      </c>
      <c r="E6368" t="s">
        <v>38</v>
      </c>
      <c r="F6368" t="s">
        <v>49</v>
      </c>
      <c r="G6368" t="s">
        <v>50</v>
      </c>
      <c r="I6368">
        <v>306216</v>
      </c>
      <c r="J6368">
        <v>95</v>
      </c>
      <c r="K6368" s="1">
        <v>46081</v>
      </c>
      <c r="L6368" t="s">
        <v>15144</v>
      </c>
    </row>
    <row r="6369" spans="1:12" x14ac:dyDescent="0.2">
      <c r="A6369" t="s">
        <v>2894</v>
      </c>
      <c r="B6369" t="s">
        <v>5319</v>
      </c>
      <c r="C6369" t="s">
        <v>7360</v>
      </c>
      <c r="D6369" t="s">
        <v>205</v>
      </c>
      <c r="E6369" t="s">
        <v>38</v>
      </c>
      <c r="F6369" t="s">
        <v>46</v>
      </c>
      <c r="G6369" t="s">
        <v>47</v>
      </c>
      <c r="H6369">
        <v>150000</v>
      </c>
      <c r="I6369">
        <v>150000</v>
      </c>
      <c r="J6369">
        <v>32.6</v>
      </c>
      <c r="K6369" s="1">
        <v>45626</v>
      </c>
      <c r="L6369" t="s">
        <v>15144</v>
      </c>
    </row>
    <row r="6370" spans="1:12" x14ac:dyDescent="0.2">
      <c r="A6370" t="s">
        <v>9599</v>
      </c>
      <c r="B6370" t="s">
        <v>9600</v>
      </c>
      <c r="C6370" t="s">
        <v>7360</v>
      </c>
      <c r="D6370" t="s">
        <v>205</v>
      </c>
      <c r="E6370" t="s">
        <v>38</v>
      </c>
      <c r="F6370" t="s">
        <v>56</v>
      </c>
      <c r="G6370" t="s">
        <v>57</v>
      </c>
      <c r="H6370">
        <v>100000</v>
      </c>
      <c r="I6370">
        <v>100000</v>
      </c>
      <c r="J6370">
        <v>17.026499999999999</v>
      </c>
      <c r="K6370" s="1">
        <v>45930</v>
      </c>
      <c r="L6370" t="s">
        <v>15144</v>
      </c>
    </row>
    <row r="6371" spans="1:12" x14ac:dyDescent="0.2">
      <c r="A6371" t="s">
        <v>9548</v>
      </c>
      <c r="B6371" t="s">
        <v>13248</v>
      </c>
      <c r="C6371" t="s">
        <v>7360</v>
      </c>
      <c r="D6371" t="s">
        <v>66</v>
      </c>
      <c r="E6371" t="s">
        <v>38</v>
      </c>
      <c r="F6371" t="s">
        <v>39</v>
      </c>
      <c r="G6371" t="s">
        <v>40</v>
      </c>
      <c r="H6371">
        <v>46805</v>
      </c>
      <c r="I6371">
        <v>140417</v>
      </c>
      <c r="J6371">
        <v>32</v>
      </c>
      <c r="K6371" s="1">
        <v>45930</v>
      </c>
      <c r="L6371" t="s">
        <v>15144</v>
      </c>
    </row>
    <row r="6372" spans="1:12" x14ac:dyDescent="0.2">
      <c r="A6372" t="s">
        <v>155</v>
      </c>
      <c r="B6372" t="s">
        <v>5500</v>
      </c>
      <c r="C6372" t="s">
        <v>7360</v>
      </c>
      <c r="D6372" t="s">
        <v>66</v>
      </c>
      <c r="E6372" t="s">
        <v>38</v>
      </c>
      <c r="F6372" t="s">
        <v>49</v>
      </c>
      <c r="G6372" t="s">
        <v>50</v>
      </c>
      <c r="H6372">
        <v>144000</v>
      </c>
      <c r="I6372">
        <v>126000</v>
      </c>
      <c r="J6372">
        <v>40</v>
      </c>
      <c r="K6372" s="1">
        <v>45535</v>
      </c>
      <c r="L6372" t="s">
        <v>15144</v>
      </c>
    </row>
    <row r="6373" spans="1:12" x14ac:dyDescent="0.2">
      <c r="A6373" t="s">
        <v>1112</v>
      </c>
      <c r="B6373" t="s">
        <v>7587</v>
      </c>
      <c r="C6373" t="s">
        <v>7360</v>
      </c>
      <c r="D6373" t="s">
        <v>66</v>
      </c>
      <c r="E6373" t="s">
        <v>38</v>
      </c>
      <c r="F6373" t="s">
        <v>49</v>
      </c>
      <c r="G6373" t="s">
        <v>50</v>
      </c>
      <c r="H6373">
        <v>200000</v>
      </c>
      <c r="I6373">
        <v>200000</v>
      </c>
      <c r="J6373">
        <v>60</v>
      </c>
      <c r="K6373" s="1">
        <v>45626</v>
      </c>
      <c r="L6373" t="s">
        <v>15144</v>
      </c>
    </row>
    <row r="6374" spans="1:12" x14ac:dyDescent="0.2">
      <c r="A6374" t="s">
        <v>1110</v>
      </c>
      <c r="B6374" t="s">
        <v>7586</v>
      </c>
      <c r="C6374" t="s">
        <v>7360</v>
      </c>
      <c r="D6374" t="s">
        <v>66</v>
      </c>
      <c r="E6374" t="s">
        <v>38</v>
      </c>
      <c r="F6374" t="s">
        <v>49</v>
      </c>
      <c r="G6374" t="s">
        <v>50</v>
      </c>
      <c r="H6374">
        <v>200000</v>
      </c>
      <c r="I6374">
        <v>200000</v>
      </c>
      <c r="J6374">
        <v>60</v>
      </c>
      <c r="K6374" s="1">
        <v>45626</v>
      </c>
      <c r="L6374" t="s">
        <v>15144</v>
      </c>
    </row>
    <row r="6375" spans="1:12" x14ac:dyDescent="0.2">
      <c r="A6375" t="s">
        <v>1114</v>
      </c>
      <c r="B6375" t="s">
        <v>7584</v>
      </c>
      <c r="C6375" t="s">
        <v>7360</v>
      </c>
      <c r="D6375" t="s">
        <v>66</v>
      </c>
      <c r="E6375" t="s">
        <v>38</v>
      </c>
      <c r="F6375" t="s">
        <v>49</v>
      </c>
      <c r="G6375" t="s">
        <v>50</v>
      </c>
      <c r="H6375">
        <v>200000</v>
      </c>
      <c r="I6375">
        <v>200000</v>
      </c>
      <c r="J6375">
        <v>60</v>
      </c>
      <c r="K6375" s="1">
        <v>45626</v>
      </c>
      <c r="L6375" t="s">
        <v>15144</v>
      </c>
    </row>
    <row r="6376" spans="1:12" x14ac:dyDescent="0.2">
      <c r="A6376" t="s">
        <v>1113</v>
      </c>
      <c r="B6376" t="s">
        <v>7582</v>
      </c>
      <c r="C6376" t="s">
        <v>7360</v>
      </c>
      <c r="D6376" t="s">
        <v>66</v>
      </c>
      <c r="E6376" t="s">
        <v>38</v>
      </c>
      <c r="F6376" t="s">
        <v>49</v>
      </c>
      <c r="G6376" t="s">
        <v>50</v>
      </c>
      <c r="H6376">
        <v>200000</v>
      </c>
      <c r="I6376">
        <v>200000</v>
      </c>
      <c r="J6376">
        <v>60</v>
      </c>
      <c r="K6376" s="1">
        <v>45626</v>
      </c>
      <c r="L6376" t="s">
        <v>15144</v>
      </c>
    </row>
    <row r="6377" spans="1:12" x14ac:dyDescent="0.2">
      <c r="A6377" t="s">
        <v>1116</v>
      </c>
      <c r="B6377" t="s">
        <v>7585</v>
      </c>
      <c r="C6377" t="s">
        <v>7360</v>
      </c>
      <c r="D6377" t="s">
        <v>66</v>
      </c>
      <c r="E6377" t="s">
        <v>38</v>
      </c>
      <c r="F6377" t="s">
        <v>49</v>
      </c>
      <c r="G6377" t="s">
        <v>50</v>
      </c>
      <c r="H6377">
        <v>200000</v>
      </c>
      <c r="I6377">
        <v>200000</v>
      </c>
      <c r="J6377">
        <v>60</v>
      </c>
      <c r="K6377" s="1">
        <v>45626</v>
      </c>
      <c r="L6377" t="s">
        <v>15144</v>
      </c>
    </row>
    <row r="6378" spans="1:12" x14ac:dyDescent="0.2">
      <c r="A6378" t="s">
        <v>2729</v>
      </c>
      <c r="B6378" t="s">
        <v>5149</v>
      </c>
      <c r="C6378" t="s">
        <v>7360</v>
      </c>
      <c r="D6378" t="s">
        <v>66</v>
      </c>
      <c r="E6378" t="s">
        <v>38</v>
      </c>
      <c r="F6378" t="s">
        <v>58</v>
      </c>
      <c r="G6378" t="s">
        <v>59</v>
      </c>
      <c r="H6378">
        <v>240000</v>
      </c>
      <c r="I6378">
        <v>240000</v>
      </c>
      <c r="J6378">
        <v>82</v>
      </c>
      <c r="K6378" s="1">
        <v>45626</v>
      </c>
      <c r="L6378" t="s">
        <v>15144</v>
      </c>
    </row>
    <row r="6379" spans="1:12" x14ac:dyDescent="0.2">
      <c r="A6379" t="s">
        <v>766</v>
      </c>
      <c r="B6379" t="s">
        <v>5148</v>
      </c>
      <c r="C6379" t="s">
        <v>7360</v>
      </c>
      <c r="D6379" t="s">
        <v>66</v>
      </c>
      <c r="E6379" t="s">
        <v>38</v>
      </c>
      <c r="F6379" t="s">
        <v>58</v>
      </c>
      <c r="G6379" t="s">
        <v>59</v>
      </c>
      <c r="H6379">
        <v>160200</v>
      </c>
      <c r="I6379">
        <v>160200</v>
      </c>
      <c r="J6379">
        <v>54</v>
      </c>
      <c r="K6379" s="1">
        <v>45626</v>
      </c>
      <c r="L6379" t="s">
        <v>15144</v>
      </c>
    </row>
    <row r="6380" spans="1:12" x14ac:dyDescent="0.2">
      <c r="A6380" t="s">
        <v>3500</v>
      </c>
      <c r="B6380" t="s">
        <v>12947</v>
      </c>
      <c r="C6380" t="s">
        <v>7360</v>
      </c>
      <c r="D6380" t="s">
        <v>66</v>
      </c>
      <c r="E6380" t="s">
        <v>38</v>
      </c>
      <c r="F6380" t="s">
        <v>52</v>
      </c>
      <c r="G6380" t="s">
        <v>53</v>
      </c>
      <c r="H6380">
        <v>383220</v>
      </c>
      <c r="I6380">
        <v>383220</v>
      </c>
      <c r="J6380">
        <v>120</v>
      </c>
      <c r="K6380" s="1">
        <v>45688</v>
      </c>
      <c r="L6380" t="s">
        <v>15144</v>
      </c>
    </row>
    <row r="6381" spans="1:12" x14ac:dyDescent="0.2">
      <c r="A6381" t="s">
        <v>669</v>
      </c>
      <c r="B6381" t="s">
        <v>12946</v>
      </c>
      <c r="C6381" t="s">
        <v>7360</v>
      </c>
      <c r="D6381" t="s">
        <v>66</v>
      </c>
      <c r="E6381" t="s">
        <v>38</v>
      </c>
      <c r="F6381" t="s">
        <v>52</v>
      </c>
      <c r="G6381" t="s">
        <v>53</v>
      </c>
      <c r="H6381">
        <v>229932</v>
      </c>
      <c r="I6381">
        <v>229932</v>
      </c>
      <c r="J6381">
        <v>72</v>
      </c>
      <c r="K6381" s="1">
        <v>45626</v>
      </c>
      <c r="L6381" t="s">
        <v>15144</v>
      </c>
    </row>
    <row r="6382" spans="1:12" x14ac:dyDescent="0.2">
      <c r="A6382" t="s">
        <v>14707</v>
      </c>
      <c r="B6382" t="s">
        <v>14708</v>
      </c>
      <c r="C6382" t="s">
        <v>7360</v>
      </c>
      <c r="D6382" t="s">
        <v>221</v>
      </c>
      <c r="E6382" t="s">
        <v>38</v>
      </c>
      <c r="F6382" t="s">
        <v>167</v>
      </c>
      <c r="G6382" t="s">
        <v>1251</v>
      </c>
      <c r="H6382">
        <v>135350</v>
      </c>
      <c r="I6382">
        <v>135350</v>
      </c>
      <c r="J6382">
        <v>48.18</v>
      </c>
      <c r="K6382" s="1">
        <v>46203</v>
      </c>
      <c r="L6382" t="s">
        <v>15144</v>
      </c>
    </row>
    <row r="6383" spans="1:12" x14ac:dyDescent="0.2">
      <c r="A6383" t="s">
        <v>14709</v>
      </c>
      <c r="B6383" t="s">
        <v>14710</v>
      </c>
      <c r="C6383" t="s">
        <v>7360</v>
      </c>
      <c r="D6383" t="s">
        <v>221</v>
      </c>
      <c r="E6383" t="s">
        <v>38</v>
      </c>
      <c r="F6383" t="s">
        <v>167</v>
      </c>
      <c r="G6383" t="s">
        <v>1251</v>
      </c>
      <c r="H6383">
        <v>135350</v>
      </c>
      <c r="I6383">
        <v>135350</v>
      </c>
      <c r="J6383">
        <v>48.18</v>
      </c>
      <c r="K6383" s="1">
        <v>46203</v>
      </c>
      <c r="L6383" t="s">
        <v>15144</v>
      </c>
    </row>
    <row r="6384" spans="1:12" x14ac:dyDescent="0.2">
      <c r="A6384" t="s">
        <v>13377</v>
      </c>
      <c r="B6384" t="s">
        <v>13378</v>
      </c>
      <c r="C6384" t="s">
        <v>7360</v>
      </c>
      <c r="D6384" t="s">
        <v>221</v>
      </c>
      <c r="E6384" t="s">
        <v>38</v>
      </c>
      <c r="F6384" t="s">
        <v>168</v>
      </c>
      <c r="G6384" t="s">
        <v>169</v>
      </c>
      <c r="I6384"/>
      <c r="J6384">
        <v>110</v>
      </c>
      <c r="K6384" s="1">
        <v>46142</v>
      </c>
      <c r="L6384" t="s">
        <v>15144</v>
      </c>
    </row>
    <row r="6385" spans="1:12" x14ac:dyDescent="0.2">
      <c r="A6385" t="s">
        <v>13379</v>
      </c>
      <c r="B6385" t="s">
        <v>13380</v>
      </c>
      <c r="C6385" t="s">
        <v>7360</v>
      </c>
      <c r="D6385" t="s">
        <v>221</v>
      </c>
      <c r="E6385" t="s">
        <v>38</v>
      </c>
      <c r="F6385" t="s">
        <v>168</v>
      </c>
      <c r="G6385" t="s">
        <v>169</v>
      </c>
      <c r="I6385"/>
      <c r="J6385">
        <v>110</v>
      </c>
      <c r="K6385" s="1">
        <v>46142</v>
      </c>
      <c r="L6385" t="s">
        <v>15144</v>
      </c>
    </row>
    <row r="6386" spans="1:12" x14ac:dyDescent="0.2">
      <c r="A6386" t="s">
        <v>13972</v>
      </c>
      <c r="B6386" t="s">
        <v>13973</v>
      </c>
      <c r="C6386" t="s">
        <v>7360</v>
      </c>
      <c r="D6386" t="s">
        <v>221</v>
      </c>
      <c r="E6386" t="s">
        <v>38</v>
      </c>
      <c r="F6386" t="s">
        <v>41</v>
      </c>
      <c r="G6386" t="s">
        <v>42</v>
      </c>
      <c r="H6386">
        <v>160000</v>
      </c>
      <c r="I6386">
        <v>160000</v>
      </c>
      <c r="J6386">
        <v>50</v>
      </c>
      <c r="K6386" s="1">
        <v>46173</v>
      </c>
      <c r="L6386" t="s">
        <v>15144</v>
      </c>
    </row>
    <row r="6387" spans="1:12" x14ac:dyDescent="0.2">
      <c r="A6387" t="s">
        <v>11536</v>
      </c>
      <c r="B6387" t="s">
        <v>11537</v>
      </c>
      <c r="C6387" t="s">
        <v>7360</v>
      </c>
      <c r="D6387" t="s">
        <v>221</v>
      </c>
      <c r="E6387" t="s">
        <v>38</v>
      </c>
      <c r="F6387" t="s">
        <v>174</v>
      </c>
      <c r="G6387" t="s">
        <v>175</v>
      </c>
      <c r="I6387"/>
      <c r="J6387">
        <v>110</v>
      </c>
      <c r="K6387" s="1">
        <v>46053</v>
      </c>
      <c r="L6387" t="s">
        <v>15144</v>
      </c>
    </row>
    <row r="6388" spans="1:12" x14ac:dyDescent="0.2">
      <c r="A6388" t="s">
        <v>11538</v>
      </c>
      <c r="B6388" t="s">
        <v>11539</v>
      </c>
      <c r="C6388" t="s">
        <v>7360</v>
      </c>
      <c r="D6388" t="s">
        <v>221</v>
      </c>
      <c r="E6388" t="s">
        <v>38</v>
      </c>
      <c r="F6388" t="s">
        <v>174</v>
      </c>
      <c r="G6388" t="s">
        <v>175</v>
      </c>
      <c r="I6388"/>
      <c r="J6388">
        <v>110</v>
      </c>
      <c r="K6388" s="1">
        <v>46053</v>
      </c>
      <c r="L6388" t="s">
        <v>15144</v>
      </c>
    </row>
    <row r="6389" spans="1:12" x14ac:dyDescent="0.2">
      <c r="A6389" t="s">
        <v>3566</v>
      </c>
      <c r="B6389" t="s">
        <v>11540</v>
      </c>
      <c r="C6389" t="s">
        <v>7360</v>
      </c>
      <c r="D6389" t="s">
        <v>221</v>
      </c>
      <c r="E6389" t="s">
        <v>38</v>
      </c>
      <c r="F6389" t="s">
        <v>174</v>
      </c>
      <c r="G6389" t="s">
        <v>175</v>
      </c>
      <c r="H6389">
        <v>375000</v>
      </c>
      <c r="I6389">
        <v>375000</v>
      </c>
      <c r="J6389">
        <v>70</v>
      </c>
      <c r="K6389" s="1">
        <v>45688</v>
      </c>
      <c r="L6389" t="s">
        <v>15144</v>
      </c>
    </row>
    <row r="6390" spans="1:12" x14ac:dyDescent="0.2">
      <c r="A6390" t="s">
        <v>13010</v>
      </c>
      <c r="B6390" t="s">
        <v>13011</v>
      </c>
      <c r="C6390" t="s">
        <v>7360</v>
      </c>
      <c r="D6390" t="s">
        <v>221</v>
      </c>
      <c r="E6390" t="s">
        <v>38</v>
      </c>
      <c r="F6390" t="s">
        <v>49</v>
      </c>
      <c r="G6390" t="s">
        <v>50</v>
      </c>
      <c r="I6390"/>
      <c r="J6390">
        <v>90.9</v>
      </c>
      <c r="K6390" s="1">
        <v>46112</v>
      </c>
      <c r="L6390" t="s">
        <v>15144</v>
      </c>
    </row>
    <row r="6391" spans="1:12" x14ac:dyDescent="0.2">
      <c r="A6391" t="s">
        <v>13012</v>
      </c>
      <c r="B6391" t="s">
        <v>13013</v>
      </c>
      <c r="C6391" t="s">
        <v>7360</v>
      </c>
      <c r="D6391" t="s">
        <v>221</v>
      </c>
      <c r="E6391" t="s">
        <v>38</v>
      </c>
      <c r="F6391" t="s">
        <v>49</v>
      </c>
      <c r="G6391" t="s">
        <v>50</v>
      </c>
      <c r="I6391"/>
      <c r="J6391">
        <v>90.9</v>
      </c>
      <c r="K6391" s="1">
        <v>46112</v>
      </c>
      <c r="L6391" t="s">
        <v>15144</v>
      </c>
    </row>
    <row r="6392" spans="1:12" x14ac:dyDescent="0.2">
      <c r="A6392" t="s">
        <v>13014</v>
      </c>
      <c r="B6392" t="s">
        <v>13015</v>
      </c>
      <c r="C6392" t="s">
        <v>7360</v>
      </c>
      <c r="D6392" t="s">
        <v>221</v>
      </c>
      <c r="E6392" t="s">
        <v>38</v>
      </c>
      <c r="F6392" t="s">
        <v>49</v>
      </c>
      <c r="G6392" t="s">
        <v>50</v>
      </c>
      <c r="I6392"/>
      <c r="J6392">
        <v>90.9</v>
      </c>
      <c r="K6392" s="1">
        <v>46112</v>
      </c>
      <c r="L6392" t="s">
        <v>15144</v>
      </c>
    </row>
    <row r="6393" spans="1:12" x14ac:dyDescent="0.2">
      <c r="A6393" t="s">
        <v>9955</v>
      </c>
      <c r="B6393" t="s">
        <v>9956</v>
      </c>
      <c r="C6393" t="s">
        <v>7360</v>
      </c>
      <c r="D6393" t="s">
        <v>221</v>
      </c>
      <c r="E6393" t="s">
        <v>38</v>
      </c>
      <c r="F6393" t="s">
        <v>49</v>
      </c>
      <c r="G6393" t="s">
        <v>50</v>
      </c>
      <c r="I6393"/>
      <c r="J6393">
        <v>90.9</v>
      </c>
      <c r="K6393" s="1">
        <v>45961</v>
      </c>
      <c r="L6393" t="s">
        <v>15144</v>
      </c>
    </row>
    <row r="6394" spans="1:12" x14ac:dyDescent="0.2">
      <c r="A6394" t="s">
        <v>9951</v>
      </c>
      <c r="B6394" t="s">
        <v>9952</v>
      </c>
      <c r="C6394" t="s">
        <v>7360</v>
      </c>
      <c r="D6394" t="s">
        <v>221</v>
      </c>
      <c r="E6394" t="s">
        <v>38</v>
      </c>
      <c r="F6394" t="s">
        <v>49</v>
      </c>
      <c r="G6394" t="s">
        <v>50</v>
      </c>
      <c r="I6394"/>
      <c r="J6394">
        <v>90.9</v>
      </c>
      <c r="K6394" s="1">
        <v>45961</v>
      </c>
      <c r="L6394" t="s">
        <v>15144</v>
      </c>
    </row>
    <row r="6395" spans="1:12" x14ac:dyDescent="0.2">
      <c r="A6395" t="s">
        <v>9953</v>
      </c>
      <c r="B6395" t="s">
        <v>9954</v>
      </c>
      <c r="C6395" t="s">
        <v>7360</v>
      </c>
      <c r="D6395" t="s">
        <v>221</v>
      </c>
      <c r="E6395" t="s">
        <v>38</v>
      </c>
      <c r="F6395" t="s">
        <v>49</v>
      </c>
      <c r="G6395" t="s">
        <v>50</v>
      </c>
      <c r="I6395"/>
      <c r="J6395">
        <v>90.9</v>
      </c>
      <c r="K6395" s="1">
        <v>45961</v>
      </c>
      <c r="L6395" t="s">
        <v>15144</v>
      </c>
    </row>
    <row r="6396" spans="1:12" x14ac:dyDescent="0.2">
      <c r="A6396" t="s">
        <v>1943</v>
      </c>
      <c r="B6396" t="s">
        <v>5121</v>
      </c>
      <c r="C6396" t="s">
        <v>7360</v>
      </c>
      <c r="D6396" t="s">
        <v>221</v>
      </c>
      <c r="E6396" t="s">
        <v>38</v>
      </c>
      <c r="F6396" t="s">
        <v>165</v>
      </c>
      <c r="G6396" t="s">
        <v>166</v>
      </c>
      <c r="H6396">
        <v>357500</v>
      </c>
      <c r="I6396">
        <v>357500</v>
      </c>
      <c r="J6396">
        <v>80</v>
      </c>
      <c r="K6396" s="1">
        <v>45626</v>
      </c>
      <c r="L6396" t="s">
        <v>15144</v>
      </c>
    </row>
    <row r="6397" spans="1:12" x14ac:dyDescent="0.2">
      <c r="A6397" t="s">
        <v>220</v>
      </c>
      <c r="B6397" t="s">
        <v>5120</v>
      </c>
      <c r="C6397" t="s">
        <v>7360</v>
      </c>
      <c r="D6397" t="s">
        <v>221</v>
      </c>
      <c r="E6397" t="s">
        <v>38</v>
      </c>
      <c r="F6397" t="s">
        <v>165</v>
      </c>
      <c r="G6397" t="s">
        <v>166</v>
      </c>
      <c r="H6397">
        <v>357500</v>
      </c>
      <c r="I6397">
        <v>357500</v>
      </c>
      <c r="J6397">
        <v>90</v>
      </c>
      <c r="K6397" s="1">
        <v>45626</v>
      </c>
      <c r="L6397" t="s">
        <v>15144</v>
      </c>
    </row>
    <row r="6398" spans="1:12" x14ac:dyDescent="0.2">
      <c r="A6398" t="s">
        <v>14092</v>
      </c>
      <c r="B6398" t="s">
        <v>14093</v>
      </c>
      <c r="C6398" t="s">
        <v>7360</v>
      </c>
      <c r="D6398" t="s">
        <v>221</v>
      </c>
      <c r="E6398" t="s">
        <v>38</v>
      </c>
      <c r="F6398" t="s">
        <v>165</v>
      </c>
      <c r="G6398" t="s">
        <v>166</v>
      </c>
      <c r="I6398"/>
      <c r="J6398">
        <v>48</v>
      </c>
      <c r="K6398" s="1">
        <v>46173</v>
      </c>
      <c r="L6398" t="s">
        <v>15144</v>
      </c>
    </row>
    <row r="6399" spans="1:12" x14ac:dyDescent="0.2">
      <c r="A6399" t="s">
        <v>14094</v>
      </c>
      <c r="B6399" t="s">
        <v>14095</v>
      </c>
      <c r="C6399" t="s">
        <v>7360</v>
      </c>
      <c r="D6399" t="s">
        <v>221</v>
      </c>
      <c r="E6399" t="s">
        <v>38</v>
      </c>
      <c r="F6399" t="s">
        <v>165</v>
      </c>
      <c r="G6399" t="s">
        <v>166</v>
      </c>
      <c r="I6399"/>
      <c r="J6399">
        <v>48</v>
      </c>
      <c r="K6399" s="1">
        <v>46173</v>
      </c>
      <c r="L6399" t="s">
        <v>15144</v>
      </c>
    </row>
    <row r="6400" spans="1:12" x14ac:dyDescent="0.2">
      <c r="A6400" t="s">
        <v>11108</v>
      </c>
      <c r="B6400" t="s">
        <v>11109</v>
      </c>
      <c r="C6400" t="s">
        <v>7360</v>
      </c>
      <c r="D6400" t="s">
        <v>221</v>
      </c>
      <c r="E6400" t="s">
        <v>38</v>
      </c>
      <c r="F6400" t="s">
        <v>49</v>
      </c>
      <c r="G6400" t="s">
        <v>50</v>
      </c>
      <c r="H6400">
        <v>145000</v>
      </c>
      <c r="I6400">
        <v>145000</v>
      </c>
      <c r="J6400">
        <v>48</v>
      </c>
      <c r="K6400" s="1">
        <v>46022</v>
      </c>
      <c r="L6400" t="s">
        <v>15144</v>
      </c>
    </row>
    <row r="6401" spans="1:12" x14ac:dyDescent="0.2">
      <c r="A6401" t="s">
        <v>12948</v>
      </c>
      <c r="B6401" t="s">
        <v>12949</v>
      </c>
      <c r="C6401" t="s">
        <v>7360</v>
      </c>
      <c r="D6401" t="s">
        <v>221</v>
      </c>
      <c r="E6401" t="s">
        <v>38</v>
      </c>
      <c r="F6401" t="s">
        <v>151</v>
      </c>
      <c r="G6401" t="s">
        <v>1053</v>
      </c>
      <c r="H6401">
        <v>279700</v>
      </c>
      <c r="I6401"/>
      <c r="J6401">
        <v>70</v>
      </c>
      <c r="K6401" s="1">
        <v>46112</v>
      </c>
      <c r="L6401" t="s">
        <v>15144</v>
      </c>
    </row>
    <row r="6402" spans="1:12" x14ac:dyDescent="0.2">
      <c r="A6402" t="s">
        <v>7683</v>
      </c>
      <c r="B6402" t="s">
        <v>7372</v>
      </c>
      <c r="C6402" t="s">
        <v>7360</v>
      </c>
      <c r="D6402" t="s">
        <v>221</v>
      </c>
      <c r="E6402" t="s">
        <v>38</v>
      </c>
      <c r="F6402" t="s">
        <v>154</v>
      </c>
      <c r="G6402" t="s">
        <v>1074</v>
      </c>
      <c r="I6402">
        <v>348000</v>
      </c>
      <c r="J6402">
        <v>100</v>
      </c>
      <c r="K6402" s="1">
        <v>45838</v>
      </c>
      <c r="L6402" t="s">
        <v>15144</v>
      </c>
    </row>
    <row r="6403" spans="1:12" x14ac:dyDescent="0.2">
      <c r="A6403" t="s">
        <v>7682</v>
      </c>
      <c r="B6403" t="s">
        <v>7374</v>
      </c>
      <c r="C6403" t="s">
        <v>7360</v>
      </c>
      <c r="D6403" t="s">
        <v>221</v>
      </c>
      <c r="E6403" t="s">
        <v>38</v>
      </c>
      <c r="F6403" t="s">
        <v>154</v>
      </c>
      <c r="G6403" t="s">
        <v>1074</v>
      </c>
      <c r="I6403">
        <v>297000</v>
      </c>
      <c r="J6403">
        <v>100</v>
      </c>
      <c r="K6403" s="1">
        <v>45838</v>
      </c>
      <c r="L6403" t="s">
        <v>15144</v>
      </c>
    </row>
    <row r="6404" spans="1:12" x14ac:dyDescent="0.2">
      <c r="A6404" t="s">
        <v>2819</v>
      </c>
      <c r="B6404" t="s">
        <v>5624</v>
      </c>
      <c r="C6404" t="s">
        <v>7360</v>
      </c>
      <c r="D6404" t="s">
        <v>221</v>
      </c>
      <c r="E6404" t="s">
        <v>38</v>
      </c>
      <c r="F6404" t="s">
        <v>147</v>
      </c>
      <c r="G6404" t="s">
        <v>148</v>
      </c>
      <c r="H6404">
        <v>250000</v>
      </c>
      <c r="I6404">
        <v>250000</v>
      </c>
      <c r="J6404">
        <v>48</v>
      </c>
      <c r="K6404" s="1">
        <v>45535</v>
      </c>
      <c r="L6404" t="s">
        <v>15144</v>
      </c>
    </row>
    <row r="6405" spans="1:12" x14ac:dyDescent="0.2">
      <c r="A6405" t="s">
        <v>13771</v>
      </c>
      <c r="B6405" t="s">
        <v>13772</v>
      </c>
      <c r="C6405" t="s">
        <v>7360</v>
      </c>
      <c r="D6405" t="s">
        <v>221</v>
      </c>
      <c r="E6405" t="s">
        <v>38</v>
      </c>
      <c r="F6405" t="s">
        <v>147</v>
      </c>
      <c r="G6405" t="s">
        <v>148</v>
      </c>
      <c r="I6405"/>
      <c r="J6405">
        <v>48</v>
      </c>
      <c r="K6405" s="1">
        <v>46173</v>
      </c>
      <c r="L6405" t="s">
        <v>15144</v>
      </c>
    </row>
    <row r="6406" spans="1:12" x14ac:dyDescent="0.2">
      <c r="A6406" t="s">
        <v>1938</v>
      </c>
      <c r="B6406" t="s">
        <v>4041</v>
      </c>
      <c r="C6406" t="s">
        <v>7360</v>
      </c>
      <c r="D6406" t="s">
        <v>221</v>
      </c>
      <c r="E6406" t="s">
        <v>38</v>
      </c>
      <c r="F6406" t="s">
        <v>138</v>
      </c>
      <c r="G6406" t="s">
        <v>139</v>
      </c>
      <c r="H6406">
        <v>357500</v>
      </c>
      <c r="I6406">
        <v>357500</v>
      </c>
      <c r="J6406">
        <v>80</v>
      </c>
      <c r="K6406" s="1">
        <v>45565</v>
      </c>
      <c r="L6406" t="s">
        <v>15144</v>
      </c>
    </row>
    <row r="6407" spans="1:12" x14ac:dyDescent="0.2">
      <c r="A6407" t="s">
        <v>3123</v>
      </c>
      <c r="B6407" t="s">
        <v>5578</v>
      </c>
      <c r="C6407" t="s">
        <v>7360</v>
      </c>
      <c r="D6407" t="s">
        <v>221</v>
      </c>
      <c r="E6407" t="s">
        <v>38</v>
      </c>
      <c r="F6407" t="s">
        <v>152</v>
      </c>
      <c r="G6407" t="s">
        <v>1063</v>
      </c>
      <c r="H6407">
        <v>445000</v>
      </c>
      <c r="I6407">
        <v>445000</v>
      </c>
      <c r="J6407">
        <v>390</v>
      </c>
      <c r="K6407" s="1">
        <v>45657</v>
      </c>
      <c r="L6407" t="s">
        <v>15144</v>
      </c>
    </row>
    <row r="6408" spans="1:12" x14ac:dyDescent="0.2">
      <c r="A6408" t="s">
        <v>2900</v>
      </c>
      <c r="B6408" t="s">
        <v>5574</v>
      </c>
      <c r="C6408" t="s">
        <v>7360</v>
      </c>
      <c r="D6408" t="s">
        <v>221</v>
      </c>
      <c r="E6408" t="s">
        <v>38</v>
      </c>
      <c r="F6408" t="s">
        <v>152</v>
      </c>
      <c r="G6408" t="s">
        <v>1063</v>
      </c>
      <c r="H6408">
        <v>445000</v>
      </c>
      <c r="I6408">
        <v>445000</v>
      </c>
      <c r="J6408">
        <v>120</v>
      </c>
      <c r="K6408" s="1">
        <v>45657</v>
      </c>
      <c r="L6408" t="s">
        <v>15144</v>
      </c>
    </row>
    <row r="6409" spans="1:12" x14ac:dyDescent="0.2">
      <c r="A6409" t="s">
        <v>3124</v>
      </c>
      <c r="B6409" t="s">
        <v>5576</v>
      </c>
      <c r="C6409" t="s">
        <v>7360</v>
      </c>
      <c r="D6409" t="s">
        <v>221</v>
      </c>
      <c r="E6409" t="s">
        <v>38</v>
      </c>
      <c r="F6409" t="s">
        <v>152</v>
      </c>
      <c r="G6409" t="s">
        <v>1063</v>
      </c>
      <c r="H6409">
        <v>445000</v>
      </c>
      <c r="I6409">
        <v>445000</v>
      </c>
      <c r="J6409">
        <v>390</v>
      </c>
      <c r="K6409" s="1">
        <v>45657</v>
      </c>
      <c r="L6409" t="s">
        <v>15144</v>
      </c>
    </row>
    <row r="6410" spans="1:12" x14ac:dyDescent="0.2">
      <c r="A6410" t="s">
        <v>3126</v>
      </c>
      <c r="B6410" t="s">
        <v>5577</v>
      </c>
      <c r="C6410" t="s">
        <v>7360</v>
      </c>
      <c r="D6410" t="s">
        <v>221</v>
      </c>
      <c r="E6410" t="s">
        <v>38</v>
      </c>
      <c r="F6410" t="s">
        <v>152</v>
      </c>
      <c r="G6410" t="s">
        <v>1063</v>
      </c>
      <c r="H6410">
        <v>445000</v>
      </c>
      <c r="I6410">
        <v>445000</v>
      </c>
      <c r="J6410">
        <v>390</v>
      </c>
      <c r="K6410" s="1">
        <v>45657</v>
      </c>
      <c r="L6410" t="s">
        <v>15144</v>
      </c>
    </row>
    <row r="6411" spans="1:12" x14ac:dyDescent="0.2">
      <c r="A6411" t="s">
        <v>3127</v>
      </c>
      <c r="B6411" t="s">
        <v>5575</v>
      </c>
      <c r="C6411" t="s">
        <v>7360</v>
      </c>
      <c r="D6411" t="s">
        <v>221</v>
      </c>
      <c r="E6411" t="s">
        <v>38</v>
      </c>
      <c r="F6411" t="s">
        <v>152</v>
      </c>
      <c r="G6411" t="s">
        <v>1063</v>
      </c>
      <c r="H6411">
        <v>445000</v>
      </c>
      <c r="I6411">
        <v>445000</v>
      </c>
      <c r="J6411">
        <v>390</v>
      </c>
      <c r="K6411" s="1">
        <v>45657</v>
      </c>
      <c r="L6411" t="s">
        <v>15144</v>
      </c>
    </row>
    <row r="6412" spans="1:12" x14ac:dyDescent="0.2">
      <c r="A6412" t="s">
        <v>3336</v>
      </c>
      <c r="B6412" t="s">
        <v>5582</v>
      </c>
      <c r="C6412" t="s">
        <v>7360</v>
      </c>
      <c r="D6412" t="s">
        <v>221</v>
      </c>
      <c r="E6412" t="s">
        <v>38</v>
      </c>
      <c r="F6412" t="s">
        <v>152</v>
      </c>
      <c r="G6412" t="s">
        <v>1063</v>
      </c>
      <c r="H6412">
        <v>445000</v>
      </c>
      <c r="I6412">
        <v>445000</v>
      </c>
      <c r="J6412">
        <v>90</v>
      </c>
      <c r="K6412" s="1">
        <v>45657</v>
      </c>
      <c r="L6412" t="s">
        <v>15144</v>
      </c>
    </row>
    <row r="6413" spans="1:12" x14ac:dyDescent="0.2">
      <c r="A6413" t="s">
        <v>3335</v>
      </c>
      <c r="B6413" t="s">
        <v>5581</v>
      </c>
      <c r="C6413" t="s">
        <v>7360</v>
      </c>
      <c r="D6413" t="s">
        <v>221</v>
      </c>
      <c r="E6413" t="s">
        <v>38</v>
      </c>
      <c r="F6413" t="s">
        <v>152</v>
      </c>
      <c r="G6413" t="s">
        <v>1063</v>
      </c>
      <c r="H6413">
        <v>445000</v>
      </c>
      <c r="I6413">
        <v>445000</v>
      </c>
      <c r="J6413">
        <v>90</v>
      </c>
      <c r="K6413" s="1">
        <v>45657</v>
      </c>
      <c r="L6413" t="s">
        <v>15144</v>
      </c>
    </row>
    <row r="6414" spans="1:12" x14ac:dyDescent="0.2">
      <c r="A6414" t="s">
        <v>3128</v>
      </c>
      <c r="B6414" t="s">
        <v>5579</v>
      </c>
      <c r="C6414" t="s">
        <v>7360</v>
      </c>
      <c r="D6414" t="s">
        <v>221</v>
      </c>
      <c r="E6414" t="s">
        <v>38</v>
      </c>
      <c r="F6414" t="s">
        <v>152</v>
      </c>
      <c r="G6414" t="s">
        <v>1063</v>
      </c>
      <c r="H6414">
        <v>445000</v>
      </c>
      <c r="I6414">
        <v>445000</v>
      </c>
      <c r="J6414">
        <v>90</v>
      </c>
      <c r="K6414" s="1">
        <v>45657</v>
      </c>
      <c r="L6414" t="s">
        <v>15144</v>
      </c>
    </row>
    <row r="6415" spans="1:12" x14ac:dyDescent="0.2">
      <c r="A6415" t="s">
        <v>3125</v>
      </c>
      <c r="B6415" t="s">
        <v>5580</v>
      </c>
      <c r="C6415" t="s">
        <v>7360</v>
      </c>
      <c r="D6415" t="s">
        <v>221</v>
      </c>
      <c r="E6415" t="s">
        <v>38</v>
      </c>
      <c r="F6415" t="s">
        <v>152</v>
      </c>
      <c r="G6415" t="s">
        <v>1063</v>
      </c>
      <c r="H6415">
        <v>445000</v>
      </c>
      <c r="I6415">
        <v>445000</v>
      </c>
      <c r="J6415">
        <v>90</v>
      </c>
      <c r="K6415" s="1">
        <v>45657</v>
      </c>
      <c r="L6415" t="s">
        <v>15144</v>
      </c>
    </row>
    <row r="6416" spans="1:12" x14ac:dyDescent="0.2">
      <c r="A6416" t="s">
        <v>10548</v>
      </c>
      <c r="B6416" t="s">
        <v>10549</v>
      </c>
      <c r="C6416" t="s">
        <v>7360</v>
      </c>
      <c r="D6416" t="s">
        <v>221</v>
      </c>
      <c r="E6416" t="s">
        <v>38</v>
      </c>
      <c r="F6416" t="s">
        <v>135</v>
      </c>
      <c r="G6416" t="s">
        <v>136</v>
      </c>
      <c r="H6416">
        <v>350000</v>
      </c>
      <c r="I6416">
        <v>350000</v>
      </c>
      <c r="J6416">
        <v>45.557499999999997</v>
      </c>
      <c r="K6416" s="1">
        <v>45991</v>
      </c>
      <c r="L6416" t="s">
        <v>15144</v>
      </c>
    </row>
    <row r="6417" spans="1:12" x14ac:dyDescent="0.2">
      <c r="A6417" t="s">
        <v>3726</v>
      </c>
      <c r="B6417" t="s">
        <v>10550</v>
      </c>
      <c r="C6417" t="s">
        <v>7360</v>
      </c>
      <c r="D6417" t="s">
        <v>221</v>
      </c>
      <c r="E6417" t="s">
        <v>38</v>
      </c>
      <c r="F6417" t="s">
        <v>135</v>
      </c>
      <c r="G6417" t="s">
        <v>136</v>
      </c>
      <c r="H6417">
        <v>350000</v>
      </c>
      <c r="I6417">
        <v>350000</v>
      </c>
      <c r="J6417">
        <v>45.557499999999997</v>
      </c>
      <c r="K6417" s="1">
        <v>45716</v>
      </c>
      <c r="L6417" t="s">
        <v>15144</v>
      </c>
    </row>
    <row r="6418" spans="1:12" x14ac:dyDescent="0.2">
      <c r="A6418" t="s">
        <v>3562</v>
      </c>
      <c r="B6418" t="s">
        <v>6855</v>
      </c>
      <c r="C6418" t="s">
        <v>7360</v>
      </c>
      <c r="D6418" t="s">
        <v>221</v>
      </c>
      <c r="E6418" t="s">
        <v>38</v>
      </c>
      <c r="F6418" t="s">
        <v>117</v>
      </c>
      <c r="G6418" t="s">
        <v>812</v>
      </c>
      <c r="H6418">
        <v>257800</v>
      </c>
      <c r="I6418">
        <v>485000</v>
      </c>
      <c r="J6418">
        <v>80</v>
      </c>
      <c r="K6418" s="1">
        <v>45688</v>
      </c>
      <c r="L6418" t="s">
        <v>15144</v>
      </c>
    </row>
    <row r="6419" spans="1:12" x14ac:dyDescent="0.2">
      <c r="A6419" t="s">
        <v>9124</v>
      </c>
      <c r="B6419" t="s">
        <v>9125</v>
      </c>
      <c r="C6419" t="s">
        <v>7360</v>
      </c>
      <c r="D6419" t="s">
        <v>221</v>
      </c>
      <c r="E6419" t="s">
        <v>38</v>
      </c>
      <c r="F6419" t="s">
        <v>125</v>
      </c>
      <c r="G6419" t="s">
        <v>126</v>
      </c>
      <c r="H6419">
        <v>361119</v>
      </c>
      <c r="I6419">
        <v>361119</v>
      </c>
      <c r="J6419">
        <v>110</v>
      </c>
      <c r="K6419" s="1">
        <v>45900</v>
      </c>
      <c r="L6419" t="s">
        <v>15144</v>
      </c>
    </row>
    <row r="6420" spans="1:12" x14ac:dyDescent="0.2">
      <c r="A6420" t="s">
        <v>9118</v>
      </c>
      <c r="B6420" t="s">
        <v>9119</v>
      </c>
      <c r="C6420" t="s">
        <v>7360</v>
      </c>
      <c r="D6420" t="s">
        <v>221</v>
      </c>
      <c r="E6420" t="s">
        <v>38</v>
      </c>
      <c r="F6420" t="s">
        <v>125</v>
      </c>
      <c r="G6420" t="s">
        <v>126</v>
      </c>
      <c r="H6420">
        <v>361119</v>
      </c>
      <c r="I6420">
        <v>361119</v>
      </c>
      <c r="J6420">
        <v>110</v>
      </c>
      <c r="K6420" s="1">
        <v>45900</v>
      </c>
      <c r="L6420" t="s">
        <v>15144</v>
      </c>
    </row>
    <row r="6421" spans="1:12" x14ac:dyDescent="0.2">
      <c r="A6421" t="s">
        <v>14570</v>
      </c>
      <c r="B6421" t="s">
        <v>14571</v>
      </c>
      <c r="C6421" t="s">
        <v>7360</v>
      </c>
      <c r="D6421" t="s">
        <v>221</v>
      </c>
      <c r="E6421" t="s">
        <v>38</v>
      </c>
      <c r="F6421" t="s">
        <v>118</v>
      </c>
      <c r="G6421" t="s">
        <v>119</v>
      </c>
      <c r="H6421">
        <v>325000</v>
      </c>
      <c r="I6421">
        <v>325000</v>
      </c>
      <c r="J6421">
        <v>100</v>
      </c>
      <c r="K6421" s="1">
        <v>46203</v>
      </c>
      <c r="L6421" t="s">
        <v>15144</v>
      </c>
    </row>
    <row r="6422" spans="1:12" x14ac:dyDescent="0.2">
      <c r="A6422" t="s">
        <v>9663</v>
      </c>
      <c r="B6422" t="s">
        <v>9664</v>
      </c>
      <c r="C6422" t="s">
        <v>7360</v>
      </c>
      <c r="D6422" t="s">
        <v>221</v>
      </c>
      <c r="E6422" t="s">
        <v>38</v>
      </c>
      <c r="F6422" t="s">
        <v>117</v>
      </c>
      <c r="G6422" t="s">
        <v>812</v>
      </c>
      <c r="H6422">
        <v>292500</v>
      </c>
      <c r="I6422"/>
      <c r="J6422">
        <v>80</v>
      </c>
      <c r="K6422" s="1">
        <v>45930</v>
      </c>
      <c r="L6422" t="s">
        <v>15144</v>
      </c>
    </row>
    <row r="6423" spans="1:12" x14ac:dyDescent="0.2">
      <c r="A6423" t="s">
        <v>9665</v>
      </c>
      <c r="B6423" t="s">
        <v>9666</v>
      </c>
      <c r="C6423" t="s">
        <v>7360</v>
      </c>
      <c r="D6423" t="s">
        <v>221</v>
      </c>
      <c r="E6423" t="s">
        <v>38</v>
      </c>
      <c r="F6423" t="s">
        <v>117</v>
      </c>
      <c r="G6423" t="s">
        <v>812</v>
      </c>
      <c r="H6423">
        <v>292500</v>
      </c>
      <c r="I6423"/>
      <c r="J6423">
        <v>90</v>
      </c>
      <c r="K6423" s="1">
        <v>45930</v>
      </c>
      <c r="L6423" t="s">
        <v>15144</v>
      </c>
    </row>
    <row r="6424" spans="1:12" x14ac:dyDescent="0.2">
      <c r="A6424" t="s">
        <v>2817</v>
      </c>
      <c r="B6424" t="s">
        <v>4973</v>
      </c>
      <c r="C6424" t="s">
        <v>7360</v>
      </c>
      <c r="D6424" t="s">
        <v>221</v>
      </c>
      <c r="E6424" t="s">
        <v>38</v>
      </c>
      <c r="F6424" t="s">
        <v>117</v>
      </c>
      <c r="G6424" t="s">
        <v>812</v>
      </c>
      <c r="H6424">
        <v>357500</v>
      </c>
      <c r="I6424">
        <v>357500</v>
      </c>
      <c r="J6424">
        <v>90</v>
      </c>
      <c r="K6424" s="1">
        <v>45535</v>
      </c>
      <c r="L6424" t="s">
        <v>15144</v>
      </c>
    </row>
    <row r="6425" spans="1:12" x14ac:dyDescent="0.2">
      <c r="A6425" t="s">
        <v>1922</v>
      </c>
      <c r="B6425" t="s">
        <v>4972</v>
      </c>
      <c r="C6425" t="s">
        <v>7360</v>
      </c>
      <c r="D6425" t="s">
        <v>221</v>
      </c>
      <c r="E6425" t="s">
        <v>38</v>
      </c>
      <c r="F6425" t="s">
        <v>117</v>
      </c>
      <c r="G6425" t="s">
        <v>812</v>
      </c>
      <c r="H6425">
        <v>357500</v>
      </c>
      <c r="I6425">
        <v>357500</v>
      </c>
      <c r="J6425">
        <v>80</v>
      </c>
      <c r="K6425" s="1">
        <v>45535</v>
      </c>
      <c r="L6425" t="s">
        <v>15144</v>
      </c>
    </row>
    <row r="6426" spans="1:12" x14ac:dyDescent="0.2">
      <c r="A6426" t="s">
        <v>15113</v>
      </c>
      <c r="B6426" t="s">
        <v>15114</v>
      </c>
      <c r="C6426" t="s">
        <v>7360</v>
      </c>
      <c r="D6426" t="s">
        <v>221</v>
      </c>
      <c r="E6426" t="s">
        <v>38</v>
      </c>
      <c r="F6426" t="s">
        <v>117</v>
      </c>
      <c r="G6426" t="s">
        <v>812</v>
      </c>
      <c r="H6426">
        <v>144000</v>
      </c>
      <c r="I6426">
        <v>144000</v>
      </c>
      <c r="J6426">
        <v>48</v>
      </c>
      <c r="K6426" s="1">
        <v>46234</v>
      </c>
      <c r="L6426" t="s">
        <v>15144</v>
      </c>
    </row>
    <row r="6427" spans="1:12" x14ac:dyDescent="0.2">
      <c r="A6427" t="s">
        <v>15115</v>
      </c>
      <c r="B6427" t="s">
        <v>15116</v>
      </c>
      <c r="C6427" t="s">
        <v>7360</v>
      </c>
      <c r="D6427" t="s">
        <v>221</v>
      </c>
      <c r="E6427" t="s">
        <v>38</v>
      </c>
      <c r="F6427" t="s">
        <v>117</v>
      </c>
      <c r="G6427" t="s">
        <v>812</v>
      </c>
      <c r="H6427">
        <v>144000</v>
      </c>
      <c r="I6427">
        <v>144000</v>
      </c>
      <c r="J6427">
        <v>48</v>
      </c>
      <c r="K6427" s="1">
        <v>46234</v>
      </c>
      <c r="L6427" t="s">
        <v>15144</v>
      </c>
    </row>
    <row r="6428" spans="1:12" x14ac:dyDescent="0.2">
      <c r="A6428" t="s">
        <v>15117</v>
      </c>
      <c r="B6428" t="s">
        <v>15118</v>
      </c>
      <c r="C6428" t="s">
        <v>7360</v>
      </c>
      <c r="D6428" t="s">
        <v>221</v>
      </c>
      <c r="E6428" t="s">
        <v>38</v>
      </c>
      <c r="F6428" t="s">
        <v>117</v>
      </c>
      <c r="G6428" t="s">
        <v>812</v>
      </c>
      <c r="I6428"/>
      <c r="J6428">
        <v>100</v>
      </c>
      <c r="K6428" s="1">
        <v>46234</v>
      </c>
      <c r="L6428" t="s">
        <v>15144</v>
      </c>
    </row>
    <row r="6429" spans="1:12" x14ac:dyDescent="0.2">
      <c r="A6429" t="s">
        <v>15119</v>
      </c>
      <c r="B6429" t="s">
        <v>15120</v>
      </c>
      <c r="C6429" t="s">
        <v>7360</v>
      </c>
      <c r="D6429" t="s">
        <v>221</v>
      </c>
      <c r="E6429" t="s">
        <v>38</v>
      </c>
      <c r="F6429" t="s">
        <v>117</v>
      </c>
      <c r="G6429" t="s">
        <v>812</v>
      </c>
      <c r="I6429"/>
      <c r="J6429">
        <v>150</v>
      </c>
      <c r="K6429" s="1">
        <v>46234</v>
      </c>
      <c r="L6429" t="s">
        <v>15144</v>
      </c>
    </row>
    <row r="6430" spans="1:12" x14ac:dyDescent="0.2">
      <c r="A6430" t="s">
        <v>1933</v>
      </c>
      <c r="B6430" t="s">
        <v>4041</v>
      </c>
      <c r="C6430" t="s">
        <v>7360</v>
      </c>
      <c r="D6430" t="s">
        <v>221</v>
      </c>
      <c r="E6430" t="s">
        <v>38</v>
      </c>
      <c r="F6430" t="s">
        <v>125</v>
      </c>
      <c r="G6430" t="s">
        <v>126</v>
      </c>
      <c r="H6430">
        <v>350000</v>
      </c>
      <c r="I6430">
        <v>350000</v>
      </c>
      <c r="J6430">
        <v>90</v>
      </c>
      <c r="K6430" s="1">
        <v>45596</v>
      </c>
      <c r="L6430" t="s">
        <v>15144</v>
      </c>
    </row>
    <row r="6431" spans="1:12" x14ac:dyDescent="0.2">
      <c r="A6431" t="s">
        <v>1934</v>
      </c>
      <c r="B6431" t="s">
        <v>4045</v>
      </c>
      <c r="C6431" t="s">
        <v>7360</v>
      </c>
      <c r="D6431" t="s">
        <v>221</v>
      </c>
      <c r="E6431" t="s">
        <v>38</v>
      </c>
      <c r="F6431" t="s">
        <v>125</v>
      </c>
      <c r="G6431" t="s">
        <v>126</v>
      </c>
      <c r="H6431">
        <v>350000</v>
      </c>
      <c r="I6431">
        <v>350000</v>
      </c>
      <c r="J6431">
        <v>80</v>
      </c>
      <c r="K6431" s="1">
        <v>45596</v>
      </c>
      <c r="L6431" t="s">
        <v>15144</v>
      </c>
    </row>
    <row r="6432" spans="1:12" x14ac:dyDescent="0.2">
      <c r="A6432" t="s">
        <v>10272</v>
      </c>
      <c r="B6432" t="s">
        <v>10273</v>
      </c>
      <c r="C6432" t="s">
        <v>7360</v>
      </c>
      <c r="D6432" t="s">
        <v>221</v>
      </c>
      <c r="E6432" t="s">
        <v>38</v>
      </c>
      <c r="F6432" t="s">
        <v>56</v>
      </c>
      <c r="G6432" t="s">
        <v>57</v>
      </c>
      <c r="H6432">
        <v>295000</v>
      </c>
      <c r="I6432">
        <v>295000</v>
      </c>
      <c r="J6432">
        <v>300</v>
      </c>
      <c r="K6432" s="1">
        <v>45991</v>
      </c>
      <c r="L6432" t="s">
        <v>15144</v>
      </c>
    </row>
    <row r="6433" spans="1:12" x14ac:dyDescent="0.2">
      <c r="A6433" t="s">
        <v>12782</v>
      </c>
      <c r="B6433" t="s">
        <v>12783</v>
      </c>
      <c r="C6433" t="s">
        <v>7360</v>
      </c>
      <c r="D6433" t="s">
        <v>221</v>
      </c>
      <c r="E6433" t="s">
        <v>38</v>
      </c>
      <c r="F6433" t="s">
        <v>58</v>
      </c>
      <c r="G6433" t="s">
        <v>59</v>
      </c>
      <c r="I6433"/>
      <c r="J6433">
        <v>50</v>
      </c>
      <c r="K6433" s="1">
        <v>46112</v>
      </c>
      <c r="L6433" t="s">
        <v>15144</v>
      </c>
    </row>
    <row r="6434" spans="1:12" x14ac:dyDescent="0.2">
      <c r="A6434" t="s">
        <v>2815</v>
      </c>
      <c r="B6434" t="s">
        <v>7329</v>
      </c>
      <c r="C6434" t="s">
        <v>7360</v>
      </c>
      <c r="D6434" t="s">
        <v>221</v>
      </c>
      <c r="E6434" t="s">
        <v>38</v>
      </c>
      <c r="F6434" t="s">
        <v>58</v>
      </c>
      <c r="G6434" t="s">
        <v>59</v>
      </c>
      <c r="H6434">
        <v>275000</v>
      </c>
      <c r="I6434">
        <v>485000</v>
      </c>
      <c r="J6434">
        <v>50</v>
      </c>
      <c r="K6434" s="1">
        <v>45535</v>
      </c>
      <c r="L6434" t="s">
        <v>15144</v>
      </c>
    </row>
    <row r="6435" spans="1:12" x14ac:dyDescent="0.2">
      <c r="A6435" t="s">
        <v>2813</v>
      </c>
      <c r="B6435" t="s">
        <v>7337</v>
      </c>
      <c r="C6435" t="s">
        <v>7360</v>
      </c>
      <c r="D6435" t="s">
        <v>221</v>
      </c>
      <c r="E6435" t="s">
        <v>38</v>
      </c>
      <c r="F6435" t="s">
        <v>58</v>
      </c>
      <c r="G6435" t="s">
        <v>59</v>
      </c>
      <c r="H6435">
        <v>275000</v>
      </c>
      <c r="I6435">
        <v>485000</v>
      </c>
      <c r="J6435">
        <v>50</v>
      </c>
      <c r="K6435" s="1">
        <v>45535</v>
      </c>
      <c r="L6435" t="s">
        <v>15144</v>
      </c>
    </row>
    <row r="6436" spans="1:12" x14ac:dyDescent="0.2">
      <c r="A6436" t="s">
        <v>6858</v>
      </c>
      <c r="B6436" t="s">
        <v>6859</v>
      </c>
      <c r="C6436" t="s">
        <v>7360</v>
      </c>
      <c r="D6436" t="s">
        <v>221</v>
      </c>
      <c r="E6436" t="s">
        <v>38</v>
      </c>
      <c r="F6436" t="s">
        <v>56</v>
      </c>
      <c r="G6436" t="s">
        <v>57</v>
      </c>
      <c r="H6436">
        <v>357500</v>
      </c>
      <c r="I6436">
        <v>357500</v>
      </c>
      <c r="J6436">
        <v>45.557499999999997</v>
      </c>
      <c r="K6436" s="1">
        <v>45777</v>
      </c>
      <c r="L6436" t="s">
        <v>15144</v>
      </c>
    </row>
    <row r="6437" spans="1:12" x14ac:dyDescent="0.2">
      <c r="A6437" t="s">
        <v>6856</v>
      </c>
      <c r="B6437" t="s">
        <v>6857</v>
      </c>
      <c r="C6437" t="s">
        <v>7360</v>
      </c>
      <c r="D6437" t="s">
        <v>221</v>
      </c>
      <c r="E6437" t="s">
        <v>38</v>
      </c>
      <c r="F6437" t="s">
        <v>56</v>
      </c>
      <c r="G6437" t="s">
        <v>57</v>
      </c>
      <c r="H6437">
        <v>357500</v>
      </c>
      <c r="I6437">
        <v>357500</v>
      </c>
      <c r="J6437">
        <v>45.557499999999997</v>
      </c>
      <c r="K6437" s="1">
        <v>45777</v>
      </c>
      <c r="L6437" t="s">
        <v>15144</v>
      </c>
    </row>
    <row r="6438" spans="1:12" x14ac:dyDescent="0.2">
      <c r="A6438" t="s">
        <v>10109</v>
      </c>
      <c r="B6438" t="s">
        <v>10110</v>
      </c>
      <c r="C6438" t="s">
        <v>7360</v>
      </c>
      <c r="D6438" t="s">
        <v>221</v>
      </c>
      <c r="E6438" t="s">
        <v>38</v>
      </c>
      <c r="F6438" t="s">
        <v>56</v>
      </c>
      <c r="G6438" t="s">
        <v>57</v>
      </c>
      <c r="H6438">
        <v>135350</v>
      </c>
      <c r="I6438">
        <v>135350</v>
      </c>
      <c r="J6438">
        <v>48.18</v>
      </c>
      <c r="K6438" s="1">
        <v>45961</v>
      </c>
      <c r="L6438" t="s">
        <v>15144</v>
      </c>
    </row>
    <row r="6439" spans="1:12" x14ac:dyDescent="0.2">
      <c r="A6439" t="s">
        <v>8374</v>
      </c>
      <c r="B6439" t="s">
        <v>8375</v>
      </c>
      <c r="C6439" t="s">
        <v>7360</v>
      </c>
      <c r="D6439" t="s">
        <v>221</v>
      </c>
      <c r="E6439" t="s">
        <v>38</v>
      </c>
      <c r="F6439" t="s">
        <v>56</v>
      </c>
      <c r="G6439" t="s">
        <v>57</v>
      </c>
      <c r="H6439">
        <v>135350</v>
      </c>
      <c r="I6439">
        <v>135350</v>
      </c>
      <c r="J6439">
        <v>48.18</v>
      </c>
      <c r="K6439" s="1">
        <v>45869</v>
      </c>
      <c r="L6439" t="s">
        <v>15144</v>
      </c>
    </row>
    <row r="6440" spans="1:12" x14ac:dyDescent="0.2">
      <c r="A6440" t="s">
        <v>8378</v>
      </c>
      <c r="B6440" t="s">
        <v>8379</v>
      </c>
      <c r="C6440" t="s">
        <v>7360</v>
      </c>
      <c r="D6440" t="s">
        <v>221</v>
      </c>
      <c r="E6440" t="s">
        <v>38</v>
      </c>
      <c r="F6440" t="s">
        <v>56</v>
      </c>
      <c r="G6440" t="s">
        <v>57</v>
      </c>
      <c r="H6440">
        <v>110000</v>
      </c>
      <c r="I6440">
        <v>110000</v>
      </c>
      <c r="J6440">
        <v>48.18</v>
      </c>
      <c r="K6440" s="1">
        <v>45869</v>
      </c>
      <c r="L6440" t="s">
        <v>15144</v>
      </c>
    </row>
    <row r="6441" spans="1:12" x14ac:dyDescent="0.2">
      <c r="A6441" t="s">
        <v>13249</v>
      </c>
      <c r="B6441" t="s">
        <v>13250</v>
      </c>
      <c r="C6441" t="s">
        <v>7360</v>
      </c>
      <c r="D6441" t="s">
        <v>221</v>
      </c>
      <c r="E6441" t="s">
        <v>38</v>
      </c>
      <c r="F6441" t="s">
        <v>56</v>
      </c>
      <c r="G6441" t="s">
        <v>57</v>
      </c>
      <c r="H6441">
        <v>135350</v>
      </c>
      <c r="I6441">
        <v>135350</v>
      </c>
      <c r="J6441">
        <v>48.18</v>
      </c>
      <c r="K6441" s="1">
        <v>46142</v>
      </c>
      <c r="L6441" t="s">
        <v>15144</v>
      </c>
    </row>
    <row r="6442" spans="1:12" x14ac:dyDescent="0.2">
      <c r="A6442" t="s">
        <v>12055</v>
      </c>
      <c r="B6442" t="s">
        <v>12056</v>
      </c>
      <c r="C6442" t="s">
        <v>7360</v>
      </c>
      <c r="D6442" t="s">
        <v>221</v>
      </c>
      <c r="E6442" t="s">
        <v>38</v>
      </c>
      <c r="F6442" t="s">
        <v>56</v>
      </c>
      <c r="G6442" t="s">
        <v>57</v>
      </c>
      <c r="H6442">
        <v>135350</v>
      </c>
      <c r="I6442">
        <v>135350</v>
      </c>
      <c r="J6442">
        <v>48.18</v>
      </c>
      <c r="K6442" s="1">
        <v>46081</v>
      </c>
      <c r="L6442" t="s">
        <v>15144</v>
      </c>
    </row>
    <row r="6443" spans="1:12" x14ac:dyDescent="0.2">
      <c r="A6443" t="s">
        <v>12057</v>
      </c>
      <c r="B6443" t="s">
        <v>12058</v>
      </c>
      <c r="C6443" t="s">
        <v>7360</v>
      </c>
      <c r="D6443" t="s">
        <v>221</v>
      </c>
      <c r="E6443" t="s">
        <v>38</v>
      </c>
      <c r="F6443" t="s">
        <v>56</v>
      </c>
      <c r="G6443" t="s">
        <v>57</v>
      </c>
      <c r="H6443">
        <v>135350</v>
      </c>
      <c r="I6443">
        <v>135350</v>
      </c>
      <c r="J6443">
        <v>48.18</v>
      </c>
      <c r="K6443" s="1">
        <v>46081</v>
      </c>
      <c r="L6443" t="s">
        <v>15144</v>
      </c>
    </row>
    <row r="6444" spans="1:12" x14ac:dyDescent="0.2">
      <c r="A6444" t="s">
        <v>12059</v>
      </c>
      <c r="B6444" t="s">
        <v>12060</v>
      </c>
      <c r="C6444" t="s">
        <v>7360</v>
      </c>
      <c r="D6444" t="s">
        <v>221</v>
      </c>
      <c r="E6444" t="s">
        <v>38</v>
      </c>
      <c r="F6444" t="s">
        <v>56</v>
      </c>
      <c r="G6444" t="s">
        <v>57</v>
      </c>
      <c r="H6444">
        <v>135350</v>
      </c>
      <c r="I6444">
        <v>135350</v>
      </c>
      <c r="J6444">
        <v>48.18</v>
      </c>
      <c r="K6444" s="1">
        <v>46081</v>
      </c>
      <c r="L6444" t="s">
        <v>15144</v>
      </c>
    </row>
    <row r="6445" spans="1:12" x14ac:dyDescent="0.2">
      <c r="A6445" t="s">
        <v>12053</v>
      </c>
      <c r="B6445" t="s">
        <v>12054</v>
      </c>
      <c r="C6445" t="s">
        <v>7360</v>
      </c>
      <c r="D6445" t="s">
        <v>221</v>
      </c>
      <c r="E6445" t="s">
        <v>38</v>
      </c>
      <c r="F6445" t="s">
        <v>56</v>
      </c>
      <c r="G6445" t="s">
        <v>57</v>
      </c>
      <c r="H6445">
        <v>135350</v>
      </c>
      <c r="I6445">
        <v>135350</v>
      </c>
      <c r="J6445">
        <v>48.18</v>
      </c>
      <c r="K6445" s="1">
        <v>46081</v>
      </c>
      <c r="L6445" t="s">
        <v>15144</v>
      </c>
    </row>
    <row r="6446" spans="1:12" x14ac:dyDescent="0.2">
      <c r="A6446" t="s">
        <v>12061</v>
      </c>
      <c r="B6446" t="s">
        <v>12062</v>
      </c>
      <c r="C6446" t="s">
        <v>7360</v>
      </c>
      <c r="D6446" t="s">
        <v>221</v>
      </c>
      <c r="E6446" t="s">
        <v>38</v>
      </c>
      <c r="F6446" t="s">
        <v>56</v>
      </c>
      <c r="G6446" t="s">
        <v>57</v>
      </c>
      <c r="H6446">
        <v>135350</v>
      </c>
      <c r="I6446">
        <v>135350</v>
      </c>
      <c r="J6446">
        <v>48.18</v>
      </c>
      <c r="K6446" s="1">
        <v>46081</v>
      </c>
      <c r="L6446" t="s">
        <v>15144</v>
      </c>
    </row>
    <row r="6447" spans="1:12" x14ac:dyDescent="0.2">
      <c r="A6447" t="s">
        <v>13733</v>
      </c>
      <c r="B6447" t="s">
        <v>13734</v>
      </c>
      <c r="C6447" t="s">
        <v>7360</v>
      </c>
      <c r="D6447" t="s">
        <v>221</v>
      </c>
      <c r="E6447" t="s">
        <v>38</v>
      </c>
      <c r="F6447" t="s">
        <v>56</v>
      </c>
      <c r="G6447" t="s">
        <v>57</v>
      </c>
      <c r="H6447">
        <v>135350</v>
      </c>
      <c r="I6447">
        <v>135350</v>
      </c>
      <c r="J6447">
        <v>48.18</v>
      </c>
      <c r="K6447" s="1">
        <v>46173</v>
      </c>
      <c r="L6447" t="s">
        <v>15144</v>
      </c>
    </row>
    <row r="6448" spans="1:12" x14ac:dyDescent="0.2">
      <c r="A6448" t="s">
        <v>13251</v>
      </c>
      <c r="B6448" t="s">
        <v>13252</v>
      </c>
      <c r="C6448" t="s">
        <v>7360</v>
      </c>
      <c r="D6448" t="s">
        <v>221</v>
      </c>
      <c r="E6448" t="s">
        <v>38</v>
      </c>
      <c r="F6448" t="s">
        <v>56</v>
      </c>
      <c r="G6448" t="s">
        <v>57</v>
      </c>
      <c r="H6448">
        <v>110000</v>
      </c>
      <c r="I6448">
        <v>110000</v>
      </c>
      <c r="J6448">
        <v>48.18</v>
      </c>
      <c r="K6448" s="1">
        <v>46142</v>
      </c>
      <c r="L6448" t="s">
        <v>15144</v>
      </c>
    </row>
    <row r="6449" spans="1:12" x14ac:dyDescent="0.2">
      <c r="A6449" t="s">
        <v>13253</v>
      </c>
      <c r="B6449" t="s">
        <v>13254</v>
      </c>
      <c r="C6449" t="s">
        <v>7360</v>
      </c>
      <c r="D6449" t="s">
        <v>221</v>
      </c>
      <c r="E6449" t="s">
        <v>38</v>
      </c>
      <c r="F6449" t="s">
        <v>56</v>
      </c>
      <c r="G6449" t="s">
        <v>57</v>
      </c>
      <c r="H6449">
        <v>135350</v>
      </c>
      <c r="I6449">
        <v>135350</v>
      </c>
      <c r="J6449">
        <v>48.18</v>
      </c>
      <c r="K6449" s="1">
        <v>46142</v>
      </c>
      <c r="L6449" t="s">
        <v>15144</v>
      </c>
    </row>
    <row r="6450" spans="1:12" x14ac:dyDescent="0.2">
      <c r="A6450" t="s">
        <v>13735</v>
      </c>
      <c r="B6450" t="s">
        <v>13736</v>
      </c>
      <c r="C6450" t="s">
        <v>7360</v>
      </c>
      <c r="D6450" t="s">
        <v>221</v>
      </c>
      <c r="E6450" t="s">
        <v>38</v>
      </c>
      <c r="F6450" t="s">
        <v>56</v>
      </c>
      <c r="G6450" t="s">
        <v>57</v>
      </c>
      <c r="H6450">
        <v>135350</v>
      </c>
      <c r="I6450">
        <v>135350</v>
      </c>
      <c r="J6450">
        <v>48.18</v>
      </c>
      <c r="K6450" s="1">
        <v>46173</v>
      </c>
      <c r="L6450" t="s">
        <v>15144</v>
      </c>
    </row>
    <row r="6451" spans="1:12" x14ac:dyDescent="0.2">
      <c r="A6451" t="s">
        <v>13737</v>
      </c>
      <c r="B6451" t="s">
        <v>13738</v>
      </c>
      <c r="C6451" t="s">
        <v>7360</v>
      </c>
      <c r="D6451" t="s">
        <v>221</v>
      </c>
      <c r="E6451" t="s">
        <v>38</v>
      </c>
      <c r="F6451" t="s">
        <v>56</v>
      </c>
      <c r="G6451" t="s">
        <v>57</v>
      </c>
      <c r="H6451">
        <v>135350</v>
      </c>
      <c r="I6451">
        <v>135350</v>
      </c>
      <c r="J6451">
        <v>48.18</v>
      </c>
      <c r="K6451" s="1">
        <v>46173</v>
      </c>
      <c r="L6451" t="s">
        <v>15144</v>
      </c>
    </row>
    <row r="6452" spans="1:12" x14ac:dyDescent="0.2">
      <c r="A6452" t="s">
        <v>13739</v>
      </c>
      <c r="B6452" t="s">
        <v>13740</v>
      </c>
      <c r="C6452" t="s">
        <v>7360</v>
      </c>
      <c r="D6452" t="s">
        <v>221</v>
      </c>
      <c r="E6452" t="s">
        <v>38</v>
      </c>
      <c r="F6452" t="s">
        <v>56</v>
      </c>
      <c r="G6452" t="s">
        <v>57</v>
      </c>
      <c r="H6452">
        <v>135350</v>
      </c>
      <c r="I6452">
        <v>135350</v>
      </c>
      <c r="J6452">
        <v>48.18</v>
      </c>
      <c r="K6452" s="1">
        <v>46173</v>
      </c>
      <c r="L6452" t="s">
        <v>15144</v>
      </c>
    </row>
    <row r="6453" spans="1:12" x14ac:dyDescent="0.2">
      <c r="A6453" t="s">
        <v>13741</v>
      </c>
      <c r="B6453" t="s">
        <v>13742</v>
      </c>
      <c r="C6453" t="s">
        <v>7360</v>
      </c>
      <c r="D6453" t="s">
        <v>221</v>
      </c>
      <c r="E6453" t="s">
        <v>38</v>
      </c>
      <c r="F6453" t="s">
        <v>56</v>
      </c>
      <c r="G6453" t="s">
        <v>57</v>
      </c>
      <c r="H6453">
        <v>135350</v>
      </c>
      <c r="I6453">
        <v>135350</v>
      </c>
      <c r="J6453">
        <v>48.18</v>
      </c>
      <c r="K6453" s="1">
        <v>46173</v>
      </c>
      <c r="L6453" t="s">
        <v>15144</v>
      </c>
    </row>
    <row r="6454" spans="1:12" x14ac:dyDescent="0.2">
      <c r="A6454" t="s">
        <v>1926</v>
      </c>
      <c r="B6454" t="s">
        <v>4967</v>
      </c>
      <c r="C6454" t="s">
        <v>7360</v>
      </c>
      <c r="D6454" t="s">
        <v>221</v>
      </c>
      <c r="E6454" t="s">
        <v>38</v>
      </c>
      <c r="F6454" t="s">
        <v>106</v>
      </c>
      <c r="G6454" t="s">
        <v>350</v>
      </c>
      <c r="H6454">
        <v>357500</v>
      </c>
      <c r="I6454">
        <v>357500</v>
      </c>
      <c r="J6454">
        <v>45.557499999999997</v>
      </c>
      <c r="K6454" s="1">
        <v>45596</v>
      </c>
      <c r="L6454" t="s">
        <v>15144</v>
      </c>
    </row>
    <row r="6455" spans="1:12" x14ac:dyDescent="0.2">
      <c r="A6455" t="s">
        <v>1927</v>
      </c>
      <c r="B6455" t="s">
        <v>4966</v>
      </c>
      <c r="C6455" t="s">
        <v>7360</v>
      </c>
      <c r="D6455" t="s">
        <v>221</v>
      </c>
      <c r="E6455" t="s">
        <v>38</v>
      </c>
      <c r="F6455" t="s">
        <v>106</v>
      </c>
      <c r="G6455" t="s">
        <v>350</v>
      </c>
      <c r="H6455">
        <v>357500</v>
      </c>
      <c r="I6455">
        <v>357500</v>
      </c>
      <c r="J6455">
        <v>45.557499999999997</v>
      </c>
      <c r="K6455" s="1">
        <v>45596</v>
      </c>
      <c r="L6455" t="s">
        <v>15144</v>
      </c>
    </row>
    <row r="6456" spans="1:12" x14ac:dyDescent="0.2">
      <c r="A6456" t="s">
        <v>3559</v>
      </c>
      <c r="B6456" t="s">
        <v>4352</v>
      </c>
      <c r="C6456" t="s">
        <v>7360</v>
      </c>
      <c r="D6456" t="s">
        <v>221</v>
      </c>
      <c r="E6456" t="s">
        <v>38</v>
      </c>
      <c r="F6456" t="s">
        <v>52</v>
      </c>
      <c r="G6456" t="s">
        <v>53</v>
      </c>
      <c r="I6456"/>
      <c r="J6456">
        <v>100</v>
      </c>
      <c r="K6456" s="1">
        <v>45688</v>
      </c>
      <c r="L6456" t="s">
        <v>15144</v>
      </c>
    </row>
    <row r="6457" spans="1:12" x14ac:dyDescent="0.2">
      <c r="A6457" t="s">
        <v>3560</v>
      </c>
      <c r="B6457" t="s">
        <v>4353</v>
      </c>
      <c r="C6457" t="s">
        <v>7360</v>
      </c>
      <c r="D6457" t="s">
        <v>221</v>
      </c>
      <c r="E6457" t="s">
        <v>38</v>
      </c>
      <c r="F6457" t="s">
        <v>52</v>
      </c>
      <c r="G6457" t="s">
        <v>53</v>
      </c>
      <c r="I6457"/>
      <c r="J6457">
        <v>100</v>
      </c>
      <c r="K6457" s="1">
        <v>45688</v>
      </c>
      <c r="L6457" t="s">
        <v>15144</v>
      </c>
    </row>
    <row r="6458" spans="1:12" x14ac:dyDescent="0.2">
      <c r="A6458" t="s">
        <v>744</v>
      </c>
      <c r="B6458" t="s">
        <v>5731</v>
      </c>
      <c r="C6458" t="s">
        <v>7360</v>
      </c>
      <c r="D6458" t="s">
        <v>689</v>
      </c>
      <c r="E6458" t="s">
        <v>38</v>
      </c>
      <c r="F6458" t="s">
        <v>58</v>
      </c>
      <c r="G6458" t="s">
        <v>59</v>
      </c>
      <c r="H6458">
        <v>250000</v>
      </c>
      <c r="I6458">
        <v>250000</v>
      </c>
      <c r="J6458">
        <v>40</v>
      </c>
      <c r="K6458" s="1">
        <v>45565</v>
      </c>
      <c r="L6458" t="s">
        <v>15144</v>
      </c>
    </row>
    <row r="6459" spans="1:12" x14ac:dyDescent="0.2">
      <c r="A6459" t="s">
        <v>743</v>
      </c>
      <c r="B6459" t="s">
        <v>5729</v>
      </c>
      <c r="C6459" t="s">
        <v>7360</v>
      </c>
      <c r="D6459" t="s">
        <v>689</v>
      </c>
      <c r="E6459" t="s">
        <v>38</v>
      </c>
      <c r="F6459" t="s">
        <v>58</v>
      </c>
      <c r="G6459" t="s">
        <v>59</v>
      </c>
      <c r="H6459">
        <v>500000</v>
      </c>
      <c r="I6459">
        <v>500000</v>
      </c>
      <c r="J6459">
        <v>80</v>
      </c>
      <c r="K6459" s="1">
        <v>45565</v>
      </c>
      <c r="L6459" t="s">
        <v>15144</v>
      </c>
    </row>
    <row r="6460" spans="1:12" x14ac:dyDescent="0.2">
      <c r="A6460" t="s">
        <v>741</v>
      </c>
      <c r="B6460" t="s">
        <v>5730</v>
      </c>
      <c r="C6460" t="s">
        <v>7360</v>
      </c>
      <c r="D6460" t="s">
        <v>689</v>
      </c>
      <c r="E6460" t="s">
        <v>38</v>
      </c>
      <c r="F6460" t="s">
        <v>58</v>
      </c>
      <c r="G6460" t="s">
        <v>59</v>
      </c>
      <c r="H6460">
        <v>500000</v>
      </c>
      <c r="I6460">
        <v>500000</v>
      </c>
      <c r="J6460">
        <v>80</v>
      </c>
      <c r="K6460" s="1">
        <v>45565</v>
      </c>
      <c r="L6460" t="s">
        <v>15144</v>
      </c>
    </row>
    <row r="6461" spans="1:12" x14ac:dyDescent="0.2">
      <c r="A6461" t="s">
        <v>729</v>
      </c>
      <c r="B6461" t="s">
        <v>5687</v>
      </c>
      <c r="C6461" t="s">
        <v>7360</v>
      </c>
      <c r="D6461" t="s">
        <v>689</v>
      </c>
      <c r="E6461" t="s">
        <v>38</v>
      </c>
      <c r="F6461" t="s">
        <v>58</v>
      </c>
      <c r="G6461" t="s">
        <v>59</v>
      </c>
      <c r="I6461">
        <v>498300</v>
      </c>
      <c r="J6461">
        <v>80</v>
      </c>
      <c r="K6461" s="1">
        <v>45565</v>
      </c>
      <c r="L6461" t="s">
        <v>15144</v>
      </c>
    </row>
    <row r="6462" spans="1:12" x14ac:dyDescent="0.2">
      <c r="A6462" t="s">
        <v>730</v>
      </c>
      <c r="B6462" t="s">
        <v>5686</v>
      </c>
      <c r="C6462" t="s">
        <v>7360</v>
      </c>
      <c r="D6462" t="s">
        <v>689</v>
      </c>
      <c r="E6462" t="s">
        <v>38</v>
      </c>
      <c r="F6462" t="s">
        <v>58</v>
      </c>
      <c r="G6462" t="s">
        <v>59</v>
      </c>
      <c r="H6462">
        <v>245000</v>
      </c>
      <c r="I6462">
        <v>245000</v>
      </c>
      <c r="J6462">
        <v>30</v>
      </c>
      <c r="K6462" s="1">
        <v>45565</v>
      </c>
      <c r="L6462" t="s">
        <v>15144</v>
      </c>
    </row>
    <row r="6463" spans="1:12" x14ac:dyDescent="0.2">
      <c r="A6463" t="s">
        <v>7439</v>
      </c>
      <c r="B6463" t="s">
        <v>7440</v>
      </c>
      <c r="C6463" t="s">
        <v>7360</v>
      </c>
      <c r="D6463" t="s">
        <v>689</v>
      </c>
      <c r="E6463" t="s">
        <v>38</v>
      </c>
      <c r="F6463" t="s">
        <v>52</v>
      </c>
      <c r="G6463" t="s">
        <v>53</v>
      </c>
      <c r="H6463">
        <v>65000</v>
      </c>
      <c r="I6463">
        <v>65000</v>
      </c>
      <c r="J6463">
        <v>15.103600000000004</v>
      </c>
      <c r="K6463" s="1">
        <v>45808</v>
      </c>
      <c r="L6463" t="s">
        <v>15144</v>
      </c>
    </row>
    <row r="6464" spans="1:12" x14ac:dyDescent="0.2">
      <c r="A6464" t="s">
        <v>1533</v>
      </c>
      <c r="B6464" t="s">
        <v>5161</v>
      </c>
      <c r="C6464" t="s">
        <v>7360</v>
      </c>
      <c r="D6464" t="s">
        <v>187</v>
      </c>
      <c r="E6464" t="s">
        <v>38</v>
      </c>
      <c r="F6464" t="s">
        <v>49</v>
      </c>
      <c r="G6464" t="s">
        <v>50</v>
      </c>
      <c r="H6464">
        <v>410000</v>
      </c>
      <c r="I6464">
        <v>410000</v>
      </c>
      <c r="J6464">
        <v>48</v>
      </c>
      <c r="K6464" s="1">
        <v>45596</v>
      </c>
      <c r="L6464" t="s">
        <v>15144</v>
      </c>
    </row>
    <row r="6465" spans="1:12" x14ac:dyDescent="0.2">
      <c r="A6465" t="s">
        <v>1535</v>
      </c>
      <c r="B6465" t="s">
        <v>5162</v>
      </c>
      <c r="C6465" t="s">
        <v>7360</v>
      </c>
      <c r="D6465" t="s">
        <v>187</v>
      </c>
      <c r="E6465" t="s">
        <v>38</v>
      </c>
      <c r="F6465" t="s">
        <v>49</v>
      </c>
      <c r="G6465" t="s">
        <v>50</v>
      </c>
      <c r="H6465">
        <v>250000</v>
      </c>
      <c r="I6465">
        <v>250000</v>
      </c>
      <c r="J6465">
        <v>14</v>
      </c>
      <c r="K6465" s="1">
        <v>45596</v>
      </c>
      <c r="L6465" t="s">
        <v>15144</v>
      </c>
    </row>
    <row r="6466" spans="1:12" x14ac:dyDescent="0.2">
      <c r="A6466" t="s">
        <v>1536</v>
      </c>
      <c r="B6466" t="s">
        <v>5160</v>
      </c>
      <c r="C6466" t="s">
        <v>7360</v>
      </c>
      <c r="D6466" t="s">
        <v>187</v>
      </c>
      <c r="E6466" t="s">
        <v>38</v>
      </c>
      <c r="F6466" t="s">
        <v>49</v>
      </c>
      <c r="G6466" t="s">
        <v>50</v>
      </c>
      <c r="H6466">
        <v>280000</v>
      </c>
      <c r="I6466">
        <v>280000</v>
      </c>
      <c r="J6466">
        <v>48</v>
      </c>
      <c r="K6466" s="1">
        <v>45596</v>
      </c>
      <c r="L6466" t="s">
        <v>15144</v>
      </c>
    </row>
    <row r="6467" spans="1:12" x14ac:dyDescent="0.2">
      <c r="A6467" t="s">
        <v>4227</v>
      </c>
      <c r="B6467" t="s">
        <v>4226</v>
      </c>
      <c r="C6467" t="s">
        <v>14711</v>
      </c>
      <c r="D6467" t="s">
        <v>187</v>
      </c>
      <c r="E6467" t="s">
        <v>38</v>
      </c>
      <c r="F6467" t="s">
        <v>103</v>
      </c>
      <c r="G6467" t="s">
        <v>104</v>
      </c>
      <c r="H6467">
        <v>785480</v>
      </c>
      <c r="I6467">
        <v>785480</v>
      </c>
      <c r="J6467">
        <v>220</v>
      </c>
      <c r="K6467" s="1">
        <v>45777</v>
      </c>
      <c r="L6467" t="s">
        <v>15144</v>
      </c>
    </row>
    <row r="6468" spans="1:12" x14ac:dyDescent="0.2">
      <c r="A6468" t="s">
        <v>4225</v>
      </c>
      <c r="B6468" t="s">
        <v>4224</v>
      </c>
      <c r="C6468" t="s">
        <v>7360</v>
      </c>
      <c r="D6468" t="s">
        <v>187</v>
      </c>
      <c r="E6468" t="s">
        <v>38</v>
      </c>
      <c r="F6468" t="s">
        <v>103</v>
      </c>
      <c r="G6468" t="s">
        <v>104</v>
      </c>
      <c r="H6468">
        <v>570880</v>
      </c>
      <c r="I6468">
        <v>570880</v>
      </c>
      <c r="J6468">
        <v>180</v>
      </c>
      <c r="K6468" s="1">
        <v>45777</v>
      </c>
      <c r="L6468" t="s">
        <v>15144</v>
      </c>
    </row>
    <row r="6469" spans="1:12" x14ac:dyDescent="0.2">
      <c r="A6469" t="s">
        <v>14007</v>
      </c>
      <c r="B6469" t="s">
        <v>14008</v>
      </c>
      <c r="C6469" t="s">
        <v>7360</v>
      </c>
      <c r="D6469" t="s">
        <v>187</v>
      </c>
      <c r="E6469" t="s">
        <v>38</v>
      </c>
      <c r="F6469" t="s">
        <v>52</v>
      </c>
      <c r="G6469" t="s">
        <v>53</v>
      </c>
      <c r="H6469">
        <v>408480</v>
      </c>
      <c r="I6469">
        <v>816374</v>
      </c>
      <c r="J6469">
        <v>88.01400000000001</v>
      </c>
      <c r="K6469" s="1">
        <v>46173</v>
      </c>
      <c r="L6469" t="s">
        <v>15144</v>
      </c>
    </row>
    <row r="6470" spans="1:12" x14ac:dyDescent="0.2">
      <c r="A6470" t="s">
        <v>1516</v>
      </c>
      <c r="B6470" t="s">
        <v>7409</v>
      </c>
      <c r="C6470" t="s">
        <v>7360</v>
      </c>
      <c r="D6470" t="s">
        <v>187</v>
      </c>
      <c r="E6470" t="s">
        <v>38</v>
      </c>
      <c r="F6470" t="s">
        <v>52</v>
      </c>
      <c r="G6470" t="s">
        <v>53</v>
      </c>
      <c r="H6470">
        <v>397100</v>
      </c>
      <c r="I6470">
        <v>645000</v>
      </c>
      <c r="J6470">
        <v>96</v>
      </c>
      <c r="K6470" s="1">
        <v>45565</v>
      </c>
      <c r="L6470" t="s">
        <v>15144</v>
      </c>
    </row>
    <row r="6471" spans="1:12" x14ac:dyDescent="0.2">
      <c r="A6471" t="s">
        <v>7404</v>
      </c>
      <c r="B6471" t="s">
        <v>7382</v>
      </c>
      <c r="C6471" t="s">
        <v>7360</v>
      </c>
      <c r="D6471" t="s">
        <v>187</v>
      </c>
      <c r="E6471" t="s">
        <v>38</v>
      </c>
      <c r="F6471" t="s">
        <v>52</v>
      </c>
      <c r="G6471" t="s">
        <v>53</v>
      </c>
      <c r="I6471">
        <v>645000</v>
      </c>
      <c r="J6471">
        <v>64</v>
      </c>
      <c r="K6471" s="1">
        <v>45808</v>
      </c>
      <c r="L6471" t="s">
        <v>15144</v>
      </c>
    </row>
    <row r="6472" spans="1:12" x14ac:dyDescent="0.2">
      <c r="A6472" t="s">
        <v>7401</v>
      </c>
      <c r="B6472" t="s">
        <v>7407</v>
      </c>
      <c r="C6472" t="s">
        <v>7360</v>
      </c>
      <c r="D6472" t="s">
        <v>187</v>
      </c>
      <c r="E6472" t="s">
        <v>38</v>
      </c>
      <c r="F6472" t="s">
        <v>52</v>
      </c>
      <c r="G6472" t="s">
        <v>53</v>
      </c>
      <c r="H6472">
        <v>258700</v>
      </c>
      <c r="I6472">
        <v>645000</v>
      </c>
      <c r="J6472">
        <v>64</v>
      </c>
      <c r="K6472" s="1">
        <v>45808</v>
      </c>
      <c r="L6472" t="s">
        <v>15144</v>
      </c>
    </row>
    <row r="6473" spans="1:12" x14ac:dyDescent="0.2">
      <c r="A6473" t="s">
        <v>10107</v>
      </c>
      <c r="B6473" t="s">
        <v>10108</v>
      </c>
      <c r="C6473" t="s">
        <v>7360</v>
      </c>
      <c r="D6473" t="s">
        <v>187</v>
      </c>
      <c r="E6473" t="s">
        <v>38</v>
      </c>
      <c r="F6473" t="s">
        <v>52</v>
      </c>
      <c r="G6473" t="s">
        <v>53</v>
      </c>
      <c r="I6473">
        <v>342003</v>
      </c>
      <c r="J6473">
        <v>46.12700000000001</v>
      </c>
      <c r="K6473" s="1">
        <v>45961</v>
      </c>
      <c r="L6473" t="s">
        <v>15144</v>
      </c>
    </row>
    <row r="6474" spans="1:12" x14ac:dyDescent="0.2">
      <c r="A6474" t="s">
        <v>12952</v>
      </c>
      <c r="B6474" t="s">
        <v>12953</v>
      </c>
      <c r="C6474" t="s">
        <v>7360</v>
      </c>
      <c r="D6474" t="s">
        <v>3313</v>
      </c>
      <c r="E6474" t="s">
        <v>38</v>
      </c>
      <c r="F6474" t="s">
        <v>49</v>
      </c>
      <c r="G6474" t="s">
        <v>50</v>
      </c>
      <c r="I6474"/>
      <c r="K6474" s="1">
        <v>46112</v>
      </c>
      <c r="L6474" t="s">
        <v>15144</v>
      </c>
    </row>
    <row r="6475" spans="1:12" x14ac:dyDescent="0.2">
      <c r="A6475" t="s">
        <v>11530</v>
      </c>
      <c r="B6475" t="s">
        <v>11531</v>
      </c>
      <c r="C6475" t="s">
        <v>7360</v>
      </c>
      <c r="D6475" t="s">
        <v>35</v>
      </c>
      <c r="E6475" t="s">
        <v>38</v>
      </c>
      <c r="F6475" t="s">
        <v>49</v>
      </c>
      <c r="G6475" t="s">
        <v>50</v>
      </c>
      <c r="H6475">
        <v>363546</v>
      </c>
      <c r="I6475">
        <v>363546</v>
      </c>
      <c r="J6475">
        <v>48</v>
      </c>
      <c r="K6475" s="1">
        <v>46053</v>
      </c>
      <c r="L6475" t="s">
        <v>15144</v>
      </c>
    </row>
    <row r="6476" spans="1:12" x14ac:dyDescent="0.2">
      <c r="A6476" t="s">
        <v>9968</v>
      </c>
      <c r="B6476" t="s">
        <v>11440</v>
      </c>
      <c r="C6476" t="s">
        <v>7360</v>
      </c>
      <c r="D6476" t="s">
        <v>35</v>
      </c>
      <c r="E6476" t="s">
        <v>38</v>
      </c>
      <c r="F6476" t="s">
        <v>49</v>
      </c>
      <c r="G6476" t="s">
        <v>50</v>
      </c>
      <c r="H6476">
        <v>535840</v>
      </c>
      <c r="I6476">
        <v>535840</v>
      </c>
      <c r="J6476">
        <v>96</v>
      </c>
      <c r="K6476" s="1">
        <v>45961</v>
      </c>
      <c r="L6476" t="s">
        <v>15144</v>
      </c>
    </row>
    <row r="6477" spans="1:12" x14ac:dyDescent="0.2">
      <c r="A6477" t="s">
        <v>11532</v>
      </c>
      <c r="B6477" t="s">
        <v>11533</v>
      </c>
      <c r="C6477" t="s">
        <v>7360</v>
      </c>
      <c r="D6477" t="s">
        <v>35</v>
      </c>
      <c r="E6477" t="s">
        <v>38</v>
      </c>
      <c r="F6477" t="s">
        <v>49</v>
      </c>
      <c r="G6477" t="s">
        <v>50</v>
      </c>
      <c r="H6477">
        <v>535840</v>
      </c>
      <c r="I6477">
        <v>535840</v>
      </c>
      <c r="J6477">
        <v>96</v>
      </c>
      <c r="K6477" s="1">
        <v>46053</v>
      </c>
      <c r="L6477" t="s">
        <v>15144</v>
      </c>
    </row>
    <row r="6478" spans="1:12" x14ac:dyDescent="0.2">
      <c r="A6478" t="s">
        <v>11534</v>
      </c>
      <c r="B6478" t="s">
        <v>11535</v>
      </c>
      <c r="C6478" t="s">
        <v>7360</v>
      </c>
      <c r="D6478" t="s">
        <v>35</v>
      </c>
      <c r="E6478" t="s">
        <v>38</v>
      </c>
      <c r="F6478" t="s">
        <v>49</v>
      </c>
      <c r="G6478" t="s">
        <v>50</v>
      </c>
      <c r="H6478">
        <v>535840</v>
      </c>
      <c r="I6478">
        <v>535840</v>
      </c>
      <c r="J6478">
        <v>96</v>
      </c>
      <c r="K6478" s="1">
        <v>46053</v>
      </c>
      <c r="L6478" t="s">
        <v>15144</v>
      </c>
    </row>
    <row r="6479" spans="1:12" x14ac:dyDescent="0.2">
      <c r="A6479" t="s">
        <v>986</v>
      </c>
      <c r="B6479" t="s">
        <v>4150</v>
      </c>
      <c r="C6479" t="s">
        <v>7360</v>
      </c>
      <c r="D6479" t="s">
        <v>35</v>
      </c>
      <c r="E6479" t="s">
        <v>38</v>
      </c>
      <c r="F6479" t="s">
        <v>46</v>
      </c>
      <c r="G6479" t="s">
        <v>47</v>
      </c>
      <c r="H6479">
        <v>167000</v>
      </c>
      <c r="I6479">
        <v>167000</v>
      </c>
      <c r="J6479">
        <v>22</v>
      </c>
      <c r="K6479" s="1">
        <v>45565</v>
      </c>
      <c r="L6479" t="s">
        <v>15144</v>
      </c>
    </row>
    <row r="6480" spans="1:12" x14ac:dyDescent="0.2">
      <c r="A6480" t="s">
        <v>10241</v>
      </c>
      <c r="B6480" t="s">
        <v>10242</v>
      </c>
      <c r="C6480" t="s">
        <v>7360</v>
      </c>
      <c r="D6480" t="s">
        <v>35</v>
      </c>
      <c r="E6480" t="s">
        <v>38</v>
      </c>
      <c r="F6480" t="s">
        <v>56</v>
      </c>
      <c r="G6480" t="s">
        <v>57</v>
      </c>
      <c r="H6480">
        <v>524525</v>
      </c>
      <c r="I6480">
        <v>524525</v>
      </c>
      <c r="J6480">
        <v>120</v>
      </c>
      <c r="K6480" s="1">
        <v>45961</v>
      </c>
      <c r="L6480" t="s">
        <v>15144</v>
      </c>
    </row>
    <row r="6481" spans="1:12" x14ac:dyDescent="0.2">
      <c r="A6481" t="s">
        <v>10243</v>
      </c>
      <c r="B6481" t="s">
        <v>10244</v>
      </c>
      <c r="C6481" t="s">
        <v>7360</v>
      </c>
      <c r="D6481" t="s">
        <v>35</v>
      </c>
      <c r="E6481" t="s">
        <v>38</v>
      </c>
      <c r="F6481" t="s">
        <v>56</v>
      </c>
      <c r="G6481" t="s">
        <v>57</v>
      </c>
      <c r="H6481">
        <v>676000</v>
      </c>
      <c r="I6481">
        <v>676000</v>
      </c>
      <c r="J6481">
        <v>216</v>
      </c>
      <c r="K6481" s="1">
        <v>45961</v>
      </c>
      <c r="L6481" t="s">
        <v>15144</v>
      </c>
    </row>
    <row r="6482" spans="1:12" x14ac:dyDescent="0.2">
      <c r="A6482" t="s">
        <v>8309</v>
      </c>
      <c r="B6482" t="s">
        <v>8310</v>
      </c>
      <c r="C6482" t="s">
        <v>7360</v>
      </c>
      <c r="D6482" t="s">
        <v>110</v>
      </c>
      <c r="E6482" t="s">
        <v>38</v>
      </c>
      <c r="F6482" t="s">
        <v>49</v>
      </c>
      <c r="G6482" t="s">
        <v>50</v>
      </c>
      <c r="I6482">
        <v>488770</v>
      </c>
      <c r="J6482">
        <v>69.435999999999979</v>
      </c>
      <c r="K6482" s="1">
        <v>45869</v>
      </c>
      <c r="L6482" t="s">
        <v>15144</v>
      </c>
    </row>
    <row r="6483" spans="1:12" x14ac:dyDescent="0.2">
      <c r="A6483" t="s">
        <v>8311</v>
      </c>
      <c r="B6483" t="s">
        <v>8312</v>
      </c>
      <c r="C6483" t="s">
        <v>7360</v>
      </c>
      <c r="D6483" t="s">
        <v>110</v>
      </c>
      <c r="E6483" t="s">
        <v>38</v>
      </c>
      <c r="F6483" t="s">
        <v>49</v>
      </c>
      <c r="G6483" t="s">
        <v>50</v>
      </c>
      <c r="I6483"/>
      <c r="K6483" s="1">
        <v>45869</v>
      </c>
      <c r="L6483" t="s">
        <v>15144</v>
      </c>
    </row>
    <row r="6484" spans="1:12" x14ac:dyDescent="0.2">
      <c r="A6484" t="s">
        <v>1013</v>
      </c>
      <c r="B6484" t="s">
        <v>5409</v>
      </c>
      <c r="C6484" t="s">
        <v>7360</v>
      </c>
      <c r="D6484" t="s">
        <v>110</v>
      </c>
      <c r="E6484" t="s">
        <v>38</v>
      </c>
      <c r="F6484" t="s">
        <v>46</v>
      </c>
      <c r="G6484" t="s">
        <v>47</v>
      </c>
      <c r="H6484">
        <v>410000</v>
      </c>
      <c r="I6484">
        <v>410000</v>
      </c>
      <c r="J6484">
        <v>72</v>
      </c>
      <c r="K6484" s="1">
        <v>45596</v>
      </c>
      <c r="L6484" t="s">
        <v>15144</v>
      </c>
    </row>
    <row r="6485" spans="1:12" x14ac:dyDescent="0.2">
      <c r="A6485" t="s">
        <v>763</v>
      </c>
      <c r="B6485" t="s">
        <v>5664</v>
      </c>
      <c r="C6485" t="s">
        <v>7360</v>
      </c>
      <c r="D6485" t="s">
        <v>110</v>
      </c>
      <c r="E6485" t="s">
        <v>38</v>
      </c>
      <c r="F6485" t="s">
        <v>58</v>
      </c>
      <c r="G6485" t="s">
        <v>59</v>
      </c>
      <c r="I6485"/>
      <c r="J6485">
        <v>42</v>
      </c>
      <c r="K6485" s="1">
        <v>45565</v>
      </c>
      <c r="L6485" t="s">
        <v>15144</v>
      </c>
    </row>
    <row r="6486" spans="1:12" x14ac:dyDescent="0.2">
      <c r="A6486" t="s">
        <v>2203</v>
      </c>
      <c r="B6486" t="s">
        <v>6536</v>
      </c>
      <c r="C6486" t="s">
        <v>7360</v>
      </c>
      <c r="D6486" t="s">
        <v>209</v>
      </c>
      <c r="E6486" t="s">
        <v>38</v>
      </c>
      <c r="F6486" t="s">
        <v>39</v>
      </c>
      <c r="G6486" t="s">
        <v>40</v>
      </c>
      <c r="H6486">
        <v>158000</v>
      </c>
      <c r="I6486">
        <v>158000</v>
      </c>
      <c r="J6486">
        <v>34.630000000000003</v>
      </c>
      <c r="K6486" s="1">
        <v>45596</v>
      </c>
      <c r="L6486" t="s">
        <v>15144</v>
      </c>
    </row>
    <row r="6487" spans="1:12" x14ac:dyDescent="0.2">
      <c r="A6487" t="s">
        <v>10627</v>
      </c>
      <c r="B6487" t="s">
        <v>10628</v>
      </c>
      <c r="C6487" t="s">
        <v>7360</v>
      </c>
      <c r="D6487" t="s">
        <v>209</v>
      </c>
      <c r="E6487" t="s">
        <v>38</v>
      </c>
      <c r="F6487" t="s">
        <v>49</v>
      </c>
      <c r="G6487" t="s">
        <v>50</v>
      </c>
      <c r="H6487">
        <v>372517</v>
      </c>
      <c r="I6487">
        <v>372517</v>
      </c>
      <c r="J6487">
        <v>46.138000000000005</v>
      </c>
      <c r="K6487" s="1">
        <v>45991</v>
      </c>
      <c r="L6487" t="s">
        <v>15144</v>
      </c>
    </row>
    <row r="6488" spans="1:12" x14ac:dyDescent="0.2">
      <c r="A6488" t="s">
        <v>2199</v>
      </c>
      <c r="B6488" t="s">
        <v>5332</v>
      </c>
      <c r="C6488" t="s">
        <v>7360</v>
      </c>
      <c r="D6488" t="s">
        <v>209</v>
      </c>
      <c r="E6488" t="s">
        <v>38</v>
      </c>
      <c r="F6488" t="s">
        <v>46</v>
      </c>
      <c r="G6488" t="s">
        <v>47</v>
      </c>
      <c r="H6488">
        <v>96000</v>
      </c>
      <c r="I6488">
        <v>215000</v>
      </c>
      <c r="J6488">
        <v>32.875</v>
      </c>
      <c r="K6488" s="1">
        <v>45596</v>
      </c>
      <c r="L6488" t="s">
        <v>15144</v>
      </c>
    </row>
    <row r="6489" spans="1:12" x14ac:dyDescent="0.2">
      <c r="A6489" t="s">
        <v>14805</v>
      </c>
      <c r="B6489" t="s">
        <v>14806</v>
      </c>
      <c r="C6489" t="s">
        <v>7360</v>
      </c>
      <c r="D6489" t="s">
        <v>209</v>
      </c>
      <c r="E6489" t="s">
        <v>38</v>
      </c>
      <c r="F6489" t="s">
        <v>58</v>
      </c>
      <c r="G6489" t="s">
        <v>59</v>
      </c>
      <c r="I6489"/>
      <c r="J6489">
        <v>63</v>
      </c>
      <c r="K6489" s="1">
        <v>46234</v>
      </c>
      <c r="L6489" t="s">
        <v>15144</v>
      </c>
    </row>
    <row r="6490" spans="1:12" x14ac:dyDescent="0.2">
      <c r="A6490" t="s">
        <v>14807</v>
      </c>
      <c r="B6490" t="s">
        <v>14808</v>
      </c>
      <c r="C6490" t="s">
        <v>7360</v>
      </c>
      <c r="D6490" t="s">
        <v>209</v>
      </c>
      <c r="E6490" t="s">
        <v>38</v>
      </c>
      <c r="F6490" t="s">
        <v>58</v>
      </c>
      <c r="G6490" t="s">
        <v>59</v>
      </c>
      <c r="I6490"/>
      <c r="J6490">
        <v>63</v>
      </c>
      <c r="K6490" s="1">
        <v>46234</v>
      </c>
      <c r="L6490" t="s">
        <v>15144</v>
      </c>
    </row>
    <row r="6491" spans="1:12" x14ac:dyDescent="0.2">
      <c r="A6491" t="s">
        <v>14811</v>
      </c>
      <c r="B6491" t="s">
        <v>14812</v>
      </c>
      <c r="C6491" t="s">
        <v>7360</v>
      </c>
      <c r="D6491" t="s">
        <v>209</v>
      </c>
      <c r="E6491" t="s">
        <v>38</v>
      </c>
      <c r="F6491" t="s">
        <v>58</v>
      </c>
      <c r="G6491" t="s">
        <v>59</v>
      </c>
      <c r="I6491"/>
      <c r="J6491">
        <v>63</v>
      </c>
      <c r="K6491" s="1">
        <v>46234</v>
      </c>
      <c r="L6491" t="s">
        <v>15144</v>
      </c>
    </row>
    <row r="6492" spans="1:12" x14ac:dyDescent="0.2">
      <c r="A6492" t="s">
        <v>1450</v>
      </c>
      <c r="B6492" t="s">
        <v>6595</v>
      </c>
      <c r="C6492" t="s">
        <v>7360</v>
      </c>
      <c r="D6492" t="s">
        <v>90</v>
      </c>
      <c r="E6492" t="s">
        <v>38</v>
      </c>
      <c r="F6492" t="s">
        <v>36</v>
      </c>
      <c r="G6492" t="s">
        <v>37</v>
      </c>
      <c r="H6492">
        <v>358000</v>
      </c>
      <c r="I6492">
        <v>358000</v>
      </c>
      <c r="J6492">
        <v>36</v>
      </c>
      <c r="K6492" s="1">
        <v>45535</v>
      </c>
      <c r="L6492" t="s">
        <v>15144</v>
      </c>
    </row>
    <row r="6493" spans="1:12" x14ac:dyDescent="0.2">
      <c r="A6493" t="s">
        <v>2398</v>
      </c>
      <c r="B6493" t="s">
        <v>11111</v>
      </c>
      <c r="C6493" t="s">
        <v>7360</v>
      </c>
      <c r="D6493" t="s">
        <v>90</v>
      </c>
      <c r="E6493" t="s">
        <v>38</v>
      </c>
      <c r="F6493" t="s">
        <v>163</v>
      </c>
      <c r="G6493" t="s">
        <v>164</v>
      </c>
      <c r="H6493">
        <v>249000</v>
      </c>
      <c r="I6493">
        <v>249000</v>
      </c>
      <c r="J6493">
        <v>22</v>
      </c>
      <c r="K6493" s="1">
        <v>45565</v>
      </c>
      <c r="L6493" t="s">
        <v>15144</v>
      </c>
    </row>
    <row r="6494" spans="1:12" x14ac:dyDescent="0.2">
      <c r="A6494" t="s">
        <v>739</v>
      </c>
      <c r="B6494" t="s">
        <v>4077</v>
      </c>
      <c r="C6494" t="s">
        <v>7360</v>
      </c>
      <c r="D6494" t="s">
        <v>90</v>
      </c>
      <c r="E6494" t="s">
        <v>38</v>
      </c>
      <c r="F6494" t="s">
        <v>58</v>
      </c>
      <c r="G6494" t="s">
        <v>59</v>
      </c>
      <c r="H6494">
        <v>358000</v>
      </c>
      <c r="I6494">
        <v>358000</v>
      </c>
      <c r="J6494">
        <v>36</v>
      </c>
      <c r="K6494" s="1">
        <v>45535</v>
      </c>
      <c r="L6494" t="s">
        <v>15144</v>
      </c>
    </row>
    <row r="6495" spans="1:12" x14ac:dyDescent="0.2">
      <c r="A6495" t="s">
        <v>10912</v>
      </c>
      <c r="B6495" t="s">
        <v>12632</v>
      </c>
      <c r="C6495" t="s">
        <v>7360</v>
      </c>
      <c r="D6495" t="s">
        <v>11435</v>
      </c>
      <c r="E6495" t="s">
        <v>38</v>
      </c>
      <c r="F6495" t="s">
        <v>49</v>
      </c>
      <c r="G6495" t="s">
        <v>50</v>
      </c>
      <c r="I6495">
        <v>100000</v>
      </c>
      <c r="J6495">
        <v>200</v>
      </c>
      <c r="K6495" s="1">
        <v>46022</v>
      </c>
      <c r="L6495" t="s">
        <v>15144</v>
      </c>
    </row>
    <row r="6496" spans="1:12" x14ac:dyDescent="0.2">
      <c r="A6496" t="s">
        <v>3891</v>
      </c>
      <c r="B6496" t="s">
        <v>12634</v>
      </c>
      <c r="C6496" t="s">
        <v>7360</v>
      </c>
      <c r="D6496" t="s">
        <v>11435</v>
      </c>
      <c r="E6496" t="s">
        <v>38</v>
      </c>
      <c r="F6496" t="s">
        <v>49</v>
      </c>
      <c r="G6496" t="s">
        <v>50</v>
      </c>
      <c r="I6496">
        <v>136057</v>
      </c>
      <c r="J6496">
        <v>200</v>
      </c>
      <c r="K6496" s="1">
        <v>45747</v>
      </c>
      <c r="L6496" t="s">
        <v>15144</v>
      </c>
    </row>
    <row r="6497" spans="1:12" x14ac:dyDescent="0.2">
      <c r="A6497" t="s">
        <v>10911</v>
      </c>
      <c r="B6497" t="s">
        <v>12631</v>
      </c>
      <c r="C6497" t="s">
        <v>7360</v>
      </c>
      <c r="D6497" t="s">
        <v>11435</v>
      </c>
      <c r="E6497" t="s">
        <v>38</v>
      </c>
      <c r="F6497" t="s">
        <v>49</v>
      </c>
      <c r="G6497" t="s">
        <v>50</v>
      </c>
      <c r="I6497">
        <v>100000</v>
      </c>
      <c r="J6497">
        <v>200</v>
      </c>
      <c r="K6497" s="1">
        <v>46022</v>
      </c>
      <c r="L6497" t="s">
        <v>15144</v>
      </c>
    </row>
    <row r="6498" spans="1:12" x14ac:dyDescent="0.2">
      <c r="A6498" t="s">
        <v>8313</v>
      </c>
      <c r="B6498" t="s">
        <v>8314</v>
      </c>
      <c r="C6498" t="s">
        <v>7360</v>
      </c>
      <c r="D6498" t="s">
        <v>8315</v>
      </c>
      <c r="E6498" t="s">
        <v>38</v>
      </c>
      <c r="F6498" t="s">
        <v>52</v>
      </c>
      <c r="G6498" t="s">
        <v>53</v>
      </c>
      <c r="I6498"/>
      <c r="K6498" s="1">
        <v>45869</v>
      </c>
      <c r="L6498" t="s">
        <v>15144</v>
      </c>
    </row>
    <row r="6499" spans="1:12" x14ac:dyDescent="0.2">
      <c r="A6499" t="s">
        <v>2556</v>
      </c>
      <c r="B6499" t="s">
        <v>6800</v>
      </c>
      <c r="C6499" t="s">
        <v>7360</v>
      </c>
      <c r="D6499" t="s">
        <v>213</v>
      </c>
      <c r="E6499" t="s">
        <v>38</v>
      </c>
      <c r="F6499" t="s">
        <v>44</v>
      </c>
      <c r="G6499" t="s">
        <v>45</v>
      </c>
      <c r="H6499">
        <v>280000</v>
      </c>
      <c r="I6499">
        <v>280000</v>
      </c>
      <c r="J6499">
        <v>96</v>
      </c>
      <c r="K6499" s="1">
        <v>45535</v>
      </c>
      <c r="L6499" t="s">
        <v>15144</v>
      </c>
    </row>
    <row r="6500" spans="1:12" x14ac:dyDescent="0.2">
      <c r="A6500" t="s">
        <v>2559</v>
      </c>
      <c r="B6500" t="s">
        <v>6801</v>
      </c>
      <c r="C6500" t="s">
        <v>7360</v>
      </c>
      <c r="D6500" t="s">
        <v>213</v>
      </c>
      <c r="E6500" t="s">
        <v>38</v>
      </c>
      <c r="F6500" t="s">
        <v>44</v>
      </c>
      <c r="G6500" t="s">
        <v>45</v>
      </c>
      <c r="I6500"/>
      <c r="J6500">
        <v>48.449166666666649</v>
      </c>
      <c r="K6500" s="1">
        <v>45535</v>
      </c>
      <c r="L6500" t="s">
        <v>15144</v>
      </c>
    </row>
    <row r="6501" spans="1:12" x14ac:dyDescent="0.2">
      <c r="A6501" t="s">
        <v>2186</v>
      </c>
      <c r="B6501" t="s">
        <v>6742</v>
      </c>
      <c r="C6501" t="s">
        <v>7360</v>
      </c>
      <c r="D6501" t="s">
        <v>213</v>
      </c>
      <c r="E6501" t="s">
        <v>38</v>
      </c>
      <c r="F6501" t="s">
        <v>41</v>
      </c>
      <c r="G6501" t="s">
        <v>42</v>
      </c>
      <c r="H6501">
        <v>288530</v>
      </c>
      <c r="I6501">
        <v>288530</v>
      </c>
      <c r="J6501">
        <v>96</v>
      </c>
      <c r="K6501" s="1">
        <v>45596</v>
      </c>
      <c r="L6501" t="s">
        <v>15144</v>
      </c>
    </row>
    <row r="6502" spans="1:12" x14ac:dyDescent="0.2">
      <c r="A6502" t="s">
        <v>2185</v>
      </c>
      <c r="B6502" t="s">
        <v>6743</v>
      </c>
      <c r="C6502" t="s">
        <v>7360</v>
      </c>
      <c r="D6502" t="s">
        <v>213</v>
      </c>
      <c r="E6502" t="s">
        <v>38</v>
      </c>
      <c r="F6502" t="s">
        <v>41</v>
      </c>
      <c r="G6502" t="s">
        <v>42</v>
      </c>
      <c r="H6502">
        <v>288530</v>
      </c>
      <c r="I6502">
        <v>288530</v>
      </c>
      <c r="J6502">
        <v>96</v>
      </c>
      <c r="K6502" s="1">
        <v>45596</v>
      </c>
      <c r="L6502" t="s">
        <v>15144</v>
      </c>
    </row>
    <row r="6503" spans="1:12" x14ac:dyDescent="0.2">
      <c r="A6503" t="s">
        <v>8624</v>
      </c>
      <c r="B6503" t="s">
        <v>8625</v>
      </c>
      <c r="C6503" t="s">
        <v>14979</v>
      </c>
      <c r="D6503" t="s">
        <v>213</v>
      </c>
      <c r="E6503" t="s">
        <v>38</v>
      </c>
      <c r="F6503" t="s">
        <v>165</v>
      </c>
      <c r="G6503" t="s">
        <v>166</v>
      </c>
      <c r="H6503">
        <v>770000</v>
      </c>
      <c r="I6503">
        <v>770000</v>
      </c>
      <c r="J6503">
        <v>450</v>
      </c>
      <c r="K6503" s="1">
        <v>45869</v>
      </c>
      <c r="L6503" t="s">
        <v>15144</v>
      </c>
    </row>
    <row r="6504" spans="1:12" x14ac:dyDescent="0.2">
      <c r="A6504" t="s">
        <v>11779</v>
      </c>
      <c r="B6504" t="s">
        <v>11780</v>
      </c>
      <c r="C6504" t="s">
        <v>7360</v>
      </c>
      <c r="D6504" t="s">
        <v>213</v>
      </c>
      <c r="E6504" t="s">
        <v>38</v>
      </c>
      <c r="F6504" t="s">
        <v>49</v>
      </c>
      <c r="G6504" t="s">
        <v>50</v>
      </c>
      <c r="I6504">
        <v>761000</v>
      </c>
      <c r="J6504">
        <v>46.994583333333331</v>
      </c>
      <c r="K6504" s="1">
        <v>46081</v>
      </c>
      <c r="L6504" t="s">
        <v>15144</v>
      </c>
    </row>
    <row r="6505" spans="1:12" x14ac:dyDescent="0.2">
      <c r="A6505" t="s">
        <v>11781</v>
      </c>
      <c r="B6505" t="s">
        <v>11782</v>
      </c>
      <c r="C6505" t="s">
        <v>7360</v>
      </c>
      <c r="D6505" t="s">
        <v>213</v>
      </c>
      <c r="E6505" t="s">
        <v>38</v>
      </c>
      <c r="F6505" t="s">
        <v>49</v>
      </c>
      <c r="G6505" t="s">
        <v>50</v>
      </c>
      <c r="I6505">
        <v>761000</v>
      </c>
      <c r="J6505">
        <v>46.994583333333331</v>
      </c>
      <c r="K6505" s="1">
        <v>46081</v>
      </c>
      <c r="L6505" t="s">
        <v>15144</v>
      </c>
    </row>
    <row r="6506" spans="1:12" x14ac:dyDescent="0.2">
      <c r="A6506" t="s">
        <v>11777</v>
      </c>
      <c r="B6506" t="s">
        <v>11778</v>
      </c>
      <c r="C6506" t="s">
        <v>7360</v>
      </c>
      <c r="D6506" t="s">
        <v>213</v>
      </c>
      <c r="E6506" t="s">
        <v>38</v>
      </c>
      <c r="F6506" t="s">
        <v>49</v>
      </c>
      <c r="G6506" t="s">
        <v>50</v>
      </c>
      <c r="I6506">
        <v>761000</v>
      </c>
      <c r="J6506">
        <v>46.994583333333331</v>
      </c>
      <c r="K6506" s="1">
        <v>46081</v>
      </c>
      <c r="L6506" t="s">
        <v>15144</v>
      </c>
    </row>
    <row r="6507" spans="1:12" x14ac:dyDescent="0.2">
      <c r="A6507" t="s">
        <v>7506</v>
      </c>
      <c r="B6507" t="s">
        <v>10637</v>
      </c>
      <c r="C6507" t="s">
        <v>7360</v>
      </c>
      <c r="D6507" t="s">
        <v>213</v>
      </c>
      <c r="E6507" t="s">
        <v>38</v>
      </c>
      <c r="F6507" t="s">
        <v>49</v>
      </c>
      <c r="G6507" t="s">
        <v>50</v>
      </c>
      <c r="H6507">
        <v>280000</v>
      </c>
      <c r="I6507">
        <v>280000</v>
      </c>
      <c r="J6507">
        <v>96</v>
      </c>
      <c r="K6507" s="1">
        <v>45808</v>
      </c>
      <c r="L6507" t="s">
        <v>15144</v>
      </c>
    </row>
    <row r="6508" spans="1:12" x14ac:dyDescent="0.2">
      <c r="A6508" t="s">
        <v>10631</v>
      </c>
      <c r="B6508" t="s">
        <v>10632</v>
      </c>
      <c r="C6508" t="s">
        <v>7360</v>
      </c>
      <c r="D6508" t="s">
        <v>213</v>
      </c>
      <c r="E6508" t="s">
        <v>38</v>
      </c>
      <c r="F6508" t="s">
        <v>49</v>
      </c>
      <c r="G6508" t="s">
        <v>50</v>
      </c>
      <c r="H6508">
        <v>350000</v>
      </c>
      <c r="I6508">
        <v>350000</v>
      </c>
      <c r="J6508">
        <v>96</v>
      </c>
      <c r="K6508" s="1">
        <v>45991</v>
      </c>
      <c r="L6508" t="s">
        <v>15144</v>
      </c>
    </row>
    <row r="6509" spans="1:12" x14ac:dyDescent="0.2">
      <c r="A6509" t="s">
        <v>14249</v>
      </c>
      <c r="B6509" t="s">
        <v>14250</v>
      </c>
      <c r="C6509" t="s">
        <v>7360</v>
      </c>
      <c r="D6509" t="s">
        <v>213</v>
      </c>
      <c r="E6509" t="s">
        <v>38</v>
      </c>
      <c r="F6509" t="s">
        <v>49</v>
      </c>
      <c r="G6509" t="s">
        <v>50</v>
      </c>
      <c r="I6509"/>
      <c r="J6509">
        <v>93.5</v>
      </c>
      <c r="K6509" s="1">
        <v>46203</v>
      </c>
      <c r="L6509" t="s">
        <v>15144</v>
      </c>
    </row>
    <row r="6510" spans="1:12" x14ac:dyDescent="0.2">
      <c r="A6510" t="s">
        <v>10638</v>
      </c>
      <c r="B6510" t="s">
        <v>10639</v>
      </c>
      <c r="C6510" t="s">
        <v>7360</v>
      </c>
      <c r="D6510" t="s">
        <v>213</v>
      </c>
      <c r="E6510" t="s">
        <v>38</v>
      </c>
      <c r="F6510" t="s">
        <v>49</v>
      </c>
      <c r="G6510" t="s">
        <v>50</v>
      </c>
      <c r="I6510"/>
      <c r="J6510">
        <v>77</v>
      </c>
      <c r="K6510" s="1">
        <v>45991</v>
      </c>
      <c r="L6510" t="s">
        <v>15144</v>
      </c>
    </row>
    <row r="6511" spans="1:12" x14ac:dyDescent="0.2">
      <c r="A6511" t="s">
        <v>10635</v>
      </c>
      <c r="B6511" t="s">
        <v>10636</v>
      </c>
      <c r="C6511" t="s">
        <v>7360</v>
      </c>
      <c r="D6511" t="s">
        <v>213</v>
      </c>
      <c r="E6511" t="s">
        <v>38</v>
      </c>
      <c r="F6511" t="s">
        <v>49</v>
      </c>
      <c r="G6511" t="s">
        <v>50</v>
      </c>
      <c r="H6511">
        <v>280000</v>
      </c>
      <c r="I6511">
        <v>280000</v>
      </c>
      <c r="J6511">
        <v>96</v>
      </c>
      <c r="K6511" s="1">
        <v>45991</v>
      </c>
      <c r="L6511" t="s">
        <v>15144</v>
      </c>
    </row>
    <row r="6512" spans="1:12" x14ac:dyDescent="0.2">
      <c r="A6512" t="s">
        <v>12253</v>
      </c>
      <c r="B6512" t="s">
        <v>12254</v>
      </c>
      <c r="C6512" t="s">
        <v>7360</v>
      </c>
      <c r="D6512" t="s">
        <v>213</v>
      </c>
      <c r="E6512" t="s">
        <v>38</v>
      </c>
      <c r="F6512" t="s">
        <v>49</v>
      </c>
      <c r="G6512" t="s">
        <v>50</v>
      </c>
      <c r="I6512">
        <v>991000</v>
      </c>
      <c r="J6512">
        <v>46.994583333333331</v>
      </c>
      <c r="K6512" s="1">
        <v>46081</v>
      </c>
      <c r="L6512" t="s">
        <v>15144</v>
      </c>
    </row>
    <row r="6513" spans="1:12" x14ac:dyDescent="0.2">
      <c r="A6513" t="s">
        <v>14980</v>
      </c>
      <c r="B6513" t="s">
        <v>14981</v>
      </c>
      <c r="C6513" t="s">
        <v>7360</v>
      </c>
      <c r="D6513" t="s">
        <v>213</v>
      </c>
      <c r="E6513" t="s">
        <v>38</v>
      </c>
      <c r="F6513" t="s">
        <v>49</v>
      </c>
      <c r="G6513" t="s">
        <v>50</v>
      </c>
      <c r="I6513">
        <v>991000</v>
      </c>
      <c r="J6513">
        <v>46.994583333333331</v>
      </c>
      <c r="K6513" s="1">
        <v>46234</v>
      </c>
      <c r="L6513" t="s">
        <v>15144</v>
      </c>
    </row>
    <row r="6514" spans="1:12" x14ac:dyDescent="0.2">
      <c r="A6514" t="s">
        <v>2182</v>
      </c>
      <c r="B6514" t="s">
        <v>6345</v>
      </c>
      <c r="C6514" t="s">
        <v>7360</v>
      </c>
      <c r="D6514" t="s">
        <v>213</v>
      </c>
      <c r="E6514" t="s">
        <v>38</v>
      </c>
      <c r="F6514" t="s">
        <v>49</v>
      </c>
      <c r="G6514" t="s">
        <v>50</v>
      </c>
      <c r="H6514">
        <v>170600</v>
      </c>
      <c r="I6514">
        <v>170600</v>
      </c>
      <c r="J6514">
        <v>32.722499999999997</v>
      </c>
      <c r="K6514" s="1">
        <v>45565</v>
      </c>
      <c r="L6514" t="s">
        <v>15144</v>
      </c>
    </row>
    <row r="6515" spans="1:12" x14ac:dyDescent="0.2">
      <c r="A6515" t="s">
        <v>2781</v>
      </c>
      <c r="B6515" t="s">
        <v>6276</v>
      </c>
      <c r="C6515" t="s">
        <v>7360</v>
      </c>
      <c r="D6515" t="s">
        <v>213</v>
      </c>
      <c r="E6515" t="s">
        <v>38</v>
      </c>
      <c r="F6515" t="s">
        <v>154</v>
      </c>
      <c r="G6515" t="s">
        <v>1074</v>
      </c>
      <c r="I6515">
        <v>300000</v>
      </c>
      <c r="J6515">
        <v>96</v>
      </c>
      <c r="K6515" s="1">
        <v>45626</v>
      </c>
      <c r="L6515" t="s">
        <v>15144</v>
      </c>
    </row>
    <row r="6516" spans="1:12" x14ac:dyDescent="0.2">
      <c r="A6516" t="s">
        <v>2779</v>
      </c>
      <c r="B6516" t="s">
        <v>6275</v>
      </c>
      <c r="C6516" t="s">
        <v>7360</v>
      </c>
      <c r="D6516" t="s">
        <v>213</v>
      </c>
      <c r="E6516" t="s">
        <v>38</v>
      </c>
      <c r="F6516" t="s">
        <v>154</v>
      </c>
      <c r="G6516" t="s">
        <v>1074</v>
      </c>
      <c r="I6516">
        <v>300000</v>
      </c>
      <c r="J6516">
        <v>96</v>
      </c>
      <c r="K6516" s="1">
        <v>45626</v>
      </c>
      <c r="L6516" t="s">
        <v>15144</v>
      </c>
    </row>
    <row r="6517" spans="1:12" x14ac:dyDescent="0.2">
      <c r="A6517" t="s">
        <v>2778</v>
      </c>
      <c r="B6517" t="s">
        <v>6280</v>
      </c>
      <c r="C6517" t="s">
        <v>7360</v>
      </c>
      <c r="D6517" t="s">
        <v>213</v>
      </c>
      <c r="E6517" t="s">
        <v>38</v>
      </c>
      <c r="F6517" t="s">
        <v>154</v>
      </c>
      <c r="G6517" t="s">
        <v>1074</v>
      </c>
      <c r="I6517">
        <v>300000</v>
      </c>
      <c r="J6517">
        <v>96</v>
      </c>
      <c r="K6517" s="1">
        <v>45626</v>
      </c>
      <c r="L6517" t="s">
        <v>15144</v>
      </c>
    </row>
    <row r="6518" spans="1:12" x14ac:dyDescent="0.2">
      <c r="A6518" t="s">
        <v>2780</v>
      </c>
      <c r="B6518" t="s">
        <v>6277</v>
      </c>
      <c r="C6518" t="s">
        <v>7360</v>
      </c>
      <c r="D6518" t="s">
        <v>213</v>
      </c>
      <c r="E6518" t="s">
        <v>38</v>
      </c>
      <c r="F6518" t="s">
        <v>154</v>
      </c>
      <c r="G6518" t="s">
        <v>1074</v>
      </c>
      <c r="I6518">
        <v>300000</v>
      </c>
      <c r="J6518">
        <v>96</v>
      </c>
      <c r="K6518" s="1">
        <v>45626</v>
      </c>
      <c r="L6518" t="s">
        <v>15144</v>
      </c>
    </row>
    <row r="6519" spans="1:12" x14ac:dyDescent="0.2">
      <c r="A6519" t="s">
        <v>2782</v>
      </c>
      <c r="B6519" t="s">
        <v>6279</v>
      </c>
      <c r="C6519" t="s">
        <v>7360</v>
      </c>
      <c r="D6519" t="s">
        <v>213</v>
      </c>
      <c r="E6519" t="s">
        <v>38</v>
      </c>
      <c r="F6519" t="s">
        <v>154</v>
      </c>
      <c r="G6519" t="s">
        <v>1074</v>
      </c>
      <c r="I6519">
        <v>300000</v>
      </c>
      <c r="J6519">
        <v>96</v>
      </c>
      <c r="K6519" s="1">
        <v>45626</v>
      </c>
      <c r="L6519" t="s">
        <v>15144</v>
      </c>
    </row>
    <row r="6520" spans="1:12" x14ac:dyDescent="0.2">
      <c r="A6520" t="s">
        <v>2783</v>
      </c>
      <c r="B6520" t="s">
        <v>6278</v>
      </c>
      <c r="C6520" t="s">
        <v>7360</v>
      </c>
      <c r="D6520" t="s">
        <v>213</v>
      </c>
      <c r="E6520" t="s">
        <v>38</v>
      </c>
      <c r="F6520" t="s">
        <v>154</v>
      </c>
      <c r="G6520" t="s">
        <v>1074</v>
      </c>
      <c r="I6520">
        <v>300000</v>
      </c>
      <c r="J6520">
        <v>96</v>
      </c>
      <c r="K6520" s="1">
        <v>45626</v>
      </c>
      <c r="L6520" t="s">
        <v>15144</v>
      </c>
    </row>
    <row r="6521" spans="1:12" x14ac:dyDescent="0.2">
      <c r="A6521" t="s">
        <v>10640</v>
      </c>
      <c r="B6521" t="s">
        <v>10641</v>
      </c>
      <c r="C6521" t="s">
        <v>7360</v>
      </c>
      <c r="D6521" t="s">
        <v>213</v>
      </c>
      <c r="E6521" t="s">
        <v>38</v>
      </c>
      <c r="F6521" t="s">
        <v>49</v>
      </c>
      <c r="G6521" t="s">
        <v>50</v>
      </c>
      <c r="H6521">
        <v>280000</v>
      </c>
      <c r="I6521">
        <v>280000</v>
      </c>
      <c r="J6521">
        <v>96</v>
      </c>
      <c r="K6521" s="1">
        <v>45991</v>
      </c>
      <c r="L6521" t="s">
        <v>15144</v>
      </c>
    </row>
    <row r="6522" spans="1:12" x14ac:dyDescent="0.2">
      <c r="A6522" t="s">
        <v>10642</v>
      </c>
      <c r="B6522" t="s">
        <v>10643</v>
      </c>
      <c r="C6522" t="s">
        <v>7360</v>
      </c>
      <c r="D6522" t="s">
        <v>213</v>
      </c>
      <c r="E6522" t="s">
        <v>38</v>
      </c>
      <c r="F6522" t="s">
        <v>49</v>
      </c>
      <c r="G6522" t="s">
        <v>50</v>
      </c>
      <c r="I6522"/>
      <c r="J6522">
        <v>47.101666666666659</v>
      </c>
      <c r="K6522" s="1">
        <v>45991</v>
      </c>
      <c r="L6522" t="s">
        <v>15144</v>
      </c>
    </row>
    <row r="6523" spans="1:12" x14ac:dyDescent="0.2">
      <c r="A6523" t="s">
        <v>2170</v>
      </c>
      <c r="B6523" t="s">
        <v>5816</v>
      </c>
      <c r="C6523" t="s">
        <v>7360</v>
      </c>
      <c r="D6523" t="s">
        <v>213</v>
      </c>
      <c r="E6523" t="s">
        <v>38</v>
      </c>
      <c r="F6523" t="s">
        <v>151</v>
      </c>
      <c r="G6523" t="s">
        <v>1053</v>
      </c>
      <c r="H6523">
        <v>285000</v>
      </c>
      <c r="I6523">
        <v>285000</v>
      </c>
      <c r="J6523">
        <v>96</v>
      </c>
      <c r="K6523" s="1">
        <v>45565</v>
      </c>
      <c r="L6523" t="s">
        <v>15144</v>
      </c>
    </row>
    <row r="6524" spans="1:12" x14ac:dyDescent="0.2">
      <c r="A6524" t="s">
        <v>2172</v>
      </c>
      <c r="B6524" t="s">
        <v>5815</v>
      </c>
      <c r="C6524" t="s">
        <v>7360</v>
      </c>
      <c r="D6524" t="s">
        <v>213</v>
      </c>
      <c r="E6524" t="s">
        <v>38</v>
      </c>
      <c r="F6524" t="s">
        <v>151</v>
      </c>
      <c r="G6524" t="s">
        <v>1053</v>
      </c>
      <c r="H6524">
        <v>285000</v>
      </c>
      <c r="I6524">
        <v>285000</v>
      </c>
      <c r="J6524">
        <v>96</v>
      </c>
      <c r="K6524" s="1">
        <v>45565</v>
      </c>
      <c r="L6524" t="s">
        <v>15144</v>
      </c>
    </row>
    <row r="6525" spans="1:12" x14ac:dyDescent="0.2">
      <c r="A6525" t="s">
        <v>2173</v>
      </c>
      <c r="B6525" t="s">
        <v>5817</v>
      </c>
      <c r="C6525" t="s">
        <v>7360</v>
      </c>
      <c r="D6525" t="s">
        <v>213</v>
      </c>
      <c r="E6525" t="s">
        <v>38</v>
      </c>
      <c r="F6525" t="s">
        <v>151</v>
      </c>
      <c r="G6525" t="s">
        <v>1053</v>
      </c>
      <c r="H6525">
        <v>285000</v>
      </c>
      <c r="I6525">
        <v>285000</v>
      </c>
      <c r="J6525">
        <v>96</v>
      </c>
      <c r="K6525" s="1">
        <v>45565</v>
      </c>
      <c r="L6525" t="s">
        <v>15144</v>
      </c>
    </row>
    <row r="6526" spans="1:12" x14ac:dyDescent="0.2">
      <c r="A6526" t="s">
        <v>1821</v>
      </c>
      <c r="B6526" t="s">
        <v>6285</v>
      </c>
      <c r="C6526" t="s">
        <v>7360</v>
      </c>
      <c r="D6526" t="s">
        <v>213</v>
      </c>
      <c r="E6526" t="s">
        <v>38</v>
      </c>
      <c r="F6526" t="s">
        <v>151</v>
      </c>
      <c r="G6526" t="s">
        <v>1053</v>
      </c>
      <c r="H6526">
        <v>289500</v>
      </c>
      <c r="I6526">
        <v>289500</v>
      </c>
      <c r="J6526">
        <v>96</v>
      </c>
      <c r="K6526" s="1">
        <v>45535</v>
      </c>
      <c r="L6526" t="s">
        <v>15144</v>
      </c>
    </row>
    <row r="6527" spans="1:12" x14ac:dyDescent="0.2">
      <c r="A6527" t="s">
        <v>10724</v>
      </c>
      <c r="B6527" t="s">
        <v>10725</v>
      </c>
      <c r="C6527" t="s">
        <v>7360</v>
      </c>
      <c r="D6527" t="s">
        <v>213</v>
      </c>
      <c r="E6527" t="s">
        <v>38</v>
      </c>
      <c r="F6527" t="s">
        <v>154</v>
      </c>
      <c r="G6527" t="s">
        <v>1074</v>
      </c>
      <c r="H6527">
        <v>300000</v>
      </c>
      <c r="I6527">
        <v>300000</v>
      </c>
      <c r="J6527">
        <v>96</v>
      </c>
      <c r="K6527" s="1">
        <v>45991</v>
      </c>
      <c r="L6527" t="s">
        <v>15144</v>
      </c>
    </row>
    <row r="6528" spans="1:12" x14ac:dyDescent="0.2">
      <c r="A6528" t="s">
        <v>10726</v>
      </c>
      <c r="B6528" t="s">
        <v>10727</v>
      </c>
      <c r="C6528" t="s">
        <v>7360</v>
      </c>
      <c r="D6528" t="s">
        <v>213</v>
      </c>
      <c r="E6528" t="s">
        <v>38</v>
      </c>
      <c r="F6528" t="s">
        <v>154</v>
      </c>
      <c r="G6528" t="s">
        <v>1074</v>
      </c>
      <c r="H6528">
        <v>300000</v>
      </c>
      <c r="I6528">
        <v>300000</v>
      </c>
      <c r="J6528">
        <v>96</v>
      </c>
      <c r="K6528" s="1">
        <v>45991</v>
      </c>
      <c r="L6528" t="s">
        <v>15144</v>
      </c>
    </row>
    <row r="6529" spans="1:12" x14ac:dyDescent="0.2">
      <c r="A6529" t="s">
        <v>3120</v>
      </c>
      <c r="B6529" t="s">
        <v>8799</v>
      </c>
      <c r="C6529" t="s">
        <v>7360</v>
      </c>
      <c r="D6529" t="s">
        <v>213</v>
      </c>
      <c r="E6529" t="s">
        <v>38</v>
      </c>
      <c r="F6529" t="s">
        <v>147</v>
      </c>
      <c r="G6529" t="s">
        <v>148</v>
      </c>
      <c r="H6529">
        <v>208000</v>
      </c>
      <c r="I6529">
        <v>208000</v>
      </c>
      <c r="J6529">
        <v>46.989166666666662</v>
      </c>
      <c r="K6529" s="1">
        <v>45565</v>
      </c>
      <c r="L6529" t="s">
        <v>15144</v>
      </c>
    </row>
    <row r="6530" spans="1:12" x14ac:dyDescent="0.2">
      <c r="A6530" t="s">
        <v>3121</v>
      </c>
      <c r="B6530" t="s">
        <v>8796</v>
      </c>
      <c r="C6530" t="s">
        <v>7360</v>
      </c>
      <c r="D6530" t="s">
        <v>213</v>
      </c>
      <c r="E6530" t="s">
        <v>38</v>
      </c>
      <c r="F6530" t="s">
        <v>147</v>
      </c>
      <c r="G6530" t="s">
        <v>148</v>
      </c>
      <c r="H6530">
        <v>287500</v>
      </c>
      <c r="I6530">
        <v>287500</v>
      </c>
      <c r="J6530">
        <v>96</v>
      </c>
      <c r="K6530" s="1">
        <v>45565</v>
      </c>
      <c r="L6530" t="s">
        <v>15144</v>
      </c>
    </row>
    <row r="6531" spans="1:12" x14ac:dyDescent="0.2">
      <c r="A6531" t="s">
        <v>1815</v>
      </c>
      <c r="B6531" t="s">
        <v>5628</v>
      </c>
      <c r="C6531" t="s">
        <v>7360</v>
      </c>
      <c r="D6531" t="s">
        <v>213</v>
      </c>
      <c r="E6531" t="s">
        <v>38</v>
      </c>
      <c r="F6531" t="s">
        <v>147</v>
      </c>
      <c r="G6531" t="s">
        <v>148</v>
      </c>
      <c r="H6531">
        <v>285000</v>
      </c>
      <c r="I6531">
        <v>285000</v>
      </c>
      <c r="J6531">
        <v>96</v>
      </c>
      <c r="K6531" s="1">
        <v>45565</v>
      </c>
      <c r="L6531" t="s">
        <v>15144</v>
      </c>
    </row>
    <row r="6532" spans="1:12" x14ac:dyDescent="0.2">
      <c r="A6532" t="s">
        <v>1814</v>
      </c>
      <c r="B6532" t="s">
        <v>5627</v>
      </c>
      <c r="C6532" t="s">
        <v>7360</v>
      </c>
      <c r="D6532" t="s">
        <v>213</v>
      </c>
      <c r="E6532" t="s">
        <v>38</v>
      </c>
      <c r="F6532" t="s">
        <v>147</v>
      </c>
      <c r="G6532" t="s">
        <v>148</v>
      </c>
      <c r="H6532">
        <v>285000</v>
      </c>
      <c r="I6532">
        <v>285000</v>
      </c>
      <c r="J6532">
        <v>96</v>
      </c>
      <c r="K6532" s="1">
        <v>45565</v>
      </c>
      <c r="L6532" t="s">
        <v>15144</v>
      </c>
    </row>
    <row r="6533" spans="1:12" x14ac:dyDescent="0.2">
      <c r="A6533" t="s">
        <v>1816</v>
      </c>
      <c r="B6533" t="s">
        <v>5626</v>
      </c>
      <c r="C6533" t="s">
        <v>7360</v>
      </c>
      <c r="D6533" t="s">
        <v>213</v>
      </c>
      <c r="E6533" t="s">
        <v>38</v>
      </c>
      <c r="F6533" t="s">
        <v>147</v>
      </c>
      <c r="G6533" t="s">
        <v>148</v>
      </c>
      <c r="H6533">
        <v>285000</v>
      </c>
      <c r="I6533">
        <v>285000</v>
      </c>
      <c r="J6533">
        <v>96</v>
      </c>
      <c r="K6533" s="1">
        <v>45565</v>
      </c>
      <c r="L6533" t="s">
        <v>15144</v>
      </c>
    </row>
    <row r="6534" spans="1:12" x14ac:dyDescent="0.2">
      <c r="A6534" t="s">
        <v>3115</v>
      </c>
      <c r="B6534" t="s">
        <v>5790</v>
      </c>
      <c r="C6534" t="s">
        <v>7360</v>
      </c>
      <c r="D6534" t="s">
        <v>213</v>
      </c>
      <c r="E6534" t="s">
        <v>38</v>
      </c>
      <c r="F6534" t="s">
        <v>133</v>
      </c>
      <c r="G6534" t="s">
        <v>134</v>
      </c>
      <c r="H6534">
        <v>285000</v>
      </c>
      <c r="I6534">
        <v>285000</v>
      </c>
      <c r="J6534">
        <v>96</v>
      </c>
      <c r="K6534" s="1">
        <v>45535</v>
      </c>
      <c r="L6534" t="s">
        <v>15144</v>
      </c>
    </row>
    <row r="6535" spans="1:12" x14ac:dyDescent="0.2">
      <c r="A6535" t="s">
        <v>3612</v>
      </c>
      <c r="B6535" t="s">
        <v>5793</v>
      </c>
      <c r="C6535" t="s">
        <v>7360</v>
      </c>
      <c r="D6535" t="s">
        <v>213</v>
      </c>
      <c r="E6535" t="s">
        <v>38</v>
      </c>
      <c r="F6535" t="s">
        <v>133</v>
      </c>
      <c r="G6535" t="s">
        <v>134</v>
      </c>
      <c r="I6535"/>
      <c r="J6535">
        <v>96</v>
      </c>
      <c r="K6535" s="1">
        <v>45716</v>
      </c>
      <c r="L6535" t="s">
        <v>15144</v>
      </c>
    </row>
    <row r="6536" spans="1:12" x14ac:dyDescent="0.2">
      <c r="A6536" t="s">
        <v>3114</v>
      </c>
      <c r="B6536" t="s">
        <v>5791</v>
      </c>
      <c r="C6536" t="s">
        <v>7360</v>
      </c>
      <c r="D6536" t="s">
        <v>213</v>
      </c>
      <c r="E6536" t="s">
        <v>38</v>
      </c>
      <c r="F6536" t="s">
        <v>133</v>
      </c>
      <c r="G6536" t="s">
        <v>134</v>
      </c>
      <c r="H6536">
        <v>285000</v>
      </c>
      <c r="I6536">
        <v>285000</v>
      </c>
      <c r="J6536">
        <v>96</v>
      </c>
      <c r="K6536" s="1">
        <v>45535</v>
      </c>
      <c r="L6536" t="s">
        <v>15144</v>
      </c>
    </row>
    <row r="6537" spans="1:12" x14ac:dyDescent="0.2">
      <c r="A6537" t="s">
        <v>3116</v>
      </c>
      <c r="B6537" t="s">
        <v>5792</v>
      </c>
      <c r="C6537" t="s">
        <v>7360</v>
      </c>
      <c r="D6537" t="s">
        <v>213</v>
      </c>
      <c r="E6537" t="s">
        <v>38</v>
      </c>
      <c r="F6537" t="s">
        <v>133</v>
      </c>
      <c r="G6537" t="s">
        <v>134</v>
      </c>
      <c r="H6537">
        <v>285000</v>
      </c>
      <c r="I6537">
        <v>285000</v>
      </c>
      <c r="J6537">
        <v>96</v>
      </c>
      <c r="K6537" s="1">
        <v>45535</v>
      </c>
      <c r="L6537" t="s">
        <v>15144</v>
      </c>
    </row>
    <row r="6538" spans="1:12" x14ac:dyDescent="0.2">
      <c r="A6538" t="s">
        <v>7725</v>
      </c>
      <c r="B6538" t="s">
        <v>7372</v>
      </c>
      <c r="C6538" t="s">
        <v>7360</v>
      </c>
      <c r="D6538" t="s">
        <v>213</v>
      </c>
      <c r="E6538" t="s">
        <v>38</v>
      </c>
      <c r="F6538" t="s">
        <v>153</v>
      </c>
      <c r="G6538" t="s">
        <v>1071</v>
      </c>
      <c r="H6538">
        <v>285000</v>
      </c>
      <c r="I6538">
        <v>285000</v>
      </c>
      <c r="J6538">
        <v>96</v>
      </c>
      <c r="K6538" s="1">
        <v>45838</v>
      </c>
      <c r="L6538" t="s">
        <v>15144</v>
      </c>
    </row>
    <row r="6539" spans="1:12" x14ac:dyDescent="0.2">
      <c r="A6539" t="s">
        <v>7726</v>
      </c>
      <c r="B6539" t="s">
        <v>7374</v>
      </c>
      <c r="C6539" t="s">
        <v>7360</v>
      </c>
      <c r="D6539" t="s">
        <v>213</v>
      </c>
      <c r="E6539" t="s">
        <v>38</v>
      </c>
      <c r="F6539" t="s">
        <v>153</v>
      </c>
      <c r="G6539" t="s">
        <v>1071</v>
      </c>
      <c r="H6539">
        <v>285000</v>
      </c>
      <c r="I6539">
        <v>285000</v>
      </c>
      <c r="J6539">
        <v>96</v>
      </c>
      <c r="K6539" s="1">
        <v>45838</v>
      </c>
      <c r="L6539" t="s">
        <v>15144</v>
      </c>
    </row>
    <row r="6540" spans="1:12" x14ac:dyDescent="0.2">
      <c r="A6540" t="s">
        <v>9304</v>
      </c>
      <c r="B6540" t="s">
        <v>14822</v>
      </c>
      <c r="C6540" t="s">
        <v>14823</v>
      </c>
      <c r="D6540" t="s">
        <v>213</v>
      </c>
      <c r="E6540" t="s">
        <v>38</v>
      </c>
      <c r="F6540" t="s">
        <v>125</v>
      </c>
      <c r="G6540" t="s">
        <v>126</v>
      </c>
      <c r="H6540">
        <v>350000</v>
      </c>
      <c r="I6540">
        <v>350000</v>
      </c>
      <c r="J6540">
        <v>198</v>
      </c>
      <c r="K6540" s="1">
        <v>45930</v>
      </c>
      <c r="L6540" t="s">
        <v>15144</v>
      </c>
    </row>
    <row r="6541" spans="1:12" x14ac:dyDescent="0.2">
      <c r="A6541" t="s">
        <v>3623</v>
      </c>
      <c r="B6541" t="s">
        <v>4445</v>
      </c>
      <c r="C6541" t="s">
        <v>7360</v>
      </c>
      <c r="D6541" t="s">
        <v>213</v>
      </c>
      <c r="E6541" t="s">
        <v>38</v>
      </c>
      <c r="F6541" t="s">
        <v>125</v>
      </c>
      <c r="G6541" t="s">
        <v>126</v>
      </c>
      <c r="I6541">
        <v>280000</v>
      </c>
      <c r="J6541">
        <v>96</v>
      </c>
      <c r="K6541" s="1">
        <v>45716</v>
      </c>
      <c r="L6541" t="s">
        <v>15144</v>
      </c>
    </row>
    <row r="6542" spans="1:12" x14ac:dyDescent="0.2">
      <c r="A6542" t="s">
        <v>3624</v>
      </c>
      <c r="B6542" t="s">
        <v>4446</v>
      </c>
      <c r="C6542" t="s">
        <v>7360</v>
      </c>
      <c r="D6542" t="s">
        <v>213</v>
      </c>
      <c r="E6542" t="s">
        <v>38</v>
      </c>
      <c r="F6542" t="s">
        <v>125</v>
      </c>
      <c r="G6542" t="s">
        <v>126</v>
      </c>
      <c r="I6542">
        <v>280000</v>
      </c>
      <c r="J6542">
        <v>96</v>
      </c>
      <c r="K6542" s="1">
        <v>45716</v>
      </c>
      <c r="L6542" t="s">
        <v>15144</v>
      </c>
    </row>
    <row r="6543" spans="1:12" x14ac:dyDescent="0.2">
      <c r="A6543" t="s">
        <v>2545</v>
      </c>
      <c r="B6543" t="s">
        <v>5778</v>
      </c>
      <c r="C6543" t="s">
        <v>7360</v>
      </c>
      <c r="D6543" t="s">
        <v>213</v>
      </c>
      <c r="E6543" t="s">
        <v>38</v>
      </c>
      <c r="F6543" t="s">
        <v>125</v>
      </c>
      <c r="G6543" t="s">
        <v>126</v>
      </c>
      <c r="H6543">
        <v>285000</v>
      </c>
      <c r="I6543">
        <v>285000</v>
      </c>
      <c r="J6543">
        <v>96</v>
      </c>
      <c r="K6543" s="1">
        <v>45596</v>
      </c>
      <c r="L6543" t="s">
        <v>15144</v>
      </c>
    </row>
    <row r="6544" spans="1:12" x14ac:dyDescent="0.2">
      <c r="A6544" t="s">
        <v>2544</v>
      </c>
      <c r="B6544" t="s">
        <v>5775</v>
      </c>
      <c r="C6544" t="s">
        <v>7360</v>
      </c>
      <c r="D6544" t="s">
        <v>213</v>
      </c>
      <c r="E6544" t="s">
        <v>38</v>
      </c>
      <c r="F6544" t="s">
        <v>125</v>
      </c>
      <c r="G6544" t="s">
        <v>126</v>
      </c>
      <c r="H6544">
        <v>285000</v>
      </c>
      <c r="I6544">
        <v>285000</v>
      </c>
      <c r="J6544">
        <v>96</v>
      </c>
      <c r="K6544" s="1">
        <v>45596</v>
      </c>
      <c r="L6544" t="s">
        <v>15144</v>
      </c>
    </row>
    <row r="6545" spans="1:12" x14ac:dyDescent="0.2">
      <c r="A6545" t="s">
        <v>2547</v>
      </c>
      <c r="B6545" t="s">
        <v>5777</v>
      </c>
      <c r="C6545" t="s">
        <v>7360</v>
      </c>
      <c r="D6545" t="s">
        <v>213</v>
      </c>
      <c r="E6545" t="s">
        <v>38</v>
      </c>
      <c r="F6545" t="s">
        <v>125</v>
      </c>
      <c r="G6545" t="s">
        <v>126</v>
      </c>
      <c r="H6545">
        <v>285000</v>
      </c>
      <c r="I6545">
        <v>285000</v>
      </c>
      <c r="J6545">
        <v>96</v>
      </c>
      <c r="K6545" s="1">
        <v>45596</v>
      </c>
      <c r="L6545" t="s">
        <v>15144</v>
      </c>
    </row>
    <row r="6546" spans="1:12" x14ac:dyDescent="0.2">
      <c r="A6546" t="s">
        <v>2542</v>
      </c>
      <c r="B6546" t="s">
        <v>5774</v>
      </c>
      <c r="C6546" t="s">
        <v>7360</v>
      </c>
      <c r="D6546" t="s">
        <v>213</v>
      </c>
      <c r="E6546" t="s">
        <v>38</v>
      </c>
      <c r="F6546" t="s">
        <v>125</v>
      </c>
      <c r="G6546" t="s">
        <v>126</v>
      </c>
      <c r="H6546">
        <v>285000</v>
      </c>
      <c r="I6546">
        <v>285000</v>
      </c>
      <c r="J6546">
        <v>96</v>
      </c>
      <c r="K6546" s="1">
        <v>45596</v>
      </c>
      <c r="L6546" t="s">
        <v>15144</v>
      </c>
    </row>
    <row r="6547" spans="1:12" x14ac:dyDescent="0.2">
      <c r="A6547" t="s">
        <v>2548</v>
      </c>
      <c r="B6547" t="s">
        <v>5776</v>
      </c>
      <c r="C6547" t="s">
        <v>7360</v>
      </c>
      <c r="D6547" t="s">
        <v>213</v>
      </c>
      <c r="E6547" t="s">
        <v>38</v>
      </c>
      <c r="F6547" t="s">
        <v>125</v>
      </c>
      <c r="G6547" t="s">
        <v>126</v>
      </c>
      <c r="H6547">
        <v>285000</v>
      </c>
      <c r="I6547">
        <v>285000</v>
      </c>
      <c r="J6547">
        <v>96</v>
      </c>
      <c r="K6547" s="1">
        <v>45596</v>
      </c>
      <c r="L6547" t="s">
        <v>15144</v>
      </c>
    </row>
    <row r="6548" spans="1:12" x14ac:dyDescent="0.2">
      <c r="A6548" t="s">
        <v>2543</v>
      </c>
      <c r="B6548" t="s">
        <v>5779</v>
      </c>
      <c r="C6548" t="s">
        <v>7360</v>
      </c>
      <c r="D6548" t="s">
        <v>213</v>
      </c>
      <c r="E6548" t="s">
        <v>38</v>
      </c>
      <c r="F6548" t="s">
        <v>125</v>
      </c>
      <c r="G6548" t="s">
        <v>126</v>
      </c>
      <c r="H6548">
        <v>285000</v>
      </c>
      <c r="I6548">
        <v>285000</v>
      </c>
      <c r="J6548">
        <v>96</v>
      </c>
      <c r="K6548" s="1">
        <v>45596</v>
      </c>
      <c r="L6548" t="s">
        <v>15144</v>
      </c>
    </row>
    <row r="6549" spans="1:12" x14ac:dyDescent="0.2">
      <c r="A6549" t="s">
        <v>12784</v>
      </c>
      <c r="B6549" t="s">
        <v>12785</v>
      </c>
      <c r="C6549" t="s">
        <v>7360</v>
      </c>
      <c r="D6549" t="s">
        <v>213</v>
      </c>
      <c r="E6549" t="s">
        <v>38</v>
      </c>
      <c r="F6549" t="s">
        <v>56</v>
      </c>
      <c r="G6549" t="s">
        <v>57</v>
      </c>
      <c r="I6549"/>
      <c r="J6549">
        <v>46.769166666666663</v>
      </c>
      <c r="K6549" s="1">
        <v>46112</v>
      </c>
      <c r="L6549" t="s">
        <v>15144</v>
      </c>
    </row>
    <row r="6550" spans="1:12" x14ac:dyDescent="0.2">
      <c r="A6550" t="s">
        <v>10113</v>
      </c>
      <c r="B6550" t="s">
        <v>10114</v>
      </c>
      <c r="C6550" t="s">
        <v>7360</v>
      </c>
      <c r="D6550" t="s">
        <v>213</v>
      </c>
      <c r="E6550" t="s">
        <v>38</v>
      </c>
      <c r="F6550" t="s">
        <v>56</v>
      </c>
      <c r="G6550" t="s">
        <v>57</v>
      </c>
      <c r="H6550">
        <v>288200</v>
      </c>
      <c r="I6550">
        <v>288200</v>
      </c>
      <c r="J6550">
        <v>96</v>
      </c>
      <c r="K6550" s="1">
        <v>45961</v>
      </c>
      <c r="L6550" t="s">
        <v>15144</v>
      </c>
    </row>
    <row r="6551" spans="1:12" x14ac:dyDescent="0.2">
      <c r="A6551" t="s">
        <v>8384</v>
      </c>
      <c r="B6551" t="s">
        <v>8385</v>
      </c>
      <c r="C6551" t="s">
        <v>7360</v>
      </c>
      <c r="D6551" t="s">
        <v>213</v>
      </c>
      <c r="E6551" t="s">
        <v>38</v>
      </c>
      <c r="F6551" t="s">
        <v>56</v>
      </c>
      <c r="G6551" t="s">
        <v>57</v>
      </c>
      <c r="H6551">
        <v>280000</v>
      </c>
      <c r="I6551">
        <v>280000</v>
      </c>
      <c r="J6551">
        <v>96</v>
      </c>
      <c r="K6551" s="1">
        <v>45869</v>
      </c>
      <c r="L6551" t="s">
        <v>15144</v>
      </c>
    </row>
    <row r="6552" spans="1:12" x14ac:dyDescent="0.2">
      <c r="A6552" t="s">
        <v>3113</v>
      </c>
      <c r="B6552" t="s">
        <v>5555</v>
      </c>
      <c r="C6552" t="s">
        <v>7360</v>
      </c>
      <c r="D6552" t="s">
        <v>213</v>
      </c>
      <c r="E6552" t="s">
        <v>38</v>
      </c>
      <c r="F6552" t="s">
        <v>103</v>
      </c>
      <c r="G6552" t="s">
        <v>104</v>
      </c>
      <c r="H6552">
        <v>250000</v>
      </c>
      <c r="I6552">
        <v>285000</v>
      </c>
      <c r="J6552">
        <v>96</v>
      </c>
      <c r="K6552" s="1">
        <v>45657</v>
      </c>
      <c r="L6552" t="s">
        <v>15144</v>
      </c>
    </row>
    <row r="6553" spans="1:12" x14ac:dyDescent="0.2">
      <c r="A6553" t="s">
        <v>2141</v>
      </c>
      <c r="B6553" t="s">
        <v>5076</v>
      </c>
      <c r="C6553" t="s">
        <v>7360</v>
      </c>
      <c r="D6553" t="s">
        <v>213</v>
      </c>
      <c r="E6553" t="s">
        <v>38</v>
      </c>
      <c r="F6553" t="s">
        <v>106</v>
      </c>
      <c r="G6553" t="s">
        <v>350</v>
      </c>
      <c r="H6553">
        <v>280000</v>
      </c>
      <c r="I6553">
        <v>280000</v>
      </c>
      <c r="J6553">
        <v>96</v>
      </c>
      <c r="K6553" s="1">
        <v>45596</v>
      </c>
      <c r="L6553" t="s">
        <v>15144</v>
      </c>
    </row>
    <row r="6554" spans="1:12" x14ac:dyDescent="0.2">
      <c r="A6554" t="s">
        <v>2135</v>
      </c>
      <c r="B6554" t="s">
        <v>5077</v>
      </c>
      <c r="C6554" t="s">
        <v>7360</v>
      </c>
      <c r="D6554" t="s">
        <v>213</v>
      </c>
      <c r="E6554" t="s">
        <v>38</v>
      </c>
      <c r="F6554" t="s">
        <v>106</v>
      </c>
      <c r="G6554" t="s">
        <v>350</v>
      </c>
      <c r="H6554">
        <v>280000</v>
      </c>
      <c r="I6554">
        <v>280000</v>
      </c>
      <c r="J6554">
        <v>96</v>
      </c>
      <c r="K6554" s="1">
        <v>45596</v>
      </c>
      <c r="L6554" t="s">
        <v>15144</v>
      </c>
    </row>
    <row r="6555" spans="1:12" x14ac:dyDescent="0.2">
      <c r="A6555" t="s">
        <v>2136</v>
      </c>
      <c r="B6555" t="s">
        <v>7231</v>
      </c>
      <c r="C6555" t="s">
        <v>7360</v>
      </c>
      <c r="D6555" t="s">
        <v>213</v>
      </c>
      <c r="E6555" t="s">
        <v>38</v>
      </c>
      <c r="F6555" t="s">
        <v>106</v>
      </c>
      <c r="G6555" t="s">
        <v>350</v>
      </c>
      <c r="H6555">
        <v>285000</v>
      </c>
      <c r="I6555">
        <v>285000</v>
      </c>
      <c r="J6555">
        <v>96</v>
      </c>
      <c r="K6555" s="1">
        <v>45565</v>
      </c>
      <c r="L6555" t="s">
        <v>15144</v>
      </c>
    </row>
    <row r="6556" spans="1:12" x14ac:dyDescent="0.2">
      <c r="A6556" t="s">
        <v>2143</v>
      </c>
      <c r="B6556" t="s">
        <v>7232</v>
      </c>
      <c r="C6556" t="s">
        <v>7360</v>
      </c>
      <c r="D6556" t="s">
        <v>213</v>
      </c>
      <c r="E6556" t="s">
        <v>38</v>
      </c>
      <c r="F6556" t="s">
        <v>106</v>
      </c>
      <c r="G6556" t="s">
        <v>350</v>
      </c>
      <c r="H6556">
        <v>285000</v>
      </c>
      <c r="I6556">
        <v>285000</v>
      </c>
      <c r="J6556">
        <v>96</v>
      </c>
      <c r="K6556" s="1">
        <v>45565</v>
      </c>
      <c r="L6556" t="s">
        <v>15144</v>
      </c>
    </row>
    <row r="6557" spans="1:12" x14ac:dyDescent="0.2">
      <c r="A6557" t="s">
        <v>2132</v>
      </c>
      <c r="B6557" t="s">
        <v>7101</v>
      </c>
      <c r="C6557" t="s">
        <v>7360</v>
      </c>
      <c r="D6557" t="s">
        <v>213</v>
      </c>
      <c r="E6557" t="s">
        <v>38</v>
      </c>
      <c r="F6557" t="s">
        <v>52</v>
      </c>
      <c r="G6557" t="s">
        <v>53</v>
      </c>
      <c r="H6557">
        <v>284700</v>
      </c>
      <c r="I6557">
        <v>284700</v>
      </c>
      <c r="J6557">
        <v>96</v>
      </c>
      <c r="K6557" s="1">
        <v>45535</v>
      </c>
      <c r="L6557" t="s">
        <v>15144</v>
      </c>
    </row>
    <row r="6558" spans="1:12" x14ac:dyDescent="0.2">
      <c r="A6558" t="s">
        <v>2131</v>
      </c>
      <c r="B6558" t="s">
        <v>7098</v>
      </c>
      <c r="C6558" t="s">
        <v>7360</v>
      </c>
      <c r="D6558" t="s">
        <v>213</v>
      </c>
      <c r="E6558" t="s">
        <v>38</v>
      </c>
      <c r="F6558" t="s">
        <v>52</v>
      </c>
      <c r="G6558" t="s">
        <v>53</v>
      </c>
      <c r="H6558">
        <v>285000</v>
      </c>
      <c r="I6558">
        <v>285000</v>
      </c>
      <c r="J6558">
        <v>88</v>
      </c>
      <c r="K6558" s="1">
        <v>45535</v>
      </c>
      <c r="L6558" t="s">
        <v>15144</v>
      </c>
    </row>
    <row r="6559" spans="1:12" x14ac:dyDescent="0.2">
      <c r="A6559" t="s">
        <v>10551</v>
      </c>
      <c r="B6559" t="s">
        <v>10552</v>
      </c>
      <c r="C6559" t="s">
        <v>7360</v>
      </c>
      <c r="D6559" t="s">
        <v>213</v>
      </c>
      <c r="E6559" t="s">
        <v>38</v>
      </c>
      <c r="F6559" t="s">
        <v>52</v>
      </c>
      <c r="G6559" t="s">
        <v>53</v>
      </c>
      <c r="H6559">
        <v>285000</v>
      </c>
      <c r="I6559">
        <v>285000</v>
      </c>
      <c r="J6559">
        <v>96</v>
      </c>
      <c r="K6559" s="1">
        <v>45991</v>
      </c>
      <c r="L6559" t="s">
        <v>15144</v>
      </c>
    </row>
    <row r="6560" spans="1:12" x14ac:dyDescent="0.2">
      <c r="A6560" t="s">
        <v>3417</v>
      </c>
      <c r="B6560" t="s">
        <v>9315</v>
      </c>
      <c r="C6560" t="s">
        <v>7360</v>
      </c>
      <c r="D6560" t="s">
        <v>213</v>
      </c>
      <c r="E6560" t="s">
        <v>38</v>
      </c>
      <c r="F6560" t="s">
        <v>52</v>
      </c>
      <c r="G6560" t="s">
        <v>53</v>
      </c>
      <c r="H6560">
        <v>285000</v>
      </c>
      <c r="I6560">
        <v>285000</v>
      </c>
      <c r="J6560">
        <v>96</v>
      </c>
      <c r="K6560" s="1">
        <v>45688</v>
      </c>
      <c r="L6560" t="s">
        <v>15144</v>
      </c>
    </row>
    <row r="6561" spans="1:12" x14ac:dyDescent="0.2">
      <c r="A6561" t="s">
        <v>3416</v>
      </c>
      <c r="B6561" t="s">
        <v>9314</v>
      </c>
      <c r="C6561" t="s">
        <v>7360</v>
      </c>
      <c r="D6561" t="s">
        <v>213</v>
      </c>
      <c r="E6561" t="s">
        <v>38</v>
      </c>
      <c r="F6561" t="s">
        <v>52</v>
      </c>
      <c r="G6561" t="s">
        <v>53</v>
      </c>
      <c r="H6561">
        <v>285000</v>
      </c>
      <c r="I6561">
        <v>285000</v>
      </c>
      <c r="J6561">
        <v>96</v>
      </c>
      <c r="K6561" s="1">
        <v>45688</v>
      </c>
      <c r="L6561" t="s">
        <v>15144</v>
      </c>
    </row>
    <row r="6562" spans="1:12" x14ac:dyDescent="0.2">
      <c r="A6562" t="s">
        <v>1579</v>
      </c>
      <c r="B6562" t="s">
        <v>5648</v>
      </c>
      <c r="C6562" t="s">
        <v>7360</v>
      </c>
      <c r="D6562" t="s">
        <v>189</v>
      </c>
      <c r="E6562" t="s">
        <v>38</v>
      </c>
      <c r="F6562" t="s">
        <v>112</v>
      </c>
      <c r="G6562" t="s">
        <v>113</v>
      </c>
      <c r="H6562">
        <v>150000</v>
      </c>
      <c r="I6562">
        <v>150000</v>
      </c>
      <c r="J6562">
        <v>16</v>
      </c>
      <c r="K6562" s="1">
        <v>45565</v>
      </c>
      <c r="L6562" t="s">
        <v>15144</v>
      </c>
    </row>
    <row r="6563" spans="1:12" x14ac:dyDescent="0.2">
      <c r="A6563" t="s">
        <v>3575</v>
      </c>
      <c r="B6563" t="s">
        <v>6181</v>
      </c>
      <c r="C6563" t="s">
        <v>7360</v>
      </c>
      <c r="D6563" t="s">
        <v>189</v>
      </c>
      <c r="E6563" t="s">
        <v>38</v>
      </c>
      <c r="F6563" t="s">
        <v>52</v>
      </c>
      <c r="G6563" t="s">
        <v>53</v>
      </c>
      <c r="H6563">
        <v>165500</v>
      </c>
      <c r="I6563">
        <v>165500</v>
      </c>
      <c r="J6563">
        <v>28</v>
      </c>
      <c r="K6563" s="1">
        <v>45688</v>
      </c>
      <c r="L6563" t="s">
        <v>15144</v>
      </c>
    </row>
    <row r="6564" spans="1:12" x14ac:dyDescent="0.2">
      <c r="A6564" t="s">
        <v>13026</v>
      </c>
      <c r="B6564" t="s">
        <v>13027</v>
      </c>
      <c r="C6564" t="s">
        <v>7360</v>
      </c>
      <c r="D6564" t="s">
        <v>189</v>
      </c>
      <c r="E6564" t="s">
        <v>38</v>
      </c>
      <c r="F6564" t="s">
        <v>52</v>
      </c>
      <c r="G6564" t="s">
        <v>53</v>
      </c>
      <c r="H6564">
        <v>168900</v>
      </c>
      <c r="I6564"/>
      <c r="J6564">
        <v>28</v>
      </c>
      <c r="K6564" s="1">
        <v>46112</v>
      </c>
      <c r="L6564" t="s">
        <v>15144</v>
      </c>
    </row>
    <row r="6565" spans="1:12" x14ac:dyDescent="0.2">
      <c r="A6565" t="s">
        <v>3254</v>
      </c>
      <c r="B6565" t="s">
        <v>7322</v>
      </c>
      <c r="C6565" t="s">
        <v>7360</v>
      </c>
      <c r="D6565" t="s">
        <v>189</v>
      </c>
      <c r="E6565" t="s">
        <v>38</v>
      </c>
      <c r="F6565" t="s">
        <v>52</v>
      </c>
      <c r="G6565" t="s">
        <v>53</v>
      </c>
      <c r="I6565">
        <v>329962</v>
      </c>
      <c r="J6565">
        <v>48</v>
      </c>
      <c r="K6565" s="1">
        <v>45626</v>
      </c>
      <c r="L6565" t="s">
        <v>15144</v>
      </c>
    </row>
    <row r="6566" spans="1:12" x14ac:dyDescent="0.2">
      <c r="A6566" t="s">
        <v>1333</v>
      </c>
      <c r="B6566" t="s">
        <v>6019</v>
      </c>
      <c r="C6566" t="s">
        <v>7360</v>
      </c>
      <c r="D6566" t="s">
        <v>300</v>
      </c>
      <c r="E6566" t="s">
        <v>38</v>
      </c>
      <c r="F6566" t="s">
        <v>44</v>
      </c>
      <c r="G6566" t="s">
        <v>45</v>
      </c>
      <c r="H6566">
        <v>300000</v>
      </c>
      <c r="I6566">
        <v>300000</v>
      </c>
      <c r="J6566">
        <v>60</v>
      </c>
      <c r="K6566" s="1">
        <v>45565</v>
      </c>
      <c r="L6566" t="s">
        <v>15144</v>
      </c>
    </row>
    <row r="6567" spans="1:12" x14ac:dyDescent="0.2">
      <c r="A6567" t="s">
        <v>2855</v>
      </c>
      <c r="B6567" t="s">
        <v>6495</v>
      </c>
      <c r="C6567" t="s">
        <v>7360</v>
      </c>
      <c r="D6567" t="s">
        <v>300</v>
      </c>
      <c r="E6567" t="s">
        <v>38</v>
      </c>
      <c r="F6567" t="s">
        <v>168</v>
      </c>
      <c r="G6567" t="s">
        <v>169</v>
      </c>
      <c r="H6567">
        <v>318000</v>
      </c>
      <c r="I6567">
        <v>318000</v>
      </c>
      <c r="J6567">
        <v>72</v>
      </c>
      <c r="K6567" s="1">
        <v>45565</v>
      </c>
      <c r="L6567" t="s">
        <v>15144</v>
      </c>
    </row>
    <row r="6568" spans="1:12" x14ac:dyDescent="0.2">
      <c r="A6568" t="s">
        <v>1331</v>
      </c>
      <c r="B6568" t="s">
        <v>6009</v>
      </c>
      <c r="C6568" t="s">
        <v>7360</v>
      </c>
      <c r="D6568" t="s">
        <v>286</v>
      </c>
      <c r="E6568" t="s">
        <v>38</v>
      </c>
      <c r="F6568" t="s">
        <v>44</v>
      </c>
      <c r="G6568" t="s">
        <v>45</v>
      </c>
      <c r="H6568">
        <v>300000</v>
      </c>
      <c r="I6568">
        <v>300000</v>
      </c>
      <c r="J6568">
        <v>67</v>
      </c>
      <c r="K6568" s="1">
        <v>45565</v>
      </c>
      <c r="L6568" t="s">
        <v>15144</v>
      </c>
    </row>
    <row r="6569" spans="1:12" x14ac:dyDescent="0.2">
      <c r="A6569" t="s">
        <v>1330</v>
      </c>
      <c r="B6569" t="s">
        <v>6008</v>
      </c>
      <c r="C6569" t="s">
        <v>7360</v>
      </c>
      <c r="D6569" t="s">
        <v>286</v>
      </c>
      <c r="E6569" t="s">
        <v>38</v>
      </c>
      <c r="F6569" t="s">
        <v>44</v>
      </c>
      <c r="G6569" t="s">
        <v>45</v>
      </c>
      <c r="H6569">
        <v>300000</v>
      </c>
      <c r="I6569">
        <v>300000</v>
      </c>
      <c r="J6569">
        <v>66</v>
      </c>
      <c r="K6569" s="1">
        <v>45565</v>
      </c>
      <c r="L6569" t="s">
        <v>15144</v>
      </c>
    </row>
    <row r="6570" spans="1:12" x14ac:dyDescent="0.2">
      <c r="A6570" t="s">
        <v>1334</v>
      </c>
      <c r="B6570" t="s">
        <v>6010</v>
      </c>
      <c r="C6570" t="s">
        <v>7360</v>
      </c>
      <c r="D6570" t="s">
        <v>286</v>
      </c>
      <c r="E6570" t="s">
        <v>38</v>
      </c>
      <c r="F6570" t="s">
        <v>44</v>
      </c>
      <c r="G6570" t="s">
        <v>45</v>
      </c>
      <c r="H6570">
        <v>300000</v>
      </c>
      <c r="I6570">
        <v>300000</v>
      </c>
      <c r="J6570">
        <v>67</v>
      </c>
      <c r="K6570" s="1">
        <v>45565</v>
      </c>
      <c r="L6570" t="s">
        <v>15144</v>
      </c>
    </row>
    <row r="6571" spans="1:12" x14ac:dyDescent="0.2">
      <c r="A6571" t="s">
        <v>3552</v>
      </c>
      <c r="B6571" t="s">
        <v>6357</v>
      </c>
      <c r="C6571" t="s">
        <v>7360</v>
      </c>
      <c r="D6571" t="s">
        <v>286</v>
      </c>
      <c r="E6571" t="s">
        <v>38</v>
      </c>
      <c r="F6571" t="s">
        <v>49</v>
      </c>
      <c r="G6571" t="s">
        <v>50</v>
      </c>
      <c r="H6571">
        <v>112076</v>
      </c>
      <c r="I6571">
        <v>224152</v>
      </c>
      <c r="J6571">
        <v>62</v>
      </c>
      <c r="K6571" s="1">
        <v>45688</v>
      </c>
      <c r="L6571" t="s">
        <v>15144</v>
      </c>
    </row>
    <row r="6572" spans="1:12" x14ac:dyDescent="0.2">
      <c r="A6572" t="s">
        <v>3546</v>
      </c>
      <c r="B6572" t="s">
        <v>6374</v>
      </c>
      <c r="C6572" t="s">
        <v>7360</v>
      </c>
      <c r="D6572" t="s">
        <v>286</v>
      </c>
      <c r="E6572" t="s">
        <v>38</v>
      </c>
      <c r="F6572" t="s">
        <v>49</v>
      </c>
      <c r="G6572" t="s">
        <v>50</v>
      </c>
      <c r="I6572"/>
      <c r="J6572">
        <v>62</v>
      </c>
      <c r="K6572" s="1">
        <v>45688</v>
      </c>
      <c r="L6572" t="s">
        <v>15144</v>
      </c>
    </row>
    <row r="6573" spans="1:12" x14ac:dyDescent="0.2">
      <c r="A6573" t="s">
        <v>3549</v>
      </c>
      <c r="B6573" t="s">
        <v>6368</v>
      </c>
      <c r="C6573" t="s">
        <v>7360</v>
      </c>
      <c r="D6573" t="s">
        <v>286</v>
      </c>
      <c r="E6573" t="s">
        <v>38</v>
      </c>
      <c r="F6573" t="s">
        <v>49</v>
      </c>
      <c r="G6573" t="s">
        <v>50</v>
      </c>
      <c r="I6573"/>
      <c r="J6573">
        <v>62</v>
      </c>
      <c r="K6573" s="1">
        <v>45688</v>
      </c>
      <c r="L6573" t="s">
        <v>15144</v>
      </c>
    </row>
    <row r="6574" spans="1:12" x14ac:dyDescent="0.2">
      <c r="A6574" t="s">
        <v>1094</v>
      </c>
      <c r="B6574" t="s">
        <v>6383</v>
      </c>
      <c r="C6574" t="s">
        <v>7360</v>
      </c>
      <c r="D6574" t="s">
        <v>286</v>
      </c>
      <c r="E6574" t="s">
        <v>38</v>
      </c>
      <c r="F6574" t="s">
        <v>49</v>
      </c>
      <c r="G6574" t="s">
        <v>50</v>
      </c>
      <c r="H6574">
        <v>315000</v>
      </c>
      <c r="I6574">
        <v>315000</v>
      </c>
      <c r="J6574">
        <v>66</v>
      </c>
      <c r="K6574" s="1">
        <v>45565</v>
      </c>
      <c r="L6574" t="s">
        <v>15144</v>
      </c>
    </row>
    <row r="6575" spans="1:12" x14ac:dyDescent="0.2">
      <c r="A6575" t="s">
        <v>297</v>
      </c>
      <c r="B6575" t="s">
        <v>6381</v>
      </c>
      <c r="C6575" t="s">
        <v>7360</v>
      </c>
      <c r="D6575" t="s">
        <v>286</v>
      </c>
      <c r="E6575" t="s">
        <v>38</v>
      </c>
      <c r="F6575" t="s">
        <v>49</v>
      </c>
      <c r="G6575" t="s">
        <v>50</v>
      </c>
      <c r="H6575">
        <v>315000</v>
      </c>
      <c r="I6575">
        <v>315000</v>
      </c>
      <c r="J6575">
        <v>66</v>
      </c>
      <c r="K6575" s="1">
        <v>45565</v>
      </c>
      <c r="L6575" t="s">
        <v>15144</v>
      </c>
    </row>
    <row r="6576" spans="1:12" x14ac:dyDescent="0.2">
      <c r="A6576" t="s">
        <v>1095</v>
      </c>
      <c r="B6576" t="s">
        <v>6382</v>
      </c>
      <c r="C6576" t="s">
        <v>7360</v>
      </c>
      <c r="D6576" t="s">
        <v>286</v>
      </c>
      <c r="E6576" t="s">
        <v>38</v>
      </c>
      <c r="F6576" t="s">
        <v>49</v>
      </c>
      <c r="G6576" t="s">
        <v>50</v>
      </c>
      <c r="H6576">
        <v>315000</v>
      </c>
      <c r="I6576">
        <v>315000</v>
      </c>
      <c r="J6576">
        <v>66</v>
      </c>
      <c r="K6576" s="1">
        <v>45565</v>
      </c>
      <c r="L6576" t="s">
        <v>15144</v>
      </c>
    </row>
    <row r="6577" spans="1:12" x14ac:dyDescent="0.2">
      <c r="A6577" t="s">
        <v>3542</v>
      </c>
      <c r="B6577" t="s">
        <v>5852</v>
      </c>
      <c r="C6577" t="s">
        <v>7360</v>
      </c>
      <c r="D6577" t="s">
        <v>286</v>
      </c>
      <c r="E6577" t="s">
        <v>38</v>
      </c>
      <c r="F6577" t="s">
        <v>121</v>
      </c>
      <c r="G6577" t="s">
        <v>838</v>
      </c>
      <c r="H6577">
        <v>150000</v>
      </c>
      <c r="I6577">
        <v>300000</v>
      </c>
      <c r="J6577">
        <v>56</v>
      </c>
      <c r="K6577" s="1">
        <v>45688</v>
      </c>
      <c r="L6577" t="s">
        <v>15144</v>
      </c>
    </row>
    <row r="6578" spans="1:12" x14ac:dyDescent="0.2">
      <c r="A6578" t="s">
        <v>3543</v>
      </c>
      <c r="B6578" t="s">
        <v>5851</v>
      </c>
      <c r="C6578" t="s">
        <v>7360</v>
      </c>
      <c r="D6578" t="s">
        <v>286</v>
      </c>
      <c r="E6578" t="s">
        <v>38</v>
      </c>
      <c r="F6578" t="s">
        <v>121</v>
      </c>
      <c r="G6578" t="s">
        <v>838</v>
      </c>
      <c r="H6578">
        <v>150000</v>
      </c>
      <c r="I6578">
        <v>300000</v>
      </c>
      <c r="J6578">
        <v>56</v>
      </c>
      <c r="K6578" s="1">
        <v>45688</v>
      </c>
      <c r="L6578" t="s">
        <v>15144</v>
      </c>
    </row>
    <row r="6579" spans="1:12" x14ac:dyDescent="0.2">
      <c r="A6579" t="s">
        <v>2537</v>
      </c>
      <c r="B6579" t="s">
        <v>5532</v>
      </c>
      <c r="C6579" t="s">
        <v>7360</v>
      </c>
      <c r="D6579" t="s">
        <v>286</v>
      </c>
      <c r="E6579" t="s">
        <v>38</v>
      </c>
      <c r="F6579" t="s">
        <v>103</v>
      </c>
      <c r="G6579" t="s">
        <v>104</v>
      </c>
      <c r="H6579">
        <v>300000</v>
      </c>
      <c r="I6579">
        <v>300000</v>
      </c>
      <c r="J6579">
        <v>60</v>
      </c>
      <c r="K6579" s="1">
        <v>45565</v>
      </c>
      <c r="L6579" t="s">
        <v>15144</v>
      </c>
    </row>
    <row r="6580" spans="1:12" x14ac:dyDescent="0.2">
      <c r="A6580" t="s">
        <v>2535</v>
      </c>
      <c r="B6580" t="s">
        <v>5533</v>
      </c>
      <c r="C6580" t="s">
        <v>7360</v>
      </c>
      <c r="D6580" t="s">
        <v>286</v>
      </c>
      <c r="E6580" t="s">
        <v>38</v>
      </c>
      <c r="F6580" t="s">
        <v>103</v>
      </c>
      <c r="G6580" t="s">
        <v>104</v>
      </c>
      <c r="H6580">
        <v>300000</v>
      </c>
      <c r="I6580">
        <v>300000</v>
      </c>
      <c r="J6580">
        <v>60</v>
      </c>
      <c r="K6580" s="1">
        <v>45565</v>
      </c>
      <c r="L6580" t="s">
        <v>15144</v>
      </c>
    </row>
    <row r="6581" spans="1:12" x14ac:dyDescent="0.2">
      <c r="A6581" t="s">
        <v>3227</v>
      </c>
      <c r="B6581" t="s">
        <v>7217</v>
      </c>
      <c r="C6581" t="s">
        <v>7360</v>
      </c>
      <c r="D6581" t="s">
        <v>286</v>
      </c>
      <c r="E6581" t="s">
        <v>38</v>
      </c>
      <c r="F6581" t="s">
        <v>52</v>
      </c>
      <c r="G6581" t="s">
        <v>53</v>
      </c>
      <c r="H6581">
        <v>223790</v>
      </c>
      <c r="I6581">
        <v>223790</v>
      </c>
      <c r="J6581">
        <v>71.5</v>
      </c>
      <c r="K6581" s="1">
        <v>45657</v>
      </c>
      <c r="L6581" t="s">
        <v>15144</v>
      </c>
    </row>
    <row r="6582" spans="1:12" x14ac:dyDescent="0.2">
      <c r="A6582" t="s">
        <v>3224</v>
      </c>
      <c r="B6582" t="s">
        <v>7215</v>
      </c>
      <c r="C6582" t="s">
        <v>7360</v>
      </c>
      <c r="D6582" t="s">
        <v>286</v>
      </c>
      <c r="E6582" t="s">
        <v>38</v>
      </c>
      <c r="F6582" t="s">
        <v>52</v>
      </c>
      <c r="G6582" t="s">
        <v>53</v>
      </c>
      <c r="H6582">
        <v>214937</v>
      </c>
      <c r="I6582">
        <v>214937</v>
      </c>
      <c r="J6582">
        <v>55</v>
      </c>
      <c r="K6582" s="1">
        <v>45657</v>
      </c>
      <c r="L6582" t="s">
        <v>15144</v>
      </c>
    </row>
    <row r="6583" spans="1:12" x14ac:dyDescent="0.2">
      <c r="A6583" t="s">
        <v>3229</v>
      </c>
      <c r="B6583" t="s">
        <v>7216</v>
      </c>
      <c r="C6583" t="s">
        <v>7360</v>
      </c>
      <c r="D6583" t="s">
        <v>286</v>
      </c>
      <c r="E6583" t="s">
        <v>38</v>
      </c>
      <c r="F6583" t="s">
        <v>52</v>
      </c>
      <c r="G6583" t="s">
        <v>53</v>
      </c>
      <c r="H6583">
        <v>235793</v>
      </c>
      <c r="I6583">
        <v>235793</v>
      </c>
      <c r="J6583">
        <v>71.5</v>
      </c>
      <c r="K6583" s="1">
        <v>45657</v>
      </c>
      <c r="L6583" t="s">
        <v>15144</v>
      </c>
    </row>
    <row r="6584" spans="1:12" x14ac:dyDescent="0.2">
      <c r="A6584" t="s">
        <v>3225</v>
      </c>
      <c r="B6584" t="s">
        <v>7214</v>
      </c>
      <c r="C6584" t="s">
        <v>7360</v>
      </c>
      <c r="D6584" t="s">
        <v>286</v>
      </c>
      <c r="E6584" t="s">
        <v>38</v>
      </c>
      <c r="F6584" t="s">
        <v>52</v>
      </c>
      <c r="G6584" t="s">
        <v>53</v>
      </c>
      <c r="H6584">
        <v>248594</v>
      </c>
      <c r="I6584">
        <v>248594</v>
      </c>
      <c r="J6584">
        <v>66</v>
      </c>
      <c r="K6584" s="1">
        <v>45657</v>
      </c>
      <c r="L6584" t="s">
        <v>15144</v>
      </c>
    </row>
    <row r="6585" spans="1:12" x14ac:dyDescent="0.2">
      <c r="A6585" t="s">
        <v>627</v>
      </c>
      <c r="B6585" t="s">
        <v>7229</v>
      </c>
      <c r="C6585" t="s">
        <v>7360</v>
      </c>
      <c r="D6585" t="s">
        <v>286</v>
      </c>
      <c r="E6585" t="s">
        <v>38</v>
      </c>
      <c r="F6585" t="s">
        <v>52</v>
      </c>
      <c r="G6585" t="s">
        <v>53</v>
      </c>
      <c r="H6585">
        <v>124780</v>
      </c>
      <c r="I6585">
        <v>377000</v>
      </c>
      <c r="J6585">
        <v>82.5</v>
      </c>
      <c r="K6585" s="1">
        <v>45596</v>
      </c>
      <c r="L6585" t="s">
        <v>15144</v>
      </c>
    </row>
    <row r="6586" spans="1:12" x14ac:dyDescent="0.2">
      <c r="A6586" t="s">
        <v>637</v>
      </c>
      <c r="B6586" t="s">
        <v>7230</v>
      </c>
      <c r="C6586" t="s">
        <v>7360</v>
      </c>
      <c r="D6586" t="s">
        <v>286</v>
      </c>
      <c r="E6586" t="s">
        <v>38</v>
      </c>
      <c r="F6586" t="s">
        <v>52</v>
      </c>
      <c r="G6586" t="s">
        <v>53</v>
      </c>
      <c r="H6586">
        <v>124780</v>
      </c>
      <c r="I6586">
        <v>377000</v>
      </c>
      <c r="J6586">
        <v>82.5</v>
      </c>
      <c r="K6586" s="1">
        <v>45596</v>
      </c>
      <c r="L6586" t="s">
        <v>15144</v>
      </c>
    </row>
    <row r="6587" spans="1:12" x14ac:dyDescent="0.2">
      <c r="A6587" t="s">
        <v>620</v>
      </c>
      <c r="B6587" t="s">
        <v>7228</v>
      </c>
      <c r="C6587" t="s">
        <v>7360</v>
      </c>
      <c r="D6587" t="s">
        <v>286</v>
      </c>
      <c r="E6587" t="s">
        <v>38</v>
      </c>
      <c r="F6587" t="s">
        <v>52</v>
      </c>
      <c r="G6587" t="s">
        <v>53</v>
      </c>
      <c r="H6587">
        <v>124780</v>
      </c>
      <c r="I6587">
        <v>377000</v>
      </c>
      <c r="J6587">
        <v>82.5</v>
      </c>
      <c r="K6587" s="1">
        <v>45596</v>
      </c>
      <c r="L6587" t="s">
        <v>15144</v>
      </c>
    </row>
    <row r="6588" spans="1:12" x14ac:dyDescent="0.2">
      <c r="A6588" t="s">
        <v>3534</v>
      </c>
      <c r="B6588" t="s">
        <v>4426</v>
      </c>
      <c r="C6588" t="s">
        <v>7360</v>
      </c>
      <c r="D6588" t="s">
        <v>286</v>
      </c>
      <c r="E6588" t="s">
        <v>38</v>
      </c>
      <c r="F6588" t="s">
        <v>33</v>
      </c>
      <c r="G6588" t="s">
        <v>34</v>
      </c>
      <c r="H6588">
        <v>278000</v>
      </c>
      <c r="I6588">
        <v>278000</v>
      </c>
      <c r="J6588">
        <v>75</v>
      </c>
      <c r="K6588" s="1">
        <v>45688</v>
      </c>
      <c r="L6588" t="s">
        <v>15144</v>
      </c>
    </row>
    <row r="6589" spans="1:12" x14ac:dyDescent="0.2">
      <c r="A6589" t="s">
        <v>3558</v>
      </c>
      <c r="B6589" t="s">
        <v>11058</v>
      </c>
      <c r="C6589" t="s">
        <v>7360</v>
      </c>
      <c r="D6589" t="s">
        <v>54</v>
      </c>
      <c r="E6589" t="s">
        <v>38</v>
      </c>
      <c r="F6589" t="s">
        <v>39</v>
      </c>
      <c r="G6589" t="s">
        <v>40</v>
      </c>
      <c r="H6589">
        <v>150000</v>
      </c>
      <c r="I6589">
        <v>150000</v>
      </c>
      <c r="J6589">
        <v>18</v>
      </c>
      <c r="K6589" s="1">
        <v>45688</v>
      </c>
      <c r="L6589" t="s">
        <v>15144</v>
      </c>
    </row>
    <row r="6590" spans="1:12" x14ac:dyDescent="0.2">
      <c r="A6590" t="s">
        <v>1317</v>
      </c>
      <c r="B6590" t="s">
        <v>6777</v>
      </c>
      <c r="C6590" t="s">
        <v>7360</v>
      </c>
      <c r="D6590" t="s">
        <v>54</v>
      </c>
      <c r="E6590" t="s">
        <v>38</v>
      </c>
      <c r="F6590" t="s">
        <v>41</v>
      </c>
      <c r="G6590" t="s">
        <v>42</v>
      </c>
      <c r="H6590">
        <v>267000</v>
      </c>
      <c r="I6590">
        <v>267000</v>
      </c>
      <c r="J6590">
        <v>48</v>
      </c>
      <c r="K6590" s="1">
        <v>45565</v>
      </c>
      <c r="L6590" t="s">
        <v>15144</v>
      </c>
    </row>
    <row r="6591" spans="1:12" x14ac:dyDescent="0.2">
      <c r="A6591" t="s">
        <v>1320</v>
      </c>
      <c r="B6591" t="s">
        <v>6776</v>
      </c>
      <c r="C6591" t="s">
        <v>7360</v>
      </c>
      <c r="D6591" t="s">
        <v>54</v>
      </c>
      <c r="E6591" t="s">
        <v>38</v>
      </c>
      <c r="F6591" t="s">
        <v>41</v>
      </c>
      <c r="G6591" t="s">
        <v>42</v>
      </c>
      <c r="H6591">
        <v>267000</v>
      </c>
      <c r="I6591">
        <v>267000</v>
      </c>
      <c r="J6591">
        <v>48</v>
      </c>
      <c r="K6591" s="1">
        <v>45565</v>
      </c>
      <c r="L6591" t="s">
        <v>15144</v>
      </c>
    </row>
    <row r="6592" spans="1:12" x14ac:dyDescent="0.2">
      <c r="A6592" t="s">
        <v>1319</v>
      </c>
      <c r="B6592" t="s">
        <v>6778</v>
      </c>
      <c r="C6592" t="s">
        <v>7360</v>
      </c>
      <c r="D6592" t="s">
        <v>54</v>
      </c>
      <c r="E6592" t="s">
        <v>38</v>
      </c>
      <c r="F6592" t="s">
        <v>41</v>
      </c>
      <c r="G6592" t="s">
        <v>42</v>
      </c>
      <c r="H6592">
        <v>267000</v>
      </c>
      <c r="I6592">
        <v>267000</v>
      </c>
      <c r="J6592">
        <v>48</v>
      </c>
      <c r="K6592" s="1">
        <v>45565</v>
      </c>
      <c r="L6592" t="s">
        <v>15144</v>
      </c>
    </row>
    <row r="6593" spans="1:12" x14ac:dyDescent="0.2">
      <c r="A6593" t="s">
        <v>1200</v>
      </c>
      <c r="B6593" t="s">
        <v>13874</v>
      </c>
      <c r="C6593" t="s">
        <v>7360</v>
      </c>
      <c r="D6593" t="s">
        <v>54</v>
      </c>
      <c r="E6593" t="s">
        <v>38</v>
      </c>
      <c r="F6593" t="s">
        <v>49</v>
      </c>
      <c r="G6593" t="s">
        <v>50</v>
      </c>
      <c r="H6593">
        <v>380000</v>
      </c>
      <c r="I6593">
        <v>380000</v>
      </c>
      <c r="J6593">
        <v>64</v>
      </c>
      <c r="K6593" s="1">
        <v>45535</v>
      </c>
      <c r="L6593" t="s">
        <v>15144</v>
      </c>
    </row>
    <row r="6594" spans="1:12" x14ac:dyDescent="0.2">
      <c r="A6594" t="s">
        <v>14411</v>
      </c>
      <c r="B6594" t="s">
        <v>14412</v>
      </c>
      <c r="C6594" t="s">
        <v>7360</v>
      </c>
      <c r="D6594" t="s">
        <v>54</v>
      </c>
      <c r="E6594" t="s">
        <v>38</v>
      </c>
      <c r="F6594" t="s">
        <v>46</v>
      </c>
      <c r="G6594" t="s">
        <v>47</v>
      </c>
      <c r="H6594">
        <v>122087</v>
      </c>
      <c r="I6594">
        <v>122087</v>
      </c>
      <c r="J6594">
        <v>35</v>
      </c>
      <c r="K6594" s="1">
        <v>46203</v>
      </c>
      <c r="L6594" t="s">
        <v>15144</v>
      </c>
    </row>
    <row r="6595" spans="1:12" x14ac:dyDescent="0.2">
      <c r="A6595" t="s">
        <v>2450</v>
      </c>
      <c r="B6595" t="s">
        <v>4298</v>
      </c>
      <c r="C6595" t="s">
        <v>7360</v>
      </c>
      <c r="D6595" t="s">
        <v>84</v>
      </c>
      <c r="E6595" t="s">
        <v>38</v>
      </c>
      <c r="F6595" t="s">
        <v>41</v>
      </c>
      <c r="G6595" t="s">
        <v>42</v>
      </c>
      <c r="H6595">
        <v>180000</v>
      </c>
      <c r="I6595">
        <v>180000</v>
      </c>
      <c r="J6595">
        <v>45</v>
      </c>
      <c r="K6595" s="1">
        <v>45565</v>
      </c>
      <c r="L6595" t="s">
        <v>15144</v>
      </c>
    </row>
    <row r="6596" spans="1:12" x14ac:dyDescent="0.2">
      <c r="A6596" t="s">
        <v>2456</v>
      </c>
      <c r="B6596" t="s">
        <v>4297</v>
      </c>
      <c r="C6596" t="s">
        <v>7360</v>
      </c>
      <c r="D6596" t="s">
        <v>84</v>
      </c>
      <c r="E6596" t="s">
        <v>38</v>
      </c>
      <c r="F6596" t="s">
        <v>41</v>
      </c>
      <c r="G6596" t="s">
        <v>42</v>
      </c>
      <c r="H6596">
        <v>180000</v>
      </c>
      <c r="I6596">
        <v>180000</v>
      </c>
      <c r="J6596">
        <v>45</v>
      </c>
      <c r="K6596" s="1">
        <v>45565</v>
      </c>
      <c r="L6596" t="s">
        <v>15144</v>
      </c>
    </row>
    <row r="6597" spans="1:12" x14ac:dyDescent="0.2">
      <c r="A6597" t="s">
        <v>2462</v>
      </c>
      <c r="B6597" t="s">
        <v>4300</v>
      </c>
      <c r="C6597" t="s">
        <v>7360</v>
      </c>
      <c r="D6597" t="s">
        <v>84</v>
      </c>
      <c r="E6597" t="s">
        <v>38</v>
      </c>
      <c r="F6597" t="s">
        <v>41</v>
      </c>
      <c r="G6597" t="s">
        <v>42</v>
      </c>
      <c r="H6597">
        <v>180000</v>
      </c>
      <c r="I6597">
        <v>180000</v>
      </c>
      <c r="J6597">
        <v>45</v>
      </c>
      <c r="K6597" s="1">
        <v>45565</v>
      </c>
      <c r="L6597" t="s">
        <v>15144</v>
      </c>
    </row>
    <row r="6598" spans="1:12" x14ac:dyDescent="0.2">
      <c r="A6598" t="s">
        <v>2458</v>
      </c>
      <c r="B6598" t="s">
        <v>4299</v>
      </c>
      <c r="C6598" t="s">
        <v>7360</v>
      </c>
      <c r="D6598" t="s">
        <v>84</v>
      </c>
      <c r="E6598" t="s">
        <v>38</v>
      </c>
      <c r="F6598" t="s">
        <v>41</v>
      </c>
      <c r="G6598" t="s">
        <v>42</v>
      </c>
      <c r="H6598">
        <v>180000</v>
      </c>
      <c r="I6598">
        <v>180000</v>
      </c>
      <c r="J6598">
        <v>45</v>
      </c>
      <c r="K6598" s="1">
        <v>45565</v>
      </c>
      <c r="L6598" t="s">
        <v>15144</v>
      </c>
    </row>
    <row r="6599" spans="1:12" x14ac:dyDescent="0.2">
      <c r="A6599" t="s">
        <v>10644</v>
      </c>
      <c r="B6599" t="s">
        <v>10645</v>
      </c>
      <c r="C6599" t="s">
        <v>7360</v>
      </c>
      <c r="D6599" t="s">
        <v>84</v>
      </c>
      <c r="E6599" t="s">
        <v>38</v>
      </c>
      <c r="F6599" t="s">
        <v>168</v>
      </c>
      <c r="G6599" t="s">
        <v>169</v>
      </c>
      <c r="I6599"/>
      <c r="J6599">
        <v>170</v>
      </c>
      <c r="K6599" s="1">
        <v>45991</v>
      </c>
      <c r="L6599" t="s">
        <v>15144</v>
      </c>
    </row>
    <row r="6600" spans="1:12" x14ac:dyDescent="0.2">
      <c r="A6600" t="s">
        <v>10652</v>
      </c>
      <c r="B6600" t="s">
        <v>10653</v>
      </c>
      <c r="C6600" t="s">
        <v>7360</v>
      </c>
      <c r="D6600" t="s">
        <v>84</v>
      </c>
      <c r="E6600" t="s">
        <v>38</v>
      </c>
      <c r="F6600" t="s">
        <v>168</v>
      </c>
      <c r="G6600" t="s">
        <v>169</v>
      </c>
      <c r="I6600"/>
      <c r="J6600">
        <v>170</v>
      </c>
      <c r="K6600" s="1">
        <v>45991</v>
      </c>
      <c r="L6600" t="s">
        <v>15144</v>
      </c>
    </row>
    <row r="6601" spans="1:12" x14ac:dyDescent="0.2">
      <c r="A6601" t="s">
        <v>10648</v>
      </c>
      <c r="B6601" t="s">
        <v>10649</v>
      </c>
      <c r="C6601" t="s">
        <v>7360</v>
      </c>
      <c r="D6601" t="s">
        <v>84</v>
      </c>
      <c r="E6601" t="s">
        <v>38</v>
      </c>
      <c r="F6601" t="s">
        <v>168</v>
      </c>
      <c r="G6601" t="s">
        <v>169</v>
      </c>
      <c r="I6601"/>
      <c r="J6601">
        <v>203</v>
      </c>
      <c r="K6601" s="1">
        <v>45991</v>
      </c>
      <c r="L6601" t="s">
        <v>15144</v>
      </c>
    </row>
    <row r="6602" spans="1:12" x14ac:dyDescent="0.2">
      <c r="A6602" t="s">
        <v>2752</v>
      </c>
      <c r="B6602" t="s">
        <v>6615</v>
      </c>
      <c r="C6602" t="s">
        <v>7360</v>
      </c>
      <c r="D6602" t="s">
        <v>84</v>
      </c>
      <c r="E6602" t="s">
        <v>38</v>
      </c>
      <c r="F6602" t="s">
        <v>163</v>
      </c>
      <c r="G6602" t="s">
        <v>164</v>
      </c>
      <c r="H6602">
        <v>175000</v>
      </c>
      <c r="I6602">
        <v>175000</v>
      </c>
      <c r="J6602">
        <v>59</v>
      </c>
      <c r="K6602" s="1">
        <v>45565</v>
      </c>
      <c r="L6602" t="s">
        <v>15144</v>
      </c>
    </row>
    <row r="6603" spans="1:12" x14ac:dyDescent="0.2">
      <c r="A6603" t="s">
        <v>2751</v>
      </c>
      <c r="B6603" t="s">
        <v>6616</v>
      </c>
      <c r="C6603" t="s">
        <v>7360</v>
      </c>
      <c r="D6603" t="s">
        <v>84</v>
      </c>
      <c r="E6603" t="s">
        <v>38</v>
      </c>
      <c r="F6603" t="s">
        <v>163</v>
      </c>
      <c r="G6603" t="s">
        <v>164</v>
      </c>
      <c r="H6603">
        <v>175000</v>
      </c>
      <c r="I6603">
        <v>175000</v>
      </c>
      <c r="J6603">
        <v>59</v>
      </c>
      <c r="K6603" s="1">
        <v>45565</v>
      </c>
      <c r="L6603" t="s">
        <v>15144</v>
      </c>
    </row>
    <row r="6604" spans="1:12" x14ac:dyDescent="0.2">
      <c r="A6604" t="s">
        <v>15003</v>
      </c>
      <c r="B6604" t="s">
        <v>7372</v>
      </c>
      <c r="C6604" t="s">
        <v>7360</v>
      </c>
      <c r="D6604" t="s">
        <v>84</v>
      </c>
      <c r="E6604" t="s">
        <v>38</v>
      </c>
      <c r="F6604" t="s">
        <v>49</v>
      </c>
      <c r="G6604" t="s">
        <v>50</v>
      </c>
      <c r="I6604"/>
      <c r="J6604">
        <v>90</v>
      </c>
      <c r="K6604" s="1">
        <v>46234</v>
      </c>
      <c r="L6604" t="s">
        <v>15144</v>
      </c>
    </row>
    <row r="6605" spans="1:12" x14ac:dyDescent="0.2">
      <c r="A6605" t="s">
        <v>4670</v>
      </c>
      <c r="B6605" t="s">
        <v>4671</v>
      </c>
      <c r="C6605" t="s">
        <v>7360</v>
      </c>
      <c r="D6605" t="s">
        <v>84</v>
      </c>
      <c r="E6605" t="s">
        <v>38</v>
      </c>
      <c r="F6605" t="s">
        <v>49</v>
      </c>
      <c r="G6605" t="s">
        <v>50</v>
      </c>
      <c r="H6605">
        <v>413726</v>
      </c>
      <c r="I6605">
        <v>413726</v>
      </c>
      <c r="J6605">
        <v>48.523999999999994</v>
      </c>
      <c r="K6605" s="1">
        <v>45777</v>
      </c>
      <c r="L6605" t="s">
        <v>15144</v>
      </c>
    </row>
    <row r="6606" spans="1:12" x14ac:dyDescent="0.2">
      <c r="A6606" t="s">
        <v>4672</v>
      </c>
      <c r="B6606" t="s">
        <v>4673</v>
      </c>
      <c r="C6606" t="s">
        <v>7360</v>
      </c>
      <c r="D6606" t="s">
        <v>84</v>
      </c>
      <c r="E6606" t="s">
        <v>38</v>
      </c>
      <c r="F6606" t="s">
        <v>49</v>
      </c>
      <c r="G6606" t="s">
        <v>50</v>
      </c>
      <c r="H6606">
        <v>470000</v>
      </c>
      <c r="I6606">
        <v>470000</v>
      </c>
      <c r="J6606">
        <v>66.515999999999977</v>
      </c>
      <c r="K6606" s="1">
        <v>45777</v>
      </c>
      <c r="L6606" t="s">
        <v>15144</v>
      </c>
    </row>
    <row r="6607" spans="1:12" x14ac:dyDescent="0.2">
      <c r="A6607" t="s">
        <v>7907</v>
      </c>
      <c r="B6607" t="s">
        <v>7908</v>
      </c>
      <c r="C6607" t="s">
        <v>7360</v>
      </c>
      <c r="D6607" t="s">
        <v>84</v>
      </c>
      <c r="E6607" t="s">
        <v>38</v>
      </c>
      <c r="F6607" t="s">
        <v>49</v>
      </c>
      <c r="G6607" t="s">
        <v>50</v>
      </c>
      <c r="H6607">
        <v>413726</v>
      </c>
      <c r="I6607">
        <v>413726</v>
      </c>
      <c r="J6607">
        <v>48.523999999999994</v>
      </c>
      <c r="K6607" s="1">
        <v>45838</v>
      </c>
      <c r="L6607" t="s">
        <v>15144</v>
      </c>
    </row>
    <row r="6608" spans="1:12" x14ac:dyDescent="0.2">
      <c r="A6608" t="s">
        <v>4674</v>
      </c>
      <c r="B6608" t="s">
        <v>4675</v>
      </c>
      <c r="C6608" t="s">
        <v>7360</v>
      </c>
      <c r="D6608" t="s">
        <v>84</v>
      </c>
      <c r="E6608" t="s">
        <v>38</v>
      </c>
      <c r="F6608" t="s">
        <v>49</v>
      </c>
      <c r="G6608" t="s">
        <v>50</v>
      </c>
      <c r="H6608">
        <v>560000</v>
      </c>
      <c r="I6608">
        <v>560000</v>
      </c>
      <c r="J6608">
        <v>73.267999999999972</v>
      </c>
      <c r="K6608" s="1">
        <v>45777</v>
      </c>
      <c r="L6608" t="s">
        <v>15144</v>
      </c>
    </row>
    <row r="6609" spans="1:12" x14ac:dyDescent="0.2">
      <c r="A6609" t="s">
        <v>3803</v>
      </c>
      <c r="B6609" t="s">
        <v>4468</v>
      </c>
      <c r="C6609" t="s">
        <v>7360</v>
      </c>
      <c r="D6609" t="s">
        <v>84</v>
      </c>
      <c r="E6609" t="s">
        <v>38</v>
      </c>
      <c r="F6609" t="s">
        <v>150</v>
      </c>
      <c r="G6609" t="s">
        <v>1045</v>
      </c>
      <c r="H6609">
        <v>756000</v>
      </c>
      <c r="I6609">
        <v>756000</v>
      </c>
      <c r="J6609">
        <v>83.266999999999996</v>
      </c>
      <c r="K6609" s="1">
        <v>45747</v>
      </c>
      <c r="L6609" t="s">
        <v>15144</v>
      </c>
    </row>
    <row r="6610" spans="1:12" x14ac:dyDescent="0.2">
      <c r="A6610" t="s">
        <v>8992</v>
      </c>
      <c r="B6610" t="s">
        <v>8991</v>
      </c>
      <c r="C6610" t="s">
        <v>15005</v>
      </c>
      <c r="D6610" t="s">
        <v>84</v>
      </c>
      <c r="E6610" t="s">
        <v>38</v>
      </c>
      <c r="F6610" t="s">
        <v>133</v>
      </c>
      <c r="G6610" t="s">
        <v>134</v>
      </c>
      <c r="H6610">
        <v>1190505</v>
      </c>
      <c r="I6610">
        <v>1190505</v>
      </c>
      <c r="J6610">
        <v>180</v>
      </c>
      <c r="K6610" s="1">
        <v>45900</v>
      </c>
      <c r="L6610" t="s">
        <v>15144</v>
      </c>
    </row>
    <row r="6611" spans="1:12" x14ac:dyDescent="0.2">
      <c r="A6611" t="s">
        <v>8981</v>
      </c>
      <c r="B6611" t="s">
        <v>8993</v>
      </c>
      <c r="C6611" t="s">
        <v>7360</v>
      </c>
      <c r="D6611" t="s">
        <v>84</v>
      </c>
      <c r="E6611" t="s">
        <v>38</v>
      </c>
      <c r="F6611" t="s">
        <v>133</v>
      </c>
      <c r="G6611" t="s">
        <v>134</v>
      </c>
      <c r="H6611">
        <v>1190505</v>
      </c>
      <c r="I6611">
        <v>1190505</v>
      </c>
      <c r="J6611">
        <v>180</v>
      </c>
      <c r="K6611" s="1">
        <v>45900</v>
      </c>
      <c r="L6611" t="s">
        <v>15144</v>
      </c>
    </row>
    <row r="6612" spans="1:12" x14ac:dyDescent="0.2">
      <c r="A6612" t="s">
        <v>3582</v>
      </c>
      <c r="B6612" t="s">
        <v>8982</v>
      </c>
      <c r="C6612" t="s">
        <v>7360</v>
      </c>
      <c r="D6612" t="s">
        <v>84</v>
      </c>
      <c r="E6612" t="s">
        <v>38</v>
      </c>
      <c r="F6612" t="s">
        <v>133</v>
      </c>
      <c r="G6612" t="s">
        <v>134</v>
      </c>
      <c r="H6612">
        <v>407709</v>
      </c>
      <c r="I6612">
        <v>407709</v>
      </c>
      <c r="J6612">
        <v>60</v>
      </c>
      <c r="K6612" s="1">
        <v>45716</v>
      </c>
      <c r="L6612" t="s">
        <v>15144</v>
      </c>
    </row>
    <row r="6613" spans="1:12" x14ac:dyDescent="0.2">
      <c r="A6613" t="s">
        <v>8985</v>
      </c>
      <c r="B6613" t="s">
        <v>8986</v>
      </c>
      <c r="C6613" t="s">
        <v>7360</v>
      </c>
      <c r="D6613" t="s">
        <v>84</v>
      </c>
      <c r="E6613" t="s">
        <v>38</v>
      </c>
      <c r="F6613" t="s">
        <v>133</v>
      </c>
      <c r="G6613" t="s">
        <v>134</v>
      </c>
      <c r="H6613">
        <v>1190000</v>
      </c>
      <c r="I6613">
        <v>1190000</v>
      </c>
      <c r="J6613">
        <v>180</v>
      </c>
      <c r="K6613" s="1">
        <v>45900</v>
      </c>
      <c r="L6613" t="s">
        <v>15144</v>
      </c>
    </row>
    <row r="6614" spans="1:12" x14ac:dyDescent="0.2">
      <c r="A6614" t="s">
        <v>8989</v>
      </c>
      <c r="B6614" t="s">
        <v>8990</v>
      </c>
      <c r="C6614" t="s">
        <v>7360</v>
      </c>
      <c r="D6614" t="s">
        <v>84</v>
      </c>
      <c r="E6614" t="s">
        <v>38</v>
      </c>
      <c r="F6614" t="s">
        <v>133</v>
      </c>
      <c r="G6614" t="s">
        <v>134</v>
      </c>
      <c r="H6614">
        <v>1190000</v>
      </c>
      <c r="I6614">
        <v>1190000</v>
      </c>
      <c r="J6614">
        <v>180</v>
      </c>
      <c r="K6614" s="1">
        <v>45900</v>
      </c>
      <c r="L6614" t="s">
        <v>15144</v>
      </c>
    </row>
    <row r="6615" spans="1:12" x14ac:dyDescent="0.2">
      <c r="A6615" t="s">
        <v>8983</v>
      </c>
      <c r="B6615" t="s">
        <v>8984</v>
      </c>
      <c r="C6615" t="s">
        <v>7360</v>
      </c>
      <c r="D6615" t="s">
        <v>84</v>
      </c>
      <c r="E6615" t="s">
        <v>38</v>
      </c>
      <c r="F6615" t="s">
        <v>133</v>
      </c>
      <c r="G6615" t="s">
        <v>134</v>
      </c>
      <c r="H6615">
        <v>1190000</v>
      </c>
      <c r="I6615">
        <v>1190000</v>
      </c>
      <c r="J6615">
        <v>180</v>
      </c>
      <c r="K6615" s="1">
        <v>45900</v>
      </c>
      <c r="L6615" t="s">
        <v>15144</v>
      </c>
    </row>
    <row r="6616" spans="1:12" x14ac:dyDescent="0.2">
      <c r="A6616" t="s">
        <v>8987</v>
      </c>
      <c r="B6616" t="s">
        <v>8988</v>
      </c>
      <c r="C6616" t="s">
        <v>7360</v>
      </c>
      <c r="D6616" t="s">
        <v>84</v>
      </c>
      <c r="E6616" t="s">
        <v>38</v>
      </c>
      <c r="F6616" t="s">
        <v>133</v>
      </c>
      <c r="G6616" t="s">
        <v>134</v>
      </c>
      <c r="H6616">
        <v>595715</v>
      </c>
      <c r="I6616">
        <v>595715</v>
      </c>
      <c r="J6616">
        <v>90</v>
      </c>
      <c r="K6616" s="1">
        <v>45900</v>
      </c>
      <c r="L6616" t="s">
        <v>15144</v>
      </c>
    </row>
    <row r="6617" spans="1:12" x14ac:dyDescent="0.2">
      <c r="A6617" t="s">
        <v>3555</v>
      </c>
      <c r="B6617" t="s">
        <v>5676</v>
      </c>
      <c r="C6617" t="s">
        <v>7360</v>
      </c>
      <c r="D6617" t="s">
        <v>84</v>
      </c>
      <c r="E6617" t="s">
        <v>38</v>
      </c>
      <c r="F6617" t="s">
        <v>58</v>
      </c>
      <c r="G6617" t="s">
        <v>59</v>
      </c>
      <c r="H6617">
        <v>400000</v>
      </c>
      <c r="I6617">
        <v>400000</v>
      </c>
      <c r="J6617">
        <v>46.53</v>
      </c>
      <c r="K6617" s="1">
        <v>45688</v>
      </c>
      <c r="L6617" t="s">
        <v>15144</v>
      </c>
    </row>
    <row r="6618" spans="1:12" x14ac:dyDescent="0.2">
      <c r="A6618" t="s">
        <v>751</v>
      </c>
      <c r="B6618" t="s">
        <v>5675</v>
      </c>
      <c r="C6618" t="s">
        <v>7360</v>
      </c>
      <c r="D6618" t="s">
        <v>84</v>
      </c>
      <c r="E6618" t="s">
        <v>38</v>
      </c>
      <c r="F6618" t="s">
        <v>58</v>
      </c>
      <c r="G6618" t="s">
        <v>59</v>
      </c>
      <c r="H6618">
        <v>400000</v>
      </c>
      <c r="I6618">
        <v>400000</v>
      </c>
      <c r="J6618">
        <v>46.53</v>
      </c>
      <c r="K6618" s="1">
        <v>45565</v>
      </c>
      <c r="L6618" t="s">
        <v>15144</v>
      </c>
    </row>
    <row r="6619" spans="1:12" x14ac:dyDescent="0.2">
      <c r="A6619" t="s">
        <v>3557</v>
      </c>
      <c r="B6619" t="s">
        <v>5678</v>
      </c>
      <c r="C6619" t="s">
        <v>7360</v>
      </c>
      <c r="D6619" t="s">
        <v>84</v>
      </c>
      <c r="E6619" t="s">
        <v>38</v>
      </c>
      <c r="F6619" t="s">
        <v>58</v>
      </c>
      <c r="G6619" t="s">
        <v>59</v>
      </c>
      <c r="H6619">
        <v>400000</v>
      </c>
      <c r="I6619">
        <v>400000</v>
      </c>
      <c r="J6619">
        <v>46.53</v>
      </c>
      <c r="K6619" s="1">
        <v>45688</v>
      </c>
      <c r="L6619" t="s">
        <v>15144</v>
      </c>
    </row>
    <row r="6620" spans="1:12" x14ac:dyDescent="0.2">
      <c r="A6620" t="s">
        <v>3556</v>
      </c>
      <c r="B6620" t="s">
        <v>5679</v>
      </c>
      <c r="C6620" t="s">
        <v>7360</v>
      </c>
      <c r="D6620" t="s">
        <v>84</v>
      </c>
      <c r="E6620" t="s">
        <v>38</v>
      </c>
      <c r="F6620" t="s">
        <v>58</v>
      </c>
      <c r="G6620" t="s">
        <v>59</v>
      </c>
      <c r="H6620">
        <v>400000</v>
      </c>
      <c r="I6620">
        <v>400000</v>
      </c>
      <c r="J6620">
        <v>46.53</v>
      </c>
      <c r="K6620" s="1">
        <v>45688</v>
      </c>
      <c r="L6620" t="s">
        <v>15144</v>
      </c>
    </row>
    <row r="6621" spans="1:12" x14ac:dyDescent="0.2">
      <c r="A6621" t="s">
        <v>3554</v>
      </c>
      <c r="B6621" t="s">
        <v>5677</v>
      </c>
      <c r="C6621" t="s">
        <v>7360</v>
      </c>
      <c r="D6621" t="s">
        <v>84</v>
      </c>
      <c r="E6621" t="s">
        <v>38</v>
      </c>
      <c r="F6621" t="s">
        <v>58</v>
      </c>
      <c r="G6621" t="s">
        <v>59</v>
      </c>
      <c r="H6621">
        <v>400000</v>
      </c>
      <c r="I6621">
        <v>400000</v>
      </c>
      <c r="J6621">
        <v>46.53</v>
      </c>
      <c r="K6621" s="1">
        <v>45688</v>
      </c>
      <c r="L6621" t="s">
        <v>15144</v>
      </c>
    </row>
    <row r="6622" spans="1:12" x14ac:dyDescent="0.2">
      <c r="A6622" t="s">
        <v>749</v>
      </c>
      <c r="B6622" t="s">
        <v>5674</v>
      </c>
      <c r="C6622" t="s">
        <v>7360</v>
      </c>
      <c r="D6622" t="s">
        <v>84</v>
      </c>
      <c r="E6622" t="s">
        <v>38</v>
      </c>
      <c r="F6622" t="s">
        <v>58</v>
      </c>
      <c r="G6622" t="s">
        <v>59</v>
      </c>
      <c r="H6622">
        <v>400000</v>
      </c>
      <c r="I6622">
        <v>400000</v>
      </c>
      <c r="J6622">
        <v>198</v>
      </c>
      <c r="K6622" s="1">
        <v>45565</v>
      </c>
      <c r="L6622" t="s">
        <v>15144</v>
      </c>
    </row>
    <row r="6623" spans="1:12" x14ac:dyDescent="0.2">
      <c r="A6623" t="s">
        <v>11426</v>
      </c>
      <c r="B6623" t="s">
        <v>11427</v>
      </c>
      <c r="C6623" t="s">
        <v>7360</v>
      </c>
      <c r="D6623" t="s">
        <v>84</v>
      </c>
      <c r="E6623" t="s">
        <v>38</v>
      </c>
      <c r="F6623" t="s">
        <v>58</v>
      </c>
      <c r="G6623" t="s">
        <v>59</v>
      </c>
      <c r="H6623">
        <v>278000</v>
      </c>
      <c r="I6623">
        <v>278000</v>
      </c>
      <c r="J6623">
        <v>39.035000000000004</v>
      </c>
      <c r="K6623" s="1">
        <v>46053</v>
      </c>
      <c r="L6623" t="s">
        <v>15144</v>
      </c>
    </row>
    <row r="6624" spans="1:12" x14ac:dyDescent="0.2">
      <c r="A6624" t="s">
        <v>11432</v>
      </c>
      <c r="B6624" t="s">
        <v>11433</v>
      </c>
      <c r="C6624" t="s">
        <v>7360</v>
      </c>
      <c r="D6624" t="s">
        <v>84</v>
      </c>
      <c r="E6624" t="s">
        <v>38</v>
      </c>
      <c r="F6624" t="s">
        <v>58</v>
      </c>
      <c r="G6624" t="s">
        <v>59</v>
      </c>
      <c r="H6624">
        <v>630000</v>
      </c>
      <c r="I6624">
        <v>630000</v>
      </c>
      <c r="J6624">
        <v>71.575999999999979</v>
      </c>
      <c r="K6624" s="1">
        <v>46053</v>
      </c>
      <c r="L6624" t="s">
        <v>15144</v>
      </c>
    </row>
    <row r="6625" spans="1:12" x14ac:dyDescent="0.2">
      <c r="A6625" t="s">
        <v>2446</v>
      </c>
      <c r="B6625" t="s">
        <v>6263</v>
      </c>
      <c r="C6625" t="s">
        <v>7360</v>
      </c>
      <c r="D6625" t="s">
        <v>84</v>
      </c>
      <c r="E6625" t="s">
        <v>38</v>
      </c>
      <c r="F6625" t="s">
        <v>56</v>
      </c>
      <c r="G6625" t="s">
        <v>57</v>
      </c>
      <c r="H6625">
        <v>225844</v>
      </c>
      <c r="I6625">
        <v>442300</v>
      </c>
      <c r="J6625">
        <v>72</v>
      </c>
      <c r="K6625" s="1">
        <v>45535</v>
      </c>
      <c r="L6625" t="s">
        <v>15144</v>
      </c>
    </row>
    <row r="6626" spans="1:12" x14ac:dyDescent="0.2">
      <c r="A6626" t="s">
        <v>7921</v>
      </c>
      <c r="B6626" t="s">
        <v>7372</v>
      </c>
      <c r="C6626" t="s">
        <v>7360</v>
      </c>
      <c r="D6626" t="s">
        <v>84</v>
      </c>
      <c r="E6626" t="s">
        <v>38</v>
      </c>
      <c r="F6626" t="s">
        <v>58</v>
      </c>
      <c r="G6626" t="s">
        <v>59</v>
      </c>
      <c r="H6626">
        <v>359300</v>
      </c>
      <c r="I6626">
        <v>359300</v>
      </c>
      <c r="J6626">
        <v>42.787000000000006</v>
      </c>
      <c r="K6626" s="1">
        <v>45838</v>
      </c>
      <c r="L6626" t="s">
        <v>15144</v>
      </c>
    </row>
    <row r="6627" spans="1:12" x14ac:dyDescent="0.2">
      <c r="A6627" t="s">
        <v>12970</v>
      </c>
      <c r="B6627" t="s">
        <v>12971</v>
      </c>
      <c r="C6627" t="s">
        <v>7360</v>
      </c>
      <c r="D6627" t="s">
        <v>84</v>
      </c>
      <c r="E6627" t="s">
        <v>38</v>
      </c>
      <c r="F6627" t="s">
        <v>106</v>
      </c>
      <c r="G6627" t="s">
        <v>350</v>
      </c>
      <c r="I6627"/>
      <c r="K6627" s="1">
        <v>46112</v>
      </c>
      <c r="L6627" t="s">
        <v>15144</v>
      </c>
    </row>
    <row r="6628" spans="1:12" x14ac:dyDescent="0.2">
      <c r="A6628" t="s">
        <v>10735</v>
      </c>
      <c r="B6628" t="s">
        <v>10736</v>
      </c>
      <c r="C6628" t="s">
        <v>7360</v>
      </c>
      <c r="D6628" t="s">
        <v>84</v>
      </c>
      <c r="E6628" t="s">
        <v>38</v>
      </c>
      <c r="F6628" t="s">
        <v>106</v>
      </c>
      <c r="G6628" t="s">
        <v>350</v>
      </c>
      <c r="I6628"/>
      <c r="K6628" s="1">
        <v>45991</v>
      </c>
      <c r="L6628" t="s">
        <v>15144</v>
      </c>
    </row>
    <row r="6629" spans="1:12" x14ac:dyDescent="0.2">
      <c r="A6629" t="s">
        <v>349</v>
      </c>
      <c r="B6629" t="s">
        <v>10734</v>
      </c>
      <c r="C6629" t="s">
        <v>7360</v>
      </c>
      <c r="D6629" t="s">
        <v>84</v>
      </c>
      <c r="E6629" t="s">
        <v>38</v>
      </c>
      <c r="F6629" t="s">
        <v>106</v>
      </c>
      <c r="G6629" t="s">
        <v>350</v>
      </c>
      <c r="I6629"/>
      <c r="K6629" s="1">
        <v>45565</v>
      </c>
      <c r="L6629" t="s">
        <v>15144</v>
      </c>
    </row>
    <row r="6630" spans="1:12" x14ac:dyDescent="0.2">
      <c r="A6630" t="s">
        <v>10737</v>
      </c>
      <c r="B6630" t="s">
        <v>10738</v>
      </c>
      <c r="C6630" t="s">
        <v>7360</v>
      </c>
      <c r="D6630" t="s">
        <v>84</v>
      </c>
      <c r="E6630" t="s">
        <v>38</v>
      </c>
      <c r="F6630" t="s">
        <v>106</v>
      </c>
      <c r="G6630" t="s">
        <v>350</v>
      </c>
      <c r="I6630"/>
      <c r="K6630" s="1">
        <v>45991</v>
      </c>
      <c r="L6630" t="s">
        <v>15144</v>
      </c>
    </row>
    <row r="6631" spans="1:12" x14ac:dyDescent="0.2">
      <c r="A6631" t="s">
        <v>2749</v>
      </c>
      <c r="B6631" t="s">
        <v>4349</v>
      </c>
      <c r="C6631" t="s">
        <v>7360</v>
      </c>
      <c r="D6631" t="s">
        <v>84</v>
      </c>
      <c r="E6631" t="s">
        <v>38</v>
      </c>
      <c r="F6631" t="s">
        <v>52</v>
      </c>
      <c r="G6631" t="s">
        <v>53</v>
      </c>
      <c r="H6631">
        <v>562626</v>
      </c>
      <c r="I6631">
        <v>562626</v>
      </c>
      <c r="J6631">
        <v>74.060999999999993</v>
      </c>
      <c r="K6631" s="1">
        <v>45565</v>
      </c>
      <c r="L6631" t="s">
        <v>15144</v>
      </c>
    </row>
    <row r="6632" spans="1:12" x14ac:dyDescent="0.2">
      <c r="A6632" t="s">
        <v>2736</v>
      </c>
      <c r="B6632" t="s">
        <v>4348</v>
      </c>
      <c r="C6632" t="s">
        <v>7360</v>
      </c>
      <c r="D6632" t="s">
        <v>84</v>
      </c>
      <c r="E6632" t="s">
        <v>38</v>
      </c>
      <c r="F6632" t="s">
        <v>52</v>
      </c>
      <c r="G6632" t="s">
        <v>53</v>
      </c>
      <c r="H6632">
        <v>500430</v>
      </c>
      <c r="I6632">
        <v>500430</v>
      </c>
      <c r="J6632">
        <v>69.613</v>
      </c>
      <c r="K6632" s="1">
        <v>45565</v>
      </c>
      <c r="L6632" t="s">
        <v>15144</v>
      </c>
    </row>
    <row r="6633" spans="1:12" x14ac:dyDescent="0.2">
      <c r="A6633" t="s">
        <v>2744</v>
      </c>
      <c r="B6633" t="s">
        <v>4347</v>
      </c>
      <c r="C6633" t="s">
        <v>7360</v>
      </c>
      <c r="D6633" t="s">
        <v>84</v>
      </c>
      <c r="E6633" t="s">
        <v>38</v>
      </c>
      <c r="F6633" t="s">
        <v>52</v>
      </c>
      <c r="G6633" t="s">
        <v>53</v>
      </c>
      <c r="H6633">
        <v>408030</v>
      </c>
      <c r="I6633">
        <v>408030</v>
      </c>
      <c r="J6633">
        <v>46.963000000000001</v>
      </c>
      <c r="K6633" s="1">
        <v>45565</v>
      </c>
      <c r="L6633" t="s">
        <v>15144</v>
      </c>
    </row>
    <row r="6634" spans="1:12" x14ac:dyDescent="0.2">
      <c r="A6634" t="s">
        <v>2748</v>
      </c>
      <c r="B6634" t="s">
        <v>10739</v>
      </c>
      <c r="C6634" t="s">
        <v>7360</v>
      </c>
      <c r="D6634" t="s">
        <v>84</v>
      </c>
      <c r="E6634" t="s">
        <v>38</v>
      </c>
      <c r="F6634" t="s">
        <v>52</v>
      </c>
      <c r="G6634" t="s">
        <v>53</v>
      </c>
      <c r="H6634">
        <v>165000</v>
      </c>
      <c r="I6634">
        <v>165000</v>
      </c>
      <c r="J6634">
        <v>34.24</v>
      </c>
      <c r="K6634" s="1">
        <v>45535</v>
      </c>
      <c r="L6634" t="s">
        <v>15144</v>
      </c>
    </row>
    <row r="6635" spans="1:12" x14ac:dyDescent="0.2">
      <c r="A6635" t="s">
        <v>2746</v>
      </c>
      <c r="B6635" t="s">
        <v>10740</v>
      </c>
      <c r="C6635" t="s">
        <v>7360</v>
      </c>
      <c r="D6635" t="s">
        <v>84</v>
      </c>
      <c r="E6635" t="s">
        <v>38</v>
      </c>
      <c r="F6635" t="s">
        <v>52</v>
      </c>
      <c r="G6635" t="s">
        <v>53</v>
      </c>
      <c r="H6635">
        <v>165000</v>
      </c>
      <c r="I6635">
        <v>165000</v>
      </c>
      <c r="J6635">
        <v>34.24</v>
      </c>
      <c r="K6635" s="1">
        <v>45535</v>
      </c>
      <c r="L6635" t="s">
        <v>15144</v>
      </c>
    </row>
    <row r="6636" spans="1:12" x14ac:dyDescent="0.2">
      <c r="A6636" t="s">
        <v>2747</v>
      </c>
      <c r="B6636" t="s">
        <v>10742</v>
      </c>
      <c r="C6636" t="s">
        <v>7360</v>
      </c>
      <c r="D6636" t="s">
        <v>84</v>
      </c>
      <c r="E6636" t="s">
        <v>38</v>
      </c>
      <c r="F6636" t="s">
        <v>52</v>
      </c>
      <c r="G6636" t="s">
        <v>53</v>
      </c>
      <c r="H6636">
        <v>165000</v>
      </c>
      <c r="I6636">
        <v>165000</v>
      </c>
      <c r="J6636">
        <v>34.24</v>
      </c>
      <c r="K6636" s="1">
        <v>45535</v>
      </c>
      <c r="L6636" t="s">
        <v>15144</v>
      </c>
    </row>
    <row r="6637" spans="1:12" x14ac:dyDescent="0.2">
      <c r="A6637" t="s">
        <v>10743</v>
      </c>
      <c r="B6637" t="s">
        <v>10744</v>
      </c>
      <c r="C6637" t="s">
        <v>7360</v>
      </c>
      <c r="D6637" t="s">
        <v>84</v>
      </c>
      <c r="E6637" t="s">
        <v>38</v>
      </c>
      <c r="F6637" t="s">
        <v>52</v>
      </c>
      <c r="G6637" t="s">
        <v>53</v>
      </c>
      <c r="H6637">
        <v>165000</v>
      </c>
      <c r="I6637">
        <v>165000</v>
      </c>
      <c r="J6637">
        <v>34.24</v>
      </c>
      <c r="K6637" s="1">
        <v>45991</v>
      </c>
      <c r="L6637" t="s">
        <v>15144</v>
      </c>
    </row>
    <row r="6638" spans="1:12" x14ac:dyDescent="0.2">
      <c r="A6638" t="s">
        <v>2743</v>
      </c>
      <c r="B6638" t="s">
        <v>10745</v>
      </c>
      <c r="C6638" t="s">
        <v>7360</v>
      </c>
      <c r="D6638" t="s">
        <v>84</v>
      </c>
      <c r="E6638" t="s">
        <v>38</v>
      </c>
      <c r="F6638" t="s">
        <v>52</v>
      </c>
      <c r="G6638" t="s">
        <v>53</v>
      </c>
      <c r="H6638">
        <v>165000</v>
      </c>
      <c r="I6638">
        <v>165000</v>
      </c>
      <c r="J6638">
        <v>34.24</v>
      </c>
      <c r="K6638" s="1">
        <v>45535</v>
      </c>
      <c r="L6638" t="s">
        <v>15144</v>
      </c>
    </row>
    <row r="6639" spans="1:12" x14ac:dyDescent="0.2">
      <c r="A6639" t="s">
        <v>3820</v>
      </c>
      <c r="B6639" t="s">
        <v>4676</v>
      </c>
      <c r="C6639" t="s">
        <v>7360</v>
      </c>
      <c r="D6639" t="s">
        <v>3821</v>
      </c>
      <c r="E6639" t="s">
        <v>38</v>
      </c>
      <c r="F6639" t="s">
        <v>118</v>
      </c>
      <c r="G6639" t="s">
        <v>119</v>
      </c>
      <c r="H6639">
        <v>102500</v>
      </c>
      <c r="I6639">
        <v>102500</v>
      </c>
      <c r="J6639">
        <v>12</v>
      </c>
      <c r="K6639" s="1">
        <v>45747</v>
      </c>
      <c r="L6639" t="s">
        <v>15144</v>
      </c>
    </row>
    <row r="6640" spans="1:12" x14ac:dyDescent="0.2">
      <c r="A6640" t="s">
        <v>9759</v>
      </c>
      <c r="B6640" t="s">
        <v>9760</v>
      </c>
      <c r="C6640" t="s">
        <v>7360</v>
      </c>
      <c r="D6640" t="s">
        <v>11835</v>
      </c>
      <c r="E6640" t="s">
        <v>38</v>
      </c>
      <c r="F6640" t="s">
        <v>165</v>
      </c>
      <c r="G6640" t="s">
        <v>166</v>
      </c>
      <c r="H6640">
        <v>184000</v>
      </c>
      <c r="I6640">
        <v>184000</v>
      </c>
      <c r="J6640">
        <v>120</v>
      </c>
      <c r="K6640" s="1">
        <v>45961</v>
      </c>
      <c r="L6640" t="s">
        <v>15144</v>
      </c>
    </row>
    <row r="6641" spans="1:12" x14ac:dyDescent="0.2">
      <c r="A6641" t="s">
        <v>9771</v>
      </c>
      <c r="B6641" t="s">
        <v>9772</v>
      </c>
      <c r="C6641" t="s">
        <v>7360</v>
      </c>
      <c r="D6641" t="s">
        <v>11835</v>
      </c>
      <c r="E6641" t="s">
        <v>38</v>
      </c>
      <c r="F6641" t="s">
        <v>165</v>
      </c>
      <c r="G6641" t="s">
        <v>166</v>
      </c>
      <c r="I6641"/>
      <c r="J6641">
        <v>60</v>
      </c>
      <c r="K6641" s="1">
        <v>45961</v>
      </c>
      <c r="L6641" t="s">
        <v>15144</v>
      </c>
    </row>
    <row r="6642" spans="1:12" x14ac:dyDescent="0.2">
      <c r="A6642" t="s">
        <v>9773</v>
      </c>
      <c r="B6642" t="s">
        <v>9774</v>
      </c>
      <c r="C6642" t="s">
        <v>7360</v>
      </c>
      <c r="D6642" t="s">
        <v>11835</v>
      </c>
      <c r="E6642" t="s">
        <v>38</v>
      </c>
      <c r="F6642" t="s">
        <v>165</v>
      </c>
      <c r="G6642" t="s">
        <v>166</v>
      </c>
      <c r="I6642"/>
      <c r="J6642">
        <v>120</v>
      </c>
      <c r="K6642" s="1">
        <v>45961</v>
      </c>
      <c r="L6642" t="s">
        <v>15144</v>
      </c>
    </row>
    <row r="6643" spans="1:12" x14ac:dyDescent="0.2">
      <c r="A6643" t="s">
        <v>14032</v>
      </c>
      <c r="B6643" t="s">
        <v>7372</v>
      </c>
      <c r="C6643" t="s">
        <v>14033</v>
      </c>
      <c r="D6643" t="s">
        <v>11835</v>
      </c>
      <c r="E6643" t="s">
        <v>38</v>
      </c>
      <c r="F6643" t="s">
        <v>147</v>
      </c>
      <c r="G6643" t="s">
        <v>148</v>
      </c>
      <c r="H6643">
        <v>725450</v>
      </c>
      <c r="I6643">
        <v>725450</v>
      </c>
      <c r="J6643">
        <v>600</v>
      </c>
      <c r="K6643" s="1">
        <v>46173</v>
      </c>
      <c r="L6643" t="s">
        <v>15144</v>
      </c>
    </row>
    <row r="6644" spans="1:12" x14ac:dyDescent="0.2">
      <c r="A6644" t="s">
        <v>14034</v>
      </c>
      <c r="B6644" t="s">
        <v>7374</v>
      </c>
      <c r="C6644" t="s">
        <v>7360</v>
      </c>
      <c r="D6644" t="s">
        <v>11835</v>
      </c>
      <c r="E6644" t="s">
        <v>38</v>
      </c>
      <c r="F6644" t="s">
        <v>147</v>
      </c>
      <c r="G6644" t="s">
        <v>148</v>
      </c>
      <c r="H6644">
        <v>725450</v>
      </c>
      <c r="I6644">
        <v>725450</v>
      </c>
      <c r="J6644">
        <v>600</v>
      </c>
      <c r="K6644" s="1">
        <v>46173</v>
      </c>
      <c r="L6644" t="s">
        <v>15144</v>
      </c>
    </row>
    <row r="6645" spans="1:12" x14ac:dyDescent="0.2">
      <c r="A6645" t="s">
        <v>8955</v>
      </c>
      <c r="B6645" t="s">
        <v>8956</v>
      </c>
      <c r="C6645" t="s">
        <v>11857</v>
      </c>
      <c r="D6645" t="s">
        <v>11835</v>
      </c>
      <c r="E6645" t="s">
        <v>38</v>
      </c>
      <c r="F6645" t="s">
        <v>127</v>
      </c>
      <c r="G6645" t="s">
        <v>128</v>
      </c>
      <c r="H6645">
        <v>551955</v>
      </c>
      <c r="I6645">
        <v>551955</v>
      </c>
      <c r="J6645">
        <v>466</v>
      </c>
      <c r="K6645" s="1">
        <v>45900</v>
      </c>
      <c r="L6645" t="s">
        <v>15144</v>
      </c>
    </row>
    <row r="6646" spans="1:12" x14ac:dyDescent="0.2">
      <c r="A6646" t="s">
        <v>8953</v>
      </c>
      <c r="B6646" t="s">
        <v>8954</v>
      </c>
      <c r="C6646" t="s">
        <v>7360</v>
      </c>
      <c r="D6646" t="s">
        <v>11835</v>
      </c>
      <c r="E6646" t="s">
        <v>38</v>
      </c>
      <c r="F6646" t="s">
        <v>127</v>
      </c>
      <c r="G6646" t="s">
        <v>128</v>
      </c>
      <c r="H6646">
        <v>551955</v>
      </c>
      <c r="I6646">
        <v>551955</v>
      </c>
      <c r="J6646">
        <v>466</v>
      </c>
      <c r="K6646" s="1">
        <v>45900</v>
      </c>
      <c r="L6646" t="s">
        <v>15144</v>
      </c>
    </row>
    <row r="6647" spans="1:12" x14ac:dyDescent="0.2">
      <c r="A6647" t="s">
        <v>1460</v>
      </c>
      <c r="B6647" t="s">
        <v>4734</v>
      </c>
      <c r="C6647" t="s">
        <v>7360</v>
      </c>
      <c r="D6647" t="s">
        <v>478</v>
      </c>
      <c r="E6647" t="s">
        <v>38</v>
      </c>
      <c r="F6647" t="s">
        <v>36</v>
      </c>
      <c r="G6647" t="s">
        <v>37</v>
      </c>
      <c r="H6647">
        <v>357270</v>
      </c>
      <c r="I6647">
        <v>357270</v>
      </c>
      <c r="J6647">
        <v>75</v>
      </c>
      <c r="K6647" s="1">
        <v>45626</v>
      </c>
      <c r="L6647" t="s">
        <v>15144</v>
      </c>
    </row>
    <row r="6648" spans="1:12" x14ac:dyDescent="0.2">
      <c r="A6648" t="s">
        <v>2467</v>
      </c>
      <c r="B6648" t="s">
        <v>5064</v>
      </c>
      <c r="C6648" t="s">
        <v>7360</v>
      </c>
      <c r="D6648" t="s">
        <v>478</v>
      </c>
      <c r="E6648" t="s">
        <v>38</v>
      </c>
      <c r="F6648" t="s">
        <v>49</v>
      </c>
      <c r="G6648" t="s">
        <v>50</v>
      </c>
      <c r="H6648">
        <v>320933</v>
      </c>
      <c r="I6648">
        <v>320933</v>
      </c>
      <c r="J6648">
        <v>54</v>
      </c>
      <c r="K6648" s="1">
        <v>45535</v>
      </c>
      <c r="L6648" t="s">
        <v>15144</v>
      </c>
    </row>
    <row r="6649" spans="1:12" x14ac:dyDescent="0.2">
      <c r="A6649" t="s">
        <v>2466</v>
      </c>
      <c r="B6649" t="s">
        <v>7256</v>
      </c>
      <c r="C6649" t="s">
        <v>7360</v>
      </c>
      <c r="D6649" t="s">
        <v>478</v>
      </c>
      <c r="E6649" t="s">
        <v>38</v>
      </c>
      <c r="F6649" t="s">
        <v>52</v>
      </c>
      <c r="G6649" t="s">
        <v>53</v>
      </c>
      <c r="I6649"/>
      <c r="J6649">
        <v>18</v>
      </c>
      <c r="K6649" s="1">
        <v>45535</v>
      </c>
      <c r="L6649" t="s">
        <v>15144</v>
      </c>
    </row>
    <row r="6650" spans="1:12" x14ac:dyDescent="0.2">
      <c r="A6650" t="s">
        <v>8334</v>
      </c>
      <c r="B6650" t="s">
        <v>8335</v>
      </c>
      <c r="C6650" t="s">
        <v>7360</v>
      </c>
      <c r="D6650" t="s">
        <v>8495</v>
      </c>
      <c r="E6650" t="s">
        <v>38</v>
      </c>
      <c r="F6650" t="s">
        <v>52</v>
      </c>
      <c r="G6650" t="s">
        <v>53</v>
      </c>
      <c r="H6650">
        <v>535739</v>
      </c>
      <c r="I6650">
        <v>363510</v>
      </c>
      <c r="J6650">
        <v>46.294000000000004</v>
      </c>
      <c r="K6650" s="1">
        <v>45869</v>
      </c>
      <c r="L6650" t="s">
        <v>15144</v>
      </c>
    </row>
    <row r="6651" spans="1:12" x14ac:dyDescent="0.2">
      <c r="A6651" t="s">
        <v>3388</v>
      </c>
      <c r="B6651" t="s">
        <v>7260</v>
      </c>
      <c r="C6651" t="s">
        <v>7360</v>
      </c>
      <c r="D6651" t="s">
        <v>8495</v>
      </c>
      <c r="E6651" t="s">
        <v>38</v>
      </c>
      <c r="F6651" t="s">
        <v>52</v>
      </c>
      <c r="G6651" t="s">
        <v>53</v>
      </c>
      <c r="H6651">
        <v>260000</v>
      </c>
      <c r="I6651">
        <v>260000</v>
      </c>
      <c r="J6651">
        <v>41.023000000000003</v>
      </c>
      <c r="K6651" s="1">
        <v>45688</v>
      </c>
      <c r="L6651" t="s">
        <v>15144</v>
      </c>
    </row>
    <row r="6652" spans="1:12" x14ac:dyDescent="0.2">
      <c r="A6652" t="s">
        <v>3387</v>
      </c>
      <c r="B6652" t="s">
        <v>7259</v>
      </c>
      <c r="C6652" t="s">
        <v>7360</v>
      </c>
      <c r="D6652" t="s">
        <v>8495</v>
      </c>
      <c r="E6652" t="s">
        <v>38</v>
      </c>
      <c r="F6652" t="s">
        <v>52</v>
      </c>
      <c r="G6652" t="s">
        <v>53</v>
      </c>
      <c r="H6652">
        <v>260000</v>
      </c>
      <c r="I6652">
        <v>260000</v>
      </c>
      <c r="J6652">
        <v>41.023000000000003</v>
      </c>
      <c r="K6652" s="1">
        <v>45688</v>
      </c>
      <c r="L6652" t="s">
        <v>15144</v>
      </c>
    </row>
    <row r="6653" spans="1:12" x14ac:dyDescent="0.2">
      <c r="A6653" t="s">
        <v>3767</v>
      </c>
      <c r="B6653" t="s">
        <v>11855</v>
      </c>
      <c r="C6653" t="s">
        <v>7360</v>
      </c>
      <c r="D6653" t="s">
        <v>1355</v>
      </c>
      <c r="E6653" t="s">
        <v>38</v>
      </c>
      <c r="F6653" t="s">
        <v>49</v>
      </c>
      <c r="G6653" t="s">
        <v>50</v>
      </c>
      <c r="H6653">
        <v>263811</v>
      </c>
      <c r="I6653">
        <v>263811</v>
      </c>
      <c r="J6653">
        <v>32</v>
      </c>
      <c r="K6653" s="1">
        <v>45747</v>
      </c>
      <c r="L6653" t="s">
        <v>15144</v>
      </c>
    </row>
    <row r="6654" spans="1:12" x14ac:dyDescent="0.2">
      <c r="A6654" t="s">
        <v>3880</v>
      </c>
      <c r="B6654" t="s">
        <v>4153</v>
      </c>
      <c r="C6654" t="s">
        <v>7360</v>
      </c>
      <c r="D6654" t="s">
        <v>1355</v>
      </c>
      <c r="E6654" t="s">
        <v>38</v>
      </c>
      <c r="F6654" t="s">
        <v>49</v>
      </c>
      <c r="G6654" t="s">
        <v>50</v>
      </c>
      <c r="H6654">
        <v>438000</v>
      </c>
      <c r="I6654">
        <v>438000</v>
      </c>
      <c r="J6654">
        <v>60</v>
      </c>
      <c r="K6654" s="1">
        <v>45747</v>
      </c>
      <c r="L6654" t="s">
        <v>15144</v>
      </c>
    </row>
    <row r="6655" spans="1:12" x14ac:dyDescent="0.2">
      <c r="A6655" t="s">
        <v>10676</v>
      </c>
      <c r="B6655" t="s">
        <v>10677</v>
      </c>
      <c r="C6655" t="s">
        <v>7360</v>
      </c>
      <c r="D6655" t="s">
        <v>1355</v>
      </c>
      <c r="E6655" t="s">
        <v>38</v>
      </c>
      <c r="F6655" t="s">
        <v>153</v>
      </c>
      <c r="G6655" t="s">
        <v>1071</v>
      </c>
      <c r="H6655">
        <v>293246</v>
      </c>
      <c r="I6655">
        <v>293246</v>
      </c>
      <c r="J6655">
        <v>72</v>
      </c>
      <c r="K6655" s="1">
        <v>45991</v>
      </c>
      <c r="L6655" t="s">
        <v>15144</v>
      </c>
    </row>
    <row r="6656" spans="1:12" x14ac:dyDescent="0.2">
      <c r="A6656" t="s">
        <v>3786</v>
      </c>
      <c r="B6656" t="s">
        <v>4195</v>
      </c>
      <c r="C6656" t="s">
        <v>7360</v>
      </c>
      <c r="D6656" t="s">
        <v>1355</v>
      </c>
      <c r="E6656" t="s">
        <v>38</v>
      </c>
      <c r="F6656" t="s">
        <v>58</v>
      </c>
      <c r="G6656" t="s">
        <v>59</v>
      </c>
      <c r="H6656">
        <v>498960</v>
      </c>
      <c r="I6656">
        <v>498960</v>
      </c>
      <c r="J6656">
        <v>90</v>
      </c>
      <c r="K6656" s="1">
        <v>45747</v>
      </c>
      <c r="L6656" t="s">
        <v>15144</v>
      </c>
    </row>
    <row r="6657" spans="1:12" x14ac:dyDescent="0.2">
      <c r="A6657" t="s">
        <v>1198</v>
      </c>
      <c r="B6657" t="s">
        <v>6348</v>
      </c>
      <c r="C6657" t="s">
        <v>7360</v>
      </c>
      <c r="D6657" t="s">
        <v>55</v>
      </c>
      <c r="E6657" t="s">
        <v>38</v>
      </c>
      <c r="F6657" t="s">
        <v>49</v>
      </c>
      <c r="G6657" t="s">
        <v>50</v>
      </c>
      <c r="H6657">
        <v>235730</v>
      </c>
      <c r="I6657">
        <v>235730</v>
      </c>
      <c r="J6657">
        <v>36</v>
      </c>
      <c r="K6657" s="1">
        <v>45565</v>
      </c>
      <c r="L6657" t="s">
        <v>15144</v>
      </c>
    </row>
    <row r="6658" spans="1:12" x14ac:dyDescent="0.2">
      <c r="A6658" t="s">
        <v>1197</v>
      </c>
      <c r="B6658" t="s">
        <v>6349</v>
      </c>
      <c r="C6658" t="s">
        <v>7360</v>
      </c>
      <c r="D6658" t="s">
        <v>55</v>
      </c>
      <c r="E6658" t="s">
        <v>38</v>
      </c>
      <c r="F6658" t="s">
        <v>49</v>
      </c>
      <c r="G6658" t="s">
        <v>50</v>
      </c>
      <c r="H6658">
        <v>235000</v>
      </c>
      <c r="I6658">
        <v>235730</v>
      </c>
      <c r="J6658">
        <v>36</v>
      </c>
      <c r="K6658" s="1">
        <v>45565</v>
      </c>
      <c r="L6658" t="s">
        <v>15144</v>
      </c>
    </row>
    <row r="6659" spans="1:12" x14ac:dyDescent="0.2">
      <c r="A6659" t="s">
        <v>1194</v>
      </c>
      <c r="B6659" t="s">
        <v>6350</v>
      </c>
      <c r="C6659" t="s">
        <v>7360</v>
      </c>
      <c r="D6659" t="s">
        <v>55</v>
      </c>
      <c r="E6659" t="s">
        <v>38</v>
      </c>
      <c r="F6659" t="s">
        <v>49</v>
      </c>
      <c r="G6659" t="s">
        <v>50</v>
      </c>
      <c r="H6659">
        <v>235000</v>
      </c>
      <c r="I6659">
        <v>492350</v>
      </c>
      <c r="J6659">
        <v>72</v>
      </c>
      <c r="K6659" s="1">
        <v>45565</v>
      </c>
      <c r="L6659" t="s">
        <v>15144</v>
      </c>
    </row>
    <row r="6660" spans="1:12" x14ac:dyDescent="0.2">
      <c r="A6660" t="s">
        <v>1121</v>
      </c>
      <c r="B6660" t="s">
        <v>6354</v>
      </c>
      <c r="C6660" t="s">
        <v>7360</v>
      </c>
      <c r="D6660" t="s">
        <v>55</v>
      </c>
      <c r="E6660" t="s">
        <v>38</v>
      </c>
      <c r="F6660" t="s">
        <v>49</v>
      </c>
      <c r="G6660" t="s">
        <v>50</v>
      </c>
      <c r="H6660">
        <v>270900</v>
      </c>
      <c r="I6660">
        <v>270900</v>
      </c>
      <c r="J6660">
        <v>72</v>
      </c>
      <c r="K6660" s="1">
        <v>45565</v>
      </c>
      <c r="L6660" t="s">
        <v>15144</v>
      </c>
    </row>
    <row r="6661" spans="1:12" x14ac:dyDescent="0.2">
      <c r="A6661" t="s">
        <v>7482</v>
      </c>
      <c r="B6661" t="s">
        <v>7483</v>
      </c>
      <c r="C6661" t="s">
        <v>7360</v>
      </c>
      <c r="D6661" t="s">
        <v>7469</v>
      </c>
      <c r="E6661" t="s">
        <v>38</v>
      </c>
      <c r="F6661" t="s">
        <v>49</v>
      </c>
      <c r="G6661" t="s">
        <v>50</v>
      </c>
      <c r="I6661"/>
      <c r="J6661">
        <v>83</v>
      </c>
      <c r="K6661" s="1">
        <v>45808</v>
      </c>
      <c r="L6661" t="s">
        <v>15144</v>
      </c>
    </row>
    <row r="6662" spans="1:12" x14ac:dyDescent="0.2">
      <c r="A6662" t="s">
        <v>11053</v>
      </c>
      <c r="B6662" t="s">
        <v>11054</v>
      </c>
      <c r="C6662" t="s">
        <v>7360</v>
      </c>
      <c r="D6662" t="s">
        <v>285</v>
      </c>
      <c r="E6662" t="s">
        <v>38</v>
      </c>
      <c r="F6662" t="s">
        <v>36</v>
      </c>
      <c r="G6662" t="s">
        <v>37</v>
      </c>
      <c r="H6662">
        <v>180000</v>
      </c>
      <c r="I6662">
        <v>180000</v>
      </c>
      <c r="J6662">
        <v>24</v>
      </c>
      <c r="K6662" s="1">
        <v>46022</v>
      </c>
      <c r="L6662" t="s">
        <v>15144</v>
      </c>
    </row>
    <row r="6663" spans="1:12" x14ac:dyDescent="0.2">
      <c r="A6663" t="s">
        <v>13979</v>
      </c>
      <c r="B6663" t="s">
        <v>13980</v>
      </c>
      <c r="C6663" t="s">
        <v>7360</v>
      </c>
      <c r="D6663" t="s">
        <v>285</v>
      </c>
      <c r="E6663" t="s">
        <v>38</v>
      </c>
      <c r="F6663" t="s">
        <v>39</v>
      </c>
      <c r="G6663" t="s">
        <v>40</v>
      </c>
      <c r="H6663">
        <v>103546</v>
      </c>
      <c r="I6663">
        <v>310640</v>
      </c>
      <c r="J6663">
        <v>67.2</v>
      </c>
      <c r="K6663" s="1">
        <v>46142</v>
      </c>
      <c r="L6663" t="s">
        <v>15144</v>
      </c>
    </row>
    <row r="6664" spans="1:12" x14ac:dyDescent="0.2">
      <c r="A6664" t="s">
        <v>11114</v>
      </c>
      <c r="B6664" t="s">
        <v>11115</v>
      </c>
      <c r="C6664" t="s">
        <v>7360</v>
      </c>
      <c r="D6664" t="s">
        <v>285</v>
      </c>
      <c r="E6664" t="s">
        <v>38</v>
      </c>
      <c r="F6664" t="s">
        <v>39</v>
      </c>
      <c r="G6664" t="s">
        <v>40</v>
      </c>
      <c r="H6664">
        <v>350000</v>
      </c>
      <c r="I6664">
        <v>350000</v>
      </c>
      <c r="J6664">
        <v>36</v>
      </c>
      <c r="K6664" s="1">
        <v>46022</v>
      </c>
      <c r="L6664" t="s">
        <v>15144</v>
      </c>
    </row>
    <row r="6665" spans="1:12" x14ac:dyDescent="0.2">
      <c r="A6665" t="s">
        <v>11116</v>
      </c>
      <c r="B6665" t="s">
        <v>11117</v>
      </c>
      <c r="C6665" t="s">
        <v>7360</v>
      </c>
      <c r="D6665" t="s">
        <v>285</v>
      </c>
      <c r="E6665" t="s">
        <v>38</v>
      </c>
      <c r="F6665" t="s">
        <v>39</v>
      </c>
      <c r="G6665" t="s">
        <v>40</v>
      </c>
      <c r="H6665">
        <v>300000</v>
      </c>
      <c r="I6665">
        <v>300000</v>
      </c>
      <c r="J6665">
        <v>24</v>
      </c>
      <c r="K6665" s="1">
        <v>46022</v>
      </c>
      <c r="L6665" t="s">
        <v>15144</v>
      </c>
    </row>
    <row r="6666" spans="1:12" x14ac:dyDescent="0.2">
      <c r="A6666" t="s">
        <v>359</v>
      </c>
      <c r="B6666" t="s">
        <v>5023</v>
      </c>
      <c r="C6666" t="s">
        <v>7360</v>
      </c>
      <c r="D6666" t="s">
        <v>285</v>
      </c>
      <c r="E6666" t="s">
        <v>38</v>
      </c>
      <c r="F6666" t="s">
        <v>41</v>
      </c>
      <c r="G6666" t="s">
        <v>42</v>
      </c>
      <c r="H6666">
        <v>229195</v>
      </c>
      <c r="I6666">
        <v>229195</v>
      </c>
      <c r="J6666">
        <v>93.5</v>
      </c>
      <c r="K6666" s="1">
        <v>45565</v>
      </c>
      <c r="L6666" t="s">
        <v>15144</v>
      </c>
    </row>
    <row r="6667" spans="1:12" x14ac:dyDescent="0.2">
      <c r="A6667" t="s">
        <v>2486</v>
      </c>
      <c r="B6667" t="s">
        <v>5025</v>
      </c>
      <c r="C6667" t="s">
        <v>7360</v>
      </c>
      <c r="D6667" t="s">
        <v>285</v>
      </c>
      <c r="E6667" t="s">
        <v>38</v>
      </c>
      <c r="F6667" t="s">
        <v>41</v>
      </c>
      <c r="G6667" t="s">
        <v>42</v>
      </c>
      <c r="H6667">
        <v>169962</v>
      </c>
      <c r="I6667">
        <v>169962</v>
      </c>
      <c r="J6667">
        <v>66</v>
      </c>
      <c r="K6667" s="1">
        <v>45565</v>
      </c>
      <c r="L6667" t="s">
        <v>15144</v>
      </c>
    </row>
    <row r="6668" spans="1:12" x14ac:dyDescent="0.2">
      <c r="A6668" t="s">
        <v>2485</v>
      </c>
      <c r="B6668" t="s">
        <v>5024</v>
      </c>
      <c r="C6668" t="s">
        <v>7360</v>
      </c>
      <c r="D6668" t="s">
        <v>285</v>
      </c>
      <c r="E6668" t="s">
        <v>38</v>
      </c>
      <c r="F6668" t="s">
        <v>41</v>
      </c>
      <c r="G6668" t="s">
        <v>42</v>
      </c>
      <c r="H6668">
        <v>229195</v>
      </c>
      <c r="I6668">
        <v>229195</v>
      </c>
      <c r="J6668">
        <v>93.5</v>
      </c>
      <c r="K6668" s="1">
        <v>45565</v>
      </c>
      <c r="L6668" t="s">
        <v>15144</v>
      </c>
    </row>
    <row r="6669" spans="1:12" x14ac:dyDescent="0.2">
      <c r="A6669" t="s">
        <v>1277</v>
      </c>
      <c r="B6669" t="s">
        <v>4495</v>
      </c>
      <c r="C6669" t="s">
        <v>7360</v>
      </c>
      <c r="D6669" t="s">
        <v>285</v>
      </c>
      <c r="E6669" t="s">
        <v>38</v>
      </c>
      <c r="F6669" t="s">
        <v>41</v>
      </c>
      <c r="G6669" t="s">
        <v>42</v>
      </c>
      <c r="H6669">
        <v>351220</v>
      </c>
      <c r="I6669">
        <v>351220</v>
      </c>
      <c r="J6669">
        <v>48</v>
      </c>
      <c r="K6669" s="1">
        <v>45565</v>
      </c>
      <c r="L6669" t="s">
        <v>15144</v>
      </c>
    </row>
    <row r="6670" spans="1:12" x14ac:dyDescent="0.2">
      <c r="A6670" t="s">
        <v>1281</v>
      </c>
      <c r="B6670" t="s">
        <v>4496</v>
      </c>
      <c r="C6670" t="s">
        <v>7360</v>
      </c>
      <c r="D6670" t="s">
        <v>285</v>
      </c>
      <c r="E6670" t="s">
        <v>38</v>
      </c>
      <c r="F6670" t="s">
        <v>41</v>
      </c>
      <c r="G6670" t="s">
        <v>42</v>
      </c>
      <c r="H6670">
        <v>351220</v>
      </c>
      <c r="I6670">
        <v>351220</v>
      </c>
      <c r="J6670">
        <v>48</v>
      </c>
      <c r="K6670" s="1">
        <v>45565</v>
      </c>
      <c r="L6670" t="s">
        <v>15144</v>
      </c>
    </row>
    <row r="6671" spans="1:12" x14ac:dyDescent="0.2">
      <c r="A6671" t="s">
        <v>1129</v>
      </c>
      <c r="B6671" t="s">
        <v>6314</v>
      </c>
      <c r="C6671" t="s">
        <v>7360</v>
      </c>
      <c r="D6671" t="s">
        <v>285</v>
      </c>
      <c r="E6671" t="s">
        <v>38</v>
      </c>
      <c r="F6671" t="s">
        <v>49</v>
      </c>
      <c r="G6671" t="s">
        <v>50</v>
      </c>
      <c r="H6671">
        <v>353786</v>
      </c>
      <c r="I6671">
        <v>353786</v>
      </c>
      <c r="J6671">
        <v>83</v>
      </c>
      <c r="K6671" s="1">
        <v>45535</v>
      </c>
      <c r="L6671" t="s">
        <v>15144</v>
      </c>
    </row>
    <row r="6672" spans="1:12" x14ac:dyDescent="0.2">
      <c r="A6672" t="s">
        <v>1126</v>
      </c>
      <c r="B6672" t="s">
        <v>6315</v>
      </c>
      <c r="C6672" t="s">
        <v>7360</v>
      </c>
      <c r="D6672" t="s">
        <v>285</v>
      </c>
      <c r="E6672" t="s">
        <v>38</v>
      </c>
      <c r="F6672" t="s">
        <v>49</v>
      </c>
      <c r="G6672" t="s">
        <v>50</v>
      </c>
      <c r="H6672">
        <v>353786</v>
      </c>
      <c r="I6672">
        <v>353786</v>
      </c>
      <c r="J6672">
        <v>83</v>
      </c>
      <c r="K6672" s="1">
        <v>45535</v>
      </c>
      <c r="L6672" t="s">
        <v>15144</v>
      </c>
    </row>
    <row r="6673" spans="1:12" x14ac:dyDescent="0.2">
      <c r="A6673" t="s">
        <v>7913</v>
      </c>
      <c r="B6673" t="s">
        <v>7914</v>
      </c>
      <c r="C6673" t="s">
        <v>7360</v>
      </c>
      <c r="D6673" t="s">
        <v>285</v>
      </c>
      <c r="E6673" t="s">
        <v>38</v>
      </c>
      <c r="F6673" t="s">
        <v>58</v>
      </c>
      <c r="G6673" t="s">
        <v>59</v>
      </c>
      <c r="H6673">
        <v>439443</v>
      </c>
      <c r="I6673">
        <v>439443</v>
      </c>
      <c r="J6673">
        <v>48</v>
      </c>
      <c r="K6673" s="1">
        <v>45838</v>
      </c>
      <c r="L6673" t="s">
        <v>15144</v>
      </c>
    </row>
    <row r="6674" spans="1:12" x14ac:dyDescent="0.2">
      <c r="A6674" t="s">
        <v>740</v>
      </c>
      <c r="B6674" t="s">
        <v>7915</v>
      </c>
      <c r="C6674" t="s">
        <v>7360</v>
      </c>
      <c r="D6674" t="s">
        <v>285</v>
      </c>
      <c r="E6674" t="s">
        <v>38</v>
      </c>
      <c r="F6674" t="s">
        <v>58</v>
      </c>
      <c r="G6674" t="s">
        <v>59</v>
      </c>
      <c r="H6674">
        <v>439443</v>
      </c>
      <c r="I6674">
        <v>439443</v>
      </c>
      <c r="J6674">
        <v>48</v>
      </c>
      <c r="K6674" s="1">
        <v>45535</v>
      </c>
      <c r="L6674" t="s">
        <v>15144</v>
      </c>
    </row>
    <row r="6675" spans="1:12" x14ac:dyDescent="0.2">
      <c r="A6675" t="s">
        <v>3401</v>
      </c>
      <c r="B6675" t="s">
        <v>7066</v>
      </c>
      <c r="C6675" t="s">
        <v>7360</v>
      </c>
      <c r="D6675" t="s">
        <v>285</v>
      </c>
      <c r="E6675" t="s">
        <v>38</v>
      </c>
      <c r="F6675" t="s">
        <v>52</v>
      </c>
      <c r="G6675" t="s">
        <v>53</v>
      </c>
      <c r="H6675">
        <v>250000</v>
      </c>
      <c r="I6675">
        <v>250000</v>
      </c>
      <c r="J6675">
        <v>75</v>
      </c>
      <c r="K6675" s="1">
        <v>45688</v>
      </c>
      <c r="L6675" t="s">
        <v>15144</v>
      </c>
    </row>
    <row r="6676" spans="1:12" x14ac:dyDescent="0.2">
      <c r="A6676" t="s">
        <v>3404</v>
      </c>
      <c r="B6676" t="s">
        <v>7041</v>
      </c>
      <c r="C6676" t="s">
        <v>7360</v>
      </c>
      <c r="D6676" t="s">
        <v>285</v>
      </c>
      <c r="E6676" t="s">
        <v>38</v>
      </c>
      <c r="F6676" t="s">
        <v>52</v>
      </c>
      <c r="G6676" t="s">
        <v>53</v>
      </c>
      <c r="H6676">
        <v>256284</v>
      </c>
      <c r="I6676">
        <v>256284</v>
      </c>
      <c r="J6676">
        <v>60</v>
      </c>
      <c r="K6676" s="1">
        <v>45688</v>
      </c>
      <c r="L6676" t="s">
        <v>15144</v>
      </c>
    </row>
    <row r="6677" spans="1:12" x14ac:dyDescent="0.2">
      <c r="A6677" t="s">
        <v>2768</v>
      </c>
      <c r="B6677" t="s">
        <v>6164</v>
      </c>
      <c r="C6677" t="s">
        <v>7360</v>
      </c>
      <c r="D6677" t="s">
        <v>285</v>
      </c>
      <c r="E6677" t="s">
        <v>38</v>
      </c>
      <c r="F6677" t="s">
        <v>52</v>
      </c>
      <c r="G6677" t="s">
        <v>53</v>
      </c>
      <c r="H6677">
        <v>206700</v>
      </c>
      <c r="I6677">
        <v>206700</v>
      </c>
      <c r="J6677">
        <v>24</v>
      </c>
      <c r="K6677" s="1">
        <v>45565</v>
      </c>
      <c r="L6677" t="s">
        <v>15144</v>
      </c>
    </row>
    <row r="6678" spans="1:12" x14ac:dyDescent="0.2">
      <c r="A6678" t="s">
        <v>568</v>
      </c>
      <c r="B6678" t="s">
        <v>6156</v>
      </c>
      <c r="C6678" t="s">
        <v>7360</v>
      </c>
      <c r="D6678" t="s">
        <v>285</v>
      </c>
      <c r="E6678" t="s">
        <v>38</v>
      </c>
      <c r="F6678" t="s">
        <v>52</v>
      </c>
      <c r="G6678" t="s">
        <v>53</v>
      </c>
      <c r="H6678">
        <v>260000</v>
      </c>
      <c r="I6678">
        <v>260000</v>
      </c>
      <c r="J6678">
        <v>52</v>
      </c>
      <c r="K6678" s="1">
        <v>45535</v>
      </c>
      <c r="L6678" t="s">
        <v>15144</v>
      </c>
    </row>
    <row r="6679" spans="1:12" x14ac:dyDescent="0.2">
      <c r="A6679" t="s">
        <v>570</v>
      </c>
      <c r="B6679" t="s">
        <v>6157</v>
      </c>
      <c r="C6679" t="s">
        <v>7360</v>
      </c>
      <c r="D6679" t="s">
        <v>285</v>
      </c>
      <c r="E6679" t="s">
        <v>38</v>
      </c>
      <c r="F6679" t="s">
        <v>52</v>
      </c>
      <c r="G6679" t="s">
        <v>53</v>
      </c>
      <c r="H6679">
        <v>260000</v>
      </c>
      <c r="I6679">
        <v>260000</v>
      </c>
      <c r="J6679">
        <v>52</v>
      </c>
      <c r="K6679" s="1">
        <v>45535</v>
      </c>
      <c r="L6679" t="s">
        <v>15144</v>
      </c>
    </row>
    <row r="6680" spans="1:12" x14ac:dyDescent="0.2">
      <c r="A6680" t="s">
        <v>569</v>
      </c>
      <c r="B6680" t="s">
        <v>6155</v>
      </c>
      <c r="C6680" t="s">
        <v>7360</v>
      </c>
      <c r="D6680" t="s">
        <v>285</v>
      </c>
      <c r="E6680" t="s">
        <v>38</v>
      </c>
      <c r="F6680" t="s">
        <v>52</v>
      </c>
      <c r="G6680" t="s">
        <v>53</v>
      </c>
      <c r="H6680">
        <v>260000</v>
      </c>
      <c r="I6680">
        <v>260000</v>
      </c>
      <c r="J6680">
        <v>52</v>
      </c>
      <c r="K6680" s="1">
        <v>45535</v>
      </c>
      <c r="L6680" t="s">
        <v>15144</v>
      </c>
    </row>
    <row r="6681" spans="1:12" x14ac:dyDescent="0.2">
      <c r="A6681" t="s">
        <v>8130</v>
      </c>
      <c r="B6681" t="s">
        <v>8131</v>
      </c>
      <c r="C6681" t="s">
        <v>7360</v>
      </c>
      <c r="D6681" t="s">
        <v>285</v>
      </c>
      <c r="E6681" t="s">
        <v>38</v>
      </c>
      <c r="F6681" t="s">
        <v>52</v>
      </c>
      <c r="G6681" t="s">
        <v>53</v>
      </c>
      <c r="I6681">
        <v>425000</v>
      </c>
      <c r="J6681">
        <v>51.097999999999992</v>
      </c>
      <c r="K6681" s="1">
        <v>45869</v>
      </c>
      <c r="L6681" t="s">
        <v>15144</v>
      </c>
    </row>
    <row r="6682" spans="1:12" x14ac:dyDescent="0.2">
      <c r="A6682" t="s">
        <v>8126</v>
      </c>
      <c r="B6682" t="s">
        <v>8127</v>
      </c>
      <c r="C6682" t="s">
        <v>7360</v>
      </c>
      <c r="D6682" t="s">
        <v>285</v>
      </c>
      <c r="E6682" t="s">
        <v>38</v>
      </c>
      <c r="F6682" t="s">
        <v>52</v>
      </c>
      <c r="G6682" t="s">
        <v>53</v>
      </c>
      <c r="I6682">
        <v>425000</v>
      </c>
      <c r="J6682">
        <v>51.097999999999992</v>
      </c>
      <c r="K6682" s="1">
        <v>45869</v>
      </c>
      <c r="L6682" t="s">
        <v>15144</v>
      </c>
    </row>
    <row r="6683" spans="1:12" x14ac:dyDescent="0.2">
      <c r="A6683" t="s">
        <v>8128</v>
      </c>
      <c r="B6683" t="s">
        <v>8129</v>
      </c>
      <c r="C6683" t="s">
        <v>7360</v>
      </c>
      <c r="D6683" t="s">
        <v>285</v>
      </c>
      <c r="E6683" t="s">
        <v>38</v>
      </c>
      <c r="F6683" t="s">
        <v>52</v>
      </c>
      <c r="G6683" t="s">
        <v>53</v>
      </c>
      <c r="I6683">
        <v>425000</v>
      </c>
      <c r="J6683">
        <v>51.097999999999992</v>
      </c>
      <c r="K6683" s="1">
        <v>45869</v>
      </c>
      <c r="L6683" t="s">
        <v>15144</v>
      </c>
    </row>
    <row r="6684" spans="1:12" x14ac:dyDescent="0.2">
      <c r="A6684" t="s">
        <v>3502</v>
      </c>
      <c r="B6684" t="s">
        <v>6162</v>
      </c>
      <c r="C6684" t="s">
        <v>7360</v>
      </c>
      <c r="D6684" t="s">
        <v>285</v>
      </c>
      <c r="E6684" t="s">
        <v>38</v>
      </c>
      <c r="F6684" t="s">
        <v>52</v>
      </c>
      <c r="G6684" t="s">
        <v>53</v>
      </c>
      <c r="H6684">
        <v>340000</v>
      </c>
      <c r="I6684">
        <v>340000</v>
      </c>
      <c r="J6684">
        <v>48</v>
      </c>
      <c r="K6684" s="1">
        <v>45688</v>
      </c>
      <c r="L6684" t="s">
        <v>15144</v>
      </c>
    </row>
    <row r="6685" spans="1:12" x14ac:dyDescent="0.2">
      <c r="A6685" t="s">
        <v>3690</v>
      </c>
      <c r="B6685" t="s">
        <v>4909</v>
      </c>
      <c r="C6685" t="s">
        <v>7360</v>
      </c>
      <c r="D6685" t="s">
        <v>285</v>
      </c>
      <c r="E6685" t="s">
        <v>38</v>
      </c>
      <c r="F6685" t="s">
        <v>52</v>
      </c>
      <c r="G6685" t="s">
        <v>53</v>
      </c>
      <c r="I6685"/>
      <c r="K6685" s="1">
        <v>45716</v>
      </c>
      <c r="L6685" t="s">
        <v>15144</v>
      </c>
    </row>
    <row r="6686" spans="1:12" x14ac:dyDescent="0.2">
      <c r="A6686" t="s">
        <v>3669</v>
      </c>
      <c r="B6686" t="s">
        <v>4855</v>
      </c>
      <c r="C6686" t="s">
        <v>7360</v>
      </c>
      <c r="D6686" t="s">
        <v>285</v>
      </c>
      <c r="E6686" t="s">
        <v>38</v>
      </c>
      <c r="F6686" t="s">
        <v>52</v>
      </c>
      <c r="G6686" t="s">
        <v>53</v>
      </c>
      <c r="H6686">
        <v>176276</v>
      </c>
      <c r="I6686">
        <v>176276</v>
      </c>
      <c r="J6686">
        <v>34.17</v>
      </c>
      <c r="K6686" s="1">
        <v>45716</v>
      </c>
      <c r="L6686" t="s">
        <v>15144</v>
      </c>
    </row>
    <row r="6687" spans="1:12" x14ac:dyDescent="0.2">
      <c r="A6687" t="s">
        <v>9980</v>
      </c>
      <c r="B6687" t="s">
        <v>9981</v>
      </c>
      <c r="C6687" t="s">
        <v>7360</v>
      </c>
      <c r="D6687" t="s">
        <v>285</v>
      </c>
      <c r="E6687" t="s">
        <v>38</v>
      </c>
      <c r="F6687" t="s">
        <v>52</v>
      </c>
      <c r="G6687" t="s">
        <v>53</v>
      </c>
      <c r="I6687">
        <v>561538</v>
      </c>
      <c r="J6687">
        <v>71.23899999999999</v>
      </c>
      <c r="K6687" s="1">
        <v>45961</v>
      </c>
      <c r="L6687" t="s">
        <v>15144</v>
      </c>
    </row>
    <row r="6688" spans="1:12" x14ac:dyDescent="0.2">
      <c r="A6688" t="s">
        <v>2766</v>
      </c>
      <c r="B6688" t="s">
        <v>6160</v>
      </c>
      <c r="C6688" t="s">
        <v>7360</v>
      </c>
      <c r="D6688" t="s">
        <v>285</v>
      </c>
      <c r="E6688" t="s">
        <v>38</v>
      </c>
      <c r="F6688" t="s">
        <v>52</v>
      </c>
      <c r="G6688" t="s">
        <v>53</v>
      </c>
      <c r="H6688">
        <v>140000</v>
      </c>
      <c r="I6688">
        <v>371941</v>
      </c>
      <c r="J6688">
        <v>37.5</v>
      </c>
      <c r="K6688" s="1">
        <v>45535</v>
      </c>
      <c r="L6688" t="s">
        <v>15144</v>
      </c>
    </row>
    <row r="6689" spans="1:12" x14ac:dyDescent="0.2">
      <c r="A6689" t="s">
        <v>2767</v>
      </c>
      <c r="B6689" t="s">
        <v>6159</v>
      </c>
      <c r="C6689" t="s">
        <v>7360</v>
      </c>
      <c r="D6689" t="s">
        <v>285</v>
      </c>
      <c r="E6689" t="s">
        <v>38</v>
      </c>
      <c r="F6689" t="s">
        <v>52</v>
      </c>
      <c r="G6689" t="s">
        <v>53</v>
      </c>
      <c r="H6689">
        <v>140000</v>
      </c>
      <c r="I6689">
        <v>371941</v>
      </c>
      <c r="J6689">
        <v>37.5</v>
      </c>
      <c r="K6689" s="1">
        <v>45535</v>
      </c>
      <c r="L6689" t="s">
        <v>15144</v>
      </c>
    </row>
    <row r="6690" spans="1:12" x14ac:dyDescent="0.2">
      <c r="A6690" t="s">
        <v>9976</v>
      </c>
      <c r="B6690" t="s">
        <v>9977</v>
      </c>
      <c r="C6690" t="s">
        <v>7360</v>
      </c>
      <c r="D6690" t="s">
        <v>285</v>
      </c>
      <c r="E6690" t="s">
        <v>38</v>
      </c>
      <c r="F6690" t="s">
        <v>52</v>
      </c>
      <c r="G6690" t="s">
        <v>53</v>
      </c>
      <c r="I6690">
        <v>561538</v>
      </c>
      <c r="J6690">
        <v>71.23899999999999</v>
      </c>
      <c r="K6690" s="1">
        <v>45961</v>
      </c>
      <c r="L6690" t="s">
        <v>15144</v>
      </c>
    </row>
    <row r="6691" spans="1:12" x14ac:dyDescent="0.2">
      <c r="A6691" t="s">
        <v>3507</v>
      </c>
      <c r="B6691" t="s">
        <v>7264</v>
      </c>
      <c r="C6691" t="s">
        <v>7360</v>
      </c>
      <c r="D6691" t="s">
        <v>285</v>
      </c>
      <c r="E6691" t="s">
        <v>38</v>
      </c>
      <c r="F6691" t="s">
        <v>52</v>
      </c>
      <c r="G6691" t="s">
        <v>53</v>
      </c>
      <c r="H6691">
        <v>305200</v>
      </c>
      <c r="I6691">
        <v>305200</v>
      </c>
      <c r="J6691">
        <v>58</v>
      </c>
      <c r="K6691" s="1">
        <v>45688</v>
      </c>
      <c r="L6691" t="s">
        <v>15144</v>
      </c>
    </row>
    <row r="6692" spans="1:12" x14ac:dyDescent="0.2">
      <c r="A6692" t="s">
        <v>3521</v>
      </c>
      <c r="B6692" t="s">
        <v>7275</v>
      </c>
      <c r="C6692" t="s">
        <v>7360</v>
      </c>
      <c r="D6692" t="s">
        <v>285</v>
      </c>
      <c r="E6692" t="s">
        <v>38</v>
      </c>
      <c r="F6692" t="s">
        <v>52</v>
      </c>
      <c r="G6692" t="s">
        <v>53</v>
      </c>
      <c r="H6692">
        <v>305200</v>
      </c>
      <c r="I6692">
        <v>305200</v>
      </c>
      <c r="J6692">
        <v>58</v>
      </c>
      <c r="K6692" s="1">
        <v>45688</v>
      </c>
      <c r="L6692" t="s">
        <v>15144</v>
      </c>
    </row>
    <row r="6693" spans="1:12" x14ac:dyDescent="0.2">
      <c r="A6693" t="s">
        <v>1314</v>
      </c>
      <c r="B6693" t="s">
        <v>5032</v>
      </c>
      <c r="C6693" t="s">
        <v>7360</v>
      </c>
      <c r="D6693" t="s">
        <v>48</v>
      </c>
      <c r="E6693" t="s">
        <v>38</v>
      </c>
      <c r="F6693" t="s">
        <v>41</v>
      </c>
      <c r="G6693" t="s">
        <v>42</v>
      </c>
      <c r="H6693">
        <v>418200</v>
      </c>
      <c r="I6693">
        <v>418200</v>
      </c>
      <c r="J6693">
        <v>45</v>
      </c>
      <c r="K6693" s="1">
        <v>45535</v>
      </c>
      <c r="L6693" t="s">
        <v>15144</v>
      </c>
    </row>
    <row r="6694" spans="1:12" x14ac:dyDescent="0.2">
      <c r="A6694" t="s">
        <v>1313</v>
      </c>
      <c r="B6694" t="s">
        <v>5035</v>
      </c>
      <c r="C6694" t="s">
        <v>7360</v>
      </c>
      <c r="D6694" t="s">
        <v>48</v>
      </c>
      <c r="E6694" t="s">
        <v>38</v>
      </c>
      <c r="F6694" t="s">
        <v>41</v>
      </c>
      <c r="G6694" t="s">
        <v>42</v>
      </c>
      <c r="H6694">
        <v>418200</v>
      </c>
      <c r="I6694">
        <v>418200</v>
      </c>
      <c r="J6694">
        <v>45</v>
      </c>
      <c r="K6694" s="1">
        <v>45535</v>
      </c>
      <c r="L6694" t="s">
        <v>15144</v>
      </c>
    </row>
    <row r="6695" spans="1:12" x14ac:dyDescent="0.2">
      <c r="A6695" t="s">
        <v>1189</v>
      </c>
      <c r="B6695" t="s">
        <v>5265</v>
      </c>
      <c r="C6695" t="s">
        <v>7360</v>
      </c>
      <c r="D6695" t="s">
        <v>48</v>
      </c>
      <c r="E6695" t="s">
        <v>38</v>
      </c>
      <c r="F6695" t="s">
        <v>49</v>
      </c>
      <c r="G6695" t="s">
        <v>50</v>
      </c>
      <c r="H6695">
        <v>150000</v>
      </c>
      <c r="I6695">
        <v>300000</v>
      </c>
      <c r="J6695">
        <v>40</v>
      </c>
      <c r="K6695" s="1">
        <v>45535</v>
      </c>
      <c r="L6695" t="s">
        <v>15144</v>
      </c>
    </row>
    <row r="6696" spans="1:12" x14ac:dyDescent="0.2">
      <c r="A6696" t="s">
        <v>1188</v>
      </c>
      <c r="B6696" t="s">
        <v>5264</v>
      </c>
      <c r="C6696" t="s">
        <v>7360</v>
      </c>
      <c r="D6696" t="s">
        <v>48</v>
      </c>
      <c r="E6696" t="s">
        <v>38</v>
      </c>
      <c r="F6696" t="s">
        <v>49</v>
      </c>
      <c r="G6696" t="s">
        <v>50</v>
      </c>
      <c r="H6696">
        <v>150000</v>
      </c>
      <c r="I6696">
        <v>300000</v>
      </c>
      <c r="J6696">
        <v>40</v>
      </c>
      <c r="K6696" s="1">
        <v>45535</v>
      </c>
      <c r="L6696" t="s">
        <v>15144</v>
      </c>
    </row>
    <row r="6697" spans="1:12" x14ac:dyDescent="0.2">
      <c r="A6697" t="s">
        <v>989</v>
      </c>
      <c r="B6697" t="s">
        <v>5365</v>
      </c>
      <c r="C6697" t="s">
        <v>7360</v>
      </c>
      <c r="D6697" t="s">
        <v>48</v>
      </c>
      <c r="E6697" t="s">
        <v>38</v>
      </c>
      <c r="F6697" t="s">
        <v>46</v>
      </c>
      <c r="G6697" t="s">
        <v>47</v>
      </c>
      <c r="H6697">
        <v>325000</v>
      </c>
      <c r="I6697">
        <v>650000</v>
      </c>
      <c r="J6697">
        <v>40</v>
      </c>
      <c r="K6697" s="1">
        <v>45535</v>
      </c>
      <c r="L6697" t="s">
        <v>15144</v>
      </c>
    </row>
    <row r="6698" spans="1:12" x14ac:dyDescent="0.2">
      <c r="A6698" t="s">
        <v>3096</v>
      </c>
      <c r="B6698" t="s">
        <v>4080</v>
      </c>
      <c r="C6698" t="s">
        <v>7360</v>
      </c>
      <c r="D6698" t="s">
        <v>48</v>
      </c>
      <c r="E6698" t="s">
        <v>38</v>
      </c>
      <c r="F6698" t="s">
        <v>58</v>
      </c>
      <c r="G6698" t="s">
        <v>59</v>
      </c>
      <c r="H6698">
        <v>149300</v>
      </c>
      <c r="I6698">
        <v>149300</v>
      </c>
      <c r="J6698">
        <v>48</v>
      </c>
      <c r="K6698" s="1">
        <v>45626</v>
      </c>
      <c r="L6698" t="s">
        <v>15144</v>
      </c>
    </row>
    <row r="6699" spans="1:12" x14ac:dyDescent="0.2">
      <c r="A6699" t="s">
        <v>3103</v>
      </c>
      <c r="B6699" t="s">
        <v>4081</v>
      </c>
      <c r="C6699" t="s">
        <v>7360</v>
      </c>
      <c r="D6699" t="s">
        <v>48</v>
      </c>
      <c r="E6699" t="s">
        <v>38</v>
      </c>
      <c r="F6699" t="s">
        <v>58</v>
      </c>
      <c r="G6699" t="s">
        <v>59</v>
      </c>
      <c r="H6699">
        <v>149300</v>
      </c>
      <c r="I6699">
        <v>149300</v>
      </c>
      <c r="J6699">
        <v>48</v>
      </c>
      <c r="K6699" s="1">
        <v>45626</v>
      </c>
      <c r="L6699" t="s">
        <v>15144</v>
      </c>
    </row>
    <row r="6700" spans="1:12" x14ac:dyDescent="0.2">
      <c r="A6700" t="s">
        <v>2040</v>
      </c>
      <c r="B6700" t="s">
        <v>4802</v>
      </c>
      <c r="C6700" t="s">
        <v>7360</v>
      </c>
      <c r="D6700" t="s">
        <v>2020</v>
      </c>
      <c r="E6700" t="s">
        <v>38</v>
      </c>
      <c r="F6700" t="s">
        <v>44</v>
      </c>
      <c r="G6700" t="s">
        <v>45</v>
      </c>
      <c r="H6700">
        <v>405100</v>
      </c>
      <c r="I6700">
        <v>405100</v>
      </c>
      <c r="J6700">
        <v>125</v>
      </c>
      <c r="K6700" s="1">
        <v>45535</v>
      </c>
      <c r="L6700" t="s">
        <v>15144</v>
      </c>
    </row>
    <row r="6701" spans="1:12" x14ac:dyDescent="0.2">
      <c r="A6701" t="s">
        <v>2039</v>
      </c>
      <c r="B6701" t="s">
        <v>4803</v>
      </c>
      <c r="C6701" t="s">
        <v>7360</v>
      </c>
      <c r="D6701" t="s">
        <v>2020</v>
      </c>
      <c r="E6701" t="s">
        <v>38</v>
      </c>
      <c r="F6701" t="s">
        <v>44</v>
      </c>
      <c r="G6701" t="s">
        <v>45</v>
      </c>
      <c r="H6701">
        <v>484000</v>
      </c>
      <c r="I6701">
        <v>484000</v>
      </c>
      <c r="J6701">
        <v>125</v>
      </c>
      <c r="K6701" s="1">
        <v>45535</v>
      </c>
      <c r="L6701" t="s">
        <v>15144</v>
      </c>
    </row>
    <row r="6702" spans="1:12" x14ac:dyDescent="0.2">
      <c r="A6702" t="s">
        <v>2041</v>
      </c>
      <c r="B6702" t="s">
        <v>4804</v>
      </c>
      <c r="C6702" t="s">
        <v>7360</v>
      </c>
      <c r="D6702" t="s">
        <v>2020</v>
      </c>
      <c r="E6702" t="s">
        <v>38</v>
      </c>
      <c r="F6702" t="s">
        <v>44</v>
      </c>
      <c r="G6702" t="s">
        <v>45</v>
      </c>
      <c r="H6702">
        <v>484000</v>
      </c>
      <c r="I6702">
        <v>484000</v>
      </c>
      <c r="J6702">
        <v>125</v>
      </c>
      <c r="K6702" s="1">
        <v>45596</v>
      </c>
      <c r="L6702" t="s">
        <v>15144</v>
      </c>
    </row>
    <row r="6703" spans="1:12" x14ac:dyDescent="0.2">
      <c r="A6703" t="s">
        <v>8305</v>
      </c>
      <c r="B6703" t="s">
        <v>8306</v>
      </c>
      <c r="C6703" t="s">
        <v>7360</v>
      </c>
      <c r="D6703" t="s">
        <v>2020</v>
      </c>
      <c r="E6703" t="s">
        <v>38</v>
      </c>
      <c r="F6703" t="s">
        <v>44</v>
      </c>
      <c r="G6703" t="s">
        <v>45</v>
      </c>
      <c r="H6703">
        <v>228000</v>
      </c>
      <c r="I6703">
        <v>228000</v>
      </c>
      <c r="J6703">
        <v>32.82</v>
      </c>
      <c r="K6703" s="1">
        <v>45869</v>
      </c>
      <c r="L6703" t="s">
        <v>15144</v>
      </c>
    </row>
    <row r="6704" spans="1:12" x14ac:dyDescent="0.2">
      <c r="A6704" t="s">
        <v>8307</v>
      </c>
      <c r="B6704" t="s">
        <v>8308</v>
      </c>
      <c r="C6704" t="s">
        <v>7360</v>
      </c>
      <c r="D6704" t="s">
        <v>2020</v>
      </c>
      <c r="E6704" t="s">
        <v>38</v>
      </c>
      <c r="F6704" t="s">
        <v>44</v>
      </c>
      <c r="G6704" t="s">
        <v>45</v>
      </c>
      <c r="H6704">
        <v>199000</v>
      </c>
      <c r="I6704">
        <v>199000</v>
      </c>
      <c r="J6704">
        <v>34.048999999999999</v>
      </c>
      <c r="K6704" s="1">
        <v>45869</v>
      </c>
      <c r="L6704" t="s">
        <v>15144</v>
      </c>
    </row>
    <row r="6705" spans="1:12" x14ac:dyDescent="0.2">
      <c r="A6705" t="s">
        <v>7917</v>
      </c>
      <c r="B6705" t="s">
        <v>9507</v>
      </c>
      <c r="C6705" t="s">
        <v>7360</v>
      </c>
      <c r="D6705" t="s">
        <v>2020</v>
      </c>
      <c r="E6705" t="s">
        <v>38</v>
      </c>
      <c r="F6705" t="s">
        <v>58</v>
      </c>
      <c r="G6705" t="s">
        <v>59</v>
      </c>
      <c r="H6705">
        <v>90000</v>
      </c>
      <c r="I6705">
        <v>90000</v>
      </c>
      <c r="J6705">
        <v>16.3461</v>
      </c>
      <c r="K6705" s="1">
        <v>45838</v>
      </c>
      <c r="L6705" t="s">
        <v>15144</v>
      </c>
    </row>
    <row r="6706" spans="1:12" x14ac:dyDescent="0.2">
      <c r="A6706" t="s">
        <v>9505</v>
      </c>
      <c r="B6706" t="s">
        <v>9506</v>
      </c>
      <c r="C6706" t="s">
        <v>7360</v>
      </c>
      <c r="D6706" t="s">
        <v>2020</v>
      </c>
      <c r="E6706" t="s">
        <v>38</v>
      </c>
      <c r="F6706" t="s">
        <v>58</v>
      </c>
      <c r="G6706" t="s">
        <v>59</v>
      </c>
      <c r="H6706">
        <v>90000</v>
      </c>
      <c r="I6706">
        <v>90000</v>
      </c>
      <c r="J6706">
        <v>16.3461</v>
      </c>
      <c r="K6706" s="1">
        <v>45930</v>
      </c>
      <c r="L6706" t="s">
        <v>15144</v>
      </c>
    </row>
    <row r="6707" spans="1:12" x14ac:dyDescent="0.2">
      <c r="A6707" t="s">
        <v>2433</v>
      </c>
      <c r="B6707" t="s">
        <v>5426</v>
      </c>
      <c r="C6707" t="s">
        <v>7360</v>
      </c>
      <c r="D6707" t="s">
        <v>700</v>
      </c>
      <c r="E6707" t="s">
        <v>38</v>
      </c>
      <c r="F6707" t="s">
        <v>46</v>
      </c>
      <c r="G6707" t="s">
        <v>47</v>
      </c>
      <c r="H6707">
        <v>250000</v>
      </c>
      <c r="I6707">
        <v>250000</v>
      </c>
      <c r="J6707">
        <v>60</v>
      </c>
      <c r="K6707" s="1">
        <v>45535</v>
      </c>
      <c r="L6707" t="s">
        <v>15144</v>
      </c>
    </row>
    <row r="6708" spans="1:12" x14ac:dyDescent="0.2">
      <c r="A6708" t="s">
        <v>2853</v>
      </c>
      <c r="B6708" t="s">
        <v>5437</v>
      </c>
      <c r="C6708" t="s">
        <v>7360</v>
      </c>
      <c r="D6708" t="s">
        <v>700</v>
      </c>
      <c r="E6708" t="s">
        <v>38</v>
      </c>
      <c r="F6708" t="s">
        <v>46</v>
      </c>
      <c r="G6708" t="s">
        <v>47</v>
      </c>
      <c r="H6708">
        <v>250000</v>
      </c>
      <c r="I6708">
        <v>250000</v>
      </c>
      <c r="J6708">
        <v>60</v>
      </c>
      <c r="K6708" s="1">
        <v>45535</v>
      </c>
      <c r="L6708" t="s">
        <v>15144</v>
      </c>
    </row>
    <row r="6709" spans="1:12" x14ac:dyDescent="0.2">
      <c r="A6709" t="s">
        <v>3092</v>
      </c>
      <c r="B6709" t="s">
        <v>5439</v>
      </c>
      <c r="C6709" t="s">
        <v>7360</v>
      </c>
      <c r="D6709" t="s">
        <v>700</v>
      </c>
      <c r="E6709" t="s">
        <v>38</v>
      </c>
      <c r="F6709" t="s">
        <v>46</v>
      </c>
      <c r="G6709" t="s">
        <v>47</v>
      </c>
      <c r="H6709">
        <v>250000</v>
      </c>
      <c r="I6709">
        <v>250000</v>
      </c>
      <c r="J6709">
        <v>60</v>
      </c>
      <c r="K6709" s="1">
        <v>45535</v>
      </c>
      <c r="L6709" t="s">
        <v>15144</v>
      </c>
    </row>
    <row r="6710" spans="1:12" x14ac:dyDescent="0.2">
      <c r="A6710" t="s">
        <v>2434</v>
      </c>
      <c r="B6710" t="s">
        <v>5425</v>
      </c>
      <c r="C6710" t="s">
        <v>7360</v>
      </c>
      <c r="D6710" t="s">
        <v>700</v>
      </c>
      <c r="E6710" t="s">
        <v>38</v>
      </c>
      <c r="F6710" t="s">
        <v>46</v>
      </c>
      <c r="G6710" t="s">
        <v>47</v>
      </c>
      <c r="H6710">
        <v>250000</v>
      </c>
      <c r="I6710">
        <v>250000</v>
      </c>
      <c r="J6710">
        <v>36</v>
      </c>
      <c r="K6710" s="1">
        <v>45626</v>
      </c>
      <c r="L6710" t="s">
        <v>15144</v>
      </c>
    </row>
    <row r="6711" spans="1:12" x14ac:dyDescent="0.2">
      <c r="A6711" t="s">
        <v>745</v>
      </c>
      <c r="B6711" t="s">
        <v>5735</v>
      </c>
      <c r="C6711" t="s">
        <v>7360</v>
      </c>
      <c r="D6711" t="s">
        <v>700</v>
      </c>
      <c r="E6711" t="s">
        <v>38</v>
      </c>
      <c r="F6711" t="s">
        <v>58</v>
      </c>
      <c r="G6711" t="s">
        <v>59</v>
      </c>
      <c r="I6711">
        <v>250000</v>
      </c>
      <c r="J6711">
        <v>66</v>
      </c>
      <c r="K6711" s="1">
        <v>45565</v>
      </c>
      <c r="L6711" t="s">
        <v>15144</v>
      </c>
    </row>
    <row r="6712" spans="1:12" x14ac:dyDescent="0.2">
      <c r="A6712" t="s">
        <v>746</v>
      </c>
      <c r="B6712" t="s">
        <v>5736</v>
      </c>
      <c r="C6712" t="s">
        <v>7360</v>
      </c>
      <c r="D6712" t="s">
        <v>700</v>
      </c>
      <c r="E6712" t="s">
        <v>38</v>
      </c>
      <c r="F6712" t="s">
        <v>58</v>
      </c>
      <c r="G6712" t="s">
        <v>59</v>
      </c>
      <c r="I6712">
        <v>250000</v>
      </c>
      <c r="J6712">
        <v>66</v>
      </c>
      <c r="K6712" s="1">
        <v>45565</v>
      </c>
      <c r="L6712" t="s">
        <v>15144</v>
      </c>
    </row>
    <row r="6713" spans="1:12" x14ac:dyDescent="0.2">
      <c r="A6713" t="s">
        <v>738</v>
      </c>
      <c r="B6713" t="s">
        <v>5737</v>
      </c>
      <c r="C6713" t="s">
        <v>7360</v>
      </c>
      <c r="D6713" t="s">
        <v>700</v>
      </c>
      <c r="E6713" t="s">
        <v>38</v>
      </c>
      <c r="F6713" t="s">
        <v>58</v>
      </c>
      <c r="G6713" t="s">
        <v>59</v>
      </c>
      <c r="I6713">
        <v>250000</v>
      </c>
      <c r="J6713">
        <v>66</v>
      </c>
      <c r="K6713" s="1">
        <v>45565</v>
      </c>
      <c r="L6713" t="s">
        <v>15144</v>
      </c>
    </row>
    <row r="6714" spans="1:12" x14ac:dyDescent="0.2">
      <c r="A6714" t="s">
        <v>747</v>
      </c>
      <c r="B6714" t="s">
        <v>5734</v>
      </c>
      <c r="C6714" t="s">
        <v>7360</v>
      </c>
      <c r="D6714" t="s">
        <v>700</v>
      </c>
      <c r="E6714" t="s">
        <v>38</v>
      </c>
      <c r="F6714" t="s">
        <v>58</v>
      </c>
      <c r="G6714" t="s">
        <v>59</v>
      </c>
      <c r="I6714">
        <v>250000</v>
      </c>
      <c r="J6714">
        <v>66</v>
      </c>
      <c r="K6714" s="1">
        <v>45565</v>
      </c>
      <c r="L6714" t="s">
        <v>15144</v>
      </c>
    </row>
    <row r="6715" spans="1:12" x14ac:dyDescent="0.2">
      <c r="A6715" t="s">
        <v>10375</v>
      </c>
      <c r="B6715" t="s">
        <v>10376</v>
      </c>
      <c r="C6715" t="s">
        <v>7360</v>
      </c>
      <c r="D6715" t="s">
        <v>9969</v>
      </c>
      <c r="E6715" t="s">
        <v>38</v>
      </c>
      <c r="F6715" t="s">
        <v>46</v>
      </c>
      <c r="G6715" t="s">
        <v>47</v>
      </c>
      <c r="I6715">
        <v>295750</v>
      </c>
      <c r="J6715">
        <v>62.5</v>
      </c>
      <c r="K6715" s="1">
        <v>45991</v>
      </c>
      <c r="L6715" t="s">
        <v>15144</v>
      </c>
    </row>
    <row r="6716" spans="1:12" x14ac:dyDescent="0.2">
      <c r="A6716" t="s">
        <v>10371</v>
      </c>
      <c r="B6716" t="s">
        <v>10372</v>
      </c>
      <c r="C6716" t="s">
        <v>7360</v>
      </c>
      <c r="D6716" t="s">
        <v>9969</v>
      </c>
      <c r="E6716" t="s">
        <v>38</v>
      </c>
      <c r="F6716" t="s">
        <v>46</v>
      </c>
      <c r="G6716" t="s">
        <v>47</v>
      </c>
      <c r="I6716">
        <v>295750</v>
      </c>
      <c r="J6716">
        <v>62.5</v>
      </c>
      <c r="K6716" s="1">
        <v>45991</v>
      </c>
      <c r="L6716" t="s">
        <v>15144</v>
      </c>
    </row>
    <row r="6717" spans="1:12" x14ac:dyDescent="0.2">
      <c r="A6717" t="s">
        <v>10373</v>
      </c>
      <c r="B6717" t="s">
        <v>10374</v>
      </c>
      <c r="C6717" t="s">
        <v>7360</v>
      </c>
      <c r="D6717" t="s">
        <v>9969</v>
      </c>
      <c r="E6717" t="s">
        <v>38</v>
      </c>
      <c r="F6717" t="s">
        <v>46</v>
      </c>
      <c r="G6717" t="s">
        <v>47</v>
      </c>
      <c r="I6717">
        <v>295750</v>
      </c>
      <c r="J6717">
        <v>62.5</v>
      </c>
      <c r="K6717" s="1">
        <v>45991</v>
      </c>
      <c r="L6717" t="s">
        <v>15144</v>
      </c>
    </row>
    <row r="6718" spans="1:12" x14ac:dyDescent="0.2">
      <c r="A6718" t="s">
        <v>3392</v>
      </c>
      <c r="B6718" t="s">
        <v>4806</v>
      </c>
      <c r="C6718" t="s">
        <v>7360</v>
      </c>
      <c r="D6718" t="s">
        <v>9969</v>
      </c>
      <c r="E6718" t="s">
        <v>38</v>
      </c>
      <c r="F6718" t="s">
        <v>52</v>
      </c>
      <c r="G6718" t="s">
        <v>53</v>
      </c>
      <c r="H6718">
        <v>380000</v>
      </c>
      <c r="I6718">
        <v>380000</v>
      </c>
      <c r="J6718">
        <v>86</v>
      </c>
      <c r="K6718" s="1">
        <v>45688</v>
      </c>
      <c r="L6718" t="s">
        <v>15144</v>
      </c>
    </row>
    <row r="6719" spans="1:12" x14ac:dyDescent="0.2">
      <c r="A6719" t="s">
        <v>3393</v>
      </c>
      <c r="B6719" t="s">
        <v>4807</v>
      </c>
      <c r="C6719" t="s">
        <v>7360</v>
      </c>
      <c r="D6719" t="s">
        <v>9969</v>
      </c>
      <c r="E6719" t="s">
        <v>38</v>
      </c>
      <c r="F6719" t="s">
        <v>52</v>
      </c>
      <c r="G6719" t="s">
        <v>53</v>
      </c>
      <c r="H6719">
        <v>380000</v>
      </c>
      <c r="I6719">
        <v>380000</v>
      </c>
      <c r="J6719">
        <v>86</v>
      </c>
      <c r="K6719" s="1">
        <v>45688</v>
      </c>
      <c r="L6719" t="s">
        <v>15144</v>
      </c>
    </row>
    <row r="6720" spans="1:12" x14ac:dyDescent="0.2">
      <c r="A6720" t="s">
        <v>3398</v>
      </c>
      <c r="B6720" t="s">
        <v>4811</v>
      </c>
      <c r="C6720" t="s">
        <v>7360</v>
      </c>
      <c r="D6720" t="s">
        <v>9969</v>
      </c>
      <c r="E6720" t="s">
        <v>38</v>
      </c>
      <c r="F6720" t="s">
        <v>52</v>
      </c>
      <c r="G6720" t="s">
        <v>53</v>
      </c>
      <c r="H6720">
        <v>353319</v>
      </c>
      <c r="I6720">
        <v>353319</v>
      </c>
      <c r="J6720">
        <v>86</v>
      </c>
      <c r="K6720" s="1">
        <v>45688</v>
      </c>
      <c r="L6720" t="s">
        <v>15144</v>
      </c>
    </row>
    <row r="6721" spans="1:12" x14ac:dyDescent="0.2">
      <c r="A6721" t="s">
        <v>3397</v>
      </c>
      <c r="B6721" t="s">
        <v>4810</v>
      </c>
      <c r="C6721" t="s">
        <v>7360</v>
      </c>
      <c r="D6721" t="s">
        <v>9969</v>
      </c>
      <c r="E6721" t="s">
        <v>38</v>
      </c>
      <c r="F6721" t="s">
        <v>52</v>
      </c>
      <c r="G6721" t="s">
        <v>53</v>
      </c>
      <c r="H6721">
        <v>413099</v>
      </c>
      <c r="I6721">
        <v>413099</v>
      </c>
      <c r="J6721">
        <v>86</v>
      </c>
      <c r="K6721" s="1">
        <v>45688</v>
      </c>
      <c r="L6721" t="s">
        <v>15144</v>
      </c>
    </row>
    <row r="6722" spans="1:12" x14ac:dyDescent="0.2">
      <c r="A6722" t="s">
        <v>3394</v>
      </c>
      <c r="B6722" t="s">
        <v>4813</v>
      </c>
      <c r="C6722" t="s">
        <v>7360</v>
      </c>
      <c r="D6722" t="s">
        <v>9969</v>
      </c>
      <c r="E6722" t="s">
        <v>38</v>
      </c>
      <c r="F6722" t="s">
        <v>52</v>
      </c>
      <c r="G6722" t="s">
        <v>53</v>
      </c>
      <c r="H6722">
        <v>380000</v>
      </c>
      <c r="I6722">
        <v>380000</v>
      </c>
      <c r="J6722">
        <v>86</v>
      </c>
      <c r="K6722" s="1">
        <v>45688</v>
      </c>
      <c r="L6722" t="s">
        <v>15144</v>
      </c>
    </row>
    <row r="6723" spans="1:12" x14ac:dyDescent="0.2">
      <c r="A6723" t="s">
        <v>10540</v>
      </c>
      <c r="B6723" t="s">
        <v>10541</v>
      </c>
      <c r="C6723" t="s">
        <v>7360</v>
      </c>
      <c r="D6723" t="s">
        <v>10553</v>
      </c>
      <c r="E6723" t="s">
        <v>38</v>
      </c>
      <c r="F6723" t="s">
        <v>86</v>
      </c>
      <c r="G6723" t="s">
        <v>85</v>
      </c>
      <c r="H6723">
        <v>184000</v>
      </c>
      <c r="I6723">
        <v>184000</v>
      </c>
      <c r="J6723">
        <v>50</v>
      </c>
      <c r="K6723" s="1">
        <v>45991</v>
      </c>
      <c r="L6723" t="s">
        <v>15144</v>
      </c>
    </row>
    <row r="6724" spans="1:12" x14ac:dyDescent="0.2">
      <c r="A6724" t="s">
        <v>10546</v>
      </c>
      <c r="B6724" t="s">
        <v>10547</v>
      </c>
      <c r="C6724" t="s">
        <v>7360</v>
      </c>
      <c r="D6724" t="s">
        <v>10553</v>
      </c>
      <c r="E6724" t="s">
        <v>38</v>
      </c>
      <c r="F6724" t="s">
        <v>86</v>
      </c>
      <c r="G6724" t="s">
        <v>85</v>
      </c>
      <c r="H6724">
        <v>355000</v>
      </c>
      <c r="I6724">
        <v>355000</v>
      </c>
      <c r="J6724">
        <v>200</v>
      </c>
      <c r="K6724" s="1">
        <v>45991</v>
      </c>
      <c r="L6724" t="s">
        <v>15144</v>
      </c>
    </row>
    <row r="6725" spans="1:12" x14ac:dyDescent="0.2">
      <c r="A6725" t="s">
        <v>10536</v>
      </c>
      <c r="B6725" t="s">
        <v>10537</v>
      </c>
      <c r="C6725" t="s">
        <v>7360</v>
      </c>
      <c r="D6725" t="s">
        <v>10553</v>
      </c>
      <c r="E6725" t="s">
        <v>38</v>
      </c>
      <c r="F6725" t="s">
        <v>86</v>
      </c>
      <c r="G6725" t="s">
        <v>85</v>
      </c>
      <c r="H6725">
        <v>355000</v>
      </c>
      <c r="I6725">
        <v>355000</v>
      </c>
      <c r="J6725">
        <v>200</v>
      </c>
      <c r="K6725" s="1">
        <v>45991</v>
      </c>
      <c r="L6725" t="s">
        <v>15144</v>
      </c>
    </row>
    <row r="6726" spans="1:12" x14ac:dyDescent="0.2">
      <c r="A6726" t="s">
        <v>14413</v>
      </c>
      <c r="B6726" t="s">
        <v>14414</v>
      </c>
      <c r="C6726" t="s">
        <v>14415</v>
      </c>
      <c r="D6726" t="s">
        <v>11063</v>
      </c>
      <c r="E6726" t="s">
        <v>38</v>
      </c>
      <c r="F6726" t="s">
        <v>49</v>
      </c>
      <c r="G6726" t="s">
        <v>50</v>
      </c>
      <c r="I6726"/>
      <c r="J6726">
        <v>250</v>
      </c>
      <c r="K6726" s="1">
        <v>46203</v>
      </c>
      <c r="L6726" t="s">
        <v>15144</v>
      </c>
    </row>
    <row r="6727" spans="1:12" x14ac:dyDescent="0.2">
      <c r="A6727" t="s">
        <v>305</v>
      </c>
      <c r="B6727" t="s">
        <v>4789</v>
      </c>
      <c r="C6727" t="s">
        <v>7360</v>
      </c>
      <c r="D6727" t="s">
        <v>63</v>
      </c>
      <c r="E6727" t="s">
        <v>38</v>
      </c>
      <c r="F6727" t="s">
        <v>147</v>
      </c>
      <c r="G6727" t="s">
        <v>148</v>
      </c>
      <c r="H6727">
        <v>135840</v>
      </c>
      <c r="I6727">
        <v>22640</v>
      </c>
      <c r="J6727">
        <v>5</v>
      </c>
      <c r="K6727" s="1">
        <v>45535</v>
      </c>
      <c r="L6727" t="s">
        <v>15144</v>
      </c>
    </row>
    <row r="6728" spans="1:12" x14ac:dyDescent="0.2">
      <c r="A6728" t="s">
        <v>1335</v>
      </c>
      <c r="B6728" t="s">
        <v>5995</v>
      </c>
      <c r="C6728" t="s">
        <v>7360</v>
      </c>
      <c r="D6728" t="s">
        <v>43</v>
      </c>
      <c r="E6728" t="s">
        <v>38</v>
      </c>
      <c r="F6728" t="s">
        <v>44</v>
      </c>
      <c r="G6728" t="s">
        <v>45</v>
      </c>
      <c r="I6728"/>
      <c r="J6728">
        <v>62</v>
      </c>
      <c r="K6728" s="1">
        <v>45565</v>
      </c>
      <c r="L6728" t="s">
        <v>15144</v>
      </c>
    </row>
    <row r="6729" spans="1:12" x14ac:dyDescent="0.2">
      <c r="A6729" t="s">
        <v>2836</v>
      </c>
      <c r="B6729" t="s">
        <v>6000</v>
      </c>
      <c r="C6729" t="s">
        <v>7360</v>
      </c>
      <c r="D6729" t="s">
        <v>43</v>
      </c>
      <c r="E6729" t="s">
        <v>38</v>
      </c>
      <c r="F6729" t="s">
        <v>44</v>
      </c>
      <c r="G6729" t="s">
        <v>45</v>
      </c>
      <c r="I6729"/>
      <c r="J6729">
        <v>62</v>
      </c>
      <c r="K6729" s="1">
        <v>45565</v>
      </c>
      <c r="L6729" t="s">
        <v>15144</v>
      </c>
    </row>
    <row r="6730" spans="1:12" x14ac:dyDescent="0.2">
      <c r="A6730" t="s">
        <v>9264</v>
      </c>
      <c r="B6730" t="s">
        <v>9265</v>
      </c>
      <c r="C6730" t="s">
        <v>7360</v>
      </c>
      <c r="D6730" t="s">
        <v>43</v>
      </c>
      <c r="E6730" t="s">
        <v>38</v>
      </c>
      <c r="F6730" t="s">
        <v>44</v>
      </c>
      <c r="G6730" t="s">
        <v>45</v>
      </c>
      <c r="I6730"/>
      <c r="J6730">
        <v>57.5</v>
      </c>
      <c r="K6730" s="1">
        <v>45900</v>
      </c>
      <c r="L6730" t="s">
        <v>15144</v>
      </c>
    </row>
    <row r="6731" spans="1:12" x14ac:dyDescent="0.2">
      <c r="A6731" t="s">
        <v>9266</v>
      </c>
      <c r="B6731" t="s">
        <v>9267</v>
      </c>
      <c r="C6731" t="s">
        <v>7360</v>
      </c>
      <c r="D6731" t="s">
        <v>43</v>
      </c>
      <c r="E6731" t="s">
        <v>38</v>
      </c>
      <c r="F6731" t="s">
        <v>44</v>
      </c>
      <c r="G6731" t="s">
        <v>45</v>
      </c>
      <c r="I6731"/>
      <c r="J6731">
        <v>57.5</v>
      </c>
      <c r="K6731" s="1">
        <v>45900</v>
      </c>
      <c r="L6731" t="s">
        <v>15144</v>
      </c>
    </row>
    <row r="6732" spans="1:12" x14ac:dyDescent="0.2">
      <c r="A6732" t="s">
        <v>1332</v>
      </c>
      <c r="B6732" t="s">
        <v>6014</v>
      </c>
      <c r="C6732" t="s">
        <v>15476</v>
      </c>
      <c r="D6732" t="s">
        <v>43</v>
      </c>
      <c r="E6732" t="s">
        <v>38</v>
      </c>
      <c r="F6732" t="s">
        <v>44</v>
      </c>
      <c r="G6732" t="s">
        <v>45</v>
      </c>
      <c r="I6732"/>
      <c r="J6732">
        <v>230</v>
      </c>
      <c r="K6732" s="1">
        <v>45565</v>
      </c>
      <c r="L6732" t="s">
        <v>15144</v>
      </c>
    </row>
    <row r="6733" spans="1:12" x14ac:dyDescent="0.2">
      <c r="A6733" t="s">
        <v>10566</v>
      </c>
      <c r="B6733" t="s">
        <v>10567</v>
      </c>
      <c r="C6733" t="s">
        <v>7360</v>
      </c>
      <c r="D6733" t="s">
        <v>1066</v>
      </c>
      <c r="E6733" t="s">
        <v>38</v>
      </c>
      <c r="F6733" t="s">
        <v>49</v>
      </c>
      <c r="G6733" t="s">
        <v>50</v>
      </c>
      <c r="H6733">
        <v>110000</v>
      </c>
      <c r="I6733">
        <v>110000</v>
      </c>
      <c r="J6733">
        <v>24</v>
      </c>
      <c r="K6733" s="1">
        <v>45991</v>
      </c>
      <c r="L6733" t="s">
        <v>15144</v>
      </c>
    </row>
    <row r="6734" spans="1:12" x14ac:dyDescent="0.2">
      <c r="A6734" t="s">
        <v>3242</v>
      </c>
      <c r="B6734" t="s">
        <v>4457</v>
      </c>
      <c r="C6734" t="s">
        <v>7360</v>
      </c>
      <c r="D6734" t="s">
        <v>99</v>
      </c>
      <c r="E6734" t="s">
        <v>38</v>
      </c>
      <c r="F6734" t="s">
        <v>44</v>
      </c>
      <c r="G6734" t="s">
        <v>45</v>
      </c>
      <c r="H6734">
        <v>275000</v>
      </c>
      <c r="I6734">
        <v>275000</v>
      </c>
      <c r="J6734">
        <v>70</v>
      </c>
      <c r="K6734" s="1">
        <v>45657</v>
      </c>
      <c r="L6734" t="s">
        <v>15144</v>
      </c>
    </row>
    <row r="6735" spans="1:12" x14ac:dyDescent="0.2">
      <c r="A6735" t="s">
        <v>3243</v>
      </c>
      <c r="B6735" t="s">
        <v>4456</v>
      </c>
      <c r="C6735" t="s">
        <v>7360</v>
      </c>
      <c r="D6735" t="s">
        <v>99</v>
      </c>
      <c r="E6735" t="s">
        <v>38</v>
      </c>
      <c r="F6735" t="s">
        <v>44</v>
      </c>
      <c r="G6735" t="s">
        <v>45</v>
      </c>
      <c r="H6735">
        <v>275000</v>
      </c>
      <c r="I6735">
        <v>275000</v>
      </c>
      <c r="J6735">
        <v>70</v>
      </c>
      <c r="K6735" s="1">
        <v>45657</v>
      </c>
      <c r="L6735" t="s">
        <v>15144</v>
      </c>
    </row>
    <row r="6736" spans="1:12" x14ac:dyDescent="0.2">
      <c r="A6736" t="s">
        <v>2492</v>
      </c>
      <c r="B6736" t="s">
        <v>4978</v>
      </c>
      <c r="C6736" t="s">
        <v>7360</v>
      </c>
      <c r="D6736" t="s">
        <v>99</v>
      </c>
      <c r="E6736" t="s">
        <v>38</v>
      </c>
      <c r="F6736" t="s">
        <v>41</v>
      </c>
      <c r="G6736" t="s">
        <v>42</v>
      </c>
      <c r="H6736">
        <v>115000</v>
      </c>
      <c r="I6736">
        <v>275000</v>
      </c>
      <c r="J6736">
        <v>50</v>
      </c>
      <c r="K6736" s="1">
        <v>45535</v>
      </c>
      <c r="L6736" t="s">
        <v>15144</v>
      </c>
    </row>
    <row r="6737" spans="1:12" x14ac:dyDescent="0.2">
      <c r="A6737" t="s">
        <v>9137</v>
      </c>
      <c r="B6737" t="s">
        <v>9138</v>
      </c>
      <c r="C6737" t="s">
        <v>7360</v>
      </c>
      <c r="D6737" t="s">
        <v>99</v>
      </c>
      <c r="E6737" t="s">
        <v>38</v>
      </c>
      <c r="F6737" t="s">
        <v>49</v>
      </c>
      <c r="G6737" t="s">
        <v>50</v>
      </c>
      <c r="H6737">
        <v>370000</v>
      </c>
      <c r="I6737">
        <v>370000</v>
      </c>
      <c r="J6737">
        <v>128</v>
      </c>
      <c r="K6737" s="1">
        <v>45900</v>
      </c>
      <c r="L6737" t="s">
        <v>15144</v>
      </c>
    </row>
    <row r="6738" spans="1:12" x14ac:dyDescent="0.2">
      <c r="A6738" t="s">
        <v>9133</v>
      </c>
      <c r="B6738" t="s">
        <v>9134</v>
      </c>
      <c r="C6738" t="s">
        <v>7360</v>
      </c>
      <c r="D6738" t="s">
        <v>99</v>
      </c>
      <c r="E6738" t="s">
        <v>38</v>
      </c>
      <c r="F6738" t="s">
        <v>49</v>
      </c>
      <c r="G6738" t="s">
        <v>50</v>
      </c>
      <c r="H6738">
        <v>370000</v>
      </c>
      <c r="I6738">
        <v>370000</v>
      </c>
      <c r="J6738">
        <v>128</v>
      </c>
      <c r="K6738" s="1">
        <v>45900</v>
      </c>
      <c r="L6738" t="s">
        <v>15144</v>
      </c>
    </row>
    <row r="6739" spans="1:12" x14ac:dyDescent="0.2">
      <c r="A6739" t="s">
        <v>8651</v>
      </c>
      <c r="B6739" t="s">
        <v>8652</v>
      </c>
      <c r="C6739" t="s">
        <v>7360</v>
      </c>
      <c r="D6739" t="s">
        <v>99</v>
      </c>
      <c r="E6739" t="s">
        <v>38</v>
      </c>
      <c r="F6739" t="s">
        <v>49</v>
      </c>
      <c r="G6739" t="s">
        <v>50</v>
      </c>
      <c r="H6739">
        <v>370000</v>
      </c>
      <c r="I6739">
        <v>370000</v>
      </c>
      <c r="J6739">
        <v>144</v>
      </c>
      <c r="K6739" s="1">
        <v>45869</v>
      </c>
      <c r="L6739" t="s">
        <v>15144</v>
      </c>
    </row>
    <row r="6740" spans="1:12" x14ac:dyDescent="0.2">
      <c r="A6740" t="s">
        <v>9135</v>
      </c>
      <c r="B6740" t="s">
        <v>9136</v>
      </c>
      <c r="C6740" t="s">
        <v>7360</v>
      </c>
      <c r="D6740" t="s">
        <v>99</v>
      </c>
      <c r="E6740" t="s">
        <v>38</v>
      </c>
      <c r="F6740" t="s">
        <v>49</v>
      </c>
      <c r="G6740" t="s">
        <v>50</v>
      </c>
      <c r="H6740">
        <v>370000</v>
      </c>
      <c r="I6740">
        <v>370000</v>
      </c>
      <c r="J6740">
        <v>144</v>
      </c>
      <c r="K6740" s="1">
        <v>45900</v>
      </c>
      <c r="L6740" t="s">
        <v>15144</v>
      </c>
    </row>
    <row r="6741" spans="1:12" x14ac:dyDescent="0.2">
      <c r="A6741" t="s">
        <v>8645</v>
      </c>
      <c r="B6741" t="s">
        <v>8646</v>
      </c>
      <c r="C6741" t="s">
        <v>7360</v>
      </c>
      <c r="D6741" t="s">
        <v>99</v>
      </c>
      <c r="E6741" t="s">
        <v>38</v>
      </c>
      <c r="F6741" t="s">
        <v>49</v>
      </c>
      <c r="G6741" t="s">
        <v>50</v>
      </c>
      <c r="H6741">
        <v>370000</v>
      </c>
      <c r="I6741">
        <v>370000</v>
      </c>
      <c r="J6741">
        <v>128</v>
      </c>
      <c r="K6741" s="1">
        <v>45869</v>
      </c>
      <c r="L6741" t="s">
        <v>15144</v>
      </c>
    </row>
    <row r="6742" spans="1:12" x14ac:dyDescent="0.2">
      <c r="A6742" t="s">
        <v>9131</v>
      </c>
      <c r="B6742" t="s">
        <v>9132</v>
      </c>
      <c r="C6742" t="s">
        <v>7360</v>
      </c>
      <c r="D6742" t="s">
        <v>99</v>
      </c>
      <c r="E6742" t="s">
        <v>38</v>
      </c>
      <c r="F6742" t="s">
        <v>49</v>
      </c>
      <c r="G6742" t="s">
        <v>50</v>
      </c>
      <c r="H6742">
        <v>370000</v>
      </c>
      <c r="I6742">
        <v>370000</v>
      </c>
      <c r="J6742">
        <v>128</v>
      </c>
      <c r="K6742" s="1">
        <v>45900</v>
      </c>
      <c r="L6742" t="s">
        <v>15144</v>
      </c>
    </row>
    <row r="6743" spans="1:12" x14ac:dyDescent="0.2">
      <c r="A6743" t="s">
        <v>8649</v>
      </c>
      <c r="B6743" t="s">
        <v>8650</v>
      </c>
      <c r="C6743" t="s">
        <v>7360</v>
      </c>
      <c r="D6743" t="s">
        <v>99</v>
      </c>
      <c r="E6743" t="s">
        <v>38</v>
      </c>
      <c r="F6743" t="s">
        <v>49</v>
      </c>
      <c r="G6743" t="s">
        <v>50</v>
      </c>
      <c r="H6743">
        <v>370000</v>
      </c>
      <c r="I6743">
        <v>370000</v>
      </c>
      <c r="J6743">
        <v>158</v>
      </c>
      <c r="K6743" s="1">
        <v>45869</v>
      </c>
      <c r="L6743" t="s">
        <v>15144</v>
      </c>
    </row>
    <row r="6744" spans="1:12" x14ac:dyDescent="0.2">
      <c r="A6744" t="s">
        <v>9141</v>
      </c>
      <c r="B6744" t="s">
        <v>9142</v>
      </c>
      <c r="C6744" t="s">
        <v>7360</v>
      </c>
      <c r="D6744" t="s">
        <v>99</v>
      </c>
      <c r="E6744" t="s">
        <v>38</v>
      </c>
      <c r="F6744" t="s">
        <v>49</v>
      </c>
      <c r="G6744" t="s">
        <v>50</v>
      </c>
      <c r="H6744">
        <v>370000</v>
      </c>
      <c r="I6744">
        <v>370000</v>
      </c>
      <c r="J6744">
        <v>144</v>
      </c>
      <c r="K6744" s="1">
        <v>45900</v>
      </c>
      <c r="L6744" t="s">
        <v>15144</v>
      </c>
    </row>
    <row r="6745" spans="1:12" x14ac:dyDescent="0.2">
      <c r="A6745" t="s">
        <v>8647</v>
      </c>
      <c r="B6745" t="s">
        <v>8648</v>
      </c>
      <c r="C6745" t="s">
        <v>7360</v>
      </c>
      <c r="D6745" t="s">
        <v>99</v>
      </c>
      <c r="E6745" t="s">
        <v>38</v>
      </c>
      <c r="F6745" t="s">
        <v>49</v>
      </c>
      <c r="G6745" t="s">
        <v>50</v>
      </c>
      <c r="H6745">
        <v>370000</v>
      </c>
      <c r="I6745">
        <v>370000</v>
      </c>
      <c r="J6745">
        <v>128</v>
      </c>
      <c r="K6745" s="1">
        <v>45869</v>
      </c>
      <c r="L6745" t="s">
        <v>15144</v>
      </c>
    </row>
    <row r="6746" spans="1:12" x14ac:dyDescent="0.2">
      <c r="A6746" t="s">
        <v>9139</v>
      </c>
      <c r="B6746" t="s">
        <v>9140</v>
      </c>
      <c r="C6746" t="s">
        <v>7360</v>
      </c>
      <c r="D6746" t="s">
        <v>99</v>
      </c>
      <c r="E6746" t="s">
        <v>38</v>
      </c>
      <c r="F6746" t="s">
        <v>49</v>
      </c>
      <c r="G6746" t="s">
        <v>50</v>
      </c>
      <c r="H6746">
        <v>370000</v>
      </c>
      <c r="I6746">
        <v>370000</v>
      </c>
      <c r="J6746">
        <v>128</v>
      </c>
      <c r="K6746" s="1">
        <v>45900</v>
      </c>
      <c r="L6746" t="s">
        <v>15144</v>
      </c>
    </row>
    <row r="6747" spans="1:12" x14ac:dyDescent="0.2">
      <c r="A6747" t="s">
        <v>9673</v>
      </c>
      <c r="B6747" t="s">
        <v>9674</v>
      </c>
      <c r="C6747" t="s">
        <v>7360</v>
      </c>
      <c r="D6747" t="s">
        <v>99</v>
      </c>
      <c r="E6747" t="s">
        <v>38</v>
      </c>
      <c r="F6747" t="s">
        <v>49</v>
      </c>
      <c r="G6747" t="s">
        <v>50</v>
      </c>
      <c r="I6747">
        <v>432800</v>
      </c>
      <c r="J6747">
        <v>150</v>
      </c>
      <c r="K6747" s="1">
        <v>45930</v>
      </c>
      <c r="L6747" t="s">
        <v>15144</v>
      </c>
    </row>
    <row r="6748" spans="1:12" x14ac:dyDescent="0.2">
      <c r="A6748" t="s">
        <v>9959</v>
      </c>
      <c r="B6748" t="s">
        <v>9960</v>
      </c>
      <c r="C6748" t="s">
        <v>7360</v>
      </c>
      <c r="D6748" t="s">
        <v>99</v>
      </c>
      <c r="E6748" t="s">
        <v>38</v>
      </c>
      <c r="F6748" t="s">
        <v>49</v>
      </c>
      <c r="G6748" t="s">
        <v>50</v>
      </c>
      <c r="H6748">
        <v>214526</v>
      </c>
      <c r="I6748">
        <v>214526</v>
      </c>
      <c r="J6748">
        <v>57</v>
      </c>
      <c r="K6748" s="1">
        <v>45961</v>
      </c>
      <c r="L6748" t="s">
        <v>15144</v>
      </c>
    </row>
    <row r="6749" spans="1:12" x14ac:dyDescent="0.2">
      <c r="A6749" t="s">
        <v>9957</v>
      </c>
      <c r="B6749" t="s">
        <v>9958</v>
      </c>
      <c r="C6749" t="s">
        <v>7360</v>
      </c>
      <c r="D6749" t="s">
        <v>99</v>
      </c>
      <c r="E6749" t="s">
        <v>38</v>
      </c>
      <c r="F6749" t="s">
        <v>49</v>
      </c>
      <c r="G6749" t="s">
        <v>50</v>
      </c>
      <c r="H6749">
        <v>360000</v>
      </c>
      <c r="I6749">
        <v>360000</v>
      </c>
      <c r="J6749">
        <v>58</v>
      </c>
      <c r="K6749" s="1">
        <v>45961</v>
      </c>
      <c r="L6749" t="s">
        <v>15144</v>
      </c>
    </row>
    <row r="6750" spans="1:12" x14ac:dyDescent="0.2">
      <c r="A6750" t="s">
        <v>8655</v>
      </c>
      <c r="B6750" t="s">
        <v>8656</v>
      </c>
      <c r="C6750" t="s">
        <v>13281</v>
      </c>
      <c r="D6750" t="s">
        <v>99</v>
      </c>
      <c r="E6750" t="s">
        <v>38</v>
      </c>
      <c r="F6750" t="s">
        <v>135</v>
      </c>
      <c r="G6750" t="s">
        <v>136</v>
      </c>
      <c r="H6750">
        <v>560000</v>
      </c>
      <c r="I6750">
        <v>560000</v>
      </c>
      <c r="J6750">
        <v>300</v>
      </c>
      <c r="K6750" s="1">
        <v>45900</v>
      </c>
      <c r="L6750" t="s">
        <v>15144</v>
      </c>
    </row>
    <row r="6751" spans="1:12" x14ac:dyDescent="0.2">
      <c r="A6751" t="s">
        <v>8671</v>
      </c>
      <c r="B6751" t="s">
        <v>8672</v>
      </c>
      <c r="C6751" t="s">
        <v>7360</v>
      </c>
      <c r="D6751" t="s">
        <v>99</v>
      </c>
      <c r="E6751" t="s">
        <v>38</v>
      </c>
      <c r="F6751" t="s">
        <v>135</v>
      </c>
      <c r="G6751" t="s">
        <v>136</v>
      </c>
      <c r="H6751">
        <v>719000</v>
      </c>
      <c r="I6751">
        <v>719000</v>
      </c>
      <c r="J6751">
        <v>350</v>
      </c>
      <c r="K6751" s="1">
        <v>45900</v>
      </c>
      <c r="L6751" t="s">
        <v>15144</v>
      </c>
    </row>
    <row r="6752" spans="1:12" x14ac:dyDescent="0.2">
      <c r="A6752" t="s">
        <v>8659</v>
      </c>
      <c r="B6752" t="s">
        <v>8660</v>
      </c>
      <c r="C6752" t="s">
        <v>7360</v>
      </c>
      <c r="D6752" t="s">
        <v>99</v>
      </c>
      <c r="E6752" t="s">
        <v>38</v>
      </c>
      <c r="F6752" t="s">
        <v>135</v>
      </c>
      <c r="G6752" t="s">
        <v>136</v>
      </c>
      <c r="H6752">
        <v>560000</v>
      </c>
      <c r="I6752">
        <v>560000</v>
      </c>
      <c r="J6752">
        <v>300</v>
      </c>
      <c r="K6752" s="1">
        <v>45900</v>
      </c>
      <c r="L6752" t="s">
        <v>15144</v>
      </c>
    </row>
    <row r="6753" spans="1:12" x14ac:dyDescent="0.2">
      <c r="A6753" t="s">
        <v>8657</v>
      </c>
      <c r="B6753" t="s">
        <v>8658</v>
      </c>
      <c r="C6753" t="s">
        <v>7360</v>
      </c>
      <c r="D6753" t="s">
        <v>99</v>
      </c>
      <c r="E6753" t="s">
        <v>38</v>
      </c>
      <c r="F6753" t="s">
        <v>135</v>
      </c>
      <c r="G6753" t="s">
        <v>136</v>
      </c>
      <c r="H6753">
        <v>719000</v>
      </c>
      <c r="I6753">
        <v>719000</v>
      </c>
      <c r="J6753">
        <v>350</v>
      </c>
      <c r="K6753" s="1">
        <v>45900</v>
      </c>
      <c r="L6753" t="s">
        <v>15144</v>
      </c>
    </row>
    <row r="6754" spans="1:12" x14ac:dyDescent="0.2">
      <c r="A6754" t="s">
        <v>2487</v>
      </c>
      <c r="B6754" t="s">
        <v>5659</v>
      </c>
      <c r="C6754" t="s">
        <v>7360</v>
      </c>
      <c r="D6754" t="s">
        <v>99</v>
      </c>
      <c r="E6754" t="s">
        <v>38</v>
      </c>
      <c r="F6754" t="s">
        <v>58</v>
      </c>
      <c r="G6754" t="s">
        <v>59</v>
      </c>
      <c r="H6754">
        <v>754000</v>
      </c>
      <c r="I6754">
        <v>754000</v>
      </c>
      <c r="J6754">
        <v>84.995000000000005</v>
      </c>
      <c r="K6754" s="1">
        <v>45565</v>
      </c>
      <c r="L6754" t="s">
        <v>15144</v>
      </c>
    </row>
    <row r="6755" spans="1:12" x14ac:dyDescent="0.2">
      <c r="A6755" t="s">
        <v>2491</v>
      </c>
      <c r="B6755" t="s">
        <v>6205</v>
      </c>
      <c r="C6755" t="s">
        <v>7360</v>
      </c>
      <c r="D6755" t="s">
        <v>99</v>
      </c>
      <c r="E6755" t="s">
        <v>38</v>
      </c>
      <c r="F6755" t="s">
        <v>56</v>
      </c>
      <c r="G6755" t="s">
        <v>57</v>
      </c>
      <c r="H6755">
        <v>500000</v>
      </c>
      <c r="I6755">
        <v>500000</v>
      </c>
      <c r="J6755">
        <v>64</v>
      </c>
      <c r="K6755" s="1">
        <v>45535</v>
      </c>
      <c r="L6755" t="s">
        <v>15144</v>
      </c>
    </row>
    <row r="6756" spans="1:12" x14ac:dyDescent="0.2">
      <c r="A6756" t="s">
        <v>2489</v>
      </c>
      <c r="B6756" t="s">
        <v>6204</v>
      </c>
      <c r="C6756" t="s">
        <v>7360</v>
      </c>
      <c r="D6756" t="s">
        <v>99</v>
      </c>
      <c r="E6756" t="s">
        <v>38</v>
      </c>
      <c r="F6756" t="s">
        <v>56</v>
      </c>
      <c r="G6756" t="s">
        <v>57</v>
      </c>
      <c r="H6756">
        <v>500000</v>
      </c>
      <c r="I6756">
        <v>500000</v>
      </c>
      <c r="J6756">
        <v>64</v>
      </c>
      <c r="K6756" s="1">
        <v>45535</v>
      </c>
      <c r="L6756" t="s">
        <v>15144</v>
      </c>
    </row>
    <row r="6757" spans="1:12" x14ac:dyDescent="0.2">
      <c r="A6757" t="s">
        <v>2490</v>
      </c>
      <c r="B6757" t="s">
        <v>6203</v>
      </c>
      <c r="C6757" t="s">
        <v>7360</v>
      </c>
      <c r="D6757" t="s">
        <v>99</v>
      </c>
      <c r="E6757" t="s">
        <v>38</v>
      </c>
      <c r="F6757" t="s">
        <v>56</v>
      </c>
      <c r="G6757" t="s">
        <v>57</v>
      </c>
      <c r="H6757">
        <v>500000</v>
      </c>
      <c r="I6757">
        <v>500000</v>
      </c>
      <c r="J6757">
        <v>64</v>
      </c>
      <c r="K6757" s="1">
        <v>45535</v>
      </c>
      <c r="L6757" t="s">
        <v>15144</v>
      </c>
    </row>
    <row r="6758" spans="1:12" x14ac:dyDescent="0.2">
      <c r="A6758" t="s">
        <v>7732</v>
      </c>
      <c r="B6758" t="s">
        <v>7733</v>
      </c>
      <c r="C6758" t="s">
        <v>7360</v>
      </c>
      <c r="D6758" t="s">
        <v>99</v>
      </c>
      <c r="E6758" t="s">
        <v>38</v>
      </c>
      <c r="F6758" t="s">
        <v>56</v>
      </c>
      <c r="G6758" t="s">
        <v>57</v>
      </c>
      <c r="I6758"/>
      <c r="J6758">
        <v>180</v>
      </c>
      <c r="K6758" s="1">
        <v>45838</v>
      </c>
      <c r="L6758" t="s">
        <v>15144</v>
      </c>
    </row>
    <row r="6759" spans="1:12" x14ac:dyDescent="0.2">
      <c r="A6759" t="s">
        <v>586</v>
      </c>
      <c r="B6759" t="s">
        <v>8996</v>
      </c>
      <c r="C6759" t="s">
        <v>7360</v>
      </c>
      <c r="D6759" t="s">
        <v>99</v>
      </c>
      <c r="E6759" t="s">
        <v>38</v>
      </c>
      <c r="F6759" t="s">
        <v>52</v>
      </c>
      <c r="G6759" t="s">
        <v>53</v>
      </c>
      <c r="H6759">
        <v>150000</v>
      </c>
      <c r="I6759">
        <v>328500</v>
      </c>
      <c r="J6759">
        <v>41</v>
      </c>
      <c r="K6759" s="1">
        <v>45535</v>
      </c>
      <c r="L6759" t="s">
        <v>15144</v>
      </c>
    </row>
    <row r="6760" spans="1:12" x14ac:dyDescent="0.2">
      <c r="A6760" t="s">
        <v>602</v>
      </c>
      <c r="B6760" t="s">
        <v>8997</v>
      </c>
      <c r="C6760" t="s">
        <v>7360</v>
      </c>
      <c r="D6760" t="s">
        <v>99</v>
      </c>
      <c r="E6760" t="s">
        <v>38</v>
      </c>
      <c r="F6760" t="s">
        <v>52</v>
      </c>
      <c r="G6760" t="s">
        <v>53</v>
      </c>
      <c r="H6760">
        <v>150000</v>
      </c>
      <c r="I6760">
        <v>328500</v>
      </c>
      <c r="J6760">
        <v>41</v>
      </c>
      <c r="K6760" s="1">
        <v>45535</v>
      </c>
      <c r="L6760" t="s">
        <v>15144</v>
      </c>
    </row>
    <row r="6761" spans="1:12" x14ac:dyDescent="0.2">
      <c r="A6761" t="s">
        <v>598</v>
      </c>
      <c r="B6761" t="s">
        <v>9002</v>
      </c>
      <c r="C6761" t="s">
        <v>7360</v>
      </c>
      <c r="D6761" t="s">
        <v>99</v>
      </c>
      <c r="E6761" t="s">
        <v>38</v>
      </c>
      <c r="F6761" t="s">
        <v>52</v>
      </c>
      <c r="G6761" t="s">
        <v>53</v>
      </c>
      <c r="H6761">
        <v>150000</v>
      </c>
      <c r="I6761">
        <v>328500</v>
      </c>
      <c r="J6761">
        <v>41</v>
      </c>
      <c r="K6761" s="1">
        <v>45535</v>
      </c>
      <c r="L6761" t="s">
        <v>15144</v>
      </c>
    </row>
    <row r="6762" spans="1:12" x14ac:dyDescent="0.2">
      <c r="A6762" t="s">
        <v>3721</v>
      </c>
      <c r="B6762" t="s">
        <v>7189</v>
      </c>
      <c r="C6762" t="s">
        <v>7360</v>
      </c>
      <c r="D6762" t="s">
        <v>99</v>
      </c>
      <c r="E6762" t="s">
        <v>38</v>
      </c>
      <c r="F6762" t="s">
        <v>52</v>
      </c>
      <c r="G6762" t="s">
        <v>53</v>
      </c>
      <c r="H6762">
        <v>309000</v>
      </c>
      <c r="I6762">
        <v>309000</v>
      </c>
      <c r="J6762">
        <v>64</v>
      </c>
      <c r="K6762" s="1">
        <v>45716</v>
      </c>
      <c r="L6762" t="s">
        <v>15144</v>
      </c>
    </row>
    <row r="6763" spans="1:12" x14ac:dyDescent="0.2">
      <c r="A6763" t="s">
        <v>3722</v>
      </c>
      <c r="B6763" t="s">
        <v>7190</v>
      </c>
      <c r="C6763" t="s">
        <v>7360</v>
      </c>
      <c r="D6763" t="s">
        <v>99</v>
      </c>
      <c r="E6763" t="s">
        <v>38</v>
      </c>
      <c r="F6763" t="s">
        <v>52</v>
      </c>
      <c r="G6763" t="s">
        <v>53</v>
      </c>
      <c r="H6763">
        <v>309000</v>
      </c>
      <c r="I6763">
        <v>309000</v>
      </c>
      <c r="J6763">
        <v>64</v>
      </c>
      <c r="K6763" s="1">
        <v>45716</v>
      </c>
      <c r="L6763" t="s">
        <v>15144</v>
      </c>
    </row>
    <row r="6764" spans="1:12" x14ac:dyDescent="0.2">
      <c r="A6764" t="s">
        <v>636</v>
      </c>
      <c r="B6764" t="s">
        <v>9003</v>
      </c>
      <c r="C6764" t="s">
        <v>7360</v>
      </c>
      <c r="D6764" t="s">
        <v>99</v>
      </c>
      <c r="E6764" t="s">
        <v>38</v>
      </c>
      <c r="F6764" t="s">
        <v>52</v>
      </c>
      <c r="G6764" t="s">
        <v>53</v>
      </c>
      <c r="H6764">
        <v>130000</v>
      </c>
      <c r="I6764">
        <v>130000</v>
      </c>
      <c r="J6764">
        <v>35</v>
      </c>
      <c r="K6764" s="1">
        <v>45535</v>
      </c>
      <c r="L6764" t="s">
        <v>15144</v>
      </c>
    </row>
    <row r="6765" spans="1:12" x14ac:dyDescent="0.2">
      <c r="A6765" t="s">
        <v>11097</v>
      </c>
      <c r="B6765" t="s">
        <v>11098</v>
      </c>
      <c r="C6765" t="s">
        <v>7360</v>
      </c>
      <c r="D6765" t="s">
        <v>11552</v>
      </c>
      <c r="E6765" t="s">
        <v>38</v>
      </c>
      <c r="F6765" t="s">
        <v>49</v>
      </c>
      <c r="G6765" t="s">
        <v>50</v>
      </c>
      <c r="H6765">
        <v>40262</v>
      </c>
      <c r="I6765">
        <v>40262</v>
      </c>
      <c r="J6765">
        <v>19.440750000000001</v>
      </c>
      <c r="K6765" s="1">
        <v>46022</v>
      </c>
      <c r="L6765" t="s">
        <v>15144</v>
      </c>
    </row>
    <row r="6766" spans="1:12" x14ac:dyDescent="0.2">
      <c r="A6766" t="s">
        <v>11132</v>
      </c>
      <c r="B6766" t="s">
        <v>11133</v>
      </c>
      <c r="C6766" t="s">
        <v>7360</v>
      </c>
      <c r="D6766" t="s">
        <v>2078</v>
      </c>
      <c r="E6766" t="s">
        <v>38</v>
      </c>
      <c r="F6766" t="s">
        <v>52</v>
      </c>
      <c r="G6766" t="s">
        <v>53</v>
      </c>
      <c r="H6766">
        <v>360000</v>
      </c>
      <c r="I6766">
        <v>360000</v>
      </c>
      <c r="J6766">
        <v>46.983000000000011</v>
      </c>
      <c r="K6766" s="1">
        <v>46022</v>
      </c>
      <c r="L6766" t="s">
        <v>15144</v>
      </c>
    </row>
    <row r="6767" spans="1:12" x14ac:dyDescent="0.2">
      <c r="A6767" t="s">
        <v>13714</v>
      </c>
      <c r="B6767" t="s">
        <v>13715</v>
      </c>
      <c r="C6767" t="s">
        <v>13716</v>
      </c>
      <c r="D6767" t="s">
        <v>2705</v>
      </c>
      <c r="E6767" t="s">
        <v>38</v>
      </c>
      <c r="F6767" t="s">
        <v>118</v>
      </c>
      <c r="G6767" t="s">
        <v>119</v>
      </c>
      <c r="I6767"/>
      <c r="J6767">
        <v>200</v>
      </c>
      <c r="K6767" s="1">
        <v>46173</v>
      </c>
      <c r="L6767" t="s">
        <v>15144</v>
      </c>
    </row>
    <row r="6768" spans="1:12" x14ac:dyDescent="0.2">
      <c r="A6768" t="s">
        <v>10569</v>
      </c>
      <c r="B6768" t="s">
        <v>13717</v>
      </c>
      <c r="C6768" t="s">
        <v>7360</v>
      </c>
      <c r="D6768" t="s">
        <v>2705</v>
      </c>
      <c r="E6768" t="s">
        <v>38</v>
      </c>
      <c r="F6768" t="s">
        <v>118</v>
      </c>
      <c r="G6768" t="s">
        <v>119</v>
      </c>
      <c r="I6768"/>
      <c r="J6768">
        <v>220</v>
      </c>
      <c r="K6768" s="1">
        <v>45991</v>
      </c>
      <c r="L6768" t="s">
        <v>15144</v>
      </c>
    </row>
    <row r="6769" spans="1:12" x14ac:dyDescent="0.2">
      <c r="A6769" t="s">
        <v>14428</v>
      </c>
      <c r="B6769" t="s">
        <v>14429</v>
      </c>
      <c r="C6769" t="s">
        <v>7360</v>
      </c>
      <c r="D6769" t="s">
        <v>2705</v>
      </c>
      <c r="E6769" t="s">
        <v>38</v>
      </c>
      <c r="F6769" t="s">
        <v>118</v>
      </c>
      <c r="G6769" t="s">
        <v>119</v>
      </c>
      <c r="H6769">
        <v>1000000</v>
      </c>
      <c r="I6769">
        <v>1000000</v>
      </c>
      <c r="J6769">
        <v>150</v>
      </c>
      <c r="K6769" s="1">
        <v>46203</v>
      </c>
      <c r="L6769" t="s">
        <v>15144</v>
      </c>
    </row>
    <row r="6770" spans="1:12" x14ac:dyDescent="0.2">
      <c r="A6770" t="s">
        <v>10570</v>
      </c>
      <c r="B6770" t="s">
        <v>13718</v>
      </c>
      <c r="C6770" t="s">
        <v>7360</v>
      </c>
      <c r="D6770" t="s">
        <v>2705</v>
      </c>
      <c r="E6770" t="s">
        <v>38</v>
      </c>
      <c r="F6770" t="s">
        <v>230</v>
      </c>
      <c r="G6770" t="s">
        <v>836</v>
      </c>
      <c r="H6770">
        <v>800000</v>
      </c>
      <c r="I6770">
        <v>800000</v>
      </c>
      <c r="J6770">
        <v>500</v>
      </c>
      <c r="K6770" s="1">
        <v>45991</v>
      </c>
      <c r="L6770" t="s">
        <v>15144</v>
      </c>
    </row>
    <row r="6771" spans="1:12" x14ac:dyDescent="0.2">
      <c r="A6771" t="s">
        <v>8032</v>
      </c>
      <c r="B6771" t="s">
        <v>8033</v>
      </c>
      <c r="C6771" t="s">
        <v>7360</v>
      </c>
      <c r="D6771" t="s">
        <v>2771</v>
      </c>
      <c r="E6771" t="s">
        <v>6127</v>
      </c>
      <c r="F6771" t="s">
        <v>49</v>
      </c>
      <c r="G6771" t="s">
        <v>50</v>
      </c>
      <c r="I6771">
        <v>400000</v>
      </c>
      <c r="J6771">
        <v>250</v>
      </c>
      <c r="K6771" s="1">
        <v>45838</v>
      </c>
      <c r="L6771" t="s">
        <v>15144</v>
      </c>
    </row>
    <row r="6772" spans="1:12" x14ac:dyDescent="0.2">
      <c r="A6772" t="s">
        <v>8072</v>
      </c>
      <c r="B6772" t="s">
        <v>8073</v>
      </c>
      <c r="C6772" t="s">
        <v>15172</v>
      </c>
      <c r="D6772" t="s">
        <v>2771</v>
      </c>
      <c r="E6772" t="s">
        <v>6127</v>
      </c>
      <c r="F6772" t="s">
        <v>49</v>
      </c>
      <c r="G6772" t="s">
        <v>50</v>
      </c>
      <c r="I6772">
        <v>400000</v>
      </c>
      <c r="J6772">
        <v>250</v>
      </c>
      <c r="K6772" s="1">
        <v>45838</v>
      </c>
      <c r="L6772" t="s">
        <v>15144</v>
      </c>
    </row>
    <row r="6773" spans="1:12" x14ac:dyDescent="0.2">
      <c r="A6773" t="s">
        <v>8230</v>
      </c>
      <c r="B6773" t="s">
        <v>8231</v>
      </c>
      <c r="C6773" t="s">
        <v>7360</v>
      </c>
      <c r="D6773" t="s">
        <v>2771</v>
      </c>
      <c r="E6773" t="s">
        <v>6127</v>
      </c>
      <c r="F6773" t="s">
        <v>49</v>
      </c>
      <c r="G6773" t="s">
        <v>50</v>
      </c>
      <c r="I6773"/>
      <c r="J6773">
        <v>115</v>
      </c>
      <c r="K6773" s="1">
        <v>45869</v>
      </c>
      <c r="L6773" t="s">
        <v>15144</v>
      </c>
    </row>
    <row r="6774" spans="1:12" x14ac:dyDescent="0.2">
      <c r="A6774" t="s">
        <v>8238</v>
      </c>
      <c r="B6774" t="s">
        <v>8239</v>
      </c>
      <c r="C6774" t="s">
        <v>7360</v>
      </c>
      <c r="D6774" t="s">
        <v>2771</v>
      </c>
      <c r="E6774" t="s">
        <v>6127</v>
      </c>
      <c r="F6774" t="s">
        <v>49</v>
      </c>
      <c r="G6774" t="s">
        <v>50</v>
      </c>
      <c r="I6774"/>
      <c r="J6774">
        <v>115</v>
      </c>
      <c r="K6774" s="1">
        <v>45869</v>
      </c>
      <c r="L6774" t="s">
        <v>15144</v>
      </c>
    </row>
    <row r="6775" spans="1:12" x14ac:dyDescent="0.2">
      <c r="A6775" t="s">
        <v>8234</v>
      </c>
      <c r="B6775" t="s">
        <v>8235</v>
      </c>
      <c r="C6775" t="s">
        <v>7360</v>
      </c>
      <c r="D6775" t="s">
        <v>2771</v>
      </c>
      <c r="E6775" t="s">
        <v>6127</v>
      </c>
      <c r="F6775" t="s">
        <v>49</v>
      </c>
      <c r="G6775" t="s">
        <v>50</v>
      </c>
      <c r="I6775"/>
      <c r="J6775">
        <v>115</v>
      </c>
      <c r="K6775" s="1">
        <v>45869</v>
      </c>
      <c r="L6775" t="s">
        <v>15144</v>
      </c>
    </row>
    <row r="6776" spans="1:12" x14ac:dyDescent="0.2">
      <c r="A6776" t="s">
        <v>8226</v>
      </c>
      <c r="B6776" t="s">
        <v>8227</v>
      </c>
      <c r="C6776" t="s">
        <v>7360</v>
      </c>
      <c r="D6776" t="s">
        <v>2771</v>
      </c>
      <c r="E6776" t="s">
        <v>6127</v>
      </c>
      <c r="F6776" t="s">
        <v>49</v>
      </c>
      <c r="G6776" t="s">
        <v>50</v>
      </c>
      <c r="I6776"/>
      <c r="J6776">
        <v>115</v>
      </c>
      <c r="K6776" s="1">
        <v>45869</v>
      </c>
      <c r="L6776" t="s">
        <v>15144</v>
      </c>
    </row>
    <row r="6777" spans="1:12" x14ac:dyDescent="0.2">
      <c r="A6777" t="s">
        <v>8224</v>
      </c>
      <c r="B6777" t="s">
        <v>8225</v>
      </c>
      <c r="C6777" t="s">
        <v>7360</v>
      </c>
      <c r="D6777" t="s">
        <v>2771</v>
      </c>
      <c r="E6777" t="s">
        <v>6127</v>
      </c>
      <c r="F6777" t="s">
        <v>49</v>
      </c>
      <c r="G6777" t="s">
        <v>50</v>
      </c>
      <c r="I6777"/>
      <c r="J6777">
        <v>115</v>
      </c>
      <c r="K6777" s="1">
        <v>45869</v>
      </c>
      <c r="L6777" t="s">
        <v>15144</v>
      </c>
    </row>
    <row r="6778" spans="1:12" x14ac:dyDescent="0.2">
      <c r="A6778" t="s">
        <v>8236</v>
      </c>
      <c r="B6778" t="s">
        <v>8237</v>
      </c>
      <c r="C6778" t="s">
        <v>7360</v>
      </c>
      <c r="D6778" t="s">
        <v>2771</v>
      </c>
      <c r="E6778" t="s">
        <v>6127</v>
      </c>
      <c r="F6778" t="s">
        <v>49</v>
      </c>
      <c r="G6778" t="s">
        <v>50</v>
      </c>
      <c r="I6778"/>
      <c r="J6778">
        <v>115</v>
      </c>
      <c r="K6778" s="1">
        <v>45869</v>
      </c>
      <c r="L6778" t="s">
        <v>15144</v>
      </c>
    </row>
    <row r="6779" spans="1:12" x14ac:dyDescent="0.2">
      <c r="A6779" t="s">
        <v>8232</v>
      </c>
      <c r="B6779" t="s">
        <v>8233</v>
      </c>
      <c r="C6779" t="s">
        <v>7360</v>
      </c>
      <c r="D6779" t="s">
        <v>2771</v>
      </c>
      <c r="E6779" t="s">
        <v>6127</v>
      </c>
      <c r="F6779" t="s">
        <v>49</v>
      </c>
      <c r="G6779" t="s">
        <v>50</v>
      </c>
      <c r="I6779"/>
      <c r="J6779">
        <v>115</v>
      </c>
      <c r="K6779" s="1">
        <v>45869</v>
      </c>
      <c r="L6779" t="s">
        <v>15144</v>
      </c>
    </row>
    <row r="6780" spans="1:12" x14ac:dyDescent="0.2">
      <c r="A6780" t="s">
        <v>8228</v>
      </c>
      <c r="B6780" t="s">
        <v>8229</v>
      </c>
      <c r="C6780" t="s">
        <v>7360</v>
      </c>
      <c r="D6780" t="s">
        <v>2771</v>
      </c>
      <c r="E6780" t="s">
        <v>6127</v>
      </c>
      <c r="F6780" t="s">
        <v>49</v>
      </c>
      <c r="G6780" t="s">
        <v>50</v>
      </c>
      <c r="I6780"/>
      <c r="J6780">
        <v>115</v>
      </c>
      <c r="K6780" s="1">
        <v>45869</v>
      </c>
      <c r="L6780" t="s">
        <v>15144</v>
      </c>
    </row>
    <row r="6781" spans="1:12" x14ac:dyDescent="0.2">
      <c r="A6781" t="s">
        <v>8240</v>
      </c>
      <c r="B6781" t="s">
        <v>8241</v>
      </c>
      <c r="C6781" t="s">
        <v>7360</v>
      </c>
      <c r="D6781" t="s">
        <v>2771</v>
      </c>
      <c r="E6781" t="s">
        <v>6127</v>
      </c>
      <c r="F6781" t="s">
        <v>49</v>
      </c>
      <c r="G6781" t="s">
        <v>50</v>
      </c>
      <c r="I6781"/>
      <c r="J6781">
        <v>115</v>
      </c>
      <c r="K6781" s="1">
        <v>45869</v>
      </c>
      <c r="L6781" t="s">
        <v>15144</v>
      </c>
    </row>
    <row r="6782" spans="1:12" x14ac:dyDescent="0.2">
      <c r="A6782" t="s">
        <v>8258</v>
      </c>
      <c r="B6782" t="s">
        <v>8259</v>
      </c>
      <c r="C6782" t="s">
        <v>7360</v>
      </c>
      <c r="D6782" t="s">
        <v>2771</v>
      </c>
      <c r="E6782" t="s">
        <v>6127</v>
      </c>
      <c r="F6782" t="s">
        <v>49</v>
      </c>
      <c r="G6782" t="s">
        <v>50</v>
      </c>
      <c r="I6782"/>
      <c r="J6782">
        <v>115</v>
      </c>
      <c r="K6782" s="1">
        <v>45869</v>
      </c>
      <c r="L6782" t="s">
        <v>15144</v>
      </c>
    </row>
    <row r="6783" spans="1:12" x14ac:dyDescent="0.2">
      <c r="A6783" t="s">
        <v>8248</v>
      </c>
      <c r="B6783" t="s">
        <v>8249</v>
      </c>
      <c r="C6783" t="s">
        <v>7360</v>
      </c>
      <c r="D6783" t="s">
        <v>2771</v>
      </c>
      <c r="E6783" t="s">
        <v>6127</v>
      </c>
      <c r="F6783" t="s">
        <v>49</v>
      </c>
      <c r="G6783" t="s">
        <v>50</v>
      </c>
      <c r="I6783"/>
      <c r="J6783">
        <v>115</v>
      </c>
      <c r="K6783" s="1">
        <v>45869</v>
      </c>
      <c r="L6783" t="s">
        <v>15144</v>
      </c>
    </row>
    <row r="6784" spans="1:12" x14ac:dyDescent="0.2">
      <c r="A6784" t="s">
        <v>8242</v>
      </c>
      <c r="B6784" t="s">
        <v>8243</v>
      </c>
      <c r="C6784" t="s">
        <v>7360</v>
      </c>
      <c r="D6784" t="s">
        <v>2771</v>
      </c>
      <c r="E6784" t="s">
        <v>6127</v>
      </c>
      <c r="F6784" t="s">
        <v>49</v>
      </c>
      <c r="G6784" t="s">
        <v>50</v>
      </c>
      <c r="I6784"/>
      <c r="J6784">
        <v>115</v>
      </c>
      <c r="K6784" s="1">
        <v>45869</v>
      </c>
      <c r="L6784" t="s">
        <v>15144</v>
      </c>
    </row>
    <row r="6785" spans="1:12" x14ac:dyDescent="0.2">
      <c r="A6785" t="s">
        <v>8260</v>
      </c>
      <c r="B6785" t="s">
        <v>8261</v>
      </c>
      <c r="C6785" t="s">
        <v>7360</v>
      </c>
      <c r="D6785" t="s">
        <v>2771</v>
      </c>
      <c r="E6785" t="s">
        <v>6127</v>
      </c>
      <c r="F6785" t="s">
        <v>49</v>
      </c>
      <c r="G6785" t="s">
        <v>50</v>
      </c>
      <c r="I6785"/>
      <c r="J6785">
        <v>115</v>
      </c>
      <c r="K6785" s="1">
        <v>45869</v>
      </c>
      <c r="L6785" t="s">
        <v>15144</v>
      </c>
    </row>
    <row r="6786" spans="1:12" x14ac:dyDescent="0.2">
      <c r="A6786" t="s">
        <v>8250</v>
      </c>
      <c r="B6786" t="s">
        <v>8251</v>
      </c>
      <c r="C6786" t="s">
        <v>7360</v>
      </c>
      <c r="D6786" t="s">
        <v>2771</v>
      </c>
      <c r="E6786" t="s">
        <v>6127</v>
      </c>
      <c r="F6786" t="s">
        <v>49</v>
      </c>
      <c r="G6786" t="s">
        <v>50</v>
      </c>
      <c r="I6786"/>
      <c r="J6786">
        <v>115</v>
      </c>
      <c r="K6786" s="1">
        <v>45869</v>
      </c>
      <c r="L6786" t="s">
        <v>15144</v>
      </c>
    </row>
    <row r="6787" spans="1:12" x14ac:dyDescent="0.2">
      <c r="A6787" t="s">
        <v>8254</v>
      </c>
      <c r="B6787" t="s">
        <v>8255</v>
      </c>
      <c r="C6787" t="s">
        <v>7360</v>
      </c>
      <c r="D6787" t="s">
        <v>2771</v>
      </c>
      <c r="E6787" t="s">
        <v>6127</v>
      </c>
      <c r="F6787" t="s">
        <v>49</v>
      </c>
      <c r="G6787" t="s">
        <v>50</v>
      </c>
      <c r="I6787"/>
      <c r="J6787">
        <v>115</v>
      </c>
      <c r="K6787" s="1">
        <v>45869</v>
      </c>
      <c r="L6787" t="s">
        <v>15144</v>
      </c>
    </row>
    <row r="6788" spans="1:12" x14ac:dyDescent="0.2">
      <c r="A6788" t="s">
        <v>8262</v>
      </c>
      <c r="B6788" t="s">
        <v>8263</v>
      </c>
      <c r="C6788" t="s">
        <v>7360</v>
      </c>
      <c r="D6788" t="s">
        <v>2771</v>
      </c>
      <c r="E6788" t="s">
        <v>6127</v>
      </c>
      <c r="F6788" t="s">
        <v>49</v>
      </c>
      <c r="G6788" t="s">
        <v>50</v>
      </c>
      <c r="I6788"/>
      <c r="J6788">
        <v>115</v>
      </c>
      <c r="K6788" s="1">
        <v>45869</v>
      </c>
      <c r="L6788" t="s">
        <v>15144</v>
      </c>
    </row>
    <row r="6789" spans="1:12" x14ac:dyDescent="0.2">
      <c r="A6789" t="s">
        <v>8244</v>
      </c>
      <c r="B6789" t="s">
        <v>8245</v>
      </c>
      <c r="C6789" t="s">
        <v>7360</v>
      </c>
      <c r="D6789" t="s">
        <v>2771</v>
      </c>
      <c r="E6789" t="s">
        <v>6127</v>
      </c>
      <c r="F6789" t="s">
        <v>49</v>
      </c>
      <c r="G6789" t="s">
        <v>50</v>
      </c>
      <c r="I6789"/>
      <c r="J6789">
        <v>115</v>
      </c>
      <c r="K6789" s="1">
        <v>45869</v>
      </c>
      <c r="L6789" t="s">
        <v>15144</v>
      </c>
    </row>
    <row r="6790" spans="1:12" x14ac:dyDescent="0.2">
      <c r="A6790" t="s">
        <v>8256</v>
      </c>
      <c r="B6790" t="s">
        <v>8257</v>
      </c>
      <c r="C6790" t="s">
        <v>7360</v>
      </c>
      <c r="D6790" t="s">
        <v>2771</v>
      </c>
      <c r="E6790" t="s">
        <v>6127</v>
      </c>
      <c r="F6790" t="s">
        <v>49</v>
      </c>
      <c r="G6790" t="s">
        <v>50</v>
      </c>
      <c r="I6790"/>
      <c r="J6790">
        <v>115</v>
      </c>
      <c r="K6790" s="1">
        <v>45869</v>
      </c>
      <c r="L6790" t="s">
        <v>15144</v>
      </c>
    </row>
    <row r="6791" spans="1:12" x14ac:dyDescent="0.2">
      <c r="A6791" t="s">
        <v>8246</v>
      </c>
      <c r="B6791" t="s">
        <v>8247</v>
      </c>
      <c r="C6791" t="s">
        <v>7360</v>
      </c>
      <c r="D6791" t="s">
        <v>2771</v>
      </c>
      <c r="E6791" t="s">
        <v>6127</v>
      </c>
      <c r="F6791" t="s">
        <v>49</v>
      </c>
      <c r="G6791" t="s">
        <v>50</v>
      </c>
      <c r="I6791"/>
      <c r="J6791">
        <v>115</v>
      </c>
      <c r="K6791" s="1">
        <v>45869</v>
      </c>
      <c r="L6791" t="s">
        <v>15144</v>
      </c>
    </row>
    <row r="6792" spans="1:12" x14ac:dyDescent="0.2">
      <c r="A6792" t="s">
        <v>8252</v>
      </c>
      <c r="B6792" t="s">
        <v>8253</v>
      </c>
      <c r="C6792" t="s">
        <v>7360</v>
      </c>
      <c r="D6792" t="s">
        <v>2771</v>
      </c>
      <c r="E6792" t="s">
        <v>6127</v>
      </c>
      <c r="F6792" t="s">
        <v>49</v>
      </c>
      <c r="G6792" t="s">
        <v>50</v>
      </c>
      <c r="I6792"/>
      <c r="J6792">
        <v>115</v>
      </c>
      <c r="K6792" s="1">
        <v>45869</v>
      </c>
      <c r="L6792" t="s">
        <v>15144</v>
      </c>
    </row>
    <row r="6793" spans="1:12" x14ac:dyDescent="0.2">
      <c r="A6793" t="s">
        <v>8278</v>
      </c>
      <c r="B6793" t="s">
        <v>8279</v>
      </c>
      <c r="C6793" t="s">
        <v>7360</v>
      </c>
      <c r="D6793" t="s">
        <v>2771</v>
      </c>
      <c r="E6793" t="s">
        <v>6127</v>
      </c>
      <c r="F6793" t="s">
        <v>49</v>
      </c>
      <c r="G6793" t="s">
        <v>50</v>
      </c>
      <c r="I6793"/>
      <c r="J6793">
        <v>115</v>
      </c>
      <c r="K6793" s="1">
        <v>45869</v>
      </c>
      <c r="L6793" t="s">
        <v>15144</v>
      </c>
    </row>
    <row r="6794" spans="1:12" x14ac:dyDescent="0.2">
      <c r="A6794" t="s">
        <v>8268</v>
      </c>
      <c r="B6794" t="s">
        <v>8269</v>
      </c>
      <c r="C6794" t="s">
        <v>7360</v>
      </c>
      <c r="D6794" t="s">
        <v>2771</v>
      </c>
      <c r="E6794" t="s">
        <v>6127</v>
      </c>
      <c r="F6794" t="s">
        <v>49</v>
      </c>
      <c r="G6794" t="s">
        <v>50</v>
      </c>
      <c r="I6794"/>
      <c r="J6794">
        <v>115</v>
      </c>
      <c r="K6794" s="1">
        <v>45869</v>
      </c>
      <c r="L6794" t="s">
        <v>15144</v>
      </c>
    </row>
    <row r="6795" spans="1:12" x14ac:dyDescent="0.2">
      <c r="A6795" t="s">
        <v>8274</v>
      </c>
      <c r="B6795" t="s">
        <v>8275</v>
      </c>
      <c r="C6795" t="s">
        <v>7360</v>
      </c>
      <c r="D6795" t="s">
        <v>2771</v>
      </c>
      <c r="E6795" t="s">
        <v>6127</v>
      </c>
      <c r="F6795" t="s">
        <v>49</v>
      </c>
      <c r="G6795" t="s">
        <v>50</v>
      </c>
      <c r="I6795"/>
      <c r="J6795">
        <v>115</v>
      </c>
      <c r="K6795" s="1">
        <v>45869</v>
      </c>
      <c r="L6795" t="s">
        <v>15144</v>
      </c>
    </row>
    <row r="6796" spans="1:12" x14ac:dyDescent="0.2">
      <c r="A6796" t="s">
        <v>8276</v>
      </c>
      <c r="B6796" t="s">
        <v>8277</v>
      </c>
      <c r="C6796" t="s">
        <v>7360</v>
      </c>
      <c r="D6796" t="s">
        <v>2771</v>
      </c>
      <c r="E6796" t="s">
        <v>6127</v>
      </c>
      <c r="F6796" t="s">
        <v>49</v>
      </c>
      <c r="G6796" t="s">
        <v>50</v>
      </c>
      <c r="I6796"/>
      <c r="J6796">
        <v>115</v>
      </c>
      <c r="K6796" s="1">
        <v>45869</v>
      </c>
      <c r="L6796" t="s">
        <v>15144</v>
      </c>
    </row>
    <row r="6797" spans="1:12" x14ac:dyDescent="0.2">
      <c r="A6797" t="s">
        <v>8272</v>
      </c>
      <c r="B6797" t="s">
        <v>8273</v>
      </c>
      <c r="C6797" t="s">
        <v>7360</v>
      </c>
      <c r="D6797" t="s">
        <v>2771</v>
      </c>
      <c r="E6797" t="s">
        <v>6127</v>
      </c>
      <c r="F6797" t="s">
        <v>49</v>
      </c>
      <c r="G6797" t="s">
        <v>50</v>
      </c>
      <c r="I6797"/>
      <c r="J6797">
        <v>115</v>
      </c>
      <c r="K6797" s="1">
        <v>45869</v>
      </c>
      <c r="L6797" t="s">
        <v>15144</v>
      </c>
    </row>
    <row r="6798" spans="1:12" x14ac:dyDescent="0.2">
      <c r="A6798" t="s">
        <v>8280</v>
      </c>
      <c r="B6798" t="s">
        <v>8281</v>
      </c>
      <c r="C6798" t="s">
        <v>7360</v>
      </c>
      <c r="D6798" t="s">
        <v>2771</v>
      </c>
      <c r="E6798" t="s">
        <v>6127</v>
      </c>
      <c r="F6798" t="s">
        <v>49</v>
      </c>
      <c r="G6798" t="s">
        <v>50</v>
      </c>
      <c r="I6798"/>
      <c r="J6798">
        <v>115</v>
      </c>
      <c r="K6798" s="1">
        <v>45869</v>
      </c>
      <c r="L6798" t="s">
        <v>15144</v>
      </c>
    </row>
    <row r="6799" spans="1:12" x14ac:dyDescent="0.2">
      <c r="A6799" t="s">
        <v>8264</v>
      </c>
      <c r="B6799" t="s">
        <v>8265</v>
      </c>
      <c r="C6799" t="s">
        <v>7360</v>
      </c>
      <c r="D6799" t="s">
        <v>2771</v>
      </c>
      <c r="E6799" t="s">
        <v>6127</v>
      </c>
      <c r="F6799" t="s">
        <v>49</v>
      </c>
      <c r="G6799" t="s">
        <v>50</v>
      </c>
      <c r="I6799"/>
      <c r="J6799">
        <v>115</v>
      </c>
      <c r="K6799" s="1">
        <v>45869</v>
      </c>
      <c r="L6799" t="s">
        <v>15144</v>
      </c>
    </row>
    <row r="6800" spans="1:12" x14ac:dyDescent="0.2">
      <c r="A6800" t="s">
        <v>8266</v>
      </c>
      <c r="B6800" t="s">
        <v>8267</v>
      </c>
      <c r="C6800" t="s">
        <v>7360</v>
      </c>
      <c r="D6800" t="s">
        <v>2771</v>
      </c>
      <c r="E6800" t="s">
        <v>6127</v>
      </c>
      <c r="F6800" t="s">
        <v>49</v>
      </c>
      <c r="G6800" t="s">
        <v>50</v>
      </c>
      <c r="I6800"/>
      <c r="J6800">
        <v>115</v>
      </c>
      <c r="K6800" s="1">
        <v>45869</v>
      </c>
      <c r="L6800" t="s">
        <v>15144</v>
      </c>
    </row>
    <row r="6801" spans="1:12" x14ac:dyDescent="0.2">
      <c r="A6801" t="s">
        <v>8282</v>
      </c>
      <c r="B6801" t="s">
        <v>8283</v>
      </c>
      <c r="C6801" t="s">
        <v>7360</v>
      </c>
      <c r="D6801" t="s">
        <v>2771</v>
      </c>
      <c r="E6801" t="s">
        <v>6127</v>
      </c>
      <c r="F6801" t="s">
        <v>49</v>
      </c>
      <c r="G6801" t="s">
        <v>50</v>
      </c>
      <c r="I6801"/>
      <c r="J6801">
        <v>115</v>
      </c>
      <c r="K6801" s="1">
        <v>45869</v>
      </c>
      <c r="L6801" t="s">
        <v>15144</v>
      </c>
    </row>
    <row r="6802" spans="1:12" x14ac:dyDescent="0.2">
      <c r="A6802" t="s">
        <v>8270</v>
      </c>
      <c r="B6802" t="s">
        <v>8271</v>
      </c>
      <c r="C6802" t="s">
        <v>7360</v>
      </c>
      <c r="D6802" t="s">
        <v>2771</v>
      </c>
      <c r="E6802" t="s">
        <v>6127</v>
      </c>
      <c r="F6802" t="s">
        <v>49</v>
      </c>
      <c r="G6802" t="s">
        <v>50</v>
      </c>
      <c r="I6802"/>
      <c r="J6802">
        <v>115</v>
      </c>
      <c r="K6802" s="1">
        <v>45869</v>
      </c>
      <c r="L6802" t="s">
        <v>15144</v>
      </c>
    </row>
    <row r="6803" spans="1:12" x14ac:dyDescent="0.2">
      <c r="A6803" t="s">
        <v>7525</v>
      </c>
      <c r="B6803" t="s">
        <v>7378</v>
      </c>
      <c r="C6803" t="s">
        <v>7360</v>
      </c>
      <c r="D6803" t="s">
        <v>2771</v>
      </c>
      <c r="E6803" t="s">
        <v>6127</v>
      </c>
      <c r="F6803" t="s">
        <v>52</v>
      </c>
      <c r="G6803" t="s">
        <v>53</v>
      </c>
      <c r="I6803">
        <v>511111</v>
      </c>
      <c r="J6803">
        <v>65.873999999999995</v>
      </c>
      <c r="K6803" s="1">
        <v>45808</v>
      </c>
      <c r="L6803" t="s">
        <v>15144</v>
      </c>
    </row>
    <row r="6804" spans="1:12" x14ac:dyDescent="0.2">
      <c r="A6804" t="s">
        <v>7529</v>
      </c>
      <c r="B6804" t="s">
        <v>7384</v>
      </c>
      <c r="C6804" t="s">
        <v>7360</v>
      </c>
      <c r="D6804" t="s">
        <v>2771</v>
      </c>
      <c r="E6804" t="s">
        <v>6127</v>
      </c>
      <c r="F6804" t="s">
        <v>52</v>
      </c>
      <c r="G6804" t="s">
        <v>53</v>
      </c>
      <c r="I6804">
        <v>511111</v>
      </c>
      <c r="J6804">
        <v>65.873999999999995</v>
      </c>
      <c r="K6804" s="1">
        <v>45808</v>
      </c>
      <c r="L6804" t="s">
        <v>15144</v>
      </c>
    </row>
    <row r="6805" spans="1:12" x14ac:dyDescent="0.2">
      <c r="A6805" t="s">
        <v>7527</v>
      </c>
      <c r="B6805" t="s">
        <v>7382</v>
      </c>
      <c r="C6805" t="s">
        <v>7360</v>
      </c>
      <c r="D6805" t="s">
        <v>2771</v>
      </c>
      <c r="E6805" t="s">
        <v>6127</v>
      </c>
      <c r="F6805" t="s">
        <v>52</v>
      </c>
      <c r="G6805" t="s">
        <v>53</v>
      </c>
      <c r="I6805">
        <v>511111</v>
      </c>
      <c r="J6805">
        <v>65.873999999999995</v>
      </c>
      <c r="K6805" s="1">
        <v>45808</v>
      </c>
      <c r="L6805" t="s">
        <v>15144</v>
      </c>
    </row>
    <row r="6806" spans="1:12" x14ac:dyDescent="0.2">
      <c r="A6806" t="s">
        <v>7528</v>
      </c>
      <c r="B6806" t="s">
        <v>7376</v>
      </c>
      <c r="C6806" t="s">
        <v>7360</v>
      </c>
      <c r="D6806" t="s">
        <v>2771</v>
      </c>
      <c r="E6806" t="s">
        <v>6127</v>
      </c>
      <c r="F6806" t="s">
        <v>52</v>
      </c>
      <c r="G6806" t="s">
        <v>53</v>
      </c>
      <c r="I6806">
        <v>511111</v>
      </c>
      <c r="J6806">
        <v>65.873999999999995</v>
      </c>
      <c r="K6806" s="1">
        <v>45808</v>
      </c>
      <c r="L6806" t="s">
        <v>15144</v>
      </c>
    </row>
    <row r="6807" spans="1:12" x14ac:dyDescent="0.2">
      <c r="A6807" t="s">
        <v>7526</v>
      </c>
      <c r="B6807" t="s">
        <v>7374</v>
      </c>
      <c r="C6807" t="s">
        <v>7360</v>
      </c>
      <c r="D6807" t="s">
        <v>2771</v>
      </c>
      <c r="E6807" t="s">
        <v>6127</v>
      </c>
      <c r="F6807" t="s">
        <v>52</v>
      </c>
      <c r="G6807" t="s">
        <v>53</v>
      </c>
      <c r="I6807">
        <v>511111</v>
      </c>
      <c r="J6807">
        <v>65.873999999999995</v>
      </c>
      <c r="K6807" s="1">
        <v>45808</v>
      </c>
      <c r="L6807" t="s">
        <v>15144</v>
      </c>
    </row>
    <row r="6808" spans="1:12" x14ac:dyDescent="0.2">
      <c r="A6808" t="s">
        <v>7523</v>
      </c>
      <c r="B6808" t="s">
        <v>7407</v>
      </c>
      <c r="C6808" t="s">
        <v>7360</v>
      </c>
      <c r="D6808" t="s">
        <v>2771</v>
      </c>
      <c r="E6808" t="s">
        <v>6127</v>
      </c>
      <c r="F6808" t="s">
        <v>52</v>
      </c>
      <c r="G6808" t="s">
        <v>53</v>
      </c>
      <c r="I6808">
        <v>511111</v>
      </c>
      <c r="J6808">
        <v>65.873999999999995</v>
      </c>
      <c r="K6808" s="1">
        <v>45808</v>
      </c>
      <c r="L6808" t="s">
        <v>15144</v>
      </c>
    </row>
    <row r="6809" spans="1:12" x14ac:dyDescent="0.2">
      <c r="A6809" t="s">
        <v>7530</v>
      </c>
      <c r="B6809" t="s">
        <v>7380</v>
      </c>
      <c r="C6809" t="s">
        <v>7360</v>
      </c>
      <c r="D6809" t="s">
        <v>2771</v>
      </c>
      <c r="E6809" t="s">
        <v>6127</v>
      </c>
      <c r="F6809" t="s">
        <v>52</v>
      </c>
      <c r="G6809" t="s">
        <v>53</v>
      </c>
      <c r="I6809">
        <v>511111</v>
      </c>
      <c r="J6809">
        <v>65.873999999999995</v>
      </c>
      <c r="K6809" s="1">
        <v>45808</v>
      </c>
      <c r="L6809" t="s">
        <v>15144</v>
      </c>
    </row>
    <row r="6810" spans="1:12" x14ac:dyDescent="0.2">
      <c r="A6810" t="s">
        <v>7524</v>
      </c>
      <c r="B6810" t="s">
        <v>7409</v>
      </c>
      <c r="C6810" t="s">
        <v>7360</v>
      </c>
      <c r="D6810" t="s">
        <v>2771</v>
      </c>
      <c r="E6810" t="s">
        <v>6127</v>
      </c>
      <c r="F6810" t="s">
        <v>52</v>
      </c>
      <c r="G6810" t="s">
        <v>53</v>
      </c>
      <c r="I6810">
        <v>511111</v>
      </c>
      <c r="J6810">
        <v>65.873999999999995</v>
      </c>
      <c r="K6810" s="1">
        <v>45808</v>
      </c>
      <c r="L6810" t="s">
        <v>15144</v>
      </c>
    </row>
    <row r="6811" spans="1:12" x14ac:dyDescent="0.2">
      <c r="A6811" t="s">
        <v>7522</v>
      </c>
      <c r="B6811" t="s">
        <v>7372</v>
      </c>
      <c r="C6811" t="s">
        <v>7360</v>
      </c>
      <c r="D6811" t="s">
        <v>2771</v>
      </c>
      <c r="E6811" t="s">
        <v>6127</v>
      </c>
      <c r="F6811" t="s">
        <v>52</v>
      </c>
      <c r="G6811" t="s">
        <v>53</v>
      </c>
      <c r="I6811">
        <v>511111</v>
      </c>
      <c r="J6811">
        <v>65.873999999999995</v>
      </c>
      <c r="K6811" s="1">
        <v>45808</v>
      </c>
      <c r="L6811" t="s">
        <v>15144</v>
      </c>
    </row>
    <row r="6812" spans="1:12" x14ac:dyDescent="0.2">
      <c r="A6812" t="s">
        <v>3656</v>
      </c>
      <c r="B6812" t="s">
        <v>4793</v>
      </c>
      <c r="C6812" t="s">
        <v>7360</v>
      </c>
      <c r="D6812" t="s">
        <v>2771</v>
      </c>
      <c r="E6812" t="s">
        <v>6127</v>
      </c>
      <c r="F6812" t="s">
        <v>52</v>
      </c>
      <c r="G6812" t="s">
        <v>53</v>
      </c>
      <c r="H6812">
        <v>364998</v>
      </c>
      <c r="I6812">
        <v>364998</v>
      </c>
      <c r="J6812">
        <v>46.370000000000012</v>
      </c>
      <c r="K6812" s="1">
        <v>45716</v>
      </c>
      <c r="L6812" t="s">
        <v>15144</v>
      </c>
    </row>
    <row r="6813" spans="1:12" x14ac:dyDescent="0.2">
      <c r="A6813" t="s">
        <v>2828</v>
      </c>
      <c r="B6813" t="s">
        <v>7012</v>
      </c>
      <c r="C6813" t="s">
        <v>7360</v>
      </c>
      <c r="D6813" t="s">
        <v>3348</v>
      </c>
      <c r="E6813" t="s">
        <v>6127</v>
      </c>
      <c r="F6813" t="s">
        <v>52</v>
      </c>
      <c r="G6813" t="s">
        <v>53</v>
      </c>
      <c r="H6813">
        <v>255000</v>
      </c>
      <c r="I6813">
        <v>255000</v>
      </c>
      <c r="J6813">
        <v>60</v>
      </c>
      <c r="K6813" s="1">
        <v>45596</v>
      </c>
      <c r="L6813" t="s">
        <v>15144</v>
      </c>
    </row>
    <row r="6814" spans="1:12" x14ac:dyDescent="0.2">
      <c r="A6814" t="s">
        <v>2827</v>
      </c>
      <c r="B6814" t="s">
        <v>7013</v>
      </c>
      <c r="C6814" t="s">
        <v>7360</v>
      </c>
      <c r="D6814" t="s">
        <v>3348</v>
      </c>
      <c r="E6814" t="s">
        <v>6127</v>
      </c>
      <c r="F6814" t="s">
        <v>52</v>
      </c>
      <c r="G6814" t="s">
        <v>53</v>
      </c>
      <c r="H6814">
        <v>255000</v>
      </c>
      <c r="I6814">
        <v>255000</v>
      </c>
      <c r="J6814">
        <v>60</v>
      </c>
      <c r="K6814" s="1">
        <v>45596</v>
      </c>
      <c r="L6814" t="s">
        <v>15144</v>
      </c>
    </row>
    <row r="6815" spans="1:12" x14ac:dyDescent="0.2">
      <c r="A6815" t="s">
        <v>8816</v>
      </c>
      <c r="B6815" t="s">
        <v>8817</v>
      </c>
      <c r="C6815" t="s">
        <v>7360</v>
      </c>
      <c r="D6815" t="s">
        <v>8803</v>
      </c>
      <c r="E6815" t="s">
        <v>6127</v>
      </c>
      <c r="F6815" t="s">
        <v>168</v>
      </c>
      <c r="G6815" t="s">
        <v>169</v>
      </c>
      <c r="I6815"/>
      <c r="J6815">
        <v>233</v>
      </c>
      <c r="K6815" s="1">
        <v>45900</v>
      </c>
      <c r="L6815" t="s">
        <v>15144</v>
      </c>
    </row>
    <row r="6816" spans="1:12" x14ac:dyDescent="0.2">
      <c r="A6816" t="s">
        <v>8846</v>
      </c>
      <c r="B6816" t="s">
        <v>8847</v>
      </c>
      <c r="C6816" t="s">
        <v>7360</v>
      </c>
      <c r="D6816" t="s">
        <v>8803</v>
      </c>
      <c r="E6816" t="s">
        <v>6127</v>
      </c>
      <c r="F6816" t="s">
        <v>168</v>
      </c>
      <c r="G6816" t="s">
        <v>169</v>
      </c>
      <c r="I6816"/>
      <c r="J6816">
        <v>233</v>
      </c>
      <c r="K6816" s="1">
        <v>45900</v>
      </c>
      <c r="L6816" t="s">
        <v>15144</v>
      </c>
    </row>
    <row r="6817" spans="1:12" x14ac:dyDescent="0.2">
      <c r="A6817" t="s">
        <v>8801</v>
      </c>
      <c r="B6817" t="s">
        <v>8802</v>
      </c>
      <c r="C6817" t="s">
        <v>7360</v>
      </c>
      <c r="D6817" t="s">
        <v>8803</v>
      </c>
      <c r="E6817" t="s">
        <v>6127</v>
      </c>
      <c r="F6817" t="s">
        <v>168</v>
      </c>
      <c r="G6817" t="s">
        <v>169</v>
      </c>
      <c r="I6817"/>
      <c r="J6817">
        <v>233</v>
      </c>
      <c r="K6817" s="1">
        <v>45900</v>
      </c>
      <c r="L6817" t="s">
        <v>15144</v>
      </c>
    </row>
    <row r="6818" spans="1:12" x14ac:dyDescent="0.2">
      <c r="A6818" t="s">
        <v>8810</v>
      </c>
      <c r="B6818" t="s">
        <v>8811</v>
      </c>
      <c r="C6818" t="s">
        <v>7360</v>
      </c>
      <c r="D6818" t="s">
        <v>8803</v>
      </c>
      <c r="E6818" t="s">
        <v>6127</v>
      </c>
      <c r="F6818" t="s">
        <v>168</v>
      </c>
      <c r="G6818" t="s">
        <v>169</v>
      </c>
      <c r="I6818"/>
      <c r="J6818">
        <v>233</v>
      </c>
      <c r="K6818" s="1">
        <v>45900</v>
      </c>
      <c r="L6818" t="s">
        <v>15144</v>
      </c>
    </row>
    <row r="6819" spans="1:12" x14ac:dyDescent="0.2">
      <c r="A6819" t="s">
        <v>8814</v>
      </c>
      <c r="B6819" t="s">
        <v>8815</v>
      </c>
      <c r="C6819" t="s">
        <v>7360</v>
      </c>
      <c r="D6819" t="s">
        <v>8803</v>
      </c>
      <c r="E6819" t="s">
        <v>6127</v>
      </c>
      <c r="F6819" t="s">
        <v>168</v>
      </c>
      <c r="G6819" t="s">
        <v>169</v>
      </c>
      <c r="I6819"/>
      <c r="J6819">
        <v>233</v>
      </c>
      <c r="K6819" s="1">
        <v>45900</v>
      </c>
      <c r="L6819" t="s">
        <v>15144</v>
      </c>
    </row>
    <row r="6820" spans="1:12" x14ac:dyDescent="0.2">
      <c r="A6820" t="s">
        <v>8842</v>
      </c>
      <c r="B6820" t="s">
        <v>8843</v>
      </c>
      <c r="C6820" t="s">
        <v>7360</v>
      </c>
      <c r="D6820" t="s">
        <v>8803</v>
      </c>
      <c r="E6820" t="s">
        <v>6127</v>
      </c>
      <c r="F6820" t="s">
        <v>168</v>
      </c>
      <c r="G6820" t="s">
        <v>169</v>
      </c>
      <c r="I6820"/>
      <c r="J6820">
        <v>233</v>
      </c>
      <c r="K6820" s="1">
        <v>45900</v>
      </c>
      <c r="L6820" t="s">
        <v>15144</v>
      </c>
    </row>
    <row r="6821" spans="1:12" x14ac:dyDescent="0.2">
      <c r="A6821" t="s">
        <v>8826</v>
      </c>
      <c r="B6821" t="s">
        <v>8827</v>
      </c>
      <c r="C6821" t="s">
        <v>7360</v>
      </c>
      <c r="D6821" t="s">
        <v>8803</v>
      </c>
      <c r="E6821" t="s">
        <v>6127</v>
      </c>
      <c r="F6821" t="s">
        <v>168</v>
      </c>
      <c r="G6821" t="s">
        <v>169</v>
      </c>
      <c r="I6821"/>
      <c r="J6821">
        <v>233</v>
      </c>
      <c r="K6821" s="1">
        <v>45900</v>
      </c>
      <c r="L6821" t="s">
        <v>15144</v>
      </c>
    </row>
    <row r="6822" spans="1:12" x14ac:dyDescent="0.2">
      <c r="A6822" t="s">
        <v>3216</v>
      </c>
      <c r="B6822" t="s">
        <v>7243</v>
      </c>
      <c r="C6822" t="s">
        <v>7360</v>
      </c>
      <c r="D6822" t="s">
        <v>3204</v>
      </c>
      <c r="E6822" t="s">
        <v>6127</v>
      </c>
      <c r="F6822" t="s">
        <v>52</v>
      </c>
      <c r="G6822" t="s">
        <v>53</v>
      </c>
      <c r="H6822">
        <v>300000</v>
      </c>
      <c r="I6822">
        <v>300000</v>
      </c>
      <c r="J6822">
        <v>50.66</v>
      </c>
      <c r="K6822" s="1">
        <v>45657</v>
      </c>
      <c r="L6822" t="s">
        <v>15144</v>
      </c>
    </row>
    <row r="6823" spans="1:12" x14ac:dyDescent="0.2">
      <c r="A6823" t="s">
        <v>3203</v>
      </c>
      <c r="B6823" t="s">
        <v>7242</v>
      </c>
      <c r="C6823" t="s">
        <v>7360</v>
      </c>
      <c r="D6823" t="s">
        <v>3204</v>
      </c>
      <c r="E6823" t="s">
        <v>6127</v>
      </c>
      <c r="F6823" t="s">
        <v>52</v>
      </c>
      <c r="G6823" t="s">
        <v>53</v>
      </c>
      <c r="H6823">
        <v>300000</v>
      </c>
      <c r="I6823">
        <v>300000</v>
      </c>
      <c r="J6823">
        <v>50.66</v>
      </c>
      <c r="K6823" s="1">
        <v>45657</v>
      </c>
      <c r="L6823" t="s">
        <v>15144</v>
      </c>
    </row>
    <row r="6824" spans="1:12" x14ac:dyDescent="0.2">
      <c r="A6824" t="s">
        <v>3209</v>
      </c>
      <c r="B6824" t="s">
        <v>7244</v>
      </c>
      <c r="C6824" t="s">
        <v>7360</v>
      </c>
      <c r="D6824" t="s">
        <v>3204</v>
      </c>
      <c r="E6824" t="s">
        <v>6127</v>
      </c>
      <c r="F6824" t="s">
        <v>52</v>
      </c>
      <c r="G6824" t="s">
        <v>53</v>
      </c>
      <c r="H6824">
        <v>300000</v>
      </c>
      <c r="I6824">
        <v>300000</v>
      </c>
      <c r="J6824">
        <v>50.66</v>
      </c>
      <c r="K6824" s="1">
        <v>45657</v>
      </c>
      <c r="L6824" t="s">
        <v>15144</v>
      </c>
    </row>
    <row r="6825" spans="1:12" x14ac:dyDescent="0.2">
      <c r="A6825" t="s">
        <v>9770</v>
      </c>
      <c r="B6825" t="s">
        <v>11269</v>
      </c>
      <c r="C6825" t="s">
        <v>7360</v>
      </c>
      <c r="D6825" t="s">
        <v>97</v>
      </c>
      <c r="E6825" t="s">
        <v>6127</v>
      </c>
      <c r="F6825" t="s">
        <v>168</v>
      </c>
      <c r="G6825" t="s">
        <v>169</v>
      </c>
      <c r="I6825"/>
      <c r="J6825">
        <v>72</v>
      </c>
      <c r="K6825" s="1">
        <v>45961</v>
      </c>
      <c r="L6825" t="s">
        <v>15144</v>
      </c>
    </row>
    <row r="6826" spans="1:12" x14ac:dyDescent="0.2">
      <c r="A6826" t="s">
        <v>3290</v>
      </c>
      <c r="B6826" t="s">
        <v>6913</v>
      </c>
      <c r="C6826" t="s">
        <v>7360</v>
      </c>
      <c r="D6826" t="s">
        <v>197</v>
      </c>
      <c r="E6826" t="s">
        <v>6127</v>
      </c>
      <c r="F6826" t="s">
        <v>52</v>
      </c>
      <c r="G6826" t="s">
        <v>53</v>
      </c>
      <c r="H6826">
        <v>250000</v>
      </c>
      <c r="I6826">
        <v>250000</v>
      </c>
      <c r="J6826">
        <v>80</v>
      </c>
      <c r="K6826" s="1">
        <v>45657</v>
      </c>
      <c r="L6826" t="s">
        <v>15144</v>
      </c>
    </row>
    <row r="6827" spans="1:12" x14ac:dyDescent="0.2">
      <c r="A6827" t="s">
        <v>1621</v>
      </c>
      <c r="B6827" t="s">
        <v>6118</v>
      </c>
      <c r="C6827" t="s">
        <v>7360</v>
      </c>
      <c r="D6827" t="s">
        <v>197</v>
      </c>
      <c r="E6827" t="s">
        <v>6127</v>
      </c>
      <c r="F6827" t="s">
        <v>52</v>
      </c>
      <c r="G6827" t="s">
        <v>53</v>
      </c>
      <c r="H6827">
        <v>453000</v>
      </c>
      <c r="I6827">
        <v>453000</v>
      </c>
      <c r="J6827">
        <v>73.600766594516585</v>
      </c>
      <c r="K6827" s="1">
        <v>45535</v>
      </c>
      <c r="L6827" t="s">
        <v>15144</v>
      </c>
    </row>
    <row r="6828" spans="1:12" x14ac:dyDescent="0.2">
      <c r="A6828" t="s">
        <v>3170</v>
      </c>
      <c r="B6828" t="s">
        <v>6120</v>
      </c>
      <c r="C6828" t="s">
        <v>7360</v>
      </c>
      <c r="D6828" t="s">
        <v>197</v>
      </c>
      <c r="E6828" t="s">
        <v>6127</v>
      </c>
      <c r="F6828" t="s">
        <v>52</v>
      </c>
      <c r="G6828" t="s">
        <v>53</v>
      </c>
      <c r="H6828">
        <v>375000</v>
      </c>
      <c r="I6828">
        <v>375000</v>
      </c>
      <c r="J6828">
        <v>39.19777777777778</v>
      </c>
      <c r="K6828" s="1">
        <v>45535</v>
      </c>
      <c r="L6828" t="s">
        <v>15144</v>
      </c>
    </row>
    <row r="6829" spans="1:12" x14ac:dyDescent="0.2">
      <c r="A6829" t="s">
        <v>3173</v>
      </c>
      <c r="B6829" t="s">
        <v>6119</v>
      </c>
      <c r="C6829" t="s">
        <v>7360</v>
      </c>
      <c r="D6829" t="s">
        <v>197</v>
      </c>
      <c r="E6829" t="s">
        <v>6127</v>
      </c>
      <c r="F6829" t="s">
        <v>52</v>
      </c>
      <c r="G6829" t="s">
        <v>53</v>
      </c>
      <c r="H6829">
        <v>453000</v>
      </c>
      <c r="I6829">
        <v>453000</v>
      </c>
      <c r="J6829">
        <v>73.600766594516585</v>
      </c>
      <c r="K6829" s="1">
        <v>45535</v>
      </c>
      <c r="L6829" t="s">
        <v>15144</v>
      </c>
    </row>
    <row r="6830" spans="1:12" x14ac:dyDescent="0.2">
      <c r="A6830" t="s">
        <v>3178</v>
      </c>
      <c r="B6830" t="s">
        <v>7016</v>
      </c>
      <c r="C6830" t="s">
        <v>7360</v>
      </c>
      <c r="D6830" t="s">
        <v>197</v>
      </c>
      <c r="E6830" t="s">
        <v>6127</v>
      </c>
      <c r="F6830" t="s">
        <v>52</v>
      </c>
      <c r="G6830" t="s">
        <v>53</v>
      </c>
      <c r="H6830">
        <v>230000</v>
      </c>
      <c r="I6830">
        <v>230000</v>
      </c>
      <c r="J6830">
        <v>60</v>
      </c>
      <c r="K6830" s="1">
        <v>45626</v>
      </c>
      <c r="L6830" t="s">
        <v>15144</v>
      </c>
    </row>
    <row r="6831" spans="1:12" x14ac:dyDescent="0.2">
      <c r="A6831" t="s">
        <v>3734</v>
      </c>
      <c r="B6831" t="s">
        <v>5231</v>
      </c>
      <c r="C6831" t="s">
        <v>7360</v>
      </c>
      <c r="D6831" t="s">
        <v>304</v>
      </c>
      <c r="E6831" t="s">
        <v>6127</v>
      </c>
      <c r="F6831" t="s">
        <v>49</v>
      </c>
      <c r="G6831" t="s">
        <v>50</v>
      </c>
      <c r="H6831">
        <v>245000</v>
      </c>
      <c r="I6831">
        <v>245000</v>
      </c>
      <c r="J6831">
        <v>50.124000000000002</v>
      </c>
      <c r="K6831" s="1">
        <v>45716</v>
      </c>
      <c r="L6831" t="s">
        <v>15144</v>
      </c>
    </row>
    <row r="6832" spans="1:12" x14ac:dyDescent="0.2">
      <c r="A6832" t="s">
        <v>3735</v>
      </c>
      <c r="B6832" t="s">
        <v>5232</v>
      </c>
      <c r="C6832" t="s">
        <v>7360</v>
      </c>
      <c r="D6832" t="s">
        <v>304</v>
      </c>
      <c r="E6832" t="s">
        <v>6127</v>
      </c>
      <c r="F6832" t="s">
        <v>49</v>
      </c>
      <c r="G6832" t="s">
        <v>50</v>
      </c>
      <c r="H6832">
        <v>245000</v>
      </c>
      <c r="I6832">
        <v>245000</v>
      </c>
      <c r="J6832">
        <v>50.124000000000002</v>
      </c>
      <c r="K6832" s="1">
        <v>45716</v>
      </c>
      <c r="L6832" t="s">
        <v>15144</v>
      </c>
    </row>
    <row r="6833" spans="1:12" x14ac:dyDescent="0.2">
      <c r="A6833" t="s">
        <v>1999</v>
      </c>
      <c r="B6833" t="s">
        <v>5248</v>
      </c>
      <c r="C6833" t="s">
        <v>7360</v>
      </c>
      <c r="D6833" t="s">
        <v>304</v>
      </c>
      <c r="E6833" t="s">
        <v>6127</v>
      </c>
      <c r="F6833" t="s">
        <v>49</v>
      </c>
      <c r="G6833" t="s">
        <v>50</v>
      </c>
      <c r="H6833">
        <v>245000</v>
      </c>
      <c r="I6833">
        <v>245000</v>
      </c>
      <c r="J6833">
        <v>84</v>
      </c>
      <c r="K6833" s="1">
        <v>45596</v>
      </c>
      <c r="L6833" t="s">
        <v>15144</v>
      </c>
    </row>
    <row r="6834" spans="1:12" x14ac:dyDescent="0.2">
      <c r="A6834" t="s">
        <v>3135</v>
      </c>
      <c r="B6834" t="s">
        <v>5529</v>
      </c>
      <c r="C6834" t="s">
        <v>7360</v>
      </c>
      <c r="D6834" t="s">
        <v>304</v>
      </c>
      <c r="E6834" t="s">
        <v>6127</v>
      </c>
      <c r="F6834" t="s">
        <v>103</v>
      </c>
      <c r="G6834" t="s">
        <v>104</v>
      </c>
      <c r="H6834">
        <v>250000</v>
      </c>
      <c r="I6834">
        <v>250000</v>
      </c>
      <c r="J6834">
        <v>54</v>
      </c>
      <c r="K6834" s="1">
        <v>45565</v>
      </c>
      <c r="L6834" t="s">
        <v>15144</v>
      </c>
    </row>
    <row r="6835" spans="1:12" x14ac:dyDescent="0.2">
      <c r="A6835" t="s">
        <v>3136</v>
      </c>
      <c r="B6835" t="s">
        <v>5530</v>
      </c>
      <c r="C6835" t="s">
        <v>7360</v>
      </c>
      <c r="D6835" t="s">
        <v>304</v>
      </c>
      <c r="E6835" t="s">
        <v>6127</v>
      </c>
      <c r="F6835" t="s">
        <v>103</v>
      </c>
      <c r="G6835" t="s">
        <v>104</v>
      </c>
      <c r="H6835">
        <v>250000</v>
      </c>
      <c r="I6835">
        <v>250000</v>
      </c>
      <c r="J6835">
        <v>54</v>
      </c>
      <c r="K6835" s="1">
        <v>45565</v>
      </c>
      <c r="L6835" t="s">
        <v>15144</v>
      </c>
    </row>
    <row r="6836" spans="1:12" x14ac:dyDescent="0.2">
      <c r="A6836" t="s">
        <v>3134</v>
      </c>
      <c r="B6836" t="s">
        <v>5531</v>
      </c>
      <c r="C6836" t="s">
        <v>7360</v>
      </c>
      <c r="D6836" t="s">
        <v>304</v>
      </c>
      <c r="E6836" t="s">
        <v>6127</v>
      </c>
      <c r="F6836" t="s">
        <v>103</v>
      </c>
      <c r="G6836" t="s">
        <v>104</v>
      </c>
      <c r="H6836">
        <v>250000</v>
      </c>
      <c r="I6836">
        <v>250000</v>
      </c>
      <c r="J6836">
        <v>54</v>
      </c>
      <c r="K6836" s="1">
        <v>45565</v>
      </c>
      <c r="L6836" t="s">
        <v>15144</v>
      </c>
    </row>
    <row r="6837" spans="1:12" x14ac:dyDescent="0.2">
      <c r="A6837" t="s">
        <v>3137</v>
      </c>
      <c r="B6837" t="s">
        <v>5528</v>
      </c>
      <c r="C6837" t="s">
        <v>7360</v>
      </c>
      <c r="D6837" t="s">
        <v>304</v>
      </c>
      <c r="E6837" t="s">
        <v>6127</v>
      </c>
      <c r="F6837" t="s">
        <v>103</v>
      </c>
      <c r="G6837" t="s">
        <v>104</v>
      </c>
      <c r="H6837">
        <v>250000</v>
      </c>
      <c r="I6837">
        <v>250000</v>
      </c>
      <c r="J6837">
        <v>54</v>
      </c>
      <c r="K6837" s="1">
        <v>45565</v>
      </c>
      <c r="L6837" t="s">
        <v>15144</v>
      </c>
    </row>
    <row r="6838" spans="1:12" x14ac:dyDescent="0.2">
      <c r="A6838" t="s">
        <v>7603</v>
      </c>
      <c r="B6838" t="s">
        <v>7604</v>
      </c>
      <c r="C6838" t="s">
        <v>7360</v>
      </c>
      <c r="D6838" t="s">
        <v>304</v>
      </c>
      <c r="E6838" t="s">
        <v>6127</v>
      </c>
      <c r="F6838" t="s">
        <v>103</v>
      </c>
      <c r="G6838" t="s">
        <v>104</v>
      </c>
      <c r="H6838">
        <v>250000</v>
      </c>
      <c r="I6838">
        <v>250000</v>
      </c>
      <c r="J6838">
        <v>54</v>
      </c>
      <c r="K6838" s="1">
        <v>45808</v>
      </c>
      <c r="L6838" t="s">
        <v>15144</v>
      </c>
    </row>
    <row r="6839" spans="1:12" x14ac:dyDescent="0.2">
      <c r="A6839" t="s">
        <v>7605</v>
      </c>
      <c r="B6839" t="s">
        <v>7606</v>
      </c>
      <c r="C6839" t="s">
        <v>7360</v>
      </c>
      <c r="D6839" t="s">
        <v>304</v>
      </c>
      <c r="E6839" t="s">
        <v>6127</v>
      </c>
      <c r="F6839" t="s">
        <v>103</v>
      </c>
      <c r="G6839" t="s">
        <v>104</v>
      </c>
      <c r="H6839">
        <v>250000</v>
      </c>
      <c r="I6839">
        <v>250000</v>
      </c>
      <c r="J6839">
        <v>54</v>
      </c>
      <c r="K6839" s="1">
        <v>45808</v>
      </c>
      <c r="L6839" t="s">
        <v>15144</v>
      </c>
    </row>
    <row r="6840" spans="1:12" x14ac:dyDescent="0.2">
      <c r="A6840" t="s">
        <v>7607</v>
      </c>
      <c r="B6840" t="s">
        <v>7608</v>
      </c>
      <c r="C6840" t="s">
        <v>7360</v>
      </c>
      <c r="D6840" t="s">
        <v>304</v>
      </c>
      <c r="E6840" t="s">
        <v>6127</v>
      </c>
      <c r="F6840" t="s">
        <v>103</v>
      </c>
      <c r="G6840" t="s">
        <v>104</v>
      </c>
      <c r="H6840">
        <v>250000</v>
      </c>
      <c r="I6840">
        <v>250000</v>
      </c>
      <c r="J6840">
        <v>54</v>
      </c>
      <c r="K6840" s="1">
        <v>45808</v>
      </c>
      <c r="L6840" t="s">
        <v>15144</v>
      </c>
    </row>
    <row r="6841" spans="1:12" x14ac:dyDescent="0.2">
      <c r="A6841" t="s">
        <v>3133</v>
      </c>
      <c r="B6841" t="s">
        <v>5562</v>
      </c>
      <c r="C6841" t="s">
        <v>7360</v>
      </c>
      <c r="D6841" t="s">
        <v>304</v>
      </c>
      <c r="E6841" t="s">
        <v>6127</v>
      </c>
      <c r="F6841" t="s">
        <v>103</v>
      </c>
      <c r="G6841" t="s">
        <v>104</v>
      </c>
      <c r="H6841">
        <v>250000</v>
      </c>
      <c r="I6841">
        <v>250000</v>
      </c>
      <c r="J6841">
        <v>54</v>
      </c>
      <c r="K6841" s="1">
        <v>45535</v>
      </c>
      <c r="L6841" t="s">
        <v>15144</v>
      </c>
    </row>
    <row r="6842" spans="1:12" x14ac:dyDescent="0.2">
      <c r="A6842" t="s">
        <v>2824</v>
      </c>
      <c r="B6842" t="s">
        <v>5560</v>
      </c>
      <c r="C6842" t="s">
        <v>7360</v>
      </c>
      <c r="D6842" t="s">
        <v>304</v>
      </c>
      <c r="E6842" t="s">
        <v>6127</v>
      </c>
      <c r="F6842" t="s">
        <v>103</v>
      </c>
      <c r="G6842" t="s">
        <v>104</v>
      </c>
      <c r="H6842">
        <v>250000</v>
      </c>
      <c r="I6842">
        <v>250000</v>
      </c>
      <c r="J6842">
        <v>54</v>
      </c>
      <c r="K6842" s="1">
        <v>45565</v>
      </c>
      <c r="L6842" t="s">
        <v>15144</v>
      </c>
    </row>
    <row r="6843" spans="1:12" x14ac:dyDescent="0.2">
      <c r="A6843" t="s">
        <v>2821</v>
      </c>
      <c r="B6843" t="s">
        <v>5559</v>
      </c>
      <c r="C6843" t="s">
        <v>7360</v>
      </c>
      <c r="D6843" t="s">
        <v>304</v>
      </c>
      <c r="E6843" t="s">
        <v>6127</v>
      </c>
      <c r="F6843" t="s">
        <v>103</v>
      </c>
      <c r="G6843" t="s">
        <v>104</v>
      </c>
      <c r="H6843">
        <v>250000</v>
      </c>
      <c r="I6843">
        <v>250000</v>
      </c>
      <c r="J6843">
        <v>54</v>
      </c>
      <c r="K6843" s="1">
        <v>45565</v>
      </c>
      <c r="L6843" t="s">
        <v>15144</v>
      </c>
    </row>
    <row r="6844" spans="1:12" x14ac:dyDescent="0.2">
      <c r="A6844" t="s">
        <v>2823</v>
      </c>
      <c r="B6844" t="s">
        <v>5557</v>
      </c>
      <c r="C6844" t="s">
        <v>7360</v>
      </c>
      <c r="D6844" t="s">
        <v>304</v>
      </c>
      <c r="E6844" t="s">
        <v>6127</v>
      </c>
      <c r="F6844" t="s">
        <v>103</v>
      </c>
      <c r="G6844" t="s">
        <v>104</v>
      </c>
      <c r="H6844">
        <v>250000</v>
      </c>
      <c r="I6844">
        <v>250000</v>
      </c>
      <c r="J6844">
        <v>54</v>
      </c>
      <c r="K6844" s="1">
        <v>45565</v>
      </c>
      <c r="L6844" t="s">
        <v>15144</v>
      </c>
    </row>
    <row r="6845" spans="1:12" x14ac:dyDescent="0.2">
      <c r="A6845" t="s">
        <v>2822</v>
      </c>
      <c r="B6845" t="s">
        <v>5558</v>
      </c>
      <c r="C6845" t="s">
        <v>7360</v>
      </c>
      <c r="D6845" t="s">
        <v>304</v>
      </c>
      <c r="E6845" t="s">
        <v>6127</v>
      </c>
      <c r="F6845" t="s">
        <v>103</v>
      </c>
      <c r="G6845" t="s">
        <v>104</v>
      </c>
      <c r="H6845">
        <v>250000</v>
      </c>
      <c r="I6845">
        <v>250000</v>
      </c>
      <c r="J6845">
        <v>54</v>
      </c>
      <c r="K6845" s="1">
        <v>45565</v>
      </c>
      <c r="L6845" t="s">
        <v>15144</v>
      </c>
    </row>
    <row r="6846" spans="1:12" x14ac:dyDescent="0.2">
      <c r="A6846" t="s">
        <v>2918</v>
      </c>
      <c r="B6846" t="s">
        <v>7179</v>
      </c>
      <c r="C6846" t="s">
        <v>7360</v>
      </c>
      <c r="D6846" t="s">
        <v>304</v>
      </c>
      <c r="E6846" t="s">
        <v>6127</v>
      </c>
      <c r="F6846" t="s">
        <v>52</v>
      </c>
      <c r="G6846" t="s">
        <v>53</v>
      </c>
      <c r="H6846">
        <v>252000</v>
      </c>
      <c r="I6846">
        <v>252000</v>
      </c>
      <c r="J6846">
        <v>54</v>
      </c>
      <c r="K6846" s="1">
        <v>45596</v>
      </c>
      <c r="L6846" t="s">
        <v>15144</v>
      </c>
    </row>
    <row r="6847" spans="1:12" x14ac:dyDescent="0.2">
      <c r="A6847" t="s">
        <v>1962</v>
      </c>
      <c r="B6847" t="s">
        <v>6146</v>
      </c>
      <c r="C6847" t="s">
        <v>7360</v>
      </c>
      <c r="D6847" t="s">
        <v>304</v>
      </c>
      <c r="E6847" t="s">
        <v>6127</v>
      </c>
      <c r="F6847" t="s">
        <v>52</v>
      </c>
      <c r="G6847" t="s">
        <v>53</v>
      </c>
      <c r="H6847">
        <v>310000</v>
      </c>
      <c r="I6847">
        <v>310000</v>
      </c>
      <c r="J6847">
        <v>42.022500000000001</v>
      </c>
      <c r="K6847" s="1">
        <v>45535</v>
      </c>
      <c r="L6847" t="s">
        <v>15144</v>
      </c>
    </row>
    <row r="6848" spans="1:12" x14ac:dyDescent="0.2">
      <c r="A6848" t="s">
        <v>1963</v>
      </c>
      <c r="B6848" t="s">
        <v>6145</v>
      </c>
      <c r="C6848" t="s">
        <v>7360</v>
      </c>
      <c r="D6848" t="s">
        <v>304</v>
      </c>
      <c r="E6848" t="s">
        <v>6127</v>
      </c>
      <c r="F6848" t="s">
        <v>52</v>
      </c>
      <c r="G6848" t="s">
        <v>53</v>
      </c>
      <c r="H6848">
        <v>310000</v>
      </c>
      <c r="I6848">
        <v>310000</v>
      </c>
      <c r="J6848">
        <v>42.022500000000001</v>
      </c>
      <c r="K6848" s="1">
        <v>45535</v>
      </c>
      <c r="L6848" t="s">
        <v>15144</v>
      </c>
    </row>
    <row r="6849" spans="1:12" x14ac:dyDescent="0.2">
      <c r="A6849" t="s">
        <v>2478</v>
      </c>
      <c r="B6849" t="s">
        <v>6390</v>
      </c>
      <c r="C6849" t="s">
        <v>7360</v>
      </c>
      <c r="D6849" t="s">
        <v>643</v>
      </c>
      <c r="E6849" t="s">
        <v>6127</v>
      </c>
      <c r="F6849" t="s">
        <v>49</v>
      </c>
      <c r="G6849" t="s">
        <v>50</v>
      </c>
      <c r="H6849">
        <v>244000</v>
      </c>
      <c r="I6849">
        <v>244000</v>
      </c>
      <c r="J6849">
        <v>35.97</v>
      </c>
      <c r="K6849" s="1">
        <v>45565</v>
      </c>
      <c r="L6849" t="s">
        <v>15144</v>
      </c>
    </row>
    <row r="6850" spans="1:12" x14ac:dyDescent="0.2">
      <c r="A6850" t="s">
        <v>1135</v>
      </c>
      <c r="B6850" t="s">
        <v>6393</v>
      </c>
      <c r="C6850" t="s">
        <v>7360</v>
      </c>
      <c r="D6850" t="s">
        <v>643</v>
      </c>
      <c r="E6850" t="s">
        <v>6127</v>
      </c>
      <c r="F6850" t="s">
        <v>49</v>
      </c>
      <c r="G6850" t="s">
        <v>50</v>
      </c>
      <c r="H6850">
        <v>244000</v>
      </c>
      <c r="I6850">
        <v>244000</v>
      </c>
      <c r="J6850">
        <v>35.97</v>
      </c>
      <c r="K6850" s="1">
        <v>45565</v>
      </c>
      <c r="L6850" t="s">
        <v>15144</v>
      </c>
    </row>
    <row r="6851" spans="1:12" x14ac:dyDescent="0.2">
      <c r="A6851" t="s">
        <v>1132</v>
      </c>
      <c r="B6851" t="s">
        <v>6392</v>
      </c>
      <c r="C6851" t="s">
        <v>7360</v>
      </c>
      <c r="D6851" t="s">
        <v>643</v>
      </c>
      <c r="E6851" t="s">
        <v>6127</v>
      </c>
      <c r="F6851" t="s">
        <v>49</v>
      </c>
      <c r="G6851" t="s">
        <v>50</v>
      </c>
      <c r="H6851">
        <v>244000</v>
      </c>
      <c r="I6851">
        <v>244000</v>
      </c>
      <c r="J6851">
        <v>35.97</v>
      </c>
      <c r="K6851" s="1">
        <v>45565</v>
      </c>
      <c r="L6851" t="s">
        <v>15144</v>
      </c>
    </row>
    <row r="6852" spans="1:12" x14ac:dyDescent="0.2">
      <c r="A6852" t="s">
        <v>1556</v>
      </c>
      <c r="B6852" t="s">
        <v>5294</v>
      </c>
      <c r="C6852" t="s">
        <v>7360</v>
      </c>
      <c r="D6852" t="s">
        <v>187</v>
      </c>
      <c r="E6852" t="s">
        <v>6127</v>
      </c>
      <c r="F6852" t="s">
        <v>39</v>
      </c>
      <c r="G6852" t="s">
        <v>40</v>
      </c>
      <c r="H6852">
        <v>115100</v>
      </c>
      <c r="I6852">
        <v>430000</v>
      </c>
      <c r="J6852">
        <v>100</v>
      </c>
      <c r="K6852" s="1">
        <v>45535</v>
      </c>
      <c r="L6852" t="s">
        <v>15144</v>
      </c>
    </row>
    <row r="6853" spans="1:12" x14ac:dyDescent="0.2">
      <c r="A6853" t="s">
        <v>7403</v>
      </c>
      <c r="B6853" t="s">
        <v>7380</v>
      </c>
      <c r="C6853" t="s">
        <v>7360</v>
      </c>
      <c r="D6853" t="s">
        <v>187</v>
      </c>
      <c r="E6853" t="s">
        <v>6127</v>
      </c>
      <c r="F6853" t="s">
        <v>52</v>
      </c>
      <c r="G6853" t="s">
        <v>53</v>
      </c>
      <c r="H6853">
        <v>380309</v>
      </c>
      <c r="I6853">
        <v>766000</v>
      </c>
      <c r="J6853">
        <v>96</v>
      </c>
      <c r="K6853" s="1">
        <v>45808</v>
      </c>
      <c r="L6853" t="s">
        <v>15144</v>
      </c>
    </row>
    <row r="6854" spans="1:12" x14ac:dyDescent="0.2">
      <c r="A6854" t="s">
        <v>2404</v>
      </c>
      <c r="B6854" t="s">
        <v>6667</v>
      </c>
      <c r="C6854" t="s">
        <v>7360</v>
      </c>
      <c r="D6854" t="s">
        <v>187</v>
      </c>
      <c r="E6854" t="s">
        <v>6127</v>
      </c>
      <c r="F6854" t="s">
        <v>80</v>
      </c>
      <c r="G6854" t="s">
        <v>81</v>
      </c>
      <c r="H6854">
        <v>275000</v>
      </c>
      <c r="I6854">
        <v>275000</v>
      </c>
      <c r="J6854">
        <v>39.865000000000002</v>
      </c>
      <c r="K6854" s="1">
        <v>45626</v>
      </c>
      <c r="L6854" t="s">
        <v>15144</v>
      </c>
    </row>
    <row r="6855" spans="1:12" x14ac:dyDescent="0.2">
      <c r="A6855" t="s">
        <v>1410</v>
      </c>
      <c r="B6855" t="s">
        <v>9627</v>
      </c>
      <c r="C6855" t="s">
        <v>7360</v>
      </c>
      <c r="D6855" t="s">
        <v>54</v>
      </c>
      <c r="E6855" t="s">
        <v>6127</v>
      </c>
      <c r="F6855" t="s">
        <v>39</v>
      </c>
      <c r="G6855" t="s">
        <v>40</v>
      </c>
      <c r="H6855">
        <v>92000</v>
      </c>
      <c r="I6855">
        <v>92000</v>
      </c>
      <c r="J6855">
        <v>9</v>
      </c>
      <c r="K6855" s="1">
        <v>45565</v>
      </c>
      <c r="L6855" t="s">
        <v>15144</v>
      </c>
    </row>
    <row r="6856" spans="1:12" x14ac:dyDescent="0.2">
      <c r="A6856" t="s">
        <v>364</v>
      </c>
      <c r="B6856" t="s">
        <v>6549</v>
      </c>
      <c r="C6856" t="s">
        <v>7360</v>
      </c>
      <c r="D6856" t="s">
        <v>285</v>
      </c>
      <c r="E6856" t="s">
        <v>6127</v>
      </c>
      <c r="F6856" t="s">
        <v>39</v>
      </c>
      <c r="G6856" t="s">
        <v>40</v>
      </c>
      <c r="H6856">
        <v>560440</v>
      </c>
      <c r="I6856">
        <v>560440</v>
      </c>
      <c r="J6856">
        <v>48</v>
      </c>
      <c r="K6856" s="1">
        <v>45626</v>
      </c>
      <c r="L6856" t="s">
        <v>15144</v>
      </c>
    </row>
    <row r="6857" spans="1:12" x14ac:dyDescent="0.2">
      <c r="A6857" t="s">
        <v>554</v>
      </c>
      <c r="B6857" t="s">
        <v>6154</v>
      </c>
      <c r="C6857" t="s">
        <v>7360</v>
      </c>
      <c r="D6857" t="s">
        <v>285</v>
      </c>
      <c r="E6857" t="s">
        <v>6127</v>
      </c>
      <c r="F6857" t="s">
        <v>52</v>
      </c>
      <c r="G6857" t="s">
        <v>53</v>
      </c>
      <c r="H6857">
        <v>260000</v>
      </c>
      <c r="I6857">
        <v>260000</v>
      </c>
      <c r="J6857">
        <v>52</v>
      </c>
      <c r="K6857" s="1">
        <v>45535</v>
      </c>
      <c r="L6857" t="s">
        <v>15144</v>
      </c>
    </row>
    <row r="6858" spans="1:12" x14ac:dyDescent="0.2">
      <c r="A6858" t="s">
        <v>553</v>
      </c>
      <c r="B6858" t="s">
        <v>6153</v>
      </c>
      <c r="C6858" t="s">
        <v>7360</v>
      </c>
      <c r="D6858" t="s">
        <v>285</v>
      </c>
      <c r="E6858" t="s">
        <v>6127</v>
      </c>
      <c r="F6858" t="s">
        <v>52</v>
      </c>
      <c r="G6858" t="s">
        <v>53</v>
      </c>
      <c r="H6858">
        <v>260000</v>
      </c>
      <c r="I6858">
        <v>260000</v>
      </c>
      <c r="J6858">
        <v>52</v>
      </c>
      <c r="K6858" s="1">
        <v>45535</v>
      </c>
      <c r="L6858" t="s">
        <v>15144</v>
      </c>
    </row>
    <row r="6859" spans="1:12" x14ac:dyDescent="0.2">
      <c r="A6859" t="s">
        <v>3770</v>
      </c>
      <c r="B6859" t="s">
        <v>4037</v>
      </c>
      <c r="C6859" t="s">
        <v>7360</v>
      </c>
      <c r="D6859" t="s">
        <v>48</v>
      </c>
      <c r="E6859" t="s">
        <v>6127</v>
      </c>
      <c r="F6859" t="s">
        <v>86</v>
      </c>
      <c r="G6859" t="s">
        <v>85</v>
      </c>
      <c r="H6859">
        <v>664000</v>
      </c>
      <c r="I6859">
        <v>664000</v>
      </c>
      <c r="J6859">
        <v>167</v>
      </c>
      <c r="K6859" s="1">
        <v>45747</v>
      </c>
      <c r="L6859" t="s">
        <v>15144</v>
      </c>
    </row>
    <row r="6860" spans="1:12" x14ac:dyDescent="0.2">
      <c r="A6860" t="s">
        <v>3769</v>
      </c>
      <c r="B6860" t="s">
        <v>4036</v>
      </c>
      <c r="C6860" t="s">
        <v>15474</v>
      </c>
      <c r="D6860" t="s">
        <v>48</v>
      </c>
      <c r="E6860" t="s">
        <v>6127</v>
      </c>
      <c r="F6860" t="s">
        <v>86</v>
      </c>
      <c r="G6860" t="s">
        <v>85</v>
      </c>
      <c r="H6860">
        <v>664000</v>
      </c>
      <c r="I6860">
        <v>664000</v>
      </c>
      <c r="J6860">
        <v>167</v>
      </c>
      <c r="K6860" s="1">
        <v>45747</v>
      </c>
      <c r="L6860" t="s">
        <v>15144</v>
      </c>
    </row>
    <row r="6861" spans="1:12" x14ac:dyDescent="0.2">
      <c r="A6861" t="s">
        <v>3771</v>
      </c>
      <c r="B6861" t="s">
        <v>4038</v>
      </c>
      <c r="C6861" t="s">
        <v>12670</v>
      </c>
      <c r="D6861" t="s">
        <v>48</v>
      </c>
      <c r="E6861" t="s">
        <v>6127</v>
      </c>
      <c r="F6861" t="s">
        <v>86</v>
      </c>
      <c r="G6861" t="s">
        <v>85</v>
      </c>
      <c r="H6861">
        <v>664000</v>
      </c>
      <c r="I6861">
        <v>664000</v>
      </c>
      <c r="J6861">
        <v>167</v>
      </c>
      <c r="K6861" s="1">
        <v>45747</v>
      </c>
      <c r="L6861" t="s">
        <v>15144</v>
      </c>
    </row>
    <row r="6862" spans="1:12" x14ac:dyDescent="0.2">
      <c r="A6862" t="s">
        <v>2028</v>
      </c>
      <c r="B6862" t="s">
        <v>5041</v>
      </c>
      <c r="C6862" t="s">
        <v>7360</v>
      </c>
      <c r="D6862" t="s">
        <v>2020</v>
      </c>
      <c r="E6862" t="s">
        <v>6127</v>
      </c>
      <c r="F6862" t="s">
        <v>49</v>
      </c>
      <c r="G6862" t="s">
        <v>50</v>
      </c>
      <c r="H6862">
        <v>250000</v>
      </c>
      <c r="I6862">
        <v>250000</v>
      </c>
      <c r="J6862">
        <v>35</v>
      </c>
      <c r="K6862" s="1">
        <v>45535</v>
      </c>
      <c r="L6862" t="s">
        <v>15144</v>
      </c>
    </row>
    <row r="6863" spans="1:12" x14ac:dyDescent="0.2">
      <c r="A6863" t="s">
        <v>15143</v>
      </c>
      <c r="B6863" t="s">
        <v>15145</v>
      </c>
      <c r="C6863" t="s">
        <v>7360</v>
      </c>
      <c r="D6863" t="s">
        <v>2771</v>
      </c>
      <c r="E6863" t="s">
        <v>7390</v>
      </c>
      <c r="F6863" t="s">
        <v>39</v>
      </c>
      <c r="G6863" t="s">
        <v>40</v>
      </c>
      <c r="H6863">
        <v>230780</v>
      </c>
      <c r="I6863"/>
      <c r="J6863">
        <v>50</v>
      </c>
      <c r="K6863" s="1">
        <v>46234</v>
      </c>
      <c r="L6863" t="s">
        <v>15144</v>
      </c>
    </row>
    <row r="6864" spans="1:12" x14ac:dyDescent="0.2">
      <c r="A6864" t="s">
        <v>9945</v>
      </c>
      <c r="B6864" t="s">
        <v>9946</v>
      </c>
      <c r="C6864" t="s">
        <v>7360</v>
      </c>
      <c r="D6864" t="s">
        <v>2771</v>
      </c>
      <c r="E6864" t="s">
        <v>7390</v>
      </c>
      <c r="F6864" t="s">
        <v>41</v>
      </c>
      <c r="G6864" t="s">
        <v>42</v>
      </c>
      <c r="H6864">
        <v>422877</v>
      </c>
      <c r="I6864">
        <v>422877</v>
      </c>
      <c r="J6864">
        <v>55.98</v>
      </c>
      <c r="K6864" s="1">
        <v>45961</v>
      </c>
      <c r="L6864" t="s">
        <v>15144</v>
      </c>
    </row>
    <row r="6865" spans="1:12" x14ac:dyDescent="0.2">
      <c r="A6865" t="s">
        <v>11358</v>
      </c>
      <c r="B6865" t="s">
        <v>11359</v>
      </c>
      <c r="C6865" t="s">
        <v>7360</v>
      </c>
      <c r="D6865" t="s">
        <v>2771</v>
      </c>
      <c r="E6865" t="s">
        <v>7390</v>
      </c>
      <c r="F6865" t="s">
        <v>49</v>
      </c>
      <c r="G6865" t="s">
        <v>50</v>
      </c>
      <c r="I6865"/>
      <c r="K6865" s="1">
        <v>46053</v>
      </c>
      <c r="L6865" t="s">
        <v>15144</v>
      </c>
    </row>
    <row r="6866" spans="1:12" x14ac:dyDescent="0.2">
      <c r="A6866" t="s">
        <v>9404</v>
      </c>
      <c r="B6866" t="s">
        <v>9405</v>
      </c>
      <c r="C6866" t="s">
        <v>15026</v>
      </c>
      <c r="D6866" t="s">
        <v>2771</v>
      </c>
      <c r="E6866" t="s">
        <v>7390</v>
      </c>
      <c r="F6866" t="s">
        <v>49</v>
      </c>
      <c r="G6866" t="s">
        <v>50</v>
      </c>
      <c r="I6866"/>
      <c r="J6866">
        <v>300</v>
      </c>
      <c r="K6866" s="1">
        <v>45930</v>
      </c>
      <c r="L6866" t="s">
        <v>15144</v>
      </c>
    </row>
    <row r="6867" spans="1:12" x14ac:dyDescent="0.2">
      <c r="A6867" t="s">
        <v>9402</v>
      </c>
      <c r="B6867" t="s">
        <v>9403</v>
      </c>
      <c r="C6867" t="s">
        <v>7360</v>
      </c>
      <c r="D6867" t="s">
        <v>2771</v>
      </c>
      <c r="E6867" t="s">
        <v>7390</v>
      </c>
      <c r="F6867" t="s">
        <v>49</v>
      </c>
      <c r="G6867" t="s">
        <v>50</v>
      </c>
      <c r="I6867"/>
      <c r="J6867">
        <v>300</v>
      </c>
      <c r="K6867" s="1">
        <v>45930</v>
      </c>
      <c r="L6867" t="s">
        <v>15144</v>
      </c>
    </row>
    <row r="6868" spans="1:12" x14ac:dyDescent="0.2">
      <c r="A6868" t="s">
        <v>14837</v>
      </c>
      <c r="B6868" t="s">
        <v>14843</v>
      </c>
      <c r="C6868" t="s">
        <v>7360</v>
      </c>
      <c r="D6868" t="s">
        <v>2771</v>
      </c>
      <c r="E6868" t="s">
        <v>7390</v>
      </c>
      <c r="F6868" t="s">
        <v>49</v>
      </c>
      <c r="G6868" t="s">
        <v>50</v>
      </c>
      <c r="I6868">
        <v>8090</v>
      </c>
      <c r="J6868">
        <v>12.5</v>
      </c>
      <c r="K6868" s="1">
        <v>46234</v>
      </c>
      <c r="L6868" t="s">
        <v>15144</v>
      </c>
    </row>
    <row r="6869" spans="1:12" x14ac:dyDescent="0.2">
      <c r="A6869" t="s">
        <v>15027</v>
      </c>
      <c r="B6869" t="s">
        <v>15028</v>
      </c>
      <c r="C6869" t="s">
        <v>7360</v>
      </c>
      <c r="D6869" t="s">
        <v>2771</v>
      </c>
      <c r="E6869" t="s">
        <v>7390</v>
      </c>
      <c r="F6869" t="s">
        <v>138</v>
      </c>
      <c r="G6869" t="s">
        <v>139</v>
      </c>
      <c r="H6869">
        <v>60000</v>
      </c>
      <c r="I6869"/>
      <c r="J6869">
        <v>33</v>
      </c>
      <c r="K6869" s="1">
        <v>46234</v>
      </c>
      <c r="L6869" t="s">
        <v>15144</v>
      </c>
    </row>
    <row r="6870" spans="1:12" x14ac:dyDescent="0.2">
      <c r="A6870" t="s">
        <v>8441</v>
      </c>
      <c r="B6870" t="s">
        <v>8442</v>
      </c>
      <c r="C6870" t="s">
        <v>7360</v>
      </c>
      <c r="D6870" t="s">
        <v>2771</v>
      </c>
      <c r="E6870" t="s">
        <v>7390</v>
      </c>
      <c r="F6870" t="s">
        <v>147</v>
      </c>
      <c r="G6870" t="s">
        <v>148</v>
      </c>
      <c r="I6870"/>
      <c r="K6870" s="1">
        <v>45869</v>
      </c>
      <c r="L6870" t="s">
        <v>15144</v>
      </c>
    </row>
    <row r="6871" spans="1:12" x14ac:dyDescent="0.2">
      <c r="A6871" t="s">
        <v>11635</v>
      </c>
      <c r="B6871" t="s">
        <v>11636</v>
      </c>
      <c r="C6871" t="s">
        <v>7360</v>
      </c>
      <c r="D6871" t="s">
        <v>2771</v>
      </c>
      <c r="E6871" t="s">
        <v>7390</v>
      </c>
      <c r="F6871" t="s">
        <v>46</v>
      </c>
      <c r="G6871" t="s">
        <v>47</v>
      </c>
      <c r="I6871"/>
      <c r="K6871" s="1">
        <v>46053</v>
      </c>
      <c r="L6871" t="s">
        <v>15144</v>
      </c>
    </row>
    <row r="6872" spans="1:12" x14ac:dyDescent="0.2">
      <c r="A6872" t="s">
        <v>12976</v>
      </c>
      <c r="B6872" t="s">
        <v>12977</v>
      </c>
      <c r="C6872" t="s">
        <v>7360</v>
      </c>
      <c r="D6872" t="s">
        <v>2771</v>
      </c>
      <c r="E6872" t="s">
        <v>7390</v>
      </c>
      <c r="F6872" t="s">
        <v>46</v>
      </c>
      <c r="G6872" t="s">
        <v>47</v>
      </c>
      <c r="I6872">
        <v>300000</v>
      </c>
      <c r="J6872">
        <v>50</v>
      </c>
      <c r="K6872" s="1">
        <v>46112</v>
      </c>
      <c r="L6872" t="s">
        <v>15144</v>
      </c>
    </row>
    <row r="6873" spans="1:12" x14ac:dyDescent="0.2">
      <c r="A6873" t="s">
        <v>12025</v>
      </c>
      <c r="B6873" t="s">
        <v>12026</v>
      </c>
      <c r="C6873" t="s">
        <v>7360</v>
      </c>
      <c r="D6873" t="s">
        <v>2771</v>
      </c>
      <c r="E6873" t="s">
        <v>7390</v>
      </c>
      <c r="F6873" t="s">
        <v>46</v>
      </c>
      <c r="G6873" t="s">
        <v>47</v>
      </c>
      <c r="I6873"/>
      <c r="K6873" s="1">
        <v>46081</v>
      </c>
      <c r="L6873" t="s">
        <v>15144</v>
      </c>
    </row>
    <row r="6874" spans="1:12" x14ac:dyDescent="0.2">
      <c r="A6874" t="s">
        <v>13752</v>
      </c>
      <c r="B6874" t="s">
        <v>13753</v>
      </c>
      <c r="C6874" t="s">
        <v>7360</v>
      </c>
      <c r="D6874" t="s">
        <v>2771</v>
      </c>
      <c r="E6874" t="s">
        <v>7390</v>
      </c>
      <c r="F6874" t="s">
        <v>135</v>
      </c>
      <c r="G6874" t="s">
        <v>136</v>
      </c>
      <c r="I6874">
        <v>108000</v>
      </c>
      <c r="J6874">
        <v>20.25</v>
      </c>
      <c r="K6874" s="1">
        <v>46173</v>
      </c>
      <c r="L6874" t="s">
        <v>15144</v>
      </c>
    </row>
    <row r="6875" spans="1:12" x14ac:dyDescent="0.2">
      <c r="A6875" t="s">
        <v>3822</v>
      </c>
      <c r="B6875" t="s">
        <v>4858</v>
      </c>
      <c r="C6875" t="s">
        <v>7360</v>
      </c>
      <c r="D6875" t="s">
        <v>2771</v>
      </c>
      <c r="E6875" t="s">
        <v>7390</v>
      </c>
      <c r="F6875" t="s">
        <v>125</v>
      </c>
      <c r="G6875" t="s">
        <v>126</v>
      </c>
      <c r="H6875">
        <v>157000</v>
      </c>
      <c r="I6875">
        <v>157000</v>
      </c>
      <c r="J6875">
        <v>31.13</v>
      </c>
      <c r="K6875" s="1">
        <v>45747</v>
      </c>
      <c r="L6875" t="s">
        <v>15144</v>
      </c>
    </row>
    <row r="6876" spans="1:12" x14ac:dyDescent="0.2">
      <c r="A6876" t="s">
        <v>3823</v>
      </c>
      <c r="B6876" t="s">
        <v>4859</v>
      </c>
      <c r="C6876" t="s">
        <v>7360</v>
      </c>
      <c r="D6876" t="s">
        <v>2771</v>
      </c>
      <c r="E6876" t="s">
        <v>7390</v>
      </c>
      <c r="F6876" t="s">
        <v>125</v>
      </c>
      <c r="G6876" t="s">
        <v>126</v>
      </c>
      <c r="H6876">
        <v>157000</v>
      </c>
      <c r="I6876">
        <v>157000</v>
      </c>
      <c r="J6876">
        <v>31.13</v>
      </c>
      <c r="K6876" s="1">
        <v>45747</v>
      </c>
      <c r="L6876" t="s">
        <v>15144</v>
      </c>
    </row>
    <row r="6877" spans="1:12" x14ac:dyDescent="0.2">
      <c r="A6877" t="s">
        <v>3825</v>
      </c>
      <c r="B6877" t="s">
        <v>4861</v>
      </c>
      <c r="C6877" t="s">
        <v>7360</v>
      </c>
      <c r="D6877" t="s">
        <v>2771</v>
      </c>
      <c r="E6877" t="s">
        <v>7390</v>
      </c>
      <c r="F6877" t="s">
        <v>125</v>
      </c>
      <c r="G6877" t="s">
        <v>126</v>
      </c>
      <c r="H6877">
        <v>157000</v>
      </c>
      <c r="I6877">
        <v>157000</v>
      </c>
      <c r="J6877">
        <v>31.13</v>
      </c>
      <c r="K6877" s="1">
        <v>45747</v>
      </c>
      <c r="L6877" t="s">
        <v>15144</v>
      </c>
    </row>
    <row r="6878" spans="1:12" x14ac:dyDescent="0.2">
      <c r="A6878" t="s">
        <v>3824</v>
      </c>
      <c r="B6878" t="s">
        <v>4860</v>
      </c>
      <c r="C6878" t="s">
        <v>7360</v>
      </c>
      <c r="D6878" t="s">
        <v>2771</v>
      </c>
      <c r="E6878" t="s">
        <v>7390</v>
      </c>
      <c r="F6878" t="s">
        <v>125</v>
      </c>
      <c r="G6878" t="s">
        <v>126</v>
      </c>
      <c r="H6878">
        <v>157000</v>
      </c>
      <c r="I6878">
        <v>157000</v>
      </c>
      <c r="J6878">
        <v>31.13</v>
      </c>
      <c r="K6878" s="1">
        <v>45747</v>
      </c>
      <c r="L6878" t="s">
        <v>15144</v>
      </c>
    </row>
    <row r="6879" spans="1:12" x14ac:dyDescent="0.2">
      <c r="A6879" t="s">
        <v>11099</v>
      </c>
      <c r="B6879" t="s">
        <v>7372</v>
      </c>
      <c r="C6879" t="s">
        <v>7360</v>
      </c>
      <c r="D6879" t="s">
        <v>2771</v>
      </c>
      <c r="E6879" t="s">
        <v>7390</v>
      </c>
      <c r="F6879" t="s">
        <v>125</v>
      </c>
      <c r="G6879" t="s">
        <v>126</v>
      </c>
      <c r="I6879"/>
      <c r="K6879" s="1">
        <v>45808</v>
      </c>
      <c r="L6879" t="s">
        <v>15144</v>
      </c>
    </row>
    <row r="6880" spans="1:12" x14ac:dyDescent="0.2">
      <c r="A6880" t="s">
        <v>10037</v>
      </c>
      <c r="B6880" t="s">
        <v>10038</v>
      </c>
      <c r="C6880" t="s">
        <v>7360</v>
      </c>
      <c r="D6880" t="s">
        <v>2771</v>
      </c>
      <c r="E6880" t="s">
        <v>7390</v>
      </c>
      <c r="F6880" t="s">
        <v>121</v>
      </c>
      <c r="G6880" t="s">
        <v>838</v>
      </c>
      <c r="I6880"/>
      <c r="K6880" s="1">
        <v>45961</v>
      </c>
      <c r="L6880" t="s">
        <v>15144</v>
      </c>
    </row>
    <row r="6881" spans="1:12" x14ac:dyDescent="0.2">
      <c r="A6881" t="s">
        <v>4385</v>
      </c>
      <c r="B6881" t="s">
        <v>4386</v>
      </c>
      <c r="C6881" t="s">
        <v>7360</v>
      </c>
      <c r="D6881" t="s">
        <v>2771</v>
      </c>
      <c r="E6881" t="s">
        <v>7390</v>
      </c>
      <c r="F6881" t="s">
        <v>125</v>
      </c>
      <c r="G6881" t="s">
        <v>126</v>
      </c>
      <c r="I6881"/>
      <c r="K6881" s="1">
        <v>45777</v>
      </c>
      <c r="L6881" t="s">
        <v>15144</v>
      </c>
    </row>
    <row r="6882" spans="1:12" x14ac:dyDescent="0.2">
      <c r="A6882" t="s">
        <v>4339</v>
      </c>
      <c r="B6882" t="s">
        <v>4340</v>
      </c>
      <c r="C6882" t="s">
        <v>7360</v>
      </c>
      <c r="D6882" t="s">
        <v>2771</v>
      </c>
      <c r="E6882" t="s">
        <v>7390</v>
      </c>
      <c r="F6882" t="s">
        <v>125</v>
      </c>
      <c r="G6882" t="s">
        <v>126</v>
      </c>
      <c r="I6882"/>
      <c r="K6882" s="1">
        <v>45777</v>
      </c>
      <c r="L6882" t="s">
        <v>15144</v>
      </c>
    </row>
    <row r="6883" spans="1:12" x14ac:dyDescent="0.2">
      <c r="A6883" t="s">
        <v>4335</v>
      </c>
      <c r="B6883" t="s">
        <v>4336</v>
      </c>
      <c r="C6883" t="s">
        <v>7360</v>
      </c>
      <c r="D6883" t="s">
        <v>2771</v>
      </c>
      <c r="E6883" t="s">
        <v>7390</v>
      </c>
      <c r="F6883" t="s">
        <v>125</v>
      </c>
      <c r="G6883" t="s">
        <v>126</v>
      </c>
      <c r="I6883"/>
      <c r="K6883" s="1">
        <v>45777</v>
      </c>
      <c r="L6883" t="s">
        <v>15144</v>
      </c>
    </row>
    <row r="6884" spans="1:12" x14ac:dyDescent="0.2">
      <c r="A6884" t="s">
        <v>4341</v>
      </c>
      <c r="B6884" t="s">
        <v>4342</v>
      </c>
      <c r="C6884" t="s">
        <v>7360</v>
      </c>
      <c r="D6884" t="s">
        <v>2771</v>
      </c>
      <c r="E6884" t="s">
        <v>7390</v>
      </c>
      <c r="F6884" t="s">
        <v>125</v>
      </c>
      <c r="G6884" t="s">
        <v>126</v>
      </c>
      <c r="I6884"/>
      <c r="K6884" s="1">
        <v>45777</v>
      </c>
      <c r="L6884" t="s">
        <v>15144</v>
      </c>
    </row>
    <row r="6885" spans="1:12" x14ac:dyDescent="0.2">
      <c r="A6885" t="s">
        <v>4337</v>
      </c>
      <c r="B6885" t="s">
        <v>4338</v>
      </c>
      <c r="C6885" t="s">
        <v>7360</v>
      </c>
      <c r="D6885" t="s">
        <v>2771</v>
      </c>
      <c r="E6885" t="s">
        <v>7390</v>
      </c>
      <c r="F6885" t="s">
        <v>125</v>
      </c>
      <c r="G6885" t="s">
        <v>126</v>
      </c>
      <c r="I6885"/>
      <c r="K6885" s="1">
        <v>45777</v>
      </c>
      <c r="L6885" t="s">
        <v>15144</v>
      </c>
    </row>
    <row r="6886" spans="1:12" x14ac:dyDescent="0.2">
      <c r="A6886" t="s">
        <v>4343</v>
      </c>
      <c r="B6886" t="s">
        <v>4344</v>
      </c>
      <c r="C6886" t="s">
        <v>7360</v>
      </c>
      <c r="D6886" t="s">
        <v>2771</v>
      </c>
      <c r="E6886" t="s">
        <v>7390</v>
      </c>
      <c r="F6886" t="s">
        <v>125</v>
      </c>
      <c r="G6886" t="s">
        <v>126</v>
      </c>
      <c r="I6886"/>
      <c r="K6886" s="1">
        <v>45777</v>
      </c>
      <c r="L6886" t="s">
        <v>15144</v>
      </c>
    </row>
    <row r="6887" spans="1:12" x14ac:dyDescent="0.2">
      <c r="A6887" t="s">
        <v>4002</v>
      </c>
      <c r="B6887" t="s">
        <v>4590</v>
      </c>
      <c r="C6887" t="s">
        <v>7360</v>
      </c>
      <c r="D6887" t="s">
        <v>2771</v>
      </c>
      <c r="E6887" t="s">
        <v>7390</v>
      </c>
      <c r="F6887" t="s">
        <v>121</v>
      </c>
      <c r="G6887" t="s">
        <v>838</v>
      </c>
      <c r="I6887">
        <v>312500</v>
      </c>
      <c r="J6887">
        <v>59.013000000000005</v>
      </c>
      <c r="K6887" s="1">
        <v>45777</v>
      </c>
      <c r="L6887" t="s">
        <v>15144</v>
      </c>
    </row>
    <row r="6888" spans="1:12" x14ac:dyDescent="0.2">
      <c r="A6888" t="s">
        <v>4000</v>
      </c>
      <c r="B6888" t="s">
        <v>4588</v>
      </c>
      <c r="C6888" t="s">
        <v>7360</v>
      </c>
      <c r="D6888" t="s">
        <v>2771</v>
      </c>
      <c r="E6888" t="s">
        <v>7390</v>
      </c>
      <c r="F6888" t="s">
        <v>121</v>
      </c>
      <c r="G6888" t="s">
        <v>838</v>
      </c>
      <c r="I6888">
        <v>312500</v>
      </c>
      <c r="J6888">
        <v>59.013000000000005</v>
      </c>
      <c r="K6888" s="1">
        <v>45777</v>
      </c>
      <c r="L6888" t="s">
        <v>15144</v>
      </c>
    </row>
    <row r="6889" spans="1:12" x14ac:dyDescent="0.2">
      <c r="A6889" t="s">
        <v>4003</v>
      </c>
      <c r="B6889" t="s">
        <v>4591</v>
      </c>
      <c r="C6889" t="s">
        <v>7360</v>
      </c>
      <c r="D6889" t="s">
        <v>2771</v>
      </c>
      <c r="E6889" t="s">
        <v>7390</v>
      </c>
      <c r="F6889" t="s">
        <v>121</v>
      </c>
      <c r="G6889" t="s">
        <v>838</v>
      </c>
      <c r="I6889">
        <v>312500</v>
      </c>
      <c r="J6889">
        <v>59.013000000000005</v>
      </c>
      <c r="K6889" s="1">
        <v>45777</v>
      </c>
      <c r="L6889" t="s">
        <v>15144</v>
      </c>
    </row>
    <row r="6890" spans="1:12" x14ac:dyDescent="0.2">
      <c r="A6890" t="s">
        <v>4004</v>
      </c>
      <c r="B6890" t="s">
        <v>4592</v>
      </c>
      <c r="C6890" t="s">
        <v>7360</v>
      </c>
      <c r="D6890" t="s">
        <v>2771</v>
      </c>
      <c r="E6890" t="s">
        <v>7390</v>
      </c>
      <c r="F6890" t="s">
        <v>121</v>
      </c>
      <c r="G6890" t="s">
        <v>838</v>
      </c>
      <c r="I6890">
        <v>312500</v>
      </c>
      <c r="J6890">
        <v>59.013000000000005</v>
      </c>
      <c r="K6890" s="1">
        <v>45777</v>
      </c>
      <c r="L6890" t="s">
        <v>15144</v>
      </c>
    </row>
    <row r="6891" spans="1:12" x14ac:dyDescent="0.2">
      <c r="A6891" t="s">
        <v>3999</v>
      </c>
      <c r="B6891" t="s">
        <v>4587</v>
      </c>
      <c r="C6891" t="s">
        <v>7360</v>
      </c>
      <c r="D6891" t="s">
        <v>2771</v>
      </c>
      <c r="E6891" t="s">
        <v>7390</v>
      </c>
      <c r="F6891" t="s">
        <v>121</v>
      </c>
      <c r="G6891" t="s">
        <v>838</v>
      </c>
      <c r="I6891">
        <v>312500</v>
      </c>
      <c r="J6891">
        <v>59.013000000000005</v>
      </c>
      <c r="K6891" s="1">
        <v>45777</v>
      </c>
      <c r="L6891" t="s">
        <v>15144</v>
      </c>
    </row>
    <row r="6892" spans="1:12" x14ac:dyDescent="0.2">
      <c r="A6892" t="s">
        <v>4005</v>
      </c>
      <c r="B6892" t="s">
        <v>4593</v>
      </c>
      <c r="C6892" t="s">
        <v>7360</v>
      </c>
      <c r="D6892" t="s">
        <v>2771</v>
      </c>
      <c r="E6892" t="s">
        <v>7390</v>
      </c>
      <c r="F6892" t="s">
        <v>121</v>
      </c>
      <c r="G6892" t="s">
        <v>838</v>
      </c>
      <c r="I6892">
        <v>312500</v>
      </c>
      <c r="J6892">
        <v>59.013000000000005</v>
      </c>
      <c r="K6892" s="1">
        <v>45777</v>
      </c>
      <c r="L6892" t="s">
        <v>15144</v>
      </c>
    </row>
    <row r="6893" spans="1:12" x14ac:dyDescent="0.2">
      <c r="A6893" t="s">
        <v>3998</v>
      </c>
      <c r="B6893" t="s">
        <v>4586</v>
      </c>
      <c r="C6893" t="s">
        <v>7360</v>
      </c>
      <c r="D6893" t="s">
        <v>2771</v>
      </c>
      <c r="E6893" t="s">
        <v>7390</v>
      </c>
      <c r="F6893" t="s">
        <v>121</v>
      </c>
      <c r="G6893" t="s">
        <v>838</v>
      </c>
      <c r="I6893">
        <v>312500</v>
      </c>
      <c r="J6893">
        <v>59.013000000000005</v>
      </c>
      <c r="K6893" s="1">
        <v>45777</v>
      </c>
      <c r="L6893" t="s">
        <v>15144</v>
      </c>
    </row>
    <row r="6894" spans="1:12" x14ac:dyDescent="0.2">
      <c r="A6894" t="s">
        <v>4001</v>
      </c>
      <c r="B6894" t="s">
        <v>4589</v>
      </c>
      <c r="C6894" t="s">
        <v>7360</v>
      </c>
      <c r="D6894" t="s">
        <v>2771</v>
      </c>
      <c r="E6894" t="s">
        <v>7390</v>
      </c>
      <c r="F6894" t="s">
        <v>121</v>
      </c>
      <c r="G6894" t="s">
        <v>838</v>
      </c>
      <c r="I6894">
        <v>312500</v>
      </c>
      <c r="J6894">
        <v>59.013000000000005</v>
      </c>
      <c r="K6894" s="1">
        <v>45777</v>
      </c>
      <c r="L6894" t="s">
        <v>15144</v>
      </c>
    </row>
    <row r="6895" spans="1:12" x14ac:dyDescent="0.2">
      <c r="A6895" t="s">
        <v>10711</v>
      </c>
      <c r="B6895" t="s">
        <v>10712</v>
      </c>
      <c r="C6895" t="s">
        <v>7360</v>
      </c>
      <c r="D6895" t="s">
        <v>2771</v>
      </c>
      <c r="E6895" t="s">
        <v>7390</v>
      </c>
      <c r="F6895" t="s">
        <v>127</v>
      </c>
      <c r="G6895" t="s">
        <v>128</v>
      </c>
      <c r="I6895"/>
      <c r="K6895" s="1">
        <v>45991</v>
      </c>
      <c r="L6895" t="s">
        <v>15144</v>
      </c>
    </row>
    <row r="6896" spans="1:12" x14ac:dyDescent="0.2">
      <c r="A6896" t="s">
        <v>3646</v>
      </c>
      <c r="B6896" t="s">
        <v>4633</v>
      </c>
      <c r="C6896" t="s">
        <v>7360</v>
      </c>
      <c r="D6896" t="s">
        <v>2771</v>
      </c>
      <c r="E6896" t="s">
        <v>7390</v>
      </c>
      <c r="F6896" t="s">
        <v>58</v>
      </c>
      <c r="G6896" t="s">
        <v>59</v>
      </c>
      <c r="H6896">
        <v>379000</v>
      </c>
      <c r="I6896">
        <v>379000</v>
      </c>
      <c r="J6896">
        <v>78</v>
      </c>
      <c r="K6896" s="1">
        <v>45716</v>
      </c>
      <c r="L6896" t="s">
        <v>15144</v>
      </c>
    </row>
    <row r="6897" spans="1:12" x14ac:dyDescent="0.2">
      <c r="A6897" t="s">
        <v>3648</v>
      </c>
      <c r="B6897" t="s">
        <v>4635</v>
      </c>
      <c r="C6897" t="s">
        <v>7360</v>
      </c>
      <c r="D6897" t="s">
        <v>2771</v>
      </c>
      <c r="E6897" t="s">
        <v>7390</v>
      </c>
      <c r="F6897" t="s">
        <v>58</v>
      </c>
      <c r="G6897" t="s">
        <v>59</v>
      </c>
      <c r="H6897">
        <v>379000</v>
      </c>
      <c r="I6897">
        <v>379000</v>
      </c>
      <c r="J6897">
        <v>78</v>
      </c>
      <c r="K6897" s="1">
        <v>45716</v>
      </c>
      <c r="L6897" t="s">
        <v>15144</v>
      </c>
    </row>
    <row r="6898" spans="1:12" x14ac:dyDescent="0.2">
      <c r="A6898" t="s">
        <v>3649</v>
      </c>
      <c r="B6898" t="s">
        <v>4636</v>
      </c>
      <c r="C6898" t="s">
        <v>7360</v>
      </c>
      <c r="D6898" t="s">
        <v>2771</v>
      </c>
      <c r="E6898" t="s">
        <v>7390</v>
      </c>
      <c r="F6898" t="s">
        <v>58</v>
      </c>
      <c r="G6898" t="s">
        <v>59</v>
      </c>
      <c r="H6898">
        <v>379000</v>
      </c>
      <c r="I6898">
        <v>379000</v>
      </c>
      <c r="J6898">
        <v>78</v>
      </c>
      <c r="K6898" s="1">
        <v>45716</v>
      </c>
      <c r="L6898" t="s">
        <v>15144</v>
      </c>
    </row>
    <row r="6899" spans="1:12" x14ac:dyDescent="0.2">
      <c r="A6899" t="s">
        <v>3644</v>
      </c>
      <c r="B6899" t="s">
        <v>4631</v>
      </c>
      <c r="C6899" t="s">
        <v>7360</v>
      </c>
      <c r="D6899" t="s">
        <v>2771</v>
      </c>
      <c r="E6899" t="s">
        <v>7390</v>
      </c>
      <c r="F6899" t="s">
        <v>58</v>
      </c>
      <c r="G6899" t="s">
        <v>59</v>
      </c>
      <c r="H6899">
        <v>379000</v>
      </c>
      <c r="I6899">
        <v>379000</v>
      </c>
      <c r="J6899">
        <v>78</v>
      </c>
      <c r="K6899" s="1">
        <v>45716</v>
      </c>
      <c r="L6899" t="s">
        <v>15144</v>
      </c>
    </row>
    <row r="6900" spans="1:12" x14ac:dyDescent="0.2">
      <c r="A6900" t="s">
        <v>3647</v>
      </c>
      <c r="B6900" t="s">
        <v>4634</v>
      </c>
      <c r="C6900" t="s">
        <v>7360</v>
      </c>
      <c r="D6900" t="s">
        <v>2771</v>
      </c>
      <c r="E6900" t="s">
        <v>7390</v>
      </c>
      <c r="F6900" t="s">
        <v>58</v>
      </c>
      <c r="G6900" t="s">
        <v>59</v>
      </c>
      <c r="H6900">
        <v>379000</v>
      </c>
      <c r="I6900">
        <v>379000</v>
      </c>
      <c r="J6900">
        <v>78</v>
      </c>
      <c r="K6900" s="1">
        <v>45716</v>
      </c>
      <c r="L6900" t="s">
        <v>15144</v>
      </c>
    </row>
    <row r="6901" spans="1:12" x14ac:dyDescent="0.2">
      <c r="A6901" t="s">
        <v>3645</v>
      </c>
      <c r="B6901" t="s">
        <v>4632</v>
      </c>
      <c r="C6901" t="s">
        <v>7360</v>
      </c>
      <c r="D6901" t="s">
        <v>2771</v>
      </c>
      <c r="E6901" t="s">
        <v>7390</v>
      </c>
      <c r="F6901" t="s">
        <v>58</v>
      </c>
      <c r="G6901" t="s">
        <v>59</v>
      </c>
      <c r="H6901">
        <v>379000</v>
      </c>
      <c r="I6901">
        <v>379000</v>
      </c>
      <c r="J6901">
        <v>78</v>
      </c>
      <c r="K6901" s="1">
        <v>45716</v>
      </c>
      <c r="L6901" t="s">
        <v>15144</v>
      </c>
    </row>
    <row r="6902" spans="1:12" x14ac:dyDescent="0.2">
      <c r="A6902" t="s">
        <v>5109</v>
      </c>
      <c r="B6902" t="s">
        <v>5110</v>
      </c>
      <c r="C6902" t="s">
        <v>7360</v>
      </c>
      <c r="D6902" t="s">
        <v>2771</v>
      </c>
      <c r="E6902" t="s">
        <v>7390</v>
      </c>
      <c r="F6902" t="s">
        <v>58</v>
      </c>
      <c r="G6902" t="s">
        <v>59</v>
      </c>
      <c r="H6902">
        <v>450000</v>
      </c>
      <c r="I6902">
        <v>450000</v>
      </c>
      <c r="J6902">
        <v>100</v>
      </c>
      <c r="K6902" s="1">
        <v>45777</v>
      </c>
      <c r="L6902" t="s">
        <v>15144</v>
      </c>
    </row>
    <row r="6903" spans="1:12" x14ac:dyDescent="0.2">
      <c r="A6903" t="s">
        <v>5101</v>
      </c>
      <c r="B6903" t="s">
        <v>5102</v>
      </c>
      <c r="C6903" t="s">
        <v>7360</v>
      </c>
      <c r="D6903" t="s">
        <v>2771</v>
      </c>
      <c r="E6903" t="s">
        <v>7390</v>
      </c>
      <c r="F6903" t="s">
        <v>58</v>
      </c>
      <c r="G6903" t="s">
        <v>59</v>
      </c>
      <c r="H6903">
        <v>450000</v>
      </c>
      <c r="I6903">
        <v>450000</v>
      </c>
      <c r="J6903">
        <v>100</v>
      </c>
      <c r="K6903" s="1">
        <v>45777</v>
      </c>
      <c r="L6903" t="s">
        <v>15144</v>
      </c>
    </row>
    <row r="6904" spans="1:12" x14ac:dyDescent="0.2">
      <c r="A6904" t="s">
        <v>5113</v>
      </c>
      <c r="B6904" t="s">
        <v>5114</v>
      </c>
      <c r="C6904" t="s">
        <v>7360</v>
      </c>
      <c r="D6904" t="s">
        <v>2771</v>
      </c>
      <c r="E6904" t="s">
        <v>7390</v>
      </c>
      <c r="F6904" t="s">
        <v>58</v>
      </c>
      <c r="G6904" t="s">
        <v>59</v>
      </c>
      <c r="H6904">
        <v>900000</v>
      </c>
      <c r="I6904">
        <v>900000</v>
      </c>
      <c r="J6904">
        <v>200</v>
      </c>
      <c r="K6904" s="1">
        <v>45777</v>
      </c>
      <c r="L6904" t="s">
        <v>15144</v>
      </c>
    </row>
    <row r="6905" spans="1:12" x14ac:dyDescent="0.2">
      <c r="A6905" t="s">
        <v>5115</v>
      </c>
      <c r="B6905" t="s">
        <v>5116</v>
      </c>
      <c r="C6905" t="s">
        <v>7360</v>
      </c>
      <c r="D6905" t="s">
        <v>2771</v>
      </c>
      <c r="E6905" t="s">
        <v>7390</v>
      </c>
      <c r="F6905" t="s">
        <v>58</v>
      </c>
      <c r="G6905" t="s">
        <v>59</v>
      </c>
      <c r="H6905">
        <v>900000</v>
      </c>
      <c r="I6905">
        <v>900000</v>
      </c>
      <c r="J6905">
        <v>200</v>
      </c>
      <c r="K6905" s="1">
        <v>45777</v>
      </c>
      <c r="L6905" t="s">
        <v>15144</v>
      </c>
    </row>
    <row r="6906" spans="1:12" x14ac:dyDescent="0.2">
      <c r="A6906" t="s">
        <v>5107</v>
      </c>
      <c r="B6906" t="s">
        <v>5108</v>
      </c>
      <c r="C6906" t="s">
        <v>7360</v>
      </c>
      <c r="D6906" t="s">
        <v>2771</v>
      </c>
      <c r="E6906" t="s">
        <v>7390</v>
      </c>
      <c r="F6906" t="s">
        <v>58</v>
      </c>
      <c r="G6906" t="s">
        <v>59</v>
      </c>
      <c r="H6906">
        <v>450000</v>
      </c>
      <c r="I6906">
        <v>450000</v>
      </c>
      <c r="J6906">
        <v>100</v>
      </c>
      <c r="K6906" s="1">
        <v>45777</v>
      </c>
      <c r="L6906" t="s">
        <v>15144</v>
      </c>
    </row>
    <row r="6907" spans="1:12" x14ac:dyDescent="0.2">
      <c r="A6907" t="s">
        <v>5111</v>
      </c>
      <c r="B6907" t="s">
        <v>5112</v>
      </c>
      <c r="C6907" t="s">
        <v>7360</v>
      </c>
      <c r="D6907" t="s">
        <v>2771</v>
      </c>
      <c r="E6907" t="s">
        <v>7390</v>
      </c>
      <c r="F6907" t="s">
        <v>58</v>
      </c>
      <c r="G6907" t="s">
        <v>59</v>
      </c>
      <c r="H6907">
        <v>450000</v>
      </c>
      <c r="I6907">
        <v>450000</v>
      </c>
      <c r="J6907">
        <v>100</v>
      </c>
      <c r="K6907" s="1">
        <v>45777</v>
      </c>
      <c r="L6907" t="s">
        <v>15144</v>
      </c>
    </row>
    <row r="6908" spans="1:12" x14ac:dyDescent="0.2">
      <c r="A6908" t="s">
        <v>5103</v>
      </c>
      <c r="B6908" t="s">
        <v>5104</v>
      </c>
      <c r="C6908" t="s">
        <v>7360</v>
      </c>
      <c r="D6908" t="s">
        <v>2771</v>
      </c>
      <c r="E6908" t="s">
        <v>7390</v>
      </c>
      <c r="F6908" t="s">
        <v>58</v>
      </c>
      <c r="G6908" t="s">
        <v>59</v>
      </c>
      <c r="H6908">
        <v>450000</v>
      </c>
      <c r="I6908">
        <v>450000</v>
      </c>
      <c r="J6908">
        <v>100</v>
      </c>
      <c r="K6908" s="1">
        <v>45777</v>
      </c>
      <c r="L6908" t="s">
        <v>15144</v>
      </c>
    </row>
    <row r="6909" spans="1:12" x14ac:dyDescent="0.2">
      <c r="A6909" t="s">
        <v>5105</v>
      </c>
      <c r="B6909" t="s">
        <v>5106</v>
      </c>
      <c r="C6909" t="s">
        <v>7360</v>
      </c>
      <c r="D6909" t="s">
        <v>2771</v>
      </c>
      <c r="E6909" t="s">
        <v>7390</v>
      </c>
      <c r="F6909" t="s">
        <v>58</v>
      </c>
      <c r="G6909" t="s">
        <v>59</v>
      </c>
      <c r="H6909">
        <v>450000</v>
      </c>
      <c r="I6909">
        <v>450000</v>
      </c>
      <c r="J6909">
        <v>100</v>
      </c>
      <c r="K6909" s="1">
        <v>45777</v>
      </c>
      <c r="L6909" t="s">
        <v>15144</v>
      </c>
    </row>
    <row r="6910" spans="1:12" x14ac:dyDescent="0.2">
      <c r="A6910" t="s">
        <v>5117</v>
      </c>
      <c r="B6910" t="s">
        <v>5118</v>
      </c>
      <c r="C6910" t="s">
        <v>15202</v>
      </c>
      <c r="D6910" t="s">
        <v>2771</v>
      </c>
      <c r="E6910" t="s">
        <v>7390</v>
      </c>
      <c r="F6910" t="s">
        <v>58</v>
      </c>
      <c r="G6910" t="s">
        <v>59</v>
      </c>
      <c r="H6910">
        <v>900000</v>
      </c>
      <c r="I6910">
        <v>900000</v>
      </c>
      <c r="J6910">
        <v>200</v>
      </c>
      <c r="K6910" s="1">
        <v>45777</v>
      </c>
      <c r="L6910" t="s">
        <v>15144</v>
      </c>
    </row>
    <row r="6911" spans="1:12" x14ac:dyDescent="0.2">
      <c r="A6911" t="s">
        <v>13560</v>
      </c>
      <c r="B6911" t="s">
        <v>13699</v>
      </c>
      <c r="C6911" t="s">
        <v>7360</v>
      </c>
      <c r="D6911" t="s">
        <v>2771</v>
      </c>
      <c r="E6911" t="s">
        <v>7390</v>
      </c>
      <c r="F6911" t="s">
        <v>58</v>
      </c>
      <c r="G6911" t="s">
        <v>59</v>
      </c>
      <c r="I6911">
        <v>581700</v>
      </c>
      <c r="J6911">
        <v>73.986999999999995</v>
      </c>
      <c r="K6911" s="1">
        <v>46173</v>
      </c>
      <c r="L6911" t="s">
        <v>15144</v>
      </c>
    </row>
    <row r="6912" spans="1:12" x14ac:dyDescent="0.2">
      <c r="A6912" t="s">
        <v>13562</v>
      </c>
      <c r="B6912" t="s">
        <v>13688</v>
      </c>
      <c r="C6912" t="s">
        <v>7360</v>
      </c>
      <c r="D6912" t="s">
        <v>2771</v>
      </c>
      <c r="E6912" t="s">
        <v>7390</v>
      </c>
      <c r="F6912" t="s">
        <v>58</v>
      </c>
      <c r="G6912" t="s">
        <v>59</v>
      </c>
      <c r="I6912">
        <v>587000</v>
      </c>
      <c r="J6912">
        <v>73.986999999999995</v>
      </c>
      <c r="K6912" s="1">
        <v>46173</v>
      </c>
      <c r="L6912" t="s">
        <v>15144</v>
      </c>
    </row>
    <row r="6913" spans="1:12" x14ac:dyDescent="0.2">
      <c r="A6913" t="s">
        <v>13563</v>
      </c>
      <c r="B6913" t="s">
        <v>13705</v>
      </c>
      <c r="C6913" t="s">
        <v>7360</v>
      </c>
      <c r="D6913" t="s">
        <v>2771</v>
      </c>
      <c r="E6913" t="s">
        <v>7390</v>
      </c>
      <c r="F6913" t="s">
        <v>58</v>
      </c>
      <c r="G6913" t="s">
        <v>59</v>
      </c>
      <c r="I6913">
        <v>581700</v>
      </c>
      <c r="J6913">
        <v>73.986999999999995</v>
      </c>
      <c r="K6913" s="1">
        <v>46173</v>
      </c>
      <c r="L6913" t="s">
        <v>15144</v>
      </c>
    </row>
    <row r="6914" spans="1:12" x14ac:dyDescent="0.2">
      <c r="A6914" t="s">
        <v>13569</v>
      </c>
      <c r="B6914" t="s">
        <v>13696</v>
      </c>
      <c r="C6914" t="s">
        <v>7360</v>
      </c>
      <c r="D6914" t="s">
        <v>2771</v>
      </c>
      <c r="E6914" t="s">
        <v>7390</v>
      </c>
      <c r="F6914" t="s">
        <v>58</v>
      </c>
      <c r="G6914" t="s">
        <v>59</v>
      </c>
      <c r="I6914">
        <v>1114601</v>
      </c>
      <c r="J6914">
        <v>86.628999999999991</v>
      </c>
      <c r="K6914" s="1">
        <v>46173</v>
      </c>
      <c r="L6914" t="s">
        <v>15144</v>
      </c>
    </row>
    <row r="6915" spans="1:12" x14ac:dyDescent="0.2">
      <c r="A6915" t="s">
        <v>13559</v>
      </c>
      <c r="B6915" t="s">
        <v>13700</v>
      </c>
      <c r="C6915" t="s">
        <v>7360</v>
      </c>
      <c r="D6915" t="s">
        <v>2771</v>
      </c>
      <c r="E6915" t="s">
        <v>7390</v>
      </c>
      <c r="F6915" t="s">
        <v>58</v>
      </c>
      <c r="G6915" t="s">
        <v>59</v>
      </c>
      <c r="I6915">
        <v>581700</v>
      </c>
      <c r="J6915">
        <v>73.986999999999995</v>
      </c>
      <c r="K6915" s="1">
        <v>46173</v>
      </c>
      <c r="L6915" t="s">
        <v>15144</v>
      </c>
    </row>
    <row r="6916" spans="1:12" x14ac:dyDescent="0.2">
      <c r="A6916" t="s">
        <v>13558</v>
      </c>
      <c r="B6916" t="s">
        <v>13691</v>
      </c>
      <c r="C6916" t="s">
        <v>7360</v>
      </c>
      <c r="D6916" t="s">
        <v>2771</v>
      </c>
      <c r="E6916" t="s">
        <v>7390</v>
      </c>
      <c r="F6916" t="s">
        <v>58</v>
      </c>
      <c r="G6916" t="s">
        <v>59</v>
      </c>
      <c r="I6916">
        <v>581700</v>
      </c>
      <c r="J6916">
        <v>73.986999999999995</v>
      </c>
      <c r="K6916" s="1">
        <v>46173</v>
      </c>
      <c r="L6916" t="s">
        <v>15144</v>
      </c>
    </row>
    <row r="6917" spans="1:12" x14ac:dyDescent="0.2">
      <c r="A6917" t="s">
        <v>13568</v>
      </c>
      <c r="B6917" t="s">
        <v>13694</v>
      </c>
      <c r="C6917" t="s">
        <v>7360</v>
      </c>
      <c r="D6917" t="s">
        <v>2771</v>
      </c>
      <c r="E6917" t="s">
        <v>7390</v>
      </c>
      <c r="F6917" t="s">
        <v>58</v>
      </c>
      <c r="G6917" t="s">
        <v>59</v>
      </c>
      <c r="I6917">
        <v>714600</v>
      </c>
      <c r="J6917">
        <v>79.058999999999997</v>
      </c>
      <c r="K6917" s="1">
        <v>46173</v>
      </c>
      <c r="L6917" t="s">
        <v>15144</v>
      </c>
    </row>
    <row r="6918" spans="1:12" x14ac:dyDescent="0.2">
      <c r="A6918" t="s">
        <v>13557</v>
      </c>
      <c r="B6918" t="s">
        <v>13702</v>
      </c>
      <c r="C6918" t="s">
        <v>7360</v>
      </c>
      <c r="D6918" t="s">
        <v>2771</v>
      </c>
      <c r="E6918" t="s">
        <v>7390</v>
      </c>
      <c r="F6918" t="s">
        <v>58</v>
      </c>
      <c r="G6918" t="s">
        <v>59</v>
      </c>
      <c r="I6918">
        <v>581700</v>
      </c>
      <c r="J6918">
        <v>73.986999999999995</v>
      </c>
      <c r="K6918" s="1">
        <v>46173</v>
      </c>
      <c r="L6918" t="s">
        <v>15144</v>
      </c>
    </row>
    <row r="6919" spans="1:12" x14ac:dyDescent="0.2">
      <c r="A6919" t="s">
        <v>13556</v>
      </c>
      <c r="B6919" t="s">
        <v>13703</v>
      </c>
      <c r="C6919" t="s">
        <v>7360</v>
      </c>
      <c r="D6919" t="s">
        <v>2771</v>
      </c>
      <c r="E6919" t="s">
        <v>7390</v>
      </c>
      <c r="F6919" t="s">
        <v>58</v>
      </c>
      <c r="G6919" t="s">
        <v>59</v>
      </c>
      <c r="I6919">
        <v>600000</v>
      </c>
      <c r="J6919">
        <v>73.716999999999999</v>
      </c>
      <c r="K6919" s="1">
        <v>46173</v>
      </c>
      <c r="L6919" t="s">
        <v>15144</v>
      </c>
    </row>
    <row r="6920" spans="1:12" x14ac:dyDescent="0.2">
      <c r="A6920" t="s">
        <v>13567</v>
      </c>
      <c r="B6920" t="s">
        <v>13693</v>
      </c>
      <c r="C6920" t="s">
        <v>7360</v>
      </c>
      <c r="D6920" t="s">
        <v>2771</v>
      </c>
      <c r="E6920" t="s">
        <v>7390</v>
      </c>
      <c r="F6920" t="s">
        <v>58</v>
      </c>
      <c r="G6920" t="s">
        <v>59</v>
      </c>
      <c r="I6920">
        <v>714600</v>
      </c>
      <c r="J6920">
        <v>79.058999999999997</v>
      </c>
      <c r="K6920" s="1">
        <v>46173</v>
      </c>
      <c r="L6920" t="s">
        <v>15144</v>
      </c>
    </row>
    <row r="6921" spans="1:12" x14ac:dyDescent="0.2">
      <c r="A6921" t="s">
        <v>13565</v>
      </c>
      <c r="B6921" t="s">
        <v>13689</v>
      </c>
      <c r="C6921" t="s">
        <v>7360</v>
      </c>
      <c r="D6921" t="s">
        <v>2771</v>
      </c>
      <c r="E6921" t="s">
        <v>7390</v>
      </c>
      <c r="F6921" t="s">
        <v>58</v>
      </c>
      <c r="G6921" t="s">
        <v>59</v>
      </c>
      <c r="I6921">
        <v>581700</v>
      </c>
      <c r="J6921">
        <v>73.986999999999995</v>
      </c>
      <c r="K6921" s="1">
        <v>46173</v>
      </c>
      <c r="L6921" t="s">
        <v>15144</v>
      </c>
    </row>
    <row r="6922" spans="1:12" x14ac:dyDescent="0.2">
      <c r="A6922" t="s">
        <v>13555</v>
      </c>
      <c r="B6922" t="s">
        <v>13704</v>
      </c>
      <c r="C6922" t="s">
        <v>7360</v>
      </c>
      <c r="D6922" t="s">
        <v>2771</v>
      </c>
      <c r="E6922" t="s">
        <v>7390</v>
      </c>
      <c r="F6922" t="s">
        <v>58</v>
      </c>
      <c r="G6922" t="s">
        <v>59</v>
      </c>
      <c r="I6922">
        <v>600000</v>
      </c>
      <c r="J6922">
        <v>73.716999999999999</v>
      </c>
      <c r="K6922" s="1">
        <v>46173</v>
      </c>
      <c r="L6922" t="s">
        <v>15144</v>
      </c>
    </row>
    <row r="6923" spans="1:12" x14ac:dyDescent="0.2">
      <c r="A6923" t="s">
        <v>13554</v>
      </c>
      <c r="B6923" t="s">
        <v>13692</v>
      </c>
      <c r="C6923" t="s">
        <v>7360</v>
      </c>
      <c r="D6923" t="s">
        <v>2771</v>
      </c>
      <c r="E6923" t="s">
        <v>7390</v>
      </c>
      <c r="F6923" t="s">
        <v>58</v>
      </c>
      <c r="G6923" t="s">
        <v>59</v>
      </c>
      <c r="I6923">
        <v>645000</v>
      </c>
      <c r="J6923">
        <v>73.716999999999999</v>
      </c>
      <c r="K6923" s="1">
        <v>46173</v>
      </c>
      <c r="L6923" t="s">
        <v>15144</v>
      </c>
    </row>
    <row r="6924" spans="1:12" x14ac:dyDescent="0.2">
      <c r="A6924" t="s">
        <v>13552</v>
      </c>
      <c r="B6924" t="s">
        <v>13697</v>
      </c>
      <c r="C6924" t="s">
        <v>7360</v>
      </c>
      <c r="D6924" t="s">
        <v>2771</v>
      </c>
      <c r="E6924" t="s">
        <v>7390</v>
      </c>
      <c r="F6924" t="s">
        <v>58</v>
      </c>
      <c r="G6924" t="s">
        <v>59</v>
      </c>
      <c r="I6924">
        <v>126306</v>
      </c>
      <c r="J6924">
        <v>32.909999999999997</v>
      </c>
      <c r="K6924" s="1">
        <v>46173</v>
      </c>
      <c r="L6924" t="s">
        <v>15144</v>
      </c>
    </row>
    <row r="6925" spans="1:12" x14ac:dyDescent="0.2">
      <c r="A6925" t="s">
        <v>13566</v>
      </c>
      <c r="B6925" t="s">
        <v>13695</v>
      </c>
      <c r="C6925" t="s">
        <v>7360</v>
      </c>
      <c r="D6925" t="s">
        <v>2771</v>
      </c>
      <c r="E6925" t="s">
        <v>7390</v>
      </c>
      <c r="F6925" t="s">
        <v>58</v>
      </c>
      <c r="G6925" t="s">
        <v>59</v>
      </c>
      <c r="I6925">
        <v>714600</v>
      </c>
      <c r="J6925">
        <v>79.058999999999997</v>
      </c>
      <c r="K6925" s="1">
        <v>46173</v>
      </c>
      <c r="L6925" t="s">
        <v>15144</v>
      </c>
    </row>
    <row r="6926" spans="1:12" x14ac:dyDescent="0.2">
      <c r="A6926" t="s">
        <v>13564</v>
      </c>
      <c r="B6926" t="s">
        <v>13690</v>
      </c>
      <c r="C6926" t="s">
        <v>7360</v>
      </c>
      <c r="D6926" t="s">
        <v>2771</v>
      </c>
      <c r="E6926" t="s">
        <v>7390</v>
      </c>
      <c r="F6926" t="s">
        <v>58</v>
      </c>
      <c r="G6926" t="s">
        <v>59</v>
      </c>
      <c r="I6926">
        <v>581700</v>
      </c>
      <c r="J6926">
        <v>73.986999999999995</v>
      </c>
      <c r="K6926" s="1">
        <v>46173</v>
      </c>
      <c r="L6926" t="s">
        <v>15144</v>
      </c>
    </row>
    <row r="6927" spans="1:12" x14ac:dyDescent="0.2">
      <c r="A6927" t="s">
        <v>13553</v>
      </c>
      <c r="B6927" t="s">
        <v>13698</v>
      </c>
      <c r="C6927" t="s">
        <v>7360</v>
      </c>
      <c r="D6927" t="s">
        <v>2771</v>
      </c>
      <c r="E6927" t="s">
        <v>7390</v>
      </c>
      <c r="F6927" t="s">
        <v>58</v>
      </c>
      <c r="G6927" t="s">
        <v>59</v>
      </c>
      <c r="I6927">
        <v>472900</v>
      </c>
      <c r="J6927">
        <v>69.885999999999996</v>
      </c>
      <c r="K6927" s="1">
        <v>46173</v>
      </c>
      <c r="L6927" t="s">
        <v>15144</v>
      </c>
    </row>
    <row r="6928" spans="1:12" x14ac:dyDescent="0.2">
      <c r="A6928" t="s">
        <v>13561</v>
      </c>
      <c r="B6928" t="s">
        <v>13701</v>
      </c>
      <c r="C6928" t="s">
        <v>7360</v>
      </c>
      <c r="D6928" t="s">
        <v>2771</v>
      </c>
      <c r="E6928" t="s">
        <v>7390</v>
      </c>
      <c r="F6928" t="s">
        <v>58</v>
      </c>
      <c r="G6928" t="s">
        <v>59</v>
      </c>
      <c r="I6928">
        <v>581700</v>
      </c>
      <c r="J6928">
        <v>73.986999999999995</v>
      </c>
      <c r="K6928" s="1">
        <v>46173</v>
      </c>
      <c r="L6928" t="s">
        <v>15144</v>
      </c>
    </row>
    <row r="6929" spans="1:12" x14ac:dyDescent="0.2">
      <c r="A6929" t="s">
        <v>9839</v>
      </c>
      <c r="B6929" t="s">
        <v>9840</v>
      </c>
      <c r="C6929" t="s">
        <v>7360</v>
      </c>
      <c r="D6929" t="s">
        <v>2771</v>
      </c>
      <c r="E6929" t="s">
        <v>7390</v>
      </c>
      <c r="F6929" t="s">
        <v>58</v>
      </c>
      <c r="G6929" t="s">
        <v>59</v>
      </c>
      <c r="H6929">
        <v>50000</v>
      </c>
      <c r="I6929">
        <v>50000</v>
      </c>
      <c r="J6929">
        <v>96</v>
      </c>
      <c r="K6929" s="1">
        <v>45961</v>
      </c>
      <c r="L6929" t="s">
        <v>15144</v>
      </c>
    </row>
    <row r="6930" spans="1:12" x14ac:dyDescent="0.2">
      <c r="A6930" t="s">
        <v>9837</v>
      </c>
      <c r="B6930" t="s">
        <v>9838</v>
      </c>
      <c r="C6930" t="s">
        <v>7360</v>
      </c>
      <c r="D6930" t="s">
        <v>2771</v>
      </c>
      <c r="E6930" t="s">
        <v>7390</v>
      </c>
      <c r="F6930" t="s">
        <v>58</v>
      </c>
      <c r="G6930" t="s">
        <v>59</v>
      </c>
      <c r="H6930">
        <v>50000</v>
      </c>
      <c r="I6930">
        <v>50000</v>
      </c>
      <c r="J6930">
        <v>96</v>
      </c>
      <c r="K6930" s="1">
        <v>45961</v>
      </c>
      <c r="L6930" t="s">
        <v>15144</v>
      </c>
    </row>
    <row r="6931" spans="1:12" x14ac:dyDescent="0.2">
      <c r="A6931" t="s">
        <v>9841</v>
      </c>
      <c r="B6931" t="s">
        <v>9842</v>
      </c>
      <c r="C6931" t="s">
        <v>7360</v>
      </c>
      <c r="D6931" t="s">
        <v>2771</v>
      </c>
      <c r="E6931" t="s">
        <v>7390</v>
      </c>
      <c r="F6931" t="s">
        <v>58</v>
      </c>
      <c r="G6931" t="s">
        <v>59</v>
      </c>
      <c r="H6931">
        <v>50000</v>
      </c>
      <c r="I6931">
        <v>50000</v>
      </c>
      <c r="J6931">
        <v>96</v>
      </c>
      <c r="K6931" s="1">
        <v>45961</v>
      </c>
      <c r="L6931" t="s">
        <v>15144</v>
      </c>
    </row>
    <row r="6932" spans="1:12" x14ac:dyDescent="0.2">
      <c r="A6932" t="s">
        <v>10055</v>
      </c>
      <c r="B6932" t="s">
        <v>10056</v>
      </c>
      <c r="C6932" t="s">
        <v>7360</v>
      </c>
      <c r="D6932" t="s">
        <v>2771</v>
      </c>
      <c r="E6932" t="s">
        <v>7390</v>
      </c>
      <c r="F6932" t="s">
        <v>58</v>
      </c>
      <c r="G6932" t="s">
        <v>59</v>
      </c>
      <c r="I6932"/>
      <c r="J6932">
        <v>100</v>
      </c>
      <c r="K6932" s="1">
        <v>45961</v>
      </c>
      <c r="L6932" t="s">
        <v>15144</v>
      </c>
    </row>
    <row r="6933" spans="1:12" x14ac:dyDescent="0.2">
      <c r="A6933" t="s">
        <v>10063</v>
      </c>
      <c r="B6933" t="s">
        <v>10064</v>
      </c>
      <c r="C6933" t="s">
        <v>7360</v>
      </c>
      <c r="D6933" t="s">
        <v>2771</v>
      </c>
      <c r="E6933" t="s">
        <v>7390</v>
      </c>
      <c r="F6933" t="s">
        <v>58</v>
      </c>
      <c r="G6933" t="s">
        <v>59</v>
      </c>
      <c r="I6933"/>
      <c r="J6933">
        <v>100</v>
      </c>
      <c r="K6933" s="1">
        <v>45961</v>
      </c>
      <c r="L6933" t="s">
        <v>15144</v>
      </c>
    </row>
    <row r="6934" spans="1:12" x14ac:dyDescent="0.2">
      <c r="A6934" t="s">
        <v>10047</v>
      </c>
      <c r="B6934" t="s">
        <v>10048</v>
      </c>
      <c r="C6934" t="s">
        <v>7360</v>
      </c>
      <c r="D6934" t="s">
        <v>2771</v>
      </c>
      <c r="E6934" t="s">
        <v>7390</v>
      </c>
      <c r="F6934" t="s">
        <v>58</v>
      </c>
      <c r="G6934" t="s">
        <v>59</v>
      </c>
      <c r="I6934"/>
      <c r="J6934">
        <v>100</v>
      </c>
      <c r="K6934" s="1">
        <v>45961</v>
      </c>
      <c r="L6934" t="s">
        <v>15144</v>
      </c>
    </row>
    <row r="6935" spans="1:12" x14ac:dyDescent="0.2">
      <c r="A6935" t="s">
        <v>10051</v>
      </c>
      <c r="B6935" t="s">
        <v>10052</v>
      </c>
      <c r="C6935" t="s">
        <v>7360</v>
      </c>
      <c r="D6935" t="s">
        <v>2771</v>
      </c>
      <c r="E6935" t="s">
        <v>7390</v>
      </c>
      <c r="F6935" t="s">
        <v>58</v>
      </c>
      <c r="G6935" t="s">
        <v>59</v>
      </c>
      <c r="I6935"/>
      <c r="J6935">
        <v>100</v>
      </c>
      <c r="K6935" s="1">
        <v>45961</v>
      </c>
      <c r="L6935" t="s">
        <v>15144</v>
      </c>
    </row>
    <row r="6936" spans="1:12" x14ac:dyDescent="0.2">
      <c r="A6936" t="s">
        <v>10049</v>
      </c>
      <c r="B6936" t="s">
        <v>10050</v>
      </c>
      <c r="C6936" t="s">
        <v>7360</v>
      </c>
      <c r="D6936" t="s">
        <v>2771</v>
      </c>
      <c r="E6936" t="s">
        <v>7390</v>
      </c>
      <c r="F6936" t="s">
        <v>58</v>
      </c>
      <c r="G6936" t="s">
        <v>59</v>
      </c>
      <c r="I6936"/>
      <c r="J6936">
        <v>100</v>
      </c>
      <c r="K6936" s="1">
        <v>45961</v>
      </c>
      <c r="L6936" t="s">
        <v>15144</v>
      </c>
    </row>
    <row r="6937" spans="1:12" x14ac:dyDescent="0.2">
      <c r="A6937" t="s">
        <v>10059</v>
      </c>
      <c r="B6937" t="s">
        <v>10060</v>
      </c>
      <c r="C6937" t="s">
        <v>7360</v>
      </c>
      <c r="D6937" t="s">
        <v>2771</v>
      </c>
      <c r="E6937" t="s">
        <v>7390</v>
      </c>
      <c r="F6937" t="s">
        <v>58</v>
      </c>
      <c r="G6937" t="s">
        <v>59</v>
      </c>
      <c r="I6937"/>
      <c r="J6937">
        <v>100</v>
      </c>
      <c r="K6937" s="1">
        <v>45961</v>
      </c>
      <c r="L6937" t="s">
        <v>15144</v>
      </c>
    </row>
    <row r="6938" spans="1:12" x14ac:dyDescent="0.2">
      <c r="A6938" t="s">
        <v>10061</v>
      </c>
      <c r="B6938" t="s">
        <v>10062</v>
      </c>
      <c r="C6938" t="s">
        <v>7360</v>
      </c>
      <c r="D6938" t="s">
        <v>2771</v>
      </c>
      <c r="E6938" t="s">
        <v>7390</v>
      </c>
      <c r="F6938" t="s">
        <v>58</v>
      </c>
      <c r="G6938" t="s">
        <v>59</v>
      </c>
      <c r="I6938"/>
      <c r="J6938">
        <v>100</v>
      </c>
      <c r="K6938" s="1">
        <v>45961</v>
      </c>
      <c r="L6938" t="s">
        <v>15144</v>
      </c>
    </row>
    <row r="6939" spans="1:12" x14ac:dyDescent="0.2">
      <c r="A6939" t="s">
        <v>10057</v>
      </c>
      <c r="B6939" t="s">
        <v>10058</v>
      </c>
      <c r="C6939" t="s">
        <v>7360</v>
      </c>
      <c r="D6939" t="s">
        <v>2771</v>
      </c>
      <c r="E6939" t="s">
        <v>7390</v>
      </c>
      <c r="F6939" t="s">
        <v>58</v>
      </c>
      <c r="G6939" t="s">
        <v>59</v>
      </c>
      <c r="I6939"/>
      <c r="J6939">
        <v>100</v>
      </c>
      <c r="K6939" s="1">
        <v>45961</v>
      </c>
      <c r="L6939" t="s">
        <v>15144</v>
      </c>
    </row>
    <row r="6940" spans="1:12" x14ac:dyDescent="0.2">
      <c r="A6940" t="s">
        <v>10053</v>
      </c>
      <c r="B6940" t="s">
        <v>10054</v>
      </c>
      <c r="C6940" t="s">
        <v>7360</v>
      </c>
      <c r="D6940" t="s">
        <v>2771</v>
      </c>
      <c r="E6940" t="s">
        <v>7390</v>
      </c>
      <c r="F6940" t="s">
        <v>58</v>
      </c>
      <c r="G6940" t="s">
        <v>59</v>
      </c>
      <c r="I6940"/>
      <c r="J6940">
        <v>100</v>
      </c>
      <c r="K6940" s="1">
        <v>45961</v>
      </c>
      <c r="L6940" t="s">
        <v>15144</v>
      </c>
    </row>
    <row r="6941" spans="1:12" x14ac:dyDescent="0.2">
      <c r="A6941" t="s">
        <v>10131</v>
      </c>
      <c r="B6941" t="s">
        <v>9989</v>
      </c>
      <c r="C6941" t="s">
        <v>7360</v>
      </c>
      <c r="D6941" t="s">
        <v>2771</v>
      </c>
      <c r="E6941" t="s">
        <v>7390</v>
      </c>
      <c r="F6941" t="s">
        <v>58</v>
      </c>
      <c r="G6941" t="s">
        <v>59</v>
      </c>
      <c r="I6941">
        <v>500000</v>
      </c>
      <c r="J6941">
        <v>72.34899999999999</v>
      </c>
      <c r="K6941" s="1">
        <v>45961</v>
      </c>
      <c r="L6941" t="s">
        <v>15144</v>
      </c>
    </row>
    <row r="6942" spans="1:12" x14ac:dyDescent="0.2">
      <c r="A6942" t="s">
        <v>10129</v>
      </c>
      <c r="B6942" t="s">
        <v>8960</v>
      </c>
      <c r="C6942" t="s">
        <v>7360</v>
      </c>
      <c r="D6942" t="s">
        <v>2771</v>
      </c>
      <c r="E6942" t="s">
        <v>7390</v>
      </c>
      <c r="F6942" t="s">
        <v>58</v>
      </c>
      <c r="G6942" t="s">
        <v>59</v>
      </c>
      <c r="I6942">
        <v>500000</v>
      </c>
      <c r="J6942">
        <v>72.34899999999999</v>
      </c>
      <c r="K6942" s="1">
        <v>45961</v>
      </c>
      <c r="L6942" t="s">
        <v>15144</v>
      </c>
    </row>
    <row r="6943" spans="1:12" x14ac:dyDescent="0.2">
      <c r="A6943" t="s">
        <v>10130</v>
      </c>
      <c r="B6943" t="s">
        <v>9991</v>
      </c>
      <c r="C6943" t="s">
        <v>7360</v>
      </c>
      <c r="D6943" t="s">
        <v>2771</v>
      </c>
      <c r="E6943" t="s">
        <v>7390</v>
      </c>
      <c r="F6943" t="s">
        <v>58</v>
      </c>
      <c r="G6943" t="s">
        <v>59</v>
      </c>
      <c r="I6943">
        <v>500000</v>
      </c>
      <c r="J6943">
        <v>72.34899999999999</v>
      </c>
      <c r="K6943" s="1">
        <v>45961</v>
      </c>
      <c r="L6943" t="s">
        <v>15144</v>
      </c>
    </row>
    <row r="6944" spans="1:12" x14ac:dyDescent="0.2">
      <c r="A6944" t="s">
        <v>10132</v>
      </c>
      <c r="B6944" t="s">
        <v>8962</v>
      </c>
      <c r="C6944" t="s">
        <v>7360</v>
      </c>
      <c r="D6944" t="s">
        <v>2771</v>
      </c>
      <c r="E6944" t="s">
        <v>7390</v>
      </c>
      <c r="F6944" t="s">
        <v>58</v>
      </c>
      <c r="G6944" t="s">
        <v>59</v>
      </c>
      <c r="I6944">
        <v>500000</v>
      </c>
      <c r="J6944">
        <v>72.34899999999999</v>
      </c>
      <c r="K6944" s="1">
        <v>45961</v>
      </c>
      <c r="L6944" t="s">
        <v>15144</v>
      </c>
    </row>
    <row r="6945" spans="1:12" x14ac:dyDescent="0.2">
      <c r="A6945" t="s">
        <v>14489</v>
      </c>
      <c r="B6945" t="s">
        <v>14490</v>
      </c>
      <c r="C6945" t="s">
        <v>7360</v>
      </c>
      <c r="D6945" t="s">
        <v>2771</v>
      </c>
      <c r="E6945" t="s">
        <v>7390</v>
      </c>
      <c r="F6945" t="s">
        <v>112</v>
      </c>
      <c r="G6945" t="s">
        <v>113</v>
      </c>
      <c r="I6945"/>
      <c r="K6945" s="1">
        <v>46203</v>
      </c>
      <c r="L6945" t="s">
        <v>15144</v>
      </c>
    </row>
    <row r="6946" spans="1:12" x14ac:dyDescent="0.2">
      <c r="A6946" t="s">
        <v>14190</v>
      </c>
      <c r="B6946" t="s">
        <v>7372</v>
      </c>
      <c r="C6946" t="s">
        <v>7360</v>
      </c>
      <c r="D6946" t="s">
        <v>2771</v>
      </c>
      <c r="E6946" t="s">
        <v>7390</v>
      </c>
      <c r="F6946" t="s">
        <v>112</v>
      </c>
      <c r="G6946" t="s">
        <v>113</v>
      </c>
      <c r="I6946">
        <v>312500</v>
      </c>
      <c r="J6946">
        <v>59.070000000000007</v>
      </c>
      <c r="K6946" s="1">
        <v>46203</v>
      </c>
      <c r="L6946" t="s">
        <v>15144</v>
      </c>
    </row>
    <row r="6947" spans="1:12" x14ac:dyDescent="0.2">
      <c r="A6947" t="s">
        <v>14188</v>
      </c>
      <c r="B6947" t="s">
        <v>7374</v>
      </c>
      <c r="C6947" t="s">
        <v>7360</v>
      </c>
      <c r="D6947" t="s">
        <v>2771</v>
      </c>
      <c r="E6947" t="s">
        <v>7390</v>
      </c>
      <c r="F6947" t="s">
        <v>112</v>
      </c>
      <c r="G6947" t="s">
        <v>113</v>
      </c>
      <c r="I6947">
        <v>107180</v>
      </c>
      <c r="J6947">
        <v>22.531999999999996</v>
      </c>
      <c r="K6947" s="1">
        <v>46203</v>
      </c>
      <c r="L6947" t="s">
        <v>15144</v>
      </c>
    </row>
    <row r="6948" spans="1:12" x14ac:dyDescent="0.2">
      <c r="A6948" t="s">
        <v>14189</v>
      </c>
      <c r="B6948" t="s">
        <v>7376</v>
      </c>
      <c r="C6948" t="s">
        <v>7360</v>
      </c>
      <c r="D6948" t="s">
        <v>2771</v>
      </c>
      <c r="E6948" t="s">
        <v>7390</v>
      </c>
      <c r="F6948" t="s">
        <v>112</v>
      </c>
      <c r="G6948" t="s">
        <v>113</v>
      </c>
      <c r="I6948">
        <v>130000</v>
      </c>
      <c r="J6948">
        <v>28.99</v>
      </c>
      <c r="K6948" s="1">
        <v>46203</v>
      </c>
      <c r="L6948" t="s">
        <v>15144</v>
      </c>
    </row>
    <row r="6949" spans="1:12" x14ac:dyDescent="0.2">
      <c r="A6949" t="s">
        <v>13747</v>
      </c>
      <c r="B6949" t="s">
        <v>13748</v>
      </c>
      <c r="C6949" t="s">
        <v>7360</v>
      </c>
      <c r="D6949" t="s">
        <v>2771</v>
      </c>
      <c r="E6949" t="s">
        <v>7390</v>
      </c>
      <c r="F6949" t="s">
        <v>56</v>
      </c>
      <c r="G6949" t="s">
        <v>57</v>
      </c>
      <c r="H6949">
        <v>150000</v>
      </c>
      <c r="I6949">
        <v>300000</v>
      </c>
      <c r="J6949">
        <v>50</v>
      </c>
      <c r="K6949" s="1">
        <v>46173</v>
      </c>
      <c r="L6949" t="s">
        <v>15144</v>
      </c>
    </row>
    <row r="6950" spans="1:12" x14ac:dyDescent="0.2">
      <c r="A6950" t="s">
        <v>13743</v>
      </c>
      <c r="B6950" t="s">
        <v>13744</v>
      </c>
      <c r="C6950" t="s">
        <v>7360</v>
      </c>
      <c r="D6950" t="s">
        <v>2771</v>
      </c>
      <c r="E6950" t="s">
        <v>7390</v>
      </c>
      <c r="F6950" t="s">
        <v>56</v>
      </c>
      <c r="G6950" t="s">
        <v>57</v>
      </c>
      <c r="H6950">
        <v>150000</v>
      </c>
      <c r="I6950">
        <v>300000</v>
      </c>
      <c r="J6950">
        <v>50</v>
      </c>
      <c r="K6950" s="1">
        <v>46173</v>
      </c>
      <c r="L6950" t="s">
        <v>15144</v>
      </c>
    </row>
    <row r="6951" spans="1:12" x14ac:dyDescent="0.2">
      <c r="A6951" t="s">
        <v>13745</v>
      </c>
      <c r="B6951" t="s">
        <v>13746</v>
      </c>
      <c r="C6951" t="s">
        <v>7360</v>
      </c>
      <c r="D6951" t="s">
        <v>2771</v>
      </c>
      <c r="E6951" t="s">
        <v>7390</v>
      </c>
      <c r="F6951" t="s">
        <v>56</v>
      </c>
      <c r="G6951" t="s">
        <v>57</v>
      </c>
      <c r="H6951">
        <v>150000</v>
      </c>
      <c r="I6951">
        <v>300000</v>
      </c>
      <c r="J6951">
        <v>50</v>
      </c>
      <c r="K6951" s="1">
        <v>46173</v>
      </c>
      <c r="L6951" t="s">
        <v>15144</v>
      </c>
    </row>
    <row r="6952" spans="1:12" x14ac:dyDescent="0.2">
      <c r="A6952" t="s">
        <v>9437</v>
      </c>
      <c r="B6952" t="s">
        <v>9438</v>
      </c>
      <c r="C6952" t="s">
        <v>7360</v>
      </c>
      <c r="D6952" t="s">
        <v>2771</v>
      </c>
      <c r="E6952" t="s">
        <v>7390</v>
      </c>
      <c r="F6952" t="s">
        <v>103</v>
      </c>
      <c r="G6952" t="s">
        <v>104</v>
      </c>
      <c r="I6952"/>
      <c r="K6952" s="1">
        <v>45930</v>
      </c>
      <c r="L6952" t="s">
        <v>15144</v>
      </c>
    </row>
    <row r="6953" spans="1:12" x14ac:dyDescent="0.2">
      <c r="A6953" t="s">
        <v>10071</v>
      </c>
      <c r="B6953" t="s">
        <v>10072</v>
      </c>
      <c r="C6953" t="s">
        <v>7360</v>
      </c>
      <c r="D6953" t="s">
        <v>2771</v>
      </c>
      <c r="E6953" t="s">
        <v>7390</v>
      </c>
      <c r="F6953" t="s">
        <v>112</v>
      </c>
      <c r="G6953" t="s">
        <v>113</v>
      </c>
      <c r="I6953"/>
      <c r="J6953">
        <v>200</v>
      </c>
      <c r="K6953" s="1">
        <v>45961</v>
      </c>
      <c r="L6953" t="s">
        <v>15144</v>
      </c>
    </row>
    <row r="6954" spans="1:12" x14ac:dyDescent="0.2">
      <c r="A6954" t="s">
        <v>10067</v>
      </c>
      <c r="B6954" t="s">
        <v>10068</v>
      </c>
      <c r="C6954" t="s">
        <v>7360</v>
      </c>
      <c r="D6954" t="s">
        <v>2771</v>
      </c>
      <c r="E6954" t="s">
        <v>7390</v>
      </c>
      <c r="F6954" t="s">
        <v>112</v>
      </c>
      <c r="G6954" t="s">
        <v>113</v>
      </c>
      <c r="I6954"/>
      <c r="J6954">
        <v>200</v>
      </c>
      <c r="K6954" s="1">
        <v>45961</v>
      </c>
      <c r="L6954" t="s">
        <v>15144</v>
      </c>
    </row>
    <row r="6955" spans="1:12" x14ac:dyDescent="0.2">
      <c r="A6955" t="s">
        <v>10069</v>
      </c>
      <c r="B6955" t="s">
        <v>10070</v>
      </c>
      <c r="C6955" t="s">
        <v>15031</v>
      </c>
      <c r="D6955" t="s">
        <v>2771</v>
      </c>
      <c r="E6955" t="s">
        <v>7390</v>
      </c>
      <c r="F6955" t="s">
        <v>112</v>
      </c>
      <c r="G6955" t="s">
        <v>113</v>
      </c>
      <c r="I6955"/>
      <c r="J6955">
        <v>200</v>
      </c>
      <c r="K6955" s="1">
        <v>45961</v>
      </c>
      <c r="L6955" t="s">
        <v>15144</v>
      </c>
    </row>
    <row r="6956" spans="1:12" x14ac:dyDescent="0.2">
      <c r="A6956" t="s">
        <v>10073</v>
      </c>
      <c r="B6956" t="s">
        <v>10074</v>
      </c>
      <c r="C6956" t="s">
        <v>7360</v>
      </c>
      <c r="D6956" t="s">
        <v>2771</v>
      </c>
      <c r="E6956" t="s">
        <v>7390</v>
      </c>
      <c r="F6956" t="s">
        <v>112</v>
      </c>
      <c r="G6956" t="s">
        <v>113</v>
      </c>
      <c r="I6956"/>
      <c r="J6956">
        <v>200</v>
      </c>
      <c r="K6956" s="1">
        <v>45961</v>
      </c>
      <c r="L6956" t="s">
        <v>15144</v>
      </c>
    </row>
    <row r="6957" spans="1:12" x14ac:dyDescent="0.2">
      <c r="A6957" t="s">
        <v>10065</v>
      </c>
      <c r="B6957" t="s">
        <v>10066</v>
      </c>
      <c r="C6957" t="s">
        <v>7360</v>
      </c>
      <c r="D6957" t="s">
        <v>2771</v>
      </c>
      <c r="E6957" t="s">
        <v>7390</v>
      </c>
      <c r="F6957" t="s">
        <v>112</v>
      </c>
      <c r="G6957" t="s">
        <v>113</v>
      </c>
      <c r="I6957"/>
      <c r="J6957">
        <v>200</v>
      </c>
      <c r="K6957" s="1">
        <v>45961</v>
      </c>
      <c r="L6957" t="s">
        <v>15144</v>
      </c>
    </row>
    <row r="6958" spans="1:12" x14ac:dyDescent="0.2">
      <c r="A6958" t="s">
        <v>3426</v>
      </c>
      <c r="B6958" t="s">
        <v>4103</v>
      </c>
      <c r="C6958" t="s">
        <v>7360</v>
      </c>
      <c r="D6958" t="s">
        <v>2771</v>
      </c>
      <c r="E6958" t="s">
        <v>7390</v>
      </c>
      <c r="F6958" t="s">
        <v>52</v>
      </c>
      <c r="G6958" t="s">
        <v>53</v>
      </c>
      <c r="H6958">
        <v>396000</v>
      </c>
      <c r="I6958">
        <v>396000</v>
      </c>
      <c r="J6958">
        <v>61.613999999999997</v>
      </c>
      <c r="K6958" s="1">
        <v>45688</v>
      </c>
      <c r="L6958" t="s">
        <v>15144</v>
      </c>
    </row>
    <row r="6959" spans="1:12" x14ac:dyDescent="0.2">
      <c r="A6959" t="s">
        <v>3420</v>
      </c>
      <c r="B6959" t="s">
        <v>4109</v>
      </c>
      <c r="C6959" t="s">
        <v>7360</v>
      </c>
      <c r="D6959" t="s">
        <v>2771</v>
      </c>
      <c r="E6959" t="s">
        <v>7390</v>
      </c>
      <c r="F6959" t="s">
        <v>52</v>
      </c>
      <c r="G6959" t="s">
        <v>53</v>
      </c>
      <c r="H6959">
        <v>396000</v>
      </c>
      <c r="I6959">
        <v>396000</v>
      </c>
      <c r="J6959">
        <v>61.613999999999997</v>
      </c>
      <c r="K6959" s="1">
        <v>45688</v>
      </c>
      <c r="L6959" t="s">
        <v>15144</v>
      </c>
    </row>
    <row r="6960" spans="1:12" x14ac:dyDescent="0.2">
      <c r="A6960" t="s">
        <v>3425</v>
      </c>
      <c r="B6960" t="s">
        <v>4105</v>
      </c>
      <c r="C6960" t="s">
        <v>7360</v>
      </c>
      <c r="D6960" t="s">
        <v>2771</v>
      </c>
      <c r="E6960" t="s">
        <v>7390</v>
      </c>
      <c r="F6960" t="s">
        <v>52</v>
      </c>
      <c r="G6960" t="s">
        <v>53</v>
      </c>
      <c r="H6960">
        <v>396000</v>
      </c>
      <c r="I6960">
        <v>396000</v>
      </c>
      <c r="J6960">
        <v>61.613999999999997</v>
      </c>
      <c r="K6960" s="1">
        <v>45688</v>
      </c>
      <c r="L6960" t="s">
        <v>15144</v>
      </c>
    </row>
    <row r="6961" spans="1:12" x14ac:dyDescent="0.2">
      <c r="A6961" t="s">
        <v>3428</v>
      </c>
      <c r="B6961" t="s">
        <v>4113</v>
      </c>
      <c r="C6961" t="s">
        <v>7360</v>
      </c>
      <c r="D6961" t="s">
        <v>2771</v>
      </c>
      <c r="E6961" t="s">
        <v>7390</v>
      </c>
      <c r="F6961" t="s">
        <v>52</v>
      </c>
      <c r="G6961" t="s">
        <v>53</v>
      </c>
      <c r="H6961">
        <v>396000</v>
      </c>
      <c r="I6961">
        <v>396000</v>
      </c>
      <c r="J6961">
        <v>61.613999999999997</v>
      </c>
      <c r="K6961" s="1">
        <v>45688</v>
      </c>
      <c r="L6961" t="s">
        <v>15144</v>
      </c>
    </row>
    <row r="6962" spans="1:12" x14ac:dyDescent="0.2">
      <c r="A6962" t="s">
        <v>3424</v>
      </c>
      <c r="B6962" t="s">
        <v>4106</v>
      </c>
      <c r="C6962" t="s">
        <v>7360</v>
      </c>
      <c r="D6962" t="s">
        <v>2771</v>
      </c>
      <c r="E6962" t="s">
        <v>7390</v>
      </c>
      <c r="F6962" t="s">
        <v>52</v>
      </c>
      <c r="G6962" t="s">
        <v>53</v>
      </c>
      <c r="H6962">
        <v>396000</v>
      </c>
      <c r="I6962">
        <v>396000</v>
      </c>
      <c r="J6962">
        <v>61.613999999999997</v>
      </c>
      <c r="K6962" s="1">
        <v>45688</v>
      </c>
      <c r="L6962" t="s">
        <v>15144</v>
      </c>
    </row>
    <row r="6963" spans="1:12" x14ac:dyDescent="0.2">
      <c r="A6963" t="s">
        <v>3429</v>
      </c>
      <c r="B6963" t="s">
        <v>4102</v>
      </c>
      <c r="C6963" t="s">
        <v>7360</v>
      </c>
      <c r="D6963" t="s">
        <v>2771</v>
      </c>
      <c r="E6963" t="s">
        <v>7390</v>
      </c>
      <c r="F6963" t="s">
        <v>52</v>
      </c>
      <c r="G6963" t="s">
        <v>53</v>
      </c>
      <c r="H6963">
        <v>396000</v>
      </c>
      <c r="I6963">
        <v>396000</v>
      </c>
      <c r="J6963">
        <v>61.613999999999997</v>
      </c>
      <c r="K6963" s="1">
        <v>45688</v>
      </c>
      <c r="L6963" t="s">
        <v>15144</v>
      </c>
    </row>
    <row r="6964" spans="1:12" x14ac:dyDescent="0.2">
      <c r="A6964" t="s">
        <v>3423</v>
      </c>
      <c r="B6964" t="s">
        <v>4112</v>
      </c>
      <c r="C6964" t="s">
        <v>7360</v>
      </c>
      <c r="D6964" t="s">
        <v>2771</v>
      </c>
      <c r="E6964" t="s">
        <v>7390</v>
      </c>
      <c r="F6964" t="s">
        <v>52</v>
      </c>
      <c r="G6964" t="s">
        <v>53</v>
      </c>
      <c r="H6964">
        <v>396000</v>
      </c>
      <c r="I6964">
        <v>396000</v>
      </c>
      <c r="J6964">
        <v>61.613999999999997</v>
      </c>
      <c r="K6964" s="1">
        <v>45688</v>
      </c>
      <c r="L6964" t="s">
        <v>15144</v>
      </c>
    </row>
    <row r="6965" spans="1:12" x14ac:dyDescent="0.2">
      <c r="A6965" t="s">
        <v>3419</v>
      </c>
      <c r="B6965" t="s">
        <v>4108</v>
      </c>
      <c r="C6965" t="s">
        <v>7360</v>
      </c>
      <c r="D6965" t="s">
        <v>2771</v>
      </c>
      <c r="E6965" t="s">
        <v>7390</v>
      </c>
      <c r="F6965" t="s">
        <v>52</v>
      </c>
      <c r="G6965" t="s">
        <v>53</v>
      </c>
      <c r="H6965">
        <v>396000</v>
      </c>
      <c r="I6965">
        <v>396000</v>
      </c>
      <c r="J6965">
        <v>61.613999999999997</v>
      </c>
      <c r="K6965" s="1">
        <v>45688</v>
      </c>
      <c r="L6965" t="s">
        <v>15144</v>
      </c>
    </row>
    <row r="6966" spans="1:12" x14ac:dyDescent="0.2">
      <c r="A6966" t="s">
        <v>3421</v>
      </c>
      <c r="B6966" t="s">
        <v>4104</v>
      </c>
      <c r="C6966" t="s">
        <v>7360</v>
      </c>
      <c r="D6966" t="s">
        <v>2771</v>
      </c>
      <c r="E6966" t="s">
        <v>7390</v>
      </c>
      <c r="F6966" t="s">
        <v>52</v>
      </c>
      <c r="G6966" t="s">
        <v>53</v>
      </c>
      <c r="H6966">
        <v>396000</v>
      </c>
      <c r="I6966">
        <v>396000</v>
      </c>
      <c r="J6966">
        <v>61.613999999999997</v>
      </c>
      <c r="K6966" s="1">
        <v>45688</v>
      </c>
      <c r="L6966" t="s">
        <v>15144</v>
      </c>
    </row>
    <row r="6967" spans="1:12" x14ac:dyDescent="0.2">
      <c r="A6967" t="s">
        <v>3422</v>
      </c>
      <c r="B6967" t="s">
        <v>4107</v>
      </c>
      <c r="C6967" t="s">
        <v>7360</v>
      </c>
      <c r="D6967" t="s">
        <v>2771</v>
      </c>
      <c r="E6967" t="s">
        <v>7390</v>
      </c>
      <c r="F6967" t="s">
        <v>52</v>
      </c>
      <c r="G6967" t="s">
        <v>53</v>
      </c>
      <c r="H6967">
        <v>396000</v>
      </c>
      <c r="I6967">
        <v>396000</v>
      </c>
      <c r="J6967">
        <v>61.613999999999997</v>
      </c>
      <c r="K6967" s="1">
        <v>45688</v>
      </c>
      <c r="L6967" t="s">
        <v>15144</v>
      </c>
    </row>
    <row r="6968" spans="1:12" x14ac:dyDescent="0.2">
      <c r="A6968" t="s">
        <v>3418</v>
      </c>
      <c r="B6968" t="s">
        <v>4110</v>
      </c>
      <c r="C6968" t="s">
        <v>7360</v>
      </c>
      <c r="D6968" t="s">
        <v>2771</v>
      </c>
      <c r="E6968" t="s">
        <v>7390</v>
      </c>
      <c r="F6968" t="s">
        <v>52</v>
      </c>
      <c r="G6968" t="s">
        <v>53</v>
      </c>
      <c r="H6968">
        <v>396000</v>
      </c>
      <c r="I6968">
        <v>396000</v>
      </c>
      <c r="J6968">
        <v>61.613999999999997</v>
      </c>
      <c r="K6968" s="1">
        <v>45688</v>
      </c>
      <c r="L6968" t="s">
        <v>15144</v>
      </c>
    </row>
    <row r="6969" spans="1:12" x14ac:dyDescent="0.2">
      <c r="A6969" t="s">
        <v>3427</v>
      </c>
      <c r="B6969" t="s">
        <v>4111</v>
      </c>
      <c r="C6969" t="s">
        <v>7360</v>
      </c>
      <c r="D6969" t="s">
        <v>2771</v>
      </c>
      <c r="E6969" t="s">
        <v>7390</v>
      </c>
      <c r="F6969" t="s">
        <v>52</v>
      </c>
      <c r="G6969" t="s">
        <v>53</v>
      </c>
      <c r="H6969">
        <v>396000</v>
      </c>
      <c r="I6969">
        <v>396000</v>
      </c>
      <c r="J6969">
        <v>61.613999999999997</v>
      </c>
      <c r="K6969" s="1">
        <v>45688</v>
      </c>
      <c r="L6969" t="s">
        <v>15144</v>
      </c>
    </row>
    <row r="6970" spans="1:12" x14ac:dyDescent="0.2">
      <c r="A6970" t="s">
        <v>9848</v>
      </c>
      <c r="B6970" t="s">
        <v>9849</v>
      </c>
      <c r="C6970" t="s">
        <v>7360</v>
      </c>
      <c r="D6970" t="s">
        <v>2771</v>
      </c>
      <c r="E6970" t="s">
        <v>7390</v>
      </c>
      <c r="F6970" t="s">
        <v>52</v>
      </c>
      <c r="G6970" t="s">
        <v>53</v>
      </c>
      <c r="H6970">
        <v>150000</v>
      </c>
      <c r="I6970">
        <v>150000</v>
      </c>
      <c r="J6970">
        <v>33.1</v>
      </c>
      <c r="K6970" s="1">
        <v>45961</v>
      </c>
      <c r="L6970" t="s">
        <v>15144</v>
      </c>
    </row>
    <row r="6971" spans="1:12" x14ac:dyDescent="0.2">
      <c r="A6971" t="s">
        <v>9844</v>
      </c>
      <c r="B6971" t="s">
        <v>9845</v>
      </c>
      <c r="C6971" t="s">
        <v>7360</v>
      </c>
      <c r="D6971" t="s">
        <v>2771</v>
      </c>
      <c r="E6971" t="s">
        <v>7390</v>
      </c>
      <c r="F6971" t="s">
        <v>52</v>
      </c>
      <c r="G6971" t="s">
        <v>53</v>
      </c>
      <c r="H6971">
        <v>150000</v>
      </c>
      <c r="I6971">
        <v>150000</v>
      </c>
      <c r="J6971">
        <v>33.1</v>
      </c>
      <c r="K6971" s="1">
        <v>45961</v>
      </c>
      <c r="L6971" t="s">
        <v>15144</v>
      </c>
    </row>
    <row r="6972" spans="1:12" x14ac:dyDescent="0.2">
      <c r="A6972" t="s">
        <v>9846</v>
      </c>
      <c r="B6972" t="s">
        <v>9847</v>
      </c>
      <c r="C6972" t="s">
        <v>7360</v>
      </c>
      <c r="D6972" t="s">
        <v>2771</v>
      </c>
      <c r="E6972" t="s">
        <v>7390</v>
      </c>
      <c r="F6972" t="s">
        <v>52</v>
      </c>
      <c r="G6972" t="s">
        <v>53</v>
      </c>
      <c r="H6972">
        <v>150000</v>
      </c>
      <c r="I6972">
        <v>150000</v>
      </c>
      <c r="J6972">
        <v>33.1</v>
      </c>
      <c r="K6972" s="1">
        <v>45961</v>
      </c>
      <c r="L6972" t="s">
        <v>15144</v>
      </c>
    </row>
    <row r="6973" spans="1:12" x14ac:dyDescent="0.2">
      <c r="A6973" t="s">
        <v>9443</v>
      </c>
      <c r="B6973" t="s">
        <v>9444</v>
      </c>
      <c r="C6973" t="s">
        <v>7360</v>
      </c>
      <c r="D6973" t="s">
        <v>2771</v>
      </c>
      <c r="E6973" t="s">
        <v>7390</v>
      </c>
      <c r="F6973" t="s">
        <v>103</v>
      </c>
      <c r="G6973" t="s">
        <v>104</v>
      </c>
      <c r="I6973"/>
      <c r="J6973">
        <v>62.5</v>
      </c>
      <c r="K6973" s="1">
        <v>45930</v>
      </c>
      <c r="L6973" t="s">
        <v>15144</v>
      </c>
    </row>
    <row r="6974" spans="1:12" x14ac:dyDescent="0.2">
      <c r="A6974" t="s">
        <v>9441</v>
      </c>
      <c r="B6974" t="s">
        <v>9442</v>
      </c>
      <c r="C6974" t="s">
        <v>7360</v>
      </c>
      <c r="D6974" t="s">
        <v>2771</v>
      </c>
      <c r="E6974" t="s">
        <v>7390</v>
      </c>
      <c r="F6974" t="s">
        <v>103</v>
      </c>
      <c r="G6974" t="s">
        <v>104</v>
      </c>
      <c r="I6974"/>
      <c r="J6974">
        <v>62.5</v>
      </c>
      <c r="K6974" s="1">
        <v>45930</v>
      </c>
      <c r="L6974" t="s">
        <v>15144</v>
      </c>
    </row>
    <row r="6975" spans="1:12" x14ac:dyDescent="0.2">
      <c r="A6975" t="s">
        <v>9447</v>
      </c>
      <c r="B6975" t="s">
        <v>9448</v>
      </c>
      <c r="C6975" t="s">
        <v>7360</v>
      </c>
      <c r="D6975" t="s">
        <v>2771</v>
      </c>
      <c r="E6975" t="s">
        <v>7390</v>
      </c>
      <c r="F6975" t="s">
        <v>103</v>
      </c>
      <c r="G6975" t="s">
        <v>104</v>
      </c>
      <c r="I6975"/>
      <c r="J6975">
        <v>62.5</v>
      </c>
      <c r="K6975" s="1">
        <v>45930</v>
      </c>
      <c r="L6975" t="s">
        <v>15144</v>
      </c>
    </row>
    <row r="6976" spans="1:12" x14ac:dyDescent="0.2">
      <c r="A6976" t="s">
        <v>9445</v>
      </c>
      <c r="B6976" t="s">
        <v>9446</v>
      </c>
      <c r="C6976" t="s">
        <v>7360</v>
      </c>
      <c r="D6976" t="s">
        <v>2771</v>
      </c>
      <c r="E6976" t="s">
        <v>7390</v>
      </c>
      <c r="F6976" t="s">
        <v>103</v>
      </c>
      <c r="G6976" t="s">
        <v>104</v>
      </c>
      <c r="I6976"/>
      <c r="J6976">
        <v>62.5</v>
      </c>
      <c r="K6976" s="1">
        <v>45930</v>
      </c>
      <c r="L6976" t="s">
        <v>15144</v>
      </c>
    </row>
    <row r="6977" spans="1:12" x14ac:dyDescent="0.2">
      <c r="A6977" t="s">
        <v>10276</v>
      </c>
      <c r="B6977" t="s">
        <v>10277</v>
      </c>
      <c r="C6977" t="s">
        <v>7360</v>
      </c>
      <c r="D6977" t="s">
        <v>2771</v>
      </c>
      <c r="E6977" t="s">
        <v>7390</v>
      </c>
      <c r="F6977" t="s">
        <v>103</v>
      </c>
      <c r="G6977" t="s">
        <v>104</v>
      </c>
      <c r="I6977"/>
      <c r="J6977">
        <v>150</v>
      </c>
      <c r="K6977" s="1">
        <v>45991</v>
      </c>
      <c r="L6977" t="s">
        <v>15144</v>
      </c>
    </row>
    <row r="6978" spans="1:12" x14ac:dyDescent="0.2">
      <c r="A6978" t="s">
        <v>10280</v>
      </c>
      <c r="B6978" t="s">
        <v>10281</v>
      </c>
      <c r="C6978" t="s">
        <v>7360</v>
      </c>
      <c r="D6978" t="s">
        <v>2771</v>
      </c>
      <c r="E6978" t="s">
        <v>7390</v>
      </c>
      <c r="F6978" t="s">
        <v>103</v>
      </c>
      <c r="G6978" t="s">
        <v>104</v>
      </c>
      <c r="I6978"/>
      <c r="J6978">
        <v>150</v>
      </c>
      <c r="K6978" s="1">
        <v>45991</v>
      </c>
      <c r="L6978" t="s">
        <v>15144</v>
      </c>
    </row>
    <row r="6979" spans="1:12" x14ac:dyDescent="0.2">
      <c r="A6979" t="s">
        <v>10278</v>
      </c>
      <c r="B6979" t="s">
        <v>10279</v>
      </c>
      <c r="C6979" t="s">
        <v>7360</v>
      </c>
      <c r="D6979" t="s">
        <v>2771</v>
      </c>
      <c r="E6979" t="s">
        <v>7390</v>
      </c>
      <c r="F6979" t="s">
        <v>103</v>
      </c>
      <c r="G6979" t="s">
        <v>104</v>
      </c>
      <c r="I6979"/>
      <c r="J6979">
        <v>150</v>
      </c>
      <c r="K6979" s="1">
        <v>45991</v>
      </c>
      <c r="L6979" t="s">
        <v>15144</v>
      </c>
    </row>
    <row r="6980" spans="1:12" x14ac:dyDescent="0.2">
      <c r="A6980" t="s">
        <v>10282</v>
      </c>
      <c r="B6980" t="s">
        <v>10283</v>
      </c>
      <c r="C6980" t="s">
        <v>7360</v>
      </c>
      <c r="D6980" t="s">
        <v>2771</v>
      </c>
      <c r="E6980" t="s">
        <v>7390</v>
      </c>
      <c r="F6980" t="s">
        <v>103</v>
      </c>
      <c r="G6980" t="s">
        <v>104</v>
      </c>
      <c r="I6980"/>
      <c r="J6980">
        <v>150</v>
      </c>
      <c r="K6980" s="1">
        <v>45991</v>
      </c>
      <c r="L6980" t="s">
        <v>15144</v>
      </c>
    </row>
    <row r="6981" spans="1:12" x14ac:dyDescent="0.2">
      <c r="A6981" t="s">
        <v>10284</v>
      </c>
      <c r="B6981" t="s">
        <v>10285</v>
      </c>
      <c r="C6981" t="s">
        <v>15239</v>
      </c>
      <c r="D6981" t="s">
        <v>2771</v>
      </c>
      <c r="E6981" t="s">
        <v>7390</v>
      </c>
      <c r="F6981" t="s">
        <v>103</v>
      </c>
      <c r="G6981" t="s">
        <v>104</v>
      </c>
      <c r="I6981"/>
      <c r="J6981">
        <v>150</v>
      </c>
      <c r="K6981" s="1">
        <v>45991</v>
      </c>
      <c r="L6981" t="s">
        <v>15144</v>
      </c>
    </row>
    <row r="6982" spans="1:12" x14ac:dyDescent="0.2">
      <c r="A6982" t="s">
        <v>10274</v>
      </c>
      <c r="B6982" t="s">
        <v>10275</v>
      </c>
      <c r="C6982" t="s">
        <v>7360</v>
      </c>
      <c r="D6982" t="s">
        <v>2771</v>
      </c>
      <c r="E6982" t="s">
        <v>7390</v>
      </c>
      <c r="F6982" t="s">
        <v>103</v>
      </c>
      <c r="G6982" t="s">
        <v>104</v>
      </c>
      <c r="I6982"/>
      <c r="J6982">
        <v>150</v>
      </c>
      <c r="K6982" s="1">
        <v>45991</v>
      </c>
      <c r="L6982" t="s">
        <v>15144</v>
      </c>
    </row>
    <row r="6983" spans="1:12" x14ac:dyDescent="0.2">
      <c r="A6983" t="s">
        <v>7393</v>
      </c>
      <c r="B6983" t="s">
        <v>7394</v>
      </c>
      <c r="C6983" t="s">
        <v>7360</v>
      </c>
      <c r="D6983" t="s">
        <v>7389</v>
      </c>
      <c r="E6983" t="s">
        <v>7390</v>
      </c>
      <c r="F6983" t="s">
        <v>52</v>
      </c>
      <c r="G6983" t="s">
        <v>53</v>
      </c>
      <c r="H6983">
        <v>350000</v>
      </c>
      <c r="I6983">
        <v>350000</v>
      </c>
      <c r="J6983">
        <v>52</v>
      </c>
      <c r="K6983" s="1">
        <v>45657</v>
      </c>
      <c r="L6983" t="s">
        <v>15144</v>
      </c>
    </row>
    <row r="6984" spans="1:12" x14ac:dyDescent="0.2">
      <c r="A6984" t="s">
        <v>7387</v>
      </c>
      <c r="B6984" t="s">
        <v>7388</v>
      </c>
      <c r="C6984" t="s">
        <v>7360</v>
      </c>
      <c r="D6984" t="s">
        <v>7389</v>
      </c>
      <c r="E6984" t="s">
        <v>7390</v>
      </c>
      <c r="F6984" t="s">
        <v>52</v>
      </c>
      <c r="G6984" t="s">
        <v>53</v>
      </c>
      <c r="H6984">
        <v>350000</v>
      </c>
      <c r="I6984">
        <v>350000</v>
      </c>
      <c r="J6984">
        <v>52</v>
      </c>
      <c r="K6984" s="1">
        <v>45657</v>
      </c>
      <c r="L6984" t="s">
        <v>15144</v>
      </c>
    </row>
    <row r="6985" spans="1:12" x14ac:dyDescent="0.2">
      <c r="A6985" t="s">
        <v>7395</v>
      </c>
      <c r="B6985" t="s">
        <v>7396</v>
      </c>
      <c r="C6985" t="s">
        <v>7360</v>
      </c>
      <c r="D6985" t="s">
        <v>7389</v>
      </c>
      <c r="E6985" t="s">
        <v>7390</v>
      </c>
      <c r="F6985" t="s">
        <v>52</v>
      </c>
      <c r="G6985" t="s">
        <v>53</v>
      </c>
      <c r="H6985">
        <v>350000</v>
      </c>
      <c r="I6985">
        <v>350000</v>
      </c>
      <c r="J6985">
        <v>52</v>
      </c>
      <c r="K6985" s="1">
        <v>45657</v>
      </c>
      <c r="L6985" t="s">
        <v>15144</v>
      </c>
    </row>
    <row r="6986" spans="1:12" x14ac:dyDescent="0.2">
      <c r="A6986" t="s">
        <v>7391</v>
      </c>
      <c r="B6986" t="s">
        <v>7392</v>
      </c>
      <c r="C6986" t="s">
        <v>7360</v>
      </c>
      <c r="D6986" t="s">
        <v>7389</v>
      </c>
      <c r="E6986" t="s">
        <v>7390</v>
      </c>
      <c r="F6986" t="s">
        <v>52</v>
      </c>
      <c r="G6986" t="s">
        <v>53</v>
      </c>
      <c r="H6986">
        <v>350000</v>
      </c>
      <c r="I6986">
        <v>350000</v>
      </c>
      <c r="J6986">
        <v>52</v>
      </c>
      <c r="K6986" s="1">
        <v>45657</v>
      </c>
      <c r="L6986" t="s">
        <v>15144</v>
      </c>
    </row>
    <row r="6987" spans="1:12" x14ac:dyDescent="0.2">
      <c r="A6987" t="s">
        <v>9459</v>
      </c>
      <c r="B6987" t="s">
        <v>9460</v>
      </c>
      <c r="C6987" t="s">
        <v>7360</v>
      </c>
      <c r="D6987" t="s">
        <v>2771</v>
      </c>
      <c r="E6987" t="s">
        <v>7390</v>
      </c>
      <c r="F6987" t="s">
        <v>52</v>
      </c>
      <c r="G6987" t="s">
        <v>53</v>
      </c>
      <c r="I6987">
        <v>390000</v>
      </c>
      <c r="J6987">
        <v>60.348999999999997</v>
      </c>
      <c r="K6987" s="1">
        <v>45930</v>
      </c>
      <c r="L6987" t="s">
        <v>15144</v>
      </c>
    </row>
    <row r="6988" spans="1:12" x14ac:dyDescent="0.2">
      <c r="A6988" t="s">
        <v>9467</v>
      </c>
      <c r="B6988" t="s">
        <v>9468</v>
      </c>
      <c r="C6988" t="s">
        <v>7360</v>
      </c>
      <c r="D6988" t="s">
        <v>2771</v>
      </c>
      <c r="E6988" t="s">
        <v>7390</v>
      </c>
      <c r="F6988" t="s">
        <v>52</v>
      </c>
      <c r="G6988" t="s">
        <v>53</v>
      </c>
      <c r="I6988">
        <v>390000</v>
      </c>
      <c r="J6988">
        <v>60.348999999999997</v>
      </c>
      <c r="K6988" s="1">
        <v>45930</v>
      </c>
      <c r="L6988" t="s">
        <v>15144</v>
      </c>
    </row>
    <row r="6989" spans="1:12" x14ac:dyDescent="0.2">
      <c r="A6989" t="s">
        <v>9463</v>
      </c>
      <c r="B6989" t="s">
        <v>9464</v>
      </c>
      <c r="C6989" t="s">
        <v>7360</v>
      </c>
      <c r="D6989" t="s">
        <v>2771</v>
      </c>
      <c r="E6989" t="s">
        <v>7390</v>
      </c>
      <c r="F6989" t="s">
        <v>52</v>
      </c>
      <c r="G6989" t="s">
        <v>53</v>
      </c>
      <c r="I6989">
        <v>390000</v>
      </c>
      <c r="J6989">
        <v>60.348999999999997</v>
      </c>
      <c r="K6989" s="1">
        <v>45930</v>
      </c>
      <c r="L6989" t="s">
        <v>15144</v>
      </c>
    </row>
    <row r="6990" spans="1:12" x14ac:dyDescent="0.2">
      <c r="A6990" t="s">
        <v>9449</v>
      </c>
      <c r="B6990" t="s">
        <v>9450</v>
      </c>
      <c r="C6990" t="s">
        <v>7360</v>
      </c>
      <c r="D6990" t="s">
        <v>2771</v>
      </c>
      <c r="E6990" t="s">
        <v>7390</v>
      </c>
      <c r="F6990" t="s">
        <v>52</v>
      </c>
      <c r="G6990" t="s">
        <v>53</v>
      </c>
      <c r="I6990">
        <v>390000</v>
      </c>
      <c r="J6990">
        <v>60.348999999999997</v>
      </c>
      <c r="K6990" s="1">
        <v>45930</v>
      </c>
      <c r="L6990" t="s">
        <v>15144</v>
      </c>
    </row>
    <row r="6991" spans="1:12" x14ac:dyDescent="0.2">
      <c r="A6991" t="s">
        <v>9457</v>
      </c>
      <c r="B6991" t="s">
        <v>9458</v>
      </c>
      <c r="C6991" t="s">
        <v>7360</v>
      </c>
      <c r="D6991" t="s">
        <v>2771</v>
      </c>
      <c r="E6991" t="s">
        <v>7390</v>
      </c>
      <c r="F6991" t="s">
        <v>52</v>
      </c>
      <c r="G6991" t="s">
        <v>53</v>
      </c>
      <c r="I6991">
        <v>390000</v>
      </c>
      <c r="J6991">
        <v>60.348999999999997</v>
      </c>
      <c r="K6991" s="1">
        <v>45930</v>
      </c>
      <c r="L6991" t="s">
        <v>15144</v>
      </c>
    </row>
    <row r="6992" spans="1:12" x14ac:dyDescent="0.2">
      <c r="A6992" t="s">
        <v>9455</v>
      </c>
      <c r="B6992" t="s">
        <v>9456</v>
      </c>
      <c r="C6992" t="s">
        <v>7360</v>
      </c>
      <c r="D6992" t="s">
        <v>2771</v>
      </c>
      <c r="E6992" t="s">
        <v>7390</v>
      </c>
      <c r="F6992" t="s">
        <v>52</v>
      </c>
      <c r="G6992" t="s">
        <v>53</v>
      </c>
      <c r="I6992">
        <v>390000</v>
      </c>
      <c r="J6992">
        <v>60.348999999999997</v>
      </c>
      <c r="K6992" s="1">
        <v>45930</v>
      </c>
      <c r="L6992" t="s">
        <v>15144</v>
      </c>
    </row>
    <row r="6993" spans="1:12" x14ac:dyDescent="0.2">
      <c r="A6993" t="s">
        <v>9451</v>
      </c>
      <c r="B6993" t="s">
        <v>9452</v>
      </c>
      <c r="C6993" t="s">
        <v>7360</v>
      </c>
      <c r="D6993" t="s">
        <v>2771</v>
      </c>
      <c r="E6993" t="s">
        <v>7390</v>
      </c>
      <c r="F6993" t="s">
        <v>52</v>
      </c>
      <c r="G6993" t="s">
        <v>53</v>
      </c>
      <c r="I6993">
        <v>390000</v>
      </c>
      <c r="J6993">
        <v>60.348999999999997</v>
      </c>
      <c r="K6993" s="1">
        <v>45930</v>
      </c>
      <c r="L6993" t="s">
        <v>15144</v>
      </c>
    </row>
    <row r="6994" spans="1:12" x14ac:dyDescent="0.2">
      <c r="A6994" t="s">
        <v>9453</v>
      </c>
      <c r="B6994" t="s">
        <v>9454</v>
      </c>
      <c r="C6994" t="s">
        <v>7360</v>
      </c>
      <c r="D6994" t="s">
        <v>2771</v>
      </c>
      <c r="E6994" t="s">
        <v>7390</v>
      </c>
      <c r="F6994" t="s">
        <v>52</v>
      </c>
      <c r="G6994" t="s">
        <v>53</v>
      </c>
      <c r="I6994">
        <v>390000</v>
      </c>
      <c r="J6994">
        <v>60.348999999999997</v>
      </c>
      <c r="K6994" s="1">
        <v>45930</v>
      </c>
      <c r="L6994" t="s">
        <v>15144</v>
      </c>
    </row>
    <row r="6995" spans="1:12" x14ac:dyDescent="0.2">
      <c r="A6995" t="s">
        <v>9465</v>
      </c>
      <c r="B6995" t="s">
        <v>9466</v>
      </c>
      <c r="C6995" t="s">
        <v>7360</v>
      </c>
      <c r="D6995" t="s">
        <v>2771</v>
      </c>
      <c r="E6995" t="s">
        <v>7390</v>
      </c>
      <c r="F6995" t="s">
        <v>52</v>
      </c>
      <c r="G6995" t="s">
        <v>53</v>
      </c>
      <c r="I6995">
        <v>390000</v>
      </c>
      <c r="J6995">
        <v>60.348999999999997</v>
      </c>
      <c r="K6995" s="1">
        <v>45930</v>
      </c>
      <c r="L6995" t="s">
        <v>15144</v>
      </c>
    </row>
    <row r="6996" spans="1:12" x14ac:dyDescent="0.2">
      <c r="A6996" t="s">
        <v>9461</v>
      </c>
      <c r="B6996" t="s">
        <v>9462</v>
      </c>
      <c r="C6996" t="s">
        <v>7360</v>
      </c>
      <c r="D6996" t="s">
        <v>2771</v>
      </c>
      <c r="E6996" t="s">
        <v>7390</v>
      </c>
      <c r="F6996" t="s">
        <v>52</v>
      </c>
      <c r="G6996" t="s">
        <v>53</v>
      </c>
      <c r="I6996">
        <v>390000</v>
      </c>
      <c r="J6996">
        <v>60.348999999999997</v>
      </c>
      <c r="K6996" s="1">
        <v>45930</v>
      </c>
      <c r="L6996" t="s">
        <v>15144</v>
      </c>
    </row>
    <row r="6997" spans="1:12" x14ac:dyDescent="0.2">
      <c r="A6997" t="s">
        <v>9066</v>
      </c>
      <c r="B6997" t="s">
        <v>9067</v>
      </c>
      <c r="C6997" t="s">
        <v>7360</v>
      </c>
      <c r="D6997" t="s">
        <v>2771</v>
      </c>
      <c r="E6997" t="s">
        <v>7390</v>
      </c>
      <c r="F6997" t="s">
        <v>103</v>
      </c>
      <c r="G6997" t="s">
        <v>104</v>
      </c>
      <c r="I6997"/>
      <c r="J6997">
        <v>25</v>
      </c>
      <c r="K6997" s="1">
        <v>45900</v>
      </c>
      <c r="L6997" t="s">
        <v>15144</v>
      </c>
    </row>
    <row r="6998" spans="1:12" x14ac:dyDescent="0.2">
      <c r="A6998" t="s">
        <v>9068</v>
      </c>
      <c r="B6998" t="s">
        <v>9069</v>
      </c>
      <c r="C6998" t="s">
        <v>7360</v>
      </c>
      <c r="D6998" t="s">
        <v>2771</v>
      </c>
      <c r="E6998" t="s">
        <v>7390</v>
      </c>
      <c r="F6998" t="s">
        <v>103</v>
      </c>
      <c r="G6998" t="s">
        <v>104</v>
      </c>
      <c r="I6998"/>
      <c r="J6998">
        <v>50</v>
      </c>
      <c r="K6998" s="1">
        <v>45900</v>
      </c>
      <c r="L6998" t="s">
        <v>15144</v>
      </c>
    </row>
    <row r="6999" spans="1:12" x14ac:dyDescent="0.2">
      <c r="A6999" t="s">
        <v>9070</v>
      </c>
      <c r="B6999" t="s">
        <v>9071</v>
      </c>
      <c r="C6999" t="s">
        <v>7360</v>
      </c>
      <c r="D6999" t="s">
        <v>2771</v>
      </c>
      <c r="E6999" t="s">
        <v>7390</v>
      </c>
      <c r="F6999" t="s">
        <v>103</v>
      </c>
      <c r="G6999" t="s">
        <v>104</v>
      </c>
      <c r="I6999"/>
      <c r="J6999">
        <v>25</v>
      </c>
      <c r="K6999" s="1">
        <v>45900</v>
      </c>
      <c r="L6999" t="s">
        <v>15144</v>
      </c>
    </row>
    <row r="7000" spans="1:12" x14ac:dyDescent="0.2">
      <c r="A7000" t="s">
        <v>14744</v>
      </c>
      <c r="B7000" t="s">
        <v>14745</v>
      </c>
      <c r="C7000" t="s">
        <v>7360</v>
      </c>
      <c r="D7000" t="s">
        <v>2771</v>
      </c>
      <c r="E7000" t="s">
        <v>7390</v>
      </c>
      <c r="F7000" t="s">
        <v>52</v>
      </c>
      <c r="G7000" t="s">
        <v>53</v>
      </c>
      <c r="I7000"/>
      <c r="K7000" s="1">
        <v>46234</v>
      </c>
      <c r="L7000" t="s">
        <v>15144</v>
      </c>
    </row>
    <row r="7001" spans="1:12" x14ac:dyDescent="0.2">
      <c r="A7001" t="s">
        <v>7410</v>
      </c>
      <c r="B7001" t="s">
        <v>7411</v>
      </c>
      <c r="C7001" t="s">
        <v>7360</v>
      </c>
      <c r="D7001" t="s">
        <v>2771</v>
      </c>
      <c r="E7001" t="s">
        <v>7390</v>
      </c>
      <c r="F7001" t="s">
        <v>52</v>
      </c>
      <c r="G7001" t="s">
        <v>53</v>
      </c>
      <c r="H7001">
        <v>450000</v>
      </c>
      <c r="I7001">
        <v>450000</v>
      </c>
      <c r="J7001">
        <v>66.263000000000005</v>
      </c>
      <c r="K7001" s="1">
        <v>45716</v>
      </c>
      <c r="L7001" t="s">
        <v>15144</v>
      </c>
    </row>
    <row r="7002" spans="1:12" x14ac:dyDescent="0.2">
      <c r="A7002" t="s">
        <v>10603</v>
      </c>
      <c r="B7002" t="s">
        <v>10604</v>
      </c>
      <c r="C7002" t="s">
        <v>7360</v>
      </c>
      <c r="D7002" t="s">
        <v>2771</v>
      </c>
      <c r="E7002" t="s">
        <v>7390</v>
      </c>
      <c r="F7002" t="s">
        <v>52</v>
      </c>
      <c r="G7002" t="s">
        <v>53</v>
      </c>
      <c r="I7002"/>
      <c r="K7002" s="1">
        <v>45991</v>
      </c>
      <c r="L7002" t="s">
        <v>15144</v>
      </c>
    </row>
    <row r="7003" spans="1:12" x14ac:dyDescent="0.2">
      <c r="A7003" t="s">
        <v>8523</v>
      </c>
      <c r="B7003" t="s">
        <v>8524</v>
      </c>
      <c r="C7003" t="s">
        <v>7360</v>
      </c>
      <c r="D7003" t="s">
        <v>2771</v>
      </c>
      <c r="E7003" t="s">
        <v>7390</v>
      </c>
      <c r="F7003" t="s">
        <v>52</v>
      </c>
      <c r="G7003" t="s">
        <v>53</v>
      </c>
      <c r="H7003">
        <v>525000</v>
      </c>
      <c r="I7003">
        <v>525000</v>
      </c>
      <c r="J7003">
        <v>71.495000000000005</v>
      </c>
      <c r="K7003" s="1">
        <v>45869</v>
      </c>
      <c r="L7003" t="s">
        <v>15144</v>
      </c>
    </row>
    <row r="7004" spans="1:12" x14ac:dyDescent="0.2">
      <c r="A7004" t="s">
        <v>8527</v>
      </c>
      <c r="B7004" t="s">
        <v>8528</v>
      </c>
      <c r="C7004" t="s">
        <v>7360</v>
      </c>
      <c r="D7004" t="s">
        <v>2771</v>
      </c>
      <c r="E7004" t="s">
        <v>7390</v>
      </c>
      <c r="F7004" t="s">
        <v>52</v>
      </c>
      <c r="G7004" t="s">
        <v>53</v>
      </c>
      <c r="H7004">
        <v>525000</v>
      </c>
      <c r="I7004">
        <v>525000</v>
      </c>
      <c r="J7004">
        <v>71.495000000000005</v>
      </c>
      <c r="K7004" s="1">
        <v>45869</v>
      </c>
      <c r="L7004" t="s">
        <v>15144</v>
      </c>
    </row>
    <row r="7005" spans="1:12" x14ac:dyDescent="0.2">
      <c r="A7005" t="s">
        <v>8525</v>
      </c>
      <c r="B7005" t="s">
        <v>8526</v>
      </c>
      <c r="C7005" t="s">
        <v>7360</v>
      </c>
      <c r="D7005" t="s">
        <v>2771</v>
      </c>
      <c r="E7005" t="s">
        <v>7390</v>
      </c>
      <c r="F7005" t="s">
        <v>52</v>
      </c>
      <c r="G7005" t="s">
        <v>53</v>
      </c>
      <c r="H7005">
        <v>525000</v>
      </c>
      <c r="I7005">
        <v>525000</v>
      </c>
      <c r="J7005">
        <v>71.495000000000005</v>
      </c>
      <c r="K7005" s="1">
        <v>45869</v>
      </c>
      <c r="L7005" t="s">
        <v>15144</v>
      </c>
    </row>
    <row r="7006" spans="1:12" x14ac:dyDescent="0.2">
      <c r="A7006" t="s">
        <v>8529</v>
      </c>
      <c r="B7006" t="s">
        <v>8530</v>
      </c>
      <c r="C7006" t="s">
        <v>7360</v>
      </c>
      <c r="D7006" t="s">
        <v>2771</v>
      </c>
      <c r="E7006" t="s">
        <v>7390</v>
      </c>
      <c r="F7006" t="s">
        <v>52</v>
      </c>
      <c r="G7006" t="s">
        <v>53</v>
      </c>
      <c r="H7006">
        <v>525000</v>
      </c>
      <c r="I7006">
        <v>525000</v>
      </c>
      <c r="J7006">
        <v>71.495000000000005</v>
      </c>
      <c r="K7006" s="1">
        <v>45869</v>
      </c>
      <c r="L7006" t="s">
        <v>15144</v>
      </c>
    </row>
    <row r="7007" spans="1:12" x14ac:dyDescent="0.2">
      <c r="A7007" t="s">
        <v>13570</v>
      </c>
      <c r="B7007" t="s">
        <v>13650</v>
      </c>
      <c r="C7007" t="s">
        <v>7360</v>
      </c>
      <c r="D7007" t="s">
        <v>2771</v>
      </c>
      <c r="E7007" t="s">
        <v>7390</v>
      </c>
      <c r="F7007" t="s">
        <v>52</v>
      </c>
      <c r="G7007" t="s">
        <v>53</v>
      </c>
      <c r="I7007">
        <v>1000000</v>
      </c>
      <c r="J7007">
        <v>91</v>
      </c>
      <c r="K7007" s="1">
        <v>46173</v>
      </c>
      <c r="L7007" t="s">
        <v>15144</v>
      </c>
    </row>
    <row r="7008" spans="1:12" x14ac:dyDescent="0.2">
      <c r="A7008" t="s">
        <v>13571</v>
      </c>
      <c r="B7008" t="s">
        <v>13647</v>
      </c>
      <c r="C7008" t="s">
        <v>15032</v>
      </c>
      <c r="D7008" t="s">
        <v>2771</v>
      </c>
      <c r="E7008" t="s">
        <v>7390</v>
      </c>
      <c r="F7008" t="s">
        <v>52</v>
      </c>
      <c r="G7008" t="s">
        <v>53</v>
      </c>
      <c r="I7008">
        <v>1000000</v>
      </c>
      <c r="J7008">
        <v>91</v>
      </c>
      <c r="K7008" s="1">
        <v>46173</v>
      </c>
      <c r="L7008" t="s">
        <v>15144</v>
      </c>
    </row>
    <row r="7009" spans="1:12" x14ac:dyDescent="0.2">
      <c r="A7009" t="s">
        <v>13573</v>
      </c>
      <c r="B7009" t="s">
        <v>13649</v>
      </c>
      <c r="C7009" t="s">
        <v>7360</v>
      </c>
      <c r="D7009" t="s">
        <v>2771</v>
      </c>
      <c r="E7009" t="s">
        <v>7390</v>
      </c>
      <c r="F7009" t="s">
        <v>52</v>
      </c>
      <c r="G7009" t="s">
        <v>53</v>
      </c>
      <c r="I7009">
        <v>1000000</v>
      </c>
      <c r="J7009">
        <v>91</v>
      </c>
      <c r="K7009" s="1">
        <v>46173</v>
      </c>
      <c r="L7009" t="s">
        <v>15144</v>
      </c>
    </row>
    <row r="7010" spans="1:12" x14ac:dyDescent="0.2">
      <c r="A7010" t="s">
        <v>13572</v>
      </c>
      <c r="B7010" t="s">
        <v>13648</v>
      </c>
      <c r="C7010" t="s">
        <v>7360</v>
      </c>
      <c r="D7010" t="s">
        <v>2771</v>
      </c>
      <c r="E7010" t="s">
        <v>7390</v>
      </c>
      <c r="F7010" t="s">
        <v>52</v>
      </c>
      <c r="G7010" t="s">
        <v>53</v>
      </c>
      <c r="I7010">
        <v>1000000</v>
      </c>
      <c r="J7010">
        <v>91</v>
      </c>
      <c r="K7010" s="1">
        <v>46173</v>
      </c>
      <c r="L7010" t="s">
        <v>15144</v>
      </c>
    </row>
    <row r="7011" spans="1:12" x14ac:dyDescent="0.2">
      <c r="A7011" t="s">
        <v>9575</v>
      </c>
      <c r="B7011" t="s">
        <v>9576</v>
      </c>
      <c r="C7011" t="s">
        <v>7360</v>
      </c>
      <c r="D7011" t="s">
        <v>2771</v>
      </c>
      <c r="E7011" t="s">
        <v>7390</v>
      </c>
      <c r="F7011" t="s">
        <v>52</v>
      </c>
      <c r="G7011" t="s">
        <v>53</v>
      </c>
      <c r="I7011"/>
      <c r="K7011" s="1">
        <v>45930</v>
      </c>
      <c r="L7011" t="s">
        <v>15144</v>
      </c>
    </row>
    <row r="7012" spans="1:12" x14ac:dyDescent="0.2">
      <c r="A7012" t="s">
        <v>9573</v>
      </c>
      <c r="B7012" t="s">
        <v>9574</v>
      </c>
      <c r="C7012" t="s">
        <v>7360</v>
      </c>
      <c r="D7012" t="s">
        <v>2771</v>
      </c>
      <c r="E7012" t="s">
        <v>7390</v>
      </c>
      <c r="F7012" t="s">
        <v>52</v>
      </c>
      <c r="G7012" t="s">
        <v>53</v>
      </c>
      <c r="I7012"/>
      <c r="K7012" s="1">
        <v>45930</v>
      </c>
      <c r="L7012" t="s">
        <v>15144</v>
      </c>
    </row>
    <row r="7013" spans="1:12" x14ac:dyDescent="0.2">
      <c r="A7013" t="s">
        <v>9585</v>
      </c>
      <c r="B7013" t="s">
        <v>9586</v>
      </c>
      <c r="C7013" t="s">
        <v>7360</v>
      </c>
      <c r="D7013" t="s">
        <v>2771</v>
      </c>
      <c r="E7013" t="s">
        <v>7390</v>
      </c>
      <c r="F7013" t="s">
        <v>52</v>
      </c>
      <c r="G7013" t="s">
        <v>53</v>
      </c>
      <c r="I7013"/>
      <c r="K7013" s="1">
        <v>45930</v>
      </c>
      <c r="L7013" t="s">
        <v>15144</v>
      </c>
    </row>
    <row r="7014" spans="1:12" x14ac:dyDescent="0.2">
      <c r="A7014" t="s">
        <v>9587</v>
      </c>
      <c r="B7014" t="s">
        <v>9588</v>
      </c>
      <c r="C7014" t="s">
        <v>7360</v>
      </c>
      <c r="D7014" t="s">
        <v>2771</v>
      </c>
      <c r="E7014" t="s">
        <v>7390</v>
      </c>
      <c r="F7014" t="s">
        <v>52</v>
      </c>
      <c r="G7014" t="s">
        <v>53</v>
      </c>
      <c r="I7014"/>
      <c r="K7014" s="1">
        <v>45930</v>
      </c>
      <c r="L7014" t="s">
        <v>15144</v>
      </c>
    </row>
    <row r="7015" spans="1:12" x14ac:dyDescent="0.2">
      <c r="A7015" t="s">
        <v>9581</v>
      </c>
      <c r="B7015" t="s">
        <v>9582</v>
      </c>
      <c r="C7015" t="s">
        <v>7360</v>
      </c>
      <c r="D7015" t="s">
        <v>2771</v>
      </c>
      <c r="E7015" t="s">
        <v>7390</v>
      </c>
      <c r="F7015" t="s">
        <v>52</v>
      </c>
      <c r="G7015" t="s">
        <v>53</v>
      </c>
      <c r="I7015"/>
      <c r="K7015" s="1">
        <v>45930</v>
      </c>
      <c r="L7015" t="s">
        <v>15144</v>
      </c>
    </row>
    <row r="7016" spans="1:12" x14ac:dyDescent="0.2">
      <c r="A7016" t="s">
        <v>9579</v>
      </c>
      <c r="B7016" t="s">
        <v>9580</v>
      </c>
      <c r="C7016" t="s">
        <v>7360</v>
      </c>
      <c r="D7016" t="s">
        <v>2771</v>
      </c>
      <c r="E7016" t="s">
        <v>7390</v>
      </c>
      <c r="F7016" t="s">
        <v>52</v>
      </c>
      <c r="G7016" t="s">
        <v>53</v>
      </c>
      <c r="I7016"/>
      <c r="K7016" s="1">
        <v>45930</v>
      </c>
      <c r="L7016" t="s">
        <v>15144</v>
      </c>
    </row>
    <row r="7017" spans="1:12" x14ac:dyDescent="0.2">
      <c r="A7017" t="s">
        <v>9577</v>
      </c>
      <c r="B7017" t="s">
        <v>9578</v>
      </c>
      <c r="C7017" t="s">
        <v>7360</v>
      </c>
      <c r="D7017" t="s">
        <v>2771</v>
      </c>
      <c r="E7017" t="s">
        <v>7390</v>
      </c>
      <c r="F7017" t="s">
        <v>52</v>
      </c>
      <c r="G7017" t="s">
        <v>53</v>
      </c>
      <c r="I7017"/>
      <c r="K7017" s="1">
        <v>45930</v>
      </c>
      <c r="L7017" t="s">
        <v>15144</v>
      </c>
    </row>
    <row r="7018" spans="1:12" x14ac:dyDescent="0.2">
      <c r="A7018" t="s">
        <v>9583</v>
      </c>
      <c r="B7018" t="s">
        <v>9584</v>
      </c>
      <c r="C7018" t="s">
        <v>7360</v>
      </c>
      <c r="D7018" t="s">
        <v>2771</v>
      </c>
      <c r="E7018" t="s">
        <v>7390</v>
      </c>
      <c r="F7018" t="s">
        <v>52</v>
      </c>
      <c r="G7018" t="s">
        <v>53</v>
      </c>
      <c r="I7018"/>
      <c r="K7018" s="1">
        <v>45930</v>
      </c>
      <c r="L7018" t="s">
        <v>15144</v>
      </c>
    </row>
    <row r="7019" spans="1:12" x14ac:dyDescent="0.2">
      <c r="A7019" t="s">
        <v>9595</v>
      </c>
      <c r="B7019" t="s">
        <v>9596</v>
      </c>
      <c r="C7019" t="s">
        <v>7360</v>
      </c>
      <c r="D7019" t="s">
        <v>2771</v>
      </c>
      <c r="E7019" t="s">
        <v>7390</v>
      </c>
      <c r="F7019" t="s">
        <v>100</v>
      </c>
      <c r="G7019" t="s">
        <v>101</v>
      </c>
      <c r="I7019"/>
      <c r="J7019">
        <v>164</v>
      </c>
      <c r="K7019" s="1">
        <v>45930</v>
      </c>
      <c r="L7019" t="s">
        <v>15144</v>
      </c>
    </row>
    <row r="7020" spans="1:12" x14ac:dyDescent="0.2">
      <c r="A7020" t="s">
        <v>9593</v>
      </c>
      <c r="B7020" t="s">
        <v>9594</v>
      </c>
      <c r="C7020" t="s">
        <v>7360</v>
      </c>
      <c r="D7020" t="s">
        <v>2771</v>
      </c>
      <c r="E7020" t="s">
        <v>7390</v>
      </c>
      <c r="F7020" t="s">
        <v>100</v>
      </c>
      <c r="G7020" t="s">
        <v>101</v>
      </c>
      <c r="I7020"/>
      <c r="J7020">
        <v>164</v>
      </c>
      <c r="K7020" s="1">
        <v>45930</v>
      </c>
      <c r="L7020" t="s">
        <v>15144</v>
      </c>
    </row>
    <row r="7021" spans="1:12" x14ac:dyDescent="0.2">
      <c r="A7021" t="s">
        <v>9597</v>
      </c>
      <c r="B7021" t="s">
        <v>9598</v>
      </c>
      <c r="C7021" t="s">
        <v>15241</v>
      </c>
      <c r="D7021" t="s">
        <v>2771</v>
      </c>
      <c r="E7021" t="s">
        <v>7390</v>
      </c>
      <c r="F7021" t="s">
        <v>100</v>
      </c>
      <c r="G7021" t="s">
        <v>101</v>
      </c>
      <c r="I7021"/>
      <c r="J7021">
        <v>164</v>
      </c>
      <c r="K7021" s="1">
        <v>45930</v>
      </c>
      <c r="L7021" t="s">
        <v>15144</v>
      </c>
    </row>
    <row r="7022" spans="1:12" x14ac:dyDescent="0.2">
      <c r="A7022" t="s">
        <v>9589</v>
      </c>
      <c r="B7022" t="s">
        <v>9590</v>
      </c>
      <c r="C7022" t="s">
        <v>7360</v>
      </c>
      <c r="D7022" t="s">
        <v>2771</v>
      </c>
      <c r="E7022" t="s">
        <v>7390</v>
      </c>
      <c r="F7022" t="s">
        <v>100</v>
      </c>
      <c r="G7022" t="s">
        <v>101</v>
      </c>
      <c r="I7022"/>
      <c r="J7022">
        <v>164</v>
      </c>
      <c r="K7022" s="1">
        <v>45930</v>
      </c>
      <c r="L7022" t="s">
        <v>15144</v>
      </c>
    </row>
    <row r="7023" spans="1:12" x14ac:dyDescent="0.2">
      <c r="A7023" t="s">
        <v>9591</v>
      </c>
      <c r="B7023" t="s">
        <v>9592</v>
      </c>
      <c r="C7023" t="s">
        <v>7360</v>
      </c>
      <c r="D7023" t="s">
        <v>2771</v>
      </c>
      <c r="E7023" t="s">
        <v>7390</v>
      </c>
      <c r="F7023" t="s">
        <v>100</v>
      </c>
      <c r="G7023" t="s">
        <v>101</v>
      </c>
      <c r="I7023"/>
      <c r="J7023">
        <v>164</v>
      </c>
      <c r="K7023" s="1">
        <v>45930</v>
      </c>
      <c r="L7023" t="s">
        <v>15144</v>
      </c>
    </row>
    <row r="7024" spans="1:12" x14ac:dyDescent="0.2">
      <c r="A7024" t="s">
        <v>9870</v>
      </c>
      <c r="B7024" t="s">
        <v>9871</v>
      </c>
      <c r="C7024" t="s">
        <v>7360</v>
      </c>
      <c r="D7024" t="s">
        <v>2771</v>
      </c>
      <c r="E7024" t="s">
        <v>7390</v>
      </c>
      <c r="F7024" t="s">
        <v>33</v>
      </c>
      <c r="G7024" t="s">
        <v>34</v>
      </c>
      <c r="I7024"/>
      <c r="K7024" s="1">
        <v>45961</v>
      </c>
      <c r="L7024" t="s">
        <v>15144</v>
      </c>
    </row>
    <row r="7025" spans="1:12" x14ac:dyDescent="0.2">
      <c r="A7025" t="s">
        <v>14317</v>
      </c>
      <c r="B7025" t="s">
        <v>14318</v>
      </c>
      <c r="C7025" t="s">
        <v>7360</v>
      </c>
      <c r="D7025" t="s">
        <v>2771</v>
      </c>
      <c r="E7025" t="s">
        <v>7390</v>
      </c>
      <c r="F7025" t="s">
        <v>33</v>
      </c>
      <c r="G7025" t="s">
        <v>34</v>
      </c>
      <c r="I7025"/>
      <c r="K7025" s="1">
        <v>46203</v>
      </c>
      <c r="L7025" t="s">
        <v>15144</v>
      </c>
    </row>
    <row r="7026" spans="1:12" x14ac:dyDescent="0.2">
      <c r="A7026" t="s">
        <v>3374</v>
      </c>
      <c r="B7026" t="s">
        <v>4575</v>
      </c>
      <c r="C7026" t="s">
        <v>7360</v>
      </c>
      <c r="D7026" t="s">
        <v>2771</v>
      </c>
      <c r="E7026" t="s">
        <v>7390</v>
      </c>
      <c r="F7026" t="s">
        <v>33</v>
      </c>
      <c r="G7026" t="s">
        <v>34</v>
      </c>
      <c r="I7026"/>
      <c r="K7026" s="1">
        <v>45688</v>
      </c>
      <c r="L7026" t="s">
        <v>15144</v>
      </c>
    </row>
    <row r="7027" spans="1:12" x14ac:dyDescent="0.2">
      <c r="A7027" t="s">
        <v>3377</v>
      </c>
      <c r="B7027" t="s">
        <v>4585</v>
      </c>
      <c r="C7027" t="s">
        <v>7360</v>
      </c>
      <c r="D7027" t="s">
        <v>2771</v>
      </c>
      <c r="E7027" t="s">
        <v>7390</v>
      </c>
      <c r="F7027" t="s">
        <v>33</v>
      </c>
      <c r="G7027" t="s">
        <v>34</v>
      </c>
      <c r="I7027"/>
      <c r="K7027" s="1">
        <v>45688</v>
      </c>
      <c r="L7027" t="s">
        <v>15144</v>
      </c>
    </row>
    <row r="7028" spans="1:12" x14ac:dyDescent="0.2">
      <c r="A7028" t="s">
        <v>3372</v>
      </c>
      <c r="B7028" t="s">
        <v>4582</v>
      </c>
      <c r="C7028" t="s">
        <v>7360</v>
      </c>
      <c r="D7028" t="s">
        <v>2771</v>
      </c>
      <c r="E7028" t="s">
        <v>7390</v>
      </c>
      <c r="F7028" t="s">
        <v>33</v>
      </c>
      <c r="G7028" t="s">
        <v>34</v>
      </c>
      <c r="I7028"/>
      <c r="K7028" s="1">
        <v>45688</v>
      </c>
      <c r="L7028" t="s">
        <v>15144</v>
      </c>
    </row>
    <row r="7029" spans="1:12" x14ac:dyDescent="0.2">
      <c r="A7029" t="s">
        <v>3371</v>
      </c>
      <c r="B7029" t="s">
        <v>4579</v>
      </c>
      <c r="C7029" t="s">
        <v>7360</v>
      </c>
      <c r="D7029" t="s">
        <v>2771</v>
      </c>
      <c r="E7029" t="s">
        <v>7390</v>
      </c>
      <c r="F7029" t="s">
        <v>33</v>
      </c>
      <c r="G7029" t="s">
        <v>34</v>
      </c>
      <c r="I7029"/>
      <c r="K7029" s="1">
        <v>45688</v>
      </c>
      <c r="L7029" t="s">
        <v>15144</v>
      </c>
    </row>
    <row r="7030" spans="1:12" x14ac:dyDescent="0.2">
      <c r="A7030" t="s">
        <v>3379</v>
      </c>
      <c r="B7030" t="s">
        <v>4571</v>
      </c>
      <c r="C7030" t="s">
        <v>7360</v>
      </c>
      <c r="D7030" t="s">
        <v>2771</v>
      </c>
      <c r="E7030" t="s">
        <v>7390</v>
      </c>
      <c r="F7030" t="s">
        <v>33</v>
      </c>
      <c r="G7030" t="s">
        <v>34</v>
      </c>
      <c r="I7030"/>
      <c r="K7030" s="1">
        <v>45688</v>
      </c>
      <c r="L7030" t="s">
        <v>15144</v>
      </c>
    </row>
    <row r="7031" spans="1:12" x14ac:dyDescent="0.2">
      <c r="A7031" t="s">
        <v>3383</v>
      </c>
      <c r="B7031" t="s">
        <v>4572</v>
      </c>
      <c r="C7031" t="s">
        <v>7360</v>
      </c>
      <c r="D7031" t="s">
        <v>2771</v>
      </c>
      <c r="E7031" t="s">
        <v>7390</v>
      </c>
      <c r="F7031" t="s">
        <v>33</v>
      </c>
      <c r="G7031" t="s">
        <v>34</v>
      </c>
      <c r="I7031"/>
      <c r="K7031" s="1">
        <v>45688</v>
      </c>
      <c r="L7031" t="s">
        <v>15144</v>
      </c>
    </row>
    <row r="7032" spans="1:12" x14ac:dyDescent="0.2">
      <c r="A7032" t="s">
        <v>3378</v>
      </c>
      <c r="B7032" t="s">
        <v>4580</v>
      </c>
      <c r="C7032" t="s">
        <v>7360</v>
      </c>
      <c r="D7032" t="s">
        <v>2771</v>
      </c>
      <c r="E7032" t="s">
        <v>7390</v>
      </c>
      <c r="F7032" t="s">
        <v>33</v>
      </c>
      <c r="G7032" t="s">
        <v>34</v>
      </c>
      <c r="I7032"/>
      <c r="K7032" s="1">
        <v>45688</v>
      </c>
      <c r="L7032" t="s">
        <v>15144</v>
      </c>
    </row>
    <row r="7033" spans="1:12" x14ac:dyDescent="0.2">
      <c r="A7033" t="s">
        <v>3380</v>
      </c>
      <c r="B7033" t="s">
        <v>4584</v>
      </c>
      <c r="C7033" t="s">
        <v>7360</v>
      </c>
      <c r="D7033" t="s">
        <v>2771</v>
      </c>
      <c r="E7033" t="s">
        <v>7390</v>
      </c>
      <c r="F7033" t="s">
        <v>33</v>
      </c>
      <c r="G7033" t="s">
        <v>34</v>
      </c>
      <c r="I7033"/>
      <c r="K7033" s="1">
        <v>45688</v>
      </c>
      <c r="L7033" t="s">
        <v>15144</v>
      </c>
    </row>
    <row r="7034" spans="1:12" x14ac:dyDescent="0.2">
      <c r="A7034" t="s">
        <v>3375</v>
      </c>
      <c r="B7034" t="s">
        <v>4577</v>
      </c>
      <c r="C7034" t="s">
        <v>7360</v>
      </c>
      <c r="D7034" t="s">
        <v>2771</v>
      </c>
      <c r="E7034" t="s">
        <v>7390</v>
      </c>
      <c r="F7034" t="s">
        <v>33</v>
      </c>
      <c r="G7034" t="s">
        <v>34</v>
      </c>
      <c r="I7034"/>
      <c r="K7034" s="1">
        <v>45688</v>
      </c>
      <c r="L7034" t="s">
        <v>15144</v>
      </c>
    </row>
    <row r="7035" spans="1:12" x14ac:dyDescent="0.2">
      <c r="A7035" t="s">
        <v>3370</v>
      </c>
      <c r="B7035" t="s">
        <v>4574</v>
      </c>
      <c r="C7035" t="s">
        <v>7360</v>
      </c>
      <c r="D7035" t="s">
        <v>2771</v>
      </c>
      <c r="E7035" t="s">
        <v>7390</v>
      </c>
      <c r="F7035" t="s">
        <v>33</v>
      </c>
      <c r="G7035" t="s">
        <v>34</v>
      </c>
      <c r="I7035"/>
      <c r="K7035" s="1">
        <v>45688</v>
      </c>
      <c r="L7035" t="s">
        <v>15144</v>
      </c>
    </row>
    <row r="7036" spans="1:12" x14ac:dyDescent="0.2">
      <c r="A7036" t="s">
        <v>3373</v>
      </c>
      <c r="B7036" t="s">
        <v>4576</v>
      </c>
      <c r="C7036" t="s">
        <v>7360</v>
      </c>
      <c r="D7036" t="s">
        <v>2771</v>
      </c>
      <c r="E7036" t="s">
        <v>7390</v>
      </c>
      <c r="F7036" t="s">
        <v>33</v>
      </c>
      <c r="G7036" t="s">
        <v>34</v>
      </c>
      <c r="I7036"/>
      <c r="K7036" s="1">
        <v>45688</v>
      </c>
      <c r="L7036" t="s">
        <v>15144</v>
      </c>
    </row>
    <row r="7037" spans="1:12" x14ac:dyDescent="0.2">
      <c r="A7037" t="s">
        <v>3376</v>
      </c>
      <c r="B7037" t="s">
        <v>4581</v>
      </c>
      <c r="C7037" t="s">
        <v>7360</v>
      </c>
      <c r="D7037" t="s">
        <v>2771</v>
      </c>
      <c r="E7037" t="s">
        <v>7390</v>
      </c>
      <c r="F7037" t="s">
        <v>33</v>
      </c>
      <c r="G7037" t="s">
        <v>34</v>
      </c>
      <c r="I7037"/>
      <c r="K7037" s="1">
        <v>45688</v>
      </c>
      <c r="L7037" t="s">
        <v>15144</v>
      </c>
    </row>
    <row r="7038" spans="1:12" x14ac:dyDescent="0.2">
      <c r="A7038" t="s">
        <v>3382</v>
      </c>
      <c r="B7038" t="s">
        <v>4583</v>
      </c>
      <c r="C7038" t="s">
        <v>7360</v>
      </c>
      <c r="D7038" t="s">
        <v>2771</v>
      </c>
      <c r="E7038" t="s">
        <v>7390</v>
      </c>
      <c r="F7038" t="s">
        <v>33</v>
      </c>
      <c r="G7038" t="s">
        <v>34</v>
      </c>
      <c r="I7038"/>
      <c r="K7038" s="1">
        <v>45688</v>
      </c>
      <c r="L7038" t="s">
        <v>15144</v>
      </c>
    </row>
    <row r="7039" spans="1:12" x14ac:dyDescent="0.2">
      <c r="A7039" t="s">
        <v>3381</v>
      </c>
      <c r="B7039" t="s">
        <v>4573</v>
      </c>
      <c r="C7039" t="s">
        <v>7360</v>
      </c>
      <c r="D7039" t="s">
        <v>2771</v>
      </c>
      <c r="E7039" t="s">
        <v>7390</v>
      </c>
      <c r="F7039" t="s">
        <v>33</v>
      </c>
      <c r="G7039" t="s">
        <v>34</v>
      </c>
      <c r="I7039"/>
      <c r="K7039" s="1">
        <v>45688</v>
      </c>
      <c r="L7039" t="s">
        <v>15144</v>
      </c>
    </row>
    <row r="7040" spans="1:12" x14ac:dyDescent="0.2">
      <c r="A7040" t="s">
        <v>3369</v>
      </c>
      <c r="B7040" t="s">
        <v>4578</v>
      </c>
      <c r="C7040" t="s">
        <v>7360</v>
      </c>
      <c r="D7040" t="s">
        <v>2771</v>
      </c>
      <c r="E7040" t="s">
        <v>7390</v>
      </c>
      <c r="F7040" t="s">
        <v>33</v>
      </c>
      <c r="G7040" t="s">
        <v>34</v>
      </c>
      <c r="I7040"/>
      <c r="K7040" s="1">
        <v>45688</v>
      </c>
      <c r="L7040" t="s">
        <v>15144</v>
      </c>
    </row>
    <row r="7041" spans="1:12" x14ac:dyDescent="0.2">
      <c r="A7041" t="s">
        <v>13641</v>
      </c>
      <c r="B7041" t="s">
        <v>13642</v>
      </c>
      <c r="C7041" t="s">
        <v>7360</v>
      </c>
      <c r="D7041" t="s">
        <v>2771</v>
      </c>
      <c r="E7041" t="s">
        <v>7390</v>
      </c>
      <c r="F7041" t="s">
        <v>33</v>
      </c>
      <c r="G7041" t="s">
        <v>34</v>
      </c>
      <c r="I7041"/>
      <c r="K7041" s="1">
        <v>46173</v>
      </c>
      <c r="L7041" t="s">
        <v>15144</v>
      </c>
    </row>
    <row r="7042" spans="1:12" x14ac:dyDescent="0.2">
      <c r="A7042" t="s">
        <v>13635</v>
      </c>
      <c r="B7042" t="s">
        <v>13636</v>
      </c>
      <c r="C7042" t="s">
        <v>7360</v>
      </c>
      <c r="D7042" t="s">
        <v>2771</v>
      </c>
      <c r="E7042" t="s">
        <v>7390</v>
      </c>
      <c r="F7042" t="s">
        <v>33</v>
      </c>
      <c r="G7042" t="s">
        <v>34</v>
      </c>
      <c r="I7042"/>
      <c r="K7042" s="1">
        <v>46173</v>
      </c>
      <c r="L7042" t="s">
        <v>15144</v>
      </c>
    </row>
    <row r="7043" spans="1:12" x14ac:dyDescent="0.2">
      <c r="A7043" t="s">
        <v>13643</v>
      </c>
      <c r="B7043" t="s">
        <v>13644</v>
      </c>
      <c r="C7043" t="s">
        <v>7360</v>
      </c>
      <c r="D7043" t="s">
        <v>2771</v>
      </c>
      <c r="E7043" t="s">
        <v>7390</v>
      </c>
      <c r="F7043" t="s">
        <v>33</v>
      </c>
      <c r="G7043" t="s">
        <v>34</v>
      </c>
      <c r="I7043"/>
      <c r="K7043" s="1">
        <v>46173</v>
      </c>
      <c r="L7043" t="s">
        <v>15144</v>
      </c>
    </row>
    <row r="7044" spans="1:12" x14ac:dyDescent="0.2">
      <c r="A7044" t="s">
        <v>13637</v>
      </c>
      <c r="B7044" t="s">
        <v>13638</v>
      </c>
      <c r="C7044" t="s">
        <v>7360</v>
      </c>
      <c r="D7044" t="s">
        <v>2771</v>
      </c>
      <c r="E7044" t="s">
        <v>7390</v>
      </c>
      <c r="F7044" t="s">
        <v>33</v>
      </c>
      <c r="G7044" t="s">
        <v>34</v>
      </c>
      <c r="I7044"/>
      <c r="K7044" s="1">
        <v>46173</v>
      </c>
      <c r="L7044" t="s">
        <v>15144</v>
      </c>
    </row>
    <row r="7045" spans="1:12" x14ac:dyDescent="0.2">
      <c r="A7045" t="s">
        <v>13639</v>
      </c>
      <c r="B7045" t="s">
        <v>13640</v>
      </c>
      <c r="C7045" t="s">
        <v>7360</v>
      </c>
      <c r="D7045" t="s">
        <v>2771</v>
      </c>
      <c r="E7045" t="s">
        <v>7390</v>
      </c>
      <c r="F7045" t="s">
        <v>33</v>
      </c>
      <c r="G7045" t="s">
        <v>34</v>
      </c>
      <c r="I7045"/>
      <c r="K7045" s="1">
        <v>46173</v>
      </c>
      <c r="L7045" t="s">
        <v>15144</v>
      </c>
    </row>
    <row r="7046" spans="1:12" x14ac:dyDescent="0.2">
      <c r="A7046" t="s">
        <v>13645</v>
      </c>
      <c r="B7046" t="s">
        <v>13646</v>
      </c>
      <c r="C7046" t="s">
        <v>7360</v>
      </c>
      <c r="D7046" t="s">
        <v>2771</v>
      </c>
      <c r="E7046" t="s">
        <v>7390</v>
      </c>
      <c r="F7046" t="s">
        <v>33</v>
      </c>
      <c r="G7046" t="s">
        <v>34</v>
      </c>
      <c r="I7046"/>
      <c r="K7046" s="1">
        <v>46173</v>
      </c>
      <c r="L7046" t="s">
        <v>15144</v>
      </c>
    </row>
    <row r="7047" spans="1:12" x14ac:dyDescent="0.2">
      <c r="A7047" t="s">
        <v>11502</v>
      </c>
      <c r="B7047" t="s">
        <v>11503</v>
      </c>
      <c r="C7047" t="s">
        <v>7360</v>
      </c>
      <c r="D7047" t="s">
        <v>2771</v>
      </c>
      <c r="E7047" t="s">
        <v>7390</v>
      </c>
      <c r="F7047" t="s">
        <v>33</v>
      </c>
      <c r="G7047" t="s">
        <v>34</v>
      </c>
      <c r="I7047"/>
      <c r="K7047" s="1">
        <v>46053</v>
      </c>
      <c r="L7047" t="s">
        <v>15144</v>
      </c>
    </row>
    <row r="7048" spans="1:12" x14ac:dyDescent="0.2">
      <c r="A7048" t="s">
        <v>11504</v>
      </c>
      <c r="B7048" t="s">
        <v>11505</v>
      </c>
      <c r="C7048" t="s">
        <v>7360</v>
      </c>
      <c r="D7048" t="s">
        <v>2771</v>
      </c>
      <c r="E7048" t="s">
        <v>7390</v>
      </c>
      <c r="F7048" t="s">
        <v>33</v>
      </c>
      <c r="G7048" t="s">
        <v>34</v>
      </c>
      <c r="I7048"/>
      <c r="K7048" s="1">
        <v>46053</v>
      </c>
      <c r="L7048" t="s">
        <v>15144</v>
      </c>
    </row>
    <row r="7049" spans="1:12" x14ac:dyDescent="0.2">
      <c r="A7049" t="s">
        <v>11512</v>
      </c>
      <c r="B7049" t="s">
        <v>11513</v>
      </c>
      <c r="C7049" t="s">
        <v>7360</v>
      </c>
      <c r="D7049" t="s">
        <v>2771</v>
      </c>
      <c r="E7049" t="s">
        <v>7390</v>
      </c>
      <c r="F7049" t="s">
        <v>33</v>
      </c>
      <c r="G7049" t="s">
        <v>34</v>
      </c>
      <c r="I7049"/>
      <c r="K7049" s="1">
        <v>46053</v>
      </c>
      <c r="L7049" t="s">
        <v>15144</v>
      </c>
    </row>
    <row r="7050" spans="1:12" x14ac:dyDescent="0.2">
      <c r="A7050" t="s">
        <v>11506</v>
      </c>
      <c r="B7050" t="s">
        <v>11507</v>
      </c>
      <c r="C7050" t="s">
        <v>7360</v>
      </c>
      <c r="D7050" t="s">
        <v>2771</v>
      </c>
      <c r="E7050" t="s">
        <v>7390</v>
      </c>
      <c r="F7050" t="s">
        <v>33</v>
      </c>
      <c r="G7050" t="s">
        <v>34</v>
      </c>
      <c r="I7050"/>
      <c r="K7050" s="1">
        <v>46053</v>
      </c>
      <c r="L7050" t="s">
        <v>15144</v>
      </c>
    </row>
    <row r="7051" spans="1:12" x14ac:dyDescent="0.2">
      <c r="A7051" t="s">
        <v>11510</v>
      </c>
      <c r="B7051" t="s">
        <v>11511</v>
      </c>
      <c r="C7051" t="s">
        <v>7360</v>
      </c>
      <c r="D7051" t="s">
        <v>2771</v>
      </c>
      <c r="E7051" t="s">
        <v>7390</v>
      </c>
      <c r="F7051" t="s">
        <v>33</v>
      </c>
      <c r="G7051" t="s">
        <v>34</v>
      </c>
      <c r="I7051"/>
      <c r="K7051" s="1">
        <v>46053</v>
      </c>
      <c r="L7051" t="s">
        <v>15144</v>
      </c>
    </row>
    <row r="7052" spans="1:12" x14ac:dyDescent="0.2">
      <c r="A7052" t="s">
        <v>11508</v>
      </c>
      <c r="B7052" t="s">
        <v>11509</v>
      </c>
      <c r="C7052" t="s">
        <v>7360</v>
      </c>
      <c r="D7052" t="s">
        <v>2771</v>
      </c>
      <c r="E7052" t="s">
        <v>7390</v>
      </c>
      <c r="F7052" t="s">
        <v>33</v>
      </c>
      <c r="G7052" t="s">
        <v>34</v>
      </c>
      <c r="I7052"/>
      <c r="K7052" s="1">
        <v>46053</v>
      </c>
      <c r="L7052" t="s">
        <v>15144</v>
      </c>
    </row>
    <row r="7053" spans="1:12" x14ac:dyDescent="0.2">
      <c r="A7053" t="s">
        <v>8342</v>
      </c>
      <c r="B7053" t="s">
        <v>12409</v>
      </c>
      <c r="C7053" t="s">
        <v>7360</v>
      </c>
      <c r="D7053" t="s">
        <v>2771</v>
      </c>
      <c r="E7053" t="s">
        <v>7390</v>
      </c>
      <c r="F7053" t="s">
        <v>94</v>
      </c>
      <c r="G7053" t="s">
        <v>536</v>
      </c>
      <c r="H7053">
        <v>500000</v>
      </c>
      <c r="I7053">
        <v>500000</v>
      </c>
      <c r="J7053">
        <v>72</v>
      </c>
      <c r="K7053" s="1">
        <v>45869</v>
      </c>
      <c r="L7053" t="s">
        <v>15144</v>
      </c>
    </row>
    <row r="7054" spans="1:12" x14ac:dyDescent="0.2">
      <c r="A7054" t="s">
        <v>8340</v>
      </c>
      <c r="B7054" t="s">
        <v>12412</v>
      </c>
      <c r="C7054" t="s">
        <v>7360</v>
      </c>
      <c r="D7054" t="s">
        <v>2771</v>
      </c>
      <c r="E7054" t="s">
        <v>7390</v>
      </c>
      <c r="F7054" t="s">
        <v>94</v>
      </c>
      <c r="G7054" t="s">
        <v>536</v>
      </c>
      <c r="H7054">
        <v>500000</v>
      </c>
      <c r="I7054">
        <v>500000</v>
      </c>
      <c r="J7054">
        <v>72</v>
      </c>
      <c r="K7054" s="1">
        <v>45869</v>
      </c>
      <c r="L7054" t="s">
        <v>15144</v>
      </c>
    </row>
    <row r="7055" spans="1:12" x14ac:dyDescent="0.2">
      <c r="A7055" t="s">
        <v>8344</v>
      </c>
      <c r="B7055" t="s">
        <v>12408</v>
      </c>
      <c r="C7055" t="s">
        <v>7360</v>
      </c>
      <c r="D7055" t="s">
        <v>2771</v>
      </c>
      <c r="E7055" t="s">
        <v>7390</v>
      </c>
      <c r="F7055" t="s">
        <v>94</v>
      </c>
      <c r="G7055" t="s">
        <v>536</v>
      </c>
      <c r="H7055">
        <v>500000</v>
      </c>
      <c r="I7055">
        <v>500000</v>
      </c>
      <c r="J7055">
        <v>72</v>
      </c>
      <c r="K7055" s="1">
        <v>45869</v>
      </c>
      <c r="L7055" t="s">
        <v>15144</v>
      </c>
    </row>
    <row r="7056" spans="1:12" x14ac:dyDescent="0.2">
      <c r="A7056" t="s">
        <v>8343</v>
      </c>
      <c r="B7056" t="s">
        <v>12411</v>
      </c>
      <c r="C7056" t="s">
        <v>7360</v>
      </c>
      <c r="D7056" t="s">
        <v>2771</v>
      </c>
      <c r="E7056" t="s">
        <v>7390</v>
      </c>
      <c r="F7056" t="s">
        <v>94</v>
      </c>
      <c r="G7056" t="s">
        <v>536</v>
      </c>
      <c r="H7056">
        <v>500000</v>
      </c>
      <c r="I7056">
        <v>500000</v>
      </c>
      <c r="J7056">
        <v>72</v>
      </c>
      <c r="K7056" s="1">
        <v>45869</v>
      </c>
      <c r="L7056" t="s">
        <v>15144</v>
      </c>
    </row>
    <row r="7057" spans="1:12" x14ac:dyDescent="0.2">
      <c r="A7057" t="s">
        <v>8341</v>
      </c>
      <c r="B7057" t="s">
        <v>12410</v>
      </c>
      <c r="C7057" t="s">
        <v>7360</v>
      </c>
      <c r="D7057" t="s">
        <v>2771</v>
      </c>
      <c r="E7057" t="s">
        <v>7390</v>
      </c>
      <c r="F7057" t="s">
        <v>94</v>
      </c>
      <c r="G7057" t="s">
        <v>536</v>
      </c>
      <c r="H7057">
        <v>500000</v>
      </c>
      <c r="I7057">
        <v>500000</v>
      </c>
      <c r="J7057">
        <v>72</v>
      </c>
      <c r="K7057" s="1">
        <v>45869</v>
      </c>
      <c r="L7057" t="s">
        <v>15144</v>
      </c>
    </row>
    <row r="7058" spans="1:12" x14ac:dyDescent="0.2">
      <c r="A7058" t="s">
        <v>8345</v>
      </c>
      <c r="B7058" t="s">
        <v>12407</v>
      </c>
      <c r="C7058" t="s">
        <v>7360</v>
      </c>
      <c r="D7058" t="s">
        <v>2771</v>
      </c>
      <c r="E7058" t="s">
        <v>7390</v>
      </c>
      <c r="F7058" t="s">
        <v>94</v>
      </c>
      <c r="G7058" t="s">
        <v>536</v>
      </c>
      <c r="H7058">
        <v>500000</v>
      </c>
      <c r="I7058">
        <v>500000</v>
      </c>
      <c r="J7058">
        <v>72</v>
      </c>
      <c r="K7058" s="1">
        <v>45869</v>
      </c>
      <c r="L7058" t="s">
        <v>15144</v>
      </c>
    </row>
    <row r="7059" spans="1:12" x14ac:dyDescent="0.2">
      <c r="A7059" t="s">
        <v>8346</v>
      </c>
      <c r="B7059" t="s">
        <v>12413</v>
      </c>
      <c r="C7059" t="s">
        <v>7360</v>
      </c>
      <c r="D7059" t="s">
        <v>2771</v>
      </c>
      <c r="E7059" t="s">
        <v>7390</v>
      </c>
      <c r="F7059" t="s">
        <v>94</v>
      </c>
      <c r="G7059" t="s">
        <v>536</v>
      </c>
      <c r="H7059">
        <v>500000</v>
      </c>
      <c r="I7059">
        <v>500000</v>
      </c>
      <c r="J7059">
        <v>72</v>
      </c>
      <c r="K7059" s="1">
        <v>45869</v>
      </c>
      <c r="L7059" t="s">
        <v>15144</v>
      </c>
    </row>
    <row r="7060" spans="1:12" x14ac:dyDescent="0.2">
      <c r="A7060" t="s">
        <v>8347</v>
      </c>
      <c r="B7060" t="s">
        <v>12414</v>
      </c>
      <c r="C7060" t="s">
        <v>7360</v>
      </c>
      <c r="D7060" t="s">
        <v>2771</v>
      </c>
      <c r="E7060" t="s">
        <v>7390</v>
      </c>
      <c r="F7060" t="s">
        <v>94</v>
      </c>
      <c r="G7060" t="s">
        <v>536</v>
      </c>
      <c r="H7060">
        <v>500000</v>
      </c>
      <c r="I7060">
        <v>500000</v>
      </c>
      <c r="J7060">
        <v>72</v>
      </c>
      <c r="K7060" s="1">
        <v>45869</v>
      </c>
      <c r="L7060" t="s">
        <v>15144</v>
      </c>
    </row>
    <row r="7061" spans="1:12" x14ac:dyDescent="0.2">
      <c r="A7061" t="s">
        <v>8349</v>
      </c>
      <c r="B7061" t="s">
        <v>12415</v>
      </c>
      <c r="C7061" t="s">
        <v>7360</v>
      </c>
      <c r="D7061" t="s">
        <v>2771</v>
      </c>
      <c r="E7061" t="s">
        <v>7390</v>
      </c>
      <c r="F7061" t="s">
        <v>94</v>
      </c>
      <c r="G7061" t="s">
        <v>536</v>
      </c>
      <c r="H7061">
        <v>700000</v>
      </c>
      <c r="I7061">
        <v>700000</v>
      </c>
      <c r="J7061">
        <v>144</v>
      </c>
      <c r="K7061" s="1">
        <v>45869</v>
      </c>
      <c r="L7061" t="s">
        <v>15144</v>
      </c>
    </row>
    <row r="7062" spans="1:12" x14ac:dyDescent="0.2">
      <c r="A7062" t="s">
        <v>8348</v>
      </c>
      <c r="B7062" t="s">
        <v>12416</v>
      </c>
      <c r="C7062" t="s">
        <v>7360</v>
      </c>
      <c r="D7062" t="s">
        <v>2771</v>
      </c>
      <c r="E7062" t="s">
        <v>7390</v>
      </c>
      <c r="F7062" t="s">
        <v>94</v>
      </c>
      <c r="G7062" t="s">
        <v>536</v>
      </c>
      <c r="H7062">
        <v>700000</v>
      </c>
      <c r="I7062">
        <v>700000</v>
      </c>
      <c r="J7062">
        <v>144</v>
      </c>
      <c r="K7062" s="1">
        <v>45869</v>
      </c>
      <c r="L7062" t="s">
        <v>15144</v>
      </c>
    </row>
    <row r="7063" spans="1:12" x14ac:dyDescent="0.2">
      <c r="A7063" t="s">
        <v>9076</v>
      </c>
      <c r="B7063" t="s">
        <v>9077</v>
      </c>
      <c r="C7063" t="s">
        <v>7360</v>
      </c>
      <c r="D7063" t="s">
        <v>2771</v>
      </c>
      <c r="E7063" t="s">
        <v>7390</v>
      </c>
      <c r="F7063" t="s">
        <v>33</v>
      </c>
      <c r="G7063" t="s">
        <v>34</v>
      </c>
      <c r="H7063">
        <v>300000</v>
      </c>
      <c r="I7063">
        <v>300000</v>
      </c>
      <c r="J7063">
        <v>60.466000000000001</v>
      </c>
      <c r="K7063" s="1">
        <v>45900</v>
      </c>
      <c r="L7063" t="s">
        <v>15144</v>
      </c>
    </row>
    <row r="7064" spans="1:12" x14ac:dyDescent="0.2">
      <c r="A7064" t="s">
        <v>9882</v>
      </c>
      <c r="B7064" t="s">
        <v>9883</v>
      </c>
      <c r="C7064" t="s">
        <v>7360</v>
      </c>
      <c r="D7064" t="s">
        <v>2771</v>
      </c>
      <c r="E7064" t="s">
        <v>7390</v>
      </c>
      <c r="F7064" t="s">
        <v>33</v>
      </c>
      <c r="G7064" t="s">
        <v>34</v>
      </c>
      <c r="H7064">
        <v>185000</v>
      </c>
      <c r="I7064"/>
      <c r="K7064" s="1">
        <v>45961</v>
      </c>
      <c r="L7064" t="s">
        <v>15144</v>
      </c>
    </row>
    <row r="7065" spans="1:12" x14ac:dyDescent="0.2">
      <c r="A7065" t="s">
        <v>9884</v>
      </c>
      <c r="B7065" t="s">
        <v>9885</v>
      </c>
      <c r="C7065" t="s">
        <v>7360</v>
      </c>
      <c r="D7065" t="s">
        <v>2771</v>
      </c>
      <c r="E7065" t="s">
        <v>7390</v>
      </c>
      <c r="F7065" t="s">
        <v>33</v>
      </c>
      <c r="G7065" t="s">
        <v>34</v>
      </c>
      <c r="H7065">
        <v>185000</v>
      </c>
      <c r="I7065"/>
      <c r="K7065" s="1">
        <v>45961</v>
      </c>
      <c r="L7065" t="s">
        <v>15144</v>
      </c>
    </row>
    <row r="7066" spans="1:12" x14ac:dyDescent="0.2">
      <c r="A7066" t="s">
        <v>9876</v>
      </c>
      <c r="B7066" t="s">
        <v>9877</v>
      </c>
      <c r="C7066" t="s">
        <v>7360</v>
      </c>
      <c r="D7066" t="s">
        <v>2771</v>
      </c>
      <c r="E7066" t="s">
        <v>7390</v>
      </c>
      <c r="F7066" t="s">
        <v>33</v>
      </c>
      <c r="G7066" t="s">
        <v>34</v>
      </c>
      <c r="H7066">
        <v>185000</v>
      </c>
      <c r="I7066"/>
      <c r="K7066" s="1">
        <v>45961</v>
      </c>
      <c r="L7066" t="s">
        <v>15144</v>
      </c>
    </row>
    <row r="7067" spans="1:12" x14ac:dyDescent="0.2">
      <c r="A7067" t="s">
        <v>9890</v>
      </c>
      <c r="B7067" t="s">
        <v>9891</v>
      </c>
      <c r="C7067" t="s">
        <v>7360</v>
      </c>
      <c r="D7067" t="s">
        <v>2771</v>
      </c>
      <c r="E7067" t="s">
        <v>7390</v>
      </c>
      <c r="F7067" t="s">
        <v>33</v>
      </c>
      <c r="G7067" t="s">
        <v>34</v>
      </c>
      <c r="H7067">
        <v>185000</v>
      </c>
      <c r="I7067"/>
      <c r="K7067" s="1">
        <v>45961</v>
      </c>
      <c r="L7067" t="s">
        <v>15144</v>
      </c>
    </row>
    <row r="7068" spans="1:12" x14ac:dyDescent="0.2">
      <c r="A7068" t="s">
        <v>9880</v>
      </c>
      <c r="B7068" t="s">
        <v>9881</v>
      </c>
      <c r="C7068" t="s">
        <v>7360</v>
      </c>
      <c r="D7068" t="s">
        <v>2771</v>
      </c>
      <c r="E7068" t="s">
        <v>7390</v>
      </c>
      <c r="F7068" t="s">
        <v>33</v>
      </c>
      <c r="G7068" t="s">
        <v>34</v>
      </c>
      <c r="H7068">
        <v>185000</v>
      </c>
      <c r="I7068"/>
      <c r="K7068" s="1">
        <v>45961</v>
      </c>
      <c r="L7068" t="s">
        <v>15144</v>
      </c>
    </row>
    <row r="7069" spans="1:12" x14ac:dyDescent="0.2">
      <c r="A7069" t="s">
        <v>9886</v>
      </c>
      <c r="B7069" t="s">
        <v>9887</v>
      </c>
      <c r="C7069" t="s">
        <v>7360</v>
      </c>
      <c r="D7069" t="s">
        <v>2771</v>
      </c>
      <c r="E7069" t="s">
        <v>7390</v>
      </c>
      <c r="F7069" t="s">
        <v>33</v>
      </c>
      <c r="G7069" t="s">
        <v>34</v>
      </c>
      <c r="H7069">
        <v>185000</v>
      </c>
      <c r="I7069"/>
      <c r="K7069" s="1">
        <v>45961</v>
      </c>
      <c r="L7069" t="s">
        <v>15144</v>
      </c>
    </row>
    <row r="7070" spans="1:12" x14ac:dyDescent="0.2">
      <c r="A7070" t="s">
        <v>9878</v>
      </c>
      <c r="B7070" t="s">
        <v>9879</v>
      </c>
      <c r="C7070" t="s">
        <v>7360</v>
      </c>
      <c r="D7070" t="s">
        <v>2771</v>
      </c>
      <c r="E7070" t="s">
        <v>7390</v>
      </c>
      <c r="F7070" t="s">
        <v>33</v>
      </c>
      <c r="G7070" t="s">
        <v>34</v>
      </c>
      <c r="H7070">
        <v>185000</v>
      </c>
      <c r="I7070"/>
      <c r="K7070" s="1">
        <v>45961</v>
      </c>
      <c r="L7070" t="s">
        <v>15144</v>
      </c>
    </row>
    <row r="7071" spans="1:12" x14ac:dyDescent="0.2">
      <c r="A7071" t="s">
        <v>9874</v>
      </c>
      <c r="B7071" t="s">
        <v>9875</v>
      </c>
      <c r="C7071" t="s">
        <v>7360</v>
      </c>
      <c r="D7071" t="s">
        <v>2771</v>
      </c>
      <c r="E7071" t="s">
        <v>7390</v>
      </c>
      <c r="F7071" t="s">
        <v>33</v>
      </c>
      <c r="G7071" t="s">
        <v>34</v>
      </c>
      <c r="H7071">
        <v>185000</v>
      </c>
      <c r="I7071"/>
      <c r="K7071" s="1">
        <v>45961</v>
      </c>
      <c r="L7071" t="s">
        <v>15144</v>
      </c>
    </row>
    <row r="7072" spans="1:12" x14ac:dyDescent="0.2">
      <c r="A7072" t="s">
        <v>9872</v>
      </c>
      <c r="B7072" t="s">
        <v>9873</v>
      </c>
      <c r="C7072" t="s">
        <v>7360</v>
      </c>
      <c r="D7072" t="s">
        <v>2771</v>
      </c>
      <c r="E7072" t="s">
        <v>7390</v>
      </c>
      <c r="F7072" t="s">
        <v>33</v>
      </c>
      <c r="G7072" t="s">
        <v>34</v>
      </c>
      <c r="H7072">
        <v>185000</v>
      </c>
      <c r="I7072"/>
      <c r="K7072" s="1">
        <v>45961</v>
      </c>
      <c r="L7072" t="s">
        <v>15144</v>
      </c>
    </row>
    <row r="7073" spans="1:12" x14ac:dyDescent="0.2">
      <c r="A7073" t="s">
        <v>9888</v>
      </c>
      <c r="B7073" t="s">
        <v>9889</v>
      </c>
      <c r="C7073" t="s">
        <v>7360</v>
      </c>
      <c r="D7073" t="s">
        <v>2771</v>
      </c>
      <c r="E7073" t="s">
        <v>7390</v>
      </c>
      <c r="F7073" t="s">
        <v>33</v>
      </c>
      <c r="G7073" t="s">
        <v>34</v>
      </c>
      <c r="H7073">
        <v>185000</v>
      </c>
      <c r="I7073"/>
      <c r="K7073" s="1">
        <v>45961</v>
      </c>
      <c r="L7073" t="s">
        <v>15144</v>
      </c>
    </row>
    <row r="7074" spans="1:12" x14ac:dyDescent="0.2">
      <c r="A7074" t="s">
        <v>14504</v>
      </c>
      <c r="B7074" t="s">
        <v>7374</v>
      </c>
      <c r="C7074" t="s">
        <v>7360</v>
      </c>
      <c r="D7074" t="s">
        <v>2771</v>
      </c>
      <c r="E7074" t="s">
        <v>7390</v>
      </c>
      <c r="F7074" t="s">
        <v>80</v>
      </c>
      <c r="G7074" t="s">
        <v>81</v>
      </c>
      <c r="I7074">
        <v>160000</v>
      </c>
      <c r="J7074">
        <v>16</v>
      </c>
      <c r="K7074" s="1">
        <v>46203</v>
      </c>
      <c r="L7074" t="s">
        <v>15144</v>
      </c>
    </row>
    <row r="7075" spans="1:12" x14ac:dyDescent="0.2">
      <c r="A7075" t="s">
        <v>14503</v>
      </c>
      <c r="B7075" t="s">
        <v>7372</v>
      </c>
      <c r="C7075" t="s">
        <v>7360</v>
      </c>
      <c r="D7075" t="s">
        <v>2771</v>
      </c>
      <c r="E7075" t="s">
        <v>7390</v>
      </c>
      <c r="F7075" t="s">
        <v>80</v>
      </c>
      <c r="G7075" t="s">
        <v>81</v>
      </c>
      <c r="I7075">
        <v>320000</v>
      </c>
      <c r="J7075">
        <v>64</v>
      </c>
      <c r="K7075" s="1">
        <v>46203</v>
      </c>
      <c r="L7075" t="s">
        <v>15144</v>
      </c>
    </row>
    <row r="7076" spans="1:12" x14ac:dyDescent="0.2">
      <c r="A7076" t="s">
        <v>14505</v>
      </c>
      <c r="B7076" t="s">
        <v>7376</v>
      </c>
      <c r="C7076" t="s">
        <v>7360</v>
      </c>
      <c r="D7076" t="s">
        <v>2771</v>
      </c>
      <c r="E7076" t="s">
        <v>7390</v>
      </c>
      <c r="F7076" t="s">
        <v>80</v>
      </c>
      <c r="G7076" t="s">
        <v>81</v>
      </c>
      <c r="I7076">
        <v>160000</v>
      </c>
      <c r="J7076">
        <v>15</v>
      </c>
      <c r="K7076" s="1">
        <v>46203</v>
      </c>
      <c r="L7076" t="s">
        <v>15144</v>
      </c>
    </row>
    <row r="7077" spans="1:12" x14ac:dyDescent="0.2">
      <c r="A7077" t="s">
        <v>12217</v>
      </c>
      <c r="B7077" t="s">
        <v>12218</v>
      </c>
      <c r="C7077" t="s">
        <v>7360</v>
      </c>
      <c r="D7077" t="s">
        <v>2771</v>
      </c>
      <c r="E7077" t="s">
        <v>7390</v>
      </c>
      <c r="F7077" t="s">
        <v>80</v>
      </c>
      <c r="G7077" t="s">
        <v>81</v>
      </c>
      <c r="H7077">
        <v>27000</v>
      </c>
      <c r="I7077"/>
      <c r="K7077" s="1">
        <v>46081</v>
      </c>
      <c r="L7077" t="s">
        <v>15144</v>
      </c>
    </row>
    <row r="7078" spans="1:12" x14ac:dyDescent="0.2">
      <c r="A7078" t="s">
        <v>14099</v>
      </c>
      <c r="B7078" t="s">
        <v>14100</v>
      </c>
      <c r="C7078" t="s">
        <v>7360</v>
      </c>
      <c r="D7078" t="s">
        <v>2771</v>
      </c>
      <c r="E7078" t="s">
        <v>7390</v>
      </c>
      <c r="F7078" t="s">
        <v>74</v>
      </c>
      <c r="G7078" t="s">
        <v>384</v>
      </c>
      <c r="I7078"/>
      <c r="K7078" s="1">
        <v>46173</v>
      </c>
      <c r="L7078" t="s">
        <v>15144</v>
      </c>
    </row>
    <row r="7079" spans="1:12" x14ac:dyDescent="0.2">
      <c r="A7079" t="s">
        <v>14749</v>
      </c>
      <c r="B7079" t="s">
        <v>7376</v>
      </c>
      <c r="C7079" t="s">
        <v>7360</v>
      </c>
      <c r="D7079" t="s">
        <v>14750</v>
      </c>
      <c r="E7079" t="s">
        <v>7390</v>
      </c>
      <c r="F7079" t="s">
        <v>147</v>
      </c>
      <c r="G7079" t="s">
        <v>148</v>
      </c>
      <c r="I7079"/>
      <c r="K7079" s="1">
        <v>46234</v>
      </c>
      <c r="L7079" t="s">
        <v>15144</v>
      </c>
    </row>
    <row r="7080" spans="1:12" x14ac:dyDescent="0.2">
      <c r="A7080" t="s">
        <v>14753</v>
      </c>
      <c r="B7080" t="s">
        <v>7378</v>
      </c>
      <c r="C7080" t="s">
        <v>7360</v>
      </c>
      <c r="D7080" t="s">
        <v>14750</v>
      </c>
      <c r="E7080" t="s">
        <v>7390</v>
      </c>
      <c r="F7080" t="s">
        <v>147</v>
      </c>
      <c r="G7080" t="s">
        <v>148</v>
      </c>
      <c r="I7080"/>
      <c r="K7080" s="1">
        <v>46234</v>
      </c>
      <c r="L7080" t="s">
        <v>15144</v>
      </c>
    </row>
    <row r="7081" spans="1:12" x14ac:dyDescent="0.2">
      <c r="A7081" t="s">
        <v>14752</v>
      </c>
      <c r="B7081" t="s">
        <v>7372</v>
      </c>
      <c r="C7081" t="s">
        <v>7360</v>
      </c>
      <c r="D7081" t="s">
        <v>14750</v>
      </c>
      <c r="E7081" t="s">
        <v>7390</v>
      </c>
      <c r="F7081" t="s">
        <v>147</v>
      </c>
      <c r="G7081" t="s">
        <v>148</v>
      </c>
      <c r="I7081"/>
      <c r="K7081" s="1">
        <v>46234</v>
      </c>
      <c r="L7081" t="s">
        <v>15144</v>
      </c>
    </row>
    <row r="7082" spans="1:12" x14ac:dyDescent="0.2">
      <c r="A7082" t="s">
        <v>14751</v>
      </c>
      <c r="B7082" t="s">
        <v>7374</v>
      </c>
      <c r="C7082" t="s">
        <v>7360</v>
      </c>
      <c r="D7082" t="s">
        <v>14750</v>
      </c>
      <c r="E7082" t="s">
        <v>7390</v>
      </c>
      <c r="F7082" t="s">
        <v>147</v>
      </c>
      <c r="G7082" t="s">
        <v>148</v>
      </c>
      <c r="I7082"/>
      <c r="K7082" s="1">
        <v>46234</v>
      </c>
      <c r="L7082" t="s">
        <v>15144</v>
      </c>
    </row>
    <row r="7083" spans="1:12" x14ac:dyDescent="0.2">
      <c r="A7083" t="s">
        <v>11497</v>
      </c>
      <c r="B7083" t="s">
        <v>11498</v>
      </c>
      <c r="C7083" t="s">
        <v>7360</v>
      </c>
      <c r="D7083" t="s">
        <v>11830</v>
      </c>
      <c r="E7083" t="s">
        <v>7390</v>
      </c>
      <c r="F7083" t="s">
        <v>154</v>
      </c>
      <c r="G7083" t="s">
        <v>1074</v>
      </c>
      <c r="I7083"/>
      <c r="K7083" s="1">
        <v>46053</v>
      </c>
      <c r="L7083" t="s">
        <v>15144</v>
      </c>
    </row>
    <row r="7084" spans="1:12" x14ac:dyDescent="0.2">
      <c r="A7084" t="s">
        <v>13775</v>
      </c>
      <c r="B7084" t="s">
        <v>13776</v>
      </c>
      <c r="C7084" t="s">
        <v>7360</v>
      </c>
      <c r="D7084" t="s">
        <v>11830</v>
      </c>
      <c r="E7084" t="s">
        <v>7390</v>
      </c>
      <c r="F7084" t="s">
        <v>150</v>
      </c>
      <c r="G7084" t="s">
        <v>1045</v>
      </c>
      <c r="I7084"/>
      <c r="K7084" s="1">
        <v>46142</v>
      </c>
      <c r="L7084" t="s">
        <v>15144</v>
      </c>
    </row>
    <row r="7085" spans="1:12" x14ac:dyDescent="0.2">
      <c r="A7085" t="s">
        <v>13777</v>
      </c>
      <c r="B7085" t="s">
        <v>13778</v>
      </c>
      <c r="C7085" t="s">
        <v>7360</v>
      </c>
      <c r="D7085" t="s">
        <v>11830</v>
      </c>
      <c r="E7085" t="s">
        <v>7390</v>
      </c>
      <c r="F7085" t="s">
        <v>150</v>
      </c>
      <c r="G7085" t="s">
        <v>1045</v>
      </c>
      <c r="I7085"/>
      <c r="K7085" s="1">
        <v>46142</v>
      </c>
      <c r="L7085" t="s">
        <v>15144</v>
      </c>
    </row>
    <row r="7086" spans="1:12" x14ac:dyDescent="0.2">
      <c r="A7086" t="s">
        <v>13779</v>
      </c>
      <c r="B7086" t="s">
        <v>13780</v>
      </c>
      <c r="C7086" t="s">
        <v>7360</v>
      </c>
      <c r="D7086" t="s">
        <v>11830</v>
      </c>
      <c r="E7086" t="s">
        <v>7390</v>
      </c>
      <c r="F7086" t="s">
        <v>150</v>
      </c>
      <c r="G7086" t="s">
        <v>1045</v>
      </c>
      <c r="I7086"/>
      <c r="K7086" s="1">
        <v>46142</v>
      </c>
      <c r="L7086" t="s">
        <v>15144</v>
      </c>
    </row>
    <row r="7087" spans="1:12" x14ac:dyDescent="0.2">
      <c r="A7087" t="s">
        <v>13773</v>
      </c>
      <c r="B7087" t="s">
        <v>13774</v>
      </c>
      <c r="C7087" t="s">
        <v>7360</v>
      </c>
      <c r="D7087" t="s">
        <v>11830</v>
      </c>
      <c r="E7087" t="s">
        <v>7390</v>
      </c>
      <c r="F7087" t="s">
        <v>150</v>
      </c>
      <c r="G7087" t="s">
        <v>1045</v>
      </c>
      <c r="I7087"/>
      <c r="K7087" s="1">
        <v>46142</v>
      </c>
      <c r="L7087" t="s">
        <v>15144</v>
      </c>
    </row>
    <row r="7088" spans="1:12" x14ac:dyDescent="0.2">
      <c r="A7088" t="s">
        <v>12553</v>
      </c>
      <c r="B7088" t="s">
        <v>12554</v>
      </c>
      <c r="C7088" t="s">
        <v>7360</v>
      </c>
      <c r="D7088" t="s">
        <v>12555</v>
      </c>
      <c r="E7088" t="s">
        <v>7390</v>
      </c>
      <c r="F7088" t="s">
        <v>150</v>
      </c>
      <c r="G7088" t="s">
        <v>1045</v>
      </c>
      <c r="I7088"/>
      <c r="K7088" s="1">
        <v>46112</v>
      </c>
      <c r="L7088" t="s">
        <v>15144</v>
      </c>
    </row>
    <row r="7089" spans="1:12" x14ac:dyDescent="0.2">
      <c r="A7089" t="s">
        <v>12850</v>
      </c>
      <c r="B7089" t="s">
        <v>12851</v>
      </c>
      <c r="C7089" t="s">
        <v>7360</v>
      </c>
      <c r="D7089" t="s">
        <v>11853</v>
      </c>
      <c r="E7089" t="s">
        <v>7390</v>
      </c>
      <c r="F7089" t="s">
        <v>58</v>
      </c>
      <c r="G7089" t="s">
        <v>59</v>
      </c>
      <c r="H7089">
        <v>150000</v>
      </c>
      <c r="I7089">
        <v>300000</v>
      </c>
      <c r="J7089">
        <v>59.156000000000006</v>
      </c>
      <c r="K7089" s="1">
        <v>46112</v>
      </c>
      <c r="L7089" t="s">
        <v>15144</v>
      </c>
    </row>
    <row r="7090" spans="1:12" x14ac:dyDescent="0.2">
      <c r="A7090" t="s">
        <v>13443</v>
      </c>
      <c r="B7090" t="s">
        <v>13444</v>
      </c>
      <c r="C7090" t="s">
        <v>13445</v>
      </c>
      <c r="D7090" t="s">
        <v>13446</v>
      </c>
      <c r="E7090" t="s">
        <v>7390</v>
      </c>
      <c r="F7090" t="s">
        <v>56</v>
      </c>
      <c r="G7090" t="s">
        <v>57</v>
      </c>
      <c r="I7090"/>
      <c r="J7090">
        <v>900</v>
      </c>
      <c r="K7090" s="1">
        <v>46142</v>
      </c>
      <c r="L7090" t="s">
        <v>15144</v>
      </c>
    </row>
    <row r="7091" spans="1:12" x14ac:dyDescent="0.2">
      <c r="A7091" t="s">
        <v>13456</v>
      </c>
      <c r="B7091" t="s">
        <v>13457</v>
      </c>
      <c r="C7091" t="s">
        <v>7360</v>
      </c>
      <c r="D7091" t="s">
        <v>13453</v>
      </c>
      <c r="E7091" t="s">
        <v>7390</v>
      </c>
      <c r="F7091" t="s">
        <v>33</v>
      </c>
      <c r="G7091" t="s">
        <v>34</v>
      </c>
      <c r="I7091">
        <v>128000</v>
      </c>
      <c r="J7091">
        <v>32.369999999999997</v>
      </c>
      <c r="K7091" s="1">
        <v>46142</v>
      </c>
      <c r="L7091" t="s">
        <v>15144</v>
      </c>
    </row>
    <row r="7092" spans="1:12" x14ac:dyDescent="0.2">
      <c r="A7092" t="s">
        <v>13460</v>
      </c>
      <c r="B7092" t="s">
        <v>13461</v>
      </c>
      <c r="C7092" t="s">
        <v>7360</v>
      </c>
      <c r="D7092" t="s">
        <v>13453</v>
      </c>
      <c r="E7092" t="s">
        <v>7390</v>
      </c>
      <c r="F7092" t="s">
        <v>33</v>
      </c>
      <c r="G7092" t="s">
        <v>34</v>
      </c>
      <c r="I7092">
        <v>128000</v>
      </c>
      <c r="J7092">
        <v>32.369999999999997</v>
      </c>
      <c r="K7092" s="1">
        <v>46142</v>
      </c>
      <c r="L7092" t="s">
        <v>15144</v>
      </c>
    </row>
    <row r="7093" spans="1:12" x14ac:dyDescent="0.2">
      <c r="A7093" t="s">
        <v>13454</v>
      </c>
      <c r="B7093" t="s">
        <v>13455</v>
      </c>
      <c r="C7093" t="s">
        <v>7360</v>
      </c>
      <c r="D7093" t="s">
        <v>13453</v>
      </c>
      <c r="E7093" t="s">
        <v>7390</v>
      </c>
      <c r="F7093" t="s">
        <v>33</v>
      </c>
      <c r="G7093" t="s">
        <v>34</v>
      </c>
      <c r="I7093">
        <v>128000</v>
      </c>
      <c r="J7093">
        <v>32.369999999999997</v>
      </c>
      <c r="K7093" s="1">
        <v>46142</v>
      </c>
      <c r="L7093" t="s">
        <v>15144</v>
      </c>
    </row>
    <row r="7094" spans="1:12" x14ac:dyDescent="0.2">
      <c r="A7094" t="s">
        <v>13451</v>
      </c>
      <c r="B7094" t="s">
        <v>13452</v>
      </c>
      <c r="C7094" t="s">
        <v>7360</v>
      </c>
      <c r="D7094" t="s">
        <v>13453</v>
      </c>
      <c r="E7094" t="s">
        <v>7390</v>
      </c>
      <c r="F7094" t="s">
        <v>33</v>
      </c>
      <c r="G7094" t="s">
        <v>34</v>
      </c>
      <c r="I7094">
        <v>128000</v>
      </c>
      <c r="J7094">
        <v>32.369999999999997</v>
      </c>
      <c r="K7094" s="1">
        <v>46142</v>
      </c>
      <c r="L7094" t="s">
        <v>15144</v>
      </c>
    </row>
    <row r="7095" spans="1:12" x14ac:dyDescent="0.2">
      <c r="A7095" t="s">
        <v>13458</v>
      </c>
      <c r="B7095" t="s">
        <v>13459</v>
      </c>
      <c r="C7095" t="s">
        <v>7360</v>
      </c>
      <c r="D7095" t="s">
        <v>13453</v>
      </c>
      <c r="E7095" t="s">
        <v>7390</v>
      </c>
      <c r="F7095" t="s">
        <v>33</v>
      </c>
      <c r="G7095" t="s">
        <v>34</v>
      </c>
      <c r="I7095">
        <v>128000</v>
      </c>
      <c r="J7095">
        <v>32.369999999999997</v>
      </c>
      <c r="K7095" s="1">
        <v>46142</v>
      </c>
      <c r="L7095" t="s">
        <v>15144</v>
      </c>
    </row>
    <row r="7096" spans="1:12" x14ac:dyDescent="0.2">
      <c r="A7096" t="s">
        <v>12715</v>
      </c>
      <c r="B7096" t="s">
        <v>12716</v>
      </c>
      <c r="C7096" t="s">
        <v>7360</v>
      </c>
      <c r="D7096" t="s">
        <v>12710</v>
      </c>
      <c r="E7096" t="s">
        <v>7390</v>
      </c>
      <c r="F7096" t="s">
        <v>52</v>
      </c>
      <c r="G7096" t="s">
        <v>53</v>
      </c>
      <c r="I7096"/>
      <c r="J7096">
        <v>75</v>
      </c>
      <c r="K7096" s="1">
        <v>46112</v>
      </c>
      <c r="L7096" t="s">
        <v>15144</v>
      </c>
    </row>
    <row r="7097" spans="1:12" x14ac:dyDescent="0.2">
      <c r="A7097" t="s">
        <v>12708</v>
      </c>
      <c r="B7097" t="s">
        <v>12709</v>
      </c>
      <c r="C7097" t="s">
        <v>7360</v>
      </c>
      <c r="D7097" t="s">
        <v>12710</v>
      </c>
      <c r="E7097" t="s">
        <v>7390</v>
      </c>
      <c r="F7097" t="s">
        <v>52</v>
      </c>
      <c r="G7097" t="s">
        <v>53</v>
      </c>
      <c r="I7097"/>
      <c r="J7097">
        <v>75</v>
      </c>
      <c r="K7097" s="1">
        <v>46112</v>
      </c>
      <c r="L7097" t="s">
        <v>15144</v>
      </c>
    </row>
    <row r="7098" spans="1:12" x14ac:dyDescent="0.2">
      <c r="A7098" t="s">
        <v>12713</v>
      </c>
      <c r="B7098" t="s">
        <v>12714</v>
      </c>
      <c r="C7098" t="s">
        <v>7360</v>
      </c>
      <c r="D7098" t="s">
        <v>12710</v>
      </c>
      <c r="E7098" t="s">
        <v>7390</v>
      </c>
      <c r="F7098" t="s">
        <v>52</v>
      </c>
      <c r="G7098" t="s">
        <v>53</v>
      </c>
      <c r="I7098"/>
      <c r="J7098">
        <v>75</v>
      </c>
      <c r="K7098" s="1">
        <v>46112</v>
      </c>
      <c r="L7098" t="s">
        <v>15144</v>
      </c>
    </row>
    <row r="7099" spans="1:12" x14ac:dyDescent="0.2">
      <c r="A7099" t="s">
        <v>12711</v>
      </c>
      <c r="B7099" t="s">
        <v>12712</v>
      </c>
      <c r="C7099" t="s">
        <v>7360</v>
      </c>
      <c r="D7099" t="s">
        <v>12710</v>
      </c>
      <c r="E7099" t="s">
        <v>7390</v>
      </c>
      <c r="F7099" t="s">
        <v>52</v>
      </c>
      <c r="G7099" t="s">
        <v>53</v>
      </c>
      <c r="I7099"/>
      <c r="J7099">
        <v>75</v>
      </c>
      <c r="K7099" s="1">
        <v>46112</v>
      </c>
      <c r="L7099" t="s">
        <v>15144</v>
      </c>
    </row>
    <row r="7100" spans="1:12" x14ac:dyDescent="0.2">
      <c r="A7100" t="s">
        <v>13749</v>
      </c>
      <c r="B7100" t="s">
        <v>13750</v>
      </c>
      <c r="C7100" t="s">
        <v>7360</v>
      </c>
      <c r="D7100" t="s">
        <v>13751</v>
      </c>
      <c r="E7100" t="s">
        <v>7390</v>
      </c>
      <c r="F7100" t="s">
        <v>125</v>
      </c>
      <c r="G7100" t="s">
        <v>126</v>
      </c>
      <c r="I7100"/>
      <c r="K7100" s="1">
        <v>46173</v>
      </c>
      <c r="L7100" t="s">
        <v>15144</v>
      </c>
    </row>
    <row r="7101" spans="1:12" x14ac:dyDescent="0.2">
      <c r="A7101" t="s">
        <v>13160</v>
      </c>
      <c r="B7101" t="s">
        <v>13161</v>
      </c>
      <c r="C7101" t="s">
        <v>7360</v>
      </c>
      <c r="D7101" t="s">
        <v>13102</v>
      </c>
      <c r="E7101" t="s">
        <v>7390</v>
      </c>
      <c r="F7101" t="s">
        <v>49</v>
      </c>
      <c r="G7101" t="s">
        <v>50</v>
      </c>
      <c r="I7101">
        <v>950000</v>
      </c>
      <c r="J7101">
        <v>84.23599999999999</v>
      </c>
      <c r="K7101" s="1">
        <v>46142</v>
      </c>
      <c r="L7101" t="s">
        <v>15144</v>
      </c>
    </row>
    <row r="7102" spans="1:12" x14ac:dyDescent="0.2">
      <c r="A7102" t="s">
        <v>7385</v>
      </c>
      <c r="B7102" t="s">
        <v>7386</v>
      </c>
      <c r="C7102" t="s">
        <v>7360</v>
      </c>
      <c r="D7102" t="s">
        <v>3348</v>
      </c>
      <c r="E7102" t="s">
        <v>7390</v>
      </c>
      <c r="F7102" t="s">
        <v>52</v>
      </c>
      <c r="G7102" t="s">
        <v>53</v>
      </c>
      <c r="I7102"/>
      <c r="K7102" s="1">
        <v>45688</v>
      </c>
      <c r="L7102" t="s">
        <v>15144</v>
      </c>
    </row>
    <row r="7103" spans="1:12" x14ac:dyDescent="0.2">
      <c r="A7103" t="s">
        <v>11972</v>
      </c>
      <c r="B7103" t="s">
        <v>11973</v>
      </c>
      <c r="C7103" t="s">
        <v>7360</v>
      </c>
      <c r="D7103" t="s">
        <v>8490</v>
      </c>
      <c r="E7103" t="s">
        <v>7390</v>
      </c>
      <c r="F7103" t="s">
        <v>135</v>
      </c>
      <c r="G7103" t="s">
        <v>136</v>
      </c>
      <c r="I7103"/>
      <c r="K7103" s="1">
        <v>46081</v>
      </c>
      <c r="L7103" t="s">
        <v>15144</v>
      </c>
    </row>
    <row r="7104" spans="1:12" x14ac:dyDescent="0.2">
      <c r="A7104" t="s">
        <v>11974</v>
      </c>
      <c r="B7104" t="s">
        <v>11975</v>
      </c>
      <c r="C7104" t="s">
        <v>7360</v>
      </c>
      <c r="D7104" t="s">
        <v>8490</v>
      </c>
      <c r="E7104" t="s">
        <v>7390</v>
      </c>
      <c r="F7104" t="s">
        <v>135</v>
      </c>
      <c r="G7104" t="s">
        <v>136</v>
      </c>
      <c r="I7104"/>
      <c r="K7104" s="1">
        <v>46081</v>
      </c>
      <c r="L7104" t="s">
        <v>15144</v>
      </c>
    </row>
    <row r="7105" spans="1:12" x14ac:dyDescent="0.2">
      <c r="A7105" t="s">
        <v>9762</v>
      </c>
      <c r="B7105" t="s">
        <v>9763</v>
      </c>
      <c r="C7105" t="s">
        <v>7360</v>
      </c>
      <c r="D7105" t="s">
        <v>8490</v>
      </c>
      <c r="E7105" t="s">
        <v>7390</v>
      </c>
      <c r="F7105" t="s">
        <v>127</v>
      </c>
      <c r="G7105" t="s">
        <v>128</v>
      </c>
      <c r="I7105"/>
      <c r="K7105" s="1">
        <v>45961</v>
      </c>
      <c r="L7105" t="s">
        <v>15144</v>
      </c>
    </row>
    <row r="7106" spans="1:12" x14ac:dyDescent="0.2">
      <c r="A7106" t="s">
        <v>11184</v>
      </c>
      <c r="B7106" t="s">
        <v>11185</v>
      </c>
      <c r="C7106" t="s">
        <v>7360</v>
      </c>
      <c r="D7106" t="s">
        <v>11155</v>
      </c>
      <c r="E7106" t="s">
        <v>7390</v>
      </c>
      <c r="F7106" t="s">
        <v>125</v>
      </c>
      <c r="G7106" t="s">
        <v>126</v>
      </c>
      <c r="I7106"/>
      <c r="K7106" s="1">
        <v>46022</v>
      </c>
      <c r="L7106" t="s">
        <v>15144</v>
      </c>
    </row>
    <row r="7107" spans="1:12" x14ac:dyDescent="0.2">
      <c r="A7107" t="s">
        <v>11180</v>
      </c>
      <c r="B7107" t="s">
        <v>11181</v>
      </c>
      <c r="C7107" t="s">
        <v>7360</v>
      </c>
      <c r="D7107" t="s">
        <v>11155</v>
      </c>
      <c r="E7107" t="s">
        <v>7390</v>
      </c>
      <c r="F7107" t="s">
        <v>125</v>
      </c>
      <c r="G7107" t="s">
        <v>126</v>
      </c>
      <c r="I7107"/>
      <c r="K7107" s="1">
        <v>46022</v>
      </c>
      <c r="L7107" t="s">
        <v>15144</v>
      </c>
    </row>
    <row r="7108" spans="1:12" x14ac:dyDescent="0.2">
      <c r="A7108" t="s">
        <v>11182</v>
      </c>
      <c r="B7108" t="s">
        <v>11183</v>
      </c>
      <c r="C7108" t="s">
        <v>7360</v>
      </c>
      <c r="D7108" t="s">
        <v>11155</v>
      </c>
      <c r="E7108" t="s">
        <v>7390</v>
      </c>
      <c r="F7108" t="s">
        <v>125</v>
      </c>
      <c r="G7108" t="s">
        <v>126</v>
      </c>
      <c r="I7108"/>
      <c r="K7108" s="1">
        <v>46022</v>
      </c>
      <c r="L7108" t="s">
        <v>15144</v>
      </c>
    </row>
    <row r="7109" spans="1:12" x14ac:dyDescent="0.2">
      <c r="A7109" t="s">
        <v>11162</v>
      </c>
      <c r="B7109" t="s">
        <v>11163</v>
      </c>
      <c r="C7109" t="s">
        <v>7360</v>
      </c>
      <c r="D7109" t="s">
        <v>11155</v>
      </c>
      <c r="E7109" t="s">
        <v>7390</v>
      </c>
      <c r="F7109" t="s">
        <v>125</v>
      </c>
      <c r="G7109" t="s">
        <v>126</v>
      </c>
      <c r="I7109"/>
      <c r="K7109" s="1">
        <v>46022</v>
      </c>
      <c r="L7109" t="s">
        <v>15144</v>
      </c>
    </row>
    <row r="7110" spans="1:12" x14ac:dyDescent="0.2">
      <c r="A7110" t="s">
        <v>11172</v>
      </c>
      <c r="B7110" t="s">
        <v>11173</v>
      </c>
      <c r="C7110" t="s">
        <v>7360</v>
      </c>
      <c r="D7110" t="s">
        <v>11155</v>
      </c>
      <c r="E7110" t="s">
        <v>7390</v>
      </c>
      <c r="F7110" t="s">
        <v>125</v>
      </c>
      <c r="G7110" t="s">
        <v>126</v>
      </c>
      <c r="I7110"/>
      <c r="K7110" s="1">
        <v>46022</v>
      </c>
      <c r="L7110" t="s">
        <v>15144</v>
      </c>
    </row>
    <row r="7111" spans="1:12" x14ac:dyDescent="0.2">
      <c r="A7111" t="s">
        <v>11158</v>
      </c>
      <c r="B7111" t="s">
        <v>11159</v>
      </c>
      <c r="C7111" t="s">
        <v>7360</v>
      </c>
      <c r="D7111" t="s">
        <v>11155</v>
      </c>
      <c r="E7111" t="s">
        <v>7390</v>
      </c>
      <c r="F7111" t="s">
        <v>125</v>
      </c>
      <c r="G7111" t="s">
        <v>126</v>
      </c>
      <c r="I7111"/>
      <c r="K7111" s="1">
        <v>46022</v>
      </c>
      <c r="L7111" t="s">
        <v>15144</v>
      </c>
    </row>
    <row r="7112" spans="1:12" x14ac:dyDescent="0.2">
      <c r="A7112" t="s">
        <v>11200</v>
      </c>
      <c r="B7112" t="s">
        <v>11201</v>
      </c>
      <c r="C7112" t="s">
        <v>7360</v>
      </c>
      <c r="D7112" t="s">
        <v>11155</v>
      </c>
      <c r="E7112" t="s">
        <v>7390</v>
      </c>
      <c r="F7112" t="s">
        <v>125</v>
      </c>
      <c r="G7112" t="s">
        <v>126</v>
      </c>
      <c r="I7112"/>
      <c r="K7112" s="1">
        <v>46022</v>
      </c>
      <c r="L7112" t="s">
        <v>15144</v>
      </c>
    </row>
    <row r="7113" spans="1:12" x14ac:dyDescent="0.2">
      <c r="A7113" t="s">
        <v>11178</v>
      </c>
      <c r="B7113" t="s">
        <v>11179</v>
      </c>
      <c r="C7113" t="s">
        <v>7360</v>
      </c>
      <c r="D7113" t="s">
        <v>11155</v>
      </c>
      <c r="E7113" t="s">
        <v>7390</v>
      </c>
      <c r="F7113" t="s">
        <v>125</v>
      </c>
      <c r="G7113" t="s">
        <v>126</v>
      </c>
      <c r="I7113"/>
      <c r="K7113" s="1">
        <v>46022</v>
      </c>
      <c r="L7113" t="s">
        <v>15144</v>
      </c>
    </row>
    <row r="7114" spans="1:12" x14ac:dyDescent="0.2">
      <c r="A7114" t="s">
        <v>10703</v>
      </c>
      <c r="B7114" t="s">
        <v>10704</v>
      </c>
      <c r="C7114" t="s">
        <v>7360</v>
      </c>
      <c r="D7114" t="s">
        <v>11155</v>
      </c>
      <c r="E7114" t="s">
        <v>7390</v>
      </c>
      <c r="F7114" t="s">
        <v>125</v>
      </c>
      <c r="G7114" t="s">
        <v>126</v>
      </c>
      <c r="I7114"/>
      <c r="K7114" s="1">
        <v>45991</v>
      </c>
      <c r="L7114" t="s">
        <v>15144</v>
      </c>
    </row>
    <row r="7115" spans="1:12" x14ac:dyDescent="0.2">
      <c r="A7115" t="s">
        <v>11186</v>
      </c>
      <c r="B7115" t="s">
        <v>11187</v>
      </c>
      <c r="C7115" t="s">
        <v>7360</v>
      </c>
      <c r="D7115" t="s">
        <v>11155</v>
      </c>
      <c r="E7115" t="s">
        <v>7390</v>
      </c>
      <c r="F7115" t="s">
        <v>125</v>
      </c>
      <c r="G7115" t="s">
        <v>126</v>
      </c>
      <c r="I7115"/>
      <c r="K7115" s="1">
        <v>46022</v>
      </c>
      <c r="L7115" t="s">
        <v>15144</v>
      </c>
    </row>
    <row r="7116" spans="1:12" x14ac:dyDescent="0.2">
      <c r="A7116" t="s">
        <v>10707</v>
      </c>
      <c r="B7116" t="s">
        <v>10708</v>
      </c>
      <c r="C7116" t="s">
        <v>7360</v>
      </c>
      <c r="D7116" t="s">
        <v>11155</v>
      </c>
      <c r="E7116" t="s">
        <v>7390</v>
      </c>
      <c r="F7116" t="s">
        <v>125</v>
      </c>
      <c r="G7116" t="s">
        <v>126</v>
      </c>
      <c r="I7116"/>
      <c r="K7116" s="1">
        <v>45991</v>
      </c>
      <c r="L7116" t="s">
        <v>15144</v>
      </c>
    </row>
    <row r="7117" spans="1:12" x14ac:dyDescent="0.2">
      <c r="A7117" t="s">
        <v>10709</v>
      </c>
      <c r="B7117" t="s">
        <v>10710</v>
      </c>
      <c r="C7117" t="s">
        <v>7360</v>
      </c>
      <c r="D7117" t="s">
        <v>11155</v>
      </c>
      <c r="E7117" t="s">
        <v>7390</v>
      </c>
      <c r="F7117" t="s">
        <v>125</v>
      </c>
      <c r="G7117" t="s">
        <v>126</v>
      </c>
      <c r="I7117"/>
      <c r="K7117" s="1">
        <v>45991</v>
      </c>
      <c r="L7117" t="s">
        <v>15144</v>
      </c>
    </row>
    <row r="7118" spans="1:12" x14ac:dyDescent="0.2">
      <c r="A7118" t="s">
        <v>11170</v>
      </c>
      <c r="B7118" t="s">
        <v>11171</v>
      </c>
      <c r="C7118" t="s">
        <v>7360</v>
      </c>
      <c r="D7118" t="s">
        <v>11155</v>
      </c>
      <c r="E7118" t="s">
        <v>7390</v>
      </c>
      <c r="F7118" t="s">
        <v>125</v>
      </c>
      <c r="G7118" t="s">
        <v>126</v>
      </c>
      <c r="I7118"/>
      <c r="K7118" s="1">
        <v>46022</v>
      </c>
      <c r="L7118" t="s">
        <v>15144</v>
      </c>
    </row>
    <row r="7119" spans="1:12" x14ac:dyDescent="0.2">
      <c r="A7119" t="s">
        <v>11166</v>
      </c>
      <c r="B7119" t="s">
        <v>11167</v>
      </c>
      <c r="C7119" t="s">
        <v>7360</v>
      </c>
      <c r="D7119" t="s">
        <v>11155</v>
      </c>
      <c r="E7119" t="s">
        <v>7390</v>
      </c>
      <c r="F7119" t="s">
        <v>125</v>
      </c>
      <c r="G7119" t="s">
        <v>126</v>
      </c>
      <c r="I7119"/>
      <c r="K7119" s="1">
        <v>46022</v>
      </c>
      <c r="L7119" t="s">
        <v>15144</v>
      </c>
    </row>
    <row r="7120" spans="1:12" x14ac:dyDescent="0.2">
      <c r="A7120" t="s">
        <v>11194</v>
      </c>
      <c r="B7120" t="s">
        <v>11195</v>
      </c>
      <c r="C7120" t="s">
        <v>7360</v>
      </c>
      <c r="D7120" t="s">
        <v>11155</v>
      </c>
      <c r="E7120" t="s">
        <v>7390</v>
      </c>
      <c r="F7120" t="s">
        <v>125</v>
      </c>
      <c r="G7120" t="s">
        <v>126</v>
      </c>
      <c r="I7120"/>
      <c r="K7120" s="1">
        <v>46022</v>
      </c>
      <c r="L7120" t="s">
        <v>15144</v>
      </c>
    </row>
    <row r="7121" spans="1:12" x14ac:dyDescent="0.2">
      <c r="A7121" t="s">
        <v>11168</v>
      </c>
      <c r="B7121" t="s">
        <v>11169</v>
      </c>
      <c r="C7121" t="s">
        <v>7360</v>
      </c>
      <c r="D7121" t="s">
        <v>11155</v>
      </c>
      <c r="E7121" t="s">
        <v>7390</v>
      </c>
      <c r="F7121" t="s">
        <v>125</v>
      </c>
      <c r="G7121" t="s">
        <v>126</v>
      </c>
      <c r="I7121"/>
      <c r="K7121" s="1">
        <v>46022</v>
      </c>
      <c r="L7121" t="s">
        <v>15144</v>
      </c>
    </row>
    <row r="7122" spans="1:12" x14ac:dyDescent="0.2">
      <c r="A7122" t="s">
        <v>11176</v>
      </c>
      <c r="B7122" t="s">
        <v>11177</v>
      </c>
      <c r="C7122" t="s">
        <v>7360</v>
      </c>
      <c r="D7122" t="s">
        <v>11155</v>
      </c>
      <c r="E7122" t="s">
        <v>7390</v>
      </c>
      <c r="F7122" t="s">
        <v>125</v>
      </c>
      <c r="G7122" t="s">
        <v>126</v>
      </c>
      <c r="I7122"/>
      <c r="K7122" s="1">
        <v>46022</v>
      </c>
      <c r="L7122" t="s">
        <v>15144</v>
      </c>
    </row>
    <row r="7123" spans="1:12" x14ac:dyDescent="0.2">
      <c r="A7123" t="s">
        <v>11153</v>
      </c>
      <c r="B7123" t="s">
        <v>11154</v>
      </c>
      <c r="C7123" t="s">
        <v>7360</v>
      </c>
      <c r="D7123" t="s">
        <v>11155</v>
      </c>
      <c r="E7123" t="s">
        <v>7390</v>
      </c>
      <c r="F7123" t="s">
        <v>125</v>
      </c>
      <c r="G7123" t="s">
        <v>126</v>
      </c>
      <c r="I7123"/>
      <c r="K7123" s="1">
        <v>46022</v>
      </c>
      <c r="L7123" t="s">
        <v>15144</v>
      </c>
    </row>
    <row r="7124" spans="1:12" x14ac:dyDescent="0.2">
      <c r="A7124" t="s">
        <v>11156</v>
      </c>
      <c r="B7124" t="s">
        <v>11157</v>
      </c>
      <c r="C7124" t="s">
        <v>7360</v>
      </c>
      <c r="D7124" t="s">
        <v>11155</v>
      </c>
      <c r="E7124" t="s">
        <v>7390</v>
      </c>
      <c r="F7124" t="s">
        <v>125</v>
      </c>
      <c r="G7124" t="s">
        <v>126</v>
      </c>
      <c r="I7124"/>
      <c r="K7124" s="1">
        <v>46022</v>
      </c>
      <c r="L7124" t="s">
        <v>15144</v>
      </c>
    </row>
    <row r="7125" spans="1:12" x14ac:dyDescent="0.2">
      <c r="A7125" t="s">
        <v>11188</v>
      </c>
      <c r="B7125" t="s">
        <v>11189</v>
      </c>
      <c r="C7125" t="s">
        <v>7360</v>
      </c>
      <c r="D7125" t="s">
        <v>11155</v>
      </c>
      <c r="E7125" t="s">
        <v>7390</v>
      </c>
      <c r="F7125" t="s">
        <v>125</v>
      </c>
      <c r="G7125" t="s">
        <v>126</v>
      </c>
      <c r="I7125"/>
      <c r="K7125" s="1">
        <v>46022</v>
      </c>
      <c r="L7125" t="s">
        <v>15144</v>
      </c>
    </row>
    <row r="7126" spans="1:12" x14ac:dyDescent="0.2">
      <c r="A7126" t="s">
        <v>11174</v>
      </c>
      <c r="B7126" t="s">
        <v>11175</v>
      </c>
      <c r="C7126" t="s">
        <v>7360</v>
      </c>
      <c r="D7126" t="s">
        <v>11155</v>
      </c>
      <c r="E7126" t="s">
        <v>7390</v>
      </c>
      <c r="F7126" t="s">
        <v>125</v>
      </c>
      <c r="G7126" t="s">
        <v>126</v>
      </c>
      <c r="I7126"/>
      <c r="K7126" s="1">
        <v>46022</v>
      </c>
      <c r="L7126" t="s">
        <v>15144</v>
      </c>
    </row>
    <row r="7127" spans="1:12" x14ac:dyDescent="0.2">
      <c r="A7127" t="s">
        <v>10699</v>
      </c>
      <c r="B7127" t="s">
        <v>10700</v>
      </c>
      <c r="C7127" t="s">
        <v>7360</v>
      </c>
      <c r="D7127" t="s">
        <v>11155</v>
      </c>
      <c r="E7127" t="s">
        <v>7390</v>
      </c>
      <c r="F7127" t="s">
        <v>125</v>
      </c>
      <c r="G7127" t="s">
        <v>126</v>
      </c>
      <c r="I7127"/>
      <c r="K7127" s="1">
        <v>45991</v>
      </c>
      <c r="L7127" t="s">
        <v>15144</v>
      </c>
    </row>
    <row r="7128" spans="1:12" x14ac:dyDescent="0.2">
      <c r="A7128" t="s">
        <v>11198</v>
      </c>
      <c r="B7128" t="s">
        <v>11199</v>
      </c>
      <c r="C7128" t="s">
        <v>7360</v>
      </c>
      <c r="D7128" t="s">
        <v>11155</v>
      </c>
      <c r="E7128" t="s">
        <v>7390</v>
      </c>
      <c r="F7128" t="s">
        <v>125</v>
      </c>
      <c r="G7128" t="s">
        <v>126</v>
      </c>
      <c r="I7128"/>
      <c r="K7128" s="1">
        <v>46022</v>
      </c>
      <c r="L7128" t="s">
        <v>15144</v>
      </c>
    </row>
    <row r="7129" spans="1:12" x14ac:dyDescent="0.2">
      <c r="A7129" t="s">
        <v>11196</v>
      </c>
      <c r="B7129" t="s">
        <v>11197</v>
      </c>
      <c r="C7129" t="s">
        <v>7360</v>
      </c>
      <c r="D7129" t="s">
        <v>11155</v>
      </c>
      <c r="E7129" t="s">
        <v>7390</v>
      </c>
      <c r="F7129" t="s">
        <v>125</v>
      </c>
      <c r="G7129" t="s">
        <v>126</v>
      </c>
      <c r="I7129"/>
      <c r="K7129" s="1">
        <v>46022</v>
      </c>
      <c r="L7129" t="s">
        <v>15144</v>
      </c>
    </row>
    <row r="7130" spans="1:12" x14ac:dyDescent="0.2">
      <c r="A7130" t="s">
        <v>11164</v>
      </c>
      <c r="B7130" t="s">
        <v>11165</v>
      </c>
      <c r="C7130" t="s">
        <v>7360</v>
      </c>
      <c r="D7130" t="s">
        <v>11155</v>
      </c>
      <c r="E7130" t="s">
        <v>7390</v>
      </c>
      <c r="F7130" t="s">
        <v>125</v>
      </c>
      <c r="G7130" t="s">
        <v>126</v>
      </c>
      <c r="I7130"/>
      <c r="K7130" s="1">
        <v>46022</v>
      </c>
      <c r="L7130" t="s">
        <v>15144</v>
      </c>
    </row>
    <row r="7131" spans="1:12" x14ac:dyDescent="0.2">
      <c r="A7131" t="s">
        <v>10705</v>
      </c>
      <c r="B7131" t="s">
        <v>10706</v>
      </c>
      <c r="C7131" t="s">
        <v>7360</v>
      </c>
      <c r="D7131" t="s">
        <v>11155</v>
      </c>
      <c r="E7131" t="s">
        <v>7390</v>
      </c>
      <c r="F7131" t="s">
        <v>125</v>
      </c>
      <c r="G7131" t="s">
        <v>126</v>
      </c>
      <c r="I7131"/>
      <c r="K7131" s="1">
        <v>45991</v>
      </c>
      <c r="L7131" t="s">
        <v>15144</v>
      </c>
    </row>
    <row r="7132" spans="1:12" x14ac:dyDescent="0.2">
      <c r="A7132" t="s">
        <v>10701</v>
      </c>
      <c r="B7132" t="s">
        <v>10702</v>
      </c>
      <c r="C7132" t="s">
        <v>7360</v>
      </c>
      <c r="D7132" t="s">
        <v>11155</v>
      </c>
      <c r="E7132" t="s">
        <v>7390</v>
      </c>
      <c r="F7132" t="s">
        <v>125</v>
      </c>
      <c r="G7132" t="s">
        <v>126</v>
      </c>
      <c r="I7132"/>
      <c r="K7132" s="1">
        <v>45991</v>
      </c>
      <c r="L7132" t="s">
        <v>15144</v>
      </c>
    </row>
    <row r="7133" spans="1:12" x14ac:dyDescent="0.2">
      <c r="A7133" t="s">
        <v>10697</v>
      </c>
      <c r="B7133" t="s">
        <v>10698</v>
      </c>
      <c r="C7133" t="s">
        <v>7360</v>
      </c>
      <c r="D7133" t="s">
        <v>11155</v>
      </c>
      <c r="E7133" t="s">
        <v>7390</v>
      </c>
      <c r="F7133" t="s">
        <v>125</v>
      </c>
      <c r="G7133" t="s">
        <v>126</v>
      </c>
      <c r="I7133"/>
      <c r="K7133" s="1">
        <v>45991</v>
      </c>
      <c r="L7133" t="s">
        <v>15144</v>
      </c>
    </row>
    <row r="7134" spans="1:12" x14ac:dyDescent="0.2">
      <c r="A7134" t="s">
        <v>11192</v>
      </c>
      <c r="B7134" t="s">
        <v>11193</v>
      </c>
      <c r="C7134" t="s">
        <v>7360</v>
      </c>
      <c r="D7134" t="s">
        <v>11155</v>
      </c>
      <c r="E7134" t="s">
        <v>7390</v>
      </c>
      <c r="F7134" t="s">
        <v>125</v>
      </c>
      <c r="G7134" t="s">
        <v>126</v>
      </c>
      <c r="I7134"/>
      <c r="K7134" s="1">
        <v>46022</v>
      </c>
      <c r="L7134" t="s">
        <v>15144</v>
      </c>
    </row>
    <row r="7135" spans="1:12" x14ac:dyDescent="0.2">
      <c r="A7135" t="s">
        <v>11190</v>
      </c>
      <c r="B7135" t="s">
        <v>11191</v>
      </c>
      <c r="C7135" t="s">
        <v>7360</v>
      </c>
      <c r="D7135" t="s">
        <v>11155</v>
      </c>
      <c r="E7135" t="s">
        <v>7390</v>
      </c>
      <c r="F7135" t="s">
        <v>125</v>
      </c>
      <c r="G7135" t="s">
        <v>126</v>
      </c>
      <c r="I7135"/>
      <c r="K7135" s="1">
        <v>46022</v>
      </c>
      <c r="L7135" t="s">
        <v>15144</v>
      </c>
    </row>
    <row r="7136" spans="1:12" x14ac:dyDescent="0.2">
      <c r="A7136" t="s">
        <v>11160</v>
      </c>
      <c r="B7136" t="s">
        <v>11161</v>
      </c>
      <c r="C7136" t="s">
        <v>7360</v>
      </c>
      <c r="D7136" t="s">
        <v>11155</v>
      </c>
      <c r="E7136" t="s">
        <v>7390</v>
      </c>
      <c r="F7136" t="s">
        <v>125</v>
      </c>
      <c r="G7136" t="s">
        <v>126</v>
      </c>
      <c r="I7136"/>
      <c r="K7136" s="1">
        <v>46022</v>
      </c>
      <c r="L7136" t="s">
        <v>15144</v>
      </c>
    </row>
    <row r="7137" spans="1:12" x14ac:dyDescent="0.2">
      <c r="A7137" t="s">
        <v>10146</v>
      </c>
      <c r="B7137" t="s">
        <v>10147</v>
      </c>
      <c r="C7137" t="s">
        <v>7360</v>
      </c>
      <c r="D7137" t="s">
        <v>9161</v>
      </c>
      <c r="E7137" t="s">
        <v>7390</v>
      </c>
      <c r="F7137" t="s">
        <v>46</v>
      </c>
      <c r="G7137" t="s">
        <v>47</v>
      </c>
      <c r="H7137">
        <v>211000</v>
      </c>
      <c r="I7137">
        <v>211000</v>
      </c>
      <c r="J7137">
        <v>36</v>
      </c>
      <c r="K7137" s="1">
        <v>45961</v>
      </c>
      <c r="L7137" t="s">
        <v>15144</v>
      </c>
    </row>
    <row r="7138" spans="1:12" x14ac:dyDescent="0.2">
      <c r="A7138" t="s">
        <v>14923</v>
      </c>
      <c r="B7138" t="s">
        <v>14924</v>
      </c>
      <c r="C7138" t="s">
        <v>7360</v>
      </c>
      <c r="D7138" t="s">
        <v>14925</v>
      </c>
      <c r="E7138" t="s">
        <v>7390</v>
      </c>
      <c r="F7138" t="s">
        <v>167</v>
      </c>
      <c r="G7138" t="s">
        <v>1251</v>
      </c>
      <c r="I7138">
        <v>100000</v>
      </c>
      <c r="J7138">
        <v>14.3</v>
      </c>
      <c r="K7138" s="1">
        <v>46234</v>
      </c>
      <c r="L7138" t="s">
        <v>15144</v>
      </c>
    </row>
    <row r="7139" spans="1:12" x14ac:dyDescent="0.2">
      <c r="A7139" t="s">
        <v>14932</v>
      </c>
      <c r="B7139" t="s">
        <v>14933</v>
      </c>
      <c r="C7139" t="s">
        <v>7360</v>
      </c>
      <c r="D7139" t="s">
        <v>14925</v>
      </c>
      <c r="E7139" t="s">
        <v>7390</v>
      </c>
      <c r="F7139" t="s">
        <v>167</v>
      </c>
      <c r="G7139" t="s">
        <v>1251</v>
      </c>
      <c r="I7139">
        <v>100000</v>
      </c>
      <c r="J7139">
        <v>14.2</v>
      </c>
      <c r="K7139" s="1">
        <v>46234</v>
      </c>
      <c r="L7139" t="s">
        <v>15144</v>
      </c>
    </row>
    <row r="7140" spans="1:12" x14ac:dyDescent="0.2">
      <c r="A7140" t="s">
        <v>14936</v>
      </c>
      <c r="B7140" t="s">
        <v>14937</v>
      </c>
      <c r="C7140" t="s">
        <v>7360</v>
      </c>
      <c r="D7140" t="s">
        <v>14925</v>
      </c>
      <c r="E7140" t="s">
        <v>7390</v>
      </c>
      <c r="F7140" t="s">
        <v>167</v>
      </c>
      <c r="G7140" t="s">
        <v>1251</v>
      </c>
      <c r="I7140">
        <v>100000</v>
      </c>
      <c r="J7140">
        <v>14.3</v>
      </c>
      <c r="K7140" s="1">
        <v>46234</v>
      </c>
      <c r="L7140" t="s">
        <v>15144</v>
      </c>
    </row>
    <row r="7141" spans="1:12" x14ac:dyDescent="0.2">
      <c r="A7141" t="s">
        <v>14930</v>
      </c>
      <c r="B7141" t="s">
        <v>14931</v>
      </c>
      <c r="C7141" t="s">
        <v>7360</v>
      </c>
      <c r="D7141" t="s">
        <v>14925</v>
      </c>
      <c r="E7141" t="s">
        <v>7390</v>
      </c>
      <c r="F7141" t="s">
        <v>167</v>
      </c>
      <c r="G7141" t="s">
        <v>1251</v>
      </c>
      <c r="I7141">
        <v>100000</v>
      </c>
      <c r="J7141">
        <v>14.3</v>
      </c>
      <c r="K7141" s="1">
        <v>46234</v>
      </c>
      <c r="L7141" t="s">
        <v>15144</v>
      </c>
    </row>
    <row r="7142" spans="1:12" x14ac:dyDescent="0.2">
      <c r="A7142" t="s">
        <v>14928</v>
      </c>
      <c r="B7142" t="s">
        <v>14929</v>
      </c>
      <c r="C7142" t="s">
        <v>7360</v>
      </c>
      <c r="D7142" t="s">
        <v>14925</v>
      </c>
      <c r="E7142" t="s">
        <v>7390</v>
      </c>
      <c r="F7142" t="s">
        <v>167</v>
      </c>
      <c r="G7142" t="s">
        <v>1251</v>
      </c>
      <c r="I7142">
        <v>100000</v>
      </c>
      <c r="J7142">
        <v>14.3</v>
      </c>
      <c r="K7142" s="1">
        <v>46234</v>
      </c>
      <c r="L7142" t="s">
        <v>15144</v>
      </c>
    </row>
    <row r="7143" spans="1:12" x14ac:dyDescent="0.2">
      <c r="A7143" t="s">
        <v>14926</v>
      </c>
      <c r="B7143" t="s">
        <v>14927</v>
      </c>
      <c r="C7143" t="s">
        <v>7360</v>
      </c>
      <c r="D7143" t="s">
        <v>14925</v>
      </c>
      <c r="E7143" t="s">
        <v>7390</v>
      </c>
      <c r="F7143" t="s">
        <v>167</v>
      </c>
      <c r="G7143" t="s">
        <v>1251</v>
      </c>
      <c r="I7143">
        <v>100000</v>
      </c>
      <c r="J7143">
        <v>14.3</v>
      </c>
      <c r="K7143" s="1">
        <v>46234</v>
      </c>
      <c r="L7143" t="s">
        <v>15144</v>
      </c>
    </row>
    <row r="7144" spans="1:12" x14ac:dyDescent="0.2">
      <c r="A7144" t="s">
        <v>14934</v>
      </c>
      <c r="B7144" t="s">
        <v>14935</v>
      </c>
      <c r="C7144" t="s">
        <v>7360</v>
      </c>
      <c r="D7144" t="s">
        <v>14925</v>
      </c>
      <c r="E7144" t="s">
        <v>7390</v>
      </c>
      <c r="F7144" t="s">
        <v>167</v>
      </c>
      <c r="G7144" t="s">
        <v>1251</v>
      </c>
      <c r="I7144">
        <v>100000</v>
      </c>
      <c r="J7144">
        <v>14.3</v>
      </c>
      <c r="K7144" s="1">
        <v>46234</v>
      </c>
      <c r="L7144" t="s">
        <v>15144</v>
      </c>
    </row>
    <row r="7145" spans="1:12" x14ac:dyDescent="0.2">
      <c r="A7145" t="s">
        <v>3759</v>
      </c>
      <c r="B7145" t="s">
        <v>4070</v>
      </c>
      <c r="C7145" t="s">
        <v>7360</v>
      </c>
      <c r="D7145" t="s">
        <v>11825</v>
      </c>
      <c r="E7145" t="s">
        <v>7390</v>
      </c>
      <c r="F7145" t="s">
        <v>138</v>
      </c>
      <c r="G7145" t="s">
        <v>139</v>
      </c>
      <c r="H7145">
        <v>160000</v>
      </c>
      <c r="I7145">
        <v>160000</v>
      </c>
      <c r="J7145">
        <v>30.51</v>
      </c>
      <c r="K7145" s="1">
        <v>45716</v>
      </c>
      <c r="L7145" t="s">
        <v>15144</v>
      </c>
    </row>
    <row r="7146" spans="1:12" x14ac:dyDescent="0.2">
      <c r="A7146" t="s">
        <v>3756</v>
      </c>
      <c r="B7146" t="s">
        <v>4067</v>
      </c>
      <c r="C7146" t="s">
        <v>7360</v>
      </c>
      <c r="D7146" t="s">
        <v>11825</v>
      </c>
      <c r="E7146" t="s">
        <v>7390</v>
      </c>
      <c r="F7146" t="s">
        <v>138</v>
      </c>
      <c r="G7146" t="s">
        <v>139</v>
      </c>
      <c r="H7146">
        <v>160000</v>
      </c>
      <c r="I7146">
        <v>160000</v>
      </c>
      <c r="J7146">
        <v>30.51</v>
      </c>
      <c r="K7146" s="1">
        <v>45716</v>
      </c>
      <c r="L7146" t="s">
        <v>15144</v>
      </c>
    </row>
    <row r="7147" spans="1:12" x14ac:dyDescent="0.2">
      <c r="A7147" t="s">
        <v>3757</v>
      </c>
      <c r="B7147" t="s">
        <v>4068</v>
      </c>
      <c r="C7147" t="s">
        <v>7360</v>
      </c>
      <c r="D7147" t="s">
        <v>11825</v>
      </c>
      <c r="E7147" t="s">
        <v>7390</v>
      </c>
      <c r="F7147" t="s">
        <v>138</v>
      </c>
      <c r="G7147" t="s">
        <v>139</v>
      </c>
      <c r="H7147">
        <v>160000</v>
      </c>
      <c r="I7147">
        <v>160000</v>
      </c>
      <c r="J7147">
        <v>30.51</v>
      </c>
      <c r="K7147" s="1">
        <v>45716</v>
      </c>
      <c r="L7147" t="s">
        <v>15144</v>
      </c>
    </row>
    <row r="7148" spans="1:12" x14ac:dyDescent="0.2">
      <c r="A7148" t="s">
        <v>3760</v>
      </c>
      <c r="B7148" t="s">
        <v>4071</v>
      </c>
      <c r="C7148" t="s">
        <v>7360</v>
      </c>
      <c r="D7148" t="s">
        <v>11825</v>
      </c>
      <c r="E7148" t="s">
        <v>7390</v>
      </c>
      <c r="F7148" t="s">
        <v>138</v>
      </c>
      <c r="G7148" t="s">
        <v>139</v>
      </c>
      <c r="H7148">
        <v>160000</v>
      </c>
      <c r="I7148">
        <v>160000</v>
      </c>
      <c r="J7148">
        <v>30.51</v>
      </c>
      <c r="K7148" s="1">
        <v>45716</v>
      </c>
      <c r="L7148" t="s">
        <v>15144</v>
      </c>
    </row>
    <row r="7149" spans="1:12" x14ac:dyDescent="0.2">
      <c r="A7149" t="s">
        <v>3758</v>
      </c>
      <c r="B7149" t="s">
        <v>4069</v>
      </c>
      <c r="C7149" t="s">
        <v>7360</v>
      </c>
      <c r="D7149" t="s">
        <v>11825</v>
      </c>
      <c r="E7149" t="s">
        <v>7390</v>
      </c>
      <c r="F7149" t="s">
        <v>138</v>
      </c>
      <c r="G7149" t="s">
        <v>139</v>
      </c>
      <c r="H7149">
        <v>160000</v>
      </c>
      <c r="I7149">
        <v>160000</v>
      </c>
      <c r="J7149">
        <v>30.51</v>
      </c>
      <c r="K7149" s="1">
        <v>45716</v>
      </c>
      <c r="L7149" t="s">
        <v>15144</v>
      </c>
    </row>
    <row r="7150" spans="1:12" x14ac:dyDescent="0.2">
      <c r="A7150" t="s">
        <v>11599</v>
      </c>
      <c r="B7150" t="s">
        <v>11600</v>
      </c>
      <c r="C7150" t="s">
        <v>7360</v>
      </c>
      <c r="D7150" t="s">
        <v>11596</v>
      </c>
      <c r="E7150" t="s">
        <v>7390</v>
      </c>
      <c r="F7150" t="s">
        <v>106</v>
      </c>
      <c r="G7150" t="s">
        <v>350</v>
      </c>
      <c r="I7150"/>
      <c r="J7150">
        <v>42.86</v>
      </c>
      <c r="K7150" s="1">
        <v>46053</v>
      </c>
      <c r="L7150" t="s">
        <v>15144</v>
      </c>
    </row>
    <row r="7151" spans="1:12" x14ac:dyDescent="0.2">
      <c r="A7151" t="s">
        <v>11594</v>
      </c>
      <c r="B7151" t="s">
        <v>11595</v>
      </c>
      <c r="C7151" t="s">
        <v>7360</v>
      </c>
      <c r="D7151" t="s">
        <v>11596</v>
      </c>
      <c r="E7151" t="s">
        <v>7390</v>
      </c>
      <c r="F7151" t="s">
        <v>106</v>
      </c>
      <c r="G7151" t="s">
        <v>350</v>
      </c>
      <c r="I7151"/>
      <c r="J7151">
        <v>42.86</v>
      </c>
      <c r="K7151" s="1">
        <v>46053</v>
      </c>
      <c r="L7151" t="s">
        <v>15144</v>
      </c>
    </row>
    <row r="7152" spans="1:12" x14ac:dyDescent="0.2">
      <c r="A7152" t="s">
        <v>11603</v>
      </c>
      <c r="B7152" t="s">
        <v>11604</v>
      </c>
      <c r="C7152" t="s">
        <v>7360</v>
      </c>
      <c r="D7152" t="s">
        <v>11596</v>
      </c>
      <c r="E7152" t="s">
        <v>7390</v>
      </c>
      <c r="F7152" t="s">
        <v>106</v>
      </c>
      <c r="G7152" t="s">
        <v>350</v>
      </c>
      <c r="I7152"/>
      <c r="J7152">
        <v>42.86</v>
      </c>
      <c r="K7152" s="1">
        <v>46053</v>
      </c>
      <c r="L7152" t="s">
        <v>15144</v>
      </c>
    </row>
    <row r="7153" spans="1:12" x14ac:dyDescent="0.2">
      <c r="A7153" t="s">
        <v>11597</v>
      </c>
      <c r="B7153" t="s">
        <v>11598</v>
      </c>
      <c r="C7153" t="s">
        <v>7360</v>
      </c>
      <c r="D7153" t="s">
        <v>11596</v>
      </c>
      <c r="E7153" t="s">
        <v>7390</v>
      </c>
      <c r="F7153" t="s">
        <v>106</v>
      </c>
      <c r="G7153" t="s">
        <v>350</v>
      </c>
      <c r="I7153"/>
      <c r="J7153">
        <v>42.86</v>
      </c>
      <c r="K7153" s="1">
        <v>46053</v>
      </c>
      <c r="L7153" t="s">
        <v>15144</v>
      </c>
    </row>
    <row r="7154" spans="1:12" x14ac:dyDescent="0.2">
      <c r="A7154" t="s">
        <v>11605</v>
      </c>
      <c r="B7154" t="s">
        <v>11606</v>
      </c>
      <c r="C7154" t="s">
        <v>7360</v>
      </c>
      <c r="D7154" t="s">
        <v>11596</v>
      </c>
      <c r="E7154" t="s">
        <v>7390</v>
      </c>
      <c r="F7154" t="s">
        <v>106</v>
      </c>
      <c r="G7154" t="s">
        <v>350</v>
      </c>
      <c r="I7154"/>
      <c r="J7154">
        <v>42.86</v>
      </c>
      <c r="K7154" s="1">
        <v>46053</v>
      </c>
      <c r="L7154" t="s">
        <v>15144</v>
      </c>
    </row>
    <row r="7155" spans="1:12" x14ac:dyDescent="0.2">
      <c r="A7155" t="s">
        <v>11601</v>
      </c>
      <c r="B7155" t="s">
        <v>11602</v>
      </c>
      <c r="C7155" t="s">
        <v>7360</v>
      </c>
      <c r="D7155" t="s">
        <v>11596</v>
      </c>
      <c r="E7155" t="s">
        <v>7390</v>
      </c>
      <c r="F7155" t="s">
        <v>106</v>
      </c>
      <c r="G7155" t="s">
        <v>350</v>
      </c>
      <c r="I7155"/>
      <c r="J7155">
        <v>42.86</v>
      </c>
      <c r="K7155" s="1">
        <v>46053</v>
      </c>
      <c r="L7155" t="s">
        <v>15144</v>
      </c>
    </row>
    <row r="7156" spans="1:12" x14ac:dyDescent="0.2">
      <c r="A7156" t="s">
        <v>11607</v>
      </c>
      <c r="B7156" t="s">
        <v>11608</v>
      </c>
      <c r="C7156" t="s">
        <v>7360</v>
      </c>
      <c r="D7156" t="s">
        <v>11596</v>
      </c>
      <c r="E7156" t="s">
        <v>7390</v>
      </c>
      <c r="F7156" t="s">
        <v>106</v>
      </c>
      <c r="G7156" t="s">
        <v>350</v>
      </c>
      <c r="I7156"/>
      <c r="J7156">
        <v>42.86</v>
      </c>
      <c r="K7156" s="1">
        <v>46053</v>
      </c>
      <c r="L7156" t="s">
        <v>15144</v>
      </c>
    </row>
    <row r="7157" spans="1:12" x14ac:dyDescent="0.2">
      <c r="A7157" t="s">
        <v>11609</v>
      </c>
      <c r="B7157" t="s">
        <v>11610</v>
      </c>
      <c r="C7157" t="s">
        <v>7360</v>
      </c>
      <c r="D7157" t="s">
        <v>11596</v>
      </c>
      <c r="E7157" t="s">
        <v>7390</v>
      </c>
      <c r="F7157" t="s">
        <v>106</v>
      </c>
      <c r="G7157" t="s">
        <v>350</v>
      </c>
      <c r="I7157"/>
      <c r="J7157">
        <v>50</v>
      </c>
      <c r="K7157" s="1">
        <v>46053</v>
      </c>
      <c r="L7157" t="s">
        <v>15144</v>
      </c>
    </row>
    <row r="7158" spans="1:12" x14ac:dyDescent="0.2">
      <c r="A7158" t="s">
        <v>11420</v>
      </c>
      <c r="B7158" t="s">
        <v>11421</v>
      </c>
      <c r="C7158" t="s">
        <v>7360</v>
      </c>
      <c r="D7158" t="s">
        <v>11596</v>
      </c>
      <c r="E7158" t="s">
        <v>7390</v>
      </c>
      <c r="F7158" t="s">
        <v>106</v>
      </c>
      <c r="G7158" t="s">
        <v>350</v>
      </c>
      <c r="I7158"/>
      <c r="J7158">
        <v>50</v>
      </c>
      <c r="K7158" s="1">
        <v>46053</v>
      </c>
      <c r="L7158" t="s">
        <v>15144</v>
      </c>
    </row>
    <row r="7159" spans="1:12" x14ac:dyDescent="0.2">
      <c r="A7159" t="s">
        <v>14834</v>
      </c>
      <c r="B7159" t="s">
        <v>7376</v>
      </c>
      <c r="C7159" t="s">
        <v>7360</v>
      </c>
      <c r="D7159" t="s">
        <v>10377</v>
      </c>
      <c r="E7159" t="s">
        <v>7390</v>
      </c>
      <c r="F7159" t="s">
        <v>112</v>
      </c>
      <c r="G7159" t="s">
        <v>113</v>
      </c>
      <c r="I7159">
        <v>140000</v>
      </c>
      <c r="J7159">
        <v>28.83</v>
      </c>
      <c r="K7159" s="1">
        <v>46234</v>
      </c>
      <c r="L7159" t="s">
        <v>15144</v>
      </c>
    </row>
    <row r="7160" spans="1:12" x14ac:dyDescent="0.2">
      <c r="A7160" t="s">
        <v>10904</v>
      </c>
      <c r="B7160" t="s">
        <v>7372</v>
      </c>
      <c r="C7160" t="s">
        <v>7360</v>
      </c>
      <c r="D7160" t="s">
        <v>10377</v>
      </c>
      <c r="E7160" t="s">
        <v>7390</v>
      </c>
      <c r="F7160" t="s">
        <v>112</v>
      </c>
      <c r="G7160" t="s">
        <v>113</v>
      </c>
      <c r="I7160">
        <v>140000</v>
      </c>
      <c r="J7160">
        <v>28.83</v>
      </c>
      <c r="K7160" s="1">
        <v>46022</v>
      </c>
      <c r="L7160" t="s">
        <v>15144</v>
      </c>
    </row>
    <row r="7161" spans="1:12" x14ac:dyDescent="0.2">
      <c r="A7161" t="s">
        <v>14833</v>
      </c>
      <c r="B7161" t="s">
        <v>7374</v>
      </c>
      <c r="C7161" t="s">
        <v>7360</v>
      </c>
      <c r="D7161" t="s">
        <v>10377</v>
      </c>
      <c r="E7161" t="s">
        <v>7390</v>
      </c>
      <c r="F7161" t="s">
        <v>112</v>
      </c>
      <c r="G7161" t="s">
        <v>113</v>
      </c>
      <c r="I7161">
        <v>140000</v>
      </c>
      <c r="J7161">
        <v>28.83</v>
      </c>
      <c r="K7161" s="1">
        <v>46234</v>
      </c>
      <c r="L7161" t="s">
        <v>15144</v>
      </c>
    </row>
    <row r="7162" spans="1:12" x14ac:dyDescent="0.2">
      <c r="A7162" t="s">
        <v>14836</v>
      </c>
      <c r="B7162" t="s">
        <v>7378</v>
      </c>
      <c r="C7162" t="s">
        <v>7360</v>
      </c>
      <c r="D7162" t="s">
        <v>10377</v>
      </c>
      <c r="E7162" t="s">
        <v>7390</v>
      </c>
      <c r="F7162" t="s">
        <v>112</v>
      </c>
      <c r="G7162" t="s">
        <v>113</v>
      </c>
      <c r="I7162">
        <v>306000</v>
      </c>
      <c r="J7162">
        <v>58.847999999999999</v>
      </c>
      <c r="K7162" s="1">
        <v>46234</v>
      </c>
      <c r="L7162" t="s">
        <v>15144</v>
      </c>
    </row>
    <row r="7163" spans="1:12" x14ac:dyDescent="0.2">
      <c r="A7163" t="s">
        <v>14835</v>
      </c>
      <c r="B7163" t="s">
        <v>7380</v>
      </c>
      <c r="C7163" t="s">
        <v>7360</v>
      </c>
      <c r="D7163" t="s">
        <v>10377</v>
      </c>
      <c r="E7163" t="s">
        <v>7390</v>
      </c>
      <c r="F7163" t="s">
        <v>112</v>
      </c>
      <c r="G7163" t="s">
        <v>113</v>
      </c>
      <c r="I7163">
        <v>306000</v>
      </c>
      <c r="J7163">
        <v>58.847999999999999</v>
      </c>
      <c r="K7163" s="1">
        <v>46234</v>
      </c>
      <c r="L7163" t="s">
        <v>15144</v>
      </c>
    </row>
    <row r="7164" spans="1:12" x14ac:dyDescent="0.2">
      <c r="A7164" t="s">
        <v>14697</v>
      </c>
      <c r="B7164" t="s">
        <v>14698</v>
      </c>
      <c r="C7164" t="s">
        <v>7360</v>
      </c>
      <c r="D7164" t="s">
        <v>1489</v>
      </c>
      <c r="E7164" t="s">
        <v>7390</v>
      </c>
      <c r="F7164" t="s">
        <v>80</v>
      </c>
      <c r="G7164" t="s">
        <v>81</v>
      </c>
      <c r="I7164">
        <v>16000</v>
      </c>
      <c r="J7164">
        <v>4</v>
      </c>
      <c r="K7164" s="1">
        <v>46234</v>
      </c>
      <c r="L7164" t="s">
        <v>15144</v>
      </c>
    </row>
    <row r="7165" spans="1:12" x14ac:dyDescent="0.2">
      <c r="A7165" t="s">
        <v>7490</v>
      </c>
      <c r="B7165" t="s">
        <v>7491</v>
      </c>
      <c r="C7165" t="s">
        <v>15102</v>
      </c>
      <c r="D7165" t="s">
        <v>2045</v>
      </c>
      <c r="E7165" t="s">
        <v>7390</v>
      </c>
      <c r="F7165" t="s">
        <v>141</v>
      </c>
      <c r="G7165" t="s">
        <v>979</v>
      </c>
      <c r="I7165">
        <v>907500</v>
      </c>
      <c r="J7165">
        <v>200</v>
      </c>
      <c r="K7165" s="1">
        <v>45808</v>
      </c>
      <c r="L7165" t="s">
        <v>15144</v>
      </c>
    </row>
    <row r="7166" spans="1:12" x14ac:dyDescent="0.2">
      <c r="A7166" t="s">
        <v>7488</v>
      </c>
      <c r="B7166" t="s">
        <v>7489</v>
      </c>
      <c r="C7166" t="s">
        <v>7360</v>
      </c>
      <c r="D7166" t="s">
        <v>2045</v>
      </c>
      <c r="E7166" t="s">
        <v>7390</v>
      </c>
      <c r="F7166" t="s">
        <v>141</v>
      </c>
      <c r="G7166" t="s">
        <v>979</v>
      </c>
      <c r="I7166">
        <v>907500</v>
      </c>
      <c r="J7166">
        <v>200</v>
      </c>
      <c r="K7166" s="1">
        <v>45808</v>
      </c>
      <c r="L7166" t="s">
        <v>15144</v>
      </c>
    </row>
    <row r="7167" spans="1:12" x14ac:dyDescent="0.2">
      <c r="A7167" t="s">
        <v>7855</v>
      </c>
      <c r="B7167" t="s">
        <v>7665</v>
      </c>
      <c r="C7167" t="s">
        <v>7360</v>
      </c>
      <c r="D7167" t="s">
        <v>197</v>
      </c>
      <c r="E7167" t="s">
        <v>7390</v>
      </c>
      <c r="F7167" t="s">
        <v>52</v>
      </c>
      <c r="G7167" t="s">
        <v>53</v>
      </c>
      <c r="H7167">
        <v>250000</v>
      </c>
      <c r="I7167">
        <v>250000</v>
      </c>
      <c r="J7167">
        <v>66.997343367846454</v>
      </c>
      <c r="K7167" s="1">
        <v>45838</v>
      </c>
      <c r="L7167" t="s">
        <v>15144</v>
      </c>
    </row>
    <row r="7168" spans="1:12" x14ac:dyDescent="0.2">
      <c r="A7168" t="s">
        <v>7853</v>
      </c>
      <c r="B7168" t="s">
        <v>7400</v>
      </c>
      <c r="C7168" t="s">
        <v>7360</v>
      </c>
      <c r="D7168" t="s">
        <v>197</v>
      </c>
      <c r="E7168" t="s">
        <v>7390</v>
      </c>
      <c r="F7168" t="s">
        <v>52</v>
      </c>
      <c r="G7168" t="s">
        <v>53</v>
      </c>
      <c r="H7168">
        <v>250000</v>
      </c>
      <c r="I7168">
        <v>250000</v>
      </c>
      <c r="J7168">
        <v>66.997343367846454</v>
      </c>
      <c r="K7168" s="1">
        <v>45838</v>
      </c>
      <c r="L7168" t="s">
        <v>15144</v>
      </c>
    </row>
    <row r="7169" spans="1:12" x14ac:dyDescent="0.2">
      <c r="A7169" t="s">
        <v>7845</v>
      </c>
      <c r="B7169" t="s">
        <v>7398</v>
      </c>
      <c r="C7169" t="s">
        <v>7360</v>
      </c>
      <c r="D7169" t="s">
        <v>197</v>
      </c>
      <c r="E7169" t="s">
        <v>7390</v>
      </c>
      <c r="F7169" t="s">
        <v>52</v>
      </c>
      <c r="G7169" t="s">
        <v>53</v>
      </c>
      <c r="H7169">
        <v>250000</v>
      </c>
      <c r="I7169">
        <v>250000</v>
      </c>
      <c r="J7169">
        <v>66.997343367846454</v>
      </c>
      <c r="K7169" s="1">
        <v>45838</v>
      </c>
      <c r="L7169" t="s">
        <v>15144</v>
      </c>
    </row>
    <row r="7170" spans="1:12" x14ac:dyDescent="0.2">
      <c r="A7170" t="s">
        <v>7842</v>
      </c>
      <c r="B7170" t="s">
        <v>7668</v>
      </c>
      <c r="C7170" t="s">
        <v>7360</v>
      </c>
      <c r="D7170" t="s">
        <v>197</v>
      </c>
      <c r="E7170" t="s">
        <v>7390</v>
      </c>
      <c r="F7170" t="s">
        <v>52</v>
      </c>
      <c r="G7170" t="s">
        <v>53</v>
      </c>
      <c r="H7170">
        <v>250000</v>
      </c>
      <c r="I7170">
        <v>250000</v>
      </c>
      <c r="J7170">
        <v>66.997343367846454</v>
      </c>
      <c r="K7170" s="1">
        <v>45838</v>
      </c>
      <c r="L7170" t="s">
        <v>15144</v>
      </c>
    </row>
    <row r="7171" spans="1:12" x14ac:dyDescent="0.2">
      <c r="A7171" t="s">
        <v>7851</v>
      </c>
      <c r="B7171" t="s">
        <v>7678</v>
      </c>
      <c r="C7171" t="s">
        <v>7360</v>
      </c>
      <c r="D7171" t="s">
        <v>197</v>
      </c>
      <c r="E7171" t="s">
        <v>7390</v>
      </c>
      <c r="F7171" t="s">
        <v>52</v>
      </c>
      <c r="G7171" t="s">
        <v>53</v>
      </c>
      <c r="H7171">
        <v>250000</v>
      </c>
      <c r="I7171">
        <v>250000</v>
      </c>
      <c r="J7171">
        <v>66.997343367846454</v>
      </c>
      <c r="K7171" s="1">
        <v>45838</v>
      </c>
      <c r="L7171" t="s">
        <v>15144</v>
      </c>
    </row>
    <row r="7172" spans="1:12" x14ac:dyDescent="0.2">
      <c r="A7172" t="s">
        <v>7840</v>
      </c>
      <c r="B7172" t="s">
        <v>7841</v>
      </c>
      <c r="C7172" t="s">
        <v>7360</v>
      </c>
      <c r="D7172" t="s">
        <v>197</v>
      </c>
      <c r="E7172" t="s">
        <v>7390</v>
      </c>
      <c r="F7172" t="s">
        <v>52</v>
      </c>
      <c r="G7172" t="s">
        <v>53</v>
      </c>
      <c r="H7172">
        <v>250000</v>
      </c>
      <c r="I7172">
        <v>250000</v>
      </c>
      <c r="J7172">
        <v>66.997343367846454</v>
      </c>
      <c r="K7172" s="1">
        <v>45838</v>
      </c>
      <c r="L7172" t="s">
        <v>15144</v>
      </c>
    </row>
    <row r="7173" spans="1:12" x14ac:dyDescent="0.2">
      <c r="A7173" t="s">
        <v>7835</v>
      </c>
      <c r="B7173" t="s">
        <v>7380</v>
      </c>
      <c r="C7173" t="s">
        <v>7360</v>
      </c>
      <c r="D7173" t="s">
        <v>197</v>
      </c>
      <c r="E7173" t="s">
        <v>7390</v>
      </c>
      <c r="F7173" t="s">
        <v>52</v>
      </c>
      <c r="G7173" t="s">
        <v>53</v>
      </c>
      <c r="H7173">
        <v>250000</v>
      </c>
      <c r="I7173">
        <v>250000</v>
      </c>
      <c r="J7173">
        <v>66.997343367846454</v>
      </c>
      <c r="K7173" s="1">
        <v>45838</v>
      </c>
      <c r="L7173" t="s">
        <v>15144</v>
      </c>
    </row>
    <row r="7174" spans="1:12" x14ac:dyDescent="0.2">
      <c r="A7174" t="s">
        <v>7856</v>
      </c>
      <c r="B7174" t="s">
        <v>7857</v>
      </c>
      <c r="C7174" t="s">
        <v>7360</v>
      </c>
      <c r="D7174" t="s">
        <v>197</v>
      </c>
      <c r="E7174" t="s">
        <v>7390</v>
      </c>
      <c r="F7174" t="s">
        <v>52</v>
      </c>
      <c r="G7174" t="s">
        <v>53</v>
      </c>
      <c r="H7174">
        <v>250000</v>
      </c>
      <c r="I7174">
        <v>250000</v>
      </c>
      <c r="J7174">
        <v>66.997343367846454</v>
      </c>
      <c r="K7174" s="1">
        <v>45838</v>
      </c>
      <c r="L7174" t="s">
        <v>15144</v>
      </c>
    </row>
    <row r="7175" spans="1:12" x14ac:dyDescent="0.2">
      <c r="A7175" t="s">
        <v>7865</v>
      </c>
      <c r="B7175" t="s">
        <v>7384</v>
      </c>
      <c r="C7175" t="s">
        <v>7360</v>
      </c>
      <c r="D7175" t="s">
        <v>197</v>
      </c>
      <c r="E7175" t="s">
        <v>7390</v>
      </c>
      <c r="F7175" t="s">
        <v>52</v>
      </c>
      <c r="G7175" t="s">
        <v>53</v>
      </c>
      <c r="H7175">
        <v>250000</v>
      </c>
      <c r="I7175">
        <v>250000</v>
      </c>
      <c r="J7175">
        <v>66.997343367846454</v>
      </c>
      <c r="K7175" s="1">
        <v>45838</v>
      </c>
      <c r="L7175" t="s">
        <v>15144</v>
      </c>
    </row>
    <row r="7176" spans="1:12" x14ac:dyDescent="0.2">
      <c r="A7176" t="s">
        <v>7843</v>
      </c>
      <c r="B7176" t="s">
        <v>7376</v>
      </c>
      <c r="C7176" t="s">
        <v>7360</v>
      </c>
      <c r="D7176" t="s">
        <v>197</v>
      </c>
      <c r="E7176" t="s">
        <v>7390</v>
      </c>
      <c r="F7176" t="s">
        <v>52</v>
      </c>
      <c r="G7176" t="s">
        <v>53</v>
      </c>
      <c r="H7176">
        <v>250000</v>
      </c>
      <c r="I7176">
        <v>250000</v>
      </c>
      <c r="J7176">
        <v>66.997343367846454</v>
      </c>
      <c r="K7176" s="1">
        <v>45838</v>
      </c>
      <c r="L7176" t="s">
        <v>15144</v>
      </c>
    </row>
    <row r="7177" spans="1:12" x14ac:dyDescent="0.2">
      <c r="A7177" t="s">
        <v>7852</v>
      </c>
      <c r="B7177" t="s">
        <v>7409</v>
      </c>
      <c r="C7177" t="s">
        <v>7360</v>
      </c>
      <c r="D7177" t="s">
        <v>197</v>
      </c>
      <c r="E7177" t="s">
        <v>7390</v>
      </c>
      <c r="F7177" t="s">
        <v>52</v>
      </c>
      <c r="G7177" t="s">
        <v>53</v>
      </c>
      <c r="H7177">
        <v>250000</v>
      </c>
      <c r="I7177">
        <v>250000</v>
      </c>
      <c r="J7177">
        <v>66.997343367846454</v>
      </c>
      <c r="K7177" s="1">
        <v>45838</v>
      </c>
      <c r="L7177" t="s">
        <v>15144</v>
      </c>
    </row>
    <row r="7178" spans="1:12" x14ac:dyDescent="0.2">
      <c r="A7178" t="s">
        <v>7844</v>
      </c>
      <c r="B7178" t="s">
        <v>7661</v>
      </c>
      <c r="C7178" t="s">
        <v>7360</v>
      </c>
      <c r="D7178" t="s">
        <v>197</v>
      </c>
      <c r="E7178" t="s">
        <v>7390</v>
      </c>
      <c r="F7178" t="s">
        <v>52</v>
      </c>
      <c r="G7178" t="s">
        <v>53</v>
      </c>
      <c r="H7178">
        <v>250000</v>
      </c>
      <c r="I7178">
        <v>250000</v>
      </c>
      <c r="J7178">
        <v>66.997343367846454</v>
      </c>
      <c r="K7178" s="1">
        <v>45838</v>
      </c>
      <c r="L7178" t="s">
        <v>15144</v>
      </c>
    </row>
    <row r="7179" spans="1:12" x14ac:dyDescent="0.2">
      <c r="A7179" t="s">
        <v>7854</v>
      </c>
      <c r="B7179" t="s">
        <v>7382</v>
      </c>
      <c r="C7179" t="s">
        <v>7360</v>
      </c>
      <c r="D7179" t="s">
        <v>197</v>
      </c>
      <c r="E7179" t="s">
        <v>7390</v>
      </c>
      <c r="F7179" t="s">
        <v>52</v>
      </c>
      <c r="G7179" t="s">
        <v>53</v>
      </c>
      <c r="H7179">
        <v>250000</v>
      </c>
      <c r="I7179">
        <v>250000</v>
      </c>
      <c r="J7179">
        <v>66.997343367846454</v>
      </c>
      <c r="K7179" s="1">
        <v>45838</v>
      </c>
      <c r="L7179" t="s">
        <v>15144</v>
      </c>
    </row>
    <row r="7180" spans="1:12" x14ac:dyDescent="0.2">
      <c r="A7180" t="s">
        <v>7846</v>
      </c>
      <c r="B7180" t="s">
        <v>7674</v>
      </c>
      <c r="C7180" t="s">
        <v>7360</v>
      </c>
      <c r="D7180" t="s">
        <v>197</v>
      </c>
      <c r="E7180" t="s">
        <v>7390</v>
      </c>
      <c r="F7180" t="s">
        <v>52</v>
      </c>
      <c r="G7180" t="s">
        <v>53</v>
      </c>
      <c r="H7180">
        <v>250000</v>
      </c>
      <c r="I7180">
        <v>250000</v>
      </c>
      <c r="J7180">
        <v>66.997343367846454</v>
      </c>
      <c r="K7180" s="1">
        <v>45838</v>
      </c>
      <c r="L7180" t="s">
        <v>15144</v>
      </c>
    </row>
    <row r="7181" spans="1:12" x14ac:dyDescent="0.2">
      <c r="A7181" t="s">
        <v>7861</v>
      </c>
      <c r="B7181" t="s">
        <v>7378</v>
      </c>
      <c r="C7181" t="s">
        <v>7360</v>
      </c>
      <c r="D7181" t="s">
        <v>197</v>
      </c>
      <c r="E7181" t="s">
        <v>7390</v>
      </c>
      <c r="F7181" t="s">
        <v>52</v>
      </c>
      <c r="G7181" t="s">
        <v>53</v>
      </c>
      <c r="H7181">
        <v>250000</v>
      </c>
      <c r="I7181">
        <v>250000</v>
      </c>
      <c r="J7181">
        <v>66.997343367846454</v>
      </c>
      <c r="K7181" s="1">
        <v>45838</v>
      </c>
      <c r="L7181" t="s">
        <v>15144</v>
      </c>
    </row>
    <row r="7182" spans="1:12" x14ac:dyDescent="0.2">
      <c r="A7182" t="s">
        <v>7859</v>
      </c>
      <c r="B7182" t="s">
        <v>7860</v>
      </c>
      <c r="C7182" t="s">
        <v>7360</v>
      </c>
      <c r="D7182" t="s">
        <v>197</v>
      </c>
      <c r="E7182" t="s">
        <v>7390</v>
      </c>
      <c r="F7182" t="s">
        <v>52</v>
      </c>
      <c r="G7182" t="s">
        <v>53</v>
      </c>
      <c r="H7182">
        <v>250000</v>
      </c>
      <c r="I7182">
        <v>250000</v>
      </c>
      <c r="J7182">
        <v>66.997343367846454</v>
      </c>
      <c r="K7182" s="1">
        <v>45838</v>
      </c>
      <c r="L7182" t="s">
        <v>15144</v>
      </c>
    </row>
    <row r="7183" spans="1:12" x14ac:dyDescent="0.2">
      <c r="A7183" t="s">
        <v>7849</v>
      </c>
      <c r="B7183" t="s">
        <v>7680</v>
      </c>
      <c r="C7183" t="s">
        <v>7360</v>
      </c>
      <c r="D7183" t="s">
        <v>197</v>
      </c>
      <c r="E7183" t="s">
        <v>7390</v>
      </c>
      <c r="F7183" t="s">
        <v>52</v>
      </c>
      <c r="G7183" t="s">
        <v>53</v>
      </c>
      <c r="H7183">
        <v>250000</v>
      </c>
      <c r="I7183">
        <v>250000</v>
      </c>
      <c r="J7183">
        <v>66.997343367846454</v>
      </c>
      <c r="K7183" s="1">
        <v>45838</v>
      </c>
      <c r="L7183" t="s">
        <v>15144</v>
      </c>
    </row>
    <row r="7184" spans="1:12" x14ac:dyDescent="0.2">
      <c r="A7184" t="s">
        <v>7848</v>
      </c>
      <c r="B7184" t="s">
        <v>7670</v>
      </c>
      <c r="C7184" t="s">
        <v>7360</v>
      </c>
      <c r="D7184" t="s">
        <v>197</v>
      </c>
      <c r="E7184" t="s">
        <v>7390</v>
      </c>
      <c r="F7184" t="s">
        <v>52</v>
      </c>
      <c r="G7184" t="s">
        <v>53</v>
      </c>
      <c r="H7184">
        <v>250000</v>
      </c>
      <c r="I7184">
        <v>250000</v>
      </c>
      <c r="J7184">
        <v>66.997343367846454</v>
      </c>
      <c r="K7184" s="1">
        <v>45838</v>
      </c>
      <c r="L7184" t="s">
        <v>15144</v>
      </c>
    </row>
    <row r="7185" spans="1:12" x14ac:dyDescent="0.2">
      <c r="A7185" t="s">
        <v>7836</v>
      </c>
      <c r="B7185" t="s">
        <v>7837</v>
      </c>
      <c r="C7185" t="s">
        <v>7360</v>
      </c>
      <c r="D7185" t="s">
        <v>197</v>
      </c>
      <c r="E7185" t="s">
        <v>7390</v>
      </c>
      <c r="F7185" t="s">
        <v>52</v>
      </c>
      <c r="G7185" t="s">
        <v>53</v>
      </c>
      <c r="H7185">
        <v>250000</v>
      </c>
      <c r="I7185">
        <v>250000</v>
      </c>
      <c r="J7185">
        <v>66.997343367846454</v>
      </c>
      <c r="K7185" s="1">
        <v>45838</v>
      </c>
      <c r="L7185" t="s">
        <v>15144</v>
      </c>
    </row>
    <row r="7186" spans="1:12" x14ac:dyDescent="0.2">
      <c r="A7186" t="s">
        <v>7862</v>
      </c>
      <c r="B7186" t="s">
        <v>7863</v>
      </c>
      <c r="C7186" t="s">
        <v>7360</v>
      </c>
      <c r="D7186" t="s">
        <v>197</v>
      </c>
      <c r="E7186" t="s">
        <v>7390</v>
      </c>
      <c r="F7186" t="s">
        <v>52</v>
      </c>
      <c r="G7186" t="s">
        <v>53</v>
      </c>
      <c r="H7186">
        <v>250000</v>
      </c>
      <c r="I7186">
        <v>250000</v>
      </c>
      <c r="J7186">
        <v>66.997343367846454</v>
      </c>
      <c r="K7186" s="1">
        <v>45838</v>
      </c>
      <c r="L7186" t="s">
        <v>15144</v>
      </c>
    </row>
    <row r="7187" spans="1:12" x14ac:dyDescent="0.2">
      <c r="A7187" t="s">
        <v>7838</v>
      </c>
      <c r="B7187" t="s">
        <v>7656</v>
      </c>
      <c r="C7187" t="s">
        <v>7360</v>
      </c>
      <c r="D7187" t="s">
        <v>197</v>
      </c>
      <c r="E7187" t="s">
        <v>7390</v>
      </c>
      <c r="F7187" t="s">
        <v>52</v>
      </c>
      <c r="G7187" t="s">
        <v>53</v>
      </c>
      <c r="H7187">
        <v>250000</v>
      </c>
      <c r="I7187">
        <v>250000</v>
      </c>
      <c r="J7187">
        <v>66.997343367846454</v>
      </c>
      <c r="K7187" s="1">
        <v>45838</v>
      </c>
      <c r="L7187" t="s">
        <v>15144</v>
      </c>
    </row>
    <row r="7188" spans="1:12" x14ac:dyDescent="0.2">
      <c r="A7188" t="s">
        <v>7858</v>
      </c>
      <c r="B7188" t="s">
        <v>7663</v>
      </c>
      <c r="C7188" t="s">
        <v>7360</v>
      </c>
      <c r="D7188" t="s">
        <v>197</v>
      </c>
      <c r="E7188" t="s">
        <v>7390</v>
      </c>
      <c r="F7188" t="s">
        <v>52</v>
      </c>
      <c r="G7188" t="s">
        <v>53</v>
      </c>
      <c r="H7188">
        <v>250000</v>
      </c>
      <c r="I7188">
        <v>250000</v>
      </c>
      <c r="J7188">
        <v>66.997343367846454</v>
      </c>
      <c r="K7188" s="1">
        <v>45838</v>
      </c>
      <c r="L7188" t="s">
        <v>15144</v>
      </c>
    </row>
    <row r="7189" spans="1:12" x14ac:dyDescent="0.2">
      <c r="A7189" t="s">
        <v>7864</v>
      </c>
      <c r="B7189" t="s">
        <v>7374</v>
      </c>
      <c r="C7189" t="s">
        <v>7360</v>
      </c>
      <c r="D7189" t="s">
        <v>197</v>
      </c>
      <c r="E7189" t="s">
        <v>7390</v>
      </c>
      <c r="F7189" t="s">
        <v>52</v>
      </c>
      <c r="G7189" t="s">
        <v>53</v>
      </c>
      <c r="H7189">
        <v>250000</v>
      </c>
      <c r="I7189">
        <v>250000</v>
      </c>
      <c r="J7189">
        <v>66.997343367846454</v>
      </c>
      <c r="K7189" s="1">
        <v>45838</v>
      </c>
      <c r="L7189" t="s">
        <v>15144</v>
      </c>
    </row>
    <row r="7190" spans="1:12" x14ac:dyDescent="0.2">
      <c r="A7190" t="s">
        <v>7850</v>
      </c>
      <c r="B7190" t="s">
        <v>7407</v>
      </c>
      <c r="C7190" t="s">
        <v>7360</v>
      </c>
      <c r="D7190" t="s">
        <v>197</v>
      </c>
      <c r="E7190" t="s">
        <v>7390</v>
      </c>
      <c r="F7190" t="s">
        <v>52</v>
      </c>
      <c r="G7190" t="s">
        <v>53</v>
      </c>
      <c r="H7190">
        <v>250000</v>
      </c>
      <c r="I7190">
        <v>250000</v>
      </c>
      <c r="J7190">
        <v>66.997343367846454</v>
      </c>
      <c r="K7190" s="1">
        <v>45838</v>
      </c>
      <c r="L7190" t="s">
        <v>15144</v>
      </c>
    </row>
    <row r="7191" spans="1:12" x14ac:dyDescent="0.2">
      <c r="A7191" t="s">
        <v>7839</v>
      </c>
      <c r="B7191" t="s">
        <v>7372</v>
      </c>
      <c r="C7191" t="s">
        <v>7360</v>
      </c>
      <c r="D7191" t="s">
        <v>197</v>
      </c>
      <c r="E7191" t="s">
        <v>7390</v>
      </c>
      <c r="F7191" t="s">
        <v>52</v>
      </c>
      <c r="G7191" t="s">
        <v>53</v>
      </c>
      <c r="H7191">
        <v>250000</v>
      </c>
      <c r="I7191">
        <v>250000</v>
      </c>
      <c r="J7191">
        <v>66.997343367846454</v>
      </c>
      <c r="K7191" s="1">
        <v>45838</v>
      </c>
      <c r="L7191" t="s">
        <v>15144</v>
      </c>
    </row>
    <row r="7192" spans="1:12" x14ac:dyDescent="0.2">
      <c r="A7192" t="s">
        <v>7847</v>
      </c>
      <c r="B7192" t="s">
        <v>7658</v>
      </c>
      <c r="C7192" t="s">
        <v>7360</v>
      </c>
      <c r="D7192" t="s">
        <v>197</v>
      </c>
      <c r="E7192" t="s">
        <v>7390</v>
      </c>
      <c r="F7192" t="s">
        <v>52</v>
      </c>
      <c r="G7192" t="s">
        <v>53</v>
      </c>
      <c r="H7192">
        <v>250000</v>
      </c>
      <c r="I7192">
        <v>250000</v>
      </c>
      <c r="J7192">
        <v>66.997343367846454</v>
      </c>
      <c r="K7192" s="1">
        <v>45838</v>
      </c>
      <c r="L7192" t="s">
        <v>15144</v>
      </c>
    </row>
    <row r="7193" spans="1:12" x14ac:dyDescent="0.2">
      <c r="A7193" t="s">
        <v>3162</v>
      </c>
      <c r="B7193" t="s">
        <v>6076</v>
      </c>
      <c r="C7193" t="s">
        <v>7360</v>
      </c>
      <c r="D7193" t="s">
        <v>197</v>
      </c>
      <c r="E7193" t="s">
        <v>7390</v>
      </c>
      <c r="F7193" t="s">
        <v>52</v>
      </c>
      <c r="G7193" t="s">
        <v>53</v>
      </c>
      <c r="H7193">
        <v>250000</v>
      </c>
      <c r="I7193">
        <v>250000</v>
      </c>
      <c r="J7193">
        <v>66.997343367846454</v>
      </c>
      <c r="K7193" s="1">
        <v>45626</v>
      </c>
      <c r="L7193" t="s">
        <v>15144</v>
      </c>
    </row>
    <row r="7194" spans="1:12" x14ac:dyDescent="0.2">
      <c r="A7194" t="s">
        <v>3166</v>
      </c>
      <c r="B7194" t="s">
        <v>6075</v>
      </c>
      <c r="C7194" t="s">
        <v>7360</v>
      </c>
      <c r="D7194" t="s">
        <v>197</v>
      </c>
      <c r="E7194" t="s">
        <v>7390</v>
      </c>
      <c r="F7194" t="s">
        <v>52</v>
      </c>
      <c r="G7194" t="s">
        <v>53</v>
      </c>
      <c r="H7194">
        <v>250000</v>
      </c>
      <c r="I7194">
        <v>250000</v>
      </c>
      <c r="J7194">
        <v>66.997343367846454</v>
      </c>
      <c r="K7194" s="1">
        <v>45626</v>
      </c>
      <c r="L7194" t="s">
        <v>15144</v>
      </c>
    </row>
    <row r="7195" spans="1:12" x14ac:dyDescent="0.2">
      <c r="A7195" t="s">
        <v>3167</v>
      </c>
      <c r="B7195" t="s">
        <v>6074</v>
      </c>
      <c r="C7195" t="s">
        <v>7360</v>
      </c>
      <c r="D7195" t="s">
        <v>197</v>
      </c>
      <c r="E7195" t="s">
        <v>7390</v>
      </c>
      <c r="F7195" t="s">
        <v>52</v>
      </c>
      <c r="G7195" t="s">
        <v>53</v>
      </c>
      <c r="H7195">
        <v>250000</v>
      </c>
      <c r="I7195">
        <v>250000</v>
      </c>
      <c r="J7195">
        <v>66.997343367846454</v>
      </c>
      <c r="K7195" s="1">
        <v>45626</v>
      </c>
      <c r="L7195" t="s">
        <v>15144</v>
      </c>
    </row>
    <row r="7196" spans="1:12" x14ac:dyDescent="0.2">
      <c r="A7196" t="s">
        <v>3164</v>
      </c>
      <c r="B7196" t="s">
        <v>6077</v>
      </c>
      <c r="C7196" t="s">
        <v>7360</v>
      </c>
      <c r="D7196" t="s">
        <v>197</v>
      </c>
      <c r="E7196" t="s">
        <v>7390</v>
      </c>
      <c r="F7196" t="s">
        <v>52</v>
      </c>
      <c r="G7196" t="s">
        <v>53</v>
      </c>
      <c r="H7196">
        <v>250000</v>
      </c>
      <c r="I7196">
        <v>250000</v>
      </c>
      <c r="J7196">
        <v>66.997343367846454</v>
      </c>
      <c r="K7196" s="1">
        <v>45626</v>
      </c>
      <c r="L7196" t="s">
        <v>15144</v>
      </c>
    </row>
    <row r="7197" spans="1:12" x14ac:dyDescent="0.2">
      <c r="A7197" t="s">
        <v>2951</v>
      </c>
      <c r="B7197" t="s">
        <v>6939</v>
      </c>
      <c r="C7197" t="s">
        <v>7360</v>
      </c>
      <c r="D7197" t="s">
        <v>197</v>
      </c>
      <c r="E7197" t="s">
        <v>7390</v>
      </c>
      <c r="F7197" t="s">
        <v>52</v>
      </c>
      <c r="G7197" t="s">
        <v>53</v>
      </c>
      <c r="H7197">
        <v>487500</v>
      </c>
      <c r="I7197">
        <v>487500</v>
      </c>
      <c r="J7197">
        <v>52.852083333333333</v>
      </c>
      <c r="K7197" s="1">
        <v>45657</v>
      </c>
      <c r="L7197" t="s">
        <v>15144</v>
      </c>
    </row>
    <row r="7198" spans="1:12" x14ac:dyDescent="0.2">
      <c r="A7198" t="s">
        <v>2955</v>
      </c>
      <c r="B7198" t="s">
        <v>6937</v>
      </c>
      <c r="C7198" t="s">
        <v>7360</v>
      </c>
      <c r="D7198" t="s">
        <v>197</v>
      </c>
      <c r="E7198" t="s">
        <v>7390</v>
      </c>
      <c r="F7198" t="s">
        <v>52</v>
      </c>
      <c r="G7198" t="s">
        <v>53</v>
      </c>
      <c r="H7198">
        <v>487500</v>
      </c>
      <c r="I7198">
        <v>487500</v>
      </c>
      <c r="J7198">
        <v>52.852083333333333</v>
      </c>
      <c r="K7198" s="1">
        <v>45657</v>
      </c>
      <c r="L7198" t="s">
        <v>15144</v>
      </c>
    </row>
    <row r="7199" spans="1:12" x14ac:dyDescent="0.2">
      <c r="A7199" t="s">
        <v>2954</v>
      </c>
      <c r="B7199" t="s">
        <v>6935</v>
      </c>
      <c r="C7199" t="s">
        <v>7360</v>
      </c>
      <c r="D7199" t="s">
        <v>197</v>
      </c>
      <c r="E7199" t="s">
        <v>7390</v>
      </c>
      <c r="F7199" t="s">
        <v>52</v>
      </c>
      <c r="G7199" t="s">
        <v>53</v>
      </c>
      <c r="H7199">
        <v>487500</v>
      </c>
      <c r="I7199">
        <v>487500</v>
      </c>
      <c r="J7199">
        <v>52.852083333333333</v>
      </c>
      <c r="K7199" s="1">
        <v>45657</v>
      </c>
      <c r="L7199" t="s">
        <v>15144</v>
      </c>
    </row>
    <row r="7200" spans="1:12" x14ac:dyDescent="0.2">
      <c r="A7200" t="s">
        <v>2953</v>
      </c>
      <c r="B7200" t="s">
        <v>6936</v>
      </c>
      <c r="C7200" t="s">
        <v>7360</v>
      </c>
      <c r="D7200" t="s">
        <v>197</v>
      </c>
      <c r="E7200" t="s">
        <v>7390</v>
      </c>
      <c r="F7200" t="s">
        <v>52</v>
      </c>
      <c r="G7200" t="s">
        <v>53</v>
      </c>
      <c r="H7200">
        <v>487500</v>
      </c>
      <c r="I7200">
        <v>487500</v>
      </c>
      <c r="J7200">
        <v>52.852083333333333</v>
      </c>
      <c r="K7200" s="1">
        <v>45657</v>
      </c>
      <c r="L7200" t="s">
        <v>15144</v>
      </c>
    </row>
    <row r="7201" spans="1:12" x14ac:dyDescent="0.2">
      <c r="A7201" t="s">
        <v>2952</v>
      </c>
      <c r="B7201" t="s">
        <v>6941</v>
      </c>
      <c r="C7201" t="s">
        <v>7360</v>
      </c>
      <c r="D7201" t="s">
        <v>197</v>
      </c>
      <c r="E7201" t="s">
        <v>7390</v>
      </c>
      <c r="F7201" t="s">
        <v>52</v>
      </c>
      <c r="G7201" t="s">
        <v>53</v>
      </c>
      <c r="H7201">
        <v>487500</v>
      </c>
      <c r="I7201">
        <v>487500</v>
      </c>
      <c r="J7201">
        <v>52.852083333333333</v>
      </c>
      <c r="K7201" s="1">
        <v>45657</v>
      </c>
      <c r="L7201" t="s">
        <v>15144</v>
      </c>
    </row>
    <row r="7202" spans="1:12" x14ac:dyDescent="0.2">
      <c r="A7202" t="s">
        <v>2956</v>
      </c>
      <c r="B7202" t="s">
        <v>6940</v>
      </c>
      <c r="C7202" t="s">
        <v>7360</v>
      </c>
      <c r="D7202" t="s">
        <v>197</v>
      </c>
      <c r="E7202" t="s">
        <v>7390</v>
      </c>
      <c r="F7202" t="s">
        <v>52</v>
      </c>
      <c r="G7202" t="s">
        <v>53</v>
      </c>
      <c r="H7202">
        <v>487500</v>
      </c>
      <c r="I7202">
        <v>487500</v>
      </c>
      <c r="J7202">
        <v>52.852083333333333</v>
      </c>
      <c r="K7202" s="1">
        <v>45657</v>
      </c>
      <c r="L7202" t="s">
        <v>15144</v>
      </c>
    </row>
    <row r="7203" spans="1:12" x14ac:dyDescent="0.2">
      <c r="A7203" t="s">
        <v>3339</v>
      </c>
      <c r="B7203" t="s">
        <v>6938</v>
      </c>
      <c r="C7203" t="s">
        <v>7360</v>
      </c>
      <c r="D7203" t="s">
        <v>197</v>
      </c>
      <c r="E7203" t="s">
        <v>7390</v>
      </c>
      <c r="F7203" t="s">
        <v>52</v>
      </c>
      <c r="G7203" t="s">
        <v>53</v>
      </c>
      <c r="H7203">
        <v>487500</v>
      </c>
      <c r="I7203">
        <v>487500</v>
      </c>
      <c r="J7203">
        <v>52.852083333333333</v>
      </c>
      <c r="K7203" s="1">
        <v>45657</v>
      </c>
      <c r="L7203" t="s">
        <v>15144</v>
      </c>
    </row>
    <row r="7204" spans="1:12" x14ac:dyDescent="0.2">
      <c r="A7204" t="s">
        <v>2957</v>
      </c>
      <c r="B7204" t="s">
        <v>6934</v>
      </c>
      <c r="C7204" t="s">
        <v>7360</v>
      </c>
      <c r="D7204" t="s">
        <v>197</v>
      </c>
      <c r="E7204" t="s">
        <v>7390</v>
      </c>
      <c r="F7204" t="s">
        <v>52</v>
      </c>
      <c r="G7204" t="s">
        <v>53</v>
      </c>
      <c r="H7204">
        <v>487500</v>
      </c>
      <c r="I7204">
        <v>487500</v>
      </c>
      <c r="J7204">
        <v>52.852083333333333</v>
      </c>
      <c r="K7204" s="1">
        <v>45657</v>
      </c>
      <c r="L7204" t="s">
        <v>15144</v>
      </c>
    </row>
    <row r="7205" spans="1:12" x14ac:dyDescent="0.2">
      <c r="A7205" t="s">
        <v>8517</v>
      </c>
      <c r="B7205" t="s">
        <v>8518</v>
      </c>
      <c r="C7205" t="s">
        <v>7360</v>
      </c>
      <c r="D7205" t="s">
        <v>304</v>
      </c>
      <c r="E7205" t="s">
        <v>7390</v>
      </c>
      <c r="F7205" t="s">
        <v>135</v>
      </c>
      <c r="G7205" t="s">
        <v>136</v>
      </c>
      <c r="I7205"/>
      <c r="J7205">
        <v>42.477499999999999</v>
      </c>
      <c r="K7205" s="1">
        <v>45900</v>
      </c>
      <c r="L7205" t="s">
        <v>15144</v>
      </c>
    </row>
    <row r="7206" spans="1:12" x14ac:dyDescent="0.2">
      <c r="A7206" t="s">
        <v>8519</v>
      </c>
      <c r="B7206" t="s">
        <v>8520</v>
      </c>
      <c r="C7206" t="s">
        <v>7360</v>
      </c>
      <c r="D7206" t="s">
        <v>304</v>
      </c>
      <c r="E7206" t="s">
        <v>7390</v>
      </c>
      <c r="F7206" t="s">
        <v>135</v>
      </c>
      <c r="G7206" t="s">
        <v>136</v>
      </c>
      <c r="I7206"/>
      <c r="J7206">
        <v>42.477499999999999</v>
      </c>
      <c r="K7206" s="1">
        <v>45900</v>
      </c>
      <c r="L7206" t="s">
        <v>15144</v>
      </c>
    </row>
    <row r="7207" spans="1:12" x14ac:dyDescent="0.2">
      <c r="A7207" t="s">
        <v>8515</v>
      </c>
      <c r="B7207" t="s">
        <v>8516</v>
      </c>
      <c r="C7207" t="s">
        <v>7360</v>
      </c>
      <c r="D7207" t="s">
        <v>304</v>
      </c>
      <c r="E7207" t="s">
        <v>7390</v>
      </c>
      <c r="F7207" t="s">
        <v>135</v>
      </c>
      <c r="G7207" t="s">
        <v>136</v>
      </c>
      <c r="I7207"/>
      <c r="J7207">
        <v>42.477499999999999</v>
      </c>
      <c r="K7207" s="1">
        <v>45900</v>
      </c>
      <c r="L7207" t="s">
        <v>15144</v>
      </c>
    </row>
    <row r="7208" spans="1:12" x14ac:dyDescent="0.2">
      <c r="A7208" t="s">
        <v>11327</v>
      </c>
      <c r="B7208" t="s">
        <v>11328</v>
      </c>
      <c r="C7208" t="s">
        <v>7360</v>
      </c>
      <c r="D7208" t="s">
        <v>304</v>
      </c>
      <c r="E7208" t="s">
        <v>7390</v>
      </c>
      <c r="F7208" t="s">
        <v>127</v>
      </c>
      <c r="G7208" t="s">
        <v>128</v>
      </c>
      <c r="I7208"/>
      <c r="J7208">
        <v>42.477499999999999</v>
      </c>
      <c r="K7208" s="1">
        <v>46053</v>
      </c>
      <c r="L7208" t="s">
        <v>15144</v>
      </c>
    </row>
    <row r="7209" spans="1:12" x14ac:dyDescent="0.2">
      <c r="A7209" t="s">
        <v>7550</v>
      </c>
      <c r="B7209" t="s">
        <v>7551</v>
      </c>
      <c r="C7209" t="s">
        <v>7360</v>
      </c>
      <c r="D7209" t="s">
        <v>643</v>
      </c>
      <c r="E7209" t="s">
        <v>7390</v>
      </c>
      <c r="F7209" t="s">
        <v>52</v>
      </c>
      <c r="G7209" t="s">
        <v>53</v>
      </c>
      <c r="I7209">
        <v>502173</v>
      </c>
      <c r="J7209">
        <v>71.094999999999999</v>
      </c>
      <c r="K7209" s="1">
        <v>45808</v>
      </c>
      <c r="L7209" t="s">
        <v>15144</v>
      </c>
    </row>
    <row r="7210" spans="1:12" x14ac:dyDescent="0.2">
      <c r="A7210" t="s">
        <v>7542</v>
      </c>
      <c r="B7210" t="s">
        <v>7543</v>
      </c>
      <c r="C7210" t="s">
        <v>7360</v>
      </c>
      <c r="D7210" t="s">
        <v>643</v>
      </c>
      <c r="E7210" t="s">
        <v>7390</v>
      </c>
      <c r="F7210" t="s">
        <v>52</v>
      </c>
      <c r="G7210" t="s">
        <v>53</v>
      </c>
      <c r="I7210">
        <v>502173</v>
      </c>
      <c r="J7210">
        <v>71.094999999999999</v>
      </c>
      <c r="K7210" s="1">
        <v>45808</v>
      </c>
      <c r="L7210" t="s">
        <v>15144</v>
      </c>
    </row>
    <row r="7211" spans="1:12" x14ac:dyDescent="0.2">
      <c r="A7211" t="s">
        <v>7572</v>
      </c>
      <c r="B7211" t="s">
        <v>7573</v>
      </c>
      <c r="C7211" t="s">
        <v>7360</v>
      </c>
      <c r="D7211" t="s">
        <v>643</v>
      </c>
      <c r="E7211" t="s">
        <v>7390</v>
      </c>
      <c r="F7211" t="s">
        <v>52</v>
      </c>
      <c r="G7211" t="s">
        <v>53</v>
      </c>
      <c r="I7211">
        <v>502173</v>
      </c>
      <c r="J7211">
        <v>71.094999999999999</v>
      </c>
      <c r="K7211" s="1">
        <v>45808</v>
      </c>
      <c r="L7211" t="s">
        <v>15144</v>
      </c>
    </row>
    <row r="7212" spans="1:12" x14ac:dyDescent="0.2">
      <c r="A7212" t="s">
        <v>7562</v>
      </c>
      <c r="B7212" t="s">
        <v>7563</v>
      </c>
      <c r="C7212" t="s">
        <v>7360</v>
      </c>
      <c r="D7212" t="s">
        <v>643</v>
      </c>
      <c r="E7212" t="s">
        <v>7390</v>
      </c>
      <c r="F7212" t="s">
        <v>52</v>
      </c>
      <c r="G7212" t="s">
        <v>53</v>
      </c>
      <c r="I7212">
        <v>502173</v>
      </c>
      <c r="J7212">
        <v>71.094999999999999</v>
      </c>
      <c r="K7212" s="1">
        <v>45808</v>
      </c>
      <c r="L7212" t="s">
        <v>15144</v>
      </c>
    </row>
    <row r="7213" spans="1:12" x14ac:dyDescent="0.2">
      <c r="A7213" t="s">
        <v>7552</v>
      </c>
      <c r="B7213" t="s">
        <v>7553</v>
      </c>
      <c r="C7213" t="s">
        <v>7360</v>
      </c>
      <c r="D7213" t="s">
        <v>643</v>
      </c>
      <c r="E7213" t="s">
        <v>7390</v>
      </c>
      <c r="F7213" t="s">
        <v>52</v>
      </c>
      <c r="G7213" t="s">
        <v>53</v>
      </c>
      <c r="I7213">
        <v>502173</v>
      </c>
      <c r="J7213">
        <v>71.094999999999999</v>
      </c>
      <c r="K7213" s="1">
        <v>45808</v>
      </c>
      <c r="L7213" t="s">
        <v>15144</v>
      </c>
    </row>
    <row r="7214" spans="1:12" x14ac:dyDescent="0.2">
      <c r="A7214" t="s">
        <v>7534</v>
      </c>
      <c r="B7214" t="s">
        <v>7535</v>
      </c>
      <c r="C7214" t="s">
        <v>7360</v>
      </c>
      <c r="D7214" t="s">
        <v>643</v>
      </c>
      <c r="E7214" t="s">
        <v>7390</v>
      </c>
      <c r="F7214" t="s">
        <v>52</v>
      </c>
      <c r="G7214" t="s">
        <v>53</v>
      </c>
      <c r="I7214">
        <v>502173</v>
      </c>
      <c r="J7214">
        <v>71.094999999999999</v>
      </c>
      <c r="K7214" s="1">
        <v>45808</v>
      </c>
      <c r="L7214" t="s">
        <v>15144</v>
      </c>
    </row>
    <row r="7215" spans="1:12" x14ac:dyDescent="0.2">
      <c r="A7215" t="s">
        <v>7536</v>
      </c>
      <c r="B7215" t="s">
        <v>7537</v>
      </c>
      <c r="C7215" t="s">
        <v>7360</v>
      </c>
      <c r="D7215" t="s">
        <v>643</v>
      </c>
      <c r="E7215" t="s">
        <v>7390</v>
      </c>
      <c r="F7215" t="s">
        <v>52</v>
      </c>
      <c r="G7215" t="s">
        <v>53</v>
      </c>
      <c r="I7215">
        <v>502173</v>
      </c>
      <c r="J7215">
        <v>71.094999999999999</v>
      </c>
      <c r="K7215" s="1">
        <v>45808</v>
      </c>
      <c r="L7215" t="s">
        <v>15144</v>
      </c>
    </row>
    <row r="7216" spans="1:12" x14ac:dyDescent="0.2">
      <c r="A7216" t="s">
        <v>7546</v>
      </c>
      <c r="B7216" t="s">
        <v>7547</v>
      </c>
      <c r="C7216" t="s">
        <v>7360</v>
      </c>
      <c r="D7216" t="s">
        <v>643</v>
      </c>
      <c r="E7216" t="s">
        <v>7390</v>
      </c>
      <c r="F7216" t="s">
        <v>52</v>
      </c>
      <c r="G7216" t="s">
        <v>53</v>
      </c>
      <c r="I7216">
        <v>502173</v>
      </c>
      <c r="J7216">
        <v>71.094999999999999</v>
      </c>
      <c r="K7216" s="1">
        <v>45808</v>
      </c>
      <c r="L7216" t="s">
        <v>15144</v>
      </c>
    </row>
    <row r="7217" spans="1:12" x14ac:dyDescent="0.2">
      <c r="A7217" t="s">
        <v>7574</v>
      </c>
      <c r="B7217" t="s">
        <v>7575</v>
      </c>
      <c r="C7217" t="s">
        <v>7360</v>
      </c>
      <c r="D7217" t="s">
        <v>643</v>
      </c>
      <c r="E7217" t="s">
        <v>7390</v>
      </c>
      <c r="F7217" t="s">
        <v>52</v>
      </c>
      <c r="G7217" t="s">
        <v>53</v>
      </c>
      <c r="I7217">
        <v>502173</v>
      </c>
      <c r="J7217">
        <v>71.094999999999999</v>
      </c>
      <c r="K7217" s="1">
        <v>45808</v>
      </c>
      <c r="L7217" t="s">
        <v>15144</v>
      </c>
    </row>
    <row r="7218" spans="1:12" x14ac:dyDescent="0.2">
      <c r="A7218" t="s">
        <v>7564</v>
      </c>
      <c r="B7218" t="s">
        <v>7565</v>
      </c>
      <c r="C7218" t="s">
        <v>7360</v>
      </c>
      <c r="D7218" t="s">
        <v>643</v>
      </c>
      <c r="E7218" t="s">
        <v>7390</v>
      </c>
      <c r="F7218" t="s">
        <v>52</v>
      </c>
      <c r="G7218" t="s">
        <v>53</v>
      </c>
      <c r="I7218">
        <v>502173</v>
      </c>
      <c r="J7218">
        <v>71.094999999999999</v>
      </c>
      <c r="K7218" s="1">
        <v>45808</v>
      </c>
      <c r="L7218" t="s">
        <v>15144</v>
      </c>
    </row>
    <row r="7219" spans="1:12" x14ac:dyDescent="0.2">
      <c r="A7219" t="s">
        <v>7538</v>
      </c>
      <c r="B7219" t="s">
        <v>7539</v>
      </c>
      <c r="C7219" t="s">
        <v>7360</v>
      </c>
      <c r="D7219" t="s">
        <v>643</v>
      </c>
      <c r="E7219" t="s">
        <v>7390</v>
      </c>
      <c r="F7219" t="s">
        <v>52</v>
      </c>
      <c r="G7219" t="s">
        <v>53</v>
      </c>
      <c r="I7219">
        <v>502173</v>
      </c>
      <c r="J7219">
        <v>71.094999999999999</v>
      </c>
      <c r="K7219" s="1">
        <v>45808</v>
      </c>
      <c r="L7219" t="s">
        <v>15144</v>
      </c>
    </row>
    <row r="7220" spans="1:12" x14ac:dyDescent="0.2">
      <c r="A7220" t="s">
        <v>7560</v>
      </c>
      <c r="B7220" t="s">
        <v>7561</v>
      </c>
      <c r="C7220" t="s">
        <v>7360</v>
      </c>
      <c r="D7220" t="s">
        <v>643</v>
      </c>
      <c r="E7220" t="s">
        <v>7390</v>
      </c>
      <c r="F7220" t="s">
        <v>52</v>
      </c>
      <c r="G7220" t="s">
        <v>53</v>
      </c>
      <c r="I7220">
        <v>502173</v>
      </c>
      <c r="J7220">
        <v>71.094999999999999</v>
      </c>
      <c r="K7220" s="1">
        <v>45808</v>
      </c>
      <c r="L7220" t="s">
        <v>15144</v>
      </c>
    </row>
    <row r="7221" spans="1:12" x14ac:dyDescent="0.2">
      <c r="A7221" t="s">
        <v>7540</v>
      </c>
      <c r="B7221" t="s">
        <v>7541</v>
      </c>
      <c r="C7221" t="s">
        <v>7360</v>
      </c>
      <c r="D7221" t="s">
        <v>643</v>
      </c>
      <c r="E7221" t="s">
        <v>7390</v>
      </c>
      <c r="F7221" t="s">
        <v>52</v>
      </c>
      <c r="G7221" t="s">
        <v>53</v>
      </c>
      <c r="I7221">
        <v>502173</v>
      </c>
      <c r="J7221">
        <v>71.094999999999999</v>
      </c>
      <c r="K7221" s="1">
        <v>45808</v>
      </c>
      <c r="L7221" t="s">
        <v>15144</v>
      </c>
    </row>
    <row r="7222" spans="1:12" x14ac:dyDescent="0.2">
      <c r="A7222" t="s">
        <v>7578</v>
      </c>
      <c r="B7222" t="s">
        <v>7579</v>
      </c>
      <c r="C7222" t="s">
        <v>7360</v>
      </c>
      <c r="D7222" t="s">
        <v>643</v>
      </c>
      <c r="E7222" t="s">
        <v>7390</v>
      </c>
      <c r="F7222" t="s">
        <v>52</v>
      </c>
      <c r="G7222" t="s">
        <v>53</v>
      </c>
      <c r="I7222">
        <v>502173</v>
      </c>
      <c r="J7222">
        <v>71.094999999999999</v>
      </c>
      <c r="K7222" s="1">
        <v>45808</v>
      </c>
      <c r="L7222" t="s">
        <v>15144</v>
      </c>
    </row>
    <row r="7223" spans="1:12" x14ac:dyDescent="0.2">
      <c r="A7223" t="s">
        <v>7544</v>
      </c>
      <c r="B7223" t="s">
        <v>7545</v>
      </c>
      <c r="C7223" t="s">
        <v>7360</v>
      </c>
      <c r="D7223" t="s">
        <v>643</v>
      </c>
      <c r="E7223" t="s">
        <v>7390</v>
      </c>
      <c r="F7223" t="s">
        <v>52</v>
      </c>
      <c r="G7223" t="s">
        <v>53</v>
      </c>
      <c r="I7223">
        <v>502173</v>
      </c>
      <c r="J7223">
        <v>71.094999999999999</v>
      </c>
      <c r="K7223" s="1">
        <v>45808</v>
      </c>
      <c r="L7223" t="s">
        <v>15144</v>
      </c>
    </row>
    <row r="7224" spans="1:12" x14ac:dyDescent="0.2">
      <c r="A7224" t="s">
        <v>7566</v>
      </c>
      <c r="B7224" t="s">
        <v>7567</v>
      </c>
      <c r="C7224" t="s">
        <v>7360</v>
      </c>
      <c r="D7224" t="s">
        <v>643</v>
      </c>
      <c r="E7224" t="s">
        <v>7390</v>
      </c>
      <c r="F7224" t="s">
        <v>52</v>
      </c>
      <c r="G7224" t="s">
        <v>53</v>
      </c>
      <c r="I7224">
        <v>502173</v>
      </c>
      <c r="J7224">
        <v>71.094999999999999</v>
      </c>
      <c r="K7224" s="1">
        <v>45808</v>
      </c>
      <c r="L7224" t="s">
        <v>15144</v>
      </c>
    </row>
    <row r="7225" spans="1:12" x14ac:dyDescent="0.2">
      <c r="A7225" t="s">
        <v>7576</v>
      </c>
      <c r="B7225" t="s">
        <v>7577</v>
      </c>
      <c r="C7225" t="s">
        <v>7360</v>
      </c>
      <c r="D7225" t="s">
        <v>643</v>
      </c>
      <c r="E7225" t="s">
        <v>7390</v>
      </c>
      <c r="F7225" t="s">
        <v>52</v>
      </c>
      <c r="G7225" t="s">
        <v>53</v>
      </c>
      <c r="I7225">
        <v>502173</v>
      </c>
      <c r="J7225">
        <v>71.094999999999999</v>
      </c>
      <c r="K7225" s="1">
        <v>45808</v>
      </c>
      <c r="L7225" t="s">
        <v>15144</v>
      </c>
    </row>
    <row r="7226" spans="1:12" x14ac:dyDescent="0.2">
      <c r="A7226" t="s">
        <v>7570</v>
      </c>
      <c r="B7226" t="s">
        <v>7571</v>
      </c>
      <c r="C7226" t="s">
        <v>7360</v>
      </c>
      <c r="D7226" t="s">
        <v>643</v>
      </c>
      <c r="E7226" t="s">
        <v>7390</v>
      </c>
      <c r="F7226" t="s">
        <v>52</v>
      </c>
      <c r="G7226" t="s">
        <v>53</v>
      </c>
      <c r="I7226">
        <v>502173</v>
      </c>
      <c r="J7226">
        <v>71.094999999999999</v>
      </c>
      <c r="K7226" s="1">
        <v>45808</v>
      </c>
      <c r="L7226" t="s">
        <v>15144</v>
      </c>
    </row>
    <row r="7227" spans="1:12" x14ac:dyDescent="0.2">
      <c r="A7227" t="s">
        <v>7558</v>
      </c>
      <c r="B7227" t="s">
        <v>7559</v>
      </c>
      <c r="C7227" t="s">
        <v>7360</v>
      </c>
      <c r="D7227" t="s">
        <v>643</v>
      </c>
      <c r="E7227" t="s">
        <v>7390</v>
      </c>
      <c r="F7227" t="s">
        <v>52</v>
      </c>
      <c r="G7227" t="s">
        <v>53</v>
      </c>
      <c r="I7227">
        <v>502173</v>
      </c>
      <c r="J7227">
        <v>71.094999999999999</v>
      </c>
      <c r="K7227" s="1">
        <v>45808</v>
      </c>
      <c r="L7227" t="s">
        <v>15144</v>
      </c>
    </row>
    <row r="7228" spans="1:12" x14ac:dyDescent="0.2">
      <c r="A7228" t="s">
        <v>7556</v>
      </c>
      <c r="B7228" t="s">
        <v>7557</v>
      </c>
      <c r="C7228" t="s">
        <v>7360</v>
      </c>
      <c r="D7228" t="s">
        <v>643</v>
      </c>
      <c r="E7228" t="s">
        <v>7390</v>
      </c>
      <c r="F7228" t="s">
        <v>52</v>
      </c>
      <c r="G7228" t="s">
        <v>53</v>
      </c>
      <c r="I7228">
        <v>502173</v>
      </c>
      <c r="J7228">
        <v>71.094999999999999</v>
      </c>
      <c r="K7228" s="1">
        <v>45808</v>
      </c>
      <c r="L7228" t="s">
        <v>15144</v>
      </c>
    </row>
    <row r="7229" spans="1:12" x14ac:dyDescent="0.2">
      <c r="A7229" t="s">
        <v>7568</v>
      </c>
      <c r="B7229" t="s">
        <v>7569</v>
      </c>
      <c r="C7229" t="s">
        <v>7360</v>
      </c>
      <c r="D7229" t="s">
        <v>643</v>
      </c>
      <c r="E7229" t="s">
        <v>7390</v>
      </c>
      <c r="F7229" t="s">
        <v>52</v>
      </c>
      <c r="G7229" t="s">
        <v>53</v>
      </c>
      <c r="I7229">
        <v>502173</v>
      </c>
      <c r="J7229">
        <v>71.094999999999999</v>
      </c>
      <c r="K7229" s="1">
        <v>45808</v>
      </c>
      <c r="L7229" t="s">
        <v>15144</v>
      </c>
    </row>
    <row r="7230" spans="1:12" x14ac:dyDescent="0.2">
      <c r="A7230" t="s">
        <v>7548</v>
      </c>
      <c r="B7230" t="s">
        <v>7549</v>
      </c>
      <c r="C7230" t="s">
        <v>7360</v>
      </c>
      <c r="D7230" t="s">
        <v>643</v>
      </c>
      <c r="E7230" t="s">
        <v>7390</v>
      </c>
      <c r="F7230" t="s">
        <v>52</v>
      </c>
      <c r="G7230" t="s">
        <v>53</v>
      </c>
      <c r="I7230">
        <v>502173</v>
      </c>
      <c r="J7230">
        <v>71.094999999999999</v>
      </c>
      <c r="K7230" s="1">
        <v>45808</v>
      </c>
      <c r="L7230" t="s">
        <v>15144</v>
      </c>
    </row>
    <row r="7231" spans="1:12" x14ac:dyDescent="0.2">
      <c r="A7231" t="s">
        <v>7554</v>
      </c>
      <c r="B7231" t="s">
        <v>7555</v>
      </c>
      <c r="C7231" t="s">
        <v>7360</v>
      </c>
      <c r="D7231" t="s">
        <v>643</v>
      </c>
      <c r="E7231" t="s">
        <v>7390</v>
      </c>
      <c r="F7231" t="s">
        <v>52</v>
      </c>
      <c r="G7231" t="s">
        <v>53</v>
      </c>
      <c r="I7231">
        <v>502173</v>
      </c>
      <c r="J7231">
        <v>71.094999999999999</v>
      </c>
      <c r="K7231" s="1">
        <v>45808</v>
      </c>
      <c r="L7231" t="s">
        <v>15144</v>
      </c>
    </row>
    <row r="7232" spans="1:12" x14ac:dyDescent="0.2">
      <c r="A7232" t="s">
        <v>3796</v>
      </c>
      <c r="B7232" t="s">
        <v>9101</v>
      </c>
      <c r="C7232" t="s">
        <v>7360</v>
      </c>
      <c r="D7232" t="s">
        <v>205</v>
      </c>
      <c r="E7232" t="s">
        <v>7390</v>
      </c>
      <c r="F7232" t="s">
        <v>49</v>
      </c>
      <c r="G7232" t="s">
        <v>50</v>
      </c>
      <c r="I7232"/>
      <c r="J7232">
        <v>76</v>
      </c>
      <c r="K7232" s="1">
        <v>45747</v>
      </c>
      <c r="L7232" t="s">
        <v>15144</v>
      </c>
    </row>
    <row r="7233" spans="1:12" x14ac:dyDescent="0.2">
      <c r="A7233" t="s">
        <v>9104</v>
      </c>
      <c r="B7233" t="s">
        <v>9105</v>
      </c>
      <c r="C7233" t="s">
        <v>7360</v>
      </c>
      <c r="D7233" t="s">
        <v>205</v>
      </c>
      <c r="E7233" t="s">
        <v>7390</v>
      </c>
      <c r="F7233" t="s">
        <v>49</v>
      </c>
      <c r="G7233" t="s">
        <v>50</v>
      </c>
      <c r="I7233"/>
      <c r="J7233">
        <v>76</v>
      </c>
      <c r="K7233" s="1">
        <v>45900</v>
      </c>
      <c r="L7233" t="s">
        <v>15144</v>
      </c>
    </row>
    <row r="7234" spans="1:12" x14ac:dyDescent="0.2">
      <c r="A7234" t="s">
        <v>9108</v>
      </c>
      <c r="B7234" t="s">
        <v>9109</v>
      </c>
      <c r="C7234" t="s">
        <v>7360</v>
      </c>
      <c r="D7234" t="s">
        <v>205</v>
      </c>
      <c r="E7234" t="s">
        <v>7390</v>
      </c>
      <c r="F7234" t="s">
        <v>49</v>
      </c>
      <c r="G7234" t="s">
        <v>50</v>
      </c>
      <c r="I7234"/>
      <c r="J7234">
        <v>76</v>
      </c>
      <c r="K7234" s="1">
        <v>45900</v>
      </c>
      <c r="L7234" t="s">
        <v>15144</v>
      </c>
    </row>
    <row r="7235" spans="1:12" x14ac:dyDescent="0.2">
      <c r="A7235" t="s">
        <v>9106</v>
      </c>
      <c r="B7235" t="s">
        <v>9107</v>
      </c>
      <c r="C7235" t="s">
        <v>7360</v>
      </c>
      <c r="D7235" t="s">
        <v>205</v>
      </c>
      <c r="E7235" t="s">
        <v>7390</v>
      </c>
      <c r="F7235" t="s">
        <v>49</v>
      </c>
      <c r="G7235" t="s">
        <v>50</v>
      </c>
      <c r="I7235"/>
      <c r="J7235">
        <v>76</v>
      </c>
      <c r="K7235" s="1">
        <v>45900</v>
      </c>
      <c r="L7235" t="s">
        <v>15144</v>
      </c>
    </row>
    <row r="7236" spans="1:12" x14ac:dyDescent="0.2">
      <c r="A7236" t="s">
        <v>9102</v>
      </c>
      <c r="B7236" t="s">
        <v>9103</v>
      </c>
      <c r="C7236" t="s">
        <v>7360</v>
      </c>
      <c r="D7236" t="s">
        <v>205</v>
      </c>
      <c r="E7236" t="s">
        <v>7390</v>
      </c>
      <c r="F7236" t="s">
        <v>49</v>
      </c>
      <c r="G7236" t="s">
        <v>50</v>
      </c>
      <c r="I7236"/>
      <c r="J7236">
        <v>76</v>
      </c>
      <c r="K7236" s="1">
        <v>45900</v>
      </c>
      <c r="L7236" t="s">
        <v>15144</v>
      </c>
    </row>
    <row r="7237" spans="1:12" x14ac:dyDescent="0.2">
      <c r="A7237" t="s">
        <v>9716</v>
      </c>
      <c r="B7237" t="s">
        <v>9717</v>
      </c>
      <c r="C7237" t="s">
        <v>7360</v>
      </c>
      <c r="D7237" t="s">
        <v>221</v>
      </c>
      <c r="E7237" t="s">
        <v>7390</v>
      </c>
      <c r="F7237" t="s">
        <v>127</v>
      </c>
      <c r="G7237" t="s">
        <v>128</v>
      </c>
      <c r="I7237"/>
      <c r="J7237">
        <v>45.557499999999997</v>
      </c>
      <c r="K7237" s="1">
        <v>45961</v>
      </c>
      <c r="L7237" t="s">
        <v>15144</v>
      </c>
    </row>
    <row r="7238" spans="1:12" x14ac:dyDescent="0.2">
      <c r="A7238" t="s">
        <v>9734</v>
      </c>
      <c r="B7238" t="s">
        <v>9735</v>
      </c>
      <c r="C7238" t="s">
        <v>7360</v>
      </c>
      <c r="D7238" t="s">
        <v>221</v>
      </c>
      <c r="E7238" t="s">
        <v>7390</v>
      </c>
      <c r="F7238" t="s">
        <v>127</v>
      </c>
      <c r="G7238" t="s">
        <v>128</v>
      </c>
      <c r="I7238"/>
      <c r="J7238">
        <v>45.557499999999997</v>
      </c>
      <c r="K7238" s="1">
        <v>45961</v>
      </c>
      <c r="L7238" t="s">
        <v>15144</v>
      </c>
    </row>
    <row r="7239" spans="1:12" x14ac:dyDescent="0.2">
      <c r="A7239" t="s">
        <v>9718</v>
      </c>
      <c r="B7239" t="s">
        <v>9719</v>
      </c>
      <c r="C7239" t="s">
        <v>7360</v>
      </c>
      <c r="D7239" t="s">
        <v>221</v>
      </c>
      <c r="E7239" t="s">
        <v>7390</v>
      </c>
      <c r="F7239" t="s">
        <v>127</v>
      </c>
      <c r="G7239" t="s">
        <v>128</v>
      </c>
      <c r="I7239"/>
      <c r="J7239">
        <v>45.557499999999997</v>
      </c>
      <c r="K7239" s="1">
        <v>45961</v>
      </c>
      <c r="L7239" t="s">
        <v>15144</v>
      </c>
    </row>
    <row r="7240" spans="1:12" x14ac:dyDescent="0.2">
      <c r="A7240" t="s">
        <v>9728</v>
      </c>
      <c r="B7240" t="s">
        <v>9729</v>
      </c>
      <c r="C7240" t="s">
        <v>7360</v>
      </c>
      <c r="D7240" t="s">
        <v>221</v>
      </c>
      <c r="E7240" t="s">
        <v>7390</v>
      </c>
      <c r="F7240" t="s">
        <v>127</v>
      </c>
      <c r="G7240" t="s">
        <v>128</v>
      </c>
      <c r="I7240"/>
      <c r="J7240">
        <v>45.557499999999997</v>
      </c>
      <c r="K7240" s="1">
        <v>45961</v>
      </c>
      <c r="L7240" t="s">
        <v>15144</v>
      </c>
    </row>
    <row r="7241" spans="1:12" x14ac:dyDescent="0.2">
      <c r="A7241" t="s">
        <v>9722</v>
      </c>
      <c r="B7241" t="s">
        <v>9723</v>
      </c>
      <c r="C7241" t="s">
        <v>7360</v>
      </c>
      <c r="D7241" t="s">
        <v>221</v>
      </c>
      <c r="E7241" t="s">
        <v>7390</v>
      </c>
      <c r="F7241" t="s">
        <v>127</v>
      </c>
      <c r="G7241" t="s">
        <v>128</v>
      </c>
      <c r="I7241"/>
      <c r="J7241">
        <v>45.557499999999997</v>
      </c>
      <c r="K7241" s="1">
        <v>45961</v>
      </c>
      <c r="L7241" t="s">
        <v>15144</v>
      </c>
    </row>
    <row r="7242" spans="1:12" x14ac:dyDescent="0.2">
      <c r="A7242" t="s">
        <v>9724</v>
      </c>
      <c r="B7242" t="s">
        <v>9725</v>
      </c>
      <c r="C7242" t="s">
        <v>7360</v>
      </c>
      <c r="D7242" t="s">
        <v>221</v>
      </c>
      <c r="E7242" t="s">
        <v>7390</v>
      </c>
      <c r="F7242" t="s">
        <v>127</v>
      </c>
      <c r="G7242" t="s">
        <v>128</v>
      </c>
      <c r="I7242"/>
      <c r="J7242">
        <v>45.557499999999997</v>
      </c>
      <c r="K7242" s="1">
        <v>45961</v>
      </c>
      <c r="L7242" t="s">
        <v>15144</v>
      </c>
    </row>
    <row r="7243" spans="1:12" x14ac:dyDescent="0.2">
      <c r="A7243" t="s">
        <v>9732</v>
      </c>
      <c r="B7243" t="s">
        <v>9733</v>
      </c>
      <c r="C7243" t="s">
        <v>7360</v>
      </c>
      <c r="D7243" t="s">
        <v>221</v>
      </c>
      <c r="E7243" t="s">
        <v>7390</v>
      </c>
      <c r="F7243" t="s">
        <v>127</v>
      </c>
      <c r="G7243" t="s">
        <v>128</v>
      </c>
      <c r="I7243"/>
      <c r="J7243">
        <v>45.557499999999997</v>
      </c>
      <c r="K7243" s="1">
        <v>45961</v>
      </c>
      <c r="L7243" t="s">
        <v>15144</v>
      </c>
    </row>
    <row r="7244" spans="1:12" x14ac:dyDescent="0.2">
      <c r="A7244" t="s">
        <v>9720</v>
      </c>
      <c r="B7244" t="s">
        <v>9721</v>
      </c>
      <c r="C7244" t="s">
        <v>7360</v>
      </c>
      <c r="D7244" t="s">
        <v>221</v>
      </c>
      <c r="E7244" t="s">
        <v>7390</v>
      </c>
      <c r="F7244" t="s">
        <v>127</v>
      </c>
      <c r="G7244" t="s">
        <v>128</v>
      </c>
      <c r="I7244"/>
      <c r="J7244">
        <v>45.557499999999997</v>
      </c>
      <c r="K7244" s="1">
        <v>45961</v>
      </c>
      <c r="L7244" t="s">
        <v>15144</v>
      </c>
    </row>
    <row r="7245" spans="1:12" x14ac:dyDescent="0.2">
      <c r="A7245" t="s">
        <v>9726</v>
      </c>
      <c r="B7245" t="s">
        <v>9727</v>
      </c>
      <c r="C7245" t="s">
        <v>7360</v>
      </c>
      <c r="D7245" t="s">
        <v>221</v>
      </c>
      <c r="E7245" t="s">
        <v>7390</v>
      </c>
      <c r="F7245" t="s">
        <v>127</v>
      </c>
      <c r="G7245" t="s">
        <v>128</v>
      </c>
      <c r="I7245"/>
      <c r="J7245">
        <v>45.557499999999997</v>
      </c>
      <c r="K7245" s="1">
        <v>45961</v>
      </c>
      <c r="L7245" t="s">
        <v>15144</v>
      </c>
    </row>
    <row r="7246" spans="1:12" x14ac:dyDescent="0.2">
      <c r="A7246" t="s">
        <v>9730</v>
      </c>
      <c r="B7246" t="s">
        <v>9731</v>
      </c>
      <c r="C7246" t="s">
        <v>7360</v>
      </c>
      <c r="D7246" t="s">
        <v>221</v>
      </c>
      <c r="E7246" t="s">
        <v>7390</v>
      </c>
      <c r="F7246" t="s">
        <v>127</v>
      </c>
      <c r="G7246" t="s">
        <v>128</v>
      </c>
      <c r="I7246"/>
      <c r="J7246">
        <v>45.557499999999997</v>
      </c>
      <c r="K7246" s="1">
        <v>45961</v>
      </c>
      <c r="L7246" t="s">
        <v>15144</v>
      </c>
    </row>
    <row r="7247" spans="1:12" x14ac:dyDescent="0.2">
      <c r="A7247" t="s">
        <v>3618</v>
      </c>
      <c r="B7247" t="s">
        <v>4389</v>
      </c>
      <c r="C7247" t="s">
        <v>7360</v>
      </c>
      <c r="D7247" t="s">
        <v>11434</v>
      </c>
      <c r="E7247" t="s">
        <v>7390</v>
      </c>
      <c r="F7247" t="s">
        <v>39</v>
      </c>
      <c r="G7247" t="s">
        <v>40</v>
      </c>
      <c r="I7247"/>
      <c r="J7247">
        <v>36</v>
      </c>
      <c r="K7247" s="1">
        <v>45716</v>
      </c>
      <c r="L7247" t="s">
        <v>15144</v>
      </c>
    </row>
    <row r="7248" spans="1:12" x14ac:dyDescent="0.2">
      <c r="A7248" t="s">
        <v>3619</v>
      </c>
      <c r="B7248" t="s">
        <v>4388</v>
      </c>
      <c r="C7248" t="s">
        <v>7360</v>
      </c>
      <c r="D7248" t="s">
        <v>11434</v>
      </c>
      <c r="E7248" t="s">
        <v>7390</v>
      </c>
      <c r="F7248" t="s">
        <v>39</v>
      </c>
      <c r="G7248" t="s">
        <v>40</v>
      </c>
      <c r="H7248">
        <v>218400</v>
      </c>
      <c r="I7248">
        <v>218400</v>
      </c>
      <c r="J7248">
        <v>52</v>
      </c>
      <c r="K7248" s="1">
        <v>45716</v>
      </c>
      <c r="L7248" t="s">
        <v>15144</v>
      </c>
    </row>
    <row r="7249" spans="1:12" x14ac:dyDescent="0.2">
      <c r="A7249" t="s">
        <v>14586</v>
      </c>
      <c r="B7249" t="s">
        <v>14587</v>
      </c>
      <c r="C7249" t="s">
        <v>7360</v>
      </c>
      <c r="D7249" t="s">
        <v>2811</v>
      </c>
      <c r="E7249" t="s">
        <v>7390</v>
      </c>
      <c r="F7249" t="s">
        <v>49</v>
      </c>
      <c r="G7249" t="s">
        <v>50</v>
      </c>
      <c r="I7249"/>
      <c r="K7249" s="1">
        <v>46203</v>
      </c>
      <c r="L7249" t="s">
        <v>15144</v>
      </c>
    </row>
    <row r="7250" spans="1:12" x14ac:dyDescent="0.2">
      <c r="A7250" t="s">
        <v>7449</v>
      </c>
      <c r="B7250" t="s">
        <v>7372</v>
      </c>
      <c r="C7250" t="s">
        <v>7360</v>
      </c>
      <c r="D7250" t="s">
        <v>2811</v>
      </c>
      <c r="E7250" t="s">
        <v>7390</v>
      </c>
      <c r="F7250" t="s">
        <v>147</v>
      </c>
      <c r="G7250" t="s">
        <v>148</v>
      </c>
      <c r="I7250">
        <v>300000</v>
      </c>
      <c r="J7250">
        <v>58.216000000000001</v>
      </c>
      <c r="K7250" s="1">
        <v>45808</v>
      </c>
      <c r="L7250" t="s">
        <v>15144</v>
      </c>
    </row>
    <row r="7251" spans="1:12" x14ac:dyDescent="0.2">
      <c r="A7251" t="s">
        <v>7450</v>
      </c>
      <c r="B7251" t="s">
        <v>7374</v>
      </c>
      <c r="C7251" t="s">
        <v>7360</v>
      </c>
      <c r="D7251" t="s">
        <v>2811</v>
      </c>
      <c r="E7251" t="s">
        <v>7390</v>
      </c>
      <c r="F7251" t="s">
        <v>147</v>
      </c>
      <c r="G7251" t="s">
        <v>148</v>
      </c>
      <c r="I7251">
        <v>300000</v>
      </c>
      <c r="J7251">
        <v>58.216000000000001</v>
      </c>
      <c r="K7251" s="1">
        <v>45808</v>
      </c>
      <c r="L7251" t="s">
        <v>15144</v>
      </c>
    </row>
    <row r="7252" spans="1:12" x14ac:dyDescent="0.2">
      <c r="A7252" t="s">
        <v>7455</v>
      </c>
      <c r="B7252" t="s">
        <v>7384</v>
      </c>
      <c r="C7252" t="s">
        <v>7360</v>
      </c>
      <c r="D7252" t="s">
        <v>2811</v>
      </c>
      <c r="E7252" t="s">
        <v>7390</v>
      </c>
      <c r="F7252" t="s">
        <v>147</v>
      </c>
      <c r="G7252" t="s">
        <v>148</v>
      </c>
      <c r="I7252">
        <v>300000</v>
      </c>
      <c r="J7252">
        <v>58.216000000000001</v>
      </c>
      <c r="K7252" s="1">
        <v>45808</v>
      </c>
      <c r="L7252" t="s">
        <v>15144</v>
      </c>
    </row>
    <row r="7253" spans="1:12" x14ac:dyDescent="0.2">
      <c r="A7253" t="s">
        <v>7452</v>
      </c>
      <c r="B7253" t="s">
        <v>7378</v>
      </c>
      <c r="C7253" t="s">
        <v>7360</v>
      </c>
      <c r="D7253" t="s">
        <v>2811</v>
      </c>
      <c r="E7253" t="s">
        <v>7390</v>
      </c>
      <c r="F7253" t="s">
        <v>147</v>
      </c>
      <c r="G7253" t="s">
        <v>148</v>
      </c>
      <c r="I7253">
        <v>300000</v>
      </c>
      <c r="J7253">
        <v>58.216000000000001</v>
      </c>
      <c r="K7253" s="1">
        <v>45808</v>
      </c>
      <c r="L7253" t="s">
        <v>15144</v>
      </c>
    </row>
    <row r="7254" spans="1:12" x14ac:dyDescent="0.2">
      <c r="A7254" t="s">
        <v>7453</v>
      </c>
      <c r="B7254" t="s">
        <v>7380</v>
      </c>
      <c r="C7254" t="s">
        <v>7360</v>
      </c>
      <c r="D7254" t="s">
        <v>2811</v>
      </c>
      <c r="E7254" t="s">
        <v>7390</v>
      </c>
      <c r="F7254" t="s">
        <v>147</v>
      </c>
      <c r="G7254" t="s">
        <v>148</v>
      </c>
      <c r="I7254">
        <v>300000</v>
      </c>
      <c r="J7254">
        <v>58.216000000000001</v>
      </c>
      <c r="K7254" s="1">
        <v>45808</v>
      </c>
      <c r="L7254" t="s">
        <v>15144</v>
      </c>
    </row>
    <row r="7255" spans="1:12" x14ac:dyDescent="0.2">
      <c r="A7255" t="s">
        <v>7451</v>
      </c>
      <c r="B7255" t="s">
        <v>7376</v>
      </c>
      <c r="C7255" t="s">
        <v>7360</v>
      </c>
      <c r="D7255" t="s">
        <v>2811</v>
      </c>
      <c r="E7255" t="s">
        <v>7390</v>
      </c>
      <c r="F7255" t="s">
        <v>147</v>
      </c>
      <c r="G7255" t="s">
        <v>148</v>
      </c>
      <c r="I7255">
        <v>300000</v>
      </c>
      <c r="J7255">
        <v>58.216000000000001</v>
      </c>
      <c r="K7255" s="1">
        <v>45808</v>
      </c>
      <c r="L7255" t="s">
        <v>15144</v>
      </c>
    </row>
    <row r="7256" spans="1:12" x14ac:dyDescent="0.2">
      <c r="A7256" t="s">
        <v>7454</v>
      </c>
      <c r="B7256" t="s">
        <v>7382</v>
      </c>
      <c r="C7256" t="s">
        <v>7360</v>
      </c>
      <c r="D7256" t="s">
        <v>2811</v>
      </c>
      <c r="E7256" t="s">
        <v>7390</v>
      </c>
      <c r="F7256" t="s">
        <v>147</v>
      </c>
      <c r="G7256" t="s">
        <v>148</v>
      </c>
      <c r="I7256">
        <v>300000</v>
      </c>
      <c r="J7256">
        <v>58.216000000000001</v>
      </c>
      <c r="K7256" s="1">
        <v>45808</v>
      </c>
      <c r="L7256" t="s">
        <v>15144</v>
      </c>
    </row>
    <row r="7257" spans="1:12" x14ac:dyDescent="0.2">
      <c r="A7257" t="s">
        <v>3652</v>
      </c>
      <c r="B7257" t="s">
        <v>4709</v>
      </c>
      <c r="C7257" t="s">
        <v>7360</v>
      </c>
      <c r="D7257" t="s">
        <v>2811</v>
      </c>
      <c r="E7257" t="s">
        <v>7390</v>
      </c>
      <c r="F7257" t="s">
        <v>52</v>
      </c>
      <c r="G7257" t="s">
        <v>53</v>
      </c>
      <c r="I7257"/>
      <c r="K7257" s="1">
        <v>45716</v>
      </c>
      <c r="L7257" t="s">
        <v>15144</v>
      </c>
    </row>
    <row r="7258" spans="1:12" x14ac:dyDescent="0.2">
      <c r="A7258" t="s">
        <v>3316</v>
      </c>
      <c r="B7258" t="s">
        <v>4510</v>
      </c>
      <c r="C7258" t="s">
        <v>7360</v>
      </c>
      <c r="D7258" t="s">
        <v>3313</v>
      </c>
      <c r="E7258" t="s">
        <v>7390</v>
      </c>
      <c r="F7258" t="s">
        <v>49</v>
      </c>
      <c r="G7258" t="s">
        <v>50</v>
      </c>
      <c r="I7258"/>
      <c r="J7258">
        <v>50</v>
      </c>
      <c r="K7258" s="1">
        <v>45688</v>
      </c>
      <c r="L7258" t="s">
        <v>15144</v>
      </c>
    </row>
    <row r="7259" spans="1:12" x14ac:dyDescent="0.2">
      <c r="A7259" t="s">
        <v>3314</v>
      </c>
      <c r="B7259" t="s">
        <v>4512</v>
      </c>
      <c r="C7259" t="s">
        <v>7360</v>
      </c>
      <c r="D7259" t="s">
        <v>3313</v>
      </c>
      <c r="E7259" t="s">
        <v>7390</v>
      </c>
      <c r="F7259" t="s">
        <v>49</v>
      </c>
      <c r="G7259" t="s">
        <v>50</v>
      </c>
      <c r="I7259"/>
      <c r="J7259">
        <v>50</v>
      </c>
      <c r="K7259" s="1">
        <v>45688</v>
      </c>
      <c r="L7259" t="s">
        <v>15144</v>
      </c>
    </row>
    <row r="7260" spans="1:12" x14ac:dyDescent="0.2">
      <c r="A7260" t="s">
        <v>3312</v>
      </c>
      <c r="B7260" t="s">
        <v>4511</v>
      </c>
      <c r="C7260" t="s">
        <v>7360</v>
      </c>
      <c r="D7260" t="s">
        <v>3313</v>
      </c>
      <c r="E7260" t="s">
        <v>7390</v>
      </c>
      <c r="F7260" t="s">
        <v>49</v>
      </c>
      <c r="G7260" t="s">
        <v>50</v>
      </c>
      <c r="I7260"/>
      <c r="J7260">
        <v>50</v>
      </c>
      <c r="K7260" s="1">
        <v>45688</v>
      </c>
      <c r="L7260" t="s">
        <v>15144</v>
      </c>
    </row>
    <row r="7261" spans="1:12" x14ac:dyDescent="0.2">
      <c r="A7261" t="s">
        <v>3315</v>
      </c>
      <c r="B7261" t="s">
        <v>4513</v>
      </c>
      <c r="C7261" t="s">
        <v>7360</v>
      </c>
      <c r="D7261" t="s">
        <v>3313</v>
      </c>
      <c r="E7261" t="s">
        <v>7390</v>
      </c>
      <c r="F7261" t="s">
        <v>49</v>
      </c>
      <c r="G7261" t="s">
        <v>50</v>
      </c>
      <c r="I7261"/>
      <c r="J7261">
        <v>50</v>
      </c>
      <c r="K7261" s="1">
        <v>45688</v>
      </c>
      <c r="L7261" t="s">
        <v>15144</v>
      </c>
    </row>
    <row r="7262" spans="1:12" x14ac:dyDescent="0.2">
      <c r="A7262" t="s">
        <v>8301</v>
      </c>
      <c r="B7262" t="s">
        <v>8302</v>
      </c>
      <c r="C7262" t="s">
        <v>7360</v>
      </c>
      <c r="D7262" t="s">
        <v>35</v>
      </c>
      <c r="E7262" t="s">
        <v>7390</v>
      </c>
      <c r="F7262" t="s">
        <v>49</v>
      </c>
      <c r="G7262" t="s">
        <v>50</v>
      </c>
      <c r="H7262">
        <v>300000</v>
      </c>
      <c r="I7262">
        <v>600000</v>
      </c>
      <c r="J7262">
        <v>96</v>
      </c>
      <c r="K7262" s="1">
        <v>45869</v>
      </c>
      <c r="L7262" t="s">
        <v>15144</v>
      </c>
    </row>
    <row r="7263" spans="1:12" x14ac:dyDescent="0.2">
      <c r="A7263" t="s">
        <v>8299</v>
      </c>
      <c r="B7263" t="s">
        <v>8300</v>
      </c>
      <c r="C7263" t="s">
        <v>7360</v>
      </c>
      <c r="D7263" t="s">
        <v>35</v>
      </c>
      <c r="E7263" t="s">
        <v>7390</v>
      </c>
      <c r="F7263" t="s">
        <v>49</v>
      </c>
      <c r="G7263" t="s">
        <v>50</v>
      </c>
      <c r="H7263">
        <v>300000</v>
      </c>
      <c r="I7263">
        <v>600000</v>
      </c>
      <c r="J7263">
        <v>96</v>
      </c>
      <c r="K7263" s="1">
        <v>45869</v>
      </c>
      <c r="L7263" t="s">
        <v>15144</v>
      </c>
    </row>
    <row r="7264" spans="1:12" x14ac:dyDescent="0.2">
      <c r="A7264" t="s">
        <v>8303</v>
      </c>
      <c r="B7264" t="s">
        <v>8304</v>
      </c>
      <c r="C7264" t="s">
        <v>7360</v>
      </c>
      <c r="D7264" t="s">
        <v>35</v>
      </c>
      <c r="E7264" t="s">
        <v>7390</v>
      </c>
      <c r="F7264" t="s">
        <v>49</v>
      </c>
      <c r="G7264" t="s">
        <v>50</v>
      </c>
      <c r="H7264">
        <v>160000</v>
      </c>
      <c r="I7264">
        <v>320000</v>
      </c>
      <c r="J7264">
        <v>48</v>
      </c>
      <c r="K7264" s="1">
        <v>45869</v>
      </c>
      <c r="L7264" t="s">
        <v>15144</v>
      </c>
    </row>
    <row r="7265" spans="1:12" x14ac:dyDescent="0.2">
      <c r="A7265" t="s">
        <v>8297</v>
      </c>
      <c r="B7265" t="s">
        <v>8298</v>
      </c>
      <c r="C7265" t="s">
        <v>7360</v>
      </c>
      <c r="D7265" t="s">
        <v>35</v>
      </c>
      <c r="E7265" t="s">
        <v>7390</v>
      </c>
      <c r="F7265" t="s">
        <v>49</v>
      </c>
      <c r="G7265" t="s">
        <v>50</v>
      </c>
      <c r="H7265">
        <v>300000</v>
      </c>
      <c r="I7265">
        <v>600000</v>
      </c>
      <c r="J7265">
        <v>96</v>
      </c>
      <c r="K7265" s="1">
        <v>45869</v>
      </c>
      <c r="L7265" t="s">
        <v>15144</v>
      </c>
    </row>
    <row r="7266" spans="1:12" x14ac:dyDescent="0.2">
      <c r="A7266" t="s">
        <v>3792</v>
      </c>
      <c r="B7266" t="s">
        <v>4355</v>
      </c>
      <c r="C7266" t="s">
        <v>7360</v>
      </c>
      <c r="D7266" t="s">
        <v>35</v>
      </c>
      <c r="E7266" t="s">
        <v>7390</v>
      </c>
      <c r="F7266" t="s">
        <v>58</v>
      </c>
      <c r="G7266" t="s">
        <v>59</v>
      </c>
      <c r="H7266">
        <v>565450</v>
      </c>
      <c r="I7266">
        <v>565450</v>
      </c>
      <c r="J7266">
        <v>74.411999999999992</v>
      </c>
      <c r="K7266" s="1">
        <v>45747</v>
      </c>
      <c r="L7266" t="s">
        <v>15144</v>
      </c>
    </row>
    <row r="7267" spans="1:12" x14ac:dyDescent="0.2">
      <c r="A7267" t="s">
        <v>3793</v>
      </c>
      <c r="B7267" t="s">
        <v>4356</v>
      </c>
      <c r="C7267" t="s">
        <v>7360</v>
      </c>
      <c r="D7267" t="s">
        <v>35</v>
      </c>
      <c r="E7267" t="s">
        <v>7390</v>
      </c>
      <c r="F7267" t="s">
        <v>58</v>
      </c>
      <c r="G7267" t="s">
        <v>59</v>
      </c>
      <c r="H7267">
        <v>565450</v>
      </c>
      <c r="I7267">
        <v>565450</v>
      </c>
      <c r="J7267">
        <v>74.411999999999992</v>
      </c>
      <c r="K7267" s="1">
        <v>45747</v>
      </c>
      <c r="L7267" t="s">
        <v>15144</v>
      </c>
    </row>
    <row r="7268" spans="1:12" x14ac:dyDescent="0.2">
      <c r="A7268" t="s">
        <v>3794</v>
      </c>
      <c r="B7268" t="s">
        <v>4357</v>
      </c>
      <c r="C7268" t="s">
        <v>7360</v>
      </c>
      <c r="D7268" t="s">
        <v>35</v>
      </c>
      <c r="E7268" t="s">
        <v>7390</v>
      </c>
      <c r="F7268" t="s">
        <v>58</v>
      </c>
      <c r="G7268" t="s">
        <v>59</v>
      </c>
      <c r="H7268">
        <v>565450</v>
      </c>
      <c r="I7268">
        <v>565450</v>
      </c>
      <c r="J7268">
        <v>74.411999999999992</v>
      </c>
      <c r="K7268" s="1">
        <v>45747</v>
      </c>
      <c r="L7268" t="s">
        <v>15144</v>
      </c>
    </row>
    <row r="7269" spans="1:12" x14ac:dyDescent="0.2">
      <c r="A7269" t="s">
        <v>3795</v>
      </c>
      <c r="B7269" t="s">
        <v>4358</v>
      </c>
      <c r="C7269" t="s">
        <v>7360</v>
      </c>
      <c r="D7269" t="s">
        <v>35</v>
      </c>
      <c r="E7269" t="s">
        <v>7390</v>
      </c>
      <c r="F7269" t="s">
        <v>58</v>
      </c>
      <c r="G7269" t="s">
        <v>59</v>
      </c>
      <c r="H7269">
        <v>565450</v>
      </c>
      <c r="I7269">
        <v>565450</v>
      </c>
      <c r="J7269">
        <v>74.411999999999992</v>
      </c>
      <c r="K7269" s="1">
        <v>45747</v>
      </c>
      <c r="L7269" t="s">
        <v>15144</v>
      </c>
    </row>
    <row r="7270" spans="1:12" x14ac:dyDescent="0.2">
      <c r="A7270" t="s">
        <v>3791</v>
      </c>
      <c r="B7270" t="s">
        <v>4354</v>
      </c>
      <c r="C7270" t="s">
        <v>7360</v>
      </c>
      <c r="D7270" t="s">
        <v>35</v>
      </c>
      <c r="E7270" t="s">
        <v>7390</v>
      </c>
      <c r="F7270" t="s">
        <v>58</v>
      </c>
      <c r="G7270" t="s">
        <v>59</v>
      </c>
      <c r="H7270">
        <v>565450</v>
      </c>
      <c r="I7270">
        <v>565450</v>
      </c>
      <c r="J7270">
        <v>74.411999999999992</v>
      </c>
      <c r="K7270" s="1">
        <v>45747</v>
      </c>
      <c r="L7270" t="s">
        <v>15144</v>
      </c>
    </row>
    <row r="7271" spans="1:12" x14ac:dyDescent="0.2">
      <c r="A7271" t="s">
        <v>8133</v>
      </c>
      <c r="B7271" t="s">
        <v>8134</v>
      </c>
      <c r="C7271" t="s">
        <v>7360</v>
      </c>
      <c r="D7271" t="s">
        <v>35</v>
      </c>
      <c r="E7271" t="s">
        <v>7390</v>
      </c>
      <c r="F7271" t="s">
        <v>112</v>
      </c>
      <c r="G7271" t="s">
        <v>113</v>
      </c>
      <c r="H7271">
        <v>145700</v>
      </c>
      <c r="I7271"/>
      <c r="K7271" s="1">
        <v>45869</v>
      </c>
      <c r="L7271" t="s">
        <v>15144</v>
      </c>
    </row>
    <row r="7272" spans="1:12" x14ac:dyDescent="0.2">
      <c r="A7272" t="s">
        <v>3207</v>
      </c>
      <c r="B7272" t="s">
        <v>7240</v>
      </c>
      <c r="C7272" t="s">
        <v>7360</v>
      </c>
      <c r="D7272" t="s">
        <v>3202</v>
      </c>
      <c r="E7272" t="s">
        <v>7390</v>
      </c>
      <c r="F7272" t="s">
        <v>52</v>
      </c>
      <c r="G7272" t="s">
        <v>53</v>
      </c>
      <c r="H7272">
        <v>314285</v>
      </c>
      <c r="I7272">
        <v>314285</v>
      </c>
      <c r="J7272">
        <v>85</v>
      </c>
      <c r="K7272" s="1">
        <v>45657</v>
      </c>
      <c r="L7272" t="s">
        <v>15144</v>
      </c>
    </row>
    <row r="7273" spans="1:12" x14ac:dyDescent="0.2">
      <c r="A7273" t="s">
        <v>3201</v>
      </c>
      <c r="B7273" t="s">
        <v>7239</v>
      </c>
      <c r="C7273" t="s">
        <v>7360</v>
      </c>
      <c r="D7273" t="s">
        <v>3202</v>
      </c>
      <c r="E7273" t="s">
        <v>7390</v>
      </c>
      <c r="F7273" t="s">
        <v>52</v>
      </c>
      <c r="G7273" t="s">
        <v>53</v>
      </c>
      <c r="H7273">
        <v>314285</v>
      </c>
      <c r="I7273">
        <v>314285</v>
      </c>
      <c r="J7273">
        <v>85</v>
      </c>
      <c r="K7273" s="1">
        <v>45657</v>
      </c>
      <c r="L7273" t="s">
        <v>15144</v>
      </c>
    </row>
    <row r="7274" spans="1:12" x14ac:dyDescent="0.2">
      <c r="A7274" t="s">
        <v>3213</v>
      </c>
      <c r="B7274" t="s">
        <v>7237</v>
      </c>
      <c r="C7274" t="s">
        <v>7360</v>
      </c>
      <c r="D7274" t="s">
        <v>3202</v>
      </c>
      <c r="E7274" t="s">
        <v>7390</v>
      </c>
      <c r="F7274" t="s">
        <v>52</v>
      </c>
      <c r="G7274" t="s">
        <v>53</v>
      </c>
      <c r="H7274">
        <v>314285</v>
      </c>
      <c r="I7274">
        <v>314285</v>
      </c>
      <c r="J7274">
        <v>85</v>
      </c>
      <c r="K7274" s="1">
        <v>45657</v>
      </c>
      <c r="L7274" t="s">
        <v>15144</v>
      </c>
    </row>
    <row r="7275" spans="1:12" x14ac:dyDescent="0.2">
      <c r="A7275" t="s">
        <v>3208</v>
      </c>
      <c r="B7275" t="s">
        <v>7236</v>
      </c>
      <c r="C7275" t="s">
        <v>7360</v>
      </c>
      <c r="D7275" t="s">
        <v>3202</v>
      </c>
      <c r="E7275" t="s">
        <v>7390</v>
      </c>
      <c r="F7275" t="s">
        <v>52</v>
      </c>
      <c r="G7275" t="s">
        <v>53</v>
      </c>
      <c r="H7275">
        <v>314285</v>
      </c>
      <c r="I7275">
        <v>314285</v>
      </c>
      <c r="J7275">
        <v>85</v>
      </c>
      <c r="K7275" s="1">
        <v>45657</v>
      </c>
      <c r="L7275" t="s">
        <v>15144</v>
      </c>
    </row>
    <row r="7276" spans="1:12" x14ac:dyDescent="0.2">
      <c r="A7276" t="s">
        <v>3212</v>
      </c>
      <c r="B7276" t="s">
        <v>7238</v>
      </c>
      <c r="C7276" t="s">
        <v>7360</v>
      </c>
      <c r="D7276" t="s">
        <v>3202</v>
      </c>
      <c r="E7276" t="s">
        <v>7390</v>
      </c>
      <c r="F7276" t="s">
        <v>52</v>
      </c>
      <c r="G7276" t="s">
        <v>53</v>
      </c>
      <c r="H7276">
        <v>314285</v>
      </c>
      <c r="I7276">
        <v>314285</v>
      </c>
      <c r="J7276">
        <v>85</v>
      </c>
      <c r="K7276" s="1">
        <v>45657</v>
      </c>
      <c r="L7276" t="s">
        <v>15144</v>
      </c>
    </row>
    <row r="7277" spans="1:12" x14ac:dyDescent="0.2">
      <c r="A7277" t="s">
        <v>8508</v>
      </c>
      <c r="B7277" t="s">
        <v>8509</v>
      </c>
      <c r="C7277" t="s">
        <v>7360</v>
      </c>
      <c r="D7277" t="s">
        <v>3202</v>
      </c>
      <c r="E7277" t="s">
        <v>7390</v>
      </c>
      <c r="F7277" t="s">
        <v>52</v>
      </c>
      <c r="G7277" t="s">
        <v>53</v>
      </c>
      <c r="H7277">
        <v>314285</v>
      </c>
      <c r="I7277">
        <v>314285</v>
      </c>
      <c r="J7277">
        <v>85</v>
      </c>
      <c r="K7277" s="1">
        <v>45869</v>
      </c>
      <c r="L7277" t="s">
        <v>15144</v>
      </c>
    </row>
    <row r="7278" spans="1:12" x14ac:dyDescent="0.2">
      <c r="A7278" t="s">
        <v>3214</v>
      </c>
      <c r="B7278" t="s">
        <v>7241</v>
      </c>
      <c r="C7278" t="s">
        <v>7360</v>
      </c>
      <c r="D7278" t="s">
        <v>3202</v>
      </c>
      <c r="E7278" t="s">
        <v>7390</v>
      </c>
      <c r="F7278" t="s">
        <v>52</v>
      </c>
      <c r="G7278" t="s">
        <v>53</v>
      </c>
      <c r="H7278">
        <v>314285</v>
      </c>
      <c r="I7278">
        <v>314285</v>
      </c>
      <c r="J7278">
        <v>85</v>
      </c>
      <c r="K7278" s="1">
        <v>45657</v>
      </c>
      <c r="L7278" t="s">
        <v>15144</v>
      </c>
    </row>
    <row r="7279" spans="1:12" x14ac:dyDescent="0.2">
      <c r="A7279" t="s">
        <v>3922</v>
      </c>
      <c r="B7279" t="s">
        <v>4558</v>
      </c>
      <c r="C7279" t="s">
        <v>7360</v>
      </c>
      <c r="D7279" t="s">
        <v>213</v>
      </c>
      <c r="E7279" t="s">
        <v>7390</v>
      </c>
      <c r="F7279" t="s">
        <v>125</v>
      </c>
      <c r="G7279" t="s">
        <v>126</v>
      </c>
      <c r="I7279"/>
      <c r="J7279">
        <v>42.115000000000002</v>
      </c>
      <c r="K7279" s="1">
        <v>45747</v>
      </c>
      <c r="L7279" t="s">
        <v>15144</v>
      </c>
    </row>
    <row r="7280" spans="1:12" x14ac:dyDescent="0.2">
      <c r="A7280" t="s">
        <v>3921</v>
      </c>
      <c r="B7280" t="s">
        <v>4557</v>
      </c>
      <c r="C7280" t="s">
        <v>7360</v>
      </c>
      <c r="D7280" t="s">
        <v>213</v>
      </c>
      <c r="E7280" t="s">
        <v>7390</v>
      </c>
      <c r="F7280" t="s">
        <v>125</v>
      </c>
      <c r="G7280" t="s">
        <v>126</v>
      </c>
      <c r="I7280"/>
      <c r="J7280">
        <v>42.115000000000002</v>
      </c>
      <c r="K7280" s="1">
        <v>45747</v>
      </c>
      <c r="L7280" t="s">
        <v>15144</v>
      </c>
    </row>
    <row r="7281" spans="1:12" x14ac:dyDescent="0.2">
      <c r="A7281" t="s">
        <v>3920</v>
      </c>
      <c r="B7281" t="s">
        <v>4556</v>
      </c>
      <c r="C7281" t="s">
        <v>7360</v>
      </c>
      <c r="D7281" t="s">
        <v>213</v>
      </c>
      <c r="E7281" t="s">
        <v>7390</v>
      </c>
      <c r="F7281" t="s">
        <v>125</v>
      </c>
      <c r="G7281" t="s">
        <v>126</v>
      </c>
      <c r="I7281"/>
      <c r="J7281">
        <v>42.115000000000002</v>
      </c>
      <c r="K7281" s="1">
        <v>45747</v>
      </c>
      <c r="L7281" t="s">
        <v>15144</v>
      </c>
    </row>
    <row r="7282" spans="1:12" x14ac:dyDescent="0.2">
      <c r="A7282" t="s">
        <v>3919</v>
      </c>
      <c r="B7282" t="s">
        <v>4555</v>
      </c>
      <c r="C7282" t="s">
        <v>7360</v>
      </c>
      <c r="D7282" t="s">
        <v>213</v>
      </c>
      <c r="E7282" t="s">
        <v>7390</v>
      </c>
      <c r="F7282" t="s">
        <v>125</v>
      </c>
      <c r="G7282" t="s">
        <v>126</v>
      </c>
      <c r="I7282"/>
      <c r="J7282">
        <v>42.115000000000002</v>
      </c>
      <c r="K7282" s="1">
        <v>45747</v>
      </c>
      <c r="L7282" t="s">
        <v>15144</v>
      </c>
    </row>
    <row r="7283" spans="1:12" x14ac:dyDescent="0.2">
      <c r="A7283" t="s">
        <v>425</v>
      </c>
      <c r="B7283" t="s">
        <v>4325</v>
      </c>
      <c r="C7283" t="s">
        <v>7360</v>
      </c>
      <c r="D7283" t="s">
        <v>396</v>
      </c>
      <c r="E7283" t="s">
        <v>7390</v>
      </c>
      <c r="F7283" t="s">
        <v>78</v>
      </c>
      <c r="G7283" t="s">
        <v>79</v>
      </c>
      <c r="H7283">
        <v>156836</v>
      </c>
      <c r="I7283">
        <v>156836</v>
      </c>
      <c r="J7283">
        <v>32</v>
      </c>
      <c r="K7283" s="1">
        <v>45596</v>
      </c>
      <c r="L7283" t="s">
        <v>15144</v>
      </c>
    </row>
    <row r="7284" spans="1:12" x14ac:dyDescent="0.2">
      <c r="A7284" t="s">
        <v>424</v>
      </c>
      <c r="B7284" t="s">
        <v>4321</v>
      </c>
      <c r="C7284" t="s">
        <v>7360</v>
      </c>
      <c r="D7284" t="s">
        <v>396</v>
      </c>
      <c r="E7284" t="s">
        <v>7390</v>
      </c>
      <c r="F7284" t="s">
        <v>78</v>
      </c>
      <c r="G7284" t="s">
        <v>79</v>
      </c>
      <c r="H7284">
        <v>132351</v>
      </c>
      <c r="I7284">
        <v>132351</v>
      </c>
      <c r="J7284">
        <v>32</v>
      </c>
      <c r="K7284" s="1">
        <v>45596</v>
      </c>
      <c r="L7284" t="s">
        <v>15144</v>
      </c>
    </row>
    <row r="7285" spans="1:12" x14ac:dyDescent="0.2">
      <c r="A7285" t="s">
        <v>2517</v>
      </c>
      <c r="B7285" t="s">
        <v>4320</v>
      </c>
      <c r="C7285" t="s">
        <v>7360</v>
      </c>
      <c r="D7285" t="s">
        <v>396</v>
      </c>
      <c r="E7285" t="s">
        <v>7390</v>
      </c>
      <c r="F7285" t="s">
        <v>78</v>
      </c>
      <c r="G7285" t="s">
        <v>79</v>
      </c>
      <c r="H7285">
        <v>132351</v>
      </c>
      <c r="I7285">
        <v>132351</v>
      </c>
      <c r="J7285">
        <v>32</v>
      </c>
      <c r="K7285" s="1">
        <v>45596</v>
      </c>
      <c r="L7285" t="s">
        <v>15144</v>
      </c>
    </row>
    <row r="7286" spans="1:12" x14ac:dyDescent="0.2">
      <c r="A7286" t="s">
        <v>427</v>
      </c>
      <c r="B7286" t="s">
        <v>4322</v>
      </c>
      <c r="C7286" t="s">
        <v>7360</v>
      </c>
      <c r="D7286" t="s">
        <v>396</v>
      </c>
      <c r="E7286" t="s">
        <v>7390</v>
      </c>
      <c r="F7286" t="s">
        <v>78</v>
      </c>
      <c r="G7286" t="s">
        <v>79</v>
      </c>
      <c r="H7286">
        <v>87170</v>
      </c>
      <c r="I7286">
        <v>87170</v>
      </c>
      <c r="J7286">
        <v>16</v>
      </c>
      <c r="K7286" s="1">
        <v>45596</v>
      </c>
      <c r="L7286" t="s">
        <v>15144</v>
      </c>
    </row>
    <row r="7287" spans="1:12" x14ac:dyDescent="0.2">
      <c r="A7287" t="s">
        <v>420</v>
      </c>
      <c r="B7287" t="s">
        <v>4323</v>
      </c>
      <c r="C7287" t="s">
        <v>7360</v>
      </c>
      <c r="D7287" t="s">
        <v>396</v>
      </c>
      <c r="E7287" t="s">
        <v>7390</v>
      </c>
      <c r="F7287" t="s">
        <v>78</v>
      </c>
      <c r="G7287" t="s">
        <v>79</v>
      </c>
      <c r="H7287">
        <v>156836</v>
      </c>
      <c r="I7287">
        <v>156836</v>
      </c>
      <c r="J7287">
        <v>32</v>
      </c>
      <c r="K7287" s="1">
        <v>45596</v>
      </c>
      <c r="L7287" t="s">
        <v>15144</v>
      </c>
    </row>
    <row r="7288" spans="1:12" x14ac:dyDescent="0.2">
      <c r="A7288" t="s">
        <v>423</v>
      </c>
      <c r="B7288" t="s">
        <v>4324</v>
      </c>
      <c r="C7288" t="s">
        <v>7360</v>
      </c>
      <c r="D7288" t="s">
        <v>396</v>
      </c>
      <c r="E7288" t="s">
        <v>7390</v>
      </c>
      <c r="F7288" t="s">
        <v>78</v>
      </c>
      <c r="G7288" t="s">
        <v>79</v>
      </c>
      <c r="H7288">
        <v>156836</v>
      </c>
      <c r="I7288">
        <v>156836</v>
      </c>
      <c r="J7288">
        <v>32</v>
      </c>
      <c r="K7288" s="1">
        <v>45596</v>
      </c>
      <c r="L7288" t="s">
        <v>15144</v>
      </c>
    </row>
    <row r="7289" spans="1:12" x14ac:dyDescent="0.2">
      <c r="A7289" t="s">
        <v>422</v>
      </c>
      <c r="B7289" t="s">
        <v>4326</v>
      </c>
      <c r="C7289" t="s">
        <v>7360</v>
      </c>
      <c r="D7289" t="s">
        <v>396</v>
      </c>
      <c r="E7289" t="s">
        <v>7390</v>
      </c>
      <c r="F7289" t="s">
        <v>78</v>
      </c>
      <c r="G7289" t="s">
        <v>79</v>
      </c>
      <c r="H7289">
        <v>87170</v>
      </c>
      <c r="I7289">
        <v>87170</v>
      </c>
      <c r="J7289">
        <v>16</v>
      </c>
      <c r="K7289" s="1">
        <v>45596</v>
      </c>
      <c r="L7289" t="s">
        <v>15144</v>
      </c>
    </row>
    <row r="7290" spans="1:12" x14ac:dyDescent="0.2">
      <c r="A7290" t="s">
        <v>421</v>
      </c>
      <c r="B7290" t="s">
        <v>6863</v>
      </c>
      <c r="C7290" t="s">
        <v>7360</v>
      </c>
      <c r="D7290" t="s">
        <v>396</v>
      </c>
      <c r="E7290" t="s">
        <v>7390</v>
      </c>
      <c r="F7290" t="s">
        <v>78</v>
      </c>
      <c r="G7290" t="s">
        <v>79</v>
      </c>
      <c r="H7290">
        <v>132351</v>
      </c>
      <c r="I7290">
        <v>132351</v>
      </c>
      <c r="J7290">
        <v>32</v>
      </c>
      <c r="K7290" s="1">
        <v>45596</v>
      </c>
      <c r="L7290" t="s">
        <v>15144</v>
      </c>
    </row>
    <row r="7291" spans="1:12" x14ac:dyDescent="0.2">
      <c r="A7291" t="s">
        <v>426</v>
      </c>
      <c r="B7291" t="s">
        <v>6861</v>
      </c>
      <c r="C7291" t="s">
        <v>7360</v>
      </c>
      <c r="D7291" t="s">
        <v>396</v>
      </c>
      <c r="E7291" t="s">
        <v>7390</v>
      </c>
      <c r="F7291" t="s">
        <v>78</v>
      </c>
      <c r="G7291" t="s">
        <v>79</v>
      </c>
      <c r="H7291">
        <v>132351</v>
      </c>
      <c r="I7291">
        <v>132351</v>
      </c>
      <c r="J7291">
        <v>32</v>
      </c>
      <c r="K7291" s="1">
        <v>45596</v>
      </c>
      <c r="L7291" t="s">
        <v>15144</v>
      </c>
    </row>
    <row r="7292" spans="1:12" x14ac:dyDescent="0.2">
      <c r="A7292" t="s">
        <v>428</v>
      </c>
      <c r="B7292" t="s">
        <v>6862</v>
      </c>
      <c r="C7292" t="s">
        <v>7360</v>
      </c>
      <c r="D7292" t="s">
        <v>396</v>
      </c>
      <c r="E7292" t="s">
        <v>7390</v>
      </c>
      <c r="F7292" t="s">
        <v>78</v>
      </c>
      <c r="G7292" t="s">
        <v>79</v>
      </c>
      <c r="H7292">
        <v>132351</v>
      </c>
      <c r="I7292">
        <v>132351</v>
      </c>
      <c r="J7292">
        <v>32</v>
      </c>
      <c r="K7292" s="1">
        <v>45596</v>
      </c>
      <c r="L7292" t="s">
        <v>15144</v>
      </c>
    </row>
    <row r="7293" spans="1:12" x14ac:dyDescent="0.2">
      <c r="A7293" t="s">
        <v>397</v>
      </c>
      <c r="B7293" t="s">
        <v>5080</v>
      </c>
      <c r="C7293" t="s">
        <v>7360</v>
      </c>
      <c r="D7293" t="s">
        <v>396</v>
      </c>
      <c r="E7293" t="s">
        <v>7390</v>
      </c>
      <c r="F7293" t="s">
        <v>78</v>
      </c>
      <c r="G7293" t="s">
        <v>79</v>
      </c>
      <c r="H7293">
        <v>156836</v>
      </c>
      <c r="I7293">
        <v>156836</v>
      </c>
      <c r="J7293">
        <v>32</v>
      </c>
      <c r="K7293" s="1">
        <v>45596</v>
      </c>
      <c r="L7293" t="s">
        <v>15144</v>
      </c>
    </row>
    <row r="7294" spans="1:12" x14ac:dyDescent="0.2">
      <c r="A7294" t="s">
        <v>398</v>
      </c>
      <c r="B7294" t="s">
        <v>5081</v>
      </c>
      <c r="C7294" t="s">
        <v>7360</v>
      </c>
      <c r="D7294" t="s">
        <v>396</v>
      </c>
      <c r="E7294" t="s">
        <v>7390</v>
      </c>
      <c r="F7294" t="s">
        <v>78</v>
      </c>
      <c r="G7294" t="s">
        <v>79</v>
      </c>
      <c r="H7294">
        <v>156836</v>
      </c>
      <c r="I7294">
        <v>156836</v>
      </c>
      <c r="J7294">
        <v>32</v>
      </c>
      <c r="K7294" s="1">
        <v>45596</v>
      </c>
      <c r="L7294" t="s">
        <v>15144</v>
      </c>
    </row>
    <row r="7295" spans="1:12" x14ac:dyDescent="0.2">
      <c r="A7295" t="s">
        <v>395</v>
      </c>
      <c r="B7295" t="s">
        <v>5082</v>
      </c>
      <c r="C7295" t="s">
        <v>7360</v>
      </c>
      <c r="D7295" t="s">
        <v>396</v>
      </c>
      <c r="E7295" t="s">
        <v>7390</v>
      </c>
      <c r="F7295" t="s">
        <v>78</v>
      </c>
      <c r="G7295" t="s">
        <v>79</v>
      </c>
      <c r="H7295">
        <v>156836</v>
      </c>
      <c r="I7295">
        <v>156836</v>
      </c>
      <c r="J7295">
        <v>32</v>
      </c>
      <c r="K7295" s="1">
        <v>45596</v>
      </c>
      <c r="L7295" t="s">
        <v>15144</v>
      </c>
    </row>
    <row r="7296" spans="1:12" x14ac:dyDescent="0.2">
      <c r="A7296" t="s">
        <v>417</v>
      </c>
      <c r="B7296" t="s">
        <v>5223</v>
      </c>
      <c r="C7296" t="s">
        <v>7360</v>
      </c>
      <c r="D7296" t="s">
        <v>396</v>
      </c>
      <c r="E7296" t="s">
        <v>7390</v>
      </c>
      <c r="F7296" t="s">
        <v>78</v>
      </c>
      <c r="G7296" t="s">
        <v>79</v>
      </c>
      <c r="H7296">
        <v>156836</v>
      </c>
      <c r="I7296">
        <v>156836</v>
      </c>
      <c r="J7296">
        <v>32</v>
      </c>
      <c r="K7296" s="1">
        <v>45596</v>
      </c>
      <c r="L7296" t="s">
        <v>15144</v>
      </c>
    </row>
    <row r="7297" spans="1:12" x14ac:dyDescent="0.2">
      <c r="A7297" t="s">
        <v>416</v>
      </c>
      <c r="B7297" t="s">
        <v>5221</v>
      </c>
      <c r="C7297" t="s">
        <v>7360</v>
      </c>
      <c r="D7297" t="s">
        <v>396</v>
      </c>
      <c r="E7297" t="s">
        <v>7390</v>
      </c>
      <c r="F7297" t="s">
        <v>78</v>
      </c>
      <c r="G7297" t="s">
        <v>79</v>
      </c>
      <c r="H7297">
        <v>156836</v>
      </c>
      <c r="I7297">
        <v>156836</v>
      </c>
      <c r="J7297">
        <v>32</v>
      </c>
      <c r="K7297" s="1">
        <v>45596</v>
      </c>
      <c r="L7297" t="s">
        <v>15144</v>
      </c>
    </row>
    <row r="7298" spans="1:12" x14ac:dyDescent="0.2">
      <c r="A7298" t="s">
        <v>415</v>
      </c>
      <c r="B7298" t="s">
        <v>5222</v>
      </c>
      <c r="C7298" t="s">
        <v>7360</v>
      </c>
      <c r="D7298" t="s">
        <v>396</v>
      </c>
      <c r="E7298" t="s">
        <v>7390</v>
      </c>
      <c r="F7298" t="s">
        <v>78</v>
      </c>
      <c r="G7298" t="s">
        <v>79</v>
      </c>
      <c r="H7298">
        <v>156836</v>
      </c>
      <c r="I7298">
        <v>156836</v>
      </c>
      <c r="J7298">
        <v>32</v>
      </c>
      <c r="K7298" s="1">
        <v>45596</v>
      </c>
      <c r="L7298" t="s">
        <v>15144</v>
      </c>
    </row>
    <row r="7299" spans="1:12" x14ac:dyDescent="0.2">
      <c r="A7299" t="s">
        <v>403</v>
      </c>
      <c r="B7299" t="s">
        <v>4316</v>
      </c>
      <c r="C7299" t="s">
        <v>7360</v>
      </c>
      <c r="D7299" t="s">
        <v>396</v>
      </c>
      <c r="E7299" t="s">
        <v>7390</v>
      </c>
      <c r="F7299" t="s">
        <v>78</v>
      </c>
      <c r="G7299" t="s">
        <v>79</v>
      </c>
      <c r="H7299">
        <v>132351</v>
      </c>
      <c r="I7299">
        <v>132351</v>
      </c>
      <c r="J7299">
        <v>32</v>
      </c>
      <c r="K7299" s="1">
        <v>45596</v>
      </c>
      <c r="L7299" t="s">
        <v>15144</v>
      </c>
    </row>
    <row r="7300" spans="1:12" x14ac:dyDescent="0.2">
      <c r="A7300" t="s">
        <v>404</v>
      </c>
      <c r="B7300" t="s">
        <v>4315</v>
      </c>
      <c r="C7300" t="s">
        <v>7360</v>
      </c>
      <c r="D7300" t="s">
        <v>396</v>
      </c>
      <c r="E7300" t="s">
        <v>7390</v>
      </c>
      <c r="F7300" t="s">
        <v>78</v>
      </c>
      <c r="G7300" t="s">
        <v>79</v>
      </c>
      <c r="H7300">
        <v>132351</v>
      </c>
      <c r="I7300">
        <v>132351</v>
      </c>
      <c r="J7300">
        <v>32</v>
      </c>
      <c r="K7300" s="1">
        <v>45596</v>
      </c>
      <c r="L7300" t="s">
        <v>15144</v>
      </c>
    </row>
    <row r="7301" spans="1:12" x14ac:dyDescent="0.2">
      <c r="A7301" t="s">
        <v>401</v>
      </c>
      <c r="B7301" t="s">
        <v>4314</v>
      </c>
      <c r="C7301" t="s">
        <v>7360</v>
      </c>
      <c r="D7301" t="s">
        <v>396</v>
      </c>
      <c r="E7301" t="s">
        <v>7390</v>
      </c>
      <c r="F7301" t="s">
        <v>78</v>
      </c>
      <c r="G7301" t="s">
        <v>79</v>
      </c>
      <c r="H7301">
        <v>156836</v>
      </c>
      <c r="I7301">
        <v>156836</v>
      </c>
      <c r="J7301">
        <v>32</v>
      </c>
      <c r="K7301" s="1">
        <v>45596</v>
      </c>
      <c r="L7301" t="s">
        <v>15144</v>
      </c>
    </row>
    <row r="7302" spans="1:12" x14ac:dyDescent="0.2">
      <c r="A7302" t="s">
        <v>402</v>
      </c>
      <c r="B7302" t="s">
        <v>4317</v>
      </c>
      <c r="C7302" t="s">
        <v>7360</v>
      </c>
      <c r="D7302" t="s">
        <v>396</v>
      </c>
      <c r="E7302" t="s">
        <v>7390</v>
      </c>
      <c r="F7302" t="s">
        <v>78</v>
      </c>
      <c r="G7302" t="s">
        <v>79</v>
      </c>
      <c r="H7302">
        <v>132351</v>
      </c>
      <c r="I7302">
        <v>132351</v>
      </c>
      <c r="J7302">
        <v>32</v>
      </c>
      <c r="K7302" s="1">
        <v>45596</v>
      </c>
      <c r="L7302" t="s">
        <v>15144</v>
      </c>
    </row>
    <row r="7303" spans="1:12" x14ac:dyDescent="0.2">
      <c r="A7303" t="s">
        <v>399</v>
      </c>
      <c r="B7303" t="s">
        <v>4318</v>
      </c>
      <c r="C7303" t="s">
        <v>7360</v>
      </c>
      <c r="D7303" t="s">
        <v>396</v>
      </c>
      <c r="E7303" t="s">
        <v>7390</v>
      </c>
      <c r="F7303" t="s">
        <v>78</v>
      </c>
      <c r="G7303" t="s">
        <v>79</v>
      </c>
      <c r="H7303">
        <v>132351</v>
      </c>
      <c r="I7303">
        <v>132351</v>
      </c>
      <c r="J7303">
        <v>32</v>
      </c>
      <c r="K7303" s="1">
        <v>45596</v>
      </c>
      <c r="L7303" t="s">
        <v>15144</v>
      </c>
    </row>
    <row r="7304" spans="1:12" x14ac:dyDescent="0.2">
      <c r="A7304" t="s">
        <v>400</v>
      </c>
      <c r="B7304" t="s">
        <v>4319</v>
      </c>
      <c r="C7304" t="s">
        <v>7360</v>
      </c>
      <c r="D7304" t="s">
        <v>396</v>
      </c>
      <c r="E7304" t="s">
        <v>7390</v>
      </c>
      <c r="F7304" t="s">
        <v>78</v>
      </c>
      <c r="G7304" t="s">
        <v>79</v>
      </c>
      <c r="H7304">
        <v>71065</v>
      </c>
      <c r="I7304">
        <v>71065</v>
      </c>
      <c r="J7304">
        <v>16</v>
      </c>
      <c r="K7304" s="1">
        <v>45596</v>
      </c>
      <c r="L7304" t="s">
        <v>15144</v>
      </c>
    </row>
    <row r="7305" spans="1:12" x14ac:dyDescent="0.2">
      <c r="A7305" t="s">
        <v>406</v>
      </c>
      <c r="B7305" t="s">
        <v>4304</v>
      </c>
      <c r="C7305" t="s">
        <v>7360</v>
      </c>
      <c r="D7305" t="s">
        <v>396</v>
      </c>
      <c r="E7305" t="s">
        <v>7390</v>
      </c>
      <c r="F7305" t="s">
        <v>78</v>
      </c>
      <c r="G7305" t="s">
        <v>79</v>
      </c>
      <c r="H7305">
        <v>157000</v>
      </c>
      <c r="I7305">
        <v>157000</v>
      </c>
      <c r="J7305">
        <v>32</v>
      </c>
      <c r="K7305" s="1">
        <v>45596</v>
      </c>
      <c r="L7305" t="s">
        <v>15144</v>
      </c>
    </row>
    <row r="7306" spans="1:12" x14ac:dyDescent="0.2">
      <c r="A7306" t="s">
        <v>407</v>
      </c>
      <c r="B7306" t="s">
        <v>4305</v>
      </c>
      <c r="C7306" t="s">
        <v>7360</v>
      </c>
      <c r="D7306" t="s">
        <v>396</v>
      </c>
      <c r="E7306" t="s">
        <v>7390</v>
      </c>
      <c r="F7306" t="s">
        <v>78</v>
      </c>
      <c r="G7306" t="s">
        <v>79</v>
      </c>
      <c r="H7306">
        <v>157000</v>
      </c>
      <c r="I7306">
        <v>157000</v>
      </c>
      <c r="J7306">
        <v>32</v>
      </c>
      <c r="K7306" s="1">
        <v>45596</v>
      </c>
      <c r="L7306" t="s">
        <v>15144</v>
      </c>
    </row>
    <row r="7307" spans="1:12" x14ac:dyDescent="0.2">
      <c r="A7307" t="s">
        <v>409</v>
      </c>
      <c r="B7307" t="s">
        <v>4306</v>
      </c>
      <c r="C7307" t="s">
        <v>7360</v>
      </c>
      <c r="D7307" t="s">
        <v>396</v>
      </c>
      <c r="E7307" t="s">
        <v>7390</v>
      </c>
      <c r="F7307" t="s">
        <v>78</v>
      </c>
      <c r="G7307" t="s">
        <v>79</v>
      </c>
      <c r="H7307">
        <v>80000</v>
      </c>
      <c r="I7307">
        <v>80000</v>
      </c>
      <c r="J7307">
        <v>16</v>
      </c>
      <c r="K7307" s="1">
        <v>45596</v>
      </c>
      <c r="L7307" t="s">
        <v>15144</v>
      </c>
    </row>
    <row r="7308" spans="1:12" x14ac:dyDescent="0.2">
      <c r="A7308" t="s">
        <v>410</v>
      </c>
      <c r="B7308" t="s">
        <v>4309</v>
      </c>
      <c r="C7308" t="s">
        <v>7360</v>
      </c>
      <c r="D7308" t="s">
        <v>396</v>
      </c>
      <c r="E7308" t="s">
        <v>7390</v>
      </c>
      <c r="F7308" t="s">
        <v>78</v>
      </c>
      <c r="G7308" t="s">
        <v>79</v>
      </c>
      <c r="H7308">
        <v>157000</v>
      </c>
      <c r="I7308">
        <v>157000</v>
      </c>
      <c r="J7308">
        <v>32</v>
      </c>
      <c r="K7308" s="1">
        <v>45596</v>
      </c>
      <c r="L7308" t="s">
        <v>15144</v>
      </c>
    </row>
    <row r="7309" spans="1:12" x14ac:dyDescent="0.2">
      <c r="A7309" t="s">
        <v>405</v>
      </c>
      <c r="B7309" t="s">
        <v>4308</v>
      </c>
      <c r="C7309" t="s">
        <v>7360</v>
      </c>
      <c r="D7309" t="s">
        <v>396</v>
      </c>
      <c r="E7309" t="s">
        <v>7390</v>
      </c>
      <c r="F7309" t="s">
        <v>78</v>
      </c>
      <c r="G7309" t="s">
        <v>79</v>
      </c>
      <c r="H7309">
        <v>157000</v>
      </c>
      <c r="I7309">
        <v>157000</v>
      </c>
      <c r="J7309">
        <v>32</v>
      </c>
      <c r="K7309" s="1">
        <v>45596</v>
      </c>
      <c r="L7309" t="s">
        <v>15144</v>
      </c>
    </row>
    <row r="7310" spans="1:12" x14ac:dyDescent="0.2">
      <c r="A7310" t="s">
        <v>408</v>
      </c>
      <c r="B7310" t="s">
        <v>4310</v>
      </c>
      <c r="C7310" t="s">
        <v>7360</v>
      </c>
      <c r="D7310" t="s">
        <v>396</v>
      </c>
      <c r="E7310" t="s">
        <v>7390</v>
      </c>
      <c r="F7310" t="s">
        <v>78</v>
      </c>
      <c r="G7310" t="s">
        <v>79</v>
      </c>
      <c r="H7310">
        <v>157000</v>
      </c>
      <c r="I7310">
        <v>157000</v>
      </c>
      <c r="J7310">
        <v>32</v>
      </c>
      <c r="K7310" s="1">
        <v>45596</v>
      </c>
      <c r="L7310" t="s">
        <v>15144</v>
      </c>
    </row>
    <row r="7311" spans="1:12" x14ac:dyDescent="0.2">
      <c r="A7311" t="s">
        <v>412</v>
      </c>
      <c r="B7311" t="s">
        <v>4311</v>
      </c>
      <c r="C7311" t="s">
        <v>7360</v>
      </c>
      <c r="D7311" t="s">
        <v>396</v>
      </c>
      <c r="E7311" t="s">
        <v>7390</v>
      </c>
      <c r="F7311" t="s">
        <v>78</v>
      </c>
      <c r="G7311" t="s">
        <v>79</v>
      </c>
      <c r="H7311">
        <v>157000</v>
      </c>
      <c r="I7311">
        <v>157000</v>
      </c>
      <c r="J7311">
        <v>32</v>
      </c>
      <c r="K7311" s="1">
        <v>45596</v>
      </c>
      <c r="L7311" t="s">
        <v>15144</v>
      </c>
    </row>
    <row r="7312" spans="1:12" x14ac:dyDescent="0.2">
      <c r="A7312" t="s">
        <v>411</v>
      </c>
      <c r="B7312" t="s">
        <v>4312</v>
      </c>
      <c r="C7312" t="s">
        <v>7360</v>
      </c>
      <c r="D7312" t="s">
        <v>396</v>
      </c>
      <c r="E7312" t="s">
        <v>7390</v>
      </c>
      <c r="F7312" t="s">
        <v>78</v>
      </c>
      <c r="G7312" t="s">
        <v>79</v>
      </c>
      <c r="H7312">
        <v>157000</v>
      </c>
      <c r="I7312">
        <v>157000</v>
      </c>
      <c r="J7312">
        <v>32</v>
      </c>
      <c r="K7312" s="1">
        <v>45596</v>
      </c>
      <c r="L7312" t="s">
        <v>15144</v>
      </c>
    </row>
    <row r="7313" spans="1:12" x14ac:dyDescent="0.2">
      <c r="A7313" t="s">
        <v>414</v>
      </c>
      <c r="B7313" t="s">
        <v>4307</v>
      </c>
      <c r="C7313" t="s">
        <v>7360</v>
      </c>
      <c r="D7313" t="s">
        <v>396</v>
      </c>
      <c r="E7313" t="s">
        <v>7390</v>
      </c>
      <c r="F7313" t="s">
        <v>78</v>
      </c>
      <c r="G7313" t="s">
        <v>79</v>
      </c>
      <c r="H7313">
        <v>157000</v>
      </c>
      <c r="I7313">
        <v>157000</v>
      </c>
      <c r="J7313">
        <v>32</v>
      </c>
      <c r="K7313" s="1">
        <v>45596</v>
      </c>
      <c r="L7313" t="s">
        <v>15144</v>
      </c>
    </row>
    <row r="7314" spans="1:12" x14ac:dyDescent="0.2">
      <c r="A7314" t="s">
        <v>413</v>
      </c>
      <c r="B7314" t="s">
        <v>4313</v>
      </c>
      <c r="C7314" t="s">
        <v>7360</v>
      </c>
      <c r="D7314" t="s">
        <v>396</v>
      </c>
      <c r="E7314" t="s">
        <v>7390</v>
      </c>
      <c r="F7314" t="s">
        <v>78</v>
      </c>
      <c r="G7314" t="s">
        <v>79</v>
      </c>
      <c r="H7314">
        <v>157000</v>
      </c>
      <c r="I7314">
        <v>157000</v>
      </c>
      <c r="J7314">
        <v>32</v>
      </c>
      <c r="K7314" s="1">
        <v>45596</v>
      </c>
      <c r="L7314" t="s">
        <v>15144</v>
      </c>
    </row>
    <row r="7315" spans="1:12" x14ac:dyDescent="0.2">
      <c r="A7315" t="s">
        <v>13394</v>
      </c>
      <c r="B7315" t="s">
        <v>13395</v>
      </c>
      <c r="C7315" t="s">
        <v>7360</v>
      </c>
      <c r="D7315" t="s">
        <v>13387</v>
      </c>
      <c r="E7315" t="s">
        <v>7390</v>
      </c>
      <c r="F7315" t="s">
        <v>174</v>
      </c>
      <c r="G7315" t="s">
        <v>175</v>
      </c>
      <c r="I7315"/>
      <c r="J7315">
        <v>200</v>
      </c>
      <c r="K7315" s="1">
        <v>46142</v>
      </c>
      <c r="L7315" t="s">
        <v>15144</v>
      </c>
    </row>
    <row r="7316" spans="1:12" x14ac:dyDescent="0.2">
      <c r="A7316" t="s">
        <v>13398</v>
      </c>
      <c r="B7316" t="s">
        <v>13399</v>
      </c>
      <c r="C7316" t="s">
        <v>7360</v>
      </c>
      <c r="D7316" t="s">
        <v>13387</v>
      </c>
      <c r="E7316" t="s">
        <v>7390</v>
      </c>
      <c r="F7316" t="s">
        <v>174</v>
      </c>
      <c r="G7316" t="s">
        <v>175</v>
      </c>
      <c r="I7316"/>
      <c r="J7316">
        <v>200</v>
      </c>
      <c r="K7316" s="1">
        <v>46142</v>
      </c>
      <c r="L7316" t="s">
        <v>15144</v>
      </c>
    </row>
    <row r="7317" spans="1:12" x14ac:dyDescent="0.2">
      <c r="A7317" t="s">
        <v>13392</v>
      </c>
      <c r="B7317" t="s">
        <v>13393</v>
      </c>
      <c r="C7317" t="s">
        <v>7360</v>
      </c>
      <c r="D7317" t="s">
        <v>13387</v>
      </c>
      <c r="E7317" t="s">
        <v>7390</v>
      </c>
      <c r="F7317" t="s">
        <v>174</v>
      </c>
      <c r="G7317" t="s">
        <v>175</v>
      </c>
      <c r="I7317"/>
      <c r="J7317">
        <v>200</v>
      </c>
      <c r="K7317" s="1">
        <v>46142</v>
      </c>
      <c r="L7317" t="s">
        <v>15144</v>
      </c>
    </row>
    <row r="7318" spans="1:12" x14ac:dyDescent="0.2">
      <c r="A7318" t="s">
        <v>13385</v>
      </c>
      <c r="B7318" t="s">
        <v>13386</v>
      </c>
      <c r="C7318" t="s">
        <v>7360</v>
      </c>
      <c r="D7318" t="s">
        <v>13387</v>
      </c>
      <c r="E7318" t="s">
        <v>7390</v>
      </c>
      <c r="F7318" t="s">
        <v>174</v>
      </c>
      <c r="G7318" t="s">
        <v>175</v>
      </c>
      <c r="I7318"/>
      <c r="J7318">
        <v>200</v>
      </c>
      <c r="K7318" s="1">
        <v>46142</v>
      </c>
      <c r="L7318" t="s">
        <v>15144</v>
      </c>
    </row>
    <row r="7319" spans="1:12" x14ac:dyDescent="0.2">
      <c r="A7319" t="s">
        <v>13390</v>
      </c>
      <c r="B7319" t="s">
        <v>13391</v>
      </c>
      <c r="C7319" t="s">
        <v>7360</v>
      </c>
      <c r="D7319" t="s">
        <v>13387</v>
      </c>
      <c r="E7319" t="s">
        <v>7390</v>
      </c>
      <c r="F7319" t="s">
        <v>174</v>
      </c>
      <c r="G7319" t="s">
        <v>175</v>
      </c>
      <c r="I7319"/>
      <c r="J7319">
        <v>200</v>
      </c>
      <c r="K7319" s="1">
        <v>46142</v>
      </c>
      <c r="L7319" t="s">
        <v>15144</v>
      </c>
    </row>
    <row r="7320" spans="1:12" x14ac:dyDescent="0.2">
      <c r="A7320" t="s">
        <v>13402</v>
      </c>
      <c r="B7320" t="s">
        <v>13403</v>
      </c>
      <c r="C7320" t="s">
        <v>7360</v>
      </c>
      <c r="D7320" t="s">
        <v>13387</v>
      </c>
      <c r="E7320" t="s">
        <v>7390</v>
      </c>
      <c r="F7320" t="s">
        <v>174</v>
      </c>
      <c r="G7320" t="s">
        <v>175</v>
      </c>
      <c r="I7320"/>
      <c r="J7320">
        <v>200</v>
      </c>
      <c r="K7320" s="1">
        <v>46142</v>
      </c>
      <c r="L7320" t="s">
        <v>15144</v>
      </c>
    </row>
    <row r="7321" spans="1:12" x14ac:dyDescent="0.2">
      <c r="A7321" t="s">
        <v>13404</v>
      </c>
      <c r="B7321" t="s">
        <v>13405</v>
      </c>
      <c r="C7321" t="s">
        <v>7360</v>
      </c>
      <c r="D7321" t="s">
        <v>13387</v>
      </c>
      <c r="E7321" t="s">
        <v>7390</v>
      </c>
      <c r="F7321" t="s">
        <v>174</v>
      </c>
      <c r="G7321" t="s">
        <v>175</v>
      </c>
      <c r="I7321"/>
      <c r="J7321">
        <v>200</v>
      </c>
      <c r="K7321" s="1">
        <v>46142</v>
      </c>
      <c r="L7321" t="s">
        <v>15144</v>
      </c>
    </row>
    <row r="7322" spans="1:12" x14ac:dyDescent="0.2">
      <c r="A7322" t="s">
        <v>13400</v>
      </c>
      <c r="B7322" t="s">
        <v>13401</v>
      </c>
      <c r="C7322" t="s">
        <v>7360</v>
      </c>
      <c r="D7322" t="s">
        <v>13387</v>
      </c>
      <c r="E7322" t="s">
        <v>7390</v>
      </c>
      <c r="F7322" t="s">
        <v>174</v>
      </c>
      <c r="G7322" t="s">
        <v>175</v>
      </c>
      <c r="I7322"/>
      <c r="J7322">
        <v>200</v>
      </c>
      <c r="K7322" s="1">
        <v>46142</v>
      </c>
      <c r="L7322" t="s">
        <v>15144</v>
      </c>
    </row>
    <row r="7323" spans="1:12" x14ac:dyDescent="0.2">
      <c r="A7323" t="s">
        <v>13396</v>
      </c>
      <c r="B7323" t="s">
        <v>13397</v>
      </c>
      <c r="C7323" t="s">
        <v>15469</v>
      </c>
      <c r="D7323" t="s">
        <v>13387</v>
      </c>
      <c r="E7323" t="s">
        <v>7390</v>
      </c>
      <c r="F7323" t="s">
        <v>174</v>
      </c>
      <c r="G7323" t="s">
        <v>175</v>
      </c>
      <c r="I7323"/>
      <c r="J7323">
        <v>200</v>
      </c>
      <c r="K7323" s="1">
        <v>46142</v>
      </c>
      <c r="L7323" t="s">
        <v>15144</v>
      </c>
    </row>
    <row r="7324" spans="1:12" x14ac:dyDescent="0.2">
      <c r="A7324" t="s">
        <v>13388</v>
      </c>
      <c r="B7324" t="s">
        <v>13389</v>
      </c>
      <c r="C7324" t="s">
        <v>7360</v>
      </c>
      <c r="D7324" t="s">
        <v>13387</v>
      </c>
      <c r="E7324" t="s">
        <v>7390</v>
      </c>
      <c r="F7324" t="s">
        <v>174</v>
      </c>
      <c r="G7324" t="s">
        <v>175</v>
      </c>
      <c r="I7324"/>
      <c r="J7324">
        <v>200</v>
      </c>
      <c r="K7324" s="1">
        <v>46142</v>
      </c>
      <c r="L7324" t="s">
        <v>15144</v>
      </c>
    </row>
    <row r="7325" spans="1:12" x14ac:dyDescent="0.2">
      <c r="A7325" t="s">
        <v>10378</v>
      </c>
      <c r="B7325" t="s">
        <v>10379</v>
      </c>
      <c r="C7325" t="s">
        <v>7360</v>
      </c>
      <c r="D7325" t="s">
        <v>10380</v>
      </c>
      <c r="E7325" t="s">
        <v>7390</v>
      </c>
      <c r="F7325" t="s">
        <v>33</v>
      </c>
      <c r="G7325" t="s">
        <v>34</v>
      </c>
      <c r="I7325"/>
      <c r="J7325">
        <v>125</v>
      </c>
      <c r="K7325" s="1">
        <v>45991</v>
      </c>
      <c r="L7325" t="s">
        <v>15144</v>
      </c>
    </row>
    <row r="7326" spans="1:12" x14ac:dyDescent="0.2">
      <c r="A7326" t="s">
        <v>10381</v>
      </c>
      <c r="B7326" t="s">
        <v>10382</v>
      </c>
      <c r="C7326" t="s">
        <v>7360</v>
      </c>
      <c r="D7326" t="s">
        <v>10380</v>
      </c>
      <c r="E7326" t="s">
        <v>7390</v>
      </c>
      <c r="F7326" t="s">
        <v>33</v>
      </c>
      <c r="G7326" t="s">
        <v>34</v>
      </c>
      <c r="I7326"/>
      <c r="J7326">
        <v>125</v>
      </c>
      <c r="K7326" s="1">
        <v>45991</v>
      </c>
      <c r="L7326" t="s">
        <v>15144</v>
      </c>
    </row>
    <row r="7327" spans="1:12" x14ac:dyDescent="0.2">
      <c r="A7327" t="s">
        <v>10385</v>
      </c>
      <c r="B7327" t="s">
        <v>10386</v>
      </c>
      <c r="C7327" t="s">
        <v>7360</v>
      </c>
      <c r="D7327" t="s">
        <v>10380</v>
      </c>
      <c r="E7327" t="s">
        <v>7390</v>
      </c>
      <c r="F7327" t="s">
        <v>33</v>
      </c>
      <c r="G7327" t="s">
        <v>34</v>
      </c>
      <c r="I7327"/>
      <c r="J7327">
        <v>125</v>
      </c>
      <c r="K7327" s="1">
        <v>45991</v>
      </c>
      <c r="L7327" t="s">
        <v>15144</v>
      </c>
    </row>
    <row r="7328" spans="1:12" x14ac:dyDescent="0.2">
      <c r="A7328" t="s">
        <v>10383</v>
      </c>
      <c r="B7328" t="s">
        <v>10384</v>
      </c>
      <c r="C7328" t="s">
        <v>7360</v>
      </c>
      <c r="D7328" t="s">
        <v>10380</v>
      </c>
      <c r="E7328" t="s">
        <v>7390</v>
      </c>
      <c r="F7328" t="s">
        <v>33</v>
      </c>
      <c r="G7328" t="s">
        <v>34</v>
      </c>
      <c r="I7328"/>
      <c r="J7328">
        <v>125</v>
      </c>
      <c r="K7328" s="1">
        <v>45991</v>
      </c>
      <c r="L7328" t="s">
        <v>15144</v>
      </c>
    </row>
    <row r="7329" spans="1:12" x14ac:dyDescent="0.2">
      <c r="A7329" t="s">
        <v>2527</v>
      </c>
      <c r="B7329" t="s">
        <v>6052</v>
      </c>
      <c r="C7329" t="s">
        <v>7360</v>
      </c>
      <c r="D7329" t="s">
        <v>2518</v>
      </c>
      <c r="E7329" t="s">
        <v>7390</v>
      </c>
      <c r="F7329" t="s">
        <v>125</v>
      </c>
      <c r="G7329" t="s">
        <v>126</v>
      </c>
      <c r="I7329"/>
      <c r="K7329" s="1">
        <v>45565</v>
      </c>
      <c r="L7329" t="s">
        <v>15144</v>
      </c>
    </row>
    <row r="7330" spans="1:12" x14ac:dyDescent="0.2">
      <c r="A7330" t="s">
        <v>2525</v>
      </c>
      <c r="B7330" t="s">
        <v>6053</v>
      </c>
      <c r="C7330" t="s">
        <v>7360</v>
      </c>
      <c r="D7330" t="s">
        <v>2518</v>
      </c>
      <c r="E7330" t="s">
        <v>7390</v>
      </c>
      <c r="F7330" t="s">
        <v>125</v>
      </c>
      <c r="G7330" t="s">
        <v>126</v>
      </c>
      <c r="I7330"/>
      <c r="K7330" s="1">
        <v>45565</v>
      </c>
      <c r="L7330" t="s">
        <v>15144</v>
      </c>
    </row>
    <row r="7331" spans="1:12" x14ac:dyDescent="0.2">
      <c r="A7331" t="s">
        <v>2521</v>
      </c>
      <c r="B7331" t="s">
        <v>6057</v>
      </c>
      <c r="C7331" t="s">
        <v>7360</v>
      </c>
      <c r="D7331" t="s">
        <v>2518</v>
      </c>
      <c r="E7331" t="s">
        <v>7390</v>
      </c>
      <c r="F7331" t="s">
        <v>125</v>
      </c>
      <c r="G7331" t="s">
        <v>126</v>
      </c>
      <c r="I7331"/>
      <c r="K7331" s="1">
        <v>45565</v>
      </c>
      <c r="L7331" t="s">
        <v>15144</v>
      </c>
    </row>
    <row r="7332" spans="1:12" x14ac:dyDescent="0.2">
      <c r="A7332" t="s">
        <v>2526</v>
      </c>
      <c r="B7332" t="s">
        <v>6056</v>
      </c>
      <c r="C7332" t="s">
        <v>7360</v>
      </c>
      <c r="D7332" t="s">
        <v>2518</v>
      </c>
      <c r="E7332" t="s">
        <v>7390</v>
      </c>
      <c r="F7332" t="s">
        <v>125</v>
      </c>
      <c r="G7332" t="s">
        <v>126</v>
      </c>
      <c r="I7332"/>
      <c r="K7332" s="1">
        <v>45565</v>
      </c>
      <c r="L7332" t="s">
        <v>15144</v>
      </c>
    </row>
    <row r="7333" spans="1:12" x14ac:dyDescent="0.2">
      <c r="A7333" t="s">
        <v>2524</v>
      </c>
      <c r="B7333" t="s">
        <v>6055</v>
      </c>
      <c r="C7333" t="s">
        <v>7360</v>
      </c>
      <c r="D7333" t="s">
        <v>2518</v>
      </c>
      <c r="E7333" t="s">
        <v>7390</v>
      </c>
      <c r="F7333" t="s">
        <v>125</v>
      </c>
      <c r="G7333" t="s">
        <v>126</v>
      </c>
      <c r="I7333"/>
      <c r="K7333" s="1">
        <v>45565</v>
      </c>
      <c r="L7333" t="s">
        <v>15144</v>
      </c>
    </row>
    <row r="7334" spans="1:12" x14ac:dyDescent="0.2">
      <c r="A7334" t="s">
        <v>2522</v>
      </c>
      <c r="B7334" t="s">
        <v>6054</v>
      </c>
      <c r="C7334" t="s">
        <v>7360</v>
      </c>
      <c r="D7334" t="s">
        <v>2518</v>
      </c>
      <c r="E7334" t="s">
        <v>7390</v>
      </c>
      <c r="F7334" t="s">
        <v>125</v>
      </c>
      <c r="G7334" t="s">
        <v>126</v>
      </c>
      <c r="I7334"/>
      <c r="K7334" s="1">
        <v>45565</v>
      </c>
      <c r="L7334" t="s">
        <v>15144</v>
      </c>
    </row>
    <row r="7335" spans="1:12" x14ac:dyDescent="0.2">
      <c r="A7335" t="s">
        <v>2523</v>
      </c>
      <c r="B7335" t="s">
        <v>6051</v>
      </c>
      <c r="C7335" t="s">
        <v>7360</v>
      </c>
      <c r="D7335" t="s">
        <v>2518</v>
      </c>
      <c r="E7335" t="s">
        <v>7390</v>
      </c>
      <c r="F7335" t="s">
        <v>125</v>
      </c>
      <c r="G7335" t="s">
        <v>126</v>
      </c>
      <c r="I7335"/>
      <c r="K7335" s="1">
        <v>45565</v>
      </c>
      <c r="L7335" t="s">
        <v>15144</v>
      </c>
    </row>
    <row r="7336" spans="1:12" x14ac:dyDescent="0.2">
      <c r="A7336" t="s">
        <v>7446</v>
      </c>
      <c r="B7336" t="s">
        <v>7382</v>
      </c>
      <c r="C7336" t="s">
        <v>7360</v>
      </c>
      <c r="D7336" t="s">
        <v>2518</v>
      </c>
      <c r="E7336" t="s">
        <v>7390</v>
      </c>
      <c r="F7336" t="s">
        <v>125</v>
      </c>
      <c r="G7336" t="s">
        <v>126</v>
      </c>
      <c r="I7336">
        <v>150000</v>
      </c>
      <c r="J7336">
        <v>31.03</v>
      </c>
      <c r="K7336" s="1">
        <v>45808</v>
      </c>
      <c r="L7336" t="s">
        <v>15144</v>
      </c>
    </row>
    <row r="7337" spans="1:12" x14ac:dyDescent="0.2">
      <c r="A7337" t="s">
        <v>7445</v>
      </c>
      <c r="B7337" t="s">
        <v>7380</v>
      </c>
      <c r="C7337" t="s">
        <v>7360</v>
      </c>
      <c r="D7337" t="s">
        <v>2518</v>
      </c>
      <c r="E7337" t="s">
        <v>7390</v>
      </c>
      <c r="F7337" t="s">
        <v>125</v>
      </c>
      <c r="G7337" t="s">
        <v>126</v>
      </c>
      <c r="I7337">
        <v>150000</v>
      </c>
      <c r="J7337">
        <v>31.03</v>
      </c>
      <c r="K7337" s="1">
        <v>45808</v>
      </c>
      <c r="L7337" t="s">
        <v>15144</v>
      </c>
    </row>
    <row r="7338" spans="1:12" x14ac:dyDescent="0.2">
      <c r="A7338" t="s">
        <v>7447</v>
      </c>
      <c r="B7338" t="s">
        <v>7384</v>
      </c>
      <c r="C7338" t="s">
        <v>7360</v>
      </c>
      <c r="D7338" t="s">
        <v>2518</v>
      </c>
      <c r="E7338" t="s">
        <v>7390</v>
      </c>
      <c r="F7338" t="s">
        <v>125</v>
      </c>
      <c r="G7338" t="s">
        <v>126</v>
      </c>
      <c r="I7338">
        <v>150000</v>
      </c>
      <c r="J7338">
        <v>31.03</v>
      </c>
      <c r="K7338" s="1">
        <v>45808</v>
      </c>
      <c r="L7338" t="s">
        <v>15144</v>
      </c>
    </row>
    <row r="7339" spans="1:12" x14ac:dyDescent="0.2">
      <c r="A7339" t="s">
        <v>7442</v>
      </c>
      <c r="B7339" t="s">
        <v>7374</v>
      </c>
      <c r="C7339" t="s">
        <v>7360</v>
      </c>
      <c r="D7339" t="s">
        <v>2518</v>
      </c>
      <c r="E7339" t="s">
        <v>7390</v>
      </c>
      <c r="F7339" t="s">
        <v>125</v>
      </c>
      <c r="G7339" t="s">
        <v>126</v>
      </c>
      <c r="I7339">
        <v>150000</v>
      </c>
      <c r="J7339">
        <v>31.03</v>
      </c>
      <c r="K7339" s="1">
        <v>45808</v>
      </c>
      <c r="L7339" t="s">
        <v>15144</v>
      </c>
    </row>
    <row r="7340" spans="1:12" x14ac:dyDescent="0.2">
      <c r="A7340" t="s">
        <v>7441</v>
      </c>
      <c r="B7340" t="s">
        <v>7372</v>
      </c>
      <c r="C7340" t="s">
        <v>7360</v>
      </c>
      <c r="D7340" t="s">
        <v>2518</v>
      </c>
      <c r="E7340" t="s">
        <v>7390</v>
      </c>
      <c r="F7340" t="s">
        <v>125</v>
      </c>
      <c r="G7340" t="s">
        <v>126</v>
      </c>
      <c r="I7340">
        <v>150000</v>
      </c>
      <c r="J7340">
        <v>31.03</v>
      </c>
      <c r="K7340" s="1">
        <v>45808</v>
      </c>
      <c r="L7340" t="s">
        <v>15144</v>
      </c>
    </row>
    <row r="7341" spans="1:12" x14ac:dyDescent="0.2">
      <c r="A7341" t="s">
        <v>7448</v>
      </c>
      <c r="B7341" t="s">
        <v>7407</v>
      </c>
      <c r="C7341" t="s">
        <v>7360</v>
      </c>
      <c r="D7341" t="s">
        <v>2518</v>
      </c>
      <c r="E7341" t="s">
        <v>7390</v>
      </c>
      <c r="F7341" t="s">
        <v>125</v>
      </c>
      <c r="G7341" t="s">
        <v>126</v>
      </c>
      <c r="I7341">
        <v>150000</v>
      </c>
      <c r="J7341">
        <v>31.03</v>
      </c>
      <c r="K7341" s="1">
        <v>45808</v>
      </c>
      <c r="L7341" t="s">
        <v>15144</v>
      </c>
    </row>
    <row r="7342" spans="1:12" x14ac:dyDescent="0.2">
      <c r="A7342" t="s">
        <v>7443</v>
      </c>
      <c r="B7342" t="s">
        <v>7376</v>
      </c>
      <c r="C7342" t="s">
        <v>7360</v>
      </c>
      <c r="D7342" t="s">
        <v>2518</v>
      </c>
      <c r="E7342" t="s">
        <v>7390</v>
      </c>
      <c r="F7342" t="s">
        <v>125</v>
      </c>
      <c r="G7342" t="s">
        <v>126</v>
      </c>
      <c r="I7342">
        <v>150000</v>
      </c>
      <c r="J7342">
        <v>31.03</v>
      </c>
      <c r="K7342" s="1">
        <v>45808</v>
      </c>
      <c r="L7342" t="s">
        <v>15144</v>
      </c>
    </row>
    <row r="7343" spans="1:12" x14ac:dyDescent="0.2">
      <c r="A7343" t="s">
        <v>7444</v>
      </c>
      <c r="B7343" t="s">
        <v>7378</v>
      </c>
      <c r="C7343" t="s">
        <v>7360</v>
      </c>
      <c r="D7343" t="s">
        <v>2518</v>
      </c>
      <c r="E7343" t="s">
        <v>7390</v>
      </c>
      <c r="F7343" t="s">
        <v>125</v>
      </c>
      <c r="G7343" t="s">
        <v>126</v>
      </c>
      <c r="I7343">
        <v>150000</v>
      </c>
      <c r="J7343">
        <v>31.03</v>
      </c>
      <c r="K7343" s="1">
        <v>45808</v>
      </c>
      <c r="L7343" t="s">
        <v>15144</v>
      </c>
    </row>
    <row r="7344" spans="1:12" x14ac:dyDescent="0.2">
      <c r="A7344" t="s">
        <v>10302</v>
      </c>
      <c r="B7344" t="s">
        <v>10303</v>
      </c>
      <c r="C7344" t="s">
        <v>7360</v>
      </c>
      <c r="D7344" t="s">
        <v>2518</v>
      </c>
      <c r="E7344" t="s">
        <v>7390</v>
      </c>
      <c r="F7344" t="s">
        <v>33</v>
      </c>
      <c r="G7344" t="s">
        <v>34</v>
      </c>
      <c r="H7344">
        <v>150000</v>
      </c>
      <c r="I7344">
        <v>150000</v>
      </c>
      <c r="J7344">
        <v>31.78</v>
      </c>
      <c r="K7344" s="1">
        <v>45991</v>
      </c>
      <c r="L7344" t="s">
        <v>15144</v>
      </c>
    </row>
    <row r="7345" spans="1:12" x14ac:dyDescent="0.2">
      <c r="A7345" t="s">
        <v>10320</v>
      </c>
      <c r="B7345" t="s">
        <v>10321</v>
      </c>
      <c r="C7345" t="s">
        <v>7360</v>
      </c>
      <c r="D7345" t="s">
        <v>2518</v>
      </c>
      <c r="E7345" t="s">
        <v>7390</v>
      </c>
      <c r="F7345" t="s">
        <v>33</v>
      </c>
      <c r="G7345" t="s">
        <v>34</v>
      </c>
      <c r="H7345">
        <v>150000</v>
      </c>
      <c r="I7345">
        <v>150000</v>
      </c>
      <c r="J7345">
        <v>31.78</v>
      </c>
      <c r="K7345" s="1">
        <v>45991</v>
      </c>
      <c r="L7345" t="s">
        <v>15144</v>
      </c>
    </row>
    <row r="7346" spans="1:12" x14ac:dyDescent="0.2">
      <c r="A7346" t="s">
        <v>10314</v>
      </c>
      <c r="B7346" t="s">
        <v>10315</v>
      </c>
      <c r="C7346" t="s">
        <v>7360</v>
      </c>
      <c r="D7346" t="s">
        <v>2518</v>
      </c>
      <c r="E7346" t="s">
        <v>7390</v>
      </c>
      <c r="F7346" t="s">
        <v>33</v>
      </c>
      <c r="G7346" t="s">
        <v>34</v>
      </c>
      <c r="H7346">
        <v>150000</v>
      </c>
      <c r="I7346">
        <v>150000</v>
      </c>
      <c r="J7346">
        <v>31.78</v>
      </c>
      <c r="K7346" s="1">
        <v>45991</v>
      </c>
      <c r="L7346" t="s">
        <v>15144</v>
      </c>
    </row>
    <row r="7347" spans="1:12" x14ac:dyDescent="0.2">
      <c r="A7347" t="s">
        <v>10312</v>
      </c>
      <c r="B7347" t="s">
        <v>10313</v>
      </c>
      <c r="C7347" t="s">
        <v>7360</v>
      </c>
      <c r="D7347" t="s">
        <v>2518</v>
      </c>
      <c r="E7347" t="s">
        <v>7390</v>
      </c>
      <c r="F7347" t="s">
        <v>33</v>
      </c>
      <c r="G7347" t="s">
        <v>34</v>
      </c>
      <c r="H7347">
        <v>150000</v>
      </c>
      <c r="I7347">
        <v>150000</v>
      </c>
      <c r="J7347">
        <v>31.78</v>
      </c>
      <c r="K7347" s="1">
        <v>45991</v>
      </c>
      <c r="L7347" t="s">
        <v>15144</v>
      </c>
    </row>
    <row r="7348" spans="1:12" x14ac:dyDescent="0.2">
      <c r="A7348" t="s">
        <v>10306</v>
      </c>
      <c r="B7348" t="s">
        <v>10307</v>
      </c>
      <c r="C7348" t="s">
        <v>7360</v>
      </c>
      <c r="D7348" t="s">
        <v>2518</v>
      </c>
      <c r="E7348" t="s">
        <v>7390</v>
      </c>
      <c r="F7348" t="s">
        <v>33</v>
      </c>
      <c r="G7348" t="s">
        <v>34</v>
      </c>
      <c r="H7348">
        <v>150000</v>
      </c>
      <c r="I7348">
        <v>150000</v>
      </c>
      <c r="J7348">
        <v>31.78</v>
      </c>
      <c r="K7348" s="1">
        <v>45991</v>
      </c>
      <c r="L7348" t="s">
        <v>15144</v>
      </c>
    </row>
    <row r="7349" spans="1:12" x14ac:dyDescent="0.2">
      <c r="A7349" t="s">
        <v>10296</v>
      </c>
      <c r="B7349" t="s">
        <v>10297</v>
      </c>
      <c r="C7349" t="s">
        <v>7360</v>
      </c>
      <c r="D7349" t="s">
        <v>2518</v>
      </c>
      <c r="E7349" t="s">
        <v>7390</v>
      </c>
      <c r="F7349" t="s">
        <v>33</v>
      </c>
      <c r="G7349" t="s">
        <v>34</v>
      </c>
      <c r="H7349">
        <v>150000</v>
      </c>
      <c r="I7349">
        <v>150000</v>
      </c>
      <c r="J7349">
        <v>31.78</v>
      </c>
      <c r="K7349" s="1">
        <v>45991</v>
      </c>
      <c r="L7349" t="s">
        <v>15144</v>
      </c>
    </row>
    <row r="7350" spans="1:12" x14ac:dyDescent="0.2">
      <c r="A7350" t="s">
        <v>10300</v>
      </c>
      <c r="B7350" t="s">
        <v>10301</v>
      </c>
      <c r="C7350" t="s">
        <v>7360</v>
      </c>
      <c r="D7350" t="s">
        <v>2518</v>
      </c>
      <c r="E7350" t="s">
        <v>7390</v>
      </c>
      <c r="F7350" t="s">
        <v>33</v>
      </c>
      <c r="G7350" t="s">
        <v>34</v>
      </c>
      <c r="H7350">
        <v>150000</v>
      </c>
      <c r="I7350">
        <v>150000</v>
      </c>
      <c r="J7350">
        <v>31.78</v>
      </c>
      <c r="K7350" s="1">
        <v>45991</v>
      </c>
      <c r="L7350" t="s">
        <v>15144</v>
      </c>
    </row>
    <row r="7351" spans="1:12" x14ac:dyDescent="0.2">
      <c r="A7351" t="s">
        <v>10298</v>
      </c>
      <c r="B7351" t="s">
        <v>10299</v>
      </c>
      <c r="C7351" t="s">
        <v>7360</v>
      </c>
      <c r="D7351" t="s">
        <v>2518</v>
      </c>
      <c r="E7351" t="s">
        <v>7390</v>
      </c>
      <c r="F7351" t="s">
        <v>33</v>
      </c>
      <c r="G7351" t="s">
        <v>34</v>
      </c>
      <c r="H7351">
        <v>150000</v>
      </c>
      <c r="I7351">
        <v>150000</v>
      </c>
      <c r="J7351">
        <v>31.78</v>
      </c>
      <c r="K7351" s="1">
        <v>45991</v>
      </c>
      <c r="L7351" t="s">
        <v>15144</v>
      </c>
    </row>
    <row r="7352" spans="1:12" x14ac:dyDescent="0.2">
      <c r="A7352" t="s">
        <v>10318</v>
      </c>
      <c r="B7352" t="s">
        <v>10319</v>
      </c>
      <c r="C7352" t="s">
        <v>7360</v>
      </c>
      <c r="D7352" t="s">
        <v>2518</v>
      </c>
      <c r="E7352" t="s">
        <v>7390</v>
      </c>
      <c r="F7352" t="s">
        <v>33</v>
      </c>
      <c r="G7352" t="s">
        <v>34</v>
      </c>
      <c r="H7352">
        <v>150000</v>
      </c>
      <c r="I7352">
        <v>150000</v>
      </c>
      <c r="J7352">
        <v>31.78</v>
      </c>
      <c r="K7352" s="1">
        <v>45991</v>
      </c>
      <c r="L7352" t="s">
        <v>15144</v>
      </c>
    </row>
    <row r="7353" spans="1:12" x14ac:dyDescent="0.2">
      <c r="A7353" t="s">
        <v>10310</v>
      </c>
      <c r="B7353" t="s">
        <v>10311</v>
      </c>
      <c r="C7353" t="s">
        <v>7360</v>
      </c>
      <c r="D7353" t="s">
        <v>2518</v>
      </c>
      <c r="E7353" t="s">
        <v>7390</v>
      </c>
      <c r="F7353" t="s">
        <v>33</v>
      </c>
      <c r="G7353" t="s">
        <v>34</v>
      </c>
      <c r="H7353">
        <v>150000</v>
      </c>
      <c r="I7353">
        <v>150000</v>
      </c>
      <c r="J7353">
        <v>31.78</v>
      </c>
      <c r="K7353" s="1">
        <v>45991</v>
      </c>
      <c r="L7353" t="s">
        <v>15144</v>
      </c>
    </row>
    <row r="7354" spans="1:12" x14ac:dyDescent="0.2">
      <c r="A7354" t="s">
        <v>10316</v>
      </c>
      <c r="B7354" t="s">
        <v>10317</v>
      </c>
      <c r="C7354" t="s">
        <v>7360</v>
      </c>
      <c r="D7354" t="s">
        <v>2518</v>
      </c>
      <c r="E7354" t="s">
        <v>7390</v>
      </c>
      <c r="F7354" t="s">
        <v>33</v>
      </c>
      <c r="G7354" t="s">
        <v>34</v>
      </c>
      <c r="H7354">
        <v>150000</v>
      </c>
      <c r="I7354">
        <v>150000</v>
      </c>
      <c r="J7354">
        <v>31.78</v>
      </c>
      <c r="K7354" s="1">
        <v>45991</v>
      </c>
      <c r="L7354" t="s">
        <v>15144</v>
      </c>
    </row>
    <row r="7355" spans="1:12" x14ac:dyDescent="0.2">
      <c r="A7355" t="s">
        <v>10308</v>
      </c>
      <c r="B7355" t="s">
        <v>10309</v>
      </c>
      <c r="C7355" t="s">
        <v>7360</v>
      </c>
      <c r="D7355" t="s">
        <v>2518</v>
      </c>
      <c r="E7355" t="s">
        <v>7390</v>
      </c>
      <c r="F7355" t="s">
        <v>33</v>
      </c>
      <c r="G7355" t="s">
        <v>34</v>
      </c>
      <c r="H7355">
        <v>150000</v>
      </c>
      <c r="I7355">
        <v>150000</v>
      </c>
      <c r="J7355">
        <v>31.78</v>
      </c>
      <c r="K7355" s="1">
        <v>45991</v>
      </c>
      <c r="L7355" t="s">
        <v>15144</v>
      </c>
    </row>
    <row r="7356" spans="1:12" x14ac:dyDescent="0.2">
      <c r="A7356" t="s">
        <v>10292</v>
      </c>
      <c r="B7356" t="s">
        <v>10293</v>
      </c>
      <c r="C7356" t="s">
        <v>7360</v>
      </c>
      <c r="D7356" t="s">
        <v>2518</v>
      </c>
      <c r="E7356" t="s">
        <v>7390</v>
      </c>
      <c r="F7356" t="s">
        <v>33</v>
      </c>
      <c r="G7356" t="s">
        <v>34</v>
      </c>
      <c r="H7356">
        <v>150000</v>
      </c>
      <c r="I7356">
        <v>150000</v>
      </c>
      <c r="J7356">
        <v>31.78</v>
      </c>
      <c r="K7356" s="1">
        <v>45991</v>
      </c>
      <c r="L7356" t="s">
        <v>15144</v>
      </c>
    </row>
    <row r="7357" spans="1:12" x14ac:dyDescent="0.2">
      <c r="A7357" t="s">
        <v>10294</v>
      </c>
      <c r="B7357" t="s">
        <v>10295</v>
      </c>
      <c r="C7357" t="s">
        <v>7360</v>
      </c>
      <c r="D7357" t="s">
        <v>2518</v>
      </c>
      <c r="E7357" t="s">
        <v>7390</v>
      </c>
      <c r="F7357" t="s">
        <v>33</v>
      </c>
      <c r="G7357" t="s">
        <v>34</v>
      </c>
      <c r="H7357">
        <v>150000</v>
      </c>
      <c r="I7357">
        <v>150000</v>
      </c>
      <c r="J7357">
        <v>31.78</v>
      </c>
      <c r="K7357" s="1">
        <v>45991</v>
      </c>
      <c r="L7357" t="s">
        <v>15144</v>
      </c>
    </row>
    <row r="7358" spans="1:12" x14ac:dyDescent="0.2">
      <c r="A7358" t="s">
        <v>10286</v>
      </c>
      <c r="B7358" t="s">
        <v>10287</v>
      </c>
      <c r="C7358" t="s">
        <v>7360</v>
      </c>
      <c r="D7358" t="s">
        <v>2518</v>
      </c>
      <c r="E7358" t="s">
        <v>7390</v>
      </c>
      <c r="F7358" t="s">
        <v>33</v>
      </c>
      <c r="G7358" t="s">
        <v>34</v>
      </c>
      <c r="H7358">
        <v>150000</v>
      </c>
      <c r="I7358">
        <v>150000</v>
      </c>
      <c r="J7358">
        <v>31.78</v>
      </c>
      <c r="K7358" s="1">
        <v>45991</v>
      </c>
      <c r="L7358" t="s">
        <v>15144</v>
      </c>
    </row>
    <row r="7359" spans="1:12" x14ac:dyDescent="0.2">
      <c r="A7359" t="s">
        <v>10290</v>
      </c>
      <c r="B7359" t="s">
        <v>10291</v>
      </c>
      <c r="C7359" t="s">
        <v>7360</v>
      </c>
      <c r="D7359" t="s">
        <v>2518</v>
      </c>
      <c r="E7359" t="s">
        <v>7390</v>
      </c>
      <c r="F7359" t="s">
        <v>33</v>
      </c>
      <c r="G7359" t="s">
        <v>34</v>
      </c>
      <c r="H7359">
        <v>150000</v>
      </c>
      <c r="I7359">
        <v>150000</v>
      </c>
      <c r="J7359">
        <v>31.78</v>
      </c>
      <c r="K7359" s="1">
        <v>45991</v>
      </c>
      <c r="L7359" t="s">
        <v>15144</v>
      </c>
    </row>
    <row r="7360" spans="1:12" x14ac:dyDescent="0.2">
      <c r="A7360" t="s">
        <v>10304</v>
      </c>
      <c r="B7360" t="s">
        <v>10305</v>
      </c>
      <c r="C7360" t="s">
        <v>7360</v>
      </c>
      <c r="D7360" t="s">
        <v>2518</v>
      </c>
      <c r="E7360" t="s">
        <v>7390</v>
      </c>
      <c r="F7360" t="s">
        <v>33</v>
      </c>
      <c r="G7360" t="s">
        <v>34</v>
      </c>
      <c r="H7360">
        <v>150000</v>
      </c>
      <c r="I7360">
        <v>150000</v>
      </c>
      <c r="J7360">
        <v>31.78</v>
      </c>
      <c r="K7360" s="1">
        <v>45991</v>
      </c>
      <c r="L7360" t="s">
        <v>15144</v>
      </c>
    </row>
    <row r="7361" spans="1:12" x14ac:dyDescent="0.2">
      <c r="A7361" t="s">
        <v>10288</v>
      </c>
      <c r="B7361" t="s">
        <v>10289</v>
      </c>
      <c r="C7361" t="s">
        <v>7360</v>
      </c>
      <c r="D7361" t="s">
        <v>2518</v>
      </c>
      <c r="E7361" t="s">
        <v>7390</v>
      </c>
      <c r="F7361" t="s">
        <v>33</v>
      </c>
      <c r="G7361" t="s">
        <v>34</v>
      </c>
      <c r="H7361">
        <v>150000</v>
      </c>
      <c r="I7361">
        <v>150000</v>
      </c>
      <c r="J7361">
        <v>31.78</v>
      </c>
      <c r="K7361" s="1">
        <v>45991</v>
      </c>
      <c r="L7361" t="s">
        <v>15144</v>
      </c>
    </row>
    <row r="7362" spans="1:12" x14ac:dyDescent="0.2">
      <c r="A7362" t="s">
        <v>8398</v>
      </c>
      <c r="B7362" t="s">
        <v>8399</v>
      </c>
      <c r="C7362" t="s">
        <v>7360</v>
      </c>
      <c r="D7362" t="s">
        <v>84</v>
      </c>
      <c r="E7362" t="s">
        <v>7390</v>
      </c>
      <c r="F7362" t="s">
        <v>135</v>
      </c>
      <c r="G7362" t="s">
        <v>136</v>
      </c>
      <c r="I7362"/>
      <c r="K7362" s="1">
        <v>45869</v>
      </c>
      <c r="L7362" t="s">
        <v>15144</v>
      </c>
    </row>
    <row r="7363" spans="1:12" x14ac:dyDescent="0.2">
      <c r="A7363" t="s">
        <v>8396</v>
      </c>
      <c r="B7363" t="s">
        <v>8397</v>
      </c>
      <c r="C7363" t="s">
        <v>7360</v>
      </c>
      <c r="D7363" t="s">
        <v>84</v>
      </c>
      <c r="E7363" t="s">
        <v>7390</v>
      </c>
      <c r="F7363" t="s">
        <v>135</v>
      </c>
      <c r="G7363" t="s">
        <v>136</v>
      </c>
      <c r="I7363"/>
      <c r="K7363" s="1">
        <v>45869</v>
      </c>
      <c r="L7363" t="s">
        <v>15144</v>
      </c>
    </row>
    <row r="7364" spans="1:12" x14ac:dyDescent="0.2">
      <c r="A7364" t="s">
        <v>8402</v>
      </c>
      <c r="B7364" t="s">
        <v>8403</v>
      </c>
      <c r="C7364" t="s">
        <v>7360</v>
      </c>
      <c r="D7364" t="s">
        <v>84</v>
      </c>
      <c r="E7364" t="s">
        <v>7390</v>
      </c>
      <c r="F7364" t="s">
        <v>135</v>
      </c>
      <c r="G7364" t="s">
        <v>136</v>
      </c>
      <c r="I7364"/>
      <c r="K7364" s="1">
        <v>45869</v>
      </c>
      <c r="L7364" t="s">
        <v>15144</v>
      </c>
    </row>
    <row r="7365" spans="1:12" x14ac:dyDescent="0.2">
      <c r="A7365" t="s">
        <v>8386</v>
      </c>
      <c r="B7365" t="s">
        <v>8387</v>
      </c>
      <c r="C7365" t="s">
        <v>7360</v>
      </c>
      <c r="D7365" t="s">
        <v>84</v>
      </c>
      <c r="E7365" t="s">
        <v>7390</v>
      </c>
      <c r="F7365" t="s">
        <v>135</v>
      </c>
      <c r="G7365" t="s">
        <v>136</v>
      </c>
      <c r="I7365"/>
      <c r="K7365" s="1">
        <v>45869</v>
      </c>
      <c r="L7365" t="s">
        <v>15144</v>
      </c>
    </row>
    <row r="7366" spans="1:12" x14ac:dyDescent="0.2">
      <c r="A7366" t="s">
        <v>8388</v>
      </c>
      <c r="B7366" t="s">
        <v>8389</v>
      </c>
      <c r="C7366" t="s">
        <v>7360</v>
      </c>
      <c r="D7366" t="s">
        <v>84</v>
      </c>
      <c r="E7366" t="s">
        <v>7390</v>
      </c>
      <c r="F7366" t="s">
        <v>135</v>
      </c>
      <c r="G7366" t="s">
        <v>136</v>
      </c>
      <c r="I7366"/>
      <c r="K7366" s="1">
        <v>45869</v>
      </c>
      <c r="L7366" t="s">
        <v>15144</v>
      </c>
    </row>
    <row r="7367" spans="1:12" x14ac:dyDescent="0.2">
      <c r="A7367" t="s">
        <v>8390</v>
      </c>
      <c r="B7367" t="s">
        <v>8391</v>
      </c>
      <c r="C7367" t="s">
        <v>7360</v>
      </c>
      <c r="D7367" t="s">
        <v>84</v>
      </c>
      <c r="E7367" t="s">
        <v>7390</v>
      </c>
      <c r="F7367" t="s">
        <v>135</v>
      </c>
      <c r="G7367" t="s">
        <v>136</v>
      </c>
      <c r="I7367"/>
      <c r="K7367" s="1">
        <v>45869</v>
      </c>
      <c r="L7367" t="s">
        <v>15144</v>
      </c>
    </row>
    <row r="7368" spans="1:12" x14ac:dyDescent="0.2">
      <c r="A7368" t="s">
        <v>8400</v>
      </c>
      <c r="B7368" t="s">
        <v>8401</v>
      </c>
      <c r="C7368" t="s">
        <v>7360</v>
      </c>
      <c r="D7368" t="s">
        <v>84</v>
      </c>
      <c r="E7368" t="s">
        <v>7390</v>
      </c>
      <c r="F7368" t="s">
        <v>135</v>
      </c>
      <c r="G7368" t="s">
        <v>136</v>
      </c>
      <c r="I7368"/>
      <c r="K7368" s="1">
        <v>45869</v>
      </c>
      <c r="L7368" t="s">
        <v>15144</v>
      </c>
    </row>
    <row r="7369" spans="1:12" x14ac:dyDescent="0.2">
      <c r="A7369" t="s">
        <v>8392</v>
      </c>
      <c r="B7369" t="s">
        <v>8393</v>
      </c>
      <c r="C7369" t="s">
        <v>7360</v>
      </c>
      <c r="D7369" t="s">
        <v>84</v>
      </c>
      <c r="E7369" t="s">
        <v>7390</v>
      </c>
      <c r="F7369" t="s">
        <v>135</v>
      </c>
      <c r="G7369" t="s">
        <v>136</v>
      </c>
      <c r="I7369"/>
      <c r="K7369" s="1">
        <v>45869</v>
      </c>
      <c r="L7369" t="s">
        <v>15144</v>
      </c>
    </row>
    <row r="7370" spans="1:12" x14ac:dyDescent="0.2">
      <c r="A7370" t="s">
        <v>8406</v>
      </c>
      <c r="B7370" t="s">
        <v>8407</v>
      </c>
      <c r="C7370" t="s">
        <v>7360</v>
      </c>
      <c r="D7370" t="s">
        <v>84</v>
      </c>
      <c r="E7370" t="s">
        <v>7390</v>
      </c>
      <c r="F7370" t="s">
        <v>135</v>
      </c>
      <c r="G7370" t="s">
        <v>136</v>
      </c>
      <c r="I7370"/>
      <c r="K7370" s="1">
        <v>45869</v>
      </c>
      <c r="L7370" t="s">
        <v>15144</v>
      </c>
    </row>
    <row r="7371" spans="1:12" x14ac:dyDescent="0.2">
      <c r="A7371" t="s">
        <v>8394</v>
      </c>
      <c r="B7371" t="s">
        <v>8395</v>
      </c>
      <c r="C7371" t="s">
        <v>7360</v>
      </c>
      <c r="D7371" t="s">
        <v>84</v>
      </c>
      <c r="E7371" t="s">
        <v>7390</v>
      </c>
      <c r="F7371" t="s">
        <v>135</v>
      </c>
      <c r="G7371" t="s">
        <v>136</v>
      </c>
      <c r="I7371"/>
      <c r="K7371" s="1">
        <v>45869</v>
      </c>
      <c r="L7371" t="s">
        <v>15144</v>
      </c>
    </row>
    <row r="7372" spans="1:12" x14ac:dyDescent="0.2">
      <c r="A7372" t="s">
        <v>8404</v>
      </c>
      <c r="B7372" t="s">
        <v>8405</v>
      </c>
      <c r="C7372" t="s">
        <v>7360</v>
      </c>
      <c r="D7372" t="s">
        <v>84</v>
      </c>
      <c r="E7372" t="s">
        <v>7390</v>
      </c>
      <c r="F7372" t="s">
        <v>135</v>
      </c>
      <c r="G7372" t="s">
        <v>136</v>
      </c>
      <c r="I7372"/>
      <c r="K7372" s="1">
        <v>45869</v>
      </c>
      <c r="L7372" t="s">
        <v>15144</v>
      </c>
    </row>
    <row r="7373" spans="1:12" x14ac:dyDescent="0.2">
      <c r="A7373" t="s">
        <v>8408</v>
      </c>
      <c r="B7373" t="s">
        <v>8409</v>
      </c>
      <c r="C7373" t="s">
        <v>7360</v>
      </c>
      <c r="D7373" t="s">
        <v>84</v>
      </c>
      <c r="E7373" t="s">
        <v>7390</v>
      </c>
      <c r="F7373" t="s">
        <v>135</v>
      </c>
      <c r="G7373" t="s">
        <v>136</v>
      </c>
      <c r="I7373"/>
      <c r="K7373" s="1">
        <v>45869</v>
      </c>
      <c r="L7373" t="s">
        <v>15144</v>
      </c>
    </row>
    <row r="7374" spans="1:12" x14ac:dyDescent="0.2">
      <c r="A7374" t="s">
        <v>10247</v>
      </c>
      <c r="B7374" t="s">
        <v>10248</v>
      </c>
      <c r="C7374" t="s">
        <v>7360</v>
      </c>
      <c r="D7374" t="s">
        <v>84</v>
      </c>
      <c r="E7374" t="s">
        <v>7390</v>
      </c>
      <c r="F7374" t="s">
        <v>135</v>
      </c>
      <c r="G7374" t="s">
        <v>136</v>
      </c>
      <c r="I7374"/>
      <c r="K7374" s="1">
        <v>45961</v>
      </c>
      <c r="L7374" t="s">
        <v>15144</v>
      </c>
    </row>
    <row r="7375" spans="1:12" x14ac:dyDescent="0.2">
      <c r="A7375" t="s">
        <v>9497</v>
      </c>
      <c r="B7375" t="s">
        <v>9498</v>
      </c>
      <c r="C7375" t="s">
        <v>7360</v>
      </c>
      <c r="D7375" t="s">
        <v>84</v>
      </c>
      <c r="E7375" t="s">
        <v>7390</v>
      </c>
      <c r="F7375" t="s">
        <v>125</v>
      </c>
      <c r="G7375" t="s">
        <v>126</v>
      </c>
      <c r="I7375"/>
      <c r="K7375" s="1">
        <v>45930</v>
      </c>
      <c r="L7375" t="s">
        <v>15144</v>
      </c>
    </row>
    <row r="7376" spans="1:12" x14ac:dyDescent="0.2">
      <c r="A7376" t="s">
        <v>9495</v>
      </c>
      <c r="B7376" t="s">
        <v>9496</v>
      </c>
      <c r="C7376" t="s">
        <v>7360</v>
      </c>
      <c r="D7376" t="s">
        <v>84</v>
      </c>
      <c r="E7376" t="s">
        <v>7390</v>
      </c>
      <c r="F7376" t="s">
        <v>125</v>
      </c>
      <c r="G7376" t="s">
        <v>126</v>
      </c>
      <c r="I7376"/>
      <c r="K7376" s="1">
        <v>45930</v>
      </c>
      <c r="L7376" t="s">
        <v>15144</v>
      </c>
    </row>
    <row r="7377" spans="1:12" x14ac:dyDescent="0.2">
      <c r="A7377" t="s">
        <v>7625</v>
      </c>
      <c r="B7377" t="s">
        <v>7626</v>
      </c>
      <c r="C7377" t="s">
        <v>7360</v>
      </c>
      <c r="D7377" t="s">
        <v>84</v>
      </c>
      <c r="E7377" t="s">
        <v>7390</v>
      </c>
      <c r="F7377" t="s">
        <v>52</v>
      </c>
      <c r="G7377" t="s">
        <v>53</v>
      </c>
      <c r="I7377">
        <v>491305</v>
      </c>
      <c r="J7377">
        <v>71.12299999999999</v>
      </c>
      <c r="K7377" s="1">
        <v>45808</v>
      </c>
      <c r="L7377" t="s">
        <v>15144</v>
      </c>
    </row>
    <row r="7378" spans="1:12" x14ac:dyDescent="0.2">
      <c r="A7378" t="s">
        <v>7633</v>
      </c>
      <c r="B7378" t="s">
        <v>7634</v>
      </c>
      <c r="C7378" t="s">
        <v>7360</v>
      </c>
      <c r="D7378" t="s">
        <v>84</v>
      </c>
      <c r="E7378" t="s">
        <v>7390</v>
      </c>
      <c r="F7378" t="s">
        <v>52</v>
      </c>
      <c r="G7378" t="s">
        <v>53</v>
      </c>
      <c r="I7378">
        <v>491305</v>
      </c>
      <c r="J7378">
        <v>71.12299999999999</v>
      </c>
      <c r="K7378" s="1">
        <v>45808</v>
      </c>
      <c r="L7378" t="s">
        <v>15144</v>
      </c>
    </row>
    <row r="7379" spans="1:12" x14ac:dyDescent="0.2">
      <c r="A7379" t="s">
        <v>7645</v>
      </c>
      <c r="B7379" t="s">
        <v>7646</v>
      </c>
      <c r="C7379" t="s">
        <v>7360</v>
      </c>
      <c r="D7379" t="s">
        <v>84</v>
      </c>
      <c r="E7379" t="s">
        <v>7390</v>
      </c>
      <c r="F7379" t="s">
        <v>52</v>
      </c>
      <c r="G7379" t="s">
        <v>53</v>
      </c>
      <c r="I7379">
        <v>491305</v>
      </c>
      <c r="J7379">
        <v>71.12299999999999</v>
      </c>
      <c r="K7379" s="1">
        <v>45808</v>
      </c>
      <c r="L7379" t="s">
        <v>15144</v>
      </c>
    </row>
    <row r="7380" spans="1:12" x14ac:dyDescent="0.2">
      <c r="A7380" t="s">
        <v>7649</v>
      </c>
      <c r="B7380" t="s">
        <v>7650</v>
      </c>
      <c r="C7380" t="s">
        <v>7360</v>
      </c>
      <c r="D7380" t="s">
        <v>84</v>
      </c>
      <c r="E7380" t="s">
        <v>7390</v>
      </c>
      <c r="F7380" t="s">
        <v>52</v>
      </c>
      <c r="G7380" t="s">
        <v>53</v>
      </c>
      <c r="I7380">
        <v>491305</v>
      </c>
      <c r="J7380">
        <v>71.12299999999999</v>
      </c>
      <c r="K7380" s="1">
        <v>45808</v>
      </c>
      <c r="L7380" t="s">
        <v>15144</v>
      </c>
    </row>
    <row r="7381" spans="1:12" x14ac:dyDescent="0.2">
      <c r="A7381" t="s">
        <v>7613</v>
      </c>
      <c r="B7381" t="s">
        <v>7614</v>
      </c>
      <c r="C7381" t="s">
        <v>7360</v>
      </c>
      <c r="D7381" t="s">
        <v>84</v>
      </c>
      <c r="E7381" t="s">
        <v>7390</v>
      </c>
      <c r="F7381" t="s">
        <v>52</v>
      </c>
      <c r="G7381" t="s">
        <v>53</v>
      </c>
      <c r="I7381">
        <v>491305</v>
      </c>
      <c r="J7381">
        <v>71.12299999999999</v>
      </c>
      <c r="K7381" s="1">
        <v>45808</v>
      </c>
      <c r="L7381" t="s">
        <v>15144</v>
      </c>
    </row>
    <row r="7382" spans="1:12" x14ac:dyDescent="0.2">
      <c r="A7382" t="s">
        <v>7641</v>
      </c>
      <c r="B7382" t="s">
        <v>7642</v>
      </c>
      <c r="C7382" t="s">
        <v>7360</v>
      </c>
      <c r="D7382" t="s">
        <v>84</v>
      </c>
      <c r="E7382" t="s">
        <v>7390</v>
      </c>
      <c r="F7382" t="s">
        <v>52</v>
      </c>
      <c r="G7382" t="s">
        <v>53</v>
      </c>
      <c r="I7382">
        <v>491305</v>
      </c>
      <c r="J7382">
        <v>71.12299999999999</v>
      </c>
      <c r="K7382" s="1">
        <v>45808</v>
      </c>
      <c r="L7382" t="s">
        <v>15144</v>
      </c>
    </row>
    <row r="7383" spans="1:12" x14ac:dyDescent="0.2">
      <c r="A7383" t="s">
        <v>7621</v>
      </c>
      <c r="B7383" t="s">
        <v>7622</v>
      </c>
      <c r="C7383" t="s">
        <v>7360</v>
      </c>
      <c r="D7383" t="s">
        <v>84</v>
      </c>
      <c r="E7383" t="s">
        <v>7390</v>
      </c>
      <c r="F7383" t="s">
        <v>52</v>
      </c>
      <c r="G7383" t="s">
        <v>53</v>
      </c>
      <c r="I7383">
        <v>491305</v>
      </c>
      <c r="J7383">
        <v>71.12299999999999</v>
      </c>
      <c r="K7383" s="1">
        <v>45808</v>
      </c>
      <c r="L7383" t="s">
        <v>15144</v>
      </c>
    </row>
    <row r="7384" spans="1:12" x14ac:dyDescent="0.2">
      <c r="A7384" t="s">
        <v>7629</v>
      </c>
      <c r="B7384" t="s">
        <v>7630</v>
      </c>
      <c r="C7384" t="s">
        <v>7360</v>
      </c>
      <c r="D7384" t="s">
        <v>84</v>
      </c>
      <c r="E7384" t="s">
        <v>7390</v>
      </c>
      <c r="F7384" t="s">
        <v>52</v>
      </c>
      <c r="G7384" t="s">
        <v>53</v>
      </c>
      <c r="I7384">
        <v>491305</v>
      </c>
      <c r="J7384">
        <v>71.12299999999999</v>
      </c>
      <c r="K7384" s="1">
        <v>45808</v>
      </c>
      <c r="L7384" t="s">
        <v>15144</v>
      </c>
    </row>
    <row r="7385" spans="1:12" x14ac:dyDescent="0.2">
      <c r="A7385" t="s">
        <v>7651</v>
      </c>
      <c r="B7385" t="s">
        <v>7652</v>
      </c>
      <c r="C7385" t="s">
        <v>7360</v>
      </c>
      <c r="D7385" t="s">
        <v>84</v>
      </c>
      <c r="E7385" t="s">
        <v>7390</v>
      </c>
      <c r="F7385" t="s">
        <v>52</v>
      </c>
      <c r="G7385" t="s">
        <v>53</v>
      </c>
      <c r="I7385">
        <v>491305</v>
      </c>
      <c r="J7385">
        <v>71.12299999999999</v>
      </c>
      <c r="K7385" s="1">
        <v>45808</v>
      </c>
      <c r="L7385" t="s">
        <v>15144</v>
      </c>
    </row>
    <row r="7386" spans="1:12" x14ac:dyDescent="0.2">
      <c r="A7386" t="s">
        <v>7635</v>
      </c>
      <c r="B7386" t="s">
        <v>7636</v>
      </c>
      <c r="C7386" t="s">
        <v>7360</v>
      </c>
      <c r="D7386" t="s">
        <v>84</v>
      </c>
      <c r="E7386" t="s">
        <v>7390</v>
      </c>
      <c r="F7386" t="s">
        <v>52</v>
      </c>
      <c r="G7386" t="s">
        <v>53</v>
      </c>
      <c r="I7386">
        <v>491305</v>
      </c>
      <c r="J7386">
        <v>71.12299999999999</v>
      </c>
      <c r="K7386" s="1">
        <v>45808</v>
      </c>
      <c r="L7386" t="s">
        <v>15144</v>
      </c>
    </row>
    <row r="7387" spans="1:12" x14ac:dyDescent="0.2">
      <c r="A7387" t="s">
        <v>7627</v>
      </c>
      <c r="B7387" t="s">
        <v>7628</v>
      </c>
      <c r="C7387" t="s">
        <v>7360</v>
      </c>
      <c r="D7387" t="s">
        <v>84</v>
      </c>
      <c r="E7387" t="s">
        <v>7390</v>
      </c>
      <c r="F7387" t="s">
        <v>52</v>
      </c>
      <c r="G7387" t="s">
        <v>53</v>
      </c>
      <c r="I7387">
        <v>491305</v>
      </c>
      <c r="J7387">
        <v>71.12299999999999</v>
      </c>
      <c r="K7387" s="1">
        <v>45808</v>
      </c>
      <c r="L7387" t="s">
        <v>15144</v>
      </c>
    </row>
    <row r="7388" spans="1:12" x14ac:dyDescent="0.2">
      <c r="A7388" t="s">
        <v>7611</v>
      </c>
      <c r="B7388" t="s">
        <v>7612</v>
      </c>
      <c r="C7388" t="s">
        <v>7360</v>
      </c>
      <c r="D7388" t="s">
        <v>84</v>
      </c>
      <c r="E7388" t="s">
        <v>7390</v>
      </c>
      <c r="F7388" t="s">
        <v>52</v>
      </c>
      <c r="G7388" t="s">
        <v>53</v>
      </c>
      <c r="I7388">
        <v>491305</v>
      </c>
      <c r="J7388">
        <v>71.12299999999999</v>
      </c>
      <c r="K7388" s="1">
        <v>45808</v>
      </c>
      <c r="L7388" t="s">
        <v>15144</v>
      </c>
    </row>
    <row r="7389" spans="1:12" x14ac:dyDescent="0.2">
      <c r="A7389" t="s">
        <v>7643</v>
      </c>
      <c r="B7389" t="s">
        <v>7644</v>
      </c>
      <c r="C7389" t="s">
        <v>7360</v>
      </c>
      <c r="D7389" t="s">
        <v>84</v>
      </c>
      <c r="E7389" t="s">
        <v>7390</v>
      </c>
      <c r="F7389" t="s">
        <v>52</v>
      </c>
      <c r="G7389" t="s">
        <v>53</v>
      </c>
      <c r="I7389">
        <v>491305</v>
      </c>
      <c r="J7389">
        <v>71.12299999999999</v>
      </c>
      <c r="K7389" s="1">
        <v>45808</v>
      </c>
      <c r="L7389" t="s">
        <v>15144</v>
      </c>
    </row>
    <row r="7390" spans="1:12" x14ac:dyDescent="0.2">
      <c r="A7390" t="s">
        <v>7623</v>
      </c>
      <c r="B7390" t="s">
        <v>7624</v>
      </c>
      <c r="C7390" t="s">
        <v>7360</v>
      </c>
      <c r="D7390" t="s">
        <v>84</v>
      </c>
      <c r="E7390" t="s">
        <v>7390</v>
      </c>
      <c r="F7390" t="s">
        <v>52</v>
      </c>
      <c r="G7390" t="s">
        <v>53</v>
      </c>
      <c r="I7390">
        <v>491305</v>
      </c>
      <c r="J7390">
        <v>71.12299999999999</v>
      </c>
      <c r="K7390" s="1">
        <v>45808</v>
      </c>
      <c r="L7390" t="s">
        <v>15144</v>
      </c>
    </row>
    <row r="7391" spans="1:12" x14ac:dyDescent="0.2">
      <c r="A7391" t="s">
        <v>7637</v>
      </c>
      <c r="B7391" t="s">
        <v>7638</v>
      </c>
      <c r="C7391" t="s">
        <v>7360</v>
      </c>
      <c r="D7391" t="s">
        <v>84</v>
      </c>
      <c r="E7391" t="s">
        <v>7390</v>
      </c>
      <c r="F7391" t="s">
        <v>52</v>
      </c>
      <c r="G7391" t="s">
        <v>53</v>
      </c>
      <c r="I7391">
        <v>491305</v>
      </c>
      <c r="J7391">
        <v>71.12299999999999</v>
      </c>
      <c r="K7391" s="1">
        <v>45808</v>
      </c>
      <c r="L7391" t="s">
        <v>15144</v>
      </c>
    </row>
    <row r="7392" spans="1:12" x14ac:dyDescent="0.2">
      <c r="A7392" t="s">
        <v>7617</v>
      </c>
      <c r="B7392" t="s">
        <v>7618</v>
      </c>
      <c r="C7392" t="s">
        <v>7360</v>
      </c>
      <c r="D7392" t="s">
        <v>84</v>
      </c>
      <c r="E7392" t="s">
        <v>7390</v>
      </c>
      <c r="F7392" t="s">
        <v>52</v>
      </c>
      <c r="G7392" t="s">
        <v>53</v>
      </c>
      <c r="I7392">
        <v>491305</v>
      </c>
      <c r="J7392">
        <v>71.12299999999999</v>
      </c>
      <c r="K7392" s="1">
        <v>45808</v>
      </c>
      <c r="L7392" t="s">
        <v>15144</v>
      </c>
    </row>
    <row r="7393" spans="1:12" x14ac:dyDescent="0.2">
      <c r="A7393" t="s">
        <v>7609</v>
      </c>
      <c r="B7393" t="s">
        <v>7610</v>
      </c>
      <c r="C7393" t="s">
        <v>7360</v>
      </c>
      <c r="D7393" t="s">
        <v>84</v>
      </c>
      <c r="E7393" t="s">
        <v>7390</v>
      </c>
      <c r="F7393" t="s">
        <v>52</v>
      </c>
      <c r="G7393" t="s">
        <v>53</v>
      </c>
      <c r="I7393">
        <v>491305</v>
      </c>
      <c r="J7393">
        <v>71.12299999999999</v>
      </c>
      <c r="K7393" s="1">
        <v>45808</v>
      </c>
      <c r="L7393" t="s">
        <v>15144</v>
      </c>
    </row>
    <row r="7394" spans="1:12" x14ac:dyDescent="0.2">
      <c r="A7394" t="s">
        <v>7619</v>
      </c>
      <c r="B7394" t="s">
        <v>7620</v>
      </c>
      <c r="C7394" t="s">
        <v>7360</v>
      </c>
      <c r="D7394" t="s">
        <v>84</v>
      </c>
      <c r="E7394" t="s">
        <v>7390</v>
      </c>
      <c r="F7394" t="s">
        <v>52</v>
      </c>
      <c r="G7394" t="s">
        <v>53</v>
      </c>
      <c r="I7394">
        <v>491305</v>
      </c>
      <c r="J7394">
        <v>71.12299999999999</v>
      </c>
      <c r="K7394" s="1">
        <v>45808</v>
      </c>
      <c r="L7394" t="s">
        <v>15144</v>
      </c>
    </row>
    <row r="7395" spans="1:12" x14ac:dyDescent="0.2">
      <c r="A7395" t="s">
        <v>7615</v>
      </c>
      <c r="B7395" t="s">
        <v>7616</v>
      </c>
      <c r="C7395" t="s">
        <v>7360</v>
      </c>
      <c r="D7395" t="s">
        <v>84</v>
      </c>
      <c r="E7395" t="s">
        <v>7390</v>
      </c>
      <c r="F7395" t="s">
        <v>52</v>
      </c>
      <c r="G7395" t="s">
        <v>53</v>
      </c>
      <c r="I7395">
        <v>491305</v>
      </c>
      <c r="J7395">
        <v>71.12299999999999</v>
      </c>
      <c r="K7395" s="1">
        <v>45808</v>
      </c>
      <c r="L7395" t="s">
        <v>15144</v>
      </c>
    </row>
    <row r="7396" spans="1:12" x14ac:dyDescent="0.2">
      <c r="A7396" t="s">
        <v>7631</v>
      </c>
      <c r="B7396" t="s">
        <v>7632</v>
      </c>
      <c r="C7396" t="s">
        <v>7360</v>
      </c>
      <c r="D7396" t="s">
        <v>84</v>
      </c>
      <c r="E7396" t="s">
        <v>7390</v>
      </c>
      <c r="F7396" t="s">
        <v>52</v>
      </c>
      <c r="G7396" t="s">
        <v>53</v>
      </c>
      <c r="I7396">
        <v>491305</v>
      </c>
      <c r="J7396">
        <v>71.12299999999999</v>
      </c>
      <c r="K7396" s="1">
        <v>45808</v>
      </c>
      <c r="L7396" t="s">
        <v>15144</v>
      </c>
    </row>
    <row r="7397" spans="1:12" x14ac:dyDescent="0.2">
      <c r="A7397" t="s">
        <v>7647</v>
      </c>
      <c r="B7397" t="s">
        <v>7648</v>
      </c>
      <c r="C7397" t="s">
        <v>7360</v>
      </c>
      <c r="D7397" t="s">
        <v>84</v>
      </c>
      <c r="E7397" t="s">
        <v>7390</v>
      </c>
      <c r="F7397" t="s">
        <v>52</v>
      </c>
      <c r="G7397" t="s">
        <v>53</v>
      </c>
      <c r="I7397">
        <v>491305</v>
      </c>
      <c r="J7397">
        <v>71.12299999999999</v>
      </c>
      <c r="K7397" s="1">
        <v>45808</v>
      </c>
      <c r="L7397" t="s">
        <v>15144</v>
      </c>
    </row>
    <row r="7398" spans="1:12" x14ac:dyDescent="0.2">
      <c r="A7398" t="s">
        <v>7653</v>
      </c>
      <c r="B7398" t="s">
        <v>7654</v>
      </c>
      <c r="C7398" t="s">
        <v>7360</v>
      </c>
      <c r="D7398" t="s">
        <v>84</v>
      </c>
      <c r="E7398" t="s">
        <v>7390</v>
      </c>
      <c r="F7398" t="s">
        <v>52</v>
      </c>
      <c r="G7398" t="s">
        <v>53</v>
      </c>
      <c r="I7398">
        <v>491305</v>
      </c>
      <c r="J7398">
        <v>71.12299999999999</v>
      </c>
      <c r="K7398" s="1">
        <v>45808</v>
      </c>
      <c r="L7398" t="s">
        <v>15144</v>
      </c>
    </row>
    <row r="7399" spans="1:12" x14ac:dyDescent="0.2">
      <c r="A7399" t="s">
        <v>7639</v>
      </c>
      <c r="B7399" t="s">
        <v>7640</v>
      </c>
      <c r="C7399" t="s">
        <v>7360</v>
      </c>
      <c r="D7399" t="s">
        <v>84</v>
      </c>
      <c r="E7399" t="s">
        <v>7390</v>
      </c>
      <c r="F7399" t="s">
        <v>52</v>
      </c>
      <c r="G7399" t="s">
        <v>53</v>
      </c>
      <c r="I7399">
        <v>491305</v>
      </c>
      <c r="J7399">
        <v>71.12299999999999</v>
      </c>
      <c r="K7399" s="1">
        <v>45808</v>
      </c>
      <c r="L7399" t="s">
        <v>15144</v>
      </c>
    </row>
    <row r="7400" spans="1:12" x14ac:dyDescent="0.2">
      <c r="A7400" t="s">
        <v>9961</v>
      </c>
      <c r="B7400" t="s">
        <v>9962</v>
      </c>
      <c r="C7400" t="s">
        <v>9963</v>
      </c>
      <c r="D7400" t="s">
        <v>478</v>
      </c>
      <c r="E7400" t="s">
        <v>7390</v>
      </c>
      <c r="F7400" t="s">
        <v>142</v>
      </c>
      <c r="G7400" t="s">
        <v>3584</v>
      </c>
      <c r="I7400"/>
      <c r="J7400">
        <v>250</v>
      </c>
      <c r="K7400" s="1">
        <v>45961</v>
      </c>
      <c r="L7400" t="s">
        <v>15144</v>
      </c>
    </row>
    <row r="7401" spans="1:12" x14ac:dyDescent="0.2">
      <c r="A7401" t="s">
        <v>9974</v>
      </c>
      <c r="B7401" t="s">
        <v>9975</v>
      </c>
      <c r="C7401" t="s">
        <v>7360</v>
      </c>
      <c r="D7401" t="s">
        <v>487</v>
      </c>
      <c r="E7401" t="s">
        <v>7390</v>
      </c>
      <c r="F7401" t="s">
        <v>56</v>
      </c>
      <c r="G7401" t="s">
        <v>57</v>
      </c>
      <c r="H7401">
        <v>186438</v>
      </c>
      <c r="I7401">
        <v>186438</v>
      </c>
      <c r="J7401">
        <v>31.43</v>
      </c>
      <c r="K7401" s="1">
        <v>45961</v>
      </c>
      <c r="L7401" t="s">
        <v>15144</v>
      </c>
    </row>
    <row r="7402" spans="1:12" x14ac:dyDescent="0.2">
      <c r="A7402" t="s">
        <v>9970</v>
      </c>
      <c r="B7402" t="s">
        <v>9971</v>
      </c>
      <c r="C7402" t="s">
        <v>7360</v>
      </c>
      <c r="D7402" t="s">
        <v>487</v>
      </c>
      <c r="E7402" t="s">
        <v>7390</v>
      </c>
      <c r="F7402" t="s">
        <v>56</v>
      </c>
      <c r="G7402" t="s">
        <v>57</v>
      </c>
      <c r="H7402">
        <v>186438</v>
      </c>
      <c r="I7402">
        <v>186438</v>
      </c>
      <c r="J7402">
        <v>31.43</v>
      </c>
      <c r="K7402" s="1">
        <v>45961</v>
      </c>
      <c r="L7402" t="s">
        <v>15144</v>
      </c>
    </row>
    <row r="7403" spans="1:12" x14ac:dyDescent="0.2">
      <c r="A7403" t="s">
        <v>9972</v>
      </c>
      <c r="B7403" t="s">
        <v>9973</v>
      </c>
      <c r="C7403" t="s">
        <v>7360</v>
      </c>
      <c r="D7403" t="s">
        <v>487</v>
      </c>
      <c r="E7403" t="s">
        <v>7390</v>
      </c>
      <c r="F7403" t="s">
        <v>56</v>
      </c>
      <c r="G7403" t="s">
        <v>57</v>
      </c>
      <c r="H7403">
        <v>186438</v>
      </c>
      <c r="I7403">
        <v>186438</v>
      </c>
      <c r="J7403">
        <v>31.43</v>
      </c>
      <c r="K7403" s="1">
        <v>45961</v>
      </c>
      <c r="L7403" t="s">
        <v>15144</v>
      </c>
    </row>
    <row r="7404" spans="1:12" x14ac:dyDescent="0.2">
      <c r="A7404" t="s">
        <v>9669</v>
      </c>
      <c r="B7404" t="s">
        <v>9670</v>
      </c>
      <c r="C7404" t="s">
        <v>7360</v>
      </c>
      <c r="D7404" t="s">
        <v>285</v>
      </c>
      <c r="E7404" t="s">
        <v>7390</v>
      </c>
      <c r="F7404" t="s">
        <v>52</v>
      </c>
      <c r="G7404" t="s">
        <v>53</v>
      </c>
      <c r="H7404">
        <v>270000</v>
      </c>
      <c r="I7404">
        <v>270000</v>
      </c>
      <c r="J7404">
        <v>51.8</v>
      </c>
      <c r="K7404" s="1">
        <v>45930</v>
      </c>
      <c r="L7404" t="s">
        <v>15144</v>
      </c>
    </row>
    <row r="7405" spans="1:12" x14ac:dyDescent="0.2">
      <c r="A7405" t="s">
        <v>9671</v>
      </c>
      <c r="B7405" t="s">
        <v>9672</v>
      </c>
      <c r="C7405" t="s">
        <v>7360</v>
      </c>
      <c r="D7405" t="s">
        <v>285</v>
      </c>
      <c r="E7405" t="s">
        <v>7390</v>
      </c>
      <c r="F7405" t="s">
        <v>52</v>
      </c>
      <c r="G7405" t="s">
        <v>53</v>
      </c>
      <c r="H7405">
        <v>270000</v>
      </c>
      <c r="I7405">
        <v>270000</v>
      </c>
      <c r="J7405">
        <v>51.8</v>
      </c>
      <c r="K7405" s="1">
        <v>45930</v>
      </c>
      <c r="L7405" t="s">
        <v>15144</v>
      </c>
    </row>
    <row r="7406" spans="1:12" x14ac:dyDescent="0.2">
      <c r="A7406" t="s">
        <v>13684</v>
      </c>
      <c r="B7406" t="s">
        <v>13685</v>
      </c>
      <c r="C7406" t="s">
        <v>7360</v>
      </c>
      <c r="D7406" t="s">
        <v>48</v>
      </c>
      <c r="E7406" t="s">
        <v>7390</v>
      </c>
      <c r="F7406" t="s">
        <v>106</v>
      </c>
      <c r="G7406" t="s">
        <v>350</v>
      </c>
      <c r="H7406">
        <v>655770</v>
      </c>
      <c r="I7406">
        <v>655770</v>
      </c>
      <c r="J7406">
        <v>65.034999999999997</v>
      </c>
      <c r="K7406" s="1">
        <v>46173</v>
      </c>
      <c r="L7406" t="s">
        <v>15144</v>
      </c>
    </row>
    <row r="7407" spans="1:12" x14ac:dyDescent="0.2">
      <c r="A7407" t="s">
        <v>13682</v>
      </c>
      <c r="B7407" t="s">
        <v>13683</v>
      </c>
      <c r="C7407" t="s">
        <v>7360</v>
      </c>
      <c r="D7407" t="s">
        <v>48</v>
      </c>
      <c r="E7407" t="s">
        <v>7390</v>
      </c>
      <c r="F7407" t="s">
        <v>106</v>
      </c>
      <c r="G7407" t="s">
        <v>350</v>
      </c>
      <c r="H7407">
        <v>655770</v>
      </c>
      <c r="I7407">
        <v>655770</v>
      </c>
      <c r="J7407">
        <v>65.034999999999997</v>
      </c>
      <c r="K7407" s="1">
        <v>46173</v>
      </c>
      <c r="L7407" t="s">
        <v>15144</v>
      </c>
    </row>
    <row r="7408" spans="1:12" x14ac:dyDescent="0.2">
      <c r="A7408" t="s">
        <v>13680</v>
      </c>
      <c r="B7408" t="s">
        <v>13681</v>
      </c>
      <c r="C7408" t="s">
        <v>7360</v>
      </c>
      <c r="D7408" t="s">
        <v>48</v>
      </c>
      <c r="E7408" t="s">
        <v>7390</v>
      </c>
      <c r="F7408" t="s">
        <v>106</v>
      </c>
      <c r="G7408" t="s">
        <v>350</v>
      </c>
      <c r="H7408">
        <v>655770</v>
      </c>
      <c r="I7408">
        <v>655770</v>
      </c>
      <c r="J7408">
        <v>65.034999999999997</v>
      </c>
      <c r="K7408" s="1">
        <v>46173</v>
      </c>
      <c r="L7408" t="s">
        <v>15144</v>
      </c>
    </row>
    <row r="7409" spans="1:12" x14ac:dyDescent="0.2">
      <c r="A7409" t="s">
        <v>13678</v>
      </c>
      <c r="B7409" t="s">
        <v>13679</v>
      </c>
      <c r="C7409" t="s">
        <v>7360</v>
      </c>
      <c r="D7409" t="s">
        <v>48</v>
      </c>
      <c r="E7409" t="s">
        <v>7390</v>
      </c>
      <c r="F7409" t="s">
        <v>106</v>
      </c>
      <c r="G7409" t="s">
        <v>350</v>
      </c>
      <c r="H7409">
        <v>655770</v>
      </c>
      <c r="I7409">
        <v>655770</v>
      </c>
      <c r="J7409">
        <v>65.034999999999997</v>
      </c>
      <c r="K7409" s="1">
        <v>46173</v>
      </c>
      <c r="L7409" t="s">
        <v>15144</v>
      </c>
    </row>
    <row r="7410" spans="1:12" x14ac:dyDescent="0.2">
      <c r="A7410" t="s">
        <v>13676</v>
      </c>
      <c r="B7410" t="s">
        <v>13677</v>
      </c>
      <c r="C7410" t="s">
        <v>7360</v>
      </c>
      <c r="D7410" t="s">
        <v>48</v>
      </c>
      <c r="E7410" t="s">
        <v>7390</v>
      </c>
      <c r="F7410" t="s">
        <v>106</v>
      </c>
      <c r="G7410" t="s">
        <v>350</v>
      </c>
      <c r="H7410">
        <v>655770</v>
      </c>
      <c r="I7410">
        <v>655770</v>
      </c>
      <c r="J7410">
        <v>65.034999999999997</v>
      </c>
      <c r="K7410" s="1">
        <v>46173</v>
      </c>
      <c r="L7410" t="s">
        <v>15144</v>
      </c>
    </row>
    <row r="7411" spans="1:12" x14ac:dyDescent="0.2">
      <c r="A7411" t="s">
        <v>13674</v>
      </c>
      <c r="B7411" t="s">
        <v>13675</v>
      </c>
      <c r="C7411" t="s">
        <v>7360</v>
      </c>
      <c r="D7411" t="s">
        <v>48</v>
      </c>
      <c r="E7411" t="s">
        <v>7390</v>
      </c>
      <c r="F7411" t="s">
        <v>106</v>
      </c>
      <c r="G7411" t="s">
        <v>350</v>
      </c>
      <c r="H7411">
        <v>655770</v>
      </c>
      <c r="I7411">
        <v>655770</v>
      </c>
      <c r="J7411">
        <v>65.034999999999997</v>
      </c>
      <c r="K7411" s="1">
        <v>46173</v>
      </c>
      <c r="L7411" t="s">
        <v>15144</v>
      </c>
    </row>
    <row r="7412" spans="1:12" x14ac:dyDescent="0.2">
      <c r="A7412" t="s">
        <v>13411</v>
      </c>
      <c r="B7412" t="s">
        <v>13412</v>
      </c>
      <c r="C7412" t="s">
        <v>7360</v>
      </c>
      <c r="D7412" t="s">
        <v>13408</v>
      </c>
      <c r="E7412" t="s">
        <v>7390</v>
      </c>
      <c r="F7412" t="s">
        <v>39</v>
      </c>
      <c r="G7412" t="s">
        <v>40</v>
      </c>
      <c r="I7412"/>
      <c r="J7412">
        <v>40</v>
      </c>
      <c r="K7412" s="1">
        <v>46142</v>
      </c>
      <c r="L7412" t="s">
        <v>15144</v>
      </c>
    </row>
    <row r="7413" spans="1:12" x14ac:dyDescent="0.2">
      <c r="A7413" t="s">
        <v>13406</v>
      </c>
      <c r="B7413" t="s">
        <v>13407</v>
      </c>
      <c r="C7413" t="s">
        <v>7360</v>
      </c>
      <c r="D7413" t="s">
        <v>13408</v>
      </c>
      <c r="E7413" t="s">
        <v>7390</v>
      </c>
      <c r="F7413" t="s">
        <v>39</v>
      </c>
      <c r="G7413" t="s">
        <v>40</v>
      </c>
      <c r="I7413"/>
      <c r="J7413">
        <v>40</v>
      </c>
      <c r="K7413" s="1">
        <v>46142</v>
      </c>
      <c r="L7413" t="s">
        <v>15144</v>
      </c>
    </row>
    <row r="7414" spans="1:12" x14ac:dyDescent="0.2">
      <c r="A7414" t="s">
        <v>13413</v>
      </c>
      <c r="B7414" t="s">
        <v>13414</v>
      </c>
      <c r="C7414" t="s">
        <v>7360</v>
      </c>
      <c r="D7414" t="s">
        <v>13408</v>
      </c>
      <c r="E7414" t="s">
        <v>7390</v>
      </c>
      <c r="F7414" t="s">
        <v>39</v>
      </c>
      <c r="G7414" t="s">
        <v>40</v>
      </c>
      <c r="I7414"/>
      <c r="J7414">
        <v>40</v>
      </c>
      <c r="K7414" s="1">
        <v>46142</v>
      </c>
      <c r="L7414" t="s">
        <v>15144</v>
      </c>
    </row>
    <row r="7415" spans="1:12" x14ac:dyDescent="0.2">
      <c r="A7415" t="s">
        <v>13421</v>
      </c>
      <c r="B7415" t="s">
        <v>13422</v>
      </c>
      <c r="C7415" t="s">
        <v>7360</v>
      </c>
      <c r="D7415" t="s">
        <v>13408</v>
      </c>
      <c r="E7415" t="s">
        <v>7390</v>
      </c>
      <c r="F7415" t="s">
        <v>39</v>
      </c>
      <c r="G7415" t="s">
        <v>40</v>
      </c>
      <c r="I7415"/>
      <c r="J7415">
        <v>60</v>
      </c>
      <c r="K7415" s="1">
        <v>46142</v>
      </c>
      <c r="L7415" t="s">
        <v>15144</v>
      </c>
    </row>
    <row r="7416" spans="1:12" x14ac:dyDescent="0.2">
      <c r="A7416" t="s">
        <v>13425</v>
      </c>
      <c r="B7416" t="s">
        <v>13426</v>
      </c>
      <c r="C7416" t="s">
        <v>7360</v>
      </c>
      <c r="D7416" t="s">
        <v>13408</v>
      </c>
      <c r="E7416" t="s">
        <v>7390</v>
      </c>
      <c r="F7416" t="s">
        <v>39</v>
      </c>
      <c r="G7416" t="s">
        <v>40</v>
      </c>
      <c r="I7416"/>
      <c r="J7416">
        <v>40</v>
      </c>
      <c r="K7416" s="1">
        <v>46142</v>
      </c>
      <c r="L7416" t="s">
        <v>15144</v>
      </c>
    </row>
    <row r="7417" spans="1:12" x14ac:dyDescent="0.2">
      <c r="A7417" t="s">
        <v>13409</v>
      </c>
      <c r="B7417" t="s">
        <v>13410</v>
      </c>
      <c r="C7417" t="s">
        <v>7360</v>
      </c>
      <c r="D7417" t="s">
        <v>13408</v>
      </c>
      <c r="E7417" t="s">
        <v>7390</v>
      </c>
      <c r="F7417" t="s">
        <v>39</v>
      </c>
      <c r="G7417" t="s">
        <v>40</v>
      </c>
      <c r="I7417"/>
      <c r="J7417">
        <v>40</v>
      </c>
      <c r="K7417" s="1">
        <v>46142</v>
      </c>
      <c r="L7417" t="s">
        <v>15144</v>
      </c>
    </row>
    <row r="7418" spans="1:12" x14ac:dyDescent="0.2">
      <c r="A7418" t="s">
        <v>13427</v>
      </c>
      <c r="B7418" t="s">
        <v>13428</v>
      </c>
      <c r="C7418" t="s">
        <v>7360</v>
      </c>
      <c r="D7418" t="s">
        <v>13408</v>
      </c>
      <c r="E7418" t="s">
        <v>7390</v>
      </c>
      <c r="F7418" t="s">
        <v>39</v>
      </c>
      <c r="G7418" t="s">
        <v>40</v>
      </c>
      <c r="I7418"/>
      <c r="J7418">
        <v>60</v>
      </c>
      <c r="K7418" s="1">
        <v>46142</v>
      </c>
      <c r="L7418" t="s">
        <v>15144</v>
      </c>
    </row>
    <row r="7419" spans="1:12" x14ac:dyDescent="0.2">
      <c r="A7419" t="s">
        <v>13417</v>
      </c>
      <c r="B7419" t="s">
        <v>13418</v>
      </c>
      <c r="C7419" t="s">
        <v>7360</v>
      </c>
      <c r="D7419" t="s">
        <v>13408</v>
      </c>
      <c r="E7419" t="s">
        <v>7390</v>
      </c>
      <c r="F7419" t="s">
        <v>39</v>
      </c>
      <c r="G7419" t="s">
        <v>40</v>
      </c>
      <c r="I7419"/>
      <c r="J7419">
        <v>60</v>
      </c>
      <c r="K7419" s="1">
        <v>46142</v>
      </c>
      <c r="L7419" t="s">
        <v>15144</v>
      </c>
    </row>
    <row r="7420" spans="1:12" x14ac:dyDescent="0.2">
      <c r="A7420" t="s">
        <v>13423</v>
      </c>
      <c r="B7420" t="s">
        <v>13424</v>
      </c>
      <c r="C7420" t="s">
        <v>7360</v>
      </c>
      <c r="D7420" t="s">
        <v>13408</v>
      </c>
      <c r="E7420" t="s">
        <v>7390</v>
      </c>
      <c r="F7420" t="s">
        <v>39</v>
      </c>
      <c r="G7420" t="s">
        <v>40</v>
      </c>
      <c r="I7420"/>
      <c r="J7420">
        <v>60</v>
      </c>
      <c r="K7420" s="1">
        <v>46142</v>
      </c>
      <c r="L7420" t="s">
        <v>15144</v>
      </c>
    </row>
    <row r="7421" spans="1:12" x14ac:dyDescent="0.2">
      <c r="A7421" t="s">
        <v>13429</v>
      </c>
      <c r="B7421" t="s">
        <v>13430</v>
      </c>
      <c r="C7421" t="s">
        <v>7360</v>
      </c>
      <c r="D7421" t="s">
        <v>13408</v>
      </c>
      <c r="E7421" t="s">
        <v>7390</v>
      </c>
      <c r="F7421" t="s">
        <v>39</v>
      </c>
      <c r="G7421" t="s">
        <v>40</v>
      </c>
      <c r="I7421"/>
      <c r="J7421">
        <v>40</v>
      </c>
      <c r="K7421" s="1">
        <v>46142</v>
      </c>
      <c r="L7421" t="s">
        <v>15144</v>
      </c>
    </row>
    <row r="7422" spans="1:12" x14ac:dyDescent="0.2">
      <c r="A7422" t="s">
        <v>13415</v>
      </c>
      <c r="B7422" t="s">
        <v>13416</v>
      </c>
      <c r="C7422" t="s">
        <v>7360</v>
      </c>
      <c r="D7422" t="s">
        <v>13408</v>
      </c>
      <c r="E7422" t="s">
        <v>7390</v>
      </c>
      <c r="F7422" t="s">
        <v>39</v>
      </c>
      <c r="G7422" t="s">
        <v>40</v>
      </c>
      <c r="I7422"/>
      <c r="J7422">
        <v>60</v>
      </c>
      <c r="K7422" s="1">
        <v>46142</v>
      </c>
      <c r="L7422" t="s">
        <v>15144</v>
      </c>
    </row>
    <row r="7423" spans="1:12" x14ac:dyDescent="0.2">
      <c r="A7423" t="s">
        <v>13419</v>
      </c>
      <c r="B7423" t="s">
        <v>13420</v>
      </c>
      <c r="C7423" t="s">
        <v>7360</v>
      </c>
      <c r="D7423" t="s">
        <v>13408</v>
      </c>
      <c r="E7423" t="s">
        <v>7390</v>
      </c>
      <c r="F7423" t="s">
        <v>39</v>
      </c>
      <c r="G7423" t="s">
        <v>40</v>
      </c>
      <c r="I7423"/>
      <c r="J7423">
        <v>60</v>
      </c>
      <c r="K7423" s="1">
        <v>46142</v>
      </c>
      <c r="L7423" t="s">
        <v>15144</v>
      </c>
    </row>
    <row r="7424" spans="1:12" x14ac:dyDescent="0.2">
      <c r="A7424" t="s">
        <v>7935</v>
      </c>
      <c r="B7424" t="s">
        <v>7936</v>
      </c>
      <c r="C7424" t="s">
        <v>7360</v>
      </c>
      <c r="D7424" t="s">
        <v>7928</v>
      </c>
      <c r="E7424" t="s">
        <v>7390</v>
      </c>
      <c r="F7424" t="s">
        <v>142</v>
      </c>
      <c r="G7424" t="s">
        <v>3584</v>
      </c>
      <c r="I7424">
        <v>200000</v>
      </c>
      <c r="J7424">
        <v>60</v>
      </c>
      <c r="K7424" s="1">
        <v>45838</v>
      </c>
      <c r="L7424" t="s">
        <v>15144</v>
      </c>
    </row>
    <row r="7425" spans="1:12" x14ac:dyDescent="0.2">
      <c r="A7425" t="s">
        <v>7933</v>
      </c>
      <c r="B7425" t="s">
        <v>7934</v>
      </c>
      <c r="C7425" t="s">
        <v>7360</v>
      </c>
      <c r="D7425" t="s">
        <v>7928</v>
      </c>
      <c r="E7425" t="s">
        <v>7390</v>
      </c>
      <c r="F7425" t="s">
        <v>142</v>
      </c>
      <c r="G7425" t="s">
        <v>3584</v>
      </c>
      <c r="I7425">
        <v>200000</v>
      </c>
      <c r="J7425">
        <v>60</v>
      </c>
      <c r="K7425" s="1">
        <v>45838</v>
      </c>
      <c r="L7425" t="s">
        <v>15144</v>
      </c>
    </row>
    <row r="7426" spans="1:12" x14ac:dyDescent="0.2">
      <c r="A7426" t="s">
        <v>7929</v>
      </c>
      <c r="B7426" t="s">
        <v>7930</v>
      </c>
      <c r="C7426" t="s">
        <v>7360</v>
      </c>
      <c r="D7426" t="s">
        <v>7928</v>
      </c>
      <c r="E7426" t="s">
        <v>7390</v>
      </c>
      <c r="F7426" t="s">
        <v>142</v>
      </c>
      <c r="G7426" t="s">
        <v>3584</v>
      </c>
      <c r="I7426">
        <v>200000</v>
      </c>
      <c r="J7426">
        <v>60</v>
      </c>
      <c r="K7426" s="1">
        <v>45838</v>
      </c>
      <c r="L7426" t="s">
        <v>15144</v>
      </c>
    </row>
    <row r="7427" spans="1:12" x14ac:dyDescent="0.2">
      <c r="A7427" t="s">
        <v>7941</v>
      </c>
      <c r="B7427" t="s">
        <v>7942</v>
      </c>
      <c r="C7427" t="s">
        <v>7360</v>
      </c>
      <c r="D7427" t="s">
        <v>7928</v>
      </c>
      <c r="E7427" t="s">
        <v>7390</v>
      </c>
      <c r="F7427" t="s">
        <v>142</v>
      </c>
      <c r="G7427" t="s">
        <v>3584</v>
      </c>
      <c r="I7427">
        <v>200000</v>
      </c>
      <c r="J7427">
        <v>60</v>
      </c>
      <c r="K7427" s="1">
        <v>45838</v>
      </c>
      <c r="L7427" t="s">
        <v>15144</v>
      </c>
    </row>
    <row r="7428" spans="1:12" x14ac:dyDescent="0.2">
      <c r="A7428" t="s">
        <v>7939</v>
      </c>
      <c r="B7428" t="s">
        <v>7940</v>
      </c>
      <c r="C7428" t="s">
        <v>7360</v>
      </c>
      <c r="D7428" t="s">
        <v>7928</v>
      </c>
      <c r="E7428" t="s">
        <v>7390</v>
      </c>
      <c r="F7428" t="s">
        <v>142</v>
      </c>
      <c r="G7428" t="s">
        <v>3584</v>
      </c>
      <c r="I7428">
        <v>200000</v>
      </c>
      <c r="J7428">
        <v>60</v>
      </c>
      <c r="K7428" s="1">
        <v>45838</v>
      </c>
      <c r="L7428" t="s">
        <v>15144</v>
      </c>
    </row>
    <row r="7429" spans="1:12" x14ac:dyDescent="0.2">
      <c r="A7429" t="s">
        <v>7943</v>
      </c>
      <c r="B7429" t="s">
        <v>7944</v>
      </c>
      <c r="C7429" t="s">
        <v>7360</v>
      </c>
      <c r="D7429" t="s">
        <v>7928</v>
      </c>
      <c r="E7429" t="s">
        <v>7390</v>
      </c>
      <c r="F7429" t="s">
        <v>142</v>
      </c>
      <c r="G7429" t="s">
        <v>3584</v>
      </c>
      <c r="I7429">
        <v>200000</v>
      </c>
      <c r="J7429">
        <v>60</v>
      </c>
      <c r="K7429" s="1">
        <v>45838</v>
      </c>
      <c r="L7429" t="s">
        <v>15144</v>
      </c>
    </row>
    <row r="7430" spans="1:12" x14ac:dyDescent="0.2">
      <c r="A7430" t="s">
        <v>7937</v>
      </c>
      <c r="B7430" t="s">
        <v>7938</v>
      </c>
      <c r="C7430" t="s">
        <v>7360</v>
      </c>
      <c r="D7430" t="s">
        <v>7928</v>
      </c>
      <c r="E7430" t="s">
        <v>7390</v>
      </c>
      <c r="F7430" t="s">
        <v>142</v>
      </c>
      <c r="G7430" t="s">
        <v>3584</v>
      </c>
      <c r="I7430">
        <v>200000</v>
      </c>
      <c r="J7430">
        <v>60</v>
      </c>
      <c r="K7430" s="1">
        <v>45838</v>
      </c>
      <c r="L7430" t="s">
        <v>15144</v>
      </c>
    </row>
    <row r="7431" spans="1:12" x14ac:dyDescent="0.2">
      <c r="A7431" t="s">
        <v>7931</v>
      </c>
      <c r="B7431" t="s">
        <v>7932</v>
      </c>
      <c r="C7431" t="s">
        <v>7360</v>
      </c>
      <c r="D7431" t="s">
        <v>7928</v>
      </c>
      <c r="E7431" t="s">
        <v>7390</v>
      </c>
      <c r="F7431" t="s">
        <v>142</v>
      </c>
      <c r="G7431" t="s">
        <v>3584</v>
      </c>
      <c r="I7431">
        <v>200000</v>
      </c>
      <c r="J7431">
        <v>60</v>
      </c>
      <c r="K7431" s="1">
        <v>45838</v>
      </c>
      <c r="L7431" t="s">
        <v>15144</v>
      </c>
    </row>
    <row r="7432" spans="1:12" x14ac:dyDescent="0.2">
      <c r="A7432" t="s">
        <v>7945</v>
      </c>
      <c r="B7432" t="s">
        <v>7946</v>
      </c>
      <c r="C7432" t="s">
        <v>7360</v>
      </c>
      <c r="D7432" t="s">
        <v>7928</v>
      </c>
      <c r="E7432" t="s">
        <v>7390</v>
      </c>
      <c r="F7432" t="s">
        <v>142</v>
      </c>
      <c r="G7432" t="s">
        <v>3584</v>
      </c>
      <c r="I7432">
        <v>200000</v>
      </c>
      <c r="J7432">
        <v>60</v>
      </c>
      <c r="K7432" s="1">
        <v>45838</v>
      </c>
      <c r="L7432" t="s">
        <v>15144</v>
      </c>
    </row>
    <row r="7433" spans="1:12" x14ac:dyDescent="0.2">
      <c r="A7433" t="s">
        <v>7926</v>
      </c>
      <c r="B7433" t="s">
        <v>7927</v>
      </c>
      <c r="C7433" t="s">
        <v>7360</v>
      </c>
      <c r="D7433" t="s">
        <v>7928</v>
      </c>
      <c r="E7433" t="s">
        <v>7390</v>
      </c>
      <c r="F7433" t="s">
        <v>142</v>
      </c>
      <c r="G7433" t="s">
        <v>3584</v>
      </c>
      <c r="I7433">
        <v>200000</v>
      </c>
      <c r="J7433">
        <v>60</v>
      </c>
      <c r="K7433" s="1">
        <v>45838</v>
      </c>
      <c r="L7433" t="s">
        <v>15144</v>
      </c>
    </row>
    <row r="7434" spans="1:12" x14ac:dyDescent="0.2">
      <c r="A7434" t="s">
        <v>2112</v>
      </c>
      <c r="B7434" t="s">
        <v>5006</v>
      </c>
      <c r="C7434" t="s">
        <v>7360</v>
      </c>
      <c r="D7434" t="s">
        <v>43</v>
      </c>
      <c r="E7434" t="s">
        <v>7390</v>
      </c>
      <c r="F7434" t="s">
        <v>41</v>
      </c>
      <c r="G7434" t="s">
        <v>42</v>
      </c>
      <c r="H7434">
        <v>186000</v>
      </c>
      <c r="I7434">
        <v>186000</v>
      </c>
      <c r="J7434">
        <v>60</v>
      </c>
      <c r="K7434" s="1">
        <v>45565</v>
      </c>
      <c r="L7434" t="s">
        <v>15144</v>
      </c>
    </row>
    <row r="7435" spans="1:12" x14ac:dyDescent="0.2">
      <c r="A7435" t="s">
        <v>2120</v>
      </c>
      <c r="B7435" t="s">
        <v>5005</v>
      </c>
      <c r="C7435" t="s">
        <v>7360</v>
      </c>
      <c r="D7435" t="s">
        <v>43</v>
      </c>
      <c r="E7435" t="s">
        <v>7390</v>
      </c>
      <c r="F7435" t="s">
        <v>41</v>
      </c>
      <c r="G7435" t="s">
        <v>42</v>
      </c>
      <c r="H7435">
        <v>186000</v>
      </c>
      <c r="I7435">
        <v>186000</v>
      </c>
      <c r="J7435">
        <v>60</v>
      </c>
      <c r="K7435" s="1">
        <v>45565</v>
      </c>
      <c r="L7435" t="s">
        <v>15144</v>
      </c>
    </row>
    <row r="7436" spans="1:12" x14ac:dyDescent="0.2">
      <c r="A7436" t="s">
        <v>2117</v>
      </c>
      <c r="B7436" t="s">
        <v>4999</v>
      </c>
      <c r="C7436" t="s">
        <v>7360</v>
      </c>
      <c r="D7436" t="s">
        <v>43</v>
      </c>
      <c r="E7436" t="s">
        <v>7390</v>
      </c>
      <c r="F7436" t="s">
        <v>41</v>
      </c>
      <c r="G7436" t="s">
        <v>42</v>
      </c>
      <c r="H7436">
        <v>186000</v>
      </c>
      <c r="I7436">
        <v>186000</v>
      </c>
      <c r="J7436">
        <v>60</v>
      </c>
      <c r="K7436" s="1">
        <v>45565</v>
      </c>
      <c r="L7436" t="s">
        <v>15144</v>
      </c>
    </row>
    <row r="7437" spans="1:12" x14ac:dyDescent="0.2">
      <c r="A7437" t="s">
        <v>2128</v>
      </c>
      <c r="B7437" t="s">
        <v>4996</v>
      </c>
      <c r="C7437" t="s">
        <v>7360</v>
      </c>
      <c r="D7437" t="s">
        <v>43</v>
      </c>
      <c r="E7437" t="s">
        <v>7390</v>
      </c>
      <c r="F7437" t="s">
        <v>41</v>
      </c>
      <c r="G7437" t="s">
        <v>42</v>
      </c>
      <c r="H7437">
        <v>186000</v>
      </c>
      <c r="I7437">
        <v>186000</v>
      </c>
      <c r="J7437">
        <v>60</v>
      </c>
      <c r="K7437" s="1">
        <v>45565</v>
      </c>
      <c r="L7437" t="s">
        <v>15144</v>
      </c>
    </row>
    <row r="7438" spans="1:12" x14ac:dyDescent="0.2">
      <c r="A7438" t="s">
        <v>2122</v>
      </c>
      <c r="B7438" t="s">
        <v>4987</v>
      </c>
      <c r="C7438" t="s">
        <v>7360</v>
      </c>
      <c r="D7438" t="s">
        <v>43</v>
      </c>
      <c r="E7438" t="s">
        <v>7390</v>
      </c>
      <c r="F7438" t="s">
        <v>41</v>
      </c>
      <c r="G7438" t="s">
        <v>42</v>
      </c>
      <c r="H7438">
        <v>186000</v>
      </c>
      <c r="I7438">
        <v>186000</v>
      </c>
      <c r="J7438">
        <v>60</v>
      </c>
      <c r="K7438" s="1">
        <v>45565</v>
      </c>
      <c r="L7438" t="s">
        <v>15144</v>
      </c>
    </row>
    <row r="7439" spans="1:12" x14ac:dyDescent="0.2">
      <c r="A7439" t="s">
        <v>2118</v>
      </c>
      <c r="B7439" t="s">
        <v>5004</v>
      </c>
      <c r="C7439" t="s">
        <v>7360</v>
      </c>
      <c r="D7439" t="s">
        <v>43</v>
      </c>
      <c r="E7439" t="s">
        <v>7390</v>
      </c>
      <c r="F7439" t="s">
        <v>41</v>
      </c>
      <c r="G7439" t="s">
        <v>42</v>
      </c>
      <c r="H7439">
        <v>186000</v>
      </c>
      <c r="I7439">
        <v>186000</v>
      </c>
      <c r="J7439">
        <v>60</v>
      </c>
      <c r="K7439" s="1">
        <v>45565</v>
      </c>
      <c r="L7439" t="s">
        <v>15144</v>
      </c>
    </row>
    <row r="7440" spans="1:12" x14ac:dyDescent="0.2">
      <c r="A7440" t="s">
        <v>2103</v>
      </c>
      <c r="B7440" t="s">
        <v>5009</v>
      </c>
      <c r="C7440" t="s">
        <v>7360</v>
      </c>
      <c r="D7440" t="s">
        <v>43</v>
      </c>
      <c r="E7440" t="s">
        <v>7390</v>
      </c>
      <c r="F7440" t="s">
        <v>41</v>
      </c>
      <c r="G7440" t="s">
        <v>42</v>
      </c>
      <c r="H7440">
        <v>186000</v>
      </c>
      <c r="I7440">
        <v>186000</v>
      </c>
      <c r="J7440">
        <v>60</v>
      </c>
      <c r="K7440" s="1">
        <v>45565</v>
      </c>
      <c r="L7440" t="s">
        <v>15144</v>
      </c>
    </row>
    <row r="7441" spans="1:12" x14ac:dyDescent="0.2">
      <c r="A7441" t="s">
        <v>2123</v>
      </c>
      <c r="B7441" t="s">
        <v>4986</v>
      </c>
      <c r="C7441" t="s">
        <v>7360</v>
      </c>
      <c r="D7441" t="s">
        <v>43</v>
      </c>
      <c r="E7441" t="s">
        <v>7390</v>
      </c>
      <c r="F7441" t="s">
        <v>41</v>
      </c>
      <c r="G7441" t="s">
        <v>42</v>
      </c>
      <c r="H7441">
        <v>186000</v>
      </c>
      <c r="I7441">
        <v>186000</v>
      </c>
      <c r="J7441">
        <v>60</v>
      </c>
      <c r="K7441" s="1">
        <v>45565</v>
      </c>
      <c r="L7441" t="s">
        <v>15144</v>
      </c>
    </row>
    <row r="7442" spans="1:12" x14ac:dyDescent="0.2">
      <c r="A7442" t="s">
        <v>2119</v>
      </c>
      <c r="B7442" t="s">
        <v>4998</v>
      </c>
      <c r="C7442" t="s">
        <v>7360</v>
      </c>
      <c r="D7442" t="s">
        <v>43</v>
      </c>
      <c r="E7442" t="s">
        <v>7390</v>
      </c>
      <c r="F7442" t="s">
        <v>41</v>
      </c>
      <c r="G7442" t="s">
        <v>42</v>
      </c>
      <c r="H7442">
        <v>186000</v>
      </c>
      <c r="I7442">
        <v>186000</v>
      </c>
      <c r="J7442">
        <v>60</v>
      </c>
      <c r="K7442" s="1">
        <v>45565</v>
      </c>
      <c r="L7442" t="s">
        <v>15144</v>
      </c>
    </row>
    <row r="7443" spans="1:12" x14ac:dyDescent="0.2">
      <c r="A7443" t="s">
        <v>2115</v>
      </c>
      <c r="B7443" t="s">
        <v>4991</v>
      </c>
      <c r="C7443" t="s">
        <v>7360</v>
      </c>
      <c r="D7443" t="s">
        <v>43</v>
      </c>
      <c r="E7443" t="s">
        <v>7390</v>
      </c>
      <c r="F7443" t="s">
        <v>41</v>
      </c>
      <c r="G7443" t="s">
        <v>42</v>
      </c>
      <c r="H7443">
        <v>186000</v>
      </c>
      <c r="I7443">
        <v>186000</v>
      </c>
      <c r="J7443">
        <v>60</v>
      </c>
      <c r="K7443" s="1">
        <v>45565</v>
      </c>
      <c r="L7443" t="s">
        <v>15144</v>
      </c>
    </row>
    <row r="7444" spans="1:12" x14ac:dyDescent="0.2">
      <c r="A7444" t="s">
        <v>2121</v>
      </c>
      <c r="B7444" t="s">
        <v>4995</v>
      </c>
      <c r="C7444" t="s">
        <v>7360</v>
      </c>
      <c r="D7444" t="s">
        <v>43</v>
      </c>
      <c r="E7444" t="s">
        <v>7390</v>
      </c>
      <c r="F7444" t="s">
        <v>41</v>
      </c>
      <c r="G7444" t="s">
        <v>42</v>
      </c>
      <c r="H7444">
        <v>186000</v>
      </c>
      <c r="I7444">
        <v>186000</v>
      </c>
      <c r="J7444">
        <v>60</v>
      </c>
      <c r="K7444" s="1">
        <v>45565</v>
      </c>
      <c r="L7444" t="s">
        <v>15144</v>
      </c>
    </row>
    <row r="7445" spans="1:12" x14ac:dyDescent="0.2">
      <c r="A7445" t="s">
        <v>2109</v>
      </c>
      <c r="B7445" t="s">
        <v>5002</v>
      </c>
      <c r="C7445" t="s">
        <v>7360</v>
      </c>
      <c r="D7445" t="s">
        <v>43</v>
      </c>
      <c r="E7445" t="s">
        <v>7390</v>
      </c>
      <c r="F7445" t="s">
        <v>41</v>
      </c>
      <c r="G7445" t="s">
        <v>42</v>
      </c>
      <c r="H7445">
        <v>186000</v>
      </c>
      <c r="I7445">
        <v>186000</v>
      </c>
      <c r="J7445">
        <v>60</v>
      </c>
      <c r="K7445" s="1">
        <v>45565</v>
      </c>
      <c r="L7445" t="s">
        <v>15144</v>
      </c>
    </row>
    <row r="7446" spans="1:12" x14ac:dyDescent="0.2">
      <c r="A7446" t="s">
        <v>2127</v>
      </c>
      <c r="B7446" t="s">
        <v>5003</v>
      </c>
      <c r="C7446" t="s">
        <v>7360</v>
      </c>
      <c r="D7446" t="s">
        <v>43</v>
      </c>
      <c r="E7446" t="s">
        <v>7390</v>
      </c>
      <c r="F7446" t="s">
        <v>41</v>
      </c>
      <c r="G7446" t="s">
        <v>42</v>
      </c>
      <c r="H7446">
        <v>186000</v>
      </c>
      <c r="I7446">
        <v>186000</v>
      </c>
      <c r="J7446">
        <v>60</v>
      </c>
      <c r="K7446" s="1">
        <v>45565</v>
      </c>
      <c r="L7446" t="s">
        <v>15144</v>
      </c>
    </row>
    <row r="7447" spans="1:12" x14ac:dyDescent="0.2">
      <c r="A7447" t="s">
        <v>2114</v>
      </c>
      <c r="B7447" t="s">
        <v>4997</v>
      </c>
      <c r="C7447" t="s">
        <v>7360</v>
      </c>
      <c r="D7447" t="s">
        <v>43</v>
      </c>
      <c r="E7447" t="s">
        <v>7390</v>
      </c>
      <c r="F7447" t="s">
        <v>41</v>
      </c>
      <c r="G7447" t="s">
        <v>42</v>
      </c>
      <c r="H7447">
        <v>186000</v>
      </c>
      <c r="I7447">
        <v>186000</v>
      </c>
      <c r="J7447">
        <v>60</v>
      </c>
      <c r="K7447" s="1">
        <v>45565</v>
      </c>
      <c r="L7447" t="s">
        <v>15144</v>
      </c>
    </row>
    <row r="7448" spans="1:12" x14ac:dyDescent="0.2">
      <c r="A7448" t="s">
        <v>2113</v>
      </c>
      <c r="B7448" t="s">
        <v>4990</v>
      </c>
      <c r="C7448" t="s">
        <v>7360</v>
      </c>
      <c r="D7448" t="s">
        <v>43</v>
      </c>
      <c r="E7448" t="s">
        <v>7390</v>
      </c>
      <c r="F7448" t="s">
        <v>41</v>
      </c>
      <c r="G7448" t="s">
        <v>42</v>
      </c>
      <c r="H7448">
        <v>186000</v>
      </c>
      <c r="I7448">
        <v>186000</v>
      </c>
      <c r="J7448">
        <v>60</v>
      </c>
      <c r="K7448" s="1">
        <v>45565</v>
      </c>
      <c r="L7448" t="s">
        <v>15144</v>
      </c>
    </row>
    <row r="7449" spans="1:12" x14ac:dyDescent="0.2">
      <c r="A7449" t="s">
        <v>2124</v>
      </c>
      <c r="B7449" t="s">
        <v>4989</v>
      </c>
      <c r="C7449" t="s">
        <v>7360</v>
      </c>
      <c r="D7449" t="s">
        <v>43</v>
      </c>
      <c r="E7449" t="s">
        <v>7390</v>
      </c>
      <c r="F7449" t="s">
        <v>41</v>
      </c>
      <c r="G7449" t="s">
        <v>42</v>
      </c>
      <c r="H7449">
        <v>186000</v>
      </c>
      <c r="I7449">
        <v>186000</v>
      </c>
      <c r="J7449">
        <v>60</v>
      </c>
      <c r="K7449" s="1">
        <v>45565</v>
      </c>
      <c r="L7449" t="s">
        <v>15144</v>
      </c>
    </row>
    <row r="7450" spans="1:12" x14ac:dyDescent="0.2">
      <c r="A7450" t="s">
        <v>2101</v>
      </c>
      <c r="B7450" t="s">
        <v>4994</v>
      </c>
      <c r="C7450" t="s">
        <v>7360</v>
      </c>
      <c r="D7450" t="s">
        <v>43</v>
      </c>
      <c r="E7450" t="s">
        <v>7390</v>
      </c>
      <c r="F7450" t="s">
        <v>41</v>
      </c>
      <c r="G7450" t="s">
        <v>42</v>
      </c>
      <c r="H7450">
        <v>186000</v>
      </c>
      <c r="I7450">
        <v>186000</v>
      </c>
      <c r="J7450">
        <v>60</v>
      </c>
      <c r="K7450" s="1">
        <v>45565</v>
      </c>
      <c r="L7450" t="s">
        <v>15144</v>
      </c>
    </row>
    <row r="7451" spans="1:12" x14ac:dyDescent="0.2">
      <c r="A7451" t="s">
        <v>2116</v>
      </c>
      <c r="B7451" t="s">
        <v>4992</v>
      </c>
      <c r="C7451" t="s">
        <v>7360</v>
      </c>
      <c r="D7451" t="s">
        <v>43</v>
      </c>
      <c r="E7451" t="s">
        <v>7390</v>
      </c>
      <c r="F7451" t="s">
        <v>41</v>
      </c>
      <c r="G7451" t="s">
        <v>42</v>
      </c>
      <c r="H7451">
        <v>186000</v>
      </c>
      <c r="I7451">
        <v>186000</v>
      </c>
      <c r="J7451">
        <v>60</v>
      </c>
      <c r="K7451" s="1">
        <v>45565</v>
      </c>
      <c r="L7451" t="s">
        <v>15144</v>
      </c>
    </row>
    <row r="7452" spans="1:12" x14ac:dyDescent="0.2">
      <c r="A7452" t="s">
        <v>2126</v>
      </c>
      <c r="B7452" t="s">
        <v>5008</v>
      </c>
      <c r="C7452" t="s">
        <v>7360</v>
      </c>
      <c r="D7452" t="s">
        <v>43</v>
      </c>
      <c r="E7452" t="s">
        <v>7390</v>
      </c>
      <c r="F7452" t="s">
        <v>41</v>
      </c>
      <c r="G7452" t="s">
        <v>42</v>
      </c>
      <c r="H7452">
        <v>186000</v>
      </c>
      <c r="I7452">
        <v>186000</v>
      </c>
      <c r="J7452">
        <v>60</v>
      </c>
      <c r="K7452" s="1">
        <v>45565</v>
      </c>
      <c r="L7452" t="s">
        <v>15144</v>
      </c>
    </row>
    <row r="7453" spans="1:12" x14ac:dyDescent="0.2">
      <c r="A7453" t="s">
        <v>2108</v>
      </c>
      <c r="B7453" t="s">
        <v>5001</v>
      </c>
      <c r="C7453" t="s">
        <v>7360</v>
      </c>
      <c r="D7453" t="s">
        <v>43</v>
      </c>
      <c r="E7453" t="s">
        <v>7390</v>
      </c>
      <c r="F7453" t="s">
        <v>41</v>
      </c>
      <c r="G7453" t="s">
        <v>42</v>
      </c>
      <c r="H7453">
        <v>186000</v>
      </c>
      <c r="I7453">
        <v>186000</v>
      </c>
      <c r="J7453">
        <v>60</v>
      </c>
      <c r="K7453" s="1">
        <v>45565</v>
      </c>
      <c r="L7453" t="s">
        <v>15144</v>
      </c>
    </row>
    <row r="7454" spans="1:12" x14ac:dyDescent="0.2">
      <c r="A7454" t="s">
        <v>2107</v>
      </c>
      <c r="B7454" t="s">
        <v>5000</v>
      </c>
      <c r="C7454" t="s">
        <v>7360</v>
      </c>
      <c r="D7454" t="s">
        <v>43</v>
      </c>
      <c r="E7454" t="s">
        <v>7390</v>
      </c>
      <c r="F7454" t="s">
        <v>41</v>
      </c>
      <c r="G7454" t="s">
        <v>42</v>
      </c>
      <c r="H7454">
        <v>186000</v>
      </c>
      <c r="I7454">
        <v>186000</v>
      </c>
      <c r="J7454">
        <v>60</v>
      </c>
      <c r="K7454" s="1">
        <v>45565</v>
      </c>
      <c r="L7454" t="s">
        <v>15144</v>
      </c>
    </row>
    <row r="7455" spans="1:12" x14ac:dyDescent="0.2">
      <c r="A7455" t="s">
        <v>2111</v>
      </c>
      <c r="B7455" t="s">
        <v>4993</v>
      </c>
      <c r="C7455" t="s">
        <v>7360</v>
      </c>
      <c r="D7455" t="s">
        <v>43</v>
      </c>
      <c r="E7455" t="s">
        <v>7390</v>
      </c>
      <c r="F7455" t="s">
        <v>41</v>
      </c>
      <c r="G7455" t="s">
        <v>42</v>
      </c>
      <c r="H7455">
        <v>186000</v>
      </c>
      <c r="I7455">
        <v>186000</v>
      </c>
      <c r="J7455">
        <v>60</v>
      </c>
      <c r="K7455" s="1">
        <v>45565</v>
      </c>
      <c r="L7455" t="s">
        <v>15144</v>
      </c>
    </row>
    <row r="7456" spans="1:12" x14ac:dyDescent="0.2">
      <c r="A7456" t="s">
        <v>2110</v>
      </c>
      <c r="B7456" t="s">
        <v>5010</v>
      </c>
      <c r="C7456" t="s">
        <v>7360</v>
      </c>
      <c r="D7456" t="s">
        <v>43</v>
      </c>
      <c r="E7456" t="s">
        <v>7390</v>
      </c>
      <c r="F7456" t="s">
        <v>41</v>
      </c>
      <c r="G7456" t="s">
        <v>42</v>
      </c>
      <c r="H7456">
        <v>186000</v>
      </c>
      <c r="I7456">
        <v>186000</v>
      </c>
      <c r="J7456">
        <v>60</v>
      </c>
      <c r="K7456" s="1">
        <v>45565</v>
      </c>
      <c r="L7456" t="s">
        <v>15144</v>
      </c>
    </row>
    <row r="7457" spans="1:12" x14ac:dyDescent="0.2">
      <c r="A7457" t="s">
        <v>287</v>
      </c>
      <c r="B7457" t="s">
        <v>4982</v>
      </c>
      <c r="C7457" t="s">
        <v>7360</v>
      </c>
      <c r="D7457" t="s">
        <v>43</v>
      </c>
      <c r="E7457" t="s">
        <v>7390</v>
      </c>
      <c r="F7457" t="s">
        <v>41</v>
      </c>
      <c r="G7457" t="s">
        <v>42</v>
      </c>
      <c r="H7457">
        <v>186000</v>
      </c>
      <c r="I7457">
        <v>186000</v>
      </c>
      <c r="J7457">
        <v>60</v>
      </c>
      <c r="K7457" s="1">
        <v>45565</v>
      </c>
      <c r="L7457" t="s">
        <v>15144</v>
      </c>
    </row>
    <row r="7458" spans="1:12" x14ac:dyDescent="0.2">
      <c r="A7458" t="s">
        <v>2104</v>
      </c>
      <c r="B7458" t="s">
        <v>4983</v>
      </c>
      <c r="C7458" t="s">
        <v>7360</v>
      </c>
      <c r="D7458" t="s">
        <v>43</v>
      </c>
      <c r="E7458" t="s">
        <v>7390</v>
      </c>
      <c r="F7458" t="s">
        <v>41</v>
      </c>
      <c r="G7458" t="s">
        <v>42</v>
      </c>
      <c r="H7458">
        <v>186000</v>
      </c>
      <c r="I7458">
        <v>186000</v>
      </c>
      <c r="J7458">
        <v>60</v>
      </c>
      <c r="K7458" s="1">
        <v>45565</v>
      </c>
      <c r="L7458" t="s">
        <v>15144</v>
      </c>
    </row>
    <row r="7459" spans="1:12" x14ac:dyDescent="0.2">
      <c r="A7459" t="s">
        <v>2129</v>
      </c>
      <c r="B7459" t="s">
        <v>4988</v>
      </c>
      <c r="C7459" t="s">
        <v>7360</v>
      </c>
      <c r="D7459" t="s">
        <v>43</v>
      </c>
      <c r="E7459" t="s">
        <v>7390</v>
      </c>
      <c r="F7459" t="s">
        <v>41</v>
      </c>
      <c r="G7459" t="s">
        <v>42</v>
      </c>
      <c r="H7459">
        <v>186000</v>
      </c>
      <c r="I7459">
        <v>186000</v>
      </c>
      <c r="J7459">
        <v>60</v>
      </c>
      <c r="K7459" s="1">
        <v>45565</v>
      </c>
      <c r="L7459" t="s">
        <v>15144</v>
      </c>
    </row>
    <row r="7460" spans="1:12" x14ac:dyDescent="0.2">
      <c r="A7460" t="s">
        <v>2102</v>
      </c>
      <c r="B7460" t="s">
        <v>5011</v>
      </c>
      <c r="C7460" t="s">
        <v>7360</v>
      </c>
      <c r="D7460" t="s">
        <v>43</v>
      </c>
      <c r="E7460" t="s">
        <v>7390</v>
      </c>
      <c r="F7460" t="s">
        <v>41</v>
      </c>
      <c r="G7460" t="s">
        <v>42</v>
      </c>
      <c r="H7460">
        <v>186000</v>
      </c>
      <c r="I7460">
        <v>186000</v>
      </c>
      <c r="J7460">
        <v>60</v>
      </c>
      <c r="K7460" s="1">
        <v>45565</v>
      </c>
      <c r="L7460" t="s">
        <v>15144</v>
      </c>
    </row>
    <row r="7461" spans="1:12" x14ac:dyDescent="0.2">
      <c r="A7461" t="s">
        <v>2125</v>
      </c>
      <c r="B7461" t="s">
        <v>5007</v>
      </c>
      <c r="C7461" t="s">
        <v>7360</v>
      </c>
      <c r="D7461" t="s">
        <v>43</v>
      </c>
      <c r="E7461" t="s">
        <v>7390</v>
      </c>
      <c r="F7461" t="s">
        <v>41</v>
      </c>
      <c r="G7461" t="s">
        <v>42</v>
      </c>
      <c r="H7461">
        <v>186000</v>
      </c>
      <c r="I7461">
        <v>186000</v>
      </c>
      <c r="J7461">
        <v>60</v>
      </c>
      <c r="K7461" s="1">
        <v>45565</v>
      </c>
      <c r="L7461" t="s">
        <v>15144</v>
      </c>
    </row>
    <row r="7462" spans="1:12" x14ac:dyDescent="0.2">
      <c r="A7462" t="s">
        <v>2105</v>
      </c>
      <c r="B7462" t="s">
        <v>4985</v>
      </c>
      <c r="C7462" t="s">
        <v>7360</v>
      </c>
      <c r="D7462" t="s">
        <v>43</v>
      </c>
      <c r="E7462" t="s">
        <v>7390</v>
      </c>
      <c r="F7462" t="s">
        <v>41</v>
      </c>
      <c r="G7462" t="s">
        <v>42</v>
      </c>
      <c r="H7462">
        <v>186000</v>
      </c>
      <c r="I7462">
        <v>186000</v>
      </c>
      <c r="J7462">
        <v>60</v>
      </c>
      <c r="K7462" s="1">
        <v>45565</v>
      </c>
      <c r="L7462" t="s">
        <v>15144</v>
      </c>
    </row>
    <row r="7463" spans="1:12" x14ac:dyDescent="0.2">
      <c r="A7463" t="s">
        <v>2106</v>
      </c>
      <c r="B7463" t="s">
        <v>4984</v>
      </c>
      <c r="C7463" t="s">
        <v>7360</v>
      </c>
      <c r="D7463" t="s">
        <v>43</v>
      </c>
      <c r="E7463" t="s">
        <v>7390</v>
      </c>
      <c r="F7463" t="s">
        <v>41</v>
      </c>
      <c r="G7463" t="s">
        <v>42</v>
      </c>
      <c r="H7463">
        <v>186000</v>
      </c>
      <c r="I7463">
        <v>186000</v>
      </c>
      <c r="J7463">
        <v>60</v>
      </c>
      <c r="K7463" s="1">
        <v>45565</v>
      </c>
      <c r="L7463" t="s">
        <v>15144</v>
      </c>
    </row>
    <row r="7464" spans="1:12" x14ac:dyDescent="0.2">
      <c r="A7464" t="s">
        <v>3495</v>
      </c>
      <c r="B7464" t="s">
        <v>4707</v>
      </c>
      <c r="C7464" t="s">
        <v>7360</v>
      </c>
      <c r="D7464" t="s">
        <v>43</v>
      </c>
      <c r="E7464" t="s">
        <v>7390</v>
      </c>
      <c r="F7464" t="s">
        <v>138</v>
      </c>
      <c r="G7464" t="s">
        <v>139</v>
      </c>
      <c r="H7464">
        <v>287500</v>
      </c>
      <c r="I7464">
        <v>287500</v>
      </c>
      <c r="J7464">
        <v>55.924000000000007</v>
      </c>
      <c r="K7464" s="1">
        <v>45688</v>
      </c>
      <c r="L7464" t="s">
        <v>15144</v>
      </c>
    </row>
    <row r="7465" spans="1:12" x14ac:dyDescent="0.2">
      <c r="A7465" t="s">
        <v>3493</v>
      </c>
      <c r="B7465" t="s">
        <v>4703</v>
      </c>
      <c r="C7465" t="s">
        <v>7360</v>
      </c>
      <c r="D7465" t="s">
        <v>43</v>
      </c>
      <c r="E7465" t="s">
        <v>7390</v>
      </c>
      <c r="F7465" t="s">
        <v>138</v>
      </c>
      <c r="G7465" t="s">
        <v>139</v>
      </c>
      <c r="H7465">
        <v>287500</v>
      </c>
      <c r="I7465">
        <v>287500</v>
      </c>
      <c r="J7465">
        <v>55.924000000000007</v>
      </c>
      <c r="K7465" s="1">
        <v>45688</v>
      </c>
      <c r="L7465" t="s">
        <v>15144</v>
      </c>
    </row>
    <row r="7466" spans="1:12" x14ac:dyDescent="0.2">
      <c r="A7466" t="s">
        <v>3497</v>
      </c>
      <c r="B7466" t="s">
        <v>4708</v>
      </c>
      <c r="C7466" t="s">
        <v>7360</v>
      </c>
      <c r="D7466" t="s">
        <v>43</v>
      </c>
      <c r="E7466" t="s">
        <v>7390</v>
      </c>
      <c r="F7466" t="s">
        <v>138</v>
      </c>
      <c r="G7466" t="s">
        <v>139</v>
      </c>
      <c r="H7466">
        <v>287500</v>
      </c>
      <c r="I7466">
        <v>287500</v>
      </c>
      <c r="J7466">
        <v>55.924000000000007</v>
      </c>
      <c r="K7466" s="1">
        <v>45688</v>
      </c>
      <c r="L7466" t="s">
        <v>15144</v>
      </c>
    </row>
    <row r="7467" spans="1:12" x14ac:dyDescent="0.2">
      <c r="A7467" t="s">
        <v>3499</v>
      </c>
      <c r="B7467" t="s">
        <v>4706</v>
      </c>
      <c r="C7467" t="s">
        <v>7360</v>
      </c>
      <c r="D7467" t="s">
        <v>43</v>
      </c>
      <c r="E7467" t="s">
        <v>7390</v>
      </c>
      <c r="F7467" t="s">
        <v>138</v>
      </c>
      <c r="G7467" t="s">
        <v>139</v>
      </c>
      <c r="H7467">
        <v>287500</v>
      </c>
      <c r="I7467">
        <v>287500</v>
      </c>
      <c r="J7467">
        <v>55.924000000000007</v>
      </c>
      <c r="K7467" s="1">
        <v>45688</v>
      </c>
      <c r="L7467" t="s">
        <v>15144</v>
      </c>
    </row>
    <row r="7468" spans="1:12" x14ac:dyDescent="0.2">
      <c r="A7468" t="s">
        <v>3496</v>
      </c>
      <c r="B7468" t="s">
        <v>4701</v>
      </c>
      <c r="C7468" t="s">
        <v>7360</v>
      </c>
      <c r="D7468" t="s">
        <v>43</v>
      </c>
      <c r="E7468" t="s">
        <v>7390</v>
      </c>
      <c r="F7468" t="s">
        <v>138</v>
      </c>
      <c r="G7468" t="s">
        <v>139</v>
      </c>
      <c r="H7468">
        <v>287500</v>
      </c>
      <c r="I7468">
        <v>287500</v>
      </c>
      <c r="J7468">
        <v>55.924000000000007</v>
      </c>
      <c r="K7468" s="1">
        <v>45688</v>
      </c>
      <c r="L7468" t="s">
        <v>15144</v>
      </c>
    </row>
    <row r="7469" spans="1:12" x14ac:dyDescent="0.2">
      <c r="A7469" t="s">
        <v>3492</v>
      </c>
      <c r="B7469" t="s">
        <v>4705</v>
      </c>
      <c r="C7469" t="s">
        <v>7360</v>
      </c>
      <c r="D7469" t="s">
        <v>43</v>
      </c>
      <c r="E7469" t="s">
        <v>7390</v>
      </c>
      <c r="F7469" t="s">
        <v>138</v>
      </c>
      <c r="G7469" t="s">
        <v>139</v>
      </c>
      <c r="H7469">
        <v>287500</v>
      </c>
      <c r="I7469">
        <v>287500</v>
      </c>
      <c r="J7469">
        <v>55.924000000000007</v>
      </c>
      <c r="K7469" s="1">
        <v>45688</v>
      </c>
      <c r="L7469" t="s">
        <v>15144</v>
      </c>
    </row>
    <row r="7470" spans="1:12" x14ac:dyDescent="0.2">
      <c r="A7470" t="s">
        <v>3498</v>
      </c>
      <c r="B7470" t="s">
        <v>4702</v>
      </c>
      <c r="C7470" t="s">
        <v>7360</v>
      </c>
      <c r="D7470" t="s">
        <v>43</v>
      </c>
      <c r="E7470" t="s">
        <v>7390</v>
      </c>
      <c r="F7470" t="s">
        <v>138</v>
      </c>
      <c r="G7470" t="s">
        <v>139</v>
      </c>
      <c r="H7470">
        <v>287500</v>
      </c>
      <c r="I7470">
        <v>287500</v>
      </c>
      <c r="J7470">
        <v>55.924000000000007</v>
      </c>
      <c r="K7470" s="1">
        <v>45688</v>
      </c>
      <c r="L7470" t="s">
        <v>15144</v>
      </c>
    </row>
    <row r="7471" spans="1:12" x14ac:dyDescent="0.2">
      <c r="A7471" t="s">
        <v>3494</v>
      </c>
      <c r="B7471" t="s">
        <v>4704</v>
      </c>
      <c r="C7471" t="s">
        <v>7360</v>
      </c>
      <c r="D7471" t="s">
        <v>43</v>
      </c>
      <c r="E7471" t="s">
        <v>7390</v>
      </c>
      <c r="F7471" t="s">
        <v>138</v>
      </c>
      <c r="G7471" t="s">
        <v>139</v>
      </c>
      <c r="H7471">
        <v>287500</v>
      </c>
      <c r="I7471">
        <v>287500</v>
      </c>
      <c r="J7471">
        <v>55.924000000000007</v>
      </c>
      <c r="K7471" s="1">
        <v>45688</v>
      </c>
      <c r="L7471" t="s">
        <v>15144</v>
      </c>
    </row>
    <row r="7472" spans="1:12" x14ac:dyDescent="0.2">
      <c r="A7472" t="s">
        <v>8637</v>
      </c>
      <c r="B7472" t="s">
        <v>8638</v>
      </c>
      <c r="C7472" t="s">
        <v>7360</v>
      </c>
      <c r="D7472" t="s">
        <v>43</v>
      </c>
      <c r="E7472" t="s">
        <v>7390</v>
      </c>
      <c r="F7472" t="s">
        <v>103</v>
      </c>
      <c r="G7472" t="s">
        <v>104</v>
      </c>
      <c r="I7472">
        <v>300000</v>
      </c>
      <c r="J7472">
        <v>59.216000000000001</v>
      </c>
      <c r="K7472" s="1">
        <v>45900</v>
      </c>
      <c r="L7472" t="s">
        <v>15144</v>
      </c>
    </row>
    <row r="7473" spans="1:12" x14ac:dyDescent="0.2">
      <c r="A7473" t="s">
        <v>8643</v>
      </c>
      <c r="B7473" t="s">
        <v>8644</v>
      </c>
      <c r="C7473" t="s">
        <v>7360</v>
      </c>
      <c r="D7473" t="s">
        <v>43</v>
      </c>
      <c r="E7473" t="s">
        <v>7390</v>
      </c>
      <c r="F7473" t="s">
        <v>103</v>
      </c>
      <c r="G7473" t="s">
        <v>104</v>
      </c>
      <c r="I7473">
        <v>300000</v>
      </c>
      <c r="J7473">
        <v>59.216000000000001</v>
      </c>
      <c r="K7473" s="1">
        <v>45900</v>
      </c>
      <c r="L7473" t="s">
        <v>15144</v>
      </c>
    </row>
    <row r="7474" spans="1:12" x14ac:dyDescent="0.2">
      <c r="A7474" t="s">
        <v>8635</v>
      </c>
      <c r="B7474" t="s">
        <v>8636</v>
      </c>
      <c r="C7474" t="s">
        <v>7360</v>
      </c>
      <c r="D7474" t="s">
        <v>43</v>
      </c>
      <c r="E7474" t="s">
        <v>7390</v>
      </c>
      <c r="F7474" t="s">
        <v>103</v>
      </c>
      <c r="G7474" t="s">
        <v>104</v>
      </c>
      <c r="I7474">
        <v>300000</v>
      </c>
      <c r="J7474">
        <v>59.216000000000001</v>
      </c>
      <c r="K7474" s="1">
        <v>45900</v>
      </c>
      <c r="L7474" t="s">
        <v>15144</v>
      </c>
    </row>
    <row r="7475" spans="1:12" x14ac:dyDescent="0.2">
      <c r="A7475" t="s">
        <v>8641</v>
      </c>
      <c r="B7475" t="s">
        <v>8642</v>
      </c>
      <c r="C7475" t="s">
        <v>7360</v>
      </c>
      <c r="D7475" t="s">
        <v>43</v>
      </c>
      <c r="E7475" t="s">
        <v>7390</v>
      </c>
      <c r="F7475" t="s">
        <v>103</v>
      </c>
      <c r="G7475" t="s">
        <v>104</v>
      </c>
      <c r="I7475">
        <v>300000</v>
      </c>
      <c r="J7475">
        <v>59.216000000000001</v>
      </c>
      <c r="K7475" s="1">
        <v>45900</v>
      </c>
      <c r="L7475" t="s">
        <v>15144</v>
      </c>
    </row>
    <row r="7476" spans="1:12" x14ac:dyDescent="0.2">
      <c r="A7476" t="s">
        <v>8639</v>
      </c>
      <c r="B7476" t="s">
        <v>8640</v>
      </c>
      <c r="C7476" t="s">
        <v>7360</v>
      </c>
      <c r="D7476" t="s">
        <v>43</v>
      </c>
      <c r="E7476" t="s">
        <v>7390</v>
      </c>
      <c r="F7476" t="s">
        <v>103</v>
      </c>
      <c r="G7476" t="s">
        <v>104</v>
      </c>
      <c r="I7476">
        <v>300000</v>
      </c>
      <c r="J7476">
        <v>59.216000000000001</v>
      </c>
      <c r="K7476" s="1">
        <v>45900</v>
      </c>
      <c r="L7476" t="s">
        <v>15144</v>
      </c>
    </row>
    <row r="7477" spans="1:12" x14ac:dyDescent="0.2">
      <c r="A7477" t="s">
        <v>10255</v>
      </c>
      <c r="B7477" t="s">
        <v>10256</v>
      </c>
      <c r="C7477" t="s">
        <v>7360</v>
      </c>
      <c r="D7477" t="s">
        <v>43</v>
      </c>
      <c r="E7477" t="s">
        <v>7390</v>
      </c>
      <c r="F7477" t="s">
        <v>52</v>
      </c>
      <c r="G7477" t="s">
        <v>53</v>
      </c>
      <c r="I7477"/>
      <c r="K7477" s="1">
        <v>45961</v>
      </c>
      <c r="L7477" t="s">
        <v>15144</v>
      </c>
    </row>
    <row r="7478" spans="1:12" x14ac:dyDescent="0.2">
      <c r="A7478" t="s">
        <v>10259</v>
      </c>
      <c r="B7478" t="s">
        <v>10260</v>
      </c>
      <c r="C7478" t="s">
        <v>7360</v>
      </c>
      <c r="D7478" t="s">
        <v>43</v>
      </c>
      <c r="E7478" t="s">
        <v>7390</v>
      </c>
      <c r="F7478" t="s">
        <v>52</v>
      </c>
      <c r="G7478" t="s">
        <v>53</v>
      </c>
      <c r="I7478"/>
      <c r="K7478" s="1">
        <v>45961</v>
      </c>
      <c r="L7478" t="s">
        <v>15144</v>
      </c>
    </row>
    <row r="7479" spans="1:12" x14ac:dyDescent="0.2">
      <c r="A7479" t="s">
        <v>10253</v>
      </c>
      <c r="B7479" t="s">
        <v>10254</v>
      </c>
      <c r="C7479" t="s">
        <v>7360</v>
      </c>
      <c r="D7479" t="s">
        <v>43</v>
      </c>
      <c r="E7479" t="s">
        <v>7390</v>
      </c>
      <c r="F7479" t="s">
        <v>52</v>
      </c>
      <c r="G7479" t="s">
        <v>53</v>
      </c>
      <c r="I7479"/>
      <c r="K7479" s="1">
        <v>45961</v>
      </c>
      <c r="L7479" t="s">
        <v>15144</v>
      </c>
    </row>
    <row r="7480" spans="1:12" x14ac:dyDescent="0.2">
      <c r="A7480" t="s">
        <v>10257</v>
      </c>
      <c r="B7480" t="s">
        <v>10258</v>
      </c>
      <c r="C7480" t="s">
        <v>7360</v>
      </c>
      <c r="D7480" t="s">
        <v>43</v>
      </c>
      <c r="E7480" t="s">
        <v>7390</v>
      </c>
      <c r="F7480" t="s">
        <v>52</v>
      </c>
      <c r="G7480" t="s">
        <v>53</v>
      </c>
      <c r="I7480"/>
      <c r="K7480" s="1">
        <v>45961</v>
      </c>
      <c r="L7480" t="s">
        <v>15144</v>
      </c>
    </row>
    <row r="7481" spans="1:12" x14ac:dyDescent="0.2">
      <c r="A7481" t="s">
        <v>10251</v>
      </c>
      <c r="B7481" t="s">
        <v>10252</v>
      </c>
      <c r="C7481" t="s">
        <v>7360</v>
      </c>
      <c r="D7481" t="s">
        <v>43</v>
      </c>
      <c r="E7481" t="s">
        <v>7390</v>
      </c>
      <c r="F7481" t="s">
        <v>52</v>
      </c>
      <c r="G7481" t="s">
        <v>53</v>
      </c>
      <c r="I7481"/>
      <c r="K7481" s="1">
        <v>45961</v>
      </c>
      <c r="L7481" t="s">
        <v>15144</v>
      </c>
    </row>
    <row r="7482" spans="1:12" x14ac:dyDescent="0.2">
      <c r="A7482" t="s">
        <v>3589</v>
      </c>
      <c r="B7482" t="s">
        <v>4168</v>
      </c>
      <c r="C7482" t="s">
        <v>7360</v>
      </c>
      <c r="D7482" t="s">
        <v>43</v>
      </c>
      <c r="E7482" t="s">
        <v>7390</v>
      </c>
      <c r="F7482" t="s">
        <v>52</v>
      </c>
      <c r="G7482" t="s">
        <v>53</v>
      </c>
      <c r="H7482">
        <v>182000</v>
      </c>
      <c r="I7482">
        <v>182000</v>
      </c>
      <c r="J7482">
        <v>32.65</v>
      </c>
      <c r="K7482" s="1">
        <v>45716</v>
      </c>
      <c r="L7482" t="s">
        <v>15144</v>
      </c>
    </row>
    <row r="7483" spans="1:12" x14ac:dyDescent="0.2">
      <c r="A7483" t="s">
        <v>3595</v>
      </c>
      <c r="B7483" t="s">
        <v>4174</v>
      </c>
      <c r="C7483" t="s">
        <v>7360</v>
      </c>
      <c r="D7483" t="s">
        <v>43</v>
      </c>
      <c r="E7483" t="s">
        <v>7390</v>
      </c>
      <c r="F7483" t="s">
        <v>52</v>
      </c>
      <c r="G7483" t="s">
        <v>53</v>
      </c>
      <c r="H7483">
        <v>182000</v>
      </c>
      <c r="I7483">
        <v>182000</v>
      </c>
      <c r="J7483">
        <v>32.65</v>
      </c>
      <c r="K7483" s="1">
        <v>45716</v>
      </c>
      <c r="L7483" t="s">
        <v>15144</v>
      </c>
    </row>
    <row r="7484" spans="1:12" x14ac:dyDescent="0.2">
      <c r="A7484" t="s">
        <v>3591</v>
      </c>
      <c r="B7484" t="s">
        <v>4170</v>
      </c>
      <c r="C7484" t="s">
        <v>7360</v>
      </c>
      <c r="D7484" t="s">
        <v>43</v>
      </c>
      <c r="E7484" t="s">
        <v>7390</v>
      </c>
      <c r="F7484" t="s">
        <v>52</v>
      </c>
      <c r="G7484" t="s">
        <v>53</v>
      </c>
      <c r="H7484">
        <v>182000</v>
      </c>
      <c r="I7484">
        <v>181500</v>
      </c>
      <c r="J7484">
        <v>32.65</v>
      </c>
      <c r="K7484" s="1">
        <v>45716</v>
      </c>
      <c r="L7484" t="s">
        <v>15144</v>
      </c>
    </row>
    <row r="7485" spans="1:12" x14ac:dyDescent="0.2">
      <c r="A7485" t="s">
        <v>3596</v>
      </c>
      <c r="B7485" t="s">
        <v>4175</v>
      </c>
      <c r="C7485" t="s">
        <v>7360</v>
      </c>
      <c r="D7485" t="s">
        <v>43</v>
      </c>
      <c r="E7485" t="s">
        <v>7390</v>
      </c>
      <c r="F7485" t="s">
        <v>52</v>
      </c>
      <c r="G7485" t="s">
        <v>53</v>
      </c>
      <c r="H7485">
        <v>182000</v>
      </c>
      <c r="I7485">
        <v>182000</v>
      </c>
      <c r="J7485">
        <v>32.65</v>
      </c>
      <c r="K7485" s="1">
        <v>45716</v>
      </c>
      <c r="L7485" t="s">
        <v>15144</v>
      </c>
    </row>
    <row r="7486" spans="1:12" x14ac:dyDescent="0.2">
      <c r="A7486" t="s">
        <v>3599</v>
      </c>
      <c r="B7486" t="s">
        <v>4178</v>
      </c>
      <c r="C7486" t="s">
        <v>7360</v>
      </c>
      <c r="D7486" t="s">
        <v>43</v>
      </c>
      <c r="E7486" t="s">
        <v>7390</v>
      </c>
      <c r="F7486" t="s">
        <v>52</v>
      </c>
      <c r="G7486" t="s">
        <v>53</v>
      </c>
      <c r="H7486">
        <v>182000</v>
      </c>
      <c r="I7486">
        <v>181500</v>
      </c>
      <c r="J7486">
        <v>32.65</v>
      </c>
      <c r="K7486" s="1">
        <v>45716</v>
      </c>
      <c r="L7486" t="s">
        <v>15144</v>
      </c>
    </row>
    <row r="7487" spans="1:12" x14ac:dyDescent="0.2">
      <c r="A7487" t="s">
        <v>3592</v>
      </c>
      <c r="B7487" t="s">
        <v>4171</v>
      </c>
      <c r="C7487" t="s">
        <v>7360</v>
      </c>
      <c r="D7487" t="s">
        <v>43</v>
      </c>
      <c r="E7487" t="s">
        <v>7390</v>
      </c>
      <c r="F7487" t="s">
        <v>52</v>
      </c>
      <c r="G7487" t="s">
        <v>53</v>
      </c>
      <c r="H7487">
        <v>182000</v>
      </c>
      <c r="I7487">
        <v>182000</v>
      </c>
      <c r="J7487">
        <v>32.65</v>
      </c>
      <c r="K7487" s="1">
        <v>45716</v>
      </c>
      <c r="L7487" t="s">
        <v>15144</v>
      </c>
    </row>
    <row r="7488" spans="1:12" x14ac:dyDescent="0.2">
      <c r="A7488" t="s">
        <v>3593</v>
      </c>
      <c r="B7488" t="s">
        <v>4172</v>
      </c>
      <c r="C7488" t="s">
        <v>7360</v>
      </c>
      <c r="D7488" t="s">
        <v>43</v>
      </c>
      <c r="E7488" t="s">
        <v>7390</v>
      </c>
      <c r="F7488" t="s">
        <v>52</v>
      </c>
      <c r="G7488" t="s">
        <v>53</v>
      </c>
      <c r="H7488">
        <v>182000</v>
      </c>
      <c r="I7488">
        <v>182000</v>
      </c>
      <c r="J7488">
        <v>32.65</v>
      </c>
      <c r="K7488" s="1">
        <v>45716</v>
      </c>
      <c r="L7488" t="s">
        <v>15144</v>
      </c>
    </row>
    <row r="7489" spans="1:12" x14ac:dyDescent="0.2">
      <c r="A7489" t="s">
        <v>3598</v>
      </c>
      <c r="B7489" t="s">
        <v>4177</v>
      </c>
      <c r="C7489" t="s">
        <v>7360</v>
      </c>
      <c r="D7489" t="s">
        <v>43</v>
      </c>
      <c r="E7489" t="s">
        <v>7390</v>
      </c>
      <c r="F7489" t="s">
        <v>52</v>
      </c>
      <c r="G7489" t="s">
        <v>53</v>
      </c>
      <c r="H7489">
        <v>182000</v>
      </c>
      <c r="I7489">
        <v>181500</v>
      </c>
      <c r="J7489">
        <v>32.65</v>
      </c>
      <c r="K7489" s="1">
        <v>45716</v>
      </c>
      <c r="L7489" t="s">
        <v>15144</v>
      </c>
    </row>
    <row r="7490" spans="1:12" x14ac:dyDescent="0.2">
      <c r="A7490" t="s">
        <v>3590</v>
      </c>
      <c r="B7490" t="s">
        <v>4169</v>
      </c>
      <c r="C7490" t="s">
        <v>7360</v>
      </c>
      <c r="D7490" t="s">
        <v>43</v>
      </c>
      <c r="E7490" t="s">
        <v>7390</v>
      </c>
      <c r="F7490" t="s">
        <v>52</v>
      </c>
      <c r="G7490" t="s">
        <v>53</v>
      </c>
      <c r="H7490">
        <v>182000</v>
      </c>
      <c r="I7490">
        <v>181500</v>
      </c>
      <c r="J7490">
        <v>32.65</v>
      </c>
      <c r="K7490" s="1">
        <v>45716</v>
      </c>
      <c r="L7490" t="s">
        <v>15144</v>
      </c>
    </row>
    <row r="7491" spans="1:12" x14ac:dyDescent="0.2">
      <c r="A7491" t="s">
        <v>3597</v>
      </c>
      <c r="B7491" t="s">
        <v>4176</v>
      </c>
      <c r="C7491" t="s">
        <v>7360</v>
      </c>
      <c r="D7491" t="s">
        <v>43</v>
      </c>
      <c r="E7491" t="s">
        <v>7390</v>
      </c>
      <c r="F7491" t="s">
        <v>52</v>
      </c>
      <c r="G7491" t="s">
        <v>53</v>
      </c>
      <c r="H7491">
        <v>182000</v>
      </c>
      <c r="I7491">
        <v>182000</v>
      </c>
      <c r="J7491">
        <v>32.65</v>
      </c>
      <c r="K7491" s="1">
        <v>45716</v>
      </c>
      <c r="L7491" t="s">
        <v>15144</v>
      </c>
    </row>
    <row r="7492" spans="1:12" x14ac:dyDescent="0.2">
      <c r="A7492" t="s">
        <v>3594</v>
      </c>
      <c r="B7492" t="s">
        <v>4173</v>
      </c>
      <c r="C7492" t="s">
        <v>7360</v>
      </c>
      <c r="D7492" t="s">
        <v>43</v>
      </c>
      <c r="E7492" t="s">
        <v>7390</v>
      </c>
      <c r="F7492" t="s">
        <v>52</v>
      </c>
      <c r="G7492" t="s">
        <v>53</v>
      </c>
      <c r="H7492">
        <v>182000</v>
      </c>
      <c r="I7492">
        <v>182000</v>
      </c>
      <c r="J7492">
        <v>32.65</v>
      </c>
      <c r="K7492" s="1">
        <v>45716</v>
      </c>
      <c r="L7492" t="s">
        <v>15144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3303-80E1-45E6-AA40-B1B9869DCC80}">
  <sheetPr codeName="Sheet2"/>
  <dimension ref="A1:P3199"/>
  <sheetViews>
    <sheetView showGridLines="0" topLeftCell="A220" zoomScaleNormal="100" workbookViewId="0">
      <selection activeCell="F463" sqref="F463"/>
    </sheetView>
  </sheetViews>
  <sheetFormatPr baseColWidth="10" defaultColWidth="8.83203125" defaultRowHeight="15" x14ac:dyDescent="0.2"/>
  <cols>
    <col min="1" max="1" width="12" style="2" bestFit="1" customWidth="1"/>
    <col min="2" max="2" width="9.33203125" style="2" bestFit="1" customWidth="1"/>
    <col min="3" max="3" width="20.83203125" style="2" bestFit="1" customWidth="1"/>
    <col min="4" max="4" width="11.1640625" style="2" bestFit="1" customWidth="1"/>
    <col min="5" max="5" width="12" style="2" bestFit="1" customWidth="1"/>
    <col min="6" max="6" width="9.33203125" style="2" bestFit="1" customWidth="1"/>
    <col min="7" max="7" width="20.83203125" style="2" bestFit="1" customWidth="1"/>
    <col min="8" max="8" width="23.5" style="2" bestFit="1" customWidth="1"/>
    <col min="9" max="9" width="11" style="2" bestFit="1" customWidth="1"/>
    <col min="10" max="11" width="19.33203125" style="2" customWidth="1"/>
    <col min="12" max="12" width="22.33203125" style="2" bestFit="1" customWidth="1"/>
    <col min="13" max="13" width="12.1640625" style="2" customWidth="1"/>
    <col min="14" max="14" width="13" style="2" customWidth="1"/>
    <col min="15" max="17" width="12.1640625" style="2" customWidth="1"/>
    <col min="18" max="16384" width="8.83203125" style="2"/>
  </cols>
  <sheetData>
    <row r="1" spans="1:5" x14ac:dyDescent="0.2">
      <c r="A1" s="4" t="s">
        <v>232</v>
      </c>
    </row>
    <row r="3" spans="1:5" x14ac:dyDescent="0.2">
      <c r="A3" s="10" t="s">
        <v>2801</v>
      </c>
    </row>
    <row r="4" spans="1:5" x14ac:dyDescent="0.2">
      <c r="A4" s="63" t="s">
        <v>226</v>
      </c>
      <c r="B4"/>
    </row>
    <row r="5" spans="1:5" x14ac:dyDescent="0.2">
      <c r="A5" s="2" t="s">
        <v>15144</v>
      </c>
      <c r="B5"/>
    </row>
    <row r="6" spans="1:5" x14ac:dyDescent="0.2">
      <c r="A6"/>
    </row>
    <row r="7" spans="1:5" x14ac:dyDescent="0.2">
      <c r="A7" s="10" t="s">
        <v>2800</v>
      </c>
    </row>
    <row r="8" spans="1:5" x14ac:dyDescent="0.2">
      <c r="A8" s="2" t="s">
        <v>7355</v>
      </c>
      <c r="B8" s="2" t="s">
        <v>233</v>
      </c>
    </row>
    <row r="9" spans="1:5" x14ac:dyDescent="0.2">
      <c r="A9" s="6">
        <v>46234</v>
      </c>
      <c r="B9" s="2">
        <v>24</v>
      </c>
    </row>
    <row r="10" spans="1:5" x14ac:dyDescent="0.2">
      <c r="A10" s="6"/>
    </row>
    <row r="11" spans="1:5" x14ac:dyDescent="0.2">
      <c r="A11" s="9" t="s">
        <v>251</v>
      </c>
    </row>
    <row r="12" spans="1:5" x14ac:dyDescent="0.2">
      <c r="A12" s="63" t="s">
        <v>226</v>
      </c>
      <c r="B12" s="2" t="s">
        <v>7355</v>
      </c>
      <c r="C12" s="2" t="s">
        <v>233</v>
      </c>
      <c r="D12" s="8" t="s">
        <v>249</v>
      </c>
      <c r="E12" s="8" t="s">
        <v>250</v>
      </c>
    </row>
    <row r="13" spans="1:5" x14ac:dyDescent="0.2">
      <c r="A13" s="2" t="s">
        <v>51</v>
      </c>
      <c r="B13" s="6">
        <v>46234</v>
      </c>
      <c r="C13" s="2">
        <v>22</v>
      </c>
      <c r="D13" s="2">
        <v>1</v>
      </c>
      <c r="E13" s="2">
        <f>C13-1</f>
        <v>21</v>
      </c>
    </row>
    <row r="14" spans="1:5" x14ac:dyDescent="0.2">
      <c r="A14" s="2" t="s">
        <v>32</v>
      </c>
      <c r="B14" s="6">
        <v>46234</v>
      </c>
      <c r="C14" s="2">
        <v>24</v>
      </c>
      <c r="D14" s="2">
        <v>2</v>
      </c>
      <c r="E14" s="2">
        <f>E13+1+C14</f>
        <v>46</v>
      </c>
    </row>
    <row r="15" spans="1:5" x14ac:dyDescent="0.2">
      <c r="A15" s="2" t="s">
        <v>4387</v>
      </c>
      <c r="B15" s="6">
        <v>46112</v>
      </c>
      <c r="C15" s="2">
        <v>6</v>
      </c>
      <c r="D15" s="2">
        <v>3</v>
      </c>
      <c r="E15" s="2">
        <f>E14+1+C15</f>
        <v>53</v>
      </c>
    </row>
    <row r="16" spans="1:5" x14ac:dyDescent="0.2">
      <c r="A16" s="2" t="s">
        <v>38</v>
      </c>
      <c r="B16" s="6">
        <v>46234</v>
      </c>
      <c r="C16" s="2">
        <v>24</v>
      </c>
      <c r="D16" s="2">
        <v>4</v>
      </c>
      <c r="E16" s="2">
        <f t="shared" ref="E16:E18" si="0">E15+1+C16</f>
        <v>78</v>
      </c>
    </row>
    <row r="17" spans="1:5" x14ac:dyDescent="0.2">
      <c r="A17" s="2" t="s">
        <v>6127</v>
      </c>
      <c r="B17" s="6">
        <v>45961</v>
      </c>
      <c r="C17" s="2">
        <v>12</v>
      </c>
      <c r="D17" s="2">
        <v>5</v>
      </c>
      <c r="E17" s="2">
        <f t="shared" si="0"/>
        <v>91</v>
      </c>
    </row>
    <row r="18" spans="1:5" x14ac:dyDescent="0.2">
      <c r="A18" s="2" t="s">
        <v>7390</v>
      </c>
      <c r="B18" s="6">
        <v>46234</v>
      </c>
      <c r="C18" s="2">
        <v>23</v>
      </c>
      <c r="D18" s="2">
        <v>6</v>
      </c>
      <c r="E18" s="2">
        <f t="shared" si="0"/>
        <v>115</v>
      </c>
    </row>
    <row r="19" spans="1:5" x14ac:dyDescent="0.2">
      <c r="B19" s="6"/>
    </row>
    <row r="20" spans="1:5" x14ac:dyDescent="0.2">
      <c r="B20" s="6"/>
    </row>
    <row r="21" spans="1:5" x14ac:dyDescent="0.2">
      <c r="B21" s="6"/>
    </row>
    <row r="22" spans="1:5" x14ac:dyDescent="0.2">
      <c r="A22" s="63" t="s">
        <v>226</v>
      </c>
      <c r="B22" s="2" t="s">
        <v>228</v>
      </c>
    </row>
    <row r="23" spans="1:5" x14ac:dyDescent="0.2">
      <c r="A23" s="2" t="s">
        <v>51</v>
      </c>
      <c r="B23" s="14">
        <v>2050</v>
      </c>
    </row>
    <row r="24" spans="1:5" x14ac:dyDescent="0.2">
      <c r="A24" s="2" t="s">
        <v>32</v>
      </c>
      <c r="B24" s="14">
        <v>3905</v>
      </c>
    </row>
    <row r="25" spans="1:5" x14ac:dyDescent="0.2">
      <c r="A25" s="2" t="s">
        <v>4387</v>
      </c>
      <c r="B25" s="14">
        <v>7</v>
      </c>
    </row>
    <row r="26" spans="1:5" x14ac:dyDescent="0.2">
      <c r="A26" s="2" t="s">
        <v>38</v>
      </c>
      <c r="B26" s="14">
        <v>807</v>
      </c>
    </row>
    <row r="27" spans="1:5" x14ac:dyDescent="0.2">
      <c r="A27" s="2" t="s">
        <v>6127</v>
      </c>
      <c r="B27" s="14">
        <v>92</v>
      </c>
    </row>
    <row r="28" spans="1:5" x14ac:dyDescent="0.2">
      <c r="A28" s="2" t="s">
        <v>7390</v>
      </c>
      <c r="B28" s="14">
        <v>630</v>
      </c>
    </row>
    <row r="29" spans="1:5" x14ac:dyDescent="0.2">
      <c r="B29" s="14"/>
    </row>
    <row r="30" spans="1:5" x14ac:dyDescent="0.2">
      <c r="A30" s="63" t="s">
        <v>226</v>
      </c>
      <c r="B30" s="2" t="s">
        <v>228</v>
      </c>
    </row>
    <row r="31" spans="1:5" x14ac:dyDescent="0.2">
      <c r="A31" s="2" t="s">
        <v>51</v>
      </c>
      <c r="B31" s="31">
        <v>50265.133220274154</v>
      </c>
    </row>
    <row r="32" spans="1:5" x14ac:dyDescent="0.2">
      <c r="A32" s="2" t="s">
        <v>32</v>
      </c>
      <c r="B32" s="31">
        <v>357584.84128164576</v>
      </c>
    </row>
    <row r="33" spans="1:2" x14ac:dyDescent="0.2">
      <c r="A33" s="2" t="s">
        <v>4387</v>
      </c>
      <c r="B33" s="31">
        <v>390.9975</v>
      </c>
    </row>
    <row r="34" spans="1:2" x14ac:dyDescent="0.2">
      <c r="A34" s="2" t="s">
        <v>38</v>
      </c>
      <c r="B34" s="31">
        <v>68103.116265896184</v>
      </c>
    </row>
    <row r="35" spans="1:2" x14ac:dyDescent="0.2">
      <c r="A35" s="2" t="s">
        <v>6127</v>
      </c>
      <c r="B35" s="31">
        <v>8901.6833109668078</v>
      </c>
    </row>
    <row r="36" spans="1:2" x14ac:dyDescent="0.2">
      <c r="A36" s="2" t="s">
        <v>7390</v>
      </c>
      <c r="B36" s="31">
        <v>33493.112967702073</v>
      </c>
    </row>
    <row r="37" spans="1:2" x14ac:dyDescent="0.2">
      <c r="B37" s="31"/>
    </row>
    <row r="38" spans="1:2" x14ac:dyDescent="0.2">
      <c r="A38" s="63" t="s">
        <v>226</v>
      </c>
      <c r="B38" s="2" t="s">
        <v>228</v>
      </c>
    </row>
    <row r="39" spans="1:2" x14ac:dyDescent="0.2">
      <c r="A39" s="2" t="s">
        <v>51</v>
      </c>
      <c r="B39" s="7">
        <v>306666979</v>
      </c>
    </row>
    <row r="40" spans="1:2" x14ac:dyDescent="0.2">
      <c r="A40" s="2" t="s">
        <v>32</v>
      </c>
      <c r="B40" s="7">
        <v>700591051</v>
      </c>
    </row>
    <row r="41" spans="1:2" x14ac:dyDescent="0.2">
      <c r="A41" s="2" t="s">
        <v>4387</v>
      </c>
      <c r="B41" s="7">
        <v>530800</v>
      </c>
    </row>
    <row r="42" spans="1:2" x14ac:dyDescent="0.2">
      <c r="A42" s="2" t="s">
        <v>38</v>
      </c>
      <c r="B42" s="7">
        <v>218578023</v>
      </c>
    </row>
    <row r="43" spans="1:2" x14ac:dyDescent="0.2">
      <c r="A43" s="2" t="s">
        <v>6127</v>
      </c>
      <c r="B43" s="7">
        <v>19160437</v>
      </c>
    </row>
    <row r="44" spans="1:2" x14ac:dyDescent="0.2">
      <c r="A44" s="2" t="s">
        <v>7390</v>
      </c>
      <c r="B44" s="7">
        <v>126567351</v>
      </c>
    </row>
    <row r="45" spans="1:2" x14ac:dyDescent="0.2">
      <c r="B45" s="7"/>
    </row>
    <row r="46" spans="1:2" x14ac:dyDescent="0.2">
      <c r="A46" s="4" t="s">
        <v>7356</v>
      </c>
      <c r="B46" s="7"/>
    </row>
    <row r="47" spans="1:2" x14ac:dyDescent="0.2">
      <c r="B47" s="7"/>
    </row>
    <row r="48" spans="1:2" x14ac:dyDescent="0.2">
      <c r="A48" s="63" t="s">
        <v>8</v>
      </c>
      <c r="B48" s="2" t="s">
        <v>7729</v>
      </c>
    </row>
    <row r="49" spans="1:11" x14ac:dyDescent="0.2">
      <c r="A49" s="4"/>
    </row>
    <row r="50" spans="1:11" x14ac:dyDescent="0.2">
      <c r="A50" s="63" t="s">
        <v>226</v>
      </c>
      <c r="B50" s="2" t="s">
        <v>231</v>
      </c>
      <c r="C50" s="2" t="s">
        <v>234</v>
      </c>
      <c r="D50" s="2" t="s">
        <v>242</v>
      </c>
      <c r="E50" s="2" t="s">
        <v>243</v>
      </c>
      <c r="F50" s="2" t="s">
        <v>244</v>
      </c>
      <c r="G50" s="2" t="s">
        <v>245</v>
      </c>
      <c r="H50" s="2" t="s">
        <v>237</v>
      </c>
      <c r="I50" s="2" t="s">
        <v>238</v>
      </c>
      <c r="J50" s="2" t="s">
        <v>240</v>
      </c>
      <c r="K50" s="2" t="s">
        <v>239</v>
      </c>
    </row>
    <row r="51" spans="1:11" x14ac:dyDescent="0.2">
      <c r="A51" s="6">
        <v>45535</v>
      </c>
      <c r="B51" s="14">
        <v>1751</v>
      </c>
      <c r="C51" s="14">
        <v>1751</v>
      </c>
      <c r="D51" s="31">
        <v>41219.708525497976</v>
      </c>
      <c r="E51" s="31">
        <v>41219.708525497976</v>
      </c>
      <c r="F51" s="31">
        <v>24.801268667567975</v>
      </c>
      <c r="G51" s="31">
        <v>24.801268667567975</v>
      </c>
      <c r="H51" s="7">
        <v>275522711</v>
      </c>
      <c r="I51" s="7">
        <v>275522711</v>
      </c>
      <c r="J51" s="7">
        <v>168001.65304878048</v>
      </c>
      <c r="K51" s="7">
        <v>168001.65304878048</v>
      </c>
    </row>
    <row r="52" spans="1:11" x14ac:dyDescent="0.2">
      <c r="A52" s="6">
        <v>45565</v>
      </c>
      <c r="B52" s="14">
        <v>402</v>
      </c>
      <c r="C52" s="14">
        <v>2153</v>
      </c>
      <c r="D52" s="31">
        <v>24670.159176846802</v>
      </c>
      <c r="E52" s="31">
        <v>65889.867702344782</v>
      </c>
      <c r="F52" s="31">
        <v>63.912329473696381</v>
      </c>
      <c r="G52" s="31">
        <v>88.713598141264356</v>
      </c>
      <c r="H52" s="7">
        <v>93219524</v>
      </c>
      <c r="I52" s="7">
        <v>368742235</v>
      </c>
      <c r="J52" s="7">
        <v>270201.51884057972</v>
      </c>
      <c r="K52" s="7">
        <v>438203.17188936018</v>
      </c>
    </row>
    <row r="53" spans="1:11" x14ac:dyDescent="0.2">
      <c r="A53" s="6">
        <v>45596</v>
      </c>
      <c r="B53" s="14">
        <v>158</v>
      </c>
      <c r="C53" s="14">
        <v>2311</v>
      </c>
      <c r="D53" s="31">
        <v>7932.1703108996744</v>
      </c>
      <c r="E53" s="31">
        <v>73822.038013244455</v>
      </c>
      <c r="F53" s="31">
        <v>50.203609562656169</v>
      </c>
      <c r="G53" s="31">
        <v>138.91720770392052</v>
      </c>
      <c r="H53" s="7">
        <v>34677921</v>
      </c>
      <c r="I53" s="7">
        <v>403420156</v>
      </c>
      <c r="J53" s="7">
        <v>220878.47770700636</v>
      </c>
      <c r="K53" s="7">
        <v>659081.64959636657</v>
      </c>
    </row>
    <row r="54" spans="1:11" x14ac:dyDescent="0.2">
      <c r="A54" s="6">
        <v>45626</v>
      </c>
      <c r="B54" s="14">
        <v>273</v>
      </c>
      <c r="C54" s="14">
        <v>2584</v>
      </c>
      <c r="D54" s="31">
        <v>16494.619510772976</v>
      </c>
      <c r="E54" s="31">
        <v>90316.657524017428</v>
      </c>
      <c r="F54" s="31">
        <v>60.4198516878131</v>
      </c>
      <c r="G54" s="31">
        <v>199.33705939173362</v>
      </c>
      <c r="H54" s="7">
        <v>69135009</v>
      </c>
      <c r="I54" s="7">
        <v>472555165</v>
      </c>
      <c r="J54" s="7">
        <v>265903.88076923077</v>
      </c>
      <c r="K54" s="7">
        <v>924985.53036559734</v>
      </c>
    </row>
    <row r="55" spans="1:11" x14ac:dyDescent="0.2">
      <c r="A55" s="6">
        <v>45657</v>
      </c>
      <c r="B55" s="14">
        <v>179</v>
      </c>
      <c r="C55" s="14">
        <v>2763</v>
      </c>
      <c r="D55" s="31">
        <v>11870.606318054473</v>
      </c>
      <c r="E55" s="31">
        <v>102187.2638420719</v>
      </c>
      <c r="F55" s="31">
        <v>67.446626807127686</v>
      </c>
      <c r="G55" s="31">
        <v>266.78368619886129</v>
      </c>
      <c r="H55" s="7">
        <v>50940228</v>
      </c>
      <c r="I55" s="7">
        <v>523495393</v>
      </c>
      <c r="J55" s="7">
        <v>299648.40000000002</v>
      </c>
      <c r="K55" s="7">
        <v>1224633.9303655974</v>
      </c>
    </row>
    <row r="56" spans="1:11" x14ac:dyDescent="0.2">
      <c r="A56" s="6">
        <v>45688</v>
      </c>
      <c r="B56" s="14">
        <v>249</v>
      </c>
      <c r="C56" s="14">
        <v>3012</v>
      </c>
      <c r="D56" s="31">
        <v>15503.896864266904</v>
      </c>
      <c r="E56" s="31">
        <v>117691.16070633881</v>
      </c>
      <c r="F56" s="31">
        <v>67.999547650293437</v>
      </c>
      <c r="G56" s="31">
        <v>334.78323384915473</v>
      </c>
      <c r="H56" s="7">
        <v>67854906</v>
      </c>
      <c r="I56" s="7">
        <v>591350299</v>
      </c>
      <c r="J56" s="7">
        <v>323118.59999999998</v>
      </c>
      <c r="K56" s="7">
        <v>1547752.5303655975</v>
      </c>
    </row>
    <row r="57" spans="1:11" x14ac:dyDescent="0.2">
      <c r="A57" s="6">
        <v>45716</v>
      </c>
      <c r="B57" s="14">
        <v>177</v>
      </c>
      <c r="C57" s="14">
        <v>3189</v>
      </c>
      <c r="D57" s="31">
        <v>10879.1024</v>
      </c>
      <c r="E57" s="31">
        <v>128570.26310633881</v>
      </c>
      <c r="F57" s="31">
        <v>65.933953939393945</v>
      </c>
      <c r="G57" s="31">
        <v>400.7171877885487</v>
      </c>
      <c r="H57" s="7">
        <v>23436879</v>
      </c>
      <c r="I57" s="7">
        <v>614787178</v>
      </c>
      <c r="J57" s="7">
        <v>205586.65789473685</v>
      </c>
      <c r="K57" s="7">
        <v>1753339.1882603343</v>
      </c>
    </row>
    <row r="58" spans="1:11" x14ac:dyDescent="0.2">
      <c r="A58" s="6">
        <v>45747</v>
      </c>
      <c r="B58" s="14">
        <v>190</v>
      </c>
      <c r="C58" s="14">
        <v>3379</v>
      </c>
      <c r="D58" s="31">
        <v>15690.711999999996</v>
      </c>
      <c r="E58" s="31">
        <v>144260.9751063388</v>
      </c>
      <c r="F58" s="31">
        <v>82.582694736842086</v>
      </c>
      <c r="G58" s="31">
        <v>483.29988252539079</v>
      </c>
      <c r="H58" s="7">
        <v>51784736</v>
      </c>
      <c r="I58" s="7">
        <v>666571914</v>
      </c>
      <c r="J58" s="7">
        <v>319658.86419753084</v>
      </c>
      <c r="K58" s="7">
        <v>2072998.0524578651</v>
      </c>
    </row>
    <row r="59" spans="1:11" x14ac:dyDescent="0.2">
      <c r="A59" s="6">
        <v>45777</v>
      </c>
      <c r="B59" s="14">
        <v>159</v>
      </c>
      <c r="C59" s="14">
        <v>3538</v>
      </c>
      <c r="D59" s="31">
        <v>15743.165999999997</v>
      </c>
      <c r="E59" s="31">
        <v>160004.14110633879</v>
      </c>
      <c r="F59" s="31">
        <v>104.25937748344369</v>
      </c>
      <c r="G59" s="31">
        <v>587.55926000883449</v>
      </c>
      <c r="H59" s="7">
        <v>44847006</v>
      </c>
      <c r="I59" s="7">
        <v>711418920</v>
      </c>
      <c r="J59" s="7">
        <v>373725.05</v>
      </c>
      <c r="K59" s="7">
        <v>2446723.1024578651</v>
      </c>
    </row>
    <row r="60" spans="1:11" x14ac:dyDescent="0.2">
      <c r="A60" s="6">
        <v>45808</v>
      </c>
      <c r="B60" s="14">
        <v>169</v>
      </c>
      <c r="C60" s="14">
        <v>3707</v>
      </c>
      <c r="D60" s="31">
        <v>12869.777123471367</v>
      </c>
      <c r="E60" s="31">
        <v>172873.91822981017</v>
      </c>
      <c r="F60" s="31">
        <v>81.454285591590931</v>
      </c>
      <c r="G60" s="31">
        <v>669.01354560042546</v>
      </c>
      <c r="H60" s="7">
        <v>52925605</v>
      </c>
      <c r="I60" s="7">
        <v>764344525</v>
      </c>
      <c r="J60" s="7">
        <v>430289.47154471546</v>
      </c>
      <c r="K60" s="7">
        <v>2877012.5740025807</v>
      </c>
    </row>
    <row r="61" spans="1:11" x14ac:dyDescent="0.2">
      <c r="A61" s="6">
        <v>45838</v>
      </c>
      <c r="B61" s="14">
        <v>228</v>
      </c>
      <c r="C61" s="14">
        <v>3935</v>
      </c>
      <c r="D61" s="31">
        <v>23827.022694230651</v>
      </c>
      <c r="E61" s="31">
        <v>196700.94092404083</v>
      </c>
      <c r="F61" s="31">
        <v>105.89787864102512</v>
      </c>
      <c r="G61" s="31">
        <v>774.91142424145062</v>
      </c>
      <c r="H61" s="7">
        <v>64916504</v>
      </c>
      <c r="I61" s="7">
        <v>829261029</v>
      </c>
      <c r="J61" s="7">
        <v>301937.22790697677</v>
      </c>
      <c r="K61" s="7">
        <v>3178949.8019095575</v>
      </c>
    </row>
    <row r="62" spans="1:11" x14ac:dyDescent="0.2">
      <c r="A62" s="6">
        <v>45869</v>
      </c>
      <c r="B62" s="14">
        <v>230</v>
      </c>
      <c r="C62" s="14">
        <v>4165</v>
      </c>
      <c r="D62" s="31">
        <v>18165.548233333324</v>
      </c>
      <c r="E62" s="31">
        <v>214866.48915737416</v>
      </c>
      <c r="F62" s="31">
        <v>90.375861857379718</v>
      </c>
      <c r="G62" s="31">
        <v>865.28728609883035</v>
      </c>
      <c r="H62" s="7">
        <v>54901729</v>
      </c>
      <c r="I62" s="7">
        <v>884162758</v>
      </c>
      <c r="J62" s="7">
        <v>406679.47407407407</v>
      </c>
      <c r="K62" s="7">
        <v>3585629.2759836316</v>
      </c>
    </row>
    <row r="63" spans="1:11" x14ac:dyDescent="0.2">
      <c r="A63" s="6">
        <v>45900</v>
      </c>
      <c r="B63" s="14">
        <v>337</v>
      </c>
      <c r="C63" s="14">
        <v>4502</v>
      </c>
      <c r="D63" s="31">
        <v>32196.02668181817</v>
      </c>
      <c r="E63" s="31">
        <v>247062.51583919232</v>
      </c>
      <c r="F63" s="31">
        <v>101.88616038550053</v>
      </c>
      <c r="G63" s="31">
        <v>967.17344648433084</v>
      </c>
      <c r="H63" s="7">
        <v>71952712</v>
      </c>
      <c r="I63" s="7">
        <v>956115470</v>
      </c>
      <c r="J63" s="7">
        <v>406512.49717514124</v>
      </c>
      <c r="K63" s="7">
        <v>3992141.7731587728</v>
      </c>
    </row>
    <row r="64" spans="1:11" x14ac:dyDescent="0.2">
      <c r="A64" s="6">
        <v>45930</v>
      </c>
      <c r="B64" s="14">
        <v>196</v>
      </c>
      <c r="C64" s="14">
        <v>4698</v>
      </c>
      <c r="D64" s="31">
        <v>17889.159266666651</v>
      </c>
      <c r="E64" s="31">
        <v>264951.67510585894</v>
      </c>
      <c r="F64" s="31">
        <v>104.6149664717348</v>
      </c>
      <c r="G64" s="31">
        <v>1071.7884129560657</v>
      </c>
      <c r="H64" s="7">
        <v>20618770</v>
      </c>
      <c r="I64" s="7">
        <v>976734240</v>
      </c>
      <c r="J64" s="7">
        <v>282448.90410958906</v>
      </c>
      <c r="K64" s="7">
        <v>4274590.6772683617</v>
      </c>
    </row>
    <row r="65" spans="1:11" x14ac:dyDescent="0.2">
      <c r="A65" s="6">
        <v>45961</v>
      </c>
      <c r="B65" s="14">
        <v>302</v>
      </c>
      <c r="C65" s="14">
        <v>5000</v>
      </c>
      <c r="D65" s="31">
        <v>23133.481795272568</v>
      </c>
      <c r="E65" s="31">
        <v>288085.1569011315</v>
      </c>
      <c r="F65" s="31">
        <v>86.642253914878538</v>
      </c>
      <c r="G65" s="31">
        <v>1158.4306668709442</v>
      </c>
      <c r="H65" s="7">
        <v>54368315</v>
      </c>
      <c r="I65" s="7">
        <v>1031102555</v>
      </c>
      <c r="J65" s="7">
        <v>295479.97282608697</v>
      </c>
      <c r="K65" s="7">
        <v>4570070.6500944486</v>
      </c>
    </row>
    <row r="66" spans="1:11" x14ac:dyDescent="0.2">
      <c r="A66" s="6">
        <v>45991</v>
      </c>
      <c r="B66" s="14">
        <v>307</v>
      </c>
      <c r="C66" s="14">
        <v>5307</v>
      </c>
      <c r="D66" s="31">
        <v>32447.938199999979</v>
      </c>
      <c r="E66" s="31">
        <v>320533.09510113148</v>
      </c>
      <c r="F66" s="31">
        <v>120.17754888888881</v>
      </c>
      <c r="G66" s="31">
        <v>1278.608215759833</v>
      </c>
      <c r="H66" s="7">
        <v>35964914</v>
      </c>
      <c r="I66" s="7">
        <v>1067067469</v>
      </c>
      <c r="J66" s="7">
        <v>349173.92233009706</v>
      </c>
      <c r="K66" s="7">
        <v>4919244.5724245459</v>
      </c>
    </row>
    <row r="67" spans="1:11" x14ac:dyDescent="0.2">
      <c r="A67" s="6">
        <v>46022</v>
      </c>
      <c r="B67" s="14">
        <v>161</v>
      </c>
      <c r="C67" s="14">
        <v>5468</v>
      </c>
      <c r="D67" s="31">
        <v>12121.96119838495</v>
      </c>
      <c r="E67" s="31">
        <v>332655.05629951641</v>
      </c>
      <c r="F67" s="31">
        <v>92.534054949503428</v>
      </c>
      <c r="G67" s="31">
        <v>1371.1422707093363</v>
      </c>
      <c r="H67" s="7">
        <v>17830364</v>
      </c>
      <c r="I67" s="7">
        <v>1084897833</v>
      </c>
      <c r="J67" s="7">
        <v>251131.88732394367</v>
      </c>
      <c r="K67" s="7">
        <v>5170376.4597484898</v>
      </c>
    </row>
    <row r="68" spans="1:11" x14ac:dyDescent="0.2">
      <c r="A68" s="6">
        <v>46053</v>
      </c>
      <c r="B68" s="14">
        <v>255</v>
      </c>
      <c r="C68" s="14">
        <v>5723</v>
      </c>
      <c r="D68" s="31">
        <v>20848.8815</v>
      </c>
      <c r="E68" s="31">
        <v>353503.93779951643</v>
      </c>
      <c r="F68" s="31">
        <v>94.338830316742076</v>
      </c>
      <c r="G68" s="31">
        <v>1465.4811010260785</v>
      </c>
      <c r="H68" s="7">
        <v>45735661</v>
      </c>
      <c r="I68" s="7">
        <v>1130633494</v>
      </c>
      <c r="J68" s="7">
        <v>349127.18320610689</v>
      </c>
      <c r="K68" s="7">
        <v>5519503.6429545963</v>
      </c>
    </row>
    <row r="69" spans="1:11" x14ac:dyDescent="0.2">
      <c r="A69" s="6">
        <v>46081</v>
      </c>
      <c r="B69" s="14">
        <v>255</v>
      </c>
      <c r="C69" s="14">
        <v>5978</v>
      </c>
      <c r="D69" s="31">
        <v>21951.062419191931</v>
      </c>
      <c r="E69" s="31">
        <v>375455.00021870836</v>
      </c>
      <c r="F69" s="31">
        <v>96.700715503048158</v>
      </c>
      <c r="G69" s="31">
        <v>1562.1818165291265</v>
      </c>
      <c r="H69" s="7">
        <v>35615768</v>
      </c>
      <c r="I69" s="7">
        <v>1166249262</v>
      </c>
      <c r="J69" s="7">
        <v>278248.1875</v>
      </c>
      <c r="K69" s="7">
        <v>5797751.8304545963</v>
      </c>
    </row>
    <row r="70" spans="1:11" x14ac:dyDescent="0.2">
      <c r="A70" s="6">
        <v>46112</v>
      </c>
      <c r="B70" s="14">
        <v>319</v>
      </c>
      <c r="C70" s="14">
        <v>6297</v>
      </c>
      <c r="D70" s="31">
        <v>33414.494194444444</v>
      </c>
      <c r="E70" s="31">
        <v>408869.4944131528</v>
      </c>
      <c r="F70" s="31">
        <v>127.53623738337573</v>
      </c>
      <c r="G70" s="31">
        <v>1689.7180539125022</v>
      </c>
      <c r="H70" s="7">
        <v>37420879</v>
      </c>
      <c r="I70" s="7">
        <v>1203670141</v>
      </c>
      <c r="J70" s="7">
        <v>393903.98947368423</v>
      </c>
      <c r="K70" s="7">
        <v>6191655.819928281</v>
      </c>
    </row>
    <row r="71" spans="1:11" x14ac:dyDescent="0.2">
      <c r="A71" s="6">
        <v>46142</v>
      </c>
      <c r="B71" s="14">
        <v>244</v>
      </c>
      <c r="C71" s="14">
        <v>6541</v>
      </c>
      <c r="D71" s="31">
        <v>23239.000800000005</v>
      </c>
      <c r="E71" s="31">
        <v>432108.49521315278</v>
      </c>
      <c r="F71" s="31">
        <v>109.61792830188682</v>
      </c>
      <c r="G71" s="31">
        <v>1799.3359822143891</v>
      </c>
      <c r="H71" s="7">
        <v>27766669</v>
      </c>
      <c r="I71" s="7">
        <v>1231436810</v>
      </c>
      <c r="J71" s="7">
        <v>347083.36249999999</v>
      </c>
      <c r="K71" s="7">
        <v>6538739.1824282808</v>
      </c>
    </row>
    <row r="72" spans="1:11" x14ac:dyDescent="0.2">
      <c r="A72" s="6">
        <v>46173</v>
      </c>
      <c r="B72" s="14">
        <v>263</v>
      </c>
      <c r="C72" s="14">
        <v>6804</v>
      </c>
      <c r="D72" s="31">
        <v>24617.868383333349</v>
      </c>
      <c r="E72" s="31">
        <v>456726.36359648616</v>
      </c>
      <c r="F72" s="31">
        <v>113.97161288580254</v>
      </c>
      <c r="G72" s="31">
        <v>1913.3075951001917</v>
      </c>
      <c r="H72" s="7">
        <v>36932345</v>
      </c>
      <c r="I72" s="7">
        <v>1268369155</v>
      </c>
      <c r="J72" s="7">
        <v>373053.98989898991</v>
      </c>
      <c r="K72" s="7">
        <v>6911793.1723272707</v>
      </c>
    </row>
    <row r="73" spans="1:11" x14ac:dyDescent="0.2">
      <c r="A73" s="6">
        <v>46203</v>
      </c>
      <c r="B73" s="14">
        <v>283</v>
      </c>
      <c r="C73" s="14">
        <v>7087</v>
      </c>
      <c r="D73" s="31">
        <v>23227.868033333332</v>
      </c>
      <c r="E73" s="31">
        <v>479954.23162981949</v>
      </c>
      <c r="F73" s="31">
        <v>89.337953974358967</v>
      </c>
      <c r="G73" s="31">
        <v>2002.6455490745507</v>
      </c>
      <c r="H73" s="7">
        <v>53771769</v>
      </c>
      <c r="I73" s="7">
        <v>1322140924</v>
      </c>
      <c r="J73" s="7">
        <v>329888.15337423311</v>
      </c>
      <c r="K73" s="7">
        <v>7241681.325701504</v>
      </c>
    </row>
    <row r="74" spans="1:11" x14ac:dyDescent="0.2">
      <c r="A74" s="6">
        <v>46234</v>
      </c>
      <c r="B74" s="14">
        <v>404</v>
      </c>
      <c r="C74" s="14">
        <v>7491</v>
      </c>
      <c r="D74" s="31">
        <v>38784.652916666681</v>
      </c>
      <c r="E74" s="31">
        <v>518738.8845464862</v>
      </c>
      <c r="F74" s="31">
        <v>117.5292512626263</v>
      </c>
      <c r="G74" s="31">
        <v>2120.1748003371767</v>
      </c>
      <c r="H74" s="7">
        <v>49953717</v>
      </c>
      <c r="I74" s="7">
        <v>1372094641</v>
      </c>
      <c r="J74" s="7">
        <v>288749.80924855493</v>
      </c>
      <c r="K74" s="7">
        <v>7530431.1349500585</v>
      </c>
    </row>
    <row r="75" spans="1:11" x14ac:dyDescent="0.2">
      <c r="A75" s="6" t="s">
        <v>227</v>
      </c>
      <c r="B75" s="14">
        <v>7491</v>
      </c>
      <c r="C75" s="14"/>
      <c r="D75" s="31">
        <v>518738.8845464873</v>
      </c>
      <c r="E75" s="31"/>
      <c r="F75" s="31">
        <v>75.662031001529655</v>
      </c>
      <c r="G75" s="31"/>
      <c r="H75" s="7">
        <v>1372094641</v>
      </c>
      <c r="I75" s="7"/>
      <c r="J75" s="7">
        <v>267569.15776131046</v>
      </c>
      <c r="K75" s="7"/>
    </row>
    <row r="76" spans="1:11" x14ac:dyDescent="0.2">
      <c r="A76" s="6"/>
      <c r="B76" s="14"/>
      <c r="C76" s="14"/>
      <c r="D76" s="31"/>
      <c r="E76" s="31"/>
      <c r="F76" s="31"/>
      <c r="G76" s="31"/>
      <c r="H76" s="7"/>
      <c r="I76" s="7"/>
      <c r="J76" s="7"/>
      <c r="K76" s="7"/>
    </row>
    <row r="77" spans="1:11" x14ac:dyDescent="0.2">
      <c r="A77" s="6"/>
      <c r="B77" s="14"/>
      <c r="C77" s="14"/>
      <c r="D77" s="31"/>
      <c r="E77" s="31"/>
      <c r="F77" s="31"/>
      <c r="G77" s="31"/>
      <c r="H77" s="7"/>
      <c r="I77" s="7"/>
      <c r="J77" s="7"/>
      <c r="K77" s="7"/>
    </row>
    <row r="78" spans="1:11" x14ac:dyDescent="0.2">
      <c r="A78" s="6"/>
      <c r="B78" s="14"/>
      <c r="C78" s="14"/>
      <c r="D78" s="31"/>
      <c r="E78" s="31"/>
      <c r="F78" s="31"/>
      <c r="G78" s="31"/>
      <c r="H78" s="7"/>
      <c r="I78" s="7"/>
      <c r="J78" s="7"/>
      <c r="K78" s="7"/>
    </row>
    <row r="79" spans="1:11" x14ac:dyDescent="0.2">
      <c r="A79" s="6"/>
      <c r="B79" s="14"/>
      <c r="C79" s="14"/>
      <c r="D79" s="31"/>
      <c r="E79" s="31"/>
      <c r="F79" s="31"/>
      <c r="G79" s="31"/>
      <c r="H79" s="7"/>
      <c r="I79" s="7"/>
      <c r="J79" s="7"/>
      <c r="K79" s="7"/>
    </row>
    <row r="80" spans="1:11" x14ac:dyDescent="0.2">
      <c r="A80" s="6"/>
      <c r="B80" s="14"/>
      <c r="C80" s="14"/>
      <c r="D80" s="31"/>
      <c r="E80" s="31"/>
      <c r="F80" s="31"/>
      <c r="G80" s="31"/>
      <c r="H80" s="7"/>
      <c r="I80" s="7"/>
      <c r="J80" s="7"/>
      <c r="K80" s="7"/>
    </row>
    <row r="81" spans="1:16" x14ac:dyDescent="0.2">
      <c r="A81" s="10" t="s">
        <v>247</v>
      </c>
    </row>
    <row r="82" spans="1:16" x14ac:dyDescent="0.2">
      <c r="A82" s="5" t="s">
        <v>235</v>
      </c>
      <c r="B82" s="5" t="s">
        <v>231</v>
      </c>
      <c r="C82" s="5" t="s">
        <v>242</v>
      </c>
      <c r="D82" s="5" t="s">
        <v>244</v>
      </c>
      <c r="E82" s="5" t="s">
        <v>259</v>
      </c>
      <c r="F82" s="5" t="s">
        <v>260</v>
      </c>
      <c r="G82" s="5" t="s">
        <v>261</v>
      </c>
      <c r="H82" s="5" t="s">
        <v>262</v>
      </c>
      <c r="I82" s="5" t="s">
        <v>263</v>
      </c>
      <c r="J82" s="5" t="s">
        <v>264</v>
      </c>
      <c r="K82" s="5" t="s">
        <v>265</v>
      </c>
      <c r="L82" s="5" t="s">
        <v>236</v>
      </c>
      <c r="M82" s="5" t="s">
        <v>241</v>
      </c>
      <c r="N82" s="5" t="s">
        <v>254</v>
      </c>
      <c r="O82" s="5" t="s">
        <v>246</v>
      </c>
      <c r="P82" s="5" t="s">
        <v>253</v>
      </c>
    </row>
    <row r="83" spans="1:16" x14ac:dyDescent="0.2">
      <c r="A83" s="6" t="str">
        <f>$A$5</f>
        <v>2026-07-31</v>
      </c>
      <c r="B83" s="14">
        <f ca="1">(OFFSET(A51,$B$9-1,2))</f>
        <v>7491</v>
      </c>
      <c r="C83" s="31">
        <f ca="1">(OFFSET(A51,$B$9-1,4))</f>
        <v>518738.8845464862</v>
      </c>
      <c r="D83" s="31">
        <f ca="1">(OFFSET(A51,$B$9-1,6))</f>
        <v>2120.1748003371767</v>
      </c>
      <c r="E83" s="7">
        <f ca="1">(OFFSET(A51,$B$9-1,8))</f>
        <v>1372094641</v>
      </c>
      <c r="F83" s="7">
        <f ca="1">(OFFSET(A51,$B$9-1,10))</f>
        <v>7530431.1349500585</v>
      </c>
      <c r="G83" s="2">
        <f ca="1">(OFFSET(A51,$B$9-1,1))</f>
        <v>404</v>
      </c>
      <c r="H83" s="31">
        <f ca="1">(OFFSET(A51,$B$9-1,3))</f>
        <v>38784.652916666681</v>
      </c>
      <c r="I83" s="31">
        <f ca="1">(OFFSET(A51,$B$9-1,5))</f>
        <v>117.5292512626263</v>
      </c>
      <c r="J83" s="7">
        <f ca="1">(OFFSET(A51,$B$9-1,7))</f>
        <v>49953717</v>
      </c>
      <c r="K83" s="7">
        <f ca="1">(OFFSET(A51,$B$9-1,9))</f>
        <v>288749.80924855493</v>
      </c>
      <c r="L83" s="11">
        <f ca="1">(OFFSET(A51,$B$9-1,2) - OFFSET(A51,$B$9-2,2))/OFFSET(A51,$B$9-2,2)</f>
        <v>5.7005785240581343E-2</v>
      </c>
      <c r="M83" s="11">
        <f ca="1">(OFFSET(A51,$B$9-1,4) - OFFSET(A51,$B$9-2,4))/OFFSET(A51,$B$9-2,4)</f>
        <v>8.0809065449766973E-2</v>
      </c>
      <c r="N83" s="11">
        <f ca="1">(OFFSET(A51,$B$9-1,6) - OFFSET(A51,$B$9-2,6))/OFFSET(A51,$B$9-2,6)</f>
        <v>5.8686995967378211E-2</v>
      </c>
      <c r="O83" s="11">
        <f ca="1">(OFFSET(A51,$B$9-1,8) - OFFSET(A51,$B$9-2,8))/OFFSET(A51,$B$9-2,8)</f>
        <v>3.7782445194170546E-2</v>
      </c>
      <c r="P83" s="11">
        <f ca="1">(OFFSET(A51,$B$9-1,10) - OFFSET(A51,$B$9-2,10))/OFFSET(A51,$B$9-2,10)</f>
        <v>3.9873310666647323E-2</v>
      </c>
    </row>
    <row r="84" spans="1:16" x14ac:dyDescent="0.2">
      <c r="A84" s="6"/>
      <c r="B84" s="14"/>
      <c r="C84" s="31"/>
      <c r="D84" s="31"/>
      <c r="E84" s="7"/>
      <c r="F84" s="7"/>
      <c r="H84" s="31"/>
      <c r="I84" s="31"/>
      <c r="J84" s="7"/>
      <c r="K84" s="7"/>
      <c r="L84" s="11"/>
      <c r="M84" s="11"/>
      <c r="N84" s="11"/>
      <c r="O84" s="11"/>
      <c r="P84" s="11"/>
    </row>
    <row r="85" spans="1:16" x14ac:dyDescent="0.2">
      <c r="A85" s="6"/>
      <c r="B85" s="14"/>
      <c r="C85" s="31"/>
      <c r="D85" s="31"/>
      <c r="E85" s="7"/>
      <c r="F85" s="7"/>
      <c r="H85" s="31"/>
      <c r="I85" s="31"/>
      <c r="J85" s="7"/>
      <c r="K85" s="7"/>
      <c r="L85" s="11"/>
      <c r="M85" s="11"/>
      <c r="N85" s="11"/>
      <c r="O85" s="11"/>
      <c r="P85" s="11"/>
    </row>
    <row r="86" spans="1:16" x14ac:dyDescent="0.2">
      <c r="A86" s="6"/>
      <c r="B86" s="14"/>
      <c r="C86" s="31"/>
      <c r="D86" s="31"/>
      <c r="E86" s="7"/>
      <c r="F86" s="7"/>
      <c r="H86" s="31"/>
      <c r="I86" s="31"/>
      <c r="J86" s="7"/>
      <c r="K86" s="7"/>
      <c r="L86" s="11"/>
      <c r="M86" s="11"/>
      <c r="N86" s="11"/>
      <c r="O86" s="11"/>
      <c r="P86" s="11"/>
    </row>
    <row r="88" spans="1:16" x14ac:dyDescent="0.2">
      <c r="A88" s="4" t="s">
        <v>248</v>
      </c>
      <c r="D88" s="51"/>
    </row>
    <row r="89" spans="1:16" x14ac:dyDescent="0.2">
      <c r="A89" s="4"/>
    </row>
    <row r="90" spans="1:16" x14ac:dyDescent="0.2">
      <c r="A90" s="63" t="s">
        <v>8</v>
      </c>
      <c r="B90" s="63" t="s">
        <v>229</v>
      </c>
      <c r="C90" s="2" t="s">
        <v>231</v>
      </c>
      <c r="D90" s="2" t="s">
        <v>234</v>
      </c>
      <c r="E90" s="2" t="s">
        <v>242</v>
      </c>
      <c r="F90" s="2" t="s">
        <v>243</v>
      </c>
      <c r="G90" s="2" t="s">
        <v>244</v>
      </c>
      <c r="H90" s="2" t="s">
        <v>245</v>
      </c>
      <c r="I90" s="2" t="s">
        <v>237</v>
      </c>
      <c r="J90" s="2" t="s">
        <v>238</v>
      </c>
      <c r="K90" s="2" t="s">
        <v>240</v>
      </c>
      <c r="L90" s="2" t="s">
        <v>239</v>
      </c>
      <c r="M90"/>
      <c r="N90"/>
    </row>
    <row r="91" spans="1:16" x14ac:dyDescent="0.2">
      <c r="A91" s="2" t="s">
        <v>51</v>
      </c>
      <c r="B91" s="6">
        <v>45535</v>
      </c>
      <c r="C91" s="14">
        <v>1592</v>
      </c>
      <c r="D91" s="14">
        <v>1592</v>
      </c>
      <c r="E91" s="31">
        <v>31493.42341464647</v>
      </c>
      <c r="F91" s="31">
        <v>31493.42341464647</v>
      </c>
      <c r="G91" s="31">
        <v>20.953708193377558</v>
      </c>
      <c r="H91" s="31">
        <v>20.953708193377558</v>
      </c>
      <c r="I91" s="7">
        <v>226653593</v>
      </c>
      <c r="J91" s="7">
        <v>226653593</v>
      </c>
      <c r="K91" s="7">
        <v>151607.75451505015</v>
      </c>
      <c r="L91" s="7">
        <v>151607.75451505015</v>
      </c>
      <c r="M91"/>
      <c r="N91"/>
    </row>
    <row r="92" spans="1:16" x14ac:dyDescent="0.2">
      <c r="A92" s="2" t="s">
        <v>51</v>
      </c>
      <c r="B92" s="6">
        <v>45565</v>
      </c>
      <c r="C92" s="14">
        <v>123</v>
      </c>
      <c r="D92" s="14">
        <v>1715</v>
      </c>
      <c r="E92" s="31">
        <v>6159.0718166666684</v>
      </c>
      <c r="F92" s="31">
        <v>37652.495231313136</v>
      </c>
      <c r="G92" s="31">
        <v>50.073754607046084</v>
      </c>
      <c r="H92" s="31">
        <v>71.027462800423649</v>
      </c>
      <c r="I92" s="7">
        <v>28452799</v>
      </c>
      <c r="J92" s="7">
        <v>255106392</v>
      </c>
      <c r="K92" s="7">
        <v>239099.15126050421</v>
      </c>
      <c r="L92" s="7">
        <v>390706.90577555436</v>
      </c>
      <c r="M92"/>
      <c r="N92"/>
    </row>
    <row r="93" spans="1:16" x14ac:dyDescent="0.2">
      <c r="A93" s="2" t="s">
        <v>51</v>
      </c>
      <c r="B93" s="6">
        <v>45596</v>
      </c>
      <c r="C93" s="14">
        <v>66</v>
      </c>
      <c r="D93" s="14">
        <v>1781</v>
      </c>
      <c r="E93" s="31">
        <v>2698.8161071428572</v>
      </c>
      <c r="F93" s="31">
        <v>40351.311338455991</v>
      </c>
      <c r="G93" s="31">
        <v>40.891153138528139</v>
      </c>
      <c r="H93" s="31">
        <v>111.91861593895179</v>
      </c>
      <c r="I93" s="7">
        <v>12938937</v>
      </c>
      <c r="J93" s="7">
        <v>268045329</v>
      </c>
      <c r="K93" s="7">
        <v>196044.5</v>
      </c>
      <c r="L93" s="7">
        <v>586751.40577555436</v>
      </c>
      <c r="M93"/>
      <c r="N93"/>
    </row>
    <row r="94" spans="1:16" x14ac:dyDescent="0.2">
      <c r="A94" s="2" t="s">
        <v>51</v>
      </c>
      <c r="B94" s="6">
        <v>45626</v>
      </c>
      <c r="C94" s="14">
        <v>86</v>
      </c>
      <c r="D94" s="14">
        <v>1867</v>
      </c>
      <c r="E94" s="31">
        <v>4116.2682999999997</v>
      </c>
      <c r="F94" s="31">
        <v>44467.579638455994</v>
      </c>
      <c r="G94" s="31">
        <v>47.863584883720925</v>
      </c>
      <c r="H94" s="31">
        <v>159.78220082267271</v>
      </c>
      <c r="I94" s="7">
        <v>17185707</v>
      </c>
      <c r="J94" s="7">
        <v>285231036</v>
      </c>
      <c r="K94" s="7">
        <v>202184.78823529411</v>
      </c>
      <c r="L94" s="7">
        <v>788936.19401084841</v>
      </c>
    </row>
    <row r="95" spans="1:16" x14ac:dyDescent="0.2">
      <c r="A95" s="2" t="s">
        <v>51</v>
      </c>
      <c r="B95" s="6">
        <v>45657</v>
      </c>
      <c r="C95" s="14">
        <v>19</v>
      </c>
      <c r="D95" s="14">
        <v>1886</v>
      </c>
      <c r="E95" s="31">
        <v>674.39234999999996</v>
      </c>
      <c r="F95" s="31">
        <v>45141.971988455996</v>
      </c>
      <c r="G95" s="31">
        <v>35.494334210526311</v>
      </c>
      <c r="H95" s="31">
        <v>195.27653503319902</v>
      </c>
      <c r="I95" s="7">
        <v>2949481</v>
      </c>
      <c r="J95" s="7">
        <v>288180517</v>
      </c>
      <c r="K95" s="7">
        <v>173498.88235294117</v>
      </c>
      <c r="L95" s="7">
        <v>962435.07636378962</v>
      </c>
    </row>
    <row r="96" spans="1:16" x14ac:dyDescent="0.2">
      <c r="A96" s="2" t="s">
        <v>51</v>
      </c>
      <c r="B96" s="6">
        <v>45688</v>
      </c>
      <c r="C96" s="14">
        <v>9</v>
      </c>
      <c r="D96" s="14">
        <v>1895</v>
      </c>
      <c r="E96" s="31">
        <v>419.97250000000003</v>
      </c>
      <c r="F96" s="31">
        <v>45561.944488456</v>
      </c>
      <c r="G96" s="31">
        <v>46.663611111111116</v>
      </c>
      <c r="H96" s="31">
        <v>241.94014614431015</v>
      </c>
      <c r="I96" s="7">
        <v>2942000</v>
      </c>
      <c r="J96" s="7">
        <v>291122517</v>
      </c>
      <c r="K96" s="7">
        <v>420285.71428571426</v>
      </c>
      <c r="L96" s="7">
        <v>1382720.7906495039</v>
      </c>
    </row>
    <row r="97" spans="1:12" x14ac:dyDescent="0.2">
      <c r="A97" s="2" t="s">
        <v>51</v>
      </c>
      <c r="B97" s="6">
        <v>45716</v>
      </c>
      <c r="C97" s="14">
        <v>36</v>
      </c>
      <c r="D97" s="14">
        <v>1931</v>
      </c>
      <c r="E97" s="31">
        <v>261.39940000000007</v>
      </c>
      <c r="F97" s="31">
        <v>45823.343888456002</v>
      </c>
      <c r="G97" s="31">
        <v>7.2610944444444465</v>
      </c>
      <c r="H97" s="31">
        <v>249.20124058875459</v>
      </c>
      <c r="I97" s="7">
        <v>2112793</v>
      </c>
      <c r="J97" s="7">
        <v>293235310</v>
      </c>
      <c r="K97" s="7">
        <v>58688.694444444445</v>
      </c>
      <c r="L97" s="7">
        <v>1441409.4850939484</v>
      </c>
    </row>
    <row r="98" spans="1:12" x14ac:dyDescent="0.2">
      <c r="A98" s="2" t="s">
        <v>51</v>
      </c>
      <c r="B98" s="6">
        <v>45747</v>
      </c>
      <c r="C98" s="14">
        <v>16</v>
      </c>
      <c r="D98" s="14">
        <v>1947</v>
      </c>
      <c r="E98" s="31">
        <v>824.45399999999995</v>
      </c>
      <c r="F98" s="31">
        <v>46647.797888456</v>
      </c>
      <c r="G98" s="31">
        <v>51.528374999999997</v>
      </c>
      <c r="H98" s="31">
        <v>300.7296155887546</v>
      </c>
      <c r="I98" s="7">
        <v>3749000</v>
      </c>
      <c r="J98" s="7">
        <v>296984310</v>
      </c>
      <c r="K98" s="7">
        <v>249933.33333333334</v>
      </c>
      <c r="L98" s="7">
        <v>1691342.8184272817</v>
      </c>
    </row>
    <row r="99" spans="1:12" x14ac:dyDescent="0.2">
      <c r="A99" s="2" t="s">
        <v>51</v>
      </c>
      <c r="B99" s="6">
        <v>45777</v>
      </c>
      <c r="C99" s="14">
        <v>2</v>
      </c>
      <c r="D99" s="14">
        <v>1949</v>
      </c>
      <c r="E99" s="31">
        <v>82</v>
      </c>
      <c r="F99" s="31">
        <v>46729.797888456</v>
      </c>
      <c r="G99" s="31">
        <v>41</v>
      </c>
      <c r="H99" s="31">
        <v>341.7296155887546</v>
      </c>
      <c r="I99" s="7">
        <v>380301</v>
      </c>
      <c r="J99" s="7">
        <v>297364611</v>
      </c>
      <c r="K99" s="7">
        <v>190150.5</v>
      </c>
      <c r="L99" s="7">
        <v>1881493.3184272817</v>
      </c>
    </row>
    <row r="100" spans="1:12" x14ac:dyDescent="0.2">
      <c r="A100" s="2" t="s">
        <v>51</v>
      </c>
      <c r="B100" s="6">
        <v>45808</v>
      </c>
      <c r="C100" s="14">
        <v>11</v>
      </c>
      <c r="D100" s="14">
        <v>1960</v>
      </c>
      <c r="E100" s="31">
        <v>12.30485</v>
      </c>
      <c r="F100" s="31">
        <v>46742.102738456</v>
      </c>
      <c r="G100" s="31">
        <v>2.0508083333333333</v>
      </c>
      <c r="H100" s="31">
        <v>343.78042392208795</v>
      </c>
      <c r="I100" s="7">
        <v>153668</v>
      </c>
      <c r="J100" s="7">
        <v>297518279</v>
      </c>
      <c r="K100" s="7">
        <v>30733.599999999999</v>
      </c>
      <c r="L100" s="7">
        <v>1912226.9184272818</v>
      </c>
    </row>
    <row r="101" spans="1:12" x14ac:dyDescent="0.2">
      <c r="A101" s="2" t="s">
        <v>51</v>
      </c>
      <c r="B101" s="6">
        <v>45838</v>
      </c>
      <c r="C101" s="14">
        <v>6</v>
      </c>
      <c r="D101" s="14">
        <v>1966</v>
      </c>
      <c r="E101" s="31">
        <v>266</v>
      </c>
      <c r="F101" s="31">
        <v>47008.102738456</v>
      </c>
      <c r="G101" s="31">
        <v>44.333333333333336</v>
      </c>
      <c r="H101" s="31">
        <v>388.11375725542126</v>
      </c>
      <c r="I101" s="7">
        <v>860200</v>
      </c>
      <c r="J101" s="7">
        <v>298378479</v>
      </c>
      <c r="K101" s="7">
        <v>143366.66666666666</v>
      </c>
      <c r="L101" s="7">
        <v>2055593.5850939485</v>
      </c>
    </row>
    <row r="102" spans="1:12" x14ac:dyDescent="0.2">
      <c r="A102" s="2" t="s">
        <v>51</v>
      </c>
      <c r="B102" s="6">
        <v>45869</v>
      </c>
      <c r="C102" s="14">
        <v>4</v>
      </c>
      <c r="D102" s="14">
        <v>1970</v>
      </c>
      <c r="E102" s="31">
        <v>127.29090000000001</v>
      </c>
      <c r="F102" s="31">
        <v>47135.393638456</v>
      </c>
      <c r="G102" s="31">
        <v>31.822725000000002</v>
      </c>
      <c r="H102" s="31">
        <v>419.93648225542125</v>
      </c>
      <c r="I102" s="7">
        <v>440610</v>
      </c>
      <c r="J102" s="7">
        <v>298819089</v>
      </c>
      <c r="K102" s="7">
        <v>110152.5</v>
      </c>
      <c r="L102" s="7">
        <v>2165746.0850939485</v>
      </c>
    </row>
    <row r="103" spans="1:12" x14ac:dyDescent="0.2">
      <c r="A103" s="2" t="s">
        <v>51</v>
      </c>
      <c r="B103" s="6">
        <v>45900</v>
      </c>
      <c r="C103" s="14">
        <v>17</v>
      </c>
      <c r="D103" s="14">
        <v>1987</v>
      </c>
      <c r="E103" s="31">
        <v>613.47818181818184</v>
      </c>
      <c r="F103" s="31">
        <v>47748.87182027418</v>
      </c>
      <c r="G103" s="31">
        <v>61.347818181818184</v>
      </c>
      <c r="H103" s="31">
        <v>481.28430043723944</v>
      </c>
      <c r="I103" s="7">
        <v>327824</v>
      </c>
      <c r="J103" s="7">
        <v>299146913</v>
      </c>
      <c r="K103" s="7">
        <v>81956</v>
      </c>
      <c r="L103" s="7">
        <v>2247702.0850939485</v>
      </c>
    </row>
    <row r="104" spans="1:12" x14ac:dyDescent="0.2">
      <c r="A104" s="2" t="s">
        <v>51</v>
      </c>
      <c r="B104" s="6">
        <v>45930</v>
      </c>
      <c r="C104" s="14">
        <v>5</v>
      </c>
      <c r="D104" s="14">
        <v>1992</v>
      </c>
      <c r="E104" s="31">
        <v>143</v>
      </c>
      <c r="F104" s="31">
        <v>47891.87182027418</v>
      </c>
      <c r="G104" s="31">
        <v>28.6</v>
      </c>
      <c r="H104" s="31">
        <v>509.88430043723946</v>
      </c>
      <c r="I104" s="7">
        <v>484000</v>
      </c>
      <c r="J104" s="7">
        <v>299630913</v>
      </c>
      <c r="K104" s="7">
        <v>121000</v>
      </c>
      <c r="L104" s="7">
        <v>2368702.0850939485</v>
      </c>
    </row>
    <row r="105" spans="1:12" x14ac:dyDescent="0.2">
      <c r="A105" s="2" t="s">
        <v>51</v>
      </c>
      <c r="B105" s="6">
        <v>45961</v>
      </c>
      <c r="C105" s="14">
        <v>8</v>
      </c>
      <c r="D105" s="14">
        <v>2000</v>
      </c>
      <c r="E105" s="31">
        <v>90.68</v>
      </c>
      <c r="F105" s="31">
        <v>47982.55182027418</v>
      </c>
      <c r="G105" s="31">
        <v>15.113333333333335</v>
      </c>
      <c r="H105" s="31">
        <v>524.99763377057275</v>
      </c>
      <c r="I105" s="7">
        <v>652350</v>
      </c>
      <c r="J105" s="7">
        <v>300283263</v>
      </c>
      <c r="K105" s="7">
        <v>130470</v>
      </c>
      <c r="L105" s="7">
        <v>2499172.0850939485</v>
      </c>
    </row>
    <row r="106" spans="1:12" x14ac:dyDescent="0.2">
      <c r="A106" s="2" t="s">
        <v>51</v>
      </c>
      <c r="B106" s="6">
        <v>45991</v>
      </c>
      <c r="C106" s="14">
        <v>7</v>
      </c>
      <c r="D106" s="14">
        <v>2007</v>
      </c>
      <c r="E106" s="31">
        <v>464.5</v>
      </c>
      <c r="F106" s="31">
        <v>48447.05182027418</v>
      </c>
      <c r="G106" s="31">
        <v>66.357142857142861</v>
      </c>
      <c r="H106" s="31">
        <v>591.35477662771564</v>
      </c>
      <c r="I106" s="7">
        <v>1206640</v>
      </c>
      <c r="J106" s="7">
        <v>301489903</v>
      </c>
      <c r="K106" s="7">
        <v>301660</v>
      </c>
      <c r="L106" s="7">
        <v>2800832.0850939485</v>
      </c>
    </row>
    <row r="107" spans="1:12" x14ac:dyDescent="0.2">
      <c r="A107" s="2" t="s">
        <v>51</v>
      </c>
      <c r="B107" s="6">
        <v>46022</v>
      </c>
      <c r="C107" s="14">
        <v>2</v>
      </c>
      <c r="D107" s="14">
        <v>2009</v>
      </c>
      <c r="E107" s="31">
        <v>310</v>
      </c>
      <c r="F107" s="31">
        <v>48757.05182027418</v>
      </c>
      <c r="G107" s="31">
        <v>155</v>
      </c>
      <c r="H107" s="31">
        <v>746.35477662771564</v>
      </c>
      <c r="I107" s="7">
        <v>693908</v>
      </c>
      <c r="J107" s="7">
        <v>302183811</v>
      </c>
      <c r="K107" s="7">
        <v>346954</v>
      </c>
      <c r="L107" s="7">
        <v>3147786.0850939485</v>
      </c>
    </row>
    <row r="108" spans="1:12" x14ac:dyDescent="0.2">
      <c r="A108" s="2" t="s">
        <v>51</v>
      </c>
      <c r="B108" s="6">
        <v>46053</v>
      </c>
      <c r="C108" s="14">
        <v>4</v>
      </c>
      <c r="D108" s="14">
        <v>2013</v>
      </c>
      <c r="E108" s="31">
        <v>246</v>
      </c>
      <c r="F108" s="31">
        <v>49003.05182027418</v>
      </c>
      <c r="G108" s="31">
        <v>82</v>
      </c>
      <c r="H108" s="31">
        <v>828.35477662771564</v>
      </c>
      <c r="I108" s="7">
        <v>985000</v>
      </c>
      <c r="J108" s="7">
        <v>303168811</v>
      </c>
      <c r="K108" s="7">
        <v>328333.33333333331</v>
      </c>
      <c r="L108" s="7">
        <v>3476119.418427282</v>
      </c>
    </row>
    <row r="109" spans="1:12" x14ac:dyDescent="0.2">
      <c r="A109" s="2" t="s">
        <v>51</v>
      </c>
      <c r="B109" s="6">
        <v>46112</v>
      </c>
      <c r="C109" s="14">
        <v>8</v>
      </c>
      <c r="D109" s="14">
        <v>2021</v>
      </c>
      <c r="E109" s="31">
        <v>210</v>
      </c>
      <c r="F109" s="31">
        <v>49213.05182027418</v>
      </c>
      <c r="G109" s="31">
        <v>30</v>
      </c>
      <c r="H109" s="31">
        <v>858.35477662771564</v>
      </c>
      <c r="I109" s="7">
        <v>1148043</v>
      </c>
      <c r="J109" s="7">
        <v>304316854</v>
      </c>
      <c r="K109" s="7">
        <v>191340.5</v>
      </c>
      <c r="L109" s="7">
        <v>3667459.918427282</v>
      </c>
    </row>
    <row r="110" spans="1:12" x14ac:dyDescent="0.2">
      <c r="A110" s="2" t="s">
        <v>51</v>
      </c>
      <c r="B110" s="6">
        <v>46173</v>
      </c>
      <c r="C110" s="14">
        <v>9</v>
      </c>
      <c r="D110" s="14">
        <v>2030</v>
      </c>
      <c r="E110" s="31">
        <v>224.489</v>
      </c>
      <c r="F110" s="31">
        <v>49437.540820274182</v>
      </c>
      <c r="G110" s="31">
        <v>24.943222222222222</v>
      </c>
      <c r="H110" s="31">
        <v>883.29799884993781</v>
      </c>
      <c r="I110" s="7">
        <v>750435</v>
      </c>
      <c r="J110" s="7">
        <v>305067289</v>
      </c>
      <c r="K110" s="7">
        <v>93804.375</v>
      </c>
      <c r="L110" s="7">
        <v>3761264.293427282</v>
      </c>
    </row>
    <row r="111" spans="1:12" x14ac:dyDescent="0.2">
      <c r="A111" s="2" t="s">
        <v>51</v>
      </c>
      <c r="B111" s="6">
        <v>46203</v>
      </c>
      <c r="C111" s="14">
        <v>2</v>
      </c>
      <c r="D111" s="14">
        <v>2032</v>
      </c>
      <c r="E111" s="31">
        <v>78.732399999999998</v>
      </c>
      <c r="F111" s="31">
        <v>49516.273220274183</v>
      </c>
      <c r="G111" s="31">
        <v>39.366199999999999</v>
      </c>
      <c r="H111" s="31">
        <v>922.66419884993786</v>
      </c>
      <c r="I111" s="7">
        <v>53000</v>
      </c>
      <c r="J111" s="7">
        <v>305120289</v>
      </c>
      <c r="K111" s="7">
        <v>53000</v>
      </c>
      <c r="L111" s="7">
        <v>3814264.293427282</v>
      </c>
    </row>
    <row r="112" spans="1:12" x14ac:dyDescent="0.2">
      <c r="A112" s="2" t="s">
        <v>51</v>
      </c>
      <c r="B112" s="6">
        <v>46234</v>
      </c>
      <c r="C112" s="14">
        <v>18</v>
      </c>
      <c r="D112" s="14">
        <v>2050</v>
      </c>
      <c r="E112" s="31">
        <v>748.8599999999999</v>
      </c>
      <c r="F112" s="31">
        <v>50265.133220274183</v>
      </c>
      <c r="G112" s="31">
        <v>41.603333333333325</v>
      </c>
      <c r="H112" s="31">
        <v>964.26753218327121</v>
      </c>
      <c r="I112" s="7">
        <v>1546690</v>
      </c>
      <c r="J112" s="7">
        <v>306666979</v>
      </c>
      <c r="K112" s="7">
        <v>171854.44444444444</v>
      </c>
      <c r="L112" s="7">
        <v>3986118.7378717265</v>
      </c>
    </row>
    <row r="113" spans="1:12" x14ac:dyDescent="0.2">
      <c r="A113" s="2" t="s">
        <v>255</v>
      </c>
      <c r="C113" s="14">
        <v>2050</v>
      </c>
      <c r="D113" s="14"/>
      <c r="E113" s="31">
        <v>50265.13322027414</v>
      </c>
      <c r="F113" s="31"/>
      <c r="G113" s="31">
        <v>25.84325615438259</v>
      </c>
      <c r="H113" s="31"/>
      <c r="I113" s="7">
        <v>306666979</v>
      </c>
      <c r="J113" s="7"/>
      <c r="K113" s="7">
        <v>161149.22700998423</v>
      </c>
      <c r="L113" s="7"/>
    </row>
    <row r="114" spans="1:12" x14ac:dyDescent="0.2">
      <c r="A114" s="2" t="s">
        <v>32</v>
      </c>
      <c r="B114" s="6">
        <v>45535</v>
      </c>
      <c r="C114" s="14">
        <v>70</v>
      </c>
      <c r="D114" s="14">
        <v>70</v>
      </c>
      <c r="E114" s="31">
        <v>4414.0763584927618</v>
      </c>
      <c r="F114" s="31">
        <v>4414.0763584927618</v>
      </c>
      <c r="G114" s="31">
        <v>63.058233692753738</v>
      </c>
      <c r="H114" s="31">
        <v>63.058233692753738</v>
      </c>
      <c r="I114" s="7">
        <v>20808650</v>
      </c>
      <c r="J114" s="7">
        <v>20808650</v>
      </c>
      <c r="K114" s="7">
        <v>358769.8275862069</v>
      </c>
      <c r="L114" s="7">
        <v>358769.8275862069</v>
      </c>
    </row>
    <row r="115" spans="1:12" x14ac:dyDescent="0.2">
      <c r="A115" s="2" t="s">
        <v>32</v>
      </c>
      <c r="B115" s="6">
        <v>45565</v>
      </c>
      <c r="C115" s="14">
        <v>119</v>
      </c>
      <c r="D115" s="14">
        <v>189</v>
      </c>
      <c r="E115" s="31">
        <v>9350.8034435134759</v>
      </c>
      <c r="F115" s="31">
        <v>13764.879802006239</v>
      </c>
      <c r="G115" s="31">
        <v>79.244096978927757</v>
      </c>
      <c r="H115" s="31">
        <v>142.30233067168149</v>
      </c>
      <c r="I115" s="7">
        <v>25606150</v>
      </c>
      <c r="J115" s="7">
        <v>46414800</v>
      </c>
      <c r="K115" s="7">
        <v>301248.82352941175</v>
      </c>
      <c r="L115" s="7">
        <v>660018.65111561865</v>
      </c>
    </row>
    <row r="116" spans="1:12" x14ac:dyDescent="0.2">
      <c r="A116" s="2" t="s">
        <v>32</v>
      </c>
      <c r="B116" s="6">
        <v>45596</v>
      </c>
      <c r="C116" s="14">
        <v>21</v>
      </c>
      <c r="D116" s="14">
        <v>210</v>
      </c>
      <c r="E116" s="31">
        <v>1406.5627037568165</v>
      </c>
      <c r="F116" s="31">
        <v>15171.442505763054</v>
      </c>
      <c r="G116" s="31">
        <v>66.979176369372212</v>
      </c>
      <c r="H116" s="31">
        <v>209.28150704105371</v>
      </c>
      <c r="I116" s="7">
        <v>5011000</v>
      </c>
      <c r="J116" s="7">
        <v>51425800</v>
      </c>
      <c r="K116" s="7">
        <v>250550</v>
      </c>
      <c r="L116" s="7">
        <v>910568.65111561865</v>
      </c>
    </row>
    <row r="117" spans="1:12" x14ac:dyDescent="0.2">
      <c r="A117" s="2" t="s">
        <v>32</v>
      </c>
      <c r="B117" s="6">
        <v>45626</v>
      </c>
      <c r="C117" s="14">
        <v>112</v>
      </c>
      <c r="D117" s="14">
        <v>322</v>
      </c>
      <c r="E117" s="31">
        <v>7017.4905277777798</v>
      </c>
      <c r="F117" s="31">
        <v>22188.933033540834</v>
      </c>
      <c r="G117" s="31">
        <v>62.656165426587322</v>
      </c>
      <c r="H117" s="31">
        <v>271.93767246764105</v>
      </c>
      <c r="I117" s="7">
        <v>29941359</v>
      </c>
      <c r="J117" s="7">
        <v>81367159</v>
      </c>
      <c r="K117" s="7">
        <v>296449.09900990099</v>
      </c>
      <c r="L117" s="7">
        <v>1207017.7501255197</v>
      </c>
    </row>
    <row r="118" spans="1:12" x14ac:dyDescent="0.2">
      <c r="A118" s="2" t="s">
        <v>32</v>
      </c>
      <c r="B118" s="6">
        <v>45657</v>
      </c>
      <c r="C118" s="14">
        <v>98</v>
      </c>
      <c r="D118" s="14">
        <v>420</v>
      </c>
      <c r="E118" s="31">
        <v>5596.9870266625348</v>
      </c>
      <c r="F118" s="31">
        <v>27785.920060203367</v>
      </c>
      <c r="G118" s="31">
        <v>58.915652912237206</v>
      </c>
      <c r="H118" s="31">
        <v>330.85332537987824</v>
      </c>
      <c r="I118" s="7">
        <v>27664394</v>
      </c>
      <c r="J118" s="7">
        <v>109031553</v>
      </c>
      <c r="K118" s="7">
        <v>297466.60215053766</v>
      </c>
      <c r="L118" s="7">
        <v>1504484.3522760575</v>
      </c>
    </row>
    <row r="119" spans="1:12" x14ac:dyDescent="0.2">
      <c r="A119" s="2" t="s">
        <v>32</v>
      </c>
      <c r="B119" s="6">
        <v>45688</v>
      </c>
      <c r="C119" s="14">
        <v>156</v>
      </c>
      <c r="D119" s="14">
        <v>576</v>
      </c>
      <c r="E119" s="31">
        <v>10911.998364266899</v>
      </c>
      <c r="F119" s="31">
        <v>38697.918424470263</v>
      </c>
      <c r="G119" s="31">
        <v>72.264889829582117</v>
      </c>
      <c r="H119" s="31">
        <v>403.11821520946035</v>
      </c>
      <c r="I119" s="7">
        <v>46608635</v>
      </c>
      <c r="J119" s="7">
        <v>155640188</v>
      </c>
      <c r="K119" s="7">
        <v>321438.86206896551</v>
      </c>
      <c r="L119" s="7">
        <v>1825923.214345023</v>
      </c>
    </row>
    <row r="120" spans="1:12" x14ac:dyDescent="0.2">
      <c r="A120" s="2" t="s">
        <v>32</v>
      </c>
      <c r="B120" s="6">
        <v>45716</v>
      </c>
      <c r="C120" s="14">
        <v>94</v>
      </c>
      <c r="D120" s="14">
        <v>670</v>
      </c>
      <c r="E120" s="31">
        <v>7871.3050000000003</v>
      </c>
      <c r="F120" s="31">
        <v>46569.223424470263</v>
      </c>
      <c r="G120" s="31">
        <v>93.706011904761908</v>
      </c>
      <c r="H120" s="31">
        <v>496.82422711422225</v>
      </c>
      <c r="I120" s="7">
        <v>9388600</v>
      </c>
      <c r="J120" s="7">
        <v>165028788</v>
      </c>
      <c r="K120" s="7">
        <v>268245.71428571426</v>
      </c>
      <c r="L120" s="7">
        <v>2094168.9286307374</v>
      </c>
    </row>
    <row r="121" spans="1:12" x14ac:dyDescent="0.2">
      <c r="A121" s="2" t="s">
        <v>32</v>
      </c>
      <c r="B121" s="6">
        <v>45747</v>
      </c>
      <c r="C121" s="14">
        <v>135</v>
      </c>
      <c r="D121" s="14">
        <v>805</v>
      </c>
      <c r="E121" s="31">
        <v>11603.750999999998</v>
      </c>
      <c r="F121" s="31">
        <v>58172.97442447026</v>
      </c>
      <c r="G121" s="31">
        <v>85.953711111111105</v>
      </c>
      <c r="H121" s="31">
        <v>582.7779382253334</v>
      </c>
      <c r="I121" s="7">
        <v>37173258</v>
      </c>
      <c r="J121" s="7">
        <v>202202046</v>
      </c>
      <c r="K121" s="7">
        <v>312380.31932773109</v>
      </c>
      <c r="L121" s="7">
        <v>2406549.2479584683</v>
      </c>
    </row>
    <row r="122" spans="1:12" x14ac:dyDescent="0.2">
      <c r="A122" s="2" t="s">
        <v>32</v>
      </c>
      <c r="B122" s="6">
        <v>45777</v>
      </c>
      <c r="C122" s="14">
        <v>108</v>
      </c>
      <c r="D122" s="14">
        <v>913</v>
      </c>
      <c r="E122" s="31">
        <v>11107.838999999993</v>
      </c>
      <c r="F122" s="31">
        <v>69280.813424470252</v>
      </c>
      <c r="G122" s="31">
        <v>104.79093396226408</v>
      </c>
      <c r="H122" s="31">
        <v>687.56887218759744</v>
      </c>
      <c r="I122" s="7">
        <v>30388068</v>
      </c>
      <c r="J122" s="7">
        <v>232590114</v>
      </c>
      <c r="K122" s="7">
        <v>361762.71428571426</v>
      </c>
      <c r="L122" s="7">
        <v>2768311.9622441824</v>
      </c>
    </row>
    <row r="123" spans="1:12" x14ac:dyDescent="0.2">
      <c r="A123" s="2" t="s">
        <v>32</v>
      </c>
      <c r="B123" s="6">
        <v>45808</v>
      </c>
      <c r="C123" s="14">
        <v>67</v>
      </c>
      <c r="D123" s="14">
        <v>980</v>
      </c>
      <c r="E123" s="31">
        <v>6393.1913734713844</v>
      </c>
      <c r="F123" s="31">
        <v>75674.004797941641</v>
      </c>
      <c r="G123" s="31">
        <v>103.11598989469975</v>
      </c>
      <c r="H123" s="31">
        <v>790.68486208229717</v>
      </c>
      <c r="I123" s="7">
        <v>14208570</v>
      </c>
      <c r="J123" s="7">
        <v>246798684</v>
      </c>
      <c r="K123" s="7">
        <v>489950.68965517241</v>
      </c>
      <c r="L123" s="7">
        <v>3258262.6518993545</v>
      </c>
    </row>
    <row r="124" spans="1:12" x14ac:dyDescent="0.2">
      <c r="A124" s="2" t="s">
        <v>32</v>
      </c>
      <c r="B124" s="6">
        <v>45838</v>
      </c>
      <c r="C124" s="14">
        <v>135</v>
      </c>
      <c r="D124" s="14">
        <v>1115</v>
      </c>
      <c r="E124" s="31">
        <v>17664.934666666653</v>
      </c>
      <c r="F124" s="31">
        <v>93338.939464608295</v>
      </c>
      <c r="G124" s="31">
        <v>133.82526262626251</v>
      </c>
      <c r="H124" s="31">
        <v>924.51012470855972</v>
      </c>
      <c r="I124" s="7">
        <v>44190537</v>
      </c>
      <c r="J124" s="7">
        <v>290989221</v>
      </c>
      <c r="K124" s="7">
        <v>356375.29838709679</v>
      </c>
      <c r="L124" s="7">
        <v>3614637.9502864513</v>
      </c>
    </row>
    <row r="125" spans="1:12" x14ac:dyDescent="0.2">
      <c r="A125" s="2" t="s">
        <v>32</v>
      </c>
      <c r="B125" s="6">
        <v>45869</v>
      </c>
      <c r="C125" s="14">
        <v>138</v>
      </c>
      <c r="D125" s="14">
        <v>1253</v>
      </c>
      <c r="E125" s="31">
        <v>10848.264333333327</v>
      </c>
      <c r="F125" s="31">
        <v>104187.20379794162</v>
      </c>
      <c r="G125" s="31">
        <v>86.78611466666662</v>
      </c>
      <c r="H125" s="31">
        <v>1011.2962393752264</v>
      </c>
      <c r="I125" s="7">
        <v>37363244</v>
      </c>
      <c r="J125" s="7">
        <v>328352465</v>
      </c>
      <c r="K125" s="7">
        <v>410585.09890109889</v>
      </c>
      <c r="L125" s="7">
        <v>4025223.0491875503</v>
      </c>
    </row>
    <row r="126" spans="1:12" x14ac:dyDescent="0.2">
      <c r="A126" s="2" t="s">
        <v>32</v>
      </c>
      <c r="B126" s="6">
        <v>45900</v>
      </c>
      <c r="C126" s="14">
        <v>254</v>
      </c>
      <c r="D126" s="14">
        <v>1507</v>
      </c>
      <c r="E126" s="31">
        <v>21692.079999999976</v>
      </c>
      <c r="F126" s="31">
        <v>125879.28379794159</v>
      </c>
      <c r="G126" s="31">
        <v>90.383666666666571</v>
      </c>
      <c r="H126" s="31">
        <v>1101.679906041893</v>
      </c>
      <c r="I126" s="7">
        <v>46634587</v>
      </c>
      <c r="J126" s="7">
        <v>374987052</v>
      </c>
      <c r="K126" s="7">
        <v>358727.59230769234</v>
      </c>
      <c r="L126" s="7">
        <v>4383950.6414952427</v>
      </c>
    </row>
    <row r="127" spans="1:12" x14ac:dyDescent="0.2">
      <c r="A127" s="2" t="s">
        <v>32</v>
      </c>
      <c r="B127" s="6">
        <v>45930</v>
      </c>
      <c r="C127" s="14">
        <v>139</v>
      </c>
      <c r="D127" s="14">
        <v>1646</v>
      </c>
      <c r="E127" s="31">
        <v>13667.696666666669</v>
      </c>
      <c r="F127" s="31">
        <v>139546.98046460826</v>
      </c>
      <c r="G127" s="31">
        <v>109.34157333333334</v>
      </c>
      <c r="H127" s="31">
        <v>1211.0214793752264</v>
      </c>
      <c r="I127" s="7">
        <v>12540357</v>
      </c>
      <c r="J127" s="7">
        <v>387527409</v>
      </c>
      <c r="K127" s="7">
        <v>261257.4375</v>
      </c>
      <c r="L127" s="7">
        <v>4645208.0789952427</v>
      </c>
    </row>
    <row r="128" spans="1:12" x14ac:dyDescent="0.2">
      <c r="A128" s="2" t="s">
        <v>32</v>
      </c>
      <c r="B128" s="6">
        <v>45961</v>
      </c>
      <c r="C128" s="14">
        <v>197</v>
      </c>
      <c r="D128" s="14">
        <v>1843</v>
      </c>
      <c r="E128" s="31">
        <v>16377.714520069025</v>
      </c>
      <c r="F128" s="31">
        <v>155924.69498467728</v>
      </c>
      <c r="G128" s="31">
        <v>89.495707759940032</v>
      </c>
      <c r="H128" s="31">
        <v>1300.5171871351663</v>
      </c>
      <c r="I128" s="7">
        <v>41507870</v>
      </c>
      <c r="J128" s="7">
        <v>429035279</v>
      </c>
      <c r="K128" s="7">
        <v>307465.70370370371</v>
      </c>
      <c r="L128" s="7">
        <v>4952673.7826989461</v>
      </c>
    </row>
    <row r="129" spans="1:12" x14ac:dyDescent="0.2">
      <c r="A129" s="2" t="s">
        <v>32</v>
      </c>
      <c r="B129" s="6">
        <v>45991</v>
      </c>
      <c r="C129" s="14">
        <v>226</v>
      </c>
      <c r="D129" s="14">
        <v>2069</v>
      </c>
      <c r="E129" s="31">
        <v>25501.361033333334</v>
      </c>
      <c r="F129" s="31">
        <v>181426.0560180106</v>
      </c>
      <c r="G129" s="31">
        <v>127.50680516666667</v>
      </c>
      <c r="H129" s="31">
        <v>1428.023992301833</v>
      </c>
      <c r="I129" s="7">
        <v>23549497</v>
      </c>
      <c r="J129" s="7">
        <v>452584776</v>
      </c>
      <c r="K129" s="7">
        <v>413149.0701754386</v>
      </c>
      <c r="L129" s="7">
        <v>5365822.8528743843</v>
      </c>
    </row>
    <row r="130" spans="1:12" x14ac:dyDescent="0.2">
      <c r="A130" s="2" t="s">
        <v>32</v>
      </c>
      <c r="B130" s="6">
        <v>46022</v>
      </c>
      <c r="C130" s="14">
        <v>115</v>
      </c>
      <c r="D130" s="14">
        <v>2184</v>
      </c>
      <c r="E130" s="31">
        <v>10147.434000000001</v>
      </c>
      <c r="F130" s="31">
        <v>191573.49001801061</v>
      </c>
      <c r="G130" s="31">
        <v>92.249400000000009</v>
      </c>
      <c r="H130" s="31">
        <v>1520.2733923018329</v>
      </c>
      <c r="I130" s="7">
        <v>12761269</v>
      </c>
      <c r="J130" s="7">
        <v>465346045</v>
      </c>
      <c r="K130" s="7">
        <v>240778.66037735849</v>
      </c>
      <c r="L130" s="7">
        <v>5606601.5132517423</v>
      </c>
    </row>
    <row r="131" spans="1:12" x14ac:dyDescent="0.2">
      <c r="A131" s="2" t="s">
        <v>32</v>
      </c>
      <c r="B131" s="6">
        <v>46053</v>
      </c>
      <c r="C131" s="14">
        <v>214</v>
      </c>
      <c r="D131" s="14">
        <v>2398</v>
      </c>
      <c r="E131" s="31">
        <v>18507.772999999994</v>
      </c>
      <c r="F131" s="31">
        <v>210081.26301801059</v>
      </c>
      <c r="G131" s="31">
        <v>97.409331578947331</v>
      </c>
      <c r="H131" s="31">
        <v>1617.6827238807803</v>
      </c>
      <c r="I131" s="7">
        <v>40338435</v>
      </c>
      <c r="J131" s="7">
        <v>505684480</v>
      </c>
      <c r="K131" s="7">
        <v>353845.92105263157</v>
      </c>
      <c r="L131" s="7">
        <v>5960447.4343043743</v>
      </c>
    </row>
    <row r="132" spans="1:12" x14ac:dyDescent="0.2">
      <c r="A132" s="2" t="s">
        <v>32</v>
      </c>
      <c r="B132" s="6">
        <v>46081</v>
      </c>
      <c r="C132" s="14">
        <v>224</v>
      </c>
      <c r="D132" s="14">
        <v>2622</v>
      </c>
      <c r="E132" s="31">
        <v>19358.184085858597</v>
      </c>
      <c r="F132" s="31">
        <v>229439.4471038692</v>
      </c>
      <c r="G132" s="31">
        <v>96.790920429292981</v>
      </c>
      <c r="H132" s="31">
        <v>1714.4736443100733</v>
      </c>
      <c r="I132" s="7">
        <v>28307197</v>
      </c>
      <c r="J132" s="7">
        <v>533991677</v>
      </c>
      <c r="K132" s="7">
        <v>257338.15454545454</v>
      </c>
      <c r="L132" s="7">
        <v>6217785.5888498286</v>
      </c>
    </row>
    <row r="133" spans="1:12" x14ac:dyDescent="0.2">
      <c r="A133" s="2" t="s">
        <v>32</v>
      </c>
      <c r="B133" s="6">
        <v>46112</v>
      </c>
      <c r="C133" s="14">
        <v>285</v>
      </c>
      <c r="D133" s="14">
        <v>2907</v>
      </c>
      <c r="E133" s="31">
        <v>31864.814027777775</v>
      </c>
      <c r="F133" s="31">
        <v>261304.26113164698</v>
      </c>
      <c r="G133" s="31">
        <v>136.17441892212724</v>
      </c>
      <c r="H133" s="31">
        <v>1850.6480632322005</v>
      </c>
      <c r="I133" s="7">
        <v>35392202</v>
      </c>
      <c r="J133" s="7">
        <v>569383879</v>
      </c>
      <c r="K133" s="7">
        <v>421335.73809523811</v>
      </c>
      <c r="L133" s="7">
        <v>6639121.3269450665</v>
      </c>
    </row>
    <row r="134" spans="1:12" x14ac:dyDescent="0.2">
      <c r="A134" s="2" t="s">
        <v>32</v>
      </c>
      <c r="B134" s="6">
        <v>46142</v>
      </c>
      <c r="C134" s="14">
        <v>195</v>
      </c>
      <c r="D134" s="14">
        <v>3102</v>
      </c>
      <c r="E134" s="31">
        <v>18022.174800000008</v>
      </c>
      <c r="F134" s="31">
        <v>279326.43593164696</v>
      </c>
      <c r="G134" s="31">
        <v>107.91721437125753</v>
      </c>
      <c r="H134" s="31">
        <v>1958.5652776034581</v>
      </c>
      <c r="I134" s="7">
        <v>23294157</v>
      </c>
      <c r="J134" s="7">
        <v>592678036</v>
      </c>
      <c r="K134" s="7">
        <v>375712.20967741933</v>
      </c>
      <c r="L134" s="7">
        <v>7014833.5366224861</v>
      </c>
    </row>
    <row r="135" spans="1:12" x14ac:dyDescent="0.2">
      <c r="A135" s="2" t="s">
        <v>32</v>
      </c>
      <c r="B135" s="6">
        <v>46173</v>
      </c>
      <c r="C135" s="14">
        <v>196</v>
      </c>
      <c r="D135" s="14">
        <v>3298</v>
      </c>
      <c r="E135" s="31">
        <v>19793.369383333335</v>
      </c>
      <c r="F135" s="31">
        <v>299119.80531498027</v>
      </c>
      <c r="G135" s="31">
        <v>125.27448976793249</v>
      </c>
      <c r="H135" s="31">
        <v>2083.8397673713907</v>
      </c>
      <c r="I135" s="7">
        <v>12543836</v>
      </c>
      <c r="J135" s="7">
        <v>605221872</v>
      </c>
      <c r="K135" s="7">
        <v>261329.91666666666</v>
      </c>
      <c r="L135" s="7">
        <v>7276163.4532891531</v>
      </c>
    </row>
    <row r="136" spans="1:12" x14ac:dyDescent="0.2">
      <c r="A136" s="2" t="s">
        <v>32</v>
      </c>
      <c r="B136" s="6">
        <v>46203</v>
      </c>
      <c r="C136" s="14">
        <v>259</v>
      </c>
      <c r="D136" s="14">
        <v>3557</v>
      </c>
      <c r="E136" s="31">
        <v>21945.84363333333</v>
      </c>
      <c r="F136" s="31">
        <v>321065.64894831361</v>
      </c>
      <c r="G136" s="31">
        <v>91.823613528591338</v>
      </c>
      <c r="H136" s="31">
        <v>2175.6633808999823</v>
      </c>
      <c r="I136" s="7">
        <v>50312242</v>
      </c>
      <c r="J136" s="7">
        <v>655534114</v>
      </c>
      <c r="K136" s="7">
        <v>339947.58108108107</v>
      </c>
      <c r="L136" s="7">
        <v>7616111.0343702342</v>
      </c>
    </row>
    <row r="137" spans="1:12" x14ac:dyDescent="0.2">
      <c r="A137" s="2" t="s">
        <v>32</v>
      </c>
      <c r="B137" s="6">
        <v>46234</v>
      </c>
      <c r="C137" s="14">
        <v>348</v>
      </c>
      <c r="D137" s="14">
        <v>3905</v>
      </c>
      <c r="E137" s="31">
        <v>36519.19233333334</v>
      </c>
      <c r="F137" s="31">
        <v>357584.84128164698</v>
      </c>
      <c r="G137" s="31">
        <v>129.96153855278769</v>
      </c>
      <c r="H137" s="31">
        <v>2305.62491945277</v>
      </c>
      <c r="I137" s="7">
        <v>45056937</v>
      </c>
      <c r="J137" s="7">
        <v>700591051</v>
      </c>
      <c r="K137" s="7">
        <v>308609.15753424657</v>
      </c>
      <c r="L137" s="7">
        <v>7924720.1919044806</v>
      </c>
    </row>
    <row r="138" spans="1:12" x14ac:dyDescent="0.2">
      <c r="A138" s="2" t="s">
        <v>256</v>
      </c>
      <c r="C138" s="14">
        <v>3905</v>
      </c>
      <c r="D138" s="14"/>
      <c r="E138" s="31">
        <v>357584.84128164698</v>
      </c>
      <c r="F138" s="31"/>
      <c r="G138" s="31">
        <v>101.06976859289061</v>
      </c>
      <c r="H138" s="31"/>
      <c r="I138" s="7">
        <v>700591051</v>
      </c>
      <c r="J138" s="7"/>
      <c r="K138" s="7">
        <v>330623.43133553566</v>
      </c>
      <c r="L138" s="7"/>
    </row>
    <row r="139" spans="1:12" x14ac:dyDescent="0.2">
      <c r="A139" s="2" t="s">
        <v>4387</v>
      </c>
      <c r="B139" s="6">
        <v>45535</v>
      </c>
      <c r="C139" s="14">
        <v>2</v>
      </c>
      <c r="D139" s="14">
        <v>2</v>
      </c>
      <c r="E139" s="31">
        <v>57.57</v>
      </c>
      <c r="F139" s="31">
        <v>57.57</v>
      </c>
      <c r="G139" s="31">
        <v>28.785</v>
      </c>
      <c r="H139" s="31">
        <v>28.785</v>
      </c>
      <c r="I139" s="7">
        <v>395800</v>
      </c>
      <c r="J139" s="7">
        <v>395800</v>
      </c>
      <c r="K139" s="7">
        <v>197900</v>
      </c>
      <c r="L139" s="7">
        <v>197900</v>
      </c>
    </row>
    <row r="140" spans="1:12" x14ac:dyDescent="0.2">
      <c r="A140" s="2" t="s">
        <v>4387</v>
      </c>
      <c r="B140" s="6">
        <v>45657</v>
      </c>
      <c r="C140" s="14">
        <v>1</v>
      </c>
      <c r="D140" s="14">
        <v>3</v>
      </c>
      <c r="E140" s="31">
        <v>53.427500000000002</v>
      </c>
      <c r="F140" s="31">
        <v>110.9975</v>
      </c>
      <c r="G140" s="31">
        <v>53.427500000000002</v>
      </c>
      <c r="H140" s="31">
        <v>82.212500000000006</v>
      </c>
      <c r="I140" s="7"/>
      <c r="J140" s="7">
        <v>395800</v>
      </c>
      <c r="K140" s="7"/>
      <c r="L140" s="7">
        <v>197900</v>
      </c>
    </row>
    <row r="141" spans="1:12" x14ac:dyDescent="0.2">
      <c r="A141" s="2" t="s">
        <v>4387</v>
      </c>
      <c r="B141" s="6">
        <v>45688</v>
      </c>
      <c r="C141" s="14">
        <v>1</v>
      </c>
      <c r="D141" s="14">
        <v>4</v>
      </c>
      <c r="E141" s="31">
        <v>20</v>
      </c>
      <c r="F141" s="31">
        <v>130.9975</v>
      </c>
      <c r="G141" s="31">
        <v>20</v>
      </c>
      <c r="H141" s="31">
        <v>102.21250000000001</v>
      </c>
      <c r="I141" s="7"/>
      <c r="J141" s="7">
        <v>395800</v>
      </c>
      <c r="K141" s="7"/>
      <c r="L141" s="7">
        <v>197900</v>
      </c>
    </row>
    <row r="142" spans="1:12" x14ac:dyDescent="0.2">
      <c r="A142" s="2" t="s">
        <v>4387</v>
      </c>
      <c r="B142" s="6">
        <v>45777</v>
      </c>
      <c r="C142" s="14">
        <v>1</v>
      </c>
      <c r="D142" s="14">
        <v>5</v>
      </c>
      <c r="E142" s="31">
        <v>60</v>
      </c>
      <c r="F142" s="31">
        <v>190.9975</v>
      </c>
      <c r="G142" s="31">
        <v>60</v>
      </c>
      <c r="H142" s="31">
        <v>162.21250000000001</v>
      </c>
      <c r="I142" s="7"/>
      <c r="J142" s="7">
        <v>395800</v>
      </c>
      <c r="K142" s="7"/>
      <c r="L142" s="7">
        <v>197900</v>
      </c>
    </row>
    <row r="143" spans="1:12" x14ac:dyDescent="0.2">
      <c r="A143" s="2" t="s">
        <v>4387</v>
      </c>
      <c r="B143" s="6">
        <v>45838</v>
      </c>
      <c r="C143" s="14">
        <v>1</v>
      </c>
      <c r="D143" s="14">
        <v>6</v>
      </c>
      <c r="E143" s="31">
        <v>200</v>
      </c>
      <c r="F143" s="31">
        <v>390.9975</v>
      </c>
      <c r="G143" s="31">
        <v>200</v>
      </c>
      <c r="H143" s="31">
        <v>362.21249999999998</v>
      </c>
      <c r="I143" s="7">
        <v>135000</v>
      </c>
      <c r="J143" s="7">
        <v>530800</v>
      </c>
      <c r="K143" s="7">
        <v>135000</v>
      </c>
      <c r="L143" s="7">
        <v>332900</v>
      </c>
    </row>
    <row r="144" spans="1:12" x14ac:dyDescent="0.2">
      <c r="A144" s="2" t="s">
        <v>4387</v>
      </c>
      <c r="B144" s="6">
        <v>46112</v>
      </c>
      <c r="C144" s="14">
        <v>1</v>
      </c>
      <c r="D144" s="14">
        <v>7</v>
      </c>
      <c r="E144" s="31"/>
      <c r="F144" s="31">
        <v>390.9975</v>
      </c>
      <c r="G144" s="31"/>
      <c r="H144" s="31">
        <v>362.21249999999998</v>
      </c>
      <c r="I144" s="7"/>
      <c r="J144" s="7">
        <v>530800</v>
      </c>
      <c r="K144" s="7"/>
      <c r="L144" s="7">
        <v>332900</v>
      </c>
    </row>
    <row r="145" spans="1:12" x14ac:dyDescent="0.2">
      <c r="A145" s="2" t="s">
        <v>7357</v>
      </c>
      <c r="C145" s="14">
        <v>7</v>
      </c>
      <c r="D145" s="14"/>
      <c r="E145" s="31">
        <v>390.9975</v>
      </c>
      <c r="F145" s="31"/>
      <c r="G145" s="31">
        <v>65.166250000000005</v>
      </c>
      <c r="H145" s="31"/>
      <c r="I145" s="7">
        <v>530800</v>
      </c>
      <c r="J145" s="7"/>
      <c r="K145" s="7">
        <v>176933.33333333334</v>
      </c>
      <c r="L145" s="7"/>
    </row>
    <row r="146" spans="1:12" x14ac:dyDescent="0.2">
      <c r="A146" s="2" t="s">
        <v>38</v>
      </c>
      <c r="B146" s="6">
        <v>45535</v>
      </c>
      <c r="C146" s="14">
        <v>77</v>
      </c>
      <c r="D146" s="14">
        <v>77</v>
      </c>
      <c r="E146" s="31">
        <v>4691.1944413919409</v>
      </c>
      <c r="F146" s="31">
        <v>4691.1944413919409</v>
      </c>
      <c r="G146" s="31">
        <v>60.924603134960272</v>
      </c>
      <c r="H146" s="31">
        <v>60.924603134960272</v>
      </c>
      <c r="I146" s="7">
        <v>24313668</v>
      </c>
      <c r="J146" s="7">
        <v>24313668</v>
      </c>
      <c r="K146" s="7">
        <v>324182.24</v>
      </c>
      <c r="L146" s="7">
        <v>324182.24</v>
      </c>
    </row>
    <row r="147" spans="1:12" x14ac:dyDescent="0.2">
      <c r="A147" s="2" t="s">
        <v>38</v>
      </c>
      <c r="B147" s="6">
        <v>45565</v>
      </c>
      <c r="C147" s="14">
        <v>111</v>
      </c>
      <c r="D147" s="14">
        <v>188</v>
      </c>
      <c r="E147" s="31">
        <v>6811.3739166666664</v>
      </c>
      <c r="F147" s="31">
        <v>11502.568358058608</v>
      </c>
      <c r="G147" s="31">
        <v>66.129843851132691</v>
      </c>
      <c r="H147" s="31">
        <v>127.05444698609296</v>
      </c>
      <c r="I147" s="7">
        <v>30756575</v>
      </c>
      <c r="J147" s="7">
        <v>55070243</v>
      </c>
      <c r="K147" s="7">
        <v>310672.47474747477</v>
      </c>
      <c r="L147" s="7">
        <v>634854.71474747476</v>
      </c>
    </row>
    <row r="148" spans="1:12" x14ac:dyDescent="0.2">
      <c r="A148" s="2" t="s">
        <v>38</v>
      </c>
      <c r="B148" s="6">
        <v>45596</v>
      </c>
      <c r="C148" s="14">
        <v>35</v>
      </c>
      <c r="D148" s="14">
        <v>223</v>
      </c>
      <c r="E148" s="31">
        <v>2608.7915000000003</v>
      </c>
      <c r="F148" s="31">
        <v>14111.359858058608</v>
      </c>
      <c r="G148" s="31">
        <v>74.536900000000003</v>
      </c>
      <c r="H148" s="31">
        <v>201.59134698609296</v>
      </c>
      <c r="I148" s="7">
        <v>11223060</v>
      </c>
      <c r="J148" s="7">
        <v>66293303</v>
      </c>
      <c r="K148" s="7">
        <v>320658.85714285716</v>
      </c>
      <c r="L148" s="7">
        <v>955513.57189033192</v>
      </c>
    </row>
    <row r="149" spans="1:12" x14ac:dyDescent="0.2">
      <c r="A149" s="2" t="s">
        <v>38</v>
      </c>
      <c r="B149" s="6">
        <v>45626</v>
      </c>
      <c r="C149" s="14">
        <v>68</v>
      </c>
      <c r="D149" s="14">
        <v>291</v>
      </c>
      <c r="E149" s="31">
        <v>4945.0063095238093</v>
      </c>
      <c r="F149" s="31">
        <v>19056.366167582419</v>
      </c>
      <c r="G149" s="31">
        <v>72.720681022408954</v>
      </c>
      <c r="H149" s="31">
        <v>274.3120280085019</v>
      </c>
      <c r="I149" s="7">
        <v>19942503</v>
      </c>
      <c r="J149" s="7">
        <v>86235806</v>
      </c>
      <c r="K149" s="7">
        <v>297649.29850746266</v>
      </c>
      <c r="L149" s="7">
        <v>1253162.8703977945</v>
      </c>
    </row>
    <row r="150" spans="1:12" x14ac:dyDescent="0.2">
      <c r="A150" s="2" t="s">
        <v>38</v>
      </c>
      <c r="B150" s="6">
        <v>45657</v>
      </c>
      <c r="C150" s="14">
        <v>39</v>
      </c>
      <c r="D150" s="14">
        <v>330</v>
      </c>
      <c r="E150" s="31">
        <v>4173.0027747252752</v>
      </c>
      <c r="F150" s="31">
        <v>23229.368942307694</v>
      </c>
      <c r="G150" s="31">
        <v>107.00007114680193</v>
      </c>
      <c r="H150" s="31">
        <v>381.31209915530383</v>
      </c>
      <c r="I150" s="7">
        <v>11990643</v>
      </c>
      <c r="J150" s="7">
        <v>98226449</v>
      </c>
      <c r="K150" s="7">
        <v>315543.23684210528</v>
      </c>
      <c r="L150" s="7">
        <v>1568706.1072398997</v>
      </c>
    </row>
    <row r="151" spans="1:12" x14ac:dyDescent="0.2">
      <c r="A151" s="2" t="s">
        <v>38</v>
      </c>
      <c r="B151" s="6">
        <v>45688</v>
      </c>
      <c r="C151" s="14">
        <v>43</v>
      </c>
      <c r="D151" s="14">
        <v>373</v>
      </c>
      <c r="E151" s="31">
        <v>2765.1659999999997</v>
      </c>
      <c r="F151" s="31">
        <v>25994.534942307695</v>
      </c>
      <c r="G151" s="31">
        <v>64.306186046511627</v>
      </c>
      <c r="H151" s="31">
        <v>445.61828520181547</v>
      </c>
      <c r="I151" s="7">
        <v>11252271</v>
      </c>
      <c r="J151" s="7">
        <v>109478720</v>
      </c>
      <c r="K151" s="7">
        <v>296112.39473684208</v>
      </c>
      <c r="L151" s="7">
        <v>1864818.5019767417</v>
      </c>
    </row>
    <row r="152" spans="1:12" x14ac:dyDescent="0.2">
      <c r="A152" s="2" t="s">
        <v>38</v>
      </c>
      <c r="B152" s="6">
        <v>45716</v>
      </c>
      <c r="C152" s="14">
        <v>18</v>
      </c>
      <c r="D152" s="14">
        <v>391</v>
      </c>
      <c r="E152" s="31">
        <v>1465.817</v>
      </c>
      <c r="F152" s="31">
        <v>27460.351942307694</v>
      </c>
      <c r="G152" s="31">
        <v>86.224529411764706</v>
      </c>
      <c r="H152" s="31">
        <v>531.84281461358023</v>
      </c>
      <c r="I152" s="7">
        <v>5338088</v>
      </c>
      <c r="J152" s="7">
        <v>114816808</v>
      </c>
      <c r="K152" s="7">
        <v>333630.5</v>
      </c>
      <c r="L152" s="7">
        <v>2198449.0019767415</v>
      </c>
    </row>
    <row r="153" spans="1:12" x14ac:dyDescent="0.2">
      <c r="A153" s="2" t="s">
        <v>38</v>
      </c>
      <c r="B153" s="6">
        <v>45747</v>
      </c>
      <c r="C153" s="14">
        <v>22</v>
      </c>
      <c r="D153" s="14">
        <v>413</v>
      </c>
      <c r="E153" s="31">
        <v>2020.4670000000001</v>
      </c>
      <c r="F153" s="31">
        <v>29480.818942307695</v>
      </c>
      <c r="G153" s="31">
        <v>91.839409090909101</v>
      </c>
      <c r="H153" s="31">
        <v>623.68222370448939</v>
      </c>
      <c r="I153" s="7">
        <v>5415228</v>
      </c>
      <c r="J153" s="7">
        <v>120232036</v>
      </c>
      <c r="K153" s="7">
        <v>338451.75</v>
      </c>
      <c r="L153" s="7">
        <v>2536900.7519767415</v>
      </c>
    </row>
    <row r="154" spans="1:12" x14ac:dyDescent="0.2">
      <c r="A154" s="2" t="s">
        <v>38</v>
      </c>
      <c r="B154" s="6">
        <v>45777</v>
      </c>
      <c r="C154" s="14">
        <v>25</v>
      </c>
      <c r="D154" s="14">
        <v>438</v>
      </c>
      <c r="E154" s="31">
        <v>2821.2230000000004</v>
      </c>
      <c r="F154" s="31">
        <v>32302.041942307696</v>
      </c>
      <c r="G154" s="31">
        <v>112.84892000000002</v>
      </c>
      <c r="H154" s="31">
        <v>736.53114370448941</v>
      </c>
      <c r="I154" s="7">
        <v>6178637</v>
      </c>
      <c r="J154" s="7">
        <v>126410673</v>
      </c>
      <c r="K154" s="7">
        <v>363449.23529411765</v>
      </c>
      <c r="L154" s="7">
        <v>2900349.9872708591</v>
      </c>
    </row>
    <row r="155" spans="1:12" x14ac:dyDescent="0.2">
      <c r="A155" s="2" t="s">
        <v>38</v>
      </c>
      <c r="B155" s="6">
        <v>45808</v>
      </c>
      <c r="C155" s="14">
        <v>14</v>
      </c>
      <c r="D155" s="14">
        <v>452</v>
      </c>
      <c r="E155" s="31">
        <v>1286.6489000000001</v>
      </c>
      <c r="F155" s="31">
        <v>33588.690842307697</v>
      </c>
      <c r="G155" s="31">
        <v>91.903492857142865</v>
      </c>
      <c r="H155" s="31">
        <v>828.43463656163226</v>
      </c>
      <c r="I155" s="7">
        <v>4482374</v>
      </c>
      <c r="J155" s="7">
        <v>130893047</v>
      </c>
      <c r="K155" s="7">
        <v>344798</v>
      </c>
      <c r="L155" s="7">
        <v>3245147.9872708591</v>
      </c>
    </row>
    <row r="156" spans="1:12" x14ac:dyDescent="0.2">
      <c r="A156" s="2" t="s">
        <v>38</v>
      </c>
      <c r="B156" s="6">
        <v>45838</v>
      </c>
      <c r="C156" s="14">
        <v>48</v>
      </c>
      <c r="D156" s="14">
        <v>500</v>
      </c>
      <c r="E156" s="31">
        <v>2854.1570999999999</v>
      </c>
      <c r="F156" s="31">
        <v>36442.847942307693</v>
      </c>
      <c r="G156" s="31">
        <v>59.461606249999996</v>
      </c>
      <c r="H156" s="31">
        <v>887.89624281163231</v>
      </c>
      <c r="I156" s="7">
        <v>10430767</v>
      </c>
      <c r="J156" s="7">
        <v>141323814</v>
      </c>
      <c r="K156" s="7">
        <v>226755.80434782608</v>
      </c>
      <c r="L156" s="7">
        <v>3471903.7916186852</v>
      </c>
    </row>
    <row r="157" spans="1:12" x14ac:dyDescent="0.2">
      <c r="A157" s="2" t="s">
        <v>38</v>
      </c>
      <c r="B157" s="6">
        <v>45869</v>
      </c>
      <c r="C157" s="14">
        <v>25</v>
      </c>
      <c r="D157" s="14">
        <v>525</v>
      </c>
      <c r="E157" s="31">
        <v>2169.0129999999999</v>
      </c>
      <c r="F157" s="31">
        <v>38611.860942307692</v>
      </c>
      <c r="G157" s="31">
        <v>94.304913043478251</v>
      </c>
      <c r="H157" s="31">
        <v>982.20115585511053</v>
      </c>
      <c r="I157" s="7">
        <v>7163590</v>
      </c>
      <c r="J157" s="7">
        <v>148487404</v>
      </c>
      <c r="K157" s="7">
        <v>341123.33333333331</v>
      </c>
      <c r="L157" s="7">
        <v>3813027.1249520187</v>
      </c>
    </row>
    <row r="158" spans="1:12" x14ac:dyDescent="0.2">
      <c r="A158" s="2" t="s">
        <v>38</v>
      </c>
      <c r="B158" s="6">
        <v>45900</v>
      </c>
      <c r="C158" s="14">
        <v>43</v>
      </c>
      <c r="D158" s="14">
        <v>568</v>
      </c>
      <c r="E158" s="31">
        <v>7371.49</v>
      </c>
      <c r="F158" s="31">
        <v>45983.35094230769</v>
      </c>
      <c r="G158" s="31">
        <v>171.43</v>
      </c>
      <c r="H158" s="31">
        <v>1153.6311558551106</v>
      </c>
      <c r="I158" s="7">
        <v>23190301</v>
      </c>
      <c r="J158" s="7">
        <v>171677705</v>
      </c>
      <c r="K158" s="7">
        <v>626764.89189189184</v>
      </c>
      <c r="L158" s="7">
        <v>4439792.0168439103</v>
      </c>
    </row>
    <row r="159" spans="1:12" x14ac:dyDescent="0.2">
      <c r="A159" s="2" t="s">
        <v>38</v>
      </c>
      <c r="B159" s="6">
        <v>45930</v>
      </c>
      <c r="C159" s="14">
        <v>18</v>
      </c>
      <c r="D159" s="14">
        <v>586</v>
      </c>
      <c r="E159" s="31">
        <v>1701.3725999999999</v>
      </c>
      <c r="F159" s="31">
        <v>47684.723542307693</v>
      </c>
      <c r="G159" s="31">
        <v>94.520699999999991</v>
      </c>
      <c r="H159" s="31">
        <v>1248.1518558551106</v>
      </c>
      <c r="I159" s="7">
        <v>3154413</v>
      </c>
      <c r="J159" s="7">
        <v>174832118</v>
      </c>
      <c r="K159" s="7">
        <v>350490.33333333331</v>
      </c>
      <c r="L159" s="7">
        <v>4790282.3501772434</v>
      </c>
    </row>
    <row r="160" spans="1:12" x14ac:dyDescent="0.2">
      <c r="A160" s="2" t="s">
        <v>38</v>
      </c>
      <c r="B160" s="6">
        <v>45961</v>
      </c>
      <c r="C160" s="14">
        <v>37</v>
      </c>
      <c r="D160" s="14">
        <v>623</v>
      </c>
      <c r="E160" s="31">
        <v>3124.5462752035546</v>
      </c>
      <c r="F160" s="31">
        <v>50809.269817511245</v>
      </c>
      <c r="G160" s="31">
        <v>84.447196627123091</v>
      </c>
      <c r="H160" s="31">
        <v>1332.5990524822337</v>
      </c>
      <c r="I160" s="7">
        <v>8414904</v>
      </c>
      <c r="J160" s="7">
        <v>183247022</v>
      </c>
      <c r="K160" s="7">
        <v>290169.10344827588</v>
      </c>
      <c r="L160" s="7">
        <v>5080451.4536255188</v>
      </c>
    </row>
    <row r="161" spans="1:12" x14ac:dyDescent="0.2">
      <c r="A161" s="2" t="s">
        <v>38</v>
      </c>
      <c r="B161" s="6">
        <v>45991</v>
      </c>
      <c r="C161" s="14">
        <v>37</v>
      </c>
      <c r="D161" s="14">
        <v>660</v>
      </c>
      <c r="E161" s="31">
        <v>4510.0371666666661</v>
      </c>
      <c r="F161" s="31">
        <v>55319.306984177914</v>
      </c>
      <c r="G161" s="31">
        <v>128.85820476190474</v>
      </c>
      <c r="H161" s="31">
        <v>1461.4572572441384</v>
      </c>
      <c r="I161" s="7">
        <v>8508777</v>
      </c>
      <c r="J161" s="7">
        <v>191755799</v>
      </c>
      <c r="K161" s="7">
        <v>354532.375</v>
      </c>
      <c r="L161" s="7">
        <v>5434983.8286255188</v>
      </c>
    </row>
    <row r="162" spans="1:12" x14ac:dyDescent="0.2">
      <c r="A162" s="2" t="s">
        <v>38</v>
      </c>
      <c r="B162" s="6">
        <v>46022</v>
      </c>
      <c r="C162" s="14">
        <v>19</v>
      </c>
      <c r="D162" s="14">
        <v>679</v>
      </c>
      <c r="E162" s="31">
        <v>1635.6971983849485</v>
      </c>
      <c r="F162" s="31">
        <v>56955.004182562865</v>
      </c>
      <c r="G162" s="31">
        <v>90.872066576941577</v>
      </c>
      <c r="H162" s="31">
        <v>1552.3293238210799</v>
      </c>
      <c r="I162" s="7">
        <v>4235187</v>
      </c>
      <c r="J162" s="7">
        <v>195990986</v>
      </c>
      <c r="K162" s="7">
        <v>282345.8</v>
      </c>
      <c r="L162" s="7">
        <v>5717329.6286255186</v>
      </c>
    </row>
    <row r="163" spans="1:12" x14ac:dyDescent="0.2">
      <c r="A163" s="2" t="s">
        <v>38</v>
      </c>
      <c r="B163" s="6">
        <v>46053</v>
      </c>
      <c r="C163" s="14">
        <v>18</v>
      </c>
      <c r="D163" s="14">
        <v>697</v>
      </c>
      <c r="E163" s="31">
        <v>1652.6110000000001</v>
      </c>
      <c r="F163" s="31">
        <v>58607.615182562862</v>
      </c>
      <c r="G163" s="31">
        <v>91.81172222222223</v>
      </c>
      <c r="H163" s="31">
        <v>1644.1410460433021</v>
      </c>
      <c r="I163" s="7">
        <v>4412226</v>
      </c>
      <c r="J163" s="7">
        <v>200403212</v>
      </c>
      <c r="K163" s="7">
        <v>315159</v>
      </c>
      <c r="L163" s="7">
        <v>6032488.6286255186</v>
      </c>
    </row>
    <row r="164" spans="1:12" x14ac:dyDescent="0.2">
      <c r="A164" s="2" t="s">
        <v>38</v>
      </c>
      <c r="B164" s="6">
        <v>46081</v>
      </c>
      <c r="C164" s="14">
        <v>27</v>
      </c>
      <c r="D164" s="14">
        <v>724</v>
      </c>
      <c r="E164" s="31">
        <v>2592.8783333333317</v>
      </c>
      <c r="F164" s="31">
        <v>61200.493515896196</v>
      </c>
      <c r="G164" s="31">
        <v>96.032530864197469</v>
      </c>
      <c r="H164" s="31">
        <v>1740.1735769074996</v>
      </c>
      <c r="I164" s="7">
        <v>7308571</v>
      </c>
      <c r="J164" s="7">
        <v>207711783</v>
      </c>
      <c r="K164" s="7">
        <v>406031.72222222225</v>
      </c>
      <c r="L164" s="7">
        <v>6438520.3508477407</v>
      </c>
    </row>
    <row r="165" spans="1:12" x14ac:dyDescent="0.2">
      <c r="A165" s="2" t="s">
        <v>38</v>
      </c>
      <c r="B165" s="6">
        <v>46112</v>
      </c>
      <c r="C165" s="14">
        <v>18</v>
      </c>
      <c r="D165" s="14">
        <v>742</v>
      </c>
      <c r="E165" s="31">
        <v>930.5241666666667</v>
      </c>
      <c r="F165" s="31">
        <v>62131.017682562866</v>
      </c>
      <c r="G165" s="31">
        <v>62.034944444444449</v>
      </c>
      <c r="H165" s="31">
        <v>1802.208521351944</v>
      </c>
      <c r="I165" s="7">
        <v>280634</v>
      </c>
      <c r="J165" s="7">
        <v>207992417</v>
      </c>
      <c r="K165" s="7">
        <v>93544.666666666672</v>
      </c>
      <c r="L165" s="7">
        <v>6532065.0175144076</v>
      </c>
    </row>
    <row r="166" spans="1:12" x14ac:dyDescent="0.2">
      <c r="A166" s="2" t="s">
        <v>38</v>
      </c>
      <c r="B166" s="6">
        <v>46142</v>
      </c>
      <c r="C166" s="14">
        <v>16</v>
      </c>
      <c r="D166" s="14">
        <v>758</v>
      </c>
      <c r="E166" s="31">
        <v>1470.7400000000002</v>
      </c>
      <c r="F166" s="31">
        <v>63601.757682562864</v>
      </c>
      <c r="G166" s="31">
        <v>91.921250000000015</v>
      </c>
      <c r="H166" s="31">
        <v>1894.1297713519441</v>
      </c>
      <c r="I166" s="7">
        <v>2882512</v>
      </c>
      <c r="J166" s="7">
        <v>210874929</v>
      </c>
      <c r="K166" s="7">
        <v>240209.33333333334</v>
      </c>
      <c r="L166" s="7">
        <v>6772274.3508477407</v>
      </c>
    </row>
    <row r="167" spans="1:12" x14ac:dyDescent="0.2">
      <c r="A167" s="2" t="s">
        <v>38</v>
      </c>
      <c r="B167" s="6">
        <v>46173</v>
      </c>
      <c r="C167" s="14">
        <v>18</v>
      </c>
      <c r="D167" s="14">
        <v>776</v>
      </c>
      <c r="E167" s="31">
        <v>2361.9139999999998</v>
      </c>
      <c r="F167" s="31">
        <v>65963.671682562868</v>
      </c>
      <c r="G167" s="31">
        <v>138.93611764705881</v>
      </c>
      <c r="H167" s="31">
        <v>2033.0658889990029</v>
      </c>
      <c r="I167" s="7">
        <v>3752247</v>
      </c>
      <c r="J167" s="7">
        <v>214627176</v>
      </c>
      <c r="K167" s="7">
        <v>341113.36363636365</v>
      </c>
      <c r="L167" s="7">
        <v>7113387.714484104</v>
      </c>
    </row>
    <row r="168" spans="1:12" x14ac:dyDescent="0.2">
      <c r="A168" s="2" t="s">
        <v>38</v>
      </c>
      <c r="B168" s="6">
        <v>46203</v>
      </c>
      <c r="C168" s="14">
        <v>13</v>
      </c>
      <c r="D168" s="14">
        <v>789</v>
      </c>
      <c r="E168" s="31">
        <v>997.7</v>
      </c>
      <c r="F168" s="31">
        <v>66961.371682562865</v>
      </c>
      <c r="G168" s="31">
        <v>76.746153846153845</v>
      </c>
      <c r="H168" s="31">
        <v>2109.8120428451566</v>
      </c>
      <c r="I168" s="7">
        <v>2216847</v>
      </c>
      <c r="J168" s="7">
        <v>216844023</v>
      </c>
      <c r="K168" s="7">
        <v>277105.875</v>
      </c>
      <c r="L168" s="7">
        <v>7390493.589484104</v>
      </c>
    </row>
    <row r="169" spans="1:12" x14ac:dyDescent="0.2">
      <c r="A169" s="2" t="s">
        <v>38</v>
      </c>
      <c r="B169" s="6">
        <v>46234</v>
      </c>
      <c r="C169" s="14">
        <v>18</v>
      </c>
      <c r="D169" s="14">
        <v>807</v>
      </c>
      <c r="E169" s="31">
        <v>1141.7445833333334</v>
      </c>
      <c r="F169" s="31">
        <v>68103.116265896198</v>
      </c>
      <c r="G169" s="31">
        <v>71.359036458333335</v>
      </c>
      <c r="H169" s="31">
        <v>2181.1710793034899</v>
      </c>
      <c r="I169" s="7">
        <v>1734000</v>
      </c>
      <c r="J169" s="7">
        <v>218578023</v>
      </c>
      <c r="K169" s="7">
        <v>346800</v>
      </c>
      <c r="L169" s="7">
        <v>7737293.589484104</v>
      </c>
    </row>
    <row r="170" spans="1:12" x14ac:dyDescent="0.2">
      <c r="A170" s="2" t="s">
        <v>257</v>
      </c>
      <c r="C170" s="14">
        <v>807</v>
      </c>
      <c r="D170" s="14"/>
      <c r="E170" s="31">
        <v>68103.116265896198</v>
      </c>
      <c r="F170" s="31"/>
      <c r="G170" s="31">
        <v>86.535090553870646</v>
      </c>
      <c r="H170" s="31"/>
      <c r="I170" s="7">
        <v>218578023</v>
      </c>
      <c r="J170" s="7"/>
      <c r="K170" s="7">
        <v>328195.2297297297</v>
      </c>
      <c r="L170" s="7"/>
    </row>
    <row r="171" spans="1:12" x14ac:dyDescent="0.2">
      <c r="A171" s="2" t="s">
        <v>6127</v>
      </c>
      <c r="B171" s="6">
        <v>45535</v>
      </c>
      <c r="C171" s="14">
        <v>10</v>
      </c>
      <c r="D171" s="14">
        <v>10</v>
      </c>
      <c r="E171" s="31">
        <v>563.44431096681092</v>
      </c>
      <c r="F171" s="31">
        <v>563.44431096681092</v>
      </c>
      <c r="G171" s="31">
        <v>56.344431096681092</v>
      </c>
      <c r="H171" s="31">
        <v>56.344431096681092</v>
      </c>
      <c r="I171" s="7">
        <v>3351000</v>
      </c>
      <c r="J171" s="7">
        <v>3351000</v>
      </c>
      <c r="K171" s="7">
        <v>335100</v>
      </c>
      <c r="L171" s="7">
        <v>335100</v>
      </c>
    </row>
    <row r="172" spans="1:12" x14ac:dyDescent="0.2">
      <c r="A172" s="2" t="s">
        <v>6127</v>
      </c>
      <c r="B172" s="6">
        <v>45565</v>
      </c>
      <c r="C172" s="14">
        <v>12</v>
      </c>
      <c r="D172" s="14">
        <v>22</v>
      </c>
      <c r="E172" s="31">
        <v>548.91000000000008</v>
      </c>
      <c r="F172" s="31">
        <v>1112.354310966811</v>
      </c>
      <c r="G172" s="31">
        <v>45.742500000000007</v>
      </c>
      <c r="H172" s="31">
        <v>102.0869310966811</v>
      </c>
      <c r="I172" s="7">
        <v>2824000</v>
      </c>
      <c r="J172" s="7">
        <v>6175000</v>
      </c>
      <c r="K172" s="7">
        <v>235333.33333333334</v>
      </c>
      <c r="L172" s="7">
        <v>570433.33333333337</v>
      </c>
    </row>
    <row r="173" spans="1:12" x14ac:dyDescent="0.2">
      <c r="A173" s="2" t="s">
        <v>6127</v>
      </c>
      <c r="B173" s="6">
        <v>45596</v>
      </c>
      <c r="C173" s="14">
        <v>4</v>
      </c>
      <c r="D173" s="14">
        <v>26</v>
      </c>
      <c r="E173" s="31">
        <v>258</v>
      </c>
      <c r="F173" s="31">
        <v>1370.354310966811</v>
      </c>
      <c r="G173" s="31">
        <v>64.5</v>
      </c>
      <c r="H173" s="31">
        <v>166.5869310966811</v>
      </c>
      <c r="I173" s="7">
        <v>1007000</v>
      </c>
      <c r="J173" s="7">
        <v>7182000</v>
      </c>
      <c r="K173" s="7">
        <v>251750</v>
      </c>
      <c r="L173" s="7">
        <v>822183.33333333337</v>
      </c>
    </row>
    <row r="174" spans="1:12" x14ac:dyDescent="0.2">
      <c r="A174" s="2" t="s">
        <v>6127</v>
      </c>
      <c r="B174" s="6">
        <v>45626</v>
      </c>
      <c r="C174" s="14">
        <v>3</v>
      </c>
      <c r="D174" s="14">
        <v>29</v>
      </c>
      <c r="E174" s="31">
        <v>147.86500000000001</v>
      </c>
      <c r="F174" s="31">
        <v>1518.219310966811</v>
      </c>
      <c r="G174" s="31">
        <v>49.288333333333334</v>
      </c>
      <c r="H174" s="31">
        <v>215.87526443001443</v>
      </c>
      <c r="I174" s="7">
        <v>1065440</v>
      </c>
      <c r="J174" s="7">
        <v>8247440</v>
      </c>
      <c r="K174" s="7">
        <v>355146.66666666669</v>
      </c>
      <c r="L174" s="7">
        <v>1177330</v>
      </c>
    </row>
    <row r="175" spans="1:12" x14ac:dyDescent="0.2">
      <c r="A175" s="2" t="s">
        <v>6127</v>
      </c>
      <c r="B175" s="6">
        <v>45657</v>
      </c>
      <c r="C175" s="14">
        <v>4</v>
      </c>
      <c r="D175" s="14">
        <v>33</v>
      </c>
      <c r="E175" s="31">
        <v>231.98</v>
      </c>
      <c r="F175" s="31">
        <v>1750.199310966811</v>
      </c>
      <c r="G175" s="31">
        <v>57.994999999999997</v>
      </c>
      <c r="H175" s="31">
        <v>273.8702644300144</v>
      </c>
      <c r="I175" s="7">
        <v>1150000</v>
      </c>
      <c r="J175" s="7">
        <v>9397440</v>
      </c>
      <c r="K175" s="7">
        <v>287500</v>
      </c>
      <c r="L175" s="7">
        <v>1464830</v>
      </c>
    </row>
    <row r="176" spans="1:12" x14ac:dyDescent="0.2">
      <c r="A176" s="2" t="s">
        <v>6127</v>
      </c>
      <c r="B176" s="6">
        <v>45716</v>
      </c>
      <c r="C176" s="14">
        <v>3</v>
      </c>
      <c r="D176" s="14">
        <v>36</v>
      </c>
      <c r="E176" s="31">
        <v>146.61800000000002</v>
      </c>
      <c r="F176" s="31">
        <v>1896.817310966811</v>
      </c>
      <c r="G176" s="31">
        <v>48.872666666666674</v>
      </c>
      <c r="H176" s="31">
        <v>322.7429310966811</v>
      </c>
      <c r="I176" s="7">
        <v>854998</v>
      </c>
      <c r="J176" s="7">
        <v>10252438</v>
      </c>
      <c r="K176" s="7">
        <v>284999.33333333331</v>
      </c>
      <c r="L176" s="7">
        <v>1749829.3333333333</v>
      </c>
    </row>
    <row r="177" spans="1:12" x14ac:dyDescent="0.2">
      <c r="A177" s="2" t="s">
        <v>6127</v>
      </c>
      <c r="B177" s="6">
        <v>45747</v>
      </c>
      <c r="C177" s="14">
        <v>3</v>
      </c>
      <c r="D177" s="14">
        <v>39</v>
      </c>
      <c r="E177" s="31">
        <v>501</v>
      </c>
      <c r="F177" s="31">
        <v>2397.817310966811</v>
      </c>
      <c r="G177" s="31">
        <v>167</v>
      </c>
      <c r="H177" s="31">
        <v>489.7429310966811</v>
      </c>
      <c r="I177" s="7">
        <v>1992000</v>
      </c>
      <c r="J177" s="7">
        <v>12244438</v>
      </c>
      <c r="K177" s="7">
        <v>664000</v>
      </c>
      <c r="L177" s="7">
        <v>2413829.333333333</v>
      </c>
    </row>
    <row r="178" spans="1:12" x14ac:dyDescent="0.2">
      <c r="A178" s="2" t="s">
        <v>6127</v>
      </c>
      <c r="B178" s="6">
        <v>45808</v>
      </c>
      <c r="C178" s="14">
        <v>13</v>
      </c>
      <c r="D178" s="14">
        <v>52</v>
      </c>
      <c r="E178" s="31">
        <v>850.8660000000001</v>
      </c>
      <c r="F178" s="31">
        <v>3248.683310966811</v>
      </c>
      <c r="G178" s="31">
        <v>65.451230769230776</v>
      </c>
      <c r="H178" s="31">
        <v>555.19416186591184</v>
      </c>
      <c r="I178" s="7">
        <v>6115999</v>
      </c>
      <c r="J178" s="7">
        <v>18360437</v>
      </c>
      <c r="K178" s="7">
        <v>470461.46153846156</v>
      </c>
      <c r="L178" s="7">
        <v>2884290.7948717945</v>
      </c>
    </row>
    <row r="179" spans="1:12" x14ac:dyDescent="0.2">
      <c r="A179" s="2" t="s">
        <v>6127</v>
      </c>
      <c r="B179" s="6">
        <v>45838</v>
      </c>
      <c r="C179" s="14">
        <v>2</v>
      </c>
      <c r="D179" s="14">
        <v>54</v>
      </c>
      <c r="E179" s="31">
        <v>500</v>
      </c>
      <c r="F179" s="31">
        <v>3748.683310966811</v>
      </c>
      <c r="G179" s="31">
        <v>250</v>
      </c>
      <c r="H179" s="31">
        <v>805.19416186591184</v>
      </c>
      <c r="I179" s="7">
        <v>800000</v>
      </c>
      <c r="J179" s="7">
        <v>19160437</v>
      </c>
      <c r="K179" s="7">
        <v>400000</v>
      </c>
      <c r="L179" s="7">
        <v>3284290.7948717945</v>
      </c>
    </row>
    <row r="180" spans="1:12" x14ac:dyDescent="0.2">
      <c r="A180" s="2" t="s">
        <v>6127</v>
      </c>
      <c r="B180" s="6">
        <v>45869</v>
      </c>
      <c r="C180" s="14">
        <v>30</v>
      </c>
      <c r="D180" s="14">
        <v>84</v>
      </c>
      <c r="E180" s="31">
        <v>3450</v>
      </c>
      <c r="F180" s="31">
        <v>7198.6833109668114</v>
      </c>
      <c r="G180" s="31">
        <v>115</v>
      </c>
      <c r="H180" s="31">
        <v>920.19416186591184</v>
      </c>
      <c r="I180" s="7"/>
      <c r="J180" s="7">
        <v>19160437</v>
      </c>
      <c r="K180" s="7"/>
      <c r="L180" s="7">
        <v>3284290.7948717945</v>
      </c>
    </row>
    <row r="181" spans="1:12" x14ac:dyDescent="0.2">
      <c r="A181" s="2" t="s">
        <v>6127</v>
      </c>
      <c r="B181" s="6">
        <v>45900</v>
      </c>
      <c r="C181" s="14">
        <v>7</v>
      </c>
      <c r="D181" s="14">
        <v>91</v>
      </c>
      <c r="E181" s="31">
        <v>1631</v>
      </c>
      <c r="F181" s="31">
        <v>8829.6833109668114</v>
      </c>
      <c r="G181" s="31">
        <v>233</v>
      </c>
      <c r="H181" s="31">
        <v>1153.1941618659118</v>
      </c>
      <c r="I181" s="7"/>
      <c r="J181" s="7">
        <v>19160437</v>
      </c>
      <c r="K181" s="7"/>
      <c r="L181" s="7">
        <v>3284290.7948717945</v>
      </c>
    </row>
    <row r="182" spans="1:12" x14ac:dyDescent="0.2">
      <c r="A182" s="2" t="s">
        <v>6127</v>
      </c>
      <c r="B182" s="6">
        <v>45961</v>
      </c>
      <c r="C182" s="14">
        <v>1</v>
      </c>
      <c r="D182" s="14">
        <v>92</v>
      </c>
      <c r="E182" s="31">
        <v>72</v>
      </c>
      <c r="F182" s="31">
        <v>8901.6833109668114</v>
      </c>
      <c r="G182" s="31">
        <v>72</v>
      </c>
      <c r="H182" s="31">
        <v>1225.1941618659118</v>
      </c>
      <c r="I182" s="7"/>
      <c r="J182" s="7">
        <v>19160437</v>
      </c>
      <c r="K182" s="7"/>
      <c r="L182" s="7">
        <v>3284290.7948717945</v>
      </c>
    </row>
    <row r="183" spans="1:12" x14ac:dyDescent="0.2">
      <c r="A183" s="2" t="s">
        <v>7358</v>
      </c>
      <c r="C183" s="14">
        <v>92</v>
      </c>
      <c r="D183" s="14"/>
      <c r="E183" s="31">
        <v>8901.6833109668096</v>
      </c>
      <c r="F183" s="31"/>
      <c r="G183" s="31">
        <v>96.757427293117502</v>
      </c>
      <c r="H183" s="31"/>
      <c r="I183" s="7">
        <v>19160437</v>
      </c>
      <c r="J183" s="7"/>
      <c r="K183" s="7">
        <v>354822.90740740742</v>
      </c>
      <c r="L183" s="7"/>
    </row>
    <row r="184" spans="1:12" x14ac:dyDescent="0.2">
      <c r="A184" s="2" t="s">
        <v>7390</v>
      </c>
      <c r="B184" s="6">
        <v>45565</v>
      </c>
      <c r="C184" s="14">
        <v>37</v>
      </c>
      <c r="D184" s="14">
        <v>37</v>
      </c>
      <c r="E184" s="31">
        <v>1800</v>
      </c>
      <c r="F184" s="31">
        <v>1800</v>
      </c>
      <c r="G184" s="31">
        <v>60</v>
      </c>
      <c r="H184" s="31">
        <v>60</v>
      </c>
      <c r="I184" s="7">
        <v>5580000</v>
      </c>
      <c r="J184" s="7">
        <v>5580000</v>
      </c>
      <c r="K184" s="7">
        <v>186000</v>
      </c>
      <c r="L184" s="7">
        <v>186000</v>
      </c>
    </row>
    <row r="185" spans="1:12" x14ac:dyDescent="0.2">
      <c r="A185" s="2" t="s">
        <v>7390</v>
      </c>
      <c r="B185" s="6">
        <v>45596</v>
      </c>
      <c r="C185" s="14">
        <v>32</v>
      </c>
      <c r="D185" s="14">
        <v>69</v>
      </c>
      <c r="E185" s="31">
        <v>960</v>
      </c>
      <c r="F185" s="31">
        <v>2760</v>
      </c>
      <c r="G185" s="31">
        <v>30</v>
      </c>
      <c r="H185" s="31">
        <v>90</v>
      </c>
      <c r="I185" s="7">
        <v>4497924</v>
      </c>
      <c r="J185" s="7">
        <v>10077924</v>
      </c>
      <c r="K185" s="7">
        <v>140560.125</v>
      </c>
      <c r="L185" s="7">
        <v>326560.125</v>
      </c>
    </row>
    <row r="186" spans="1:12" x14ac:dyDescent="0.2">
      <c r="A186" s="2" t="s">
        <v>7390</v>
      </c>
      <c r="B186" s="6">
        <v>45626</v>
      </c>
      <c r="C186" s="14">
        <v>4</v>
      </c>
      <c r="D186" s="14">
        <v>73</v>
      </c>
      <c r="E186" s="31">
        <v>267.98937347138582</v>
      </c>
      <c r="F186" s="31">
        <v>3027.989373471386</v>
      </c>
      <c r="G186" s="31">
        <v>66.997343367846454</v>
      </c>
      <c r="H186" s="31">
        <v>156.99734336784644</v>
      </c>
      <c r="I186" s="7">
        <v>1000000</v>
      </c>
      <c r="J186" s="7">
        <v>11077924</v>
      </c>
      <c r="K186" s="7">
        <v>250000</v>
      </c>
      <c r="L186" s="7">
        <v>576560.125</v>
      </c>
    </row>
    <row r="187" spans="1:12" x14ac:dyDescent="0.2">
      <c r="A187" s="2" t="s">
        <v>7390</v>
      </c>
      <c r="B187" s="6">
        <v>45657</v>
      </c>
      <c r="C187" s="14">
        <v>18</v>
      </c>
      <c r="D187" s="14">
        <v>91</v>
      </c>
      <c r="E187" s="31">
        <v>1140.8166666666666</v>
      </c>
      <c r="F187" s="31">
        <v>4168.8060401380526</v>
      </c>
      <c r="G187" s="31">
        <v>63.3787037037037</v>
      </c>
      <c r="H187" s="31">
        <v>220.37604707155015</v>
      </c>
      <c r="I187" s="7">
        <v>7185710</v>
      </c>
      <c r="J187" s="7">
        <v>18263634</v>
      </c>
      <c r="K187" s="7">
        <v>399206.11111111112</v>
      </c>
      <c r="L187" s="7">
        <v>975766.23611111112</v>
      </c>
    </row>
    <row r="188" spans="1:12" x14ac:dyDescent="0.2">
      <c r="A188" s="2" t="s">
        <v>7390</v>
      </c>
      <c r="B188" s="6">
        <v>45688</v>
      </c>
      <c r="C188" s="14">
        <v>40</v>
      </c>
      <c r="D188" s="14">
        <v>131</v>
      </c>
      <c r="E188" s="31">
        <v>1386.76</v>
      </c>
      <c r="F188" s="31">
        <v>5555.5660401380528</v>
      </c>
      <c r="G188" s="31">
        <v>57.781666666666666</v>
      </c>
      <c r="H188" s="31">
        <v>278.15771373821678</v>
      </c>
      <c r="I188" s="7">
        <v>7052000</v>
      </c>
      <c r="J188" s="7">
        <v>25315634</v>
      </c>
      <c r="K188" s="7">
        <v>352600</v>
      </c>
      <c r="L188" s="7">
        <v>1328366.236111111</v>
      </c>
    </row>
    <row r="189" spans="1:12" x14ac:dyDescent="0.2">
      <c r="A189" s="2" t="s">
        <v>7390</v>
      </c>
      <c r="B189" s="6">
        <v>45716</v>
      </c>
      <c r="C189" s="14">
        <v>26</v>
      </c>
      <c r="D189" s="14">
        <v>157</v>
      </c>
      <c r="E189" s="31">
        <v>1133.9630000000002</v>
      </c>
      <c r="F189" s="31">
        <v>6689.5290401380535</v>
      </c>
      <c r="G189" s="31">
        <v>45.358520000000006</v>
      </c>
      <c r="H189" s="31">
        <v>323.51623373821678</v>
      </c>
      <c r="I189" s="7">
        <v>5742400</v>
      </c>
      <c r="J189" s="7">
        <v>31058034</v>
      </c>
      <c r="K189" s="7">
        <v>239266.66666666666</v>
      </c>
      <c r="L189" s="7">
        <v>1567632.9027777778</v>
      </c>
    </row>
    <row r="190" spans="1:12" x14ac:dyDescent="0.2">
      <c r="A190" s="2" t="s">
        <v>7390</v>
      </c>
      <c r="B190" s="6">
        <v>45747</v>
      </c>
      <c r="C190" s="14">
        <v>14</v>
      </c>
      <c r="D190" s="14">
        <v>171</v>
      </c>
      <c r="E190" s="31">
        <v>741.04</v>
      </c>
      <c r="F190" s="31">
        <v>7430.5690401380534</v>
      </c>
      <c r="G190" s="31">
        <v>52.931428571428569</v>
      </c>
      <c r="H190" s="31">
        <v>376.44766230964535</v>
      </c>
      <c r="I190" s="7">
        <v>3455250</v>
      </c>
      <c r="J190" s="7">
        <v>34513284</v>
      </c>
      <c r="K190" s="7">
        <v>383916.66666666669</v>
      </c>
      <c r="L190" s="7">
        <v>1951549.5694444445</v>
      </c>
    </row>
    <row r="191" spans="1:12" x14ac:dyDescent="0.2">
      <c r="A191" s="2" t="s">
        <v>7390</v>
      </c>
      <c r="B191" s="6">
        <v>45777</v>
      </c>
      <c r="C191" s="14">
        <v>23</v>
      </c>
      <c r="D191" s="14">
        <v>194</v>
      </c>
      <c r="E191" s="31">
        <v>1672.1040000000003</v>
      </c>
      <c r="F191" s="31">
        <v>9102.6730401380537</v>
      </c>
      <c r="G191" s="31">
        <v>98.359058823529423</v>
      </c>
      <c r="H191" s="31">
        <v>474.80672113317479</v>
      </c>
      <c r="I191" s="7">
        <v>7900000</v>
      </c>
      <c r="J191" s="7">
        <v>42413284</v>
      </c>
      <c r="K191" s="7">
        <v>464705.8823529412</v>
      </c>
      <c r="L191" s="7">
        <v>2416255.4517973857</v>
      </c>
    </row>
    <row r="192" spans="1:12" x14ac:dyDescent="0.2">
      <c r="A192" s="2" t="s">
        <v>7390</v>
      </c>
      <c r="B192" s="6">
        <v>45808</v>
      </c>
      <c r="C192" s="14">
        <v>64</v>
      </c>
      <c r="D192" s="14">
        <v>258</v>
      </c>
      <c r="E192" s="31">
        <v>4326.7660000000014</v>
      </c>
      <c r="F192" s="31">
        <v>13429.439040138055</v>
      </c>
      <c r="G192" s="31">
        <v>68.678825396825417</v>
      </c>
      <c r="H192" s="31">
        <v>543.48554653000019</v>
      </c>
      <c r="I192" s="7">
        <v>27964994</v>
      </c>
      <c r="J192" s="7">
        <v>70378278</v>
      </c>
      <c r="K192" s="7">
        <v>443888.79365079367</v>
      </c>
      <c r="L192" s="7">
        <v>2860144.2454481795</v>
      </c>
    </row>
    <row r="193" spans="1:12" x14ac:dyDescent="0.2">
      <c r="A193" s="2" t="s">
        <v>7390</v>
      </c>
      <c r="B193" s="6">
        <v>45838</v>
      </c>
      <c r="C193" s="14">
        <v>36</v>
      </c>
      <c r="D193" s="14">
        <v>294</v>
      </c>
      <c r="E193" s="31">
        <v>2341.9309275640085</v>
      </c>
      <c r="F193" s="31">
        <v>15771.369967702063</v>
      </c>
      <c r="G193" s="31">
        <v>65.053636876778015</v>
      </c>
      <c r="H193" s="31">
        <v>608.53918340677819</v>
      </c>
      <c r="I193" s="7">
        <v>8500000</v>
      </c>
      <c r="J193" s="7">
        <v>78878278</v>
      </c>
      <c r="K193" s="7">
        <v>236111.11111111112</v>
      </c>
      <c r="L193" s="7">
        <v>3096255.3565592906</v>
      </c>
    </row>
    <row r="194" spans="1:12" x14ac:dyDescent="0.2">
      <c r="A194" s="2" t="s">
        <v>7390</v>
      </c>
      <c r="B194" s="6">
        <v>45869</v>
      </c>
      <c r="C194" s="14">
        <v>33</v>
      </c>
      <c r="D194" s="14">
        <v>327</v>
      </c>
      <c r="E194" s="31">
        <v>1570.98</v>
      </c>
      <c r="F194" s="31">
        <v>17342.349967702063</v>
      </c>
      <c r="G194" s="31">
        <v>82.683157894736837</v>
      </c>
      <c r="H194" s="31">
        <v>691.22234130151503</v>
      </c>
      <c r="I194" s="7">
        <v>9934285</v>
      </c>
      <c r="J194" s="7">
        <v>88812563</v>
      </c>
      <c r="K194" s="7">
        <v>522857.10526315792</v>
      </c>
      <c r="L194" s="7">
        <v>3619112.4618224483</v>
      </c>
    </row>
    <row r="195" spans="1:12" x14ac:dyDescent="0.2">
      <c r="A195" s="2" t="s">
        <v>7390</v>
      </c>
      <c r="B195" s="6">
        <v>45900</v>
      </c>
      <c r="C195" s="14">
        <v>16</v>
      </c>
      <c r="D195" s="14">
        <v>343</v>
      </c>
      <c r="E195" s="31">
        <v>887.97850000000005</v>
      </c>
      <c r="F195" s="31">
        <v>18230.328467702064</v>
      </c>
      <c r="G195" s="31">
        <v>55.498656250000003</v>
      </c>
      <c r="H195" s="31">
        <v>746.72099755151498</v>
      </c>
      <c r="I195" s="7">
        <v>1800000</v>
      </c>
      <c r="J195" s="7">
        <v>90612563</v>
      </c>
      <c r="K195" s="7">
        <v>300000</v>
      </c>
      <c r="L195" s="7">
        <v>3919112.4618224483</v>
      </c>
    </row>
    <row r="196" spans="1:12" x14ac:dyDescent="0.2">
      <c r="A196" s="2" t="s">
        <v>7390</v>
      </c>
      <c r="B196" s="6">
        <v>45930</v>
      </c>
      <c r="C196" s="14">
        <v>34</v>
      </c>
      <c r="D196" s="14">
        <v>377</v>
      </c>
      <c r="E196" s="31">
        <v>2377.09</v>
      </c>
      <c r="F196" s="31">
        <v>20607.418467702064</v>
      </c>
      <c r="G196" s="31">
        <v>103.35173913043479</v>
      </c>
      <c r="H196" s="31">
        <v>850.07273668194978</v>
      </c>
      <c r="I196" s="7">
        <v>4440000</v>
      </c>
      <c r="J196" s="7">
        <v>95052563</v>
      </c>
      <c r="K196" s="7">
        <v>370000</v>
      </c>
      <c r="L196" s="7">
        <v>4289112.4618224483</v>
      </c>
    </row>
    <row r="197" spans="1:12" x14ac:dyDescent="0.2">
      <c r="A197" s="2" t="s">
        <v>7390</v>
      </c>
      <c r="B197" s="6">
        <v>45961</v>
      </c>
      <c r="C197" s="14">
        <v>59</v>
      </c>
      <c r="D197" s="14">
        <v>436</v>
      </c>
      <c r="E197" s="31">
        <v>3468.5409999999979</v>
      </c>
      <c r="F197" s="31">
        <v>24075.959467702061</v>
      </c>
      <c r="G197" s="31">
        <v>86.713524999999947</v>
      </c>
      <c r="H197" s="31">
        <v>936.78626168194978</v>
      </c>
      <c r="I197" s="7">
        <v>3793191</v>
      </c>
      <c r="J197" s="7">
        <v>98845754</v>
      </c>
      <c r="K197" s="7">
        <v>252879.4</v>
      </c>
      <c r="L197" s="7">
        <v>4541991.8618224487</v>
      </c>
    </row>
    <row r="198" spans="1:12" x14ac:dyDescent="0.2">
      <c r="A198" s="2" t="s">
        <v>7390</v>
      </c>
      <c r="B198" s="6">
        <v>45991</v>
      </c>
      <c r="C198" s="14">
        <v>37</v>
      </c>
      <c r="D198" s="14">
        <v>473</v>
      </c>
      <c r="E198" s="31">
        <v>1972.0399999999995</v>
      </c>
      <c r="F198" s="31">
        <v>26047.999467702062</v>
      </c>
      <c r="G198" s="31">
        <v>70.429999999999978</v>
      </c>
      <c r="H198" s="31">
        <v>1007.2162616819497</v>
      </c>
      <c r="I198" s="7">
        <v>2700000</v>
      </c>
      <c r="J198" s="7">
        <v>101545754</v>
      </c>
      <c r="K198" s="7">
        <v>150000</v>
      </c>
      <c r="L198" s="7">
        <v>4691991.8618224487</v>
      </c>
    </row>
    <row r="199" spans="1:12" x14ac:dyDescent="0.2">
      <c r="A199" s="2" t="s">
        <v>7390</v>
      </c>
      <c r="B199" s="6">
        <v>46022</v>
      </c>
      <c r="C199" s="14">
        <v>25</v>
      </c>
      <c r="D199" s="14">
        <v>498</v>
      </c>
      <c r="E199" s="31">
        <v>28.83</v>
      </c>
      <c r="F199" s="31">
        <v>26076.829467702064</v>
      </c>
      <c r="G199" s="31">
        <v>28.83</v>
      </c>
      <c r="H199" s="31">
        <v>1036.0462616819498</v>
      </c>
      <c r="I199" s="7">
        <v>140000</v>
      </c>
      <c r="J199" s="7">
        <v>101685754</v>
      </c>
      <c r="K199" s="7">
        <v>140000</v>
      </c>
      <c r="L199" s="7">
        <v>4831991.8618224487</v>
      </c>
    </row>
    <row r="200" spans="1:12" x14ac:dyDescent="0.2">
      <c r="A200" s="2" t="s">
        <v>7390</v>
      </c>
      <c r="B200" s="6">
        <v>46053</v>
      </c>
      <c r="C200" s="14">
        <v>19</v>
      </c>
      <c r="D200" s="14">
        <v>517</v>
      </c>
      <c r="E200" s="31">
        <v>442.49750000000006</v>
      </c>
      <c r="F200" s="31">
        <v>26519.326967702065</v>
      </c>
      <c r="G200" s="31">
        <v>44.249750000000006</v>
      </c>
      <c r="H200" s="31">
        <v>1080.2960116819497</v>
      </c>
      <c r="I200" s="7"/>
      <c r="J200" s="7">
        <v>101685754</v>
      </c>
      <c r="K200" s="7"/>
      <c r="L200" s="7">
        <v>4831991.8618224487</v>
      </c>
    </row>
    <row r="201" spans="1:12" x14ac:dyDescent="0.2">
      <c r="A201" s="2" t="s">
        <v>7390</v>
      </c>
      <c r="B201" s="6">
        <v>46081</v>
      </c>
      <c r="C201" s="14">
        <v>4</v>
      </c>
      <c r="D201" s="14">
        <v>521</v>
      </c>
      <c r="E201" s="31"/>
      <c r="F201" s="31">
        <v>26519.326967702065</v>
      </c>
      <c r="G201" s="31"/>
      <c r="H201" s="31">
        <v>1080.2960116819497</v>
      </c>
      <c r="I201" s="7"/>
      <c r="J201" s="7">
        <v>101685754</v>
      </c>
      <c r="K201" s="7"/>
      <c r="L201" s="7">
        <v>4831991.8618224487</v>
      </c>
    </row>
    <row r="202" spans="1:12" x14ac:dyDescent="0.2">
      <c r="A202" s="2" t="s">
        <v>7390</v>
      </c>
      <c r="B202" s="6">
        <v>46112</v>
      </c>
      <c r="C202" s="14">
        <v>7</v>
      </c>
      <c r="D202" s="14">
        <v>528</v>
      </c>
      <c r="E202" s="31">
        <v>409.15600000000001</v>
      </c>
      <c r="F202" s="31">
        <v>26928.482967702064</v>
      </c>
      <c r="G202" s="31">
        <v>68.192666666666668</v>
      </c>
      <c r="H202" s="31">
        <v>1148.4886783486163</v>
      </c>
      <c r="I202" s="7">
        <v>600000</v>
      </c>
      <c r="J202" s="7">
        <v>102285754</v>
      </c>
      <c r="K202" s="7">
        <v>300000</v>
      </c>
      <c r="L202" s="7">
        <v>5131991.8618224487</v>
      </c>
    </row>
    <row r="203" spans="1:12" x14ac:dyDescent="0.2">
      <c r="A203" s="2" t="s">
        <v>7390</v>
      </c>
      <c r="B203" s="6">
        <v>46142</v>
      </c>
      <c r="C203" s="14">
        <v>33</v>
      </c>
      <c r="D203" s="14">
        <v>561</v>
      </c>
      <c r="E203" s="31">
        <v>3746.0859999999998</v>
      </c>
      <c r="F203" s="31">
        <v>30674.568967702064</v>
      </c>
      <c r="G203" s="31">
        <v>129.17537931034482</v>
      </c>
      <c r="H203" s="31">
        <v>1277.6640576589612</v>
      </c>
      <c r="I203" s="7">
        <v>1590000</v>
      </c>
      <c r="J203" s="7">
        <v>103875754</v>
      </c>
      <c r="K203" s="7">
        <v>265000</v>
      </c>
      <c r="L203" s="7">
        <v>5396991.8618224487</v>
      </c>
    </row>
    <row r="204" spans="1:12" x14ac:dyDescent="0.2">
      <c r="A204" s="2" t="s">
        <v>7390</v>
      </c>
      <c r="B204" s="6">
        <v>46173</v>
      </c>
      <c r="C204" s="14">
        <v>40</v>
      </c>
      <c r="D204" s="14">
        <v>601</v>
      </c>
      <c r="E204" s="31">
        <v>2238.096</v>
      </c>
      <c r="F204" s="31">
        <v>32912.664967702061</v>
      </c>
      <c r="G204" s="31">
        <v>69.9405</v>
      </c>
      <c r="H204" s="31">
        <v>1347.6045576589611</v>
      </c>
      <c r="I204" s="7">
        <v>19885827</v>
      </c>
      <c r="J204" s="7">
        <v>123761581</v>
      </c>
      <c r="K204" s="7">
        <v>621432.09375</v>
      </c>
      <c r="L204" s="7">
        <v>6018423.9555724487</v>
      </c>
    </row>
    <row r="205" spans="1:12" x14ac:dyDescent="0.2">
      <c r="A205" s="2" t="s">
        <v>7390</v>
      </c>
      <c r="B205" s="6">
        <v>46203</v>
      </c>
      <c r="C205" s="14">
        <v>9</v>
      </c>
      <c r="D205" s="14">
        <v>610</v>
      </c>
      <c r="E205" s="31">
        <v>205.59199999999998</v>
      </c>
      <c r="F205" s="31">
        <v>33118.256967702058</v>
      </c>
      <c r="G205" s="31">
        <v>34.265333333333331</v>
      </c>
      <c r="H205" s="31">
        <v>1381.8698909922944</v>
      </c>
      <c r="I205" s="7">
        <v>1189680</v>
      </c>
      <c r="J205" s="7">
        <v>124951261</v>
      </c>
      <c r="K205" s="7">
        <v>198280</v>
      </c>
      <c r="L205" s="7">
        <v>6216703.9555724487</v>
      </c>
    </row>
    <row r="206" spans="1:12" x14ac:dyDescent="0.2">
      <c r="A206" s="2" t="s">
        <v>7390</v>
      </c>
      <c r="B206" s="6">
        <v>46234</v>
      </c>
      <c r="C206" s="14">
        <v>20</v>
      </c>
      <c r="D206" s="14">
        <v>630</v>
      </c>
      <c r="E206" s="31">
        <v>374.85600000000005</v>
      </c>
      <c r="F206" s="31">
        <v>33493.112967702058</v>
      </c>
      <c r="G206" s="31">
        <v>24.990400000000005</v>
      </c>
      <c r="H206" s="31">
        <v>1406.8602909922943</v>
      </c>
      <c r="I206" s="7">
        <v>1616090</v>
      </c>
      <c r="J206" s="7">
        <v>126567351</v>
      </c>
      <c r="K206" s="7">
        <v>124314.61538461539</v>
      </c>
      <c r="L206" s="7">
        <v>6341018.5709570637</v>
      </c>
    </row>
    <row r="207" spans="1:12" x14ac:dyDescent="0.2">
      <c r="A207" s="2" t="s">
        <v>7438</v>
      </c>
      <c r="C207" s="14">
        <v>630</v>
      </c>
      <c r="D207" s="14"/>
      <c r="E207" s="31">
        <v>33493.112967702007</v>
      </c>
      <c r="F207" s="31"/>
      <c r="G207" s="31">
        <v>68.633428212504114</v>
      </c>
      <c r="H207" s="31"/>
      <c r="I207" s="7">
        <v>126567351</v>
      </c>
      <c r="J207" s="7"/>
      <c r="K207" s="7">
        <v>330463.05744125327</v>
      </c>
      <c r="L207" s="7"/>
    </row>
    <row r="208" spans="1:12" x14ac:dyDescent="0.2">
      <c r="A208" s="2" t="s">
        <v>227</v>
      </c>
      <c r="C208" s="14">
        <v>7491</v>
      </c>
      <c r="D208" s="14"/>
      <c r="E208" s="31">
        <v>518738.88454648672</v>
      </c>
      <c r="F208" s="31"/>
      <c r="G208" s="31">
        <v>75.66203100152957</v>
      </c>
      <c r="H208" s="31"/>
      <c r="I208" s="7">
        <v>1372094641</v>
      </c>
      <c r="J208" s="7"/>
      <c r="K208" s="7">
        <v>267569.15776131046</v>
      </c>
      <c r="L208" s="7"/>
    </row>
    <row r="209" spans="1:12" x14ac:dyDescent="0.2">
      <c r="C209" s="14"/>
      <c r="D209" s="14"/>
      <c r="E209" s="31"/>
      <c r="F209" s="31"/>
      <c r="G209" s="31"/>
      <c r="H209" s="31"/>
      <c r="I209" s="7"/>
      <c r="J209" s="7"/>
      <c r="K209" s="7"/>
      <c r="L209" s="7"/>
    </row>
    <row r="210" spans="1:12" x14ac:dyDescent="0.2">
      <c r="C210" s="14"/>
      <c r="D210" s="14"/>
      <c r="E210" s="31"/>
      <c r="F210" s="31"/>
      <c r="G210" s="31"/>
      <c r="H210" s="31"/>
      <c r="I210" s="7"/>
      <c r="J210" s="7"/>
      <c r="K210" s="7"/>
      <c r="L210" s="7"/>
    </row>
    <row r="211" spans="1:12" x14ac:dyDescent="0.2">
      <c r="C211" s="14"/>
      <c r="D211" s="14"/>
      <c r="E211" s="31"/>
      <c r="F211" s="31"/>
      <c r="G211" s="31"/>
      <c r="H211" s="31"/>
      <c r="I211" s="7"/>
      <c r="J211" s="7"/>
      <c r="K211" s="7"/>
      <c r="L211" s="7"/>
    </row>
    <row r="212" spans="1:12" x14ac:dyDescent="0.2">
      <c r="C212" s="14"/>
      <c r="D212" s="14"/>
      <c r="E212" s="31"/>
      <c r="F212" s="31"/>
      <c r="G212" s="31"/>
      <c r="H212" s="31"/>
      <c r="I212" s="7"/>
      <c r="J212" s="7"/>
      <c r="K212" s="7"/>
      <c r="L212" s="7"/>
    </row>
    <row r="213" spans="1:12" x14ac:dyDescent="0.2">
      <c r="C213" s="14"/>
      <c r="D213" s="14"/>
      <c r="E213" s="31"/>
      <c r="F213" s="31"/>
      <c r="G213" s="31"/>
      <c r="H213" s="31"/>
      <c r="I213" s="7"/>
      <c r="J213" s="7"/>
      <c r="K213" s="7"/>
      <c r="L213" s="7"/>
    </row>
    <row r="214" spans="1:12" x14ac:dyDescent="0.2">
      <c r="C214" s="14"/>
      <c r="D214" s="14"/>
      <c r="E214" s="31"/>
      <c r="F214" s="31"/>
      <c r="G214" s="31"/>
      <c r="H214" s="31"/>
      <c r="I214" s="7"/>
      <c r="J214" s="7"/>
      <c r="K214" s="7"/>
      <c r="L214" s="7"/>
    </row>
    <row r="215" spans="1:12" x14ac:dyDescent="0.2">
      <c r="C215" s="14"/>
      <c r="D215" s="14"/>
      <c r="E215" s="31"/>
      <c r="F215" s="31"/>
      <c r="G215" s="31"/>
      <c r="H215" s="31"/>
      <c r="I215" s="7"/>
      <c r="J215" s="7"/>
      <c r="K215" s="7"/>
      <c r="L215" s="7"/>
    </row>
    <row r="216" spans="1:12" x14ac:dyDescent="0.2">
      <c r="C216" s="14"/>
      <c r="D216" s="14"/>
      <c r="E216" s="31"/>
      <c r="F216" s="31"/>
      <c r="G216" s="31"/>
      <c r="H216" s="31"/>
      <c r="I216" s="7"/>
      <c r="J216" s="7"/>
      <c r="K216" s="7"/>
      <c r="L216" s="7"/>
    </row>
    <row r="217" spans="1:12" x14ac:dyDescent="0.2">
      <c r="C217" s="14"/>
      <c r="D217" s="14"/>
      <c r="E217" s="31"/>
      <c r="F217" s="31"/>
      <c r="G217" s="31"/>
      <c r="H217" s="31"/>
      <c r="I217" s="7"/>
      <c r="J217" s="7"/>
      <c r="K217" s="7"/>
      <c r="L217" s="7"/>
    </row>
    <row r="218" spans="1:12" x14ac:dyDescent="0.2">
      <c r="C218" s="14"/>
      <c r="D218" s="14"/>
      <c r="E218" s="31"/>
      <c r="F218" s="31"/>
      <c r="G218" s="31"/>
      <c r="H218" s="31"/>
      <c r="I218" s="7"/>
      <c r="J218" s="7"/>
      <c r="K218" s="7"/>
      <c r="L218" s="7"/>
    </row>
    <row r="219" spans="1:12" x14ac:dyDescent="0.2">
      <c r="C219" s="14"/>
      <c r="D219" s="14"/>
      <c r="E219" s="31"/>
      <c r="F219" s="31"/>
      <c r="G219" s="31"/>
      <c r="H219" s="31"/>
      <c r="I219" s="7"/>
      <c r="J219" s="7"/>
      <c r="K219" s="7"/>
      <c r="L219" s="7"/>
    </row>
    <row r="220" spans="1:12" x14ac:dyDescent="0.2">
      <c r="A220" s="10" t="s">
        <v>258</v>
      </c>
      <c r="D220" s="58"/>
    </row>
    <row r="221" spans="1:12" x14ac:dyDescent="0.2">
      <c r="A221" s="5" t="s">
        <v>252</v>
      </c>
      <c r="B221" s="5" t="s">
        <v>235</v>
      </c>
      <c r="C221" s="5" t="s">
        <v>231</v>
      </c>
      <c r="D221" s="5" t="s">
        <v>242</v>
      </c>
      <c r="E221" s="5" t="s">
        <v>244</v>
      </c>
      <c r="F221" s="5" t="s">
        <v>259</v>
      </c>
      <c r="G221" s="5" t="s">
        <v>260</v>
      </c>
      <c r="H221" s="5" t="s">
        <v>236</v>
      </c>
      <c r="I221" s="5" t="s">
        <v>241</v>
      </c>
      <c r="J221" s="5" t="s">
        <v>254</v>
      </c>
      <c r="K221" s="5" t="s">
        <v>246</v>
      </c>
      <c r="L221" s="5" t="s">
        <v>253</v>
      </c>
    </row>
    <row r="222" spans="1:12" x14ac:dyDescent="0.2">
      <c r="A222" s="2" t="str">
        <f t="shared" ref="A222:B224" si="1">A13</f>
        <v>Active</v>
      </c>
      <c r="B222" s="6">
        <f t="shared" si="1"/>
        <v>46234</v>
      </c>
      <c r="C222" s="14">
        <f t="shared" ref="C222:C227" ca="1" si="2">(OFFSET($A$91,E13,3))</f>
        <v>2050</v>
      </c>
      <c r="D222" s="31">
        <f ca="1">(OFFSET($A$91,E13,5))</f>
        <v>50265.133220274183</v>
      </c>
      <c r="E222" s="31">
        <f t="shared" ref="E222:E227" ca="1" si="3">(OFFSET($A$91,E13,7))</f>
        <v>964.26753218327121</v>
      </c>
      <c r="F222" s="7">
        <f ca="1">(OFFSET($A$91,E13,9))</f>
        <v>306666979</v>
      </c>
      <c r="G222" s="7">
        <f ca="1">(OFFSET($A$91,E13,11))</f>
        <v>3986118.7378717265</v>
      </c>
      <c r="H222" s="50"/>
      <c r="I222" s="50" t="s">
        <v>3727</v>
      </c>
      <c r="J222" s="50" t="s">
        <v>3727</v>
      </c>
      <c r="K222" s="50" t="s">
        <v>3727</v>
      </c>
      <c r="L222" s="50" t="s">
        <v>3727</v>
      </c>
    </row>
    <row r="223" spans="1:12" x14ac:dyDescent="0.2">
      <c r="A223" s="2" t="str">
        <f t="shared" si="1"/>
        <v>Announcement</v>
      </c>
      <c r="B223" s="6">
        <f t="shared" si="1"/>
        <v>46234</v>
      </c>
      <c r="C223" s="14">
        <f t="shared" ca="1" si="2"/>
        <v>3905</v>
      </c>
      <c r="D223" s="31">
        <f ca="1">(OFFSET($A$91,E14,5))</f>
        <v>357584.84128164698</v>
      </c>
      <c r="E223" s="31">
        <f t="shared" ca="1" si="3"/>
        <v>2305.62491945277</v>
      </c>
      <c r="F223" s="7">
        <f ca="1">(OFFSET($A$91,E14,9))</f>
        <v>700591051</v>
      </c>
      <c r="G223" s="7">
        <f ca="1">(OFFSET($A$91,E14,11))</f>
        <v>7924720.1919044806</v>
      </c>
      <c r="H223" s="50"/>
      <c r="I223" s="50" t="s">
        <v>3727</v>
      </c>
      <c r="J223" s="50" t="s">
        <v>3727</v>
      </c>
      <c r="K223" s="50" t="s">
        <v>3727</v>
      </c>
      <c r="L223" s="50" t="s">
        <v>3727</v>
      </c>
    </row>
    <row r="224" spans="1:12" x14ac:dyDescent="0.2">
      <c r="A224" s="2" t="str">
        <f t="shared" si="1"/>
        <v>Cancelled</v>
      </c>
      <c r="B224" s="6">
        <f t="shared" si="1"/>
        <v>46112</v>
      </c>
      <c r="C224" s="14">
        <f t="shared" ca="1" si="2"/>
        <v>7</v>
      </c>
      <c r="D224" s="31">
        <f ca="1">(OFFSET($A$91,E15,5))</f>
        <v>390.9975</v>
      </c>
      <c r="E224" s="31">
        <f t="shared" ca="1" si="3"/>
        <v>362.21249999999998</v>
      </c>
      <c r="F224" s="7">
        <f ca="1">(OFFSET($A$91,E15,9))</f>
        <v>530800</v>
      </c>
      <c r="G224" s="7">
        <f ca="1">(OFFSET($A$91,E15,11))</f>
        <v>332900</v>
      </c>
      <c r="H224" s="50"/>
      <c r="I224" s="50" t="s">
        <v>3727</v>
      </c>
      <c r="J224" s="50" t="s">
        <v>3727</v>
      </c>
      <c r="K224" s="50" t="s">
        <v>3727</v>
      </c>
      <c r="L224" s="50" t="s">
        <v>3727</v>
      </c>
    </row>
    <row r="225" spans="1:14" x14ac:dyDescent="0.2">
      <c r="A225" s="2" t="s">
        <v>38</v>
      </c>
      <c r="B225" s="6">
        <f>B16</f>
        <v>46234</v>
      </c>
      <c r="C225" s="14">
        <f t="shared" ca="1" si="2"/>
        <v>807</v>
      </c>
      <c r="D225" s="31">
        <f ca="1">(OFFSET($A$91,E16,5))</f>
        <v>68103.116265896198</v>
      </c>
      <c r="E225" s="31">
        <f t="shared" ca="1" si="3"/>
        <v>2181.1710793034899</v>
      </c>
      <c r="F225" s="7">
        <f ca="1">(OFFSET($A$91,E16,9))</f>
        <v>218578023</v>
      </c>
      <c r="G225" s="7">
        <f ca="1">(OFFSET($A$91,E16,11))</f>
        <v>7737293.589484104</v>
      </c>
      <c r="H225" s="50"/>
      <c r="I225" s="50" t="s">
        <v>3727</v>
      </c>
      <c r="J225" s="50" t="s">
        <v>3727</v>
      </c>
      <c r="K225" s="50" t="s">
        <v>3727</v>
      </c>
      <c r="L225" s="50" t="s">
        <v>3727</v>
      </c>
    </row>
    <row r="226" spans="1:14" x14ac:dyDescent="0.2">
      <c r="A226" s="2" t="s">
        <v>6127</v>
      </c>
      <c r="B226" s="6">
        <f>B17</f>
        <v>45961</v>
      </c>
      <c r="C226" s="14">
        <f t="shared" ca="1" si="2"/>
        <v>92</v>
      </c>
      <c r="D226" s="31">
        <f ca="1">(OFFSET($A$91,E17,5))</f>
        <v>8901.6833109668114</v>
      </c>
      <c r="E226" s="31">
        <f t="shared" ca="1" si="3"/>
        <v>1225.1941618659118</v>
      </c>
      <c r="F226" s="7">
        <f ca="1">(OFFSET($A$91,E17,9))</f>
        <v>19160437</v>
      </c>
      <c r="G226" s="7">
        <f ca="1">(OFFSET($A$91,E17,11))</f>
        <v>3284290.7948717945</v>
      </c>
      <c r="H226" s="50"/>
      <c r="I226" s="50" t="s">
        <v>3727</v>
      </c>
      <c r="J226" s="50" t="s">
        <v>3727</v>
      </c>
      <c r="K226" s="50" t="s">
        <v>3727</v>
      </c>
      <c r="L226" s="50" t="s">
        <v>3727</v>
      </c>
    </row>
    <row r="227" spans="1:14" x14ac:dyDescent="0.2">
      <c r="A227" s="2" t="s">
        <v>7390</v>
      </c>
      <c r="B227" s="6">
        <f>B18</f>
        <v>46234</v>
      </c>
      <c r="C227" s="14">
        <f t="shared" ca="1" si="2"/>
        <v>630</v>
      </c>
      <c r="D227" s="31">
        <f t="shared" ref="D227" ca="1" si="4">(OFFSET($A$91,E18,5))</f>
        <v>33493.112967702058</v>
      </c>
      <c r="E227" s="31">
        <f t="shared" ca="1" si="3"/>
        <v>1406.8602909922943</v>
      </c>
      <c r="F227" s="7">
        <f t="shared" ref="F227" ca="1" si="5">(OFFSET($A$91,E18,9))</f>
        <v>126567351</v>
      </c>
      <c r="G227" s="7">
        <f t="shared" ref="G227" ca="1" si="6">(OFFSET($A$91,E18,11))</f>
        <v>6341018.5709570637</v>
      </c>
      <c r="H227" s="50"/>
      <c r="I227" s="50" t="s">
        <v>3727</v>
      </c>
      <c r="J227" s="50" t="s">
        <v>3727</v>
      </c>
      <c r="K227" s="50" t="s">
        <v>3727</v>
      </c>
      <c r="L227" s="50" t="s">
        <v>3727</v>
      </c>
    </row>
    <row r="228" spans="1:14" x14ac:dyDescent="0.2">
      <c r="B228" s="6"/>
      <c r="C228" s="14"/>
      <c r="D228" s="31"/>
      <c r="E228" s="31"/>
      <c r="F228" s="7"/>
      <c r="G228" s="7"/>
      <c r="H228" s="50"/>
      <c r="I228" s="50"/>
      <c r="J228" s="50"/>
      <c r="K228" s="50"/>
      <c r="L228" s="50"/>
    </row>
    <row r="229" spans="1:14" x14ac:dyDescent="0.2">
      <c r="A229"/>
      <c r="B229"/>
      <c r="C229"/>
      <c r="D229"/>
      <c r="G229" s="52" t="s">
        <v>3347</v>
      </c>
      <c r="H229" s="53" t="s">
        <v>3346</v>
      </c>
      <c r="I229" s="52"/>
      <c r="J229" s="52"/>
      <c r="K229" s="52"/>
    </row>
    <row r="230" spans="1:14" x14ac:dyDescent="0.2">
      <c r="A230" s="4" t="s">
        <v>307</v>
      </c>
    </row>
    <row r="231" spans="1:14" x14ac:dyDescent="0.2">
      <c r="A231" s="4"/>
    </row>
    <row r="232" spans="1:14" x14ac:dyDescent="0.2">
      <c r="A232" s="2" t="s">
        <v>310</v>
      </c>
    </row>
    <row r="233" spans="1:14" x14ac:dyDescent="0.2">
      <c r="A233" s="17" t="s">
        <v>8</v>
      </c>
      <c r="B233" t="s">
        <v>51</v>
      </c>
    </row>
    <row r="234" spans="1:14" x14ac:dyDescent="0.2">
      <c r="A234" s="4"/>
      <c r="D234" s="4" t="s">
        <v>51</v>
      </c>
      <c r="G234" s="4" t="s">
        <v>38</v>
      </c>
      <c r="J234" s="4" t="s">
        <v>32</v>
      </c>
    </row>
    <row r="235" spans="1:14" x14ac:dyDescent="0.2">
      <c r="A235" s="17" t="s">
        <v>15</v>
      </c>
      <c r="B235" t="s">
        <v>277</v>
      </c>
      <c r="C235"/>
      <c r="D235" s="23" t="s">
        <v>309</v>
      </c>
      <c r="E235" s="23" t="s">
        <v>228</v>
      </c>
      <c r="F235" s="24"/>
      <c r="G235" s="23" t="s">
        <v>309</v>
      </c>
      <c r="H235" s="23" t="s">
        <v>228</v>
      </c>
      <c r="J235" s="23" t="s">
        <v>309</v>
      </c>
      <c r="K235" s="23" t="s">
        <v>228</v>
      </c>
    </row>
    <row r="236" spans="1:14" x14ac:dyDescent="0.2">
      <c r="A236" t="s">
        <v>117</v>
      </c>
      <c r="B236" s="18">
        <v>16</v>
      </c>
      <c r="C236"/>
      <c r="D236" s="25" t="s">
        <v>117</v>
      </c>
      <c r="E236" s="18">
        <f>SUMIF($A$236:$A$285,D236,$B$236:$B$285)</f>
        <v>16</v>
      </c>
      <c r="F236" s="25"/>
      <c r="G236" s="25" t="s">
        <v>117</v>
      </c>
      <c r="H236" s="18">
        <f>SUMIF($A$292:$A$329,G236,$B$292:$B$329)</f>
        <v>11</v>
      </c>
      <c r="J236" s="25" t="s">
        <v>117</v>
      </c>
      <c r="K236" s="18">
        <f>SUMIF($A$335:$A$379,J236,$B$335:$B$379)</f>
        <v>42</v>
      </c>
      <c r="L236" s="56"/>
      <c r="M236"/>
      <c r="N236" s="18"/>
    </row>
    <row r="237" spans="1:14" x14ac:dyDescent="0.2">
      <c r="A237" t="s">
        <v>153</v>
      </c>
      <c r="B237" s="18">
        <v>4</v>
      </c>
      <c r="C237"/>
      <c r="D237" s="25" t="s">
        <v>278</v>
      </c>
      <c r="E237" s="18">
        <f t="shared" ref="E237:E286" si="7">SUMIF($A$236:$A$285,D237,$B$236:$B$285)</f>
        <v>0</v>
      </c>
      <c r="F237" s="25"/>
      <c r="G237" s="25" t="s">
        <v>278</v>
      </c>
      <c r="H237" s="18">
        <f t="shared" ref="H237:H286" si="8">SUMIF($A$292:$A$329,G237,$B$292:$B$329)</f>
        <v>0</v>
      </c>
      <c r="J237" s="25" t="s">
        <v>278</v>
      </c>
      <c r="K237" s="18">
        <f t="shared" ref="K237:K286" si="9">SUMIF($A$335:$A$379,J237,$B$335:$B$379)</f>
        <v>4</v>
      </c>
      <c r="M237"/>
      <c r="N237" s="18"/>
    </row>
    <row r="238" spans="1:14" x14ac:dyDescent="0.2">
      <c r="A238" t="s">
        <v>41</v>
      </c>
      <c r="B238" s="18">
        <v>85</v>
      </c>
      <c r="C238"/>
      <c r="D238" s="25" t="s">
        <v>41</v>
      </c>
      <c r="E238" s="18">
        <f t="shared" si="7"/>
        <v>85</v>
      </c>
      <c r="F238" s="25"/>
      <c r="G238" s="25" t="s">
        <v>41</v>
      </c>
      <c r="H238" s="18">
        <f t="shared" si="8"/>
        <v>34</v>
      </c>
      <c r="J238" s="25" t="s">
        <v>41</v>
      </c>
      <c r="K238" s="18">
        <f t="shared" si="9"/>
        <v>167</v>
      </c>
      <c r="L238" s="57"/>
      <c r="M238"/>
      <c r="N238" s="18"/>
    </row>
    <row r="239" spans="1:14" x14ac:dyDescent="0.2">
      <c r="A239" t="s">
        <v>39</v>
      </c>
      <c r="B239" s="18">
        <v>167</v>
      </c>
      <c r="C239"/>
      <c r="D239" s="25" t="s">
        <v>153</v>
      </c>
      <c r="E239" s="18">
        <f t="shared" si="7"/>
        <v>4</v>
      </c>
      <c r="F239" s="25"/>
      <c r="G239" s="25" t="s">
        <v>153</v>
      </c>
      <c r="H239" s="18">
        <f t="shared" si="8"/>
        <v>3</v>
      </c>
      <c r="J239" s="25" t="s">
        <v>153</v>
      </c>
      <c r="K239" s="18">
        <f t="shared" si="9"/>
        <v>20</v>
      </c>
      <c r="L239" s="56"/>
      <c r="M239"/>
      <c r="N239" s="18"/>
    </row>
    <row r="240" spans="1:14" x14ac:dyDescent="0.2">
      <c r="A240" t="s">
        <v>163</v>
      </c>
      <c r="B240" s="18">
        <v>32</v>
      </c>
      <c r="C240"/>
      <c r="D240" s="25" t="s">
        <v>39</v>
      </c>
      <c r="E240" s="18">
        <f t="shared" si="7"/>
        <v>167</v>
      </c>
      <c r="F240" s="25"/>
      <c r="G240" s="25" t="s">
        <v>39</v>
      </c>
      <c r="H240" s="18">
        <f t="shared" si="8"/>
        <v>8</v>
      </c>
      <c r="J240" s="25" t="s">
        <v>39</v>
      </c>
      <c r="K240" s="18">
        <f t="shared" si="9"/>
        <v>50</v>
      </c>
      <c r="L240" s="57"/>
      <c r="M240"/>
      <c r="N240" s="18"/>
    </row>
    <row r="241" spans="1:14" x14ac:dyDescent="0.2">
      <c r="A241" t="s">
        <v>78</v>
      </c>
      <c r="B241" s="18">
        <v>7</v>
      </c>
      <c r="C241"/>
      <c r="D241" s="25" t="s">
        <v>163</v>
      </c>
      <c r="E241" s="18">
        <f t="shared" si="7"/>
        <v>32</v>
      </c>
      <c r="F241" s="25"/>
      <c r="G241" s="25" t="s">
        <v>163</v>
      </c>
      <c r="H241" s="18">
        <f t="shared" si="8"/>
        <v>4</v>
      </c>
      <c r="J241" s="25" t="s">
        <v>163</v>
      </c>
      <c r="K241" s="18">
        <f t="shared" si="9"/>
        <v>12</v>
      </c>
      <c r="L241" s="56"/>
      <c r="M241"/>
      <c r="N241" s="18"/>
    </row>
    <row r="242" spans="1:14" x14ac:dyDescent="0.2">
      <c r="A242" t="s">
        <v>96</v>
      </c>
      <c r="B242" s="18">
        <v>6</v>
      </c>
      <c r="C242"/>
      <c r="D242" s="25" t="s">
        <v>78</v>
      </c>
      <c r="E242" s="18">
        <f t="shared" si="7"/>
        <v>7</v>
      </c>
      <c r="F242" s="25"/>
      <c r="G242" s="25" t="s">
        <v>78</v>
      </c>
      <c r="H242" s="18">
        <f t="shared" si="8"/>
        <v>0</v>
      </c>
      <c r="J242" s="25" t="s">
        <v>78</v>
      </c>
      <c r="K242" s="18">
        <f t="shared" si="9"/>
        <v>1</v>
      </c>
      <c r="L242" s="56"/>
      <c r="M242"/>
      <c r="N242" s="18"/>
    </row>
    <row r="243" spans="1:14" x14ac:dyDescent="0.2">
      <c r="A243" t="s">
        <v>94</v>
      </c>
      <c r="B243" s="18">
        <v>6</v>
      </c>
      <c r="C243"/>
      <c r="D243" s="25" t="s">
        <v>94</v>
      </c>
      <c r="E243" s="18">
        <f t="shared" si="7"/>
        <v>6</v>
      </c>
      <c r="F243" s="25"/>
      <c r="G243" s="25" t="s">
        <v>94</v>
      </c>
      <c r="H243" s="18">
        <f t="shared" si="8"/>
        <v>0</v>
      </c>
      <c r="J243" s="25" t="s">
        <v>94</v>
      </c>
      <c r="K243" s="18">
        <f t="shared" si="9"/>
        <v>3</v>
      </c>
      <c r="L243" s="56"/>
      <c r="M243"/>
      <c r="N243" s="18"/>
    </row>
    <row r="244" spans="1:14" x14ac:dyDescent="0.2">
      <c r="A244" t="s">
        <v>112</v>
      </c>
      <c r="B244" s="18">
        <v>54</v>
      </c>
      <c r="C244"/>
      <c r="D244" s="25" t="s">
        <v>96</v>
      </c>
      <c r="E244" s="18">
        <f t="shared" si="7"/>
        <v>6</v>
      </c>
      <c r="F244" s="25"/>
      <c r="G244" s="25" t="s">
        <v>96</v>
      </c>
      <c r="H244" s="18">
        <f t="shared" si="8"/>
        <v>0</v>
      </c>
      <c r="J244" s="25" t="s">
        <v>96</v>
      </c>
      <c r="K244" s="18">
        <f t="shared" si="9"/>
        <v>0</v>
      </c>
      <c r="M244"/>
      <c r="N244" s="18"/>
    </row>
    <row r="245" spans="1:14" x14ac:dyDescent="0.2">
      <c r="A245" t="s">
        <v>58</v>
      </c>
      <c r="B245" s="18">
        <v>68</v>
      </c>
      <c r="C245"/>
      <c r="D245" s="25" t="s">
        <v>112</v>
      </c>
      <c r="E245" s="18">
        <f t="shared" si="7"/>
        <v>54</v>
      </c>
      <c r="F245" s="25"/>
      <c r="G245" s="25" t="s">
        <v>112</v>
      </c>
      <c r="H245" s="18">
        <f t="shared" si="8"/>
        <v>1</v>
      </c>
      <c r="J245" s="25" t="s">
        <v>112</v>
      </c>
      <c r="K245" s="18">
        <f t="shared" si="9"/>
        <v>39</v>
      </c>
      <c r="L245" s="57"/>
      <c r="M245"/>
      <c r="N245" s="18"/>
    </row>
    <row r="246" spans="1:14" x14ac:dyDescent="0.2">
      <c r="A246" t="s">
        <v>181</v>
      </c>
      <c r="B246" s="18">
        <v>2</v>
      </c>
      <c r="C246"/>
      <c r="D246" s="25" t="s">
        <v>58</v>
      </c>
      <c r="E246" s="18">
        <f t="shared" si="7"/>
        <v>68</v>
      </c>
      <c r="F246" s="25"/>
      <c r="G246" s="25" t="s">
        <v>58</v>
      </c>
      <c r="H246" s="18">
        <f t="shared" si="8"/>
        <v>59</v>
      </c>
      <c r="J246" s="25" t="s">
        <v>58</v>
      </c>
      <c r="K246" s="18">
        <f t="shared" si="9"/>
        <v>360</v>
      </c>
      <c r="L246" s="57"/>
      <c r="M246"/>
      <c r="N246" s="18"/>
    </row>
    <row r="247" spans="1:14" x14ac:dyDescent="0.2">
      <c r="A247" t="s">
        <v>133</v>
      </c>
      <c r="B247" s="18">
        <v>63</v>
      </c>
      <c r="C247"/>
      <c r="D247" s="25" t="s">
        <v>181</v>
      </c>
      <c r="E247" s="18">
        <f t="shared" si="7"/>
        <v>2</v>
      </c>
      <c r="F247" s="25"/>
      <c r="G247" s="25" t="s">
        <v>181</v>
      </c>
      <c r="H247" s="18">
        <f t="shared" si="8"/>
        <v>0</v>
      </c>
      <c r="J247" s="25" t="s">
        <v>181</v>
      </c>
      <c r="K247" s="18">
        <f t="shared" si="9"/>
        <v>0</v>
      </c>
      <c r="M247"/>
      <c r="N247" s="18"/>
    </row>
    <row r="248" spans="1:14" x14ac:dyDescent="0.2">
      <c r="A248" t="s">
        <v>167</v>
      </c>
      <c r="B248" s="18">
        <v>6</v>
      </c>
      <c r="C248"/>
      <c r="D248" s="25" t="s">
        <v>167</v>
      </c>
      <c r="E248" s="18">
        <f t="shared" si="7"/>
        <v>6</v>
      </c>
      <c r="F248" s="25"/>
      <c r="G248" s="25" t="s">
        <v>167</v>
      </c>
      <c r="H248" s="18">
        <f t="shared" si="8"/>
        <v>2</v>
      </c>
      <c r="J248" s="25" t="s">
        <v>167</v>
      </c>
      <c r="K248" s="18">
        <f t="shared" si="9"/>
        <v>6</v>
      </c>
      <c r="L248" s="56"/>
      <c r="M248"/>
      <c r="N248" s="18"/>
    </row>
    <row r="249" spans="1:14" x14ac:dyDescent="0.2">
      <c r="A249" t="s">
        <v>46</v>
      </c>
      <c r="B249" s="18">
        <v>79</v>
      </c>
      <c r="C249"/>
      <c r="D249" s="25" t="s">
        <v>46</v>
      </c>
      <c r="E249" s="18">
        <f t="shared" si="7"/>
        <v>79</v>
      </c>
      <c r="F249" s="25"/>
      <c r="G249" s="25" t="s">
        <v>46</v>
      </c>
      <c r="H249" s="18">
        <f t="shared" si="8"/>
        <v>22</v>
      </c>
      <c r="J249" s="25" t="s">
        <v>46</v>
      </c>
      <c r="K249" s="18">
        <f t="shared" si="9"/>
        <v>170</v>
      </c>
      <c r="L249" s="56"/>
      <c r="M249"/>
      <c r="N249" s="18"/>
    </row>
    <row r="250" spans="1:14" x14ac:dyDescent="0.2">
      <c r="A250" t="s">
        <v>125</v>
      </c>
      <c r="B250" s="18">
        <v>33</v>
      </c>
      <c r="C250"/>
      <c r="D250" s="25" t="s">
        <v>342</v>
      </c>
      <c r="E250" s="18">
        <f>SUMIF($A$236:$A$285,"IN",$B$236:$B$285)</f>
        <v>33</v>
      </c>
      <c r="F250" s="25"/>
      <c r="G250" s="25" t="s">
        <v>342</v>
      </c>
      <c r="H250" s="18">
        <f>SUMIF($A$292:$A$329,"IN",$B$292:$B$329)</f>
        <v>26</v>
      </c>
      <c r="J250" s="25" t="s">
        <v>342</v>
      </c>
      <c r="K250" s="18">
        <f>SUMIF($A$335:$A$379,"IN",$B$335:$B$379)</f>
        <v>142</v>
      </c>
      <c r="M250"/>
      <c r="N250" s="18"/>
    </row>
    <row r="251" spans="1:14" x14ac:dyDescent="0.2">
      <c r="A251" t="s">
        <v>150</v>
      </c>
      <c r="B251" s="18">
        <v>8</v>
      </c>
      <c r="C251"/>
      <c r="D251" s="25" t="s">
        <v>133</v>
      </c>
      <c r="E251" s="18">
        <f t="shared" si="7"/>
        <v>63</v>
      </c>
      <c r="F251" s="25"/>
      <c r="G251" s="25" t="s">
        <v>133</v>
      </c>
      <c r="H251" s="18">
        <f t="shared" si="8"/>
        <v>14</v>
      </c>
      <c r="J251" s="25" t="s">
        <v>133</v>
      </c>
      <c r="K251" s="18">
        <f t="shared" si="9"/>
        <v>40</v>
      </c>
      <c r="L251" s="56"/>
      <c r="M251"/>
      <c r="N251" s="18"/>
    </row>
    <row r="252" spans="1:14" x14ac:dyDescent="0.2">
      <c r="A252" t="s">
        <v>121</v>
      </c>
      <c r="B252" s="18">
        <v>12</v>
      </c>
      <c r="C252"/>
      <c r="D252" s="25" t="s">
        <v>150</v>
      </c>
      <c r="E252" s="18">
        <f t="shared" si="7"/>
        <v>8</v>
      </c>
      <c r="F252" s="25"/>
      <c r="G252" s="25" t="s">
        <v>150</v>
      </c>
      <c r="H252" s="18">
        <f t="shared" si="8"/>
        <v>3</v>
      </c>
      <c r="J252" s="25" t="s">
        <v>150</v>
      </c>
      <c r="K252" s="18">
        <f t="shared" si="9"/>
        <v>33</v>
      </c>
      <c r="M252"/>
      <c r="N252" s="18"/>
    </row>
    <row r="253" spans="1:14" x14ac:dyDescent="0.2">
      <c r="A253" t="s">
        <v>152</v>
      </c>
      <c r="B253" s="18">
        <v>10</v>
      </c>
      <c r="C253"/>
      <c r="D253" s="25" t="s">
        <v>121</v>
      </c>
      <c r="E253" s="18">
        <f t="shared" si="7"/>
        <v>12</v>
      </c>
      <c r="F253" s="25"/>
      <c r="G253" s="25" t="s">
        <v>121</v>
      </c>
      <c r="H253" s="18">
        <f t="shared" si="8"/>
        <v>3</v>
      </c>
      <c r="J253" s="25" t="s">
        <v>121</v>
      </c>
      <c r="K253" s="18">
        <f t="shared" si="9"/>
        <v>62</v>
      </c>
      <c r="M253"/>
      <c r="N253" s="18"/>
    </row>
    <row r="254" spans="1:14" x14ac:dyDescent="0.2">
      <c r="A254" t="s">
        <v>60</v>
      </c>
      <c r="B254" s="18">
        <v>23</v>
      </c>
      <c r="C254"/>
      <c r="D254" s="25" t="s">
        <v>343</v>
      </c>
      <c r="E254" s="18">
        <f>SUMIF($A$236:$A$285,"LA",$B$236:$B$285)</f>
        <v>10</v>
      </c>
      <c r="F254" s="25"/>
      <c r="G254" s="25" t="s">
        <v>343</v>
      </c>
      <c r="H254" s="18">
        <f>SUMIF($A$292:$A$329,"LA",$B$292:$B$329)</f>
        <v>13</v>
      </c>
      <c r="J254" s="25" t="s">
        <v>343</v>
      </c>
      <c r="K254" s="18">
        <f>SUMIF($A$335:$A$379,"LA",$B$335:$B$379)</f>
        <v>16</v>
      </c>
      <c r="L254" s="56"/>
      <c r="M254"/>
      <c r="N254" s="18"/>
    </row>
    <row r="255" spans="1:14" x14ac:dyDescent="0.2">
      <c r="A255" t="s">
        <v>100</v>
      </c>
      <c r="B255" s="18">
        <v>12</v>
      </c>
      <c r="C255"/>
      <c r="D255" s="25" t="s">
        <v>76</v>
      </c>
      <c r="E255" s="18">
        <f>SUMIF($A$236:$A$285,"ME",$B$236:$B$285)</f>
        <v>4</v>
      </c>
      <c r="F255" s="25"/>
      <c r="G255" s="25" t="s">
        <v>76</v>
      </c>
      <c r="H255" s="18">
        <f>SUMIF($A$292:$A$329,"ME",$B$292:$B$329)</f>
        <v>0</v>
      </c>
      <c r="J255" s="25" t="s">
        <v>76</v>
      </c>
      <c r="K255" s="18">
        <f>SUMIF($A$335:$A$379,"ME",$B$335:$B$379)</f>
        <v>7</v>
      </c>
      <c r="L255" s="56"/>
      <c r="M255"/>
      <c r="N255" s="18"/>
    </row>
    <row r="256" spans="1:14" x14ac:dyDescent="0.2">
      <c r="A256" t="s">
        <v>75</v>
      </c>
      <c r="B256" s="18">
        <v>4</v>
      </c>
      <c r="C256"/>
      <c r="D256" s="25" t="s">
        <v>100</v>
      </c>
      <c r="E256" s="18">
        <f t="shared" si="7"/>
        <v>12</v>
      </c>
      <c r="F256" s="25"/>
      <c r="G256" s="25" t="s">
        <v>100</v>
      </c>
      <c r="H256" s="18">
        <f t="shared" si="8"/>
        <v>15</v>
      </c>
      <c r="J256" s="25" t="s">
        <v>100</v>
      </c>
      <c r="K256" s="18">
        <f t="shared" si="9"/>
        <v>16</v>
      </c>
      <c r="L256" s="56"/>
      <c r="M256"/>
      <c r="N256" s="18"/>
    </row>
    <row r="257" spans="1:14" x14ac:dyDescent="0.2">
      <c r="A257" t="s">
        <v>127</v>
      </c>
      <c r="B257" s="18">
        <v>31</v>
      </c>
      <c r="C257"/>
      <c r="D257" s="25" t="s">
        <v>60</v>
      </c>
      <c r="E257" s="18">
        <f t="shared" si="7"/>
        <v>23</v>
      </c>
      <c r="F257" s="25"/>
      <c r="G257" s="25" t="s">
        <v>60</v>
      </c>
      <c r="H257" s="18">
        <f t="shared" si="8"/>
        <v>0</v>
      </c>
      <c r="J257" s="25" t="s">
        <v>60</v>
      </c>
      <c r="K257" s="18">
        <f t="shared" si="9"/>
        <v>0</v>
      </c>
      <c r="L257" s="56"/>
      <c r="M257"/>
      <c r="N257" s="18"/>
    </row>
    <row r="258" spans="1:14" x14ac:dyDescent="0.2">
      <c r="A258" t="s">
        <v>138</v>
      </c>
      <c r="B258" s="18">
        <v>28</v>
      </c>
      <c r="C258"/>
      <c r="D258" s="25" t="s">
        <v>127</v>
      </c>
      <c r="E258" s="18">
        <f t="shared" si="7"/>
        <v>31</v>
      </c>
      <c r="F258" s="25"/>
      <c r="G258" s="25" t="s">
        <v>127</v>
      </c>
      <c r="H258" s="18">
        <f t="shared" si="8"/>
        <v>2</v>
      </c>
      <c r="J258" s="25" t="s">
        <v>127</v>
      </c>
      <c r="K258" s="18">
        <f t="shared" si="9"/>
        <v>22</v>
      </c>
      <c r="L258" s="56"/>
      <c r="M258"/>
      <c r="N258" s="18"/>
    </row>
    <row r="259" spans="1:14" x14ac:dyDescent="0.2">
      <c r="A259" t="s">
        <v>147</v>
      </c>
      <c r="B259" s="18">
        <v>26</v>
      </c>
      <c r="C259"/>
      <c r="D259" s="25" t="s">
        <v>138</v>
      </c>
      <c r="E259" s="18">
        <f t="shared" si="7"/>
        <v>28</v>
      </c>
      <c r="F259" s="25"/>
      <c r="G259" s="25" t="s">
        <v>138</v>
      </c>
      <c r="H259" s="18">
        <f t="shared" si="8"/>
        <v>3</v>
      </c>
      <c r="J259" s="25" t="s">
        <v>138</v>
      </c>
      <c r="K259" s="18">
        <f t="shared" si="9"/>
        <v>51</v>
      </c>
      <c r="L259" s="56"/>
      <c r="M259"/>
      <c r="N259" s="18"/>
    </row>
    <row r="260" spans="1:14" x14ac:dyDescent="0.2">
      <c r="A260" t="s">
        <v>230</v>
      </c>
      <c r="B260" s="18">
        <v>10</v>
      </c>
      <c r="C260"/>
      <c r="D260" s="25" t="s">
        <v>230</v>
      </c>
      <c r="E260" s="18">
        <f t="shared" si="7"/>
        <v>10</v>
      </c>
      <c r="F260" s="25"/>
      <c r="G260" s="25" t="s">
        <v>230</v>
      </c>
      <c r="H260" s="18">
        <f t="shared" si="8"/>
        <v>23</v>
      </c>
      <c r="J260" s="25" t="s">
        <v>230</v>
      </c>
      <c r="K260" s="18">
        <f t="shared" si="9"/>
        <v>23</v>
      </c>
      <c r="L260" s="56"/>
      <c r="M260"/>
      <c r="N260" s="18"/>
    </row>
    <row r="261" spans="1:14" x14ac:dyDescent="0.2">
      <c r="A261" t="s">
        <v>142</v>
      </c>
      <c r="B261" s="18">
        <v>4</v>
      </c>
      <c r="C261"/>
      <c r="D261" s="25" t="s">
        <v>147</v>
      </c>
      <c r="E261" s="18">
        <f t="shared" si="7"/>
        <v>26</v>
      </c>
      <c r="F261" s="25"/>
      <c r="G261" s="25" t="s">
        <v>147</v>
      </c>
      <c r="H261" s="18">
        <f t="shared" si="8"/>
        <v>15</v>
      </c>
      <c r="J261" s="25" t="s">
        <v>147</v>
      </c>
      <c r="K261" s="18">
        <f t="shared" si="9"/>
        <v>69</v>
      </c>
      <c r="L261" s="56"/>
      <c r="M261"/>
      <c r="N261" s="18"/>
    </row>
    <row r="262" spans="1:14" x14ac:dyDescent="0.2">
      <c r="A262" t="s">
        <v>103</v>
      </c>
      <c r="B262" s="18">
        <v>44</v>
      </c>
      <c r="C262"/>
      <c r="D262" s="25" t="s">
        <v>142</v>
      </c>
      <c r="E262" s="18">
        <f t="shared" si="7"/>
        <v>4</v>
      </c>
      <c r="F262" s="25"/>
      <c r="G262" s="25" t="s">
        <v>142</v>
      </c>
      <c r="H262" s="18">
        <f t="shared" si="8"/>
        <v>0</v>
      </c>
      <c r="J262" s="25" t="s">
        <v>142</v>
      </c>
      <c r="K262" s="18">
        <f t="shared" si="9"/>
        <v>11</v>
      </c>
      <c r="L262" s="56"/>
      <c r="M262"/>
      <c r="N262" s="18"/>
    </row>
    <row r="263" spans="1:14" x14ac:dyDescent="0.2">
      <c r="A263" t="s">
        <v>201</v>
      </c>
      <c r="B263" s="18">
        <v>2</v>
      </c>
      <c r="C263"/>
      <c r="D263" s="25" t="s">
        <v>151</v>
      </c>
      <c r="E263" s="18">
        <f t="shared" si="7"/>
        <v>27</v>
      </c>
      <c r="F263" s="25"/>
      <c r="G263" s="25" t="s">
        <v>151</v>
      </c>
      <c r="H263" s="18">
        <f t="shared" si="8"/>
        <v>5</v>
      </c>
      <c r="J263" s="25" t="s">
        <v>151</v>
      </c>
      <c r="K263" s="18">
        <f t="shared" si="9"/>
        <v>9</v>
      </c>
      <c r="L263" s="56"/>
      <c r="M263"/>
      <c r="N263" s="18"/>
    </row>
    <row r="264" spans="1:14" x14ac:dyDescent="0.2">
      <c r="A264" t="s">
        <v>151</v>
      </c>
      <c r="B264" s="18">
        <v>27</v>
      </c>
      <c r="C264"/>
      <c r="D264" s="25" t="s">
        <v>44</v>
      </c>
      <c r="E264" s="18">
        <f t="shared" si="7"/>
        <v>27</v>
      </c>
      <c r="F264" s="25"/>
      <c r="G264" s="25" t="s">
        <v>44</v>
      </c>
      <c r="H264" s="18">
        <f t="shared" si="8"/>
        <v>28</v>
      </c>
      <c r="J264" s="25" t="s">
        <v>44</v>
      </c>
      <c r="K264" s="18">
        <f t="shared" si="9"/>
        <v>76</v>
      </c>
      <c r="L264" s="56"/>
      <c r="M264"/>
      <c r="N264" s="18"/>
    </row>
    <row r="265" spans="1:14" x14ac:dyDescent="0.2">
      <c r="A265" t="s">
        <v>74</v>
      </c>
      <c r="B265" s="18">
        <v>6</v>
      </c>
      <c r="C265"/>
      <c r="D265" s="25" t="s">
        <v>74</v>
      </c>
      <c r="E265" s="18">
        <f t="shared" si="7"/>
        <v>6</v>
      </c>
      <c r="F265" s="25"/>
      <c r="G265" s="25" t="s">
        <v>74</v>
      </c>
      <c r="H265" s="18">
        <f t="shared" si="8"/>
        <v>0</v>
      </c>
      <c r="J265" s="25" t="s">
        <v>74</v>
      </c>
      <c r="K265" s="18">
        <f t="shared" si="9"/>
        <v>0</v>
      </c>
      <c r="L265" s="56"/>
      <c r="M265"/>
      <c r="N265" s="18"/>
    </row>
    <row r="266" spans="1:14" x14ac:dyDescent="0.2">
      <c r="A266" t="s">
        <v>80</v>
      </c>
      <c r="B266" s="18">
        <v>49</v>
      </c>
      <c r="C266"/>
      <c r="D266" s="25" t="s">
        <v>80</v>
      </c>
      <c r="E266" s="18">
        <f t="shared" si="7"/>
        <v>49</v>
      </c>
      <c r="F266" s="25"/>
      <c r="G266" s="25" t="s">
        <v>80</v>
      </c>
      <c r="H266" s="18">
        <f t="shared" si="8"/>
        <v>3</v>
      </c>
      <c r="J266" s="25" t="s">
        <v>80</v>
      </c>
      <c r="K266" s="18">
        <f t="shared" si="9"/>
        <v>7</v>
      </c>
      <c r="L266" s="56"/>
      <c r="M266"/>
      <c r="N266" s="18"/>
    </row>
    <row r="267" spans="1:14" x14ac:dyDescent="0.2">
      <c r="A267" t="s">
        <v>174</v>
      </c>
      <c r="B267" s="18">
        <v>13</v>
      </c>
      <c r="C267"/>
      <c r="D267" s="25" t="s">
        <v>174</v>
      </c>
      <c r="E267" s="18">
        <f t="shared" si="7"/>
        <v>13</v>
      </c>
      <c r="F267" s="25"/>
      <c r="G267" s="25" t="s">
        <v>174</v>
      </c>
      <c r="H267" s="18">
        <f t="shared" si="8"/>
        <v>7</v>
      </c>
      <c r="J267" s="25" t="s">
        <v>174</v>
      </c>
      <c r="K267" s="18">
        <f t="shared" si="9"/>
        <v>50</v>
      </c>
      <c r="L267" s="56"/>
    </row>
    <row r="268" spans="1:14" x14ac:dyDescent="0.2">
      <c r="A268" t="s">
        <v>44</v>
      </c>
      <c r="B268" s="18">
        <v>27</v>
      </c>
      <c r="C268"/>
      <c r="D268" s="25" t="s">
        <v>86</v>
      </c>
      <c r="E268" s="18">
        <f t="shared" si="7"/>
        <v>50</v>
      </c>
      <c r="F268" s="25"/>
      <c r="G268" s="25" t="s">
        <v>86</v>
      </c>
      <c r="H268" s="18">
        <f t="shared" si="8"/>
        <v>4</v>
      </c>
      <c r="J268" s="25" t="s">
        <v>86</v>
      </c>
      <c r="K268" s="18">
        <f t="shared" si="9"/>
        <v>73</v>
      </c>
      <c r="L268" s="56"/>
    </row>
    <row r="269" spans="1:14" x14ac:dyDescent="0.2">
      <c r="A269" t="s">
        <v>86</v>
      </c>
      <c r="B269" s="18">
        <v>50</v>
      </c>
      <c r="C269"/>
      <c r="D269" s="25" t="s">
        <v>103</v>
      </c>
      <c r="E269" s="18">
        <f t="shared" si="7"/>
        <v>44</v>
      </c>
      <c r="F269" s="25"/>
      <c r="G269" s="25" t="s">
        <v>103</v>
      </c>
      <c r="H269" s="18">
        <f t="shared" si="8"/>
        <v>13</v>
      </c>
      <c r="J269" s="25" t="s">
        <v>103</v>
      </c>
      <c r="K269" s="18">
        <f t="shared" si="9"/>
        <v>43</v>
      </c>
      <c r="L269" s="56"/>
    </row>
    <row r="270" spans="1:14" x14ac:dyDescent="0.2">
      <c r="A270" t="s">
        <v>56</v>
      </c>
      <c r="B270" s="18">
        <v>113</v>
      </c>
      <c r="C270"/>
      <c r="D270" s="25" t="s">
        <v>202</v>
      </c>
      <c r="E270" s="18">
        <f>SUMIF($A$236:$A$285,"ND",$B$236:$B$285)</f>
        <v>2</v>
      </c>
      <c r="F270" s="25"/>
      <c r="G270" s="25" t="s">
        <v>202</v>
      </c>
      <c r="H270" s="18">
        <f>SUMIF($A$292:$A$329,"ND",$B$292:$B$329)</f>
        <v>5</v>
      </c>
      <c r="J270" s="25" t="s">
        <v>202</v>
      </c>
      <c r="K270" s="18">
        <f>SUMIF($A$335:$A$379,"ND",$B$335:$B$379)</f>
        <v>16</v>
      </c>
      <c r="L270" s="56"/>
    </row>
    <row r="271" spans="1:14" x14ac:dyDescent="0.2">
      <c r="A271" t="s">
        <v>154</v>
      </c>
      <c r="B271" s="18">
        <v>28</v>
      </c>
      <c r="C271"/>
      <c r="D271" s="25" t="s">
        <v>56</v>
      </c>
      <c r="E271" s="18">
        <f t="shared" si="7"/>
        <v>113</v>
      </c>
      <c r="F271" s="25"/>
      <c r="G271" s="25" t="s">
        <v>56</v>
      </c>
      <c r="H271" s="18">
        <f t="shared" si="8"/>
        <v>67</v>
      </c>
      <c r="J271" s="25" t="s">
        <v>56</v>
      </c>
      <c r="K271" s="18">
        <f t="shared" si="9"/>
        <v>176</v>
      </c>
      <c r="L271" s="56"/>
    </row>
    <row r="272" spans="1:14" x14ac:dyDescent="0.2">
      <c r="A272" t="s">
        <v>36</v>
      </c>
      <c r="B272" s="18">
        <v>100</v>
      </c>
      <c r="C272"/>
      <c r="D272" s="25" t="s">
        <v>154</v>
      </c>
      <c r="E272" s="18">
        <f t="shared" si="7"/>
        <v>28</v>
      </c>
      <c r="F272" s="25"/>
      <c r="G272" s="25" t="s">
        <v>154</v>
      </c>
      <c r="H272" s="18">
        <f t="shared" si="8"/>
        <v>14</v>
      </c>
      <c r="J272" s="25" t="s">
        <v>154</v>
      </c>
      <c r="K272" s="18">
        <f t="shared" si="9"/>
        <v>52</v>
      </c>
      <c r="L272" s="56"/>
    </row>
    <row r="273" spans="1:12" x14ac:dyDescent="0.2">
      <c r="A273" t="s">
        <v>33</v>
      </c>
      <c r="B273" s="18">
        <v>40</v>
      </c>
      <c r="C273"/>
      <c r="D273" s="25" t="s">
        <v>344</v>
      </c>
      <c r="E273" s="18">
        <f>SUMIF($A$236:$A$285,"OR",$B$236:$B$285)</f>
        <v>100</v>
      </c>
      <c r="F273" s="25"/>
      <c r="G273" s="25" t="s">
        <v>344</v>
      </c>
      <c r="H273" s="18">
        <f>SUMIF($A$292:$A$329,"OR",$B$292:$B$329)</f>
        <v>11</v>
      </c>
      <c r="J273" s="25" t="s">
        <v>344</v>
      </c>
      <c r="K273" s="18">
        <f>SUMIF($A$335:$A$379,"OR",$B$335:$B$379)</f>
        <v>34</v>
      </c>
      <c r="L273" s="56"/>
    </row>
    <row r="274" spans="1:12" x14ac:dyDescent="0.2">
      <c r="A274" t="s">
        <v>73</v>
      </c>
      <c r="B274" s="18">
        <v>3</v>
      </c>
      <c r="C274"/>
      <c r="D274" s="25" t="s">
        <v>33</v>
      </c>
      <c r="E274" s="18">
        <f t="shared" si="7"/>
        <v>40</v>
      </c>
      <c r="F274" s="25"/>
      <c r="G274" s="25" t="s">
        <v>33</v>
      </c>
      <c r="H274" s="18">
        <f t="shared" si="8"/>
        <v>26</v>
      </c>
      <c r="J274" s="25" t="s">
        <v>33</v>
      </c>
      <c r="K274" s="18">
        <f t="shared" si="9"/>
        <v>281</v>
      </c>
      <c r="L274" s="56"/>
    </row>
    <row r="275" spans="1:12" x14ac:dyDescent="0.2">
      <c r="A275" t="s">
        <v>106</v>
      </c>
      <c r="B275" s="18">
        <v>18</v>
      </c>
      <c r="C275"/>
      <c r="D275" s="25" t="s">
        <v>73</v>
      </c>
      <c r="E275" s="18">
        <f t="shared" si="7"/>
        <v>3</v>
      </c>
      <c r="F275" s="25"/>
      <c r="G275" s="25" t="s">
        <v>73</v>
      </c>
      <c r="H275" s="18">
        <f t="shared" si="8"/>
        <v>0</v>
      </c>
      <c r="J275" s="25" t="s">
        <v>73</v>
      </c>
      <c r="K275" s="18">
        <f t="shared" si="9"/>
        <v>0</v>
      </c>
      <c r="L275" s="56"/>
    </row>
    <row r="276" spans="1:12" x14ac:dyDescent="0.2">
      <c r="A276" t="s">
        <v>141</v>
      </c>
      <c r="B276" s="18">
        <v>2</v>
      </c>
      <c r="C276"/>
      <c r="D276" s="25" t="s">
        <v>106</v>
      </c>
      <c r="E276" s="18">
        <f t="shared" si="7"/>
        <v>18</v>
      </c>
      <c r="F276" s="25"/>
      <c r="G276" s="25" t="s">
        <v>106</v>
      </c>
      <c r="H276" s="18">
        <f t="shared" si="8"/>
        <v>11</v>
      </c>
      <c r="J276" s="25" t="s">
        <v>106</v>
      </c>
      <c r="K276" s="18">
        <f t="shared" si="9"/>
        <v>15</v>
      </c>
      <c r="L276" s="56"/>
    </row>
    <row r="277" spans="1:12" x14ac:dyDescent="0.2">
      <c r="A277" t="s">
        <v>118</v>
      </c>
      <c r="B277" s="18">
        <v>32</v>
      </c>
      <c r="C277"/>
      <c r="D277" s="25" t="s">
        <v>141</v>
      </c>
      <c r="E277" s="18">
        <f t="shared" si="7"/>
        <v>2</v>
      </c>
      <c r="F277" s="25"/>
      <c r="G277" s="25" t="s">
        <v>141</v>
      </c>
      <c r="H277" s="18">
        <f t="shared" si="8"/>
        <v>0</v>
      </c>
      <c r="J277" s="25" t="s">
        <v>141</v>
      </c>
      <c r="K277" s="18">
        <f t="shared" si="9"/>
        <v>7</v>
      </c>
      <c r="L277" s="57"/>
    </row>
    <row r="278" spans="1:12" x14ac:dyDescent="0.2">
      <c r="A278" t="s">
        <v>49</v>
      </c>
      <c r="B278" s="18">
        <v>229</v>
      </c>
      <c r="C278"/>
      <c r="D278" s="25" t="s">
        <v>118</v>
      </c>
      <c r="E278" s="18">
        <f t="shared" si="7"/>
        <v>32</v>
      </c>
      <c r="F278" s="25"/>
      <c r="G278" s="25" t="s">
        <v>118</v>
      </c>
      <c r="H278" s="18">
        <f t="shared" si="8"/>
        <v>5</v>
      </c>
      <c r="J278" s="25" t="s">
        <v>118</v>
      </c>
      <c r="K278" s="18">
        <f t="shared" si="9"/>
        <v>6</v>
      </c>
      <c r="L278" s="57"/>
    </row>
    <row r="279" spans="1:12" x14ac:dyDescent="0.2">
      <c r="A279" t="s">
        <v>168</v>
      </c>
      <c r="B279" s="18">
        <v>30</v>
      </c>
      <c r="C279"/>
      <c r="D279" s="25" t="s">
        <v>49</v>
      </c>
      <c r="E279" s="18">
        <f t="shared" si="7"/>
        <v>229</v>
      </c>
      <c r="F279" s="25"/>
      <c r="G279" s="25" t="s">
        <v>49</v>
      </c>
      <c r="H279" s="18">
        <f t="shared" si="8"/>
        <v>165</v>
      </c>
      <c r="J279" s="25" t="s">
        <v>49</v>
      </c>
      <c r="K279" s="18">
        <f t="shared" si="9"/>
        <v>848</v>
      </c>
      <c r="L279" s="57"/>
    </row>
    <row r="280" spans="1:12" x14ac:dyDescent="0.2">
      <c r="A280" t="s">
        <v>52</v>
      </c>
      <c r="B280" s="18">
        <v>334</v>
      </c>
      <c r="C280"/>
      <c r="D280" s="25" t="s">
        <v>168</v>
      </c>
      <c r="E280" s="18">
        <f t="shared" si="7"/>
        <v>30</v>
      </c>
      <c r="F280" s="25"/>
      <c r="G280" s="25" t="s">
        <v>168</v>
      </c>
      <c r="H280" s="18">
        <f t="shared" si="8"/>
        <v>6</v>
      </c>
      <c r="J280" s="25" t="s">
        <v>168</v>
      </c>
      <c r="K280" s="18">
        <f t="shared" si="9"/>
        <v>182</v>
      </c>
      <c r="L280" s="57"/>
    </row>
    <row r="281" spans="1:12" x14ac:dyDescent="0.2">
      <c r="A281" t="s">
        <v>77</v>
      </c>
      <c r="B281" s="18">
        <v>1</v>
      </c>
      <c r="C281"/>
      <c r="D281" s="25" t="s">
        <v>77</v>
      </c>
      <c r="E281" s="18">
        <f t="shared" si="7"/>
        <v>1</v>
      </c>
      <c r="F281" s="25"/>
      <c r="G281" s="25" t="s">
        <v>77</v>
      </c>
      <c r="H281" s="18">
        <f t="shared" si="8"/>
        <v>0</v>
      </c>
      <c r="J281" s="25" t="s">
        <v>77</v>
      </c>
      <c r="K281" s="18">
        <f t="shared" si="9"/>
        <v>0</v>
      </c>
      <c r="L281" s="57"/>
    </row>
    <row r="282" spans="1:12" x14ac:dyDescent="0.2">
      <c r="A282" t="s">
        <v>183</v>
      </c>
      <c r="B282" s="18">
        <v>70</v>
      </c>
      <c r="C282"/>
      <c r="D282" s="25" t="s">
        <v>52</v>
      </c>
      <c r="E282" s="18">
        <f t="shared" si="7"/>
        <v>334</v>
      </c>
      <c r="F282" s="25"/>
      <c r="G282" s="25" t="s">
        <v>52</v>
      </c>
      <c r="H282" s="18">
        <f t="shared" si="8"/>
        <v>146</v>
      </c>
      <c r="J282" s="25" t="s">
        <v>52</v>
      </c>
      <c r="K282" s="18">
        <f t="shared" si="9"/>
        <v>540</v>
      </c>
      <c r="L282" s="57"/>
    </row>
    <row r="283" spans="1:12" x14ac:dyDescent="0.2">
      <c r="A283" t="s">
        <v>135</v>
      </c>
      <c r="B283" s="18">
        <v>18</v>
      </c>
      <c r="C283"/>
      <c r="D283" s="25" t="s">
        <v>183</v>
      </c>
      <c r="E283" s="18">
        <f t="shared" si="7"/>
        <v>70</v>
      </c>
      <c r="F283" s="25"/>
      <c r="G283" s="25" t="s">
        <v>183</v>
      </c>
      <c r="H283" s="18">
        <f t="shared" si="8"/>
        <v>4</v>
      </c>
      <c r="J283" s="25" t="s">
        <v>183</v>
      </c>
      <c r="K283" s="18">
        <f t="shared" si="9"/>
        <v>27</v>
      </c>
      <c r="L283" s="57"/>
    </row>
    <row r="284" spans="1:12" x14ac:dyDescent="0.2">
      <c r="A284" t="s">
        <v>8916</v>
      </c>
      <c r="B284" s="18">
        <v>4</v>
      </c>
      <c r="C284"/>
      <c r="D284" s="25" t="s">
        <v>345</v>
      </c>
      <c r="E284" s="18">
        <f>SUMIF($A$236:$A$285,"WV",$B$236:$B$285)</f>
        <v>4</v>
      </c>
      <c r="F284" s="25"/>
      <c r="G284" s="25" t="s">
        <v>345</v>
      </c>
      <c r="H284" s="18">
        <f>SUMIF($A$292:$A$329,"WV",$B$292:$B$329)</f>
        <v>0</v>
      </c>
      <c r="J284" s="25" t="s">
        <v>345</v>
      </c>
      <c r="K284" s="18">
        <f>SUMIF($A$335:$A$379,"WV",$B$335:$B$379)</f>
        <v>40</v>
      </c>
    </row>
    <row r="285" spans="1:12" x14ac:dyDescent="0.2">
      <c r="A285" t="s">
        <v>165</v>
      </c>
      <c r="B285" s="18">
        <v>14</v>
      </c>
      <c r="C285"/>
      <c r="D285" s="25" t="s">
        <v>135</v>
      </c>
      <c r="E285" s="18">
        <f t="shared" si="7"/>
        <v>18</v>
      </c>
      <c r="F285" s="25"/>
      <c r="G285" s="25" t="s">
        <v>135</v>
      </c>
      <c r="H285" s="18">
        <f t="shared" si="8"/>
        <v>14</v>
      </c>
      <c r="J285" s="25" t="s">
        <v>135</v>
      </c>
      <c r="K285" s="18">
        <f t="shared" si="9"/>
        <v>32</v>
      </c>
    </row>
    <row r="286" spans="1:12" x14ac:dyDescent="0.2">
      <c r="C286"/>
      <c r="D286" s="25" t="s">
        <v>165</v>
      </c>
      <c r="E286" s="18">
        <f t="shared" si="7"/>
        <v>14</v>
      </c>
      <c r="F286" s="25"/>
      <c r="G286" s="25" t="s">
        <v>165</v>
      </c>
      <c r="H286" s="18">
        <f t="shared" si="8"/>
        <v>12</v>
      </c>
      <c r="J286" s="25" t="s">
        <v>165</v>
      </c>
      <c r="K286" s="18">
        <f t="shared" si="9"/>
        <v>25</v>
      </c>
    </row>
    <row r="287" spans="1:12" x14ac:dyDescent="0.2">
      <c r="C287"/>
    </row>
    <row r="288" spans="1:12" x14ac:dyDescent="0.2">
      <c r="A288" s="2" t="s">
        <v>308</v>
      </c>
      <c r="C288"/>
    </row>
    <row r="289" spans="1:3" x14ac:dyDescent="0.2">
      <c r="A289" s="17" t="s">
        <v>8</v>
      </c>
      <c r="B289" t="s">
        <v>38</v>
      </c>
      <c r="C289"/>
    </row>
    <row r="290" spans="1:3" x14ac:dyDescent="0.2">
      <c r="A290" s="4"/>
      <c r="C290"/>
    </row>
    <row r="291" spans="1:3" x14ac:dyDescent="0.2">
      <c r="A291" s="17" t="s">
        <v>15</v>
      </c>
      <c r="B291" t="s">
        <v>277</v>
      </c>
      <c r="C291"/>
    </row>
    <row r="292" spans="1:3" x14ac:dyDescent="0.2">
      <c r="A292" t="s">
        <v>117</v>
      </c>
      <c r="B292" s="18">
        <v>11</v>
      </c>
      <c r="C292"/>
    </row>
    <row r="293" spans="1:3" x14ac:dyDescent="0.2">
      <c r="A293" t="s">
        <v>153</v>
      </c>
      <c r="B293" s="18">
        <v>3</v>
      </c>
      <c r="C293"/>
    </row>
    <row r="294" spans="1:3" x14ac:dyDescent="0.2">
      <c r="A294" t="s">
        <v>41</v>
      </c>
      <c r="B294" s="18">
        <v>34</v>
      </c>
      <c r="C294"/>
    </row>
    <row r="295" spans="1:3" x14ac:dyDescent="0.2">
      <c r="A295" t="s">
        <v>39</v>
      </c>
      <c r="B295" s="18">
        <v>8</v>
      </c>
      <c r="C295"/>
    </row>
    <row r="296" spans="1:3" x14ac:dyDescent="0.2">
      <c r="A296" t="s">
        <v>163</v>
      </c>
      <c r="B296" s="18">
        <v>4</v>
      </c>
      <c r="C296"/>
    </row>
    <row r="297" spans="1:3" x14ac:dyDescent="0.2">
      <c r="A297" t="s">
        <v>112</v>
      </c>
      <c r="B297" s="18">
        <v>1</v>
      </c>
      <c r="C297"/>
    </row>
    <row r="298" spans="1:3" x14ac:dyDescent="0.2">
      <c r="A298" t="s">
        <v>58</v>
      </c>
      <c r="B298" s="18">
        <v>59</v>
      </c>
      <c r="C298"/>
    </row>
    <row r="299" spans="1:3" x14ac:dyDescent="0.2">
      <c r="A299" t="s">
        <v>133</v>
      </c>
      <c r="B299" s="18">
        <v>14</v>
      </c>
      <c r="C299"/>
    </row>
    <row r="300" spans="1:3" x14ac:dyDescent="0.2">
      <c r="A300" t="s">
        <v>167</v>
      </c>
      <c r="B300" s="18">
        <v>2</v>
      </c>
      <c r="C300"/>
    </row>
    <row r="301" spans="1:3" x14ac:dyDescent="0.2">
      <c r="A301" t="s">
        <v>46</v>
      </c>
      <c r="B301" s="18">
        <v>22</v>
      </c>
      <c r="C301"/>
    </row>
    <row r="302" spans="1:3" x14ac:dyDescent="0.2">
      <c r="A302" t="s">
        <v>125</v>
      </c>
      <c r="B302" s="18">
        <v>26</v>
      </c>
      <c r="C302"/>
    </row>
    <row r="303" spans="1:3" x14ac:dyDescent="0.2">
      <c r="A303" t="s">
        <v>150</v>
      </c>
      <c r="B303" s="18">
        <v>3</v>
      </c>
      <c r="C303"/>
    </row>
    <row r="304" spans="1:3" x14ac:dyDescent="0.2">
      <c r="A304" t="s">
        <v>121</v>
      </c>
      <c r="B304" s="18">
        <v>3</v>
      </c>
      <c r="C304"/>
    </row>
    <row r="305" spans="1:3" x14ac:dyDescent="0.2">
      <c r="A305" t="s">
        <v>152</v>
      </c>
      <c r="B305" s="18">
        <v>13</v>
      </c>
      <c r="C305"/>
    </row>
    <row r="306" spans="1:3" x14ac:dyDescent="0.2">
      <c r="A306" t="s">
        <v>100</v>
      </c>
      <c r="B306" s="18">
        <v>15</v>
      </c>
      <c r="C306"/>
    </row>
    <row r="307" spans="1:3" x14ac:dyDescent="0.2">
      <c r="A307" t="s">
        <v>127</v>
      </c>
      <c r="B307" s="18">
        <v>2</v>
      </c>
      <c r="C307"/>
    </row>
    <row r="308" spans="1:3" x14ac:dyDescent="0.2">
      <c r="A308" t="s">
        <v>138</v>
      </c>
      <c r="B308" s="18">
        <v>3</v>
      </c>
      <c r="C308"/>
    </row>
    <row r="309" spans="1:3" x14ac:dyDescent="0.2">
      <c r="A309" t="s">
        <v>147</v>
      </c>
      <c r="B309" s="18">
        <v>15</v>
      </c>
      <c r="C309"/>
    </row>
    <row r="310" spans="1:3" x14ac:dyDescent="0.2">
      <c r="A310" t="s">
        <v>230</v>
      </c>
      <c r="B310" s="18">
        <v>23</v>
      </c>
      <c r="C310"/>
    </row>
    <row r="311" spans="1:3" x14ac:dyDescent="0.2">
      <c r="A311" t="s">
        <v>103</v>
      </c>
      <c r="B311" s="18">
        <v>13</v>
      </c>
      <c r="C311"/>
    </row>
    <row r="312" spans="1:3" x14ac:dyDescent="0.2">
      <c r="A312" t="s">
        <v>201</v>
      </c>
      <c r="B312" s="18">
        <v>5</v>
      </c>
      <c r="C312"/>
    </row>
    <row r="313" spans="1:3" x14ac:dyDescent="0.2">
      <c r="A313" t="s">
        <v>151</v>
      </c>
      <c r="B313" s="18">
        <v>5</v>
      </c>
      <c r="C313"/>
    </row>
    <row r="314" spans="1:3" x14ac:dyDescent="0.2">
      <c r="A314" t="s">
        <v>80</v>
      </c>
      <c r="B314" s="18">
        <v>3</v>
      </c>
      <c r="C314"/>
    </row>
    <row r="315" spans="1:3" x14ac:dyDescent="0.2">
      <c r="A315" t="s">
        <v>174</v>
      </c>
      <c r="B315" s="18">
        <v>7</v>
      </c>
      <c r="C315"/>
    </row>
    <row r="316" spans="1:3" x14ac:dyDescent="0.2">
      <c r="A316" t="s">
        <v>44</v>
      </c>
      <c r="B316" s="18">
        <v>28</v>
      </c>
      <c r="C316"/>
    </row>
    <row r="317" spans="1:3" x14ac:dyDescent="0.2">
      <c r="A317" t="s">
        <v>86</v>
      </c>
      <c r="B317" s="18">
        <v>4</v>
      </c>
      <c r="C317"/>
    </row>
    <row r="318" spans="1:3" x14ac:dyDescent="0.2">
      <c r="A318" t="s">
        <v>56</v>
      </c>
      <c r="B318" s="18">
        <v>67</v>
      </c>
      <c r="C318"/>
    </row>
    <row r="319" spans="1:3" x14ac:dyDescent="0.2">
      <c r="A319" t="s">
        <v>154</v>
      </c>
      <c r="B319" s="18">
        <v>14</v>
      </c>
      <c r="C319"/>
    </row>
    <row r="320" spans="1:3" x14ac:dyDescent="0.2">
      <c r="A320" t="s">
        <v>36</v>
      </c>
      <c r="B320" s="18">
        <v>11</v>
      </c>
      <c r="C320"/>
    </row>
    <row r="321" spans="1:3" x14ac:dyDescent="0.2">
      <c r="A321" t="s">
        <v>33</v>
      </c>
      <c r="B321" s="18">
        <v>26</v>
      </c>
      <c r="C321"/>
    </row>
    <row r="322" spans="1:3" x14ac:dyDescent="0.2">
      <c r="A322" t="s">
        <v>106</v>
      </c>
      <c r="B322" s="18">
        <v>11</v>
      </c>
      <c r="C322"/>
    </row>
    <row r="323" spans="1:3" x14ac:dyDescent="0.2">
      <c r="A323" t="s">
        <v>118</v>
      </c>
      <c r="B323" s="18">
        <v>5</v>
      </c>
      <c r="C323"/>
    </row>
    <row r="324" spans="1:3" x14ac:dyDescent="0.2">
      <c r="A324" t="s">
        <v>49</v>
      </c>
      <c r="B324" s="18">
        <v>165</v>
      </c>
      <c r="C324"/>
    </row>
    <row r="325" spans="1:3" x14ac:dyDescent="0.2">
      <c r="A325" t="s">
        <v>168</v>
      </c>
      <c r="B325" s="18">
        <v>6</v>
      </c>
      <c r="C325"/>
    </row>
    <row r="326" spans="1:3" x14ac:dyDescent="0.2">
      <c r="A326" t="s">
        <v>52</v>
      </c>
      <c r="B326" s="18">
        <v>146</v>
      </c>
      <c r="C326"/>
    </row>
    <row r="327" spans="1:3" x14ac:dyDescent="0.2">
      <c r="A327" t="s">
        <v>183</v>
      </c>
      <c r="B327" s="18">
        <v>4</v>
      </c>
      <c r="C327"/>
    </row>
    <row r="328" spans="1:3" x14ac:dyDescent="0.2">
      <c r="A328" t="s">
        <v>135</v>
      </c>
      <c r="B328" s="18">
        <v>14</v>
      </c>
      <c r="C328"/>
    </row>
    <row r="329" spans="1:3" x14ac:dyDescent="0.2">
      <c r="A329" t="s">
        <v>165</v>
      </c>
      <c r="B329" s="18">
        <v>12</v>
      </c>
      <c r="C329"/>
    </row>
    <row r="330" spans="1:3" x14ac:dyDescent="0.2">
      <c r="A330"/>
      <c r="B330" s="18"/>
      <c r="C330"/>
    </row>
    <row r="331" spans="1:3" x14ac:dyDescent="0.2">
      <c r="A331" s="2" t="s">
        <v>311</v>
      </c>
      <c r="C331"/>
    </row>
    <row r="332" spans="1:3" x14ac:dyDescent="0.2">
      <c r="A332" s="17" t="s">
        <v>8</v>
      </c>
      <c r="B332" t="s">
        <v>32</v>
      </c>
      <c r="C332"/>
    </row>
    <row r="333" spans="1:3" x14ac:dyDescent="0.2">
      <c r="A333" s="4"/>
      <c r="C333"/>
    </row>
    <row r="334" spans="1:3" x14ac:dyDescent="0.2">
      <c r="A334" s="17" t="s">
        <v>15</v>
      </c>
      <c r="B334" t="s">
        <v>277</v>
      </c>
      <c r="C334"/>
    </row>
    <row r="335" spans="1:3" x14ac:dyDescent="0.2">
      <c r="A335" t="s">
        <v>278</v>
      </c>
      <c r="B335" s="18">
        <v>4</v>
      </c>
      <c r="C335"/>
    </row>
    <row r="336" spans="1:3" x14ac:dyDescent="0.2">
      <c r="A336" t="s">
        <v>117</v>
      </c>
      <c r="B336" s="18">
        <v>42</v>
      </c>
      <c r="C336"/>
    </row>
    <row r="337" spans="1:3" x14ac:dyDescent="0.2">
      <c r="A337" t="s">
        <v>153</v>
      </c>
      <c r="B337" s="18">
        <v>20</v>
      </c>
      <c r="C337"/>
    </row>
    <row r="338" spans="1:3" x14ac:dyDescent="0.2">
      <c r="A338" t="s">
        <v>41</v>
      </c>
      <c r="B338" s="18">
        <v>167</v>
      </c>
      <c r="C338"/>
    </row>
    <row r="339" spans="1:3" x14ac:dyDescent="0.2">
      <c r="A339" t="s">
        <v>39</v>
      </c>
      <c r="B339" s="18">
        <v>50</v>
      </c>
      <c r="C339"/>
    </row>
    <row r="340" spans="1:3" x14ac:dyDescent="0.2">
      <c r="A340" t="s">
        <v>163</v>
      </c>
      <c r="B340" s="18">
        <v>12</v>
      </c>
      <c r="C340"/>
    </row>
    <row r="341" spans="1:3" x14ac:dyDescent="0.2">
      <c r="A341" t="s">
        <v>78</v>
      </c>
      <c r="B341" s="18">
        <v>1</v>
      </c>
      <c r="C341"/>
    </row>
    <row r="342" spans="1:3" x14ac:dyDescent="0.2">
      <c r="A342" t="s">
        <v>94</v>
      </c>
      <c r="B342" s="18">
        <v>3</v>
      </c>
      <c r="C342"/>
    </row>
    <row r="343" spans="1:3" x14ac:dyDescent="0.2">
      <c r="A343" t="s">
        <v>112</v>
      </c>
      <c r="B343" s="18">
        <v>39</v>
      </c>
      <c r="C343"/>
    </row>
    <row r="344" spans="1:3" x14ac:dyDescent="0.2">
      <c r="A344" t="s">
        <v>58</v>
      </c>
      <c r="B344" s="18">
        <v>360</v>
      </c>
      <c r="C344"/>
    </row>
    <row r="345" spans="1:3" x14ac:dyDescent="0.2">
      <c r="A345" t="s">
        <v>133</v>
      </c>
      <c r="B345" s="18">
        <v>40</v>
      </c>
      <c r="C345"/>
    </row>
    <row r="346" spans="1:3" x14ac:dyDescent="0.2">
      <c r="A346" t="s">
        <v>167</v>
      </c>
      <c r="B346" s="18">
        <v>6</v>
      </c>
      <c r="C346"/>
    </row>
    <row r="347" spans="1:3" x14ac:dyDescent="0.2">
      <c r="A347" t="s">
        <v>46</v>
      </c>
      <c r="B347" s="18">
        <v>170</v>
      </c>
      <c r="C347"/>
    </row>
    <row r="348" spans="1:3" x14ac:dyDescent="0.2">
      <c r="A348" t="s">
        <v>125</v>
      </c>
      <c r="B348" s="18">
        <v>142</v>
      </c>
      <c r="C348"/>
    </row>
    <row r="349" spans="1:3" x14ac:dyDescent="0.2">
      <c r="A349" t="s">
        <v>150</v>
      </c>
      <c r="B349" s="18">
        <v>33</v>
      </c>
      <c r="C349"/>
    </row>
    <row r="350" spans="1:3" x14ac:dyDescent="0.2">
      <c r="A350" t="s">
        <v>121</v>
      </c>
      <c r="B350" s="18">
        <v>62</v>
      </c>
    </row>
    <row r="351" spans="1:3" x14ac:dyDescent="0.2">
      <c r="A351" t="s">
        <v>152</v>
      </c>
      <c r="B351" s="18">
        <v>16</v>
      </c>
    </row>
    <row r="352" spans="1:3" x14ac:dyDescent="0.2">
      <c r="A352" t="s">
        <v>100</v>
      </c>
      <c r="B352" s="18">
        <v>16</v>
      </c>
    </row>
    <row r="353" spans="1:2" x14ac:dyDescent="0.2">
      <c r="A353" t="s">
        <v>75</v>
      </c>
      <c r="B353" s="18">
        <v>7</v>
      </c>
    </row>
    <row r="354" spans="1:2" x14ac:dyDescent="0.2">
      <c r="A354" t="s">
        <v>127</v>
      </c>
      <c r="B354" s="18">
        <v>22</v>
      </c>
    </row>
    <row r="355" spans="1:2" x14ac:dyDescent="0.2">
      <c r="A355" t="s">
        <v>138</v>
      </c>
      <c r="B355" s="18">
        <v>51</v>
      </c>
    </row>
    <row r="356" spans="1:2" x14ac:dyDescent="0.2">
      <c r="A356" t="s">
        <v>147</v>
      </c>
      <c r="B356" s="18">
        <v>69</v>
      </c>
    </row>
    <row r="357" spans="1:2" x14ac:dyDescent="0.2">
      <c r="A357" t="s">
        <v>230</v>
      </c>
      <c r="B357" s="18">
        <v>23</v>
      </c>
    </row>
    <row r="358" spans="1:2" x14ac:dyDescent="0.2">
      <c r="A358" t="s">
        <v>142</v>
      </c>
      <c r="B358" s="18">
        <v>11</v>
      </c>
    </row>
    <row r="359" spans="1:2" x14ac:dyDescent="0.2">
      <c r="A359" t="s">
        <v>103</v>
      </c>
      <c r="B359" s="18">
        <v>43</v>
      </c>
    </row>
    <row r="360" spans="1:2" x14ac:dyDescent="0.2">
      <c r="A360" t="s">
        <v>201</v>
      </c>
      <c r="B360" s="18">
        <v>16</v>
      </c>
    </row>
    <row r="361" spans="1:2" x14ac:dyDescent="0.2">
      <c r="A361" t="s">
        <v>151</v>
      </c>
      <c r="B361" s="18">
        <v>9</v>
      </c>
    </row>
    <row r="362" spans="1:2" x14ac:dyDescent="0.2">
      <c r="A362" t="s">
        <v>80</v>
      </c>
      <c r="B362" s="18">
        <v>7</v>
      </c>
    </row>
    <row r="363" spans="1:2" x14ac:dyDescent="0.2">
      <c r="A363" t="s">
        <v>174</v>
      </c>
      <c r="B363" s="18">
        <v>50</v>
      </c>
    </row>
    <row r="364" spans="1:2" x14ac:dyDescent="0.2">
      <c r="A364" t="s">
        <v>44</v>
      </c>
      <c r="B364" s="18">
        <v>76</v>
      </c>
    </row>
    <row r="365" spans="1:2" x14ac:dyDescent="0.2">
      <c r="A365" t="s">
        <v>86</v>
      </c>
      <c r="B365" s="18">
        <v>73</v>
      </c>
    </row>
    <row r="366" spans="1:2" x14ac:dyDescent="0.2">
      <c r="A366" t="s">
        <v>56</v>
      </c>
      <c r="B366" s="18">
        <v>176</v>
      </c>
    </row>
    <row r="367" spans="1:2" x14ac:dyDescent="0.2">
      <c r="A367" t="s">
        <v>154</v>
      </c>
      <c r="B367" s="18">
        <v>52</v>
      </c>
    </row>
    <row r="368" spans="1:2" x14ac:dyDescent="0.2">
      <c r="A368" t="s">
        <v>36</v>
      </c>
      <c r="B368" s="18">
        <v>34</v>
      </c>
    </row>
    <row r="369" spans="1:2" x14ac:dyDescent="0.2">
      <c r="A369" t="s">
        <v>33</v>
      </c>
      <c r="B369" s="18">
        <v>281</v>
      </c>
    </row>
    <row r="370" spans="1:2" x14ac:dyDescent="0.2">
      <c r="A370" t="s">
        <v>106</v>
      </c>
      <c r="B370" s="18">
        <v>15</v>
      </c>
    </row>
    <row r="371" spans="1:2" x14ac:dyDescent="0.2">
      <c r="A371" t="s">
        <v>141</v>
      </c>
      <c r="B371" s="18">
        <v>7</v>
      </c>
    </row>
    <row r="372" spans="1:2" x14ac:dyDescent="0.2">
      <c r="A372" t="s">
        <v>118</v>
      </c>
      <c r="B372" s="18">
        <v>6</v>
      </c>
    </row>
    <row r="373" spans="1:2" x14ac:dyDescent="0.2">
      <c r="A373" t="s">
        <v>49</v>
      </c>
      <c r="B373" s="18">
        <v>848</v>
      </c>
    </row>
    <row r="374" spans="1:2" x14ac:dyDescent="0.2">
      <c r="A374" t="s">
        <v>168</v>
      </c>
      <c r="B374" s="18">
        <v>182</v>
      </c>
    </row>
    <row r="375" spans="1:2" x14ac:dyDescent="0.2">
      <c r="A375" t="s">
        <v>52</v>
      </c>
      <c r="B375" s="18">
        <v>540</v>
      </c>
    </row>
    <row r="376" spans="1:2" x14ac:dyDescent="0.2">
      <c r="A376" t="s">
        <v>183</v>
      </c>
      <c r="B376" s="18">
        <v>27</v>
      </c>
    </row>
    <row r="377" spans="1:2" x14ac:dyDescent="0.2">
      <c r="A377" t="s">
        <v>135</v>
      </c>
      <c r="B377" s="18">
        <v>32</v>
      </c>
    </row>
    <row r="378" spans="1:2" x14ac:dyDescent="0.2">
      <c r="A378" t="s">
        <v>8916</v>
      </c>
      <c r="B378" s="18">
        <v>40</v>
      </c>
    </row>
    <row r="379" spans="1:2" x14ac:dyDescent="0.2">
      <c r="A379" t="s">
        <v>165</v>
      </c>
      <c r="B379" s="18">
        <v>25</v>
      </c>
    </row>
    <row r="380" spans="1:2" x14ac:dyDescent="0.2">
      <c r="A380"/>
      <c r="B380" s="18"/>
    </row>
    <row r="381" spans="1:2" x14ac:dyDescent="0.2">
      <c r="A381"/>
      <c r="B381" s="18"/>
    </row>
    <row r="382" spans="1:2" x14ac:dyDescent="0.2">
      <c r="A382"/>
      <c r="B382" s="18"/>
    </row>
    <row r="383" spans="1:2" x14ac:dyDescent="0.2">
      <c r="A383"/>
      <c r="B383" s="18"/>
    </row>
    <row r="384" spans="1:2" x14ac:dyDescent="0.2">
      <c r="A384"/>
      <c r="B384" s="18"/>
    </row>
    <row r="385" spans="1:7" x14ac:dyDescent="0.2">
      <c r="A385" s="2" t="s">
        <v>9689</v>
      </c>
    </row>
    <row r="387" spans="1:7" x14ac:dyDescent="0.2">
      <c r="A387" s="17" t="s">
        <v>9703</v>
      </c>
      <c r="B387" t="s">
        <v>7729</v>
      </c>
      <c r="E387" s="17" t="s">
        <v>9693</v>
      </c>
      <c r="F387" t="s">
        <v>7729</v>
      </c>
      <c r="G387"/>
    </row>
    <row r="388" spans="1:7" x14ac:dyDescent="0.2">
      <c r="A388"/>
      <c r="G388"/>
    </row>
    <row r="389" spans="1:7" x14ac:dyDescent="0.2">
      <c r="A389" s="17" t="s">
        <v>226</v>
      </c>
      <c r="B389" t="s">
        <v>228</v>
      </c>
      <c r="C389" t="s">
        <v>9690</v>
      </c>
      <c r="E389" s="17" t="s">
        <v>226</v>
      </c>
      <c r="F389" t="s">
        <v>228</v>
      </c>
      <c r="G389" t="s">
        <v>9690</v>
      </c>
    </row>
    <row r="390" spans="1:7" x14ac:dyDescent="0.2">
      <c r="A390" s="6">
        <v>44227</v>
      </c>
      <c r="B390" s="18">
        <v>82</v>
      </c>
      <c r="C390" s="55">
        <v>3434.01</v>
      </c>
      <c r="E390" s="6">
        <v>44227</v>
      </c>
      <c r="F390" s="18">
        <v>96</v>
      </c>
      <c r="G390" s="55">
        <v>5068.8599999999997</v>
      </c>
    </row>
    <row r="391" spans="1:7" x14ac:dyDescent="0.2">
      <c r="A391" s="6">
        <v>44255</v>
      </c>
      <c r="B391" s="18">
        <v>85</v>
      </c>
      <c r="C391" s="55">
        <v>3560.62</v>
      </c>
      <c r="E391" s="6">
        <v>44255</v>
      </c>
      <c r="F391" s="18">
        <v>105</v>
      </c>
      <c r="G391" s="55">
        <v>5538.86</v>
      </c>
    </row>
    <row r="392" spans="1:7" x14ac:dyDescent="0.2">
      <c r="A392" s="6">
        <v>44286</v>
      </c>
      <c r="B392" s="18">
        <v>88</v>
      </c>
      <c r="C392" s="55">
        <v>3705.62</v>
      </c>
      <c r="E392" s="6">
        <v>44286</v>
      </c>
      <c r="F392" s="18">
        <v>118</v>
      </c>
      <c r="G392" s="55">
        <v>6057.24</v>
      </c>
    </row>
    <row r="393" spans="1:7" x14ac:dyDescent="0.2">
      <c r="A393" s="6">
        <v>44316</v>
      </c>
      <c r="B393" s="18">
        <v>90</v>
      </c>
      <c r="C393" s="55">
        <v>3786.62</v>
      </c>
      <c r="E393" s="6">
        <v>44316</v>
      </c>
      <c r="F393" s="18">
        <v>115</v>
      </c>
      <c r="G393" s="55">
        <v>5918.24</v>
      </c>
    </row>
    <row r="394" spans="1:7" x14ac:dyDescent="0.2">
      <c r="A394" s="6">
        <v>44347</v>
      </c>
      <c r="B394" s="18">
        <v>94</v>
      </c>
      <c r="C394" s="55">
        <v>3993.62</v>
      </c>
      <c r="E394" s="6">
        <v>44347</v>
      </c>
      <c r="F394" s="18">
        <v>123</v>
      </c>
      <c r="G394" s="55">
        <v>6382.0899999999992</v>
      </c>
    </row>
    <row r="395" spans="1:7" x14ac:dyDescent="0.2">
      <c r="A395" s="6">
        <v>44377</v>
      </c>
      <c r="B395" s="18">
        <v>92</v>
      </c>
      <c r="C395" s="55">
        <v>3891.2</v>
      </c>
      <c r="E395" s="6">
        <v>44377</v>
      </c>
      <c r="F395" s="18">
        <v>141</v>
      </c>
      <c r="G395" s="55">
        <v>7199.7499999999982</v>
      </c>
    </row>
    <row r="396" spans="1:7" x14ac:dyDescent="0.2">
      <c r="A396" s="6">
        <v>44408</v>
      </c>
      <c r="B396" s="18">
        <v>95</v>
      </c>
      <c r="C396" s="55">
        <v>4048.14</v>
      </c>
      <c r="E396" s="6">
        <v>44408</v>
      </c>
      <c r="F396" s="18">
        <v>143</v>
      </c>
      <c r="G396" s="55">
        <v>7384.1899999999987</v>
      </c>
    </row>
    <row r="397" spans="1:7" x14ac:dyDescent="0.2">
      <c r="A397" s="6">
        <v>44439</v>
      </c>
      <c r="B397" s="18">
        <v>97</v>
      </c>
      <c r="C397" s="55">
        <v>4101</v>
      </c>
      <c r="E397" s="6">
        <v>44439</v>
      </c>
      <c r="F397" s="18">
        <v>160</v>
      </c>
      <c r="G397" s="55">
        <v>8552.7899999999991</v>
      </c>
    </row>
    <row r="398" spans="1:7" x14ac:dyDescent="0.2">
      <c r="A398" s="6">
        <v>44469</v>
      </c>
      <c r="B398" s="18">
        <v>101</v>
      </c>
      <c r="C398" s="55">
        <v>4176</v>
      </c>
      <c r="E398" s="6">
        <v>44469</v>
      </c>
      <c r="F398" s="18">
        <v>166</v>
      </c>
      <c r="G398" s="55">
        <v>8849.7899999999991</v>
      </c>
    </row>
    <row r="399" spans="1:7" x14ac:dyDescent="0.2">
      <c r="A399" s="6">
        <v>44500</v>
      </c>
      <c r="B399" s="18">
        <v>106</v>
      </c>
      <c r="C399" s="55">
        <v>4427.6400000000003</v>
      </c>
      <c r="E399" s="6">
        <v>44500</v>
      </c>
      <c r="F399" s="18">
        <v>167</v>
      </c>
      <c r="G399" s="55">
        <v>9113.2199999999993</v>
      </c>
    </row>
    <row r="400" spans="1:7" x14ac:dyDescent="0.2">
      <c r="A400" s="6">
        <v>44530</v>
      </c>
      <c r="B400" s="18">
        <v>108</v>
      </c>
      <c r="C400" s="55">
        <v>4569.72</v>
      </c>
      <c r="E400" s="6">
        <v>44530</v>
      </c>
      <c r="F400" s="18">
        <v>168</v>
      </c>
      <c r="G400" s="55">
        <v>9172.74</v>
      </c>
    </row>
    <row r="401" spans="1:7" x14ac:dyDescent="0.2">
      <c r="A401" s="6">
        <v>44561</v>
      </c>
      <c r="B401" s="18">
        <v>108</v>
      </c>
      <c r="C401" s="55">
        <v>4679.72</v>
      </c>
      <c r="E401" s="6">
        <v>44561</v>
      </c>
      <c r="F401" s="18">
        <v>171</v>
      </c>
      <c r="G401" s="55">
        <v>9185.1</v>
      </c>
    </row>
    <row r="402" spans="1:7" x14ac:dyDescent="0.2">
      <c r="A402" s="6">
        <v>44592</v>
      </c>
      <c r="B402" s="18">
        <v>112</v>
      </c>
      <c r="C402" s="55">
        <v>4876.5</v>
      </c>
      <c r="E402" s="6">
        <v>44592</v>
      </c>
      <c r="F402" s="18">
        <v>175</v>
      </c>
      <c r="G402" s="55">
        <v>9590.06</v>
      </c>
    </row>
    <row r="403" spans="1:7" x14ac:dyDescent="0.2">
      <c r="A403" s="6">
        <v>44620</v>
      </c>
      <c r="B403" s="18">
        <v>110</v>
      </c>
      <c r="C403" s="55">
        <v>4875.87</v>
      </c>
      <c r="E403" s="6">
        <v>44620</v>
      </c>
      <c r="F403" s="18">
        <v>177</v>
      </c>
      <c r="G403" s="55">
        <v>9777.06</v>
      </c>
    </row>
    <row r="404" spans="1:7" x14ac:dyDescent="0.2">
      <c r="A404" s="6">
        <v>44651</v>
      </c>
      <c r="B404" s="18">
        <v>117</v>
      </c>
      <c r="C404" s="55">
        <v>5173.3600000000006</v>
      </c>
      <c r="E404" s="6">
        <v>44651</v>
      </c>
      <c r="F404" s="18">
        <v>174</v>
      </c>
      <c r="G404" s="55">
        <v>9653.27</v>
      </c>
    </row>
    <row r="405" spans="1:7" x14ac:dyDescent="0.2">
      <c r="A405" s="6">
        <v>44681</v>
      </c>
      <c r="B405" s="18">
        <v>119</v>
      </c>
      <c r="C405" s="55">
        <v>5371.58</v>
      </c>
      <c r="E405" s="6">
        <v>44681</v>
      </c>
      <c r="F405" s="18">
        <v>193</v>
      </c>
      <c r="G405" s="55">
        <v>10568.56</v>
      </c>
    </row>
    <row r="406" spans="1:7" x14ac:dyDescent="0.2">
      <c r="A406" s="6">
        <v>44712</v>
      </c>
      <c r="B406" s="18">
        <v>125</v>
      </c>
      <c r="C406" s="55">
        <v>5745.1500000000005</v>
      </c>
      <c r="E406" s="6">
        <v>44712</v>
      </c>
      <c r="F406" s="18">
        <v>203</v>
      </c>
      <c r="G406" s="55">
        <v>11073.76</v>
      </c>
    </row>
    <row r="407" spans="1:7" x14ac:dyDescent="0.2">
      <c r="A407" s="6">
        <v>44742</v>
      </c>
      <c r="B407" s="18">
        <v>132</v>
      </c>
      <c r="C407" s="55">
        <v>5884.24</v>
      </c>
      <c r="E407" s="6">
        <v>44742</v>
      </c>
      <c r="F407" s="18">
        <v>205</v>
      </c>
      <c r="G407" s="55">
        <v>11555.609999999999</v>
      </c>
    </row>
    <row r="408" spans="1:7" x14ac:dyDescent="0.2">
      <c r="A408" s="6">
        <v>44773</v>
      </c>
      <c r="B408" s="18">
        <v>136</v>
      </c>
      <c r="C408" s="55">
        <v>6131.37</v>
      </c>
      <c r="E408" s="6">
        <v>44773</v>
      </c>
      <c r="F408" s="18">
        <v>211</v>
      </c>
      <c r="G408" s="55">
        <v>11758.75</v>
      </c>
    </row>
    <row r="409" spans="1:7" x14ac:dyDescent="0.2">
      <c r="A409" s="6">
        <v>44804</v>
      </c>
      <c r="B409" s="18">
        <v>142</v>
      </c>
      <c r="C409" s="55">
        <v>6323.38</v>
      </c>
      <c r="E409" s="6">
        <v>44804</v>
      </c>
      <c r="F409" s="18">
        <v>207</v>
      </c>
      <c r="G409" s="55">
        <v>11594.11</v>
      </c>
    </row>
    <row r="410" spans="1:7" x14ac:dyDescent="0.2">
      <c r="A410" s="6">
        <v>44834</v>
      </c>
      <c r="B410" s="18">
        <v>143</v>
      </c>
      <c r="C410" s="55">
        <v>6423.73</v>
      </c>
      <c r="E410" s="6">
        <v>44834</v>
      </c>
      <c r="F410" s="18">
        <v>226</v>
      </c>
      <c r="G410" s="55">
        <v>12904.790000000003</v>
      </c>
    </row>
    <row r="411" spans="1:7" x14ac:dyDescent="0.2">
      <c r="A411" s="6">
        <v>44865</v>
      </c>
      <c r="B411" s="18">
        <v>143</v>
      </c>
      <c r="C411" s="55">
        <v>6609.57</v>
      </c>
      <c r="E411" s="6">
        <v>44865</v>
      </c>
      <c r="F411" s="18">
        <v>235</v>
      </c>
      <c r="G411" s="55">
        <v>13500.750000000002</v>
      </c>
    </row>
    <row r="412" spans="1:7" x14ac:dyDescent="0.2">
      <c r="A412" s="6">
        <v>44895</v>
      </c>
      <c r="B412" s="18">
        <v>143</v>
      </c>
      <c r="C412" s="55">
        <v>6650.5700000000006</v>
      </c>
      <c r="E412" s="6">
        <v>44895</v>
      </c>
      <c r="F412" s="18">
        <v>264</v>
      </c>
      <c r="G412" s="55">
        <v>15571.300000000001</v>
      </c>
    </row>
    <row r="413" spans="1:7" x14ac:dyDescent="0.2">
      <c r="A413" s="6">
        <v>44926</v>
      </c>
      <c r="B413" s="18">
        <v>143</v>
      </c>
      <c r="C413" s="55">
        <v>6712.4400000000005</v>
      </c>
      <c r="E413" s="6">
        <v>44926</v>
      </c>
      <c r="F413" s="18">
        <v>275</v>
      </c>
      <c r="G413" s="55">
        <v>16215.430000000002</v>
      </c>
    </row>
    <row r="414" spans="1:7" x14ac:dyDescent="0.2">
      <c r="A414" s="6">
        <v>44957</v>
      </c>
      <c r="B414" s="18">
        <v>141</v>
      </c>
      <c r="C414" s="55">
        <v>6700.0800000000008</v>
      </c>
      <c r="E414" s="6">
        <v>44957</v>
      </c>
      <c r="F414" s="18">
        <v>328</v>
      </c>
      <c r="G414" s="55">
        <v>19297.210000000006</v>
      </c>
    </row>
    <row r="415" spans="1:7" x14ac:dyDescent="0.2">
      <c r="A415" s="6">
        <v>44985</v>
      </c>
      <c r="B415" s="18">
        <v>143</v>
      </c>
      <c r="C415" s="55">
        <v>6790.02</v>
      </c>
      <c r="E415" s="6">
        <v>44985</v>
      </c>
      <c r="F415" s="18">
        <v>330</v>
      </c>
      <c r="G415" s="55">
        <v>19458.210000000006</v>
      </c>
    </row>
    <row r="416" spans="1:7" x14ac:dyDescent="0.2">
      <c r="A416" s="6">
        <v>45016</v>
      </c>
      <c r="B416" s="18">
        <v>141</v>
      </c>
      <c r="C416" s="55">
        <v>6712.02</v>
      </c>
      <c r="E416" s="6">
        <v>45016</v>
      </c>
      <c r="F416" s="18">
        <v>334</v>
      </c>
      <c r="G416" s="55">
        <v>19658.230000000007</v>
      </c>
    </row>
    <row r="417" spans="1:7" x14ac:dyDescent="0.2">
      <c r="A417" s="6">
        <v>45046</v>
      </c>
      <c r="B417" s="18">
        <v>153</v>
      </c>
      <c r="C417" s="55">
        <v>7301.12</v>
      </c>
      <c r="E417" s="6">
        <v>45046</v>
      </c>
      <c r="F417" s="18">
        <v>344</v>
      </c>
      <c r="G417" s="55">
        <v>20181.230000000003</v>
      </c>
    </row>
    <row r="418" spans="1:7" x14ac:dyDescent="0.2">
      <c r="A418" s="6">
        <v>45077</v>
      </c>
      <c r="B418" s="18">
        <v>173</v>
      </c>
      <c r="C418" s="55">
        <v>8196.27</v>
      </c>
      <c r="E418" s="6">
        <v>45077</v>
      </c>
      <c r="F418" s="18">
        <v>359</v>
      </c>
      <c r="G418" s="55">
        <v>21229.180000000008</v>
      </c>
    </row>
    <row r="419" spans="1:7" x14ac:dyDescent="0.2">
      <c r="A419" s="6">
        <v>45107</v>
      </c>
      <c r="B419" s="18">
        <v>175</v>
      </c>
      <c r="C419" s="55">
        <v>8422.6400000000012</v>
      </c>
      <c r="E419" s="6">
        <v>45107</v>
      </c>
      <c r="F419" s="18">
        <v>389</v>
      </c>
      <c r="G419" s="55">
        <v>23537.7</v>
      </c>
    </row>
    <row r="420" spans="1:7" x14ac:dyDescent="0.2">
      <c r="A420" s="6">
        <v>45138</v>
      </c>
      <c r="B420" s="18">
        <v>181</v>
      </c>
      <c r="C420" s="55">
        <v>8833.8700000000008</v>
      </c>
      <c r="E420" s="6">
        <v>45138</v>
      </c>
      <c r="F420" s="18">
        <v>417</v>
      </c>
      <c r="G420" s="55">
        <v>25252.329999999998</v>
      </c>
    </row>
    <row r="421" spans="1:7" x14ac:dyDescent="0.2">
      <c r="A421" s="6">
        <v>45169</v>
      </c>
      <c r="B421" s="18">
        <v>190</v>
      </c>
      <c r="C421" s="55">
        <v>9597.7999999999993</v>
      </c>
      <c r="E421" s="6">
        <v>45169</v>
      </c>
      <c r="F421" s="18">
        <v>431</v>
      </c>
      <c r="G421" s="55">
        <v>26341.289999999997</v>
      </c>
    </row>
    <row r="422" spans="1:7" x14ac:dyDescent="0.2">
      <c r="A422" s="6">
        <v>45199</v>
      </c>
      <c r="B422" s="18">
        <v>194</v>
      </c>
      <c r="C422" s="55">
        <v>9662.2099999999991</v>
      </c>
      <c r="E422" s="6">
        <v>45199</v>
      </c>
      <c r="F422" s="18">
        <v>456</v>
      </c>
      <c r="G422" s="55">
        <v>27651.66</v>
      </c>
    </row>
    <row r="423" spans="1:7" x14ac:dyDescent="0.2">
      <c r="A423" s="6">
        <v>45230</v>
      </c>
      <c r="B423" s="18">
        <v>194</v>
      </c>
      <c r="C423" s="55">
        <v>9626.2099999999991</v>
      </c>
      <c r="E423" s="6">
        <v>45230</v>
      </c>
      <c r="F423" s="18">
        <v>479</v>
      </c>
      <c r="G423" s="55">
        <v>29247.02</v>
      </c>
    </row>
    <row r="424" spans="1:7" x14ac:dyDescent="0.2">
      <c r="A424" s="6">
        <v>45260</v>
      </c>
      <c r="B424" s="18">
        <v>193</v>
      </c>
      <c r="C424" s="55">
        <v>10113.609999999999</v>
      </c>
      <c r="E424" s="6">
        <v>45260</v>
      </c>
      <c r="F424" s="18">
        <v>501</v>
      </c>
      <c r="G424" s="55">
        <v>30525.779999999995</v>
      </c>
    </row>
    <row r="425" spans="1:7" x14ac:dyDescent="0.2">
      <c r="A425" s="6">
        <v>45291</v>
      </c>
      <c r="B425" s="18">
        <v>196</v>
      </c>
      <c r="C425" s="55">
        <v>10475.319999999998</v>
      </c>
      <c r="E425" s="6">
        <v>45291</v>
      </c>
      <c r="F425" s="18">
        <v>564</v>
      </c>
      <c r="G425" s="55">
        <v>34648.409999999996</v>
      </c>
    </row>
    <row r="426" spans="1:7" x14ac:dyDescent="0.2">
      <c r="A426" s="6">
        <v>45322</v>
      </c>
      <c r="B426" s="18">
        <v>215</v>
      </c>
      <c r="C426" s="55">
        <v>11513.31</v>
      </c>
      <c r="E426" s="6">
        <v>45322</v>
      </c>
      <c r="F426" s="18">
        <v>651</v>
      </c>
      <c r="G426" s="55">
        <v>42344.27</v>
      </c>
    </row>
    <row r="427" spans="1:7" x14ac:dyDescent="0.2">
      <c r="A427" s="6">
        <v>45351</v>
      </c>
      <c r="B427" s="18">
        <v>241</v>
      </c>
      <c r="C427" s="55">
        <v>13190.18</v>
      </c>
      <c r="E427" s="6">
        <v>45351</v>
      </c>
      <c r="F427" s="18">
        <v>663</v>
      </c>
      <c r="G427" s="55">
        <v>42994.039999999994</v>
      </c>
    </row>
    <row r="428" spans="1:7" x14ac:dyDescent="0.2">
      <c r="A428" s="6">
        <v>45382</v>
      </c>
      <c r="B428" s="18">
        <v>253</v>
      </c>
      <c r="C428" s="55">
        <v>13877.15</v>
      </c>
      <c r="E428" s="6">
        <v>45382</v>
      </c>
      <c r="F428" s="18">
        <v>734</v>
      </c>
      <c r="G428" s="55">
        <v>47200.91</v>
      </c>
    </row>
    <row r="429" spans="1:7" x14ac:dyDescent="0.2">
      <c r="A429" s="6">
        <v>45412</v>
      </c>
      <c r="B429" s="18">
        <v>282</v>
      </c>
      <c r="C429" s="55">
        <v>15739.59</v>
      </c>
      <c r="E429" s="6">
        <v>45412</v>
      </c>
      <c r="F429" s="18">
        <v>760</v>
      </c>
      <c r="G429" s="55">
        <v>49817.97</v>
      </c>
    </row>
    <row r="430" spans="1:7" x14ac:dyDescent="0.2">
      <c r="A430" s="6">
        <v>45443</v>
      </c>
      <c r="B430" s="18">
        <v>291</v>
      </c>
      <c r="C430" s="55">
        <v>16307.560000000001</v>
      </c>
      <c r="E430" s="6">
        <v>45443</v>
      </c>
      <c r="F430" s="18">
        <v>862</v>
      </c>
      <c r="G430" s="55">
        <v>57465.729999999996</v>
      </c>
    </row>
    <row r="431" spans="1:7" x14ac:dyDescent="0.2">
      <c r="A431" s="6">
        <v>45473</v>
      </c>
      <c r="B431" s="18">
        <v>304</v>
      </c>
      <c r="C431" s="55">
        <v>16970.740000000002</v>
      </c>
      <c r="E431" s="6">
        <v>45473</v>
      </c>
      <c r="F431" s="18">
        <v>890</v>
      </c>
      <c r="G431" s="55">
        <v>60595.659999999996</v>
      </c>
    </row>
    <row r="432" spans="1:7" x14ac:dyDescent="0.2">
      <c r="A432" s="6">
        <v>45504</v>
      </c>
      <c r="B432" s="18">
        <v>332</v>
      </c>
      <c r="C432" s="55">
        <v>18525.55</v>
      </c>
      <c r="E432" s="6">
        <v>45504</v>
      </c>
      <c r="F432" s="18">
        <v>960</v>
      </c>
      <c r="G432" s="55">
        <v>64847.35</v>
      </c>
    </row>
    <row r="433" spans="1:7" x14ac:dyDescent="0.2">
      <c r="A433" s="6">
        <v>45535</v>
      </c>
      <c r="B433" s="18">
        <v>349</v>
      </c>
      <c r="C433" s="55">
        <v>19577.189999999999</v>
      </c>
      <c r="E433" s="6">
        <v>45535</v>
      </c>
      <c r="F433" s="18">
        <v>1037</v>
      </c>
      <c r="G433" s="55">
        <v>69170.530000000013</v>
      </c>
    </row>
    <row r="434" spans="1:7" x14ac:dyDescent="0.2">
      <c r="A434" s="6">
        <v>45565</v>
      </c>
      <c r="B434" s="18">
        <v>364</v>
      </c>
      <c r="C434" s="55">
        <v>20555.75</v>
      </c>
      <c r="E434" s="6">
        <v>45565</v>
      </c>
      <c r="F434" s="18">
        <v>1074</v>
      </c>
      <c r="G434" s="55">
        <v>71828.45</v>
      </c>
    </row>
    <row r="435" spans="1:7" x14ac:dyDescent="0.2">
      <c r="A435" s="6">
        <v>45596</v>
      </c>
      <c r="B435" s="18">
        <v>388</v>
      </c>
      <c r="C435" s="55">
        <v>22063.89</v>
      </c>
      <c r="E435" s="6">
        <v>45596</v>
      </c>
      <c r="F435" s="18">
        <v>1203</v>
      </c>
      <c r="G435" s="55">
        <v>83020.340000000011</v>
      </c>
    </row>
    <row r="436" spans="1:7" x14ac:dyDescent="0.2">
      <c r="A436" s="6">
        <v>45626</v>
      </c>
      <c r="B436" s="18">
        <v>399</v>
      </c>
      <c r="C436" s="55">
        <v>22921.270000000004</v>
      </c>
      <c r="E436" s="6">
        <v>45626</v>
      </c>
      <c r="F436" s="18">
        <v>1284</v>
      </c>
      <c r="G436" s="55">
        <v>91174.880000000019</v>
      </c>
    </row>
    <row r="437" spans="1:7" x14ac:dyDescent="0.2">
      <c r="A437" s="6">
        <v>45657</v>
      </c>
      <c r="B437" s="18">
        <v>425</v>
      </c>
      <c r="C437" s="55">
        <v>25201.210000000003</v>
      </c>
      <c r="E437" s="6">
        <v>45657</v>
      </c>
      <c r="F437" s="18">
        <v>1334</v>
      </c>
      <c r="G437" s="55">
        <v>93185.99000000002</v>
      </c>
    </row>
    <row r="438" spans="1:7" x14ac:dyDescent="0.2">
      <c r="A438" s="6">
        <v>45688</v>
      </c>
      <c r="B438" s="18">
        <v>447</v>
      </c>
      <c r="C438" s="55">
        <v>26773.57</v>
      </c>
      <c r="E438" s="6">
        <v>45688</v>
      </c>
      <c r="F438" s="18">
        <v>1536</v>
      </c>
      <c r="G438" s="55">
        <v>105812.3</v>
      </c>
    </row>
    <row r="439" spans="1:7" x14ac:dyDescent="0.2">
      <c r="A439" s="6">
        <v>45716</v>
      </c>
      <c r="B439" s="18">
        <v>476</v>
      </c>
      <c r="C439" s="55">
        <v>29288</v>
      </c>
      <c r="E439" s="6">
        <v>45716</v>
      </c>
      <c r="F439" s="18">
        <v>1661</v>
      </c>
      <c r="G439" s="55">
        <v>114924.67000000001</v>
      </c>
    </row>
    <row r="440" spans="1:7" x14ac:dyDescent="0.2">
      <c r="A440" s="6">
        <v>45747</v>
      </c>
      <c r="B440" s="18">
        <v>498</v>
      </c>
      <c r="C440" s="55">
        <v>31194.209999999995</v>
      </c>
      <c r="E440" s="6">
        <v>45747</v>
      </c>
      <c r="F440" s="18">
        <v>1831</v>
      </c>
      <c r="G440" s="55">
        <v>131906.66</v>
      </c>
    </row>
    <row r="441" spans="1:7" x14ac:dyDescent="0.2">
      <c r="A441" s="6">
        <v>45777</v>
      </c>
      <c r="B441" s="18">
        <v>536</v>
      </c>
      <c r="C441" s="55">
        <v>33164.61</v>
      </c>
      <c r="E441" s="6">
        <v>45777</v>
      </c>
      <c r="F441" s="18">
        <v>1934</v>
      </c>
      <c r="G441" s="55">
        <v>146596.57999999999</v>
      </c>
    </row>
    <row r="442" spans="1:7" x14ac:dyDescent="0.2">
      <c r="A442" s="6">
        <v>45808</v>
      </c>
      <c r="B442" s="18">
        <v>544</v>
      </c>
      <c r="C442" s="55">
        <v>34110.869999999995</v>
      </c>
      <c r="E442" s="6">
        <v>45808</v>
      </c>
      <c r="F442" s="18">
        <v>2071</v>
      </c>
      <c r="G442" s="55">
        <v>160276.37000000002</v>
      </c>
    </row>
    <row r="443" spans="1:7" x14ac:dyDescent="0.2">
      <c r="A443" s="6">
        <v>45838</v>
      </c>
      <c r="B443" s="18">
        <v>585</v>
      </c>
      <c r="C443" s="55">
        <v>38008.000000000007</v>
      </c>
      <c r="E443" s="6">
        <v>45838</v>
      </c>
      <c r="F443" s="18">
        <v>2199</v>
      </c>
      <c r="G443" s="55">
        <v>178453.06999999998</v>
      </c>
    </row>
    <row r="444" spans="1:7" x14ac:dyDescent="0.2">
      <c r="A444" s="6">
        <v>45869</v>
      </c>
      <c r="B444" s="18">
        <v>604</v>
      </c>
      <c r="C444" s="55">
        <v>40061.350000000006</v>
      </c>
      <c r="E444" s="6">
        <v>45869</v>
      </c>
      <c r="F444" s="18">
        <v>2260</v>
      </c>
      <c r="G444" s="55">
        <v>187888.25000000003</v>
      </c>
    </row>
    <row r="445" spans="1:7" x14ac:dyDescent="0.2">
      <c r="A445" s="6">
        <v>45900</v>
      </c>
      <c r="B445" s="18">
        <v>653</v>
      </c>
      <c r="C445" s="55">
        <v>44108.44</v>
      </c>
      <c r="E445" s="6">
        <v>45900</v>
      </c>
      <c r="F445" s="18">
        <v>2395</v>
      </c>
      <c r="G445" s="55">
        <v>210856.67</v>
      </c>
    </row>
    <row r="446" spans="1:7" x14ac:dyDescent="0.2">
      <c r="A446" s="6">
        <v>45930</v>
      </c>
      <c r="B446" s="18">
        <v>689</v>
      </c>
      <c r="C446" s="55">
        <v>48279.61</v>
      </c>
      <c r="E446" s="6">
        <v>45930</v>
      </c>
      <c r="F446" s="18">
        <v>2506</v>
      </c>
      <c r="G446" s="55">
        <v>219855.33000000002</v>
      </c>
    </row>
    <row r="447" spans="1:7" x14ac:dyDescent="0.2">
      <c r="A447" s="6">
        <v>45961</v>
      </c>
      <c r="B447" s="18">
        <v>724</v>
      </c>
      <c r="C447" s="55">
        <v>51370.64</v>
      </c>
      <c r="E447" s="6">
        <v>45961</v>
      </c>
      <c r="F447" s="18">
        <v>2639</v>
      </c>
      <c r="G447" s="55">
        <v>233411.52999999997</v>
      </c>
    </row>
    <row r="448" spans="1:7" x14ac:dyDescent="0.2">
      <c r="A448" s="6">
        <v>45991</v>
      </c>
      <c r="B448" s="18">
        <v>742</v>
      </c>
      <c r="C448" s="55">
        <v>53873.319999999992</v>
      </c>
      <c r="E448" s="6">
        <v>45991</v>
      </c>
      <c r="F448" s="18">
        <v>2804</v>
      </c>
      <c r="G448" s="55">
        <v>255791.93999999997</v>
      </c>
    </row>
    <row r="449" spans="1:7" x14ac:dyDescent="0.2">
      <c r="A449" s="6">
        <v>46022</v>
      </c>
      <c r="B449" s="18">
        <v>758</v>
      </c>
      <c r="C449" s="55">
        <v>56343.299999999996</v>
      </c>
      <c r="E449" s="6">
        <v>46022</v>
      </c>
      <c r="F449" s="18">
        <v>2944</v>
      </c>
      <c r="G449" s="55">
        <v>264490.18000000005</v>
      </c>
    </row>
    <row r="450" spans="1:7" x14ac:dyDescent="0.2">
      <c r="A450" s="6">
        <v>46053</v>
      </c>
      <c r="B450" s="18">
        <v>794</v>
      </c>
      <c r="C450" s="55">
        <v>60783.83</v>
      </c>
      <c r="E450" s="6">
        <v>46053</v>
      </c>
      <c r="F450" s="18">
        <v>3137</v>
      </c>
      <c r="G450" s="55">
        <v>282145.13</v>
      </c>
    </row>
    <row r="451" spans="1:7" x14ac:dyDescent="0.2">
      <c r="A451" s="6">
        <v>46081</v>
      </c>
      <c r="B451" s="18">
        <v>827</v>
      </c>
      <c r="C451" s="55">
        <v>64453.609999999993</v>
      </c>
      <c r="E451" s="6">
        <v>46081</v>
      </c>
      <c r="F451" s="18">
        <v>3311</v>
      </c>
      <c r="G451" s="55">
        <v>307110.25</v>
      </c>
    </row>
    <row r="452" spans="1:7" x14ac:dyDescent="0.2">
      <c r="A452" s="6">
        <v>46112</v>
      </c>
      <c r="B452" s="18">
        <v>853</v>
      </c>
      <c r="C452" s="55">
        <v>68672.77</v>
      </c>
      <c r="E452" s="6">
        <v>46112</v>
      </c>
      <c r="F452" s="18">
        <v>3393</v>
      </c>
      <c r="G452" s="55">
        <v>314923.89999999997</v>
      </c>
    </row>
    <row r="453" spans="1:7" x14ac:dyDescent="0.2">
      <c r="A453" s="6">
        <v>46142</v>
      </c>
      <c r="B453" s="18">
        <v>878</v>
      </c>
      <c r="C453" s="55">
        <v>71285.230000000025</v>
      </c>
      <c r="E453" s="6">
        <v>46142</v>
      </c>
      <c r="F453" s="18">
        <v>3528</v>
      </c>
      <c r="G453" s="55">
        <v>321595.15000000002</v>
      </c>
    </row>
    <row r="454" spans="1:7" x14ac:dyDescent="0.2">
      <c r="A454" s="6">
        <v>46173</v>
      </c>
      <c r="B454" s="18">
        <v>876</v>
      </c>
      <c r="C454" s="55">
        <v>72406.070000000022</v>
      </c>
      <c r="E454" s="6">
        <v>46173</v>
      </c>
      <c r="F454" s="18">
        <v>3608</v>
      </c>
      <c r="G454" s="55">
        <v>328542.75</v>
      </c>
    </row>
    <row r="455" spans="1:7" x14ac:dyDescent="0.2">
      <c r="A455" s="6">
        <v>46203</v>
      </c>
      <c r="B455" s="18">
        <v>855</v>
      </c>
      <c r="C455" s="55">
        <v>71414.799999999988</v>
      </c>
      <c r="E455" s="6">
        <v>46203</v>
      </c>
      <c r="F455" s="18">
        <v>3765</v>
      </c>
      <c r="G455" s="55">
        <v>345010.27</v>
      </c>
    </row>
    <row r="456" spans="1:7" x14ac:dyDescent="0.2">
      <c r="A456" s="6" t="s">
        <v>227</v>
      </c>
      <c r="B456" s="18">
        <v>20967</v>
      </c>
      <c r="C456" s="55">
        <v>1333618.4600000002</v>
      </c>
      <c r="E456" s="6" t="s">
        <v>227</v>
      </c>
      <c r="F456" s="18">
        <v>68124</v>
      </c>
      <c r="G456" s="55">
        <v>5412451.6900000013</v>
      </c>
    </row>
    <row r="457" spans="1:7" x14ac:dyDescent="0.2">
      <c r="A457" s="6"/>
      <c r="B457" s="18"/>
      <c r="C457" s="55"/>
      <c r="E457" s="6"/>
      <c r="F457" s="18"/>
      <c r="G457" s="55"/>
    </row>
    <row r="458" spans="1:7" x14ac:dyDescent="0.2">
      <c r="A458"/>
    </row>
    <row r="459" spans="1:7" x14ac:dyDescent="0.2">
      <c r="A459" s="59" t="s">
        <v>12097</v>
      </c>
    </row>
    <row r="460" spans="1:7" x14ac:dyDescent="0.2">
      <c r="A460" s="36" t="s">
        <v>226</v>
      </c>
      <c r="B460" s="25" t="s">
        <v>12092</v>
      </c>
      <c r="C460" s="25" t="s">
        <v>12093</v>
      </c>
      <c r="D460" s="25" t="s">
        <v>12094</v>
      </c>
      <c r="E460" s="25" t="s">
        <v>12095</v>
      </c>
      <c r="F460" s="25" t="s">
        <v>12096</v>
      </c>
    </row>
    <row r="461" spans="1:7" x14ac:dyDescent="0.2">
      <c r="A461" s="25" t="s">
        <v>51</v>
      </c>
      <c r="B461" s="25">
        <v>2050</v>
      </c>
      <c r="C461" s="25">
        <v>2026</v>
      </c>
      <c r="D461" s="60">
        <v>1.1846001974333662E-2</v>
      </c>
      <c r="E461" s="60">
        <v>2.4711044480185896E-2</v>
      </c>
      <c r="F461" s="60">
        <v>9.541839577826625E-3</v>
      </c>
    </row>
    <row r="462" spans="1:7" x14ac:dyDescent="0.2">
      <c r="A462" s="25" t="s">
        <v>32</v>
      </c>
      <c r="B462" s="25">
        <v>3905</v>
      </c>
      <c r="C462" s="25">
        <v>3631</v>
      </c>
      <c r="D462" s="60">
        <v>7.5461305425502612E-2</v>
      </c>
      <c r="E462" s="60">
        <v>0.13118711991035195</v>
      </c>
      <c r="F462" s="60">
        <v>6.8292149387588444E-2</v>
      </c>
    </row>
    <row r="463" spans="1:7" x14ac:dyDescent="0.2">
      <c r="A463" s="25" t="s">
        <v>4387</v>
      </c>
      <c r="B463" s="25">
        <v>7</v>
      </c>
      <c r="C463" s="25">
        <v>19</v>
      </c>
      <c r="D463" s="60">
        <v>-0.63157894736842102</v>
      </c>
      <c r="E463" s="60">
        <v>-0.61852169840774274</v>
      </c>
      <c r="F463" s="60">
        <v>-0.84706695862625336</v>
      </c>
    </row>
    <row r="464" spans="1:7" x14ac:dyDescent="0.2">
      <c r="A464" s="25" t="s">
        <v>38</v>
      </c>
      <c r="B464" s="25">
        <v>807</v>
      </c>
      <c r="C464" s="25">
        <v>766</v>
      </c>
      <c r="D464" s="60">
        <v>5.3524804177545689E-2</v>
      </c>
      <c r="E464" s="60">
        <v>8.7041195058449455E-2</v>
      </c>
      <c r="F464" s="60">
        <v>6.2491200511975868E-2</v>
      </c>
    </row>
    <row r="465" spans="1:6" x14ac:dyDescent="0.2">
      <c r="A465" s="25" t="s">
        <v>6127</v>
      </c>
      <c r="B465" s="25">
        <v>92</v>
      </c>
      <c r="C465" s="25">
        <v>84</v>
      </c>
      <c r="D465" s="60">
        <v>9.5238095238095233E-2</v>
      </c>
      <c r="E465" s="60">
        <v>0.23967222977339095</v>
      </c>
      <c r="F465" s="60">
        <v>1.2952383812227018E-2</v>
      </c>
    </row>
    <row r="466" spans="1:6" x14ac:dyDescent="0.2">
      <c r="A466" s="25" t="s">
        <v>7756</v>
      </c>
      <c r="B466" s="25">
        <v>60</v>
      </c>
      <c r="C466" s="25">
        <v>54</v>
      </c>
      <c r="D466" s="60">
        <v>0.1111111111111111</v>
      </c>
      <c r="E466" s="60">
        <v>0</v>
      </c>
      <c r="F466" s="60">
        <v>0</v>
      </c>
    </row>
    <row r="467" spans="1:6" x14ac:dyDescent="0.2">
      <c r="A467" s="25" t="s">
        <v>7390</v>
      </c>
      <c r="B467" s="25">
        <v>630</v>
      </c>
      <c r="C467" s="25">
        <v>552</v>
      </c>
      <c r="D467" s="60">
        <v>0.14130434782608695</v>
      </c>
      <c r="E467" s="60">
        <v>0.11859542015326173</v>
      </c>
      <c r="F467" s="60">
        <v>8.4199289645717768E-2</v>
      </c>
    </row>
    <row r="468" spans="1:6" x14ac:dyDescent="0.2">
      <c r="A468" s="25" t="s">
        <v>227</v>
      </c>
      <c r="B468" s="25">
        <v>7551</v>
      </c>
      <c r="C468" s="25">
        <v>7132</v>
      </c>
      <c r="D468" s="61">
        <v>5.8749298934380259E-2</v>
      </c>
      <c r="E468" s="61">
        <v>0.11268083222336751</v>
      </c>
      <c r="F468" s="61">
        <v>5.1720658649553393E-2</v>
      </c>
    </row>
    <row r="469" spans="1:6" x14ac:dyDescent="0.2">
      <c r="A469"/>
      <c r="B469"/>
      <c r="C469"/>
    </row>
    <row r="470" spans="1:6" x14ac:dyDescent="0.2">
      <c r="A470"/>
      <c r="B470"/>
      <c r="C470"/>
    </row>
    <row r="471" spans="1:6" x14ac:dyDescent="0.2">
      <c r="A471"/>
    </row>
    <row r="472" spans="1:6" x14ac:dyDescent="0.2">
      <c r="A472"/>
    </row>
    <row r="473" spans="1:6" x14ac:dyDescent="0.2">
      <c r="A473"/>
    </row>
    <row r="474" spans="1:6" x14ac:dyDescent="0.2">
      <c r="A474"/>
    </row>
    <row r="475" spans="1:6" x14ac:dyDescent="0.2">
      <c r="A475"/>
    </row>
    <row r="476" spans="1:6" x14ac:dyDescent="0.2">
      <c r="A476"/>
    </row>
    <row r="477" spans="1:6" x14ac:dyDescent="0.2">
      <c r="A477"/>
    </row>
    <row r="478" spans="1:6" x14ac:dyDescent="0.2">
      <c r="A478"/>
    </row>
    <row r="479" spans="1:6" x14ac:dyDescent="0.2">
      <c r="A479"/>
    </row>
    <row r="480" spans="1:6" x14ac:dyDescent="0.2">
      <c r="A480"/>
    </row>
    <row r="481" spans="1:1" x14ac:dyDescent="0.2">
      <c r="A481"/>
    </row>
    <row r="482" spans="1:1" x14ac:dyDescent="0.2">
      <c r="A482"/>
    </row>
    <row r="483" spans="1:1" x14ac:dyDescent="0.2">
      <c r="A483"/>
    </row>
    <row r="484" spans="1:1" x14ac:dyDescent="0.2">
      <c r="A484"/>
    </row>
    <row r="485" spans="1:1" x14ac:dyDescent="0.2">
      <c r="A485"/>
    </row>
    <row r="486" spans="1:1" x14ac:dyDescent="0.2">
      <c r="A486"/>
    </row>
    <row r="487" spans="1:1" x14ac:dyDescent="0.2">
      <c r="A487"/>
    </row>
    <row r="488" spans="1:1" x14ac:dyDescent="0.2">
      <c r="A488"/>
    </row>
    <row r="489" spans="1:1" x14ac:dyDescent="0.2">
      <c r="A489"/>
    </row>
    <row r="490" spans="1:1" x14ac:dyDescent="0.2">
      <c r="A490"/>
    </row>
    <row r="491" spans="1:1" x14ac:dyDescent="0.2">
      <c r="A491"/>
    </row>
    <row r="492" spans="1:1" x14ac:dyDescent="0.2">
      <c r="A492"/>
    </row>
    <row r="493" spans="1:1" x14ac:dyDescent="0.2">
      <c r="A493"/>
    </row>
    <row r="494" spans="1:1" x14ac:dyDescent="0.2">
      <c r="A494"/>
    </row>
    <row r="495" spans="1:1" x14ac:dyDescent="0.2">
      <c r="A495"/>
    </row>
    <row r="496" spans="1:1" x14ac:dyDescent="0.2">
      <c r="A496"/>
    </row>
    <row r="497" spans="1:1" x14ac:dyDescent="0.2">
      <c r="A497"/>
    </row>
    <row r="498" spans="1:1" x14ac:dyDescent="0.2">
      <c r="A498"/>
    </row>
    <row r="499" spans="1:1" x14ac:dyDescent="0.2">
      <c r="A499"/>
    </row>
    <row r="500" spans="1:1" x14ac:dyDescent="0.2">
      <c r="A500"/>
    </row>
    <row r="501" spans="1:1" x14ac:dyDescent="0.2">
      <c r="A501"/>
    </row>
    <row r="502" spans="1:1" x14ac:dyDescent="0.2">
      <c r="A502"/>
    </row>
    <row r="503" spans="1:1" x14ac:dyDescent="0.2">
      <c r="A503"/>
    </row>
    <row r="504" spans="1:1" x14ac:dyDescent="0.2">
      <c r="A504"/>
    </row>
    <row r="505" spans="1:1" x14ac:dyDescent="0.2">
      <c r="A505"/>
    </row>
    <row r="506" spans="1:1" x14ac:dyDescent="0.2">
      <c r="A506"/>
    </row>
    <row r="507" spans="1:1" x14ac:dyDescent="0.2">
      <c r="A507"/>
    </row>
    <row r="508" spans="1:1" x14ac:dyDescent="0.2">
      <c r="A508"/>
    </row>
    <row r="509" spans="1:1" x14ac:dyDescent="0.2">
      <c r="A509"/>
    </row>
    <row r="510" spans="1:1" x14ac:dyDescent="0.2">
      <c r="A510"/>
    </row>
    <row r="511" spans="1:1" x14ac:dyDescent="0.2">
      <c r="A511"/>
    </row>
    <row r="512" spans="1:1" x14ac:dyDescent="0.2">
      <c r="A512"/>
    </row>
    <row r="513" spans="1:1" x14ac:dyDescent="0.2">
      <c r="A513"/>
    </row>
    <row r="514" spans="1:1" x14ac:dyDescent="0.2">
      <c r="A514"/>
    </row>
    <row r="515" spans="1:1" x14ac:dyDescent="0.2">
      <c r="A515"/>
    </row>
    <row r="516" spans="1:1" x14ac:dyDescent="0.2">
      <c r="A516"/>
    </row>
    <row r="517" spans="1:1" x14ac:dyDescent="0.2">
      <c r="A517"/>
    </row>
    <row r="518" spans="1:1" x14ac:dyDescent="0.2">
      <c r="A518"/>
    </row>
    <row r="519" spans="1:1" x14ac:dyDescent="0.2">
      <c r="A519"/>
    </row>
    <row r="520" spans="1:1" x14ac:dyDescent="0.2">
      <c r="A520"/>
    </row>
    <row r="521" spans="1:1" x14ac:dyDescent="0.2">
      <c r="A521"/>
    </row>
    <row r="522" spans="1:1" x14ac:dyDescent="0.2">
      <c r="A522"/>
    </row>
    <row r="523" spans="1:1" x14ac:dyDescent="0.2">
      <c r="A523"/>
    </row>
    <row r="524" spans="1:1" x14ac:dyDescent="0.2">
      <c r="A524"/>
    </row>
    <row r="525" spans="1:1" x14ac:dyDescent="0.2">
      <c r="A525"/>
    </row>
    <row r="526" spans="1:1" x14ac:dyDescent="0.2">
      <c r="A526"/>
    </row>
    <row r="527" spans="1:1" x14ac:dyDescent="0.2">
      <c r="A527"/>
    </row>
    <row r="528" spans="1:1" x14ac:dyDescent="0.2">
      <c r="A528"/>
    </row>
    <row r="529" spans="1:1" x14ac:dyDescent="0.2">
      <c r="A529"/>
    </row>
    <row r="530" spans="1:1" x14ac:dyDescent="0.2">
      <c r="A530"/>
    </row>
    <row r="531" spans="1:1" x14ac:dyDescent="0.2">
      <c r="A531"/>
    </row>
    <row r="532" spans="1:1" x14ac:dyDescent="0.2">
      <c r="A532"/>
    </row>
    <row r="533" spans="1:1" x14ac:dyDescent="0.2">
      <c r="A533"/>
    </row>
    <row r="534" spans="1:1" x14ac:dyDescent="0.2">
      <c r="A534"/>
    </row>
    <row r="535" spans="1:1" x14ac:dyDescent="0.2">
      <c r="A535"/>
    </row>
    <row r="536" spans="1:1" x14ac:dyDescent="0.2">
      <c r="A536"/>
    </row>
    <row r="537" spans="1:1" x14ac:dyDescent="0.2">
      <c r="A537"/>
    </row>
    <row r="538" spans="1:1" x14ac:dyDescent="0.2">
      <c r="A538"/>
    </row>
    <row r="539" spans="1:1" x14ac:dyDescent="0.2">
      <c r="A539"/>
    </row>
    <row r="540" spans="1:1" x14ac:dyDescent="0.2">
      <c r="A540"/>
    </row>
    <row r="541" spans="1:1" x14ac:dyDescent="0.2">
      <c r="A541"/>
    </row>
    <row r="542" spans="1:1" x14ac:dyDescent="0.2">
      <c r="A542"/>
    </row>
    <row r="543" spans="1:1" x14ac:dyDescent="0.2">
      <c r="A543"/>
    </row>
    <row r="544" spans="1:1" x14ac:dyDescent="0.2">
      <c r="A544"/>
    </row>
    <row r="545" spans="1:1" x14ac:dyDescent="0.2">
      <c r="A545"/>
    </row>
    <row r="546" spans="1:1" x14ac:dyDescent="0.2">
      <c r="A546"/>
    </row>
    <row r="547" spans="1:1" x14ac:dyDescent="0.2">
      <c r="A547"/>
    </row>
    <row r="548" spans="1:1" x14ac:dyDescent="0.2">
      <c r="A548"/>
    </row>
    <row r="549" spans="1:1" x14ac:dyDescent="0.2">
      <c r="A549"/>
    </row>
    <row r="550" spans="1:1" x14ac:dyDescent="0.2">
      <c r="A550"/>
    </row>
    <row r="551" spans="1:1" x14ac:dyDescent="0.2">
      <c r="A551"/>
    </row>
    <row r="552" spans="1:1" x14ac:dyDescent="0.2">
      <c r="A552"/>
    </row>
    <row r="553" spans="1:1" x14ac:dyDescent="0.2">
      <c r="A553"/>
    </row>
    <row r="554" spans="1:1" x14ac:dyDescent="0.2">
      <c r="A554"/>
    </row>
    <row r="555" spans="1:1" x14ac:dyDescent="0.2">
      <c r="A555"/>
    </row>
    <row r="556" spans="1:1" x14ac:dyDescent="0.2">
      <c r="A556"/>
    </row>
    <row r="557" spans="1:1" x14ac:dyDescent="0.2">
      <c r="A557"/>
    </row>
    <row r="558" spans="1:1" x14ac:dyDescent="0.2">
      <c r="A558"/>
    </row>
    <row r="559" spans="1:1" x14ac:dyDescent="0.2">
      <c r="A559"/>
    </row>
    <row r="560" spans="1:1" x14ac:dyDescent="0.2">
      <c r="A560"/>
    </row>
    <row r="561" spans="1:1" x14ac:dyDescent="0.2">
      <c r="A561"/>
    </row>
    <row r="562" spans="1:1" x14ac:dyDescent="0.2">
      <c r="A562"/>
    </row>
    <row r="563" spans="1:1" x14ac:dyDescent="0.2">
      <c r="A563"/>
    </row>
    <row r="564" spans="1:1" x14ac:dyDescent="0.2">
      <c r="A564"/>
    </row>
    <row r="565" spans="1:1" x14ac:dyDescent="0.2">
      <c r="A565"/>
    </row>
    <row r="566" spans="1:1" x14ac:dyDescent="0.2">
      <c r="A566"/>
    </row>
    <row r="567" spans="1:1" x14ac:dyDescent="0.2">
      <c r="A567"/>
    </row>
    <row r="568" spans="1:1" x14ac:dyDescent="0.2">
      <c r="A568"/>
    </row>
    <row r="569" spans="1:1" x14ac:dyDescent="0.2">
      <c r="A569"/>
    </row>
    <row r="570" spans="1:1" x14ac:dyDescent="0.2">
      <c r="A570"/>
    </row>
    <row r="571" spans="1:1" x14ac:dyDescent="0.2">
      <c r="A571"/>
    </row>
    <row r="572" spans="1:1" x14ac:dyDescent="0.2">
      <c r="A572"/>
    </row>
    <row r="573" spans="1:1" x14ac:dyDescent="0.2">
      <c r="A573"/>
    </row>
    <row r="574" spans="1:1" x14ac:dyDescent="0.2">
      <c r="A574"/>
    </row>
    <row r="575" spans="1:1" x14ac:dyDescent="0.2">
      <c r="A575"/>
    </row>
    <row r="576" spans="1:1" x14ac:dyDescent="0.2">
      <c r="A576"/>
    </row>
    <row r="577" spans="1:1" x14ac:dyDescent="0.2">
      <c r="A577"/>
    </row>
    <row r="578" spans="1:1" x14ac:dyDescent="0.2">
      <c r="A578"/>
    </row>
    <row r="579" spans="1:1" x14ac:dyDescent="0.2">
      <c r="A579"/>
    </row>
    <row r="580" spans="1:1" x14ac:dyDescent="0.2">
      <c r="A580"/>
    </row>
    <row r="581" spans="1:1" x14ac:dyDescent="0.2">
      <c r="A581"/>
    </row>
    <row r="582" spans="1:1" x14ac:dyDescent="0.2">
      <c r="A582"/>
    </row>
    <row r="583" spans="1:1" x14ac:dyDescent="0.2">
      <c r="A583"/>
    </row>
    <row r="584" spans="1:1" x14ac:dyDescent="0.2">
      <c r="A584"/>
    </row>
    <row r="585" spans="1:1" x14ac:dyDescent="0.2">
      <c r="A585"/>
    </row>
    <row r="586" spans="1:1" x14ac:dyDescent="0.2">
      <c r="A586"/>
    </row>
    <row r="587" spans="1:1" x14ac:dyDescent="0.2">
      <c r="A587"/>
    </row>
    <row r="588" spans="1:1" x14ac:dyDescent="0.2">
      <c r="A588"/>
    </row>
    <row r="589" spans="1:1" x14ac:dyDescent="0.2">
      <c r="A589"/>
    </row>
    <row r="590" spans="1:1" x14ac:dyDescent="0.2">
      <c r="A590"/>
    </row>
    <row r="591" spans="1:1" x14ac:dyDescent="0.2">
      <c r="A591"/>
    </row>
    <row r="592" spans="1:1" x14ac:dyDescent="0.2">
      <c r="A592"/>
    </row>
    <row r="593" spans="1:1" x14ac:dyDescent="0.2">
      <c r="A593"/>
    </row>
    <row r="594" spans="1:1" x14ac:dyDescent="0.2">
      <c r="A594"/>
    </row>
    <row r="595" spans="1:1" x14ac:dyDescent="0.2">
      <c r="A595"/>
    </row>
    <row r="596" spans="1:1" x14ac:dyDescent="0.2">
      <c r="A596"/>
    </row>
    <row r="597" spans="1:1" x14ac:dyDescent="0.2">
      <c r="A597"/>
    </row>
    <row r="598" spans="1:1" x14ac:dyDescent="0.2">
      <c r="A598"/>
    </row>
    <row r="599" spans="1:1" x14ac:dyDescent="0.2">
      <c r="A599"/>
    </row>
    <row r="600" spans="1:1" x14ac:dyDescent="0.2">
      <c r="A600"/>
    </row>
    <row r="601" spans="1:1" x14ac:dyDescent="0.2">
      <c r="A601"/>
    </row>
    <row r="602" spans="1:1" x14ac:dyDescent="0.2">
      <c r="A602"/>
    </row>
    <row r="603" spans="1:1" x14ac:dyDescent="0.2">
      <c r="A603"/>
    </row>
    <row r="604" spans="1:1" x14ac:dyDescent="0.2">
      <c r="A604"/>
    </row>
    <row r="605" spans="1:1" x14ac:dyDescent="0.2">
      <c r="A605"/>
    </row>
    <row r="606" spans="1:1" x14ac:dyDescent="0.2">
      <c r="A606"/>
    </row>
    <row r="607" spans="1:1" x14ac:dyDescent="0.2">
      <c r="A607"/>
    </row>
    <row r="608" spans="1:1" x14ac:dyDescent="0.2">
      <c r="A608"/>
    </row>
    <row r="609" spans="1:1" x14ac:dyDescent="0.2">
      <c r="A609"/>
    </row>
    <row r="610" spans="1:1" x14ac:dyDescent="0.2">
      <c r="A610"/>
    </row>
    <row r="611" spans="1:1" x14ac:dyDescent="0.2">
      <c r="A611"/>
    </row>
    <row r="612" spans="1:1" x14ac:dyDescent="0.2">
      <c r="A612"/>
    </row>
    <row r="613" spans="1:1" x14ac:dyDescent="0.2">
      <c r="A613"/>
    </row>
    <row r="614" spans="1:1" x14ac:dyDescent="0.2">
      <c r="A614"/>
    </row>
    <row r="615" spans="1:1" x14ac:dyDescent="0.2">
      <c r="A615"/>
    </row>
    <row r="616" spans="1:1" x14ac:dyDescent="0.2">
      <c r="A616"/>
    </row>
    <row r="617" spans="1:1" x14ac:dyDescent="0.2">
      <c r="A617"/>
    </row>
    <row r="618" spans="1:1" x14ac:dyDescent="0.2">
      <c r="A618"/>
    </row>
    <row r="619" spans="1:1" x14ac:dyDescent="0.2">
      <c r="A619"/>
    </row>
    <row r="620" spans="1:1" x14ac:dyDescent="0.2">
      <c r="A620"/>
    </row>
    <row r="621" spans="1:1" x14ac:dyDescent="0.2">
      <c r="A621"/>
    </row>
    <row r="622" spans="1:1" x14ac:dyDescent="0.2">
      <c r="A622"/>
    </row>
    <row r="623" spans="1:1" x14ac:dyDescent="0.2">
      <c r="A623"/>
    </row>
    <row r="624" spans="1:1" x14ac:dyDescent="0.2">
      <c r="A624"/>
    </row>
    <row r="625" spans="1:1" x14ac:dyDescent="0.2">
      <c r="A625"/>
    </row>
    <row r="626" spans="1:1" x14ac:dyDescent="0.2">
      <c r="A626"/>
    </row>
    <row r="627" spans="1:1" x14ac:dyDescent="0.2">
      <c r="A627"/>
    </row>
    <row r="628" spans="1:1" x14ac:dyDescent="0.2">
      <c r="A628"/>
    </row>
    <row r="629" spans="1:1" x14ac:dyDescent="0.2">
      <c r="A629"/>
    </row>
    <row r="630" spans="1:1" x14ac:dyDescent="0.2">
      <c r="A630"/>
    </row>
    <row r="631" spans="1:1" x14ac:dyDescent="0.2">
      <c r="A631"/>
    </row>
    <row r="632" spans="1:1" x14ac:dyDescent="0.2">
      <c r="A632"/>
    </row>
    <row r="633" spans="1:1" x14ac:dyDescent="0.2">
      <c r="A633"/>
    </row>
    <row r="634" spans="1:1" x14ac:dyDescent="0.2">
      <c r="A634"/>
    </row>
    <row r="635" spans="1:1" x14ac:dyDescent="0.2">
      <c r="A635"/>
    </row>
    <row r="636" spans="1:1" x14ac:dyDescent="0.2">
      <c r="A636"/>
    </row>
    <row r="637" spans="1:1" x14ac:dyDescent="0.2">
      <c r="A637"/>
    </row>
    <row r="638" spans="1:1" x14ac:dyDescent="0.2">
      <c r="A638"/>
    </row>
    <row r="639" spans="1:1" x14ac:dyDescent="0.2">
      <c r="A639"/>
    </row>
    <row r="640" spans="1:1" x14ac:dyDescent="0.2">
      <c r="A640"/>
    </row>
    <row r="641" spans="1:1" x14ac:dyDescent="0.2">
      <c r="A641"/>
    </row>
    <row r="642" spans="1:1" x14ac:dyDescent="0.2">
      <c r="A642"/>
    </row>
    <row r="643" spans="1:1" x14ac:dyDescent="0.2">
      <c r="A643"/>
    </row>
    <row r="644" spans="1:1" x14ac:dyDescent="0.2">
      <c r="A644"/>
    </row>
    <row r="645" spans="1:1" x14ac:dyDescent="0.2">
      <c r="A645"/>
    </row>
    <row r="646" spans="1:1" x14ac:dyDescent="0.2">
      <c r="A646"/>
    </row>
    <row r="647" spans="1:1" x14ac:dyDescent="0.2">
      <c r="A647"/>
    </row>
    <row r="648" spans="1:1" x14ac:dyDescent="0.2">
      <c r="A648"/>
    </row>
    <row r="649" spans="1:1" x14ac:dyDescent="0.2">
      <c r="A649"/>
    </row>
    <row r="650" spans="1:1" x14ac:dyDescent="0.2">
      <c r="A650"/>
    </row>
    <row r="651" spans="1:1" x14ac:dyDescent="0.2">
      <c r="A651"/>
    </row>
    <row r="652" spans="1:1" x14ac:dyDescent="0.2">
      <c r="A652"/>
    </row>
    <row r="653" spans="1:1" x14ac:dyDescent="0.2">
      <c r="A653"/>
    </row>
    <row r="654" spans="1:1" x14ac:dyDescent="0.2">
      <c r="A654"/>
    </row>
    <row r="655" spans="1:1" x14ac:dyDescent="0.2">
      <c r="A655"/>
    </row>
    <row r="656" spans="1:1" x14ac:dyDescent="0.2">
      <c r="A656"/>
    </row>
    <row r="657" spans="1:1" x14ac:dyDescent="0.2">
      <c r="A657"/>
    </row>
    <row r="658" spans="1:1" x14ac:dyDescent="0.2">
      <c r="A658"/>
    </row>
    <row r="659" spans="1:1" x14ac:dyDescent="0.2">
      <c r="A659"/>
    </row>
    <row r="660" spans="1:1" x14ac:dyDescent="0.2">
      <c r="A660"/>
    </row>
    <row r="661" spans="1:1" x14ac:dyDescent="0.2">
      <c r="A661"/>
    </row>
    <row r="662" spans="1:1" x14ac:dyDescent="0.2">
      <c r="A662"/>
    </row>
    <row r="663" spans="1:1" x14ac:dyDescent="0.2">
      <c r="A663"/>
    </row>
    <row r="664" spans="1:1" x14ac:dyDescent="0.2">
      <c r="A664"/>
    </row>
    <row r="665" spans="1:1" x14ac:dyDescent="0.2">
      <c r="A665"/>
    </row>
    <row r="666" spans="1:1" x14ac:dyDescent="0.2">
      <c r="A666"/>
    </row>
    <row r="667" spans="1:1" x14ac:dyDescent="0.2">
      <c r="A667"/>
    </row>
    <row r="668" spans="1:1" x14ac:dyDescent="0.2">
      <c r="A668"/>
    </row>
    <row r="669" spans="1:1" x14ac:dyDescent="0.2">
      <c r="A669"/>
    </row>
    <row r="670" spans="1:1" x14ac:dyDescent="0.2">
      <c r="A670"/>
    </row>
    <row r="671" spans="1:1" x14ac:dyDescent="0.2">
      <c r="A671"/>
    </row>
    <row r="672" spans="1:1" x14ac:dyDescent="0.2">
      <c r="A672"/>
    </row>
    <row r="673" spans="1:1" x14ac:dyDescent="0.2">
      <c r="A673"/>
    </row>
    <row r="674" spans="1:1" x14ac:dyDescent="0.2">
      <c r="A674"/>
    </row>
    <row r="675" spans="1:1" x14ac:dyDescent="0.2">
      <c r="A675"/>
    </row>
    <row r="676" spans="1:1" x14ac:dyDescent="0.2">
      <c r="A676"/>
    </row>
    <row r="677" spans="1:1" x14ac:dyDescent="0.2">
      <c r="A677"/>
    </row>
    <row r="678" spans="1:1" x14ac:dyDescent="0.2">
      <c r="A678"/>
    </row>
    <row r="679" spans="1:1" x14ac:dyDescent="0.2">
      <c r="A679"/>
    </row>
    <row r="680" spans="1:1" x14ac:dyDescent="0.2">
      <c r="A680"/>
    </row>
    <row r="681" spans="1:1" x14ac:dyDescent="0.2">
      <c r="A681"/>
    </row>
    <row r="682" spans="1:1" x14ac:dyDescent="0.2">
      <c r="A682"/>
    </row>
    <row r="683" spans="1:1" x14ac:dyDescent="0.2">
      <c r="A683"/>
    </row>
    <row r="684" spans="1:1" x14ac:dyDescent="0.2">
      <c r="A684"/>
    </row>
    <row r="685" spans="1:1" x14ac:dyDescent="0.2">
      <c r="A685"/>
    </row>
    <row r="686" spans="1:1" x14ac:dyDescent="0.2">
      <c r="A686"/>
    </row>
    <row r="687" spans="1:1" x14ac:dyDescent="0.2">
      <c r="A687"/>
    </row>
    <row r="688" spans="1:1" x14ac:dyDescent="0.2">
      <c r="A688"/>
    </row>
    <row r="689" spans="1:1" x14ac:dyDescent="0.2">
      <c r="A689"/>
    </row>
    <row r="690" spans="1:1" x14ac:dyDescent="0.2">
      <c r="A690"/>
    </row>
    <row r="691" spans="1:1" x14ac:dyDescent="0.2">
      <c r="A691"/>
    </row>
    <row r="692" spans="1:1" x14ac:dyDescent="0.2">
      <c r="A692"/>
    </row>
    <row r="693" spans="1:1" x14ac:dyDescent="0.2">
      <c r="A693"/>
    </row>
    <row r="694" spans="1:1" x14ac:dyDescent="0.2">
      <c r="A694"/>
    </row>
    <row r="695" spans="1:1" x14ac:dyDescent="0.2">
      <c r="A695"/>
    </row>
    <row r="696" spans="1:1" x14ac:dyDescent="0.2">
      <c r="A696"/>
    </row>
    <row r="697" spans="1:1" x14ac:dyDescent="0.2">
      <c r="A697"/>
    </row>
    <row r="698" spans="1:1" x14ac:dyDescent="0.2">
      <c r="A698"/>
    </row>
    <row r="699" spans="1:1" x14ac:dyDescent="0.2">
      <c r="A699"/>
    </row>
    <row r="700" spans="1:1" x14ac:dyDescent="0.2">
      <c r="A700"/>
    </row>
    <row r="701" spans="1:1" x14ac:dyDescent="0.2">
      <c r="A701"/>
    </row>
    <row r="702" spans="1:1" x14ac:dyDescent="0.2">
      <c r="A702"/>
    </row>
    <row r="703" spans="1:1" x14ac:dyDescent="0.2">
      <c r="A703"/>
    </row>
    <row r="704" spans="1:1" x14ac:dyDescent="0.2">
      <c r="A704"/>
    </row>
    <row r="705" spans="1:1" x14ac:dyDescent="0.2">
      <c r="A705"/>
    </row>
    <row r="706" spans="1:1" x14ac:dyDescent="0.2">
      <c r="A706"/>
    </row>
    <row r="707" spans="1:1" x14ac:dyDescent="0.2">
      <c r="A707"/>
    </row>
    <row r="708" spans="1:1" x14ac:dyDescent="0.2">
      <c r="A708"/>
    </row>
    <row r="709" spans="1:1" x14ac:dyDescent="0.2">
      <c r="A709"/>
    </row>
    <row r="710" spans="1:1" x14ac:dyDescent="0.2">
      <c r="A710"/>
    </row>
    <row r="711" spans="1:1" x14ac:dyDescent="0.2">
      <c r="A711"/>
    </row>
    <row r="712" spans="1:1" x14ac:dyDescent="0.2">
      <c r="A712"/>
    </row>
    <row r="713" spans="1:1" x14ac:dyDescent="0.2">
      <c r="A713"/>
    </row>
    <row r="714" spans="1:1" x14ac:dyDescent="0.2">
      <c r="A714"/>
    </row>
    <row r="715" spans="1:1" x14ac:dyDescent="0.2">
      <c r="A715"/>
    </row>
    <row r="716" spans="1:1" x14ac:dyDescent="0.2">
      <c r="A716"/>
    </row>
    <row r="717" spans="1:1" x14ac:dyDescent="0.2">
      <c r="A717"/>
    </row>
    <row r="718" spans="1:1" x14ac:dyDescent="0.2">
      <c r="A718"/>
    </row>
    <row r="719" spans="1:1" x14ac:dyDescent="0.2">
      <c r="A719"/>
    </row>
    <row r="720" spans="1:1" x14ac:dyDescent="0.2">
      <c r="A720"/>
    </row>
    <row r="721" spans="1:1" x14ac:dyDescent="0.2">
      <c r="A721"/>
    </row>
    <row r="722" spans="1:1" x14ac:dyDescent="0.2">
      <c r="A722"/>
    </row>
    <row r="723" spans="1:1" x14ac:dyDescent="0.2">
      <c r="A723"/>
    </row>
    <row r="724" spans="1:1" x14ac:dyDescent="0.2">
      <c r="A724"/>
    </row>
    <row r="725" spans="1:1" x14ac:dyDescent="0.2">
      <c r="A725"/>
    </row>
    <row r="726" spans="1:1" x14ac:dyDescent="0.2">
      <c r="A726"/>
    </row>
    <row r="727" spans="1:1" x14ac:dyDescent="0.2">
      <c r="A727"/>
    </row>
    <row r="728" spans="1:1" x14ac:dyDescent="0.2">
      <c r="A728"/>
    </row>
    <row r="729" spans="1:1" x14ac:dyDescent="0.2">
      <c r="A729"/>
    </row>
    <row r="730" spans="1:1" x14ac:dyDescent="0.2">
      <c r="A730"/>
    </row>
    <row r="731" spans="1:1" x14ac:dyDescent="0.2">
      <c r="A731"/>
    </row>
    <row r="732" spans="1:1" x14ac:dyDescent="0.2">
      <c r="A732"/>
    </row>
    <row r="733" spans="1:1" x14ac:dyDescent="0.2">
      <c r="A733"/>
    </row>
    <row r="734" spans="1:1" x14ac:dyDescent="0.2">
      <c r="A734"/>
    </row>
    <row r="735" spans="1:1" x14ac:dyDescent="0.2">
      <c r="A735"/>
    </row>
    <row r="736" spans="1:1" x14ac:dyDescent="0.2">
      <c r="A736"/>
    </row>
    <row r="737" spans="1:1" x14ac:dyDescent="0.2">
      <c r="A737"/>
    </row>
    <row r="738" spans="1:1" x14ac:dyDescent="0.2">
      <c r="A738"/>
    </row>
    <row r="739" spans="1:1" x14ac:dyDescent="0.2">
      <c r="A739"/>
    </row>
    <row r="740" spans="1:1" x14ac:dyDescent="0.2">
      <c r="A740"/>
    </row>
    <row r="741" spans="1:1" x14ac:dyDescent="0.2">
      <c r="A741"/>
    </row>
    <row r="742" spans="1:1" x14ac:dyDescent="0.2">
      <c r="A742"/>
    </row>
    <row r="743" spans="1:1" x14ac:dyDescent="0.2">
      <c r="A743"/>
    </row>
    <row r="744" spans="1:1" x14ac:dyDescent="0.2">
      <c r="A744"/>
    </row>
    <row r="745" spans="1:1" x14ac:dyDescent="0.2">
      <c r="A745"/>
    </row>
    <row r="746" spans="1:1" x14ac:dyDescent="0.2">
      <c r="A746"/>
    </row>
    <row r="747" spans="1:1" x14ac:dyDescent="0.2">
      <c r="A747"/>
    </row>
    <row r="748" spans="1:1" x14ac:dyDescent="0.2">
      <c r="A748"/>
    </row>
    <row r="749" spans="1:1" x14ac:dyDescent="0.2">
      <c r="A749"/>
    </row>
    <row r="750" spans="1:1" x14ac:dyDescent="0.2">
      <c r="A750"/>
    </row>
    <row r="751" spans="1:1" x14ac:dyDescent="0.2">
      <c r="A751"/>
    </row>
    <row r="752" spans="1:1" x14ac:dyDescent="0.2">
      <c r="A752"/>
    </row>
    <row r="753" spans="1:1" x14ac:dyDescent="0.2">
      <c r="A753"/>
    </row>
    <row r="754" spans="1:1" x14ac:dyDescent="0.2">
      <c r="A754"/>
    </row>
    <row r="755" spans="1:1" x14ac:dyDescent="0.2">
      <c r="A755"/>
    </row>
    <row r="756" spans="1:1" x14ac:dyDescent="0.2">
      <c r="A756"/>
    </row>
    <row r="757" spans="1:1" x14ac:dyDescent="0.2">
      <c r="A757"/>
    </row>
    <row r="758" spans="1:1" x14ac:dyDescent="0.2">
      <c r="A758"/>
    </row>
    <row r="759" spans="1:1" x14ac:dyDescent="0.2">
      <c r="A759"/>
    </row>
    <row r="760" spans="1:1" x14ac:dyDescent="0.2">
      <c r="A760"/>
    </row>
    <row r="761" spans="1:1" x14ac:dyDescent="0.2">
      <c r="A761"/>
    </row>
    <row r="762" spans="1:1" x14ac:dyDescent="0.2">
      <c r="A762"/>
    </row>
    <row r="763" spans="1:1" x14ac:dyDescent="0.2">
      <c r="A763"/>
    </row>
    <row r="764" spans="1:1" x14ac:dyDescent="0.2">
      <c r="A764"/>
    </row>
    <row r="765" spans="1:1" x14ac:dyDescent="0.2">
      <c r="A765"/>
    </row>
    <row r="766" spans="1:1" x14ac:dyDescent="0.2">
      <c r="A766"/>
    </row>
    <row r="767" spans="1:1" x14ac:dyDescent="0.2">
      <c r="A767"/>
    </row>
    <row r="768" spans="1:1" x14ac:dyDescent="0.2">
      <c r="A768"/>
    </row>
    <row r="769" spans="1:1" x14ac:dyDescent="0.2">
      <c r="A769"/>
    </row>
    <row r="770" spans="1:1" x14ac:dyDescent="0.2">
      <c r="A770"/>
    </row>
    <row r="771" spans="1:1" x14ac:dyDescent="0.2">
      <c r="A771"/>
    </row>
    <row r="772" spans="1:1" x14ac:dyDescent="0.2">
      <c r="A772"/>
    </row>
    <row r="773" spans="1:1" x14ac:dyDescent="0.2">
      <c r="A773"/>
    </row>
    <row r="774" spans="1:1" x14ac:dyDescent="0.2">
      <c r="A774"/>
    </row>
    <row r="775" spans="1:1" x14ac:dyDescent="0.2">
      <c r="A775"/>
    </row>
    <row r="776" spans="1:1" x14ac:dyDescent="0.2">
      <c r="A776"/>
    </row>
    <row r="777" spans="1:1" x14ac:dyDescent="0.2">
      <c r="A777"/>
    </row>
    <row r="778" spans="1:1" x14ac:dyDescent="0.2">
      <c r="A778"/>
    </row>
    <row r="779" spans="1:1" x14ac:dyDescent="0.2">
      <c r="A779"/>
    </row>
    <row r="780" spans="1:1" x14ac:dyDescent="0.2">
      <c r="A780"/>
    </row>
    <row r="781" spans="1:1" x14ac:dyDescent="0.2">
      <c r="A781"/>
    </row>
    <row r="782" spans="1:1" x14ac:dyDescent="0.2">
      <c r="A782"/>
    </row>
    <row r="783" spans="1:1" x14ac:dyDescent="0.2">
      <c r="A783"/>
    </row>
    <row r="784" spans="1:1" x14ac:dyDescent="0.2">
      <c r="A784"/>
    </row>
    <row r="785" spans="1:1" x14ac:dyDescent="0.2">
      <c r="A785"/>
    </row>
    <row r="786" spans="1:1" x14ac:dyDescent="0.2">
      <c r="A786"/>
    </row>
    <row r="787" spans="1:1" x14ac:dyDescent="0.2">
      <c r="A787"/>
    </row>
    <row r="788" spans="1:1" x14ac:dyDescent="0.2">
      <c r="A788"/>
    </row>
    <row r="789" spans="1:1" x14ac:dyDescent="0.2">
      <c r="A789"/>
    </row>
    <row r="790" spans="1:1" x14ac:dyDescent="0.2">
      <c r="A790"/>
    </row>
    <row r="791" spans="1:1" x14ac:dyDescent="0.2">
      <c r="A791"/>
    </row>
    <row r="792" spans="1:1" x14ac:dyDescent="0.2">
      <c r="A792"/>
    </row>
    <row r="793" spans="1:1" x14ac:dyDescent="0.2">
      <c r="A793"/>
    </row>
    <row r="794" spans="1:1" x14ac:dyDescent="0.2">
      <c r="A794"/>
    </row>
    <row r="795" spans="1:1" x14ac:dyDescent="0.2">
      <c r="A795"/>
    </row>
    <row r="796" spans="1:1" x14ac:dyDescent="0.2">
      <c r="A796"/>
    </row>
    <row r="797" spans="1:1" x14ac:dyDescent="0.2">
      <c r="A797"/>
    </row>
    <row r="798" spans="1:1" x14ac:dyDescent="0.2">
      <c r="A798"/>
    </row>
    <row r="799" spans="1:1" x14ac:dyDescent="0.2">
      <c r="A799"/>
    </row>
    <row r="800" spans="1:1" x14ac:dyDescent="0.2">
      <c r="A800"/>
    </row>
    <row r="801" spans="1:1" x14ac:dyDescent="0.2">
      <c r="A801"/>
    </row>
    <row r="802" spans="1:1" x14ac:dyDescent="0.2">
      <c r="A802"/>
    </row>
    <row r="803" spans="1:1" x14ac:dyDescent="0.2">
      <c r="A803"/>
    </row>
    <row r="804" spans="1:1" x14ac:dyDescent="0.2">
      <c r="A804"/>
    </row>
    <row r="805" spans="1:1" x14ac:dyDescent="0.2">
      <c r="A805"/>
    </row>
    <row r="806" spans="1:1" x14ac:dyDescent="0.2">
      <c r="A806"/>
    </row>
    <row r="807" spans="1:1" x14ac:dyDescent="0.2">
      <c r="A807"/>
    </row>
    <row r="808" spans="1:1" x14ac:dyDescent="0.2">
      <c r="A808"/>
    </row>
    <row r="809" spans="1:1" x14ac:dyDescent="0.2">
      <c r="A809"/>
    </row>
    <row r="810" spans="1:1" x14ac:dyDescent="0.2">
      <c r="A810"/>
    </row>
    <row r="811" spans="1:1" x14ac:dyDescent="0.2">
      <c r="A811"/>
    </row>
    <row r="812" spans="1:1" x14ac:dyDescent="0.2">
      <c r="A812"/>
    </row>
    <row r="813" spans="1:1" x14ac:dyDescent="0.2">
      <c r="A813"/>
    </row>
    <row r="814" spans="1:1" x14ac:dyDescent="0.2">
      <c r="A814"/>
    </row>
    <row r="815" spans="1:1" x14ac:dyDescent="0.2">
      <c r="A815"/>
    </row>
    <row r="816" spans="1:1" x14ac:dyDescent="0.2">
      <c r="A816"/>
    </row>
    <row r="817" spans="1:1" x14ac:dyDescent="0.2">
      <c r="A817"/>
    </row>
    <row r="818" spans="1:1" x14ac:dyDescent="0.2">
      <c r="A818"/>
    </row>
    <row r="819" spans="1:1" x14ac:dyDescent="0.2">
      <c r="A819"/>
    </row>
    <row r="820" spans="1:1" x14ac:dyDescent="0.2">
      <c r="A820"/>
    </row>
    <row r="821" spans="1:1" x14ac:dyDescent="0.2">
      <c r="A821"/>
    </row>
    <row r="822" spans="1:1" x14ac:dyDescent="0.2">
      <c r="A822"/>
    </row>
    <row r="823" spans="1:1" x14ac:dyDescent="0.2">
      <c r="A823"/>
    </row>
    <row r="824" spans="1:1" x14ac:dyDescent="0.2">
      <c r="A824"/>
    </row>
    <row r="825" spans="1:1" x14ac:dyDescent="0.2">
      <c r="A825"/>
    </row>
    <row r="826" spans="1:1" x14ac:dyDescent="0.2">
      <c r="A826"/>
    </row>
    <row r="827" spans="1:1" x14ac:dyDescent="0.2">
      <c r="A827"/>
    </row>
    <row r="828" spans="1:1" x14ac:dyDescent="0.2">
      <c r="A828"/>
    </row>
    <row r="829" spans="1:1" x14ac:dyDescent="0.2">
      <c r="A829"/>
    </row>
    <row r="830" spans="1:1" x14ac:dyDescent="0.2">
      <c r="A830"/>
    </row>
    <row r="831" spans="1:1" x14ac:dyDescent="0.2">
      <c r="A831"/>
    </row>
    <row r="832" spans="1:1" x14ac:dyDescent="0.2">
      <c r="A832"/>
    </row>
    <row r="833" spans="1:1" x14ac:dyDescent="0.2">
      <c r="A833"/>
    </row>
    <row r="834" spans="1:1" x14ac:dyDescent="0.2">
      <c r="A834"/>
    </row>
    <row r="835" spans="1:1" x14ac:dyDescent="0.2">
      <c r="A835"/>
    </row>
    <row r="836" spans="1:1" x14ac:dyDescent="0.2">
      <c r="A836"/>
    </row>
    <row r="837" spans="1:1" x14ac:dyDescent="0.2">
      <c r="A837"/>
    </row>
    <row r="838" spans="1:1" x14ac:dyDescent="0.2">
      <c r="A838"/>
    </row>
    <row r="839" spans="1:1" x14ac:dyDescent="0.2">
      <c r="A839"/>
    </row>
    <row r="840" spans="1:1" x14ac:dyDescent="0.2">
      <c r="A840"/>
    </row>
    <row r="841" spans="1:1" x14ac:dyDescent="0.2">
      <c r="A841"/>
    </row>
    <row r="842" spans="1:1" x14ac:dyDescent="0.2">
      <c r="A842"/>
    </row>
    <row r="843" spans="1:1" x14ac:dyDescent="0.2">
      <c r="A843"/>
    </row>
    <row r="844" spans="1:1" x14ac:dyDescent="0.2">
      <c r="A844"/>
    </row>
    <row r="845" spans="1:1" x14ac:dyDescent="0.2">
      <c r="A845"/>
    </row>
    <row r="846" spans="1:1" x14ac:dyDescent="0.2">
      <c r="A846"/>
    </row>
    <row r="847" spans="1:1" x14ac:dyDescent="0.2">
      <c r="A847"/>
    </row>
    <row r="848" spans="1:1" x14ac:dyDescent="0.2">
      <c r="A848"/>
    </row>
    <row r="849" spans="1:1" x14ac:dyDescent="0.2">
      <c r="A849"/>
    </row>
    <row r="850" spans="1:1" x14ac:dyDescent="0.2">
      <c r="A850"/>
    </row>
    <row r="851" spans="1:1" x14ac:dyDescent="0.2">
      <c r="A851"/>
    </row>
    <row r="852" spans="1:1" x14ac:dyDescent="0.2">
      <c r="A852"/>
    </row>
    <row r="853" spans="1:1" x14ac:dyDescent="0.2">
      <c r="A853"/>
    </row>
    <row r="854" spans="1:1" x14ac:dyDescent="0.2">
      <c r="A854"/>
    </row>
    <row r="855" spans="1:1" x14ac:dyDescent="0.2">
      <c r="A855"/>
    </row>
    <row r="856" spans="1:1" x14ac:dyDescent="0.2">
      <c r="A856"/>
    </row>
    <row r="857" spans="1:1" x14ac:dyDescent="0.2">
      <c r="A857"/>
    </row>
    <row r="858" spans="1:1" x14ac:dyDescent="0.2">
      <c r="A858"/>
    </row>
    <row r="859" spans="1:1" x14ac:dyDescent="0.2">
      <c r="A859"/>
    </row>
    <row r="860" spans="1:1" x14ac:dyDescent="0.2">
      <c r="A860"/>
    </row>
    <row r="861" spans="1:1" x14ac:dyDescent="0.2">
      <c r="A861"/>
    </row>
    <row r="862" spans="1:1" x14ac:dyDescent="0.2">
      <c r="A862"/>
    </row>
    <row r="863" spans="1:1" x14ac:dyDescent="0.2">
      <c r="A863"/>
    </row>
    <row r="864" spans="1:1" x14ac:dyDescent="0.2">
      <c r="A864"/>
    </row>
    <row r="865" spans="1:1" x14ac:dyDescent="0.2">
      <c r="A865"/>
    </row>
    <row r="866" spans="1:1" x14ac:dyDescent="0.2">
      <c r="A866"/>
    </row>
    <row r="867" spans="1:1" x14ac:dyDescent="0.2">
      <c r="A867"/>
    </row>
    <row r="868" spans="1:1" x14ac:dyDescent="0.2">
      <c r="A868"/>
    </row>
    <row r="869" spans="1:1" x14ac:dyDescent="0.2">
      <c r="A869"/>
    </row>
    <row r="870" spans="1:1" x14ac:dyDescent="0.2">
      <c r="A870"/>
    </row>
    <row r="871" spans="1:1" x14ac:dyDescent="0.2">
      <c r="A871"/>
    </row>
    <row r="872" spans="1:1" x14ac:dyDescent="0.2">
      <c r="A872"/>
    </row>
    <row r="873" spans="1:1" x14ac:dyDescent="0.2">
      <c r="A873"/>
    </row>
    <row r="874" spans="1:1" x14ac:dyDescent="0.2">
      <c r="A874"/>
    </row>
    <row r="875" spans="1:1" x14ac:dyDescent="0.2">
      <c r="A875"/>
    </row>
    <row r="876" spans="1:1" x14ac:dyDescent="0.2">
      <c r="A876"/>
    </row>
    <row r="877" spans="1:1" x14ac:dyDescent="0.2">
      <c r="A877"/>
    </row>
    <row r="878" spans="1:1" x14ac:dyDescent="0.2">
      <c r="A878"/>
    </row>
    <row r="879" spans="1:1" x14ac:dyDescent="0.2">
      <c r="A879"/>
    </row>
    <row r="880" spans="1:1" x14ac:dyDescent="0.2">
      <c r="A880"/>
    </row>
    <row r="881" spans="1:1" x14ac:dyDescent="0.2">
      <c r="A881"/>
    </row>
    <row r="882" spans="1:1" x14ac:dyDescent="0.2">
      <c r="A882"/>
    </row>
    <row r="883" spans="1:1" x14ac:dyDescent="0.2">
      <c r="A883"/>
    </row>
    <row r="884" spans="1:1" x14ac:dyDescent="0.2">
      <c r="A884"/>
    </row>
    <row r="885" spans="1:1" x14ac:dyDescent="0.2">
      <c r="A885"/>
    </row>
    <row r="886" spans="1:1" x14ac:dyDescent="0.2">
      <c r="A886"/>
    </row>
    <row r="887" spans="1:1" x14ac:dyDescent="0.2">
      <c r="A887"/>
    </row>
    <row r="888" spans="1:1" x14ac:dyDescent="0.2">
      <c r="A888"/>
    </row>
    <row r="889" spans="1:1" x14ac:dyDescent="0.2">
      <c r="A889"/>
    </row>
    <row r="890" spans="1:1" x14ac:dyDescent="0.2">
      <c r="A890"/>
    </row>
    <row r="891" spans="1:1" x14ac:dyDescent="0.2">
      <c r="A891"/>
    </row>
    <row r="892" spans="1:1" x14ac:dyDescent="0.2">
      <c r="A892"/>
    </row>
    <row r="893" spans="1:1" x14ac:dyDescent="0.2">
      <c r="A893"/>
    </row>
    <row r="894" spans="1:1" x14ac:dyDescent="0.2">
      <c r="A894"/>
    </row>
    <row r="895" spans="1:1" x14ac:dyDescent="0.2">
      <c r="A895"/>
    </row>
    <row r="896" spans="1:1" x14ac:dyDescent="0.2">
      <c r="A896"/>
    </row>
    <row r="897" spans="1:1" x14ac:dyDescent="0.2">
      <c r="A897"/>
    </row>
    <row r="898" spans="1:1" x14ac:dyDescent="0.2">
      <c r="A898"/>
    </row>
    <row r="899" spans="1:1" x14ac:dyDescent="0.2">
      <c r="A899"/>
    </row>
    <row r="900" spans="1:1" x14ac:dyDescent="0.2">
      <c r="A900"/>
    </row>
    <row r="901" spans="1:1" x14ac:dyDescent="0.2">
      <c r="A901"/>
    </row>
    <row r="902" spans="1:1" x14ac:dyDescent="0.2">
      <c r="A902"/>
    </row>
    <row r="903" spans="1:1" x14ac:dyDescent="0.2">
      <c r="A903"/>
    </row>
    <row r="904" spans="1:1" x14ac:dyDescent="0.2">
      <c r="A904"/>
    </row>
    <row r="905" spans="1:1" x14ac:dyDescent="0.2">
      <c r="A905"/>
    </row>
    <row r="906" spans="1:1" x14ac:dyDescent="0.2">
      <c r="A906"/>
    </row>
    <row r="907" spans="1:1" x14ac:dyDescent="0.2">
      <c r="A907"/>
    </row>
    <row r="908" spans="1:1" x14ac:dyDescent="0.2">
      <c r="A908"/>
    </row>
    <row r="909" spans="1:1" x14ac:dyDescent="0.2">
      <c r="A909"/>
    </row>
    <row r="910" spans="1:1" x14ac:dyDescent="0.2">
      <c r="A910"/>
    </row>
    <row r="911" spans="1:1" x14ac:dyDescent="0.2">
      <c r="A911"/>
    </row>
    <row r="912" spans="1:1" x14ac:dyDescent="0.2">
      <c r="A912"/>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row r="919" spans="1:1" x14ac:dyDescent="0.2">
      <c r="A919"/>
    </row>
    <row r="920" spans="1:1" x14ac:dyDescent="0.2">
      <c r="A920"/>
    </row>
    <row r="921" spans="1:1" x14ac:dyDescent="0.2">
      <c r="A921"/>
    </row>
    <row r="922" spans="1:1" x14ac:dyDescent="0.2">
      <c r="A922"/>
    </row>
    <row r="923" spans="1:1" x14ac:dyDescent="0.2">
      <c r="A923"/>
    </row>
    <row r="924" spans="1:1" x14ac:dyDescent="0.2">
      <c r="A924"/>
    </row>
    <row r="925" spans="1:1" x14ac:dyDescent="0.2">
      <c r="A925"/>
    </row>
    <row r="926" spans="1:1" x14ac:dyDescent="0.2">
      <c r="A926"/>
    </row>
    <row r="927" spans="1:1" x14ac:dyDescent="0.2">
      <c r="A927"/>
    </row>
    <row r="928" spans="1:1" x14ac:dyDescent="0.2">
      <c r="A928"/>
    </row>
    <row r="929" spans="1:1" x14ac:dyDescent="0.2">
      <c r="A929"/>
    </row>
    <row r="930" spans="1:1" x14ac:dyDescent="0.2">
      <c r="A930"/>
    </row>
    <row r="931" spans="1:1" x14ac:dyDescent="0.2">
      <c r="A931"/>
    </row>
    <row r="932" spans="1:1" x14ac:dyDescent="0.2">
      <c r="A932"/>
    </row>
    <row r="933" spans="1:1" x14ac:dyDescent="0.2">
      <c r="A933"/>
    </row>
    <row r="934" spans="1:1" x14ac:dyDescent="0.2">
      <c r="A934"/>
    </row>
    <row r="935" spans="1:1" x14ac:dyDescent="0.2">
      <c r="A935"/>
    </row>
    <row r="936" spans="1:1" x14ac:dyDescent="0.2">
      <c r="A936"/>
    </row>
    <row r="937" spans="1:1" x14ac:dyDescent="0.2">
      <c r="A937"/>
    </row>
    <row r="938" spans="1:1" x14ac:dyDescent="0.2">
      <c r="A938"/>
    </row>
    <row r="939" spans="1:1" x14ac:dyDescent="0.2">
      <c r="A939"/>
    </row>
    <row r="940" spans="1:1" x14ac:dyDescent="0.2">
      <c r="A940"/>
    </row>
    <row r="941" spans="1:1" x14ac:dyDescent="0.2">
      <c r="A941"/>
    </row>
    <row r="942" spans="1:1" x14ac:dyDescent="0.2">
      <c r="A942"/>
    </row>
    <row r="943" spans="1:1" x14ac:dyDescent="0.2">
      <c r="A943"/>
    </row>
    <row r="944" spans="1:1" x14ac:dyDescent="0.2">
      <c r="A944"/>
    </row>
    <row r="945" spans="1:1" x14ac:dyDescent="0.2">
      <c r="A945"/>
    </row>
    <row r="946" spans="1:1" x14ac:dyDescent="0.2">
      <c r="A946"/>
    </row>
    <row r="947" spans="1:1" x14ac:dyDescent="0.2">
      <c r="A947"/>
    </row>
    <row r="948" spans="1:1" x14ac:dyDescent="0.2">
      <c r="A948"/>
    </row>
    <row r="949" spans="1:1" x14ac:dyDescent="0.2">
      <c r="A949"/>
    </row>
    <row r="950" spans="1:1" x14ac:dyDescent="0.2">
      <c r="A950"/>
    </row>
    <row r="951" spans="1:1" x14ac:dyDescent="0.2">
      <c r="A951"/>
    </row>
    <row r="952" spans="1:1" x14ac:dyDescent="0.2">
      <c r="A952"/>
    </row>
    <row r="953" spans="1:1" x14ac:dyDescent="0.2">
      <c r="A953"/>
    </row>
    <row r="954" spans="1:1" x14ac:dyDescent="0.2">
      <c r="A954"/>
    </row>
    <row r="955" spans="1:1" x14ac:dyDescent="0.2">
      <c r="A955"/>
    </row>
    <row r="956" spans="1:1" x14ac:dyDescent="0.2">
      <c r="A956"/>
    </row>
    <row r="957" spans="1:1" x14ac:dyDescent="0.2">
      <c r="A957"/>
    </row>
    <row r="958" spans="1:1" x14ac:dyDescent="0.2">
      <c r="A958"/>
    </row>
    <row r="959" spans="1:1" x14ac:dyDescent="0.2">
      <c r="A959"/>
    </row>
    <row r="960" spans="1:1" x14ac:dyDescent="0.2">
      <c r="A960"/>
    </row>
    <row r="961" spans="1:1" x14ac:dyDescent="0.2">
      <c r="A961"/>
    </row>
    <row r="962" spans="1:1" x14ac:dyDescent="0.2">
      <c r="A962"/>
    </row>
    <row r="963" spans="1:1" x14ac:dyDescent="0.2">
      <c r="A963"/>
    </row>
    <row r="964" spans="1:1" x14ac:dyDescent="0.2">
      <c r="A964"/>
    </row>
    <row r="965" spans="1:1" x14ac:dyDescent="0.2">
      <c r="A965"/>
    </row>
    <row r="966" spans="1:1" x14ac:dyDescent="0.2">
      <c r="A966"/>
    </row>
    <row r="967" spans="1:1" x14ac:dyDescent="0.2">
      <c r="A967"/>
    </row>
    <row r="968" spans="1:1" x14ac:dyDescent="0.2">
      <c r="A968"/>
    </row>
    <row r="969" spans="1:1" x14ac:dyDescent="0.2">
      <c r="A969"/>
    </row>
    <row r="970" spans="1:1" x14ac:dyDescent="0.2">
      <c r="A970"/>
    </row>
    <row r="971" spans="1:1" x14ac:dyDescent="0.2">
      <c r="A971"/>
    </row>
    <row r="972" spans="1:1" x14ac:dyDescent="0.2">
      <c r="A972"/>
    </row>
    <row r="973" spans="1:1" x14ac:dyDescent="0.2">
      <c r="A973"/>
    </row>
    <row r="974" spans="1:1" x14ac:dyDescent="0.2">
      <c r="A974"/>
    </row>
    <row r="975" spans="1:1" x14ac:dyDescent="0.2">
      <c r="A975"/>
    </row>
    <row r="976" spans="1:1" x14ac:dyDescent="0.2">
      <c r="A976"/>
    </row>
    <row r="977" spans="1:1" x14ac:dyDescent="0.2">
      <c r="A977"/>
    </row>
    <row r="978" spans="1:1" x14ac:dyDescent="0.2">
      <c r="A978"/>
    </row>
    <row r="979" spans="1:1" x14ac:dyDescent="0.2">
      <c r="A979"/>
    </row>
    <row r="980" spans="1:1" x14ac:dyDescent="0.2">
      <c r="A980"/>
    </row>
    <row r="981" spans="1:1" x14ac:dyDescent="0.2">
      <c r="A981"/>
    </row>
    <row r="982" spans="1:1" x14ac:dyDescent="0.2">
      <c r="A982"/>
    </row>
    <row r="983" spans="1:1" x14ac:dyDescent="0.2">
      <c r="A983"/>
    </row>
    <row r="984" spans="1:1" x14ac:dyDescent="0.2">
      <c r="A984"/>
    </row>
    <row r="985" spans="1:1" x14ac:dyDescent="0.2">
      <c r="A985"/>
    </row>
    <row r="986" spans="1:1" x14ac:dyDescent="0.2">
      <c r="A986"/>
    </row>
    <row r="987" spans="1:1" x14ac:dyDescent="0.2">
      <c r="A987"/>
    </row>
    <row r="988" spans="1:1" x14ac:dyDescent="0.2">
      <c r="A988"/>
    </row>
    <row r="989" spans="1:1" x14ac:dyDescent="0.2">
      <c r="A989"/>
    </row>
    <row r="990" spans="1:1" x14ac:dyDescent="0.2">
      <c r="A990"/>
    </row>
    <row r="991" spans="1:1" x14ac:dyDescent="0.2">
      <c r="A991"/>
    </row>
    <row r="992" spans="1:1" x14ac:dyDescent="0.2">
      <c r="A992"/>
    </row>
    <row r="993" spans="1:1" x14ac:dyDescent="0.2">
      <c r="A993"/>
    </row>
    <row r="994" spans="1:1" x14ac:dyDescent="0.2">
      <c r="A994"/>
    </row>
    <row r="995" spans="1:1" x14ac:dyDescent="0.2">
      <c r="A995"/>
    </row>
    <row r="996" spans="1:1" x14ac:dyDescent="0.2">
      <c r="A996"/>
    </row>
    <row r="997" spans="1:1" x14ac:dyDescent="0.2">
      <c r="A997"/>
    </row>
    <row r="998" spans="1:1" x14ac:dyDescent="0.2">
      <c r="A998"/>
    </row>
    <row r="999" spans="1:1" x14ac:dyDescent="0.2">
      <c r="A999"/>
    </row>
    <row r="1000" spans="1:1" x14ac:dyDescent="0.2">
      <c r="A1000"/>
    </row>
    <row r="1001" spans="1:1" x14ac:dyDescent="0.2">
      <c r="A1001"/>
    </row>
    <row r="1002" spans="1:1" x14ac:dyDescent="0.2">
      <c r="A1002"/>
    </row>
    <row r="1003" spans="1:1" x14ac:dyDescent="0.2">
      <c r="A1003"/>
    </row>
    <row r="1004" spans="1:1" x14ac:dyDescent="0.2">
      <c r="A1004"/>
    </row>
    <row r="1005" spans="1:1" x14ac:dyDescent="0.2">
      <c r="A1005"/>
    </row>
    <row r="1006" spans="1:1" x14ac:dyDescent="0.2">
      <c r="A1006"/>
    </row>
    <row r="1007" spans="1:1" x14ac:dyDescent="0.2">
      <c r="A1007"/>
    </row>
    <row r="1008" spans="1:1" x14ac:dyDescent="0.2">
      <c r="A1008"/>
    </row>
    <row r="1009" spans="1:1" x14ac:dyDescent="0.2">
      <c r="A1009"/>
    </row>
    <row r="1010" spans="1:1" x14ac:dyDescent="0.2">
      <c r="A1010"/>
    </row>
    <row r="1011" spans="1:1" x14ac:dyDescent="0.2">
      <c r="A1011"/>
    </row>
    <row r="1012" spans="1:1" x14ac:dyDescent="0.2">
      <c r="A1012"/>
    </row>
    <row r="1013" spans="1:1" x14ac:dyDescent="0.2">
      <c r="A1013"/>
    </row>
    <row r="1014" spans="1:1" x14ac:dyDescent="0.2">
      <c r="A1014"/>
    </row>
    <row r="1015" spans="1:1" x14ac:dyDescent="0.2">
      <c r="A1015"/>
    </row>
    <row r="1016" spans="1:1" x14ac:dyDescent="0.2">
      <c r="A1016"/>
    </row>
    <row r="1017" spans="1:1" x14ac:dyDescent="0.2">
      <c r="A1017"/>
    </row>
    <row r="1018" spans="1:1" x14ac:dyDescent="0.2">
      <c r="A1018"/>
    </row>
    <row r="1019" spans="1:1" x14ac:dyDescent="0.2">
      <c r="A1019"/>
    </row>
    <row r="1020" spans="1:1" x14ac:dyDescent="0.2">
      <c r="A1020"/>
    </row>
    <row r="1021" spans="1:1" x14ac:dyDescent="0.2">
      <c r="A1021"/>
    </row>
    <row r="1022" spans="1:1" x14ac:dyDescent="0.2">
      <c r="A1022"/>
    </row>
    <row r="1023" spans="1:1" x14ac:dyDescent="0.2">
      <c r="A1023"/>
    </row>
    <row r="1024" spans="1:1" x14ac:dyDescent="0.2">
      <c r="A1024"/>
    </row>
    <row r="1025" spans="1:1" x14ac:dyDescent="0.2">
      <c r="A1025"/>
    </row>
    <row r="1026" spans="1:1" x14ac:dyDescent="0.2">
      <c r="A1026"/>
    </row>
    <row r="1027" spans="1:1" x14ac:dyDescent="0.2">
      <c r="A1027"/>
    </row>
    <row r="1028" spans="1:1" x14ac:dyDescent="0.2">
      <c r="A1028"/>
    </row>
    <row r="1029" spans="1:1" x14ac:dyDescent="0.2">
      <c r="A1029"/>
    </row>
    <row r="1030" spans="1:1" x14ac:dyDescent="0.2">
      <c r="A1030"/>
    </row>
    <row r="1031" spans="1:1" x14ac:dyDescent="0.2">
      <c r="A1031"/>
    </row>
    <row r="1032" spans="1:1" x14ac:dyDescent="0.2">
      <c r="A1032"/>
    </row>
    <row r="1033" spans="1:1" x14ac:dyDescent="0.2">
      <c r="A1033"/>
    </row>
    <row r="1034" spans="1:1" x14ac:dyDescent="0.2">
      <c r="A1034"/>
    </row>
    <row r="1035" spans="1:1" x14ac:dyDescent="0.2">
      <c r="A1035"/>
    </row>
    <row r="1036" spans="1:1" x14ac:dyDescent="0.2">
      <c r="A1036"/>
    </row>
    <row r="1037" spans="1:1" x14ac:dyDescent="0.2">
      <c r="A1037"/>
    </row>
    <row r="1038" spans="1:1" x14ac:dyDescent="0.2">
      <c r="A1038"/>
    </row>
    <row r="1039" spans="1:1" x14ac:dyDescent="0.2">
      <c r="A1039"/>
    </row>
    <row r="1040" spans="1:1" x14ac:dyDescent="0.2">
      <c r="A1040"/>
    </row>
    <row r="1041" spans="1:1" x14ac:dyDescent="0.2">
      <c r="A1041"/>
    </row>
    <row r="1042" spans="1:1" x14ac:dyDescent="0.2">
      <c r="A1042"/>
    </row>
    <row r="1043" spans="1:1" x14ac:dyDescent="0.2">
      <c r="A1043"/>
    </row>
    <row r="1044" spans="1:1" x14ac:dyDescent="0.2">
      <c r="A1044"/>
    </row>
    <row r="1045" spans="1:1" x14ac:dyDescent="0.2">
      <c r="A1045"/>
    </row>
    <row r="1046" spans="1:1" x14ac:dyDescent="0.2">
      <c r="A1046"/>
    </row>
    <row r="1047" spans="1:1" x14ac:dyDescent="0.2">
      <c r="A1047"/>
    </row>
    <row r="1048" spans="1:1" x14ac:dyDescent="0.2">
      <c r="A1048"/>
    </row>
    <row r="1049" spans="1:1" x14ac:dyDescent="0.2">
      <c r="A1049"/>
    </row>
    <row r="1050" spans="1:1" x14ac:dyDescent="0.2">
      <c r="A1050"/>
    </row>
    <row r="1051" spans="1:1" x14ac:dyDescent="0.2">
      <c r="A1051"/>
    </row>
    <row r="1052" spans="1:1" x14ac:dyDescent="0.2">
      <c r="A1052"/>
    </row>
    <row r="1053" spans="1:1" x14ac:dyDescent="0.2">
      <c r="A1053"/>
    </row>
    <row r="1054" spans="1:1" x14ac:dyDescent="0.2">
      <c r="A1054"/>
    </row>
    <row r="1055" spans="1:1" x14ac:dyDescent="0.2">
      <c r="A1055"/>
    </row>
    <row r="1056" spans="1:1" x14ac:dyDescent="0.2">
      <c r="A1056"/>
    </row>
    <row r="1057" spans="1:1" x14ac:dyDescent="0.2">
      <c r="A1057"/>
    </row>
    <row r="1058" spans="1:1" x14ac:dyDescent="0.2">
      <c r="A1058"/>
    </row>
    <row r="1059" spans="1:1" x14ac:dyDescent="0.2">
      <c r="A1059"/>
    </row>
    <row r="1060" spans="1:1" x14ac:dyDescent="0.2">
      <c r="A1060"/>
    </row>
    <row r="1061" spans="1:1" x14ac:dyDescent="0.2">
      <c r="A1061"/>
    </row>
    <row r="1062" spans="1:1" x14ac:dyDescent="0.2">
      <c r="A1062"/>
    </row>
    <row r="1063" spans="1:1" x14ac:dyDescent="0.2">
      <c r="A1063"/>
    </row>
    <row r="1064" spans="1:1" x14ac:dyDescent="0.2">
      <c r="A1064"/>
    </row>
    <row r="1065" spans="1:1" x14ac:dyDescent="0.2">
      <c r="A1065"/>
    </row>
    <row r="1066" spans="1:1" x14ac:dyDescent="0.2">
      <c r="A1066"/>
    </row>
    <row r="1067" spans="1:1" x14ac:dyDescent="0.2">
      <c r="A1067"/>
    </row>
    <row r="1068" spans="1:1" x14ac:dyDescent="0.2">
      <c r="A1068"/>
    </row>
    <row r="1069" spans="1:1" x14ac:dyDescent="0.2">
      <c r="A1069"/>
    </row>
    <row r="1070" spans="1:1" x14ac:dyDescent="0.2">
      <c r="A1070"/>
    </row>
    <row r="1071" spans="1:1" x14ac:dyDescent="0.2">
      <c r="A1071"/>
    </row>
    <row r="1072" spans="1:1" x14ac:dyDescent="0.2">
      <c r="A1072"/>
    </row>
    <row r="1073" spans="1:1" x14ac:dyDescent="0.2">
      <c r="A1073"/>
    </row>
    <row r="1074" spans="1:1" x14ac:dyDescent="0.2">
      <c r="A1074"/>
    </row>
    <row r="1075" spans="1:1" x14ac:dyDescent="0.2">
      <c r="A1075"/>
    </row>
    <row r="1076" spans="1:1" x14ac:dyDescent="0.2">
      <c r="A1076"/>
    </row>
    <row r="1077" spans="1:1" x14ac:dyDescent="0.2">
      <c r="A1077"/>
    </row>
    <row r="1078" spans="1:1" x14ac:dyDescent="0.2">
      <c r="A1078"/>
    </row>
    <row r="1079" spans="1:1" x14ac:dyDescent="0.2">
      <c r="A1079"/>
    </row>
    <row r="1080" spans="1:1" x14ac:dyDescent="0.2">
      <c r="A1080"/>
    </row>
    <row r="1081" spans="1:1" x14ac:dyDescent="0.2">
      <c r="A1081"/>
    </row>
    <row r="1082" spans="1:1" x14ac:dyDescent="0.2">
      <c r="A1082"/>
    </row>
    <row r="1083" spans="1:1" x14ac:dyDescent="0.2">
      <c r="A1083"/>
    </row>
    <row r="1084" spans="1:1" x14ac:dyDescent="0.2">
      <c r="A1084"/>
    </row>
    <row r="1085" spans="1:1" x14ac:dyDescent="0.2">
      <c r="A1085"/>
    </row>
    <row r="1086" spans="1:1" x14ac:dyDescent="0.2">
      <c r="A1086"/>
    </row>
    <row r="1087" spans="1:1" x14ac:dyDescent="0.2">
      <c r="A1087"/>
    </row>
    <row r="1088" spans="1:1" x14ac:dyDescent="0.2">
      <c r="A1088"/>
    </row>
    <row r="1089" spans="1:1" x14ac:dyDescent="0.2">
      <c r="A1089"/>
    </row>
    <row r="1090" spans="1:1" x14ac:dyDescent="0.2">
      <c r="A1090"/>
    </row>
    <row r="1091" spans="1:1" x14ac:dyDescent="0.2">
      <c r="A1091"/>
    </row>
    <row r="1092" spans="1:1" x14ac:dyDescent="0.2">
      <c r="A1092"/>
    </row>
    <row r="1093" spans="1:1" x14ac:dyDescent="0.2">
      <c r="A1093"/>
    </row>
    <row r="1094" spans="1:1" x14ac:dyDescent="0.2">
      <c r="A1094"/>
    </row>
    <row r="1095" spans="1:1" x14ac:dyDescent="0.2">
      <c r="A1095"/>
    </row>
    <row r="1096" spans="1:1" x14ac:dyDescent="0.2">
      <c r="A1096"/>
    </row>
    <row r="1097" spans="1:1" x14ac:dyDescent="0.2">
      <c r="A1097"/>
    </row>
    <row r="1098" spans="1:1" x14ac:dyDescent="0.2">
      <c r="A1098"/>
    </row>
    <row r="1099" spans="1:1" x14ac:dyDescent="0.2">
      <c r="A1099"/>
    </row>
    <row r="1100" spans="1:1" x14ac:dyDescent="0.2">
      <c r="A1100"/>
    </row>
    <row r="1101" spans="1:1" x14ac:dyDescent="0.2">
      <c r="A1101"/>
    </row>
    <row r="1102" spans="1:1" x14ac:dyDescent="0.2">
      <c r="A1102"/>
    </row>
    <row r="1103" spans="1:1" x14ac:dyDescent="0.2">
      <c r="A1103"/>
    </row>
    <row r="1104" spans="1:1" x14ac:dyDescent="0.2">
      <c r="A1104"/>
    </row>
    <row r="1105" spans="1:1" x14ac:dyDescent="0.2">
      <c r="A1105"/>
    </row>
    <row r="1106" spans="1:1" x14ac:dyDescent="0.2">
      <c r="A1106"/>
    </row>
    <row r="1107" spans="1:1" x14ac:dyDescent="0.2">
      <c r="A1107"/>
    </row>
    <row r="1108" spans="1:1" x14ac:dyDescent="0.2">
      <c r="A1108"/>
    </row>
    <row r="1109" spans="1:1" x14ac:dyDescent="0.2">
      <c r="A1109"/>
    </row>
    <row r="1110" spans="1:1" x14ac:dyDescent="0.2">
      <c r="A1110"/>
    </row>
    <row r="1111" spans="1:1" x14ac:dyDescent="0.2">
      <c r="A1111"/>
    </row>
    <row r="1112" spans="1:1" x14ac:dyDescent="0.2">
      <c r="A1112"/>
    </row>
    <row r="1113" spans="1:1" x14ac:dyDescent="0.2">
      <c r="A1113"/>
    </row>
    <row r="1114" spans="1:1" x14ac:dyDescent="0.2">
      <c r="A1114"/>
    </row>
    <row r="1115" spans="1:1" x14ac:dyDescent="0.2">
      <c r="A1115"/>
    </row>
    <row r="1116" spans="1:1" x14ac:dyDescent="0.2">
      <c r="A1116"/>
    </row>
    <row r="1117" spans="1:1" x14ac:dyDescent="0.2">
      <c r="A1117"/>
    </row>
    <row r="1118" spans="1:1" x14ac:dyDescent="0.2">
      <c r="A1118"/>
    </row>
    <row r="1119" spans="1:1" x14ac:dyDescent="0.2">
      <c r="A1119"/>
    </row>
    <row r="1120" spans="1:1" x14ac:dyDescent="0.2">
      <c r="A1120"/>
    </row>
    <row r="1121" spans="1:1" x14ac:dyDescent="0.2">
      <c r="A1121"/>
    </row>
    <row r="1122" spans="1:1" x14ac:dyDescent="0.2">
      <c r="A1122"/>
    </row>
    <row r="1123" spans="1:1" x14ac:dyDescent="0.2">
      <c r="A1123"/>
    </row>
    <row r="1124" spans="1:1" x14ac:dyDescent="0.2">
      <c r="A1124"/>
    </row>
    <row r="1125" spans="1:1" x14ac:dyDescent="0.2">
      <c r="A1125"/>
    </row>
    <row r="1126" spans="1:1" x14ac:dyDescent="0.2">
      <c r="A1126"/>
    </row>
    <row r="1127" spans="1:1" x14ac:dyDescent="0.2">
      <c r="A1127"/>
    </row>
    <row r="1128" spans="1:1" x14ac:dyDescent="0.2">
      <c r="A1128"/>
    </row>
    <row r="1129" spans="1:1" x14ac:dyDescent="0.2">
      <c r="A1129"/>
    </row>
    <row r="1130" spans="1:1" x14ac:dyDescent="0.2">
      <c r="A1130"/>
    </row>
    <row r="1131" spans="1:1" x14ac:dyDescent="0.2">
      <c r="A1131"/>
    </row>
    <row r="1132" spans="1:1" x14ac:dyDescent="0.2">
      <c r="A1132"/>
    </row>
    <row r="1133" spans="1:1" x14ac:dyDescent="0.2">
      <c r="A1133"/>
    </row>
    <row r="1134" spans="1:1" x14ac:dyDescent="0.2">
      <c r="A1134"/>
    </row>
    <row r="1135" spans="1:1" x14ac:dyDescent="0.2">
      <c r="A1135"/>
    </row>
    <row r="1136" spans="1:1" x14ac:dyDescent="0.2">
      <c r="A1136"/>
    </row>
    <row r="1137" spans="1:1" x14ac:dyDescent="0.2">
      <c r="A1137"/>
    </row>
    <row r="1138" spans="1:1" x14ac:dyDescent="0.2">
      <c r="A1138"/>
    </row>
    <row r="1139" spans="1:1" x14ac:dyDescent="0.2">
      <c r="A1139"/>
    </row>
    <row r="1140" spans="1:1" x14ac:dyDescent="0.2">
      <c r="A1140"/>
    </row>
    <row r="1141" spans="1:1" x14ac:dyDescent="0.2">
      <c r="A1141"/>
    </row>
    <row r="1142" spans="1:1" x14ac:dyDescent="0.2">
      <c r="A1142"/>
    </row>
    <row r="1143" spans="1:1" x14ac:dyDescent="0.2">
      <c r="A1143"/>
    </row>
    <row r="1144" spans="1:1" x14ac:dyDescent="0.2">
      <c r="A1144"/>
    </row>
    <row r="1145" spans="1:1" x14ac:dyDescent="0.2">
      <c r="A1145"/>
    </row>
    <row r="1146" spans="1:1" x14ac:dyDescent="0.2">
      <c r="A1146"/>
    </row>
    <row r="1147" spans="1:1" x14ac:dyDescent="0.2">
      <c r="A1147"/>
    </row>
    <row r="1148" spans="1:1" x14ac:dyDescent="0.2">
      <c r="A1148"/>
    </row>
    <row r="1149" spans="1:1" x14ac:dyDescent="0.2">
      <c r="A1149"/>
    </row>
    <row r="1150" spans="1:1" x14ac:dyDescent="0.2">
      <c r="A1150"/>
    </row>
    <row r="1151" spans="1:1" x14ac:dyDescent="0.2">
      <c r="A1151"/>
    </row>
    <row r="1152" spans="1:1" x14ac:dyDescent="0.2">
      <c r="A1152"/>
    </row>
    <row r="1153" spans="1:1" x14ac:dyDescent="0.2">
      <c r="A1153"/>
    </row>
    <row r="1154" spans="1:1" x14ac:dyDescent="0.2">
      <c r="A1154"/>
    </row>
    <row r="1155" spans="1:1" x14ac:dyDescent="0.2">
      <c r="A1155"/>
    </row>
    <row r="1156" spans="1:1" x14ac:dyDescent="0.2">
      <c r="A1156"/>
    </row>
    <row r="1157" spans="1:1" x14ac:dyDescent="0.2">
      <c r="A1157"/>
    </row>
    <row r="1158" spans="1:1" x14ac:dyDescent="0.2">
      <c r="A1158"/>
    </row>
    <row r="1159" spans="1:1" x14ac:dyDescent="0.2">
      <c r="A1159"/>
    </row>
    <row r="1160" spans="1:1" x14ac:dyDescent="0.2">
      <c r="A1160"/>
    </row>
    <row r="1161" spans="1:1" x14ac:dyDescent="0.2">
      <c r="A1161"/>
    </row>
    <row r="1162" spans="1:1" x14ac:dyDescent="0.2">
      <c r="A1162"/>
    </row>
    <row r="1163" spans="1:1" x14ac:dyDescent="0.2">
      <c r="A1163"/>
    </row>
    <row r="1164" spans="1:1" x14ac:dyDescent="0.2">
      <c r="A1164"/>
    </row>
    <row r="1165" spans="1:1" x14ac:dyDescent="0.2">
      <c r="A1165"/>
    </row>
    <row r="1166" spans="1:1" x14ac:dyDescent="0.2">
      <c r="A1166"/>
    </row>
    <row r="1167" spans="1:1" x14ac:dyDescent="0.2">
      <c r="A1167"/>
    </row>
    <row r="1168" spans="1:1" x14ac:dyDescent="0.2">
      <c r="A1168"/>
    </row>
    <row r="1169" spans="1:1" x14ac:dyDescent="0.2">
      <c r="A1169"/>
    </row>
    <row r="1170" spans="1:1" x14ac:dyDescent="0.2">
      <c r="A1170"/>
    </row>
    <row r="1171" spans="1:1" x14ac:dyDescent="0.2">
      <c r="A1171"/>
    </row>
    <row r="1172" spans="1:1" x14ac:dyDescent="0.2">
      <c r="A1172"/>
    </row>
    <row r="1173" spans="1:1" x14ac:dyDescent="0.2">
      <c r="A1173"/>
    </row>
    <row r="1174" spans="1:1" x14ac:dyDescent="0.2">
      <c r="A1174"/>
    </row>
    <row r="1175" spans="1:1" x14ac:dyDescent="0.2">
      <c r="A1175"/>
    </row>
    <row r="1176" spans="1:1" x14ac:dyDescent="0.2">
      <c r="A1176"/>
    </row>
    <row r="1177" spans="1:1" x14ac:dyDescent="0.2">
      <c r="A1177"/>
    </row>
    <row r="1178" spans="1:1" x14ac:dyDescent="0.2">
      <c r="A1178"/>
    </row>
    <row r="1179" spans="1:1" x14ac:dyDescent="0.2">
      <c r="A1179"/>
    </row>
    <row r="1180" spans="1:1" x14ac:dyDescent="0.2">
      <c r="A1180"/>
    </row>
    <row r="1181" spans="1:1" x14ac:dyDescent="0.2">
      <c r="A1181"/>
    </row>
    <row r="1182" spans="1:1" x14ac:dyDescent="0.2">
      <c r="A1182"/>
    </row>
    <row r="1183" spans="1:1" x14ac:dyDescent="0.2">
      <c r="A1183"/>
    </row>
    <row r="1184" spans="1:1" x14ac:dyDescent="0.2">
      <c r="A1184"/>
    </row>
    <row r="1185" spans="1:1" x14ac:dyDescent="0.2">
      <c r="A1185"/>
    </row>
    <row r="1186" spans="1:1" x14ac:dyDescent="0.2">
      <c r="A1186"/>
    </row>
    <row r="1187" spans="1:1" x14ac:dyDescent="0.2">
      <c r="A1187"/>
    </row>
    <row r="1188" spans="1:1" x14ac:dyDescent="0.2">
      <c r="A1188"/>
    </row>
    <row r="1189" spans="1:1" x14ac:dyDescent="0.2">
      <c r="A1189"/>
    </row>
    <row r="1190" spans="1:1" x14ac:dyDescent="0.2">
      <c r="A1190"/>
    </row>
    <row r="1191" spans="1:1" x14ac:dyDescent="0.2">
      <c r="A1191"/>
    </row>
    <row r="1192" spans="1:1" x14ac:dyDescent="0.2">
      <c r="A1192"/>
    </row>
    <row r="1193" spans="1:1" x14ac:dyDescent="0.2">
      <c r="A1193"/>
    </row>
    <row r="1194" spans="1:1" x14ac:dyDescent="0.2">
      <c r="A1194"/>
    </row>
    <row r="1195" spans="1:1" x14ac:dyDescent="0.2">
      <c r="A1195"/>
    </row>
    <row r="1196" spans="1:1" x14ac:dyDescent="0.2">
      <c r="A1196"/>
    </row>
    <row r="1197" spans="1:1" x14ac:dyDescent="0.2">
      <c r="A1197"/>
    </row>
    <row r="1198" spans="1:1" x14ac:dyDescent="0.2">
      <c r="A1198"/>
    </row>
    <row r="1199" spans="1:1" x14ac:dyDescent="0.2">
      <c r="A1199"/>
    </row>
    <row r="1200" spans="1:1" x14ac:dyDescent="0.2">
      <c r="A1200"/>
    </row>
    <row r="1201" spans="1:1" x14ac:dyDescent="0.2">
      <c r="A1201"/>
    </row>
    <row r="1202" spans="1:1" x14ac:dyDescent="0.2">
      <c r="A1202"/>
    </row>
    <row r="1203" spans="1:1" x14ac:dyDescent="0.2">
      <c r="A1203"/>
    </row>
    <row r="1204" spans="1:1" x14ac:dyDescent="0.2">
      <c r="A1204"/>
    </row>
    <row r="1205" spans="1:1" x14ac:dyDescent="0.2">
      <c r="A1205"/>
    </row>
    <row r="1206" spans="1:1" x14ac:dyDescent="0.2">
      <c r="A1206"/>
    </row>
    <row r="1207" spans="1:1" x14ac:dyDescent="0.2">
      <c r="A1207"/>
    </row>
    <row r="1208" spans="1:1" x14ac:dyDescent="0.2">
      <c r="A1208"/>
    </row>
    <row r="1209" spans="1:1" x14ac:dyDescent="0.2">
      <c r="A1209"/>
    </row>
    <row r="1210" spans="1:1" x14ac:dyDescent="0.2">
      <c r="A1210"/>
    </row>
    <row r="1211" spans="1:1" x14ac:dyDescent="0.2">
      <c r="A1211"/>
    </row>
    <row r="1212" spans="1:1" x14ac:dyDescent="0.2">
      <c r="A1212"/>
    </row>
    <row r="1213" spans="1:1" x14ac:dyDescent="0.2">
      <c r="A1213"/>
    </row>
    <row r="1214" spans="1:1" x14ac:dyDescent="0.2">
      <c r="A1214"/>
    </row>
    <row r="1215" spans="1:1" x14ac:dyDescent="0.2">
      <c r="A1215"/>
    </row>
    <row r="1216" spans="1:1" x14ac:dyDescent="0.2">
      <c r="A1216"/>
    </row>
    <row r="1217" spans="1:1" x14ac:dyDescent="0.2">
      <c r="A1217"/>
    </row>
    <row r="1218" spans="1:1" x14ac:dyDescent="0.2">
      <c r="A1218"/>
    </row>
    <row r="1219" spans="1:1" x14ac:dyDescent="0.2">
      <c r="A1219"/>
    </row>
    <row r="1220" spans="1:1" x14ac:dyDescent="0.2">
      <c r="A1220"/>
    </row>
    <row r="1221" spans="1:1" x14ac:dyDescent="0.2">
      <c r="A1221"/>
    </row>
    <row r="1222" spans="1:1" x14ac:dyDescent="0.2">
      <c r="A1222"/>
    </row>
    <row r="1223" spans="1:1" x14ac:dyDescent="0.2">
      <c r="A1223"/>
    </row>
    <row r="1224" spans="1:1" x14ac:dyDescent="0.2">
      <c r="A1224"/>
    </row>
    <row r="1225" spans="1:1" x14ac:dyDescent="0.2">
      <c r="A1225"/>
    </row>
    <row r="1226" spans="1:1" x14ac:dyDescent="0.2">
      <c r="A1226"/>
    </row>
    <row r="1227" spans="1:1" x14ac:dyDescent="0.2">
      <c r="A1227"/>
    </row>
    <row r="1228" spans="1:1" x14ac:dyDescent="0.2">
      <c r="A1228"/>
    </row>
    <row r="1229" spans="1:1" x14ac:dyDescent="0.2">
      <c r="A1229"/>
    </row>
    <row r="1230" spans="1:1" x14ac:dyDescent="0.2">
      <c r="A1230"/>
    </row>
    <row r="1231" spans="1:1" x14ac:dyDescent="0.2">
      <c r="A1231"/>
    </row>
    <row r="1232" spans="1:1" x14ac:dyDescent="0.2">
      <c r="A1232"/>
    </row>
    <row r="1233" spans="1:1" x14ac:dyDescent="0.2">
      <c r="A1233"/>
    </row>
    <row r="1234" spans="1:1" x14ac:dyDescent="0.2">
      <c r="A1234"/>
    </row>
    <row r="1235" spans="1:1" x14ac:dyDescent="0.2">
      <c r="A1235"/>
    </row>
    <row r="1236" spans="1:1" x14ac:dyDescent="0.2">
      <c r="A1236"/>
    </row>
    <row r="1237" spans="1:1" x14ac:dyDescent="0.2">
      <c r="A1237"/>
    </row>
    <row r="1238" spans="1:1" x14ac:dyDescent="0.2">
      <c r="A1238"/>
    </row>
    <row r="1239" spans="1:1" x14ac:dyDescent="0.2">
      <c r="A1239"/>
    </row>
    <row r="1240" spans="1:1" x14ac:dyDescent="0.2">
      <c r="A1240"/>
    </row>
    <row r="1241" spans="1:1" x14ac:dyDescent="0.2">
      <c r="A1241"/>
    </row>
    <row r="1242" spans="1:1" x14ac:dyDescent="0.2">
      <c r="A1242"/>
    </row>
    <row r="1243" spans="1:1" x14ac:dyDescent="0.2">
      <c r="A1243"/>
    </row>
    <row r="1244" spans="1:1" x14ac:dyDescent="0.2">
      <c r="A1244"/>
    </row>
    <row r="1245" spans="1:1" x14ac:dyDescent="0.2">
      <c r="A1245"/>
    </row>
    <row r="1246" spans="1:1" x14ac:dyDescent="0.2">
      <c r="A1246"/>
    </row>
    <row r="1247" spans="1:1" x14ac:dyDescent="0.2">
      <c r="A1247"/>
    </row>
    <row r="1248" spans="1:1" x14ac:dyDescent="0.2">
      <c r="A1248"/>
    </row>
    <row r="1249" spans="1:1" x14ac:dyDescent="0.2">
      <c r="A1249"/>
    </row>
    <row r="1250" spans="1:1" x14ac:dyDescent="0.2">
      <c r="A1250"/>
    </row>
    <row r="1251" spans="1:1" x14ac:dyDescent="0.2">
      <c r="A1251"/>
    </row>
    <row r="1252" spans="1:1" x14ac:dyDescent="0.2">
      <c r="A1252"/>
    </row>
    <row r="1253" spans="1:1" x14ac:dyDescent="0.2">
      <c r="A1253"/>
    </row>
    <row r="1254" spans="1:1" x14ac:dyDescent="0.2">
      <c r="A1254"/>
    </row>
    <row r="1255" spans="1:1" x14ac:dyDescent="0.2">
      <c r="A1255"/>
    </row>
    <row r="1256" spans="1:1" x14ac:dyDescent="0.2">
      <c r="A1256"/>
    </row>
    <row r="1257" spans="1:1" x14ac:dyDescent="0.2">
      <c r="A1257"/>
    </row>
    <row r="1258" spans="1:1" x14ac:dyDescent="0.2">
      <c r="A1258"/>
    </row>
    <row r="1259" spans="1:1" x14ac:dyDescent="0.2">
      <c r="A1259"/>
    </row>
    <row r="1260" spans="1:1" x14ac:dyDescent="0.2">
      <c r="A1260"/>
    </row>
    <row r="1261" spans="1:1" x14ac:dyDescent="0.2">
      <c r="A1261"/>
    </row>
    <row r="1262" spans="1:1" x14ac:dyDescent="0.2">
      <c r="A1262"/>
    </row>
    <row r="1263" spans="1:1" x14ac:dyDescent="0.2">
      <c r="A1263"/>
    </row>
    <row r="1264" spans="1:1" x14ac:dyDescent="0.2">
      <c r="A1264"/>
    </row>
    <row r="1265" spans="1:1" x14ac:dyDescent="0.2">
      <c r="A1265"/>
    </row>
    <row r="1266" spans="1:1" x14ac:dyDescent="0.2">
      <c r="A1266"/>
    </row>
    <row r="1267" spans="1:1" x14ac:dyDescent="0.2">
      <c r="A1267"/>
    </row>
    <row r="1268" spans="1:1" x14ac:dyDescent="0.2">
      <c r="A1268"/>
    </row>
    <row r="1269" spans="1:1" x14ac:dyDescent="0.2">
      <c r="A1269"/>
    </row>
    <row r="1270" spans="1:1" x14ac:dyDescent="0.2">
      <c r="A1270"/>
    </row>
    <row r="1271" spans="1:1" x14ac:dyDescent="0.2">
      <c r="A1271"/>
    </row>
    <row r="1272" spans="1:1" x14ac:dyDescent="0.2">
      <c r="A1272"/>
    </row>
    <row r="1273" spans="1:1" x14ac:dyDescent="0.2">
      <c r="A1273"/>
    </row>
    <row r="1274" spans="1:1" x14ac:dyDescent="0.2">
      <c r="A1274"/>
    </row>
    <row r="1275" spans="1:1" x14ac:dyDescent="0.2">
      <c r="A1275"/>
    </row>
    <row r="1276" spans="1:1" x14ac:dyDescent="0.2">
      <c r="A1276"/>
    </row>
    <row r="1277" spans="1:1" x14ac:dyDescent="0.2">
      <c r="A1277"/>
    </row>
    <row r="1278" spans="1:1" x14ac:dyDescent="0.2">
      <c r="A1278"/>
    </row>
    <row r="1279" spans="1:1" x14ac:dyDescent="0.2">
      <c r="A1279"/>
    </row>
    <row r="1280" spans="1:1" x14ac:dyDescent="0.2">
      <c r="A1280"/>
    </row>
    <row r="1281" spans="1:1" x14ac:dyDescent="0.2">
      <c r="A1281"/>
    </row>
    <row r="1282" spans="1:1" x14ac:dyDescent="0.2">
      <c r="A1282"/>
    </row>
    <row r="1283" spans="1:1" x14ac:dyDescent="0.2">
      <c r="A1283"/>
    </row>
    <row r="1284" spans="1:1" x14ac:dyDescent="0.2">
      <c r="A1284"/>
    </row>
    <row r="1285" spans="1:1" x14ac:dyDescent="0.2">
      <c r="A1285"/>
    </row>
    <row r="1286" spans="1:1" x14ac:dyDescent="0.2">
      <c r="A1286"/>
    </row>
    <row r="1287" spans="1:1" x14ac:dyDescent="0.2">
      <c r="A1287"/>
    </row>
    <row r="1288" spans="1:1" x14ac:dyDescent="0.2">
      <c r="A1288"/>
    </row>
    <row r="1289" spans="1:1" x14ac:dyDescent="0.2">
      <c r="A1289"/>
    </row>
    <row r="1290" spans="1:1" x14ac:dyDescent="0.2">
      <c r="A1290"/>
    </row>
    <row r="1291" spans="1:1" x14ac:dyDescent="0.2">
      <c r="A1291"/>
    </row>
    <row r="1292" spans="1:1" x14ac:dyDescent="0.2">
      <c r="A1292"/>
    </row>
    <row r="1293" spans="1:1" x14ac:dyDescent="0.2">
      <c r="A1293"/>
    </row>
    <row r="1294" spans="1:1" x14ac:dyDescent="0.2">
      <c r="A1294"/>
    </row>
    <row r="1295" spans="1:1" x14ac:dyDescent="0.2">
      <c r="A1295"/>
    </row>
    <row r="1296" spans="1:1" x14ac:dyDescent="0.2">
      <c r="A1296"/>
    </row>
    <row r="1297" spans="1:1" x14ac:dyDescent="0.2">
      <c r="A1297"/>
    </row>
    <row r="1298" spans="1:1" x14ac:dyDescent="0.2">
      <c r="A1298"/>
    </row>
    <row r="1299" spans="1:1" x14ac:dyDescent="0.2">
      <c r="A1299"/>
    </row>
    <row r="1300" spans="1:1" x14ac:dyDescent="0.2">
      <c r="A1300"/>
    </row>
    <row r="1301" spans="1:1" x14ac:dyDescent="0.2">
      <c r="A1301"/>
    </row>
    <row r="1302" spans="1:1" x14ac:dyDescent="0.2">
      <c r="A1302"/>
    </row>
    <row r="1303" spans="1:1" x14ac:dyDescent="0.2">
      <c r="A1303"/>
    </row>
    <row r="1304" spans="1:1" x14ac:dyDescent="0.2">
      <c r="A1304"/>
    </row>
    <row r="1305" spans="1:1" x14ac:dyDescent="0.2">
      <c r="A1305"/>
    </row>
    <row r="1306" spans="1:1" x14ac:dyDescent="0.2">
      <c r="A1306"/>
    </row>
    <row r="1307" spans="1:1" x14ac:dyDescent="0.2">
      <c r="A1307"/>
    </row>
    <row r="1308" spans="1:1" x14ac:dyDescent="0.2">
      <c r="A1308"/>
    </row>
    <row r="1309" spans="1:1" x14ac:dyDescent="0.2">
      <c r="A1309"/>
    </row>
    <row r="1310" spans="1:1" x14ac:dyDescent="0.2">
      <c r="A1310"/>
    </row>
    <row r="1311" spans="1:1" x14ac:dyDescent="0.2">
      <c r="A1311"/>
    </row>
    <row r="1312" spans="1:1" x14ac:dyDescent="0.2">
      <c r="A1312"/>
    </row>
    <row r="1313" spans="1:1" x14ac:dyDescent="0.2">
      <c r="A1313"/>
    </row>
    <row r="1314" spans="1:1" x14ac:dyDescent="0.2">
      <c r="A1314"/>
    </row>
    <row r="1315" spans="1:1" x14ac:dyDescent="0.2">
      <c r="A1315"/>
    </row>
    <row r="1316" spans="1:1" x14ac:dyDescent="0.2">
      <c r="A1316"/>
    </row>
    <row r="1317" spans="1:1" x14ac:dyDescent="0.2">
      <c r="A1317"/>
    </row>
    <row r="1318" spans="1:1" x14ac:dyDescent="0.2">
      <c r="A1318"/>
    </row>
    <row r="1319" spans="1:1" x14ac:dyDescent="0.2">
      <c r="A1319"/>
    </row>
    <row r="1320" spans="1:1" x14ac:dyDescent="0.2">
      <c r="A1320"/>
    </row>
    <row r="1321" spans="1:1" x14ac:dyDescent="0.2">
      <c r="A1321"/>
    </row>
    <row r="1322" spans="1:1" x14ac:dyDescent="0.2">
      <c r="A1322"/>
    </row>
    <row r="1323" spans="1:1" x14ac:dyDescent="0.2">
      <c r="A1323"/>
    </row>
    <row r="1324" spans="1:1" x14ac:dyDescent="0.2">
      <c r="A1324"/>
    </row>
    <row r="1325" spans="1:1" x14ac:dyDescent="0.2">
      <c r="A1325"/>
    </row>
    <row r="1326" spans="1:1" x14ac:dyDescent="0.2">
      <c r="A1326"/>
    </row>
    <row r="1327" spans="1:1" x14ac:dyDescent="0.2">
      <c r="A1327"/>
    </row>
    <row r="1328" spans="1:1" x14ac:dyDescent="0.2">
      <c r="A1328"/>
    </row>
    <row r="1329" spans="1:1" x14ac:dyDescent="0.2">
      <c r="A1329"/>
    </row>
    <row r="1330" spans="1:1" x14ac:dyDescent="0.2">
      <c r="A1330"/>
    </row>
    <row r="1331" spans="1:1" x14ac:dyDescent="0.2">
      <c r="A1331"/>
    </row>
    <row r="1332" spans="1:1" x14ac:dyDescent="0.2">
      <c r="A1332"/>
    </row>
    <row r="1333" spans="1:1" x14ac:dyDescent="0.2">
      <c r="A1333"/>
    </row>
    <row r="1334" spans="1:1" x14ac:dyDescent="0.2">
      <c r="A1334"/>
    </row>
    <row r="1335" spans="1:1" x14ac:dyDescent="0.2">
      <c r="A1335"/>
    </row>
    <row r="1336" spans="1:1" x14ac:dyDescent="0.2">
      <c r="A1336"/>
    </row>
    <row r="1337" spans="1:1" x14ac:dyDescent="0.2">
      <c r="A1337"/>
    </row>
    <row r="1338" spans="1:1" x14ac:dyDescent="0.2">
      <c r="A1338"/>
    </row>
    <row r="1339" spans="1:1" x14ac:dyDescent="0.2">
      <c r="A1339"/>
    </row>
    <row r="1340" spans="1:1" x14ac:dyDescent="0.2">
      <c r="A1340"/>
    </row>
    <row r="1341" spans="1:1" x14ac:dyDescent="0.2">
      <c r="A1341"/>
    </row>
    <row r="1342" spans="1:1" x14ac:dyDescent="0.2">
      <c r="A1342"/>
    </row>
    <row r="1343" spans="1:1" x14ac:dyDescent="0.2">
      <c r="A1343"/>
    </row>
    <row r="1344" spans="1:1" x14ac:dyDescent="0.2">
      <c r="A1344"/>
    </row>
    <row r="1345" spans="1:1" x14ac:dyDescent="0.2">
      <c r="A1345"/>
    </row>
    <row r="1346" spans="1:1" x14ac:dyDescent="0.2">
      <c r="A1346"/>
    </row>
    <row r="1347" spans="1:1" x14ac:dyDescent="0.2">
      <c r="A1347"/>
    </row>
    <row r="1348" spans="1:1" x14ac:dyDescent="0.2">
      <c r="A1348"/>
    </row>
    <row r="1349" spans="1:1" x14ac:dyDescent="0.2">
      <c r="A1349"/>
    </row>
    <row r="1350" spans="1:1" x14ac:dyDescent="0.2">
      <c r="A1350"/>
    </row>
    <row r="1351" spans="1:1" x14ac:dyDescent="0.2">
      <c r="A1351"/>
    </row>
    <row r="1352" spans="1:1" x14ac:dyDescent="0.2">
      <c r="A1352"/>
    </row>
    <row r="1353" spans="1:1" x14ac:dyDescent="0.2">
      <c r="A1353"/>
    </row>
    <row r="1354" spans="1:1" x14ac:dyDescent="0.2">
      <c r="A1354"/>
    </row>
    <row r="1355" spans="1:1" x14ac:dyDescent="0.2">
      <c r="A1355"/>
    </row>
    <row r="1356" spans="1:1" x14ac:dyDescent="0.2">
      <c r="A1356"/>
    </row>
    <row r="1357" spans="1:1" x14ac:dyDescent="0.2">
      <c r="A1357"/>
    </row>
    <row r="1358" spans="1:1" x14ac:dyDescent="0.2">
      <c r="A1358"/>
    </row>
    <row r="1359" spans="1:1" x14ac:dyDescent="0.2">
      <c r="A1359"/>
    </row>
    <row r="1360" spans="1:1" x14ac:dyDescent="0.2">
      <c r="A1360"/>
    </row>
    <row r="1361" spans="1:1" x14ac:dyDescent="0.2">
      <c r="A1361"/>
    </row>
    <row r="1362" spans="1:1" x14ac:dyDescent="0.2">
      <c r="A1362"/>
    </row>
    <row r="1363" spans="1:1" x14ac:dyDescent="0.2">
      <c r="A1363"/>
    </row>
    <row r="1364" spans="1:1" x14ac:dyDescent="0.2">
      <c r="A1364"/>
    </row>
    <row r="1365" spans="1:1" x14ac:dyDescent="0.2">
      <c r="A1365"/>
    </row>
    <row r="1366" spans="1:1" x14ac:dyDescent="0.2">
      <c r="A1366"/>
    </row>
    <row r="1367" spans="1:1" x14ac:dyDescent="0.2">
      <c r="A1367"/>
    </row>
    <row r="1368" spans="1:1" x14ac:dyDescent="0.2">
      <c r="A1368"/>
    </row>
    <row r="1369" spans="1:1" x14ac:dyDescent="0.2">
      <c r="A1369"/>
    </row>
    <row r="1370" spans="1:1" x14ac:dyDescent="0.2">
      <c r="A1370"/>
    </row>
    <row r="1371" spans="1:1" x14ac:dyDescent="0.2">
      <c r="A1371"/>
    </row>
    <row r="1372" spans="1:1" x14ac:dyDescent="0.2">
      <c r="A1372"/>
    </row>
    <row r="1373" spans="1:1" x14ac:dyDescent="0.2">
      <c r="A1373"/>
    </row>
    <row r="1374" spans="1:1" x14ac:dyDescent="0.2">
      <c r="A1374"/>
    </row>
    <row r="1375" spans="1:1" x14ac:dyDescent="0.2">
      <c r="A1375"/>
    </row>
    <row r="1376" spans="1:1" x14ac:dyDescent="0.2">
      <c r="A1376"/>
    </row>
    <row r="1377" spans="1:1" x14ac:dyDescent="0.2">
      <c r="A1377"/>
    </row>
    <row r="1378" spans="1:1" x14ac:dyDescent="0.2">
      <c r="A1378"/>
    </row>
    <row r="1379" spans="1:1" x14ac:dyDescent="0.2">
      <c r="A1379"/>
    </row>
    <row r="1380" spans="1:1" x14ac:dyDescent="0.2">
      <c r="A1380"/>
    </row>
    <row r="1381" spans="1:1" x14ac:dyDescent="0.2">
      <c r="A1381"/>
    </row>
    <row r="1382" spans="1:1" x14ac:dyDescent="0.2">
      <c r="A1382"/>
    </row>
    <row r="1383" spans="1:1" x14ac:dyDescent="0.2">
      <c r="A1383"/>
    </row>
    <row r="1384" spans="1:1" x14ac:dyDescent="0.2">
      <c r="A1384"/>
    </row>
    <row r="1385" spans="1:1" x14ac:dyDescent="0.2">
      <c r="A1385"/>
    </row>
    <row r="1386" spans="1:1" x14ac:dyDescent="0.2">
      <c r="A1386"/>
    </row>
    <row r="1387" spans="1:1" x14ac:dyDescent="0.2">
      <c r="A1387"/>
    </row>
    <row r="1388" spans="1:1" x14ac:dyDescent="0.2">
      <c r="A1388"/>
    </row>
    <row r="1389" spans="1:1" x14ac:dyDescent="0.2">
      <c r="A1389"/>
    </row>
    <row r="1390" spans="1:1" x14ac:dyDescent="0.2">
      <c r="A1390"/>
    </row>
    <row r="1391" spans="1:1" x14ac:dyDescent="0.2">
      <c r="A1391"/>
    </row>
    <row r="1392" spans="1:1" x14ac:dyDescent="0.2">
      <c r="A1392"/>
    </row>
    <row r="1393" spans="1:1" x14ac:dyDescent="0.2">
      <c r="A1393"/>
    </row>
    <row r="1394" spans="1:1" x14ac:dyDescent="0.2">
      <c r="A1394"/>
    </row>
    <row r="1395" spans="1:1" x14ac:dyDescent="0.2">
      <c r="A1395"/>
    </row>
    <row r="1396" spans="1:1" x14ac:dyDescent="0.2">
      <c r="A1396"/>
    </row>
    <row r="1397" spans="1:1" x14ac:dyDescent="0.2">
      <c r="A1397"/>
    </row>
    <row r="1398" spans="1:1" x14ac:dyDescent="0.2">
      <c r="A1398"/>
    </row>
    <row r="1399" spans="1:1" x14ac:dyDescent="0.2">
      <c r="A1399"/>
    </row>
    <row r="1400" spans="1:1" x14ac:dyDescent="0.2">
      <c r="A1400"/>
    </row>
    <row r="1401" spans="1:1" x14ac:dyDescent="0.2">
      <c r="A1401"/>
    </row>
    <row r="1402" spans="1:1" x14ac:dyDescent="0.2">
      <c r="A1402"/>
    </row>
    <row r="1403" spans="1:1" x14ac:dyDescent="0.2">
      <c r="A1403"/>
    </row>
    <row r="1404" spans="1:1" x14ac:dyDescent="0.2">
      <c r="A1404"/>
    </row>
    <row r="1405" spans="1:1" x14ac:dyDescent="0.2">
      <c r="A1405"/>
    </row>
    <row r="1406" spans="1:1" x14ac:dyDescent="0.2">
      <c r="A1406"/>
    </row>
    <row r="1407" spans="1:1" x14ac:dyDescent="0.2">
      <c r="A1407"/>
    </row>
    <row r="1408" spans="1:1" x14ac:dyDescent="0.2">
      <c r="A1408"/>
    </row>
    <row r="1409" spans="1:1" x14ac:dyDescent="0.2">
      <c r="A1409"/>
    </row>
    <row r="1410" spans="1:1" x14ac:dyDescent="0.2">
      <c r="A1410"/>
    </row>
    <row r="1411" spans="1:1" x14ac:dyDescent="0.2">
      <c r="A1411"/>
    </row>
    <row r="1412" spans="1:1" x14ac:dyDescent="0.2">
      <c r="A1412"/>
    </row>
    <row r="1413" spans="1:1" x14ac:dyDescent="0.2">
      <c r="A1413"/>
    </row>
    <row r="1414" spans="1:1" x14ac:dyDescent="0.2">
      <c r="A1414"/>
    </row>
    <row r="1415" spans="1:1" x14ac:dyDescent="0.2">
      <c r="A1415"/>
    </row>
    <row r="1416" spans="1:1" x14ac:dyDescent="0.2">
      <c r="A1416"/>
    </row>
    <row r="1417" spans="1:1" x14ac:dyDescent="0.2">
      <c r="A1417"/>
    </row>
    <row r="1418" spans="1:1" x14ac:dyDescent="0.2">
      <c r="A1418"/>
    </row>
    <row r="1419" spans="1:1" x14ac:dyDescent="0.2">
      <c r="A1419"/>
    </row>
    <row r="1420" spans="1:1" x14ac:dyDescent="0.2">
      <c r="A1420"/>
    </row>
    <row r="1421" spans="1:1" x14ac:dyDescent="0.2">
      <c r="A1421"/>
    </row>
    <row r="1422" spans="1:1" x14ac:dyDescent="0.2">
      <c r="A1422"/>
    </row>
    <row r="1423" spans="1:1" x14ac:dyDescent="0.2">
      <c r="A1423"/>
    </row>
    <row r="1424" spans="1:1" x14ac:dyDescent="0.2">
      <c r="A1424"/>
    </row>
    <row r="1425" spans="1:1" x14ac:dyDescent="0.2">
      <c r="A1425"/>
    </row>
    <row r="1426" spans="1:1" x14ac:dyDescent="0.2">
      <c r="A1426"/>
    </row>
    <row r="1427" spans="1:1" x14ac:dyDescent="0.2">
      <c r="A1427"/>
    </row>
    <row r="1428" spans="1:1" x14ac:dyDescent="0.2">
      <c r="A1428"/>
    </row>
    <row r="1429" spans="1:1" x14ac:dyDescent="0.2">
      <c r="A1429"/>
    </row>
    <row r="1430" spans="1:1" x14ac:dyDescent="0.2">
      <c r="A1430"/>
    </row>
    <row r="1431" spans="1:1" x14ac:dyDescent="0.2">
      <c r="A1431"/>
    </row>
    <row r="1432" spans="1:1" x14ac:dyDescent="0.2">
      <c r="A1432"/>
    </row>
    <row r="1433" spans="1:1" x14ac:dyDescent="0.2">
      <c r="A1433"/>
    </row>
    <row r="1434" spans="1:1" x14ac:dyDescent="0.2">
      <c r="A1434"/>
    </row>
    <row r="1435" spans="1:1" x14ac:dyDescent="0.2">
      <c r="A1435"/>
    </row>
    <row r="1436" spans="1:1" x14ac:dyDescent="0.2">
      <c r="A1436"/>
    </row>
    <row r="1437" spans="1:1" x14ac:dyDescent="0.2">
      <c r="A1437"/>
    </row>
    <row r="1438" spans="1:1" x14ac:dyDescent="0.2">
      <c r="A1438"/>
    </row>
    <row r="1439" spans="1:1" x14ac:dyDescent="0.2">
      <c r="A1439"/>
    </row>
    <row r="1440" spans="1:1" x14ac:dyDescent="0.2">
      <c r="A1440"/>
    </row>
    <row r="1441" spans="1:1" x14ac:dyDescent="0.2">
      <c r="A1441"/>
    </row>
    <row r="1442" spans="1:1" x14ac:dyDescent="0.2">
      <c r="A1442"/>
    </row>
    <row r="1443" spans="1:1" x14ac:dyDescent="0.2">
      <c r="A1443"/>
    </row>
    <row r="1444" spans="1:1" x14ac:dyDescent="0.2">
      <c r="A1444"/>
    </row>
    <row r="1445" spans="1:1" x14ac:dyDescent="0.2">
      <c r="A1445"/>
    </row>
    <row r="1446" spans="1:1" x14ac:dyDescent="0.2">
      <c r="A1446"/>
    </row>
    <row r="1447" spans="1:1" x14ac:dyDescent="0.2">
      <c r="A1447"/>
    </row>
    <row r="1448" spans="1:1" x14ac:dyDescent="0.2">
      <c r="A1448"/>
    </row>
    <row r="1449" spans="1:1" x14ac:dyDescent="0.2">
      <c r="A1449"/>
    </row>
    <row r="1450" spans="1:1" x14ac:dyDescent="0.2">
      <c r="A1450"/>
    </row>
    <row r="1451" spans="1:1" x14ac:dyDescent="0.2">
      <c r="A1451"/>
    </row>
    <row r="1452" spans="1:1" x14ac:dyDescent="0.2">
      <c r="A1452"/>
    </row>
    <row r="1453" spans="1:1" x14ac:dyDescent="0.2">
      <c r="A1453"/>
    </row>
    <row r="1454" spans="1:1" x14ac:dyDescent="0.2">
      <c r="A1454"/>
    </row>
    <row r="1455" spans="1:1" x14ac:dyDescent="0.2">
      <c r="A1455"/>
    </row>
    <row r="1456" spans="1:1" x14ac:dyDescent="0.2">
      <c r="A1456"/>
    </row>
    <row r="1457" spans="1:1" x14ac:dyDescent="0.2">
      <c r="A1457"/>
    </row>
    <row r="1458" spans="1:1" x14ac:dyDescent="0.2">
      <c r="A1458"/>
    </row>
    <row r="1459" spans="1:1" x14ac:dyDescent="0.2">
      <c r="A1459"/>
    </row>
    <row r="1460" spans="1:1" x14ac:dyDescent="0.2">
      <c r="A1460"/>
    </row>
    <row r="1461" spans="1:1" x14ac:dyDescent="0.2">
      <c r="A1461"/>
    </row>
    <row r="1462" spans="1:1" x14ac:dyDescent="0.2">
      <c r="A1462"/>
    </row>
    <row r="1463" spans="1:1" x14ac:dyDescent="0.2">
      <c r="A1463"/>
    </row>
    <row r="1464" spans="1:1" x14ac:dyDescent="0.2">
      <c r="A1464"/>
    </row>
    <row r="1465" spans="1:1" x14ac:dyDescent="0.2">
      <c r="A1465"/>
    </row>
    <row r="1466" spans="1:1" x14ac:dyDescent="0.2">
      <c r="A1466"/>
    </row>
    <row r="1467" spans="1:1" x14ac:dyDescent="0.2">
      <c r="A1467"/>
    </row>
    <row r="1468" spans="1:1" x14ac:dyDescent="0.2">
      <c r="A1468"/>
    </row>
    <row r="1469" spans="1:1" x14ac:dyDescent="0.2">
      <c r="A1469"/>
    </row>
    <row r="1470" spans="1:1" x14ac:dyDescent="0.2">
      <c r="A1470"/>
    </row>
    <row r="1471" spans="1:1" x14ac:dyDescent="0.2">
      <c r="A1471"/>
    </row>
    <row r="1472" spans="1:1" x14ac:dyDescent="0.2">
      <c r="A1472"/>
    </row>
    <row r="1473" spans="1:1" x14ac:dyDescent="0.2">
      <c r="A1473"/>
    </row>
    <row r="1474" spans="1:1" x14ac:dyDescent="0.2">
      <c r="A1474"/>
    </row>
    <row r="1475" spans="1:1" x14ac:dyDescent="0.2">
      <c r="A1475"/>
    </row>
    <row r="1476" spans="1:1" x14ac:dyDescent="0.2">
      <c r="A1476"/>
    </row>
    <row r="1477" spans="1:1" x14ac:dyDescent="0.2">
      <c r="A1477"/>
    </row>
    <row r="1478" spans="1:1" x14ac:dyDescent="0.2">
      <c r="A1478"/>
    </row>
    <row r="1479" spans="1:1" x14ac:dyDescent="0.2">
      <c r="A1479"/>
    </row>
    <row r="1480" spans="1:1" x14ac:dyDescent="0.2">
      <c r="A1480"/>
    </row>
    <row r="1481" spans="1:1" x14ac:dyDescent="0.2">
      <c r="A1481"/>
    </row>
    <row r="1482" spans="1:1" x14ac:dyDescent="0.2">
      <c r="A1482"/>
    </row>
    <row r="1483" spans="1:1" x14ac:dyDescent="0.2">
      <c r="A1483"/>
    </row>
    <row r="1484" spans="1:1" x14ac:dyDescent="0.2">
      <c r="A1484"/>
    </row>
    <row r="1485" spans="1:1" x14ac:dyDescent="0.2">
      <c r="A1485"/>
    </row>
    <row r="1486" spans="1:1" x14ac:dyDescent="0.2">
      <c r="A1486"/>
    </row>
    <row r="1487" spans="1:1" x14ac:dyDescent="0.2">
      <c r="A1487"/>
    </row>
    <row r="1488" spans="1:1" x14ac:dyDescent="0.2">
      <c r="A1488"/>
    </row>
    <row r="1489" spans="1:1" x14ac:dyDescent="0.2">
      <c r="A1489"/>
    </row>
    <row r="1490" spans="1:1" x14ac:dyDescent="0.2">
      <c r="A1490"/>
    </row>
    <row r="1491" spans="1:1" x14ac:dyDescent="0.2">
      <c r="A1491"/>
    </row>
    <row r="1492" spans="1:1" x14ac:dyDescent="0.2">
      <c r="A1492"/>
    </row>
    <row r="1493" spans="1:1" x14ac:dyDescent="0.2">
      <c r="A1493"/>
    </row>
    <row r="1494" spans="1:1" x14ac:dyDescent="0.2">
      <c r="A1494"/>
    </row>
    <row r="1495" spans="1:1" x14ac:dyDescent="0.2">
      <c r="A1495"/>
    </row>
    <row r="1496" spans="1:1" x14ac:dyDescent="0.2">
      <c r="A1496"/>
    </row>
    <row r="1497" spans="1:1" x14ac:dyDescent="0.2">
      <c r="A1497"/>
    </row>
    <row r="1498" spans="1:1" x14ac:dyDescent="0.2">
      <c r="A1498"/>
    </row>
    <row r="1499" spans="1:1" x14ac:dyDescent="0.2">
      <c r="A1499"/>
    </row>
    <row r="1500" spans="1:1" x14ac:dyDescent="0.2">
      <c r="A1500"/>
    </row>
    <row r="1501" spans="1:1" x14ac:dyDescent="0.2">
      <c r="A1501"/>
    </row>
    <row r="1502" spans="1:1" x14ac:dyDescent="0.2">
      <c r="A1502"/>
    </row>
    <row r="1503" spans="1:1" x14ac:dyDescent="0.2">
      <c r="A1503"/>
    </row>
    <row r="1504" spans="1:1" x14ac:dyDescent="0.2">
      <c r="A1504"/>
    </row>
    <row r="1505" spans="1:1" x14ac:dyDescent="0.2">
      <c r="A1505"/>
    </row>
    <row r="1506" spans="1:1" x14ac:dyDescent="0.2">
      <c r="A1506"/>
    </row>
    <row r="1507" spans="1:1" x14ac:dyDescent="0.2">
      <c r="A1507"/>
    </row>
    <row r="1508" spans="1:1" x14ac:dyDescent="0.2">
      <c r="A1508"/>
    </row>
    <row r="1509" spans="1:1" x14ac:dyDescent="0.2">
      <c r="A1509"/>
    </row>
    <row r="1510" spans="1:1" x14ac:dyDescent="0.2">
      <c r="A1510"/>
    </row>
    <row r="1511" spans="1:1" x14ac:dyDescent="0.2">
      <c r="A1511"/>
    </row>
    <row r="1512" spans="1:1" x14ac:dyDescent="0.2">
      <c r="A1512"/>
    </row>
    <row r="1513" spans="1:1" x14ac:dyDescent="0.2">
      <c r="A1513"/>
    </row>
    <row r="1514" spans="1:1" x14ac:dyDescent="0.2">
      <c r="A1514"/>
    </row>
    <row r="1515" spans="1:1" x14ac:dyDescent="0.2">
      <c r="A1515"/>
    </row>
    <row r="1516" spans="1:1" x14ac:dyDescent="0.2">
      <c r="A1516"/>
    </row>
    <row r="1517" spans="1:1" x14ac:dyDescent="0.2">
      <c r="A1517"/>
    </row>
    <row r="1518" spans="1:1" x14ac:dyDescent="0.2">
      <c r="A1518"/>
    </row>
    <row r="1519" spans="1:1" x14ac:dyDescent="0.2">
      <c r="A1519"/>
    </row>
    <row r="1520" spans="1:1" x14ac:dyDescent="0.2">
      <c r="A1520"/>
    </row>
    <row r="1521" spans="1:1" x14ac:dyDescent="0.2">
      <c r="A1521"/>
    </row>
    <row r="1522" spans="1:1" x14ac:dyDescent="0.2">
      <c r="A1522"/>
    </row>
    <row r="1523" spans="1:1" x14ac:dyDescent="0.2">
      <c r="A1523"/>
    </row>
    <row r="1524" spans="1:1" x14ac:dyDescent="0.2">
      <c r="A1524"/>
    </row>
    <row r="1525" spans="1:1" x14ac:dyDescent="0.2">
      <c r="A1525"/>
    </row>
    <row r="1526" spans="1:1" x14ac:dyDescent="0.2">
      <c r="A1526"/>
    </row>
    <row r="1527" spans="1:1" x14ac:dyDescent="0.2">
      <c r="A1527"/>
    </row>
    <row r="1528" spans="1:1" x14ac:dyDescent="0.2">
      <c r="A1528"/>
    </row>
    <row r="1529" spans="1:1" x14ac:dyDescent="0.2">
      <c r="A1529"/>
    </row>
    <row r="1530" spans="1:1" x14ac:dyDescent="0.2">
      <c r="A1530"/>
    </row>
    <row r="1531" spans="1:1" x14ac:dyDescent="0.2">
      <c r="A1531"/>
    </row>
    <row r="1532" spans="1:1" x14ac:dyDescent="0.2">
      <c r="A1532"/>
    </row>
    <row r="1533" spans="1:1" x14ac:dyDescent="0.2">
      <c r="A1533"/>
    </row>
    <row r="1534" spans="1:1" x14ac:dyDescent="0.2">
      <c r="A1534"/>
    </row>
    <row r="1535" spans="1:1" x14ac:dyDescent="0.2">
      <c r="A1535"/>
    </row>
    <row r="1536" spans="1:1" x14ac:dyDescent="0.2">
      <c r="A1536"/>
    </row>
    <row r="1537" spans="1:1" x14ac:dyDescent="0.2">
      <c r="A1537"/>
    </row>
    <row r="1538" spans="1:1" x14ac:dyDescent="0.2">
      <c r="A1538"/>
    </row>
    <row r="1539" spans="1:1" x14ac:dyDescent="0.2">
      <c r="A1539"/>
    </row>
    <row r="1540" spans="1:1" x14ac:dyDescent="0.2">
      <c r="A1540"/>
    </row>
    <row r="1541" spans="1:1" x14ac:dyDescent="0.2">
      <c r="A1541"/>
    </row>
    <row r="1542" spans="1:1" x14ac:dyDescent="0.2">
      <c r="A1542"/>
    </row>
    <row r="1543" spans="1:1" x14ac:dyDescent="0.2">
      <c r="A1543"/>
    </row>
    <row r="1544" spans="1:1" x14ac:dyDescent="0.2">
      <c r="A1544"/>
    </row>
    <row r="1545" spans="1:1" x14ac:dyDescent="0.2">
      <c r="A1545"/>
    </row>
    <row r="1546" spans="1:1" x14ac:dyDescent="0.2">
      <c r="A1546"/>
    </row>
    <row r="1547" spans="1:1" x14ac:dyDescent="0.2">
      <c r="A1547"/>
    </row>
    <row r="1548" spans="1:1" x14ac:dyDescent="0.2">
      <c r="A1548"/>
    </row>
    <row r="1549" spans="1:1" x14ac:dyDescent="0.2">
      <c r="A1549"/>
    </row>
    <row r="1550" spans="1:1" x14ac:dyDescent="0.2">
      <c r="A1550"/>
    </row>
    <row r="1551" spans="1:1" x14ac:dyDescent="0.2">
      <c r="A1551"/>
    </row>
    <row r="1552" spans="1:1" x14ac:dyDescent="0.2">
      <c r="A1552"/>
    </row>
    <row r="1553" spans="1:1" x14ac:dyDescent="0.2">
      <c r="A1553"/>
    </row>
    <row r="1554" spans="1:1" x14ac:dyDescent="0.2">
      <c r="A1554"/>
    </row>
    <row r="1555" spans="1:1" x14ac:dyDescent="0.2">
      <c r="A1555"/>
    </row>
    <row r="1556" spans="1:1" x14ac:dyDescent="0.2">
      <c r="A1556"/>
    </row>
    <row r="1557" spans="1:1" x14ac:dyDescent="0.2">
      <c r="A1557"/>
    </row>
    <row r="1558" spans="1:1" x14ac:dyDescent="0.2">
      <c r="A1558"/>
    </row>
    <row r="1559" spans="1:1" x14ac:dyDescent="0.2">
      <c r="A1559"/>
    </row>
    <row r="1560" spans="1:1" x14ac:dyDescent="0.2">
      <c r="A1560"/>
    </row>
    <row r="1561" spans="1:1" x14ac:dyDescent="0.2">
      <c r="A1561"/>
    </row>
    <row r="1562" spans="1:1" x14ac:dyDescent="0.2">
      <c r="A1562"/>
    </row>
    <row r="1563" spans="1:1" x14ac:dyDescent="0.2">
      <c r="A1563"/>
    </row>
    <row r="1564" spans="1:1" x14ac:dyDescent="0.2">
      <c r="A1564"/>
    </row>
    <row r="1565" spans="1:1" x14ac:dyDescent="0.2">
      <c r="A1565"/>
    </row>
    <row r="1566" spans="1:1" x14ac:dyDescent="0.2">
      <c r="A1566"/>
    </row>
    <row r="1567" spans="1:1" x14ac:dyDescent="0.2">
      <c r="A1567"/>
    </row>
    <row r="1568" spans="1:1" x14ac:dyDescent="0.2">
      <c r="A1568"/>
    </row>
    <row r="1569" spans="1:1" x14ac:dyDescent="0.2">
      <c r="A1569"/>
    </row>
    <row r="1570" spans="1:1" x14ac:dyDescent="0.2">
      <c r="A1570"/>
    </row>
    <row r="1571" spans="1:1" x14ac:dyDescent="0.2">
      <c r="A1571"/>
    </row>
    <row r="1572" spans="1:1" x14ac:dyDescent="0.2">
      <c r="A1572"/>
    </row>
    <row r="1573" spans="1:1" x14ac:dyDescent="0.2">
      <c r="A1573"/>
    </row>
    <row r="1574" spans="1:1" x14ac:dyDescent="0.2">
      <c r="A1574"/>
    </row>
    <row r="1575" spans="1:1" x14ac:dyDescent="0.2">
      <c r="A1575"/>
    </row>
    <row r="1576" spans="1:1" x14ac:dyDescent="0.2">
      <c r="A1576"/>
    </row>
    <row r="1577" spans="1:1" x14ac:dyDescent="0.2">
      <c r="A1577"/>
    </row>
    <row r="1578" spans="1:1" x14ac:dyDescent="0.2">
      <c r="A1578"/>
    </row>
    <row r="1579" spans="1:1" x14ac:dyDescent="0.2">
      <c r="A1579"/>
    </row>
    <row r="1580" spans="1:1" x14ac:dyDescent="0.2">
      <c r="A1580"/>
    </row>
    <row r="1581" spans="1:1" x14ac:dyDescent="0.2">
      <c r="A1581"/>
    </row>
    <row r="1582" spans="1:1" x14ac:dyDescent="0.2">
      <c r="A1582"/>
    </row>
    <row r="1583" spans="1:1" x14ac:dyDescent="0.2">
      <c r="A1583"/>
    </row>
    <row r="1584" spans="1:1" x14ac:dyDescent="0.2">
      <c r="A1584"/>
    </row>
    <row r="1585" spans="1:1" x14ac:dyDescent="0.2">
      <c r="A1585"/>
    </row>
    <row r="1586" spans="1:1" x14ac:dyDescent="0.2">
      <c r="A1586"/>
    </row>
    <row r="1587" spans="1:1" x14ac:dyDescent="0.2">
      <c r="A1587"/>
    </row>
    <row r="1588" spans="1:1" x14ac:dyDescent="0.2">
      <c r="A1588"/>
    </row>
    <row r="1589" spans="1:1" x14ac:dyDescent="0.2">
      <c r="A1589"/>
    </row>
    <row r="1590" spans="1:1" x14ac:dyDescent="0.2">
      <c r="A1590"/>
    </row>
    <row r="1591" spans="1:1" x14ac:dyDescent="0.2">
      <c r="A1591"/>
    </row>
    <row r="1592" spans="1:1" x14ac:dyDescent="0.2">
      <c r="A1592"/>
    </row>
    <row r="1593" spans="1:1" x14ac:dyDescent="0.2">
      <c r="A1593"/>
    </row>
    <row r="1594" spans="1:1" x14ac:dyDescent="0.2">
      <c r="A1594"/>
    </row>
    <row r="1595" spans="1:1" x14ac:dyDescent="0.2">
      <c r="A1595"/>
    </row>
    <row r="1596" spans="1:1" x14ac:dyDescent="0.2">
      <c r="A1596"/>
    </row>
    <row r="1597" spans="1:1" x14ac:dyDescent="0.2">
      <c r="A1597"/>
    </row>
    <row r="1598" spans="1:1" x14ac:dyDescent="0.2">
      <c r="A1598"/>
    </row>
    <row r="1599" spans="1:1" x14ac:dyDescent="0.2">
      <c r="A1599"/>
    </row>
    <row r="1600" spans="1:1" x14ac:dyDescent="0.2">
      <c r="A1600"/>
    </row>
    <row r="1601" spans="1:1" x14ac:dyDescent="0.2">
      <c r="A1601"/>
    </row>
    <row r="1602" spans="1:1" x14ac:dyDescent="0.2">
      <c r="A1602"/>
    </row>
    <row r="1603" spans="1:1" x14ac:dyDescent="0.2">
      <c r="A1603"/>
    </row>
    <row r="1604" spans="1:1" x14ac:dyDescent="0.2">
      <c r="A1604"/>
    </row>
    <row r="1605" spans="1:1" x14ac:dyDescent="0.2">
      <c r="A1605"/>
    </row>
    <row r="1606" spans="1:1" x14ac:dyDescent="0.2">
      <c r="A1606"/>
    </row>
    <row r="1607" spans="1:1" x14ac:dyDescent="0.2">
      <c r="A1607"/>
    </row>
    <row r="1608" spans="1:1" x14ac:dyDescent="0.2">
      <c r="A1608"/>
    </row>
    <row r="1609" spans="1:1" x14ac:dyDescent="0.2">
      <c r="A1609"/>
    </row>
    <row r="1610" spans="1:1" x14ac:dyDescent="0.2">
      <c r="A1610"/>
    </row>
    <row r="1611" spans="1:1" x14ac:dyDescent="0.2">
      <c r="A1611"/>
    </row>
    <row r="1612" spans="1:1" x14ac:dyDescent="0.2">
      <c r="A1612"/>
    </row>
    <row r="1613" spans="1:1" x14ac:dyDescent="0.2">
      <c r="A1613"/>
    </row>
    <row r="1614" spans="1:1" x14ac:dyDescent="0.2">
      <c r="A1614"/>
    </row>
    <row r="1615" spans="1:1" x14ac:dyDescent="0.2">
      <c r="A1615"/>
    </row>
    <row r="1616" spans="1:1" x14ac:dyDescent="0.2">
      <c r="A1616"/>
    </row>
    <row r="1617" spans="1:1" x14ac:dyDescent="0.2">
      <c r="A1617"/>
    </row>
    <row r="1618" spans="1:1" x14ac:dyDescent="0.2">
      <c r="A1618"/>
    </row>
    <row r="1619" spans="1:1" x14ac:dyDescent="0.2">
      <c r="A1619"/>
    </row>
    <row r="1620" spans="1:1" x14ac:dyDescent="0.2">
      <c r="A1620"/>
    </row>
    <row r="1621" spans="1:1" x14ac:dyDescent="0.2">
      <c r="A1621"/>
    </row>
    <row r="1622" spans="1:1" x14ac:dyDescent="0.2">
      <c r="A1622"/>
    </row>
    <row r="1623" spans="1:1" x14ac:dyDescent="0.2">
      <c r="A1623"/>
    </row>
    <row r="1624" spans="1:1" x14ac:dyDescent="0.2">
      <c r="A1624"/>
    </row>
    <row r="1625" spans="1:1" x14ac:dyDescent="0.2">
      <c r="A1625"/>
    </row>
    <row r="1626" spans="1:1" x14ac:dyDescent="0.2">
      <c r="A1626"/>
    </row>
    <row r="1627" spans="1:1" x14ac:dyDescent="0.2">
      <c r="A1627"/>
    </row>
    <row r="1628" spans="1:1" x14ac:dyDescent="0.2">
      <c r="A1628"/>
    </row>
    <row r="1629" spans="1:1" x14ac:dyDescent="0.2">
      <c r="A1629"/>
    </row>
    <row r="1630" spans="1:1" x14ac:dyDescent="0.2">
      <c r="A1630"/>
    </row>
    <row r="1631" spans="1:1" x14ac:dyDescent="0.2">
      <c r="A1631"/>
    </row>
    <row r="1632" spans="1:1" x14ac:dyDescent="0.2">
      <c r="A1632"/>
    </row>
    <row r="1633" spans="1:1" x14ac:dyDescent="0.2">
      <c r="A1633"/>
    </row>
    <row r="1634" spans="1:1" x14ac:dyDescent="0.2">
      <c r="A1634"/>
    </row>
    <row r="1635" spans="1:1" x14ac:dyDescent="0.2">
      <c r="A1635"/>
    </row>
    <row r="1636" spans="1:1" x14ac:dyDescent="0.2">
      <c r="A1636"/>
    </row>
    <row r="1637" spans="1:1" x14ac:dyDescent="0.2">
      <c r="A1637"/>
    </row>
    <row r="1638" spans="1:1" x14ac:dyDescent="0.2">
      <c r="A1638"/>
    </row>
    <row r="1639" spans="1:1" x14ac:dyDescent="0.2">
      <c r="A1639"/>
    </row>
    <row r="1640" spans="1:1" x14ac:dyDescent="0.2">
      <c r="A1640"/>
    </row>
    <row r="1641" spans="1:1" x14ac:dyDescent="0.2">
      <c r="A1641"/>
    </row>
    <row r="1642" spans="1:1" x14ac:dyDescent="0.2">
      <c r="A1642"/>
    </row>
    <row r="1643" spans="1:1" x14ac:dyDescent="0.2">
      <c r="A1643"/>
    </row>
    <row r="1644" spans="1:1" x14ac:dyDescent="0.2">
      <c r="A1644"/>
    </row>
    <row r="1645" spans="1:1" x14ac:dyDescent="0.2">
      <c r="A1645"/>
    </row>
    <row r="1646" spans="1:1" x14ac:dyDescent="0.2">
      <c r="A1646"/>
    </row>
    <row r="1647" spans="1:1" x14ac:dyDescent="0.2">
      <c r="A1647"/>
    </row>
    <row r="1648" spans="1:1" x14ac:dyDescent="0.2">
      <c r="A1648"/>
    </row>
    <row r="1649" spans="1:1" x14ac:dyDescent="0.2">
      <c r="A1649"/>
    </row>
    <row r="1650" spans="1:1" x14ac:dyDescent="0.2">
      <c r="A1650"/>
    </row>
    <row r="1651" spans="1:1" x14ac:dyDescent="0.2">
      <c r="A1651"/>
    </row>
    <row r="1652" spans="1:1" x14ac:dyDescent="0.2">
      <c r="A1652"/>
    </row>
    <row r="1653" spans="1:1" x14ac:dyDescent="0.2">
      <c r="A1653"/>
    </row>
    <row r="1654" spans="1:1" x14ac:dyDescent="0.2">
      <c r="A1654"/>
    </row>
    <row r="1655" spans="1:1" x14ac:dyDescent="0.2">
      <c r="A1655"/>
    </row>
    <row r="1656" spans="1:1" x14ac:dyDescent="0.2">
      <c r="A1656"/>
    </row>
    <row r="1657" spans="1:1" x14ac:dyDescent="0.2">
      <c r="A1657"/>
    </row>
    <row r="1658" spans="1:1" x14ac:dyDescent="0.2">
      <c r="A1658"/>
    </row>
    <row r="1659" spans="1:1" x14ac:dyDescent="0.2">
      <c r="A1659"/>
    </row>
    <row r="1660" spans="1:1" x14ac:dyDescent="0.2">
      <c r="A1660"/>
    </row>
    <row r="1661" spans="1:1" x14ac:dyDescent="0.2">
      <c r="A1661"/>
    </row>
    <row r="1662" spans="1:1" x14ac:dyDescent="0.2">
      <c r="A1662"/>
    </row>
    <row r="1663" spans="1:1" x14ac:dyDescent="0.2">
      <c r="A1663"/>
    </row>
    <row r="1664" spans="1:1" x14ac:dyDescent="0.2">
      <c r="A1664"/>
    </row>
    <row r="1665" spans="1:1" x14ac:dyDescent="0.2">
      <c r="A1665"/>
    </row>
    <row r="1666" spans="1:1" x14ac:dyDescent="0.2">
      <c r="A1666"/>
    </row>
    <row r="1667" spans="1:1" x14ac:dyDescent="0.2">
      <c r="A1667"/>
    </row>
    <row r="1668" spans="1:1" x14ac:dyDescent="0.2">
      <c r="A1668"/>
    </row>
    <row r="1669" spans="1:1" x14ac:dyDescent="0.2">
      <c r="A1669"/>
    </row>
    <row r="1670" spans="1:1" x14ac:dyDescent="0.2">
      <c r="A1670"/>
    </row>
    <row r="1671" spans="1:1" x14ac:dyDescent="0.2">
      <c r="A1671"/>
    </row>
    <row r="1672" spans="1:1" x14ac:dyDescent="0.2">
      <c r="A1672"/>
    </row>
    <row r="1673" spans="1:1" x14ac:dyDescent="0.2">
      <c r="A1673"/>
    </row>
    <row r="1674" spans="1:1" x14ac:dyDescent="0.2">
      <c r="A1674"/>
    </row>
    <row r="1675" spans="1:1" x14ac:dyDescent="0.2">
      <c r="A1675"/>
    </row>
    <row r="1676" spans="1:1" x14ac:dyDescent="0.2">
      <c r="A1676"/>
    </row>
    <row r="1677" spans="1:1" x14ac:dyDescent="0.2">
      <c r="A1677"/>
    </row>
    <row r="1678" spans="1:1" x14ac:dyDescent="0.2">
      <c r="A1678"/>
    </row>
    <row r="1679" spans="1:1" x14ac:dyDescent="0.2">
      <c r="A1679"/>
    </row>
    <row r="1680" spans="1:1" x14ac:dyDescent="0.2">
      <c r="A1680"/>
    </row>
    <row r="1681" spans="1:1" x14ac:dyDescent="0.2">
      <c r="A1681"/>
    </row>
    <row r="1682" spans="1:1" x14ac:dyDescent="0.2">
      <c r="A1682"/>
    </row>
    <row r="1683" spans="1:1" x14ac:dyDescent="0.2">
      <c r="A1683"/>
    </row>
    <row r="1684" spans="1:1" x14ac:dyDescent="0.2">
      <c r="A1684"/>
    </row>
    <row r="1685" spans="1:1" x14ac:dyDescent="0.2">
      <c r="A1685"/>
    </row>
    <row r="1686" spans="1:1" x14ac:dyDescent="0.2">
      <c r="A1686"/>
    </row>
    <row r="1687" spans="1:1" x14ac:dyDescent="0.2">
      <c r="A1687"/>
    </row>
    <row r="1688" spans="1:1" x14ac:dyDescent="0.2">
      <c r="A1688"/>
    </row>
    <row r="1689" spans="1:1" x14ac:dyDescent="0.2">
      <c r="A1689"/>
    </row>
    <row r="1690" spans="1:1" x14ac:dyDescent="0.2">
      <c r="A1690"/>
    </row>
    <row r="1691" spans="1:1" x14ac:dyDescent="0.2">
      <c r="A1691"/>
    </row>
    <row r="1692" spans="1:1" x14ac:dyDescent="0.2">
      <c r="A1692"/>
    </row>
    <row r="1693" spans="1:1" x14ac:dyDescent="0.2">
      <c r="A1693"/>
    </row>
    <row r="1694" spans="1:1" x14ac:dyDescent="0.2">
      <c r="A1694"/>
    </row>
    <row r="1695" spans="1:1" x14ac:dyDescent="0.2">
      <c r="A1695"/>
    </row>
    <row r="1696" spans="1:1" x14ac:dyDescent="0.2">
      <c r="A1696"/>
    </row>
    <row r="1697" spans="1:1" x14ac:dyDescent="0.2">
      <c r="A1697"/>
    </row>
    <row r="1698" spans="1:1" x14ac:dyDescent="0.2">
      <c r="A1698"/>
    </row>
    <row r="1699" spans="1:1" x14ac:dyDescent="0.2">
      <c r="A1699"/>
    </row>
    <row r="1700" spans="1:1" x14ac:dyDescent="0.2">
      <c r="A1700"/>
    </row>
    <row r="1701" spans="1:1" x14ac:dyDescent="0.2">
      <c r="A1701"/>
    </row>
    <row r="1702" spans="1:1" x14ac:dyDescent="0.2">
      <c r="A1702"/>
    </row>
    <row r="1703" spans="1:1" x14ac:dyDescent="0.2">
      <c r="A1703"/>
    </row>
    <row r="1704" spans="1:1" x14ac:dyDescent="0.2">
      <c r="A1704"/>
    </row>
    <row r="1705" spans="1:1" x14ac:dyDescent="0.2">
      <c r="A1705"/>
    </row>
    <row r="1706" spans="1:1" x14ac:dyDescent="0.2">
      <c r="A1706"/>
    </row>
    <row r="1707" spans="1:1" x14ac:dyDescent="0.2">
      <c r="A1707"/>
    </row>
    <row r="1708" spans="1:1" x14ac:dyDescent="0.2">
      <c r="A1708"/>
    </row>
    <row r="1709" spans="1:1" x14ac:dyDescent="0.2">
      <c r="A1709"/>
    </row>
    <row r="1710" spans="1:1" x14ac:dyDescent="0.2">
      <c r="A1710"/>
    </row>
    <row r="1711" spans="1:1" x14ac:dyDescent="0.2">
      <c r="A1711"/>
    </row>
    <row r="1712" spans="1:1" x14ac:dyDescent="0.2">
      <c r="A1712"/>
    </row>
    <row r="1713" spans="1:1" x14ac:dyDescent="0.2">
      <c r="A1713"/>
    </row>
    <row r="1714" spans="1:1" x14ac:dyDescent="0.2">
      <c r="A1714"/>
    </row>
    <row r="1715" spans="1:1" x14ac:dyDescent="0.2">
      <c r="A1715"/>
    </row>
    <row r="1716" spans="1:1" x14ac:dyDescent="0.2">
      <c r="A1716"/>
    </row>
    <row r="1717" spans="1:1" x14ac:dyDescent="0.2">
      <c r="A1717"/>
    </row>
    <row r="1718" spans="1:1" x14ac:dyDescent="0.2">
      <c r="A1718"/>
    </row>
    <row r="1719" spans="1:1" x14ac:dyDescent="0.2">
      <c r="A1719"/>
    </row>
    <row r="1720" spans="1:1" x14ac:dyDescent="0.2">
      <c r="A1720"/>
    </row>
    <row r="1721" spans="1:1" x14ac:dyDescent="0.2">
      <c r="A1721"/>
    </row>
    <row r="1722" spans="1:1" x14ac:dyDescent="0.2">
      <c r="A1722"/>
    </row>
    <row r="1723" spans="1:1" x14ac:dyDescent="0.2">
      <c r="A1723"/>
    </row>
    <row r="1724" spans="1:1" x14ac:dyDescent="0.2">
      <c r="A1724"/>
    </row>
    <row r="1725" spans="1:1" x14ac:dyDescent="0.2">
      <c r="A1725"/>
    </row>
    <row r="1726" spans="1:1" x14ac:dyDescent="0.2">
      <c r="A1726"/>
    </row>
    <row r="1727" spans="1:1" x14ac:dyDescent="0.2">
      <c r="A1727"/>
    </row>
    <row r="1728" spans="1:1" x14ac:dyDescent="0.2">
      <c r="A1728"/>
    </row>
    <row r="1729" spans="1:1" x14ac:dyDescent="0.2">
      <c r="A1729"/>
    </row>
    <row r="1730" spans="1:1" x14ac:dyDescent="0.2">
      <c r="A1730"/>
    </row>
    <row r="1731" spans="1:1" x14ac:dyDescent="0.2">
      <c r="A1731"/>
    </row>
    <row r="1732" spans="1:1" x14ac:dyDescent="0.2">
      <c r="A1732"/>
    </row>
    <row r="1733" spans="1:1" x14ac:dyDescent="0.2">
      <c r="A1733"/>
    </row>
    <row r="1734" spans="1:1" x14ac:dyDescent="0.2">
      <c r="A1734"/>
    </row>
    <row r="1735" spans="1:1" x14ac:dyDescent="0.2">
      <c r="A1735"/>
    </row>
    <row r="1736" spans="1:1" x14ac:dyDescent="0.2">
      <c r="A1736"/>
    </row>
    <row r="1737" spans="1:1" x14ac:dyDescent="0.2">
      <c r="A1737"/>
    </row>
    <row r="1738" spans="1:1" x14ac:dyDescent="0.2">
      <c r="A1738"/>
    </row>
    <row r="1739" spans="1:1" x14ac:dyDescent="0.2">
      <c r="A1739"/>
    </row>
    <row r="1740" spans="1:1" x14ac:dyDescent="0.2">
      <c r="A1740"/>
    </row>
    <row r="1741" spans="1:1" x14ac:dyDescent="0.2">
      <c r="A1741"/>
    </row>
    <row r="1742" spans="1:1" x14ac:dyDescent="0.2">
      <c r="A1742"/>
    </row>
    <row r="1743" spans="1:1" x14ac:dyDescent="0.2">
      <c r="A1743"/>
    </row>
    <row r="1744" spans="1:1" x14ac:dyDescent="0.2">
      <c r="A1744"/>
    </row>
    <row r="1745" spans="1:1" x14ac:dyDescent="0.2">
      <c r="A1745"/>
    </row>
    <row r="1746" spans="1:1" x14ac:dyDescent="0.2">
      <c r="A1746"/>
    </row>
    <row r="1747" spans="1:1" x14ac:dyDescent="0.2">
      <c r="A1747"/>
    </row>
    <row r="1748" spans="1:1" x14ac:dyDescent="0.2">
      <c r="A1748"/>
    </row>
    <row r="1749" spans="1:1" x14ac:dyDescent="0.2">
      <c r="A1749"/>
    </row>
    <row r="1750" spans="1:1" x14ac:dyDescent="0.2">
      <c r="A1750"/>
    </row>
    <row r="1751" spans="1:1" x14ac:dyDescent="0.2">
      <c r="A1751"/>
    </row>
    <row r="1752" spans="1:1" x14ac:dyDescent="0.2">
      <c r="A1752"/>
    </row>
    <row r="1753" spans="1:1" x14ac:dyDescent="0.2">
      <c r="A1753"/>
    </row>
    <row r="1754" spans="1:1" x14ac:dyDescent="0.2">
      <c r="A1754"/>
    </row>
    <row r="1755" spans="1:1" x14ac:dyDescent="0.2">
      <c r="A1755"/>
    </row>
    <row r="1756" spans="1:1" x14ac:dyDescent="0.2">
      <c r="A1756"/>
    </row>
    <row r="1757" spans="1:1" x14ac:dyDescent="0.2">
      <c r="A1757"/>
    </row>
    <row r="1758" spans="1:1" x14ac:dyDescent="0.2">
      <c r="A1758"/>
    </row>
    <row r="1759" spans="1:1" x14ac:dyDescent="0.2">
      <c r="A1759"/>
    </row>
    <row r="1760" spans="1:1" x14ac:dyDescent="0.2">
      <c r="A1760"/>
    </row>
    <row r="1761" spans="1:1" x14ac:dyDescent="0.2">
      <c r="A1761"/>
    </row>
    <row r="1762" spans="1:1" x14ac:dyDescent="0.2">
      <c r="A1762"/>
    </row>
    <row r="1763" spans="1:1" x14ac:dyDescent="0.2">
      <c r="A1763"/>
    </row>
    <row r="1764" spans="1:1" x14ac:dyDescent="0.2">
      <c r="A1764"/>
    </row>
    <row r="1765" spans="1:1" x14ac:dyDescent="0.2">
      <c r="A1765"/>
    </row>
    <row r="1766" spans="1:1" x14ac:dyDescent="0.2">
      <c r="A1766"/>
    </row>
    <row r="1767" spans="1:1" x14ac:dyDescent="0.2">
      <c r="A1767"/>
    </row>
    <row r="1768" spans="1:1" x14ac:dyDescent="0.2">
      <c r="A1768"/>
    </row>
    <row r="1769" spans="1:1" x14ac:dyDescent="0.2">
      <c r="A1769"/>
    </row>
    <row r="1770" spans="1:1" x14ac:dyDescent="0.2">
      <c r="A1770"/>
    </row>
    <row r="1771" spans="1:1" x14ac:dyDescent="0.2">
      <c r="A1771"/>
    </row>
    <row r="1772" spans="1:1" x14ac:dyDescent="0.2">
      <c r="A1772"/>
    </row>
    <row r="1773" spans="1:1" x14ac:dyDescent="0.2">
      <c r="A1773"/>
    </row>
    <row r="1774" spans="1:1" x14ac:dyDescent="0.2">
      <c r="A1774"/>
    </row>
    <row r="1775" spans="1:1" x14ac:dyDescent="0.2">
      <c r="A1775"/>
    </row>
    <row r="1776" spans="1:1" x14ac:dyDescent="0.2">
      <c r="A1776"/>
    </row>
    <row r="1777" spans="1:1" x14ac:dyDescent="0.2">
      <c r="A1777"/>
    </row>
    <row r="1778" spans="1:1" x14ac:dyDescent="0.2">
      <c r="A1778"/>
    </row>
    <row r="1779" spans="1:1" x14ac:dyDescent="0.2">
      <c r="A1779"/>
    </row>
    <row r="1780" spans="1:1" x14ac:dyDescent="0.2">
      <c r="A1780"/>
    </row>
    <row r="1781" spans="1:1" x14ac:dyDescent="0.2">
      <c r="A1781"/>
    </row>
    <row r="1782" spans="1:1" x14ac:dyDescent="0.2">
      <c r="A1782"/>
    </row>
    <row r="1783" spans="1:1" x14ac:dyDescent="0.2">
      <c r="A1783"/>
    </row>
    <row r="1784" spans="1:1" x14ac:dyDescent="0.2">
      <c r="A1784"/>
    </row>
    <row r="1785" spans="1:1" x14ac:dyDescent="0.2">
      <c r="A1785"/>
    </row>
    <row r="1786" spans="1:1" x14ac:dyDescent="0.2">
      <c r="A1786"/>
    </row>
    <row r="1787" spans="1:1" x14ac:dyDescent="0.2">
      <c r="A1787"/>
    </row>
    <row r="1788" spans="1:1" x14ac:dyDescent="0.2">
      <c r="A1788"/>
    </row>
    <row r="1789" spans="1:1" x14ac:dyDescent="0.2">
      <c r="A1789"/>
    </row>
    <row r="1790" spans="1:1" x14ac:dyDescent="0.2">
      <c r="A1790"/>
    </row>
    <row r="1791" spans="1:1" x14ac:dyDescent="0.2">
      <c r="A1791"/>
    </row>
    <row r="1792" spans="1:1" x14ac:dyDescent="0.2">
      <c r="A1792"/>
    </row>
    <row r="1793" spans="1:1" x14ac:dyDescent="0.2">
      <c r="A1793"/>
    </row>
    <row r="1794" spans="1:1" x14ac:dyDescent="0.2">
      <c r="A1794"/>
    </row>
    <row r="1795" spans="1:1" x14ac:dyDescent="0.2">
      <c r="A1795"/>
    </row>
    <row r="1796" spans="1:1" x14ac:dyDescent="0.2">
      <c r="A1796"/>
    </row>
    <row r="1797" spans="1:1" x14ac:dyDescent="0.2">
      <c r="A1797"/>
    </row>
    <row r="1798" spans="1:1" x14ac:dyDescent="0.2">
      <c r="A1798"/>
    </row>
    <row r="1799" spans="1:1" x14ac:dyDescent="0.2">
      <c r="A1799"/>
    </row>
    <row r="1800" spans="1:1" x14ac:dyDescent="0.2">
      <c r="A1800"/>
    </row>
    <row r="1801" spans="1:1" x14ac:dyDescent="0.2">
      <c r="A1801"/>
    </row>
    <row r="1802" spans="1:1" x14ac:dyDescent="0.2">
      <c r="A1802"/>
    </row>
    <row r="1803" spans="1:1" x14ac:dyDescent="0.2">
      <c r="A1803"/>
    </row>
    <row r="1804" spans="1:1" x14ac:dyDescent="0.2">
      <c r="A1804"/>
    </row>
    <row r="1805" spans="1:1" x14ac:dyDescent="0.2">
      <c r="A1805"/>
    </row>
    <row r="1806" spans="1:1" x14ac:dyDescent="0.2">
      <c r="A1806"/>
    </row>
    <row r="1807" spans="1:1" x14ac:dyDescent="0.2">
      <c r="A1807"/>
    </row>
    <row r="1808" spans="1:1" x14ac:dyDescent="0.2">
      <c r="A1808"/>
    </row>
    <row r="1809" spans="1:1" x14ac:dyDescent="0.2">
      <c r="A1809"/>
    </row>
    <row r="1810" spans="1:1" x14ac:dyDescent="0.2">
      <c r="A1810"/>
    </row>
    <row r="1811" spans="1:1" x14ac:dyDescent="0.2">
      <c r="A1811"/>
    </row>
    <row r="1812" spans="1:1" x14ac:dyDescent="0.2">
      <c r="A1812"/>
    </row>
    <row r="1813" spans="1:1" x14ac:dyDescent="0.2">
      <c r="A1813"/>
    </row>
    <row r="1814" spans="1:1" x14ac:dyDescent="0.2">
      <c r="A1814"/>
    </row>
    <row r="1815" spans="1:1" x14ac:dyDescent="0.2">
      <c r="A1815"/>
    </row>
    <row r="1816" spans="1:1" x14ac:dyDescent="0.2">
      <c r="A1816"/>
    </row>
    <row r="1817" spans="1:1" x14ac:dyDescent="0.2">
      <c r="A1817"/>
    </row>
    <row r="1818" spans="1:1" x14ac:dyDescent="0.2">
      <c r="A1818"/>
    </row>
    <row r="1819" spans="1:1" x14ac:dyDescent="0.2">
      <c r="A1819"/>
    </row>
    <row r="1820" spans="1:1" x14ac:dyDescent="0.2">
      <c r="A1820"/>
    </row>
    <row r="1821" spans="1:1" x14ac:dyDescent="0.2">
      <c r="A1821"/>
    </row>
    <row r="1822" spans="1:1" x14ac:dyDescent="0.2">
      <c r="A1822"/>
    </row>
    <row r="1823" spans="1:1" x14ac:dyDescent="0.2">
      <c r="A1823"/>
    </row>
    <row r="1824" spans="1:1" x14ac:dyDescent="0.2">
      <c r="A1824"/>
    </row>
    <row r="1825" spans="1:1" x14ac:dyDescent="0.2">
      <c r="A1825"/>
    </row>
    <row r="1826" spans="1:1" x14ac:dyDescent="0.2">
      <c r="A1826"/>
    </row>
    <row r="1827" spans="1:1" x14ac:dyDescent="0.2">
      <c r="A1827"/>
    </row>
    <row r="1828" spans="1:1" x14ac:dyDescent="0.2">
      <c r="A1828"/>
    </row>
    <row r="1829" spans="1:1" x14ac:dyDescent="0.2">
      <c r="A1829"/>
    </row>
    <row r="1830" spans="1:1" x14ac:dyDescent="0.2">
      <c r="A1830"/>
    </row>
    <row r="1831" spans="1:1" x14ac:dyDescent="0.2">
      <c r="A1831"/>
    </row>
    <row r="1832" spans="1:1" x14ac:dyDescent="0.2">
      <c r="A1832"/>
    </row>
    <row r="1833" spans="1:1" x14ac:dyDescent="0.2">
      <c r="A1833"/>
    </row>
    <row r="1834" spans="1:1" x14ac:dyDescent="0.2">
      <c r="A1834"/>
    </row>
    <row r="1835" spans="1:1" x14ac:dyDescent="0.2">
      <c r="A1835"/>
    </row>
    <row r="1836" spans="1:1" x14ac:dyDescent="0.2">
      <c r="A1836"/>
    </row>
    <row r="1837" spans="1:1" x14ac:dyDescent="0.2">
      <c r="A1837"/>
    </row>
    <row r="1838" spans="1:1" x14ac:dyDescent="0.2">
      <c r="A1838"/>
    </row>
    <row r="1839" spans="1:1" x14ac:dyDescent="0.2">
      <c r="A1839"/>
    </row>
    <row r="1840" spans="1:1" x14ac:dyDescent="0.2">
      <c r="A1840"/>
    </row>
    <row r="1841" spans="1:1" x14ac:dyDescent="0.2">
      <c r="A1841"/>
    </row>
    <row r="1842" spans="1:1" x14ac:dyDescent="0.2">
      <c r="A1842"/>
    </row>
    <row r="1843" spans="1:1" x14ac:dyDescent="0.2">
      <c r="A1843"/>
    </row>
    <row r="1844" spans="1:1" x14ac:dyDescent="0.2">
      <c r="A1844"/>
    </row>
    <row r="1845" spans="1:1" x14ac:dyDescent="0.2">
      <c r="A1845"/>
    </row>
    <row r="1846" spans="1:1" x14ac:dyDescent="0.2">
      <c r="A1846"/>
    </row>
    <row r="1847" spans="1:1" x14ac:dyDescent="0.2">
      <c r="A1847"/>
    </row>
    <row r="1848" spans="1:1" x14ac:dyDescent="0.2">
      <c r="A1848"/>
    </row>
    <row r="1849" spans="1:1" x14ac:dyDescent="0.2">
      <c r="A1849"/>
    </row>
    <row r="1850" spans="1:1" x14ac:dyDescent="0.2">
      <c r="A1850"/>
    </row>
    <row r="1851" spans="1:1" x14ac:dyDescent="0.2">
      <c r="A1851"/>
    </row>
    <row r="1852" spans="1:1" x14ac:dyDescent="0.2">
      <c r="A1852"/>
    </row>
    <row r="1853" spans="1:1" x14ac:dyDescent="0.2">
      <c r="A1853"/>
    </row>
    <row r="1854" spans="1:1" x14ac:dyDescent="0.2">
      <c r="A1854"/>
    </row>
    <row r="1855" spans="1:1" x14ac:dyDescent="0.2">
      <c r="A1855"/>
    </row>
    <row r="1856" spans="1:1" x14ac:dyDescent="0.2">
      <c r="A1856"/>
    </row>
    <row r="1857" spans="1:1" x14ac:dyDescent="0.2">
      <c r="A1857"/>
    </row>
    <row r="1858" spans="1:1" x14ac:dyDescent="0.2">
      <c r="A1858"/>
    </row>
    <row r="1859" spans="1:1" x14ac:dyDescent="0.2">
      <c r="A1859"/>
    </row>
    <row r="1860" spans="1:1" x14ac:dyDescent="0.2">
      <c r="A1860"/>
    </row>
    <row r="1861" spans="1:1" x14ac:dyDescent="0.2">
      <c r="A1861"/>
    </row>
    <row r="1862" spans="1:1" x14ac:dyDescent="0.2">
      <c r="A1862"/>
    </row>
    <row r="1863" spans="1:1" x14ac:dyDescent="0.2">
      <c r="A1863"/>
    </row>
    <row r="1864" spans="1:1" x14ac:dyDescent="0.2">
      <c r="A1864"/>
    </row>
    <row r="1865" spans="1:1" x14ac:dyDescent="0.2">
      <c r="A1865"/>
    </row>
    <row r="1866" spans="1:1" x14ac:dyDescent="0.2">
      <c r="A1866"/>
    </row>
    <row r="1867" spans="1:1" x14ac:dyDescent="0.2">
      <c r="A1867"/>
    </row>
    <row r="1868" spans="1:1" x14ac:dyDescent="0.2">
      <c r="A1868"/>
    </row>
    <row r="1869" spans="1:1" x14ac:dyDescent="0.2">
      <c r="A1869"/>
    </row>
    <row r="1870" spans="1:1" x14ac:dyDescent="0.2">
      <c r="A1870"/>
    </row>
    <row r="1871" spans="1:1" x14ac:dyDescent="0.2">
      <c r="A1871"/>
    </row>
    <row r="1872" spans="1:1" x14ac:dyDescent="0.2">
      <c r="A1872"/>
    </row>
    <row r="1873" spans="1:1" x14ac:dyDescent="0.2">
      <c r="A1873"/>
    </row>
    <row r="1874" spans="1:1" x14ac:dyDescent="0.2">
      <c r="A1874"/>
    </row>
    <row r="1875" spans="1:1" x14ac:dyDescent="0.2">
      <c r="A1875"/>
    </row>
    <row r="1876" spans="1:1" x14ac:dyDescent="0.2">
      <c r="A1876"/>
    </row>
    <row r="1877" spans="1:1" x14ac:dyDescent="0.2">
      <c r="A1877"/>
    </row>
    <row r="1878" spans="1:1" x14ac:dyDescent="0.2">
      <c r="A1878"/>
    </row>
    <row r="1879" spans="1:1" x14ac:dyDescent="0.2">
      <c r="A1879"/>
    </row>
    <row r="1880" spans="1:1" x14ac:dyDescent="0.2">
      <c r="A1880"/>
    </row>
    <row r="1881" spans="1:1" x14ac:dyDescent="0.2">
      <c r="A1881"/>
    </row>
    <row r="1882" spans="1:1" x14ac:dyDescent="0.2">
      <c r="A1882"/>
    </row>
    <row r="1883" spans="1:1" x14ac:dyDescent="0.2">
      <c r="A1883"/>
    </row>
    <row r="1884" spans="1:1" x14ac:dyDescent="0.2">
      <c r="A1884"/>
    </row>
    <row r="1885" spans="1:1" x14ac:dyDescent="0.2">
      <c r="A1885"/>
    </row>
    <row r="1886" spans="1:1" x14ac:dyDescent="0.2">
      <c r="A1886"/>
    </row>
    <row r="1887" spans="1:1" x14ac:dyDescent="0.2">
      <c r="A1887"/>
    </row>
    <row r="1888" spans="1:1" x14ac:dyDescent="0.2">
      <c r="A1888"/>
    </row>
    <row r="1889" spans="1:1" x14ac:dyDescent="0.2">
      <c r="A1889"/>
    </row>
    <row r="1890" spans="1:1" x14ac:dyDescent="0.2">
      <c r="A1890"/>
    </row>
    <row r="1891" spans="1:1" x14ac:dyDescent="0.2">
      <c r="A1891"/>
    </row>
    <row r="1892" spans="1:1" x14ac:dyDescent="0.2">
      <c r="A1892"/>
    </row>
    <row r="1893" spans="1:1" x14ac:dyDescent="0.2">
      <c r="A1893"/>
    </row>
    <row r="1894" spans="1:1" x14ac:dyDescent="0.2">
      <c r="A1894"/>
    </row>
    <row r="1895" spans="1:1" x14ac:dyDescent="0.2">
      <c r="A1895"/>
    </row>
    <row r="1896" spans="1:1" x14ac:dyDescent="0.2">
      <c r="A1896"/>
    </row>
    <row r="1897" spans="1:1" x14ac:dyDescent="0.2">
      <c r="A1897"/>
    </row>
    <row r="1898" spans="1:1" x14ac:dyDescent="0.2">
      <c r="A1898"/>
    </row>
    <row r="1899" spans="1:1" x14ac:dyDescent="0.2">
      <c r="A1899"/>
    </row>
    <row r="1900" spans="1:1" x14ac:dyDescent="0.2">
      <c r="A1900"/>
    </row>
    <row r="1901" spans="1:1" x14ac:dyDescent="0.2">
      <c r="A1901"/>
    </row>
    <row r="1902" spans="1:1" x14ac:dyDescent="0.2">
      <c r="A1902"/>
    </row>
    <row r="1903" spans="1:1" x14ac:dyDescent="0.2">
      <c r="A1903"/>
    </row>
    <row r="1904" spans="1:1" x14ac:dyDescent="0.2">
      <c r="A1904"/>
    </row>
    <row r="1905" spans="1:1" x14ac:dyDescent="0.2">
      <c r="A1905"/>
    </row>
    <row r="1906" spans="1:1" x14ac:dyDescent="0.2">
      <c r="A1906"/>
    </row>
    <row r="1907" spans="1:1" x14ac:dyDescent="0.2">
      <c r="A1907"/>
    </row>
    <row r="1908" spans="1:1" x14ac:dyDescent="0.2">
      <c r="A1908"/>
    </row>
    <row r="1909" spans="1:1" x14ac:dyDescent="0.2">
      <c r="A1909"/>
    </row>
    <row r="1910" spans="1:1" x14ac:dyDescent="0.2">
      <c r="A1910"/>
    </row>
    <row r="1911" spans="1:1" x14ac:dyDescent="0.2">
      <c r="A1911"/>
    </row>
    <row r="1912" spans="1:1" x14ac:dyDescent="0.2">
      <c r="A1912"/>
    </row>
    <row r="1913" spans="1:1" x14ac:dyDescent="0.2">
      <c r="A1913"/>
    </row>
    <row r="1914" spans="1:1" x14ac:dyDescent="0.2">
      <c r="A1914"/>
    </row>
    <row r="1915" spans="1:1" x14ac:dyDescent="0.2">
      <c r="A1915"/>
    </row>
    <row r="1916" spans="1:1" x14ac:dyDescent="0.2">
      <c r="A1916"/>
    </row>
    <row r="1917" spans="1:1" x14ac:dyDescent="0.2">
      <c r="A1917"/>
    </row>
    <row r="1918" spans="1:1" x14ac:dyDescent="0.2">
      <c r="A1918"/>
    </row>
    <row r="1919" spans="1:1" x14ac:dyDescent="0.2">
      <c r="A1919"/>
    </row>
    <row r="1920" spans="1:1" x14ac:dyDescent="0.2">
      <c r="A1920"/>
    </row>
    <row r="1921" spans="1:1" x14ac:dyDescent="0.2">
      <c r="A1921"/>
    </row>
    <row r="1922" spans="1:1" x14ac:dyDescent="0.2">
      <c r="A1922"/>
    </row>
    <row r="1923" spans="1:1" x14ac:dyDescent="0.2">
      <c r="A1923"/>
    </row>
    <row r="1924" spans="1:1" x14ac:dyDescent="0.2">
      <c r="A1924"/>
    </row>
    <row r="1925" spans="1:1" x14ac:dyDescent="0.2">
      <c r="A1925"/>
    </row>
    <row r="1926" spans="1:1" x14ac:dyDescent="0.2">
      <c r="A1926"/>
    </row>
    <row r="1927" spans="1:1" x14ac:dyDescent="0.2">
      <c r="A1927"/>
    </row>
    <row r="1928" spans="1:1" x14ac:dyDescent="0.2">
      <c r="A1928"/>
    </row>
    <row r="1929" spans="1:1" x14ac:dyDescent="0.2">
      <c r="A1929"/>
    </row>
    <row r="1930" spans="1:1" x14ac:dyDescent="0.2">
      <c r="A1930"/>
    </row>
    <row r="1931" spans="1:1" x14ac:dyDescent="0.2">
      <c r="A1931"/>
    </row>
    <row r="1932" spans="1:1" x14ac:dyDescent="0.2">
      <c r="A1932"/>
    </row>
    <row r="1933" spans="1:1" x14ac:dyDescent="0.2">
      <c r="A1933"/>
    </row>
    <row r="1934" spans="1:1" x14ac:dyDescent="0.2">
      <c r="A1934"/>
    </row>
    <row r="1935" spans="1:1" x14ac:dyDescent="0.2">
      <c r="A1935"/>
    </row>
    <row r="1936" spans="1:1" x14ac:dyDescent="0.2">
      <c r="A1936"/>
    </row>
    <row r="1937" spans="1:1" x14ac:dyDescent="0.2">
      <c r="A1937"/>
    </row>
    <row r="1938" spans="1:1" x14ac:dyDescent="0.2">
      <c r="A1938"/>
    </row>
    <row r="1939" spans="1:1" x14ac:dyDescent="0.2">
      <c r="A1939"/>
    </row>
    <row r="1940" spans="1:1" x14ac:dyDescent="0.2">
      <c r="A1940"/>
    </row>
    <row r="1941" spans="1:1" x14ac:dyDescent="0.2">
      <c r="A1941"/>
    </row>
    <row r="1942" spans="1:1" x14ac:dyDescent="0.2">
      <c r="A1942"/>
    </row>
    <row r="1943" spans="1:1" x14ac:dyDescent="0.2">
      <c r="A1943"/>
    </row>
    <row r="1944" spans="1:1" x14ac:dyDescent="0.2">
      <c r="A1944"/>
    </row>
    <row r="1945" spans="1:1" x14ac:dyDescent="0.2">
      <c r="A1945"/>
    </row>
    <row r="1946" spans="1:1" x14ac:dyDescent="0.2">
      <c r="A1946"/>
    </row>
    <row r="1947" spans="1:1" x14ac:dyDescent="0.2">
      <c r="A1947"/>
    </row>
    <row r="1948" spans="1:1" x14ac:dyDescent="0.2">
      <c r="A1948"/>
    </row>
    <row r="1949" spans="1:1" x14ac:dyDescent="0.2">
      <c r="A1949"/>
    </row>
    <row r="1950" spans="1:1" x14ac:dyDescent="0.2">
      <c r="A1950"/>
    </row>
    <row r="1951" spans="1:1" x14ac:dyDescent="0.2">
      <c r="A1951"/>
    </row>
    <row r="1952" spans="1:1" x14ac:dyDescent="0.2">
      <c r="A1952"/>
    </row>
    <row r="1953" spans="1:1" x14ac:dyDescent="0.2">
      <c r="A1953"/>
    </row>
    <row r="1954" spans="1:1" x14ac:dyDescent="0.2">
      <c r="A1954"/>
    </row>
    <row r="1955" spans="1:1" x14ac:dyDescent="0.2">
      <c r="A1955"/>
    </row>
    <row r="1956" spans="1:1" x14ac:dyDescent="0.2">
      <c r="A1956"/>
    </row>
    <row r="1957" spans="1:1" x14ac:dyDescent="0.2">
      <c r="A1957"/>
    </row>
    <row r="1958" spans="1:1" x14ac:dyDescent="0.2">
      <c r="A1958"/>
    </row>
    <row r="1959" spans="1:1" x14ac:dyDescent="0.2">
      <c r="A1959"/>
    </row>
    <row r="1960" spans="1:1" x14ac:dyDescent="0.2">
      <c r="A1960"/>
    </row>
    <row r="1961" spans="1:1" x14ac:dyDescent="0.2">
      <c r="A1961"/>
    </row>
    <row r="1962" spans="1:1" x14ac:dyDescent="0.2">
      <c r="A1962"/>
    </row>
    <row r="1963" spans="1:1" x14ac:dyDescent="0.2">
      <c r="A1963"/>
    </row>
    <row r="1964" spans="1:1" x14ac:dyDescent="0.2">
      <c r="A1964"/>
    </row>
    <row r="1965" spans="1:1" x14ac:dyDescent="0.2">
      <c r="A1965"/>
    </row>
    <row r="1966" spans="1:1" x14ac:dyDescent="0.2">
      <c r="A1966"/>
    </row>
    <row r="1967" spans="1:1" x14ac:dyDescent="0.2">
      <c r="A1967"/>
    </row>
    <row r="1968" spans="1:1" x14ac:dyDescent="0.2">
      <c r="A1968"/>
    </row>
    <row r="1969" spans="1:1" x14ac:dyDescent="0.2">
      <c r="A1969"/>
    </row>
    <row r="1970" spans="1:1" x14ac:dyDescent="0.2">
      <c r="A1970"/>
    </row>
    <row r="1971" spans="1:1" x14ac:dyDescent="0.2">
      <c r="A1971"/>
    </row>
    <row r="1972" spans="1:1" x14ac:dyDescent="0.2">
      <c r="A1972"/>
    </row>
    <row r="1973" spans="1:1" x14ac:dyDescent="0.2">
      <c r="A1973"/>
    </row>
    <row r="1974" spans="1:1" x14ac:dyDescent="0.2">
      <c r="A1974"/>
    </row>
    <row r="1975" spans="1:1" x14ac:dyDescent="0.2">
      <c r="A1975"/>
    </row>
    <row r="1976" spans="1:1" x14ac:dyDescent="0.2">
      <c r="A1976"/>
    </row>
    <row r="1977" spans="1:1" x14ac:dyDescent="0.2">
      <c r="A1977"/>
    </row>
    <row r="1978" spans="1:1" x14ac:dyDescent="0.2">
      <c r="A1978"/>
    </row>
    <row r="1979" spans="1:1" x14ac:dyDescent="0.2">
      <c r="A1979"/>
    </row>
    <row r="1980" spans="1:1" x14ac:dyDescent="0.2">
      <c r="A1980"/>
    </row>
    <row r="1981" spans="1:1" x14ac:dyDescent="0.2">
      <c r="A1981"/>
    </row>
    <row r="1982" spans="1:1" x14ac:dyDescent="0.2">
      <c r="A1982"/>
    </row>
    <row r="1983" spans="1:1" x14ac:dyDescent="0.2">
      <c r="A1983"/>
    </row>
    <row r="1984" spans="1:1" x14ac:dyDescent="0.2">
      <c r="A1984"/>
    </row>
    <row r="1985" spans="1:1" x14ac:dyDescent="0.2">
      <c r="A1985"/>
    </row>
    <row r="1986" spans="1:1" x14ac:dyDescent="0.2">
      <c r="A1986"/>
    </row>
    <row r="1987" spans="1:1" x14ac:dyDescent="0.2">
      <c r="A1987"/>
    </row>
    <row r="1988" spans="1:1" x14ac:dyDescent="0.2">
      <c r="A1988"/>
    </row>
    <row r="1989" spans="1:1" x14ac:dyDescent="0.2">
      <c r="A1989"/>
    </row>
    <row r="1990" spans="1:1" x14ac:dyDescent="0.2">
      <c r="A1990"/>
    </row>
    <row r="1991" spans="1:1" x14ac:dyDescent="0.2">
      <c r="A1991"/>
    </row>
    <row r="1992" spans="1:1" x14ac:dyDescent="0.2">
      <c r="A1992"/>
    </row>
    <row r="1993" spans="1:1" x14ac:dyDescent="0.2">
      <c r="A1993"/>
    </row>
    <row r="1994" spans="1:1" x14ac:dyDescent="0.2">
      <c r="A1994"/>
    </row>
    <row r="1995" spans="1:1" x14ac:dyDescent="0.2">
      <c r="A1995"/>
    </row>
    <row r="1996" spans="1:1" x14ac:dyDescent="0.2">
      <c r="A1996"/>
    </row>
    <row r="1997" spans="1:1" x14ac:dyDescent="0.2">
      <c r="A1997"/>
    </row>
    <row r="1998" spans="1:1" x14ac:dyDescent="0.2">
      <c r="A1998"/>
    </row>
    <row r="1999" spans="1:1" x14ac:dyDescent="0.2">
      <c r="A1999"/>
    </row>
    <row r="2000" spans="1:1" x14ac:dyDescent="0.2">
      <c r="A2000"/>
    </row>
    <row r="2001" spans="1:1" x14ac:dyDescent="0.2">
      <c r="A2001"/>
    </row>
    <row r="2002" spans="1:1" x14ac:dyDescent="0.2">
      <c r="A2002"/>
    </row>
    <row r="2003" spans="1:1" x14ac:dyDescent="0.2">
      <c r="A2003"/>
    </row>
    <row r="2004" spans="1:1" x14ac:dyDescent="0.2">
      <c r="A2004"/>
    </row>
    <row r="2005" spans="1:1" x14ac:dyDescent="0.2">
      <c r="A2005"/>
    </row>
    <row r="2006" spans="1:1" x14ac:dyDescent="0.2">
      <c r="A2006"/>
    </row>
    <row r="2007" spans="1:1" x14ac:dyDescent="0.2">
      <c r="A2007"/>
    </row>
    <row r="2008" spans="1:1" x14ac:dyDescent="0.2">
      <c r="A2008"/>
    </row>
    <row r="2009" spans="1:1" x14ac:dyDescent="0.2">
      <c r="A2009"/>
    </row>
    <row r="2010" spans="1:1" x14ac:dyDescent="0.2">
      <c r="A2010"/>
    </row>
    <row r="2011" spans="1:1" x14ac:dyDescent="0.2">
      <c r="A2011"/>
    </row>
    <row r="2012" spans="1:1" x14ac:dyDescent="0.2">
      <c r="A2012"/>
    </row>
    <row r="2013" spans="1:1" x14ac:dyDescent="0.2">
      <c r="A2013"/>
    </row>
    <row r="2014" spans="1:1" x14ac:dyDescent="0.2">
      <c r="A2014"/>
    </row>
    <row r="2015" spans="1:1" x14ac:dyDescent="0.2">
      <c r="A2015"/>
    </row>
    <row r="2016" spans="1:1" x14ac:dyDescent="0.2">
      <c r="A2016"/>
    </row>
    <row r="2017" spans="1:1" x14ac:dyDescent="0.2">
      <c r="A2017"/>
    </row>
    <row r="2018" spans="1:1" x14ac:dyDescent="0.2">
      <c r="A2018"/>
    </row>
    <row r="2019" spans="1:1" x14ac:dyDescent="0.2">
      <c r="A2019"/>
    </row>
    <row r="2020" spans="1:1" x14ac:dyDescent="0.2">
      <c r="A2020"/>
    </row>
    <row r="2021" spans="1:1" x14ac:dyDescent="0.2">
      <c r="A2021"/>
    </row>
    <row r="2022" spans="1:1" x14ac:dyDescent="0.2">
      <c r="A2022"/>
    </row>
    <row r="2023" spans="1:1" x14ac:dyDescent="0.2">
      <c r="A2023"/>
    </row>
    <row r="2024" spans="1:1" x14ac:dyDescent="0.2">
      <c r="A2024"/>
    </row>
    <row r="2025" spans="1:1" x14ac:dyDescent="0.2">
      <c r="A2025"/>
    </row>
    <row r="2026" spans="1:1" x14ac:dyDescent="0.2">
      <c r="A2026"/>
    </row>
    <row r="2027" spans="1:1" x14ac:dyDescent="0.2">
      <c r="A2027"/>
    </row>
    <row r="2028" spans="1:1" x14ac:dyDescent="0.2">
      <c r="A2028"/>
    </row>
    <row r="2029" spans="1:1" x14ac:dyDescent="0.2">
      <c r="A2029"/>
    </row>
    <row r="2030" spans="1:1" x14ac:dyDescent="0.2">
      <c r="A2030"/>
    </row>
    <row r="2031" spans="1:1" x14ac:dyDescent="0.2">
      <c r="A2031"/>
    </row>
    <row r="2032" spans="1:1" x14ac:dyDescent="0.2">
      <c r="A2032"/>
    </row>
    <row r="2033" spans="1:1" x14ac:dyDescent="0.2">
      <c r="A2033"/>
    </row>
    <row r="2034" spans="1:1" x14ac:dyDescent="0.2">
      <c r="A2034"/>
    </row>
    <row r="2035" spans="1:1" x14ac:dyDescent="0.2">
      <c r="A2035"/>
    </row>
    <row r="2036" spans="1:1" x14ac:dyDescent="0.2">
      <c r="A2036"/>
    </row>
    <row r="2037" spans="1:1" x14ac:dyDescent="0.2">
      <c r="A2037"/>
    </row>
    <row r="2038" spans="1:1" x14ac:dyDescent="0.2">
      <c r="A2038"/>
    </row>
    <row r="2039" spans="1:1" x14ac:dyDescent="0.2">
      <c r="A2039"/>
    </row>
    <row r="2040" spans="1:1" x14ac:dyDescent="0.2">
      <c r="A2040"/>
    </row>
    <row r="2041" spans="1:1" x14ac:dyDescent="0.2">
      <c r="A2041"/>
    </row>
    <row r="2042" spans="1:1" x14ac:dyDescent="0.2">
      <c r="A2042"/>
    </row>
    <row r="2043" spans="1:1" x14ac:dyDescent="0.2">
      <c r="A2043"/>
    </row>
    <row r="2044" spans="1:1" x14ac:dyDescent="0.2">
      <c r="A2044"/>
    </row>
    <row r="2045" spans="1:1" x14ac:dyDescent="0.2">
      <c r="A2045"/>
    </row>
    <row r="2046" spans="1:1" x14ac:dyDescent="0.2">
      <c r="A2046"/>
    </row>
    <row r="2047" spans="1:1" x14ac:dyDescent="0.2">
      <c r="A2047"/>
    </row>
    <row r="2048" spans="1:1" x14ac:dyDescent="0.2">
      <c r="A2048"/>
    </row>
    <row r="2049" spans="1:1" x14ac:dyDescent="0.2">
      <c r="A2049"/>
    </row>
    <row r="2050" spans="1:1" x14ac:dyDescent="0.2">
      <c r="A2050"/>
    </row>
    <row r="2051" spans="1:1" x14ac:dyDescent="0.2">
      <c r="A2051"/>
    </row>
    <row r="2052" spans="1:1" x14ac:dyDescent="0.2">
      <c r="A2052"/>
    </row>
    <row r="2053" spans="1:1" x14ac:dyDescent="0.2">
      <c r="A2053"/>
    </row>
    <row r="2054" spans="1:1" x14ac:dyDescent="0.2">
      <c r="A2054"/>
    </row>
    <row r="2055" spans="1:1" x14ac:dyDescent="0.2">
      <c r="A2055"/>
    </row>
    <row r="2056" spans="1:1" x14ac:dyDescent="0.2">
      <c r="A2056"/>
    </row>
    <row r="2057" spans="1:1" x14ac:dyDescent="0.2">
      <c r="A2057"/>
    </row>
    <row r="2058" spans="1:1" x14ac:dyDescent="0.2">
      <c r="A2058"/>
    </row>
    <row r="2059" spans="1:1" x14ac:dyDescent="0.2">
      <c r="A2059"/>
    </row>
    <row r="2060" spans="1:1" x14ac:dyDescent="0.2">
      <c r="A2060"/>
    </row>
    <row r="2061" spans="1:1" x14ac:dyDescent="0.2">
      <c r="A2061"/>
    </row>
    <row r="2062" spans="1:1" x14ac:dyDescent="0.2">
      <c r="A2062"/>
    </row>
    <row r="2063" spans="1:1" x14ac:dyDescent="0.2">
      <c r="A2063"/>
    </row>
    <row r="2064" spans="1:1" x14ac:dyDescent="0.2">
      <c r="A2064"/>
    </row>
    <row r="2065" spans="1:1" x14ac:dyDescent="0.2">
      <c r="A2065"/>
    </row>
    <row r="2066" spans="1:1" x14ac:dyDescent="0.2">
      <c r="A2066"/>
    </row>
    <row r="2067" spans="1:1" x14ac:dyDescent="0.2">
      <c r="A2067"/>
    </row>
    <row r="2068" spans="1:1" x14ac:dyDescent="0.2">
      <c r="A2068"/>
    </row>
    <row r="2069" spans="1:1" x14ac:dyDescent="0.2">
      <c r="A2069"/>
    </row>
    <row r="2070" spans="1:1" x14ac:dyDescent="0.2">
      <c r="A2070"/>
    </row>
    <row r="2071" spans="1:1" x14ac:dyDescent="0.2">
      <c r="A2071"/>
    </row>
    <row r="2072" spans="1:1" x14ac:dyDescent="0.2">
      <c r="A2072"/>
    </row>
    <row r="2073" spans="1:1" x14ac:dyDescent="0.2">
      <c r="A2073"/>
    </row>
    <row r="2074" spans="1:1" x14ac:dyDescent="0.2">
      <c r="A2074"/>
    </row>
    <row r="2075" spans="1:1" x14ac:dyDescent="0.2">
      <c r="A2075"/>
    </row>
    <row r="2076" spans="1:1" x14ac:dyDescent="0.2">
      <c r="A2076"/>
    </row>
    <row r="2077" spans="1:1" x14ac:dyDescent="0.2">
      <c r="A2077"/>
    </row>
    <row r="2078" spans="1:1" x14ac:dyDescent="0.2">
      <c r="A2078"/>
    </row>
    <row r="2079" spans="1:1" x14ac:dyDescent="0.2">
      <c r="A2079"/>
    </row>
    <row r="2080" spans="1:1" x14ac:dyDescent="0.2">
      <c r="A2080"/>
    </row>
    <row r="2081" spans="1:1" x14ac:dyDescent="0.2">
      <c r="A2081"/>
    </row>
    <row r="2082" spans="1:1" x14ac:dyDescent="0.2">
      <c r="A2082"/>
    </row>
    <row r="2083" spans="1:1" x14ac:dyDescent="0.2">
      <c r="A2083"/>
    </row>
    <row r="2084" spans="1:1" x14ac:dyDescent="0.2">
      <c r="A2084"/>
    </row>
    <row r="2085" spans="1:1" x14ac:dyDescent="0.2">
      <c r="A2085"/>
    </row>
    <row r="2086" spans="1:1" x14ac:dyDescent="0.2">
      <c r="A2086"/>
    </row>
    <row r="2087" spans="1:1" x14ac:dyDescent="0.2">
      <c r="A2087"/>
    </row>
    <row r="2088" spans="1:1" x14ac:dyDescent="0.2">
      <c r="A2088"/>
    </row>
    <row r="2089" spans="1:1" x14ac:dyDescent="0.2">
      <c r="A2089"/>
    </row>
    <row r="2090" spans="1:1" x14ac:dyDescent="0.2">
      <c r="A2090"/>
    </row>
    <row r="2091" spans="1:1" x14ac:dyDescent="0.2">
      <c r="A2091"/>
    </row>
    <row r="2092" spans="1:1" x14ac:dyDescent="0.2">
      <c r="A2092"/>
    </row>
    <row r="2093" spans="1:1" x14ac:dyDescent="0.2">
      <c r="A2093"/>
    </row>
    <row r="2094" spans="1:1" x14ac:dyDescent="0.2">
      <c r="A2094"/>
    </row>
    <row r="2095" spans="1:1" x14ac:dyDescent="0.2">
      <c r="A2095"/>
    </row>
    <row r="2096" spans="1:1" x14ac:dyDescent="0.2">
      <c r="A2096"/>
    </row>
    <row r="2097" spans="1:1" x14ac:dyDescent="0.2">
      <c r="A2097"/>
    </row>
    <row r="2098" spans="1:1" x14ac:dyDescent="0.2">
      <c r="A2098"/>
    </row>
    <row r="2099" spans="1:1" x14ac:dyDescent="0.2">
      <c r="A2099"/>
    </row>
    <row r="2100" spans="1:1" x14ac:dyDescent="0.2">
      <c r="A2100"/>
    </row>
    <row r="2101" spans="1:1" x14ac:dyDescent="0.2">
      <c r="A2101"/>
    </row>
    <row r="2102" spans="1:1" x14ac:dyDescent="0.2">
      <c r="A2102"/>
    </row>
    <row r="2103" spans="1:1" x14ac:dyDescent="0.2">
      <c r="A2103"/>
    </row>
    <row r="2104" spans="1:1" x14ac:dyDescent="0.2">
      <c r="A2104"/>
    </row>
    <row r="2105" spans="1:1" x14ac:dyDescent="0.2">
      <c r="A2105"/>
    </row>
    <row r="2106" spans="1:1" x14ac:dyDescent="0.2">
      <c r="A2106"/>
    </row>
    <row r="2107" spans="1:1" x14ac:dyDescent="0.2">
      <c r="A2107"/>
    </row>
    <row r="2108" spans="1:1" x14ac:dyDescent="0.2">
      <c r="A2108"/>
    </row>
    <row r="2109" spans="1:1" x14ac:dyDescent="0.2">
      <c r="A2109"/>
    </row>
    <row r="2110" spans="1:1" x14ac:dyDescent="0.2">
      <c r="A2110"/>
    </row>
    <row r="2111" spans="1:1" x14ac:dyDescent="0.2">
      <c r="A2111"/>
    </row>
    <row r="2112" spans="1:1" x14ac:dyDescent="0.2">
      <c r="A2112"/>
    </row>
    <row r="2113" spans="1:1" x14ac:dyDescent="0.2">
      <c r="A2113"/>
    </row>
    <row r="2114" spans="1:1" x14ac:dyDescent="0.2">
      <c r="A2114"/>
    </row>
    <row r="2115" spans="1:1" x14ac:dyDescent="0.2">
      <c r="A2115"/>
    </row>
    <row r="2116" spans="1:1" x14ac:dyDescent="0.2">
      <c r="A2116"/>
    </row>
    <row r="2117" spans="1:1" x14ac:dyDescent="0.2">
      <c r="A2117"/>
    </row>
    <row r="2118" spans="1:1" x14ac:dyDescent="0.2">
      <c r="A2118"/>
    </row>
    <row r="2119" spans="1:1" x14ac:dyDescent="0.2">
      <c r="A2119"/>
    </row>
    <row r="2120" spans="1:1" x14ac:dyDescent="0.2">
      <c r="A2120"/>
    </row>
    <row r="2121" spans="1:1" x14ac:dyDescent="0.2">
      <c r="A2121"/>
    </row>
    <row r="2122" spans="1:1" x14ac:dyDescent="0.2">
      <c r="A2122"/>
    </row>
    <row r="2123" spans="1:1" x14ac:dyDescent="0.2">
      <c r="A2123"/>
    </row>
    <row r="2124" spans="1:1" x14ac:dyDescent="0.2">
      <c r="A2124"/>
    </row>
    <row r="2125" spans="1:1" x14ac:dyDescent="0.2">
      <c r="A2125"/>
    </row>
    <row r="2126" spans="1:1" x14ac:dyDescent="0.2">
      <c r="A2126"/>
    </row>
    <row r="2127" spans="1:1" x14ac:dyDescent="0.2">
      <c r="A2127"/>
    </row>
    <row r="2128" spans="1:1" x14ac:dyDescent="0.2">
      <c r="A2128"/>
    </row>
    <row r="2129" spans="1:1" x14ac:dyDescent="0.2">
      <c r="A2129"/>
    </row>
    <row r="2130" spans="1:1" x14ac:dyDescent="0.2">
      <c r="A2130"/>
    </row>
    <row r="2131" spans="1:1" x14ac:dyDescent="0.2">
      <c r="A2131"/>
    </row>
    <row r="2132" spans="1:1" x14ac:dyDescent="0.2">
      <c r="A2132"/>
    </row>
    <row r="2133" spans="1:1" x14ac:dyDescent="0.2">
      <c r="A2133"/>
    </row>
    <row r="2134" spans="1:1" x14ac:dyDescent="0.2">
      <c r="A2134"/>
    </row>
    <row r="2135" spans="1:1" x14ac:dyDescent="0.2">
      <c r="A2135"/>
    </row>
    <row r="2136" spans="1:1" x14ac:dyDescent="0.2">
      <c r="A2136"/>
    </row>
    <row r="2137" spans="1:1" x14ac:dyDescent="0.2">
      <c r="A2137"/>
    </row>
    <row r="2138" spans="1:1" x14ac:dyDescent="0.2">
      <c r="A2138"/>
    </row>
    <row r="2139" spans="1:1" x14ac:dyDescent="0.2">
      <c r="A2139"/>
    </row>
    <row r="2140" spans="1:1" x14ac:dyDescent="0.2">
      <c r="A2140"/>
    </row>
    <row r="2141" spans="1:1" x14ac:dyDescent="0.2">
      <c r="A2141"/>
    </row>
    <row r="2142" spans="1:1" x14ac:dyDescent="0.2">
      <c r="A2142"/>
    </row>
    <row r="2143" spans="1:1" x14ac:dyDescent="0.2">
      <c r="A2143"/>
    </row>
    <row r="2144" spans="1:1" x14ac:dyDescent="0.2">
      <c r="A2144"/>
    </row>
    <row r="2145" spans="1:1" x14ac:dyDescent="0.2">
      <c r="A2145"/>
    </row>
    <row r="2146" spans="1:1" x14ac:dyDescent="0.2">
      <c r="A2146"/>
    </row>
    <row r="2147" spans="1:1" x14ac:dyDescent="0.2">
      <c r="A2147"/>
    </row>
    <row r="2148" spans="1:1" x14ac:dyDescent="0.2">
      <c r="A2148"/>
    </row>
    <row r="2149" spans="1:1" x14ac:dyDescent="0.2">
      <c r="A2149"/>
    </row>
    <row r="2150" spans="1:1" x14ac:dyDescent="0.2">
      <c r="A2150"/>
    </row>
    <row r="2151" spans="1:1" x14ac:dyDescent="0.2">
      <c r="A2151"/>
    </row>
    <row r="2152" spans="1:1" x14ac:dyDescent="0.2">
      <c r="A2152"/>
    </row>
    <row r="2153" spans="1:1" x14ac:dyDescent="0.2">
      <c r="A2153"/>
    </row>
    <row r="2154" spans="1:1" x14ac:dyDescent="0.2">
      <c r="A2154"/>
    </row>
    <row r="2155" spans="1:1" x14ac:dyDescent="0.2">
      <c r="A2155"/>
    </row>
    <row r="2156" spans="1:1" x14ac:dyDescent="0.2">
      <c r="A2156"/>
    </row>
    <row r="2157" spans="1:1" x14ac:dyDescent="0.2">
      <c r="A2157"/>
    </row>
    <row r="2158" spans="1:1" x14ac:dyDescent="0.2">
      <c r="A2158"/>
    </row>
    <row r="2159" spans="1:1" x14ac:dyDescent="0.2">
      <c r="A2159"/>
    </row>
    <row r="2160" spans="1:1" x14ac:dyDescent="0.2">
      <c r="A2160"/>
    </row>
    <row r="2161" spans="1:1" x14ac:dyDescent="0.2">
      <c r="A2161"/>
    </row>
    <row r="2162" spans="1:1" x14ac:dyDescent="0.2">
      <c r="A2162"/>
    </row>
    <row r="2163" spans="1:1" x14ac:dyDescent="0.2">
      <c r="A2163"/>
    </row>
    <row r="2164" spans="1:1" x14ac:dyDescent="0.2">
      <c r="A2164"/>
    </row>
    <row r="2165" spans="1:1" x14ac:dyDescent="0.2">
      <c r="A2165"/>
    </row>
    <row r="2166" spans="1:1" x14ac:dyDescent="0.2">
      <c r="A2166"/>
    </row>
    <row r="2167" spans="1:1" x14ac:dyDescent="0.2">
      <c r="A2167"/>
    </row>
    <row r="2168" spans="1:1" x14ac:dyDescent="0.2">
      <c r="A2168"/>
    </row>
    <row r="2169" spans="1:1" x14ac:dyDescent="0.2">
      <c r="A2169"/>
    </row>
    <row r="2170" spans="1:1" x14ac:dyDescent="0.2">
      <c r="A2170"/>
    </row>
    <row r="2171" spans="1:1" x14ac:dyDescent="0.2">
      <c r="A2171"/>
    </row>
    <row r="2172" spans="1:1" x14ac:dyDescent="0.2">
      <c r="A2172"/>
    </row>
    <row r="2173" spans="1:1" x14ac:dyDescent="0.2">
      <c r="A2173"/>
    </row>
    <row r="2174" spans="1:1" x14ac:dyDescent="0.2">
      <c r="A2174"/>
    </row>
    <row r="2175" spans="1:1" x14ac:dyDescent="0.2">
      <c r="A2175"/>
    </row>
    <row r="2176" spans="1:1" x14ac:dyDescent="0.2">
      <c r="A2176"/>
    </row>
    <row r="2177" spans="1:1" x14ac:dyDescent="0.2">
      <c r="A2177"/>
    </row>
    <row r="2178" spans="1:1" x14ac:dyDescent="0.2">
      <c r="A2178"/>
    </row>
    <row r="2179" spans="1:1" x14ac:dyDescent="0.2">
      <c r="A2179"/>
    </row>
    <row r="2180" spans="1:1" x14ac:dyDescent="0.2">
      <c r="A2180"/>
    </row>
    <row r="2181" spans="1:1" x14ac:dyDescent="0.2">
      <c r="A2181"/>
    </row>
    <row r="2182" spans="1:1" x14ac:dyDescent="0.2">
      <c r="A2182"/>
    </row>
    <row r="2183" spans="1:1" x14ac:dyDescent="0.2">
      <c r="A2183"/>
    </row>
    <row r="2184" spans="1:1" x14ac:dyDescent="0.2">
      <c r="A2184"/>
    </row>
    <row r="2185" spans="1:1" x14ac:dyDescent="0.2">
      <c r="A2185"/>
    </row>
    <row r="2186" spans="1:1" x14ac:dyDescent="0.2">
      <c r="A2186"/>
    </row>
    <row r="2187" spans="1:1" x14ac:dyDescent="0.2">
      <c r="A2187"/>
    </row>
    <row r="2188" spans="1:1" x14ac:dyDescent="0.2">
      <c r="A2188"/>
    </row>
    <row r="2189" spans="1:1" x14ac:dyDescent="0.2">
      <c r="A2189"/>
    </row>
    <row r="2190" spans="1:1" x14ac:dyDescent="0.2">
      <c r="A2190"/>
    </row>
    <row r="2191" spans="1:1" x14ac:dyDescent="0.2">
      <c r="A2191"/>
    </row>
    <row r="2192" spans="1:1" x14ac:dyDescent="0.2">
      <c r="A2192"/>
    </row>
    <row r="2193" spans="1:1" x14ac:dyDescent="0.2">
      <c r="A2193"/>
    </row>
    <row r="2194" spans="1:1" x14ac:dyDescent="0.2">
      <c r="A2194"/>
    </row>
    <row r="2195" spans="1:1" x14ac:dyDescent="0.2">
      <c r="A2195"/>
    </row>
    <row r="2196" spans="1:1" x14ac:dyDescent="0.2">
      <c r="A2196"/>
    </row>
    <row r="2197" spans="1:1" x14ac:dyDescent="0.2">
      <c r="A2197"/>
    </row>
    <row r="2198" spans="1:1" x14ac:dyDescent="0.2">
      <c r="A2198"/>
    </row>
    <row r="2199" spans="1:1" x14ac:dyDescent="0.2">
      <c r="A2199"/>
    </row>
    <row r="2200" spans="1:1" x14ac:dyDescent="0.2">
      <c r="A2200"/>
    </row>
    <row r="2201" spans="1:1" x14ac:dyDescent="0.2">
      <c r="A2201"/>
    </row>
    <row r="2202" spans="1:1" x14ac:dyDescent="0.2">
      <c r="A2202"/>
    </row>
    <row r="2203" spans="1:1" x14ac:dyDescent="0.2">
      <c r="A2203"/>
    </row>
    <row r="2204" spans="1:1" x14ac:dyDescent="0.2">
      <c r="A2204"/>
    </row>
    <row r="2205" spans="1:1" x14ac:dyDescent="0.2">
      <c r="A2205"/>
    </row>
    <row r="2206" spans="1:1" x14ac:dyDescent="0.2">
      <c r="A2206"/>
    </row>
    <row r="2207" spans="1:1" x14ac:dyDescent="0.2">
      <c r="A2207"/>
    </row>
    <row r="2208" spans="1:1" x14ac:dyDescent="0.2">
      <c r="A2208"/>
    </row>
    <row r="2209" spans="1:1" x14ac:dyDescent="0.2">
      <c r="A2209"/>
    </row>
    <row r="2210" spans="1:1" x14ac:dyDescent="0.2">
      <c r="A2210"/>
    </row>
    <row r="2211" spans="1:1" x14ac:dyDescent="0.2">
      <c r="A2211"/>
    </row>
    <row r="2212" spans="1:1" x14ac:dyDescent="0.2">
      <c r="A2212"/>
    </row>
    <row r="2213" spans="1:1" x14ac:dyDescent="0.2">
      <c r="A2213"/>
    </row>
    <row r="2214" spans="1:1" x14ac:dyDescent="0.2">
      <c r="A2214"/>
    </row>
    <row r="2215" spans="1:1" x14ac:dyDescent="0.2">
      <c r="A2215"/>
    </row>
    <row r="2216" spans="1:1" x14ac:dyDescent="0.2">
      <c r="A2216"/>
    </row>
    <row r="2217" spans="1:1" x14ac:dyDescent="0.2">
      <c r="A2217"/>
    </row>
    <row r="2218" spans="1:1" x14ac:dyDescent="0.2">
      <c r="A2218"/>
    </row>
    <row r="2219" spans="1:1" x14ac:dyDescent="0.2">
      <c r="A2219"/>
    </row>
    <row r="2220" spans="1:1" x14ac:dyDescent="0.2">
      <c r="A2220"/>
    </row>
    <row r="2221" spans="1:1" x14ac:dyDescent="0.2">
      <c r="A2221"/>
    </row>
    <row r="2222" spans="1:1" x14ac:dyDescent="0.2">
      <c r="A2222"/>
    </row>
    <row r="2223" spans="1:1" x14ac:dyDescent="0.2">
      <c r="A2223"/>
    </row>
    <row r="2224" spans="1:1" x14ac:dyDescent="0.2">
      <c r="A2224"/>
    </row>
    <row r="2225" spans="1:1" x14ac:dyDescent="0.2">
      <c r="A2225"/>
    </row>
    <row r="2226" spans="1:1" x14ac:dyDescent="0.2">
      <c r="A2226"/>
    </row>
    <row r="2227" spans="1:1" x14ac:dyDescent="0.2">
      <c r="A2227"/>
    </row>
    <row r="2228" spans="1:1" x14ac:dyDescent="0.2">
      <c r="A2228"/>
    </row>
    <row r="2229" spans="1:1" x14ac:dyDescent="0.2">
      <c r="A2229"/>
    </row>
    <row r="2230" spans="1:1" x14ac:dyDescent="0.2">
      <c r="A2230"/>
    </row>
    <row r="2231" spans="1:1" x14ac:dyDescent="0.2">
      <c r="A2231"/>
    </row>
    <row r="2232" spans="1:1" x14ac:dyDescent="0.2">
      <c r="A2232"/>
    </row>
    <row r="2233" spans="1:1" x14ac:dyDescent="0.2">
      <c r="A2233"/>
    </row>
    <row r="2234" spans="1:1" x14ac:dyDescent="0.2">
      <c r="A2234"/>
    </row>
    <row r="2235" spans="1:1" x14ac:dyDescent="0.2">
      <c r="A2235"/>
    </row>
    <row r="2236" spans="1:1" x14ac:dyDescent="0.2">
      <c r="A2236"/>
    </row>
    <row r="2237" spans="1:1" x14ac:dyDescent="0.2">
      <c r="A2237"/>
    </row>
    <row r="2238" spans="1:1" x14ac:dyDescent="0.2">
      <c r="A2238"/>
    </row>
    <row r="2239" spans="1:1" x14ac:dyDescent="0.2">
      <c r="A2239"/>
    </row>
    <row r="2240" spans="1:1" x14ac:dyDescent="0.2">
      <c r="A2240"/>
    </row>
    <row r="2241" spans="1:1" x14ac:dyDescent="0.2">
      <c r="A2241"/>
    </row>
    <row r="2242" spans="1:1" x14ac:dyDescent="0.2">
      <c r="A2242"/>
    </row>
    <row r="2243" spans="1:1" x14ac:dyDescent="0.2">
      <c r="A2243"/>
    </row>
    <row r="2244" spans="1:1" x14ac:dyDescent="0.2">
      <c r="A2244"/>
    </row>
    <row r="2245" spans="1:1" x14ac:dyDescent="0.2">
      <c r="A2245"/>
    </row>
    <row r="2246" spans="1:1" x14ac:dyDescent="0.2">
      <c r="A2246"/>
    </row>
    <row r="2247" spans="1:1" x14ac:dyDescent="0.2">
      <c r="A2247"/>
    </row>
    <row r="2248" spans="1:1" x14ac:dyDescent="0.2">
      <c r="A2248"/>
    </row>
    <row r="2249" spans="1:1" x14ac:dyDescent="0.2">
      <c r="A2249"/>
    </row>
    <row r="2250" spans="1:1" x14ac:dyDescent="0.2">
      <c r="A2250"/>
    </row>
    <row r="2251" spans="1:1" x14ac:dyDescent="0.2">
      <c r="A2251"/>
    </row>
    <row r="2252" spans="1:1" x14ac:dyDescent="0.2">
      <c r="A2252"/>
    </row>
    <row r="2253" spans="1:1" x14ac:dyDescent="0.2">
      <c r="A2253"/>
    </row>
    <row r="2254" spans="1:1" x14ac:dyDescent="0.2">
      <c r="A2254"/>
    </row>
    <row r="2255" spans="1:1" x14ac:dyDescent="0.2">
      <c r="A2255"/>
    </row>
    <row r="2256" spans="1:1" x14ac:dyDescent="0.2">
      <c r="A2256"/>
    </row>
    <row r="2257" spans="1:1" x14ac:dyDescent="0.2">
      <c r="A2257"/>
    </row>
    <row r="2258" spans="1:1" x14ac:dyDescent="0.2">
      <c r="A2258"/>
    </row>
    <row r="2259" spans="1:1" x14ac:dyDescent="0.2">
      <c r="A2259"/>
    </row>
    <row r="2260" spans="1:1" x14ac:dyDescent="0.2">
      <c r="A2260"/>
    </row>
    <row r="2261" spans="1:1" x14ac:dyDescent="0.2">
      <c r="A2261"/>
    </row>
    <row r="2262" spans="1:1" x14ac:dyDescent="0.2">
      <c r="A2262"/>
    </row>
    <row r="2263" spans="1:1" x14ac:dyDescent="0.2">
      <c r="A2263"/>
    </row>
    <row r="2264" spans="1:1" x14ac:dyDescent="0.2">
      <c r="A2264"/>
    </row>
    <row r="2265" spans="1:1" x14ac:dyDescent="0.2">
      <c r="A2265"/>
    </row>
    <row r="2266" spans="1:1" x14ac:dyDescent="0.2">
      <c r="A2266"/>
    </row>
    <row r="2267" spans="1:1" x14ac:dyDescent="0.2">
      <c r="A2267"/>
    </row>
    <row r="2268" spans="1:1" x14ac:dyDescent="0.2">
      <c r="A2268"/>
    </row>
    <row r="2269" spans="1:1" x14ac:dyDescent="0.2">
      <c r="A2269"/>
    </row>
    <row r="2270" spans="1:1" x14ac:dyDescent="0.2">
      <c r="A2270"/>
    </row>
    <row r="2271" spans="1:1" x14ac:dyDescent="0.2">
      <c r="A2271"/>
    </row>
    <row r="2272" spans="1:1" x14ac:dyDescent="0.2">
      <c r="A2272"/>
    </row>
    <row r="2273" spans="1:1" x14ac:dyDescent="0.2">
      <c r="A2273"/>
    </row>
    <row r="2274" spans="1:1" x14ac:dyDescent="0.2">
      <c r="A2274"/>
    </row>
    <row r="2275" spans="1:1" x14ac:dyDescent="0.2">
      <c r="A2275"/>
    </row>
    <row r="2276" spans="1:1" x14ac:dyDescent="0.2">
      <c r="A2276"/>
    </row>
    <row r="2277" spans="1:1" x14ac:dyDescent="0.2">
      <c r="A2277"/>
    </row>
    <row r="2278" spans="1:1" x14ac:dyDescent="0.2">
      <c r="A2278"/>
    </row>
    <row r="2279" spans="1:1" x14ac:dyDescent="0.2">
      <c r="A2279"/>
    </row>
    <row r="2280" spans="1:1" x14ac:dyDescent="0.2">
      <c r="A2280"/>
    </row>
    <row r="2281" spans="1:1" x14ac:dyDescent="0.2">
      <c r="A2281"/>
    </row>
    <row r="2282" spans="1:1" x14ac:dyDescent="0.2">
      <c r="A2282"/>
    </row>
    <row r="2283" spans="1:1" x14ac:dyDescent="0.2">
      <c r="A2283"/>
    </row>
    <row r="2284" spans="1:1" x14ac:dyDescent="0.2">
      <c r="A2284"/>
    </row>
    <row r="2285" spans="1:1" x14ac:dyDescent="0.2">
      <c r="A2285"/>
    </row>
    <row r="2286" spans="1:1" x14ac:dyDescent="0.2">
      <c r="A2286"/>
    </row>
    <row r="2287" spans="1:1" x14ac:dyDescent="0.2">
      <c r="A2287"/>
    </row>
    <row r="2288" spans="1:1" x14ac:dyDescent="0.2">
      <c r="A2288"/>
    </row>
    <row r="2289" spans="1:1" x14ac:dyDescent="0.2">
      <c r="A2289"/>
    </row>
    <row r="2290" spans="1:1" x14ac:dyDescent="0.2">
      <c r="A2290"/>
    </row>
    <row r="2291" spans="1:1" x14ac:dyDescent="0.2">
      <c r="A2291"/>
    </row>
    <row r="2292" spans="1:1" x14ac:dyDescent="0.2">
      <c r="A2292"/>
    </row>
    <row r="2293" spans="1:1" x14ac:dyDescent="0.2">
      <c r="A2293"/>
    </row>
    <row r="2294" spans="1:1" x14ac:dyDescent="0.2">
      <c r="A2294"/>
    </row>
    <row r="2295" spans="1:1" x14ac:dyDescent="0.2">
      <c r="A2295"/>
    </row>
    <row r="2296" spans="1:1" x14ac:dyDescent="0.2">
      <c r="A2296"/>
    </row>
    <row r="2297" spans="1:1" x14ac:dyDescent="0.2">
      <c r="A2297"/>
    </row>
    <row r="2298" spans="1:1" x14ac:dyDescent="0.2">
      <c r="A2298"/>
    </row>
    <row r="2299" spans="1:1" x14ac:dyDescent="0.2">
      <c r="A2299"/>
    </row>
    <row r="2300" spans="1:1" x14ac:dyDescent="0.2">
      <c r="A2300"/>
    </row>
    <row r="2301" spans="1:1" x14ac:dyDescent="0.2">
      <c r="A2301"/>
    </row>
    <row r="2302" spans="1:1" x14ac:dyDescent="0.2">
      <c r="A2302"/>
    </row>
    <row r="2303" spans="1:1" x14ac:dyDescent="0.2">
      <c r="A2303"/>
    </row>
    <row r="2304" spans="1:1" x14ac:dyDescent="0.2">
      <c r="A2304"/>
    </row>
    <row r="2305" spans="1:1" x14ac:dyDescent="0.2">
      <c r="A2305"/>
    </row>
    <row r="2306" spans="1:1" x14ac:dyDescent="0.2">
      <c r="A2306"/>
    </row>
    <row r="2307" spans="1:1" x14ac:dyDescent="0.2">
      <c r="A2307"/>
    </row>
    <row r="2308" spans="1:1" x14ac:dyDescent="0.2">
      <c r="A2308"/>
    </row>
    <row r="2309" spans="1:1" x14ac:dyDescent="0.2">
      <c r="A2309"/>
    </row>
    <row r="2310" spans="1:1" x14ac:dyDescent="0.2">
      <c r="A2310"/>
    </row>
    <row r="2311" spans="1:1" x14ac:dyDescent="0.2">
      <c r="A2311"/>
    </row>
    <row r="2312" spans="1:1" x14ac:dyDescent="0.2">
      <c r="A2312"/>
    </row>
    <row r="2313" spans="1:1" x14ac:dyDescent="0.2">
      <c r="A2313"/>
    </row>
    <row r="2314" spans="1:1" x14ac:dyDescent="0.2">
      <c r="A2314"/>
    </row>
    <row r="2315" spans="1:1" x14ac:dyDescent="0.2">
      <c r="A2315"/>
    </row>
    <row r="2316" spans="1:1" x14ac:dyDescent="0.2">
      <c r="A2316"/>
    </row>
    <row r="2317" spans="1:1" x14ac:dyDescent="0.2">
      <c r="A2317"/>
    </row>
    <row r="2318" spans="1:1" x14ac:dyDescent="0.2">
      <c r="A2318"/>
    </row>
    <row r="2319" spans="1:1" x14ac:dyDescent="0.2">
      <c r="A2319"/>
    </row>
    <row r="2320" spans="1:1" x14ac:dyDescent="0.2">
      <c r="A2320"/>
    </row>
    <row r="2321" spans="1:1" x14ac:dyDescent="0.2">
      <c r="A2321"/>
    </row>
    <row r="2322" spans="1:1" x14ac:dyDescent="0.2">
      <c r="A2322"/>
    </row>
    <row r="2323" spans="1:1" x14ac:dyDescent="0.2">
      <c r="A2323"/>
    </row>
    <row r="2324" spans="1:1" x14ac:dyDescent="0.2">
      <c r="A2324"/>
    </row>
    <row r="2325" spans="1:1" x14ac:dyDescent="0.2">
      <c r="A2325"/>
    </row>
    <row r="2326" spans="1:1" x14ac:dyDescent="0.2">
      <c r="A2326"/>
    </row>
    <row r="2327" spans="1:1" x14ac:dyDescent="0.2">
      <c r="A2327"/>
    </row>
    <row r="2328" spans="1:1" x14ac:dyDescent="0.2">
      <c r="A2328"/>
    </row>
    <row r="2329" spans="1:1" x14ac:dyDescent="0.2">
      <c r="A2329"/>
    </row>
    <row r="2330" spans="1:1" x14ac:dyDescent="0.2">
      <c r="A2330"/>
    </row>
    <row r="2331" spans="1:1" x14ac:dyDescent="0.2">
      <c r="A2331"/>
    </row>
    <row r="2332" spans="1:1" x14ac:dyDescent="0.2">
      <c r="A2332"/>
    </row>
    <row r="2333" spans="1:1" x14ac:dyDescent="0.2">
      <c r="A2333"/>
    </row>
    <row r="2334" spans="1:1" x14ac:dyDescent="0.2">
      <c r="A2334"/>
    </row>
    <row r="2335" spans="1:1" x14ac:dyDescent="0.2">
      <c r="A2335"/>
    </row>
    <row r="2336" spans="1:1" x14ac:dyDescent="0.2">
      <c r="A2336"/>
    </row>
    <row r="2337" spans="1:1" x14ac:dyDescent="0.2">
      <c r="A2337"/>
    </row>
    <row r="2338" spans="1:1" x14ac:dyDescent="0.2">
      <c r="A2338"/>
    </row>
    <row r="2339" spans="1:1" x14ac:dyDescent="0.2">
      <c r="A2339"/>
    </row>
    <row r="2340" spans="1:1" x14ac:dyDescent="0.2">
      <c r="A2340"/>
    </row>
    <row r="2341" spans="1:1" x14ac:dyDescent="0.2">
      <c r="A2341"/>
    </row>
    <row r="2342" spans="1:1" x14ac:dyDescent="0.2">
      <c r="A2342"/>
    </row>
    <row r="2343" spans="1:1" x14ac:dyDescent="0.2">
      <c r="A2343"/>
    </row>
    <row r="2344" spans="1:1" x14ac:dyDescent="0.2">
      <c r="A2344"/>
    </row>
    <row r="2345" spans="1:1" x14ac:dyDescent="0.2">
      <c r="A2345"/>
    </row>
    <row r="2346" spans="1:1" x14ac:dyDescent="0.2">
      <c r="A2346"/>
    </row>
    <row r="2347" spans="1:1" x14ac:dyDescent="0.2">
      <c r="A2347"/>
    </row>
    <row r="2348" spans="1:1" x14ac:dyDescent="0.2">
      <c r="A2348"/>
    </row>
    <row r="2349" spans="1:1" x14ac:dyDescent="0.2">
      <c r="A2349"/>
    </row>
    <row r="2350" spans="1:1" x14ac:dyDescent="0.2">
      <c r="A2350"/>
    </row>
    <row r="2351" spans="1:1" x14ac:dyDescent="0.2">
      <c r="A2351"/>
    </row>
    <row r="2352" spans="1:1" x14ac:dyDescent="0.2">
      <c r="A2352"/>
    </row>
    <row r="2353" spans="1:1" x14ac:dyDescent="0.2">
      <c r="A2353"/>
    </row>
    <row r="2354" spans="1:1" x14ac:dyDescent="0.2">
      <c r="A2354"/>
    </row>
    <row r="2355" spans="1:1" x14ac:dyDescent="0.2">
      <c r="A2355"/>
    </row>
    <row r="2356" spans="1:1" x14ac:dyDescent="0.2">
      <c r="A2356"/>
    </row>
    <row r="2357" spans="1:1" x14ac:dyDescent="0.2">
      <c r="A2357"/>
    </row>
    <row r="2358" spans="1:1" x14ac:dyDescent="0.2">
      <c r="A2358"/>
    </row>
    <row r="2359" spans="1:1" x14ac:dyDescent="0.2">
      <c r="A2359"/>
    </row>
    <row r="2360" spans="1:1" x14ac:dyDescent="0.2">
      <c r="A2360"/>
    </row>
    <row r="2361" spans="1:1" x14ac:dyDescent="0.2">
      <c r="A2361"/>
    </row>
    <row r="2362" spans="1:1" x14ac:dyDescent="0.2">
      <c r="A2362"/>
    </row>
    <row r="2363" spans="1:1" x14ac:dyDescent="0.2">
      <c r="A2363"/>
    </row>
    <row r="2364" spans="1:1" x14ac:dyDescent="0.2">
      <c r="A2364"/>
    </row>
    <row r="2365" spans="1:1" x14ac:dyDescent="0.2">
      <c r="A2365"/>
    </row>
    <row r="2366" spans="1:1" x14ac:dyDescent="0.2">
      <c r="A2366"/>
    </row>
    <row r="2367" spans="1:1" x14ac:dyDescent="0.2">
      <c r="A2367"/>
    </row>
    <row r="2368" spans="1:1" x14ac:dyDescent="0.2">
      <c r="A2368"/>
    </row>
    <row r="2369" spans="1:1" x14ac:dyDescent="0.2">
      <c r="A2369"/>
    </row>
    <row r="2370" spans="1:1" x14ac:dyDescent="0.2">
      <c r="A2370"/>
    </row>
    <row r="2371" spans="1:1" x14ac:dyDescent="0.2">
      <c r="A2371"/>
    </row>
    <row r="2372" spans="1:1" x14ac:dyDescent="0.2">
      <c r="A2372"/>
    </row>
    <row r="2373" spans="1:1" x14ac:dyDescent="0.2">
      <c r="A2373"/>
    </row>
    <row r="2374" spans="1:1" x14ac:dyDescent="0.2">
      <c r="A2374"/>
    </row>
    <row r="2375" spans="1:1" x14ac:dyDescent="0.2">
      <c r="A2375"/>
    </row>
    <row r="2376" spans="1:1" x14ac:dyDescent="0.2">
      <c r="A2376"/>
    </row>
    <row r="2377" spans="1:1" x14ac:dyDescent="0.2">
      <c r="A2377"/>
    </row>
    <row r="2378" spans="1:1" x14ac:dyDescent="0.2">
      <c r="A2378"/>
    </row>
    <row r="2379" spans="1:1" x14ac:dyDescent="0.2">
      <c r="A2379"/>
    </row>
    <row r="2380" spans="1:1" x14ac:dyDescent="0.2">
      <c r="A2380"/>
    </row>
    <row r="2381" spans="1:1" x14ac:dyDescent="0.2">
      <c r="A2381"/>
    </row>
    <row r="2382" spans="1:1" x14ac:dyDescent="0.2">
      <c r="A2382"/>
    </row>
    <row r="2383" spans="1:1" x14ac:dyDescent="0.2">
      <c r="A2383"/>
    </row>
    <row r="2384" spans="1:1" x14ac:dyDescent="0.2">
      <c r="A2384"/>
    </row>
    <row r="2385" spans="1:1" x14ac:dyDescent="0.2">
      <c r="A2385"/>
    </row>
    <row r="2386" spans="1:1" x14ac:dyDescent="0.2">
      <c r="A2386"/>
    </row>
    <row r="2387" spans="1:1" x14ac:dyDescent="0.2">
      <c r="A2387"/>
    </row>
    <row r="2388" spans="1:1" x14ac:dyDescent="0.2">
      <c r="A2388"/>
    </row>
    <row r="2389" spans="1:1" x14ac:dyDescent="0.2">
      <c r="A2389"/>
    </row>
    <row r="2390" spans="1:1" x14ac:dyDescent="0.2">
      <c r="A2390"/>
    </row>
    <row r="2391" spans="1:1" x14ac:dyDescent="0.2">
      <c r="A2391"/>
    </row>
    <row r="2392" spans="1:1" x14ac:dyDescent="0.2">
      <c r="A2392"/>
    </row>
    <row r="2393" spans="1:1" x14ac:dyDescent="0.2">
      <c r="A2393"/>
    </row>
    <row r="2394" spans="1:1" x14ac:dyDescent="0.2">
      <c r="A2394"/>
    </row>
    <row r="2395" spans="1:1" x14ac:dyDescent="0.2">
      <c r="A2395"/>
    </row>
    <row r="2396" spans="1:1" x14ac:dyDescent="0.2">
      <c r="A2396"/>
    </row>
    <row r="2397" spans="1:1" x14ac:dyDescent="0.2">
      <c r="A2397"/>
    </row>
    <row r="2398" spans="1:1" x14ac:dyDescent="0.2">
      <c r="A2398"/>
    </row>
    <row r="2399" spans="1:1" x14ac:dyDescent="0.2">
      <c r="A2399"/>
    </row>
    <row r="2400" spans="1:1" x14ac:dyDescent="0.2">
      <c r="A2400"/>
    </row>
    <row r="2401" spans="1:1" x14ac:dyDescent="0.2">
      <c r="A2401"/>
    </row>
    <row r="2402" spans="1:1" x14ac:dyDescent="0.2">
      <c r="A2402"/>
    </row>
    <row r="2403" spans="1:1" x14ac:dyDescent="0.2">
      <c r="A2403"/>
    </row>
    <row r="2404" spans="1:1" x14ac:dyDescent="0.2">
      <c r="A2404"/>
    </row>
    <row r="2405" spans="1:1" x14ac:dyDescent="0.2">
      <c r="A2405"/>
    </row>
    <row r="2406" spans="1:1" x14ac:dyDescent="0.2">
      <c r="A2406"/>
    </row>
    <row r="2407" spans="1:1" x14ac:dyDescent="0.2">
      <c r="A2407"/>
    </row>
    <row r="2408" spans="1:1" x14ac:dyDescent="0.2">
      <c r="A2408"/>
    </row>
    <row r="2409" spans="1:1" x14ac:dyDescent="0.2">
      <c r="A2409"/>
    </row>
    <row r="2410" spans="1:1" x14ac:dyDescent="0.2">
      <c r="A2410"/>
    </row>
    <row r="2411" spans="1:1" x14ac:dyDescent="0.2">
      <c r="A2411"/>
    </row>
    <row r="2412" spans="1:1" x14ac:dyDescent="0.2">
      <c r="A2412"/>
    </row>
    <row r="2413" spans="1:1" x14ac:dyDescent="0.2">
      <c r="A2413"/>
    </row>
    <row r="2414" spans="1:1" x14ac:dyDescent="0.2">
      <c r="A2414"/>
    </row>
    <row r="2415" spans="1:1" x14ac:dyDescent="0.2">
      <c r="A2415"/>
    </row>
    <row r="2416" spans="1:1" x14ac:dyDescent="0.2">
      <c r="A2416"/>
    </row>
    <row r="2417" spans="1:1" x14ac:dyDescent="0.2">
      <c r="A2417"/>
    </row>
    <row r="2418" spans="1:1" x14ac:dyDescent="0.2">
      <c r="A2418"/>
    </row>
    <row r="2419" spans="1:1" x14ac:dyDescent="0.2">
      <c r="A2419"/>
    </row>
    <row r="2420" spans="1:1" x14ac:dyDescent="0.2">
      <c r="A2420"/>
    </row>
    <row r="2421" spans="1:1" x14ac:dyDescent="0.2">
      <c r="A2421"/>
    </row>
    <row r="2422" spans="1:1" x14ac:dyDescent="0.2">
      <c r="A2422"/>
    </row>
    <row r="2423" spans="1:1" x14ac:dyDescent="0.2">
      <c r="A2423"/>
    </row>
    <row r="2424" spans="1:1" x14ac:dyDescent="0.2">
      <c r="A2424"/>
    </row>
    <row r="2425" spans="1:1" x14ac:dyDescent="0.2">
      <c r="A2425"/>
    </row>
    <row r="2426" spans="1:1" x14ac:dyDescent="0.2">
      <c r="A2426"/>
    </row>
    <row r="2427" spans="1:1" x14ac:dyDescent="0.2">
      <c r="A2427"/>
    </row>
    <row r="2428" spans="1:1" x14ac:dyDescent="0.2">
      <c r="A2428"/>
    </row>
    <row r="2429" spans="1:1" x14ac:dyDescent="0.2">
      <c r="A2429"/>
    </row>
    <row r="2430" spans="1:1" x14ac:dyDescent="0.2">
      <c r="A2430"/>
    </row>
    <row r="2431" spans="1:1" x14ac:dyDescent="0.2">
      <c r="A2431"/>
    </row>
    <row r="2432" spans="1:1" x14ac:dyDescent="0.2">
      <c r="A2432"/>
    </row>
    <row r="2433" spans="1:1" x14ac:dyDescent="0.2">
      <c r="A2433"/>
    </row>
    <row r="2434" spans="1:1" x14ac:dyDescent="0.2">
      <c r="A2434"/>
    </row>
    <row r="2435" spans="1:1" x14ac:dyDescent="0.2">
      <c r="A2435"/>
    </row>
    <row r="2436" spans="1:1" x14ac:dyDescent="0.2">
      <c r="A2436"/>
    </row>
    <row r="2437" spans="1:1" x14ac:dyDescent="0.2">
      <c r="A2437"/>
    </row>
    <row r="2438" spans="1:1" x14ac:dyDescent="0.2">
      <c r="A2438"/>
    </row>
    <row r="2439" spans="1:1" x14ac:dyDescent="0.2">
      <c r="A2439"/>
    </row>
    <row r="2440" spans="1:1" x14ac:dyDescent="0.2">
      <c r="A2440"/>
    </row>
    <row r="2441" spans="1:1" x14ac:dyDescent="0.2">
      <c r="A2441"/>
    </row>
    <row r="2442" spans="1:1" x14ac:dyDescent="0.2">
      <c r="A2442"/>
    </row>
    <row r="2443" spans="1:1" x14ac:dyDescent="0.2">
      <c r="A2443"/>
    </row>
    <row r="2444" spans="1:1" x14ac:dyDescent="0.2">
      <c r="A2444"/>
    </row>
    <row r="2445" spans="1:1" x14ac:dyDescent="0.2">
      <c r="A2445"/>
    </row>
    <row r="2446" spans="1:1" x14ac:dyDescent="0.2">
      <c r="A2446"/>
    </row>
    <row r="2447" spans="1:1" x14ac:dyDescent="0.2">
      <c r="A2447"/>
    </row>
    <row r="2448" spans="1:1" x14ac:dyDescent="0.2">
      <c r="A2448"/>
    </row>
    <row r="2449" spans="1:1" x14ac:dyDescent="0.2">
      <c r="A2449"/>
    </row>
    <row r="2450" spans="1:1" x14ac:dyDescent="0.2">
      <c r="A2450"/>
    </row>
    <row r="2451" spans="1:1" x14ac:dyDescent="0.2">
      <c r="A2451"/>
    </row>
    <row r="2452" spans="1:1" x14ac:dyDescent="0.2">
      <c r="A2452"/>
    </row>
    <row r="2453" spans="1:1" x14ac:dyDescent="0.2">
      <c r="A2453"/>
    </row>
    <row r="2454" spans="1:1" x14ac:dyDescent="0.2">
      <c r="A2454"/>
    </row>
    <row r="2455" spans="1:1" x14ac:dyDescent="0.2">
      <c r="A2455"/>
    </row>
    <row r="2456" spans="1:1" x14ac:dyDescent="0.2">
      <c r="A2456"/>
    </row>
    <row r="2457" spans="1:1" x14ac:dyDescent="0.2">
      <c r="A2457"/>
    </row>
    <row r="2458" spans="1:1" x14ac:dyDescent="0.2">
      <c r="A2458"/>
    </row>
    <row r="2459" spans="1:1" x14ac:dyDescent="0.2">
      <c r="A2459"/>
    </row>
    <row r="2460" spans="1:1" x14ac:dyDescent="0.2">
      <c r="A2460"/>
    </row>
    <row r="2461" spans="1:1" x14ac:dyDescent="0.2">
      <c r="A2461"/>
    </row>
    <row r="2462" spans="1:1" x14ac:dyDescent="0.2">
      <c r="A2462"/>
    </row>
    <row r="2463" spans="1:1" x14ac:dyDescent="0.2">
      <c r="A2463"/>
    </row>
    <row r="2464" spans="1:1" x14ac:dyDescent="0.2">
      <c r="A2464"/>
    </row>
    <row r="2465" spans="1:1" x14ac:dyDescent="0.2">
      <c r="A2465"/>
    </row>
    <row r="2466" spans="1:1" x14ac:dyDescent="0.2">
      <c r="A2466"/>
    </row>
    <row r="2467" spans="1:1" x14ac:dyDescent="0.2">
      <c r="A2467"/>
    </row>
    <row r="2468" spans="1:1" x14ac:dyDescent="0.2">
      <c r="A2468"/>
    </row>
    <row r="2469" spans="1:1" x14ac:dyDescent="0.2">
      <c r="A2469"/>
    </row>
    <row r="2470" spans="1:1" x14ac:dyDescent="0.2">
      <c r="A2470"/>
    </row>
    <row r="2471" spans="1:1" x14ac:dyDescent="0.2">
      <c r="A2471"/>
    </row>
    <row r="2472" spans="1:1" x14ac:dyDescent="0.2">
      <c r="A2472"/>
    </row>
    <row r="2473" spans="1:1" x14ac:dyDescent="0.2">
      <c r="A2473"/>
    </row>
    <row r="2474" spans="1:1" x14ac:dyDescent="0.2">
      <c r="A2474"/>
    </row>
    <row r="2475" spans="1:1" x14ac:dyDescent="0.2">
      <c r="A2475"/>
    </row>
    <row r="2476" spans="1:1" x14ac:dyDescent="0.2">
      <c r="A2476"/>
    </row>
    <row r="2477" spans="1:1" x14ac:dyDescent="0.2">
      <c r="A2477"/>
    </row>
    <row r="2478" spans="1:1" x14ac:dyDescent="0.2">
      <c r="A2478"/>
    </row>
    <row r="2479" spans="1:1" x14ac:dyDescent="0.2">
      <c r="A2479"/>
    </row>
    <row r="2480" spans="1:1" x14ac:dyDescent="0.2">
      <c r="A2480"/>
    </row>
    <row r="2481" spans="1:1" x14ac:dyDescent="0.2">
      <c r="A2481"/>
    </row>
    <row r="2482" spans="1:1" x14ac:dyDescent="0.2">
      <c r="A2482"/>
    </row>
    <row r="2483" spans="1:1" x14ac:dyDescent="0.2">
      <c r="A2483"/>
    </row>
    <row r="2484" spans="1:1" x14ac:dyDescent="0.2">
      <c r="A2484"/>
    </row>
    <row r="2485" spans="1:1" x14ac:dyDescent="0.2">
      <c r="A2485"/>
    </row>
    <row r="2486" spans="1:1" x14ac:dyDescent="0.2">
      <c r="A2486"/>
    </row>
    <row r="2487" spans="1:1" x14ac:dyDescent="0.2">
      <c r="A2487"/>
    </row>
    <row r="2488" spans="1:1" x14ac:dyDescent="0.2">
      <c r="A2488"/>
    </row>
    <row r="2489" spans="1:1" x14ac:dyDescent="0.2">
      <c r="A2489"/>
    </row>
    <row r="2490" spans="1:1" x14ac:dyDescent="0.2">
      <c r="A2490"/>
    </row>
    <row r="2491" spans="1:1" x14ac:dyDescent="0.2">
      <c r="A2491"/>
    </row>
    <row r="2492" spans="1:1" x14ac:dyDescent="0.2">
      <c r="A2492"/>
    </row>
    <row r="2493" spans="1:1" x14ac:dyDescent="0.2">
      <c r="A2493"/>
    </row>
    <row r="2494" spans="1:1" x14ac:dyDescent="0.2">
      <c r="A2494"/>
    </row>
    <row r="2495" spans="1:1" x14ac:dyDescent="0.2">
      <c r="A2495"/>
    </row>
    <row r="2496" spans="1:1" x14ac:dyDescent="0.2">
      <c r="A2496"/>
    </row>
    <row r="2497" spans="1:1" x14ac:dyDescent="0.2">
      <c r="A2497"/>
    </row>
    <row r="2498" spans="1:1" x14ac:dyDescent="0.2">
      <c r="A2498"/>
    </row>
    <row r="2499" spans="1:1" x14ac:dyDescent="0.2">
      <c r="A2499"/>
    </row>
    <row r="2500" spans="1:1" x14ac:dyDescent="0.2">
      <c r="A2500"/>
    </row>
    <row r="2501" spans="1:1" x14ac:dyDescent="0.2">
      <c r="A2501"/>
    </row>
    <row r="2502" spans="1:1" x14ac:dyDescent="0.2">
      <c r="A2502"/>
    </row>
    <row r="2503" spans="1:1" x14ac:dyDescent="0.2">
      <c r="A2503"/>
    </row>
    <row r="2504" spans="1:1" x14ac:dyDescent="0.2">
      <c r="A2504"/>
    </row>
    <row r="2505" spans="1:1" x14ac:dyDescent="0.2">
      <c r="A2505"/>
    </row>
    <row r="2506" spans="1:1" x14ac:dyDescent="0.2">
      <c r="A2506"/>
    </row>
    <row r="2507" spans="1:1" x14ac:dyDescent="0.2">
      <c r="A2507"/>
    </row>
    <row r="2508" spans="1:1" x14ac:dyDescent="0.2">
      <c r="A2508"/>
    </row>
    <row r="2509" spans="1:1" x14ac:dyDescent="0.2">
      <c r="A2509"/>
    </row>
    <row r="2510" spans="1:1" x14ac:dyDescent="0.2">
      <c r="A2510"/>
    </row>
    <row r="2511" spans="1:1" x14ac:dyDescent="0.2">
      <c r="A2511"/>
    </row>
    <row r="2512" spans="1:1" x14ac:dyDescent="0.2">
      <c r="A2512"/>
    </row>
    <row r="2513" spans="1:1" x14ac:dyDescent="0.2">
      <c r="A2513"/>
    </row>
    <row r="2514" spans="1:1" x14ac:dyDescent="0.2">
      <c r="A2514"/>
    </row>
    <row r="2515" spans="1:1" x14ac:dyDescent="0.2">
      <c r="A2515"/>
    </row>
    <row r="2516" spans="1:1" x14ac:dyDescent="0.2">
      <c r="A2516"/>
    </row>
    <row r="2517" spans="1:1" x14ac:dyDescent="0.2">
      <c r="A2517"/>
    </row>
    <row r="2518" spans="1:1" x14ac:dyDescent="0.2">
      <c r="A2518"/>
    </row>
    <row r="2519" spans="1:1" x14ac:dyDescent="0.2">
      <c r="A2519"/>
    </row>
    <row r="2520" spans="1:1" x14ac:dyDescent="0.2">
      <c r="A2520"/>
    </row>
    <row r="2521" spans="1:1" x14ac:dyDescent="0.2">
      <c r="A2521"/>
    </row>
    <row r="2522" spans="1:1" x14ac:dyDescent="0.2">
      <c r="A2522"/>
    </row>
    <row r="2523" spans="1:1" x14ac:dyDescent="0.2">
      <c r="A2523"/>
    </row>
    <row r="2524" spans="1:1" x14ac:dyDescent="0.2">
      <c r="A2524"/>
    </row>
    <row r="2525" spans="1:1" x14ac:dyDescent="0.2">
      <c r="A2525"/>
    </row>
    <row r="2526" spans="1:1" x14ac:dyDescent="0.2">
      <c r="A2526"/>
    </row>
    <row r="2527" spans="1:1" x14ac:dyDescent="0.2">
      <c r="A2527"/>
    </row>
    <row r="2528" spans="1:1" x14ac:dyDescent="0.2">
      <c r="A2528"/>
    </row>
    <row r="2529" spans="1:1" x14ac:dyDescent="0.2">
      <c r="A2529"/>
    </row>
    <row r="2530" spans="1:1" x14ac:dyDescent="0.2">
      <c r="A2530"/>
    </row>
    <row r="2531" spans="1:1" x14ac:dyDescent="0.2">
      <c r="A2531"/>
    </row>
    <row r="2532" spans="1:1" x14ac:dyDescent="0.2">
      <c r="A2532"/>
    </row>
    <row r="2533" spans="1:1" x14ac:dyDescent="0.2">
      <c r="A2533"/>
    </row>
    <row r="2534" spans="1:1" x14ac:dyDescent="0.2">
      <c r="A2534"/>
    </row>
    <row r="2535" spans="1:1" x14ac:dyDescent="0.2">
      <c r="A2535"/>
    </row>
    <row r="2536" spans="1:1" x14ac:dyDescent="0.2">
      <c r="A2536"/>
    </row>
    <row r="2537" spans="1:1" x14ac:dyDescent="0.2">
      <c r="A2537"/>
    </row>
    <row r="2538" spans="1:1" x14ac:dyDescent="0.2">
      <c r="A2538"/>
    </row>
    <row r="2539" spans="1:1" x14ac:dyDescent="0.2">
      <c r="A2539"/>
    </row>
    <row r="2540" spans="1:1" x14ac:dyDescent="0.2">
      <c r="A2540"/>
    </row>
    <row r="2541" spans="1:1" x14ac:dyDescent="0.2">
      <c r="A2541"/>
    </row>
    <row r="2542" spans="1:1" x14ac:dyDescent="0.2">
      <c r="A2542"/>
    </row>
    <row r="2543" spans="1:1" x14ac:dyDescent="0.2">
      <c r="A2543"/>
    </row>
    <row r="2544" spans="1:1" x14ac:dyDescent="0.2">
      <c r="A2544"/>
    </row>
    <row r="2545" spans="1:1" x14ac:dyDescent="0.2">
      <c r="A2545"/>
    </row>
    <row r="2546" spans="1:1" x14ac:dyDescent="0.2">
      <c r="A2546"/>
    </row>
    <row r="2547" spans="1:1" x14ac:dyDescent="0.2">
      <c r="A2547"/>
    </row>
    <row r="2548" spans="1:1" x14ac:dyDescent="0.2">
      <c r="A2548"/>
    </row>
    <row r="2549" spans="1:1" x14ac:dyDescent="0.2">
      <c r="A2549"/>
    </row>
    <row r="2550" spans="1:1" x14ac:dyDescent="0.2">
      <c r="A2550"/>
    </row>
    <row r="2551" spans="1:1" x14ac:dyDescent="0.2">
      <c r="A2551"/>
    </row>
    <row r="2552" spans="1:1" x14ac:dyDescent="0.2">
      <c r="A2552"/>
    </row>
    <row r="2553" spans="1:1" x14ac:dyDescent="0.2">
      <c r="A2553"/>
    </row>
    <row r="2554" spans="1:1" x14ac:dyDescent="0.2">
      <c r="A2554"/>
    </row>
    <row r="2555" spans="1:1" x14ac:dyDescent="0.2">
      <c r="A2555"/>
    </row>
    <row r="2556" spans="1:1" x14ac:dyDescent="0.2">
      <c r="A2556"/>
    </row>
    <row r="2557" spans="1:1" x14ac:dyDescent="0.2">
      <c r="A2557"/>
    </row>
    <row r="2558" spans="1:1" x14ac:dyDescent="0.2">
      <c r="A2558"/>
    </row>
    <row r="2559" spans="1:1" x14ac:dyDescent="0.2">
      <c r="A2559"/>
    </row>
    <row r="2560" spans="1:1" x14ac:dyDescent="0.2">
      <c r="A2560"/>
    </row>
    <row r="2561" spans="1:1" x14ac:dyDescent="0.2">
      <c r="A2561"/>
    </row>
    <row r="2562" spans="1:1" x14ac:dyDescent="0.2">
      <c r="A2562"/>
    </row>
    <row r="2563" spans="1:1" x14ac:dyDescent="0.2">
      <c r="A2563"/>
    </row>
    <row r="2564" spans="1:1" x14ac:dyDescent="0.2">
      <c r="A2564"/>
    </row>
    <row r="2565" spans="1:1" x14ac:dyDescent="0.2">
      <c r="A2565"/>
    </row>
    <row r="2566" spans="1:1" x14ac:dyDescent="0.2">
      <c r="A2566"/>
    </row>
    <row r="2567" spans="1:1" x14ac:dyDescent="0.2">
      <c r="A2567"/>
    </row>
    <row r="2568" spans="1:1" x14ac:dyDescent="0.2">
      <c r="A2568"/>
    </row>
    <row r="2569" spans="1:1" x14ac:dyDescent="0.2">
      <c r="A2569"/>
    </row>
    <row r="2570" spans="1:1" x14ac:dyDescent="0.2">
      <c r="A2570"/>
    </row>
    <row r="2571" spans="1:1" x14ac:dyDescent="0.2">
      <c r="A2571"/>
    </row>
    <row r="2572" spans="1:1" x14ac:dyDescent="0.2">
      <c r="A2572"/>
    </row>
    <row r="2573" spans="1:1" x14ac:dyDescent="0.2">
      <c r="A2573"/>
    </row>
    <row r="2574" spans="1:1" x14ac:dyDescent="0.2">
      <c r="A2574"/>
    </row>
    <row r="2575" spans="1:1" x14ac:dyDescent="0.2">
      <c r="A2575"/>
    </row>
    <row r="2576" spans="1:1" x14ac:dyDescent="0.2">
      <c r="A2576"/>
    </row>
    <row r="2577" spans="1:1" x14ac:dyDescent="0.2">
      <c r="A2577"/>
    </row>
    <row r="2578" spans="1:1" x14ac:dyDescent="0.2">
      <c r="A2578"/>
    </row>
    <row r="2579" spans="1:1" x14ac:dyDescent="0.2">
      <c r="A2579"/>
    </row>
    <row r="2580" spans="1:1" x14ac:dyDescent="0.2">
      <c r="A2580"/>
    </row>
    <row r="2581" spans="1:1" x14ac:dyDescent="0.2">
      <c r="A2581"/>
    </row>
    <row r="2582" spans="1:1" x14ac:dyDescent="0.2">
      <c r="A2582"/>
    </row>
    <row r="2583" spans="1:1" x14ac:dyDescent="0.2">
      <c r="A2583"/>
    </row>
    <row r="2584" spans="1:1" x14ac:dyDescent="0.2">
      <c r="A2584"/>
    </row>
    <row r="2585" spans="1:1" x14ac:dyDescent="0.2">
      <c r="A2585"/>
    </row>
    <row r="2586" spans="1:1" x14ac:dyDescent="0.2">
      <c r="A2586"/>
    </row>
    <row r="2587" spans="1:1" x14ac:dyDescent="0.2">
      <c r="A2587"/>
    </row>
    <row r="2588" spans="1:1" x14ac:dyDescent="0.2">
      <c r="A2588"/>
    </row>
    <row r="2589" spans="1:1" x14ac:dyDescent="0.2">
      <c r="A2589"/>
    </row>
    <row r="2590" spans="1:1" x14ac:dyDescent="0.2">
      <c r="A2590"/>
    </row>
    <row r="2591" spans="1:1" x14ac:dyDescent="0.2">
      <c r="A2591"/>
    </row>
    <row r="2592" spans="1:1" x14ac:dyDescent="0.2">
      <c r="A2592"/>
    </row>
    <row r="2593" spans="1:1" x14ac:dyDescent="0.2">
      <c r="A2593"/>
    </row>
    <row r="2594" spans="1:1" x14ac:dyDescent="0.2">
      <c r="A2594"/>
    </row>
    <row r="2595" spans="1:1" x14ac:dyDescent="0.2">
      <c r="A2595"/>
    </row>
    <row r="2596" spans="1:1" x14ac:dyDescent="0.2">
      <c r="A2596"/>
    </row>
    <row r="2597" spans="1:1" x14ac:dyDescent="0.2">
      <c r="A2597"/>
    </row>
    <row r="2598" spans="1:1" x14ac:dyDescent="0.2">
      <c r="A2598"/>
    </row>
    <row r="2599" spans="1:1" x14ac:dyDescent="0.2">
      <c r="A2599"/>
    </row>
    <row r="2600" spans="1:1" x14ac:dyDescent="0.2">
      <c r="A2600"/>
    </row>
    <row r="2601" spans="1:1" x14ac:dyDescent="0.2">
      <c r="A2601"/>
    </row>
    <row r="2602" spans="1:1" x14ac:dyDescent="0.2">
      <c r="A2602"/>
    </row>
    <row r="2603" spans="1:1" x14ac:dyDescent="0.2">
      <c r="A2603"/>
    </row>
    <row r="2604" spans="1:1" x14ac:dyDescent="0.2">
      <c r="A2604"/>
    </row>
    <row r="2605" spans="1:1" x14ac:dyDescent="0.2">
      <c r="A2605"/>
    </row>
    <row r="2606" spans="1:1" x14ac:dyDescent="0.2">
      <c r="A2606"/>
    </row>
    <row r="2607" spans="1:1" x14ac:dyDescent="0.2">
      <c r="A2607"/>
    </row>
    <row r="2608" spans="1:1" x14ac:dyDescent="0.2">
      <c r="A2608"/>
    </row>
    <row r="2609" spans="1:1" x14ac:dyDescent="0.2">
      <c r="A2609"/>
    </row>
    <row r="2610" spans="1:1" x14ac:dyDescent="0.2">
      <c r="A2610"/>
    </row>
    <row r="2611" spans="1:1" x14ac:dyDescent="0.2">
      <c r="A2611"/>
    </row>
    <row r="2612" spans="1:1" x14ac:dyDescent="0.2">
      <c r="A2612"/>
    </row>
    <row r="2613" spans="1:1" x14ac:dyDescent="0.2">
      <c r="A2613"/>
    </row>
    <row r="2614" spans="1:1" x14ac:dyDescent="0.2">
      <c r="A2614"/>
    </row>
    <row r="2615" spans="1:1" x14ac:dyDescent="0.2">
      <c r="A2615"/>
    </row>
    <row r="2616" spans="1:1" x14ac:dyDescent="0.2">
      <c r="A2616"/>
    </row>
    <row r="2617" spans="1:1" x14ac:dyDescent="0.2">
      <c r="A2617"/>
    </row>
    <row r="2618" spans="1:1" x14ac:dyDescent="0.2">
      <c r="A2618"/>
    </row>
    <row r="2619" spans="1:1" x14ac:dyDescent="0.2">
      <c r="A2619"/>
    </row>
    <row r="2620" spans="1:1" x14ac:dyDescent="0.2">
      <c r="A2620"/>
    </row>
    <row r="2621" spans="1:1" x14ac:dyDescent="0.2">
      <c r="A2621"/>
    </row>
    <row r="2622" spans="1:1" x14ac:dyDescent="0.2">
      <c r="A2622"/>
    </row>
    <row r="2623" spans="1:1" x14ac:dyDescent="0.2">
      <c r="A2623"/>
    </row>
    <row r="2624" spans="1:1" x14ac:dyDescent="0.2">
      <c r="A2624"/>
    </row>
    <row r="2625" spans="1:1" x14ac:dyDescent="0.2">
      <c r="A2625"/>
    </row>
    <row r="2626" spans="1:1" x14ac:dyDescent="0.2">
      <c r="A2626"/>
    </row>
    <row r="2627" spans="1:1" x14ac:dyDescent="0.2">
      <c r="A2627"/>
    </row>
    <row r="2628" spans="1:1" x14ac:dyDescent="0.2">
      <c r="A2628"/>
    </row>
    <row r="2629" spans="1:1" x14ac:dyDescent="0.2">
      <c r="A2629"/>
    </row>
    <row r="2630" spans="1:1" x14ac:dyDescent="0.2">
      <c r="A2630"/>
    </row>
    <row r="2631" spans="1:1" x14ac:dyDescent="0.2">
      <c r="A2631"/>
    </row>
    <row r="2632" spans="1:1" x14ac:dyDescent="0.2">
      <c r="A2632"/>
    </row>
    <row r="2633" spans="1:1" x14ac:dyDescent="0.2">
      <c r="A2633"/>
    </row>
    <row r="2634" spans="1:1" x14ac:dyDescent="0.2">
      <c r="A2634"/>
    </row>
    <row r="2635" spans="1:1" x14ac:dyDescent="0.2">
      <c r="A2635"/>
    </row>
    <row r="2636" spans="1:1" x14ac:dyDescent="0.2">
      <c r="A2636"/>
    </row>
    <row r="2637" spans="1:1" x14ac:dyDescent="0.2">
      <c r="A2637"/>
    </row>
    <row r="2638" spans="1:1" x14ac:dyDescent="0.2">
      <c r="A2638"/>
    </row>
    <row r="2639" spans="1:1" x14ac:dyDescent="0.2">
      <c r="A2639"/>
    </row>
    <row r="2640" spans="1:1" x14ac:dyDescent="0.2">
      <c r="A2640"/>
    </row>
    <row r="2641" spans="1:1" x14ac:dyDescent="0.2">
      <c r="A2641"/>
    </row>
    <row r="2642" spans="1:1" x14ac:dyDescent="0.2">
      <c r="A2642"/>
    </row>
    <row r="2643" spans="1:1" x14ac:dyDescent="0.2">
      <c r="A2643"/>
    </row>
    <row r="2644" spans="1:1" x14ac:dyDescent="0.2">
      <c r="A2644"/>
    </row>
    <row r="2645" spans="1:1" x14ac:dyDescent="0.2">
      <c r="A2645"/>
    </row>
    <row r="2646" spans="1:1" x14ac:dyDescent="0.2">
      <c r="A2646"/>
    </row>
    <row r="2647" spans="1:1" x14ac:dyDescent="0.2">
      <c r="A2647"/>
    </row>
    <row r="2648" spans="1:1" x14ac:dyDescent="0.2">
      <c r="A2648"/>
    </row>
    <row r="2649" spans="1:1" x14ac:dyDescent="0.2">
      <c r="A2649"/>
    </row>
    <row r="2650" spans="1:1" x14ac:dyDescent="0.2">
      <c r="A2650"/>
    </row>
    <row r="2651" spans="1:1" x14ac:dyDescent="0.2">
      <c r="A2651"/>
    </row>
    <row r="2652" spans="1:1" x14ac:dyDescent="0.2">
      <c r="A2652"/>
    </row>
    <row r="2653" spans="1:1" x14ac:dyDescent="0.2">
      <c r="A2653"/>
    </row>
    <row r="2654" spans="1:1" x14ac:dyDescent="0.2">
      <c r="A2654"/>
    </row>
    <row r="2655" spans="1:1" x14ac:dyDescent="0.2">
      <c r="A2655"/>
    </row>
    <row r="2656" spans="1:1" x14ac:dyDescent="0.2">
      <c r="A2656"/>
    </row>
    <row r="2657" spans="1:1" x14ac:dyDescent="0.2">
      <c r="A2657"/>
    </row>
    <row r="2658" spans="1:1" x14ac:dyDescent="0.2">
      <c r="A2658"/>
    </row>
    <row r="2659" spans="1:1" x14ac:dyDescent="0.2">
      <c r="A2659"/>
    </row>
    <row r="2660" spans="1:1" x14ac:dyDescent="0.2">
      <c r="A2660"/>
    </row>
    <row r="2661" spans="1:1" x14ac:dyDescent="0.2">
      <c r="A2661"/>
    </row>
    <row r="2662" spans="1:1" x14ac:dyDescent="0.2">
      <c r="A2662"/>
    </row>
    <row r="2663" spans="1:1" x14ac:dyDescent="0.2">
      <c r="A2663"/>
    </row>
    <row r="2664" spans="1:1" x14ac:dyDescent="0.2">
      <c r="A2664"/>
    </row>
    <row r="2665" spans="1:1" x14ac:dyDescent="0.2">
      <c r="A2665"/>
    </row>
    <row r="2666" spans="1:1" x14ac:dyDescent="0.2">
      <c r="A2666"/>
    </row>
    <row r="2667" spans="1:1" x14ac:dyDescent="0.2">
      <c r="A2667"/>
    </row>
    <row r="2668" spans="1:1" x14ac:dyDescent="0.2">
      <c r="A2668"/>
    </row>
    <row r="2669" spans="1:1" x14ac:dyDescent="0.2">
      <c r="A2669"/>
    </row>
    <row r="2670" spans="1:1" x14ac:dyDescent="0.2">
      <c r="A2670"/>
    </row>
    <row r="2671" spans="1:1" x14ac:dyDescent="0.2">
      <c r="A2671"/>
    </row>
    <row r="2672" spans="1:1" x14ac:dyDescent="0.2">
      <c r="A2672"/>
    </row>
    <row r="2673" spans="1:1" x14ac:dyDescent="0.2">
      <c r="A2673"/>
    </row>
    <row r="2674" spans="1:1" x14ac:dyDescent="0.2">
      <c r="A2674"/>
    </row>
    <row r="2675" spans="1:1" x14ac:dyDescent="0.2">
      <c r="A2675"/>
    </row>
    <row r="2676" spans="1:1" x14ac:dyDescent="0.2">
      <c r="A2676"/>
    </row>
    <row r="2677" spans="1:1" x14ac:dyDescent="0.2">
      <c r="A2677"/>
    </row>
    <row r="2678" spans="1:1" x14ac:dyDescent="0.2">
      <c r="A2678"/>
    </row>
    <row r="2679" spans="1:1" x14ac:dyDescent="0.2">
      <c r="A2679"/>
    </row>
    <row r="2680" spans="1:1" x14ac:dyDescent="0.2">
      <c r="A2680"/>
    </row>
    <row r="2681" spans="1:1" x14ac:dyDescent="0.2">
      <c r="A2681"/>
    </row>
    <row r="2682" spans="1:1" x14ac:dyDescent="0.2">
      <c r="A2682"/>
    </row>
    <row r="2683" spans="1:1" x14ac:dyDescent="0.2">
      <c r="A2683"/>
    </row>
    <row r="2684" spans="1:1" x14ac:dyDescent="0.2">
      <c r="A2684"/>
    </row>
    <row r="2685" spans="1:1" x14ac:dyDescent="0.2">
      <c r="A2685"/>
    </row>
    <row r="2686" spans="1:1" x14ac:dyDescent="0.2">
      <c r="A2686"/>
    </row>
    <row r="2687" spans="1:1" x14ac:dyDescent="0.2">
      <c r="A2687"/>
    </row>
    <row r="2688" spans="1:1" x14ac:dyDescent="0.2">
      <c r="A2688"/>
    </row>
    <row r="2689" spans="1:1" x14ac:dyDescent="0.2">
      <c r="A2689"/>
    </row>
    <row r="2690" spans="1:1" x14ac:dyDescent="0.2">
      <c r="A2690"/>
    </row>
    <row r="2691" spans="1:1" x14ac:dyDescent="0.2">
      <c r="A2691"/>
    </row>
    <row r="2692" spans="1:1" x14ac:dyDescent="0.2">
      <c r="A2692"/>
    </row>
    <row r="2693" spans="1:1" x14ac:dyDescent="0.2">
      <c r="A2693"/>
    </row>
    <row r="2694" spans="1:1" x14ac:dyDescent="0.2">
      <c r="A2694"/>
    </row>
    <row r="2695" spans="1:1" x14ac:dyDescent="0.2">
      <c r="A2695"/>
    </row>
    <row r="2696" spans="1:1" x14ac:dyDescent="0.2">
      <c r="A2696"/>
    </row>
    <row r="2697" spans="1:1" x14ac:dyDescent="0.2">
      <c r="A2697"/>
    </row>
    <row r="2698" spans="1:1" x14ac:dyDescent="0.2">
      <c r="A2698"/>
    </row>
    <row r="2699" spans="1:1" x14ac:dyDescent="0.2">
      <c r="A2699"/>
    </row>
    <row r="2700" spans="1:1" x14ac:dyDescent="0.2">
      <c r="A2700"/>
    </row>
    <row r="2701" spans="1:1" x14ac:dyDescent="0.2">
      <c r="A2701"/>
    </row>
    <row r="2702" spans="1:1" x14ac:dyDescent="0.2">
      <c r="A2702"/>
    </row>
    <row r="2703" spans="1:1" x14ac:dyDescent="0.2">
      <c r="A2703"/>
    </row>
    <row r="2704" spans="1:1" x14ac:dyDescent="0.2">
      <c r="A2704"/>
    </row>
    <row r="2705" spans="1:1" x14ac:dyDescent="0.2">
      <c r="A2705"/>
    </row>
    <row r="2706" spans="1:1" x14ac:dyDescent="0.2">
      <c r="A2706"/>
    </row>
    <row r="2707" spans="1:1" x14ac:dyDescent="0.2">
      <c r="A2707"/>
    </row>
    <row r="2708" spans="1:1" x14ac:dyDescent="0.2">
      <c r="A2708"/>
    </row>
    <row r="2709" spans="1:1" x14ac:dyDescent="0.2">
      <c r="A2709"/>
    </row>
    <row r="2710" spans="1:1" x14ac:dyDescent="0.2">
      <c r="A2710"/>
    </row>
    <row r="2711" spans="1:1" x14ac:dyDescent="0.2">
      <c r="A2711"/>
    </row>
    <row r="2712" spans="1:1" x14ac:dyDescent="0.2">
      <c r="A2712"/>
    </row>
    <row r="2713" spans="1:1" x14ac:dyDescent="0.2">
      <c r="A2713"/>
    </row>
    <row r="2714" spans="1:1" x14ac:dyDescent="0.2">
      <c r="A2714"/>
    </row>
    <row r="2715" spans="1:1" x14ac:dyDescent="0.2">
      <c r="A2715"/>
    </row>
    <row r="2716" spans="1:1" x14ac:dyDescent="0.2">
      <c r="A2716"/>
    </row>
    <row r="2717" spans="1:1" x14ac:dyDescent="0.2">
      <c r="A2717"/>
    </row>
    <row r="2718" spans="1:1" x14ac:dyDescent="0.2">
      <c r="A2718"/>
    </row>
    <row r="2719" spans="1:1" x14ac:dyDescent="0.2">
      <c r="A2719"/>
    </row>
    <row r="2720" spans="1:1" x14ac:dyDescent="0.2">
      <c r="A2720"/>
    </row>
    <row r="2721" spans="1:1" x14ac:dyDescent="0.2">
      <c r="A2721"/>
    </row>
    <row r="2722" spans="1:1" x14ac:dyDescent="0.2">
      <c r="A2722"/>
    </row>
    <row r="2723" spans="1:1" x14ac:dyDescent="0.2">
      <c r="A2723"/>
    </row>
    <row r="2724" spans="1:1" x14ac:dyDescent="0.2">
      <c r="A2724"/>
    </row>
    <row r="2725" spans="1:1" x14ac:dyDescent="0.2">
      <c r="A2725"/>
    </row>
    <row r="2726" spans="1:1" x14ac:dyDescent="0.2">
      <c r="A2726"/>
    </row>
    <row r="2727" spans="1:1" x14ac:dyDescent="0.2">
      <c r="A2727"/>
    </row>
    <row r="2728" spans="1:1" x14ac:dyDescent="0.2">
      <c r="A2728"/>
    </row>
    <row r="2729" spans="1:1" x14ac:dyDescent="0.2">
      <c r="A2729"/>
    </row>
    <row r="2730" spans="1:1" x14ac:dyDescent="0.2">
      <c r="A2730"/>
    </row>
    <row r="2731" spans="1:1" x14ac:dyDescent="0.2">
      <c r="A2731"/>
    </row>
    <row r="2732" spans="1:1" x14ac:dyDescent="0.2">
      <c r="A2732"/>
    </row>
    <row r="2733" spans="1:1" x14ac:dyDescent="0.2">
      <c r="A2733"/>
    </row>
    <row r="2734" spans="1:1" x14ac:dyDescent="0.2">
      <c r="A2734"/>
    </row>
    <row r="2735" spans="1:1" x14ac:dyDescent="0.2">
      <c r="A2735"/>
    </row>
    <row r="2736" spans="1:1" x14ac:dyDescent="0.2">
      <c r="A2736"/>
    </row>
    <row r="2737" spans="1:1" x14ac:dyDescent="0.2">
      <c r="A2737"/>
    </row>
    <row r="2738" spans="1:1" x14ac:dyDescent="0.2">
      <c r="A2738"/>
    </row>
    <row r="2739" spans="1:1" x14ac:dyDescent="0.2">
      <c r="A2739"/>
    </row>
    <row r="2740" spans="1:1" x14ac:dyDescent="0.2">
      <c r="A2740"/>
    </row>
    <row r="2741" spans="1:1" x14ac:dyDescent="0.2">
      <c r="A2741"/>
    </row>
    <row r="2742" spans="1:1" x14ac:dyDescent="0.2">
      <c r="A2742"/>
    </row>
    <row r="2743" spans="1:1" x14ac:dyDescent="0.2">
      <c r="A2743"/>
    </row>
    <row r="2744" spans="1:1" x14ac:dyDescent="0.2">
      <c r="A2744"/>
    </row>
    <row r="2745" spans="1:1" x14ac:dyDescent="0.2">
      <c r="A2745"/>
    </row>
    <row r="2746" spans="1:1" x14ac:dyDescent="0.2">
      <c r="A2746"/>
    </row>
    <row r="2747" spans="1:1" x14ac:dyDescent="0.2">
      <c r="A2747"/>
    </row>
    <row r="2748" spans="1:1" x14ac:dyDescent="0.2">
      <c r="A2748"/>
    </row>
    <row r="2749" spans="1:1" x14ac:dyDescent="0.2">
      <c r="A2749"/>
    </row>
    <row r="2750" spans="1:1" x14ac:dyDescent="0.2">
      <c r="A2750"/>
    </row>
    <row r="2751" spans="1:1" x14ac:dyDescent="0.2">
      <c r="A2751"/>
    </row>
    <row r="2752" spans="1:1" x14ac:dyDescent="0.2">
      <c r="A2752"/>
    </row>
    <row r="2753" spans="1:1" x14ac:dyDescent="0.2">
      <c r="A2753"/>
    </row>
    <row r="2754" spans="1:1" x14ac:dyDescent="0.2">
      <c r="A2754"/>
    </row>
    <row r="2755" spans="1:1" x14ac:dyDescent="0.2">
      <c r="A2755"/>
    </row>
    <row r="2756" spans="1:1" x14ac:dyDescent="0.2">
      <c r="A2756"/>
    </row>
    <row r="2757" spans="1:1" x14ac:dyDescent="0.2">
      <c r="A2757"/>
    </row>
    <row r="2758" spans="1:1" x14ac:dyDescent="0.2">
      <c r="A2758"/>
    </row>
    <row r="2759" spans="1:1" x14ac:dyDescent="0.2">
      <c r="A2759"/>
    </row>
    <row r="2760" spans="1:1" x14ac:dyDescent="0.2">
      <c r="A2760"/>
    </row>
    <row r="2761" spans="1:1" x14ac:dyDescent="0.2">
      <c r="A2761"/>
    </row>
    <row r="2762" spans="1:1" x14ac:dyDescent="0.2">
      <c r="A2762"/>
    </row>
    <row r="2763" spans="1:1" x14ac:dyDescent="0.2">
      <c r="A2763"/>
    </row>
    <row r="2764" spans="1:1" x14ac:dyDescent="0.2">
      <c r="A2764"/>
    </row>
    <row r="2765" spans="1:1" x14ac:dyDescent="0.2">
      <c r="A2765"/>
    </row>
    <row r="2766" spans="1:1" x14ac:dyDescent="0.2">
      <c r="A2766"/>
    </row>
    <row r="2767" spans="1:1" x14ac:dyDescent="0.2">
      <c r="A2767"/>
    </row>
    <row r="2768" spans="1:1" x14ac:dyDescent="0.2">
      <c r="A2768"/>
    </row>
    <row r="2769" spans="1:1" x14ac:dyDescent="0.2">
      <c r="A2769"/>
    </row>
    <row r="2770" spans="1:1" x14ac:dyDescent="0.2">
      <c r="A2770"/>
    </row>
    <row r="2771" spans="1:1" x14ac:dyDescent="0.2">
      <c r="A2771"/>
    </row>
    <row r="2772" spans="1:1" x14ac:dyDescent="0.2">
      <c r="A2772"/>
    </row>
    <row r="2773" spans="1:1" x14ac:dyDescent="0.2">
      <c r="A2773"/>
    </row>
    <row r="2774" spans="1:1" x14ac:dyDescent="0.2">
      <c r="A2774"/>
    </row>
    <row r="2775" spans="1:1" x14ac:dyDescent="0.2">
      <c r="A2775"/>
    </row>
    <row r="2776" spans="1:1" x14ac:dyDescent="0.2">
      <c r="A2776"/>
    </row>
    <row r="2777" spans="1:1" x14ac:dyDescent="0.2">
      <c r="A2777"/>
    </row>
    <row r="2778" spans="1:1" x14ac:dyDescent="0.2">
      <c r="A2778"/>
    </row>
    <row r="2779" spans="1:1" x14ac:dyDescent="0.2">
      <c r="A2779"/>
    </row>
    <row r="2780" spans="1:1" x14ac:dyDescent="0.2">
      <c r="A2780"/>
    </row>
    <row r="2781" spans="1:1" x14ac:dyDescent="0.2">
      <c r="A2781"/>
    </row>
    <row r="2782" spans="1:1" x14ac:dyDescent="0.2">
      <c r="A2782"/>
    </row>
    <row r="2783" spans="1:1" x14ac:dyDescent="0.2">
      <c r="A2783"/>
    </row>
    <row r="2784" spans="1:1" x14ac:dyDescent="0.2">
      <c r="A2784"/>
    </row>
    <row r="2785" spans="1:1" x14ac:dyDescent="0.2">
      <c r="A2785"/>
    </row>
    <row r="2786" spans="1:1" x14ac:dyDescent="0.2">
      <c r="A2786"/>
    </row>
    <row r="2787" spans="1:1" x14ac:dyDescent="0.2">
      <c r="A2787"/>
    </row>
    <row r="2788" spans="1:1" x14ac:dyDescent="0.2">
      <c r="A2788"/>
    </row>
    <row r="2789" spans="1:1" x14ac:dyDescent="0.2">
      <c r="A2789"/>
    </row>
    <row r="2790" spans="1:1" x14ac:dyDescent="0.2">
      <c r="A2790"/>
    </row>
    <row r="2791" spans="1:1" x14ac:dyDescent="0.2">
      <c r="A2791"/>
    </row>
    <row r="2792" spans="1:1" x14ac:dyDescent="0.2">
      <c r="A2792"/>
    </row>
    <row r="2793" spans="1:1" x14ac:dyDescent="0.2">
      <c r="A2793"/>
    </row>
    <row r="2794" spans="1:1" x14ac:dyDescent="0.2">
      <c r="A2794"/>
    </row>
    <row r="2795" spans="1:1" x14ac:dyDescent="0.2">
      <c r="A2795"/>
    </row>
    <row r="2796" spans="1:1" x14ac:dyDescent="0.2">
      <c r="A2796"/>
    </row>
    <row r="2797" spans="1:1" x14ac:dyDescent="0.2">
      <c r="A2797"/>
    </row>
    <row r="2798" spans="1:1" x14ac:dyDescent="0.2">
      <c r="A2798"/>
    </row>
    <row r="2799" spans="1:1" x14ac:dyDescent="0.2">
      <c r="A2799"/>
    </row>
    <row r="2800" spans="1:1" x14ac:dyDescent="0.2">
      <c r="A2800"/>
    </row>
    <row r="2801" spans="1:1" x14ac:dyDescent="0.2">
      <c r="A2801"/>
    </row>
    <row r="2802" spans="1:1" x14ac:dyDescent="0.2">
      <c r="A2802"/>
    </row>
    <row r="2803" spans="1:1" x14ac:dyDescent="0.2">
      <c r="A2803"/>
    </row>
    <row r="2804" spans="1:1" x14ac:dyDescent="0.2">
      <c r="A2804"/>
    </row>
    <row r="2805" spans="1:1" x14ac:dyDescent="0.2">
      <c r="A2805"/>
    </row>
    <row r="2806" spans="1:1" x14ac:dyDescent="0.2">
      <c r="A2806"/>
    </row>
    <row r="2807" spans="1:1" x14ac:dyDescent="0.2">
      <c r="A2807"/>
    </row>
    <row r="2808" spans="1:1" x14ac:dyDescent="0.2">
      <c r="A2808"/>
    </row>
    <row r="2809" spans="1:1" x14ac:dyDescent="0.2">
      <c r="A2809"/>
    </row>
    <row r="2810" spans="1:1" x14ac:dyDescent="0.2">
      <c r="A2810"/>
    </row>
    <row r="2811" spans="1:1" x14ac:dyDescent="0.2">
      <c r="A2811"/>
    </row>
    <row r="2812" spans="1:1" x14ac:dyDescent="0.2">
      <c r="A2812"/>
    </row>
    <row r="2813" spans="1:1" x14ac:dyDescent="0.2">
      <c r="A2813"/>
    </row>
    <row r="2814" spans="1:1" x14ac:dyDescent="0.2">
      <c r="A2814"/>
    </row>
    <row r="2815" spans="1:1" x14ac:dyDescent="0.2">
      <c r="A2815"/>
    </row>
    <row r="2816" spans="1:1" x14ac:dyDescent="0.2">
      <c r="A2816"/>
    </row>
    <row r="2817" spans="1:1" x14ac:dyDescent="0.2">
      <c r="A2817"/>
    </row>
    <row r="2818" spans="1:1" x14ac:dyDescent="0.2">
      <c r="A2818"/>
    </row>
    <row r="2819" spans="1:1" x14ac:dyDescent="0.2">
      <c r="A2819"/>
    </row>
    <row r="2820" spans="1:1" x14ac:dyDescent="0.2">
      <c r="A2820"/>
    </row>
    <row r="2821" spans="1:1" x14ac:dyDescent="0.2">
      <c r="A2821"/>
    </row>
    <row r="2822" spans="1:1" x14ac:dyDescent="0.2">
      <c r="A2822"/>
    </row>
    <row r="2823" spans="1:1" x14ac:dyDescent="0.2">
      <c r="A2823"/>
    </row>
    <row r="2824" spans="1:1" x14ac:dyDescent="0.2">
      <c r="A2824"/>
    </row>
    <row r="2825" spans="1:1" x14ac:dyDescent="0.2">
      <c r="A2825"/>
    </row>
    <row r="2826" spans="1:1" x14ac:dyDescent="0.2">
      <c r="A2826"/>
    </row>
    <row r="2827" spans="1:1" x14ac:dyDescent="0.2">
      <c r="A2827"/>
    </row>
    <row r="2828" spans="1:1" x14ac:dyDescent="0.2">
      <c r="A2828"/>
    </row>
    <row r="2829" spans="1:1" x14ac:dyDescent="0.2">
      <c r="A2829"/>
    </row>
    <row r="2830" spans="1:1" x14ac:dyDescent="0.2">
      <c r="A2830"/>
    </row>
    <row r="2831" spans="1:1" x14ac:dyDescent="0.2">
      <c r="A2831"/>
    </row>
    <row r="2832" spans="1:1" x14ac:dyDescent="0.2">
      <c r="A2832"/>
    </row>
    <row r="2833" spans="1:1" x14ac:dyDescent="0.2">
      <c r="A2833"/>
    </row>
    <row r="2834" spans="1:1" x14ac:dyDescent="0.2">
      <c r="A2834"/>
    </row>
    <row r="2835" spans="1:1" x14ac:dyDescent="0.2">
      <c r="A2835"/>
    </row>
    <row r="2836" spans="1:1" x14ac:dyDescent="0.2">
      <c r="A2836"/>
    </row>
    <row r="2837" spans="1:1" x14ac:dyDescent="0.2">
      <c r="A2837"/>
    </row>
    <row r="2838" spans="1:1" x14ac:dyDescent="0.2">
      <c r="A2838"/>
    </row>
    <row r="2839" spans="1:1" x14ac:dyDescent="0.2">
      <c r="A2839"/>
    </row>
    <row r="2840" spans="1:1" x14ac:dyDescent="0.2">
      <c r="A2840"/>
    </row>
    <row r="2841" spans="1:1" x14ac:dyDescent="0.2">
      <c r="A2841"/>
    </row>
    <row r="2842" spans="1:1" x14ac:dyDescent="0.2">
      <c r="A2842"/>
    </row>
    <row r="2843" spans="1:1" x14ac:dyDescent="0.2">
      <c r="A2843"/>
    </row>
    <row r="2844" spans="1:1" x14ac:dyDescent="0.2">
      <c r="A2844"/>
    </row>
    <row r="2845" spans="1:1" x14ac:dyDescent="0.2">
      <c r="A2845"/>
    </row>
    <row r="2846" spans="1:1" x14ac:dyDescent="0.2">
      <c r="A2846"/>
    </row>
    <row r="2847" spans="1:1" x14ac:dyDescent="0.2">
      <c r="A2847"/>
    </row>
    <row r="2848" spans="1:1" x14ac:dyDescent="0.2">
      <c r="A2848"/>
    </row>
    <row r="2849" spans="1:1" x14ac:dyDescent="0.2">
      <c r="A2849"/>
    </row>
    <row r="2850" spans="1:1" x14ac:dyDescent="0.2">
      <c r="A2850"/>
    </row>
    <row r="2851" spans="1:1" x14ac:dyDescent="0.2">
      <c r="A2851"/>
    </row>
    <row r="2852" spans="1:1" x14ac:dyDescent="0.2">
      <c r="A2852"/>
    </row>
    <row r="2853" spans="1:1" x14ac:dyDescent="0.2">
      <c r="A2853"/>
    </row>
    <row r="2854" spans="1:1" x14ac:dyDescent="0.2">
      <c r="A2854"/>
    </row>
    <row r="2855" spans="1:1" x14ac:dyDescent="0.2">
      <c r="A2855"/>
    </row>
    <row r="2856" spans="1:1" x14ac:dyDescent="0.2">
      <c r="A2856"/>
    </row>
    <row r="2857" spans="1:1" x14ac:dyDescent="0.2">
      <c r="A2857"/>
    </row>
    <row r="2858" spans="1:1" x14ac:dyDescent="0.2">
      <c r="A2858"/>
    </row>
    <row r="2859" spans="1:1" x14ac:dyDescent="0.2">
      <c r="A2859"/>
    </row>
    <row r="2860" spans="1:1" x14ac:dyDescent="0.2">
      <c r="A2860"/>
    </row>
    <row r="2861" spans="1:1" x14ac:dyDescent="0.2">
      <c r="A2861"/>
    </row>
    <row r="2862" spans="1:1" x14ac:dyDescent="0.2">
      <c r="A2862"/>
    </row>
    <row r="2863" spans="1:1" x14ac:dyDescent="0.2">
      <c r="A2863"/>
    </row>
    <row r="2864" spans="1:1" x14ac:dyDescent="0.2">
      <c r="A2864"/>
    </row>
    <row r="2865" spans="1:1" x14ac:dyDescent="0.2">
      <c r="A2865"/>
    </row>
    <row r="2866" spans="1:1" x14ac:dyDescent="0.2">
      <c r="A2866"/>
    </row>
    <row r="2867" spans="1:1" x14ac:dyDescent="0.2">
      <c r="A2867"/>
    </row>
    <row r="2868" spans="1:1" x14ac:dyDescent="0.2">
      <c r="A2868"/>
    </row>
    <row r="2869" spans="1:1" x14ac:dyDescent="0.2">
      <c r="A2869"/>
    </row>
    <row r="2870" spans="1:1" x14ac:dyDescent="0.2">
      <c r="A2870"/>
    </row>
    <row r="2871" spans="1:1" x14ac:dyDescent="0.2">
      <c r="A2871"/>
    </row>
    <row r="2872" spans="1:1" x14ac:dyDescent="0.2">
      <c r="A2872"/>
    </row>
    <row r="2873" spans="1:1" x14ac:dyDescent="0.2">
      <c r="A2873"/>
    </row>
    <row r="2874" spans="1:1" x14ac:dyDescent="0.2">
      <c r="A2874"/>
    </row>
    <row r="2875" spans="1:1" x14ac:dyDescent="0.2">
      <c r="A2875"/>
    </row>
    <row r="2876" spans="1:1" x14ac:dyDescent="0.2">
      <c r="A2876"/>
    </row>
    <row r="2877" spans="1:1" x14ac:dyDescent="0.2">
      <c r="A2877"/>
    </row>
    <row r="2878" spans="1:1" x14ac:dyDescent="0.2">
      <c r="A2878"/>
    </row>
    <row r="2879" spans="1:1" x14ac:dyDescent="0.2">
      <c r="A2879"/>
    </row>
    <row r="2880" spans="1:1" x14ac:dyDescent="0.2">
      <c r="A2880"/>
    </row>
    <row r="2881" spans="1:1" x14ac:dyDescent="0.2">
      <c r="A2881"/>
    </row>
    <row r="2882" spans="1:1" x14ac:dyDescent="0.2">
      <c r="A2882"/>
    </row>
    <row r="2883" spans="1:1" x14ac:dyDescent="0.2">
      <c r="A2883"/>
    </row>
    <row r="2884" spans="1:1" x14ac:dyDescent="0.2">
      <c r="A2884"/>
    </row>
    <row r="2885" spans="1:1" x14ac:dyDescent="0.2">
      <c r="A2885"/>
    </row>
    <row r="2886" spans="1:1" x14ac:dyDescent="0.2">
      <c r="A2886"/>
    </row>
    <row r="2887" spans="1:1" x14ac:dyDescent="0.2">
      <c r="A2887"/>
    </row>
    <row r="2888" spans="1:1" x14ac:dyDescent="0.2">
      <c r="A2888"/>
    </row>
    <row r="2889" spans="1:1" x14ac:dyDescent="0.2">
      <c r="A2889"/>
    </row>
    <row r="2890" spans="1:1" x14ac:dyDescent="0.2">
      <c r="A2890"/>
    </row>
    <row r="2891" spans="1:1" x14ac:dyDescent="0.2">
      <c r="A2891"/>
    </row>
    <row r="2892" spans="1:1" x14ac:dyDescent="0.2">
      <c r="A2892"/>
    </row>
    <row r="2893" spans="1:1" x14ac:dyDescent="0.2">
      <c r="A2893"/>
    </row>
    <row r="2894" spans="1:1" x14ac:dyDescent="0.2">
      <c r="A2894"/>
    </row>
    <row r="2895" spans="1:1" x14ac:dyDescent="0.2">
      <c r="A2895"/>
    </row>
    <row r="2896" spans="1:1" x14ac:dyDescent="0.2">
      <c r="A2896"/>
    </row>
    <row r="2897" spans="1:1" x14ac:dyDescent="0.2">
      <c r="A2897"/>
    </row>
    <row r="2898" spans="1:1" x14ac:dyDescent="0.2">
      <c r="A2898"/>
    </row>
    <row r="2899" spans="1:1" x14ac:dyDescent="0.2">
      <c r="A2899"/>
    </row>
    <row r="2900" spans="1:1" x14ac:dyDescent="0.2">
      <c r="A2900"/>
    </row>
    <row r="2901" spans="1:1" x14ac:dyDescent="0.2">
      <c r="A2901"/>
    </row>
    <row r="2902" spans="1:1" x14ac:dyDescent="0.2">
      <c r="A2902"/>
    </row>
    <row r="2903" spans="1:1" x14ac:dyDescent="0.2">
      <c r="A2903"/>
    </row>
    <row r="2904" spans="1:1" x14ac:dyDescent="0.2">
      <c r="A2904"/>
    </row>
    <row r="2905" spans="1:1" x14ac:dyDescent="0.2">
      <c r="A2905"/>
    </row>
    <row r="2906" spans="1:1" x14ac:dyDescent="0.2">
      <c r="A2906"/>
    </row>
    <row r="2907" spans="1:1" x14ac:dyDescent="0.2">
      <c r="A2907"/>
    </row>
    <row r="2908" spans="1:1" x14ac:dyDescent="0.2">
      <c r="A2908"/>
    </row>
    <row r="2909" spans="1:1" x14ac:dyDescent="0.2">
      <c r="A2909"/>
    </row>
    <row r="2910" spans="1:1" x14ac:dyDescent="0.2">
      <c r="A2910"/>
    </row>
    <row r="2911" spans="1:1" x14ac:dyDescent="0.2">
      <c r="A2911"/>
    </row>
    <row r="2912" spans="1:1" x14ac:dyDescent="0.2">
      <c r="A2912"/>
    </row>
    <row r="2913" spans="1:1" x14ac:dyDescent="0.2">
      <c r="A2913"/>
    </row>
    <row r="2914" spans="1:1" x14ac:dyDescent="0.2">
      <c r="A2914"/>
    </row>
    <row r="2915" spans="1:1" x14ac:dyDescent="0.2">
      <c r="A2915"/>
    </row>
    <row r="2916" spans="1:1" x14ac:dyDescent="0.2">
      <c r="A2916"/>
    </row>
    <row r="2917" spans="1:1" x14ac:dyDescent="0.2">
      <c r="A2917"/>
    </row>
    <row r="2918" spans="1:1" x14ac:dyDescent="0.2">
      <c r="A2918"/>
    </row>
    <row r="2919" spans="1:1" x14ac:dyDescent="0.2">
      <c r="A2919"/>
    </row>
    <row r="2920" spans="1:1" x14ac:dyDescent="0.2">
      <c r="A2920"/>
    </row>
    <row r="2921" spans="1:1" x14ac:dyDescent="0.2">
      <c r="A2921"/>
    </row>
    <row r="2922" spans="1:1" x14ac:dyDescent="0.2">
      <c r="A2922"/>
    </row>
    <row r="2923" spans="1:1" x14ac:dyDescent="0.2">
      <c r="A2923"/>
    </row>
    <row r="2924" spans="1:1" x14ac:dyDescent="0.2">
      <c r="A2924"/>
    </row>
    <row r="2925" spans="1:1" x14ac:dyDescent="0.2">
      <c r="A2925"/>
    </row>
    <row r="2926" spans="1:1" x14ac:dyDescent="0.2">
      <c r="A2926"/>
    </row>
    <row r="2927" spans="1:1" x14ac:dyDescent="0.2">
      <c r="A2927"/>
    </row>
    <row r="2928" spans="1:1" x14ac:dyDescent="0.2">
      <c r="A2928"/>
    </row>
    <row r="2929" spans="1:1" x14ac:dyDescent="0.2">
      <c r="A2929"/>
    </row>
    <row r="2930" spans="1:1" x14ac:dyDescent="0.2">
      <c r="A2930"/>
    </row>
    <row r="2931" spans="1:1" x14ac:dyDescent="0.2">
      <c r="A2931"/>
    </row>
    <row r="2932" spans="1:1" x14ac:dyDescent="0.2">
      <c r="A2932"/>
    </row>
    <row r="2933" spans="1:1" x14ac:dyDescent="0.2">
      <c r="A2933"/>
    </row>
    <row r="2934" spans="1:1" x14ac:dyDescent="0.2">
      <c r="A2934"/>
    </row>
    <row r="2935" spans="1:1" x14ac:dyDescent="0.2">
      <c r="A2935"/>
    </row>
    <row r="2936" spans="1:1" x14ac:dyDescent="0.2">
      <c r="A2936"/>
    </row>
    <row r="2937" spans="1:1" x14ac:dyDescent="0.2">
      <c r="A2937"/>
    </row>
    <row r="2938" spans="1:1" x14ac:dyDescent="0.2">
      <c r="A2938"/>
    </row>
    <row r="2939" spans="1:1" x14ac:dyDescent="0.2">
      <c r="A2939"/>
    </row>
    <row r="2940" spans="1:1" x14ac:dyDescent="0.2">
      <c r="A2940"/>
    </row>
    <row r="2941" spans="1:1" x14ac:dyDescent="0.2">
      <c r="A2941"/>
    </row>
    <row r="2942" spans="1:1" x14ac:dyDescent="0.2">
      <c r="A2942"/>
    </row>
    <row r="2943" spans="1:1" x14ac:dyDescent="0.2">
      <c r="A2943"/>
    </row>
    <row r="2944" spans="1:1" x14ac:dyDescent="0.2">
      <c r="A2944"/>
    </row>
    <row r="2945" spans="1:1" x14ac:dyDescent="0.2">
      <c r="A2945"/>
    </row>
    <row r="2946" spans="1:1" x14ac:dyDescent="0.2">
      <c r="A2946"/>
    </row>
    <row r="2947" spans="1:1" x14ac:dyDescent="0.2">
      <c r="A2947"/>
    </row>
    <row r="2948" spans="1:1" x14ac:dyDescent="0.2">
      <c r="A2948"/>
    </row>
    <row r="2949" spans="1:1" x14ac:dyDescent="0.2">
      <c r="A2949"/>
    </row>
    <row r="2950" spans="1:1" x14ac:dyDescent="0.2">
      <c r="A2950"/>
    </row>
    <row r="2951" spans="1:1" x14ac:dyDescent="0.2">
      <c r="A2951"/>
    </row>
    <row r="2952" spans="1:1" x14ac:dyDescent="0.2">
      <c r="A2952"/>
    </row>
    <row r="2953" spans="1:1" x14ac:dyDescent="0.2">
      <c r="A2953"/>
    </row>
    <row r="2954" spans="1:1" x14ac:dyDescent="0.2">
      <c r="A2954"/>
    </row>
    <row r="2955" spans="1:1" x14ac:dyDescent="0.2">
      <c r="A2955"/>
    </row>
    <row r="2956" spans="1:1" x14ac:dyDescent="0.2">
      <c r="A2956"/>
    </row>
    <row r="2957" spans="1:1" x14ac:dyDescent="0.2">
      <c r="A2957"/>
    </row>
    <row r="2958" spans="1:1" x14ac:dyDescent="0.2">
      <c r="A2958"/>
    </row>
    <row r="2959" spans="1:1" x14ac:dyDescent="0.2">
      <c r="A2959"/>
    </row>
    <row r="2960" spans="1:1" x14ac:dyDescent="0.2">
      <c r="A2960"/>
    </row>
    <row r="2961" spans="1:1" x14ac:dyDescent="0.2">
      <c r="A2961"/>
    </row>
    <row r="2962" spans="1:1" x14ac:dyDescent="0.2">
      <c r="A2962"/>
    </row>
    <row r="2963" spans="1:1" x14ac:dyDescent="0.2">
      <c r="A2963"/>
    </row>
    <row r="2964" spans="1:1" x14ac:dyDescent="0.2">
      <c r="A2964"/>
    </row>
    <row r="2965" spans="1:1" x14ac:dyDescent="0.2">
      <c r="A2965"/>
    </row>
    <row r="2966" spans="1:1" x14ac:dyDescent="0.2">
      <c r="A2966"/>
    </row>
    <row r="2967" spans="1:1" x14ac:dyDescent="0.2">
      <c r="A2967"/>
    </row>
    <row r="2968" spans="1:1" x14ac:dyDescent="0.2">
      <c r="A2968"/>
    </row>
    <row r="2969" spans="1:1" x14ac:dyDescent="0.2">
      <c r="A2969"/>
    </row>
    <row r="2970" spans="1:1" x14ac:dyDescent="0.2">
      <c r="A2970"/>
    </row>
    <row r="2971" spans="1:1" x14ac:dyDescent="0.2">
      <c r="A2971"/>
    </row>
    <row r="2972" spans="1:1" x14ac:dyDescent="0.2">
      <c r="A2972"/>
    </row>
    <row r="2973" spans="1:1" x14ac:dyDescent="0.2">
      <c r="A2973"/>
    </row>
    <row r="2974" spans="1:1" x14ac:dyDescent="0.2">
      <c r="A2974"/>
    </row>
    <row r="2975" spans="1:1" x14ac:dyDescent="0.2">
      <c r="A2975"/>
    </row>
    <row r="2976" spans="1:1" x14ac:dyDescent="0.2">
      <c r="A2976"/>
    </row>
    <row r="2977" spans="1:1" x14ac:dyDescent="0.2">
      <c r="A2977"/>
    </row>
    <row r="2978" spans="1:1" x14ac:dyDescent="0.2">
      <c r="A2978"/>
    </row>
    <row r="2979" spans="1:1" x14ac:dyDescent="0.2">
      <c r="A2979"/>
    </row>
    <row r="2980" spans="1:1" x14ac:dyDescent="0.2">
      <c r="A2980"/>
    </row>
    <row r="2981" spans="1:1" x14ac:dyDescent="0.2">
      <c r="A2981"/>
    </row>
    <row r="2982" spans="1:1" x14ac:dyDescent="0.2">
      <c r="A2982"/>
    </row>
    <row r="2983" spans="1:1" x14ac:dyDescent="0.2">
      <c r="A2983"/>
    </row>
    <row r="2984" spans="1:1" x14ac:dyDescent="0.2">
      <c r="A2984"/>
    </row>
    <row r="2985" spans="1:1" x14ac:dyDescent="0.2">
      <c r="A2985"/>
    </row>
    <row r="2986" spans="1:1" x14ac:dyDescent="0.2">
      <c r="A2986"/>
    </row>
    <row r="2987" spans="1:1" x14ac:dyDescent="0.2">
      <c r="A2987"/>
    </row>
    <row r="2988" spans="1:1" x14ac:dyDescent="0.2">
      <c r="A2988"/>
    </row>
    <row r="2989" spans="1:1" x14ac:dyDescent="0.2">
      <c r="A2989"/>
    </row>
    <row r="2990" spans="1:1" x14ac:dyDescent="0.2">
      <c r="A2990"/>
    </row>
    <row r="2991" spans="1:1" x14ac:dyDescent="0.2">
      <c r="A2991"/>
    </row>
    <row r="2992" spans="1:1" x14ac:dyDescent="0.2">
      <c r="A2992"/>
    </row>
    <row r="2993" spans="1:1" x14ac:dyDescent="0.2">
      <c r="A2993"/>
    </row>
    <row r="2994" spans="1:1" x14ac:dyDescent="0.2">
      <c r="A2994"/>
    </row>
    <row r="2995" spans="1:1" x14ac:dyDescent="0.2">
      <c r="A2995"/>
    </row>
    <row r="2996" spans="1:1" x14ac:dyDescent="0.2">
      <c r="A2996"/>
    </row>
    <row r="2997" spans="1:1" x14ac:dyDescent="0.2">
      <c r="A2997"/>
    </row>
    <row r="2998" spans="1:1" x14ac:dyDescent="0.2">
      <c r="A2998"/>
    </row>
    <row r="2999" spans="1:1" x14ac:dyDescent="0.2">
      <c r="A2999"/>
    </row>
    <row r="3000" spans="1:1" x14ac:dyDescent="0.2">
      <c r="A3000"/>
    </row>
    <row r="3001" spans="1:1" x14ac:dyDescent="0.2">
      <c r="A3001"/>
    </row>
    <row r="3002" spans="1:1" x14ac:dyDescent="0.2">
      <c r="A3002"/>
    </row>
    <row r="3003" spans="1:1" x14ac:dyDescent="0.2">
      <c r="A3003"/>
    </row>
    <row r="3004" spans="1:1" x14ac:dyDescent="0.2">
      <c r="A3004"/>
    </row>
    <row r="3005" spans="1:1" x14ac:dyDescent="0.2">
      <c r="A3005"/>
    </row>
    <row r="3006" spans="1:1" x14ac:dyDescent="0.2">
      <c r="A3006"/>
    </row>
    <row r="3007" spans="1:1" x14ac:dyDescent="0.2">
      <c r="A3007"/>
    </row>
    <row r="3008" spans="1:1" x14ac:dyDescent="0.2">
      <c r="A3008"/>
    </row>
    <row r="3009" spans="1:1" x14ac:dyDescent="0.2">
      <c r="A3009"/>
    </row>
    <row r="3010" spans="1:1" x14ac:dyDescent="0.2">
      <c r="A3010"/>
    </row>
    <row r="3011" spans="1:1" x14ac:dyDescent="0.2">
      <c r="A3011"/>
    </row>
    <row r="3012" spans="1:1" x14ac:dyDescent="0.2">
      <c r="A3012"/>
    </row>
    <row r="3013" spans="1:1" x14ac:dyDescent="0.2">
      <c r="A3013"/>
    </row>
    <row r="3014" spans="1:1" x14ac:dyDescent="0.2">
      <c r="A3014"/>
    </row>
    <row r="3015" spans="1:1" x14ac:dyDescent="0.2">
      <c r="A3015"/>
    </row>
    <row r="3016" spans="1:1" x14ac:dyDescent="0.2">
      <c r="A3016"/>
    </row>
    <row r="3017" spans="1:1" x14ac:dyDescent="0.2">
      <c r="A3017"/>
    </row>
    <row r="3018" spans="1:1" x14ac:dyDescent="0.2">
      <c r="A3018"/>
    </row>
    <row r="3019" spans="1:1" x14ac:dyDescent="0.2">
      <c r="A3019"/>
    </row>
    <row r="3020" spans="1:1" x14ac:dyDescent="0.2">
      <c r="A3020"/>
    </row>
    <row r="3021" spans="1:1" x14ac:dyDescent="0.2">
      <c r="A3021"/>
    </row>
    <row r="3022" spans="1:1" x14ac:dyDescent="0.2">
      <c r="A3022"/>
    </row>
    <row r="3023" spans="1:1" x14ac:dyDescent="0.2">
      <c r="A3023"/>
    </row>
    <row r="3024" spans="1:1" x14ac:dyDescent="0.2">
      <c r="A3024"/>
    </row>
    <row r="3025" spans="1:1" x14ac:dyDescent="0.2">
      <c r="A3025"/>
    </row>
    <row r="3026" spans="1:1" x14ac:dyDescent="0.2">
      <c r="A3026"/>
    </row>
    <row r="3027" spans="1:1" x14ac:dyDescent="0.2">
      <c r="A3027"/>
    </row>
    <row r="3028" spans="1:1" x14ac:dyDescent="0.2">
      <c r="A3028"/>
    </row>
    <row r="3029" spans="1:1" x14ac:dyDescent="0.2">
      <c r="A3029"/>
    </row>
    <row r="3030" spans="1:1" x14ac:dyDescent="0.2">
      <c r="A3030"/>
    </row>
    <row r="3031" spans="1:1" x14ac:dyDescent="0.2">
      <c r="A3031"/>
    </row>
    <row r="3032" spans="1:1" x14ac:dyDescent="0.2">
      <c r="A3032"/>
    </row>
    <row r="3033" spans="1:1" x14ac:dyDescent="0.2">
      <c r="A3033"/>
    </row>
    <row r="3034" spans="1:1" x14ac:dyDescent="0.2">
      <c r="A3034"/>
    </row>
    <row r="3035" spans="1:1" x14ac:dyDescent="0.2">
      <c r="A3035"/>
    </row>
    <row r="3036" spans="1:1" x14ac:dyDescent="0.2">
      <c r="A3036"/>
    </row>
    <row r="3037" spans="1:1" x14ac:dyDescent="0.2">
      <c r="A3037"/>
    </row>
    <row r="3038" spans="1:1" x14ac:dyDescent="0.2">
      <c r="A3038"/>
    </row>
    <row r="3039" spans="1:1" x14ac:dyDescent="0.2">
      <c r="A3039"/>
    </row>
    <row r="3040" spans="1:1" x14ac:dyDescent="0.2">
      <c r="A3040"/>
    </row>
    <row r="3041" spans="1:1" x14ac:dyDescent="0.2">
      <c r="A3041"/>
    </row>
    <row r="3042" spans="1:1" x14ac:dyDescent="0.2">
      <c r="A3042"/>
    </row>
    <row r="3043" spans="1:1" x14ac:dyDescent="0.2">
      <c r="A3043"/>
    </row>
    <row r="3044" spans="1:1" x14ac:dyDescent="0.2">
      <c r="A3044"/>
    </row>
    <row r="3045" spans="1:1" x14ac:dyDescent="0.2">
      <c r="A3045"/>
    </row>
    <row r="3046" spans="1:1" x14ac:dyDescent="0.2">
      <c r="A3046"/>
    </row>
    <row r="3047" spans="1:1" x14ac:dyDescent="0.2">
      <c r="A3047"/>
    </row>
    <row r="3048" spans="1:1" x14ac:dyDescent="0.2">
      <c r="A3048"/>
    </row>
    <row r="3049" spans="1:1" x14ac:dyDescent="0.2">
      <c r="A3049"/>
    </row>
    <row r="3050" spans="1:1" x14ac:dyDescent="0.2">
      <c r="A3050"/>
    </row>
    <row r="3051" spans="1:1" x14ac:dyDescent="0.2">
      <c r="A3051"/>
    </row>
    <row r="3052" spans="1:1" x14ac:dyDescent="0.2">
      <c r="A3052"/>
    </row>
    <row r="3053" spans="1:1" x14ac:dyDescent="0.2">
      <c r="A3053"/>
    </row>
    <row r="3054" spans="1:1" x14ac:dyDescent="0.2">
      <c r="A3054"/>
    </row>
    <row r="3055" spans="1:1" x14ac:dyDescent="0.2">
      <c r="A3055"/>
    </row>
    <row r="3056" spans="1:1" x14ac:dyDescent="0.2">
      <c r="A3056"/>
    </row>
    <row r="3057" spans="1:1" x14ac:dyDescent="0.2">
      <c r="A3057"/>
    </row>
    <row r="3058" spans="1:1" x14ac:dyDescent="0.2">
      <c r="A3058"/>
    </row>
    <row r="3059" spans="1:1" x14ac:dyDescent="0.2">
      <c r="A3059"/>
    </row>
    <row r="3060" spans="1:1" x14ac:dyDescent="0.2">
      <c r="A3060"/>
    </row>
    <row r="3061" spans="1:1" x14ac:dyDescent="0.2">
      <c r="A3061"/>
    </row>
    <row r="3062" spans="1:1" x14ac:dyDescent="0.2">
      <c r="A3062"/>
    </row>
    <row r="3063" spans="1:1" x14ac:dyDescent="0.2">
      <c r="A3063"/>
    </row>
    <row r="3064" spans="1:1" x14ac:dyDescent="0.2">
      <c r="A3064"/>
    </row>
    <row r="3065" spans="1:1" x14ac:dyDescent="0.2">
      <c r="A3065"/>
    </row>
    <row r="3066" spans="1:1" x14ac:dyDescent="0.2">
      <c r="A3066"/>
    </row>
    <row r="3067" spans="1:1" x14ac:dyDescent="0.2">
      <c r="A3067"/>
    </row>
    <row r="3068" spans="1:1" x14ac:dyDescent="0.2">
      <c r="A3068"/>
    </row>
    <row r="3069" spans="1:1" x14ac:dyDescent="0.2">
      <c r="A3069"/>
    </row>
    <row r="3070" spans="1:1" x14ac:dyDescent="0.2">
      <c r="A3070"/>
    </row>
    <row r="3071" spans="1:1" x14ac:dyDescent="0.2">
      <c r="A3071"/>
    </row>
    <row r="3072" spans="1:1" x14ac:dyDescent="0.2">
      <c r="A3072"/>
    </row>
    <row r="3073" spans="1:1" x14ac:dyDescent="0.2">
      <c r="A3073"/>
    </row>
    <row r="3074" spans="1:1" x14ac:dyDescent="0.2">
      <c r="A3074"/>
    </row>
    <row r="3075" spans="1:1" x14ac:dyDescent="0.2">
      <c r="A3075"/>
    </row>
    <row r="3076" spans="1:1" x14ac:dyDescent="0.2">
      <c r="A3076"/>
    </row>
    <row r="3077" spans="1:1" x14ac:dyDescent="0.2">
      <c r="A3077"/>
    </row>
    <row r="3078" spans="1:1" x14ac:dyDescent="0.2">
      <c r="A3078"/>
    </row>
    <row r="3079" spans="1:1" x14ac:dyDescent="0.2">
      <c r="A3079"/>
    </row>
    <row r="3080" spans="1:1" x14ac:dyDescent="0.2">
      <c r="A3080"/>
    </row>
    <row r="3081" spans="1:1" x14ac:dyDescent="0.2">
      <c r="A3081"/>
    </row>
    <row r="3082" spans="1:1" x14ac:dyDescent="0.2">
      <c r="A3082"/>
    </row>
    <row r="3083" spans="1:1" x14ac:dyDescent="0.2">
      <c r="A3083"/>
    </row>
    <row r="3084" spans="1:1" x14ac:dyDescent="0.2">
      <c r="A3084"/>
    </row>
    <row r="3085" spans="1:1" x14ac:dyDescent="0.2">
      <c r="A3085"/>
    </row>
    <row r="3086" spans="1:1" x14ac:dyDescent="0.2">
      <c r="A3086"/>
    </row>
    <row r="3087" spans="1:1" x14ac:dyDescent="0.2">
      <c r="A3087"/>
    </row>
    <row r="3088" spans="1:1" x14ac:dyDescent="0.2">
      <c r="A3088"/>
    </row>
    <row r="3089" spans="1:1" x14ac:dyDescent="0.2">
      <c r="A3089"/>
    </row>
    <row r="3090" spans="1:1" x14ac:dyDescent="0.2">
      <c r="A3090"/>
    </row>
    <row r="3091" spans="1:1" x14ac:dyDescent="0.2">
      <c r="A3091"/>
    </row>
    <row r="3092" spans="1:1" x14ac:dyDescent="0.2">
      <c r="A3092"/>
    </row>
    <row r="3093" spans="1:1" x14ac:dyDescent="0.2">
      <c r="A3093"/>
    </row>
    <row r="3094" spans="1:1" x14ac:dyDescent="0.2">
      <c r="A3094"/>
    </row>
    <row r="3095" spans="1:1" x14ac:dyDescent="0.2">
      <c r="A3095"/>
    </row>
    <row r="3096" spans="1:1" x14ac:dyDescent="0.2">
      <c r="A3096"/>
    </row>
    <row r="3097" spans="1:1" x14ac:dyDescent="0.2">
      <c r="A3097"/>
    </row>
    <row r="3098" spans="1:1" x14ac:dyDescent="0.2">
      <c r="A3098"/>
    </row>
    <row r="3099" spans="1:1" x14ac:dyDescent="0.2">
      <c r="A3099"/>
    </row>
    <row r="3100" spans="1:1" x14ac:dyDescent="0.2">
      <c r="A3100"/>
    </row>
    <row r="3101" spans="1:1" x14ac:dyDescent="0.2">
      <c r="A3101"/>
    </row>
    <row r="3102" spans="1:1" x14ac:dyDescent="0.2">
      <c r="A3102"/>
    </row>
    <row r="3103" spans="1:1" x14ac:dyDescent="0.2">
      <c r="A3103"/>
    </row>
    <row r="3104" spans="1:1" x14ac:dyDescent="0.2">
      <c r="A3104"/>
    </row>
    <row r="3105" spans="1:1" x14ac:dyDescent="0.2">
      <c r="A3105"/>
    </row>
    <row r="3106" spans="1:1" x14ac:dyDescent="0.2">
      <c r="A3106"/>
    </row>
    <row r="3107" spans="1:1" x14ac:dyDescent="0.2">
      <c r="A3107"/>
    </row>
    <row r="3108" spans="1:1" x14ac:dyDescent="0.2">
      <c r="A3108"/>
    </row>
    <row r="3109" spans="1:1" x14ac:dyDescent="0.2">
      <c r="A3109"/>
    </row>
    <row r="3110" spans="1:1" x14ac:dyDescent="0.2">
      <c r="A3110"/>
    </row>
    <row r="3111" spans="1:1" x14ac:dyDescent="0.2">
      <c r="A3111"/>
    </row>
    <row r="3112" spans="1:1" x14ac:dyDescent="0.2">
      <c r="A3112"/>
    </row>
    <row r="3113" spans="1:1" x14ac:dyDescent="0.2">
      <c r="A3113"/>
    </row>
    <row r="3114" spans="1:1" x14ac:dyDescent="0.2">
      <c r="A3114"/>
    </row>
    <row r="3115" spans="1:1" x14ac:dyDescent="0.2">
      <c r="A3115"/>
    </row>
    <row r="3116" spans="1:1" x14ac:dyDescent="0.2">
      <c r="A3116"/>
    </row>
    <row r="3117" spans="1:1" x14ac:dyDescent="0.2">
      <c r="A3117"/>
    </row>
    <row r="3118" spans="1:1" x14ac:dyDescent="0.2">
      <c r="A3118"/>
    </row>
    <row r="3119" spans="1:1" x14ac:dyDescent="0.2">
      <c r="A3119"/>
    </row>
    <row r="3120" spans="1:1" x14ac:dyDescent="0.2">
      <c r="A3120"/>
    </row>
    <row r="3121" spans="1:1" x14ac:dyDescent="0.2">
      <c r="A3121"/>
    </row>
    <row r="3122" spans="1:1" x14ac:dyDescent="0.2">
      <c r="A3122"/>
    </row>
    <row r="3123" spans="1:1" x14ac:dyDescent="0.2">
      <c r="A3123"/>
    </row>
    <row r="3124" spans="1:1" x14ac:dyDescent="0.2">
      <c r="A3124"/>
    </row>
    <row r="3125" spans="1:1" x14ac:dyDescent="0.2">
      <c r="A3125"/>
    </row>
    <row r="3126" spans="1:1" x14ac:dyDescent="0.2">
      <c r="A3126"/>
    </row>
    <row r="3127" spans="1:1" x14ac:dyDescent="0.2">
      <c r="A3127"/>
    </row>
    <row r="3128" spans="1:1" x14ac:dyDescent="0.2">
      <c r="A3128"/>
    </row>
    <row r="3129" spans="1:1" x14ac:dyDescent="0.2">
      <c r="A3129"/>
    </row>
    <row r="3130" spans="1:1" x14ac:dyDescent="0.2">
      <c r="A3130"/>
    </row>
    <row r="3131" spans="1:1" x14ac:dyDescent="0.2">
      <c r="A3131"/>
    </row>
    <row r="3132" spans="1:1" x14ac:dyDescent="0.2">
      <c r="A3132"/>
    </row>
    <row r="3133" spans="1:1" x14ac:dyDescent="0.2">
      <c r="A3133"/>
    </row>
    <row r="3134" spans="1:1" x14ac:dyDescent="0.2">
      <c r="A3134"/>
    </row>
    <row r="3135" spans="1:1" x14ac:dyDescent="0.2">
      <c r="A3135"/>
    </row>
    <row r="3136" spans="1:1" x14ac:dyDescent="0.2">
      <c r="A3136"/>
    </row>
    <row r="3137" spans="1:1" x14ac:dyDescent="0.2">
      <c r="A3137"/>
    </row>
    <row r="3138" spans="1:1" x14ac:dyDescent="0.2">
      <c r="A3138"/>
    </row>
    <row r="3139" spans="1:1" x14ac:dyDescent="0.2">
      <c r="A3139"/>
    </row>
    <row r="3140" spans="1:1" x14ac:dyDescent="0.2">
      <c r="A3140"/>
    </row>
    <row r="3141" spans="1:1" x14ac:dyDescent="0.2">
      <c r="A3141"/>
    </row>
    <row r="3142" spans="1:1" x14ac:dyDescent="0.2">
      <c r="A3142"/>
    </row>
    <row r="3143" spans="1:1" x14ac:dyDescent="0.2">
      <c r="A3143"/>
    </row>
    <row r="3144" spans="1:1" x14ac:dyDescent="0.2">
      <c r="A3144"/>
    </row>
    <row r="3145" spans="1:1" x14ac:dyDescent="0.2">
      <c r="A3145"/>
    </row>
    <row r="3146" spans="1:1" x14ac:dyDescent="0.2">
      <c r="A3146"/>
    </row>
    <row r="3147" spans="1:1" x14ac:dyDescent="0.2">
      <c r="A3147"/>
    </row>
    <row r="3148" spans="1:1" x14ac:dyDescent="0.2">
      <c r="A3148"/>
    </row>
    <row r="3149" spans="1:1" x14ac:dyDescent="0.2">
      <c r="A3149"/>
    </row>
    <row r="3150" spans="1:1" x14ac:dyDescent="0.2">
      <c r="A3150"/>
    </row>
    <row r="3151" spans="1:1" x14ac:dyDescent="0.2">
      <c r="A3151"/>
    </row>
    <row r="3152" spans="1:1" x14ac:dyDescent="0.2">
      <c r="A3152"/>
    </row>
    <row r="3153" spans="1:1" x14ac:dyDescent="0.2">
      <c r="A3153"/>
    </row>
    <row r="3154" spans="1:1" x14ac:dyDescent="0.2">
      <c r="A3154"/>
    </row>
    <row r="3155" spans="1:1" x14ac:dyDescent="0.2">
      <c r="A3155"/>
    </row>
    <row r="3156" spans="1:1" x14ac:dyDescent="0.2">
      <c r="A3156"/>
    </row>
    <row r="3157" spans="1:1" x14ac:dyDescent="0.2">
      <c r="A3157"/>
    </row>
    <row r="3158" spans="1:1" x14ac:dyDescent="0.2">
      <c r="A3158"/>
    </row>
    <row r="3159" spans="1:1" x14ac:dyDescent="0.2">
      <c r="A3159"/>
    </row>
    <row r="3160" spans="1:1" x14ac:dyDescent="0.2">
      <c r="A3160"/>
    </row>
    <row r="3161" spans="1:1" x14ac:dyDescent="0.2">
      <c r="A3161"/>
    </row>
    <row r="3162" spans="1:1" x14ac:dyDescent="0.2">
      <c r="A3162"/>
    </row>
    <row r="3163" spans="1:1" x14ac:dyDescent="0.2">
      <c r="A3163"/>
    </row>
    <row r="3164" spans="1:1" x14ac:dyDescent="0.2">
      <c r="A3164"/>
    </row>
    <row r="3165" spans="1:1" x14ac:dyDescent="0.2">
      <c r="A3165"/>
    </row>
    <row r="3166" spans="1:1" x14ac:dyDescent="0.2">
      <c r="A3166"/>
    </row>
    <row r="3167" spans="1:1" x14ac:dyDescent="0.2">
      <c r="A3167"/>
    </row>
    <row r="3168" spans="1:1" x14ac:dyDescent="0.2">
      <c r="A3168"/>
    </row>
    <row r="3169" spans="1:1" x14ac:dyDescent="0.2">
      <c r="A3169"/>
    </row>
    <row r="3170" spans="1:1" x14ac:dyDescent="0.2">
      <c r="A3170"/>
    </row>
    <row r="3171" spans="1:1" x14ac:dyDescent="0.2">
      <c r="A3171"/>
    </row>
    <row r="3172" spans="1:1" x14ac:dyDescent="0.2">
      <c r="A3172"/>
    </row>
    <row r="3173" spans="1:1" x14ac:dyDescent="0.2">
      <c r="A3173"/>
    </row>
    <row r="3174" spans="1:1" x14ac:dyDescent="0.2">
      <c r="A3174"/>
    </row>
    <row r="3175" spans="1:1" x14ac:dyDescent="0.2">
      <c r="A3175"/>
    </row>
    <row r="3176" spans="1:1" x14ac:dyDescent="0.2">
      <c r="A3176"/>
    </row>
    <row r="3177" spans="1:1" x14ac:dyDescent="0.2">
      <c r="A3177"/>
    </row>
    <row r="3178" spans="1:1" x14ac:dyDescent="0.2">
      <c r="A3178"/>
    </row>
    <row r="3179" spans="1:1" x14ac:dyDescent="0.2">
      <c r="A3179"/>
    </row>
    <row r="3180" spans="1:1" x14ac:dyDescent="0.2">
      <c r="A3180"/>
    </row>
    <row r="3181" spans="1:1" x14ac:dyDescent="0.2">
      <c r="A3181"/>
    </row>
    <row r="3182" spans="1:1" x14ac:dyDescent="0.2">
      <c r="A3182"/>
    </row>
    <row r="3183" spans="1:1" x14ac:dyDescent="0.2">
      <c r="A3183"/>
    </row>
    <row r="3184" spans="1:1" x14ac:dyDescent="0.2">
      <c r="A3184"/>
    </row>
    <row r="3185" spans="1:1" x14ac:dyDescent="0.2">
      <c r="A3185"/>
    </row>
    <row r="3186" spans="1:1" x14ac:dyDescent="0.2">
      <c r="A3186"/>
    </row>
    <row r="3187" spans="1:1" x14ac:dyDescent="0.2">
      <c r="A3187"/>
    </row>
    <row r="3188" spans="1:1" x14ac:dyDescent="0.2">
      <c r="A3188"/>
    </row>
    <row r="3189" spans="1:1" x14ac:dyDescent="0.2">
      <c r="A3189"/>
    </row>
    <row r="3190" spans="1:1" x14ac:dyDescent="0.2">
      <c r="A3190"/>
    </row>
    <row r="3191" spans="1:1" x14ac:dyDescent="0.2">
      <c r="A3191"/>
    </row>
    <row r="3192" spans="1:1" x14ac:dyDescent="0.2">
      <c r="A3192"/>
    </row>
    <row r="3193" spans="1:1" x14ac:dyDescent="0.2">
      <c r="A3193"/>
    </row>
    <row r="3194" spans="1:1" x14ac:dyDescent="0.2">
      <c r="A3194"/>
    </row>
    <row r="3195" spans="1:1" x14ac:dyDescent="0.2">
      <c r="A3195"/>
    </row>
    <row r="3196" spans="1:1" x14ac:dyDescent="0.2">
      <c r="A3196"/>
    </row>
    <row r="3197" spans="1:1" x14ac:dyDescent="0.2">
      <c r="A3197"/>
    </row>
    <row r="3198" spans="1:1" x14ac:dyDescent="0.2">
      <c r="A3198"/>
    </row>
    <row r="3199" spans="1:1" x14ac:dyDescent="0.2">
      <c r="A3199"/>
    </row>
  </sheetData>
  <conditionalFormatting sqref="H222:L228">
    <cfRule type="cellIs" dxfId="312" priority="5" operator="between">
      <formula>0</formula>
      <formula>100</formula>
    </cfRule>
  </conditionalFormatting>
  <conditionalFormatting sqref="L83:P86">
    <cfRule type="cellIs" dxfId="311" priority="7" operator="between">
      <formula>0</formula>
      <formula>100</formula>
    </cfRule>
  </conditionalFormatting>
  <conditionalFormatting pivot="1" sqref="D461:F467">
    <cfRule type="cellIs" dxfId="310" priority="4" operator="between">
      <formula>0</formula>
      <formula>100</formula>
    </cfRule>
  </conditionalFormatting>
  <conditionalFormatting pivot="1" sqref="D461">
    <cfRule type="cellIs" dxfId="309" priority="3" operator="lessThan">
      <formula>0</formula>
    </cfRule>
  </conditionalFormatting>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39126-0362-4BAF-8F97-7287A532D80C}">
  <sheetPr codeName="Sheet3"/>
  <dimension ref="A1:C156"/>
  <sheetViews>
    <sheetView showGridLines="0" topLeftCell="A52" workbookViewId="0">
      <selection activeCell="B13" sqref="B13"/>
    </sheetView>
  </sheetViews>
  <sheetFormatPr baseColWidth="10" defaultColWidth="8.83203125" defaultRowHeight="15" x14ac:dyDescent="0.2"/>
  <cols>
    <col min="1" max="1" width="14.33203125" customWidth="1"/>
    <col min="2" max="2" width="15.33203125" customWidth="1"/>
    <col min="3" max="3" width="8.83203125" customWidth="1"/>
  </cols>
  <sheetData>
    <row r="1" spans="1:3" x14ac:dyDescent="0.2">
      <c r="A1" s="86" t="s">
        <v>270</v>
      </c>
      <c r="B1" s="86"/>
      <c r="C1" s="86"/>
    </row>
    <row r="2" spans="1:3" x14ac:dyDescent="0.2">
      <c r="A2" s="63" t="s">
        <v>8</v>
      </c>
      <c r="B2" s="2" t="s">
        <v>51</v>
      </c>
    </row>
    <row r="4" spans="1:3" x14ac:dyDescent="0.2">
      <c r="A4" s="63" t="s">
        <v>16</v>
      </c>
      <c r="B4" s="2" t="s">
        <v>228</v>
      </c>
    </row>
    <row r="5" spans="1:3" x14ac:dyDescent="0.2">
      <c r="A5" s="2" t="s">
        <v>53</v>
      </c>
      <c r="B5" s="2">
        <v>334</v>
      </c>
    </row>
    <row r="6" spans="1:3" x14ac:dyDescent="0.2">
      <c r="A6" s="2" t="s">
        <v>50</v>
      </c>
      <c r="B6" s="2">
        <v>229</v>
      </c>
    </row>
    <row r="7" spans="1:3" x14ac:dyDescent="0.2">
      <c r="A7" s="2" t="s">
        <v>40</v>
      </c>
      <c r="B7" s="2">
        <v>167</v>
      </c>
    </row>
    <row r="8" spans="1:3" x14ac:dyDescent="0.2">
      <c r="A8" s="2" t="s">
        <v>57</v>
      </c>
      <c r="B8" s="2">
        <v>113</v>
      </c>
    </row>
    <row r="9" spans="1:3" x14ac:dyDescent="0.2">
      <c r="A9" s="2" t="s">
        <v>37</v>
      </c>
      <c r="B9" s="2">
        <v>100</v>
      </c>
    </row>
    <row r="10" spans="1:3" x14ac:dyDescent="0.2">
      <c r="A10" s="2" t="s">
        <v>42</v>
      </c>
      <c r="B10" s="2">
        <v>85</v>
      </c>
    </row>
    <row r="11" spans="1:3" x14ac:dyDescent="0.2">
      <c r="A11" s="2" t="s">
        <v>47</v>
      </c>
      <c r="B11" s="2">
        <v>79</v>
      </c>
    </row>
    <row r="12" spans="1:3" x14ac:dyDescent="0.2">
      <c r="A12" s="2" t="s">
        <v>95</v>
      </c>
      <c r="B12" s="2">
        <v>70</v>
      </c>
    </row>
    <row r="13" spans="1:3" x14ac:dyDescent="0.2">
      <c r="A13" s="2" t="s">
        <v>59</v>
      </c>
      <c r="B13" s="2">
        <v>68</v>
      </c>
    </row>
    <row r="14" spans="1:3" x14ac:dyDescent="0.2">
      <c r="A14" s="2" t="s">
        <v>134</v>
      </c>
      <c r="B14" s="2">
        <v>63</v>
      </c>
    </row>
    <row r="61" spans="1:3" x14ac:dyDescent="0.2">
      <c r="A61" s="86" t="s">
        <v>271</v>
      </c>
      <c r="B61" s="86"/>
      <c r="C61" s="86"/>
    </row>
    <row r="62" spans="1:3" x14ac:dyDescent="0.2">
      <c r="A62" s="63" t="s">
        <v>8</v>
      </c>
      <c r="B62" s="2" t="s">
        <v>51</v>
      </c>
    </row>
    <row r="64" spans="1:3" x14ac:dyDescent="0.2">
      <c r="A64" s="63" t="s">
        <v>1</v>
      </c>
      <c r="B64" s="2" t="s">
        <v>231</v>
      </c>
    </row>
    <row r="65" spans="1:2" x14ac:dyDescent="0.2">
      <c r="A65" s="2" t="s">
        <v>197</v>
      </c>
      <c r="B65" s="2">
        <v>217</v>
      </c>
    </row>
    <row r="66" spans="1:2" x14ac:dyDescent="0.2">
      <c r="A66" s="2" t="s">
        <v>304</v>
      </c>
      <c r="B66" s="2">
        <v>122</v>
      </c>
    </row>
    <row r="67" spans="1:2" x14ac:dyDescent="0.2">
      <c r="A67" s="2" t="s">
        <v>187</v>
      </c>
      <c r="B67" s="2">
        <v>107</v>
      </c>
    </row>
    <row r="68" spans="1:2" x14ac:dyDescent="0.2">
      <c r="A68" s="2" t="s">
        <v>221</v>
      </c>
      <c r="B68" s="2">
        <v>104</v>
      </c>
    </row>
    <row r="69" spans="1:2" x14ac:dyDescent="0.2">
      <c r="A69" s="2" t="s">
        <v>217</v>
      </c>
      <c r="B69" s="2">
        <v>97</v>
      </c>
    </row>
    <row r="70" spans="1:2" x14ac:dyDescent="0.2">
      <c r="A70" s="2" t="s">
        <v>213</v>
      </c>
      <c r="B70" s="2">
        <v>86</v>
      </c>
    </row>
    <row r="71" spans="1:2" x14ac:dyDescent="0.2">
      <c r="A71" s="2" t="s">
        <v>209</v>
      </c>
      <c r="B71" s="2">
        <v>74</v>
      </c>
    </row>
    <row r="72" spans="1:2" x14ac:dyDescent="0.2">
      <c r="A72" s="2" t="s">
        <v>203</v>
      </c>
      <c r="B72" s="2">
        <v>72</v>
      </c>
    </row>
    <row r="73" spans="1:2" x14ac:dyDescent="0.2">
      <c r="A73" s="2" t="s">
        <v>84</v>
      </c>
      <c r="B73" s="2">
        <v>62</v>
      </c>
    </row>
    <row r="74" spans="1:2" x14ac:dyDescent="0.2">
      <c r="A74" s="2" t="s">
        <v>66</v>
      </c>
      <c r="B74" s="2">
        <v>60</v>
      </c>
    </row>
    <row r="82" spans="1:3" x14ac:dyDescent="0.2">
      <c r="A82" s="86" t="s">
        <v>273</v>
      </c>
      <c r="B82" s="86"/>
      <c r="C82" s="86"/>
    </row>
    <row r="83" spans="1:3" x14ac:dyDescent="0.2">
      <c r="A83" s="63" t="s">
        <v>8</v>
      </c>
      <c r="B83" s="2" t="s">
        <v>51</v>
      </c>
    </row>
    <row r="85" spans="1:3" x14ac:dyDescent="0.2">
      <c r="A85" s="63" t="s">
        <v>16</v>
      </c>
      <c r="B85" s="2" t="s">
        <v>274</v>
      </c>
    </row>
    <row r="86" spans="1:3" x14ac:dyDescent="0.2">
      <c r="A86" s="2" t="s">
        <v>53</v>
      </c>
      <c r="B86" s="64">
        <v>11745.472082828281</v>
      </c>
    </row>
    <row r="87" spans="1:3" x14ac:dyDescent="0.2">
      <c r="A87" s="2" t="s">
        <v>50</v>
      </c>
      <c r="B87" s="64">
        <v>5952.2694571428574</v>
      </c>
    </row>
    <row r="88" spans="1:3" x14ac:dyDescent="0.2">
      <c r="A88" s="2" t="s">
        <v>37</v>
      </c>
      <c r="B88" s="64">
        <v>3934.1563666666661</v>
      </c>
    </row>
    <row r="89" spans="1:3" x14ac:dyDescent="0.2">
      <c r="A89" s="2" t="s">
        <v>57</v>
      </c>
      <c r="B89" s="64">
        <v>3777.44625</v>
      </c>
    </row>
    <row r="90" spans="1:3" x14ac:dyDescent="0.2">
      <c r="A90" s="2" t="s">
        <v>42</v>
      </c>
      <c r="B90" s="64">
        <v>2941.4230499999994</v>
      </c>
    </row>
    <row r="91" spans="1:3" x14ac:dyDescent="0.2">
      <c r="A91" s="2" t="s">
        <v>59</v>
      </c>
      <c r="B91" s="64">
        <v>2251.7140333333332</v>
      </c>
    </row>
    <row r="92" spans="1:3" x14ac:dyDescent="0.2">
      <c r="A92" s="2" t="s">
        <v>134</v>
      </c>
      <c r="B92" s="64">
        <v>2062.4316166666667</v>
      </c>
    </row>
    <row r="93" spans="1:3" x14ac:dyDescent="0.2">
      <c r="A93" s="2" t="s">
        <v>47</v>
      </c>
      <c r="B93" s="64">
        <v>1751.36295</v>
      </c>
    </row>
    <row r="94" spans="1:3" x14ac:dyDescent="0.2">
      <c r="A94" s="2" t="s">
        <v>40</v>
      </c>
      <c r="B94" s="64">
        <v>1713.5104999999992</v>
      </c>
    </row>
    <row r="95" spans="1:3" x14ac:dyDescent="0.2">
      <c r="A95" s="2" t="s">
        <v>119</v>
      </c>
      <c r="B95" s="64">
        <v>1340.4882166666666</v>
      </c>
    </row>
    <row r="101" spans="1:3" x14ac:dyDescent="0.2">
      <c r="A101" s="86" t="s">
        <v>272</v>
      </c>
      <c r="B101" s="86"/>
      <c r="C101" s="86"/>
    </row>
    <row r="102" spans="1:3" x14ac:dyDescent="0.2">
      <c r="A102" s="63" t="s">
        <v>8</v>
      </c>
      <c r="B102" s="2" t="s">
        <v>51</v>
      </c>
    </row>
    <row r="104" spans="1:3" x14ac:dyDescent="0.2">
      <c r="A104" s="63" t="s">
        <v>1</v>
      </c>
      <c r="B104" s="2" t="s">
        <v>274</v>
      </c>
    </row>
    <row r="105" spans="1:3" x14ac:dyDescent="0.2">
      <c r="A105" s="2" t="s">
        <v>197</v>
      </c>
      <c r="B105" s="64">
        <v>10091.454419191919</v>
      </c>
    </row>
    <row r="106" spans="1:3" x14ac:dyDescent="0.2">
      <c r="A106" s="2" t="s">
        <v>304</v>
      </c>
      <c r="B106" s="64">
        <v>5526.8735238095232</v>
      </c>
    </row>
    <row r="107" spans="1:3" x14ac:dyDescent="0.2">
      <c r="A107" s="2" t="s">
        <v>213</v>
      </c>
      <c r="B107" s="64">
        <v>5374.8035606060603</v>
      </c>
    </row>
    <row r="108" spans="1:3" x14ac:dyDescent="0.2">
      <c r="A108" s="2" t="s">
        <v>221</v>
      </c>
      <c r="B108" s="64">
        <v>4827.6656666666659</v>
      </c>
    </row>
    <row r="109" spans="1:3" x14ac:dyDescent="0.2">
      <c r="A109" s="2" t="s">
        <v>84</v>
      </c>
      <c r="B109" s="64">
        <v>2542.8186000000014</v>
      </c>
    </row>
    <row r="110" spans="1:3" x14ac:dyDescent="0.2">
      <c r="A110" s="2" t="s">
        <v>187</v>
      </c>
      <c r="B110" s="64">
        <v>2470.2790500000001</v>
      </c>
    </row>
    <row r="111" spans="1:3" x14ac:dyDescent="0.2">
      <c r="A111" s="2" t="s">
        <v>205</v>
      </c>
      <c r="B111" s="64">
        <v>1319.203</v>
      </c>
    </row>
    <row r="112" spans="1:3" x14ac:dyDescent="0.2">
      <c r="A112" s="2" t="s">
        <v>2020</v>
      </c>
      <c r="B112" s="64">
        <v>1126.0529999999999</v>
      </c>
    </row>
    <row r="113" spans="1:3" x14ac:dyDescent="0.2">
      <c r="A113" s="2" t="s">
        <v>97</v>
      </c>
      <c r="B113" s="64">
        <v>930</v>
      </c>
    </row>
    <row r="114" spans="1:3" x14ac:dyDescent="0.2">
      <c r="A114" s="2" t="s">
        <v>2705</v>
      </c>
      <c r="B114" s="64">
        <v>927.76</v>
      </c>
    </row>
    <row r="126" spans="1:3" x14ac:dyDescent="0.2">
      <c r="A126" s="86" t="s">
        <v>275</v>
      </c>
      <c r="B126" s="86"/>
      <c r="C126" s="86"/>
    </row>
    <row r="127" spans="1:3" x14ac:dyDescent="0.2">
      <c r="A127" s="63" t="s">
        <v>8</v>
      </c>
      <c r="B127" s="2" t="s">
        <v>51</v>
      </c>
    </row>
    <row r="129" spans="1:3" x14ac:dyDescent="0.2">
      <c r="A129" s="63" t="s">
        <v>16</v>
      </c>
      <c r="B129" s="2" t="s">
        <v>276</v>
      </c>
    </row>
    <row r="130" spans="1:3" x14ac:dyDescent="0.2">
      <c r="A130" s="2" t="s">
        <v>53</v>
      </c>
      <c r="B130" s="65">
        <v>66207916</v>
      </c>
    </row>
    <row r="131" spans="1:3" x14ac:dyDescent="0.2">
      <c r="A131" s="2" t="s">
        <v>50</v>
      </c>
      <c r="B131" s="65">
        <v>30508721</v>
      </c>
    </row>
    <row r="132" spans="1:3" x14ac:dyDescent="0.2">
      <c r="A132" s="2" t="s">
        <v>37</v>
      </c>
      <c r="B132" s="65">
        <v>20688975</v>
      </c>
    </row>
    <row r="133" spans="1:3" x14ac:dyDescent="0.2">
      <c r="A133" s="2" t="s">
        <v>57</v>
      </c>
      <c r="B133" s="65">
        <v>18013805</v>
      </c>
    </row>
    <row r="134" spans="1:3" x14ac:dyDescent="0.2">
      <c r="A134" s="2" t="s">
        <v>42</v>
      </c>
      <c r="B134" s="65">
        <v>17759760</v>
      </c>
    </row>
    <row r="135" spans="1:3" x14ac:dyDescent="0.2">
      <c r="A135" s="2" t="s">
        <v>59</v>
      </c>
      <c r="B135" s="65">
        <v>15328398</v>
      </c>
    </row>
    <row r="136" spans="1:3" x14ac:dyDescent="0.2">
      <c r="A136" s="2" t="s">
        <v>40</v>
      </c>
      <c r="B136" s="65">
        <v>15261482</v>
      </c>
    </row>
    <row r="137" spans="1:3" x14ac:dyDescent="0.2">
      <c r="A137" s="2" t="s">
        <v>47</v>
      </c>
      <c r="B137" s="65">
        <v>14773470</v>
      </c>
    </row>
    <row r="138" spans="1:3" x14ac:dyDescent="0.2">
      <c r="A138" s="2" t="s">
        <v>134</v>
      </c>
      <c r="B138" s="65">
        <v>14411782</v>
      </c>
    </row>
    <row r="139" spans="1:3" x14ac:dyDescent="0.2">
      <c r="A139" s="2" t="s">
        <v>95</v>
      </c>
      <c r="B139" s="65">
        <v>9204870</v>
      </c>
    </row>
    <row r="143" spans="1:3" x14ac:dyDescent="0.2">
      <c r="A143" s="86" t="s">
        <v>275</v>
      </c>
      <c r="B143" s="86"/>
      <c r="C143" s="86"/>
    </row>
    <row r="144" spans="1:3" x14ac:dyDescent="0.2">
      <c r="A144" s="63" t="s">
        <v>8</v>
      </c>
      <c r="B144" s="2" t="s">
        <v>51</v>
      </c>
    </row>
    <row r="146" spans="1:2" x14ac:dyDescent="0.2">
      <c r="A146" s="63" t="s">
        <v>1</v>
      </c>
      <c r="B146" s="2" t="s">
        <v>276</v>
      </c>
    </row>
    <row r="147" spans="1:2" x14ac:dyDescent="0.2">
      <c r="A147" s="2" t="s">
        <v>221</v>
      </c>
      <c r="B147" s="65">
        <v>45781150</v>
      </c>
    </row>
    <row r="148" spans="1:2" x14ac:dyDescent="0.2">
      <c r="A148" s="2" t="s">
        <v>197</v>
      </c>
      <c r="B148" s="65">
        <v>39433294</v>
      </c>
    </row>
    <row r="149" spans="1:2" x14ac:dyDescent="0.2">
      <c r="A149" s="2" t="s">
        <v>304</v>
      </c>
      <c r="B149" s="65">
        <v>25644330</v>
      </c>
    </row>
    <row r="150" spans="1:2" x14ac:dyDescent="0.2">
      <c r="A150" s="2" t="s">
        <v>187</v>
      </c>
      <c r="B150" s="65">
        <v>23673863</v>
      </c>
    </row>
    <row r="151" spans="1:2" x14ac:dyDescent="0.2">
      <c r="A151" s="2" t="s">
        <v>213</v>
      </c>
      <c r="B151" s="65">
        <v>21893569</v>
      </c>
    </row>
    <row r="152" spans="1:2" x14ac:dyDescent="0.2">
      <c r="A152" s="2" t="s">
        <v>84</v>
      </c>
      <c r="B152" s="65">
        <v>15682300</v>
      </c>
    </row>
    <row r="153" spans="1:2" x14ac:dyDescent="0.2">
      <c r="A153" s="2" t="s">
        <v>205</v>
      </c>
      <c r="B153" s="65">
        <v>11185291</v>
      </c>
    </row>
    <row r="154" spans="1:2" x14ac:dyDescent="0.2">
      <c r="A154" s="2" t="s">
        <v>209</v>
      </c>
      <c r="B154" s="65">
        <v>7258523</v>
      </c>
    </row>
    <row r="155" spans="1:2" x14ac:dyDescent="0.2">
      <c r="A155" s="2" t="s">
        <v>2020</v>
      </c>
      <c r="B155" s="65">
        <v>6758683</v>
      </c>
    </row>
    <row r="156" spans="1:2" x14ac:dyDescent="0.2">
      <c r="A156" s="2" t="s">
        <v>71</v>
      </c>
      <c r="B156" s="65">
        <v>5995325</v>
      </c>
    </row>
  </sheetData>
  <mergeCells count="6">
    <mergeCell ref="A143:C143"/>
    <mergeCell ref="A1:C1"/>
    <mergeCell ref="A61:C61"/>
    <mergeCell ref="A101:C101"/>
    <mergeCell ref="A82:C82"/>
    <mergeCell ref="A126:C1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1D28-1FD9-4FA1-B4F5-3587501BB29E}">
  <dimension ref="A4:F116"/>
  <sheetViews>
    <sheetView showGridLines="0" topLeftCell="A97" zoomScaleNormal="100" workbookViewId="0">
      <selection activeCell="E9" sqref="E9"/>
    </sheetView>
  </sheetViews>
  <sheetFormatPr baseColWidth="10" defaultColWidth="8.83203125" defaultRowHeight="15" x14ac:dyDescent="0.2"/>
  <cols>
    <col min="1" max="2" width="30" bestFit="1" customWidth="1"/>
    <col min="3" max="3" width="27.6640625" bestFit="1" customWidth="1"/>
    <col min="4" max="4" width="35.6640625" bestFit="1" customWidth="1"/>
    <col min="5" max="5" width="32.83203125" bestFit="1" customWidth="1"/>
    <col min="6" max="6" width="31.83203125" bestFit="1" customWidth="1"/>
  </cols>
  <sheetData>
    <row r="4" spans="1:5" x14ac:dyDescent="0.2">
      <c r="A4" s="36" t="s">
        <v>2565</v>
      </c>
      <c r="B4" s="36" t="s">
        <v>2564</v>
      </c>
      <c r="C4" s="25" t="s">
        <v>2682</v>
      </c>
      <c r="D4" s="25" t="s">
        <v>2683</v>
      </c>
      <c r="E4" s="25" t="s">
        <v>2684</v>
      </c>
    </row>
    <row r="5" spans="1:5" x14ac:dyDescent="0.2">
      <c r="A5" s="25" t="s">
        <v>2631</v>
      </c>
      <c r="B5" s="25" t="s">
        <v>13079</v>
      </c>
      <c r="C5" s="37">
        <v>32929.166666666672</v>
      </c>
      <c r="D5" s="37">
        <v>2369.1729</v>
      </c>
      <c r="E5" s="38">
        <v>7.1947551056560796E-2</v>
      </c>
    </row>
    <row r="6" spans="1:5" x14ac:dyDescent="0.2">
      <c r="A6" s="25" t="s">
        <v>13081</v>
      </c>
      <c r="B6" s="25" t="s">
        <v>13080</v>
      </c>
      <c r="C6" s="37">
        <v>70928.541666666672</v>
      </c>
      <c r="D6" s="37">
        <v>4639.3783571428576</v>
      </c>
      <c r="E6" s="38">
        <v>6.5409188573845492E-2</v>
      </c>
    </row>
    <row r="7" spans="1:5" x14ac:dyDescent="0.2">
      <c r="A7" s="25" t="s">
        <v>13084</v>
      </c>
      <c r="B7" s="25" t="s">
        <v>2620</v>
      </c>
      <c r="C7" s="37">
        <v>88382.666666666657</v>
      </c>
      <c r="D7" s="37">
        <v>4700.7741166666656</v>
      </c>
      <c r="E7" s="38">
        <v>5.3186606536726654E-2</v>
      </c>
    </row>
    <row r="8" spans="1:5" x14ac:dyDescent="0.2">
      <c r="A8" s="25" t="s">
        <v>2650</v>
      </c>
      <c r="B8" s="25" t="s">
        <v>13085</v>
      </c>
      <c r="C8" s="37">
        <v>16594.333333333332</v>
      </c>
      <c r="D8" s="37">
        <v>287.35269999999997</v>
      </c>
      <c r="E8" s="38">
        <v>1.7316314806259163E-2</v>
      </c>
    </row>
    <row r="9" spans="1:5" x14ac:dyDescent="0.2">
      <c r="A9" s="25" t="s">
        <v>13086</v>
      </c>
      <c r="B9" s="25" t="s">
        <v>2570</v>
      </c>
      <c r="C9" s="37">
        <v>107546.91666666667</v>
      </c>
      <c r="D9" s="37">
        <v>18140.566532828278</v>
      </c>
      <c r="E9" s="38">
        <v>0.16867584022937224</v>
      </c>
    </row>
    <row r="10" spans="1:5" x14ac:dyDescent="0.2">
      <c r="A10" s="25" t="s">
        <v>2601</v>
      </c>
      <c r="B10" s="25" t="s">
        <v>13087</v>
      </c>
      <c r="C10" s="37">
        <v>24419.958333333336</v>
      </c>
      <c r="D10" s="37">
        <v>1670.0982999999999</v>
      </c>
      <c r="E10" s="38">
        <v>6.8390710467360186E-2</v>
      </c>
    </row>
    <row r="11" spans="1:5" x14ac:dyDescent="0.2">
      <c r="A11" s="25" t="s">
        <v>13083</v>
      </c>
      <c r="B11" s="25" t="s">
        <v>13082</v>
      </c>
      <c r="C11" s="37">
        <v>13149.041666666666</v>
      </c>
      <c r="D11" s="37">
        <v>227.8655</v>
      </c>
      <c r="E11" s="38">
        <v>1.7329437823415523E-2</v>
      </c>
    </row>
    <row r="16" spans="1:5" x14ac:dyDescent="0.2">
      <c r="A16" s="17" t="s">
        <v>2564</v>
      </c>
      <c r="B16" t="s">
        <v>2690</v>
      </c>
      <c r="D16" t="s">
        <v>13079</v>
      </c>
    </row>
    <row r="17" spans="1:6" x14ac:dyDescent="0.2">
      <c r="A17" t="s">
        <v>2620</v>
      </c>
      <c r="B17">
        <v>5</v>
      </c>
      <c r="D17" t="s">
        <v>13080</v>
      </c>
    </row>
    <row r="18" spans="1:6" x14ac:dyDescent="0.2">
      <c r="A18" t="s">
        <v>2570</v>
      </c>
      <c r="B18">
        <v>19</v>
      </c>
      <c r="D18" t="s">
        <v>2600</v>
      </c>
    </row>
    <row r="19" spans="1:6" x14ac:dyDescent="0.2">
      <c r="A19" t="s">
        <v>13079</v>
      </c>
      <c r="B19">
        <v>3</v>
      </c>
      <c r="D19" t="s">
        <v>2620</v>
      </c>
    </row>
    <row r="20" spans="1:6" x14ac:dyDescent="0.2">
      <c r="A20" t="s">
        <v>13080</v>
      </c>
      <c r="B20">
        <v>7</v>
      </c>
      <c r="D20" t="s">
        <v>2570</v>
      </c>
    </row>
    <row r="21" spans="1:6" x14ac:dyDescent="0.2">
      <c r="A21" t="s">
        <v>13082</v>
      </c>
      <c r="B21">
        <v>8</v>
      </c>
      <c r="D21" t="s">
        <v>13085</v>
      </c>
    </row>
    <row r="22" spans="1:6" x14ac:dyDescent="0.2">
      <c r="A22" t="s">
        <v>13085</v>
      </c>
      <c r="B22">
        <v>7</v>
      </c>
      <c r="D22" t="s">
        <v>13082</v>
      </c>
    </row>
    <row r="23" spans="1:6" x14ac:dyDescent="0.2">
      <c r="A23" t="s">
        <v>13087</v>
      </c>
      <c r="B23">
        <v>9</v>
      </c>
    </row>
    <row r="24" spans="1:6" x14ac:dyDescent="0.2">
      <c r="A24" t="s">
        <v>227</v>
      </c>
      <c r="B24">
        <v>58</v>
      </c>
    </row>
    <row r="26" spans="1:6" x14ac:dyDescent="0.2">
      <c r="A26" s="17" t="s">
        <v>2564</v>
      </c>
      <c r="B26" t="s">
        <v>13079</v>
      </c>
    </row>
    <row r="28" spans="1:6" x14ac:dyDescent="0.2">
      <c r="A28" s="17" t="s">
        <v>2695</v>
      </c>
      <c r="B28" s="17" t="s">
        <v>2694</v>
      </c>
      <c r="C28" t="s">
        <v>2691</v>
      </c>
      <c r="D28" t="s">
        <v>2692</v>
      </c>
      <c r="E28" t="s">
        <v>2693</v>
      </c>
      <c r="F28" t="s">
        <v>2684</v>
      </c>
    </row>
    <row r="29" spans="1:6" x14ac:dyDescent="0.2">
      <c r="A29" t="s">
        <v>2632</v>
      </c>
      <c r="B29" t="s">
        <v>2633</v>
      </c>
      <c r="C29">
        <v>106</v>
      </c>
      <c r="D29" s="35">
        <v>13109.75</v>
      </c>
      <c r="E29" s="35">
        <v>1295.9583500000003</v>
      </c>
      <c r="F29" s="39">
        <v>9.8854543374206252E-2</v>
      </c>
    </row>
    <row r="30" spans="1:6" x14ac:dyDescent="0.2">
      <c r="A30" t="s">
        <v>2629</v>
      </c>
      <c r="B30" t="s">
        <v>2630</v>
      </c>
      <c r="C30">
        <v>66</v>
      </c>
      <c r="D30" s="35">
        <v>16830.5</v>
      </c>
      <c r="E30" s="35">
        <v>1046.4699499999997</v>
      </c>
      <c r="F30" s="39">
        <v>6.2176997118326832E-2</v>
      </c>
    </row>
    <row r="31" spans="1:6" x14ac:dyDescent="0.2">
      <c r="A31" t="s">
        <v>2634</v>
      </c>
      <c r="B31" t="s">
        <v>2635</v>
      </c>
      <c r="C31">
        <v>10</v>
      </c>
      <c r="D31" s="35">
        <v>2988.9166666666665</v>
      </c>
      <c r="E31" s="35">
        <v>26.744599999999998</v>
      </c>
      <c r="F31" s="39">
        <v>8.947924275796694E-3</v>
      </c>
    </row>
    <row r="32" spans="1:6" x14ac:dyDescent="0.2">
      <c r="A32" t="s">
        <v>227</v>
      </c>
      <c r="C32">
        <v>182</v>
      </c>
      <c r="D32" s="35">
        <v>32929.166666666664</v>
      </c>
      <c r="E32" s="35">
        <v>2369.1729</v>
      </c>
      <c r="F32" s="39">
        <v>7.194755105656081E-2</v>
      </c>
    </row>
    <row r="34" spans="1:6" x14ac:dyDescent="0.2">
      <c r="A34" s="17" t="s">
        <v>2564</v>
      </c>
      <c r="B34" t="s">
        <v>13080</v>
      </c>
    </row>
    <row r="36" spans="1:6" x14ac:dyDescent="0.2">
      <c r="A36" s="17" t="s">
        <v>2695</v>
      </c>
      <c r="B36" s="17" t="s">
        <v>2694</v>
      </c>
      <c r="C36" t="s">
        <v>2691</v>
      </c>
      <c r="D36" t="s">
        <v>2692</v>
      </c>
      <c r="E36" t="s">
        <v>2693</v>
      </c>
      <c r="F36" t="s">
        <v>2684</v>
      </c>
    </row>
    <row r="37" spans="1:6" x14ac:dyDescent="0.2">
      <c r="A37" t="s">
        <v>2638</v>
      </c>
      <c r="B37" t="s">
        <v>2639</v>
      </c>
      <c r="C37">
        <v>28</v>
      </c>
      <c r="D37" s="35">
        <v>18370.708333333332</v>
      </c>
      <c r="E37" s="35">
        <v>438.03470000000004</v>
      </c>
      <c r="F37" s="39">
        <v>2.3844192180940225E-2</v>
      </c>
    </row>
    <row r="38" spans="1:6" x14ac:dyDescent="0.2">
      <c r="A38" t="s">
        <v>2644</v>
      </c>
      <c r="B38" t="s">
        <v>2645</v>
      </c>
      <c r="C38">
        <v>2</v>
      </c>
      <c r="D38" s="35">
        <v>2397.6666666666665</v>
      </c>
      <c r="E38" s="35">
        <v>8.3304500000000008</v>
      </c>
      <c r="F38" s="39">
        <v>3.4743987209787299E-3</v>
      </c>
    </row>
    <row r="39" spans="1:6" x14ac:dyDescent="0.2">
      <c r="A39" t="s">
        <v>2642</v>
      </c>
      <c r="B39" t="s">
        <v>2643</v>
      </c>
      <c r="C39">
        <v>7</v>
      </c>
      <c r="D39" s="35">
        <v>7811.333333333333</v>
      </c>
      <c r="E39" s="35">
        <v>374.99269999999996</v>
      </c>
      <c r="F39" s="39">
        <v>4.8006234531023297E-2</v>
      </c>
    </row>
    <row r="40" spans="1:6" x14ac:dyDescent="0.2">
      <c r="A40" t="s">
        <v>2636</v>
      </c>
      <c r="B40" t="s">
        <v>2637</v>
      </c>
      <c r="C40">
        <v>101</v>
      </c>
      <c r="D40" s="35">
        <v>22414.5</v>
      </c>
      <c r="E40" s="35">
        <v>2128.0661</v>
      </c>
      <c r="F40" s="39">
        <v>9.4941493229828908E-2</v>
      </c>
    </row>
    <row r="41" spans="1:6" x14ac:dyDescent="0.2">
      <c r="A41" t="s">
        <v>2640</v>
      </c>
      <c r="B41" t="s">
        <v>2641</v>
      </c>
      <c r="C41">
        <v>54</v>
      </c>
      <c r="D41" s="35">
        <v>11986.875</v>
      </c>
      <c r="E41" s="35">
        <v>1477.3542071428574</v>
      </c>
      <c r="F41" s="39">
        <v>0.12324765271539558</v>
      </c>
    </row>
    <row r="42" spans="1:6" x14ac:dyDescent="0.2">
      <c r="A42" t="s">
        <v>2646</v>
      </c>
      <c r="B42" t="s">
        <v>2647</v>
      </c>
      <c r="C42">
        <v>8</v>
      </c>
      <c r="D42" s="35">
        <v>5743.958333333333</v>
      </c>
      <c r="E42" s="35">
        <v>108.60020000000002</v>
      </c>
      <c r="F42" s="39">
        <v>1.890685720503428E-2</v>
      </c>
    </row>
    <row r="43" spans="1:6" x14ac:dyDescent="0.2">
      <c r="A43" t="s">
        <v>2688</v>
      </c>
      <c r="B43" t="s">
        <v>2689</v>
      </c>
      <c r="C43">
        <v>3</v>
      </c>
      <c r="D43" s="35">
        <v>2203.5</v>
      </c>
      <c r="E43" s="35">
        <v>104</v>
      </c>
      <c r="F43" s="39">
        <v>4.71976401179941E-2</v>
      </c>
    </row>
    <row r="44" spans="1:6" x14ac:dyDescent="0.2">
      <c r="A44" t="s">
        <v>227</v>
      </c>
      <c r="C44">
        <v>203</v>
      </c>
      <c r="D44" s="35">
        <v>70928.541666666657</v>
      </c>
      <c r="E44" s="35">
        <v>4639.3783571428567</v>
      </c>
      <c r="F44" s="39">
        <v>6.5409188573845492E-2</v>
      </c>
    </row>
    <row r="46" spans="1:6" x14ac:dyDescent="0.2">
      <c r="A46" s="17" t="s">
        <v>2564</v>
      </c>
      <c r="B46" t="s">
        <v>13087</v>
      </c>
    </row>
    <row r="48" spans="1:6" x14ac:dyDescent="0.2">
      <c r="A48" s="17" t="s">
        <v>2695</v>
      </c>
      <c r="B48" s="17" t="s">
        <v>2694</v>
      </c>
      <c r="C48" t="s">
        <v>2691</v>
      </c>
      <c r="D48" t="s">
        <v>2692</v>
      </c>
      <c r="E48" t="s">
        <v>2693</v>
      </c>
      <c r="F48" t="s">
        <v>2684</v>
      </c>
    </row>
    <row r="49" spans="1:6" x14ac:dyDescent="0.2">
      <c r="A49" t="s">
        <v>2614</v>
      </c>
      <c r="B49" t="s">
        <v>2615</v>
      </c>
      <c r="C49">
        <v>11</v>
      </c>
      <c r="D49" s="35">
        <v>1443.25</v>
      </c>
      <c r="E49" s="35">
        <v>507.6049999999999</v>
      </c>
      <c r="F49" s="39">
        <v>0.35170968300710198</v>
      </c>
    </row>
    <row r="50" spans="1:6" x14ac:dyDescent="0.2">
      <c r="A50" t="s">
        <v>2606</v>
      </c>
      <c r="B50" t="s">
        <v>2607</v>
      </c>
      <c r="C50">
        <v>8</v>
      </c>
      <c r="D50" s="35">
        <v>172.04166666666666</v>
      </c>
      <c r="E50" s="35">
        <v>62.64575</v>
      </c>
      <c r="F50" s="39">
        <v>0.3641312666505207</v>
      </c>
    </row>
    <row r="51" spans="1:6" x14ac:dyDescent="0.2">
      <c r="A51" t="s">
        <v>2598</v>
      </c>
      <c r="B51" t="s">
        <v>2599</v>
      </c>
      <c r="C51">
        <v>3</v>
      </c>
      <c r="D51" s="35">
        <v>681.79166666666663</v>
      </c>
      <c r="E51" s="35">
        <v>97</v>
      </c>
      <c r="F51" s="39">
        <v>0.14227219947442402</v>
      </c>
    </row>
    <row r="52" spans="1:6" x14ac:dyDescent="0.2">
      <c r="A52" t="s">
        <v>2612</v>
      </c>
      <c r="B52" t="s">
        <v>2613</v>
      </c>
      <c r="C52">
        <v>2</v>
      </c>
      <c r="D52" s="35">
        <v>1457.75</v>
      </c>
      <c r="E52" s="35">
        <v>4.4621000000000013</v>
      </c>
      <c r="F52" s="39">
        <v>3.0609500943234447E-3</v>
      </c>
    </row>
    <row r="53" spans="1:6" x14ac:dyDescent="0.2">
      <c r="A53" t="s">
        <v>2604</v>
      </c>
      <c r="B53" t="s">
        <v>2605</v>
      </c>
      <c r="C53">
        <v>11</v>
      </c>
      <c r="D53" s="35">
        <v>6403.541666666667</v>
      </c>
      <c r="E53" s="35">
        <v>33.16225</v>
      </c>
      <c r="F53" s="39">
        <v>5.1787357256726421E-3</v>
      </c>
    </row>
    <row r="54" spans="1:6" x14ac:dyDescent="0.2">
      <c r="A54" t="s">
        <v>2602</v>
      </c>
      <c r="B54" t="s">
        <v>2603</v>
      </c>
      <c r="C54">
        <v>24</v>
      </c>
      <c r="D54" s="35">
        <v>2745.875</v>
      </c>
      <c r="E54" s="35">
        <v>905.96349999999995</v>
      </c>
      <c r="F54" s="39">
        <v>0.32993617699276184</v>
      </c>
    </row>
    <row r="55" spans="1:6" x14ac:dyDescent="0.2">
      <c r="A55" t="s">
        <v>2608</v>
      </c>
      <c r="B55" t="s">
        <v>2609</v>
      </c>
      <c r="C55">
        <v>1</v>
      </c>
      <c r="D55" s="35">
        <v>573.91666666666663</v>
      </c>
      <c r="E55" s="35">
        <v>6</v>
      </c>
      <c r="F55" s="39">
        <v>1.0454479454043852E-2</v>
      </c>
    </row>
    <row r="56" spans="1:6" x14ac:dyDescent="0.2">
      <c r="A56" t="s">
        <v>2616</v>
      </c>
      <c r="B56" t="s">
        <v>2617</v>
      </c>
      <c r="C56">
        <v>2</v>
      </c>
      <c r="D56" s="35">
        <v>5810.416666666667</v>
      </c>
      <c r="E56" s="35">
        <v>14.957900000000004</v>
      </c>
      <c r="F56" s="39">
        <v>2.5743248476156333E-3</v>
      </c>
    </row>
    <row r="57" spans="1:6" x14ac:dyDescent="0.2">
      <c r="A57" t="s">
        <v>2610</v>
      </c>
      <c r="B57" t="s">
        <v>2611</v>
      </c>
      <c r="C57">
        <v>8</v>
      </c>
      <c r="D57" s="35">
        <v>5131.375</v>
      </c>
      <c r="E57" s="35">
        <v>38.3018</v>
      </c>
      <c r="F57" s="39">
        <v>7.4642371684002827E-3</v>
      </c>
    </row>
    <row r="58" spans="1:6" x14ac:dyDescent="0.2">
      <c r="A58" t="s">
        <v>227</v>
      </c>
      <c r="C58">
        <v>70</v>
      </c>
      <c r="D58" s="35">
        <v>24419.958333333332</v>
      </c>
      <c r="E58" s="35">
        <v>1670.0982999999999</v>
      </c>
      <c r="F58" s="39">
        <v>6.83907104673602E-2</v>
      </c>
    </row>
    <row r="60" spans="1:6" x14ac:dyDescent="0.2">
      <c r="A60" s="17" t="s">
        <v>2564</v>
      </c>
      <c r="B60" t="s">
        <v>2620</v>
      </c>
    </row>
    <row r="62" spans="1:6" x14ac:dyDescent="0.2">
      <c r="A62" s="17" t="s">
        <v>2695</v>
      </c>
      <c r="B62" s="17" t="s">
        <v>2694</v>
      </c>
      <c r="C62" t="s">
        <v>2691</v>
      </c>
      <c r="D62" t="s">
        <v>2692</v>
      </c>
      <c r="E62" t="s">
        <v>2693</v>
      </c>
      <c r="F62" t="s">
        <v>2684</v>
      </c>
    </row>
    <row r="63" spans="1:6" x14ac:dyDescent="0.2">
      <c r="A63" t="s">
        <v>2627</v>
      </c>
      <c r="B63" t="s">
        <v>2628</v>
      </c>
      <c r="C63">
        <v>32</v>
      </c>
      <c r="D63" s="35">
        <v>14687.75</v>
      </c>
      <c r="E63" s="35">
        <v>332.68430000000001</v>
      </c>
      <c r="F63" s="39">
        <v>2.2650460417695018E-2</v>
      </c>
    </row>
    <row r="64" spans="1:6" x14ac:dyDescent="0.2">
      <c r="A64" t="s">
        <v>2625</v>
      </c>
      <c r="B64" t="s">
        <v>2626</v>
      </c>
      <c r="C64">
        <v>31</v>
      </c>
      <c r="D64" s="35">
        <v>11591.875</v>
      </c>
      <c r="E64" s="35">
        <v>965.29604999999992</v>
      </c>
      <c r="F64" s="39">
        <v>8.327350407073919E-2</v>
      </c>
    </row>
    <row r="65" spans="1:6" x14ac:dyDescent="0.2">
      <c r="A65" t="s">
        <v>2623</v>
      </c>
      <c r="B65" t="s">
        <v>2624</v>
      </c>
      <c r="C65">
        <v>47</v>
      </c>
      <c r="D65" s="35">
        <v>21713.125</v>
      </c>
      <c r="E65" s="35">
        <v>588.07150000000001</v>
      </c>
      <c r="F65" s="39">
        <v>2.7083687861604446E-2</v>
      </c>
    </row>
    <row r="66" spans="1:6" x14ac:dyDescent="0.2">
      <c r="A66" t="s">
        <v>2621</v>
      </c>
      <c r="B66" t="s">
        <v>2622</v>
      </c>
      <c r="C66">
        <v>76</v>
      </c>
      <c r="D66" s="35">
        <v>13138.166666666666</v>
      </c>
      <c r="E66" s="35">
        <v>2433.9225666666662</v>
      </c>
      <c r="F66" s="39">
        <v>0.18525587537581345</v>
      </c>
    </row>
    <row r="67" spans="1:6" x14ac:dyDescent="0.2">
      <c r="A67" t="s">
        <v>2618</v>
      </c>
      <c r="B67" t="s">
        <v>2619</v>
      </c>
      <c r="C67">
        <v>22</v>
      </c>
      <c r="D67" s="35">
        <v>27251.75</v>
      </c>
      <c r="E67" s="35">
        <v>380.79969999999992</v>
      </c>
      <c r="F67" s="39">
        <v>1.3973403542891737E-2</v>
      </c>
    </row>
    <row r="68" spans="1:6" x14ac:dyDescent="0.2">
      <c r="A68" t="s">
        <v>227</v>
      </c>
      <c r="C68">
        <v>208</v>
      </c>
      <c r="D68" s="35">
        <v>88382.666666666657</v>
      </c>
      <c r="E68" s="35">
        <v>4700.7741166666656</v>
      </c>
      <c r="F68" s="39">
        <v>5.3186606536726654E-2</v>
      </c>
    </row>
    <row r="70" spans="1:6" x14ac:dyDescent="0.2">
      <c r="A70" s="17" t="s">
        <v>2564</v>
      </c>
      <c r="B70" t="s">
        <v>2570</v>
      </c>
    </row>
    <row r="72" spans="1:6" x14ac:dyDescent="0.2">
      <c r="A72" s="17" t="s">
        <v>2695</v>
      </c>
      <c r="B72" s="17" t="s">
        <v>2694</v>
      </c>
      <c r="C72" t="s">
        <v>2691</v>
      </c>
      <c r="D72" t="s">
        <v>2692</v>
      </c>
      <c r="E72" t="s">
        <v>2693</v>
      </c>
      <c r="F72" t="s">
        <v>2684</v>
      </c>
    </row>
    <row r="73" spans="1:6" x14ac:dyDescent="0.2">
      <c r="A73" t="s">
        <v>11329</v>
      </c>
      <c r="B73" t="s">
        <v>11330</v>
      </c>
      <c r="C73">
        <v>1</v>
      </c>
      <c r="D73" s="35">
        <v>1554.5416666666667</v>
      </c>
      <c r="E73" s="35">
        <v>50</v>
      </c>
      <c r="F73" s="39">
        <v>3.2163821061942155E-2</v>
      </c>
    </row>
    <row r="74" spans="1:6" x14ac:dyDescent="0.2">
      <c r="A74" t="s">
        <v>2581</v>
      </c>
      <c r="B74" t="s">
        <v>2582</v>
      </c>
      <c r="C74">
        <v>81</v>
      </c>
      <c r="D74" s="35">
        <v>18996</v>
      </c>
      <c r="E74" s="35">
        <v>3094.1462999999999</v>
      </c>
      <c r="F74" s="39">
        <v>0.16288409665192671</v>
      </c>
    </row>
    <row r="75" spans="1:6" x14ac:dyDescent="0.2">
      <c r="A75" t="s">
        <v>2575</v>
      </c>
      <c r="B75" t="s">
        <v>2576</v>
      </c>
      <c r="C75">
        <v>4</v>
      </c>
      <c r="D75" s="35">
        <v>6302.416666666667</v>
      </c>
      <c r="E75" s="35">
        <v>22</v>
      </c>
      <c r="F75" s="39">
        <v>3.4907244575493527E-3</v>
      </c>
    </row>
    <row r="76" spans="1:6" x14ac:dyDescent="0.2">
      <c r="A76" t="s">
        <v>2585</v>
      </c>
      <c r="B76" t="s">
        <v>2586</v>
      </c>
      <c r="C76">
        <v>10</v>
      </c>
      <c r="D76" s="35">
        <v>9307.2916666666661</v>
      </c>
      <c r="E76" s="35">
        <v>21.11825</v>
      </c>
      <c r="F76" s="39">
        <v>2.2690005595970902E-3</v>
      </c>
    </row>
    <row r="77" spans="1:6" x14ac:dyDescent="0.2">
      <c r="A77" t="s">
        <v>2571</v>
      </c>
      <c r="B77" t="s">
        <v>2572</v>
      </c>
      <c r="C77">
        <v>11</v>
      </c>
      <c r="D77" s="35">
        <v>4094.75</v>
      </c>
      <c r="E77" s="35">
        <v>43.207100000000011</v>
      </c>
      <c r="F77" s="39">
        <v>1.055182856096221E-2</v>
      </c>
    </row>
    <row r="78" spans="1:6" x14ac:dyDescent="0.2">
      <c r="A78" t="s">
        <v>2587</v>
      </c>
      <c r="B78" t="s">
        <v>2588</v>
      </c>
      <c r="C78">
        <v>78</v>
      </c>
      <c r="D78" s="35">
        <v>12643.666666666666</v>
      </c>
      <c r="E78" s="35">
        <v>1715.36295</v>
      </c>
      <c r="F78" s="39">
        <v>0.13566973847248953</v>
      </c>
    </row>
    <row r="79" spans="1:6" x14ac:dyDescent="0.2">
      <c r="A79" t="s">
        <v>2864</v>
      </c>
      <c r="B79" t="s">
        <v>2865</v>
      </c>
      <c r="C79">
        <v>13</v>
      </c>
      <c r="D79" s="35">
        <v>2353.75</v>
      </c>
      <c r="E79" s="35">
        <v>572.53</v>
      </c>
      <c r="F79" s="39">
        <v>0.24324163568773233</v>
      </c>
    </row>
    <row r="80" spans="1:6" x14ac:dyDescent="0.2">
      <c r="A80" t="s">
        <v>2579</v>
      </c>
      <c r="B80" t="s">
        <v>2580</v>
      </c>
      <c r="C80">
        <v>15</v>
      </c>
      <c r="D80" s="35">
        <v>3543.7083333333335</v>
      </c>
      <c r="E80" s="35">
        <v>69.689449999999994</v>
      </c>
      <c r="F80" s="39">
        <v>1.9665684487765872E-2</v>
      </c>
    </row>
    <row r="81" spans="1:6" x14ac:dyDescent="0.2">
      <c r="A81" t="s">
        <v>2573</v>
      </c>
      <c r="B81" t="s">
        <v>2574</v>
      </c>
      <c r="C81">
        <v>332</v>
      </c>
      <c r="D81" s="35">
        <v>18413.125</v>
      </c>
      <c r="E81" s="35">
        <v>11603.472082828275</v>
      </c>
      <c r="F81" s="39">
        <v>0.63017397007994436</v>
      </c>
    </row>
    <row r="82" spans="1:6" x14ac:dyDescent="0.2">
      <c r="A82" t="s">
        <v>2591</v>
      </c>
      <c r="B82" t="s">
        <v>2592</v>
      </c>
      <c r="C82">
        <v>6</v>
      </c>
      <c r="D82" s="35">
        <v>2428.6666666666665</v>
      </c>
      <c r="E82" s="35">
        <v>17.469899999999999</v>
      </c>
      <c r="F82" s="39">
        <v>7.1932061487784797E-3</v>
      </c>
    </row>
    <row r="83" spans="1:6" x14ac:dyDescent="0.2">
      <c r="A83" t="s">
        <v>2589</v>
      </c>
      <c r="B83" t="s">
        <v>2590</v>
      </c>
      <c r="C83">
        <v>12</v>
      </c>
      <c r="D83" s="35">
        <v>1737.5</v>
      </c>
      <c r="E83" s="35">
        <v>25.706600000000002</v>
      </c>
      <c r="F83" s="39">
        <v>1.4795165467625901E-2</v>
      </c>
    </row>
    <row r="84" spans="1:6" x14ac:dyDescent="0.2">
      <c r="A84" t="s">
        <v>2568</v>
      </c>
      <c r="B84" t="s">
        <v>2569</v>
      </c>
      <c r="C84">
        <v>9</v>
      </c>
      <c r="D84" s="35">
        <v>1940</v>
      </c>
      <c r="E84" s="35">
        <v>19.762949999999996</v>
      </c>
      <c r="F84" s="39">
        <v>1.0187087628865978E-2</v>
      </c>
    </row>
    <row r="85" spans="1:6" x14ac:dyDescent="0.2">
      <c r="A85" t="s">
        <v>75</v>
      </c>
      <c r="B85" t="s">
        <v>2597</v>
      </c>
      <c r="C85">
        <v>11</v>
      </c>
      <c r="D85" s="35">
        <v>1943</v>
      </c>
      <c r="E85" s="35">
        <v>60.30064999999999</v>
      </c>
      <c r="F85" s="39">
        <v>3.1034817292846108E-2</v>
      </c>
    </row>
    <row r="86" spans="1:6" x14ac:dyDescent="0.2">
      <c r="A86" t="s">
        <v>2583</v>
      </c>
      <c r="B86" t="s">
        <v>2584</v>
      </c>
      <c r="C86">
        <v>10</v>
      </c>
      <c r="D86" s="35">
        <v>5151.083333333333</v>
      </c>
      <c r="E86" s="35">
        <v>63.179200000000002</v>
      </c>
      <c r="F86" s="39">
        <v>1.2265225761571191E-2</v>
      </c>
    </row>
    <row r="87" spans="1:6" x14ac:dyDescent="0.2">
      <c r="A87" t="s">
        <v>7924</v>
      </c>
      <c r="B87" t="s">
        <v>7925</v>
      </c>
      <c r="C87">
        <v>6</v>
      </c>
      <c r="D87" s="35">
        <v>3799.9583333333335</v>
      </c>
      <c r="E87" s="35">
        <v>18.747</v>
      </c>
      <c r="F87" s="39">
        <v>4.9334751477538132E-3</v>
      </c>
    </row>
    <row r="88" spans="1:6" x14ac:dyDescent="0.2">
      <c r="A88" t="s">
        <v>2593</v>
      </c>
      <c r="B88" t="s">
        <v>2594</v>
      </c>
      <c r="C88">
        <v>2</v>
      </c>
      <c r="D88" s="35">
        <v>5119.458333333333</v>
      </c>
      <c r="E88" s="35">
        <v>100.5</v>
      </c>
      <c r="F88" s="39">
        <v>1.9630983095542336E-2</v>
      </c>
    </row>
    <row r="89" spans="1:6" x14ac:dyDescent="0.2">
      <c r="A89" t="s">
        <v>14729</v>
      </c>
      <c r="B89" t="s">
        <v>14730</v>
      </c>
      <c r="C89">
        <v>1</v>
      </c>
      <c r="D89" s="35">
        <v>2092.0833333333335</v>
      </c>
      <c r="E89" s="35">
        <v>40</v>
      </c>
      <c r="F89" s="39">
        <v>1.9119697271459866E-2</v>
      </c>
    </row>
    <row r="90" spans="1:6" x14ac:dyDescent="0.2">
      <c r="A90" t="s">
        <v>2577</v>
      </c>
      <c r="B90" t="s">
        <v>2578</v>
      </c>
      <c r="C90">
        <v>38</v>
      </c>
      <c r="D90" s="35">
        <v>5922.083333333333</v>
      </c>
      <c r="E90" s="35">
        <v>498.48600000000005</v>
      </c>
      <c r="F90" s="39">
        <v>8.4174094139168376E-2</v>
      </c>
    </row>
    <row r="91" spans="1:6" x14ac:dyDescent="0.2">
      <c r="A91" t="s">
        <v>2595</v>
      </c>
      <c r="B91" t="s">
        <v>2596</v>
      </c>
      <c r="C91">
        <v>10</v>
      </c>
      <c r="D91" s="35">
        <v>203.83333333333334</v>
      </c>
      <c r="E91" s="35">
        <v>104.88809999999999</v>
      </c>
      <c r="F91" s="39">
        <v>0.51457775960752239</v>
      </c>
    </row>
    <row r="92" spans="1:6" x14ac:dyDescent="0.2">
      <c r="A92" t="s">
        <v>227</v>
      </c>
      <c r="C92">
        <v>650</v>
      </c>
      <c r="D92" s="35">
        <v>107546.91666666664</v>
      </c>
      <c r="E92" s="35">
        <v>18140.566532828278</v>
      </c>
      <c r="F92" s="39">
        <v>0.16867584022937229</v>
      </c>
    </row>
    <row r="93" spans="1:6" x14ac:dyDescent="0.2">
      <c r="A93" s="17" t="s">
        <v>2564</v>
      </c>
      <c r="B93" t="s">
        <v>13085</v>
      </c>
    </row>
    <row r="95" spans="1:6" x14ac:dyDescent="0.2">
      <c r="A95" s="17" t="s">
        <v>2695</v>
      </c>
      <c r="B95" s="17" t="s">
        <v>2694</v>
      </c>
      <c r="C95" t="s">
        <v>2691</v>
      </c>
      <c r="D95" t="s">
        <v>2692</v>
      </c>
      <c r="E95" t="s">
        <v>2693</v>
      </c>
      <c r="F95" t="s">
        <v>2684</v>
      </c>
    </row>
    <row r="96" spans="1:6" x14ac:dyDescent="0.2">
      <c r="A96" t="s">
        <v>2651</v>
      </c>
      <c r="B96" t="s">
        <v>2652</v>
      </c>
      <c r="C96">
        <v>8</v>
      </c>
      <c r="D96" s="35">
        <v>1783.0833333333333</v>
      </c>
      <c r="E96" s="35">
        <v>80.426599999999993</v>
      </c>
      <c r="F96" s="39">
        <v>4.5105351217460392E-2</v>
      </c>
    </row>
    <row r="97" spans="1:6" x14ac:dyDescent="0.2">
      <c r="A97" t="s">
        <v>2648</v>
      </c>
      <c r="B97" t="s">
        <v>2649</v>
      </c>
      <c r="C97">
        <v>3</v>
      </c>
      <c r="D97" s="35">
        <v>1175.0416666666667</v>
      </c>
      <c r="E97" s="35">
        <v>2.9163999999999994</v>
      </c>
      <c r="F97" s="39">
        <v>2.4819545406191265E-3</v>
      </c>
    </row>
    <row r="98" spans="1:6" x14ac:dyDescent="0.2">
      <c r="A98" t="s">
        <v>2657</v>
      </c>
      <c r="B98" t="s">
        <v>2658</v>
      </c>
      <c r="C98">
        <v>11</v>
      </c>
      <c r="D98" s="35">
        <v>1441.7083333333333</v>
      </c>
      <c r="E98" s="35">
        <v>13.5962</v>
      </c>
      <c r="F98" s="39">
        <v>9.4306176122077399E-3</v>
      </c>
    </row>
    <row r="99" spans="1:6" x14ac:dyDescent="0.2">
      <c r="A99" t="s">
        <v>2655</v>
      </c>
      <c r="B99" t="s">
        <v>2656</v>
      </c>
      <c r="C99">
        <v>1</v>
      </c>
      <c r="D99" s="35">
        <v>1223.375</v>
      </c>
      <c r="E99" s="35">
        <v>10</v>
      </c>
      <c r="F99" s="39">
        <v>8.1741085112904868E-3</v>
      </c>
    </row>
    <row r="100" spans="1:6" x14ac:dyDescent="0.2">
      <c r="A100" t="s">
        <v>2653</v>
      </c>
      <c r="B100" t="s">
        <v>2654</v>
      </c>
      <c r="C100">
        <v>4</v>
      </c>
      <c r="D100" s="35">
        <v>1089.5416666666667</v>
      </c>
      <c r="E100" s="35">
        <v>33.211199999999991</v>
      </c>
      <c r="F100" s="39">
        <v>3.0481808099736118E-2</v>
      </c>
    </row>
    <row r="101" spans="1:6" x14ac:dyDescent="0.2">
      <c r="A101" t="s">
        <v>2661</v>
      </c>
      <c r="B101" t="s">
        <v>2662</v>
      </c>
      <c r="C101">
        <v>16</v>
      </c>
      <c r="D101" s="35">
        <v>6954.083333333333</v>
      </c>
      <c r="E101" s="35">
        <v>141.20230000000001</v>
      </c>
      <c r="F101" s="39">
        <v>2.0304947932270011E-2</v>
      </c>
    </row>
    <row r="102" spans="1:6" x14ac:dyDescent="0.2">
      <c r="A102" t="s">
        <v>2659</v>
      </c>
      <c r="B102" t="s">
        <v>2660</v>
      </c>
      <c r="C102">
        <v>1</v>
      </c>
      <c r="D102" s="35">
        <v>2927.5</v>
      </c>
      <c r="E102" s="35">
        <v>6</v>
      </c>
      <c r="F102" s="39">
        <v>2.0495303159692572E-3</v>
      </c>
    </row>
    <row r="103" spans="1:6" x14ac:dyDescent="0.2">
      <c r="A103" t="s">
        <v>227</v>
      </c>
      <c r="C103">
        <v>44</v>
      </c>
      <c r="D103" s="35">
        <v>16594.333333333332</v>
      </c>
      <c r="E103" s="35">
        <v>287.35270000000003</v>
      </c>
      <c r="F103" s="39">
        <v>1.7316314806259166E-2</v>
      </c>
    </row>
    <row r="105" spans="1:6" x14ac:dyDescent="0.2">
      <c r="A105" s="17" t="s">
        <v>2564</v>
      </c>
      <c r="B105" t="s">
        <v>13082</v>
      </c>
    </row>
    <row r="107" spans="1:6" x14ac:dyDescent="0.2">
      <c r="A107" s="17" t="s">
        <v>2695</v>
      </c>
      <c r="B107" s="17" t="s">
        <v>2694</v>
      </c>
      <c r="C107" t="s">
        <v>2691</v>
      </c>
      <c r="D107" t="s">
        <v>2692</v>
      </c>
      <c r="E107" t="s">
        <v>2693</v>
      </c>
      <c r="F107" t="s">
        <v>2684</v>
      </c>
    </row>
    <row r="108" spans="1:6" x14ac:dyDescent="0.2">
      <c r="A108" t="s">
        <v>2671</v>
      </c>
      <c r="B108" t="s">
        <v>2672</v>
      </c>
      <c r="C108">
        <v>4</v>
      </c>
      <c r="D108" s="35">
        <v>1130.9166666666667</v>
      </c>
      <c r="E108" s="35">
        <v>5</v>
      </c>
      <c r="F108" s="39">
        <v>4.4211922481762582E-3</v>
      </c>
    </row>
    <row r="109" spans="1:6" x14ac:dyDescent="0.2">
      <c r="A109" t="s">
        <v>2669</v>
      </c>
      <c r="B109" t="s">
        <v>2670</v>
      </c>
      <c r="C109">
        <v>6</v>
      </c>
      <c r="D109" s="35">
        <v>1298.5416666666667</v>
      </c>
      <c r="E109" s="35">
        <v>2.6313999999999993</v>
      </c>
      <c r="F109" s="39">
        <v>2.0264270816621201E-3</v>
      </c>
    </row>
    <row r="110" spans="1:6" x14ac:dyDescent="0.2">
      <c r="A110" t="s">
        <v>2663</v>
      </c>
      <c r="B110" t="s">
        <v>2664</v>
      </c>
      <c r="C110">
        <v>1</v>
      </c>
      <c r="D110" s="35">
        <v>449.83333333333331</v>
      </c>
      <c r="E110" s="35"/>
      <c r="F110" s="39">
        <v>0</v>
      </c>
    </row>
    <row r="111" spans="1:6" x14ac:dyDescent="0.2">
      <c r="A111" t="s">
        <v>2675</v>
      </c>
      <c r="B111" t="s">
        <v>2676</v>
      </c>
      <c r="C111">
        <v>7</v>
      </c>
      <c r="D111" s="35">
        <v>3061.6666666666665</v>
      </c>
      <c r="E111" s="35">
        <v>53.5032</v>
      </c>
      <c r="F111" s="39">
        <v>1.7475187806205772E-2</v>
      </c>
    </row>
    <row r="112" spans="1:6" x14ac:dyDescent="0.2">
      <c r="A112" t="s">
        <v>2665</v>
      </c>
      <c r="B112" t="s">
        <v>2666</v>
      </c>
      <c r="C112">
        <v>3</v>
      </c>
      <c r="D112" s="35">
        <v>937.08333333333337</v>
      </c>
      <c r="E112" s="35">
        <v>2.25</v>
      </c>
      <c r="F112" s="39">
        <v>2.4010671409515341E-3</v>
      </c>
    </row>
    <row r="113" spans="1:6" x14ac:dyDescent="0.2">
      <c r="A113" t="s">
        <v>2677</v>
      </c>
      <c r="B113" t="s">
        <v>2678</v>
      </c>
      <c r="C113">
        <v>3</v>
      </c>
      <c r="D113" s="35">
        <v>1708.9583333333333</v>
      </c>
      <c r="E113" s="35">
        <v>40</v>
      </c>
      <c r="F113" s="39">
        <v>2.3406070949652566E-2</v>
      </c>
    </row>
    <row r="114" spans="1:6" x14ac:dyDescent="0.2">
      <c r="A114" t="s">
        <v>2673</v>
      </c>
      <c r="B114" t="s">
        <v>2674</v>
      </c>
      <c r="C114">
        <v>4</v>
      </c>
      <c r="D114" s="35">
        <v>1748.7916666666667</v>
      </c>
      <c r="E114" s="35">
        <v>21.73705</v>
      </c>
      <c r="F114" s="39">
        <v>1.2429753877677443E-2</v>
      </c>
    </row>
    <row r="115" spans="1:6" x14ac:dyDescent="0.2">
      <c r="A115" t="s">
        <v>2667</v>
      </c>
      <c r="B115" t="s">
        <v>2668</v>
      </c>
      <c r="C115">
        <v>16</v>
      </c>
      <c r="D115" s="35">
        <v>2813.25</v>
      </c>
      <c r="E115" s="35">
        <v>102.74384999999999</v>
      </c>
      <c r="F115" s="39">
        <v>3.6521407624633427E-2</v>
      </c>
    </row>
    <row r="116" spans="1:6" x14ac:dyDescent="0.2">
      <c r="A116" t="s">
        <v>227</v>
      </c>
      <c r="C116">
        <v>44</v>
      </c>
      <c r="D116" s="35">
        <v>13149.041666666666</v>
      </c>
      <c r="E116" s="35">
        <v>227.8655</v>
      </c>
      <c r="F116" s="39">
        <v>1.7329437823415523E-2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48DB6-BEDA-4C15-81FC-9C7D865F64D0}">
  <sheetPr codeName="Sheet4"/>
  <dimension ref="A7:CV243"/>
  <sheetViews>
    <sheetView showGridLines="0" tabSelected="1" zoomScale="70" zoomScaleNormal="70" workbookViewId="0">
      <selection activeCell="AI6" sqref="AI6"/>
    </sheetView>
  </sheetViews>
  <sheetFormatPr baseColWidth="10" defaultColWidth="0" defaultRowHeight="15" x14ac:dyDescent="0.2"/>
  <cols>
    <col min="1" max="1" width="5.1640625" style="3" customWidth="1"/>
    <col min="2" max="2" width="12.5" style="3" customWidth="1"/>
    <col min="3" max="4" width="8.83203125" style="3" customWidth="1"/>
    <col min="5" max="5" width="7.1640625" style="3" customWidth="1"/>
    <col min="6" max="6" width="1" style="3" customWidth="1"/>
    <col min="7" max="7" width="5.5" style="3" customWidth="1"/>
    <col min="8" max="8" width="9.33203125" style="3" customWidth="1"/>
    <col min="9" max="9" width="7" style="3" customWidth="1"/>
    <col min="10" max="10" width="6.83203125" style="3" customWidth="1"/>
    <col min="11" max="11" width="1.33203125" style="3" customWidth="1"/>
    <col min="12" max="12" width="8.83203125" style="3" customWidth="1"/>
    <col min="13" max="13" width="1" style="3" customWidth="1"/>
    <col min="14" max="14" width="5.5" style="3" customWidth="1"/>
    <col min="15" max="15" width="10.5" style="3" customWidth="1"/>
    <col min="16" max="16" width="7" style="3" customWidth="1"/>
    <col min="17" max="17" width="6.83203125" style="3" customWidth="1"/>
    <col min="18" max="18" width="1.33203125" style="3" customWidth="1"/>
    <col min="19" max="19" width="8.83203125" style="3" customWidth="1"/>
    <col min="20" max="20" width="1" style="3" customWidth="1"/>
    <col min="21" max="21" width="5.5" style="3" customWidth="1"/>
    <col min="22" max="22" width="9.6640625" style="3" customWidth="1"/>
    <col min="23" max="23" width="7" style="3" customWidth="1"/>
    <col min="24" max="24" width="6.83203125" style="3" customWidth="1"/>
    <col min="25" max="25" width="1.33203125" style="3" customWidth="1"/>
    <col min="26" max="62" width="8.83203125" style="3" customWidth="1"/>
    <col min="63" max="63" width="11.6640625" style="3" customWidth="1"/>
    <col min="64" max="83" width="8.83203125" style="3" customWidth="1"/>
    <col min="84" max="84" width="15.5" style="3" customWidth="1"/>
    <col min="85" max="85" width="56.6640625" style="3" bestFit="1" customWidth="1"/>
    <col min="86" max="89" width="15.5" style="3" customWidth="1"/>
    <col min="90" max="91" width="8.83203125" style="3" customWidth="1"/>
    <col min="92" max="92" width="15.5" style="3" customWidth="1"/>
    <col min="93" max="93" width="31" style="3" bestFit="1" customWidth="1"/>
    <col min="94" max="97" width="15.5" style="3" customWidth="1"/>
    <col min="98" max="100" width="8.83203125" style="3" customWidth="1"/>
    <col min="101" max="16384" width="8.83203125" style="3" hidden="1"/>
  </cols>
  <sheetData>
    <row r="7" spans="2:92" ht="14.5" customHeight="1" x14ac:dyDescent="0.2">
      <c r="B7" s="81" t="s">
        <v>268</v>
      </c>
      <c r="C7" s="81"/>
      <c r="F7" s="85"/>
      <c r="G7" s="85"/>
      <c r="H7" s="85"/>
      <c r="I7" s="85"/>
      <c r="J7" s="85"/>
      <c r="K7" s="85"/>
      <c r="M7" s="84"/>
      <c r="N7" s="84"/>
      <c r="O7" s="84"/>
      <c r="P7" s="84"/>
      <c r="Q7" s="84"/>
      <c r="R7" s="84"/>
      <c r="T7" s="22"/>
      <c r="U7" s="22"/>
      <c r="V7" s="22"/>
      <c r="W7" s="22"/>
      <c r="X7" s="22"/>
      <c r="Y7" s="22"/>
      <c r="AA7" s="81" t="s">
        <v>15483</v>
      </c>
      <c r="AB7" s="81"/>
      <c r="AC7" s="81"/>
      <c r="AD7" s="81"/>
      <c r="AE7" s="81"/>
      <c r="AF7" s="81"/>
      <c r="AG7" s="81"/>
      <c r="AH7" s="81"/>
      <c r="AT7" s="81" t="s">
        <v>282</v>
      </c>
      <c r="AU7" s="81"/>
      <c r="AV7" s="81"/>
      <c r="AW7" s="81"/>
      <c r="AX7" s="81"/>
      <c r="AY7" s="81"/>
      <c r="AZ7" s="81"/>
      <c r="BL7" s="81" t="s">
        <v>2679</v>
      </c>
      <c r="BM7" s="81"/>
      <c r="BN7" s="81"/>
      <c r="BO7" s="81"/>
      <c r="BP7" s="81"/>
      <c r="BQ7" s="81"/>
      <c r="BR7" s="81"/>
      <c r="CF7" s="81" t="s">
        <v>2685</v>
      </c>
      <c r="CG7" s="81"/>
      <c r="CH7" s="81"/>
      <c r="CI7" s="81"/>
      <c r="CJ7" s="81"/>
      <c r="CK7" s="81"/>
      <c r="CL7" s="81"/>
    </row>
    <row r="8" spans="2:92" ht="5.5" customHeight="1" x14ac:dyDescent="0.2">
      <c r="B8" s="81"/>
      <c r="C8" s="81"/>
      <c r="F8" s="85"/>
      <c r="G8" s="85"/>
      <c r="H8" s="85"/>
      <c r="I8" s="85"/>
      <c r="J8" s="85"/>
      <c r="K8" s="85"/>
      <c r="M8" s="84"/>
      <c r="N8" s="84"/>
      <c r="O8" s="84"/>
      <c r="P8" s="84"/>
      <c r="Q8" s="84"/>
      <c r="R8" s="84"/>
      <c r="T8" s="22"/>
      <c r="U8" s="22"/>
      <c r="V8" s="22"/>
      <c r="W8" s="22"/>
      <c r="X8" s="22"/>
      <c r="Y8" s="22"/>
      <c r="AA8" s="81"/>
      <c r="AB8" s="81"/>
      <c r="AC8" s="81"/>
      <c r="AD8" s="81"/>
      <c r="AE8" s="81"/>
      <c r="AF8" s="81"/>
      <c r="AG8" s="81"/>
      <c r="AH8" s="81"/>
      <c r="AT8" s="81"/>
      <c r="AU8" s="81"/>
      <c r="AV8" s="81"/>
      <c r="AW8" s="81"/>
      <c r="AX8" s="81"/>
      <c r="AY8" s="81"/>
      <c r="AZ8" s="81"/>
      <c r="BL8" s="81"/>
      <c r="BM8" s="81"/>
      <c r="BN8" s="81"/>
      <c r="BO8" s="81"/>
      <c r="BP8" s="81"/>
      <c r="BQ8" s="81"/>
      <c r="BR8" s="81"/>
      <c r="CF8" s="81"/>
      <c r="CG8" s="81"/>
      <c r="CH8" s="81"/>
      <c r="CI8" s="81"/>
      <c r="CJ8" s="81"/>
      <c r="CK8" s="81"/>
      <c r="CL8" s="81"/>
    </row>
    <row r="9" spans="2:92" x14ac:dyDescent="0.2">
      <c r="B9" s="20" t="s">
        <v>281</v>
      </c>
      <c r="AA9" s="21" t="s">
        <v>7370</v>
      </c>
      <c r="AT9" s="21" t="s">
        <v>279</v>
      </c>
      <c r="BL9" s="21" t="s">
        <v>2680</v>
      </c>
      <c r="CF9" s="83" t="s">
        <v>2686</v>
      </c>
      <c r="CG9" s="83"/>
      <c r="CH9" s="83"/>
      <c r="CI9" s="83"/>
      <c r="CJ9" s="83"/>
      <c r="CK9" s="83"/>
      <c r="CL9" s="83"/>
      <c r="CM9" s="83"/>
      <c r="CN9" s="83"/>
    </row>
    <row r="10" spans="2:92" x14ac:dyDescent="0.2">
      <c r="B10" s="20"/>
      <c r="AA10" s="21"/>
      <c r="AT10" s="21"/>
      <c r="BL10" s="21"/>
      <c r="CF10" s="21"/>
      <c r="CG10" s="21"/>
      <c r="CH10" s="21"/>
      <c r="CI10" s="21"/>
      <c r="CJ10" s="21"/>
      <c r="CK10" s="21"/>
      <c r="CL10" s="21"/>
      <c r="CM10" s="21"/>
      <c r="CN10" s="21"/>
    </row>
    <row r="11" spans="2:92" ht="21.5" customHeight="1" x14ac:dyDescent="0.2">
      <c r="F11" s="12"/>
      <c r="G11" s="77">
        <f ca="1">'Data - Main KPIs'!$C$223</f>
        <v>3905</v>
      </c>
      <c r="H11" s="77"/>
      <c r="I11" s="15" t="s">
        <v>267</v>
      </c>
      <c r="J11" s="12"/>
      <c r="K11" s="12"/>
      <c r="M11" s="12"/>
      <c r="N11" s="80">
        <f ca="1">'Data - Main KPIs'!$D$223</f>
        <v>357584.84128164698</v>
      </c>
      <c r="O11" s="80"/>
      <c r="P11" s="15" t="s">
        <v>346</v>
      </c>
      <c r="Q11" s="12"/>
      <c r="R11" s="12"/>
      <c r="T11" s="12"/>
      <c r="U11" s="82">
        <f ca="1">'Data - Main KPIs'!$F$223</f>
        <v>700591051</v>
      </c>
      <c r="V11" s="82"/>
      <c r="W11" s="15" t="s">
        <v>266</v>
      </c>
      <c r="X11" s="12"/>
      <c r="Y11" s="12"/>
    </row>
    <row r="12" spans="2:92" ht="18.5" customHeight="1" x14ac:dyDescent="0.2">
      <c r="F12" s="12"/>
      <c r="G12" s="77"/>
      <c r="H12" s="77"/>
      <c r="I12" s="79">
        <f>'Data - Main KPIs'!$D$462</f>
        <v>7.5461305425502612E-2</v>
      </c>
      <c r="J12" s="79"/>
      <c r="K12" s="12"/>
      <c r="M12" s="12"/>
      <c r="N12" s="80"/>
      <c r="O12" s="80"/>
      <c r="P12" s="79">
        <f>'Data - Main KPIs'!$E$462</f>
        <v>0.13118711991035195</v>
      </c>
      <c r="Q12" s="79"/>
      <c r="R12" s="12"/>
      <c r="T12" s="12"/>
      <c r="U12" s="82"/>
      <c r="V12" s="82"/>
      <c r="W12" s="79">
        <f>'Data - Main KPIs'!$F$462</f>
        <v>6.8292149387588444E-2</v>
      </c>
      <c r="X12" s="79"/>
      <c r="Y12" s="12"/>
      <c r="BL12" s="81"/>
      <c r="BM12" s="81"/>
      <c r="BN12" s="81"/>
      <c r="BO12" s="81"/>
      <c r="BP12" s="81"/>
      <c r="BQ12" s="81"/>
      <c r="BR12" s="81"/>
    </row>
    <row r="13" spans="2:92" ht="14.5" customHeight="1" x14ac:dyDescent="0.2">
      <c r="F13" s="12"/>
      <c r="G13" s="12"/>
      <c r="H13" s="12"/>
      <c r="I13" s="72" t="s">
        <v>2802</v>
      </c>
      <c r="J13" s="72"/>
      <c r="K13" s="13"/>
      <c r="M13" s="12"/>
      <c r="N13" s="12"/>
      <c r="O13" s="12"/>
      <c r="P13" s="72" t="s">
        <v>2802</v>
      </c>
      <c r="Q13" s="72"/>
      <c r="R13" s="13"/>
      <c r="T13" s="12"/>
      <c r="U13" s="12"/>
      <c r="V13" s="12"/>
      <c r="W13" s="72" t="s">
        <v>2802</v>
      </c>
      <c r="X13" s="72"/>
      <c r="Y13" s="13"/>
      <c r="BL13" s="81"/>
      <c r="BM13" s="81"/>
      <c r="BN13" s="81"/>
      <c r="BO13" s="81"/>
      <c r="BP13" s="81"/>
      <c r="BQ13" s="81"/>
      <c r="BR13" s="81"/>
    </row>
    <row r="14" spans="2:92" ht="3" customHeight="1" x14ac:dyDescent="0.2">
      <c r="F14" s="71"/>
      <c r="G14" s="71"/>
      <c r="H14" s="71"/>
      <c r="I14" s="71"/>
      <c r="J14" s="71"/>
      <c r="K14" s="71"/>
      <c r="M14" s="71"/>
      <c r="N14" s="71"/>
      <c r="O14" s="71"/>
      <c r="P14" s="71"/>
      <c r="Q14" s="71"/>
      <c r="R14" s="71"/>
      <c r="T14" s="71"/>
      <c r="U14" s="71"/>
      <c r="V14" s="71"/>
      <c r="W14" s="71"/>
      <c r="X14" s="71"/>
      <c r="Y14" s="71"/>
    </row>
    <row r="16" spans="2:92" ht="17" customHeight="1" x14ac:dyDescent="0.2">
      <c r="F16" s="12"/>
      <c r="G16" s="67">
        <f ca="1">'Data - Main KPIs'!$C$227</f>
        <v>630</v>
      </c>
      <c r="H16" s="67"/>
      <c r="I16" s="66" t="s">
        <v>267</v>
      </c>
      <c r="J16" s="66"/>
      <c r="K16" s="12"/>
      <c r="M16" s="12"/>
      <c r="N16" s="68">
        <f ca="1">'Data - Main KPIs'!$D$227</f>
        <v>33493.112967702058</v>
      </c>
      <c r="O16" s="68"/>
      <c r="P16" s="66" t="s">
        <v>346</v>
      </c>
      <c r="Q16" s="66"/>
      <c r="R16" s="12"/>
      <c r="T16" s="12"/>
      <c r="U16" s="69">
        <f ca="1">'Data - Main KPIs'!$F$227</f>
        <v>126567351</v>
      </c>
      <c r="V16" s="69"/>
      <c r="W16" s="66" t="s">
        <v>266</v>
      </c>
      <c r="X16" s="66"/>
      <c r="Y16" s="12"/>
    </row>
    <row r="17" spans="6:25" x14ac:dyDescent="0.2">
      <c r="F17" s="12"/>
      <c r="G17" s="67"/>
      <c r="H17" s="67"/>
      <c r="I17" s="66"/>
      <c r="J17" s="66"/>
      <c r="K17" s="13"/>
      <c r="M17" s="12"/>
      <c r="N17" s="68"/>
      <c r="O17" s="68"/>
      <c r="P17" s="66"/>
      <c r="Q17" s="66"/>
      <c r="R17" s="13"/>
      <c r="T17" s="12"/>
      <c r="U17" s="69"/>
      <c r="V17" s="69"/>
      <c r="W17" s="66"/>
      <c r="X17" s="66"/>
      <c r="Y17" s="13"/>
    </row>
    <row r="18" spans="6:25" ht="3" customHeight="1" x14ac:dyDescent="0.2">
      <c r="F18" s="71"/>
      <c r="G18" s="71"/>
      <c r="H18" s="71"/>
      <c r="I18" s="71"/>
      <c r="J18" s="71"/>
      <c r="K18" s="71"/>
      <c r="M18" s="71"/>
      <c r="N18" s="71"/>
      <c r="O18" s="71"/>
      <c r="P18" s="71"/>
      <c r="Q18" s="71"/>
      <c r="R18" s="71"/>
      <c r="T18" s="71"/>
      <c r="U18" s="71"/>
      <c r="V18" s="71"/>
      <c r="W18" s="71"/>
      <c r="X18" s="71"/>
      <c r="Y18" s="71"/>
    </row>
    <row r="20" spans="6:25" ht="21.5" customHeight="1" x14ac:dyDescent="0.2">
      <c r="F20" s="12"/>
      <c r="G20" s="77">
        <f ca="1">'Data - Main KPIs'!$C$225</f>
        <v>807</v>
      </c>
      <c r="H20" s="77"/>
      <c r="I20" s="15" t="s">
        <v>267</v>
      </c>
      <c r="J20" s="12"/>
      <c r="K20" s="12"/>
      <c r="M20" s="12"/>
      <c r="N20" s="80">
        <f ca="1">'Data - Main KPIs'!$D$225</f>
        <v>68103.116265896198</v>
      </c>
      <c r="O20" s="80"/>
      <c r="P20" s="15" t="s">
        <v>346</v>
      </c>
      <c r="Q20" s="12"/>
      <c r="R20" s="12"/>
      <c r="T20" s="12"/>
      <c r="U20" s="82">
        <f ca="1">'Data - Main KPIs'!$F$225</f>
        <v>218578023</v>
      </c>
      <c r="V20" s="82"/>
      <c r="W20" s="15" t="s">
        <v>266</v>
      </c>
      <c r="X20" s="12"/>
      <c r="Y20" s="12"/>
    </row>
    <row r="21" spans="6:25" ht="18.5" customHeight="1" x14ac:dyDescent="0.2">
      <c r="F21" s="12"/>
      <c r="G21" s="77"/>
      <c r="H21" s="77"/>
      <c r="I21" s="70">
        <f>'Data - Main KPIs'!$D$464</f>
        <v>5.3524804177545689E-2</v>
      </c>
      <c r="J21" s="70"/>
      <c r="K21" s="12"/>
      <c r="M21" s="12"/>
      <c r="N21" s="80"/>
      <c r="O21" s="80"/>
      <c r="P21" s="70">
        <f>'Data - Main KPIs'!$E$464</f>
        <v>8.7041195058449455E-2</v>
      </c>
      <c r="Q21" s="70"/>
      <c r="R21" s="12"/>
      <c r="T21" s="12"/>
      <c r="U21" s="82"/>
      <c r="V21" s="82"/>
      <c r="W21" s="70">
        <f>'Data - Main KPIs'!$F$464</f>
        <v>6.2491200511975868E-2</v>
      </c>
      <c r="X21" s="70"/>
      <c r="Y21" s="12"/>
    </row>
    <row r="22" spans="6:25" x14ac:dyDescent="0.2">
      <c r="F22" s="12"/>
      <c r="G22" s="12"/>
      <c r="H22" s="12"/>
      <c r="I22" s="72" t="s">
        <v>2802</v>
      </c>
      <c r="J22" s="72"/>
      <c r="K22" s="13"/>
      <c r="M22" s="12"/>
      <c r="N22" s="12"/>
      <c r="O22" s="12"/>
      <c r="P22" s="72" t="s">
        <v>2802</v>
      </c>
      <c r="Q22" s="72"/>
      <c r="R22" s="13"/>
      <c r="T22" s="12"/>
      <c r="U22" s="12"/>
      <c r="V22" s="12"/>
      <c r="W22" s="72" t="s">
        <v>2802</v>
      </c>
      <c r="X22" s="72"/>
      <c r="Y22" s="13"/>
    </row>
    <row r="23" spans="6:25" ht="3" customHeight="1" x14ac:dyDescent="0.2">
      <c r="F23" s="71"/>
      <c r="G23" s="71"/>
      <c r="H23" s="71"/>
      <c r="I23" s="71"/>
      <c r="J23" s="71"/>
      <c r="K23" s="71"/>
      <c r="M23" s="71"/>
      <c r="N23" s="71"/>
      <c r="O23" s="71"/>
      <c r="P23" s="71"/>
      <c r="Q23" s="71"/>
      <c r="R23" s="71"/>
      <c r="T23" s="71"/>
      <c r="U23" s="71"/>
      <c r="V23" s="71"/>
      <c r="W23" s="71"/>
      <c r="X23" s="71"/>
      <c r="Y23" s="71"/>
    </row>
    <row r="25" spans="6:25" ht="20.5" customHeight="1" x14ac:dyDescent="0.2">
      <c r="F25" s="12"/>
      <c r="G25" s="67">
        <f ca="1">'Data - Main KPIs'!$C$226</f>
        <v>92</v>
      </c>
      <c r="H25" s="67"/>
      <c r="I25" s="66" t="s">
        <v>267</v>
      </c>
      <c r="J25" s="66"/>
      <c r="K25" s="12"/>
      <c r="M25" s="12"/>
      <c r="N25" s="74">
        <f ca="1">'Data - Main KPIs'!$D$226</f>
        <v>8901.6833109668114</v>
      </c>
      <c r="O25" s="74"/>
      <c r="P25" s="66" t="s">
        <v>346</v>
      </c>
      <c r="Q25" s="66"/>
      <c r="R25" s="12"/>
      <c r="T25" s="12"/>
      <c r="U25" s="69">
        <f ca="1">'Data - Main KPIs'!$F$226</f>
        <v>19160437</v>
      </c>
      <c r="V25" s="69"/>
      <c r="W25" s="66" t="s">
        <v>266</v>
      </c>
      <c r="X25" s="66"/>
      <c r="Y25" s="12"/>
    </row>
    <row r="26" spans="6:25" x14ac:dyDescent="0.2">
      <c r="F26" s="12"/>
      <c r="G26" s="67"/>
      <c r="H26" s="67"/>
      <c r="I26" s="66"/>
      <c r="J26" s="66"/>
      <c r="K26" s="13"/>
      <c r="M26" s="12"/>
      <c r="N26" s="74"/>
      <c r="O26" s="74"/>
      <c r="P26" s="66"/>
      <c r="Q26" s="66"/>
      <c r="R26" s="13"/>
      <c r="T26" s="12"/>
      <c r="U26" s="69"/>
      <c r="V26" s="69"/>
      <c r="W26" s="66"/>
      <c r="X26" s="66"/>
      <c r="Y26" s="13"/>
    </row>
    <row r="28" spans="6:25" ht="6" customHeight="1" x14ac:dyDescent="0.2"/>
    <row r="29" spans="6:25" ht="21" customHeight="1" x14ac:dyDescent="0.2">
      <c r="F29" s="12"/>
      <c r="G29" s="67">
        <f ca="1">'Data - Main KPIs'!$C$224</f>
        <v>7</v>
      </c>
      <c r="H29" s="67"/>
      <c r="I29" s="15" t="s">
        <v>267</v>
      </c>
      <c r="J29" s="12"/>
      <c r="K29" s="12"/>
      <c r="M29" s="12"/>
      <c r="N29" s="74">
        <f ca="1">'Data - Main KPIs'!$D$224</f>
        <v>390.9975</v>
      </c>
      <c r="O29" s="74"/>
      <c r="P29" s="15" t="s">
        <v>346</v>
      </c>
      <c r="Q29" s="12"/>
      <c r="R29" s="12"/>
      <c r="T29" s="12"/>
      <c r="U29" s="69">
        <f ca="1">'Data - Main KPIs'!$F$224</f>
        <v>530800</v>
      </c>
      <c r="V29" s="69"/>
      <c r="W29" s="15" t="s">
        <v>266</v>
      </c>
      <c r="X29" s="12"/>
      <c r="Y29" s="12"/>
    </row>
    <row r="30" spans="6:25" x14ac:dyDescent="0.2">
      <c r="F30" s="12"/>
      <c r="G30" s="67"/>
      <c r="H30" s="67"/>
      <c r="I30" s="72"/>
      <c r="J30" s="72"/>
      <c r="K30" s="13"/>
      <c r="M30" s="12"/>
      <c r="N30" s="74"/>
      <c r="O30" s="74"/>
      <c r="P30" s="72"/>
      <c r="Q30" s="72"/>
      <c r="R30" s="13"/>
      <c r="T30" s="12"/>
      <c r="U30" s="69"/>
      <c r="V30" s="69"/>
      <c r="W30" s="72"/>
      <c r="X30" s="72"/>
      <c r="Y30" s="13"/>
    </row>
    <row r="32" spans="6:25" ht="6" customHeight="1" x14ac:dyDescent="0.2"/>
    <row r="33" spans="2:25" ht="21" customHeight="1" x14ac:dyDescent="0.2">
      <c r="F33" s="12"/>
      <c r="G33" s="77">
        <f ca="1">'Data - Main KPIs'!$C$222</f>
        <v>2050</v>
      </c>
      <c r="H33" s="77"/>
      <c r="I33" s="15" t="s">
        <v>267</v>
      </c>
      <c r="J33" s="12"/>
      <c r="K33" s="12"/>
      <c r="M33" s="12"/>
      <c r="N33" s="78">
        <f ca="1">'Data - Main KPIs'!$D$222</f>
        <v>50265.133220274183</v>
      </c>
      <c r="O33" s="78"/>
      <c r="P33" s="15" t="s">
        <v>346</v>
      </c>
      <c r="Q33" s="12"/>
      <c r="R33" s="12"/>
      <c r="T33" s="12"/>
      <c r="U33" s="82">
        <f ca="1">'Data - Main KPIs'!$F$222</f>
        <v>306666979</v>
      </c>
      <c r="V33" s="82"/>
      <c r="W33" s="15" t="s">
        <v>266</v>
      </c>
      <c r="X33" s="12"/>
      <c r="Y33" s="12"/>
    </row>
    <row r="34" spans="2:25" ht="21" customHeight="1" x14ac:dyDescent="0.2">
      <c r="F34" s="12"/>
      <c r="G34" s="77"/>
      <c r="H34" s="77"/>
      <c r="I34" s="79">
        <f>'Data - Main KPIs'!$D$461</f>
        <v>1.1846001974333662E-2</v>
      </c>
      <c r="J34" s="79"/>
      <c r="K34" s="12"/>
      <c r="M34" s="12"/>
      <c r="N34" s="78"/>
      <c r="O34" s="78"/>
      <c r="P34" s="79">
        <f>'Data - Main KPIs'!$E$461</f>
        <v>2.4711044480185896E-2</v>
      </c>
      <c r="Q34" s="79"/>
      <c r="R34" s="12"/>
      <c r="T34" s="12"/>
      <c r="U34" s="82"/>
      <c r="V34" s="82"/>
      <c r="W34" s="79">
        <f>'Data - Main KPIs'!$F$461</f>
        <v>9.541839577826625E-3</v>
      </c>
      <c r="X34" s="79"/>
      <c r="Y34" s="12"/>
    </row>
    <row r="35" spans="2:25" x14ac:dyDescent="0.2">
      <c r="F35" s="12"/>
      <c r="G35" s="12"/>
      <c r="H35" s="12"/>
      <c r="I35" s="72" t="s">
        <v>2802</v>
      </c>
      <c r="J35" s="72"/>
      <c r="K35" s="13"/>
      <c r="M35" s="12"/>
      <c r="N35" s="12"/>
      <c r="O35" s="12"/>
      <c r="P35" s="72" t="s">
        <v>2802</v>
      </c>
      <c r="Q35" s="72"/>
      <c r="R35" s="13"/>
      <c r="T35" s="12"/>
      <c r="U35" s="12"/>
      <c r="V35" s="12"/>
      <c r="W35" s="72" t="s">
        <v>2802</v>
      </c>
      <c r="X35" s="72"/>
      <c r="Y35" s="13"/>
    </row>
    <row r="37" spans="2:25" ht="16" x14ac:dyDescent="0.2">
      <c r="B37" s="54" t="str">
        <f>"Latest Update: 2026-08-01"</f>
        <v>Latest Update: 2026-08-01</v>
      </c>
    </row>
    <row r="38" spans="2:25" ht="16" x14ac:dyDescent="0.2">
      <c r="B38" s="54"/>
    </row>
    <row r="39" spans="2:25" x14ac:dyDescent="0.2">
      <c r="B39" s="73" t="s">
        <v>269</v>
      </c>
      <c r="C39" s="73"/>
      <c r="D39" s="73"/>
      <c r="E39" s="73"/>
      <c r="F39" s="73"/>
      <c r="G39" s="73"/>
      <c r="H39" s="73"/>
      <c r="I39" s="73"/>
      <c r="J39" s="73"/>
    </row>
    <row r="40" spans="2:25" x14ac:dyDescent="0.2">
      <c r="B40" s="73"/>
      <c r="C40" s="73"/>
      <c r="D40" s="73"/>
      <c r="E40" s="73"/>
      <c r="F40" s="73"/>
      <c r="G40" s="73"/>
      <c r="H40" s="73"/>
      <c r="I40" s="73"/>
      <c r="J40" s="73"/>
    </row>
    <row r="41" spans="2:25" x14ac:dyDescent="0.2">
      <c r="B41" s="21" t="s">
        <v>283</v>
      </c>
    </row>
    <row r="51" spans="84:97" ht="14.5" customHeight="1" x14ac:dyDescent="0.2"/>
    <row r="52" spans="84:97" ht="6" customHeight="1" x14ac:dyDescent="0.2"/>
    <row r="57" spans="84:97" ht="22" x14ac:dyDescent="0.2">
      <c r="CF57" s="34" t="s">
        <v>2696</v>
      </c>
      <c r="CG57" s="34"/>
      <c r="CH57" s="34"/>
      <c r="CI57" s="34"/>
      <c r="CJ57" s="34"/>
      <c r="CK57" s="34"/>
      <c r="CL57" s="34"/>
    </row>
    <row r="58" spans="84:97" ht="14.5" customHeight="1" x14ac:dyDescent="0.2">
      <c r="CF58" s="83" t="s">
        <v>2697</v>
      </c>
      <c r="CG58" s="83"/>
      <c r="CH58" s="83"/>
      <c r="CI58" s="83"/>
      <c r="CJ58" s="83"/>
      <c r="CK58" s="83"/>
      <c r="CL58" s="83"/>
      <c r="CM58" s="83"/>
      <c r="CN58" s="83"/>
    </row>
    <row r="64" spans="84:97" ht="28.25" customHeight="1" x14ac:dyDescent="0.2">
      <c r="CF64" s="41" t="s">
        <v>2695</v>
      </c>
      <c r="CG64" s="41" t="s">
        <v>2694</v>
      </c>
      <c r="CH64" s="41" t="s">
        <v>2691</v>
      </c>
      <c r="CI64" s="41" t="s">
        <v>2692</v>
      </c>
      <c r="CJ64" s="41" t="s">
        <v>2693</v>
      </c>
      <c r="CK64" s="41" t="s">
        <v>2684</v>
      </c>
      <c r="CN64" s="41" t="s">
        <v>2695</v>
      </c>
      <c r="CO64" s="41" t="s">
        <v>2694</v>
      </c>
      <c r="CP64" s="41" t="s">
        <v>2691</v>
      </c>
      <c r="CQ64" s="41" t="s">
        <v>2692</v>
      </c>
      <c r="CR64" s="41" t="s">
        <v>2693</v>
      </c>
      <c r="CS64" s="41" t="s">
        <v>2684</v>
      </c>
    </row>
    <row r="65" spans="2:97" x14ac:dyDescent="0.2">
      <c r="CF65" s="42" t="str">
        <f>'Data - ISO vs Data Centers'!A29</f>
        <v>PGAE</v>
      </c>
      <c r="CG65" s="43" t="str">
        <f>'Data - ISO vs Data Centers'!B29</f>
        <v>Pacific Gas and Electric</v>
      </c>
      <c r="CH65" s="42">
        <f>'Data - ISO vs Data Centers'!C29</f>
        <v>106</v>
      </c>
      <c r="CI65" s="44">
        <f>'Data - ISO vs Data Centers'!D29</f>
        <v>13109.75</v>
      </c>
      <c r="CJ65" s="44">
        <f>'Data - ISO vs Data Centers'!E29</f>
        <v>1295.9583500000003</v>
      </c>
      <c r="CK65" s="45">
        <f>'Data - ISO vs Data Centers'!F29</f>
        <v>9.8854543374206252E-2</v>
      </c>
      <c r="CN65" s="42" t="str">
        <f>'Data - ISO vs Data Centers'!A40</f>
        <v>NCEN</v>
      </c>
      <c r="CO65" s="42" t="str">
        <f>'Data - ISO vs Data Centers'!B40</f>
        <v>ERCO - North Central</v>
      </c>
      <c r="CP65" s="42">
        <f>'Data - ISO vs Data Centers'!C40</f>
        <v>101</v>
      </c>
      <c r="CQ65" s="44">
        <f>'Data - ISO vs Data Centers'!D40</f>
        <v>22414.5</v>
      </c>
      <c r="CR65" s="44">
        <f>'Data - ISO vs Data Centers'!E40</f>
        <v>2128.0661</v>
      </c>
      <c r="CS65" s="45">
        <f>'Data - ISO vs Data Centers'!F40</f>
        <v>9.4941493229828908E-2</v>
      </c>
    </row>
    <row r="66" spans="2:97" ht="14.5" customHeight="1" x14ac:dyDescent="0.2">
      <c r="B66" s="73" t="s">
        <v>9691</v>
      </c>
      <c r="C66" s="73"/>
      <c r="D66" s="73"/>
      <c r="E66" s="73"/>
      <c r="F66" s="73"/>
      <c r="G66" s="73"/>
      <c r="H66" s="73"/>
      <c r="I66" s="73"/>
      <c r="J66" s="73"/>
      <c r="K66" s="73"/>
      <c r="L66" s="73"/>
      <c r="M66" s="73"/>
      <c r="N66" s="73"/>
      <c r="CF66" s="42" t="str">
        <f>'Data - ISO vs Data Centers'!A30</f>
        <v>SCE</v>
      </c>
      <c r="CG66" s="43" t="str">
        <f>'Data - ISO vs Data Centers'!B30</f>
        <v>Southern California Edison - CISO</v>
      </c>
      <c r="CH66" s="42">
        <f>'Data - ISO vs Data Centers'!C30</f>
        <v>66</v>
      </c>
      <c r="CI66" s="44">
        <f>'Data - ISO vs Data Centers'!D30</f>
        <v>16830.5</v>
      </c>
      <c r="CJ66" s="44">
        <f>'Data - ISO vs Data Centers'!E30</f>
        <v>1046.4699499999997</v>
      </c>
      <c r="CK66" s="45">
        <f>'Data - ISO vs Data Centers'!F30</f>
        <v>6.2176997118326832E-2</v>
      </c>
      <c r="CN66" s="42" t="str">
        <f>'Data - ISO vs Data Centers'!A41</f>
        <v>SCEN</v>
      </c>
      <c r="CO66" s="42" t="str">
        <f>'Data - ISO vs Data Centers'!B41</f>
        <v>ERCO - South Central</v>
      </c>
      <c r="CP66" s="42">
        <f>'Data - ISO vs Data Centers'!C41</f>
        <v>54</v>
      </c>
      <c r="CQ66" s="44">
        <f>'Data - ISO vs Data Centers'!D41</f>
        <v>11986.875</v>
      </c>
      <c r="CR66" s="44">
        <f>'Data - ISO vs Data Centers'!E41</f>
        <v>1477.3542071428574</v>
      </c>
      <c r="CS66" s="45">
        <f>'Data - ISO vs Data Centers'!F41</f>
        <v>0.12324765271539558</v>
      </c>
    </row>
    <row r="67" spans="2:97" ht="14.5" customHeight="1" x14ac:dyDescent="0.2">
      <c r="B67" s="73"/>
      <c r="C67" s="73"/>
      <c r="D67" s="73"/>
      <c r="E67" s="73"/>
      <c r="F67" s="73"/>
      <c r="G67" s="73"/>
      <c r="H67" s="73"/>
      <c r="I67" s="73"/>
      <c r="J67" s="73"/>
      <c r="K67" s="73"/>
      <c r="L67" s="73"/>
      <c r="M67" s="73"/>
      <c r="N67" s="73"/>
      <c r="CF67" s="42" t="str">
        <f>'Data - ISO vs Data Centers'!A31</f>
        <v>SDGE</v>
      </c>
      <c r="CG67" s="43" t="str">
        <f>'Data - ISO vs Data Centers'!B31</f>
        <v>San Diego Gas and Electric - CISO</v>
      </c>
      <c r="CH67" s="42">
        <f>'Data - ISO vs Data Centers'!C31</f>
        <v>10</v>
      </c>
      <c r="CI67" s="44">
        <f>'Data - ISO vs Data Centers'!D31</f>
        <v>2988.9166666666665</v>
      </c>
      <c r="CJ67" s="44">
        <f>'Data - ISO vs Data Centers'!E31</f>
        <v>26.744599999999998</v>
      </c>
      <c r="CK67" s="45">
        <f>'Data - ISO vs Data Centers'!F31</f>
        <v>8.947924275796694E-3</v>
      </c>
      <c r="CN67" s="42" t="str">
        <f>'Data - ISO vs Data Centers'!A37</f>
        <v>COAS</v>
      </c>
      <c r="CO67" s="42" t="str">
        <f>'Data - ISO vs Data Centers'!B37</f>
        <v>ERCO - Coast</v>
      </c>
      <c r="CP67" s="42">
        <f>'Data - ISO vs Data Centers'!C37</f>
        <v>28</v>
      </c>
      <c r="CQ67" s="44">
        <f>'Data - ISO vs Data Centers'!D37</f>
        <v>18370.708333333332</v>
      </c>
      <c r="CR67" s="44">
        <f>'Data - ISO vs Data Centers'!E37</f>
        <v>438.03470000000004</v>
      </c>
      <c r="CS67" s="45">
        <f>'Data - ISO vs Data Centers'!F37</f>
        <v>2.3844192180940225E-2</v>
      </c>
    </row>
    <row r="68" spans="2:97" x14ac:dyDescent="0.2">
      <c r="B68" s="76" t="s">
        <v>9692</v>
      </c>
      <c r="C68" s="76"/>
      <c r="D68" s="76"/>
      <c r="E68" s="76"/>
      <c r="F68" s="76"/>
      <c r="G68" s="76"/>
      <c r="H68" s="76"/>
      <c r="I68" s="76"/>
      <c r="J68" s="76"/>
      <c r="K68" s="76"/>
      <c r="L68" s="76"/>
      <c r="M68" s="76"/>
      <c r="N68" s="76"/>
      <c r="O68" s="76"/>
      <c r="P68" s="76"/>
      <c r="CH68" s="46">
        <f>SUM(CH65:CH67)</f>
        <v>182</v>
      </c>
      <c r="CI68" s="47">
        <f>SUM(CI65:CI67)</f>
        <v>32929.166666666664</v>
      </c>
      <c r="CJ68" s="47">
        <f>SUM(CJ65:CJ67)</f>
        <v>2369.1729</v>
      </c>
      <c r="CK68" s="49">
        <f>CJ68/CI68</f>
        <v>7.194755105656081E-2</v>
      </c>
      <c r="CN68" s="42" t="str">
        <f>'Data - ISO vs Data Centers'!A43</f>
        <v>NRTH</v>
      </c>
      <c r="CO68" s="42" t="str">
        <f>'Data - ISO vs Data Centers'!B43</f>
        <v>ERCO - North</v>
      </c>
      <c r="CP68" s="42">
        <f>'Data - ISO vs Data Centers'!C43</f>
        <v>3</v>
      </c>
      <c r="CQ68" s="44">
        <f>'Data - ISO vs Data Centers'!D43</f>
        <v>2203.5</v>
      </c>
      <c r="CR68" s="44">
        <f>'Data - ISO vs Data Centers'!E43</f>
        <v>104</v>
      </c>
      <c r="CS68" s="45">
        <f>'Data - ISO vs Data Centers'!F43</f>
        <v>4.71976401179941E-2</v>
      </c>
    </row>
    <row r="69" spans="2:97" x14ac:dyDescent="0.2">
      <c r="CN69" s="42" t="str">
        <f>'Data - ISO vs Data Centers'!A42</f>
        <v>SOUT</v>
      </c>
      <c r="CO69" s="42" t="str">
        <f>'Data - ISO vs Data Centers'!B42</f>
        <v>ERCO - South</v>
      </c>
      <c r="CP69" s="42">
        <f>'Data - ISO vs Data Centers'!C42</f>
        <v>8</v>
      </c>
      <c r="CQ69" s="44">
        <f>'Data - ISO vs Data Centers'!D42</f>
        <v>5743.958333333333</v>
      </c>
      <c r="CR69" s="44">
        <f>'Data - ISO vs Data Centers'!E42</f>
        <v>108.60020000000002</v>
      </c>
      <c r="CS69" s="45">
        <f>'Data - ISO vs Data Centers'!F42</f>
        <v>1.890685720503428E-2</v>
      </c>
    </row>
    <row r="70" spans="2:97" x14ac:dyDescent="0.2">
      <c r="CN70" s="42" t="str">
        <f>'Data - ISO vs Data Centers'!A38</f>
        <v>EAST</v>
      </c>
      <c r="CO70" s="42" t="str">
        <f>'Data - ISO vs Data Centers'!B38</f>
        <v>ERCO - East</v>
      </c>
      <c r="CP70" s="42">
        <f>'Data - ISO vs Data Centers'!C38</f>
        <v>2</v>
      </c>
      <c r="CQ70" s="44">
        <f>'Data - ISO vs Data Centers'!D38</f>
        <v>2397.6666666666665</v>
      </c>
      <c r="CR70" s="44">
        <f>'Data - ISO vs Data Centers'!E38</f>
        <v>8.3304500000000008</v>
      </c>
      <c r="CS70" s="45">
        <f>'Data - ISO vs Data Centers'!F38</f>
        <v>3.4743987209787299E-3</v>
      </c>
    </row>
    <row r="71" spans="2:97" x14ac:dyDescent="0.2">
      <c r="CN71" s="42" t="str">
        <f>'Data - ISO vs Data Centers'!A39</f>
        <v>FWES</v>
      </c>
      <c r="CO71" s="42" t="str">
        <f>'Data - ISO vs Data Centers'!B39</f>
        <v>ERCO - Far West</v>
      </c>
      <c r="CP71" s="42">
        <f>'Data - ISO vs Data Centers'!C39</f>
        <v>7</v>
      </c>
      <c r="CQ71" s="44">
        <f>'Data - ISO vs Data Centers'!D39</f>
        <v>7811.333333333333</v>
      </c>
      <c r="CR71" s="44">
        <f>'Data - ISO vs Data Centers'!E39</f>
        <v>374.99269999999996</v>
      </c>
      <c r="CS71" s="45">
        <f>'Data - ISO vs Data Centers'!F39</f>
        <v>4.8006234531023297E-2</v>
      </c>
    </row>
    <row r="72" spans="2:97" x14ac:dyDescent="0.2">
      <c r="CN72" s="40"/>
      <c r="CO72" s="40"/>
      <c r="CP72" s="46">
        <f>SUM(CP65:CP71)</f>
        <v>203</v>
      </c>
      <c r="CQ72" s="47">
        <f>SUM(CQ65:CQ71)</f>
        <v>70928.541666666657</v>
      </c>
      <c r="CR72" s="47">
        <f>SUM(CR65:CR71)</f>
        <v>4639.3783571428576</v>
      </c>
      <c r="CS72" s="49">
        <f>CR72/CQ72</f>
        <v>6.5409188573845506E-2</v>
      </c>
    </row>
    <row r="76" spans="2:97" x14ac:dyDescent="0.2">
      <c r="BL76" s="81" t="s">
        <v>14187</v>
      </c>
      <c r="BM76" s="81"/>
      <c r="BN76" s="81"/>
      <c r="BO76" s="81"/>
      <c r="BP76" s="81"/>
      <c r="BQ76" s="81"/>
      <c r="BR76" s="81"/>
    </row>
    <row r="77" spans="2:97" ht="8" customHeight="1" x14ac:dyDescent="0.2">
      <c r="BL77" s="81"/>
      <c r="BM77" s="81"/>
      <c r="BN77" s="81"/>
      <c r="BO77" s="81"/>
      <c r="BP77" s="81"/>
      <c r="BQ77" s="81"/>
      <c r="BR77" s="81"/>
    </row>
    <row r="78" spans="2:97" x14ac:dyDescent="0.2">
      <c r="BL78" s="21" t="s">
        <v>2681</v>
      </c>
    </row>
    <row r="79" spans="2:97" ht="48" x14ac:dyDescent="0.2">
      <c r="B79" s="19"/>
      <c r="C79" s="19"/>
      <c r="D79" s="19"/>
      <c r="E79" s="19"/>
      <c r="F79" s="19"/>
      <c r="G79" s="19"/>
      <c r="H79" s="19"/>
      <c r="I79" s="19"/>
      <c r="J79" s="19"/>
      <c r="CF79" s="48" t="s">
        <v>2695</v>
      </c>
      <c r="CG79" s="48" t="s">
        <v>2694</v>
      </c>
      <c r="CH79" s="48" t="s">
        <v>2691</v>
      </c>
      <c r="CI79" s="48" t="s">
        <v>2692</v>
      </c>
      <c r="CJ79" s="48" t="s">
        <v>2693</v>
      </c>
      <c r="CK79" s="48" t="s">
        <v>2684</v>
      </c>
      <c r="CN79" s="48" t="s">
        <v>2695</v>
      </c>
      <c r="CO79" s="48" t="s">
        <v>2694</v>
      </c>
      <c r="CP79" s="48" t="s">
        <v>2691</v>
      </c>
      <c r="CQ79" s="48" t="s">
        <v>2692</v>
      </c>
      <c r="CR79" s="48" t="s">
        <v>2693</v>
      </c>
      <c r="CS79" s="48" t="s">
        <v>2684</v>
      </c>
    </row>
    <row r="80" spans="2:97" ht="14.5" customHeight="1" x14ac:dyDescent="0.2">
      <c r="CF80" s="42" t="str">
        <f>'Data - ISO vs Data Centers'!A54</f>
        <v>OPPD</v>
      </c>
      <c r="CG80" s="42" t="str">
        <f>'Data - ISO vs Data Centers'!B54</f>
        <v>Omaha Public Power District - SWPP</v>
      </c>
      <c r="CH80" s="42">
        <f>'Data - ISO vs Data Centers'!C54</f>
        <v>24</v>
      </c>
      <c r="CI80" s="44">
        <f>'Data - ISO vs Data Centers'!D54</f>
        <v>2745.875</v>
      </c>
      <c r="CJ80" s="44">
        <f>'Data - ISO vs Data Centers'!E54</f>
        <v>905.96349999999995</v>
      </c>
      <c r="CK80" s="45">
        <f>'Data - ISO vs Data Centers'!F54</f>
        <v>0.32993617699276184</v>
      </c>
      <c r="CN80" s="42" t="str">
        <f>'Data - ISO vs Data Centers'!A66</f>
        <v>0035</v>
      </c>
      <c r="CO80" s="42" t="str">
        <f>'Data - ISO vs Data Centers'!B66</f>
        <v>Zones 3 and 5 - MISO</v>
      </c>
      <c r="CP80" s="42">
        <f>'Data - ISO vs Data Centers'!C66</f>
        <v>76</v>
      </c>
      <c r="CQ80" s="44">
        <f>'Data - ISO vs Data Centers'!D66</f>
        <v>13138.166666666666</v>
      </c>
      <c r="CR80" s="44">
        <f>'Data - ISO vs Data Centers'!E66</f>
        <v>2433.9225666666662</v>
      </c>
      <c r="CS80" s="45">
        <f>'Data - ISO vs Data Centers'!F66</f>
        <v>0.18525587537581345</v>
      </c>
    </row>
    <row r="81" spans="2:97" ht="14.5" customHeight="1" x14ac:dyDescent="0.2">
      <c r="CF81" s="42" t="str">
        <f>'Data - ISO vs Data Centers'!A49</f>
        <v>GRDA</v>
      </c>
      <c r="CG81" s="42" t="str">
        <f>'Data - ISO vs Data Centers'!B49</f>
        <v>Grand River Dam Authority - SWPP</v>
      </c>
      <c r="CH81" s="42">
        <f>'Data - ISO vs Data Centers'!C49</f>
        <v>11</v>
      </c>
      <c r="CI81" s="44">
        <f>'Data - ISO vs Data Centers'!D49</f>
        <v>1443.25</v>
      </c>
      <c r="CJ81" s="44">
        <f>'Data - ISO vs Data Centers'!E49</f>
        <v>507.6049999999999</v>
      </c>
      <c r="CK81" s="45">
        <f>'Data - ISO vs Data Centers'!F49</f>
        <v>0.35170968300710198</v>
      </c>
      <c r="CN81" s="42" t="str">
        <f>'Data - ISO vs Data Centers'!A65</f>
        <v>0027</v>
      </c>
      <c r="CO81" s="42" t="str">
        <f>'Data - ISO vs Data Centers'!B65</f>
        <v>Zones 2 and 7 - MISO</v>
      </c>
      <c r="CP81" s="42">
        <f>'Data - ISO vs Data Centers'!C65</f>
        <v>47</v>
      </c>
      <c r="CQ81" s="44">
        <f>'Data - ISO vs Data Centers'!D65</f>
        <v>21713.125</v>
      </c>
      <c r="CR81" s="44">
        <f>'Data - ISO vs Data Centers'!E65</f>
        <v>588.07150000000001</v>
      </c>
      <c r="CS81" s="45">
        <f>'Data - ISO vs Data Centers'!F65</f>
        <v>2.7083687861604446E-2</v>
      </c>
    </row>
    <row r="82" spans="2:97" ht="14.5" customHeight="1" x14ac:dyDescent="0.2">
      <c r="CF82" s="42" t="str">
        <f>'Data - ISO vs Data Centers'!A57</f>
        <v>WR</v>
      </c>
      <c r="CG82" s="42" t="str">
        <f>'Data - ISO vs Data Centers'!B57</f>
        <v>Westar Energy - SWPP</v>
      </c>
      <c r="CH82" s="42">
        <f>'Data - ISO vs Data Centers'!C57</f>
        <v>8</v>
      </c>
      <c r="CI82" s="44">
        <f>'Data - ISO vs Data Centers'!D57</f>
        <v>5131.375</v>
      </c>
      <c r="CJ82" s="44">
        <f>'Data - ISO vs Data Centers'!E57</f>
        <v>38.3018</v>
      </c>
      <c r="CK82" s="45">
        <f>'Data - ISO vs Data Centers'!F57</f>
        <v>7.4642371684002827E-3</v>
      </c>
      <c r="CN82" s="42" t="str">
        <f>'Data - ISO vs Data Centers'!A63</f>
        <v>0001</v>
      </c>
      <c r="CO82" s="42" t="str">
        <f>'Data - ISO vs Data Centers'!B63</f>
        <v>Zone 1 - MISO</v>
      </c>
      <c r="CP82" s="42">
        <f>'Data - ISO vs Data Centers'!C63</f>
        <v>32</v>
      </c>
      <c r="CQ82" s="44">
        <f>'Data - ISO vs Data Centers'!D63</f>
        <v>14687.75</v>
      </c>
      <c r="CR82" s="44">
        <f>'Data - ISO vs Data Centers'!E63</f>
        <v>332.68430000000001</v>
      </c>
      <c r="CS82" s="45">
        <f>'Data - ISO vs Data Centers'!F63</f>
        <v>2.2650460417695018E-2</v>
      </c>
    </row>
    <row r="83" spans="2:97" ht="14.5" customHeight="1" x14ac:dyDescent="0.2">
      <c r="B83" s="19"/>
      <c r="C83" s="19"/>
      <c r="D83" s="19"/>
      <c r="E83" s="19"/>
      <c r="F83" s="19"/>
      <c r="G83" s="19"/>
      <c r="H83" s="19"/>
      <c r="I83" s="19"/>
      <c r="J83" s="19"/>
      <c r="CF83" s="42" t="str">
        <f>'Data - ISO vs Data Centers'!A53</f>
        <v>OKGE</v>
      </c>
      <c r="CG83" s="42" t="str">
        <f>'Data - ISO vs Data Centers'!B53</f>
        <v>Oklahoma Gas and Electric Co. - SWPP</v>
      </c>
      <c r="CH83" s="42">
        <f>'Data - ISO vs Data Centers'!C53</f>
        <v>11</v>
      </c>
      <c r="CI83" s="44">
        <f>'Data - ISO vs Data Centers'!D53</f>
        <v>6403.541666666667</v>
      </c>
      <c r="CJ83" s="44">
        <f>'Data - ISO vs Data Centers'!E53</f>
        <v>33.16225</v>
      </c>
      <c r="CK83" s="45">
        <f>'Data - ISO vs Data Centers'!F53</f>
        <v>5.1787357256726421E-3</v>
      </c>
      <c r="CN83" s="42" t="str">
        <f>'Data - ISO vs Data Centers'!A67</f>
        <v>8910</v>
      </c>
      <c r="CO83" s="42" t="str">
        <f>'Data - ISO vs Data Centers'!B67</f>
        <v>Zones 8, 9 and 10 - MISO</v>
      </c>
      <c r="CP83" s="42">
        <f>'Data - ISO vs Data Centers'!C67</f>
        <v>22</v>
      </c>
      <c r="CQ83" s="44">
        <f>'Data - ISO vs Data Centers'!D67</f>
        <v>27251.75</v>
      </c>
      <c r="CR83" s="44">
        <f>'Data - ISO vs Data Centers'!E67</f>
        <v>380.79969999999992</v>
      </c>
      <c r="CS83" s="45">
        <f>'Data - ISO vs Data Centers'!F67</f>
        <v>1.3973403542891737E-2</v>
      </c>
    </row>
    <row r="84" spans="2:97" ht="14.5" customHeight="1" x14ac:dyDescent="0.2">
      <c r="B84" s="19"/>
      <c r="C84" s="19"/>
      <c r="D84" s="19"/>
      <c r="E84" s="19"/>
      <c r="F84" s="19"/>
      <c r="G84" s="19"/>
      <c r="H84" s="19"/>
      <c r="I84" s="19"/>
      <c r="J84" s="19"/>
      <c r="CF84" s="42" t="str">
        <f>'Data - ISO vs Data Centers'!A50</f>
        <v>INDN</v>
      </c>
      <c r="CG84" s="42" t="str">
        <f>'Data - ISO vs Data Centers'!B50</f>
        <v>Independence Power - SWPP</v>
      </c>
      <c r="CH84" s="42">
        <f>'Data - ISO vs Data Centers'!C50</f>
        <v>8</v>
      </c>
      <c r="CI84" s="44">
        <f>'Data - ISO vs Data Centers'!D50</f>
        <v>172.04166666666666</v>
      </c>
      <c r="CJ84" s="44">
        <f>'Data - ISO vs Data Centers'!E50</f>
        <v>62.64575</v>
      </c>
      <c r="CK84" s="45">
        <f>'Data - ISO vs Data Centers'!F50</f>
        <v>0.3641312666505207</v>
      </c>
      <c r="CN84" s="42" t="str">
        <f>'Data - ISO vs Data Centers'!A64</f>
        <v>0006</v>
      </c>
      <c r="CO84" s="42" t="str">
        <f>'Data - ISO vs Data Centers'!B64</f>
        <v>Zone 6 - MISO</v>
      </c>
      <c r="CP84" s="42">
        <f>'Data - ISO vs Data Centers'!C64</f>
        <v>31</v>
      </c>
      <c r="CQ84" s="44">
        <f>'Data - ISO vs Data Centers'!D64</f>
        <v>11591.875</v>
      </c>
      <c r="CR84" s="44">
        <f>'Data - ISO vs Data Centers'!E64</f>
        <v>965.29604999999992</v>
      </c>
      <c r="CS84" s="45">
        <f>'Data - ISO vs Data Centers'!F64</f>
        <v>8.327350407073919E-2</v>
      </c>
    </row>
    <row r="85" spans="2:97" ht="14.5" customHeight="1" x14ac:dyDescent="0.2">
      <c r="B85" s="19"/>
      <c r="C85" s="19"/>
      <c r="D85" s="19"/>
      <c r="E85" s="19"/>
      <c r="F85" s="19"/>
      <c r="G85" s="19"/>
      <c r="H85" s="19"/>
      <c r="I85" s="19"/>
      <c r="J85" s="19"/>
      <c r="CF85" s="42" t="str">
        <f>'Data - ISO vs Data Centers'!A56</f>
        <v>SPS</v>
      </c>
      <c r="CG85" s="42" t="str">
        <f>'Data - ISO vs Data Centers'!B56</f>
        <v>Southwestern Public Service Company - SWPP</v>
      </c>
      <c r="CH85" s="42">
        <f>'Data - ISO vs Data Centers'!C56</f>
        <v>2</v>
      </c>
      <c r="CI85" s="44">
        <f>'Data - ISO vs Data Centers'!D56</f>
        <v>5810.416666666667</v>
      </c>
      <c r="CJ85" s="44">
        <f>'Data - ISO vs Data Centers'!E56</f>
        <v>14.957900000000004</v>
      </c>
      <c r="CK85" s="45">
        <f>'Data - ISO vs Data Centers'!F56</f>
        <v>2.5743248476156333E-3</v>
      </c>
      <c r="CP85" s="46">
        <f>SUM(CP80:CP84)</f>
        <v>208</v>
      </c>
      <c r="CQ85" s="47">
        <f>SUM(CQ80:CQ84)</f>
        <v>88382.666666666657</v>
      </c>
      <c r="CR85" s="47">
        <f>SUM(CR80:CR84)</f>
        <v>4700.7741166666656</v>
      </c>
      <c r="CS85" s="49">
        <f>CR85/CQ85</f>
        <v>5.3186606536726654E-2</v>
      </c>
    </row>
    <row r="86" spans="2:97" ht="14.5" customHeight="1" x14ac:dyDescent="0.2">
      <c r="B86" s="19"/>
      <c r="C86" s="19"/>
      <c r="D86" s="19"/>
      <c r="E86" s="19"/>
      <c r="F86" s="19"/>
      <c r="G86" s="19"/>
      <c r="H86" s="19"/>
      <c r="I86" s="19"/>
      <c r="J86" s="19"/>
      <c r="CF86" s="42" t="str">
        <f>'Data - ISO vs Data Centers'!A55</f>
        <v>SPRM</v>
      </c>
      <c r="CG86" s="42" t="str">
        <f>'Data - ISO vs Data Centers'!B55</f>
        <v>City of Springfield - SWPP</v>
      </c>
      <c r="CH86" s="42">
        <f>'Data - ISO vs Data Centers'!C55</f>
        <v>1</v>
      </c>
      <c r="CI86" s="44">
        <f>'Data - ISO vs Data Centers'!D55</f>
        <v>573.91666666666663</v>
      </c>
      <c r="CJ86" s="44">
        <f>'Data - ISO vs Data Centers'!E55</f>
        <v>6</v>
      </c>
      <c r="CK86" s="45">
        <f>'Data - ISO vs Data Centers'!F55</f>
        <v>1.0454479454043852E-2</v>
      </c>
    </row>
    <row r="87" spans="2:97" ht="14.5" customHeight="1" x14ac:dyDescent="0.2">
      <c r="B87" s="19"/>
      <c r="C87" s="19"/>
      <c r="D87" s="19"/>
      <c r="E87" s="19"/>
      <c r="F87" s="19"/>
      <c r="G87" s="19"/>
      <c r="H87" s="19"/>
      <c r="I87" s="19"/>
      <c r="J87" s="19"/>
      <c r="CF87" s="42" t="str">
        <f>'Data - ISO vs Data Centers'!A52</f>
        <v>MPS</v>
      </c>
      <c r="CG87" s="42" t="str">
        <f>'Data - ISO vs Data Centers'!B52</f>
        <v>KCP&amp;L Greater Missouri Operations - SWPP</v>
      </c>
      <c r="CH87" s="42">
        <f>'Data - ISO vs Data Centers'!C52</f>
        <v>2</v>
      </c>
      <c r="CI87" s="44">
        <f>'Data - ISO vs Data Centers'!D52</f>
        <v>1457.75</v>
      </c>
      <c r="CJ87" s="44">
        <f>'Data - ISO vs Data Centers'!E52</f>
        <v>4.4621000000000013</v>
      </c>
      <c r="CK87" s="45">
        <f>'Data - ISO vs Data Centers'!F52</f>
        <v>3.0609500943234447E-3</v>
      </c>
    </row>
    <row r="88" spans="2:97" ht="14.5" customHeight="1" x14ac:dyDescent="0.2">
      <c r="B88" s="19"/>
      <c r="C88" s="19"/>
      <c r="D88" s="19"/>
      <c r="E88" s="19"/>
      <c r="F88" s="19"/>
      <c r="G88" s="19"/>
      <c r="H88" s="19"/>
      <c r="I88" s="19"/>
      <c r="J88" s="19"/>
      <c r="CF88" s="42" t="str">
        <f>'Data - ISO vs Data Centers'!A51</f>
        <v>LES</v>
      </c>
      <c r="CG88" s="42" t="str">
        <f>'Data - ISO vs Data Centers'!B51</f>
        <v>Lincoln Electric System - SWPP</v>
      </c>
      <c r="CH88" s="42">
        <f>'Data - ISO vs Data Centers'!C51</f>
        <v>3</v>
      </c>
      <c r="CI88" s="44">
        <f>'Data - ISO vs Data Centers'!D51</f>
        <v>681.79166666666663</v>
      </c>
      <c r="CJ88" s="44">
        <f>'Data - ISO vs Data Centers'!E51</f>
        <v>97</v>
      </c>
      <c r="CK88" s="45">
        <f>'Data - ISO vs Data Centers'!F51</f>
        <v>0.14227219947442402</v>
      </c>
    </row>
    <row r="89" spans="2:97" ht="14.5" customHeight="1" x14ac:dyDescent="0.2">
      <c r="CH89" s="46">
        <f>SUM(CH80:CH88)</f>
        <v>70</v>
      </c>
      <c r="CI89" s="47">
        <f>SUM(CI80:CI88)</f>
        <v>24419.958333333336</v>
      </c>
      <c r="CJ89" s="47">
        <f>SUM(CJ80:CJ88)</f>
        <v>1670.0982999999999</v>
      </c>
      <c r="CK89" s="49">
        <f>CJ89/CI89</f>
        <v>6.8390710467360186E-2</v>
      </c>
    </row>
    <row r="90" spans="2:97" ht="14.5" customHeight="1" x14ac:dyDescent="0.2"/>
    <row r="91" spans="2:97" ht="14.5" customHeight="1" x14ac:dyDescent="0.2"/>
    <row r="92" spans="2:97" ht="14.5" customHeight="1" x14ac:dyDescent="0.2"/>
    <row r="93" spans="2:97" ht="14.5" customHeight="1" x14ac:dyDescent="0.2"/>
    <row r="94" spans="2:97" ht="14.5" customHeight="1" x14ac:dyDescent="0.2"/>
    <row r="95" spans="2:97" ht="44" customHeight="1" x14ac:dyDescent="0.2">
      <c r="CF95" s="41" t="s">
        <v>2695</v>
      </c>
      <c r="CG95" s="41" t="s">
        <v>2694</v>
      </c>
      <c r="CH95" s="41" t="s">
        <v>2691</v>
      </c>
      <c r="CI95" s="41" t="s">
        <v>2692</v>
      </c>
      <c r="CJ95" s="41" t="s">
        <v>2693</v>
      </c>
      <c r="CK95" s="41" t="s">
        <v>2684</v>
      </c>
      <c r="CN95" s="41" t="s">
        <v>2695</v>
      </c>
      <c r="CO95" s="41" t="s">
        <v>2694</v>
      </c>
      <c r="CP95" s="41" t="s">
        <v>2691</v>
      </c>
      <c r="CQ95" s="41" t="s">
        <v>2692</v>
      </c>
      <c r="CR95" s="41" t="s">
        <v>2693</v>
      </c>
      <c r="CS95" s="41" t="s">
        <v>2684</v>
      </c>
    </row>
    <row r="96" spans="2:97" ht="14.5" customHeight="1" x14ac:dyDescent="0.2">
      <c r="CF96" s="42" t="str">
        <f>'Data - ISO vs Data Centers'!A80</f>
        <v>DEOK</v>
      </c>
      <c r="CG96" s="42" t="str">
        <f>'Data - ISO vs Data Centers'!B80</f>
        <v>Duke Energy Ohio/Kentucky zone  - PJM</v>
      </c>
      <c r="CH96" s="42">
        <f>'Data - ISO vs Data Centers'!C80</f>
        <v>15</v>
      </c>
      <c r="CI96" s="44">
        <f>'Data - ISO vs Data Centers'!D80</f>
        <v>3543.7083333333335</v>
      </c>
      <c r="CJ96" s="44">
        <f>'Data - ISO vs Data Centers'!E80</f>
        <v>69.689449999999994</v>
      </c>
      <c r="CK96" s="45">
        <f>'Data - ISO vs Data Centers'!F80</f>
        <v>1.9665684487765872E-2</v>
      </c>
      <c r="CN96" s="42" t="str">
        <f>'Data - ISO vs Data Centers'!A101</f>
        <v>ZONJ</v>
      </c>
      <c r="CO96" s="42" t="str">
        <f>'Data - ISO vs Data Centers'!B101</f>
        <v>New York City - NYIS</v>
      </c>
      <c r="CP96" s="42">
        <f>'Data - ISO vs Data Centers'!C101</f>
        <v>16</v>
      </c>
      <c r="CQ96" s="44">
        <f>'Data - ISO vs Data Centers'!D101</f>
        <v>6954.083333333333</v>
      </c>
      <c r="CR96" s="44">
        <f>'Data - ISO vs Data Centers'!E101</f>
        <v>141.20230000000001</v>
      </c>
      <c r="CS96" s="45">
        <f>'Data - ISO vs Data Centers'!F101</f>
        <v>2.0304947932270011E-2</v>
      </c>
    </row>
    <row r="97" spans="2:97" ht="14.5" customHeight="1" x14ac:dyDescent="0.2">
      <c r="C97" s="19"/>
      <c r="D97" s="19"/>
      <c r="E97" s="19"/>
      <c r="F97" s="19"/>
      <c r="G97" s="19"/>
      <c r="H97" s="19"/>
      <c r="I97" s="19"/>
      <c r="J97" s="19"/>
      <c r="CF97" s="42" t="str">
        <f>'Data - ISO vs Data Centers'!A77</f>
        <v>BC</v>
      </c>
      <c r="CG97" s="42" t="str">
        <f>'Data - ISO vs Data Centers'!B77</f>
        <v>Baltimore Gas null zone - PJM</v>
      </c>
      <c r="CH97" s="42">
        <f>'Data - ISO vs Data Centers'!C77</f>
        <v>11</v>
      </c>
      <c r="CI97" s="44">
        <f>'Data - ISO vs Data Centers'!D77</f>
        <v>4094.75</v>
      </c>
      <c r="CJ97" s="44">
        <f>'Data - ISO vs Data Centers'!E77</f>
        <v>43.207100000000011</v>
      </c>
      <c r="CK97" s="45">
        <f>'Data - ISO vs Data Centers'!F77</f>
        <v>1.055182856096221E-2</v>
      </c>
      <c r="CN97" s="42" t="str">
        <f>'Data - ISO vs Data Centers'!A100</f>
        <v>ZONH &amp; ZONI</v>
      </c>
      <c r="CO97" s="42" t="str">
        <f>'Data - ISO vs Data Centers'!B100</f>
        <v>Millwood &amp; Dunwoodie - NYIS</v>
      </c>
      <c r="CP97" s="42">
        <f>'Data - ISO vs Data Centers'!C100</f>
        <v>4</v>
      </c>
      <c r="CQ97" s="44">
        <f>'Data - ISO vs Data Centers'!D100</f>
        <v>1089.5416666666667</v>
      </c>
      <c r="CR97" s="44">
        <f>'Data - ISO vs Data Centers'!E100</f>
        <v>33.211199999999991</v>
      </c>
      <c r="CS97" s="45">
        <f>'Data - ISO vs Data Centers'!F100</f>
        <v>3.0481808099736118E-2</v>
      </c>
    </row>
    <row r="98" spans="2:97" ht="14.5" customHeight="1" x14ac:dyDescent="0.2">
      <c r="C98" s="19"/>
      <c r="D98" s="19"/>
      <c r="E98" s="19"/>
      <c r="F98" s="19"/>
      <c r="G98" s="19"/>
      <c r="H98" s="19"/>
      <c r="I98" s="19"/>
      <c r="J98" s="19"/>
      <c r="CF98" s="42" t="str">
        <f>'Data - ISO vs Data Centers'!A73</f>
        <v>AE</v>
      </c>
      <c r="CG98" s="42" t="str">
        <f>'Data - ISO vs Data Centers'!B73</f>
        <v>Atlantic Electric zone - PJM</v>
      </c>
      <c r="CH98" s="42">
        <f>'Data - ISO vs Data Centers'!C73</f>
        <v>1</v>
      </c>
      <c r="CI98" s="44">
        <f>'Data - ISO vs Data Centers'!D73</f>
        <v>1554.5416666666667</v>
      </c>
      <c r="CJ98" s="44">
        <f>'Data - ISO vs Data Centers'!E73</f>
        <v>50</v>
      </c>
      <c r="CK98" s="45">
        <f>'Data - ISO vs Data Centers'!F73</f>
        <v>3.2163821061942155E-2</v>
      </c>
      <c r="CN98" s="42" t="str">
        <f>'Data - ISO vs Data Centers'!A98</f>
        <v>ZONF</v>
      </c>
      <c r="CO98" s="42" t="str">
        <f>'Data - ISO vs Data Centers'!B98</f>
        <v>Capital - NYIS</v>
      </c>
      <c r="CP98" s="42">
        <f>'Data - ISO vs Data Centers'!C98</f>
        <v>11</v>
      </c>
      <c r="CQ98" s="44">
        <f>'Data - ISO vs Data Centers'!D98</f>
        <v>1441.7083333333333</v>
      </c>
      <c r="CR98" s="44">
        <f>'Data - ISO vs Data Centers'!E98</f>
        <v>13.5962</v>
      </c>
      <c r="CS98" s="45">
        <f>'Data - ISO vs Data Centers'!F98</f>
        <v>9.4306176122077399E-3</v>
      </c>
    </row>
    <row r="99" spans="2:97" ht="14.5" customHeight="1" x14ac:dyDescent="0.2">
      <c r="B99" s="26"/>
      <c r="CF99" s="42" t="str">
        <f>'Data - ISO vs Data Centers'!A87</f>
        <v>PEP</v>
      </c>
      <c r="CG99" s="42" t="str">
        <f>'Data - ISO vs Data Centers'!B87</f>
        <v>Potomac Electric Power zone - PJM</v>
      </c>
      <c r="CH99" s="42">
        <f>'Data - ISO vs Data Centers'!C87</f>
        <v>6</v>
      </c>
      <c r="CI99" s="44">
        <f>'Data - ISO vs Data Centers'!D87</f>
        <v>3799.9583333333335</v>
      </c>
      <c r="CJ99" s="44">
        <f>'Data - ISO vs Data Centers'!E87</f>
        <v>18.747</v>
      </c>
      <c r="CK99" s="45">
        <f>'Data - ISO vs Data Centers'!F87</f>
        <v>4.9334751477538132E-3</v>
      </c>
      <c r="CN99" s="42" t="str">
        <f>'Data - ISO vs Data Centers'!A99</f>
        <v>ZONG</v>
      </c>
      <c r="CO99" s="42" t="str">
        <f>'Data - ISO vs Data Centers'!B99</f>
        <v>Hudson Valley - NYIS</v>
      </c>
      <c r="CP99" s="42">
        <f>'Data - ISO vs Data Centers'!C99</f>
        <v>1</v>
      </c>
      <c r="CQ99" s="44">
        <f>'Data - ISO vs Data Centers'!D99</f>
        <v>1223.375</v>
      </c>
      <c r="CR99" s="44">
        <f>'Data - ISO vs Data Centers'!E99</f>
        <v>10</v>
      </c>
      <c r="CS99" s="45">
        <f>'Data - ISO vs Data Centers'!F99</f>
        <v>8.1741085112904868E-3</v>
      </c>
    </row>
    <row r="100" spans="2:97" ht="14.5" customHeight="1" x14ac:dyDescent="0.2">
      <c r="B100" s="27"/>
      <c r="C100" s="27"/>
      <c r="CF100" s="42" t="str">
        <f>'Data - ISO vs Data Centers'!A78</f>
        <v>CE</v>
      </c>
      <c r="CG100" s="42" t="str">
        <f>'Data - ISO vs Data Centers'!B78</f>
        <v>Commonwealth Edison zone - PJM</v>
      </c>
      <c r="CH100" s="42">
        <f>'Data - ISO vs Data Centers'!C78</f>
        <v>78</v>
      </c>
      <c r="CI100" s="44">
        <f>'Data - ISO vs Data Centers'!D78</f>
        <v>12643.666666666666</v>
      </c>
      <c r="CJ100" s="44">
        <f>'Data - ISO vs Data Centers'!E78</f>
        <v>1715.36295</v>
      </c>
      <c r="CK100" s="45">
        <f>'Data - ISO vs Data Centers'!F78</f>
        <v>0.13566973847248953</v>
      </c>
      <c r="CN100" s="42" t="str">
        <f>'Data - ISO vs Data Centers'!A96</f>
        <v>ZONA</v>
      </c>
      <c r="CO100" s="42" t="str">
        <f>'Data - ISO vs Data Centers'!B96</f>
        <v>West - NYIS</v>
      </c>
      <c r="CP100" s="42">
        <f>'Data - ISO vs Data Centers'!C96</f>
        <v>8</v>
      </c>
      <c r="CQ100" s="44">
        <f>'Data - ISO vs Data Centers'!D96</f>
        <v>1783.0833333333333</v>
      </c>
      <c r="CR100" s="44">
        <f>'Data - ISO vs Data Centers'!E96</f>
        <v>80.426599999999993</v>
      </c>
      <c r="CS100" s="45">
        <f>'Data - ISO vs Data Centers'!F96</f>
        <v>4.5105351217460392E-2</v>
      </c>
    </row>
    <row r="101" spans="2:97" ht="14.5" customHeight="1" x14ac:dyDescent="0.3">
      <c r="B101" s="73" t="s">
        <v>284</v>
      </c>
      <c r="C101" s="73"/>
      <c r="D101" s="73"/>
      <c r="E101" s="73"/>
      <c r="F101" s="73"/>
      <c r="G101" s="73"/>
      <c r="H101" s="73"/>
      <c r="I101" s="73"/>
      <c r="J101" s="73"/>
      <c r="K101" s="73"/>
      <c r="L101" s="73"/>
      <c r="CF101" s="42" t="str">
        <f>'Data - ISO vs Data Centers'!A88</f>
        <v>PL</v>
      </c>
      <c r="CG101" s="42" t="str">
        <f>'Data - ISO vs Data Centers'!B88</f>
        <v>Pennsylvania Power zone - PJM</v>
      </c>
      <c r="CH101" s="42">
        <f>'Data - ISO vs Data Centers'!C88</f>
        <v>2</v>
      </c>
      <c r="CI101" s="44">
        <f>'Data - ISO vs Data Centers'!D88</f>
        <v>5119.458333333333</v>
      </c>
      <c r="CJ101" s="44">
        <f>'Data - ISO vs Data Centers'!E88</f>
        <v>100.5</v>
      </c>
      <c r="CK101" s="45">
        <f>'Data - ISO vs Data Centers'!F88</f>
        <v>1.9630983095542336E-2</v>
      </c>
      <c r="CN101" s="42" t="str">
        <f>'Data - ISO vs Data Centers'!A102</f>
        <v>ZONK</v>
      </c>
      <c r="CO101" s="42" t="str">
        <f>'Data - ISO vs Data Centers'!B102</f>
        <v>Long Island - NYIS</v>
      </c>
      <c r="CP101" s="42">
        <f>'Data - ISO vs Data Centers'!C102</f>
        <v>1</v>
      </c>
      <c r="CQ101" s="44">
        <f>'Data - ISO vs Data Centers'!D102</f>
        <v>2927.5</v>
      </c>
      <c r="CR101" s="44">
        <f>'Data - ISO vs Data Centers'!E102</f>
        <v>6</v>
      </c>
      <c r="CS101" s="45">
        <f>'Data - ISO vs Data Centers'!F102</f>
        <v>2.0495303159692572E-3</v>
      </c>
    </row>
    <row r="102" spans="2:97" ht="14.5" customHeight="1" x14ac:dyDescent="0.2">
      <c r="B102" s="21" t="s">
        <v>280</v>
      </c>
      <c r="CF102" s="42" t="str">
        <f>'Data - ISO vs Data Centers'!A79</f>
        <v>DAY</v>
      </c>
      <c r="CG102" s="42" t="str">
        <f>'Data - ISO vs Data Centers'!B79</f>
        <v>Dayton Power null zone - PJM</v>
      </c>
      <c r="CH102" s="42">
        <f>'Data - ISO vs Data Centers'!C79</f>
        <v>13</v>
      </c>
      <c r="CI102" s="44">
        <f>'Data - ISO vs Data Centers'!D79</f>
        <v>2353.75</v>
      </c>
      <c r="CJ102" s="44">
        <f>'Data - ISO vs Data Centers'!E79</f>
        <v>572.53</v>
      </c>
      <c r="CK102" s="45">
        <f>'Data - ISO vs Data Centers'!F79</f>
        <v>0.24324163568773233</v>
      </c>
      <c r="CN102" s="42" t="str">
        <f>'Data - ISO vs Data Centers'!A97</f>
        <v>ZONB</v>
      </c>
      <c r="CO102" s="42" t="str">
        <f>'Data - ISO vs Data Centers'!B97</f>
        <v>Genesee - NYIS</v>
      </c>
      <c r="CP102" s="42">
        <f>'Data - ISO vs Data Centers'!C97</f>
        <v>3</v>
      </c>
      <c r="CQ102" s="44">
        <f>'Data - ISO vs Data Centers'!D97</f>
        <v>1175.0416666666667</v>
      </c>
      <c r="CR102" s="44">
        <f>'Data - ISO vs Data Centers'!E97</f>
        <v>2.9163999999999994</v>
      </c>
      <c r="CS102" s="45">
        <f>'Data - ISO vs Data Centers'!F97</f>
        <v>2.4819545406191265E-3</v>
      </c>
    </row>
    <row r="103" spans="2:97" ht="14.5" customHeight="1" x14ac:dyDescent="0.2">
      <c r="CF103" s="42" t="str">
        <f>'Data - ISO vs Data Centers'!A85</f>
        <v>ME</v>
      </c>
      <c r="CG103" s="42" t="str">
        <f>'Data - ISO vs Data Centers'!B85</f>
        <v>Metropolitan Edison zone - PJM</v>
      </c>
      <c r="CH103" s="42">
        <f>'Data - ISO vs Data Centers'!C85</f>
        <v>11</v>
      </c>
      <c r="CI103" s="44">
        <f>'Data - ISO vs Data Centers'!D85</f>
        <v>1943</v>
      </c>
      <c r="CJ103" s="44">
        <f>'Data - ISO vs Data Centers'!E85</f>
        <v>60.30064999999999</v>
      </c>
      <c r="CK103" s="45">
        <f>'Data - ISO vs Data Centers'!F85</f>
        <v>3.1034817292846108E-2</v>
      </c>
      <c r="CP103" s="46">
        <f>SUM(CP96:CP102)</f>
        <v>44</v>
      </c>
      <c r="CQ103" s="47">
        <f>SUM(CQ96:CQ102)</f>
        <v>16594.333333333336</v>
      </c>
      <c r="CR103" s="47">
        <f>SUM(CR96:CR102)</f>
        <v>287.35270000000003</v>
      </c>
      <c r="CS103" s="49">
        <f>CR103/CQ103</f>
        <v>1.7316314806259163E-2</v>
      </c>
    </row>
    <row r="104" spans="2:97" ht="14.5" customHeight="1" x14ac:dyDescent="0.2">
      <c r="CF104" s="42" t="str">
        <f>'Data - ISO vs Data Centers'!A84</f>
        <v>EKPC</v>
      </c>
      <c r="CG104" s="42" t="str">
        <f>'Data - ISO vs Data Centers'!B84</f>
        <v>East Kentucky Power Cooperative zone - PJM</v>
      </c>
      <c r="CH104" s="42">
        <f>'Data - ISO vs Data Centers'!C84</f>
        <v>9</v>
      </c>
      <c r="CI104" s="44">
        <f>'Data - ISO vs Data Centers'!D84</f>
        <v>1940</v>
      </c>
      <c r="CJ104" s="44">
        <f>'Data - ISO vs Data Centers'!E84</f>
        <v>19.762949999999996</v>
      </c>
      <c r="CK104" s="45">
        <f>'Data - ISO vs Data Centers'!F84</f>
        <v>1.0187087628865978E-2</v>
      </c>
    </row>
    <row r="105" spans="2:97" ht="14.5" customHeight="1" x14ac:dyDescent="0.2">
      <c r="B105" s="19"/>
      <c r="C105" s="19"/>
      <c r="D105" s="19"/>
      <c r="E105" s="19"/>
      <c r="F105" s="19"/>
      <c r="G105" s="19"/>
      <c r="H105" s="19"/>
      <c r="I105" s="19"/>
      <c r="J105" s="19"/>
      <c r="K105" s="19"/>
      <c r="L105" s="19"/>
      <c r="M105" s="19"/>
      <c r="N105" s="19"/>
      <c r="CF105" s="42" t="str">
        <f>'Data - ISO vs Data Centers'!A76</f>
        <v>ATSI</v>
      </c>
      <c r="CG105" s="42" t="str">
        <f>'Data - ISO vs Data Centers'!B76</f>
        <v>American Transmission Systems, Inc. zone - PJM</v>
      </c>
      <c r="CH105" s="42">
        <f>'Data - ISO vs Data Centers'!C76</f>
        <v>10</v>
      </c>
      <c r="CI105" s="44">
        <f>'Data - ISO vs Data Centers'!D76</f>
        <v>9307.2916666666661</v>
      </c>
      <c r="CJ105" s="44">
        <f>'Data - ISO vs Data Centers'!E76</f>
        <v>21.11825</v>
      </c>
      <c r="CK105" s="45">
        <f>'Data - ISO vs Data Centers'!F76</f>
        <v>2.2690005595970902E-3</v>
      </c>
    </row>
    <row r="106" spans="2:97" ht="14.5" customHeight="1" x14ac:dyDescent="0.2">
      <c r="B106" s="19"/>
      <c r="C106" s="19"/>
      <c r="D106" s="19"/>
      <c r="E106" s="19"/>
      <c r="F106" s="19"/>
      <c r="G106" s="19"/>
      <c r="H106" s="19"/>
      <c r="I106" s="19"/>
      <c r="J106" s="19"/>
      <c r="K106" s="19"/>
      <c r="L106" s="19"/>
      <c r="M106" s="19"/>
      <c r="N106" s="19"/>
      <c r="CF106" s="42" t="str">
        <f>'Data - ISO vs Data Centers'!A82</f>
        <v>DPL</v>
      </c>
      <c r="CG106" s="42" t="str">
        <f>'Data - ISO vs Data Centers'!B82</f>
        <v>Delmarva Power null zone - PJM</v>
      </c>
      <c r="CH106" s="42">
        <f>'Data - ISO vs Data Centers'!C82</f>
        <v>6</v>
      </c>
      <c r="CI106" s="44">
        <f>'Data - ISO vs Data Centers'!D82</f>
        <v>2428.6666666666665</v>
      </c>
      <c r="CJ106" s="44">
        <f>'Data - ISO vs Data Centers'!E82</f>
        <v>17.469899999999999</v>
      </c>
      <c r="CK106" s="45">
        <f>'Data - ISO vs Data Centers'!F82</f>
        <v>7.1932061487784797E-3</v>
      </c>
    </row>
    <row r="107" spans="2:97" ht="14.5" customHeight="1" x14ac:dyDescent="0.2">
      <c r="C107" s="19"/>
      <c r="D107" s="19"/>
      <c r="E107" s="19"/>
      <c r="F107" s="19"/>
      <c r="G107" s="19"/>
      <c r="H107" s="19"/>
      <c r="I107" s="19"/>
      <c r="J107" s="19"/>
      <c r="CF107" s="42" t="str">
        <f>'Data - ISO vs Data Centers'!A74</f>
        <v>AEP</v>
      </c>
      <c r="CG107" s="42" t="str">
        <f>'Data - ISO vs Data Centers'!B74</f>
        <v>American Electric Power zone - PJM</v>
      </c>
      <c r="CH107" s="42">
        <f>'Data - ISO vs Data Centers'!C74</f>
        <v>81</v>
      </c>
      <c r="CI107" s="44">
        <f>'Data - ISO vs Data Centers'!D74</f>
        <v>18996</v>
      </c>
      <c r="CJ107" s="44">
        <f>'Data - ISO vs Data Centers'!E74</f>
        <v>3094.1462999999999</v>
      </c>
      <c r="CK107" s="45">
        <f>'Data - ISO vs Data Centers'!F74</f>
        <v>0.16288409665192671</v>
      </c>
    </row>
    <row r="108" spans="2:97" ht="14.5" customHeight="1" x14ac:dyDescent="0.2">
      <c r="CF108" s="42" t="str">
        <f>'Data - ISO vs Data Centers'!A75</f>
        <v>AP</v>
      </c>
      <c r="CG108" s="42" t="str">
        <f>'Data - ISO vs Data Centers'!B75</f>
        <v>Allegheny Power zone - PJM</v>
      </c>
      <c r="CH108" s="42">
        <f>'Data - ISO vs Data Centers'!C75</f>
        <v>4</v>
      </c>
      <c r="CI108" s="44">
        <f>'Data - ISO vs Data Centers'!D75</f>
        <v>6302.416666666667</v>
      </c>
      <c r="CJ108" s="44">
        <f>'Data - ISO vs Data Centers'!E75</f>
        <v>22</v>
      </c>
      <c r="CK108" s="45">
        <f>'Data - ISO vs Data Centers'!F75</f>
        <v>3.4907244575493527E-3</v>
      </c>
    </row>
    <row r="109" spans="2:97" ht="14.5" customHeight="1" x14ac:dyDescent="0.2">
      <c r="CF109" s="42" t="str">
        <f>'Data - ISO vs Data Centers'!A83</f>
        <v>DUQ</v>
      </c>
      <c r="CG109" s="42" t="str">
        <f>'Data - ISO vs Data Centers'!B83</f>
        <v>Duquesne Lighting Company zone - PJM</v>
      </c>
      <c r="CH109" s="42">
        <f>'Data - ISO vs Data Centers'!C83</f>
        <v>12</v>
      </c>
      <c r="CI109" s="44">
        <f>'Data - ISO vs Data Centers'!D83</f>
        <v>1737.5</v>
      </c>
      <c r="CJ109" s="44">
        <f>'Data - ISO vs Data Centers'!E83</f>
        <v>25.706600000000002</v>
      </c>
      <c r="CK109" s="45">
        <f>'Data - ISO vs Data Centers'!F83</f>
        <v>1.4795165467625901E-2</v>
      </c>
    </row>
    <row r="110" spans="2:97" ht="14.5" customHeight="1" x14ac:dyDescent="0.2">
      <c r="CF110" s="42" t="str">
        <f>'Data - ISO vs Data Centers'!A81</f>
        <v>DOM</v>
      </c>
      <c r="CG110" s="42" t="str">
        <f>'Data - ISO vs Data Centers'!B81</f>
        <v>Dominion Virginia Power zone - PJM</v>
      </c>
      <c r="CH110" s="42">
        <f>'Data - ISO vs Data Centers'!C81</f>
        <v>332</v>
      </c>
      <c r="CI110" s="44">
        <f>'Data - ISO vs Data Centers'!D81</f>
        <v>18413.125</v>
      </c>
      <c r="CJ110" s="44">
        <f>'Data - ISO vs Data Centers'!E81</f>
        <v>11603.472082828275</v>
      </c>
      <c r="CK110" s="45">
        <f>'Data - ISO vs Data Centers'!F81</f>
        <v>0.63017397007994436</v>
      </c>
    </row>
    <row r="111" spans="2:97" ht="14.5" customHeight="1" x14ac:dyDescent="0.2">
      <c r="CF111" s="42" t="str">
        <f>'Data - ISO vs Data Centers'!A86</f>
        <v>PE</v>
      </c>
      <c r="CG111" s="42" t="str">
        <f>'Data - ISO vs Data Centers'!B86</f>
        <v>PECO Energy zone - PJM</v>
      </c>
      <c r="CH111" s="42">
        <f>'Data - ISO vs Data Centers'!C86</f>
        <v>10</v>
      </c>
      <c r="CI111" s="44">
        <f>'Data - ISO vs Data Centers'!D86</f>
        <v>5151.083333333333</v>
      </c>
      <c r="CJ111" s="44">
        <f>'Data - ISO vs Data Centers'!E86</f>
        <v>63.179200000000002</v>
      </c>
      <c r="CK111" s="45">
        <f>'Data - ISO vs Data Centers'!F86</f>
        <v>1.2265225761571191E-2</v>
      </c>
    </row>
    <row r="112" spans="2:97" ht="14.5" customHeight="1" x14ac:dyDescent="0.2">
      <c r="CH112" s="46">
        <f>SUM(CH96:CH111)</f>
        <v>601</v>
      </c>
      <c r="CI112" s="47">
        <f>SUM(CI96:CI111)</f>
        <v>99328.916666666657</v>
      </c>
      <c r="CJ112" s="47">
        <f>SUM(CJ96:CJ111)</f>
        <v>17497.192432828273</v>
      </c>
      <c r="CK112" s="49">
        <f>CJ112/CI112</f>
        <v>0.17615406489880783</v>
      </c>
    </row>
    <row r="113" spans="84:89" ht="14.5" customHeight="1" x14ac:dyDescent="0.2"/>
    <row r="114" spans="84:89" ht="9" customHeight="1" x14ac:dyDescent="0.2"/>
    <row r="115" spans="84:89" ht="14.5" customHeight="1" x14ac:dyDescent="0.2"/>
    <row r="116" spans="84:89" ht="14.5" customHeight="1" x14ac:dyDescent="0.2"/>
    <row r="118" spans="84:89" ht="48" x14ac:dyDescent="0.2">
      <c r="CF118" s="41" t="s">
        <v>2695</v>
      </c>
      <c r="CG118" s="41" t="s">
        <v>2694</v>
      </c>
      <c r="CH118" s="41" t="s">
        <v>2691</v>
      </c>
      <c r="CI118" s="41" t="s">
        <v>2692</v>
      </c>
      <c r="CJ118" s="41" t="s">
        <v>2693</v>
      </c>
      <c r="CK118" s="41" t="s">
        <v>2684</v>
      </c>
    </row>
    <row r="119" spans="84:89" x14ac:dyDescent="0.2">
      <c r="CF119" s="42" t="str">
        <f>'Data - ISO vs Data Centers'!A115</f>
        <v>4008</v>
      </c>
      <c r="CG119" s="42" t="str">
        <f>'Data - ISO vs Data Centers'!B115</f>
        <v>ISNE - Northeast Mass.</v>
      </c>
      <c r="CH119" s="42">
        <f>'Data - ISO vs Data Centers'!C115</f>
        <v>16</v>
      </c>
      <c r="CI119" s="44">
        <f>'Data - ISO vs Data Centers'!D115</f>
        <v>2813.25</v>
      </c>
      <c r="CJ119" s="44">
        <f>'Data - ISO vs Data Centers'!E115</f>
        <v>102.74384999999999</v>
      </c>
      <c r="CK119" s="45">
        <f>'Data - ISO vs Data Centers'!F115</f>
        <v>3.6521407624633427E-2</v>
      </c>
    </row>
    <row r="120" spans="84:89" x14ac:dyDescent="0.2">
      <c r="CF120" s="42" t="str">
        <f>'Data - ISO vs Data Centers'!A113</f>
        <v>4006</v>
      </c>
      <c r="CG120" s="42" t="str">
        <f>'Data - ISO vs Data Centers'!B113</f>
        <v>ISNE - Southeast Mass.</v>
      </c>
      <c r="CH120" s="42">
        <f>'Data - ISO vs Data Centers'!C113</f>
        <v>3</v>
      </c>
      <c r="CI120" s="44">
        <f>'Data - ISO vs Data Centers'!D113</f>
        <v>1708.9583333333333</v>
      </c>
      <c r="CJ120" s="44">
        <f>'Data - ISO vs Data Centers'!E113</f>
        <v>40</v>
      </c>
      <c r="CK120" s="45">
        <f>'Data - ISO vs Data Centers'!F113</f>
        <v>2.3406070949652566E-2</v>
      </c>
    </row>
    <row r="121" spans="84:89" x14ac:dyDescent="0.2">
      <c r="CF121" s="42" t="str">
        <f>'Data - ISO vs Data Centers'!A111</f>
        <v>4004</v>
      </c>
      <c r="CG121" s="42" t="str">
        <f>'Data - ISO vs Data Centers'!B111</f>
        <v>ISNE - Connecticut</v>
      </c>
      <c r="CH121" s="42">
        <f>'Data - ISO vs Data Centers'!C111</f>
        <v>7</v>
      </c>
      <c r="CI121" s="44">
        <f>'Data - ISO vs Data Centers'!D111</f>
        <v>3061.6666666666665</v>
      </c>
      <c r="CJ121" s="44">
        <f>'Data - ISO vs Data Centers'!E111</f>
        <v>53.5032</v>
      </c>
      <c r="CK121" s="45">
        <f>'Data - ISO vs Data Centers'!F111</f>
        <v>1.7475187806205772E-2</v>
      </c>
    </row>
    <row r="122" spans="84:89" x14ac:dyDescent="0.2">
      <c r="CF122" s="42" t="str">
        <f>'Data - ISO vs Data Centers'!A114</f>
        <v>4007</v>
      </c>
      <c r="CG122" s="42" t="str">
        <f>'Data - ISO vs Data Centers'!B114</f>
        <v>ISNE - Western/Central Mass.</v>
      </c>
      <c r="CH122" s="42">
        <f>'Data - ISO vs Data Centers'!C114</f>
        <v>4</v>
      </c>
      <c r="CI122" s="44">
        <f>'Data - ISO vs Data Centers'!D114</f>
        <v>1748.7916666666667</v>
      </c>
      <c r="CJ122" s="44">
        <f>'Data - ISO vs Data Centers'!E114</f>
        <v>21.73705</v>
      </c>
      <c r="CK122" s="45">
        <f>'Data - ISO vs Data Centers'!F114</f>
        <v>1.2429753877677443E-2</v>
      </c>
    </row>
    <row r="123" spans="84:89" x14ac:dyDescent="0.2">
      <c r="CF123" s="42" t="str">
        <f>'Data - ISO vs Data Centers'!A112</f>
        <v>4005</v>
      </c>
      <c r="CG123" s="42" t="str">
        <f>'Data - ISO vs Data Centers'!B112</f>
        <v>ISNE - Rhode Island</v>
      </c>
      <c r="CH123" s="42">
        <f>'Data - ISO vs Data Centers'!C112</f>
        <v>3</v>
      </c>
      <c r="CI123" s="44">
        <f>'Data - ISO vs Data Centers'!D112</f>
        <v>937.08333333333337</v>
      </c>
      <c r="CJ123" s="44">
        <f>'Data - ISO vs Data Centers'!E112</f>
        <v>2.25</v>
      </c>
      <c r="CK123" s="45">
        <f>'Data - ISO vs Data Centers'!F112</f>
        <v>2.4010671409515341E-3</v>
      </c>
    </row>
    <row r="124" spans="84:89" x14ac:dyDescent="0.2">
      <c r="CF124" s="42" t="str">
        <f>'Data - ISO vs Data Centers'!A109</f>
        <v>4002</v>
      </c>
      <c r="CG124" s="42" t="str">
        <f>'Data - ISO vs Data Centers'!B109</f>
        <v>ISNE - New Hampshire</v>
      </c>
      <c r="CH124" s="42">
        <f>'Data - ISO vs Data Centers'!C109</f>
        <v>6</v>
      </c>
      <c r="CI124" s="44">
        <f>'Data - ISO vs Data Centers'!D109</f>
        <v>1298.5416666666667</v>
      </c>
      <c r="CJ124" s="44">
        <f>'Data - ISO vs Data Centers'!E109</f>
        <v>2.6313999999999993</v>
      </c>
      <c r="CK124" s="45">
        <f>'Data - ISO vs Data Centers'!F109</f>
        <v>2.0264270816621201E-3</v>
      </c>
    </row>
    <row r="125" spans="84:89" x14ac:dyDescent="0.2">
      <c r="CF125" s="42" t="str">
        <f>'Data - ISO vs Data Centers'!A108</f>
        <v>4001</v>
      </c>
      <c r="CG125" s="42" t="str">
        <f>'Data - ISO vs Data Centers'!B108</f>
        <v>ISNE - Maine</v>
      </c>
      <c r="CH125" s="42">
        <f>'Data - ISO vs Data Centers'!C108</f>
        <v>4</v>
      </c>
      <c r="CI125" s="44">
        <f>'Data - ISO vs Data Centers'!D108</f>
        <v>1130.9166666666667</v>
      </c>
      <c r="CJ125" s="44">
        <f>'Data - ISO vs Data Centers'!E108</f>
        <v>5</v>
      </c>
      <c r="CK125" s="45">
        <f>'Data - ISO vs Data Centers'!F108</f>
        <v>4.4211922481762582E-3</v>
      </c>
    </row>
    <row r="126" spans="84:89" x14ac:dyDescent="0.2">
      <c r="CF126" s="42" t="str">
        <f>'Data - ISO vs Data Centers'!A110</f>
        <v>4003</v>
      </c>
      <c r="CG126" s="42" t="str">
        <f>'Data - ISO vs Data Centers'!B110</f>
        <v>ISNE - Vermont</v>
      </c>
      <c r="CH126" s="42">
        <f>'Data - ISO vs Data Centers'!C110</f>
        <v>1</v>
      </c>
      <c r="CI126" s="44">
        <f>'Data - ISO vs Data Centers'!D110</f>
        <v>449.83333333333331</v>
      </c>
      <c r="CJ126" s="44">
        <f>'Data - ISO vs Data Centers'!E110</f>
        <v>0</v>
      </c>
      <c r="CK126" s="45">
        <f>'Data - ISO vs Data Centers'!F110</f>
        <v>0</v>
      </c>
    </row>
    <row r="127" spans="84:89" x14ac:dyDescent="0.2">
      <c r="CH127" s="46">
        <f>SUM(CH119:CH126)</f>
        <v>44</v>
      </c>
      <c r="CI127" s="47">
        <f>SUM(CI119:CI126)</f>
        <v>13149.041666666666</v>
      </c>
      <c r="CJ127" s="47">
        <f>SUM(CJ119:CJ126)</f>
        <v>227.8655</v>
      </c>
      <c r="CK127" s="49">
        <f>CJ127/CI127</f>
        <v>1.7329437823415523E-2</v>
      </c>
    </row>
    <row r="148" spans="2:14" x14ac:dyDescent="0.2">
      <c r="B148" s="75" t="s">
        <v>3577</v>
      </c>
      <c r="C148" s="75"/>
      <c r="D148" s="75"/>
      <c r="E148" s="75"/>
      <c r="F148" s="75"/>
      <c r="G148" s="75"/>
      <c r="H148" s="75"/>
      <c r="I148" s="75"/>
      <c r="J148" s="75"/>
      <c r="K148" s="75"/>
      <c r="L148" s="75"/>
      <c r="M148" s="75"/>
      <c r="N148" s="75"/>
    </row>
    <row r="149" spans="2:14" x14ac:dyDescent="0.2">
      <c r="B149" s="75"/>
      <c r="C149" s="75"/>
      <c r="D149" s="75"/>
      <c r="E149" s="75"/>
      <c r="F149" s="75"/>
      <c r="G149" s="75"/>
      <c r="H149" s="75"/>
      <c r="I149" s="75"/>
      <c r="J149" s="75"/>
      <c r="K149" s="75"/>
      <c r="L149" s="75"/>
      <c r="M149" s="75"/>
      <c r="N149" s="75"/>
    </row>
    <row r="242" ht="14.75" customHeight="1" x14ac:dyDescent="0.2"/>
    <row r="243" ht="9.5" customHeight="1" x14ac:dyDescent="0.2"/>
  </sheetData>
  <sheetProtection algorithmName="SHA-512" hashValue="L8m9HVL3pVun9WqbVJjSx5gkAxz1NFZuyMq1WGqvNLL8HpggqbmuWeqd3d6Rph0l7cvqlpfy4XdJDwQAh2njjQ==" saltValue="KzdP7k6QwrZQcahKFjIOZA==" spinCount="100000" sheet="1" autoFilter="0"/>
  <sortState xmlns:xlrd2="http://schemas.microsoft.com/office/spreadsheetml/2017/richdata2" ref="CF119:CK126">
    <sortCondition descending="1" ref="CJ119:CJ126"/>
  </sortState>
  <mergeCells count="70">
    <mergeCell ref="AA7:AH8"/>
    <mergeCell ref="CF58:CN58"/>
    <mergeCell ref="W13:X13"/>
    <mergeCell ref="B7:C8"/>
    <mergeCell ref="I22:J22"/>
    <mergeCell ref="P22:Q22"/>
    <mergeCell ref="W22:X22"/>
    <mergeCell ref="M7:R8"/>
    <mergeCell ref="F7:K8"/>
    <mergeCell ref="P12:Q12"/>
    <mergeCell ref="T18:Y18"/>
    <mergeCell ref="G20:H21"/>
    <mergeCell ref="CF7:CL8"/>
    <mergeCell ref="CF9:CN9"/>
    <mergeCell ref="W12:X12"/>
    <mergeCell ref="BL12:BR13"/>
    <mergeCell ref="BL7:BR8"/>
    <mergeCell ref="AT7:AZ8"/>
    <mergeCell ref="BL76:BR77"/>
    <mergeCell ref="N20:O21"/>
    <mergeCell ref="U11:V12"/>
    <mergeCell ref="T14:Y14"/>
    <mergeCell ref="P13:Q13"/>
    <mergeCell ref="M23:R23"/>
    <mergeCell ref="T23:Y23"/>
    <mergeCell ref="P21:Q21"/>
    <mergeCell ref="W21:X21"/>
    <mergeCell ref="M18:R18"/>
    <mergeCell ref="U20:V21"/>
    <mergeCell ref="W30:X30"/>
    <mergeCell ref="U33:V34"/>
    <mergeCell ref="W34:X34"/>
    <mergeCell ref="G11:H12"/>
    <mergeCell ref="I12:J12"/>
    <mergeCell ref="I13:J13"/>
    <mergeCell ref="F14:K14"/>
    <mergeCell ref="N11:O12"/>
    <mergeCell ref="M14:R14"/>
    <mergeCell ref="B148:N149"/>
    <mergeCell ref="I30:J30"/>
    <mergeCell ref="P30:Q30"/>
    <mergeCell ref="G25:H26"/>
    <mergeCell ref="N25:O26"/>
    <mergeCell ref="B68:P68"/>
    <mergeCell ref="B101:L101"/>
    <mergeCell ref="G33:H34"/>
    <mergeCell ref="N33:O34"/>
    <mergeCell ref="I34:J34"/>
    <mergeCell ref="P34:Q34"/>
    <mergeCell ref="I35:J35"/>
    <mergeCell ref="P35:Q35"/>
    <mergeCell ref="B66:N67"/>
    <mergeCell ref="W35:X35"/>
    <mergeCell ref="B39:J40"/>
    <mergeCell ref="G29:H30"/>
    <mergeCell ref="N29:O30"/>
    <mergeCell ref="U29:V30"/>
    <mergeCell ref="W25:X26"/>
    <mergeCell ref="P25:Q26"/>
    <mergeCell ref="I25:J26"/>
    <mergeCell ref="G16:H17"/>
    <mergeCell ref="W16:X17"/>
    <mergeCell ref="P16:Q17"/>
    <mergeCell ref="I16:J17"/>
    <mergeCell ref="N16:O17"/>
    <mergeCell ref="U16:V17"/>
    <mergeCell ref="U25:V26"/>
    <mergeCell ref="I21:J21"/>
    <mergeCell ref="F23:K23"/>
    <mergeCell ref="F18:K18"/>
  </mergeCells>
  <conditionalFormatting sqref="I12">
    <cfRule type="cellIs" dxfId="8" priority="30" operator="between">
      <formula>0</formula>
      <formula>100</formula>
    </cfRule>
  </conditionalFormatting>
  <conditionalFormatting sqref="I21">
    <cfRule type="cellIs" dxfId="7" priority="21" operator="between">
      <formula>0</formula>
      <formula>100</formula>
    </cfRule>
  </conditionalFormatting>
  <conditionalFormatting sqref="I34">
    <cfRule type="cellIs" dxfId="6" priority="3" operator="between">
      <formula>0</formula>
      <formula>100</formula>
    </cfRule>
  </conditionalFormatting>
  <conditionalFormatting sqref="P12">
    <cfRule type="cellIs" dxfId="5" priority="27" operator="between">
      <formula>0</formula>
      <formula>100</formula>
    </cfRule>
  </conditionalFormatting>
  <conditionalFormatting sqref="P21">
    <cfRule type="cellIs" dxfId="4" priority="19" operator="between">
      <formula>0</formula>
      <formula>100</formula>
    </cfRule>
  </conditionalFormatting>
  <conditionalFormatting sqref="P34">
    <cfRule type="cellIs" dxfId="3" priority="1" operator="between">
      <formula>0</formula>
      <formula>100</formula>
    </cfRule>
  </conditionalFormatting>
  <conditionalFormatting sqref="W12">
    <cfRule type="cellIs" dxfId="2" priority="28" operator="between">
      <formula>0</formula>
      <formula>100</formula>
    </cfRule>
  </conditionalFormatting>
  <conditionalFormatting sqref="W21">
    <cfRule type="cellIs" dxfId="1" priority="20" operator="between">
      <formula>0</formula>
      <formula>100</formula>
    </cfRule>
  </conditionalFormatting>
  <conditionalFormatting sqref="W34">
    <cfRule type="cellIs" dxfId="0" priority="2" operator="between">
      <formula>0</formula>
      <formula>100</formula>
    </cfRule>
  </conditionalFormatting>
  <hyperlinks>
    <hyperlink ref="B148:N149" r:id="rId1" display="For additional information visit aterio.io" xr:uid="{5FACD3F2-AC36-442B-9FDE-AE048834E544}"/>
  </hyperlink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D5EAB-D7AA-465C-AE90-C33BB07189DA}">
  <dimension ref="A1:BW197"/>
  <sheetViews>
    <sheetView workbookViewId="0">
      <selection activeCell="C16" sqref="C16"/>
    </sheetView>
  </sheetViews>
  <sheetFormatPr baseColWidth="10" defaultColWidth="8.83203125" defaultRowHeight="15" x14ac:dyDescent="0.2"/>
  <cols>
    <col min="1" max="1" width="38.5" style="90" bestFit="1" customWidth="1"/>
    <col min="2" max="2" width="44.5" style="90" bestFit="1" customWidth="1"/>
    <col min="3" max="3" width="38.33203125" style="90" bestFit="1" customWidth="1"/>
    <col min="4" max="4" width="39" style="90" bestFit="1" customWidth="1"/>
    <col min="5" max="5" width="23.5" style="90" bestFit="1" customWidth="1"/>
    <col min="6" max="6" width="15.83203125" style="90" bestFit="1" customWidth="1"/>
    <col min="7" max="7" width="38.1640625" style="90" bestFit="1" customWidth="1"/>
    <col min="8" max="8" width="19.5" style="90" bestFit="1" customWidth="1"/>
    <col min="9" max="9" width="38.5" style="90" bestFit="1" customWidth="1"/>
    <col min="10" max="10" width="26.5" style="90" bestFit="1" customWidth="1"/>
    <col min="11" max="11" width="70" style="90" bestFit="1" customWidth="1"/>
    <col min="12" max="12" width="26.6640625" style="90" bestFit="1" customWidth="1"/>
    <col min="13" max="13" width="24.5" style="90" bestFit="1" customWidth="1"/>
    <col min="14" max="14" width="37.33203125" style="90" bestFit="1" customWidth="1"/>
    <col min="15" max="15" width="35.5" style="90" bestFit="1" customWidth="1"/>
    <col min="16" max="16" width="85.1640625" style="90" bestFit="1" customWidth="1"/>
    <col min="17" max="17" width="51" style="90" bestFit="1" customWidth="1"/>
    <col min="18" max="18" width="36.83203125" style="90" bestFit="1" customWidth="1"/>
    <col min="19" max="19" width="23" style="90" bestFit="1" customWidth="1"/>
    <col min="20" max="20" width="57.33203125" style="90" bestFit="1" customWidth="1"/>
    <col min="21" max="21" width="10" style="90" bestFit="1" customWidth="1"/>
    <col min="22" max="22" width="20" style="90" bestFit="1" customWidth="1"/>
    <col min="23" max="23" width="20.5" style="90" bestFit="1" customWidth="1"/>
    <col min="24" max="24" width="15.5" style="90" bestFit="1" customWidth="1"/>
    <col min="25" max="25" width="18.1640625" style="90" bestFit="1" customWidth="1"/>
    <col min="26" max="26" width="12.6640625" style="90" bestFit="1" customWidth="1"/>
    <col min="27" max="27" width="14.5" style="90" bestFit="1" customWidth="1"/>
    <col min="28" max="28" width="16.5" style="90" bestFit="1" customWidth="1"/>
    <col min="29" max="29" width="16.33203125" style="90" bestFit="1" customWidth="1"/>
    <col min="30" max="30" width="20.1640625" style="90" bestFit="1" customWidth="1"/>
    <col min="31" max="31" width="22.5" style="90" bestFit="1" customWidth="1"/>
    <col min="32" max="32" width="14.5" style="90" bestFit="1" customWidth="1"/>
    <col min="33" max="33" width="26" style="90" bestFit="1" customWidth="1"/>
    <col min="34" max="34" width="30.5" style="90" bestFit="1" customWidth="1"/>
    <col min="35" max="35" width="37.5" style="90" bestFit="1" customWidth="1"/>
    <col min="36" max="36" width="38.83203125" style="90" bestFit="1" customWidth="1"/>
    <col min="37" max="37" width="46.6640625" style="90" bestFit="1" customWidth="1"/>
    <col min="38" max="38" width="45.83203125" style="90" bestFit="1" customWidth="1"/>
    <col min="39" max="39" width="33" style="90" bestFit="1" customWidth="1"/>
    <col min="40" max="40" width="26.5" style="90" bestFit="1" customWidth="1"/>
    <col min="41" max="41" width="12.33203125" style="90" bestFit="1" customWidth="1"/>
    <col min="42" max="42" width="23.33203125" style="90" bestFit="1" customWidth="1"/>
    <col min="43" max="43" width="33.33203125" style="90" bestFit="1" customWidth="1"/>
    <col min="44" max="44" width="32.33203125" style="90" bestFit="1" customWidth="1"/>
    <col min="45" max="45" width="42.5" style="90" bestFit="1" customWidth="1"/>
    <col min="46" max="46" width="42.83203125" style="90" bestFit="1" customWidth="1"/>
    <col min="47" max="47" width="32.5" style="90" bestFit="1" customWidth="1"/>
    <col min="48" max="48" width="28.5" style="90" bestFit="1" customWidth="1"/>
    <col min="49" max="49" width="32" style="90" bestFit="1" customWidth="1"/>
    <col min="50" max="50" width="36.6640625" style="90" bestFit="1" customWidth="1"/>
    <col min="51" max="51" width="45.5" style="90" bestFit="1" customWidth="1"/>
    <col min="52" max="52" width="255.6640625" style="90" bestFit="1" customWidth="1"/>
    <col min="53" max="53" width="38.5" style="90" bestFit="1" customWidth="1"/>
    <col min="54" max="54" width="38.33203125" style="90" bestFit="1" customWidth="1"/>
    <col min="55" max="55" width="14" style="90" bestFit="1" customWidth="1"/>
    <col min="56" max="56" width="45.5" style="90" bestFit="1" customWidth="1"/>
    <col min="57" max="57" width="21.5" style="90" bestFit="1" customWidth="1"/>
    <col min="58" max="58" width="34.5" style="90" bestFit="1" customWidth="1"/>
    <col min="59" max="59" width="43.6640625" style="90" bestFit="1" customWidth="1"/>
    <col min="60" max="60" width="38.5" style="90" bestFit="1" customWidth="1"/>
    <col min="61" max="61" width="15.6640625" style="90" bestFit="1" customWidth="1"/>
    <col min="62" max="62" width="55.5" style="90" bestFit="1" customWidth="1"/>
    <col min="63" max="63" width="37.5" style="90" bestFit="1" customWidth="1"/>
    <col min="64" max="64" width="28.5" style="90" bestFit="1" customWidth="1"/>
    <col min="65" max="65" width="48.5" style="90" bestFit="1" customWidth="1"/>
    <col min="66" max="66" width="42.5" style="90" bestFit="1" customWidth="1"/>
    <col min="67" max="67" width="255.6640625" style="90" bestFit="1" customWidth="1"/>
    <col min="68" max="68" width="45" style="90" bestFit="1" customWidth="1"/>
    <col min="69" max="69" width="255.6640625" style="90" bestFit="1" customWidth="1"/>
    <col min="70" max="70" width="146.5" style="90" bestFit="1" customWidth="1"/>
    <col min="71" max="71" width="33.33203125" style="90" bestFit="1" customWidth="1"/>
    <col min="72" max="72" width="255.6640625" style="90" bestFit="1" customWidth="1"/>
    <col min="73" max="74" width="24.5" style="90" bestFit="1" customWidth="1"/>
    <col min="75" max="75" width="12.5" style="90" bestFit="1" customWidth="1"/>
    <col min="76" max="16384" width="8.83203125" style="90"/>
  </cols>
  <sheetData>
    <row r="1" spans="1:75" x14ac:dyDescent="0.2">
      <c r="A1" s="89" t="s">
        <v>2069</v>
      </c>
      <c r="B1" s="89" t="s">
        <v>2070</v>
      </c>
      <c r="C1" s="89" t="s">
        <v>13028</v>
      </c>
      <c r="D1" s="89" t="s">
        <v>2071</v>
      </c>
      <c r="E1" s="89" t="s">
        <v>2072</v>
      </c>
      <c r="F1" s="89" t="s">
        <v>13029</v>
      </c>
      <c r="G1" s="89" t="s">
        <v>13030</v>
      </c>
      <c r="H1" s="89" t="s">
        <v>13031</v>
      </c>
      <c r="I1" s="89" t="s">
        <v>13032</v>
      </c>
      <c r="J1" s="89" t="s">
        <v>1</v>
      </c>
      <c r="K1" s="89" t="s">
        <v>2</v>
      </c>
      <c r="L1" s="89" t="s">
        <v>3</v>
      </c>
      <c r="M1" s="89" t="s">
        <v>4</v>
      </c>
      <c r="N1" s="89" t="s">
        <v>5</v>
      </c>
      <c r="O1" s="89" t="s">
        <v>6</v>
      </c>
      <c r="P1" s="89" t="s">
        <v>7</v>
      </c>
      <c r="Q1" s="89" t="s">
        <v>11962</v>
      </c>
      <c r="R1" s="89" t="s">
        <v>11963</v>
      </c>
      <c r="S1" s="89" t="s">
        <v>11964</v>
      </c>
      <c r="T1" s="89" t="s">
        <v>9</v>
      </c>
      <c r="U1" s="89" t="s">
        <v>10</v>
      </c>
      <c r="V1" s="89" t="s">
        <v>11</v>
      </c>
      <c r="W1" s="89" t="s">
        <v>12</v>
      </c>
      <c r="X1" s="89" t="s">
        <v>13</v>
      </c>
      <c r="Y1" s="89" t="s">
        <v>14</v>
      </c>
      <c r="Z1" s="89" t="s">
        <v>15</v>
      </c>
      <c r="AA1" s="89" t="s">
        <v>16</v>
      </c>
      <c r="AB1" s="89" t="s">
        <v>13033</v>
      </c>
      <c r="AC1" s="89" t="s">
        <v>13034</v>
      </c>
      <c r="AD1" s="89" t="s">
        <v>17</v>
      </c>
      <c r="AE1" s="89" t="s">
        <v>18</v>
      </c>
      <c r="AF1" s="89" t="s">
        <v>19</v>
      </c>
      <c r="AG1" s="89" t="s">
        <v>20</v>
      </c>
      <c r="AH1" s="89" t="s">
        <v>21</v>
      </c>
      <c r="AI1" s="89" t="s">
        <v>13035</v>
      </c>
      <c r="AJ1" s="89" t="s">
        <v>13036</v>
      </c>
      <c r="AK1" s="89" t="s">
        <v>13037</v>
      </c>
      <c r="AL1" s="89" t="s">
        <v>13038</v>
      </c>
      <c r="AM1" s="89" t="s">
        <v>7763</v>
      </c>
      <c r="AN1" s="89" t="s">
        <v>14725</v>
      </c>
      <c r="AO1" s="89" t="s">
        <v>3965</v>
      </c>
      <c r="AP1" s="89" t="s">
        <v>3966</v>
      </c>
      <c r="AQ1" s="89" t="s">
        <v>13039</v>
      </c>
      <c r="AR1" s="89" t="s">
        <v>13040</v>
      </c>
      <c r="AS1" s="89" t="s">
        <v>13041</v>
      </c>
      <c r="AT1" s="89" t="s">
        <v>13042</v>
      </c>
      <c r="AU1" s="89" t="s">
        <v>3959</v>
      </c>
      <c r="AV1" s="89" t="s">
        <v>3960</v>
      </c>
      <c r="AW1" s="89" t="s">
        <v>3961</v>
      </c>
      <c r="AX1" s="89" t="s">
        <v>14719</v>
      </c>
      <c r="AY1" s="89" t="s">
        <v>14720</v>
      </c>
      <c r="AZ1" s="89" t="s">
        <v>14721</v>
      </c>
      <c r="BA1" s="89" t="s">
        <v>13044</v>
      </c>
      <c r="BB1" s="89" t="s">
        <v>24</v>
      </c>
      <c r="BC1" s="89" t="s">
        <v>25</v>
      </c>
      <c r="BD1" s="89" t="s">
        <v>26</v>
      </c>
      <c r="BE1" s="89" t="s">
        <v>27</v>
      </c>
      <c r="BF1" s="89" t="s">
        <v>28</v>
      </c>
      <c r="BG1" s="89" t="s">
        <v>2073</v>
      </c>
      <c r="BH1" s="89" t="s">
        <v>13045</v>
      </c>
      <c r="BI1" s="89" t="s">
        <v>2564</v>
      </c>
      <c r="BJ1" s="89" t="s">
        <v>2565</v>
      </c>
      <c r="BK1" s="89" t="s">
        <v>13046</v>
      </c>
      <c r="BL1" s="89" t="s">
        <v>2562</v>
      </c>
      <c r="BM1" s="89" t="s">
        <v>2563</v>
      </c>
      <c r="BN1" s="89" t="s">
        <v>14727</v>
      </c>
      <c r="BO1" s="89" t="s">
        <v>29</v>
      </c>
      <c r="BP1" s="89" t="s">
        <v>340</v>
      </c>
      <c r="BQ1" s="89" t="s">
        <v>9623</v>
      </c>
      <c r="BR1" s="89" t="s">
        <v>13047</v>
      </c>
      <c r="BS1" s="89" t="s">
        <v>9624</v>
      </c>
      <c r="BT1" s="89" t="s">
        <v>30</v>
      </c>
      <c r="BU1" s="89" t="s">
        <v>13048</v>
      </c>
      <c r="BV1" s="89" t="s">
        <v>229</v>
      </c>
      <c r="BW1" s="89" t="s">
        <v>306</v>
      </c>
    </row>
    <row r="2" spans="1:75" x14ac:dyDescent="0.2">
      <c r="A2" s="91" t="s">
        <v>129</v>
      </c>
      <c r="B2" s="91" t="s">
        <v>5485</v>
      </c>
      <c r="C2" s="91" t="s">
        <v>15484</v>
      </c>
      <c r="D2" s="91" t="s">
        <v>15485</v>
      </c>
      <c r="E2" s="91" t="s">
        <v>51</v>
      </c>
      <c r="F2" s="91"/>
      <c r="G2" s="91"/>
      <c r="H2" s="91"/>
      <c r="I2" s="91" t="s">
        <v>15486</v>
      </c>
      <c r="J2" s="91" t="s">
        <v>130</v>
      </c>
      <c r="K2" s="91" t="s">
        <v>15487</v>
      </c>
      <c r="L2" s="91" t="s">
        <v>15488</v>
      </c>
      <c r="M2" s="91"/>
      <c r="N2" s="91"/>
      <c r="O2" s="91"/>
      <c r="P2" s="91" t="s">
        <v>15489</v>
      </c>
      <c r="Q2" s="91"/>
      <c r="R2" s="91"/>
      <c r="S2" s="91"/>
      <c r="T2" s="91" t="s">
        <v>15490</v>
      </c>
      <c r="U2" s="91">
        <v>48075</v>
      </c>
      <c r="V2" s="91">
        <v>26125</v>
      </c>
      <c r="W2" s="91" t="s">
        <v>15491</v>
      </c>
      <c r="X2" s="91" t="s">
        <v>15492</v>
      </c>
      <c r="Y2" s="91">
        <v>74900</v>
      </c>
      <c r="Z2" s="91" t="s">
        <v>127</v>
      </c>
      <c r="AA2" s="91" t="s">
        <v>128</v>
      </c>
      <c r="AB2" s="91" t="s">
        <v>15493</v>
      </c>
      <c r="AC2" s="91" t="s">
        <v>15494</v>
      </c>
      <c r="AD2" s="91">
        <v>42.467033000000001</v>
      </c>
      <c r="AE2" s="91">
        <v>-83.234999999999999</v>
      </c>
      <c r="AF2" s="91"/>
      <c r="AG2" s="91">
        <v>21000</v>
      </c>
      <c r="AH2" s="91">
        <v>8000</v>
      </c>
      <c r="AI2" s="91">
        <v>1</v>
      </c>
      <c r="AJ2" s="91">
        <v>1.06</v>
      </c>
      <c r="AK2" s="91">
        <v>1.01</v>
      </c>
      <c r="AL2" s="91">
        <v>1.1100000000000001</v>
      </c>
      <c r="AM2" s="91">
        <v>1</v>
      </c>
      <c r="AN2" s="91"/>
      <c r="AO2" s="91"/>
      <c r="AP2" s="91"/>
      <c r="AQ2" s="91"/>
      <c r="AR2" s="91"/>
      <c r="AS2" s="91"/>
      <c r="AT2" s="91"/>
      <c r="AU2" s="91"/>
      <c r="AV2" s="91"/>
      <c r="AW2" s="92">
        <v>39020</v>
      </c>
      <c r="AX2" s="91"/>
      <c r="AY2" s="91"/>
      <c r="AZ2" s="91"/>
      <c r="BA2" s="91" t="s">
        <v>15495</v>
      </c>
      <c r="BB2" s="91" t="s">
        <v>7805</v>
      </c>
      <c r="BC2" s="91">
        <v>5109</v>
      </c>
      <c r="BD2" s="91" t="s">
        <v>15496</v>
      </c>
      <c r="BE2" s="91" t="s">
        <v>15497</v>
      </c>
      <c r="BF2" s="91" t="s">
        <v>15498</v>
      </c>
      <c r="BG2" s="91" t="s">
        <v>15499</v>
      </c>
      <c r="BH2" s="91" t="s">
        <v>15500</v>
      </c>
      <c r="BI2" s="91" t="s">
        <v>2620</v>
      </c>
      <c r="BJ2" s="91" t="s">
        <v>13084</v>
      </c>
      <c r="BK2" s="91" t="s">
        <v>15501</v>
      </c>
      <c r="BL2" s="91">
        <v>27</v>
      </c>
      <c r="BM2" s="91" t="s">
        <v>2624</v>
      </c>
      <c r="BN2" s="91"/>
      <c r="BO2" s="91" t="s">
        <v>15502</v>
      </c>
      <c r="BP2" s="91" t="s">
        <v>15503</v>
      </c>
      <c r="BQ2" s="91"/>
      <c r="BR2" s="91"/>
      <c r="BS2" s="91"/>
      <c r="BT2" s="91"/>
      <c r="BU2" s="92">
        <v>45474</v>
      </c>
      <c r="BV2" s="92">
        <v>46120</v>
      </c>
      <c r="BW2" s="92">
        <v>46238</v>
      </c>
    </row>
    <row r="3" spans="1:75" x14ac:dyDescent="0.2">
      <c r="A3" s="91" t="s">
        <v>146</v>
      </c>
      <c r="B3" s="91" t="s">
        <v>5347</v>
      </c>
      <c r="C3" s="91"/>
      <c r="D3" s="91"/>
      <c r="E3" s="91" t="s">
        <v>4387</v>
      </c>
      <c r="F3" s="91"/>
      <c r="G3" s="91"/>
      <c r="H3" s="91"/>
      <c r="I3" s="91" t="s">
        <v>15504</v>
      </c>
      <c r="J3" s="91" t="s">
        <v>31</v>
      </c>
      <c r="K3" s="91" t="s">
        <v>15505</v>
      </c>
      <c r="L3" s="91" t="s">
        <v>15488</v>
      </c>
      <c r="M3" s="91"/>
      <c r="N3" s="91"/>
      <c r="O3" s="91"/>
      <c r="P3" s="91"/>
      <c r="Q3" s="91"/>
      <c r="R3" s="91"/>
      <c r="S3" s="91"/>
      <c r="T3" s="91" t="s">
        <v>15506</v>
      </c>
      <c r="U3" s="91">
        <v>60615</v>
      </c>
      <c r="V3" s="91">
        <v>17031</v>
      </c>
      <c r="W3" s="91" t="s">
        <v>15507</v>
      </c>
      <c r="X3" s="91" t="s">
        <v>15508</v>
      </c>
      <c r="Y3" s="91">
        <v>14000</v>
      </c>
      <c r="Z3" s="91" t="s">
        <v>46</v>
      </c>
      <c r="AA3" s="91" t="s">
        <v>47</v>
      </c>
      <c r="AB3" s="91" t="s">
        <v>15493</v>
      </c>
      <c r="AC3" s="91" t="s">
        <v>15494</v>
      </c>
      <c r="AD3" s="91">
        <v>41.794888</v>
      </c>
      <c r="AE3" s="91">
        <v>-87.624570000000006</v>
      </c>
      <c r="AF3" s="91"/>
      <c r="AG3" s="91">
        <v>230000</v>
      </c>
      <c r="AH3" s="91">
        <v>230000</v>
      </c>
      <c r="AI3" s="91">
        <v>24</v>
      </c>
      <c r="AJ3" s="91">
        <v>34.630000000000003</v>
      </c>
      <c r="AK3" s="91">
        <v>33.020000000000003</v>
      </c>
      <c r="AL3" s="91">
        <v>36.31</v>
      </c>
      <c r="AM3" s="91">
        <v>24</v>
      </c>
      <c r="AN3" s="91"/>
      <c r="AO3" s="91"/>
      <c r="AP3" s="91"/>
      <c r="AQ3" s="91"/>
      <c r="AR3" s="92">
        <v>45303</v>
      </c>
      <c r="AS3" s="91"/>
      <c r="AT3" s="91"/>
      <c r="AU3" s="91"/>
      <c r="AV3" s="91"/>
      <c r="AW3" s="91"/>
      <c r="AX3" s="91"/>
      <c r="AY3" s="91"/>
      <c r="AZ3" s="91"/>
      <c r="BA3" s="91" t="s">
        <v>15509</v>
      </c>
      <c r="BB3" s="91" t="s">
        <v>7750</v>
      </c>
      <c r="BC3" s="91">
        <v>4110</v>
      </c>
      <c r="BD3" s="91" t="s">
        <v>15510</v>
      </c>
      <c r="BE3" s="91" t="s">
        <v>15511</v>
      </c>
      <c r="BF3" s="91" t="s">
        <v>15512</v>
      </c>
      <c r="BG3" s="91" t="s">
        <v>15513</v>
      </c>
      <c r="BH3" s="91" t="s">
        <v>15514</v>
      </c>
      <c r="BI3" s="91" t="s">
        <v>2570</v>
      </c>
      <c r="BJ3" s="91" t="s">
        <v>13086</v>
      </c>
      <c r="BK3" s="91" t="s">
        <v>15515</v>
      </c>
      <c r="BL3" s="91" t="s">
        <v>2587</v>
      </c>
      <c r="BM3" s="91" t="s">
        <v>2588</v>
      </c>
      <c r="BN3" s="91"/>
      <c r="BO3" s="91" t="s">
        <v>15516</v>
      </c>
      <c r="BP3" s="91" t="s">
        <v>15517</v>
      </c>
      <c r="BQ3" s="91"/>
      <c r="BR3" s="91"/>
      <c r="BS3" s="91" t="s">
        <v>15518</v>
      </c>
      <c r="BT3" s="91" t="s">
        <v>15519</v>
      </c>
      <c r="BU3" s="92">
        <v>45474</v>
      </c>
      <c r="BV3" s="92">
        <v>46120</v>
      </c>
      <c r="BW3" s="92">
        <v>46238</v>
      </c>
    </row>
    <row r="4" spans="1:75" x14ac:dyDescent="0.2">
      <c r="A4" s="91" t="s">
        <v>88</v>
      </c>
      <c r="B4" s="91" t="s">
        <v>6399</v>
      </c>
      <c r="C4" s="91"/>
      <c r="D4" s="91"/>
      <c r="E4" s="91" t="s">
        <v>51</v>
      </c>
      <c r="F4" s="91"/>
      <c r="G4" s="91"/>
      <c r="H4" s="91"/>
      <c r="I4" s="91" t="s">
        <v>15504</v>
      </c>
      <c r="J4" s="91" t="s">
        <v>31</v>
      </c>
      <c r="K4" s="91" t="s">
        <v>15505</v>
      </c>
      <c r="L4" s="91" t="s">
        <v>15488</v>
      </c>
      <c r="M4" s="91"/>
      <c r="N4" s="91"/>
      <c r="O4" s="91"/>
      <c r="P4" s="91"/>
      <c r="Q4" s="91"/>
      <c r="R4" s="91"/>
      <c r="S4" s="91"/>
      <c r="T4" s="91" t="s">
        <v>15520</v>
      </c>
      <c r="U4" s="91">
        <v>10962</v>
      </c>
      <c r="V4" s="91">
        <v>36087</v>
      </c>
      <c r="W4" s="91" t="s">
        <v>15521</v>
      </c>
      <c r="X4" s="91" t="s">
        <v>15522</v>
      </c>
      <c r="Y4" s="91">
        <v>55167</v>
      </c>
      <c r="Z4" s="91" t="s">
        <v>86</v>
      </c>
      <c r="AA4" s="91" t="s">
        <v>85</v>
      </c>
      <c r="AB4" s="91" t="s">
        <v>15493</v>
      </c>
      <c r="AC4" s="91" t="s">
        <v>15494</v>
      </c>
      <c r="AD4" s="91">
        <v>41.033410000000003</v>
      </c>
      <c r="AE4" s="91">
        <v>-73.970799999999997</v>
      </c>
      <c r="AF4" s="91"/>
      <c r="AG4" s="91">
        <v>232000</v>
      </c>
      <c r="AH4" s="91">
        <v>232000</v>
      </c>
      <c r="AI4" s="91">
        <v>24</v>
      </c>
      <c r="AJ4" s="91">
        <v>23.16</v>
      </c>
      <c r="AK4" s="91">
        <v>22.09</v>
      </c>
      <c r="AL4" s="91">
        <v>24.29</v>
      </c>
      <c r="AM4" s="91">
        <v>24</v>
      </c>
      <c r="AN4" s="91"/>
      <c r="AO4" s="91"/>
      <c r="AP4" s="91"/>
      <c r="AQ4" s="91"/>
      <c r="AR4" s="91"/>
      <c r="AS4" s="91"/>
      <c r="AT4" s="91"/>
      <c r="AU4" s="91"/>
      <c r="AV4" s="91"/>
      <c r="AW4" s="92">
        <v>42034</v>
      </c>
      <c r="AX4" s="91"/>
      <c r="AY4" s="91"/>
      <c r="AZ4" s="91"/>
      <c r="BA4" s="91" t="s">
        <v>15523</v>
      </c>
      <c r="BB4" s="91" t="s">
        <v>7767</v>
      </c>
      <c r="BC4" s="91">
        <v>14154</v>
      </c>
      <c r="BD4" s="91" t="s">
        <v>15488</v>
      </c>
      <c r="BE4" s="91"/>
      <c r="BF4" s="91"/>
      <c r="BG4" s="91"/>
      <c r="BH4" s="91" t="s">
        <v>15524</v>
      </c>
      <c r="BI4" s="91" t="s">
        <v>13085</v>
      </c>
      <c r="BJ4" s="91" t="s">
        <v>2650</v>
      </c>
      <c r="BK4" s="91"/>
      <c r="BL4" s="91"/>
      <c r="BM4" s="91"/>
      <c r="BN4" s="91"/>
      <c r="BO4" s="91" t="s">
        <v>15525</v>
      </c>
      <c r="BP4" s="91" t="s">
        <v>15526</v>
      </c>
      <c r="BQ4" s="91"/>
      <c r="BR4" s="91"/>
      <c r="BS4" s="91"/>
      <c r="BT4" s="91" t="s">
        <v>15527</v>
      </c>
      <c r="BU4" s="92">
        <v>45474</v>
      </c>
      <c r="BV4" s="92">
        <v>46120</v>
      </c>
      <c r="BW4" s="92">
        <v>46238</v>
      </c>
    </row>
    <row r="5" spans="1:75" x14ac:dyDescent="0.2">
      <c r="A5" s="91" t="s">
        <v>137</v>
      </c>
      <c r="B5" s="91" t="s">
        <v>7345</v>
      </c>
      <c r="C5" s="91"/>
      <c r="D5" s="91"/>
      <c r="E5" s="91" t="s">
        <v>51</v>
      </c>
      <c r="F5" s="91"/>
      <c r="G5" s="91"/>
      <c r="H5" s="91"/>
      <c r="I5" s="91" t="s">
        <v>15504</v>
      </c>
      <c r="J5" s="91" t="s">
        <v>31</v>
      </c>
      <c r="K5" s="91" t="s">
        <v>15505</v>
      </c>
      <c r="L5" s="91" t="s">
        <v>15488</v>
      </c>
      <c r="M5" s="91"/>
      <c r="N5" s="91"/>
      <c r="O5" s="91"/>
      <c r="P5" s="91"/>
      <c r="Q5" s="91"/>
      <c r="R5" s="91"/>
      <c r="S5" s="91"/>
      <c r="T5" s="91" t="s">
        <v>15528</v>
      </c>
      <c r="U5" s="91">
        <v>53202</v>
      </c>
      <c r="V5" s="91">
        <v>55079</v>
      </c>
      <c r="W5" s="91" t="s">
        <v>15529</v>
      </c>
      <c r="X5" s="91" t="s">
        <v>15530</v>
      </c>
      <c r="Y5" s="91">
        <v>53000</v>
      </c>
      <c r="Z5" s="91" t="s">
        <v>135</v>
      </c>
      <c r="AA5" s="91" t="s">
        <v>136</v>
      </c>
      <c r="AB5" s="91" t="s">
        <v>15493</v>
      </c>
      <c r="AC5" s="91" t="s">
        <v>15494</v>
      </c>
      <c r="AD5" s="91">
        <v>43.03904</v>
      </c>
      <c r="AE5" s="91">
        <v>-87.907039999999995</v>
      </c>
      <c r="AF5" s="91"/>
      <c r="AG5" s="91">
        <v>160000</v>
      </c>
      <c r="AH5" s="91">
        <v>5000</v>
      </c>
      <c r="AI5" s="91">
        <v>0.5</v>
      </c>
      <c r="AJ5" s="91">
        <v>0.6</v>
      </c>
      <c r="AK5" s="91">
        <v>0.56999999999999995</v>
      </c>
      <c r="AL5" s="91">
        <v>0.63</v>
      </c>
      <c r="AM5" s="91">
        <v>0.5</v>
      </c>
      <c r="AN5" s="91"/>
      <c r="AO5" s="91"/>
      <c r="AP5" s="91"/>
      <c r="AQ5" s="91"/>
      <c r="AR5" s="91"/>
      <c r="AS5" s="91"/>
      <c r="AT5" s="91"/>
      <c r="AU5" s="91"/>
      <c r="AV5" s="91"/>
      <c r="AW5" s="92">
        <v>44077</v>
      </c>
      <c r="AX5" s="91"/>
      <c r="AY5" s="91"/>
      <c r="AZ5" s="91"/>
      <c r="BA5" s="91" t="s">
        <v>15531</v>
      </c>
      <c r="BB5" s="91" t="s">
        <v>7788</v>
      </c>
      <c r="BC5" s="91">
        <v>20847</v>
      </c>
      <c r="BD5" s="91" t="s">
        <v>15496</v>
      </c>
      <c r="BE5" s="91" t="s">
        <v>15532</v>
      </c>
      <c r="BF5" s="91" t="s">
        <v>15533</v>
      </c>
      <c r="BG5" s="91" t="s">
        <v>15534</v>
      </c>
      <c r="BH5" s="91" t="s">
        <v>15500</v>
      </c>
      <c r="BI5" s="91" t="s">
        <v>2620</v>
      </c>
      <c r="BJ5" s="91" t="s">
        <v>13084</v>
      </c>
      <c r="BK5" s="91" t="s">
        <v>15501</v>
      </c>
      <c r="BL5" s="91">
        <v>27</v>
      </c>
      <c r="BM5" s="91" t="s">
        <v>2624</v>
      </c>
      <c r="BN5" s="91"/>
      <c r="BO5" s="91" t="s">
        <v>15535</v>
      </c>
      <c r="BP5" s="91" t="s">
        <v>15536</v>
      </c>
      <c r="BQ5" s="91"/>
      <c r="BR5" s="91"/>
      <c r="BS5" s="91"/>
      <c r="BT5" s="91" t="s">
        <v>15537</v>
      </c>
      <c r="BU5" s="92">
        <v>45474</v>
      </c>
      <c r="BV5" s="92">
        <v>46120</v>
      </c>
      <c r="BW5" s="92">
        <v>46238</v>
      </c>
    </row>
    <row r="6" spans="1:75" x14ac:dyDescent="0.2">
      <c r="A6" s="91" t="s">
        <v>145</v>
      </c>
      <c r="B6" s="91" t="s">
        <v>5333</v>
      </c>
      <c r="C6" s="91"/>
      <c r="D6" s="91"/>
      <c r="E6" s="91" t="s">
        <v>51</v>
      </c>
      <c r="F6" s="91"/>
      <c r="G6" s="91"/>
      <c r="H6" s="91"/>
      <c r="I6" s="91" t="s">
        <v>15538</v>
      </c>
      <c r="J6" s="91" t="s">
        <v>62</v>
      </c>
      <c r="K6" s="91" t="s">
        <v>15539</v>
      </c>
      <c r="L6" s="91" t="s">
        <v>15488</v>
      </c>
      <c r="M6" s="91"/>
      <c r="N6" s="91"/>
      <c r="O6" s="91"/>
      <c r="P6" s="91"/>
      <c r="Q6" s="91"/>
      <c r="R6" s="91"/>
      <c r="S6" s="91"/>
      <c r="T6" s="91" t="s">
        <v>15540</v>
      </c>
      <c r="U6" s="91">
        <v>60605</v>
      </c>
      <c r="V6" s="91">
        <v>17031</v>
      </c>
      <c r="W6" s="91" t="s">
        <v>15507</v>
      </c>
      <c r="X6" s="91" t="s">
        <v>15508</v>
      </c>
      <c r="Y6" s="91">
        <v>14000</v>
      </c>
      <c r="Z6" s="91" t="s">
        <v>46</v>
      </c>
      <c r="AA6" s="91" t="s">
        <v>47</v>
      </c>
      <c r="AB6" s="91" t="s">
        <v>15493</v>
      </c>
      <c r="AC6" s="91" t="s">
        <v>15494</v>
      </c>
      <c r="AD6" s="91">
        <v>41.876213</v>
      </c>
      <c r="AE6" s="91">
        <v>-87.631454000000005</v>
      </c>
      <c r="AF6" s="91"/>
      <c r="AG6" s="91">
        <v>10000</v>
      </c>
      <c r="AH6" s="91">
        <v>10000</v>
      </c>
      <c r="AI6" s="91">
        <v>1</v>
      </c>
      <c r="AJ6" s="91">
        <v>1.51</v>
      </c>
      <c r="AK6" s="91">
        <v>1.44</v>
      </c>
      <c r="AL6" s="91">
        <v>1.58</v>
      </c>
      <c r="AM6" s="91">
        <v>1</v>
      </c>
      <c r="AN6" s="91"/>
      <c r="AO6" s="91"/>
      <c r="AP6" s="91"/>
      <c r="AQ6" s="91"/>
      <c r="AR6" s="91"/>
      <c r="AS6" s="91"/>
      <c r="AT6" s="91"/>
      <c r="AU6" s="91"/>
      <c r="AV6" s="91"/>
      <c r="AW6" s="92">
        <v>36526</v>
      </c>
      <c r="AX6" s="91"/>
      <c r="AY6" s="91"/>
      <c r="AZ6" s="91"/>
      <c r="BA6" s="91" t="s">
        <v>15509</v>
      </c>
      <c r="BB6" s="91" t="s">
        <v>7750</v>
      </c>
      <c r="BC6" s="91">
        <v>4110</v>
      </c>
      <c r="BD6" s="91" t="s">
        <v>15510</v>
      </c>
      <c r="BE6" s="91" t="s">
        <v>15511</v>
      </c>
      <c r="BF6" s="91" t="s">
        <v>15512</v>
      </c>
      <c r="BG6" s="91" t="s">
        <v>15513</v>
      </c>
      <c r="BH6" s="91" t="s">
        <v>15514</v>
      </c>
      <c r="BI6" s="91" t="s">
        <v>2570</v>
      </c>
      <c r="BJ6" s="91" t="s">
        <v>13086</v>
      </c>
      <c r="BK6" s="91" t="s">
        <v>15515</v>
      </c>
      <c r="BL6" s="91" t="s">
        <v>2587</v>
      </c>
      <c r="BM6" s="91" t="s">
        <v>2588</v>
      </c>
      <c r="BN6" s="91"/>
      <c r="BO6" s="91" t="s">
        <v>15541</v>
      </c>
      <c r="BP6" s="91" t="s">
        <v>15542</v>
      </c>
      <c r="BQ6" s="91"/>
      <c r="BR6" s="91"/>
      <c r="BS6" s="91"/>
      <c r="BT6" s="91"/>
      <c r="BU6" s="92">
        <v>45474</v>
      </c>
      <c r="BV6" s="92">
        <v>46120</v>
      </c>
      <c r="BW6" s="92">
        <v>46238</v>
      </c>
    </row>
    <row r="7" spans="1:75" x14ac:dyDescent="0.2">
      <c r="A7" s="91" t="s">
        <v>92</v>
      </c>
      <c r="B7" s="91" t="s">
        <v>6410</v>
      </c>
      <c r="C7" s="91"/>
      <c r="D7" s="91"/>
      <c r="E7" s="91" t="s">
        <v>51</v>
      </c>
      <c r="F7" s="91"/>
      <c r="G7" s="91"/>
      <c r="H7" s="91"/>
      <c r="I7" s="91" t="s">
        <v>15538</v>
      </c>
      <c r="J7" s="91" t="s">
        <v>62</v>
      </c>
      <c r="K7" s="91" t="s">
        <v>15539</v>
      </c>
      <c r="L7" s="91" t="s">
        <v>15488</v>
      </c>
      <c r="M7" s="91"/>
      <c r="N7" s="91"/>
      <c r="O7" s="91"/>
      <c r="P7" s="91"/>
      <c r="Q7" s="91"/>
      <c r="R7" s="91"/>
      <c r="S7" s="91"/>
      <c r="T7" s="91" t="s">
        <v>15543</v>
      </c>
      <c r="U7" s="91">
        <v>19130</v>
      </c>
      <c r="V7" s="91">
        <v>42101</v>
      </c>
      <c r="W7" s="91" t="s">
        <v>15544</v>
      </c>
      <c r="X7" s="91" t="s">
        <v>15545</v>
      </c>
      <c r="Y7" s="91">
        <v>60000</v>
      </c>
      <c r="Z7" s="91" t="s">
        <v>33</v>
      </c>
      <c r="AA7" s="91" t="s">
        <v>34</v>
      </c>
      <c r="AB7" s="91" t="s">
        <v>15493</v>
      </c>
      <c r="AC7" s="91" t="s">
        <v>15494</v>
      </c>
      <c r="AD7" s="91">
        <v>39.962116000000002</v>
      </c>
      <c r="AE7" s="91">
        <v>-75.164055000000005</v>
      </c>
      <c r="AF7" s="91"/>
      <c r="AG7" s="91">
        <v>135100</v>
      </c>
      <c r="AH7" s="91">
        <v>135100</v>
      </c>
      <c r="AI7" s="91">
        <v>10</v>
      </c>
      <c r="AJ7" s="91">
        <v>9.5500000000000007</v>
      </c>
      <c r="AK7" s="91">
        <v>9.11</v>
      </c>
      <c r="AL7" s="91">
        <v>10.01</v>
      </c>
      <c r="AM7" s="91">
        <v>10</v>
      </c>
      <c r="AN7" s="91"/>
      <c r="AO7" s="91"/>
      <c r="AP7" s="91"/>
      <c r="AQ7" s="91"/>
      <c r="AR7" s="91"/>
      <c r="AS7" s="91"/>
      <c r="AT7" s="91"/>
      <c r="AU7" s="91"/>
      <c r="AV7" s="91"/>
      <c r="AW7" s="92">
        <v>39232</v>
      </c>
      <c r="AX7" s="91"/>
      <c r="AY7" s="91"/>
      <c r="AZ7" s="91"/>
      <c r="BA7" s="91" t="s">
        <v>15546</v>
      </c>
      <c r="BB7" s="91" t="s">
        <v>7802</v>
      </c>
      <c r="BC7" s="91">
        <v>14940</v>
      </c>
      <c r="BD7" s="91" t="s">
        <v>15496</v>
      </c>
      <c r="BE7" s="91" t="s">
        <v>15511</v>
      </c>
      <c r="BF7" s="91" t="s">
        <v>15512</v>
      </c>
      <c r="BG7" s="91" t="s">
        <v>15513</v>
      </c>
      <c r="BH7" s="91" t="s">
        <v>15514</v>
      </c>
      <c r="BI7" s="91" t="s">
        <v>2570</v>
      </c>
      <c r="BJ7" s="91" t="s">
        <v>13086</v>
      </c>
      <c r="BK7" s="91" t="s">
        <v>15547</v>
      </c>
      <c r="BL7" s="91" t="s">
        <v>2583</v>
      </c>
      <c r="BM7" s="91" t="s">
        <v>2584</v>
      </c>
      <c r="BN7" s="91"/>
      <c r="BO7" s="91" t="s">
        <v>15548</v>
      </c>
      <c r="BP7" s="91" t="s">
        <v>15549</v>
      </c>
      <c r="BQ7" s="91"/>
      <c r="BR7" s="91"/>
      <c r="BS7" s="91"/>
      <c r="BT7" s="91"/>
      <c r="BU7" s="92">
        <v>45474</v>
      </c>
      <c r="BV7" s="92">
        <v>46120</v>
      </c>
      <c r="BW7" s="92">
        <v>46238</v>
      </c>
    </row>
    <row r="8" spans="1:75" x14ac:dyDescent="0.2">
      <c r="A8" s="91" t="s">
        <v>157</v>
      </c>
      <c r="B8" s="91" t="s">
        <v>5164</v>
      </c>
      <c r="C8" s="91"/>
      <c r="D8" s="91"/>
      <c r="E8" s="91" t="s">
        <v>51</v>
      </c>
      <c r="F8" s="91"/>
      <c r="G8" s="91"/>
      <c r="H8" s="91"/>
      <c r="I8" s="91" t="s">
        <v>15538</v>
      </c>
      <c r="J8" s="91" t="s">
        <v>62</v>
      </c>
      <c r="K8" s="91" t="s">
        <v>15539</v>
      </c>
      <c r="L8" s="91" t="s">
        <v>15488</v>
      </c>
      <c r="M8" s="91"/>
      <c r="N8" s="91"/>
      <c r="O8" s="91"/>
      <c r="P8" s="91"/>
      <c r="Q8" s="91"/>
      <c r="R8" s="91"/>
      <c r="S8" s="91"/>
      <c r="T8" s="91" t="s">
        <v>15550</v>
      </c>
      <c r="U8" s="91">
        <v>75081</v>
      </c>
      <c r="V8" s="91">
        <v>48113</v>
      </c>
      <c r="W8" s="91" t="s">
        <v>15551</v>
      </c>
      <c r="X8" s="91" t="s">
        <v>15552</v>
      </c>
      <c r="Y8" s="91">
        <v>61796</v>
      </c>
      <c r="Z8" s="91" t="s">
        <v>49</v>
      </c>
      <c r="AA8" s="91" t="s">
        <v>50</v>
      </c>
      <c r="AB8" s="91" t="s">
        <v>15493</v>
      </c>
      <c r="AC8" s="91" t="s">
        <v>15494</v>
      </c>
      <c r="AD8" s="91">
        <v>32.976134999999999</v>
      </c>
      <c r="AE8" s="91">
        <v>-96.707430000000002</v>
      </c>
      <c r="AF8" s="91"/>
      <c r="AG8" s="91">
        <v>75100</v>
      </c>
      <c r="AH8" s="91">
        <v>75100</v>
      </c>
      <c r="AI8" s="91">
        <v>6</v>
      </c>
      <c r="AJ8" s="91">
        <v>6.54</v>
      </c>
      <c r="AK8" s="91">
        <v>6.24</v>
      </c>
      <c r="AL8" s="91">
        <v>6.86</v>
      </c>
      <c r="AM8" s="91">
        <v>6</v>
      </c>
      <c r="AN8" s="91"/>
      <c r="AO8" s="91"/>
      <c r="AP8" s="91"/>
      <c r="AQ8" s="91"/>
      <c r="AR8" s="91"/>
      <c r="AS8" s="91"/>
      <c r="AT8" s="91"/>
      <c r="AU8" s="91"/>
      <c r="AV8" s="91"/>
      <c r="AW8" s="92">
        <v>37467</v>
      </c>
      <c r="AX8" s="91"/>
      <c r="AY8" s="91"/>
      <c r="AZ8" s="91"/>
      <c r="BA8" s="91" t="s">
        <v>15553</v>
      </c>
      <c r="BB8" s="91" t="s">
        <v>7775</v>
      </c>
      <c r="BC8" s="91">
        <v>6958</v>
      </c>
      <c r="BD8" s="91" t="s">
        <v>15554</v>
      </c>
      <c r="BE8" s="91"/>
      <c r="BF8" s="91"/>
      <c r="BG8" s="91"/>
      <c r="BH8" s="91" t="s">
        <v>15555</v>
      </c>
      <c r="BI8" s="91" t="s">
        <v>13080</v>
      </c>
      <c r="BJ8" s="91" t="s">
        <v>13081</v>
      </c>
      <c r="BK8" s="91" t="s">
        <v>15556</v>
      </c>
      <c r="BL8" s="91" t="s">
        <v>2636</v>
      </c>
      <c r="BM8" s="91" t="s">
        <v>2637</v>
      </c>
      <c r="BN8" s="91"/>
      <c r="BO8" s="91" t="s">
        <v>15557</v>
      </c>
      <c r="BP8" s="91" t="s">
        <v>15558</v>
      </c>
      <c r="BQ8" s="91"/>
      <c r="BR8" s="91"/>
      <c r="BS8" s="91"/>
      <c r="BT8" s="91"/>
      <c r="BU8" s="92">
        <v>45474</v>
      </c>
      <c r="BV8" s="92">
        <v>46120</v>
      </c>
      <c r="BW8" s="92">
        <v>46238</v>
      </c>
    </row>
    <row r="9" spans="1:75" x14ac:dyDescent="0.2">
      <c r="A9" s="91" t="s">
        <v>2087</v>
      </c>
      <c r="B9" s="91" t="s">
        <v>10916</v>
      </c>
      <c r="C9" s="91" t="s">
        <v>15559</v>
      </c>
      <c r="D9" s="91" t="s">
        <v>15560</v>
      </c>
      <c r="E9" s="91" t="s">
        <v>38</v>
      </c>
      <c r="F9" s="91" t="s">
        <v>15561</v>
      </c>
      <c r="G9" s="91"/>
      <c r="H9" s="91"/>
      <c r="I9" s="91" t="s">
        <v>15562</v>
      </c>
      <c r="J9" s="91" t="s">
        <v>358</v>
      </c>
      <c r="K9" s="91" t="s">
        <v>15563</v>
      </c>
      <c r="L9" s="91" t="s">
        <v>15488</v>
      </c>
      <c r="M9" s="91"/>
      <c r="N9" s="91"/>
      <c r="O9" s="91"/>
      <c r="P9" s="91"/>
      <c r="Q9" s="91" t="s">
        <v>15564</v>
      </c>
      <c r="R9" s="91"/>
      <c r="S9" s="91"/>
      <c r="T9" s="91" t="s">
        <v>15565</v>
      </c>
      <c r="U9" s="91">
        <v>45502</v>
      </c>
      <c r="V9" s="91">
        <v>39023</v>
      </c>
      <c r="W9" s="91" t="s">
        <v>15566</v>
      </c>
      <c r="X9" s="91" t="s">
        <v>15567</v>
      </c>
      <c r="Y9" s="91">
        <v>74118</v>
      </c>
      <c r="Z9" s="91" t="s">
        <v>56</v>
      </c>
      <c r="AA9" s="91" t="s">
        <v>57</v>
      </c>
      <c r="AB9" s="91" t="s">
        <v>15493</v>
      </c>
      <c r="AC9" s="91" t="s">
        <v>15494</v>
      </c>
      <c r="AD9" s="91">
        <v>39.912987000000001</v>
      </c>
      <c r="AE9" s="91">
        <v>-83.723945999999998</v>
      </c>
      <c r="AF9" s="91">
        <v>40</v>
      </c>
      <c r="AG9" s="91">
        <v>320000</v>
      </c>
      <c r="AH9" s="91">
        <v>320000</v>
      </c>
      <c r="AI9" s="91">
        <v>100</v>
      </c>
      <c r="AJ9" s="91">
        <v>42.96</v>
      </c>
      <c r="AK9" s="91">
        <v>40.97</v>
      </c>
      <c r="AL9" s="91">
        <v>45.05</v>
      </c>
      <c r="AM9" s="91">
        <v>100</v>
      </c>
      <c r="AN9" s="91">
        <v>77</v>
      </c>
      <c r="AO9" s="91"/>
      <c r="AP9" s="91"/>
      <c r="AQ9" s="92">
        <v>45462</v>
      </c>
      <c r="AR9" s="91"/>
      <c r="AS9" s="91"/>
      <c r="AT9" s="92">
        <v>45658</v>
      </c>
      <c r="AU9" s="92">
        <v>46145</v>
      </c>
      <c r="AV9" s="91">
        <v>0.95</v>
      </c>
      <c r="AW9" s="92">
        <v>46295</v>
      </c>
      <c r="AX9" s="92">
        <v>46295</v>
      </c>
      <c r="AY9" s="91"/>
      <c r="AZ9" s="91"/>
      <c r="BA9" s="91"/>
      <c r="BB9" s="91"/>
      <c r="BC9" s="91"/>
      <c r="BD9" s="91"/>
      <c r="BE9" s="91"/>
      <c r="BF9" s="91"/>
      <c r="BG9" s="91"/>
      <c r="BH9" s="91" t="s">
        <v>15514</v>
      </c>
      <c r="BI9" s="91" t="s">
        <v>2570</v>
      </c>
      <c r="BJ9" s="91" t="s">
        <v>13086</v>
      </c>
      <c r="BK9" s="91" t="s">
        <v>15568</v>
      </c>
      <c r="BL9" s="91" t="s">
        <v>2585</v>
      </c>
      <c r="BM9" s="91" t="s">
        <v>2586</v>
      </c>
      <c r="BN9" s="91"/>
      <c r="BO9" s="91" t="s">
        <v>15569</v>
      </c>
      <c r="BP9" s="91" t="s">
        <v>15570</v>
      </c>
      <c r="BQ9" s="91" t="s">
        <v>15571</v>
      </c>
      <c r="BR9" s="91"/>
      <c r="BS9" s="91" t="s">
        <v>15572</v>
      </c>
      <c r="BT9" s="91" t="s">
        <v>15573</v>
      </c>
      <c r="BU9" s="92">
        <v>45614</v>
      </c>
      <c r="BV9" s="92">
        <v>46211</v>
      </c>
      <c r="BW9" s="92">
        <v>46238</v>
      </c>
    </row>
    <row r="10" spans="1:75" x14ac:dyDescent="0.2">
      <c r="A10" s="91" t="s">
        <v>3302</v>
      </c>
      <c r="B10" s="91" t="s">
        <v>11123</v>
      </c>
      <c r="C10" s="91" t="s">
        <v>15574</v>
      </c>
      <c r="D10" s="91" t="s">
        <v>15575</v>
      </c>
      <c r="E10" s="91" t="s">
        <v>32</v>
      </c>
      <c r="F10" s="91" t="s">
        <v>15561</v>
      </c>
      <c r="G10" s="91"/>
      <c r="H10" s="91">
        <v>800000000</v>
      </c>
      <c r="I10" s="91" t="s">
        <v>15576</v>
      </c>
      <c r="J10" s="91" t="s">
        <v>3189</v>
      </c>
      <c r="K10" s="91" t="s">
        <v>15577</v>
      </c>
      <c r="L10" s="91" t="s">
        <v>15488</v>
      </c>
      <c r="M10" s="91"/>
      <c r="N10" s="91"/>
      <c r="O10" s="91"/>
      <c r="P10" s="91"/>
      <c r="Q10" s="91" t="s">
        <v>15578</v>
      </c>
      <c r="R10" s="91"/>
      <c r="S10" s="91"/>
      <c r="T10" s="91" t="s">
        <v>15579</v>
      </c>
      <c r="U10" s="91">
        <v>94565</v>
      </c>
      <c r="V10" s="91">
        <v>6013</v>
      </c>
      <c r="W10" s="91" t="s">
        <v>15580</v>
      </c>
      <c r="X10" s="91" t="s">
        <v>15581</v>
      </c>
      <c r="Y10" s="91">
        <v>57456</v>
      </c>
      <c r="Z10" s="91" t="s">
        <v>39</v>
      </c>
      <c r="AA10" s="91" t="s">
        <v>40</v>
      </c>
      <c r="AB10" s="91" t="s">
        <v>15493</v>
      </c>
      <c r="AC10" s="91" t="s">
        <v>15494</v>
      </c>
      <c r="AD10" s="91">
        <v>38.012894000000003</v>
      </c>
      <c r="AE10" s="91">
        <v>-121.909645</v>
      </c>
      <c r="AF10" s="91">
        <v>101</v>
      </c>
      <c r="AG10" s="91">
        <v>745771</v>
      </c>
      <c r="AH10" s="91">
        <v>745771</v>
      </c>
      <c r="AI10" s="91">
        <v>99</v>
      </c>
      <c r="AJ10" s="91">
        <v>67.42</v>
      </c>
      <c r="AK10" s="91">
        <v>64.290000000000006</v>
      </c>
      <c r="AL10" s="91">
        <v>70.7</v>
      </c>
      <c r="AM10" s="91">
        <v>99</v>
      </c>
      <c r="AN10" s="91"/>
      <c r="AO10" s="91"/>
      <c r="AP10" s="91"/>
      <c r="AQ10" s="92">
        <v>45638</v>
      </c>
      <c r="AR10" s="91"/>
      <c r="AS10" s="91"/>
      <c r="AT10" s="91"/>
      <c r="AU10" s="92">
        <v>46217</v>
      </c>
      <c r="AV10" s="91">
        <v>0</v>
      </c>
      <c r="AW10" s="92">
        <v>46568</v>
      </c>
      <c r="AX10" s="92">
        <v>47026</v>
      </c>
      <c r="AY10" s="92">
        <v>46568</v>
      </c>
      <c r="AZ10" s="91" t="s">
        <v>15582</v>
      </c>
      <c r="BA10" s="91" t="s">
        <v>15583</v>
      </c>
      <c r="BB10" s="91" t="s">
        <v>7749</v>
      </c>
      <c r="BC10" s="91">
        <v>14328</v>
      </c>
      <c r="BD10" s="91" t="s">
        <v>15496</v>
      </c>
      <c r="BE10" s="91" t="s">
        <v>15584</v>
      </c>
      <c r="BF10" s="91" t="s">
        <v>15585</v>
      </c>
      <c r="BG10" s="91" t="s">
        <v>15586</v>
      </c>
      <c r="BH10" s="91" t="s">
        <v>15587</v>
      </c>
      <c r="BI10" s="91" t="s">
        <v>13079</v>
      </c>
      <c r="BJ10" s="91" t="s">
        <v>2631</v>
      </c>
      <c r="BK10" s="91" t="s">
        <v>15588</v>
      </c>
      <c r="BL10" s="91" t="s">
        <v>2632</v>
      </c>
      <c r="BM10" s="91" t="s">
        <v>2633</v>
      </c>
      <c r="BN10" s="91"/>
      <c r="BO10" s="91" t="s">
        <v>15589</v>
      </c>
      <c r="BP10" s="91" t="s">
        <v>15590</v>
      </c>
      <c r="BQ10" s="91"/>
      <c r="BR10" s="91"/>
      <c r="BS10" s="91" t="s">
        <v>15572</v>
      </c>
      <c r="BT10" s="91" t="s">
        <v>15591</v>
      </c>
      <c r="BU10" s="92">
        <v>45643</v>
      </c>
      <c r="BV10" s="92">
        <v>46230</v>
      </c>
      <c r="BW10" s="92">
        <v>46238</v>
      </c>
    </row>
    <row r="11" spans="1:75" x14ac:dyDescent="0.2">
      <c r="A11" s="91" t="s">
        <v>871</v>
      </c>
      <c r="B11" s="91" t="s">
        <v>6202</v>
      </c>
      <c r="C11" s="91"/>
      <c r="D11" s="91"/>
      <c r="E11" s="91" t="s">
        <v>38</v>
      </c>
      <c r="F11" s="91"/>
      <c r="G11" s="91"/>
      <c r="H11" s="91"/>
      <c r="I11" s="91" t="s">
        <v>15592</v>
      </c>
      <c r="J11" s="91" t="s">
        <v>97</v>
      </c>
      <c r="K11" s="91" t="s">
        <v>15593</v>
      </c>
      <c r="L11" s="91" t="s">
        <v>15488</v>
      </c>
      <c r="M11" s="91"/>
      <c r="N11" s="91"/>
      <c r="O11" s="91"/>
      <c r="P11" s="91" t="s">
        <v>15594</v>
      </c>
      <c r="Q11" s="91"/>
      <c r="R11" s="91"/>
      <c r="S11" s="91"/>
      <c r="T11" s="91" t="s">
        <v>15595</v>
      </c>
      <c r="U11" s="91">
        <v>44870</v>
      </c>
      <c r="V11" s="91">
        <v>39043</v>
      </c>
      <c r="W11" s="91" t="s">
        <v>15596</v>
      </c>
      <c r="X11" s="91" t="s">
        <v>15597</v>
      </c>
      <c r="Y11" s="91">
        <v>70380</v>
      </c>
      <c r="Z11" s="91" t="s">
        <v>56</v>
      </c>
      <c r="AA11" s="91" t="s">
        <v>57</v>
      </c>
      <c r="AB11" s="91" t="s">
        <v>15493</v>
      </c>
      <c r="AC11" s="91" t="s">
        <v>15494</v>
      </c>
      <c r="AD11" s="91">
        <v>41.431040000000003</v>
      </c>
      <c r="AE11" s="91">
        <v>-82.717160000000007</v>
      </c>
      <c r="AF11" s="91">
        <v>128</v>
      </c>
      <c r="AG11" s="91">
        <v>200000</v>
      </c>
      <c r="AH11" s="91">
        <v>200000</v>
      </c>
      <c r="AI11" s="91">
        <v>96</v>
      </c>
      <c r="AJ11" s="91">
        <v>32.5</v>
      </c>
      <c r="AK11" s="91">
        <v>30.99</v>
      </c>
      <c r="AL11" s="91">
        <v>34.08</v>
      </c>
      <c r="AM11" s="91">
        <v>96</v>
      </c>
      <c r="AN11" s="91">
        <v>72</v>
      </c>
      <c r="AO11" s="91"/>
      <c r="AP11" s="91">
        <v>42</v>
      </c>
      <c r="AQ11" s="91"/>
      <c r="AR11" s="91"/>
      <c r="AS11" s="91"/>
      <c r="AT11" s="92">
        <v>45566</v>
      </c>
      <c r="AU11" s="92">
        <v>46156</v>
      </c>
      <c r="AV11" s="91">
        <v>0.9</v>
      </c>
      <c r="AW11" s="92">
        <v>46295</v>
      </c>
      <c r="AX11" s="92">
        <v>46295</v>
      </c>
      <c r="AY11" s="91"/>
      <c r="AZ11" s="91"/>
      <c r="BA11" s="91" t="s">
        <v>15598</v>
      </c>
      <c r="BB11" s="91" t="s">
        <v>7782</v>
      </c>
      <c r="BC11" s="91">
        <v>13998</v>
      </c>
      <c r="BD11" s="91" t="s">
        <v>15496</v>
      </c>
      <c r="BE11" s="91" t="s">
        <v>15599</v>
      </c>
      <c r="BF11" s="91" t="s">
        <v>15600</v>
      </c>
      <c r="BG11" s="91" t="s">
        <v>15601</v>
      </c>
      <c r="BH11" s="91" t="s">
        <v>15514</v>
      </c>
      <c r="BI11" s="91" t="s">
        <v>2570</v>
      </c>
      <c r="BJ11" s="91" t="s">
        <v>13086</v>
      </c>
      <c r="BK11" s="91" t="s">
        <v>15568</v>
      </c>
      <c r="BL11" s="91" t="s">
        <v>2585</v>
      </c>
      <c r="BM11" s="91" t="s">
        <v>2586</v>
      </c>
      <c r="BN11" s="91"/>
      <c r="BO11" s="91" t="s">
        <v>15602</v>
      </c>
      <c r="BP11" s="91" t="s">
        <v>15603</v>
      </c>
      <c r="BQ11" s="91"/>
      <c r="BR11" s="91"/>
      <c r="BS11" s="91" t="s">
        <v>15572</v>
      </c>
      <c r="BT11" s="91" t="s">
        <v>15604</v>
      </c>
      <c r="BU11" s="92">
        <v>45600</v>
      </c>
      <c r="BV11" s="92">
        <v>46202</v>
      </c>
      <c r="BW11" s="92">
        <v>46238</v>
      </c>
    </row>
    <row r="12" spans="1:75" x14ac:dyDescent="0.2">
      <c r="A12" s="91" t="s">
        <v>294</v>
      </c>
      <c r="B12" s="91" t="s">
        <v>8690</v>
      </c>
      <c r="C12" s="91" t="s">
        <v>15605</v>
      </c>
      <c r="D12" s="91" t="s">
        <v>15606</v>
      </c>
      <c r="E12" s="91" t="s">
        <v>38</v>
      </c>
      <c r="F12" s="91" t="s">
        <v>15561</v>
      </c>
      <c r="G12" s="91"/>
      <c r="H12" s="91"/>
      <c r="I12" s="91" t="s">
        <v>15592</v>
      </c>
      <c r="J12" s="91" t="s">
        <v>97</v>
      </c>
      <c r="K12" s="91" t="s">
        <v>15593</v>
      </c>
      <c r="L12" s="91" t="s">
        <v>15488</v>
      </c>
      <c r="M12" s="91"/>
      <c r="N12" s="91"/>
      <c r="O12" s="91"/>
      <c r="P12" s="91" t="s">
        <v>15594</v>
      </c>
      <c r="Q12" s="91" t="s">
        <v>15607</v>
      </c>
      <c r="R12" s="91"/>
      <c r="S12" s="91"/>
      <c r="T12" s="91" t="s">
        <v>15608</v>
      </c>
      <c r="U12" s="91">
        <v>21703</v>
      </c>
      <c r="V12" s="91">
        <v>24021</v>
      </c>
      <c r="W12" s="91" t="s">
        <v>15609</v>
      </c>
      <c r="X12" s="91" t="s">
        <v>15610</v>
      </c>
      <c r="Y12" s="91">
        <v>30325</v>
      </c>
      <c r="Z12" s="91" t="s">
        <v>100</v>
      </c>
      <c r="AA12" s="91" t="s">
        <v>101</v>
      </c>
      <c r="AB12" s="91" t="s">
        <v>15493</v>
      </c>
      <c r="AC12" s="91" t="s">
        <v>15494</v>
      </c>
      <c r="AD12" s="91">
        <v>39.33426</v>
      </c>
      <c r="AE12" s="91">
        <v>-77.473079999999996</v>
      </c>
      <c r="AF12" s="91">
        <v>75</v>
      </c>
      <c r="AG12" s="91">
        <v>450000</v>
      </c>
      <c r="AH12" s="91">
        <v>450000</v>
      </c>
      <c r="AI12" s="91">
        <v>72</v>
      </c>
      <c r="AJ12" s="91">
        <v>61.69</v>
      </c>
      <c r="AK12" s="91">
        <v>58.83</v>
      </c>
      <c r="AL12" s="91">
        <v>64.69</v>
      </c>
      <c r="AM12" s="91">
        <v>72</v>
      </c>
      <c r="AN12" s="91">
        <v>72</v>
      </c>
      <c r="AO12" s="91"/>
      <c r="AP12" s="91">
        <v>42</v>
      </c>
      <c r="AQ12" s="92">
        <v>45057</v>
      </c>
      <c r="AR12" s="91"/>
      <c r="AS12" s="91"/>
      <c r="AT12" s="92">
        <v>45672</v>
      </c>
      <c r="AU12" s="92">
        <v>46207</v>
      </c>
      <c r="AV12" s="91">
        <v>0.85</v>
      </c>
      <c r="AW12" s="92">
        <v>46325</v>
      </c>
      <c r="AX12" s="92">
        <v>46325</v>
      </c>
      <c r="AY12" s="91"/>
      <c r="AZ12" s="91"/>
      <c r="BA12" s="91" t="s">
        <v>15611</v>
      </c>
      <c r="BB12" s="91" t="s">
        <v>7781</v>
      </c>
      <c r="BC12" s="91">
        <v>6342</v>
      </c>
      <c r="BD12" s="91"/>
      <c r="BE12" s="91"/>
      <c r="BF12" s="91"/>
      <c r="BG12" s="91"/>
      <c r="BH12" s="91" t="s">
        <v>15514</v>
      </c>
      <c r="BI12" s="91" t="s">
        <v>2570</v>
      </c>
      <c r="BJ12" s="91" t="s">
        <v>13086</v>
      </c>
      <c r="BK12" s="91" t="s">
        <v>15612</v>
      </c>
      <c r="BL12" s="91" t="s">
        <v>2575</v>
      </c>
      <c r="BM12" s="91" t="s">
        <v>2576</v>
      </c>
      <c r="BN12" s="91"/>
      <c r="BO12" s="91" t="s">
        <v>15613</v>
      </c>
      <c r="BP12" s="91" t="s">
        <v>15614</v>
      </c>
      <c r="BQ12" s="91" t="s">
        <v>15615</v>
      </c>
      <c r="BR12" s="91"/>
      <c r="BS12" s="91" t="s">
        <v>15572</v>
      </c>
      <c r="BT12" s="91" t="s">
        <v>15616</v>
      </c>
      <c r="BU12" s="92">
        <v>45614</v>
      </c>
      <c r="BV12" s="92">
        <v>46210</v>
      </c>
      <c r="BW12" s="92">
        <v>46238</v>
      </c>
    </row>
    <row r="13" spans="1:75" x14ac:dyDescent="0.2">
      <c r="A13" s="91" t="s">
        <v>3300</v>
      </c>
      <c r="B13" s="91" t="s">
        <v>15617</v>
      </c>
      <c r="C13" s="91"/>
      <c r="D13" s="91"/>
      <c r="E13" s="91" t="s">
        <v>7756</v>
      </c>
      <c r="F13" s="91"/>
      <c r="G13" s="91"/>
      <c r="H13" s="91"/>
      <c r="I13" s="91" t="s">
        <v>15618</v>
      </c>
      <c r="J13" s="91" t="s">
        <v>197</v>
      </c>
      <c r="K13" s="91" t="s">
        <v>15619</v>
      </c>
      <c r="L13" s="91" t="s">
        <v>15496</v>
      </c>
      <c r="M13" s="91" t="s">
        <v>15620</v>
      </c>
      <c r="N13" s="91" t="s">
        <v>15621</v>
      </c>
      <c r="O13" s="91" t="s">
        <v>15622</v>
      </c>
      <c r="P13" s="91"/>
      <c r="Q13" s="91"/>
      <c r="R13" s="91"/>
      <c r="S13" s="91"/>
      <c r="T13" s="91" t="s">
        <v>15623</v>
      </c>
      <c r="U13" s="91">
        <v>95050</v>
      </c>
      <c r="V13" s="91">
        <v>6085</v>
      </c>
      <c r="W13" s="91" t="s">
        <v>15624</v>
      </c>
      <c r="X13" s="91" t="s">
        <v>15625</v>
      </c>
      <c r="Y13" s="91">
        <v>69084</v>
      </c>
      <c r="Z13" s="91" t="s">
        <v>39</v>
      </c>
      <c r="AA13" s="91" t="s">
        <v>40</v>
      </c>
      <c r="AB13" s="91" t="s">
        <v>15493</v>
      </c>
      <c r="AC13" s="91" t="s">
        <v>15494</v>
      </c>
      <c r="AD13" s="91">
        <v>37.372886999999999</v>
      </c>
      <c r="AE13" s="91">
        <v>-121.95424</v>
      </c>
      <c r="AF13" s="91"/>
      <c r="AG13" s="91"/>
      <c r="AH13" s="91"/>
      <c r="AI13" s="91"/>
      <c r="AJ13" s="91">
        <v>39.81</v>
      </c>
      <c r="AK13" s="91">
        <v>38.76</v>
      </c>
      <c r="AL13" s="91">
        <v>40.880000000000003</v>
      </c>
      <c r="AM13" s="91">
        <v>39.81</v>
      </c>
      <c r="AN13" s="91"/>
      <c r="AO13" s="91"/>
      <c r="AP13" s="91"/>
      <c r="AQ13" s="91"/>
      <c r="AR13" s="91"/>
      <c r="AS13" s="91"/>
      <c r="AT13" s="91"/>
      <c r="AU13" s="92">
        <v>46149</v>
      </c>
      <c r="AV13" s="91">
        <v>0</v>
      </c>
      <c r="AW13" s="92">
        <v>46568</v>
      </c>
      <c r="AX13" s="91"/>
      <c r="AY13" s="91"/>
      <c r="AZ13" s="91"/>
      <c r="BA13" s="91" t="s">
        <v>15583</v>
      </c>
      <c r="BB13" s="91" t="s">
        <v>7749</v>
      </c>
      <c r="BC13" s="91">
        <v>14328</v>
      </c>
      <c r="BD13" s="91" t="s">
        <v>15496</v>
      </c>
      <c r="BE13" s="91" t="s">
        <v>15584</v>
      </c>
      <c r="BF13" s="91" t="s">
        <v>15585</v>
      </c>
      <c r="BG13" s="91" t="s">
        <v>15586</v>
      </c>
      <c r="BH13" s="91" t="s">
        <v>15587</v>
      </c>
      <c r="BI13" s="91" t="s">
        <v>13079</v>
      </c>
      <c r="BJ13" s="91" t="s">
        <v>2631</v>
      </c>
      <c r="BK13" s="91" t="s">
        <v>15588</v>
      </c>
      <c r="BL13" s="91" t="s">
        <v>2632</v>
      </c>
      <c r="BM13" s="91" t="s">
        <v>2633</v>
      </c>
      <c r="BN13" s="91"/>
      <c r="BO13" s="91" t="s">
        <v>15626</v>
      </c>
      <c r="BP13" s="91" t="s">
        <v>15627</v>
      </c>
      <c r="BQ13" s="91"/>
      <c r="BR13" s="91"/>
      <c r="BS13" s="91" t="s">
        <v>15628</v>
      </c>
      <c r="BT13" s="91" t="s">
        <v>15629</v>
      </c>
      <c r="BU13" s="92">
        <v>45616</v>
      </c>
      <c r="BV13" s="92">
        <v>46219</v>
      </c>
      <c r="BW13" s="92">
        <v>46238</v>
      </c>
    </row>
    <row r="14" spans="1:75" x14ac:dyDescent="0.2">
      <c r="A14" s="91" t="s">
        <v>3293</v>
      </c>
      <c r="B14" s="91" t="s">
        <v>6295</v>
      </c>
      <c r="C14" s="91"/>
      <c r="D14" s="91"/>
      <c r="E14" s="91" t="s">
        <v>32</v>
      </c>
      <c r="F14" s="91"/>
      <c r="G14" s="91"/>
      <c r="H14" s="91"/>
      <c r="I14" s="91" t="s">
        <v>15618</v>
      </c>
      <c r="J14" s="91" t="s">
        <v>197</v>
      </c>
      <c r="K14" s="91" t="s">
        <v>15619</v>
      </c>
      <c r="L14" s="91" t="s">
        <v>15496</v>
      </c>
      <c r="M14" s="91" t="s">
        <v>15620</v>
      </c>
      <c r="N14" s="91" t="s">
        <v>15621</v>
      </c>
      <c r="O14" s="91" t="s">
        <v>15622</v>
      </c>
      <c r="P14" s="91"/>
      <c r="Q14" s="91"/>
      <c r="R14" s="91"/>
      <c r="S14" s="91"/>
      <c r="T14" s="91" t="s">
        <v>15630</v>
      </c>
      <c r="U14" s="91">
        <v>75115</v>
      </c>
      <c r="V14" s="91">
        <v>48113</v>
      </c>
      <c r="W14" s="91" t="s">
        <v>15551</v>
      </c>
      <c r="X14" s="91" t="s">
        <v>15631</v>
      </c>
      <c r="Y14" s="91"/>
      <c r="Z14" s="91" t="s">
        <v>49</v>
      </c>
      <c r="AA14" s="91" t="s">
        <v>50</v>
      </c>
      <c r="AB14" s="91" t="s">
        <v>15493</v>
      </c>
      <c r="AC14" s="91" t="s">
        <v>15494</v>
      </c>
      <c r="AD14" s="91">
        <v>32.624679999999998</v>
      </c>
      <c r="AE14" s="91">
        <v>-96.860519999999994</v>
      </c>
      <c r="AF14" s="91">
        <v>9</v>
      </c>
      <c r="AG14" s="91">
        <v>30000</v>
      </c>
      <c r="AH14" s="91">
        <v>30000</v>
      </c>
      <c r="AI14" s="91"/>
      <c r="AJ14" s="91">
        <v>7.1</v>
      </c>
      <c r="AK14" s="91">
        <v>6.91</v>
      </c>
      <c r="AL14" s="91">
        <v>7.29</v>
      </c>
      <c r="AM14" s="91">
        <v>7.1</v>
      </c>
      <c r="AN14" s="91"/>
      <c r="AO14" s="91"/>
      <c r="AP14" s="91"/>
      <c r="AQ14" s="92">
        <v>44819</v>
      </c>
      <c r="AR14" s="91"/>
      <c r="AS14" s="91"/>
      <c r="AT14" s="91"/>
      <c r="AU14" s="92">
        <v>46212</v>
      </c>
      <c r="AV14" s="91">
        <v>0</v>
      </c>
      <c r="AW14" s="92">
        <v>46629</v>
      </c>
      <c r="AX14" s="91"/>
      <c r="AY14" s="92">
        <v>45657</v>
      </c>
      <c r="AZ14" s="91"/>
      <c r="BA14" s="91" t="s">
        <v>15632</v>
      </c>
      <c r="BB14" s="91" t="s">
        <v>7743</v>
      </c>
      <c r="BC14" s="91">
        <v>44372</v>
      </c>
      <c r="BD14" s="91"/>
      <c r="BE14" s="91"/>
      <c r="BF14" s="91"/>
      <c r="BG14" s="91"/>
      <c r="BH14" s="91" t="s">
        <v>15555</v>
      </c>
      <c r="BI14" s="91" t="s">
        <v>13080</v>
      </c>
      <c r="BJ14" s="91" t="s">
        <v>13081</v>
      </c>
      <c r="BK14" s="91" t="s">
        <v>15556</v>
      </c>
      <c r="BL14" s="91" t="s">
        <v>2636</v>
      </c>
      <c r="BM14" s="91" t="s">
        <v>2637</v>
      </c>
      <c r="BN14" s="91"/>
      <c r="BO14" s="91" t="s">
        <v>15633</v>
      </c>
      <c r="BP14" s="91" t="s">
        <v>15634</v>
      </c>
      <c r="BQ14" s="91" t="s">
        <v>15635</v>
      </c>
      <c r="BR14" s="91"/>
      <c r="BS14" s="91" t="s">
        <v>15518</v>
      </c>
      <c r="BT14" s="91" t="s">
        <v>15636</v>
      </c>
      <c r="BU14" s="92">
        <v>45637</v>
      </c>
      <c r="BV14" s="92">
        <v>46220</v>
      </c>
      <c r="BW14" s="92">
        <v>46238</v>
      </c>
    </row>
    <row r="15" spans="1:75" x14ac:dyDescent="0.2">
      <c r="A15" s="91" t="s">
        <v>1611</v>
      </c>
      <c r="B15" s="91" t="s">
        <v>5180</v>
      </c>
      <c r="C15" s="91"/>
      <c r="D15" s="91"/>
      <c r="E15" s="91" t="s">
        <v>51</v>
      </c>
      <c r="F15" s="91"/>
      <c r="G15" s="91"/>
      <c r="H15" s="91"/>
      <c r="I15" s="91" t="s">
        <v>15618</v>
      </c>
      <c r="J15" s="91" t="s">
        <v>197</v>
      </c>
      <c r="K15" s="91" t="s">
        <v>15619</v>
      </c>
      <c r="L15" s="91" t="s">
        <v>15496</v>
      </c>
      <c r="M15" s="91" t="s">
        <v>15620</v>
      </c>
      <c r="N15" s="91" t="s">
        <v>15621</v>
      </c>
      <c r="O15" s="91" t="s">
        <v>15622</v>
      </c>
      <c r="P15" s="91"/>
      <c r="Q15" s="91"/>
      <c r="R15" s="91"/>
      <c r="S15" s="91"/>
      <c r="T15" s="91" t="s">
        <v>15637</v>
      </c>
      <c r="U15" s="91">
        <v>20109</v>
      </c>
      <c r="V15" s="91">
        <v>51153</v>
      </c>
      <c r="W15" s="91" t="s">
        <v>15638</v>
      </c>
      <c r="X15" s="91" t="s">
        <v>15639</v>
      </c>
      <c r="Y15" s="91">
        <v>48952</v>
      </c>
      <c r="Z15" s="91" t="s">
        <v>52</v>
      </c>
      <c r="AA15" s="91" t="s">
        <v>53</v>
      </c>
      <c r="AB15" s="91" t="s">
        <v>15493</v>
      </c>
      <c r="AC15" s="91" t="s">
        <v>15494</v>
      </c>
      <c r="AD15" s="91">
        <v>38.743847000000002</v>
      </c>
      <c r="AE15" s="91">
        <v>-77.530420000000007</v>
      </c>
      <c r="AF15" s="91"/>
      <c r="AG15" s="91">
        <v>149404</v>
      </c>
      <c r="AH15" s="91">
        <v>149404</v>
      </c>
      <c r="AI15" s="91"/>
      <c r="AJ15" s="91">
        <v>35</v>
      </c>
      <c r="AK15" s="91">
        <v>34.08</v>
      </c>
      <c r="AL15" s="91">
        <v>35.94</v>
      </c>
      <c r="AM15" s="91">
        <v>35</v>
      </c>
      <c r="AN15" s="91">
        <v>30.43</v>
      </c>
      <c r="AO15" s="91">
        <v>1.1499999999999999</v>
      </c>
      <c r="AP15" s="91">
        <v>16</v>
      </c>
      <c r="AQ15" s="91"/>
      <c r="AR15" s="91"/>
      <c r="AS15" s="91"/>
      <c r="AT15" s="91"/>
      <c r="AU15" s="91"/>
      <c r="AV15" s="91"/>
      <c r="AW15" s="92">
        <v>43905</v>
      </c>
      <c r="AX15" s="91"/>
      <c r="AY15" s="91"/>
      <c r="AZ15" s="91"/>
      <c r="BA15" s="91" t="s">
        <v>15640</v>
      </c>
      <c r="BB15" s="91" t="s">
        <v>7772</v>
      </c>
      <c r="BC15" s="91">
        <v>11560</v>
      </c>
      <c r="BD15" s="91" t="s">
        <v>15488</v>
      </c>
      <c r="BE15" s="91"/>
      <c r="BF15" s="91"/>
      <c r="BG15" s="91"/>
      <c r="BH15" s="91" t="s">
        <v>15514</v>
      </c>
      <c r="BI15" s="91" t="s">
        <v>2570</v>
      </c>
      <c r="BJ15" s="91" t="s">
        <v>13086</v>
      </c>
      <c r="BK15" s="91" t="s">
        <v>15641</v>
      </c>
      <c r="BL15" s="91" t="s">
        <v>2573</v>
      </c>
      <c r="BM15" s="91" t="s">
        <v>2574</v>
      </c>
      <c r="BN15" s="91"/>
      <c r="BO15" s="91"/>
      <c r="BP15" s="91" t="s">
        <v>15642</v>
      </c>
      <c r="BQ15" s="91"/>
      <c r="BR15" s="91"/>
      <c r="BS15" s="91"/>
      <c r="BT15" s="91" t="s">
        <v>15643</v>
      </c>
      <c r="BU15" s="92">
        <v>45474</v>
      </c>
      <c r="BV15" s="92">
        <v>46219</v>
      </c>
      <c r="BW15" s="92">
        <v>46238</v>
      </c>
    </row>
    <row r="16" spans="1:75" x14ac:dyDescent="0.2">
      <c r="A16" s="91" t="s">
        <v>3179</v>
      </c>
      <c r="B16" s="91" t="s">
        <v>6101</v>
      </c>
      <c r="C16" s="91"/>
      <c r="D16" s="91"/>
      <c r="E16" s="91" t="s">
        <v>32</v>
      </c>
      <c r="F16" s="91"/>
      <c r="G16" s="91"/>
      <c r="H16" s="91"/>
      <c r="I16" s="91" t="s">
        <v>15618</v>
      </c>
      <c r="J16" s="91" t="s">
        <v>197</v>
      </c>
      <c r="K16" s="91" t="s">
        <v>15619</v>
      </c>
      <c r="L16" s="91" t="s">
        <v>15496</v>
      </c>
      <c r="M16" s="91" t="s">
        <v>15620</v>
      </c>
      <c r="N16" s="91" t="s">
        <v>15621</v>
      </c>
      <c r="O16" s="91" t="s">
        <v>15622</v>
      </c>
      <c r="P16" s="91"/>
      <c r="Q16" s="91"/>
      <c r="R16" s="91"/>
      <c r="S16" s="91"/>
      <c r="T16" s="91" t="s">
        <v>15644</v>
      </c>
      <c r="U16" s="91">
        <v>20152</v>
      </c>
      <c r="V16" s="91">
        <v>51107</v>
      </c>
      <c r="W16" s="91" t="s">
        <v>15645</v>
      </c>
      <c r="X16" s="91" t="s">
        <v>15646</v>
      </c>
      <c r="Y16" s="91">
        <v>14744</v>
      </c>
      <c r="Z16" s="91" t="s">
        <v>52</v>
      </c>
      <c r="AA16" s="91" t="s">
        <v>53</v>
      </c>
      <c r="AB16" s="91" t="s">
        <v>15493</v>
      </c>
      <c r="AC16" s="91" t="s">
        <v>15494</v>
      </c>
      <c r="AD16" s="91">
        <v>38.920684999999999</v>
      </c>
      <c r="AE16" s="91">
        <v>-77.472980000000007</v>
      </c>
      <c r="AF16" s="91">
        <v>24</v>
      </c>
      <c r="AG16" s="91">
        <v>350000</v>
      </c>
      <c r="AH16" s="91">
        <v>423575</v>
      </c>
      <c r="AI16" s="91"/>
      <c r="AJ16" s="91">
        <v>56.28</v>
      </c>
      <c r="AK16" s="91">
        <v>54.81</v>
      </c>
      <c r="AL16" s="91">
        <v>57.8</v>
      </c>
      <c r="AM16" s="91">
        <v>56.28</v>
      </c>
      <c r="AN16" s="91"/>
      <c r="AO16" s="91"/>
      <c r="AP16" s="91">
        <v>20</v>
      </c>
      <c r="AQ16" s="92">
        <v>45117</v>
      </c>
      <c r="AR16" s="91"/>
      <c r="AS16" s="91"/>
      <c r="AT16" s="91"/>
      <c r="AU16" s="92">
        <v>46193</v>
      </c>
      <c r="AV16" s="91">
        <v>0</v>
      </c>
      <c r="AW16" s="92">
        <v>46447</v>
      </c>
      <c r="AX16" s="92">
        <v>46447</v>
      </c>
      <c r="AY16" s="91"/>
      <c r="AZ16" s="91"/>
      <c r="BA16" s="91" t="s">
        <v>15647</v>
      </c>
      <c r="BB16" s="91" t="s">
        <v>7744</v>
      </c>
      <c r="BC16" s="91">
        <v>13640</v>
      </c>
      <c r="BD16" s="91" t="s">
        <v>15488</v>
      </c>
      <c r="BE16" s="91"/>
      <c r="BF16" s="91"/>
      <c r="BG16" s="91"/>
      <c r="BH16" s="91" t="s">
        <v>15514</v>
      </c>
      <c r="BI16" s="91" t="s">
        <v>2570</v>
      </c>
      <c r="BJ16" s="91" t="s">
        <v>13086</v>
      </c>
      <c r="BK16" s="91" t="s">
        <v>15641</v>
      </c>
      <c r="BL16" s="91" t="s">
        <v>2573</v>
      </c>
      <c r="BM16" s="91" t="s">
        <v>2574</v>
      </c>
      <c r="BN16" s="91"/>
      <c r="BO16" s="91" t="s">
        <v>15648</v>
      </c>
      <c r="BP16" s="91" t="s">
        <v>15649</v>
      </c>
      <c r="BQ16" s="91" t="s">
        <v>15650</v>
      </c>
      <c r="BR16" s="91"/>
      <c r="BS16" s="91" t="s">
        <v>15572</v>
      </c>
      <c r="BT16" s="91" t="s">
        <v>15651</v>
      </c>
      <c r="BU16" s="92">
        <v>45474</v>
      </c>
      <c r="BV16" s="92">
        <v>46219</v>
      </c>
      <c r="BW16" s="92">
        <v>46238</v>
      </c>
    </row>
    <row r="17" spans="1:75" x14ac:dyDescent="0.2">
      <c r="A17" s="91" t="s">
        <v>2943</v>
      </c>
      <c r="B17" s="91" t="s">
        <v>6688</v>
      </c>
      <c r="C17" s="91" t="s">
        <v>15652</v>
      </c>
      <c r="D17" s="91" t="s">
        <v>15653</v>
      </c>
      <c r="E17" s="91" t="s">
        <v>38</v>
      </c>
      <c r="F17" s="91"/>
      <c r="G17" s="91"/>
      <c r="H17" s="91"/>
      <c r="I17" s="91" t="s">
        <v>15618</v>
      </c>
      <c r="J17" s="91" t="s">
        <v>197</v>
      </c>
      <c r="K17" s="91" t="s">
        <v>15619</v>
      </c>
      <c r="L17" s="91" t="s">
        <v>15496</v>
      </c>
      <c r="M17" s="91" t="s">
        <v>15620</v>
      </c>
      <c r="N17" s="91" t="s">
        <v>15621</v>
      </c>
      <c r="O17" s="91" t="s">
        <v>15622</v>
      </c>
      <c r="P17" s="91"/>
      <c r="Q17" s="91"/>
      <c r="R17" s="91"/>
      <c r="S17" s="91"/>
      <c r="T17" s="91" t="s">
        <v>15654</v>
      </c>
      <c r="U17" s="91">
        <v>23117</v>
      </c>
      <c r="V17" s="91">
        <v>51109</v>
      </c>
      <c r="W17" s="91" t="s">
        <v>15655</v>
      </c>
      <c r="X17" s="91" t="s">
        <v>15656</v>
      </c>
      <c r="Y17" s="91">
        <v>52120</v>
      </c>
      <c r="Z17" s="91" t="s">
        <v>52</v>
      </c>
      <c r="AA17" s="91" t="s">
        <v>53</v>
      </c>
      <c r="AB17" s="91" t="s">
        <v>15493</v>
      </c>
      <c r="AC17" s="91" t="s">
        <v>15494</v>
      </c>
      <c r="AD17" s="91">
        <v>37.984305999999997</v>
      </c>
      <c r="AE17" s="91">
        <v>-77.952119999999994</v>
      </c>
      <c r="AF17" s="91">
        <v>374</v>
      </c>
      <c r="AG17" s="91">
        <v>382000</v>
      </c>
      <c r="AH17" s="91">
        <v>382000</v>
      </c>
      <c r="AI17" s="91">
        <v>70</v>
      </c>
      <c r="AJ17" s="91">
        <v>39.200000000000003</v>
      </c>
      <c r="AK17" s="91">
        <v>38.17</v>
      </c>
      <c r="AL17" s="91">
        <v>40.25</v>
      </c>
      <c r="AM17" s="91">
        <v>70</v>
      </c>
      <c r="AN17" s="91"/>
      <c r="AO17" s="91"/>
      <c r="AP17" s="91"/>
      <c r="AQ17" s="92">
        <v>45600</v>
      </c>
      <c r="AR17" s="91"/>
      <c r="AS17" s="91"/>
      <c r="AT17" s="92">
        <v>45864</v>
      </c>
      <c r="AU17" s="92">
        <v>46186</v>
      </c>
      <c r="AV17" s="91">
        <v>0.15</v>
      </c>
      <c r="AW17" s="92">
        <v>46751</v>
      </c>
      <c r="AX17" s="92">
        <v>46751</v>
      </c>
      <c r="AY17" s="91"/>
      <c r="AZ17" s="91"/>
      <c r="BA17" s="91" t="s">
        <v>15657</v>
      </c>
      <c r="BB17" s="91" t="s">
        <v>7800</v>
      </c>
      <c r="BC17" s="91">
        <v>40228</v>
      </c>
      <c r="BD17" s="91" t="s">
        <v>15658</v>
      </c>
      <c r="BE17" s="91"/>
      <c r="BF17" s="91"/>
      <c r="BG17" s="91"/>
      <c r="BH17" s="91" t="s">
        <v>15514</v>
      </c>
      <c r="BI17" s="91" t="s">
        <v>2570</v>
      </c>
      <c r="BJ17" s="91" t="s">
        <v>13086</v>
      </c>
      <c r="BK17" s="91" t="s">
        <v>15641</v>
      </c>
      <c r="BL17" s="91" t="s">
        <v>2573</v>
      </c>
      <c r="BM17" s="91" t="s">
        <v>2574</v>
      </c>
      <c r="BN17" s="91"/>
      <c r="BO17" s="91" t="s">
        <v>15659</v>
      </c>
      <c r="BP17" s="91" t="s">
        <v>15660</v>
      </c>
      <c r="BQ17" s="91" t="s">
        <v>15659</v>
      </c>
      <c r="BR17" s="91"/>
      <c r="BS17" s="91" t="s">
        <v>15572</v>
      </c>
      <c r="BT17" s="91" t="s">
        <v>15661</v>
      </c>
      <c r="BU17" s="92">
        <v>45636</v>
      </c>
      <c r="BV17" s="92">
        <v>46219</v>
      </c>
      <c r="BW17" s="92">
        <v>46238</v>
      </c>
    </row>
    <row r="18" spans="1:75" x14ac:dyDescent="0.2">
      <c r="A18" s="91" t="s">
        <v>3261</v>
      </c>
      <c r="B18" s="91" t="s">
        <v>6957</v>
      </c>
      <c r="C18" s="91" t="s">
        <v>15662</v>
      </c>
      <c r="D18" s="91" t="s">
        <v>15663</v>
      </c>
      <c r="E18" s="91" t="s">
        <v>32</v>
      </c>
      <c r="F18" s="91"/>
      <c r="G18" s="91"/>
      <c r="H18" s="91"/>
      <c r="I18" s="91" t="s">
        <v>15618</v>
      </c>
      <c r="J18" s="91" t="s">
        <v>197</v>
      </c>
      <c r="K18" s="91" t="s">
        <v>15619</v>
      </c>
      <c r="L18" s="91" t="s">
        <v>15496</v>
      </c>
      <c r="M18" s="91" t="s">
        <v>15620</v>
      </c>
      <c r="N18" s="91" t="s">
        <v>15621</v>
      </c>
      <c r="O18" s="91" t="s">
        <v>15622</v>
      </c>
      <c r="P18" s="91"/>
      <c r="Q18" s="91"/>
      <c r="R18" s="91"/>
      <c r="S18" s="91"/>
      <c r="T18" s="91" t="s">
        <v>15664</v>
      </c>
      <c r="U18" s="91">
        <v>22408</v>
      </c>
      <c r="V18" s="91">
        <v>51177</v>
      </c>
      <c r="W18" s="91" t="s">
        <v>15665</v>
      </c>
      <c r="X18" s="91" t="s">
        <v>15666</v>
      </c>
      <c r="Y18" s="91">
        <v>29744</v>
      </c>
      <c r="Z18" s="91" t="s">
        <v>52</v>
      </c>
      <c r="AA18" s="91" t="s">
        <v>53</v>
      </c>
      <c r="AB18" s="91" t="s">
        <v>15493</v>
      </c>
      <c r="AC18" s="91" t="s">
        <v>15494</v>
      </c>
      <c r="AD18" s="91">
        <v>38.197132000000003</v>
      </c>
      <c r="AE18" s="91">
        <v>-77.431370000000001</v>
      </c>
      <c r="AF18" s="91">
        <v>231</v>
      </c>
      <c r="AG18" s="91">
        <v>300000</v>
      </c>
      <c r="AH18" s="91">
        <v>300000</v>
      </c>
      <c r="AI18" s="91"/>
      <c r="AJ18" s="91">
        <v>66</v>
      </c>
      <c r="AK18" s="91">
        <v>64.97</v>
      </c>
      <c r="AL18" s="91">
        <v>67.06</v>
      </c>
      <c r="AM18" s="91">
        <v>66</v>
      </c>
      <c r="AN18" s="91"/>
      <c r="AO18" s="91"/>
      <c r="AP18" s="91"/>
      <c r="AQ18" s="92">
        <v>45214</v>
      </c>
      <c r="AR18" s="91"/>
      <c r="AS18" s="91"/>
      <c r="AT18" s="91"/>
      <c r="AU18" s="92">
        <v>46206</v>
      </c>
      <c r="AV18" s="91">
        <v>0</v>
      </c>
      <c r="AW18" s="92">
        <v>47026</v>
      </c>
      <c r="AX18" s="92">
        <v>47026</v>
      </c>
      <c r="AY18" s="91"/>
      <c r="AZ18" s="91"/>
      <c r="BA18" s="91" t="s">
        <v>15667</v>
      </c>
      <c r="BB18" s="91" t="s">
        <v>7752</v>
      </c>
      <c r="BC18" s="91">
        <v>19876</v>
      </c>
      <c r="BD18" s="91" t="s">
        <v>15496</v>
      </c>
      <c r="BE18" s="91" t="s">
        <v>15668</v>
      </c>
      <c r="BF18" s="91" t="s">
        <v>15669</v>
      </c>
      <c r="BG18" s="91" t="s">
        <v>15670</v>
      </c>
      <c r="BH18" s="91" t="s">
        <v>15514</v>
      </c>
      <c r="BI18" s="91" t="s">
        <v>2570</v>
      </c>
      <c r="BJ18" s="91" t="s">
        <v>13086</v>
      </c>
      <c r="BK18" s="91" t="s">
        <v>15641</v>
      </c>
      <c r="BL18" s="91" t="s">
        <v>2573</v>
      </c>
      <c r="BM18" s="91" t="s">
        <v>2574</v>
      </c>
      <c r="BN18" s="91"/>
      <c r="BO18" s="91" t="s">
        <v>15671</v>
      </c>
      <c r="BP18" s="91" t="s">
        <v>15672</v>
      </c>
      <c r="BQ18" s="91" t="s">
        <v>15673</v>
      </c>
      <c r="BR18" s="91"/>
      <c r="BS18" s="91" t="s">
        <v>15628</v>
      </c>
      <c r="BT18" s="91" t="s">
        <v>15674</v>
      </c>
      <c r="BU18" s="92">
        <v>45637</v>
      </c>
      <c r="BV18" s="92">
        <v>46219</v>
      </c>
      <c r="BW18" s="92">
        <v>46238</v>
      </c>
    </row>
    <row r="19" spans="1:75" x14ac:dyDescent="0.2">
      <c r="A19" s="91" t="s">
        <v>3054</v>
      </c>
      <c r="B19" s="91" t="s">
        <v>6223</v>
      </c>
      <c r="C19" s="91" t="s">
        <v>15675</v>
      </c>
      <c r="D19" s="91" t="s">
        <v>15676</v>
      </c>
      <c r="E19" s="91" t="s">
        <v>51</v>
      </c>
      <c r="F19" s="91"/>
      <c r="G19" s="91"/>
      <c r="H19" s="91"/>
      <c r="I19" s="91" t="s">
        <v>15618</v>
      </c>
      <c r="J19" s="91" t="s">
        <v>197</v>
      </c>
      <c r="K19" s="91" t="s">
        <v>15619</v>
      </c>
      <c r="L19" s="91" t="s">
        <v>15496</v>
      </c>
      <c r="M19" s="91" t="s">
        <v>15620</v>
      </c>
      <c r="N19" s="91" t="s">
        <v>15621</v>
      </c>
      <c r="O19" s="91" t="s">
        <v>15622</v>
      </c>
      <c r="P19" s="91"/>
      <c r="Q19" s="91"/>
      <c r="R19" s="91"/>
      <c r="S19" s="91"/>
      <c r="T19" s="91" t="s">
        <v>15677</v>
      </c>
      <c r="U19" s="91">
        <v>43064</v>
      </c>
      <c r="V19" s="91">
        <v>39159</v>
      </c>
      <c r="W19" s="91" t="s">
        <v>15678</v>
      </c>
      <c r="X19" s="91" t="s">
        <v>15679</v>
      </c>
      <c r="Y19" s="91">
        <v>63030</v>
      </c>
      <c r="Z19" s="91" t="s">
        <v>56</v>
      </c>
      <c r="AA19" s="91" t="s">
        <v>57</v>
      </c>
      <c r="AB19" s="91" t="s">
        <v>15493</v>
      </c>
      <c r="AC19" s="91" t="s">
        <v>15494</v>
      </c>
      <c r="AD19" s="91">
        <v>40.101832999999999</v>
      </c>
      <c r="AE19" s="91">
        <v>-83.199479999999994</v>
      </c>
      <c r="AF19" s="91">
        <v>85</v>
      </c>
      <c r="AG19" s="91">
        <v>150500</v>
      </c>
      <c r="AH19" s="91">
        <v>150500</v>
      </c>
      <c r="AI19" s="91"/>
      <c r="AJ19" s="91">
        <v>22.5</v>
      </c>
      <c r="AK19" s="91">
        <v>21.91</v>
      </c>
      <c r="AL19" s="91">
        <v>23.11</v>
      </c>
      <c r="AM19" s="91">
        <v>22.5</v>
      </c>
      <c r="AN19" s="91">
        <v>19.57</v>
      </c>
      <c r="AO19" s="91">
        <v>1.1499999999999999</v>
      </c>
      <c r="AP19" s="91">
        <v>11</v>
      </c>
      <c r="AQ19" s="91"/>
      <c r="AR19" s="91"/>
      <c r="AS19" s="91"/>
      <c r="AT19" s="91"/>
      <c r="AU19" s="91"/>
      <c r="AV19" s="91"/>
      <c r="AW19" s="92">
        <v>44407</v>
      </c>
      <c r="AX19" s="91"/>
      <c r="AY19" s="91"/>
      <c r="AZ19" s="91"/>
      <c r="BA19" s="91" t="s">
        <v>15680</v>
      </c>
      <c r="BB19" s="91" t="s">
        <v>7753</v>
      </c>
      <c r="BC19" s="91">
        <v>14006</v>
      </c>
      <c r="BD19" s="91" t="s">
        <v>15496</v>
      </c>
      <c r="BE19" s="91" t="s">
        <v>2581</v>
      </c>
      <c r="BF19" s="91" t="s">
        <v>15681</v>
      </c>
      <c r="BG19" s="91" t="s">
        <v>15682</v>
      </c>
      <c r="BH19" s="91" t="s">
        <v>15514</v>
      </c>
      <c r="BI19" s="91" t="s">
        <v>2570</v>
      </c>
      <c r="BJ19" s="91" t="s">
        <v>13086</v>
      </c>
      <c r="BK19" s="91" t="s">
        <v>15683</v>
      </c>
      <c r="BL19" s="91" t="s">
        <v>2864</v>
      </c>
      <c r="BM19" s="91" t="s">
        <v>2865</v>
      </c>
      <c r="BN19" s="91"/>
      <c r="BO19" s="91" t="s">
        <v>15684</v>
      </c>
      <c r="BP19" s="91" t="s">
        <v>15685</v>
      </c>
      <c r="BQ19" s="91"/>
      <c r="BR19" s="91"/>
      <c r="BS19" s="91"/>
      <c r="BT19" s="91" t="s">
        <v>15686</v>
      </c>
      <c r="BU19" s="92">
        <v>45621</v>
      </c>
      <c r="BV19" s="92">
        <v>46219</v>
      </c>
      <c r="BW19" s="92">
        <v>46238</v>
      </c>
    </row>
    <row r="20" spans="1:75" x14ac:dyDescent="0.2">
      <c r="A20" s="91" t="s">
        <v>3297</v>
      </c>
      <c r="B20" s="91" t="s">
        <v>6734</v>
      </c>
      <c r="C20" s="91" t="s">
        <v>15687</v>
      </c>
      <c r="D20" s="91" t="s">
        <v>15688</v>
      </c>
      <c r="E20" s="91" t="s">
        <v>38</v>
      </c>
      <c r="F20" s="91"/>
      <c r="G20" s="91"/>
      <c r="H20" s="91"/>
      <c r="I20" s="91" t="s">
        <v>15618</v>
      </c>
      <c r="J20" s="91" t="s">
        <v>197</v>
      </c>
      <c r="K20" s="91" t="s">
        <v>15619</v>
      </c>
      <c r="L20" s="91" t="s">
        <v>15496</v>
      </c>
      <c r="M20" s="91" t="s">
        <v>15620</v>
      </c>
      <c r="N20" s="91" t="s">
        <v>15621</v>
      </c>
      <c r="O20" s="91" t="s">
        <v>15622</v>
      </c>
      <c r="P20" s="91"/>
      <c r="Q20" s="91"/>
      <c r="R20" s="91"/>
      <c r="S20" s="91"/>
      <c r="T20" s="91" t="s">
        <v>15689</v>
      </c>
      <c r="U20" s="91">
        <v>85212</v>
      </c>
      <c r="V20" s="91">
        <v>4013</v>
      </c>
      <c r="W20" s="91" t="s">
        <v>15690</v>
      </c>
      <c r="X20" s="91" t="s">
        <v>15691</v>
      </c>
      <c r="Y20" s="91">
        <v>46000</v>
      </c>
      <c r="Z20" s="91" t="s">
        <v>41</v>
      </c>
      <c r="AA20" s="91" t="s">
        <v>42</v>
      </c>
      <c r="AB20" s="91" t="s">
        <v>15493</v>
      </c>
      <c r="AC20" s="91" t="s">
        <v>15494</v>
      </c>
      <c r="AD20" s="91">
        <v>33.294784999999997</v>
      </c>
      <c r="AE20" s="91">
        <v>-111.60670500000001</v>
      </c>
      <c r="AF20" s="91">
        <v>71</v>
      </c>
      <c r="AG20" s="91">
        <v>227000</v>
      </c>
      <c r="AH20" s="91">
        <v>227000</v>
      </c>
      <c r="AI20" s="91"/>
      <c r="AJ20" s="91">
        <v>93.5</v>
      </c>
      <c r="AK20" s="91">
        <v>91.98</v>
      </c>
      <c r="AL20" s="91">
        <v>95.06</v>
      </c>
      <c r="AM20" s="91">
        <v>93.5</v>
      </c>
      <c r="AN20" s="91"/>
      <c r="AO20" s="91"/>
      <c r="AP20" s="91">
        <v>36</v>
      </c>
      <c r="AQ20" s="92">
        <v>45196</v>
      </c>
      <c r="AR20" s="91"/>
      <c r="AS20" s="91"/>
      <c r="AT20" s="92">
        <v>45778</v>
      </c>
      <c r="AU20" s="92">
        <v>46209</v>
      </c>
      <c r="AV20" s="91">
        <v>0.85</v>
      </c>
      <c r="AW20" s="92">
        <v>46295</v>
      </c>
      <c r="AX20" s="92">
        <v>46295</v>
      </c>
      <c r="AY20" s="91"/>
      <c r="AZ20" s="91"/>
      <c r="BA20" s="91" t="s">
        <v>15692</v>
      </c>
      <c r="BB20" s="91" t="s">
        <v>7754</v>
      </c>
      <c r="BC20" s="91">
        <v>16572</v>
      </c>
      <c r="BD20" s="91" t="s">
        <v>15488</v>
      </c>
      <c r="BE20" s="91"/>
      <c r="BF20" s="91"/>
      <c r="BG20" s="91"/>
      <c r="BH20" s="91" t="s">
        <v>15693</v>
      </c>
      <c r="BI20" s="91" t="s">
        <v>11215</v>
      </c>
      <c r="BJ20" s="91" t="s">
        <v>7754</v>
      </c>
      <c r="BK20" s="91"/>
      <c r="BL20" s="91"/>
      <c r="BM20" s="91"/>
      <c r="BN20" s="91"/>
      <c r="BO20" s="91" t="s">
        <v>15694</v>
      </c>
      <c r="BP20" s="91" t="s">
        <v>15695</v>
      </c>
      <c r="BQ20" s="91" t="s">
        <v>15696</v>
      </c>
      <c r="BR20" s="91"/>
      <c r="BS20" s="91" t="s">
        <v>15572</v>
      </c>
      <c r="BT20" s="91" t="s">
        <v>15697</v>
      </c>
      <c r="BU20" s="92">
        <v>45616</v>
      </c>
      <c r="BV20" s="92">
        <v>46223</v>
      </c>
      <c r="BW20" s="92">
        <v>46238</v>
      </c>
    </row>
    <row r="21" spans="1:75" x14ac:dyDescent="0.2">
      <c r="A21" s="91" t="s">
        <v>8576</v>
      </c>
      <c r="B21" s="91" t="s">
        <v>8577</v>
      </c>
      <c r="C21" s="93" t="s">
        <v>15698</v>
      </c>
      <c r="D21" s="91" t="s">
        <v>15699</v>
      </c>
      <c r="E21" s="91" t="s">
        <v>32</v>
      </c>
      <c r="F21" s="91"/>
      <c r="G21" s="91"/>
      <c r="H21" s="91"/>
      <c r="I21" s="91" t="s">
        <v>15618</v>
      </c>
      <c r="J21" s="91" t="s">
        <v>197</v>
      </c>
      <c r="K21" s="91" t="s">
        <v>15619</v>
      </c>
      <c r="L21" s="91" t="s">
        <v>15496</v>
      </c>
      <c r="M21" s="91" t="s">
        <v>15620</v>
      </c>
      <c r="N21" s="91" t="s">
        <v>15621</v>
      </c>
      <c r="O21" s="91" t="s">
        <v>15622</v>
      </c>
      <c r="P21" s="91"/>
      <c r="Q21" s="91"/>
      <c r="R21" s="91"/>
      <c r="S21" s="91"/>
      <c r="T21" s="91" t="s">
        <v>15700</v>
      </c>
      <c r="U21" s="91">
        <v>22405</v>
      </c>
      <c r="V21" s="91">
        <v>51179</v>
      </c>
      <c r="W21" s="91" t="s">
        <v>15701</v>
      </c>
      <c r="X21" s="91" t="s">
        <v>15666</v>
      </c>
      <c r="Y21" s="91">
        <v>29744</v>
      </c>
      <c r="Z21" s="91" t="s">
        <v>52</v>
      </c>
      <c r="AA21" s="91" t="s">
        <v>53</v>
      </c>
      <c r="AB21" s="91" t="s">
        <v>15493</v>
      </c>
      <c r="AC21" s="91" t="s">
        <v>15494</v>
      </c>
      <c r="AD21" s="91">
        <v>38.269547000000003</v>
      </c>
      <c r="AE21" s="91">
        <v>-77.387664999999998</v>
      </c>
      <c r="AF21" s="91">
        <v>844</v>
      </c>
      <c r="AG21" s="91">
        <v>355000</v>
      </c>
      <c r="AH21" s="91">
        <v>355000</v>
      </c>
      <c r="AI21" s="91"/>
      <c r="AJ21" s="91">
        <v>72.400000000000006</v>
      </c>
      <c r="AK21" s="91">
        <v>71.37</v>
      </c>
      <c r="AL21" s="91">
        <v>73.459999999999994</v>
      </c>
      <c r="AM21" s="91">
        <v>72.400000000000006</v>
      </c>
      <c r="AN21" s="91">
        <v>61</v>
      </c>
      <c r="AO21" s="91"/>
      <c r="AP21" s="91"/>
      <c r="AQ21" s="92">
        <v>45835</v>
      </c>
      <c r="AR21" s="91"/>
      <c r="AS21" s="91"/>
      <c r="AT21" s="91"/>
      <c r="AU21" s="92">
        <v>46216</v>
      </c>
      <c r="AV21" s="91">
        <v>0</v>
      </c>
      <c r="AW21" s="92">
        <v>47483</v>
      </c>
      <c r="AX21" s="92">
        <v>47483</v>
      </c>
      <c r="AY21" s="91"/>
      <c r="AZ21" s="91"/>
      <c r="BA21" s="91"/>
      <c r="BB21" s="91"/>
      <c r="BC21" s="91"/>
      <c r="BD21" s="91"/>
      <c r="BE21" s="91"/>
      <c r="BF21" s="91"/>
      <c r="BG21" s="91"/>
      <c r="BH21" s="91" t="s">
        <v>15514</v>
      </c>
      <c r="BI21" s="91" t="s">
        <v>2570</v>
      </c>
      <c r="BJ21" s="91" t="s">
        <v>13086</v>
      </c>
      <c r="BK21" s="91" t="s">
        <v>15641</v>
      </c>
      <c r="BL21" s="91" t="s">
        <v>2573</v>
      </c>
      <c r="BM21" s="91" t="s">
        <v>2574</v>
      </c>
      <c r="BN21" s="91"/>
      <c r="BO21" s="91" t="s">
        <v>15702</v>
      </c>
      <c r="BP21" s="91" t="s">
        <v>15703</v>
      </c>
      <c r="BQ21" s="91" t="s">
        <v>15702</v>
      </c>
      <c r="BR21" s="91"/>
      <c r="BS21" s="91" t="s">
        <v>15628</v>
      </c>
      <c r="BT21" s="91" t="s">
        <v>15704</v>
      </c>
      <c r="BU21" s="92">
        <v>45868</v>
      </c>
      <c r="BV21" s="92">
        <v>46227</v>
      </c>
      <c r="BW21" s="92">
        <v>46238</v>
      </c>
    </row>
    <row r="22" spans="1:75" x14ac:dyDescent="0.2">
      <c r="A22" s="91" t="s">
        <v>8586</v>
      </c>
      <c r="B22" s="91" t="s">
        <v>8587</v>
      </c>
      <c r="C22" s="93" t="s">
        <v>15698</v>
      </c>
      <c r="D22" s="91" t="s">
        <v>15699</v>
      </c>
      <c r="E22" s="91" t="s">
        <v>32</v>
      </c>
      <c r="F22" s="91"/>
      <c r="G22" s="91"/>
      <c r="H22" s="91"/>
      <c r="I22" s="91" t="s">
        <v>15618</v>
      </c>
      <c r="J22" s="91" t="s">
        <v>197</v>
      </c>
      <c r="K22" s="91" t="s">
        <v>15619</v>
      </c>
      <c r="L22" s="91" t="s">
        <v>15496</v>
      </c>
      <c r="M22" s="91" t="s">
        <v>15620</v>
      </c>
      <c r="N22" s="91" t="s">
        <v>15621</v>
      </c>
      <c r="O22" s="91" t="s">
        <v>15622</v>
      </c>
      <c r="P22" s="91"/>
      <c r="Q22" s="91"/>
      <c r="R22" s="91"/>
      <c r="S22" s="91"/>
      <c r="T22" s="91" t="s">
        <v>15700</v>
      </c>
      <c r="U22" s="91">
        <v>22405</v>
      </c>
      <c r="V22" s="91">
        <v>51179</v>
      </c>
      <c r="W22" s="91" t="s">
        <v>15701</v>
      </c>
      <c r="X22" s="91" t="s">
        <v>15666</v>
      </c>
      <c r="Y22" s="91">
        <v>29744</v>
      </c>
      <c r="Z22" s="91" t="s">
        <v>52</v>
      </c>
      <c r="AA22" s="91" t="s">
        <v>53</v>
      </c>
      <c r="AB22" s="91" t="s">
        <v>15493</v>
      </c>
      <c r="AC22" s="91" t="s">
        <v>15494</v>
      </c>
      <c r="AD22" s="91">
        <v>38.269547000000003</v>
      </c>
      <c r="AE22" s="91">
        <v>-77.387664999999998</v>
      </c>
      <c r="AF22" s="91">
        <v>844</v>
      </c>
      <c r="AG22" s="91">
        <v>355000</v>
      </c>
      <c r="AH22" s="91">
        <v>355000</v>
      </c>
      <c r="AI22" s="91"/>
      <c r="AJ22" s="91">
        <v>72.400000000000006</v>
      </c>
      <c r="AK22" s="91">
        <v>71.37</v>
      </c>
      <c r="AL22" s="91">
        <v>73.459999999999994</v>
      </c>
      <c r="AM22" s="91">
        <v>72.400000000000006</v>
      </c>
      <c r="AN22" s="91">
        <v>61</v>
      </c>
      <c r="AO22" s="91"/>
      <c r="AP22" s="91"/>
      <c r="AQ22" s="92">
        <v>45835</v>
      </c>
      <c r="AR22" s="91"/>
      <c r="AS22" s="91"/>
      <c r="AT22" s="91"/>
      <c r="AU22" s="92">
        <v>46216</v>
      </c>
      <c r="AV22" s="91">
        <v>0</v>
      </c>
      <c r="AW22" s="92">
        <v>47573</v>
      </c>
      <c r="AX22" s="92">
        <v>47573</v>
      </c>
      <c r="AY22" s="91"/>
      <c r="AZ22" s="91"/>
      <c r="BA22" s="91"/>
      <c r="BB22" s="91"/>
      <c r="BC22" s="91"/>
      <c r="BD22" s="91"/>
      <c r="BE22" s="91"/>
      <c r="BF22" s="91"/>
      <c r="BG22" s="91"/>
      <c r="BH22" s="91" t="s">
        <v>15514</v>
      </c>
      <c r="BI22" s="91" t="s">
        <v>2570</v>
      </c>
      <c r="BJ22" s="91" t="s">
        <v>13086</v>
      </c>
      <c r="BK22" s="91" t="s">
        <v>15641</v>
      </c>
      <c r="BL22" s="91" t="s">
        <v>2573</v>
      </c>
      <c r="BM22" s="91" t="s">
        <v>2574</v>
      </c>
      <c r="BN22" s="91"/>
      <c r="BO22" s="91" t="s">
        <v>15702</v>
      </c>
      <c r="BP22" s="91" t="s">
        <v>15703</v>
      </c>
      <c r="BQ22" s="91" t="s">
        <v>15702</v>
      </c>
      <c r="BR22" s="91"/>
      <c r="BS22" s="91" t="s">
        <v>15628</v>
      </c>
      <c r="BT22" s="91" t="s">
        <v>15705</v>
      </c>
      <c r="BU22" s="92">
        <v>45868</v>
      </c>
      <c r="BV22" s="92">
        <v>46227</v>
      </c>
      <c r="BW22" s="92">
        <v>46238</v>
      </c>
    </row>
    <row r="23" spans="1:75" x14ac:dyDescent="0.2">
      <c r="A23" s="91" t="s">
        <v>200</v>
      </c>
      <c r="B23" s="91" t="s">
        <v>6195</v>
      </c>
      <c r="C23" s="91" t="s">
        <v>15706</v>
      </c>
      <c r="D23" s="91" t="s">
        <v>15707</v>
      </c>
      <c r="E23" s="91" t="s">
        <v>51</v>
      </c>
      <c r="F23" s="91"/>
      <c r="G23" s="91"/>
      <c r="H23" s="91"/>
      <c r="I23" s="91" t="s">
        <v>15618</v>
      </c>
      <c r="J23" s="91" t="s">
        <v>197</v>
      </c>
      <c r="K23" s="91" t="s">
        <v>15619</v>
      </c>
      <c r="L23" s="91" t="s">
        <v>15496</v>
      </c>
      <c r="M23" s="91" t="s">
        <v>15620</v>
      </c>
      <c r="N23" s="91" t="s">
        <v>15621</v>
      </c>
      <c r="O23" s="91" t="s">
        <v>15622</v>
      </c>
      <c r="P23" s="91"/>
      <c r="Q23" s="91"/>
      <c r="R23" s="91"/>
      <c r="S23" s="91"/>
      <c r="T23" s="91" t="s">
        <v>15708</v>
      </c>
      <c r="U23" s="91">
        <v>43026</v>
      </c>
      <c r="V23" s="91">
        <v>39049</v>
      </c>
      <c r="W23" s="91" t="s">
        <v>15709</v>
      </c>
      <c r="X23" s="91" t="s">
        <v>15710</v>
      </c>
      <c r="Y23" s="91">
        <v>35476</v>
      </c>
      <c r="Z23" s="91" t="s">
        <v>56</v>
      </c>
      <c r="AA23" s="91" t="s">
        <v>57</v>
      </c>
      <c r="AB23" s="91" t="s">
        <v>15493</v>
      </c>
      <c r="AC23" s="91" t="s">
        <v>15494</v>
      </c>
      <c r="AD23" s="91">
        <v>40.061283000000003</v>
      </c>
      <c r="AE23" s="91">
        <v>-83.135059999999996</v>
      </c>
      <c r="AF23" s="91"/>
      <c r="AG23" s="91">
        <v>154000</v>
      </c>
      <c r="AH23" s="91">
        <v>154000</v>
      </c>
      <c r="AI23" s="91"/>
      <c r="AJ23" s="91">
        <v>30</v>
      </c>
      <c r="AK23" s="91">
        <v>29.21</v>
      </c>
      <c r="AL23" s="91">
        <v>30.81</v>
      </c>
      <c r="AM23" s="91">
        <v>30</v>
      </c>
      <c r="AN23" s="91">
        <v>26.09</v>
      </c>
      <c r="AO23" s="91">
        <v>1.1499999999999999</v>
      </c>
      <c r="AP23" s="91">
        <v>14</v>
      </c>
      <c r="AQ23" s="91"/>
      <c r="AR23" s="91"/>
      <c r="AS23" s="91"/>
      <c r="AT23" s="91"/>
      <c r="AU23" s="91"/>
      <c r="AV23" s="91"/>
      <c r="AW23" s="92">
        <v>42551</v>
      </c>
      <c r="AX23" s="91"/>
      <c r="AY23" s="91"/>
      <c r="AZ23" s="91"/>
      <c r="BA23" s="91" t="s">
        <v>15598</v>
      </c>
      <c r="BB23" s="91" t="s">
        <v>7782</v>
      </c>
      <c r="BC23" s="91">
        <v>13998</v>
      </c>
      <c r="BD23" s="91" t="s">
        <v>15496</v>
      </c>
      <c r="BE23" s="91" t="s">
        <v>15599</v>
      </c>
      <c r="BF23" s="91" t="s">
        <v>15600</v>
      </c>
      <c r="BG23" s="91" t="s">
        <v>15601</v>
      </c>
      <c r="BH23" s="91" t="s">
        <v>15514</v>
      </c>
      <c r="BI23" s="91" t="s">
        <v>2570</v>
      </c>
      <c r="BJ23" s="91" t="s">
        <v>13086</v>
      </c>
      <c r="BK23" s="91" t="s">
        <v>15711</v>
      </c>
      <c r="BL23" s="91" t="s">
        <v>2581</v>
      </c>
      <c r="BM23" s="91" t="s">
        <v>2582</v>
      </c>
      <c r="BN23" s="91"/>
      <c r="BO23" s="91" t="s">
        <v>15712</v>
      </c>
      <c r="BP23" s="91" t="s">
        <v>15713</v>
      </c>
      <c r="BQ23" s="91"/>
      <c r="BR23" s="91"/>
      <c r="BS23" s="91"/>
      <c r="BT23" s="91" t="s">
        <v>15714</v>
      </c>
      <c r="BU23" s="92">
        <v>45590</v>
      </c>
      <c r="BV23" s="92">
        <v>46219</v>
      </c>
      <c r="BW23" s="92">
        <v>46238</v>
      </c>
    </row>
    <row r="24" spans="1:75" x14ac:dyDescent="0.2">
      <c r="A24" s="91" t="s">
        <v>3160</v>
      </c>
      <c r="B24" s="91" t="s">
        <v>6097</v>
      </c>
      <c r="C24" s="91" t="s">
        <v>15715</v>
      </c>
      <c r="D24" s="91" t="s">
        <v>15716</v>
      </c>
      <c r="E24" s="91" t="s">
        <v>38</v>
      </c>
      <c r="F24" s="91"/>
      <c r="G24" s="91"/>
      <c r="H24" s="91"/>
      <c r="I24" s="91" t="s">
        <v>15618</v>
      </c>
      <c r="J24" s="91" t="s">
        <v>197</v>
      </c>
      <c r="K24" s="91" t="s">
        <v>15619</v>
      </c>
      <c r="L24" s="91" t="s">
        <v>15496</v>
      </c>
      <c r="M24" s="91" t="s">
        <v>15620</v>
      </c>
      <c r="N24" s="91" t="s">
        <v>15621</v>
      </c>
      <c r="O24" s="91" t="s">
        <v>15622</v>
      </c>
      <c r="P24" s="91"/>
      <c r="Q24" s="91" t="s">
        <v>15717</v>
      </c>
      <c r="R24" s="91"/>
      <c r="S24" s="91"/>
      <c r="T24" s="91" t="s">
        <v>15718</v>
      </c>
      <c r="U24" s="91">
        <v>20105</v>
      </c>
      <c r="V24" s="91">
        <v>51107</v>
      </c>
      <c r="W24" s="91" t="s">
        <v>15645</v>
      </c>
      <c r="X24" s="91" t="s">
        <v>15719</v>
      </c>
      <c r="Y24" s="91">
        <v>772</v>
      </c>
      <c r="Z24" s="91" t="s">
        <v>52</v>
      </c>
      <c r="AA24" s="91" t="s">
        <v>53</v>
      </c>
      <c r="AB24" s="91" t="s">
        <v>15493</v>
      </c>
      <c r="AC24" s="91" t="s">
        <v>15494</v>
      </c>
      <c r="AD24" s="91">
        <v>38.942985999999998</v>
      </c>
      <c r="AE24" s="91">
        <v>-77.550439999999995</v>
      </c>
      <c r="AF24" s="91"/>
      <c r="AG24" s="91">
        <v>245000</v>
      </c>
      <c r="AH24" s="91">
        <v>245000</v>
      </c>
      <c r="AI24" s="91"/>
      <c r="AJ24" s="91">
        <v>60</v>
      </c>
      <c r="AK24" s="91">
        <v>58.43</v>
      </c>
      <c r="AL24" s="91">
        <v>61.62</v>
      </c>
      <c r="AM24" s="91">
        <v>60</v>
      </c>
      <c r="AN24" s="91"/>
      <c r="AO24" s="91"/>
      <c r="AP24" s="91"/>
      <c r="AQ24" s="92">
        <v>44852</v>
      </c>
      <c r="AR24" s="91"/>
      <c r="AS24" s="91"/>
      <c r="AT24" s="92">
        <v>45681</v>
      </c>
      <c r="AU24" s="92">
        <v>46121</v>
      </c>
      <c r="AV24" s="91">
        <v>0.15</v>
      </c>
      <c r="AW24" s="92">
        <v>46842</v>
      </c>
      <c r="AX24" s="92">
        <v>46842</v>
      </c>
      <c r="AY24" s="91"/>
      <c r="AZ24" s="91"/>
      <c r="BA24" s="91" t="s">
        <v>15647</v>
      </c>
      <c r="BB24" s="91" t="s">
        <v>7744</v>
      </c>
      <c r="BC24" s="91">
        <v>13640</v>
      </c>
      <c r="BD24" s="91" t="s">
        <v>15488</v>
      </c>
      <c r="BE24" s="91"/>
      <c r="BF24" s="91"/>
      <c r="BG24" s="91"/>
      <c r="BH24" s="91" t="s">
        <v>15514</v>
      </c>
      <c r="BI24" s="91" t="s">
        <v>2570</v>
      </c>
      <c r="BJ24" s="91" t="s">
        <v>13086</v>
      </c>
      <c r="BK24" s="91" t="s">
        <v>15641</v>
      </c>
      <c r="BL24" s="91" t="s">
        <v>2573</v>
      </c>
      <c r="BM24" s="91" t="s">
        <v>2574</v>
      </c>
      <c r="BN24" s="91"/>
      <c r="BO24" s="91" t="s">
        <v>15720</v>
      </c>
      <c r="BP24" s="91" t="s">
        <v>15721</v>
      </c>
      <c r="BQ24" s="91"/>
      <c r="BR24" s="91"/>
      <c r="BS24" s="91" t="s">
        <v>15572</v>
      </c>
      <c r="BT24" s="91" t="s">
        <v>15722</v>
      </c>
      <c r="BU24" s="92">
        <v>45616</v>
      </c>
      <c r="BV24" s="92">
        <v>46219</v>
      </c>
      <c r="BW24" s="92">
        <v>46238</v>
      </c>
    </row>
    <row r="25" spans="1:75" x14ac:dyDescent="0.2">
      <c r="A25" s="91" t="s">
        <v>3014</v>
      </c>
      <c r="B25" s="91" t="s">
        <v>6210</v>
      </c>
      <c r="C25" s="91" t="s">
        <v>15723</v>
      </c>
      <c r="D25" s="91" t="s">
        <v>15724</v>
      </c>
      <c r="E25" s="91" t="s">
        <v>51</v>
      </c>
      <c r="F25" s="91"/>
      <c r="G25" s="91"/>
      <c r="H25" s="91"/>
      <c r="I25" s="91" t="s">
        <v>15618</v>
      </c>
      <c r="J25" s="91" t="s">
        <v>197</v>
      </c>
      <c r="K25" s="91" t="s">
        <v>15619</v>
      </c>
      <c r="L25" s="91" t="s">
        <v>15496</v>
      </c>
      <c r="M25" s="91" t="s">
        <v>15620</v>
      </c>
      <c r="N25" s="91" t="s">
        <v>15621</v>
      </c>
      <c r="O25" s="91" t="s">
        <v>15622</v>
      </c>
      <c r="P25" s="91"/>
      <c r="Q25" s="91"/>
      <c r="R25" s="91"/>
      <c r="S25" s="91"/>
      <c r="T25" s="91" t="s">
        <v>15725</v>
      </c>
      <c r="U25" s="91">
        <v>43031</v>
      </c>
      <c r="V25" s="91">
        <v>39089</v>
      </c>
      <c r="W25" s="91" t="s">
        <v>15726</v>
      </c>
      <c r="X25" s="91" t="s">
        <v>15727</v>
      </c>
      <c r="Y25" s="91">
        <v>39340</v>
      </c>
      <c r="Z25" s="91" t="s">
        <v>56</v>
      </c>
      <c r="AA25" s="91" t="s">
        <v>57</v>
      </c>
      <c r="AB25" s="91" t="s">
        <v>15493</v>
      </c>
      <c r="AC25" s="91" t="s">
        <v>15494</v>
      </c>
      <c r="AD25" s="91">
        <v>40.094166000000001</v>
      </c>
      <c r="AE25" s="91">
        <v>-82.731939999999994</v>
      </c>
      <c r="AF25" s="91"/>
      <c r="AG25" s="91">
        <v>215500</v>
      </c>
      <c r="AH25" s="91">
        <v>215500</v>
      </c>
      <c r="AI25" s="91"/>
      <c r="AJ25" s="91">
        <v>60</v>
      </c>
      <c r="AK25" s="91">
        <v>58.43</v>
      </c>
      <c r="AL25" s="91">
        <v>61.62</v>
      </c>
      <c r="AM25" s="91">
        <v>60</v>
      </c>
      <c r="AN25" s="91">
        <v>51.28</v>
      </c>
      <c r="AO25" s="91"/>
      <c r="AP25" s="91">
        <v>26</v>
      </c>
      <c r="AQ25" s="91"/>
      <c r="AR25" s="91"/>
      <c r="AS25" s="91"/>
      <c r="AT25" s="92">
        <v>45137</v>
      </c>
      <c r="AU25" s="91"/>
      <c r="AV25" s="91"/>
      <c r="AW25" s="92">
        <v>45611</v>
      </c>
      <c r="AX25" s="91"/>
      <c r="AY25" s="91"/>
      <c r="AZ25" s="91"/>
      <c r="BA25" s="91" t="s">
        <v>15680</v>
      </c>
      <c r="BB25" s="91" t="s">
        <v>7753</v>
      </c>
      <c r="BC25" s="91">
        <v>14006</v>
      </c>
      <c r="BD25" s="91" t="s">
        <v>15496</v>
      </c>
      <c r="BE25" s="91" t="s">
        <v>2581</v>
      </c>
      <c r="BF25" s="91" t="s">
        <v>15681</v>
      </c>
      <c r="BG25" s="91" t="s">
        <v>15682</v>
      </c>
      <c r="BH25" s="91" t="s">
        <v>15514</v>
      </c>
      <c r="BI25" s="91" t="s">
        <v>2570</v>
      </c>
      <c r="BJ25" s="91" t="s">
        <v>13086</v>
      </c>
      <c r="BK25" s="91" t="s">
        <v>15711</v>
      </c>
      <c r="BL25" s="91" t="s">
        <v>2581</v>
      </c>
      <c r="BM25" s="91" t="s">
        <v>2582</v>
      </c>
      <c r="BN25" s="91"/>
      <c r="BO25" s="91" t="s">
        <v>15728</v>
      </c>
      <c r="BP25" s="91" t="s">
        <v>15729</v>
      </c>
      <c r="BQ25" s="91"/>
      <c r="BR25" s="91"/>
      <c r="BS25" s="91"/>
      <c r="BT25" s="91" t="s">
        <v>15730</v>
      </c>
      <c r="BU25" s="92">
        <v>45474</v>
      </c>
      <c r="BV25" s="92">
        <v>46233</v>
      </c>
      <c r="BW25" s="92">
        <v>46238</v>
      </c>
    </row>
    <row r="26" spans="1:75" x14ac:dyDescent="0.2">
      <c r="A26" s="91" t="s">
        <v>3278</v>
      </c>
      <c r="B26" s="91" t="s">
        <v>6966</v>
      </c>
      <c r="C26" s="91" t="s">
        <v>15731</v>
      </c>
      <c r="D26" s="91" t="s">
        <v>15732</v>
      </c>
      <c r="E26" s="91" t="s">
        <v>38</v>
      </c>
      <c r="F26" s="91"/>
      <c r="G26" s="91"/>
      <c r="H26" s="91"/>
      <c r="I26" s="91" t="s">
        <v>15618</v>
      </c>
      <c r="J26" s="91" t="s">
        <v>197</v>
      </c>
      <c r="K26" s="91" t="s">
        <v>15619</v>
      </c>
      <c r="L26" s="91" t="s">
        <v>15496</v>
      </c>
      <c r="M26" s="91" t="s">
        <v>15620</v>
      </c>
      <c r="N26" s="91" t="s">
        <v>15621</v>
      </c>
      <c r="O26" s="91" t="s">
        <v>15622</v>
      </c>
      <c r="P26" s="91"/>
      <c r="Q26" s="91"/>
      <c r="R26" s="91"/>
      <c r="S26" s="91"/>
      <c r="T26" s="91" t="s">
        <v>15733</v>
      </c>
      <c r="U26" s="91">
        <v>22554</v>
      </c>
      <c r="V26" s="91">
        <v>51179</v>
      </c>
      <c r="W26" s="91" t="s">
        <v>15701</v>
      </c>
      <c r="X26" s="91" t="s">
        <v>15734</v>
      </c>
      <c r="Y26" s="91"/>
      <c r="Z26" s="91" t="s">
        <v>52</v>
      </c>
      <c r="AA26" s="91" t="s">
        <v>53</v>
      </c>
      <c r="AB26" s="91" t="s">
        <v>15493</v>
      </c>
      <c r="AC26" s="91" t="s">
        <v>15494</v>
      </c>
      <c r="AD26" s="91">
        <v>38.410989999999998</v>
      </c>
      <c r="AE26" s="91">
        <v>-77.404780000000002</v>
      </c>
      <c r="AF26" s="91">
        <v>50</v>
      </c>
      <c r="AG26" s="91">
        <v>255000</v>
      </c>
      <c r="AH26" s="91">
        <v>255000</v>
      </c>
      <c r="AI26" s="91"/>
      <c r="AJ26" s="91">
        <v>22.7</v>
      </c>
      <c r="AK26" s="91">
        <v>22.1</v>
      </c>
      <c r="AL26" s="91">
        <v>23.31</v>
      </c>
      <c r="AM26" s="91">
        <v>22.7</v>
      </c>
      <c r="AN26" s="91"/>
      <c r="AO26" s="91"/>
      <c r="AP26" s="91">
        <v>11</v>
      </c>
      <c r="AQ26" s="92">
        <v>45181</v>
      </c>
      <c r="AR26" s="91"/>
      <c r="AS26" s="91"/>
      <c r="AT26" s="92">
        <v>45870</v>
      </c>
      <c r="AU26" s="92">
        <v>46161</v>
      </c>
      <c r="AV26" s="91">
        <v>0.15</v>
      </c>
      <c r="AW26" s="92">
        <v>46751</v>
      </c>
      <c r="AX26" s="92">
        <v>46751</v>
      </c>
      <c r="AY26" s="91"/>
      <c r="AZ26" s="91"/>
      <c r="BA26" s="91" t="s">
        <v>15667</v>
      </c>
      <c r="BB26" s="91" t="s">
        <v>7752</v>
      </c>
      <c r="BC26" s="91">
        <v>19876</v>
      </c>
      <c r="BD26" s="91" t="s">
        <v>15496</v>
      </c>
      <c r="BE26" s="91" t="s">
        <v>15668</v>
      </c>
      <c r="BF26" s="91" t="s">
        <v>15669</v>
      </c>
      <c r="BG26" s="91" t="s">
        <v>15670</v>
      </c>
      <c r="BH26" s="91" t="s">
        <v>15514</v>
      </c>
      <c r="BI26" s="91" t="s">
        <v>2570</v>
      </c>
      <c r="BJ26" s="91" t="s">
        <v>13086</v>
      </c>
      <c r="BK26" s="91" t="s">
        <v>15641</v>
      </c>
      <c r="BL26" s="91" t="s">
        <v>2573</v>
      </c>
      <c r="BM26" s="91" t="s">
        <v>2574</v>
      </c>
      <c r="BN26" s="91"/>
      <c r="BO26" s="91" t="s">
        <v>15735</v>
      </c>
      <c r="BP26" s="91" t="s">
        <v>15736</v>
      </c>
      <c r="BQ26" s="91" t="s">
        <v>15737</v>
      </c>
      <c r="BR26" s="91"/>
      <c r="BS26" s="91" t="s">
        <v>15572</v>
      </c>
      <c r="BT26" s="91" t="s">
        <v>15738</v>
      </c>
      <c r="BU26" s="92">
        <v>45636</v>
      </c>
      <c r="BV26" s="92">
        <v>46219</v>
      </c>
      <c r="BW26" s="92">
        <v>46238</v>
      </c>
    </row>
    <row r="27" spans="1:75" x14ac:dyDescent="0.2">
      <c r="A27" s="91" t="s">
        <v>7761</v>
      </c>
      <c r="B27" s="91" t="s">
        <v>7372</v>
      </c>
      <c r="C27" s="91" t="s">
        <v>15739</v>
      </c>
      <c r="D27" s="91" t="s">
        <v>15740</v>
      </c>
      <c r="E27" s="91" t="s">
        <v>38</v>
      </c>
      <c r="F27" s="91"/>
      <c r="G27" s="91"/>
      <c r="H27" s="91"/>
      <c r="I27" s="91" t="s">
        <v>15618</v>
      </c>
      <c r="J27" s="91" t="s">
        <v>197</v>
      </c>
      <c r="K27" s="91" t="s">
        <v>15619</v>
      </c>
      <c r="L27" s="91" t="s">
        <v>15496</v>
      </c>
      <c r="M27" s="91" t="s">
        <v>15620</v>
      </c>
      <c r="N27" s="91" t="s">
        <v>15621</v>
      </c>
      <c r="O27" s="91" t="s">
        <v>15622</v>
      </c>
      <c r="P27" s="91"/>
      <c r="Q27" s="91" t="s">
        <v>15741</v>
      </c>
      <c r="R27" s="91"/>
      <c r="S27" s="91"/>
      <c r="T27" s="91" t="s">
        <v>15742</v>
      </c>
      <c r="U27" s="91">
        <v>30122</v>
      </c>
      <c r="V27" s="91">
        <v>13097</v>
      </c>
      <c r="W27" s="91" t="s">
        <v>15743</v>
      </c>
      <c r="X27" s="91" t="s">
        <v>15744</v>
      </c>
      <c r="Y27" s="91">
        <v>46832</v>
      </c>
      <c r="Z27" s="91" t="s">
        <v>58</v>
      </c>
      <c r="AA27" s="91" t="s">
        <v>59</v>
      </c>
      <c r="AB27" s="91" t="s">
        <v>15493</v>
      </c>
      <c r="AC27" s="91" t="s">
        <v>15494</v>
      </c>
      <c r="AD27" s="91">
        <v>33.743639999999999</v>
      </c>
      <c r="AE27" s="91">
        <v>-84.607659999999996</v>
      </c>
      <c r="AF27" s="91">
        <v>134</v>
      </c>
      <c r="AG27" s="91">
        <v>380000</v>
      </c>
      <c r="AH27" s="91">
        <v>380000</v>
      </c>
      <c r="AI27" s="91"/>
      <c r="AJ27" s="91">
        <v>41.25</v>
      </c>
      <c r="AK27" s="91">
        <v>40.18</v>
      </c>
      <c r="AL27" s="91">
        <v>42.34</v>
      </c>
      <c r="AM27" s="91">
        <v>41.25</v>
      </c>
      <c r="AN27" s="91"/>
      <c r="AO27" s="91"/>
      <c r="AP27" s="91">
        <v>17</v>
      </c>
      <c r="AQ27" s="92">
        <v>45645</v>
      </c>
      <c r="AR27" s="91"/>
      <c r="AS27" s="91"/>
      <c r="AT27" s="92">
        <v>45748</v>
      </c>
      <c r="AU27" s="92">
        <v>46152</v>
      </c>
      <c r="AV27" s="91">
        <v>0.15</v>
      </c>
      <c r="AW27" s="92">
        <v>46568</v>
      </c>
      <c r="AX27" s="92">
        <v>46568</v>
      </c>
      <c r="AY27" s="91"/>
      <c r="AZ27" s="91"/>
      <c r="BA27" s="91" t="s">
        <v>15745</v>
      </c>
      <c r="BB27" s="91" t="s">
        <v>7746</v>
      </c>
      <c r="BC27" s="91">
        <v>7140</v>
      </c>
      <c r="BD27" s="91" t="s">
        <v>15496</v>
      </c>
      <c r="BE27" s="91" t="s">
        <v>15746</v>
      </c>
      <c r="BF27" s="91" t="s">
        <v>15747</v>
      </c>
      <c r="BG27" s="91" t="s">
        <v>15748</v>
      </c>
      <c r="BH27" s="91" t="s">
        <v>15749</v>
      </c>
      <c r="BI27" s="91" t="s">
        <v>11214</v>
      </c>
      <c r="BJ27" s="91" t="s">
        <v>13095</v>
      </c>
      <c r="BK27" s="91"/>
      <c r="BL27" s="91"/>
      <c r="BM27" s="91"/>
      <c r="BN27" s="91"/>
      <c r="BO27" s="91" t="s">
        <v>15750</v>
      </c>
      <c r="BP27" s="91" t="s">
        <v>15751</v>
      </c>
      <c r="BQ27" s="91" t="s">
        <v>15752</v>
      </c>
      <c r="BR27" s="91"/>
      <c r="BS27" s="91" t="s">
        <v>15572</v>
      </c>
      <c r="BT27" s="91" t="s">
        <v>15753</v>
      </c>
      <c r="BU27" s="92">
        <v>45616</v>
      </c>
      <c r="BV27" s="92">
        <v>46219</v>
      </c>
      <c r="BW27" s="92">
        <v>46238</v>
      </c>
    </row>
    <row r="28" spans="1:75" x14ac:dyDescent="0.2">
      <c r="A28" s="91" t="s">
        <v>1645</v>
      </c>
      <c r="B28" s="91" t="s">
        <v>7017</v>
      </c>
      <c r="C28" s="91" t="s">
        <v>15754</v>
      </c>
      <c r="D28" s="91" t="s">
        <v>15755</v>
      </c>
      <c r="E28" s="91" t="s">
        <v>51</v>
      </c>
      <c r="F28" s="91"/>
      <c r="G28" s="91"/>
      <c r="H28" s="91"/>
      <c r="I28" s="91" t="s">
        <v>15618</v>
      </c>
      <c r="J28" s="91" t="s">
        <v>197</v>
      </c>
      <c r="K28" s="91" t="s">
        <v>15619</v>
      </c>
      <c r="L28" s="91" t="s">
        <v>15496</v>
      </c>
      <c r="M28" s="91" t="s">
        <v>15620</v>
      </c>
      <c r="N28" s="91" t="s">
        <v>15621</v>
      </c>
      <c r="O28" s="91" t="s">
        <v>15622</v>
      </c>
      <c r="P28" s="91"/>
      <c r="Q28" s="91"/>
      <c r="R28" s="91"/>
      <c r="S28" s="91"/>
      <c r="T28" s="91" t="s">
        <v>15756</v>
      </c>
      <c r="U28" s="91">
        <v>20166</v>
      </c>
      <c r="V28" s="91">
        <v>51107</v>
      </c>
      <c r="W28" s="91" t="s">
        <v>15645</v>
      </c>
      <c r="X28" s="91" t="s">
        <v>15757</v>
      </c>
      <c r="Y28" s="91">
        <v>75376</v>
      </c>
      <c r="Z28" s="91" t="s">
        <v>52</v>
      </c>
      <c r="AA28" s="91" t="s">
        <v>53</v>
      </c>
      <c r="AB28" s="91" t="s">
        <v>15493</v>
      </c>
      <c r="AC28" s="91" t="s">
        <v>15494</v>
      </c>
      <c r="AD28" s="91">
        <v>39.021743999999998</v>
      </c>
      <c r="AE28" s="91">
        <v>-77.432784999999996</v>
      </c>
      <c r="AF28" s="91"/>
      <c r="AG28" s="91">
        <v>78000</v>
      </c>
      <c r="AH28" s="91">
        <v>78000</v>
      </c>
      <c r="AI28" s="91"/>
      <c r="AJ28" s="91">
        <v>25</v>
      </c>
      <c r="AK28" s="91">
        <v>24.34</v>
      </c>
      <c r="AL28" s="91">
        <v>25.68</v>
      </c>
      <c r="AM28" s="91">
        <v>25</v>
      </c>
      <c r="AN28" s="91">
        <v>21.74</v>
      </c>
      <c r="AO28" s="91">
        <v>1.1499999999999999</v>
      </c>
      <c r="AP28" s="91">
        <v>12</v>
      </c>
      <c r="AQ28" s="91"/>
      <c r="AR28" s="91"/>
      <c r="AS28" s="91"/>
      <c r="AT28" s="91"/>
      <c r="AU28" s="91"/>
      <c r="AV28" s="91"/>
      <c r="AW28" s="92">
        <v>41090</v>
      </c>
      <c r="AX28" s="91"/>
      <c r="AY28" s="91"/>
      <c r="AZ28" s="91"/>
      <c r="BA28" s="91" t="s">
        <v>15667</v>
      </c>
      <c r="BB28" s="91" t="s">
        <v>7752</v>
      </c>
      <c r="BC28" s="91">
        <v>19876</v>
      </c>
      <c r="BD28" s="91" t="s">
        <v>15496</v>
      </c>
      <c r="BE28" s="91" t="s">
        <v>15668</v>
      </c>
      <c r="BF28" s="91" t="s">
        <v>15669</v>
      </c>
      <c r="BG28" s="91" t="s">
        <v>15670</v>
      </c>
      <c r="BH28" s="91" t="s">
        <v>15514</v>
      </c>
      <c r="BI28" s="91" t="s">
        <v>2570</v>
      </c>
      <c r="BJ28" s="91" t="s">
        <v>13086</v>
      </c>
      <c r="BK28" s="91" t="s">
        <v>15641</v>
      </c>
      <c r="BL28" s="91" t="s">
        <v>2573</v>
      </c>
      <c r="BM28" s="91" t="s">
        <v>2574</v>
      </c>
      <c r="BN28" s="91"/>
      <c r="BO28" s="91"/>
      <c r="BP28" s="91" t="s">
        <v>15758</v>
      </c>
      <c r="BQ28" s="91"/>
      <c r="BR28" s="91"/>
      <c r="BS28" s="91"/>
      <c r="BT28" s="91" t="s">
        <v>15714</v>
      </c>
      <c r="BU28" s="92">
        <v>45474</v>
      </c>
      <c r="BV28" s="92">
        <v>46219</v>
      </c>
      <c r="BW28" s="92">
        <v>46238</v>
      </c>
    </row>
    <row r="29" spans="1:75" x14ac:dyDescent="0.2">
      <c r="A29" s="93" t="s">
        <v>196</v>
      </c>
      <c r="B29" s="91" t="s">
        <v>5757</v>
      </c>
      <c r="C29" s="91" t="s">
        <v>15759</v>
      </c>
      <c r="D29" s="91" t="s">
        <v>15760</v>
      </c>
      <c r="E29" s="91" t="s">
        <v>51</v>
      </c>
      <c r="F29" s="91" t="s">
        <v>15561</v>
      </c>
      <c r="G29" s="91"/>
      <c r="H29" s="91">
        <v>11000000000</v>
      </c>
      <c r="I29" s="91" t="s">
        <v>15618</v>
      </c>
      <c r="J29" s="91" t="s">
        <v>197</v>
      </c>
      <c r="K29" s="91" t="s">
        <v>15619</v>
      </c>
      <c r="L29" s="91" t="s">
        <v>15496</v>
      </c>
      <c r="M29" s="91" t="s">
        <v>15620</v>
      </c>
      <c r="N29" s="91" t="s">
        <v>15621</v>
      </c>
      <c r="O29" s="91" t="s">
        <v>15622</v>
      </c>
      <c r="P29" s="91"/>
      <c r="Q29" s="91"/>
      <c r="R29" s="91"/>
      <c r="S29" s="91" t="s">
        <v>15761</v>
      </c>
      <c r="T29" s="91" t="s">
        <v>15762</v>
      </c>
      <c r="U29" s="91">
        <v>46552</v>
      </c>
      <c r="V29" s="91">
        <v>18141</v>
      </c>
      <c r="W29" s="91" t="s">
        <v>15763</v>
      </c>
      <c r="X29" s="91" t="s">
        <v>15764</v>
      </c>
      <c r="Y29" s="91">
        <v>52704</v>
      </c>
      <c r="Z29" s="91" t="s">
        <v>125</v>
      </c>
      <c r="AA29" s="91" t="s">
        <v>126</v>
      </c>
      <c r="AB29" s="91" t="s">
        <v>15493</v>
      </c>
      <c r="AC29" s="91" t="s">
        <v>15494</v>
      </c>
      <c r="AD29" s="91">
        <v>41.692</v>
      </c>
      <c r="AE29" s="91">
        <v>-86.462999999999994</v>
      </c>
      <c r="AF29" s="91">
        <v>870</v>
      </c>
      <c r="AG29" s="91">
        <v>216000</v>
      </c>
      <c r="AH29" s="91">
        <v>216000</v>
      </c>
      <c r="AI29" s="91">
        <v>65</v>
      </c>
      <c r="AJ29" s="91">
        <v>64.849999999999994</v>
      </c>
      <c r="AK29" s="91">
        <v>63.15</v>
      </c>
      <c r="AL29" s="91">
        <v>66.599999999999994</v>
      </c>
      <c r="AM29" s="91">
        <v>65</v>
      </c>
      <c r="AN29" s="91"/>
      <c r="AO29" s="91"/>
      <c r="AP29" s="91">
        <v>26</v>
      </c>
      <c r="AQ29" s="92">
        <v>45107</v>
      </c>
      <c r="AR29" s="91"/>
      <c r="AS29" s="91"/>
      <c r="AT29" s="92">
        <v>45139</v>
      </c>
      <c r="AU29" s="92">
        <v>45926</v>
      </c>
      <c r="AV29" s="91">
        <v>1</v>
      </c>
      <c r="AW29" s="92">
        <v>45853</v>
      </c>
      <c r="AX29" s="91"/>
      <c r="AY29" s="91"/>
      <c r="AZ29" s="91"/>
      <c r="BA29" s="91" t="s">
        <v>15765</v>
      </c>
      <c r="BB29" s="91" t="s">
        <v>7786</v>
      </c>
      <c r="BC29" s="91">
        <v>9324</v>
      </c>
      <c r="BD29" s="91" t="s">
        <v>15496</v>
      </c>
      <c r="BE29" s="91" t="s">
        <v>2581</v>
      </c>
      <c r="BF29" s="91" t="s">
        <v>15681</v>
      </c>
      <c r="BG29" s="91" t="s">
        <v>15682</v>
      </c>
      <c r="BH29" s="91" t="s">
        <v>15514</v>
      </c>
      <c r="BI29" s="91" t="s">
        <v>2570</v>
      </c>
      <c r="BJ29" s="91" t="s">
        <v>13086</v>
      </c>
      <c r="BK29" s="91"/>
      <c r="BL29" s="91"/>
      <c r="BM29" s="91"/>
      <c r="BN29" s="91"/>
      <c r="BO29" s="91" t="s">
        <v>15766</v>
      </c>
      <c r="BP29" s="91" t="s">
        <v>15767</v>
      </c>
      <c r="BQ29" s="91" t="s">
        <v>15768</v>
      </c>
      <c r="BR29" s="91"/>
      <c r="BS29" s="91"/>
      <c r="BT29" s="91" t="s">
        <v>15769</v>
      </c>
      <c r="BU29" s="92">
        <v>45611</v>
      </c>
      <c r="BV29" s="92">
        <v>46219</v>
      </c>
      <c r="BW29" s="92">
        <v>46238</v>
      </c>
    </row>
    <row r="30" spans="1:75" x14ac:dyDescent="0.2">
      <c r="A30" s="91" t="s">
        <v>3164</v>
      </c>
      <c r="B30" s="91" t="s">
        <v>6077</v>
      </c>
      <c r="C30" s="91" t="s">
        <v>15770</v>
      </c>
      <c r="D30" s="91" t="s">
        <v>15771</v>
      </c>
      <c r="E30" s="91" t="s">
        <v>7390</v>
      </c>
      <c r="F30" s="91"/>
      <c r="G30" s="91"/>
      <c r="H30" s="91"/>
      <c r="I30" s="91" t="s">
        <v>15618</v>
      </c>
      <c r="J30" s="91" t="s">
        <v>197</v>
      </c>
      <c r="K30" s="91" t="s">
        <v>15619</v>
      </c>
      <c r="L30" s="91" t="s">
        <v>15496</v>
      </c>
      <c r="M30" s="91" t="s">
        <v>15620</v>
      </c>
      <c r="N30" s="91" t="s">
        <v>15621</v>
      </c>
      <c r="O30" s="91" t="s">
        <v>15622</v>
      </c>
      <c r="P30" s="91"/>
      <c r="Q30" s="91"/>
      <c r="R30" s="91"/>
      <c r="S30" s="91"/>
      <c r="T30" s="91" t="s">
        <v>15772</v>
      </c>
      <c r="U30" s="91">
        <v>20109</v>
      </c>
      <c r="V30" s="91">
        <v>51153</v>
      </c>
      <c r="W30" s="91" t="s">
        <v>15638</v>
      </c>
      <c r="X30" s="91" t="s">
        <v>15639</v>
      </c>
      <c r="Y30" s="91">
        <v>48952</v>
      </c>
      <c r="Z30" s="91" t="s">
        <v>52</v>
      </c>
      <c r="AA30" s="91" t="s">
        <v>53</v>
      </c>
      <c r="AB30" s="91" t="s">
        <v>15493</v>
      </c>
      <c r="AC30" s="91" t="s">
        <v>15494</v>
      </c>
      <c r="AD30" s="91">
        <v>38.776454999999999</v>
      </c>
      <c r="AE30" s="91">
        <v>-77.510329999999996</v>
      </c>
      <c r="AF30" s="91"/>
      <c r="AG30" s="91">
        <v>250000</v>
      </c>
      <c r="AH30" s="91">
        <v>250000</v>
      </c>
      <c r="AI30" s="91"/>
      <c r="AJ30" s="91">
        <v>67</v>
      </c>
      <c r="AK30" s="91">
        <v>65.239999999999995</v>
      </c>
      <c r="AL30" s="91">
        <v>68.8</v>
      </c>
      <c r="AM30" s="91">
        <v>67</v>
      </c>
      <c r="AN30" s="91"/>
      <c r="AO30" s="91"/>
      <c r="AP30" s="91"/>
      <c r="AQ30" s="92">
        <v>44381</v>
      </c>
      <c r="AR30" s="91"/>
      <c r="AS30" s="92">
        <v>44895</v>
      </c>
      <c r="AT30" s="91"/>
      <c r="AU30" s="92">
        <v>46223</v>
      </c>
      <c r="AV30" s="91">
        <v>0</v>
      </c>
      <c r="AW30" s="91"/>
      <c r="AX30" s="91"/>
      <c r="AY30" s="91"/>
      <c r="AZ30" s="91"/>
      <c r="BA30" s="91" t="s">
        <v>15647</v>
      </c>
      <c r="BB30" s="91" t="s">
        <v>7744</v>
      </c>
      <c r="BC30" s="91">
        <v>13640</v>
      </c>
      <c r="BD30" s="91" t="s">
        <v>15488</v>
      </c>
      <c r="BE30" s="91"/>
      <c r="BF30" s="91"/>
      <c r="BG30" s="91"/>
      <c r="BH30" s="91" t="s">
        <v>15514</v>
      </c>
      <c r="BI30" s="91" t="s">
        <v>2570</v>
      </c>
      <c r="BJ30" s="91" t="s">
        <v>13086</v>
      </c>
      <c r="BK30" s="91" t="s">
        <v>15641</v>
      </c>
      <c r="BL30" s="91" t="s">
        <v>2573</v>
      </c>
      <c r="BM30" s="91" t="s">
        <v>2574</v>
      </c>
      <c r="BN30" s="91"/>
      <c r="BO30" s="91" t="s">
        <v>15773</v>
      </c>
      <c r="BP30" s="91" t="s">
        <v>15774</v>
      </c>
      <c r="BQ30" s="91" t="s">
        <v>15775</v>
      </c>
      <c r="BR30" s="91"/>
      <c r="BS30" s="91" t="s">
        <v>15518</v>
      </c>
      <c r="BT30" s="91"/>
      <c r="BU30" s="92">
        <v>45616</v>
      </c>
      <c r="BV30" s="92">
        <v>46227</v>
      </c>
      <c r="BW30" s="92">
        <v>46238</v>
      </c>
    </row>
    <row r="31" spans="1:75" x14ac:dyDescent="0.2">
      <c r="A31" s="91" t="s">
        <v>199</v>
      </c>
      <c r="B31" s="91" t="s">
        <v>6090</v>
      </c>
      <c r="C31" s="91" t="s">
        <v>15776</v>
      </c>
      <c r="D31" s="91" t="s">
        <v>15777</v>
      </c>
      <c r="E31" s="91" t="s">
        <v>51</v>
      </c>
      <c r="F31" s="91"/>
      <c r="G31" s="91"/>
      <c r="H31" s="91"/>
      <c r="I31" s="91" t="s">
        <v>15618</v>
      </c>
      <c r="J31" s="91" t="s">
        <v>197</v>
      </c>
      <c r="K31" s="91" t="s">
        <v>15619</v>
      </c>
      <c r="L31" s="91" t="s">
        <v>15496</v>
      </c>
      <c r="M31" s="91" t="s">
        <v>15620</v>
      </c>
      <c r="N31" s="91" t="s">
        <v>15621</v>
      </c>
      <c r="O31" s="91" t="s">
        <v>15622</v>
      </c>
      <c r="P31" s="91"/>
      <c r="Q31" s="91"/>
      <c r="R31" s="91"/>
      <c r="S31" s="91"/>
      <c r="T31" s="91" t="s">
        <v>15778</v>
      </c>
      <c r="U31" s="91">
        <v>20151</v>
      </c>
      <c r="V31" s="91">
        <v>51059</v>
      </c>
      <c r="W31" s="91" t="s">
        <v>15779</v>
      </c>
      <c r="X31" s="91" t="s">
        <v>15646</v>
      </c>
      <c r="Y31" s="91">
        <v>14744</v>
      </c>
      <c r="Z31" s="91" t="s">
        <v>52</v>
      </c>
      <c r="AA31" s="91" t="s">
        <v>53</v>
      </c>
      <c r="AB31" s="91" t="s">
        <v>15493</v>
      </c>
      <c r="AC31" s="91" t="s">
        <v>15494</v>
      </c>
      <c r="AD31" s="91">
        <v>38.899642999999998</v>
      </c>
      <c r="AE31" s="91">
        <v>-77.453519999999997</v>
      </c>
      <c r="AF31" s="91"/>
      <c r="AG31" s="91">
        <v>95000</v>
      </c>
      <c r="AH31" s="91">
        <v>95000</v>
      </c>
      <c r="AI31" s="91"/>
      <c r="AJ31" s="91">
        <v>17.5</v>
      </c>
      <c r="AK31" s="91">
        <v>17.04</v>
      </c>
      <c r="AL31" s="91">
        <v>17.97</v>
      </c>
      <c r="AM31" s="91">
        <v>17.5</v>
      </c>
      <c r="AN31" s="91">
        <v>15.22</v>
      </c>
      <c r="AO31" s="91">
        <v>1.1499999999999999</v>
      </c>
      <c r="AP31" s="91">
        <v>9</v>
      </c>
      <c r="AQ31" s="91"/>
      <c r="AR31" s="91"/>
      <c r="AS31" s="91"/>
      <c r="AT31" s="91"/>
      <c r="AU31" s="91"/>
      <c r="AV31" s="91"/>
      <c r="AW31" s="92">
        <v>41075</v>
      </c>
      <c r="AX31" s="91"/>
      <c r="AY31" s="91"/>
      <c r="AZ31" s="91"/>
      <c r="BA31" s="91" t="s">
        <v>15647</v>
      </c>
      <c r="BB31" s="91" t="s">
        <v>7744</v>
      </c>
      <c r="BC31" s="91">
        <v>13640</v>
      </c>
      <c r="BD31" s="91" t="s">
        <v>15488</v>
      </c>
      <c r="BE31" s="91"/>
      <c r="BF31" s="91"/>
      <c r="BG31" s="91"/>
      <c r="BH31" s="91" t="s">
        <v>15514</v>
      </c>
      <c r="BI31" s="91" t="s">
        <v>2570</v>
      </c>
      <c r="BJ31" s="91" t="s">
        <v>13086</v>
      </c>
      <c r="BK31" s="91" t="s">
        <v>15641</v>
      </c>
      <c r="BL31" s="91" t="s">
        <v>2573</v>
      </c>
      <c r="BM31" s="91" t="s">
        <v>2574</v>
      </c>
      <c r="BN31" s="91"/>
      <c r="BO31" s="91" t="s">
        <v>15780</v>
      </c>
      <c r="BP31" s="91" t="s">
        <v>15781</v>
      </c>
      <c r="BQ31" s="91"/>
      <c r="BR31" s="91"/>
      <c r="BS31" s="91"/>
      <c r="BT31" s="91" t="s">
        <v>15714</v>
      </c>
      <c r="BU31" s="92">
        <v>45474</v>
      </c>
      <c r="BV31" s="92">
        <v>46219</v>
      </c>
      <c r="BW31" s="92">
        <v>46238</v>
      </c>
    </row>
    <row r="32" spans="1:75" x14ac:dyDescent="0.2">
      <c r="A32" s="91" t="s">
        <v>1592</v>
      </c>
      <c r="B32" s="91" t="s">
        <v>4691</v>
      </c>
      <c r="C32" s="91" t="s">
        <v>15782</v>
      </c>
      <c r="D32" s="91" t="s">
        <v>15783</v>
      </c>
      <c r="E32" s="91" t="s">
        <v>51</v>
      </c>
      <c r="F32" s="91"/>
      <c r="G32" s="91"/>
      <c r="H32" s="91"/>
      <c r="I32" s="91" t="s">
        <v>15784</v>
      </c>
      <c r="J32" s="91" t="s">
        <v>194</v>
      </c>
      <c r="K32" s="91"/>
      <c r="L32" s="91" t="s">
        <v>15496</v>
      </c>
      <c r="M32" s="91" t="s">
        <v>15785</v>
      </c>
      <c r="N32" s="91" t="s">
        <v>15786</v>
      </c>
      <c r="O32" s="91" t="s">
        <v>15787</v>
      </c>
      <c r="P32" s="91"/>
      <c r="Q32" s="91"/>
      <c r="R32" s="91"/>
      <c r="S32" s="91"/>
      <c r="T32" s="91" t="s">
        <v>15788</v>
      </c>
      <c r="U32" s="91">
        <v>89434</v>
      </c>
      <c r="V32" s="91">
        <v>32031</v>
      </c>
      <c r="W32" s="91" t="s">
        <v>15789</v>
      </c>
      <c r="X32" s="91" t="s">
        <v>15790</v>
      </c>
      <c r="Y32" s="91">
        <v>68400</v>
      </c>
      <c r="Z32" s="91" t="s">
        <v>44</v>
      </c>
      <c r="AA32" s="91" t="s">
        <v>45</v>
      </c>
      <c r="AB32" s="91" t="s">
        <v>15493</v>
      </c>
      <c r="AC32" s="91" t="s">
        <v>15494</v>
      </c>
      <c r="AD32" s="91">
        <v>39.566375999999998</v>
      </c>
      <c r="AE32" s="91">
        <v>-119.54828999999999</v>
      </c>
      <c r="AF32" s="91">
        <v>172</v>
      </c>
      <c r="AG32" s="91">
        <v>450000</v>
      </c>
      <c r="AH32" s="91">
        <v>450000</v>
      </c>
      <c r="AI32" s="91"/>
      <c r="AJ32" s="91">
        <v>54.56</v>
      </c>
      <c r="AK32" s="91">
        <v>52.03</v>
      </c>
      <c r="AL32" s="91">
        <v>57.22</v>
      </c>
      <c r="AM32" s="91">
        <v>54.56</v>
      </c>
      <c r="AN32" s="91"/>
      <c r="AO32" s="91"/>
      <c r="AP32" s="91">
        <v>12</v>
      </c>
      <c r="AQ32" s="91"/>
      <c r="AR32" s="91"/>
      <c r="AS32" s="91"/>
      <c r="AT32" s="92">
        <v>41440</v>
      </c>
      <c r="AU32" s="91"/>
      <c r="AV32" s="91"/>
      <c r="AW32" s="92">
        <v>42750</v>
      </c>
      <c r="AX32" s="91"/>
      <c r="AY32" s="91"/>
      <c r="AZ32" s="91"/>
      <c r="BA32" s="91" t="s">
        <v>15791</v>
      </c>
      <c r="BB32" s="91" t="s">
        <v>7769</v>
      </c>
      <c r="BC32" s="91">
        <v>17166</v>
      </c>
      <c r="BD32" s="91" t="s">
        <v>15792</v>
      </c>
      <c r="BE32" s="91"/>
      <c r="BF32" s="91"/>
      <c r="BG32" s="91"/>
      <c r="BH32" s="91" t="s">
        <v>15793</v>
      </c>
      <c r="BI32" s="91" t="s">
        <v>11209</v>
      </c>
      <c r="BJ32" s="91" t="s">
        <v>13091</v>
      </c>
      <c r="BK32" s="91"/>
      <c r="BL32" s="91"/>
      <c r="BM32" s="91"/>
      <c r="BN32" s="91"/>
      <c r="BO32" s="91" t="s">
        <v>15794</v>
      </c>
      <c r="BP32" s="91" t="s">
        <v>15795</v>
      </c>
      <c r="BQ32" s="91" t="s">
        <v>15796</v>
      </c>
      <c r="BR32" s="91"/>
      <c r="BS32" s="91"/>
      <c r="BT32" s="91" t="s">
        <v>15797</v>
      </c>
      <c r="BU32" s="92">
        <v>45474</v>
      </c>
      <c r="BV32" s="92">
        <v>46219</v>
      </c>
      <c r="BW32" s="92">
        <v>46238</v>
      </c>
    </row>
    <row r="33" spans="1:75" x14ac:dyDescent="0.2">
      <c r="A33" s="91" t="s">
        <v>2393</v>
      </c>
      <c r="B33" s="91" t="s">
        <v>5939</v>
      </c>
      <c r="C33" s="91" t="s">
        <v>15798</v>
      </c>
      <c r="D33" s="91" t="s">
        <v>15799</v>
      </c>
      <c r="E33" s="91" t="s">
        <v>32</v>
      </c>
      <c r="F33" s="91"/>
      <c r="G33" s="91"/>
      <c r="H33" s="91"/>
      <c r="I33" s="91" t="s">
        <v>15784</v>
      </c>
      <c r="J33" s="91" t="s">
        <v>194</v>
      </c>
      <c r="K33" s="91"/>
      <c r="L33" s="91" t="s">
        <v>15496</v>
      </c>
      <c r="M33" s="91" t="s">
        <v>15785</v>
      </c>
      <c r="N33" s="91" t="s">
        <v>15786</v>
      </c>
      <c r="O33" s="91" t="s">
        <v>15787</v>
      </c>
      <c r="P33" s="91"/>
      <c r="Q33" s="91"/>
      <c r="R33" s="91"/>
      <c r="S33" s="91"/>
      <c r="T33" s="91" t="s">
        <v>15800</v>
      </c>
      <c r="U33" s="91">
        <v>50263</v>
      </c>
      <c r="V33" s="91">
        <v>19049</v>
      </c>
      <c r="W33" s="91" t="s">
        <v>15551</v>
      </c>
      <c r="X33" s="91" t="s">
        <v>15801</v>
      </c>
      <c r="Y33" s="91">
        <v>82695</v>
      </c>
      <c r="Z33" s="91" t="s">
        <v>133</v>
      </c>
      <c r="AA33" s="91" t="s">
        <v>134</v>
      </c>
      <c r="AB33" s="91" t="s">
        <v>15493</v>
      </c>
      <c r="AC33" s="91" t="s">
        <v>15494</v>
      </c>
      <c r="AD33" s="91">
        <v>41.620280000000001</v>
      </c>
      <c r="AE33" s="91">
        <v>-93.927009999999996</v>
      </c>
      <c r="AF33" s="91"/>
      <c r="AG33" s="91">
        <v>200000</v>
      </c>
      <c r="AH33" s="91">
        <v>200000</v>
      </c>
      <c r="AI33" s="91"/>
      <c r="AJ33" s="91">
        <v>45.93</v>
      </c>
      <c r="AK33" s="91">
        <v>43.8</v>
      </c>
      <c r="AL33" s="91">
        <v>48.16</v>
      </c>
      <c r="AM33" s="91">
        <v>45.93</v>
      </c>
      <c r="AN33" s="91"/>
      <c r="AO33" s="91"/>
      <c r="AP33" s="91"/>
      <c r="AQ33" s="92">
        <v>43002</v>
      </c>
      <c r="AR33" s="91"/>
      <c r="AS33" s="91"/>
      <c r="AT33" s="91"/>
      <c r="AU33" s="92">
        <v>46174</v>
      </c>
      <c r="AV33" s="91">
        <v>0</v>
      </c>
      <c r="AW33" s="92">
        <v>46934</v>
      </c>
      <c r="AX33" s="92">
        <v>46934</v>
      </c>
      <c r="AY33" s="91"/>
      <c r="AZ33" s="91"/>
      <c r="BA33" s="91" t="s">
        <v>15802</v>
      </c>
      <c r="BB33" s="91" t="s">
        <v>7745</v>
      </c>
      <c r="BC33" s="91">
        <v>12341</v>
      </c>
      <c r="BD33" s="91" t="s">
        <v>15488</v>
      </c>
      <c r="BE33" s="91"/>
      <c r="BF33" s="91"/>
      <c r="BG33" s="91"/>
      <c r="BH33" s="91" t="s">
        <v>15500</v>
      </c>
      <c r="BI33" s="91" t="s">
        <v>2620</v>
      </c>
      <c r="BJ33" s="91" t="s">
        <v>13084</v>
      </c>
      <c r="BK33" s="91" t="s">
        <v>15803</v>
      </c>
      <c r="BL33" s="91">
        <v>35</v>
      </c>
      <c r="BM33" s="91" t="s">
        <v>2622</v>
      </c>
      <c r="BN33" s="91"/>
      <c r="BO33" s="91" t="s">
        <v>15804</v>
      </c>
      <c r="BP33" s="91" t="s">
        <v>15805</v>
      </c>
      <c r="BQ33" s="91"/>
      <c r="BR33" s="91"/>
      <c r="BS33" s="91" t="s">
        <v>15572</v>
      </c>
      <c r="BT33" s="91" t="s">
        <v>15806</v>
      </c>
      <c r="BU33" s="92">
        <v>45474</v>
      </c>
      <c r="BV33" s="92">
        <v>46219</v>
      </c>
      <c r="BW33" s="92">
        <v>46238</v>
      </c>
    </row>
    <row r="34" spans="1:75" x14ac:dyDescent="0.2">
      <c r="A34" s="91" t="s">
        <v>195</v>
      </c>
      <c r="B34" s="91" t="s">
        <v>5938</v>
      </c>
      <c r="C34" s="91" t="s">
        <v>15798</v>
      </c>
      <c r="D34" s="91" t="s">
        <v>15799</v>
      </c>
      <c r="E34" s="91" t="s">
        <v>51</v>
      </c>
      <c r="F34" s="91"/>
      <c r="G34" s="91"/>
      <c r="H34" s="91"/>
      <c r="I34" s="91" t="s">
        <v>15784</v>
      </c>
      <c r="J34" s="91" t="s">
        <v>194</v>
      </c>
      <c r="K34" s="91"/>
      <c r="L34" s="91" t="s">
        <v>15496</v>
      </c>
      <c r="M34" s="91" t="s">
        <v>15785</v>
      </c>
      <c r="N34" s="91" t="s">
        <v>15786</v>
      </c>
      <c r="O34" s="91" t="s">
        <v>15787</v>
      </c>
      <c r="P34" s="91"/>
      <c r="Q34" s="91"/>
      <c r="R34" s="91"/>
      <c r="S34" s="91"/>
      <c r="T34" s="91" t="s">
        <v>15800</v>
      </c>
      <c r="U34" s="91">
        <v>50263</v>
      </c>
      <c r="V34" s="91">
        <v>19049</v>
      </c>
      <c r="W34" s="91" t="s">
        <v>15551</v>
      </c>
      <c r="X34" s="91" t="s">
        <v>15801</v>
      </c>
      <c r="Y34" s="91">
        <v>82695</v>
      </c>
      <c r="Z34" s="91" t="s">
        <v>133</v>
      </c>
      <c r="AA34" s="91" t="s">
        <v>134</v>
      </c>
      <c r="AB34" s="91" t="s">
        <v>15493</v>
      </c>
      <c r="AC34" s="91" t="s">
        <v>15494</v>
      </c>
      <c r="AD34" s="91">
        <v>41.616959999999999</v>
      </c>
      <c r="AE34" s="91">
        <v>-93.924819999999997</v>
      </c>
      <c r="AF34" s="91"/>
      <c r="AG34" s="91">
        <v>290000</v>
      </c>
      <c r="AH34" s="91">
        <v>290000</v>
      </c>
      <c r="AI34" s="91"/>
      <c r="AJ34" s="91">
        <v>29.87</v>
      </c>
      <c r="AK34" s="91">
        <v>28.49</v>
      </c>
      <c r="AL34" s="91">
        <v>31.32</v>
      </c>
      <c r="AM34" s="91">
        <v>29.87</v>
      </c>
      <c r="AN34" s="91"/>
      <c r="AO34" s="91"/>
      <c r="AP34" s="91"/>
      <c r="AQ34" s="92">
        <v>43002</v>
      </c>
      <c r="AR34" s="91"/>
      <c r="AS34" s="91"/>
      <c r="AT34" s="92">
        <v>44910</v>
      </c>
      <c r="AU34" s="91"/>
      <c r="AV34" s="91"/>
      <c r="AW34" s="92">
        <v>45306</v>
      </c>
      <c r="AX34" s="91"/>
      <c r="AY34" s="91"/>
      <c r="AZ34" s="91"/>
      <c r="BA34" s="91" t="s">
        <v>15802</v>
      </c>
      <c r="BB34" s="91" t="s">
        <v>7745</v>
      </c>
      <c r="BC34" s="91">
        <v>12341</v>
      </c>
      <c r="BD34" s="91" t="s">
        <v>15488</v>
      </c>
      <c r="BE34" s="91"/>
      <c r="BF34" s="91"/>
      <c r="BG34" s="91"/>
      <c r="BH34" s="91" t="s">
        <v>15500</v>
      </c>
      <c r="BI34" s="91" t="s">
        <v>2620</v>
      </c>
      <c r="BJ34" s="91" t="s">
        <v>13084</v>
      </c>
      <c r="BK34" s="91" t="s">
        <v>15803</v>
      </c>
      <c r="BL34" s="91">
        <v>35</v>
      </c>
      <c r="BM34" s="91" t="s">
        <v>2622</v>
      </c>
      <c r="BN34" s="91"/>
      <c r="BO34" s="91" t="s">
        <v>15804</v>
      </c>
      <c r="BP34" s="91" t="s">
        <v>15805</v>
      </c>
      <c r="BQ34" s="91"/>
      <c r="BR34" s="91"/>
      <c r="BS34" s="91"/>
      <c r="BT34" s="91" t="s">
        <v>15807</v>
      </c>
      <c r="BU34" s="92">
        <v>45474</v>
      </c>
      <c r="BV34" s="92">
        <v>46219</v>
      </c>
      <c r="BW34" s="92">
        <v>46238</v>
      </c>
    </row>
    <row r="35" spans="1:75" x14ac:dyDescent="0.2">
      <c r="A35" s="91" t="s">
        <v>2827</v>
      </c>
      <c r="B35" s="91" t="s">
        <v>7013</v>
      </c>
      <c r="C35" s="91" t="s">
        <v>15808</v>
      </c>
      <c r="D35" s="91" t="s">
        <v>15809</v>
      </c>
      <c r="E35" s="91" t="s">
        <v>6127</v>
      </c>
      <c r="F35" s="91"/>
      <c r="G35" s="91"/>
      <c r="H35" s="91"/>
      <c r="I35" s="91" t="s">
        <v>15810</v>
      </c>
      <c r="J35" s="91" t="s">
        <v>3348</v>
      </c>
      <c r="K35" s="91" t="s">
        <v>15811</v>
      </c>
      <c r="L35" s="91" t="s">
        <v>15488</v>
      </c>
      <c r="M35" s="91"/>
      <c r="N35" s="91"/>
      <c r="O35" s="91"/>
      <c r="P35" s="91"/>
      <c r="Q35" s="91"/>
      <c r="R35" s="91"/>
      <c r="S35" s="91" t="s">
        <v>197</v>
      </c>
      <c r="T35" s="91" t="s">
        <v>15812</v>
      </c>
      <c r="U35" s="91">
        <v>20155</v>
      </c>
      <c r="V35" s="91">
        <v>51153</v>
      </c>
      <c r="W35" s="91" t="s">
        <v>15638</v>
      </c>
      <c r="X35" s="91" t="s">
        <v>15813</v>
      </c>
      <c r="Y35" s="91">
        <v>30176</v>
      </c>
      <c r="Z35" s="91" t="s">
        <v>52</v>
      </c>
      <c r="AA35" s="91" t="s">
        <v>53</v>
      </c>
      <c r="AB35" s="91" t="s">
        <v>15493</v>
      </c>
      <c r="AC35" s="91" t="s">
        <v>15494</v>
      </c>
      <c r="AD35" s="91">
        <v>38.799885000000003</v>
      </c>
      <c r="AE35" s="91">
        <v>-77.620069999999998</v>
      </c>
      <c r="AF35" s="91">
        <v>45.5</v>
      </c>
      <c r="AG35" s="91">
        <v>255000</v>
      </c>
      <c r="AH35" s="91">
        <v>255000</v>
      </c>
      <c r="AI35" s="91">
        <v>60</v>
      </c>
      <c r="AJ35" s="91">
        <v>36.78</v>
      </c>
      <c r="AK35" s="91">
        <v>35.07</v>
      </c>
      <c r="AL35" s="91">
        <v>38.57</v>
      </c>
      <c r="AM35" s="91">
        <v>60</v>
      </c>
      <c r="AN35" s="91">
        <v>52</v>
      </c>
      <c r="AO35" s="91"/>
      <c r="AP35" s="91"/>
      <c r="AQ35" s="92">
        <v>44946</v>
      </c>
      <c r="AR35" s="91"/>
      <c r="AS35" s="91"/>
      <c r="AT35" s="92">
        <v>45442</v>
      </c>
      <c r="AU35" s="92">
        <v>46175</v>
      </c>
      <c r="AV35" s="91">
        <v>0.85</v>
      </c>
      <c r="AW35" s="92">
        <v>46660</v>
      </c>
      <c r="AX35" s="92">
        <v>46660</v>
      </c>
      <c r="AY35" s="91"/>
      <c r="AZ35" s="91"/>
      <c r="BA35" s="91" t="s">
        <v>15667</v>
      </c>
      <c r="BB35" s="91" t="s">
        <v>7752</v>
      </c>
      <c r="BC35" s="91">
        <v>19876</v>
      </c>
      <c r="BD35" s="91" t="s">
        <v>15496</v>
      </c>
      <c r="BE35" s="91" t="s">
        <v>15668</v>
      </c>
      <c r="BF35" s="91" t="s">
        <v>15669</v>
      </c>
      <c r="BG35" s="91" t="s">
        <v>15670</v>
      </c>
      <c r="BH35" s="91" t="s">
        <v>15514</v>
      </c>
      <c r="BI35" s="91" t="s">
        <v>2570</v>
      </c>
      <c r="BJ35" s="91" t="s">
        <v>13086</v>
      </c>
      <c r="BK35" s="91" t="s">
        <v>15641</v>
      </c>
      <c r="BL35" s="91" t="s">
        <v>2573</v>
      </c>
      <c r="BM35" s="91" t="s">
        <v>2574</v>
      </c>
      <c r="BN35" s="91"/>
      <c r="BO35" s="91"/>
      <c r="BP35" s="91" t="s">
        <v>15814</v>
      </c>
      <c r="BQ35" s="91" t="s">
        <v>15815</v>
      </c>
      <c r="BR35" s="91"/>
      <c r="BS35" s="91" t="s">
        <v>15572</v>
      </c>
      <c r="BT35" s="91" t="s">
        <v>15816</v>
      </c>
      <c r="BU35" s="92">
        <v>45590</v>
      </c>
      <c r="BV35" s="92">
        <v>46210</v>
      </c>
      <c r="BW35" s="92">
        <v>46238</v>
      </c>
    </row>
    <row r="36" spans="1:75" x14ac:dyDescent="0.2">
      <c r="A36" s="91" t="s">
        <v>2095</v>
      </c>
      <c r="B36" s="91" t="s">
        <v>5754</v>
      </c>
      <c r="C36" s="91" t="s">
        <v>15817</v>
      </c>
      <c r="D36" s="91" t="s">
        <v>15818</v>
      </c>
      <c r="E36" s="91" t="s">
        <v>32</v>
      </c>
      <c r="F36" s="91" t="s">
        <v>15561</v>
      </c>
      <c r="G36" s="91"/>
      <c r="H36" s="91"/>
      <c r="I36" s="91" t="s">
        <v>15819</v>
      </c>
      <c r="J36" s="91" t="s">
        <v>2094</v>
      </c>
      <c r="K36" s="91" t="s">
        <v>15820</v>
      </c>
      <c r="L36" s="91" t="s">
        <v>15488</v>
      </c>
      <c r="M36" s="91"/>
      <c r="N36" s="91"/>
      <c r="O36" s="91"/>
      <c r="P36" s="91"/>
      <c r="Q36" s="91"/>
      <c r="R36" s="91"/>
      <c r="S36" s="91"/>
      <c r="T36" s="91" t="s">
        <v>15821</v>
      </c>
      <c r="U36" s="91">
        <v>92233</v>
      </c>
      <c r="V36" s="91">
        <v>6025</v>
      </c>
      <c r="W36" s="91" t="s">
        <v>15822</v>
      </c>
      <c r="X36" s="91" t="s">
        <v>15823</v>
      </c>
      <c r="Y36" s="91">
        <v>9878</v>
      </c>
      <c r="Z36" s="91" t="s">
        <v>39</v>
      </c>
      <c r="AA36" s="91" t="s">
        <v>40</v>
      </c>
      <c r="AB36" s="91" t="s">
        <v>15493</v>
      </c>
      <c r="AC36" s="91" t="s">
        <v>15494</v>
      </c>
      <c r="AD36" s="91">
        <v>33.176605000000002</v>
      </c>
      <c r="AE36" s="91">
        <v>-115.52333</v>
      </c>
      <c r="AF36" s="91">
        <v>100</v>
      </c>
      <c r="AG36" s="91">
        <v>200000</v>
      </c>
      <c r="AH36" s="91">
        <v>200000</v>
      </c>
      <c r="AI36" s="91">
        <v>84</v>
      </c>
      <c r="AJ36" s="91">
        <v>36.6</v>
      </c>
      <c r="AK36" s="91">
        <v>34.9</v>
      </c>
      <c r="AL36" s="91">
        <v>38.380000000000003</v>
      </c>
      <c r="AM36" s="91">
        <v>84</v>
      </c>
      <c r="AN36" s="91"/>
      <c r="AO36" s="91"/>
      <c r="AP36" s="91"/>
      <c r="AQ36" s="92">
        <v>45267</v>
      </c>
      <c r="AR36" s="91"/>
      <c r="AS36" s="91"/>
      <c r="AT36" s="91"/>
      <c r="AU36" s="92">
        <v>46211</v>
      </c>
      <c r="AV36" s="91">
        <v>0</v>
      </c>
      <c r="AW36" s="92">
        <v>46660</v>
      </c>
      <c r="AX36" s="92">
        <v>46660</v>
      </c>
      <c r="AY36" s="91"/>
      <c r="AZ36" s="91"/>
      <c r="BA36" s="91" t="s">
        <v>15824</v>
      </c>
      <c r="BB36" s="91" t="s">
        <v>7776</v>
      </c>
      <c r="BC36" s="91">
        <v>9216</v>
      </c>
      <c r="BD36" s="91"/>
      <c r="BE36" s="91"/>
      <c r="BF36" s="91"/>
      <c r="BG36" s="91"/>
      <c r="BH36" s="91" t="s">
        <v>15587</v>
      </c>
      <c r="BI36" s="91" t="s">
        <v>13079</v>
      </c>
      <c r="BJ36" s="91" t="s">
        <v>2631</v>
      </c>
      <c r="BK36" s="91" t="s">
        <v>15825</v>
      </c>
      <c r="BL36" s="91" t="s">
        <v>2629</v>
      </c>
      <c r="BM36" s="91" t="s">
        <v>2630</v>
      </c>
      <c r="BN36" s="91"/>
      <c r="BO36" s="91" t="s">
        <v>15826</v>
      </c>
      <c r="BP36" s="91" t="s">
        <v>15827</v>
      </c>
      <c r="BQ36" s="91"/>
      <c r="BR36" s="91"/>
      <c r="BS36" s="91" t="s">
        <v>15572</v>
      </c>
      <c r="BT36" s="91" t="s">
        <v>15828</v>
      </c>
      <c r="BU36" s="92">
        <v>45614</v>
      </c>
      <c r="BV36" s="92">
        <v>46230</v>
      </c>
      <c r="BW36" s="92">
        <v>46238</v>
      </c>
    </row>
    <row r="37" spans="1:75" x14ac:dyDescent="0.2">
      <c r="A37" s="91" t="s">
        <v>116</v>
      </c>
      <c r="B37" s="91" t="s">
        <v>6839</v>
      </c>
      <c r="C37" s="91"/>
      <c r="D37" s="91"/>
      <c r="E37" s="91" t="s">
        <v>51</v>
      </c>
      <c r="F37" s="91"/>
      <c r="G37" s="91"/>
      <c r="H37" s="91"/>
      <c r="I37" s="91" t="s">
        <v>15829</v>
      </c>
      <c r="J37" s="91" t="s">
        <v>71</v>
      </c>
      <c r="K37" s="91" t="s">
        <v>15830</v>
      </c>
      <c r="L37" s="91" t="s">
        <v>15488</v>
      </c>
      <c r="M37" s="91"/>
      <c r="N37" s="91"/>
      <c r="O37" s="91"/>
      <c r="P37" s="91" t="s">
        <v>15275</v>
      </c>
      <c r="Q37" s="91"/>
      <c r="R37" s="91"/>
      <c r="S37" s="91"/>
      <c r="T37" s="91" t="s">
        <v>15831</v>
      </c>
      <c r="U37" s="91">
        <v>33619</v>
      </c>
      <c r="V37" s="91">
        <v>12057</v>
      </c>
      <c r="W37" s="91" t="s">
        <v>15832</v>
      </c>
      <c r="X37" s="91" t="s">
        <v>15833</v>
      </c>
      <c r="Y37" s="91">
        <v>71000</v>
      </c>
      <c r="Z37" s="91" t="s">
        <v>112</v>
      </c>
      <c r="AA37" s="91" t="s">
        <v>113</v>
      </c>
      <c r="AB37" s="91" t="s">
        <v>15493</v>
      </c>
      <c r="AC37" s="91" t="s">
        <v>15494</v>
      </c>
      <c r="AD37" s="91">
        <v>27.945323999999999</v>
      </c>
      <c r="AE37" s="91">
        <v>-82.351200000000006</v>
      </c>
      <c r="AF37" s="91"/>
      <c r="AG37" s="91">
        <v>100000</v>
      </c>
      <c r="AH37" s="91">
        <v>100000</v>
      </c>
      <c r="AI37" s="91">
        <v>12</v>
      </c>
      <c r="AJ37" s="91">
        <v>10.6</v>
      </c>
      <c r="AK37" s="91">
        <v>10.1</v>
      </c>
      <c r="AL37" s="91">
        <v>11.11</v>
      </c>
      <c r="AM37" s="91">
        <v>12</v>
      </c>
      <c r="AN37" s="91"/>
      <c r="AO37" s="91"/>
      <c r="AP37" s="91">
        <v>7</v>
      </c>
      <c r="AQ37" s="91"/>
      <c r="AR37" s="91"/>
      <c r="AS37" s="91"/>
      <c r="AT37" s="91"/>
      <c r="AU37" s="91"/>
      <c r="AV37" s="91"/>
      <c r="AW37" s="92">
        <v>37011</v>
      </c>
      <c r="AX37" s="91"/>
      <c r="AY37" s="91"/>
      <c r="AZ37" s="91"/>
      <c r="BA37" s="91" t="s">
        <v>15834</v>
      </c>
      <c r="BB37" s="91" t="s">
        <v>7804</v>
      </c>
      <c r="BC37" s="91">
        <v>18454</v>
      </c>
      <c r="BD37" s="91" t="s">
        <v>15496</v>
      </c>
      <c r="BE37" s="91" t="s">
        <v>15835</v>
      </c>
      <c r="BF37" s="91" t="s">
        <v>15836</v>
      </c>
      <c r="BG37" s="91" t="s">
        <v>15837</v>
      </c>
      <c r="BH37" s="91" t="s">
        <v>15838</v>
      </c>
      <c r="BI37" s="91" t="s">
        <v>11216</v>
      </c>
      <c r="BJ37" s="91" t="s">
        <v>13096</v>
      </c>
      <c r="BK37" s="91"/>
      <c r="BL37" s="91"/>
      <c r="BM37" s="91"/>
      <c r="BN37" s="91"/>
      <c r="BO37" s="91" t="s">
        <v>15839</v>
      </c>
      <c r="BP37" s="91" t="s">
        <v>15840</v>
      </c>
      <c r="BQ37" s="91"/>
      <c r="BR37" s="91"/>
      <c r="BS37" s="91"/>
      <c r="BT37" s="91"/>
      <c r="BU37" s="92">
        <v>45474</v>
      </c>
      <c r="BV37" s="92">
        <v>46120</v>
      </c>
      <c r="BW37" s="92">
        <v>46238</v>
      </c>
    </row>
    <row r="38" spans="1:75" x14ac:dyDescent="0.2">
      <c r="A38" s="91" t="s">
        <v>72</v>
      </c>
      <c r="B38" s="91" t="s">
        <v>4098</v>
      </c>
      <c r="C38" s="91"/>
      <c r="D38" s="91"/>
      <c r="E38" s="91" t="s">
        <v>51</v>
      </c>
      <c r="F38" s="91"/>
      <c r="G38" s="91"/>
      <c r="H38" s="91"/>
      <c r="I38" s="91" t="s">
        <v>15829</v>
      </c>
      <c r="J38" s="91" t="s">
        <v>71</v>
      </c>
      <c r="K38" s="91" t="s">
        <v>15830</v>
      </c>
      <c r="L38" s="91" t="s">
        <v>15488</v>
      </c>
      <c r="M38" s="91"/>
      <c r="N38" s="91"/>
      <c r="O38" s="91"/>
      <c r="P38" s="91" t="s">
        <v>15275</v>
      </c>
      <c r="Q38" s="91"/>
      <c r="R38" s="91"/>
      <c r="S38" s="91"/>
      <c r="T38" s="91" t="s">
        <v>15841</v>
      </c>
      <c r="U38" s="91">
        <v>2472</v>
      </c>
      <c r="V38" s="91">
        <v>25017</v>
      </c>
      <c r="W38" s="91" t="s">
        <v>15842</v>
      </c>
      <c r="X38" s="91" t="s">
        <v>15843</v>
      </c>
      <c r="Y38" s="91"/>
      <c r="Z38" s="91" t="s">
        <v>60</v>
      </c>
      <c r="AA38" s="91" t="s">
        <v>61</v>
      </c>
      <c r="AB38" s="91" t="s">
        <v>15493</v>
      </c>
      <c r="AC38" s="91" t="s">
        <v>15494</v>
      </c>
      <c r="AD38" s="91">
        <v>42.366095999999999</v>
      </c>
      <c r="AE38" s="91">
        <v>-71.159360000000007</v>
      </c>
      <c r="AF38" s="91"/>
      <c r="AG38" s="91">
        <v>201590</v>
      </c>
      <c r="AH38" s="91">
        <v>201590</v>
      </c>
      <c r="AI38" s="91">
        <v>15</v>
      </c>
      <c r="AJ38" s="91">
        <v>16.86</v>
      </c>
      <c r="AK38" s="91">
        <v>16.07</v>
      </c>
      <c r="AL38" s="91">
        <v>17.670000000000002</v>
      </c>
      <c r="AM38" s="91">
        <v>15</v>
      </c>
      <c r="AN38" s="91"/>
      <c r="AO38" s="91"/>
      <c r="AP38" s="91"/>
      <c r="AQ38" s="91"/>
      <c r="AR38" s="91"/>
      <c r="AS38" s="91"/>
      <c r="AT38" s="92">
        <v>36923</v>
      </c>
      <c r="AU38" s="91"/>
      <c r="AV38" s="91"/>
      <c r="AW38" s="92">
        <v>37406</v>
      </c>
      <c r="AX38" s="91"/>
      <c r="AY38" s="91"/>
      <c r="AZ38" s="91"/>
      <c r="BA38" s="91"/>
      <c r="BB38" s="91"/>
      <c r="BC38" s="91"/>
      <c r="BD38" s="91"/>
      <c r="BE38" s="91"/>
      <c r="BF38" s="91"/>
      <c r="BG38" s="91"/>
      <c r="BH38" s="91" t="s">
        <v>15844</v>
      </c>
      <c r="BI38" s="91" t="s">
        <v>13082</v>
      </c>
      <c r="BJ38" s="91" t="s">
        <v>13083</v>
      </c>
      <c r="BK38" s="91" t="s">
        <v>15845</v>
      </c>
      <c r="BL38" s="91">
        <v>4008</v>
      </c>
      <c r="BM38" s="91" t="s">
        <v>2668</v>
      </c>
      <c r="BN38" s="91"/>
      <c r="BO38" s="91" t="s">
        <v>15846</v>
      </c>
      <c r="BP38" s="91" t="s">
        <v>15847</v>
      </c>
      <c r="BQ38" s="91"/>
      <c r="BR38" s="91"/>
      <c r="BS38" s="91"/>
      <c r="BT38" s="91"/>
      <c r="BU38" s="92">
        <v>45474</v>
      </c>
      <c r="BV38" s="92">
        <v>46120</v>
      </c>
      <c r="BW38" s="92">
        <v>46238</v>
      </c>
    </row>
    <row r="39" spans="1:75" x14ac:dyDescent="0.2">
      <c r="A39" s="91" t="s">
        <v>123</v>
      </c>
      <c r="B39" s="91" t="s">
        <v>5308</v>
      </c>
      <c r="C39" s="91" t="s">
        <v>15848</v>
      </c>
      <c r="D39" s="91" t="s">
        <v>15849</v>
      </c>
      <c r="E39" s="91" t="s">
        <v>51</v>
      </c>
      <c r="F39" s="91"/>
      <c r="G39" s="91"/>
      <c r="H39" s="91"/>
      <c r="I39" s="91" t="s">
        <v>15850</v>
      </c>
      <c r="J39" s="91" t="s">
        <v>82</v>
      </c>
      <c r="K39" s="91" t="s">
        <v>15851</v>
      </c>
      <c r="L39" s="91" t="s">
        <v>15488</v>
      </c>
      <c r="M39" s="91"/>
      <c r="N39" s="91"/>
      <c r="O39" s="91"/>
      <c r="P39" s="91"/>
      <c r="Q39" s="91"/>
      <c r="R39" s="91"/>
      <c r="S39" s="91"/>
      <c r="T39" s="91" t="s">
        <v>15852</v>
      </c>
      <c r="U39" s="91">
        <v>43085</v>
      </c>
      <c r="V39" s="91">
        <v>39049</v>
      </c>
      <c r="W39" s="91" t="s">
        <v>15709</v>
      </c>
      <c r="X39" s="91" t="s">
        <v>15853</v>
      </c>
      <c r="Y39" s="91">
        <v>18000</v>
      </c>
      <c r="Z39" s="91" t="s">
        <v>56</v>
      </c>
      <c r="AA39" s="91" t="s">
        <v>57</v>
      </c>
      <c r="AB39" s="91" t="s">
        <v>15493</v>
      </c>
      <c r="AC39" s="91" t="s">
        <v>15494</v>
      </c>
      <c r="AD39" s="91">
        <v>40.118445999999999</v>
      </c>
      <c r="AE39" s="91">
        <v>-82.999374000000003</v>
      </c>
      <c r="AF39" s="91"/>
      <c r="AG39" s="91">
        <v>256000</v>
      </c>
      <c r="AH39" s="91">
        <v>256000</v>
      </c>
      <c r="AI39" s="91">
        <v>50</v>
      </c>
      <c r="AJ39" s="91">
        <v>33.65</v>
      </c>
      <c r="AK39" s="91">
        <v>32.090000000000003</v>
      </c>
      <c r="AL39" s="91">
        <v>35.28</v>
      </c>
      <c r="AM39" s="91">
        <v>50</v>
      </c>
      <c r="AN39" s="91"/>
      <c r="AO39" s="91">
        <v>1.25</v>
      </c>
      <c r="AP39" s="91">
        <v>25</v>
      </c>
      <c r="AQ39" s="91"/>
      <c r="AR39" s="91"/>
      <c r="AS39" s="91"/>
      <c r="AT39" s="92">
        <v>45047</v>
      </c>
      <c r="AU39" s="91"/>
      <c r="AV39" s="91"/>
      <c r="AW39" s="92">
        <v>45536</v>
      </c>
      <c r="AX39" s="91"/>
      <c r="AY39" s="91"/>
      <c r="AZ39" s="91"/>
      <c r="BA39" s="91" t="s">
        <v>15854</v>
      </c>
      <c r="BB39" s="91" t="s">
        <v>7803</v>
      </c>
      <c r="BC39" s="91">
        <v>20477</v>
      </c>
      <c r="BD39" s="91" t="s">
        <v>15554</v>
      </c>
      <c r="BE39" s="91"/>
      <c r="BF39" s="91"/>
      <c r="BG39" s="91"/>
      <c r="BH39" s="91" t="s">
        <v>15514</v>
      </c>
      <c r="BI39" s="91" t="s">
        <v>2570</v>
      </c>
      <c r="BJ39" s="91" t="s">
        <v>13086</v>
      </c>
      <c r="BK39" s="91" t="s">
        <v>15711</v>
      </c>
      <c r="BL39" s="91" t="s">
        <v>2581</v>
      </c>
      <c r="BM39" s="91" t="s">
        <v>2582</v>
      </c>
      <c r="BN39" s="91"/>
      <c r="BO39" s="91" t="s">
        <v>15855</v>
      </c>
      <c r="BP39" s="91" t="s">
        <v>15856</v>
      </c>
      <c r="BQ39" s="91"/>
      <c r="BR39" s="91"/>
      <c r="BS39" s="91"/>
      <c r="BT39" s="91"/>
      <c r="BU39" s="92">
        <v>45474</v>
      </c>
      <c r="BV39" s="92">
        <v>46230</v>
      </c>
      <c r="BW39" s="92">
        <v>46238</v>
      </c>
    </row>
    <row r="40" spans="1:75" x14ac:dyDescent="0.2">
      <c r="A40" s="91" t="s">
        <v>4862</v>
      </c>
      <c r="B40" s="91" t="s">
        <v>4863</v>
      </c>
      <c r="C40" s="91"/>
      <c r="D40" s="91"/>
      <c r="E40" s="91" t="s">
        <v>32</v>
      </c>
      <c r="F40" s="91" t="s">
        <v>15561</v>
      </c>
      <c r="G40" s="91"/>
      <c r="H40" s="91"/>
      <c r="I40" s="91" t="s">
        <v>15857</v>
      </c>
      <c r="J40" s="91" t="s">
        <v>2771</v>
      </c>
      <c r="K40" s="91"/>
      <c r="L40" s="91" t="s">
        <v>15488</v>
      </c>
      <c r="M40" s="91"/>
      <c r="N40" s="91"/>
      <c r="O40" s="91"/>
      <c r="P40" s="91"/>
      <c r="Q40" s="91" t="s">
        <v>15858</v>
      </c>
      <c r="R40" s="91"/>
      <c r="S40" s="91"/>
      <c r="T40" s="91" t="s">
        <v>15859</v>
      </c>
      <c r="U40" s="91">
        <v>75790</v>
      </c>
      <c r="V40" s="91">
        <v>48467</v>
      </c>
      <c r="W40" s="91" t="s">
        <v>15860</v>
      </c>
      <c r="X40" s="91" t="s">
        <v>15861</v>
      </c>
      <c r="Y40" s="91">
        <v>74912</v>
      </c>
      <c r="Z40" s="91" t="s">
        <v>49</v>
      </c>
      <c r="AA40" s="91" t="s">
        <v>50</v>
      </c>
      <c r="AB40" s="91" t="s">
        <v>15493</v>
      </c>
      <c r="AC40" s="91" t="s">
        <v>15494</v>
      </c>
      <c r="AD40" s="91">
        <v>32.495936999999998</v>
      </c>
      <c r="AE40" s="91">
        <v>-95.633110000000002</v>
      </c>
      <c r="AF40" s="91"/>
      <c r="AG40" s="91"/>
      <c r="AH40" s="91"/>
      <c r="AI40" s="91">
        <v>140</v>
      </c>
      <c r="AJ40" s="91"/>
      <c r="AK40" s="91"/>
      <c r="AL40" s="91"/>
      <c r="AM40" s="91">
        <v>140</v>
      </c>
      <c r="AN40" s="91"/>
      <c r="AO40" s="91"/>
      <c r="AP40" s="91"/>
      <c r="AQ40" s="92">
        <v>45772</v>
      </c>
      <c r="AR40" s="91"/>
      <c r="AS40" s="91"/>
      <c r="AT40" s="91"/>
      <c r="AU40" s="92">
        <v>46202</v>
      </c>
      <c r="AV40" s="91">
        <v>0</v>
      </c>
      <c r="AW40" s="92">
        <v>47208</v>
      </c>
      <c r="AX40" s="92">
        <v>47208</v>
      </c>
      <c r="AY40" s="91"/>
      <c r="AZ40" s="91"/>
      <c r="BA40" s="91" t="s">
        <v>15632</v>
      </c>
      <c r="BB40" s="91" t="s">
        <v>7743</v>
      </c>
      <c r="BC40" s="91">
        <v>44372</v>
      </c>
      <c r="BD40" s="91"/>
      <c r="BE40" s="91"/>
      <c r="BF40" s="91"/>
      <c r="BG40" s="91"/>
      <c r="BH40" s="91" t="s">
        <v>15555</v>
      </c>
      <c r="BI40" s="91" t="s">
        <v>13080</v>
      </c>
      <c r="BJ40" s="91" t="s">
        <v>13081</v>
      </c>
      <c r="BK40" s="91" t="s">
        <v>15862</v>
      </c>
      <c r="BL40" s="91" t="s">
        <v>2644</v>
      </c>
      <c r="BM40" s="91" t="s">
        <v>2645</v>
      </c>
      <c r="BN40" s="91"/>
      <c r="BO40" s="91" t="s">
        <v>15863</v>
      </c>
      <c r="BP40" s="91" t="s">
        <v>15864</v>
      </c>
      <c r="BQ40" s="91"/>
      <c r="BR40" s="91"/>
      <c r="BS40" s="91" t="s">
        <v>15628</v>
      </c>
      <c r="BT40" s="91" t="s">
        <v>15865</v>
      </c>
      <c r="BU40" s="92">
        <v>45775</v>
      </c>
      <c r="BV40" s="92">
        <v>46204</v>
      </c>
      <c r="BW40" s="92">
        <v>46238</v>
      </c>
    </row>
    <row r="41" spans="1:75" x14ac:dyDescent="0.2">
      <c r="A41" s="91" t="s">
        <v>3424</v>
      </c>
      <c r="B41" s="91" t="s">
        <v>4106</v>
      </c>
      <c r="C41" s="93" t="s">
        <v>15866</v>
      </c>
      <c r="D41" s="91" t="s">
        <v>15867</v>
      </c>
      <c r="E41" s="91" t="s">
        <v>7390</v>
      </c>
      <c r="F41" s="91"/>
      <c r="G41" s="91" t="s">
        <v>15561</v>
      </c>
      <c r="H41" s="91">
        <v>8800000000</v>
      </c>
      <c r="I41" s="91" t="s">
        <v>15857</v>
      </c>
      <c r="J41" s="91" t="s">
        <v>2771</v>
      </c>
      <c r="K41" s="91"/>
      <c r="L41" s="91" t="s">
        <v>15488</v>
      </c>
      <c r="M41" s="91"/>
      <c r="N41" s="91"/>
      <c r="O41" s="91"/>
      <c r="P41" s="91"/>
      <c r="Q41" s="91"/>
      <c r="R41" s="91"/>
      <c r="S41" s="91"/>
      <c r="T41" s="91" t="s">
        <v>15868</v>
      </c>
      <c r="U41" s="91">
        <v>24531</v>
      </c>
      <c r="V41" s="91">
        <v>51143</v>
      </c>
      <c r="W41" s="91" t="s">
        <v>15869</v>
      </c>
      <c r="X41" s="91" t="s">
        <v>15870</v>
      </c>
      <c r="Y41" s="91">
        <v>15000</v>
      </c>
      <c r="Z41" s="91" t="s">
        <v>52</v>
      </c>
      <c r="AA41" s="91" t="s">
        <v>53</v>
      </c>
      <c r="AB41" s="91" t="s">
        <v>15493</v>
      </c>
      <c r="AC41" s="91" t="s">
        <v>15494</v>
      </c>
      <c r="AD41" s="91">
        <v>36.845910000000003</v>
      </c>
      <c r="AE41" s="91">
        <v>-79.335939999999994</v>
      </c>
      <c r="AF41" s="91">
        <v>747</v>
      </c>
      <c r="AG41" s="91">
        <v>396000</v>
      </c>
      <c r="AH41" s="91">
        <v>396000</v>
      </c>
      <c r="AI41" s="91"/>
      <c r="AJ41" s="91">
        <v>61.61</v>
      </c>
      <c r="AK41" s="91">
        <v>58.76</v>
      </c>
      <c r="AL41" s="91">
        <v>64.61</v>
      </c>
      <c r="AM41" s="91">
        <v>61.61</v>
      </c>
      <c r="AN41" s="91"/>
      <c r="AO41" s="91"/>
      <c r="AP41" s="91"/>
      <c r="AQ41" s="92">
        <v>45593</v>
      </c>
      <c r="AR41" s="91"/>
      <c r="AS41" s="92">
        <v>45754</v>
      </c>
      <c r="AT41" s="91"/>
      <c r="AU41" s="91"/>
      <c r="AV41" s="91"/>
      <c r="AW41" s="92">
        <v>46934</v>
      </c>
      <c r="AX41" s="91"/>
      <c r="AY41" s="91"/>
      <c r="AZ41" s="91"/>
      <c r="BA41" s="91" t="s">
        <v>15871</v>
      </c>
      <c r="BB41" s="91" t="s">
        <v>12671</v>
      </c>
      <c r="BC41" s="91">
        <v>733</v>
      </c>
      <c r="BD41" s="91"/>
      <c r="BE41" s="91"/>
      <c r="BF41" s="91"/>
      <c r="BG41" s="91"/>
      <c r="BH41" s="91" t="s">
        <v>15514</v>
      </c>
      <c r="BI41" s="91" t="s">
        <v>2570</v>
      </c>
      <c r="BJ41" s="91" t="s">
        <v>13086</v>
      </c>
      <c r="BK41" s="91" t="s">
        <v>15641</v>
      </c>
      <c r="BL41" s="91" t="s">
        <v>2573</v>
      </c>
      <c r="BM41" s="91" t="s">
        <v>2574</v>
      </c>
      <c r="BN41" s="91" t="s">
        <v>15872</v>
      </c>
      <c r="BO41" s="91" t="s">
        <v>15873</v>
      </c>
      <c r="BP41" s="91" t="s">
        <v>15874</v>
      </c>
      <c r="BQ41" s="91"/>
      <c r="BR41" s="91"/>
      <c r="BS41" s="91" t="s">
        <v>15518</v>
      </c>
      <c r="BT41" s="91" t="s">
        <v>15875</v>
      </c>
      <c r="BU41" s="92">
        <v>45670</v>
      </c>
      <c r="BV41" s="92">
        <v>46202</v>
      </c>
      <c r="BW41" s="92">
        <v>46238</v>
      </c>
    </row>
    <row r="42" spans="1:75" x14ac:dyDescent="0.2">
      <c r="A42" s="91" t="s">
        <v>7880</v>
      </c>
      <c r="B42" s="91" t="s">
        <v>7965</v>
      </c>
      <c r="C42" s="91" t="s">
        <v>15876</v>
      </c>
      <c r="D42" s="91" t="s">
        <v>15877</v>
      </c>
      <c r="E42" s="91" t="s">
        <v>32</v>
      </c>
      <c r="F42" s="91"/>
      <c r="G42" s="91"/>
      <c r="H42" s="91"/>
      <c r="I42" s="91" t="s">
        <v>15857</v>
      </c>
      <c r="J42" s="91" t="s">
        <v>2771</v>
      </c>
      <c r="K42" s="91"/>
      <c r="L42" s="91" t="s">
        <v>15488</v>
      </c>
      <c r="M42" s="91"/>
      <c r="N42" s="91"/>
      <c r="O42" s="91"/>
      <c r="P42" s="91" t="s">
        <v>15878</v>
      </c>
      <c r="Q42" s="91"/>
      <c r="R42" s="91"/>
      <c r="S42" s="91"/>
      <c r="T42" s="91" t="s">
        <v>15879</v>
      </c>
      <c r="U42" s="91">
        <v>30066</v>
      </c>
      <c r="V42" s="91">
        <v>13067</v>
      </c>
      <c r="W42" s="91" t="s">
        <v>15880</v>
      </c>
      <c r="X42" s="91" t="s">
        <v>15881</v>
      </c>
      <c r="Y42" s="91">
        <v>49756</v>
      </c>
      <c r="Z42" s="91" t="s">
        <v>58</v>
      </c>
      <c r="AA42" s="91" t="s">
        <v>59</v>
      </c>
      <c r="AB42" s="91" t="s">
        <v>15493</v>
      </c>
      <c r="AC42" s="91" t="s">
        <v>15494</v>
      </c>
      <c r="AD42" s="91">
        <v>33.994244000000002</v>
      </c>
      <c r="AE42" s="91">
        <v>-84.55368</v>
      </c>
      <c r="AF42" s="91"/>
      <c r="AG42" s="91">
        <v>347200</v>
      </c>
      <c r="AH42" s="91">
        <v>133600</v>
      </c>
      <c r="AI42" s="91">
        <v>36</v>
      </c>
      <c r="AJ42" s="91">
        <v>32.19</v>
      </c>
      <c r="AK42" s="91">
        <v>30.7</v>
      </c>
      <c r="AL42" s="91">
        <v>33.76</v>
      </c>
      <c r="AM42" s="91">
        <v>36</v>
      </c>
      <c r="AN42" s="91">
        <v>24</v>
      </c>
      <c r="AO42" s="91"/>
      <c r="AP42" s="91"/>
      <c r="AQ42" s="92">
        <v>45800</v>
      </c>
      <c r="AR42" s="91"/>
      <c r="AS42" s="91"/>
      <c r="AT42" s="91"/>
      <c r="AU42" s="92">
        <v>46207</v>
      </c>
      <c r="AV42" s="91">
        <v>0</v>
      </c>
      <c r="AW42" s="92">
        <v>47117</v>
      </c>
      <c r="AX42" s="92">
        <v>47117</v>
      </c>
      <c r="AY42" s="91"/>
      <c r="AZ42" s="91"/>
      <c r="BA42" s="91"/>
      <c r="BB42" s="91"/>
      <c r="BC42" s="91"/>
      <c r="BD42" s="91"/>
      <c r="BE42" s="91"/>
      <c r="BF42" s="91"/>
      <c r="BG42" s="91"/>
      <c r="BH42" s="91" t="s">
        <v>15749</v>
      </c>
      <c r="BI42" s="91" t="s">
        <v>11214</v>
      </c>
      <c r="BJ42" s="91" t="s">
        <v>13095</v>
      </c>
      <c r="BK42" s="91"/>
      <c r="BL42" s="91"/>
      <c r="BM42" s="91"/>
      <c r="BN42" s="91"/>
      <c r="BO42" s="91" t="s">
        <v>15882</v>
      </c>
      <c r="BP42" s="91" t="s">
        <v>15883</v>
      </c>
      <c r="BQ42" s="91" t="s">
        <v>15884</v>
      </c>
      <c r="BR42" s="91"/>
      <c r="BS42" s="91" t="s">
        <v>15572</v>
      </c>
      <c r="BT42" s="91" t="s">
        <v>15885</v>
      </c>
      <c r="BU42" s="92">
        <v>45826</v>
      </c>
      <c r="BV42" s="92">
        <v>46230</v>
      </c>
      <c r="BW42" s="92">
        <v>46238</v>
      </c>
    </row>
    <row r="43" spans="1:75" x14ac:dyDescent="0.2">
      <c r="A43" s="91" t="s">
        <v>3454</v>
      </c>
      <c r="B43" s="91" t="s">
        <v>4774</v>
      </c>
      <c r="C43" s="91" t="s">
        <v>15886</v>
      </c>
      <c r="D43" s="91" t="s">
        <v>15887</v>
      </c>
      <c r="E43" s="91" t="s">
        <v>32</v>
      </c>
      <c r="F43" s="91"/>
      <c r="G43" s="91" t="s">
        <v>15561</v>
      </c>
      <c r="H43" s="91"/>
      <c r="I43" s="91" t="s">
        <v>15857</v>
      </c>
      <c r="J43" s="91" t="s">
        <v>2771</v>
      </c>
      <c r="K43" s="91"/>
      <c r="L43" s="91" t="s">
        <v>15488</v>
      </c>
      <c r="M43" s="91"/>
      <c r="N43" s="91"/>
      <c r="O43" s="91"/>
      <c r="P43" s="91"/>
      <c r="Q43" s="91"/>
      <c r="R43" s="91"/>
      <c r="S43" s="91"/>
      <c r="T43" s="91" t="s">
        <v>15888</v>
      </c>
      <c r="U43" s="91">
        <v>76476</v>
      </c>
      <c r="V43" s="91">
        <v>48221</v>
      </c>
      <c r="W43" s="91" t="s">
        <v>15889</v>
      </c>
      <c r="X43" s="91" t="s">
        <v>15890</v>
      </c>
      <c r="Y43" s="91">
        <v>73268</v>
      </c>
      <c r="Z43" s="91" t="s">
        <v>49</v>
      </c>
      <c r="AA43" s="91" t="s">
        <v>50</v>
      </c>
      <c r="AB43" s="91" t="s">
        <v>15493</v>
      </c>
      <c r="AC43" s="91" t="s">
        <v>15494</v>
      </c>
      <c r="AD43" s="91">
        <v>32.287562999999999</v>
      </c>
      <c r="AE43" s="91">
        <v>-97.879220000000004</v>
      </c>
      <c r="AF43" s="91">
        <v>2600</v>
      </c>
      <c r="AG43" s="91">
        <v>450000</v>
      </c>
      <c r="AH43" s="91">
        <v>450000</v>
      </c>
      <c r="AI43" s="91">
        <v>100</v>
      </c>
      <c r="AJ43" s="91">
        <v>66.150000000000006</v>
      </c>
      <c r="AK43" s="91">
        <v>63.08</v>
      </c>
      <c r="AL43" s="91">
        <v>69.36</v>
      </c>
      <c r="AM43" s="91">
        <v>100</v>
      </c>
      <c r="AN43" s="91"/>
      <c r="AO43" s="91"/>
      <c r="AP43" s="91"/>
      <c r="AQ43" s="92">
        <v>45678</v>
      </c>
      <c r="AR43" s="91"/>
      <c r="AS43" s="91"/>
      <c r="AT43" s="91"/>
      <c r="AU43" s="92">
        <v>46207</v>
      </c>
      <c r="AV43" s="91">
        <v>0</v>
      </c>
      <c r="AW43" s="92">
        <v>47756</v>
      </c>
      <c r="AX43" s="92">
        <v>47756</v>
      </c>
      <c r="AY43" s="92">
        <v>47118</v>
      </c>
      <c r="AZ43" s="91" t="s">
        <v>15891</v>
      </c>
      <c r="BA43" s="91" t="s">
        <v>15892</v>
      </c>
      <c r="BB43" s="91" t="s">
        <v>10128</v>
      </c>
      <c r="BC43" s="91">
        <v>19490</v>
      </c>
      <c r="BD43" s="91"/>
      <c r="BE43" s="91"/>
      <c r="BF43" s="91"/>
      <c r="BG43" s="91"/>
      <c r="BH43" s="91" t="s">
        <v>15555</v>
      </c>
      <c r="BI43" s="91" t="s">
        <v>13080</v>
      </c>
      <c r="BJ43" s="91" t="s">
        <v>13081</v>
      </c>
      <c r="BK43" s="91" t="s">
        <v>15556</v>
      </c>
      <c r="BL43" s="91" t="s">
        <v>2636</v>
      </c>
      <c r="BM43" s="91" t="s">
        <v>2637</v>
      </c>
      <c r="BN43" s="91"/>
      <c r="BO43" s="91" t="s">
        <v>15893</v>
      </c>
      <c r="BP43" s="91" t="s">
        <v>15894</v>
      </c>
      <c r="BQ43" s="91" t="s">
        <v>15895</v>
      </c>
      <c r="BR43" s="91"/>
      <c r="BS43" s="91" t="s">
        <v>15572</v>
      </c>
      <c r="BT43" s="91" t="s">
        <v>15896</v>
      </c>
      <c r="BU43" s="92">
        <v>45679</v>
      </c>
      <c r="BV43" s="92">
        <v>46220</v>
      </c>
      <c r="BW43" s="92">
        <v>46238</v>
      </c>
    </row>
    <row r="44" spans="1:75" x14ac:dyDescent="0.2">
      <c r="A44" s="91" t="s">
        <v>8713</v>
      </c>
      <c r="B44" s="91" t="s">
        <v>8714</v>
      </c>
      <c r="C44" s="91" t="s">
        <v>15897</v>
      </c>
      <c r="D44" s="91" t="s">
        <v>15898</v>
      </c>
      <c r="E44" s="91" t="s">
        <v>32</v>
      </c>
      <c r="F44" s="91"/>
      <c r="G44" s="91"/>
      <c r="H44" s="91"/>
      <c r="I44" s="91" t="s">
        <v>15857</v>
      </c>
      <c r="J44" s="91" t="s">
        <v>2771</v>
      </c>
      <c r="K44" s="91"/>
      <c r="L44" s="91" t="s">
        <v>15488</v>
      </c>
      <c r="M44" s="91"/>
      <c r="N44" s="91"/>
      <c r="O44" s="91"/>
      <c r="P44" s="91"/>
      <c r="Q44" s="91"/>
      <c r="R44" s="91"/>
      <c r="S44" s="91"/>
      <c r="T44" s="91" t="s">
        <v>15899</v>
      </c>
      <c r="U44" s="91">
        <v>22554</v>
      </c>
      <c r="V44" s="91">
        <v>51179</v>
      </c>
      <c r="W44" s="91" t="s">
        <v>15701</v>
      </c>
      <c r="X44" s="91" t="s">
        <v>15734</v>
      </c>
      <c r="Y44" s="91"/>
      <c r="Z44" s="91" t="s">
        <v>52</v>
      </c>
      <c r="AA44" s="91" t="s">
        <v>53</v>
      </c>
      <c r="AB44" s="91" t="s">
        <v>15493</v>
      </c>
      <c r="AC44" s="91" t="s">
        <v>15494</v>
      </c>
      <c r="AD44" s="91">
        <v>38.418736000000003</v>
      </c>
      <c r="AE44" s="91">
        <v>-77.448359999999994</v>
      </c>
      <c r="AF44" s="91">
        <v>1042</v>
      </c>
      <c r="AG44" s="91"/>
      <c r="AH44" s="91">
        <v>412737</v>
      </c>
      <c r="AI44" s="91"/>
      <c r="AJ44" s="91">
        <v>61.99</v>
      </c>
      <c r="AK44" s="91">
        <v>59.11</v>
      </c>
      <c r="AL44" s="91">
        <v>65.010000000000005</v>
      </c>
      <c r="AM44" s="91">
        <v>61.99</v>
      </c>
      <c r="AN44" s="91"/>
      <c r="AO44" s="91"/>
      <c r="AP44" s="91"/>
      <c r="AQ44" s="92">
        <v>45580</v>
      </c>
      <c r="AR44" s="91"/>
      <c r="AS44" s="91"/>
      <c r="AT44" s="91"/>
      <c r="AU44" s="92">
        <v>46216</v>
      </c>
      <c r="AV44" s="91">
        <v>0</v>
      </c>
      <c r="AW44" s="92">
        <v>47482</v>
      </c>
      <c r="AX44" s="92">
        <v>47482</v>
      </c>
      <c r="AY44" s="91"/>
      <c r="AZ44" s="91"/>
      <c r="BA44" s="91"/>
      <c r="BB44" s="91"/>
      <c r="BC44" s="91"/>
      <c r="BD44" s="91"/>
      <c r="BE44" s="91"/>
      <c r="BF44" s="91"/>
      <c r="BG44" s="91"/>
      <c r="BH44" s="91" t="s">
        <v>15514</v>
      </c>
      <c r="BI44" s="91" t="s">
        <v>2570</v>
      </c>
      <c r="BJ44" s="91" t="s">
        <v>13086</v>
      </c>
      <c r="BK44" s="91" t="s">
        <v>15641</v>
      </c>
      <c r="BL44" s="91" t="s">
        <v>2573</v>
      </c>
      <c r="BM44" s="91" t="s">
        <v>2574</v>
      </c>
      <c r="BN44" s="91"/>
      <c r="BO44" s="91" t="s">
        <v>15900</v>
      </c>
      <c r="BP44" s="91" t="s">
        <v>15901</v>
      </c>
      <c r="BQ44" s="91" t="s">
        <v>15902</v>
      </c>
      <c r="BR44" s="91"/>
      <c r="BS44" s="91" t="s">
        <v>15628</v>
      </c>
      <c r="BT44" s="91" t="s">
        <v>15903</v>
      </c>
      <c r="BU44" s="92">
        <v>45875</v>
      </c>
      <c r="BV44" s="92">
        <v>46217</v>
      </c>
      <c r="BW44" s="92">
        <v>46238</v>
      </c>
    </row>
    <row r="45" spans="1:75" x14ac:dyDescent="0.2">
      <c r="A45" s="91" t="s">
        <v>4337</v>
      </c>
      <c r="B45" s="91" t="s">
        <v>4338</v>
      </c>
      <c r="C45" s="91" t="s">
        <v>15904</v>
      </c>
      <c r="D45" s="91" t="s">
        <v>15905</v>
      </c>
      <c r="E45" s="91" t="s">
        <v>7390</v>
      </c>
      <c r="F45" s="91"/>
      <c r="G45" s="91"/>
      <c r="H45" s="91"/>
      <c r="I45" s="91" t="s">
        <v>15857</v>
      </c>
      <c r="J45" s="91" t="s">
        <v>2771</v>
      </c>
      <c r="K45" s="91"/>
      <c r="L45" s="91" t="s">
        <v>15488</v>
      </c>
      <c r="M45" s="91"/>
      <c r="N45" s="91"/>
      <c r="O45" s="91"/>
      <c r="P45" s="91"/>
      <c r="Q45" s="91"/>
      <c r="R45" s="91"/>
      <c r="S45" s="91"/>
      <c r="T45" s="91" t="s">
        <v>15906</v>
      </c>
      <c r="U45" s="91">
        <v>46055</v>
      </c>
      <c r="V45" s="91">
        <v>18059</v>
      </c>
      <c r="W45" s="91" t="s">
        <v>15907</v>
      </c>
      <c r="X45" s="91" t="s">
        <v>15908</v>
      </c>
      <c r="Y45" s="91">
        <v>45648</v>
      </c>
      <c r="Z45" s="91" t="s">
        <v>125</v>
      </c>
      <c r="AA45" s="91" t="s">
        <v>126</v>
      </c>
      <c r="AB45" s="91" t="s">
        <v>15493</v>
      </c>
      <c r="AC45" s="91" t="s">
        <v>15494</v>
      </c>
      <c r="AD45" s="91">
        <v>39.857494000000003</v>
      </c>
      <c r="AE45" s="91">
        <v>-85.868200000000002</v>
      </c>
      <c r="AF45" s="91"/>
      <c r="AG45" s="91"/>
      <c r="AH45" s="91"/>
      <c r="AI45" s="91"/>
      <c r="AJ45" s="91"/>
      <c r="AK45" s="91"/>
      <c r="AL45" s="91"/>
      <c r="AM45" s="91"/>
      <c r="AN45" s="91"/>
      <c r="AO45" s="91"/>
      <c r="AP45" s="91"/>
      <c r="AQ45" s="92">
        <v>45744</v>
      </c>
      <c r="AR45" s="91"/>
      <c r="AS45" s="92">
        <v>45790</v>
      </c>
      <c r="AT45" s="91"/>
      <c r="AU45" s="91"/>
      <c r="AV45" s="91"/>
      <c r="AW45" s="92">
        <v>48731</v>
      </c>
      <c r="AX45" s="91"/>
      <c r="AY45" s="91"/>
      <c r="AZ45" s="91"/>
      <c r="BA45" s="91"/>
      <c r="BB45" s="91"/>
      <c r="BC45" s="91"/>
      <c r="BD45" s="91"/>
      <c r="BE45" s="91"/>
      <c r="BF45" s="91"/>
      <c r="BG45" s="91"/>
      <c r="BH45" s="91" t="s">
        <v>15500</v>
      </c>
      <c r="BI45" s="91" t="s">
        <v>2620</v>
      </c>
      <c r="BJ45" s="91" t="s">
        <v>13084</v>
      </c>
      <c r="BK45" s="91" t="s">
        <v>15909</v>
      </c>
      <c r="BL45" s="91">
        <v>6</v>
      </c>
      <c r="BM45" s="91" t="s">
        <v>2626</v>
      </c>
      <c r="BN45" s="91"/>
      <c r="BO45" s="91" t="s">
        <v>15910</v>
      </c>
      <c r="BP45" s="91" t="s">
        <v>15911</v>
      </c>
      <c r="BQ45" s="91"/>
      <c r="BR45" s="91"/>
      <c r="BS45" s="91" t="s">
        <v>15518</v>
      </c>
      <c r="BT45" s="91" t="s">
        <v>15912</v>
      </c>
      <c r="BU45" s="92">
        <v>45771</v>
      </c>
      <c r="BV45" s="92">
        <v>46120</v>
      </c>
      <c r="BW45" s="92">
        <v>46238</v>
      </c>
    </row>
    <row r="46" spans="1:75" x14ac:dyDescent="0.2">
      <c r="A46" s="91" t="s">
        <v>8094</v>
      </c>
      <c r="B46" s="91" t="s">
        <v>8095</v>
      </c>
      <c r="C46" s="91" t="s">
        <v>15913</v>
      </c>
      <c r="D46" s="91" t="s">
        <v>15914</v>
      </c>
      <c r="E46" s="91" t="s">
        <v>32</v>
      </c>
      <c r="F46" s="91" t="s">
        <v>15561</v>
      </c>
      <c r="G46" s="91" t="s">
        <v>15561</v>
      </c>
      <c r="H46" s="91"/>
      <c r="I46" s="91" t="s">
        <v>15857</v>
      </c>
      <c r="J46" s="91" t="s">
        <v>2771</v>
      </c>
      <c r="K46" s="91"/>
      <c r="L46" s="91" t="s">
        <v>15488</v>
      </c>
      <c r="M46" s="91"/>
      <c r="N46" s="91"/>
      <c r="O46" s="91"/>
      <c r="P46" s="91"/>
      <c r="Q46" s="91" t="s">
        <v>15915</v>
      </c>
      <c r="R46" s="91" t="s">
        <v>15916</v>
      </c>
      <c r="S46" s="91"/>
      <c r="T46" s="91" t="s">
        <v>15917</v>
      </c>
      <c r="U46" s="91">
        <v>79068</v>
      </c>
      <c r="V46" s="91">
        <v>48065</v>
      </c>
      <c r="W46" s="91" t="s">
        <v>15918</v>
      </c>
      <c r="X46" s="91" t="s">
        <v>15919</v>
      </c>
      <c r="Y46" s="91">
        <v>54960</v>
      </c>
      <c r="Z46" s="91" t="s">
        <v>49</v>
      </c>
      <c r="AA46" s="91" t="s">
        <v>50</v>
      </c>
      <c r="AB46" s="91" t="s">
        <v>15493</v>
      </c>
      <c r="AC46" s="91" t="s">
        <v>15494</v>
      </c>
      <c r="AD46" s="91">
        <v>35.317141999999997</v>
      </c>
      <c r="AE46" s="91">
        <v>-101.605225</v>
      </c>
      <c r="AF46" s="91">
        <v>5769</v>
      </c>
      <c r="AG46" s="91"/>
      <c r="AH46" s="91">
        <v>400000</v>
      </c>
      <c r="AI46" s="91">
        <v>250</v>
      </c>
      <c r="AJ46" s="91">
        <v>57.55</v>
      </c>
      <c r="AK46" s="91">
        <v>54.88</v>
      </c>
      <c r="AL46" s="91">
        <v>60.35</v>
      </c>
      <c r="AM46" s="91">
        <v>250</v>
      </c>
      <c r="AN46" s="91"/>
      <c r="AO46" s="91"/>
      <c r="AP46" s="91"/>
      <c r="AQ46" s="92">
        <v>45834</v>
      </c>
      <c r="AR46" s="91"/>
      <c r="AS46" s="91"/>
      <c r="AT46" s="91"/>
      <c r="AU46" s="92">
        <v>46230</v>
      </c>
      <c r="AV46" s="91">
        <v>0</v>
      </c>
      <c r="AW46" s="92">
        <v>48579</v>
      </c>
      <c r="AX46" s="92">
        <v>48579</v>
      </c>
      <c r="AY46" s="91"/>
      <c r="AZ46" s="91"/>
      <c r="BA46" s="91" t="s">
        <v>15920</v>
      </c>
      <c r="BB46" s="91" t="s">
        <v>7768</v>
      </c>
      <c r="BC46" s="91">
        <v>17718</v>
      </c>
      <c r="BD46" s="91" t="s">
        <v>15496</v>
      </c>
      <c r="BE46" s="91" t="s">
        <v>15921</v>
      </c>
      <c r="BF46" s="91" t="s">
        <v>15922</v>
      </c>
      <c r="BG46" s="91" t="s">
        <v>15923</v>
      </c>
      <c r="BH46" s="91" t="s">
        <v>15924</v>
      </c>
      <c r="BI46" s="91" t="s">
        <v>13087</v>
      </c>
      <c r="BJ46" s="91" t="s">
        <v>2601</v>
      </c>
      <c r="BK46" s="91"/>
      <c r="BL46" s="91"/>
      <c r="BM46" s="91"/>
      <c r="BN46" s="91" t="s">
        <v>15925</v>
      </c>
      <c r="BO46" s="91" t="s">
        <v>15926</v>
      </c>
      <c r="BP46" s="91" t="s">
        <v>15927</v>
      </c>
      <c r="BQ46" s="91" t="s">
        <v>15928</v>
      </c>
      <c r="BR46" s="91"/>
      <c r="BS46" s="91" t="s">
        <v>15518</v>
      </c>
      <c r="BT46" s="91" t="s">
        <v>15929</v>
      </c>
      <c r="BU46" s="92">
        <v>45835</v>
      </c>
      <c r="BV46" s="92">
        <v>46231</v>
      </c>
      <c r="BW46" s="92">
        <v>46238</v>
      </c>
    </row>
    <row r="47" spans="1:75" x14ac:dyDescent="0.2">
      <c r="A47" s="91" t="s">
        <v>8110</v>
      </c>
      <c r="B47" s="91" t="s">
        <v>8111</v>
      </c>
      <c r="C47" s="91" t="s">
        <v>15913</v>
      </c>
      <c r="D47" s="91" t="s">
        <v>15914</v>
      </c>
      <c r="E47" s="91" t="s">
        <v>32</v>
      </c>
      <c r="F47" s="91" t="s">
        <v>15561</v>
      </c>
      <c r="G47" s="91" t="s">
        <v>15561</v>
      </c>
      <c r="H47" s="91"/>
      <c r="I47" s="91" t="s">
        <v>15857</v>
      </c>
      <c r="J47" s="91" t="s">
        <v>2771</v>
      </c>
      <c r="K47" s="91"/>
      <c r="L47" s="91" t="s">
        <v>15488</v>
      </c>
      <c r="M47" s="91"/>
      <c r="N47" s="91"/>
      <c r="O47" s="91"/>
      <c r="P47" s="91"/>
      <c r="Q47" s="91" t="s">
        <v>15915</v>
      </c>
      <c r="R47" s="91" t="s">
        <v>15916</v>
      </c>
      <c r="S47" s="91"/>
      <c r="T47" s="91" t="s">
        <v>15917</v>
      </c>
      <c r="U47" s="91">
        <v>79068</v>
      </c>
      <c r="V47" s="91">
        <v>48065</v>
      </c>
      <c r="W47" s="91" t="s">
        <v>15918</v>
      </c>
      <c r="X47" s="91" t="s">
        <v>15919</v>
      </c>
      <c r="Y47" s="91">
        <v>54960</v>
      </c>
      <c r="Z47" s="91" t="s">
        <v>49</v>
      </c>
      <c r="AA47" s="91" t="s">
        <v>50</v>
      </c>
      <c r="AB47" s="91" t="s">
        <v>15493</v>
      </c>
      <c r="AC47" s="91" t="s">
        <v>15494</v>
      </c>
      <c r="AD47" s="91">
        <v>35.317141999999997</v>
      </c>
      <c r="AE47" s="91">
        <v>-101.605225</v>
      </c>
      <c r="AF47" s="91">
        <v>5769</v>
      </c>
      <c r="AG47" s="91"/>
      <c r="AH47" s="91">
        <v>400000</v>
      </c>
      <c r="AI47" s="91">
        <v>250</v>
      </c>
      <c r="AJ47" s="91">
        <v>57.55</v>
      </c>
      <c r="AK47" s="91">
        <v>54.88</v>
      </c>
      <c r="AL47" s="91">
        <v>60.35</v>
      </c>
      <c r="AM47" s="91">
        <v>250</v>
      </c>
      <c r="AN47" s="91"/>
      <c r="AO47" s="91"/>
      <c r="AP47" s="91"/>
      <c r="AQ47" s="92">
        <v>45834</v>
      </c>
      <c r="AR47" s="91"/>
      <c r="AS47" s="91"/>
      <c r="AT47" s="91"/>
      <c r="AU47" s="92">
        <v>46230</v>
      </c>
      <c r="AV47" s="91">
        <v>0</v>
      </c>
      <c r="AW47" s="92">
        <v>47391</v>
      </c>
      <c r="AX47" s="92">
        <v>47391</v>
      </c>
      <c r="AY47" s="91"/>
      <c r="AZ47" s="91"/>
      <c r="BA47" s="91" t="s">
        <v>15920</v>
      </c>
      <c r="BB47" s="91" t="s">
        <v>7768</v>
      </c>
      <c r="BC47" s="91">
        <v>17718</v>
      </c>
      <c r="BD47" s="91" t="s">
        <v>15496</v>
      </c>
      <c r="BE47" s="91" t="s">
        <v>15921</v>
      </c>
      <c r="BF47" s="91" t="s">
        <v>15922</v>
      </c>
      <c r="BG47" s="91" t="s">
        <v>15923</v>
      </c>
      <c r="BH47" s="91" t="s">
        <v>15924</v>
      </c>
      <c r="BI47" s="91" t="s">
        <v>13087</v>
      </c>
      <c r="BJ47" s="91" t="s">
        <v>2601</v>
      </c>
      <c r="BK47" s="91"/>
      <c r="BL47" s="91"/>
      <c r="BM47" s="91"/>
      <c r="BN47" s="91" t="s">
        <v>15925</v>
      </c>
      <c r="BO47" s="91" t="s">
        <v>15926</v>
      </c>
      <c r="BP47" s="91" t="s">
        <v>15927</v>
      </c>
      <c r="BQ47" s="91" t="s">
        <v>15928</v>
      </c>
      <c r="BR47" s="91"/>
      <c r="BS47" s="91" t="s">
        <v>15518</v>
      </c>
      <c r="BT47" s="91" t="s">
        <v>15930</v>
      </c>
      <c r="BU47" s="92">
        <v>45835</v>
      </c>
      <c r="BV47" s="92">
        <v>46231</v>
      </c>
      <c r="BW47" s="92">
        <v>46238</v>
      </c>
    </row>
    <row r="48" spans="1:75" x14ac:dyDescent="0.2">
      <c r="A48" s="91" t="s">
        <v>2775</v>
      </c>
      <c r="B48" s="91" t="s">
        <v>5398</v>
      </c>
      <c r="C48" s="91" t="s">
        <v>15931</v>
      </c>
      <c r="D48" s="91" t="s">
        <v>15932</v>
      </c>
      <c r="E48" s="91" t="s">
        <v>32</v>
      </c>
      <c r="F48" s="91"/>
      <c r="G48" s="91"/>
      <c r="H48" s="91"/>
      <c r="I48" s="91" t="s">
        <v>15857</v>
      </c>
      <c r="J48" s="91" t="s">
        <v>2771</v>
      </c>
      <c r="K48" s="91"/>
      <c r="L48" s="91" t="s">
        <v>15488</v>
      </c>
      <c r="M48" s="91"/>
      <c r="N48" s="91"/>
      <c r="O48" s="91"/>
      <c r="P48" s="91"/>
      <c r="Q48" s="91"/>
      <c r="R48" s="91"/>
      <c r="S48" s="91"/>
      <c r="T48" s="91" t="s">
        <v>15933</v>
      </c>
      <c r="U48" s="91">
        <v>60115</v>
      </c>
      <c r="V48" s="91">
        <v>17037</v>
      </c>
      <c r="W48" s="91" t="s">
        <v>15934</v>
      </c>
      <c r="X48" s="91" t="s">
        <v>15935</v>
      </c>
      <c r="Y48" s="91"/>
      <c r="Z48" s="91" t="s">
        <v>46</v>
      </c>
      <c r="AA48" s="91" t="s">
        <v>47</v>
      </c>
      <c r="AB48" s="91" t="s">
        <v>15493</v>
      </c>
      <c r="AC48" s="91" t="s">
        <v>15494</v>
      </c>
      <c r="AD48" s="91">
        <v>41.894753000000001</v>
      </c>
      <c r="AE48" s="91">
        <v>-88.723969999999994</v>
      </c>
      <c r="AF48" s="91">
        <v>132</v>
      </c>
      <c r="AG48" s="91">
        <v>250000</v>
      </c>
      <c r="AH48" s="91">
        <v>250000</v>
      </c>
      <c r="AI48" s="91">
        <v>60</v>
      </c>
      <c r="AJ48" s="91">
        <v>49.36</v>
      </c>
      <c r="AK48" s="91">
        <v>47.07</v>
      </c>
      <c r="AL48" s="91">
        <v>51.76</v>
      </c>
      <c r="AM48" s="91">
        <v>60</v>
      </c>
      <c r="AN48" s="91"/>
      <c r="AO48" s="91"/>
      <c r="AP48" s="91"/>
      <c r="AQ48" s="92">
        <v>45495</v>
      </c>
      <c r="AR48" s="91"/>
      <c r="AS48" s="91"/>
      <c r="AT48" s="91"/>
      <c r="AU48" s="92">
        <v>46205</v>
      </c>
      <c r="AV48" s="91">
        <v>0</v>
      </c>
      <c r="AW48" s="92">
        <v>46736</v>
      </c>
      <c r="AX48" s="91"/>
      <c r="AY48" s="91"/>
      <c r="AZ48" s="91"/>
      <c r="BA48" s="91" t="s">
        <v>15509</v>
      </c>
      <c r="BB48" s="91" t="s">
        <v>7750</v>
      </c>
      <c r="BC48" s="91">
        <v>4110</v>
      </c>
      <c r="BD48" s="91" t="s">
        <v>15510</v>
      </c>
      <c r="BE48" s="91" t="s">
        <v>15511</v>
      </c>
      <c r="BF48" s="91" t="s">
        <v>15512</v>
      </c>
      <c r="BG48" s="91" t="s">
        <v>15513</v>
      </c>
      <c r="BH48" s="91" t="s">
        <v>15514</v>
      </c>
      <c r="BI48" s="91" t="s">
        <v>2570</v>
      </c>
      <c r="BJ48" s="91" t="s">
        <v>13086</v>
      </c>
      <c r="BK48" s="91" t="s">
        <v>15515</v>
      </c>
      <c r="BL48" s="91" t="s">
        <v>2587</v>
      </c>
      <c r="BM48" s="91" t="s">
        <v>2588</v>
      </c>
      <c r="BN48" s="91"/>
      <c r="BO48" s="91" t="s">
        <v>15936</v>
      </c>
      <c r="BP48" s="91" t="s">
        <v>15937</v>
      </c>
      <c r="BQ48" s="91"/>
      <c r="BR48" s="91"/>
      <c r="BS48" s="91" t="s">
        <v>15518</v>
      </c>
      <c r="BT48" s="91" t="s">
        <v>15938</v>
      </c>
      <c r="BU48" s="92">
        <v>45615</v>
      </c>
      <c r="BV48" s="92">
        <v>46230</v>
      </c>
      <c r="BW48" s="92">
        <v>46238</v>
      </c>
    </row>
    <row r="49" spans="1:75" x14ac:dyDescent="0.2">
      <c r="A49" s="91" t="s">
        <v>3010</v>
      </c>
      <c r="B49" s="91" t="s">
        <v>8462</v>
      </c>
      <c r="C49" s="91" t="s">
        <v>15939</v>
      </c>
      <c r="D49" s="91" t="s">
        <v>15940</v>
      </c>
      <c r="E49" s="91" t="s">
        <v>32</v>
      </c>
      <c r="F49" s="91"/>
      <c r="G49" s="91" t="s">
        <v>15561</v>
      </c>
      <c r="H49" s="91"/>
      <c r="I49" s="91" t="s">
        <v>15857</v>
      </c>
      <c r="J49" s="91" t="s">
        <v>2771</v>
      </c>
      <c r="K49" s="91"/>
      <c r="L49" s="91" t="s">
        <v>15488</v>
      </c>
      <c r="M49" s="91"/>
      <c r="N49" s="91"/>
      <c r="O49" s="91"/>
      <c r="P49" s="91"/>
      <c r="Q49" s="91"/>
      <c r="R49" s="91"/>
      <c r="S49" s="91"/>
      <c r="T49" s="91" t="s">
        <v>15941</v>
      </c>
      <c r="U49" s="91">
        <v>43031</v>
      </c>
      <c r="V49" s="91">
        <v>39089</v>
      </c>
      <c r="W49" s="91" t="s">
        <v>15726</v>
      </c>
      <c r="X49" s="91" t="s">
        <v>15727</v>
      </c>
      <c r="Y49" s="91">
        <v>39340</v>
      </c>
      <c r="Z49" s="91" t="s">
        <v>56</v>
      </c>
      <c r="AA49" s="91" t="s">
        <v>57</v>
      </c>
      <c r="AB49" s="91" t="s">
        <v>15493</v>
      </c>
      <c r="AC49" s="91" t="s">
        <v>15494</v>
      </c>
      <c r="AD49" s="91">
        <v>40.100772999999997</v>
      </c>
      <c r="AE49" s="91">
        <v>-82.723560000000006</v>
      </c>
      <c r="AF49" s="91"/>
      <c r="AG49" s="91">
        <v>414725</v>
      </c>
      <c r="AH49" s="91">
        <v>414725</v>
      </c>
      <c r="AI49" s="91"/>
      <c r="AJ49" s="91">
        <v>60.64</v>
      </c>
      <c r="AK49" s="91">
        <v>57.83</v>
      </c>
      <c r="AL49" s="91">
        <v>63.59</v>
      </c>
      <c r="AM49" s="91">
        <v>60.64</v>
      </c>
      <c r="AN49" s="91"/>
      <c r="AO49" s="91"/>
      <c r="AP49" s="91"/>
      <c r="AQ49" s="92">
        <v>44952</v>
      </c>
      <c r="AR49" s="91"/>
      <c r="AS49" s="91"/>
      <c r="AT49" s="91"/>
      <c r="AU49" s="92">
        <v>46205</v>
      </c>
      <c r="AV49" s="91">
        <v>0</v>
      </c>
      <c r="AW49" s="92">
        <v>46476</v>
      </c>
      <c r="AX49" s="92">
        <v>46476</v>
      </c>
      <c r="AY49" s="91"/>
      <c r="AZ49" s="91"/>
      <c r="BA49" s="91" t="s">
        <v>15680</v>
      </c>
      <c r="BB49" s="91" t="s">
        <v>7753</v>
      </c>
      <c r="BC49" s="91">
        <v>14006</v>
      </c>
      <c r="BD49" s="91" t="s">
        <v>15496</v>
      </c>
      <c r="BE49" s="91" t="s">
        <v>2581</v>
      </c>
      <c r="BF49" s="91" t="s">
        <v>15681</v>
      </c>
      <c r="BG49" s="91" t="s">
        <v>15682</v>
      </c>
      <c r="BH49" s="91" t="s">
        <v>15514</v>
      </c>
      <c r="BI49" s="91" t="s">
        <v>2570</v>
      </c>
      <c r="BJ49" s="91" t="s">
        <v>13086</v>
      </c>
      <c r="BK49" s="91" t="s">
        <v>15711</v>
      </c>
      <c r="BL49" s="91" t="s">
        <v>2581</v>
      </c>
      <c r="BM49" s="91" t="s">
        <v>2582</v>
      </c>
      <c r="BN49" s="91"/>
      <c r="BO49" s="91" t="s">
        <v>15942</v>
      </c>
      <c r="BP49" s="91" t="s">
        <v>15943</v>
      </c>
      <c r="BQ49" s="91"/>
      <c r="BR49" s="91"/>
      <c r="BS49" s="91" t="s">
        <v>15572</v>
      </c>
      <c r="BT49" s="91" t="s">
        <v>15944</v>
      </c>
      <c r="BU49" s="92">
        <v>45631</v>
      </c>
      <c r="BV49" s="92">
        <v>46224</v>
      </c>
      <c r="BW49" s="92">
        <v>46238</v>
      </c>
    </row>
    <row r="50" spans="1:75" x14ac:dyDescent="0.2">
      <c r="A50" s="91" t="s">
        <v>8743</v>
      </c>
      <c r="B50" s="91" t="s">
        <v>8744</v>
      </c>
      <c r="C50" s="91" t="s">
        <v>15945</v>
      </c>
      <c r="D50" s="91" t="s">
        <v>15946</v>
      </c>
      <c r="E50" s="91" t="s">
        <v>32</v>
      </c>
      <c r="F50" s="91"/>
      <c r="G50" s="91"/>
      <c r="H50" s="91"/>
      <c r="I50" s="91" t="s">
        <v>15857</v>
      </c>
      <c r="J50" s="91" t="s">
        <v>2771</v>
      </c>
      <c r="K50" s="91"/>
      <c r="L50" s="91" t="s">
        <v>15488</v>
      </c>
      <c r="M50" s="91"/>
      <c r="N50" s="91"/>
      <c r="O50" s="91"/>
      <c r="P50" s="91"/>
      <c r="Q50" s="91"/>
      <c r="R50" s="91"/>
      <c r="S50" s="91"/>
      <c r="T50" s="91" t="s">
        <v>15947</v>
      </c>
      <c r="U50" s="91">
        <v>22554</v>
      </c>
      <c r="V50" s="91">
        <v>51179</v>
      </c>
      <c r="W50" s="91" t="s">
        <v>15701</v>
      </c>
      <c r="X50" s="91" t="s">
        <v>15734</v>
      </c>
      <c r="Y50" s="91"/>
      <c r="Z50" s="91" t="s">
        <v>52</v>
      </c>
      <c r="AA50" s="91" t="s">
        <v>53</v>
      </c>
      <c r="AB50" s="91" t="s">
        <v>15493</v>
      </c>
      <c r="AC50" s="91" t="s">
        <v>15494</v>
      </c>
      <c r="AD50" s="91">
        <v>38.374490000000002</v>
      </c>
      <c r="AE50" s="91">
        <v>-77.436719999999994</v>
      </c>
      <c r="AF50" s="91">
        <v>99</v>
      </c>
      <c r="AG50" s="91"/>
      <c r="AH50" s="91">
        <v>325000</v>
      </c>
      <c r="AI50" s="91"/>
      <c r="AJ50" s="91">
        <v>64.77</v>
      </c>
      <c r="AK50" s="91">
        <v>61.77</v>
      </c>
      <c r="AL50" s="91">
        <v>67.92</v>
      </c>
      <c r="AM50" s="91">
        <v>64.77</v>
      </c>
      <c r="AN50" s="91"/>
      <c r="AO50" s="91"/>
      <c r="AP50" s="91"/>
      <c r="AQ50" s="92">
        <v>45576</v>
      </c>
      <c r="AR50" s="91"/>
      <c r="AS50" s="91"/>
      <c r="AT50" s="91"/>
      <c r="AU50" s="92">
        <v>46204</v>
      </c>
      <c r="AV50" s="91">
        <v>0</v>
      </c>
      <c r="AW50" s="92">
        <v>46645</v>
      </c>
      <c r="AX50" s="92">
        <v>46645</v>
      </c>
      <c r="AY50" s="91"/>
      <c r="AZ50" s="91"/>
      <c r="BA50" s="91"/>
      <c r="BB50" s="91"/>
      <c r="BC50" s="91"/>
      <c r="BD50" s="91"/>
      <c r="BE50" s="91"/>
      <c r="BF50" s="91"/>
      <c r="BG50" s="91"/>
      <c r="BH50" s="91" t="s">
        <v>15514</v>
      </c>
      <c r="BI50" s="91" t="s">
        <v>2570</v>
      </c>
      <c r="BJ50" s="91" t="s">
        <v>13086</v>
      </c>
      <c r="BK50" s="91" t="s">
        <v>15641</v>
      </c>
      <c r="BL50" s="91" t="s">
        <v>2573</v>
      </c>
      <c r="BM50" s="91" t="s">
        <v>2574</v>
      </c>
      <c r="BN50" s="91"/>
      <c r="BO50" s="91" t="s">
        <v>15900</v>
      </c>
      <c r="BP50" s="91" t="s">
        <v>15948</v>
      </c>
      <c r="BQ50" s="91" t="s">
        <v>15949</v>
      </c>
      <c r="BR50" s="91"/>
      <c r="BS50" s="91" t="s">
        <v>15628</v>
      </c>
      <c r="BT50" s="91" t="s">
        <v>15950</v>
      </c>
      <c r="BU50" s="92">
        <v>45875</v>
      </c>
      <c r="BV50" s="92">
        <v>46224</v>
      </c>
      <c r="BW50" s="92">
        <v>46238</v>
      </c>
    </row>
    <row r="51" spans="1:75" x14ac:dyDescent="0.2">
      <c r="A51" s="91" t="s">
        <v>3913</v>
      </c>
      <c r="B51" s="91" t="s">
        <v>4549</v>
      </c>
      <c r="C51" s="91" t="s">
        <v>15951</v>
      </c>
      <c r="D51" s="91" t="s">
        <v>15952</v>
      </c>
      <c r="E51" s="91" t="s">
        <v>32</v>
      </c>
      <c r="F51" s="91"/>
      <c r="G51" s="91"/>
      <c r="H51" s="91"/>
      <c r="I51" s="91" t="s">
        <v>15857</v>
      </c>
      <c r="J51" s="91" t="s">
        <v>2771</v>
      </c>
      <c r="K51" s="91"/>
      <c r="L51" s="91" t="s">
        <v>15488</v>
      </c>
      <c r="M51" s="91"/>
      <c r="N51" s="91"/>
      <c r="O51" s="91"/>
      <c r="P51" s="91"/>
      <c r="Q51" s="91"/>
      <c r="R51" s="91"/>
      <c r="S51" s="91"/>
      <c r="T51" s="91" t="s">
        <v>15953</v>
      </c>
      <c r="U51" s="91">
        <v>60560</v>
      </c>
      <c r="V51" s="91">
        <v>17093</v>
      </c>
      <c r="W51" s="91" t="s">
        <v>15954</v>
      </c>
      <c r="X51" s="91" t="s">
        <v>15955</v>
      </c>
      <c r="Y51" s="91">
        <v>84038</v>
      </c>
      <c r="Z51" s="91" t="s">
        <v>46</v>
      </c>
      <c r="AA51" s="91" t="s">
        <v>47</v>
      </c>
      <c r="AB51" s="91" t="s">
        <v>15493</v>
      </c>
      <c r="AC51" s="91" t="s">
        <v>15494</v>
      </c>
      <c r="AD51" s="91">
        <v>41.713676</v>
      </c>
      <c r="AE51" s="91">
        <v>-88.455920000000006</v>
      </c>
      <c r="AF51" s="91">
        <v>1037</v>
      </c>
      <c r="AG51" s="91"/>
      <c r="AH51" s="91">
        <v>172727</v>
      </c>
      <c r="AI51" s="91">
        <v>144</v>
      </c>
      <c r="AJ51" s="91">
        <v>30.66</v>
      </c>
      <c r="AK51" s="91">
        <v>29.24</v>
      </c>
      <c r="AL51" s="91">
        <v>32.15</v>
      </c>
      <c r="AM51" s="91">
        <v>144</v>
      </c>
      <c r="AN51" s="91"/>
      <c r="AO51" s="91"/>
      <c r="AP51" s="91"/>
      <c r="AQ51" s="92">
        <v>45735</v>
      </c>
      <c r="AR51" s="91"/>
      <c r="AS51" s="91"/>
      <c r="AT51" s="91"/>
      <c r="AU51" s="92">
        <v>46216</v>
      </c>
      <c r="AV51" s="91">
        <v>0</v>
      </c>
      <c r="AW51" s="92">
        <v>47664</v>
      </c>
      <c r="AX51" s="92">
        <v>47664</v>
      </c>
      <c r="AY51" s="91"/>
      <c r="AZ51" s="91"/>
      <c r="BA51" s="91"/>
      <c r="BB51" s="91"/>
      <c r="BC51" s="91"/>
      <c r="BD51" s="91"/>
      <c r="BE51" s="91"/>
      <c r="BF51" s="91"/>
      <c r="BG51" s="91"/>
      <c r="BH51" s="91" t="s">
        <v>15514</v>
      </c>
      <c r="BI51" s="91" t="s">
        <v>2570</v>
      </c>
      <c r="BJ51" s="91" t="s">
        <v>13086</v>
      </c>
      <c r="BK51" s="91" t="s">
        <v>15515</v>
      </c>
      <c r="BL51" s="91" t="s">
        <v>2587</v>
      </c>
      <c r="BM51" s="91" t="s">
        <v>2588</v>
      </c>
      <c r="BN51" s="91"/>
      <c r="BO51" s="91" t="s">
        <v>15956</v>
      </c>
      <c r="BP51" s="91" t="s">
        <v>15957</v>
      </c>
      <c r="BQ51" s="91" t="s">
        <v>15958</v>
      </c>
      <c r="BR51" s="91"/>
      <c r="BS51" s="91" t="s">
        <v>15628</v>
      </c>
      <c r="BT51" s="91" t="s">
        <v>15959</v>
      </c>
      <c r="BU51" s="92">
        <v>45740</v>
      </c>
      <c r="BV51" s="92">
        <v>46218</v>
      </c>
      <c r="BW51" s="92">
        <v>46238</v>
      </c>
    </row>
    <row r="52" spans="1:75" x14ac:dyDescent="0.2">
      <c r="A52" s="91" t="s">
        <v>9060</v>
      </c>
      <c r="B52" s="91" t="s">
        <v>9061</v>
      </c>
      <c r="C52" s="91" t="s">
        <v>15960</v>
      </c>
      <c r="D52" s="91" t="s">
        <v>15961</v>
      </c>
      <c r="E52" s="91" t="s">
        <v>32</v>
      </c>
      <c r="F52" s="91"/>
      <c r="G52" s="91"/>
      <c r="H52" s="91">
        <v>1200000000</v>
      </c>
      <c r="I52" s="91" t="s">
        <v>15857</v>
      </c>
      <c r="J52" s="91" t="s">
        <v>2771</v>
      </c>
      <c r="K52" s="91"/>
      <c r="L52" s="91" t="s">
        <v>15488</v>
      </c>
      <c r="M52" s="91"/>
      <c r="N52" s="91"/>
      <c r="O52" s="91"/>
      <c r="P52" s="91"/>
      <c r="Q52" s="91"/>
      <c r="R52" s="91"/>
      <c r="S52" s="91"/>
      <c r="T52" s="91" t="s">
        <v>15962</v>
      </c>
      <c r="U52" s="91">
        <v>30507</v>
      </c>
      <c r="V52" s="91">
        <v>13139</v>
      </c>
      <c r="W52" s="91" t="s">
        <v>15963</v>
      </c>
      <c r="X52" s="91" t="s">
        <v>15813</v>
      </c>
      <c r="Y52" s="91">
        <v>31908</v>
      </c>
      <c r="Z52" s="91" t="s">
        <v>58</v>
      </c>
      <c r="AA52" s="91" t="s">
        <v>59</v>
      </c>
      <c r="AB52" s="91" t="s">
        <v>15493</v>
      </c>
      <c r="AC52" s="91" t="s">
        <v>15494</v>
      </c>
      <c r="AD52" s="91">
        <v>34.224330000000002</v>
      </c>
      <c r="AE52" s="91">
        <v>-83.780569999999997</v>
      </c>
      <c r="AF52" s="91"/>
      <c r="AG52" s="91">
        <v>300000</v>
      </c>
      <c r="AH52" s="91">
        <v>300000</v>
      </c>
      <c r="AI52" s="91"/>
      <c r="AJ52" s="91">
        <v>58.92</v>
      </c>
      <c r="AK52" s="91">
        <v>56.18</v>
      </c>
      <c r="AL52" s="91">
        <v>61.78</v>
      </c>
      <c r="AM52" s="91">
        <v>58.92</v>
      </c>
      <c r="AN52" s="91"/>
      <c r="AO52" s="91"/>
      <c r="AP52" s="91"/>
      <c r="AQ52" s="92">
        <v>45883</v>
      </c>
      <c r="AR52" s="91"/>
      <c r="AS52" s="91"/>
      <c r="AT52" s="91"/>
      <c r="AU52" s="92">
        <v>46205</v>
      </c>
      <c r="AV52" s="91">
        <v>0</v>
      </c>
      <c r="AW52" s="92">
        <v>46905</v>
      </c>
      <c r="AX52" s="92">
        <v>46905</v>
      </c>
      <c r="AY52" s="91"/>
      <c r="AZ52" s="91"/>
      <c r="BA52" s="91" t="s">
        <v>15745</v>
      </c>
      <c r="BB52" s="91" t="s">
        <v>7746</v>
      </c>
      <c r="BC52" s="91">
        <v>7140</v>
      </c>
      <c r="BD52" s="91" t="s">
        <v>15496</v>
      </c>
      <c r="BE52" s="91" t="s">
        <v>15746</v>
      </c>
      <c r="BF52" s="91" t="s">
        <v>15747</v>
      </c>
      <c r="BG52" s="91" t="s">
        <v>15748</v>
      </c>
      <c r="BH52" s="91" t="s">
        <v>15749</v>
      </c>
      <c r="BI52" s="91" t="s">
        <v>11214</v>
      </c>
      <c r="BJ52" s="91" t="s">
        <v>13095</v>
      </c>
      <c r="BK52" s="91"/>
      <c r="BL52" s="91"/>
      <c r="BM52" s="91"/>
      <c r="BN52" s="91"/>
      <c r="BO52" s="91" t="s">
        <v>15964</v>
      </c>
      <c r="BP52" s="91" t="s">
        <v>15965</v>
      </c>
      <c r="BQ52" s="91" t="s">
        <v>15966</v>
      </c>
      <c r="BR52" s="91"/>
      <c r="BS52" s="91" t="s">
        <v>15628</v>
      </c>
      <c r="BT52" s="91" t="s">
        <v>15967</v>
      </c>
      <c r="BU52" s="92">
        <v>45884</v>
      </c>
      <c r="BV52" s="92">
        <v>46230</v>
      </c>
      <c r="BW52" s="92">
        <v>46238</v>
      </c>
    </row>
    <row r="53" spans="1:75" x14ac:dyDescent="0.2">
      <c r="A53" s="91" t="s">
        <v>8340</v>
      </c>
      <c r="B53" s="91" t="s">
        <v>12412</v>
      </c>
      <c r="C53" s="91" t="s">
        <v>15968</v>
      </c>
      <c r="D53" s="91" t="s">
        <v>15969</v>
      </c>
      <c r="E53" s="91" t="s">
        <v>7390</v>
      </c>
      <c r="F53" s="91"/>
      <c r="G53" s="91"/>
      <c r="H53" s="91"/>
      <c r="I53" s="91" t="s">
        <v>15857</v>
      </c>
      <c r="J53" s="91" t="s">
        <v>2771</v>
      </c>
      <c r="K53" s="91"/>
      <c r="L53" s="91" t="s">
        <v>15488</v>
      </c>
      <c r="M53" s="91"/>
      <c r="N53" s="91"/>
      <c r="O53" s="91"/>
      <c r="P53" s="91"/>
      <c r="Q53" s="91"/>
      <c r="R53" s="91" t="s">
        <v>13653</v>
      </c>
      <c r="S53" s="91"/>
      <c r="T53" s="91" t="s">
        <v>15970</v>
      </c>
      <c r="U53" s="91">
        <v>19720</v>
      </c>
      <c r="V53" s="91">
        <v>10003</v>
      </c>
      <c r="W53" s="91" t="s">
        <v>15971</v>
      </c>
      <c r="X53" s="91" t="s">
        <v>15972</v>
      </c>
      <c r="Y53" s="91">
        <v>50800</v>
      </c>
      <c r="Z53" s="91" t="s">
        <v>94</v>
      </c>
      <c r="AA53" s="91" t="s">
        <v>536</v>
      </c>
      <c r="AB53" s="91" t="s">
        <v>15493</v>
      </c>
      <c r="AC53" s="91" t="s">
        <v>15494</v>
      </c>
      <c r="AD53" s="91">
        <v>39.599567</v>
      </c>
      <c r="AE53" s="91">
        <v>-75.644859999999994</v>
      </c>
      <c r="AF53" s="91">
        <v>580</v>
      </c>
      <c r="AG53" s="91">
        <v>500000</v>
      </c>
      <c r="AH53" s="91">
        <v>500000</v>
      </c>
      <c r="AI53" s="91">
        <v>72</v>
      </c>
      <c r="AJ53" s="91">
        <v>72</v>
      </c>
      <c r="AK53" s="91">
        <v>68.58</v>
      </c>
      <c r="AL53" s="91">
        <v>75.59</v>
      </c>
      <c r="AM53" s="91">
        <v>72</v>
      </c>
      <c r="AN53" s="91"/>
      <c r="AO53" s="91"/>
      <c r="AP53" s="91"/>
      <c r="AQ53" s="92">
        <v>45847</v>
      </c>
      <c r="AR53" s="91"/>
      <c r="AS53" s="92">
        <v>46057</v>
      </c>
      <c r="AT53" s="92">
        <v>46249</v>
      </c>
      <c r="AU53" s="92">
        <v>46066</v>
      </c>
      <c r="AV53" s="91">
        <v>0</v>
      </c>
      <c r="AW53" s="92">
        <v>46858</v>
      </c>
      <c r="AX53" s="91"/>
      <c r="AY53" s="91"/>
      <c r="AZ53" s="91"/>
      <c r="BA53" s="91" t="s">
        <v>15973</v>
      </c>
      <c r="BB53" s="91" t="s">
        <v>7792</v>
      </c>
      <c r="BC53" s="91">
        <v>5027</v>
      </c>
      <c r="BD53" s="91" t="s">
        <v>15496</v>
      </c>
      <c r="BE53" s="91" t="s">
        <v>15511</v>
      </c>
      <c r="BF53" s="91" t="s">
        <v>15512</v>
      </c>
      <c r="BG53" s="91" t="s">
        <v>15513</v>
      </c>
      <c r="BH53" s="91" t="s">
        <v>15514</v>
      </c>
      <c r="BI53" s="91" t="s">
        <v>2570</v>
      </c>
      <c r="BJ53" s="91" t="s">
        <v>13086</v>
      </c>
      <c r="BK53" s="91" t="s">
        <v>15974</v>
      </c>
      <c r="BL53" s="91" t="s">
        <v>2591</v>
      </c>
      <c r="BM53" s="91" t="s">
        <v>2592</v>
      </c>
      <c r="BN53" s="91"/>
      <c r="BO53" s="91" t="s">
        <v>15975</v>
      </c>
      <c r="BP53" s="91" t="s">
        <v>15976</v>
      </c>
      <c r="BQ53" s="91" t="s">
        <v>15977</v>
      </c>
      <c r="BR53" s="91"/>
      <c r="BS53" s="91" t="s">
        <v>15518</v>
      </c>
      <c r="BT53" s="91" t="s">
        <v>15978</v>
      </c>
      <c r="BU53" s="92">
        <v>45849</v>
      </c>
      <c r="BV53" s="92">
        <v>46120</v>
      </c>
      <c r="BW53" s="92">
        <v>46238</v>
      </c>
    </row>
    <row r="54" spans="1:75" x14ac:dyDescent="0.2">
      <c r="A54" s="91" t="s">
        <v>1133</v>
      </c>
      <c r="B54" s="91" t="s">
        <v>6387</v>
      </c>
      <c r="C54" s="91" t="s">
        <v>15979</v>
      </c>
      <c r="D54" s="91" t="s">
        <v>15980</v>
      </c>
      <c r="E54" s="91" t="s">
        <v>51</v>
      </c>
      <c r="F54" s="91"/>
      <c r="G54" s="91" t="s">
        <v>15561</v>
      </c>
      <c r="H54" s="91"/>
      <c r="I54" s="91" t="s">
        <v>15981</v>
      </c>
      <c r="J54" s="91" t="s">
        <v>643</v>
      </c>
      <c r="K54" s="91" t="s">
        <v>15982</v>
      </c>
      <c r="L54" s="91" t="s">
        <v>15488</v>
      </c>
      <c r="M54" s="91"/>
      <c r="N54" s="91"/>
      <c r="O54" s="91"/>
      <c r="P54" s="91" t="s">
        <v>15983</v>
      </c>
      <c r="Q54" s="91"/>
      <c r="R54" s="91"/>
      <c r="S54" s="91" t="s">
        <v>304</v>
      </c>
      <c r="T54" s="91" t="s">
        <v>15984</v>
      </c>
      <c r="U54" s="91">
        <v>75154</v>
      </c>
      <c r="V54" s="91">
        <v>48139</v>
      </c>
      <c r="W54" s="91" t="s">
        <v>15985</v>
      </c>
      <c r="X54" s="91" t="s">
        <v>15986</v>
      </c>
      <c r="Y54" s="91">
        <v>61196</v>
      </c>
      <c r="Z54" s="91" t="s">
        <v>49</v>
      </c>
      <c r="AA54" s="91" t="s">
        <v>50</v>
      </c>
      <c r="AB54" s="91" t="s">
        <v>15493</v>
      </c>
      <c r="AC54" s="91" t="s">
        <v>15494</v>
      </c>
      <c r="AD54" s="91">
        <v>32.544345999999997</v>
      </c>
      <c r="AE54" s="91">
        <v>-96.802340000000001</v>
      </c>
      <c r="AF54" s="91">
        <v>600</v>
      </c>
      <c r="AG54" s="91">
        <v>244000</v>
      </c>
      <c r="AH54" s="91">
        <v>244000</v>
      </c>
      <c r="AI54" s="91"/>
      <c r="AJ54" s="91">
        <v>25.64</v>
      </c>
      <c r="AK54" s="91">
        <v>24.45</v>
      </c>
      <c r="AL54" s="91">
        <v>26.89</v>
      </c>
      <c r="AM54" s="91">
        <v>25.64</v>
      </c>
      <c r="AN54" s="91"/>
      <c r="AO54" s="91"/>
      <c r="AP54" s="91">
        <v>36</v>
      </c>
      <c r="AQ54" s="92">
        <v>43599</v>
      </c>
      <c r="AR54" s="91"/>
      <c r="AS54" s="91"/>
      <c r="AT54" s="92">
        <v>45168</v>
      </c>
      <c r="AU54" s="91"/>
      <c r="AV54" s="91"/>
      <c r="AW54" s="92">
        <v>45595</v>
      </c>
      <c r="AX54" s="91"/>
      <c r="AY54" s="91"/>
      <c r="AZ54" s="91"/>
      <c r="BA54" s="91" t="s">
        <v>15632</v>
      </c>
      <c r="BB54" s="91" t="s">
        <v>7743</v>
      </c>
      <c r="BC54" s="91">
        <v>44372</v>
      </c>
      <c r="BD54" s="91"/>
      <c r="BE54" s="91"/>
      <c r="BF54" s="91"/>
      <c r="BG54" s="91"/>
      <c r="BH54" s="91" t="s">
        <v>15555</v>
      </c>
      <c r="BI54" s="91" t="s">
        <v>13080</v>
      </c>
      <c r="BJ54" s="91" t="s">
        <v>13081</v>
      </c>
      <c r="BK54" s="91" t="s">
        <v>15556</v>
      </c>
      <c r="BL54" s="91" t="s">
        <v>2636</v>
      </c>
      <c r="BM54" s="91" t="s">
        <v>2637</v>
      </c>
      <c r="BN54" s="91"/>
      <c r="BO54" s="91" t="s">
        <v>15987</v>
      </c>
      <c r="BP54" s="91" t="s">
        <v>15988</v>
      </c>
      <c r="BQ54" s="91" t="s">
        <v>15989</v>
      </c>
      <c r="BR54" s="91"/>
      <c r="BS54" s="91"/>
      <c r="BT54" s="91" t="s">
        <v>15990</v>
      </c>
      <c r="BU54" s="92">
        <v>45555</v>
      </c>
      <c r="BV54" s="92">
        <v>46120</v>
      </c>
      <c r="BW54" s="92">
        <v>46238</v>
      </c>
    </row>
    <row r="55" spans="1:75" x14ac:dyDescent="0.2">
      <c r="A55" s="91" t="s">
        <v>2479</v>
      </c>
      <c r="B55" s="91" t="s">
        <v>6386</v>
      </c>
      <c r="C55" s="91" t="s">
        <v>15979</v>
      </c>
      <c r="D55" s="91" t="s">
        <v>15980</v>
      </c>
      <c r="E55" s="91" t="s">
        <v>51</v>
      </c>
      <c r="F55" s="91"/>
      <c r="G55" s="91" t="s">
        <v>15561</v>
      </c>
      <c r="H55" s="91"/>
      <c r="I55" s="91" t="s">
        <v>15981</v>
      </c>
      <c r="J55" s="91" t="s">
        <v>643</v>
      </c>
      <c r="K55" s="91" t="s">
        <v>15982</v>
      </c>
      <c r="L55" s="91" t="s">
        <v>15488</v>
      </c>
      <c r="M55" s="91"/>
      <c r="N55" s="91"/>
      <c r="O55" s="91"/>
      <c r="P55" s="91" t="s">
        <v>15983</v>
      </c>
      <c r="Q55" s="91"/>
      <c r="R55" s="91"/>
      <c r="S55" s="91" t="s">
        <v>304</v>
      </c>
      <c r="T55" s="91" t="s">
        <v>15991</v>
      </c>
      <c r="U55" s="91">
        <v>75154</v>
      </c>
      <c r="V55" s="91">
        <v>48139</v>
      </c>
      <c r="W55" s="91" t="s">
        <v>15985</v>
      </c>
      <c r="X55" s="91" t="s">
        <v>15986</v>
      </c>
      <c r="Y55" s="91">
        <v>61196</v>
      </c>
      <c r="Z55" s="91" t="s">
        <v>49</v>
      </c>
      <c r="AA55" s="91" t="s">
        <v>50</v>
      </c>
      <c r="AB55" s="91" t="s">
        <v>15493</v>
      </c>
      <c r="AC55" s="91" t="s">
        <v>15494</v>
      </c>
      <c r="AD55" s="91">
        <v>32.541522999999998</v>
      </c>
      <c r="AE55" s="91">
        <v>-96.802216000000001</v>
      </c>
      <c r="AF55" s="91">
        <v>600</v>
      </c>
      <c r="AG55" s="91">
        <v>244000</v>
      </c>
      <c r="AH55" s="91">
        <v>244000</v>
      </c>
      <c r="AI55" s="91"/>
      <c r="AJ55" s="91">
        <v>25.64</v>
      </c>
      <c r="AK55" s="91">
        <v>24.45</v>
      </c>
      <c r="AL55" s="91">
        <v>26.89</v>
      </c>
      <c r="AM55" s="91">
        <v>25.64</v>
      </c>
      <c r="AN55" s="91"/>
      <c r="AO55" s="91"/>
      <c r="AP55" s="91">
        <v>38</v>
      </c>
      <c r="AQ55" s="92">
        <v>43599</v>
      </c>
      <c r="AR55" s="91"/>
      <c r="AS55" s="91"/>
      <c r="AT55" s="92">
        <v>44711</v>
      </c>
      <c r="AU55" s="91"/>
      <c r="AV55" s="91"/>
      <c r="AW55" s="92">
        <v>45107</v>
      </c>
      <c r="AX55" s="91"/>
      <c r="AY55" s="91"/>
      <c r="AZ55" s="91"/>
      <c r="BA55" s="91" t="s">
        <v>15632</v>
      </c>
      <c r="BB55" s="91" t="s">
        <v>7743</v>
      </c>
      <c r="BC55" s="91">
        <v>44372</v>
      </c>
      <c r="BD55" s="91"/>
      <c r="BE55" s="91"/>
      <c r="BF55" s="91"/>
      <c r="BG55" s="91"/>
      <c r="BH55" s="91" t="s">
        <v>15555</v>
      </c>
      <c r="BI55" s="91" t="s">
        <v>13080</v>
      </c>
      <c r="BJ55" s="91" t="s">
        <v>13081</v>
      </c>
      <c r="BK55" s="91" t="s">
        <v>15556</v>
      </c>
      <c r="BL55" s="91" t="s">
        <v>2636</v>
      </c>
      <c r="BM55" s="91" t="s">
        <v>2637</v>
      </c>
      <c r="BN55" s="91"/>
      <c r="BO55" s="91" t="s">
        <v>15987</v>
      </c>
      <c r="BP55" s="91" t="s">
        <v>15992</v>
      </c>
      <c r="BQ55" s="91" t="s">
        <v>15989</v>
      </c>
      <c r="BR55" s="91"/>
      <c r="BS55" s="91"/>
      <c r="BT55" s="91" t="s">
        <v>15993</v>
      </c>
      <c r="BU55" s="92">
        <v>45555</v>
      </c>
      <c r="BV55" s="92">
        <v>46120</v>
      </c>
      <c r="BW55" s="92">
        <v>46238</v>
      </c>
    </row>
    <row r="56" spans="1:75" x14ac:dyDescent="0.2">
      <c r="A56" s="91" t="s">
        <v>3788</v>
      </c>
      <c r="B56" s="91" t="s">
        <v>4222</v>
      </c>
      <c r="C56" s="91" t="s">
        <v>15994</v>
      </c>
      <c r="D56" s="91" t="s">
        <v>15995</v>
      </c>
      <c r="E56" s="91" t="s">
        <v>38</v>
      </c>
      <c r="F56" s="91"/>
      <c r="G56" s="91"/>
      <c r="H56" s="91"/>
      <c r="I56" s="91" t="s">
        <v>15996</v>
      </c>
      <c r="J56" s="91" t="s">
        <v>3219</v>
      </c>
      <c r="K56" s="91" t="s">
        <v>15997</v>
      </c>
      <c r="L56" s="91" t="s">
        <v>15496</v>
      </c>
      <c r="M56" s="91" t="s">
        <v>15998</v>
      </c>
      <c r="N56" s="91" t="s">
        <v>15999</v>
      </c>
      <c r="O56" s="91" t="s">
        <v>16000</v>
      </c>
      <c r="P56" s="91"/>
      <c r="Q56" s="91"/>
      <c r="R56" s="91"/>
      <c r="S56" s="91" t="s">
        <v>3798</v>
      </c>
      <c r="T56" s="91" t="s">
        <v>16001</v>
      </c>
      <c r="U56" s="91">
        <v>30721</v>
      </c>
      <c r="V56" s="91">
        <v>13313</v>
      </c>
      <c r="W56" s="91" t="s">
        <v>16002</v>
      </c>
      <c r="X56" s="91" t="s">
        <v>16003</v>
      </c>
      <c r="Y56" s="91">
        <v>21380</v>
      </c>
      <c r="Z56" s="91" t="s">
        <v>58</v>
      </c>
      <c r="AA56" s="91" t="s">
        <v>59</v>
      </c>
      <c r="AB56" s="91" t="s">
        <v>15493</v>
      </c>
      <c r="AC56" s="91" t="s">
        <v>15494</v>
      </c>
      <c r="AD56" s="91">
        <v>34.697463999999997</v>
      </c>
      <c r="AE56" s="91">
        <v>-84.941863999999995</v>
      </c>
      <c r="AF56" s="91"/>
      <c r="AG56" s="91">
        <v>250000</v>
      </c>
      <c r="AH56" s="91">
        <v>250000</v>
      </c>
      <c r="AI56" s="91">
        <v>145</v>
      </c>
      <c r="AJ56" s="91">
        <v>37.07</v>
      </c>
      <c r="AK56" s="91">
        <v>35.35</v>
      </c>
      <c r="AL56" s="91">
        <v>38.869999999999997</v>
      </c>
      <c r="AM56" s="91">
        <v>145</v>
      </c>
      <c r="AN56" s="91">
        <v>145</v>
      </c>
      <c r="AO56" s="91"/>
      <c r="AP56" s="91"/>
      <c r="AQ56" s="92">
        <v>45663</v>
      </c>
      <c r="AR56" s="91"/>
      <c r="AS56" s="91"/>
      <c r="AT56" s="92">
        <v>45778</v>
      </c>
      <c r="AU56" s="92">
        <v>46145</v>
      </c>
      <c r="AV56" s="91">
        <v>0.85</v>
      </c>
      <c r="AW56" s="92">
        <v>46477</v>
      </c>
      <c r="AX56" s="92">
        <v>46477</v>
      </c>
      <c r="AY56" s="92">
        <v>46477</v>
      </c>
      <c r="AZ56" s="91" t="s">
        <v>16004</v>
      </c>
      <c r="BA56" s="91"/>
      <c r="BB56" s="91"/>
      <c r="BC56" s="91"/>
      <c r="BD56" s="91"/>
      <c r="BE56" s="91"/>
      <c r="BF56" s="91"/>
      <c r="BG56" s="91"/>
      <c r="BH56" s="91" t="s">
        <v>15749</v>
      </c>
      <c r="BI56" s="91" t="s">
        <v>11214</v>
      </c>
      <c r="BJ56" s="91" t="s">
        <v>13095</v>
      </c>
      <c r="BK56" s="91"/>
      <c r="BL56" s="91"/>
      <c r="BM56" s="91"/>
      <c r="BN56" s="91"/>
      <c r="BO56" s="91" t="s">
        <v>16005</v>
      </c>
      <c r="BP56" s="91" t="s">
        <v>16006</v>
      </c>
      <c r="BQ56" s="91"/>
      <c r="BR56" s="91"/>
      <c r="BS56" s="91" t="s">
        <v>15572</v>
      </c>
      <c r="BT56" s="91" t="s">
        <v>16007</v>
      </c>
      <c r="BU56" s="92">
        <v>45736</v>
      </c>
      <c r="BV56" s="92">
        <v>46202</v>
      </c>
      <c r="BW56" s="92">
        <v>46238</v>
      </c>
    </row>
    <row r="57" spans="1:75" x14ac:dyDescent="0.2">
      <c r="A57" s="91" t="s">
        <v>180</v>
      </c>
      <c r="B57" s="91" t="s">
        <v>6546</v>
      </c>
      <c r="C57" s="91" t="s">
        <v>16008</v>
      </c>
      <c r="D57" s="91" t="s">
        <v>16009</v>
      </c>
      <c r="E57" s="91" t="s">
        <v>51</v>
      </c>
      <c r="F57" s="91" t="s">
        <v>15561</v>
      </c>
      <c r="G57" s="91"/>
      <c r="H57" s="91"/>
      <c r="I57" s="91" t="s">
        <v>16010</v>
      </c>
      <c r="J57" s="91" t="s">
        <v>69</v>
      </c>
      <c r="K57" s="91" t="s">
        <v>16011</v>
      </c>
      <c r="L57" s="91" t="s">
        <v>15488</v>
      </c>
      <c r="M57" s="91"/>
      <c r="N57" s="91"/>
      <c r="O57" s="91"/>
      <c r="P57" s="91" t="s">
        <v>1489</v>
      </c>
      <c r="Q57" s="91"/>
      <c r="R57" s="91"/>
      <c r="S57" s="91"/>
      <c r="T57" s="91" t="s">
        <v>16012</v>
      </c>
      <c r="U57" s="91">
        <v>95054</v>
      </c>
      <c r="V57" s="91">
        <v>6085</v>
      </c>
      <c r="W57" s="91" t="s">
        <v>15624</v>
      </c>
      <c r="X57" s="91" t="s">
        <v>15625</v>
      </c>
      <c r="Y57" s="91">
        <v>69084</v>
      </c>
      <c r="Z57" s="91" t="s">
        <v>39</v>
      </c>
      <c r="AA57" s="91" t="s">
        <v>40</v>
      </c>
      <c r="AB57" s="91" t="s">
        <v>15493</v>
      </c>
      <c r="AC57" s="91" t="s">
        <v>15494</v>
      </c>
      <c r="AD57" s="91">
        <v>37.375050000000002</v>
      </c>
      <c r="AE57" s="91">
        <v>-121.969864</v>
      </c>
      <c r="AF57" s="91"/>
      <c r="AG57" s="91">
        <v>240000</v>
      </c>
      <c r="AH57" s="91">
        <v>240000</v>
      </c>
      <c r="AI57" s="91">
        <v>34</v>
      </c>
      <c r="AJ57" s="91">
        <v>27.96</v>
      </c>
      <c r="AK57" s="91">
        <v>26.66</v>
      </c>
      <c r="AL57" s="91">
        <v>29.32</v>
      </c>
      <c r="AM57" s="91">
        <v>34</v>
      </c>
      <c r="AN57" s="91"/>
      <c r="AO57" s="91"/>
      <c r="AP57" s="91"/>
      <c r="AQ57" s="92">
        <v>45039</v>
      </c>
      <c r="AR57" s="91"/>
      <c r="AS57" s="91"/>
      <c r="AT57" s="92">
        <v>45047</v>
      </c>
      <c r="AU57" s="91"/>
      <c r="AV57" s="91"/>
      <c r="AW57" s="92">
        <v>45839</v>
      </c>
      <c r="AX57" s="91"/>
      <c r="AY57" s="91"/>
      <c r="AZ57" s="91"/>
      <c r="BA57" s="91" t="s">
        <v>15583</v>
      </c>
      <c r="BB57" s="91" t="s">
        <v>7749</v>
      </c>
      <c r="BC57" s="91">
        <v>14328</v>
      </c>
      <c r="BD57" s="91" t="s">
        <v>15496</v>
      </c>
      <c r="BE57" s="91" t="s">
        <v>15584</v>
      </c>
      <c r="BF57" s="91" t="s">
        <v>15585</v>
      </c>
      <c r="BG57" s="91" t="s">
        <v>15586</v>
      </c>
      <c r="BH57" s="91" t="s">
        <v>15587</v>
      </c>
      <c r="BI57" s="91" t="s">
        <v>13079</v>
      </c>
      <c r="BJ57" s="91" t="s">
        <v>2631</v>
      </c>
      <c r="BK57" s="91" t="s">
        <v>15588</v>
      </c>
      <c r="BL57" s="91" t="s">
        <v>2632</v>
      </c>
      <c r="BM57" s="91" t="s">
        <v>2633</v>
      </c>
      <c r="BN57" s="91"/>
      <c r="BO57" s="91" t="s">
        <v>16013</v>
      </c>
      <c r="BP57" s="91" t="s">
        <v>16014</v>
      </c>
      <c r="BQ57" s="91"/>
      <c r="BR57" s="91"/>
      <c r="BS57" s="91"/>
      <c r="BT57" s="91" t="s">
        <v>16015</v>
      </c>
      <c r="BU57" s="92">
        <v>45615</v>
      </c>
      <c r="BV57" s="92">
        <v>46120</v>
      </c>
      <c r="BW57" s="92">
        <v>46238</v>
      </c>
    </row>
    <row r="58" spans="1:75" x14ac:dyDescent="0.2">
      <c r="A58" s="91" t="s">
        <v>1242</v>
      </c>
      <c r="B58" s="91" t="s">
        <v>6607</v>
      </c>
      <c r="C58" s="91" t="s">
        <v>16016</v>
      </c>
      <c r="D58" s="91" t="s">
        <v>16017</v>
      </c>
      <c r="E58" s="91" t="s">
        <v>32</v>
      </c>
      <c r="F58" s="91"/>
      <c r="G58" s="91"/>
      <c r="H58" s="91"/>
      <c r="I58" s="91" t="s">
        <v>16010</v>
      </c>
      <c r="J58" s="91" t="s">
        <v>69</v>
      </c>
      <c r="K58" s="91" t="s">
        <v>16011</v>
      </c>
      <c r="L58" s="91" t="s">
        <v>15488</v>
      </c>
      <c r="M58" s="91"/>
      <c r="N58" s="91"/>
      <c r="O58" s="91"/>
      <c r="P58" s="91" t="s">
        <v>1489</v>
      </c>
      <c r="Q58" s="91" t="s">
        <v>16018</v>
      </c>
      <c r="R58" s="91" t="s">
        <v>16019</v>
      </c>
      <c r="S58" s="91"/>
      <c r="T58" s="91" t="s">
        <v>16020</v>
      </c>
      <c r="U58" s="91">
        <v>80216</v>
      </c>
      <c r="V58" s="91">
        <v>8031</v>
      </c>
      <c r="W58" s="91" t="s">
        <v>16021</v>
      </c>
      <c r="X58" s="91" t="s">
        <v>6612</v>
      </c>
      <c r="Y58" s="91">
        <v>20000</v>
      </c>
      <c r="Z58" s="91" t="s">
        <v>163</v>
      </c>
      <c r="AA58" s="91" t="s">
        <v>164</v>
      </c>
      <c r="AB58" s="91" t="s">
        <v>15493</v>
      </c>
      <c r="AC58" s="91" t="s">
        <v>15494</v>
      </c>
      <c r="AD58" s="91">
        <v>39.787562999999999</v>
      </c>
      <c r="AE58" s="91">
        <v>-104.96174999999999</v>
      </c>
      <c r="AF58" s="91"/>
      <c r="AG58" s="91">
        <v>112000</v>
      </c>
      <c r="AH58" s="91">
        <v>112000</v>
      </c>
      <c r="AI58" s="91">
        <v>21</v>
      </c>
      <c r="AJ58" s="91">
        <v>21.11</v>
      </c>
      <c r="AK58" s="91">
        <v>20.13</v>
      </c>
      <c r="AL58" s="91">
        <v>22.14</v>
      </c>
      <c r="AM58" s="91">
        <v>21</v>
      </c>
      <c r="AN58" s="91">
        <v>21</v>
      </c>
      <c r="AO58" s="91"/>
      <c r="AP58" s="91"/>
      <c r="AQ58" s="92">
        <v>45272</v>
      </c>
      <c r="AR58" s="91"/>
      <c r="AS58" s="91"/>
      <c r="AT58" s="91"/>
      <c r="AU58" s="92">
        <v>46216</v>
      </c>
      <c r="AV58" s="91">
        <v>0</v>
      </c>
      <c r="AW58" s="92">
        <v>47391</v>
      </c>
      <c r="AX58" s="92">
        <v>47391</v>
      </c>
      <c r="AY58" s="91"/>
      <c r="AZ58" s="91"/>
      <c r="BA58" s="91" t="s">
        <v>16022</v>
      </c>
      <c r="BB58" s="91" t="s">
        <v>7777</v>
      </c>
      <c r="BC58" s="91">
        <v>15466</v>
      </c>
      <c r="BD58" s="91" t="s">
        <v>15496</v>
      </c>
      <c r="BE58" s="91" t="s">
        <v>15921</v>
      </c>
      <c r="BF58" s="91" t="s">
        <v>15922</v>
      </c>
      <c r="BG58" s="91" t="s">
        <v>15923</v>
      </c>
      <c r="BH58" s="91" t="s">
        <v>16023</v>
      </c>
      <c r="BI58" s="91" t="s">
        <v>11213</v>
      </c>
      <c r="BJ58" s="91" t="s">
        <v>13093</v>
      </c>
      <c r="BK58" s="91"/>
      <c r="BL58" s="91"/>
      <c r="BM58" s="91"/>
      <c r="BN58" s="91"/>
      <c r="BO58" s="91" t="s">
        <v>16024</v>
      </c>
      <c r="BP58" s="91" t="s">
        <v>16025</v>
      </c>
      <c r="BQ58" s="91"/>
      <c r="BR58" s="91"/>
      <c r="BS58" s="91" t="s">
        <v>15628</v>
      </c>
      <c r="BT58" s="91" t="s">
        <v>16026</v>
      </c>
      <c r="BU58" s="92">
        <v>45615</v>
      </c>
      <c r="BV58" s="92">
        <v>46223</v>
      </c>
      <c r="BW58" s="92">
        <v>46238</v>
      </c>
    </row>
    <row r="59" spans="1:75" x14ac:dyDescent="0.2">
      <c r="A59" s="93" t="s">
        <v>618</v>
      </c>
      <c r="B59" s="91" t="s">
        <v>4384</v>
      </c>
      <c r="C59" s="91"/>
      <c r="D59" s="91"/>
      <c r="E59" s="91" t="s">
        <v>32</v>
      </c>
      <c r="F59" s="91"/>
      <c r="G59" s="91"/>
      <c r="H59" s="91"/>
      <c r="I59" s="91" t="s">
        <v>16027</v>
      </c>
      <c r="J59" s="91" t="s">
        <v>293</v>
      </c>
      <c r="K59" s="91" t="s">
        <v>16028</v>
      </c>
      <c r="L59" s="91" t="s">
        <v>15488</v>
      </c>
      <c r="M59" s="91"/>
      <c r="N59" s="91"/>
      <c r="O59" s="91"/>
      <c r="P59" s="91" t="s">
        <v>16029</v>
      </c>
      <c r="Q59" s="91" t="s">
        <v>15741</v>
      </c>
      <c r="R59" s="91"/>
      <c r="S59" s="91"/>
      <c r="T59" s="91" t="s">
        <v>16030</v>
      </c>
      <c r="U59" s="91">
        <v>20166</v>
      </c>
      <c r="V59" s="91">
        <v>51107</v>
      </c>
      <c r="W59" s="91" t="s">
        <v>15645</v>
      </c>
      <c r="X59" s="91" t="s">
        <v>15757</v>
      </c>
      <c r="Y59" s="91">
        <v>75376</v>
      </c>
      <c r="Z59" s="91" t="s">
        <v>52</v>
      </c>
      <c r="AA59" s="91" t="s">
        <v>53</v>
      </c>
      <c r="AB59" s="91" t="s">
        <v>15493</v>
      </c>
      <c r="AC59" s="91" t="s">
        <v>15494</v>
      </c>
      <c r="AD59" s="91">
        <v>39.037174</v>
      </c>
      <c r="AE59" s="91">
        <v>-77.435265000000001</v>
      </c>
      <c r="AF59" s="91"/>
      <c r="AG59" s="91"/>
      <c r="AH59" s="91">
        <v>500000</v>
      </c>
      <c r="AI59" s="91">
        <v>80</v>
      </c>
      <c r="AJ59" s="91"/>
      <c r="AK59" s="91"/>
      <c r="AL59" s="91"/>
      <c r="AM59" s="91">
        <v>80</v>
      </c>
      <c r="AN59" s="91">
        <v>80</v>
      </c>
      <c r="AO59" s="91"/>
      <c r="AP59" s="91"/>
      <c r="AQ59" s="92">
        <v>44614</v>
      </c>
      <c r="AR59" s="91"/>
      <c r="AS59" s="91"/>
      <c r="AT59" s="91"/>
      <c r="AU59" s="92">
        <v>46231</v>
      </c>
      <c r="AV59" s="91">
        <v>0</v>
      </c>
      <c r="AW59" s="92">
        <v>47208</v>
      </c>
      <c r="AX59" s="92">
        <v>47208</v>
      </c>
      <c r="AY59" s="91"/>
      <c r="AZ59" s="91"/>
      <c r="BA59" s="91"/>
      <c r="BB59" s="91"/>
      <c r="BC59" s="91"/>
      <c r="BD59" s="91"/>
      <c r="BE59" s="91"/>
      <c r="BF59" s="91"/>
      <c r="BG59" s="91"/>
      <c r="BH59" s="91" t="s">
        <v>15514</v>
      </c>
      <c r="BI59" s="91" t="s">
        <v>2570</v>
      </c>
      <c r="BJ59" s="91" t="s">
        <v>13086</v>
      </c>
      <c r="BK59" s="91" t="s">
        <v>15641</v>
      </c>
      <c r="BL59" s="91" t="s">
        <v>2573</v>
      </c>
      <c r="BM59" s="91" t="s">
        <v>2574</v>
      </c>
      <c r="BN59" s="91"/>
      <c r="BO59" s="91" t="s">
        <v>16031</v>
      </c>
      <c r="BP59" s="91" t="s">
        <v>16032</v>
      </c>
      <c r="BQ59" s="91"/>
      <c r="BR59" s="91"/>
      <c r="BS59" s="91" t="s">
        <v>15628</v>
      </c>
      <c r="BT59" s="91" t="s">
        <v>16033</v>
      </c>
      <c r="BU59" s="92">
        <v>45615</v>
      </c>
      <c r="BV59" s="92">
        <v>46232</v>
      </c>
      <c r="BW59" s="92">
        <v>46238</v>
      </c>
    </row>
    <row r="60" spans="1:75" x14ac:dyDescent="0.2">
      <c r="A60" s="91" t="s">
        <v>292</v>
      </c>
      <c r="B60" s="91" t="s">
        <v>4279</v>
      </c>
      <c r="C60" s="91" t="s">
        <v>16034</v>
      </c>
      <c r="D60" s="91" t="s">
        <v>16035</v>
      </c>
      <c r="E60" s="91" t="s">
        <v>51</v>
      </c>
      <c r="F60" s="91"/>
      <c r="G60" s="91"/>
      <c r="H60" s="91"/>
      <c r="I60" s="91" t="s">
        <v>16027</v>
      </c>
      <c r="J60" s="91" t="s">
        <v>293</v>
      </c>
      <c r="K60" s="91" t="s">
        <v>16028</v>
      </c>
      <c r="L60" s="91" t="s">
        <v>15488</v>
      </c>
      <c r="M60" s="91"/>
      <c r="N60" s="91"/>
      <c r="O60" s="91"/>
      <c r="P60" s="91" t="s">
        <v>16029</v>
      </c>
      <c r="Q60" s="91"/>
      <c r="R60" s="91" t="s">
        <v>16036</v>
      </c>
      <c r="S60" s="91"/>
      <c r="T60" s="91" t="s">
        <v>16037</v>
      </c>
      <c r="U60" s="91">
        <v>20155</v>
      </c>
      <c r="V60" s="91">
        <v>51153</v>
      </c>
      <c r="W60" s="91" t="s">
        <v>15638</v>
      </c>
      <c r="X60" s="91" t="s">
        <v>15813</v>
      </c>
      <c r="Y60" s="91">
        <v>30176</v>
      </c>
      <c r="Z60" s="91" t="s">
        <v>52</v>
      </c>
      <c r="AA60" s="91" t="s">
        <v>53</v>
      </c>
      <c r="AB60" s="91" t="s">
        <v>15493</v>
      </c>
      <c r="AC60" s="91" t="s">
        <v>15494</v>
      </c>
      <c r="AD60" s="91">
        <v>38.802562999999999</v>
      </c>
      <c r="AE60" s="91">
        <v>-77.582560000000001</v>
      </c>
      <c r="AF60" s="91">
        <v>130</v>
      </c>
      <c r="AG60" s="91">
        <v>470000</v>
      </c>
      <c r="AH60" s="91">
        <v>470000</v>
      </c>
      <c r="AI60" s="91">
        <v>72</v>
      </c>
      <c r="AJ60" s="91">
        <v>54.38</v>
      </c>
      <c r="AK60" s="91">
        <v>51.85</v>
      </c>
      <c r="AL60" s="91">
        <v>57.02</v>
      </c>
      <c r="AM60" s="91">
        <v>72</v>
      </c>
      <c r="AN60" s="91"/>
      <c r="AO60" s="91"/>
      <c r="AP60" s="91">
        <v>64</v>
      </c>
      <c r="AQ60" s="91"/>
      <c r="AR60" s="91"/>
      <c r="AS60" s="91"/>
      <c r="AT60" s="92">
        <v>44470</v>
      </c>
      <c r="AU60" s="91"/>
      <c r="AV60" s="91"/>
      <c r="AW60" s="92">
        <v>45413</v>
      </c>
      <c r="AX60" s="91"/>
      <c r="AY60" s="91"/>
      <c r="AZ60" s="91"/>
      <c r="BA60" s="91"/>
      <c r="BB60" s="91"/>
      <c r="BC60" s="91"/>
      <c r="BD60" s="91"/>
      <c r="BE60" s="91"/>
      <c r="BF60" s="91"/>
      <c r="BG60" s="91"/>
      <c r="BH60" s="91" t="s">
        <v>15514</v>
      </c>
      <c r="BI60" s="91" t="s">
        <v>2570</v>
      </c>
      <c r="BJ60" s="91" t="s">
        <v>13086</v>
      </c>
      <c r="BK60" s="91" t="s">
        <v>15641</v>
      </c>
      <c r="BL60" s="91" t="s">
        <v>2573</v>
      </c>
      <c r="BM60" s="91" t="s">
        <v>2574</v>
      </c>
      <c r="BN60" s="91"/>
      <c r="BO60" s="91" t="s">
        <v>16038</v>
      </c>
      <c r="BP60" s="91" t="s">
        <v>16039</v>
      </c>
      <c r="BQ60" s="91"/>
      <c r="BR60" s="91"/>
      <c r="BS60" s="91"/>
      <c r="BT60" s="91" t="s">
        <v>16040</v>
      </c>
      <c r="BU60" s="92">
        <v>45474</v>
      </c>
      <c r="BV60" s="92">
        <v>46185</v>
      </c>
      <c r="BW60" s="92">
        <v>46238</v>
      </c>
    </row>
    <row r="61" spans="1:75" x14ac:dyDescent="0.2">
      <c r="A61" s="91" t="s">
        <v>2207</v>
      </c>
      <c r="B61" s="91" t="s">
        <v>5344</v>
      </c>
      <c r="C61" s="91" t="s">
        <v>16041</v>
      </c>
      <c r="D61" s="91" t="s">
        <v>16042</v>
      </c>
      <c r="E61" s="91" t="s">
        <v>51</v>
      </c>
      <c r="F61" s="91"/>
      <c r="G61" s="91"/>
      <c r="H61" s="91"/>
      <c r="I61" s="91" t="s">
        <v>16043</v>
      </c>
      <c r="J61" s="91" t="s">
        <v>205</v>
      </c>
      <c r="K61" s="91" t="s">
        <v>16044</v>
      </c>
      <c r="L61" s="91" t="s">
        <v>15488</v>
      </c>
      <c r="M61" s="91"/>
      <c r="N61" s="91"/>
      <c r="O61" s="91"/>
      <c r="P61" s="91" t="s">
        <v>16045</v>
      </c>
      <c r="Q61" s="91"/>
      <c r="R61" s="91"/>
      <c r="S61" s="91"/>
      <c r="T61" s="91" t="s">
        <v>16046</v>
      </c>
      <c r="U61" s="91">
        <v>60502</v>
      </c>
      <c r="V61" s="91">
        <v>17043</v>
      </c>
      <c r="W61" s="91" t="s">
        <v>16047</v>
      </c>
      <c r="X61" s="91" t="s">
        <v>16048</v>
      </c>
      <c r="Y61" s="91">
        <v>3012</v>
      </c>
      <c r="Z61" s="91" t="s">
        <v>46</v>
      </c>
      <c r="AA61" s="91" t="s">
        <v>47</v>
      </c>
      <c r="AB61" s="91" t="s">
        <v>15493</v>
      </c>
      <c r="AC61" s="91" t="s">
        <v>15494</v>
      </c>
      <c r="AD61" s="91">
        <v>41.80247</v>
      </c>
      <c r="AE61" s="91">
        <v>-88.247559999999993</v>
      </c>
      <c r="AF61" s="91"/>
      <c r="AG61" s="91">
        <v>411175</v>
      </c>
      <c r="AH61" s="91">
        <v>411175</v>
      </c>
      <c r="AI61" s="91"/>
      <c r="AJ61" s="91">
        <v>50</v>
      </c>
      <c r="AK61" s="91">
        <v>47.72</v>
      </c>
      <c r="AL61" s="91">
        <v>52.4</v>
      </c>
      <c r="AM61" s="91">
        <v>50</v>
      </c>
      <c r="AN61" s="91">
        <v>40</v>
      </c>
      <c r="AO61" s="91"/>
      <c r="AP61" s="91">
        <v>22</v>
      </c>
      <c r="AQ61" s="92">
        <v>45567</v>
      </c>
      <c r="AR61" s="91"/>
      <c r="AS61" s="91"/>
      <c r="AT61" s="92">
        <v>45580</v>
      </c>
      <c r="AU61" s="92">
        <v>46064</v>
      </c>
      <c r="AV61" s="91">
        <v>1</v>
      </c>
      <c r="AW61" s="92">
        <v>46064</v>
      </c>
      <c r="AX61" s="91"/>
      <c r="AY61" s="91"/>
      <c r="AZ61" s="91"/>
      <c r="BA61" s="91" t="s">
        <v>15509</v>
      </c>
      <c r="BB61" s="91" t="s">
        <v>7750</v>
      </c>
      <c r="BC61" s="91">
        <v>4110</v>
      </c>
      <c r="BD61" s="91" t="s">
        <v>15510</v>
      </c>
      <c r="BE61" s="91" t="s">
        <v>15511</v>
      </c>
      <c r="BF61" s="91" t="s">
        <v>15512</v>
      </c>
      <c r="BG61" s="91" t="s">
        <v>15513</v>
      </c>
      <c r="BH61" s="91" t="s">
        <v>15514</v>
      </c>
      <c r="BI61" s="91" t="s">
        <v>2570</v>
      </c>
      <c r="BJ61" s="91" t="s">
        <v>13086</v>
      </c>
      <c r="BK61" s="91" t="s">
        <v>15515</v>
      </c>
      <c r="BL61" s="91" t="s">
        <v>2587</v>
      </c>
      <c r="BM61" s="91" t="s">
        <v>2588</v>
      </c>
      <c r="BN61" s="91"/>
      <c r="BO61" s="91" t="s">
        <v>16049</v>
      </c>
      <c r="BP61" s="91" t="s">
        <v>16050</v>
      </c>
      <c r="BQ61" s="91"/>
      <c r="BR61" s="91"/>
      <c r="BS61" s="91"/>
      <c r="BT61" s="91" t="s">
        <v>16051</v>
      </c>
      <c r="BU61" s="92">
        <v>45615</v>
      </c>
      <c r="BV61" s="92">
        <v>46202</v>
      </c>
      <c r="BW61" s="92">
        <v>46238</v>
      </c>
    </row>
    <row r="62" spans="1:75" x14ac:dyDescent="0.2">
      <c r="A62" s="91" t="s">
        <v>1298</v>
      </c>
      <c r="B62" s="91" t="s">
        <v>6763</v>
      </c>
      <c r="C62" s="91" t="s">
        <v>16052</v>
      </c>
      <c r="D62" s="91" t="s">
        <v>16053</v>
      </c>
      <c r="E62" s="91" t="s">
        <v>32</v>
      </c>
      <c r="F62" s="91"/>
      <c r="G62" s="91"/>
      <c r="H62" s="91"/>
      <c r="I62" s="91" t="s">
        <v>16043</v>
      </c>
      <c r="J62" s="91" t="s">
        <v>205</v>
      </c>
      <c r="K62" s="91" t="s">
        <v>16044</v>
      </c>
      <c r="L62" s="91" t="s">
        <v>15488</v>
      </c>
      <c r="M62" s="91"/>
      <c r="N62" s="91"/>
      <c r="O62" s="91"/>
      <c r="P62" s="91" t="s">
        <v>16045</v>
      </c>
      <c r="Q62" s="91"/>
      <c r="R62" s="91"/>
      <c r="S62" s="91"/>
      <c r="T62" s="91" t="s">
        <v>16054</v>
      </c>
      <c r="U62" s="91">
        <v>85286</v>
      </c>
      <c r="V62" s="91">
        <v>4013</v>
      </c>
      <c r="W62" s="91" t="s">
        <v>15690</v>
      </c>
      <c r="X62" s="91" t="s">
        <v>16055</v>
      </c>
      <c r="Y62" s="91">
        <v>12000</v>
      </c>
      <c r="Z62" s="91" t="s">
        <v>41</v>
      </c>
      <c r="AA62" s="91" t="s">
        <v>42</v>
      </c>
      <c r="AB62" s="91" t="s">
        <v>15493</v>
      </c>
      <c r="AC62" s="91" t="s">
        <v>15494</v>
      </c>
      <c r="AD62" s="91">
        <v>33.273266</v>
      </c>
      <c r="AE62" s="91">
        <v>-111.88338</v>
      </c>
      <c r="AF62" s="91">
        <v>85</v>
      </c>
      <c r="AG62" s="91"/>
      <c r="AH62" s="91"/>
      <c r="AI62" s="91">
        <v>36</v>
      </c>
      <c r="AJ62" s="91"/>
      <c r="AK62" s="91"/>
      <c r="AL62" s="91"/>
      <c r="AM62" s="91">
        <v>36</v>
      </c>
      <c r="AN62" s="91"/>
      <c r="AO62" s="91"/>
      <c r="AP62" s="91"/>
      <c r="AQ62" s="91"/>
      <c r="AR62" s="91"/>
      <c r="AS62" s="91"/>
      <c r="AT62" s="91"/>
      <c r="AU62" s="92">
        <v>46117</v>
      </c>
      <c r="AV62" s="91">
        <v>0.1</v>
      </c>
      <c r="AW62" s="92">
        <v>46508</v>
      </c>
      <c r="AX62" s="92">
        <v>46508</v>
      </c>
      <c r="AY62" s="91"/>
      <c r="AZ62" s="91"/>
      <c r="BA62" s="91" t="s">
        <v>15692</v>
      </c>
      <c r="BB62" s="91" t="s">
        <v>7754</v>
      </c>
      <c r="BC62" s="91">
        <v>16572</v>
      </c>
      <c r="BD62" s="91" t="s">
        <v>15488</v>
      </c>
      <c r="BE62" s="91"/>
      <c r="BF62" s="91"/>
      <c r="BG62" s="91"/>
      <c r="BH62" s="91" t="s">
        <v>15693</v>
      </c>
      <c r="BI62" s="91" t="s">
        <v>11215</v>
      </c>
      <c r="BJ62" s="91" t="s">
        <v>7754</v>
      </c>
      <c r="BK62" s="91"/>
      <c r="BL62" s="91"/>
      <c r="BM62" s="91"/>
      <c r="BN62" s="91"/>
      <c r="BO62" s="91" t="s">
        <v>16056</v>
      </c>
      <c r="BP62" s="91" t="s">
        <v>16057</v>
      </c>
      <c r="BQ62" s="91"/>
      <c r="BR62" s="91"/>
      <c r="BS62" s="91" t="s">
        <v>15518</v>
      </c>
      <c r="BT62" s="91" t="s">
        <v>16058</v>
      </c>
      <c r="BU62" s="92">
        <v>45615</v>
      </c>
      <c r="BV62" s="92">
        <v>46202</v>
      </c>
      <c r="BW62" s="92">
        <v>46238</v>
      </c>
    </row>
    <row r="63" spans="1:75" x14ac:dyDescent="0.2">
      <c r="A63" s="91" t="s">
        <v>208</v>
      </c>
      <c r="B63" s="91" t="s">
        <v>6754</v>
      </c>
      <c r="C63" s="91" t="s">
        <v>16052</v>
      </c>
      <c r="D63" s="91" t="s">
        <v>16053</v>
      </c>
      <c r="E63" s="91" t="s">
        <v>51</v>
      </c>
      <c r="F63" s="91"/>
      <c r="G63" s="91"/>
      <c r="H63" s="91"/>
      <c r="I63" s="91" t="s">
        <v>16043</v>
      </c>
      <c r="J63" s="91" t="s">
        <v>205</v>
      </c>
      <c r="K63" s="91" t="s">
        <v>16044</v>
      </c>
      <c r="L63" s="91" t="s">
        <v>15488</v>
      </c>
      <c r="M63" s="91"/>
      <c r="N63" s="91"/>
      <c r="O63" s="91"/>
      <c r="P63" s="91" t="s">
        <v>16045</v>
      </c>
      <c r="Q63" s="91"/>
      <c r="R63" s="91"/>
      <c r="S63" s="91"/>
      <c r="T63" s="91" t="s">
        <v>16054</v>
      </c>
      <c r="U63" s="91">
        <v>85286</v>
      </c>
      <c r="V63" s="91">
        <v>4013</v>
      </c>
      <c r="W63" s="91" t="s">
        <v>15690</v>
      </c>
      <c r="X63" s="91" t="s">
        <v>16055</v>
      </c>
      <c r="Y63" s="91">
        <v>12000</v>
      </c>
      <c r="Z63" s="91" t="s">
        <v>41</v>
      </c>
      <c r="AA63" s="91" t="s">
        <v>42</v>
      </c>
      <c r="AB63" s="91" t="s">
        <v>15493</v>
      </c>
      <c r="AC63" s="91" t="s">
        <v>15494</v>
      </c>
      <c r="AD63" s="91">
        <v>33.270977000000002</v>
      </c>
      <c r="AE63" s="91">
        <v>-111.881775</v>
      </c>
      <c r="AF63" s="91">
        <v>85</v>
      </c>
      <c r="AG63" s="91">
        <v>101470</v>
      </c>
      <c r="AH63" s="91">
        <v>101470</v>
      </c>
      <c r="AI63" s="91"/>
      <c r="AJ63" s="91">
        <v>8.24</v>
      </c>
      <c r="AK63" s="91">
        <v>7.86</v>
      </c>
      <c r="AL63" s="91">
        <v>8.64</v>
      </c>
      <c r="AM63" s="91">
        <v>8.24</v>
      </c>
      <c r="AN63" s="91"/>
      <c r="AO63" s="91"/>
      <c r="AP63" s="91">
        <v>8</v>
      </c>
      <c r="AQ63" s="91"/>
      <c r="AR63" s="91"/>
      <c r="AS63" s="91"/>
      <c r="AT63" s="92">
        <v>41061</v>
      </c>
      <c r="AU63" s="91"/>
      <c r="AV63" s="91"/>
      <c r="AW63" s="92">
        <v>41365</v>
      </c>
      <c r="AX63" s="91"/>
      <c r="AY63" s="91"/>
      <c r="AZ63" s="91"/>
      <c r="BA63" s="91" t="s">
        <v>15692</v>
      </c>
      <c r="BB63" s="91" t="s">
        <v>7754</v>
      </c>
      <c r="BC63" s="91">
        <v>16572</v>
      </c>
      <c r="BD63" s="91" t="s">
        <v>15488</v>
      </c>
      <c r="BE63" s="91"/>
      <c r="BF63" s="91"/>
      <c r="BG63" s="91"/>
      <c r="BH63" s="91" t="s">
        <v>15693</v>
      </c>
      <c r="BI63" s="91" t="s">
        <v>11215</v>
      </c>
      <c r="BJ63" s="91" t="s">
        <v>7754</v>
      </c>
      <c r="BK63" s="91"/>
      <c r="BL63" s="91"/>
      <c r="BM63" s="91"/>
      <c r="BN63" s="91"/>
      <c r="BO63" s="91" t="s">
        <v>16056</v>
      </c>
      <c r="BP63" s="91" t="s">
        <v>16059</v>
      </c>
      <c r="BQ63" s="91"/>
      <c r="BR63" s="91"/>
      <c r="BS63" s="91"/>
      <c r="BT63" s="91"/>
      <c r="BU63" s="92">
        <v>45474</v>
      </c>
      <c r="BV63" s="92">
        <v>46101</v>
      </c>
      <c r="BW63" s="92">
        <v>46238</v>
      </c>
    </row>
    <row r="64" spans="1:75" x14ac:dyDescent="0.2">
      <c r="A64" s="91" t="s">
        <v>8975</v>
      </c>
      <c r="B64" s="91" t="s">
        <v>8976</v>
      </c>
      <c r="C64" s="91" t="s">
        <v>16060</v>
      </c>
      <c r="D64" s="91" t="s">
        <v>16061</v>
      </c>
      <c r="E64" s="91" t="s">
        <v>32</v>
      </c>
      <c r="F64" s="91"/>
      <c r="G64" s="91"/>
      <c r="H64" s="91"/>
      <c r="I64" s="91" t="s">
        <v>16043</v>
      </c>
      <c r="J64" s="91" t="s">
        <v>205</v>
      </c>
      <c r="K64" s="91" t="s">
        <v>16044</v>
      </c>
      <c r="L64" s="91" t="s">
        <v>15488</v>
      </c>
      <c r="M64" s="91"/>
      <c r="N64" s="91"/>
      <c r="O64" s="91"/>
      <c r="P64" s="91"/>
      <c r="Q64" s="91"/>
      <c r="R64" s="91"/>
      <c r="S64" s="91"/>
      <c r="T64" s="91" t="s">
        <v>16062</v>
      </c>
      <c r="U64" s="91">
        <v>20148</v>
      </c>
      <c r="V64" s="91">
        <v>51107</v>
      </c>
      <c r="W64" s="91" t="s">
        <v>15645</v>
      </c>
      <c r="X64" s="91" t="s">
        <v>16063</v>
      </c>
      <c r="Y64" s="91">
        <v>3320</v>
      </c>
      <c r="Z64" s="91" t="s">
        <v>52</v>
      </c>
      <c r="AA64" s="91" t="s">
        <v>53</v>
      </c>
      <c r="AB64" s="91" t="s">
        <v>15493</v>
      </c>
      <c r="AC64" s="91" t="s">
        <v>15494</v>
      </c>
      <c r="AD64" s="91">
        <v>39.032989999999998</v>
      </c>
      <c r="AE64" s="91">
        <v>-77.521990000000002</v>
      </c>
      <c r="AF64" s="91">
        <v>57.6</v>
      </c>
      <c r="AG64" s="91"/>
      <c r="AH64" s="91">
        <v>276543</v>
      </c>
      <c r="AI64" s="91"/>
      <c r="AJ64" s="91">
        <v>49.42</v>
      </c>
      <c r="AK64" s="91">
        <v>47.13</v>
      </c>
      <c r="AL64" s="91">
        <v>51.82</v>
      </c>
      <c r="AM64" s="91">
        <v>49.42</v>
      </c>
      <c r="AN64" s="91"/>
      <c r="AO64" s="91"/>
      <c r="AP64" s="91"/>
      <c r="AQ64" s="92">
        <v>45130</v>
      </c>
      <c r="AR64" s="91"/>
      <c r="AS64" s="91"/>
      <c r="AT64" s="91"/>
      <c r="AU64" s="92">
        <v>46216</v>
      </c>
      <c r="AV64" s="91">
        <v>0</v>
      </c>
      <c r="AW64" s="92">
        <v>46539</v>
      </c>
      <c r="AX64" s="92">
        <v>46539</v>
      </c>
      <c r="AY64" s="91"/>
      <c r="AZ64" s="91"/>
      <c r="BA64" s="91"/>
      <c r="BB64" s="91"/>
      <c r="BC64" s="91"/>
      <c r="BD64" s="91"/>
      <c r="BE64" s="91"/>
      <c r="BF64" s="91"/>
      <c r="BG64" s="91"/>
      <c r="BH64" s="91" t="s">
        <v>15514</v>
      </c>
      <c r="BI64" s="91" t="s">
        <v>2570</v>
      </c>
      <c r="BJ64" s="91" t="s">
        <v>13086</v>
      </c>
      <c r="BK64" s="91" t="s">
        <v>15641</v>
      </c>
      <c r="BL64" s="91" t="s">
        <v>2573</v>
      </c>
      <c r="BM64" s="91" t="s">
        <v>2574</v>
      </c>
      <c r="BN64" s="91"/>
      <c r="BO64" s="91" t="s">
        <v>16064</v>
      </c>
      <c r="BP64" s="91" t="s">
        <v>16065</v>
      </c>
      <c r="BQ64" s="91" t="s">
        <v>16066</v>
      </c>
      <c r="BR64" s="91"/>
      <c r="BS64" s="91" t="s">
        <v>15572</v>
      </c>
      <c r="BT64" s="91" t="s">
        <v>16067</v>
      </c>
      <c r="BU64" s="92">
        <v>45883</v>
      </c>
      <c r="BV64" s="92">
        <v>46220</v>
      </c>
      <c r="BW64" s="92">
        <v>46238</v>
      </c>
    </row>
    <row r="65" spans="1:75" x14ac:dyDescent="0.2">
      <c r="A65" s="91" t="s">
        <v>2215</v>
      </c>
      <c r="B65" s="91" t="s">
        <v>6744</v>
      </c>
      <c r="C65" s="91" t="s">
        <v>16068</v>
      </c>
      <c r="D65" s="91" t="s">
        <v>16069</v>
      </c>
      <c r="E65" s="91" t="s">
        <v>32</v>
      </c>
      <c r="F65" s="91" t="s">
        <v>15561</v>
      </c>
      <c r="G65" s="91"/>
      <c r="H65" s="91"/>
      <c r="I65" s="91" t="s">
        <v>16043</v>
      </c>
      <c r="J65" s="91" t="s">
        <v>205</v>
      </c>
      <c r="K65" s="91" t="s">
        <v>16044</v>
      </c>
      <c r="L65" s="91" t="s">
        <v>15488</v>
      </c>
      <c r="M65" s="91"/>
      <c r="N65" s="91"/>
      <c r="O65" s="91"/>
      <c r="P65" s="91" t="s">
        <v>16045</v>
      </c>
      <c r="Q65" s="91"/>
      <c r="R65" s="91"/>
      <c r="S65" s="91"/>
      <c r="T65" s="91" t="s">
        <v>16070</v>
      </c>
      <c r="U65" s="91">
        <v>85212</v>
      </c>
      <c r="V65" s="91">
        <v>4013</v>
      </c>
      <c r="W65" s="91" t="s">
        <v>15690</v>
      </c>
      <c r="X65" s="91" t="s">
        <v>15691</v>
      </c>
      <c r="Y65" s="91">
        <v>46000</v>
      </c>
      <c r="Z65" s="91" t="s">
        <v>41</v>
      </c>
      <c r="AA65" s="91" t="s">
        <v>42</v>
      </c>
      <c r="AB65" s="91" t="s">
        <v>15493</v>
      </c>
      <c r="AC65" s="91" t="s">
        <v>15494</v>
      </c>
      <c r="AD65" s="91">
        <v>33.355815999999997</v>
      </c>
      <c r="AE65" s="91">
        <v>-111.62356</v>
      </c>
      <c r="AF65" s="91">
        <v>62</v>
      </c>
      <c r="AG65" s="91">
        <v>286530</v>
      </c>
      <c r="AH65" s="91">
        <v>286530</v>
      </c>
      <c r="AI65" s="91"/>
      <c r="AJ65" s="91">
        <v>50</v>
      </c>
      <c r="AK65" s="91">
        <v>47.72</v>
      </c>
      <c r="AL65" s="91">
        <v>52.39</v>
      </c>
      <c r="AM65" s="91">
        <v>50</v>
      </c>
      <c r="AN65" s="91"/>
      <c r="AO65" s="91"/>
      <c r="AP65" s="91"/>
      <c r="AQ65" s="92">
        <v>45252</v>
      </c>
      <c r="AR65" s="91"/>
      <c r="AS65" s="91"/>
      <c r="AT65" s="91"/>
      <c r="AU65" s="92">
        <v>46123</v>
      </c>
      <c r="AV65" s="91">
        <v>0</v>
      </c>
      <c r="AW65" s="92">
        <v>46752</v>
      </c>
      <c r="AX65" s="92">
        <v>46752</v>
      </c>
      <c r="AY65" s="91"/>
      <c r="AZ65" s="91"/>
      <c r="BA65" s="91" t="s">
        <v>15692</v>
      </c>
      <c r="BB65" s="91" t="s">
        <v>7754</v>
      </c>
      <c r="BC65" s="91">
        <v>16572</v>
      </c>
      <c r="BD65" s="91" t="s">
        <v>15488</v>
      </c>
      <c r="BE65" s="91"/>
      <c r="BF65" s="91"/>
      <c r="BG65" s="91"/>
      <c r="BH65" s="91" t="s">
        <v>15693</v>
      </c>
      <c r="BI65" s="91" t="s">
        <v>11215</v>
      </c>
      <c r="BJ65" s="91" t="s">
        <v>7754</v>
      </c>
      <c r="BK65" s="91"/>
      <c r="BL65" s="91"/>
      <c r="BM65" s="91"/>
      <c r="BN65" s="91"/>
      <c r="BO65" s="91" t="s">
        <v>16071</v>
      </c>
      <c r="BP65" s="91" t="s">
        <v>16072</v>
      </c>
      <c r="BQ65" s="91"/>
      <c r="BR65" s="91"/>
      <c r="BS65" s="91" t="s">
        <v>15572</v>
      </c>
      <c r="BT65" s="91" t="s">
        <v>16073</v>
      </c>
      <c r="BU65" s="92">
        <v>45615</v>
      </c>
      <c r="BV65" s="92">
        <v>46202</v>
      </c>
      <c r="BW65" s="92">
        <v>46238</v>
      </c>
    </row>
    <row r="66" spans="1:75" x14ac:dyDescent="0.2">
      <c r="A66" s="91" t="s">
        <v>2209</v>
      </c>
      <c r="B66" s="91" t="s">
        <v>5256</v>
      </c>
      <c r="C66" s="91" t="s">
        <v>16074</v>
      </c>
      <c r="D66" s="91" t="s">
        <v>16075</v>
      </c>
      <c r="E66" s="91" t="s">
        <v>51</v>
      </c>
      <c r="F66" s="91" t="s">
        <v>15561</v>
      </c>
      <c r="G66" s="91"/>
      <c r="H66" s="91"/>
      <c r="I66" s="91" t="s">
        <v>16043</v>
      </c>
      <c r="J66" s="91" t="s">
        <v>205</v>
      </c>
      <c r="K66" s="91" t="s">
        <v>16044</v>
      </c>
      <c r="L66" s="91" t="s">
        <v>15488</v>
      </c>
      <c r="M66" s="91"/>
      <c r="N66" s="91"/>
      <c r="O66" s="91"/>
      <c r="P66" s="91" t="s">
        <v>16045</v>
      </c>
      <c r="Q66" s="91"/>
      <c r="R66" s="91"/>
      <c r="S66" s="91"/>
      <c r="T66" s="91" t="s">
        <v>16076</v>
      </c>
      <c r="U66" s="91">
        <v>78251</v>
      </c>
      <c r="V66" s="91">
        <v>48029</v>
      </c>
      <c r="W66" s="91" t="s">
        <v>16077</v>
      </c>
      <c r="X66" s="91" t="s">
        <v>16078</v>
      </c>
      <c r="Y66" s="91">
        <v>65000</v>
      </c>
      <c r="Z66" s="91" t="s">
        <v>49</v>
      </c>
      <c r="AA66" s="91" t="s">
        <v>50</v>
      </c>
      <c r="AB66" s="91" t="s">
        <v>15493</v>
      </c>
      <c r="AC66" s="91" t="s">
        <v>15494</v>
      </c>
      <c r="AD66" s="91">
        <v>29.470828999999998</v>
      </c>
      <c r="AE66" s="91">
        <v>-98.670615999999995</v>
      </c>
      <c r="AF66" s="91"/>
      <c r="AG66" s="91">
        <v>91800</v>
      </c>
      <c r="AH66" s="91">
        <v>97000</v>
      </c>
      <c r="AI66" s="91">
        <v>12</v>
      </c>
      <c r="AJ66" s="91">
        <v>6.82</v>
      </c>
      <c r="AK66" s="91">
        <v>6.5</v>
      </c>
      <c r="AL66" s="91">
        <v>7.15</v>
      </c>
      <c r="AM66" s="91">
        <v>12</v>
      </c>
      <c r="AN66" s="91"/>
      <c r="AO66" s="91"/>
      <c r="AP66" s="91">
        <v>8</v>
      </c>
      <c r="AQ66" s="91"/>
      <c r="AR66" s="91"/>
      <c r="AS66" s="91"/>
      <c r="AT66" s="92">
        <v>42581</v>
      </c>
      <c r="AU66" s="91"/>
      <c r="AV66" s="91"/>
      <c r="AW66" s="92">
        <v>43132</v>
      </c>
      <c r="AX66" s="91"/>
      <c r="AY66" s="91"/>
      <c r="AZ66" s="91"/>
      <c r="BA66" s="91" t="s">
        <v>16079</v>
      </c>
      <c r="BB66" s="91" t="s">
        <v>7742</v>
      </c>
      <c r="BC66" s="91">
        <v>16604</v>
      </c>
      <c r="BD66" s="91" t="s">
        <v>15554</v>
      </c>
      <c r="BE66" s="91"/>
      <c r="BF66" s="91"/>
      <c r="BG66" s="91"/>
      <c r="BH66" s="91" t="s">
        <v>15555</v>
      </c>
      <c r="BI66" s="91" t="s">
        <v>13080</v>
      </c>
      <c r="BJ66" s="91" t="s">
        <v>13081</v>
      </c>
      <c r="BK66" s="91" t="s">
        <v>16080</v>
      </c>
      <c r="BL66" s="91" t="s">
        <v>2640</v>
      </c>
      <c r="BM66" s="91" t="s">
        <v>2641</v>
      </c>
      <c r="BN66" s="91"/>
      <c r="BO66" s="91" t="s">
        <v>16081</v>
      </c>
      <c r="BP66" s="91" t="s">
        <v>16082</v>
      </c>
      <c r="BQ66" s="91"/>
      <c r="BR66" s="91"/>
      <c r="BS66" s="91"/>
      <c r="BT66" s="91"/>
      <c r="BU66" s="92">
        <v>45474</v>
      </c>
      <c r="BV66" s="92">
        <v>46120</v>
      </c>
      <c r="BW66" s="92">
        <v>46238</v>
      </c>
    </row>
    <row r="67" spans="1:75" x14ac:dyDescent="0.2">
      <c r="A67" s="91" t="s">
        <v>814</v>
      </c>
      <c r="B67" s="91" t="s">
        <v>4970</v>
      </c>
      <c r="C67" s="91"/>
      <c r="D67" s="91"/>
      <c r="E67" s="91" t="s">
        <v>51</v>
      </c>
      <c r="F67" s="91" t="s">
        <v>15561</v>
      </c>
      <c r="G67" s="91"/>
      <c r="H67" s="91"/>
      <c r="I67" s="91" t="s">
        <v>16083</v>
      </c>
      <c r="J67" s="91" t="s">
        <v>689</v>
      </c>
      <c r="K67" s="91" t="s">
        <v>16084</v>
      </c>
      <c r="L67" s="91" t="s">
        <v>15488</v>
      </c>
      <c r="M67" s="91"/>
      <c r="N67" s="91"/>
      <c r="O67" s="91"/>
      <c r="P67" s="91" t="s">
        <v>16085</v>
      </c>
      <c r="Q67" s="91" t="s">
        <v>16086</v>
      </c>
      <c r="R67" s="91"/>
      <c r="S67" s="91"/>
      <c r="T67" s="91" t="s">
        <v>16087</v>
      </c>
      <c r="U67" s="91">
        <v>35214</v>
      </c>
      <c r="V67" s="91">
        <v>1073</v>
      </c>
      <c r="W67" s="91" t="s">
        <v>16088</v>
      </c>
      <c r="X67" s="91" t="s">
        <v>16089</v>
      </c>
      <c r="Y67" s="91">
        <v>7000</v>
      </c>
      <c r="Z67" s="91" t="s">
        <v>117</v>
      </c>
      <c r="AA67" s="91" t="s">
        <v>812</v>
      </c>
      <c r="AB67" s="91" t="s">
        <v>15493</v>
      </c>
      <c r="AC67" s="91" t="s">
        <v>15494</v>
      </c>
      <c r="AD67" s="91">
        <v>33.500683000000002</v>
      </c>
      <c r="AE67" s="91">
        <v>-86.820819999999998</v>
      </c>
      <c r="AF67" s="91">
        <v>30.5</v>
      </c>
      <c r="AG67" s="91">
        <v>31000</v>
      </c>
      <c r="AH67" s="91">
        <v>31000</v>
      </c>
      <c r="AI67" s="91">
        <v>7.4</v>
      </c>
      <c r="AJ67" s="91">
        <v>4.0199999999999996</v>
      </c>
      <c r="AK67" s="91">
        <v>3.83</v>
      </c>
      <c r="AL67" s="91">
        <v>4.21</v>
      </c>
      <c r="AM67" s="91">
        <v>7.4</v>
      </c>
      <c r="AN67" s="91">
        <v>7.4</v>
      </c>
      <c r="AO67" s="91"/>
      <c r="AP67" s="91">
        <v>6</v>
      </c>
      <c r="AQ67" s="91"/>
      <c r="AR67" s="91"/>
      <c r="AS67" s="91"/>
      <c r="AT67" s="92">
        <v>43250</v>
      </c>
      <c r="AU67" s="91"/>
      <c r="AV67" s="91"/>
      <c r="AW67" s="92">
        <v>43617</v>
      </c>
      <c r="AX67" s="91"/>
      <c r="AY67" s="91"/>
      <c r="AZ67" s="91"/>
      <c r="BA67" s="91" t="s">
        <v>16090</v>
      </c>
      <c r="BB67" s="91" t="s">
        <v>7795</v>
      </c>
      <c r="BC67" s="91">
        <v>195</v>
      </c>
      <c r="BD67" s="91" t="s">
        <v>15488</v>
      </c>
      <c r="BE67" s="91"/>
      <c r="BF67" s="91"/>
      <c r="BG67" s="91"/>
      <c r="BH67" s="91" t="s">
        <v>15749</v>
      </c>
      <c r="BI67" s="91" t="s">
        <v>11214</v>
      </c>
      <c r="BJ67" s="91" t="s">
        <v>13095</v>
      </c>
      <c r="BK67" s="91"/>
      <c r="BL67" s="91"/>
      <c r="BM67" s="91"/>
      <c r="BN67" s="91"/>
      <c r="BO67" s="91" t="s">
        <v>16091</v>
      </c>
      <c r="BP67" s="91" t="s">
        <v>16092</v>
      </c>
      <c r="BQ67" s="91"/>
      <c r="BR67" s="91"/>
      <c r="BS67" s="91"/>
      <c r="BT67" s="91" t="s">
        <v>16093</v>
      </c>
      <c r="BU67" s="92">
        <v>45474</v>
      </c>
      <c r="BV67" s="92">
        <v>46202</v>
      </c>
      <c r="BW67" s="92">
        <v>46238</v>
      </c>
    </row>
    <row r="68" spans="1:75" x14ac:dyDescent="0.2">
      <c r="A68" s="91" t="s">
        <v>3237</v>
      </c>
      <c r="B68" s="91" t="s">
        <v>8680</v>
      </c>
      <c r="C68" s="91"/>
      <c r="D68" s="91"/>
      <c r="E68" s="91" t="s">
        <v>51</v>
      </c>
      <c r="F68" s="91"/>
      <c r="G68" s="91"/>
      <c r="H68" s="91"/>
      <c r="I68" s="91" t="s">
        <v>16083</v>
      </c>
      <c r="J68" s="91" t="s">
        <v>689</v>
      </c>
      <c r="K68" s="91" t="s">
        <v>16084</v>
      </c>
      <c r="L68" s="91" t="s">
        <v>15488</v>
      </c>
      <c r="M68" s="91"/>
      <c r="N68" s="91"/>
      <c r="O68" s="91"/>
      <c r="P68" s="91" t="s">
        <v>16085</v>
      </c>
      <c r="Q68" s="91"/>
      <c r="R68" s="91"/>
      <c r="S68" s="91"/>
      <c r="T68" s="91" t="s">
        <v>16094</v>
      </c>
      <c r="U68" s="91">
        <v>35806</v>
      </c>
      <c r="V68" s="91">
        <v>1089</v>
      </c>
      <c r="W68" s="91" t="s">
        <v>16095</v>
      </c>
      <c r="X68" s="91" t="s">
        <v>16096</v>
      </c>
      <c r="Y68" s="91">
        <v>37000</v>
      </c>
      <c r="Z68" s="91" t="s">
        <v>117</v>
      </c>
      <c r="AA68" s="91" t="s">
        <v>812</v>
      </c>
      <c r="AB68" s="91" t="s">
        <v>15493</v>
      </c>
      <c r="AC68" s="91" t="s">
        <v>15494</v>
      </c>
      <c r="AD68" s="91">
        <v>34.709586999999999</v>
      </c>
      <c r="AE68" s="91">
        <v>-86.693160000000006</v>
      </c>
      <c r="AF68" s="91"/>
      <c r="AG68" s="91"/>
      <c r="AH68" s="91"/>
      <c r="AI68" s="91">
        <v>5</v>
      </c>
      <c r="AJ68" s="91"/>
      <c r="AK68" s="91"/>
      <c r="AL68" s="91"/>
      <c r="AM68" s="91">
        <v>5</v>
      </c>
      <c r="AN68" s="91"/>
      <c r="AO68" s="91"/>
      <c r="AP68" s="91">
        <v>2</v>
      </c>
      <c r="AQ68" s="92">
        <v>45631</v>
      </c>
      <c r="AR68" s="91"/>
      <c r="AS68" s="91"/>
      <c r="AT68" s="92">
        <v>45689</v>
      </c>
      <c r="AU68" s="92">
        <v>45967</v>
      </c>
      <c r="AV68" s="91">
        <v>1</v>
      </c>
      <c r="AW68" s="92">
        <v>45991</v>
      </c>
      <c r="AX68" s="91"/>
      <c r="AY68" s="91"/>
      <c r="AZ68" s="91"/>
      <c r="BA68" s="91" t="s">
        <v>16097</v>
      </c>
      <c r="BB68" s="91" t="s">
        <v>7791</v>
      </c>
      <c r="BC68" s="91">
        <v>9094</v>
      </c>
      <c r="BD68" s="91" t="s">
        <v>15554</v>
      </c>
      <c r="BE68" s="91"/>
      <c r="BF68" s="91"/>
      <c r="BG68" s="91"/>
      <c r="BH68" s="91" t="s">
        <v>16098</v>
      </c>
      <c r="BI68" s="91" t="s">
        <v>11218</v>
      </c>
      <c r="BJ68" s="91" t="s">
        <v>7793</v>
      </c>
      <c r="BK68" s="91"/>
      <c r="BL68" s="91"/>
      <c r="BM68" s="91"/>
      <c r="BN68" s="91"/>
      <c r="BO68" s="91" t="s">
        <v>16099</v>
      </c>
      <c r="BP68" s="91" t="s">
        <v>16100</v>
      </c>
      <c r="BQ68" s="91"/>
      <c r="BR68" s="91"/>
      <c r="BS68" s="91"/>
      <c r="BT68" s="91" t="s">
        <v>16101</v>
      </c>
      <c r="BU68" s="92">
        <v>45636</v>
      </c>
      <c r="BV68" s="92">
        <v>45999</v>
      </c>
      <c r="BW68" s="92">
        <v>46238</v>
      </c>
    </row>
    <row r="69" spans="1:75" x14ac:dyDescent="0.2">
      <c r="A69" s="91" t="s">
        <v>537</v>
      </c>
      <c r="B69" s="91" t="s">
        <v>4467</v>
      </c>
      <c r="C69" s="91"/>
      <c r="D69" s="91"/>
      <c r="E69" s="91" t="s">
        <v>51</v>
      </c>
      <c r="F69" s="91"/>
      <c r="G69" s="91"/>
      <c r="H69" s="91"/>
      <c r="I69" s="93" t="s">
        <v>16102</v>
      </c>
      <c r="J69" s="91" t="s">
        <v>531</v>
      </c>
      <c r="K69" s="91" t="s">
        <v>16103</v>
      </c>
      <c r="L69" s="91" t="s">
        <v>15488</v>
      </c>
      <c r="M69" s="91"/>
      <c r="N69" s="91"/>
      <c r="O69" s="91"/>
      <c r="P69" s="91"/>
      <c r="Q69" s="91"/>
      <c r="R69" s="91"/>
      <c r="S69" s="91"/>
      <c r="T69" s="91" t="s">
        <v>16104</v>
      </c>
      <c r="U69" s="91">
        <v>19720</v>
      </c>
      <c r="V69" s="91">
        <v>10003</v>
      </c>
      <c r="W69" s="91" t="s">
        <v>15971</v>
      </c>
      <c r="X69" s="91" t="s">
        <v>15972</v>
      </c>
      <c r="Y69" s="91">
        <v>50800</v>
      </c>
      <c r="Z69" s="91" t="s">
        <v>94</v>
      </c>
      <c r="AA69" s="91" t="s">
        <v>536</v>
      </c>
      <c r="AB69" s="91" t="s">
        <v>15493</v>
      </c>
      <c r="AC69" s="91" t="s">
        <v>15494</v>
      </c>
      <c r="AD69" s="91">
        <v>39.68703</v>
      </c>
      <c r="AE69" s="91">
        <v>-75.574510000000004</v>
      </c>
      <c r="AF69" s="91"/>
      <c r="AG69" s="91"/>
      <c r="AH69" s="91">
        <v>60000</v>
      </c>
      <c r="AI69" s="91">
        <v>8</v>
      </c>
      <c r="AJ69" s="91">
        <v>2.67</v>
      </c>
      <c r="AK69" s="91">
        <v>2.5499999999999998</v>
      </c>
      <c r="AL69" s="91">
        <v>2.8</v>
      </c>
      <c r="AM69" s="91">
        <v>8</v>
      </c>
      <c r="AN69" s="91"/>
      <c r="AO69" s="91"/>
      <c r="AP69" s="91"/>
      <c r="AQ69" s="91"/>
      <c r="AR69" s="91"/>
      <c r="AS69" s="91"/>
      <c r="AT69" s="91"/>
      <c r="AU69" s="91"/>
      <c r="AV69" s="91"/>
      <c r="AW69" s="92">
        <v>39051</v>
      </c>
      <c r="AX69" s="91"/>
      <c r="AY69" s="91"/>
      <c r="AZ69" s="91"/>
      <c r="BA69" s="91" t="s">
        <v>15973</v>
      </c>
      <c r="BB69" s="91" t="s">
        <v>7792</v>
      </c>
      <c r="BC69" s="91">
        <v>5027</v>
      </c>
      <c r="BD69" s="91" t="s">
        <v>15496</v>
      </c>
      <c r="BE69" s="91" t="s">
        <v>15511</v>
      </c>
      <c r="BF69" s="91" t="s">
        <v>15512</v>
      </c>
      <c r="BG69" s="91" t="s">
        <v>15513</v>
      </c>
      <c r="BH69" s="91" t="s">
        <v>15514</v>
      </c>
      <c r="BI69" s="91" t="s">
        <v>2570</v>
      </c>
      <c r="BJ69" s="91" t="s">
        <v>13086</v>
      </c>
      <c r="BK69" s="91" t="s">
        <v>15974</v>
      </c>
      <c r="BL69" s="91" t="s">
        <v>2591</v>
      </c>
      <c r="BM69" s="91" t="s">
        <v>2592</v>
      </c>
      <c r="BN69" s="91"/>
      <c r="BO69" s="91" t="s">
        <v>16105</v>
      </c>
      <c r="BP69" s="91" t="s">
        <v>16106</v>
      </c>
      <c r="BQ69" s="91"/>
      <c r="BR69" s="91"/>
      <c r="BS69" s="91"/>
      <c r="BT69" s="91"/>
      <c r="BU69" s="92">
        <v>45474</v>
      </c>
      <c r="BV69" s="92">
        <v>46120</v>
      </c>
      <c r="BW69" s="92">
        <v>46238</v>
      </c>
    </row>
    <row r="70" spans="1:75" x14ac:dyDescent="0.2">
      <c r="A70" s="91" t="s">
        <v>159</v>
      </c>
      <c r="B70" s="91" t="s">
        <v>5097</v>
      </c>
      <c r="C70" s="91"/>
      <c r="D70" s="91"/>
      <c r="E70" s="91" t="s">
        <v>51</v>
      </c>
      <c r="F70" s="91"/>
      <c r="G70" s="91"/>
      <c r="H70" s="91"/>
      <c r="I70" s="91" t="s">
        <v>16107</v>
      </c>
      <c r="J70" s="91" t="s">
        <v>66</v>
      </c>
      <c r="K70" s="91" t="s">
        <v>16108</v>
      </c>
      <c r="L70" s="91" t="s">
        <v>15488</v>
      </c>
      <c r="M70" s="91"/>
      <c r="N70" s="91"/>
      <c r="O70" s="91"/>
      <c r="P70" s="91" t="s">
        <v>16109</v>
      </c>
      <c r="Q70" s="91"/>
      <c r="R70" s="91"/>
      <c r="S70" s="91"/>
      <c r="T70" s="91" t="s">
        <v>16110</v>
      </c>
      <c r="U70" s="91">
        <v>77041</v>
      </c>
      <c r="V70" s="91">
        <v>48201</v>
      </c>
      <c r="W70" s="91" t="s">
        <v>16111</v>
      </c>
      <c r="X70" s="91" t="s">
        <v>16112</v>
      </c>
      <c r="Y70" s="91">
        <v>35000</v>
      </c>
      <c r="Z70" s="91" t="s">
        <v>49</v>
      </c>
      <c r="AA70" s="91" t="s">
        <v>50</v>
      </c>
      <c r="AB70" s="91" t="s">
        <v>15493</v>
      </c>
      <c r="AC70" s="91" t="s">
        <v>15494</v>
      </c>
      <c r="AD70" s="91">
        <v>29.844059999999999</v>
      </c>
      <c r="AE70" s="91">
        <v>-95.560355999999999</v>
      </c>
      <c r="AF70" s="91"/>
      <c r="AG70" s="91">
        <v>162000</v>
      </c>
      <c r="AH70" s="91">
        <v>41860</v>
      </c>
      <c r="AI70" s="91">
        <v>4.5</v>
      </c>
      <c r="AJ70" s="91">
        <v>4.71</v>
      </c>
      <c r="AK70" s="91">
        <v>4.49</v>
      </c>
      <c r="AL70" s="91">
        <v>4.9400000000000004</v>
      </c>
      <c r="AM70" s="91">
        <v>4.5</v>
      </c>
      <c r="AN70" s="91">
        <v>4.5</v>
      </c>
      <c r="AO70" s="91"/>
      <c r="AP70" s="91"/>
      <c r="AQ70" s="91"/>
      <c r="AR70" s="91"/>
      <c r="AS70" s="91"/>
      <c r="AT70" s="92">
        <v>41759</v>
      </c>
      <c r="AU70" s="91"/>
      <c r="AV70" s="91"/>
      <c r="AW70" s="92">
        <v>42399</v>
      </c>
      <c r="AX70" s="91"/>
      <c r="AY70" s="91"/>
      <c r="AZ70" s="91"/>
      <c r="BA70" s="91" t="s">
        <v>16113</v>
      </c>
      <c r="BB70" s="91" t="s">
        <v>7810</v>
      </c>
      <c r="BC70" s="91">
        <v>8901</v>
      </c>
      <c r="BD70" s="91" t="s">
        <v>15496</v>
      </c>
      <c r="BE70" s="91" t="s">
        <v>16114</v>
      </c>
      <c r="BF70" s="91" t="s">
        <v>16115</v>
      </c>
      <c r="BG70" s="91" t="s">
        <v>16116</v>
      </c>
      <c r="BH70" s="91" t="s">
        <v>15555</v>
      </c>
      <c r="BI70" s="91" t="s">
        <v>13080</v>
      </c>
      <c r="BJ70" s="91" t="s">
        <v>13081</v>
      </c>
      <c r="BK70" s="91" t="s">
        <v>16117</v>
      </c>
      <c r="BL70" s="91" t="s">
        <v>2638</v>
      </c>
      <c r="BM70" s="91" t="s">
        <v>2639</v>
      </c>
      <c r="BN70" s="91"/>
      <c r="BO70" s="91" t="s">
        <v>16118</v>
      </c>
      <c r="BP70" s="91" t="s">
        <v>16119</v>
      </c>
      <c r="BQ70" s="91"/>
      <c r="BR70" s="91"/>
      <c r="BS70" s="91"/>
      <c r="BT70" s="91" t="s">
        <v>16120</v>
      </c>
      <c r="BU70" s="92">
        <v>45474</v>
      </c>
      <c r="BV70" s="92">
        <v>46202</v>
      </c>
      <c r="BW70" s="92">
        <v>46238</v>
      </c>
    </row>
    <row r="71" spans="1:75" x14ac:dyDescent="0.2">
      <c r="A71" s="91" t="s">
        <v>1166</v>
      </c>
      <c r="B71" s="91" t="s">
        <v>5098</v>
      </c>
      <c r="C71" s="91"/>
      <c r="D71" s="91"/>
      <c r="E71" s="91" t="s">
        <v>51</v>
      </c>
      <c r="F71" s="91"/>
      <c r="G71" s="91"/>
      <c r="H71" s="91"/>
      <c r="I71" s="91" t="s">
        <v>16107</v>
      </c>
      <c r="J71" s="91" t="s">
        <v>66</v>
      </c>
      <c r="K71" s="91" t="s">
        <v>16108</v>
      </c>
      <c r="L71" s="91" t="s">
        <v>15488</v>
      </c>
      <c r="M71" s="91"/>
      <c r="N71" s="91"/>
      <c r="O71" s="91"/>
      <c r="P71" s="91" t="s">
        <v>16109</v>
      </c>
      <c r="Q71" s="91"/>
      <c r="R71" s="91"/>
      <c r="S71" s="91"/>
      <c r="T71" s="91" t="s">
        <v>16121</v>
      </c>
      <c r="U71" s="91">
        <v>77027</v>
      </c>
      <c r="V71" s="91">
        <v>48201</v>
      </c>
      <c r="W71" s="91" t="s">
        <v>16111</v>
      </c>
      <c r="X71" s="91" t="s">
        <v>16112</v>
      </c>
      <c r="Y71" s="91">
        <v>35000</v>
      </c>
      <c r="Z71" s="91" t="s">
        <v>49</v>
      </c>
      <c r="AA71" s="91" t="s">
        <v>50</v>
      </c>
      <c r="AB71" s="91" t="s">
        <v>15493</v>
      </c>
      <c r="AC71" s="91" t="s">
        <v>15494</v>
      </c>
      <c r="AD71" s="91">
        <v>29.728128000000002</v>
      </c>
      <c r="AE71" s="91">
        <v>-95.44511</v>
      </c>
      <c r="AF71" s="91"/>
      <c r="AG71" s="91">
        <v>112000</v>
      </c>
      <c r="AH71" s="91">
        <v>64400</v>
      </c>
      <c r="AI71" s="91">
        <v>5.25</v>
      </c>
      <c r="AJ71" s="91">
        <v>6.09</v>
      </c>
      <c r="AK71" s="91">
        <v>5.81</v>
      </c>
      <c r="AL71" s="91">
        <v>6.39</v>
      </c>
      <c r="AM71" s="91">
        <v>5.25</v>
      </c>
      <c r="AN71" s="91">
        <v>5.25</v>
      </c>
      <c r="AO71" s="91"/>
      <c r="AP71" s="91"/>
      <c r="AQ71" s="91"/>
      <c r="AR71" s="91"/>
      <c r="AS71" s="91"/>
      <c r="AT71" s="91"/>
      <c r="AU71" s="91"/>
      <c r="AV71" s="91"/>
      <c r="AW71" s="92">
        <v>40575</v>
      </c>
      <c r="AX71" s="91"/>
      <c r="AY71" s="91"/>
      <c r="AZ71" s="91"/>
      <c r="BA71" s="91" t="s">
        <v>16113</v>
      </c>
      <c r="BB71" s="91" t="s">
        <v>7810</v>
      </c>
      <c r="BC71" s="91">
        <v>8901</v>
      </c>
      <c r="BD71" s="91" t="s">
        <v>15496</v>
      </c>
      <c r="BE71" s="91" t="s">
        <v>16114</v>
      </c>
      <c r="BF71" s="91" t="s">
        <v>16115</v>
      </c>
      <c r="BG71" s="91" t="s">
        <v>16116</v>
      </c>
      <c r="BH71" s="91" t="s">
        <v>15555</v>
      </c>
      <c r="BI71" s="91" t="s">
        <v>13080</v>
      </c>
      <c r="BJ71" s="91" t="s">
        <v>13081</v>
      </c>
      <c r="BK71" s="91" t="s">
        <v>16117</v>
      </c>
      <c r="BL71" s="91" t="s">
        <v>2638</v>
      </c>
      <c r="BM71" s="91" t="s">
        <v>2639</v>
      </c>
      <c r="BN71" s="91"/>
      <c r="BO71" s="91" t="s">
        <v>16122</v>
      </c>
      <c r="BP71" s="91" t="s">
        <v>16123</v>
      </c>
      <c r="BQ71" s="91"/>
      <c r="BR71" s="91"/>
      <c r="BS71" s="91"/>
      <c r="BT71" s="91"/>
      <c r="BU71" s="92">
        <v>45474</v>
      </c>
      <c r="BV71" s="92">
        <v>46202</v>
      </c>
      <c r="BW71" s="92">
        <v>46238</v>
      </c>
    </row>
    <row r="72" spans="1:75" x14ac:dyDescent="0.2">
      <c r="A72" s="91" t="s">
        <v>155</v>
      </c>
      <c r="B72" s="91" t="s">
        <v>5500</v>
      </c>
      <c r="C72" s="91" t="s">
        <v>16124</v>
      </c>
      <c r="D72" s="91" t="s">
        <v>16125</v>
      </c>
      <c r="E72" s="91" t="s">
        <v>38</v>
      </c>
      <c r="F72" s="91"/>
      <c r="G72" s="91"/>
      <c r="H72" s="91"/>
      <c r="I72" s="91" t="s">
        <v>16107</v>
      </c>
      <c r="J72" s="91" t="s">
        <v>66</v>
      </c>
      <c r="K72" s="91" t="s">
        <v>16108</v>
      </c>
      <c r="L72" s="91" t="s">
        <v>15488</v>
      </c>
      <c r="M72" s="91"/>
      <c r="N72" s="91"/>
      <c r="O72" s="91"/>
      <c r="P72" s="91" t="s">
        <v>16109</v>
      </c>
      <c r="Q72" s="91"/>
      <c r="R72" s="91"/>
      <c r="S72" s="91"/>
      <c r="T72" s="91" t="s">
        <v>16126</v>
      </c>
      <c r="U72" s="91">
        <v>75024</v>
      </c>
      <c r="V72" s="91">
        <v>48085</v>
      </c>
      <c r="W72" s="91" t="s">
        <v>16127</v>
      </c>
      <c r="X72" s="91" t="s">
        <v>16128</v>
      </c>
      <c r="Y72" s="91">
        <v>58016</v>
      </c>
      <c r="Z72" s="91" t="s">
        <v>49</v>
      </c>
      <c r="AA72" s="91" t="s">
        <v>50</v>
      </c>
      <c r="AB72" s="91" t="s">
        <v>15493</v>
      </c>
      <c r="AC72" s="91" t="s">
        <v>15494</v>
      </c>
      <c r="AD72" s="91">
        <v>33.087000000000003</v>
      </c>
      <c r="AE72" s="91">
        <v>-96.816000000000003</v>
      </c>
      <c r="AF72" s="91">
        <v>16</v>
      </c>
      <c r="AG72" s="91">
        <v>144000</v>
      </c>
      <c r="AH72" s="91">
        <v>126000</v>
      </c>
      <c r="AI72" s="91">
        <v>40</v>
      </c>
      <c r="AJ72" s="91">
        <v>33.049999999999997</v>
      </c>
      <c r="AK72" s="91">
        <v>31.52</v>
      </c>
      <c r="AL72" s="91">
        <v>34.659999999999997</v>
      </c>
      <c r="AM72" s="91">
        <v>40</v>
      </c>
      <c r="AN72" s="91">
        <v>40</v>
      </c>
      <c r="AO72" s="91"/>
      <c r="AP72" s="91">
        <v>18</v>
      </c>
      <c r="AQ72" s="91"/>
      <c r="AR72" s="91"/>
      <c r="AS72" s="91"/>
      <c r="AT72" s="92">
        <v>45474</v>
      </c>
      <c r="AU72" s="92">
        <v>46059</v>
      </c>
      <c r="AV72" s="91">
        <v>0.95</v>
      </c>
      <c r="AW72" s="92">
        <v>46203</v>
      </c>
      <c r="AX72" s="92">
        <v>46203</v>
      </c>
      <c r="AY72" s="91"/>
      <c r="AZ72" s="91"/>
      <c r="BA72" s="91" t="s">
        <v>16129</v>
      </c>
      <c r="BB72" s="91" t="s">
        <v>7773</v>
      </c>
      <c r="BC72" s="91">
        <v>5078</v>
      </c>
      <c r="BD72" s="91" t="s">
        <v>15658</v>
      </c>
      <c r="BE72" s="91"/>
      <c r="BF72" s="91"/>
      <c r="BG72" s="91"/>
      <c r="BH72" s="91" t="s">
        <v>15555</v>
      </c>
      <c r="BI72" s="91" t="s">
        <v>13080</v>
      </c>
      <c r="BJ72" s="91" t="s">
        <v>13081</v>
      </c>
      <c r="BK72" s="91" t="s">
        <v>15556</v>
      </c>
      <c r="BL72" s="91" t="s">
        <v>2636</v>
      </c>
      <c r="BM72" s="91" t="s">
        <v>2637</v>
      </c>
      <c r="BN72" s="91"/>
      <c r="BO72" s="91" t="s">
        <v>16130</v>
      </c>
      <c r="BP72" s="91" t="s">
        <v>16131</v>
      </c>
      <c r="BQ72" s="91"/>
      <c r="BR72" s="91"/>
      <c r="BS72" s="91" t="s">
        <v>15572</v>
      </c>
      <c r="BT72" s="91" t="s">
        <v>16132</v>
      </c>
      <c r="BU72" s="92">
        <v>45474</v>
      </c>
      <c r="BV72" s="92">
        <v>46205</v>
      </c>
      <c r="BW72" s="92">
        <v>46238</v>
      </c>
    </row>
    <row r="73" spans="1:75" x14ac:dyDescent="0.2">
      <c r="A73" s="91" t="s">
        <v>1566</v>
      </c>
      <c r="B73" s="91" t="s">
        <v>6563</v>
      </c>
      <c r="C73" s="91"/>
      <c r="D73" s="91"/>
      <c r="E73" s="91" t="s">
        <v>51</v>
      </c>
      <c r="F73" s="91"/>
      <c r="G73" s="91"/>
      <c r="H73" s="91"/>
      <c r="I73" s="91" t="s">
        <v>16133</v>
      </c>
      <c r="J73" s="91" t="s">
        <v>187</v>
      </c>
      <c r="K73" s="91" t="s">
        <v>16134</v>
      </c>
      <c r="L73" s="91" t="s">
        <v>15496</v>
      </c>
      <c r="M73" s="91" t="s">
        <v>16135</v>
      </c>
      <c r="N73" s="91" t="s">
        <v>16136</v>
      </c>
      <c r="O73" s="91" t="s">
        <v>16137</v>
      </c>
      <c r="P73" s="91"/>
      <c r="Q73" s="91"/>
      <c r="R73" s="91"/>
      <c r="S73" s="91"/>
      <c r="T73" s="91" t="s">
        <v>16138</v>
      </c>
      <c r="U73" s="91">
        <v>95054</v>
      </c>
      <c r="V73" s="91">
        <v>6085</v>
      </c>
      <c r="W73" s="91" t="s">
        <v>15624</v>
      </c>
      <c r="X73" s="91" t="s">
        <v>15625</v>
      </c>
      <c r="Y73" s="91">
        <v>69084</v>
      </c>
      <c r="Z73" s="91" t="s">
        <v>39</v>
      </c>
      <c r="AA73" s="91" t="s">
        <v>40</v>
      </c>
      <c r="AB73" s="91" t="s">
        <v>15493</v>
      </c>
      <c r="AC73" s="91" t="s">
        <v>15494</v>
      </c>
      <c r="AD73" s="91">
        <v>37.376286</v>
      </c>
      <c r="AE73" s="91">
        <v>-121.94846</v>
      </c>
      <c r="AF73" s="91"/>
      <c r="AG73" s="91">
        <v>46000</v>
      </c>
      <c r="AH73" s="91">
        <v>90800</v>
      </c>
      <c r="AI73" s="91">
        <v>9</v>
      </c>
      <c r="AJ73" s="91">
        <v>9.66</v>
      </c>
      <c r="AK73" s="91">
        <v>9.2100000000000009</v>
      </c>
      <c r="AL73" s="91">
        <v>10.130000000000001</v>
      </c>
      <c r="AM73" s="91">
        <v>9</v>
      </c>
      <c r="AN73" s="91"/>
      <c r="AO73" s="91"/>
      <c r="AP73" s="91">
        <v>6</v>
      </c>
      <c r="AQ73" s="91"/>
      <c r="AR73" s="91"/>
      <c r="AS73" s="91"/>
      <c r="AT73" s="92">
        <v>39385</v>
      </c>
      <c r="AU73" s="91"/>
      <c r="AV73" s="91"/>
      <c r="AW73" s="92">
        <v>39629</v>
      </c>
      <c r="AX73" s="91"/>
      <c r="AY73" s="91"/>
      <c r="AZ73" s="91"/>
      <c r="BA73" s="91" t="s">
        <v>15583</v>
      </c>
      <c r="BB73" s="91" t="s">
        <v>7749</v>
      </c>
      <c r="BC73" s="91">
        <v>14328</v>
      </c>
      <c r="BD73" s="91" t="s">
        <v>15496</v>
      </c>
      <c r="BE73" s="91" t="s">
        <v>15584</v>
      </c>
      <c r="BF73" s="91" t="s">
        <v>15585</v>
      </c>
      <c r="BG73" s="91" t="s">
        <v>15586</v>
      </c>
      <c r="BH73" s="91" t="s">
        <v>15587</v>
      </c>
      <c r="BI73" s="91" t="s">
        <v>13079</v>
      </c>
      <c r="BJ73" s="91" t="s">
        <v>2631</v>
      </c>
      <c r="BK73" s="91" t="s">
        <v>15588</v>
      </c>
      <c r="BL73" s="91" t="s">
        <v>2632</v>
      </c>
      <c r="BM73" s="91" t="s">
        <v>2633</v>
      </c>
      <c r="BN73" s="91"/>
      <c r="BO73" s="91" t="s">
        <v>16139</v>
      </c>
      <c r="BP73" s="91" t="s">
        <v>16140</v>
      </c>
      <c r="BQ73" s="91"/>
      <c r="BR73" s="91"/>
      <c r="BS73" s="91"/>
      <c r="BT73" s="91"/>
      <c r="BU73" s="92">
        <v>45474</v>
      </c>
      <c r="BV73" s="92">
        <v>46219</v>
      </c>
      <c r="BW73" s="92">
        <v>46238</v>
      </c>
    </row>
    <row r="74" spans="1:75" x14ac:dyDescent="0.2">
      <c r="A74" s="91" t="s">
        <v>2419</v>
      </c>
      <c r="B74" s="91" t="s">
        <v>5390</v>
      </c>
      <c r="C74" s="91"/>
      <c r="D74" s="91"/>
      <c r="E74" s="91" t="s">
        <v>32</v>
      </c>
      <c r="F74" s="91"/>
      <c r="G74" s="91"/>
      <c r="H74" s="91"/>
      <c r="I74" s="91" t="s">
        <v>16133</v>
      </c>
      <c r="J74" s="91" t="s">
        <v>187</v>
      </c>
      <c r="K74" s="91" t="s">
        <v>16134</v>
      </c>
      <c r="L74" s="91" t="s">
        <v>15496</v>
      </c>
      <c r="M74" s="91" t="s">
        <v>16135</v>
      </c>
      <c r="N74" s="91" t="s">
        <v>16136</v>
      </c>
      <c r="O74" s="91" t="s">
        <v>16137</v>
      </c>
      <c r="P74" s="91"/>
      <c r="Q74" s="91"/>
      <c r="R74" s="91"/>
      <c r="S74" s="91"/>
      <c r="T74" s="91" t="s">
        <v>16141</v>
      </c>
      <c r="U74" s="91">
        <v>60616</v>
      </c>
      <c r="V74" s="91">
        <v>17031</v>
      </c>
      <c r="W74" s="91" t="s">
        <v>15507</v>
      </c>
      <c r="X74" s="91" t="s">
        <v>15508</v>
      </c>
      <c r="Y74" s="91">
        <v>14000</v>
      </c>
      <c r="Z74" s="91" t="s">
        <v>46</v>
      </c>
      <c r="AA74" s="91" t="s">
        <v>47</v>
      </c>
      <c r="AB74" s="91" t="s">
        <v>15493</v>
      </c>
      <c r="AC74" s="91" t="s">
        <v>15494</v>
      </c>
      <c r="AD74" s="91">
        <v>41.853245000000001</v>
      </c>
      <c r="AE74" s="91">
        <v>-87.619675000000001</v>
      </c>
      <c r="AF74" s="91"/>
      <c r="AG74" s="91">
        <v>698000</v>
      </c>
      <c r="AH74" s="91">
        <v>698000</v>
      </c>
      <c r="AI74" s="91">
        <v>54</v>
      </c>
      <c r="AJ74" s="91">
        <v>74.02</v>
      </c>
      <c r="AK74" s="91">
        <v>70.58</v>
      </c>
      <c r="AL74" s="91">
        <v>77.62</v>
      </c>
      <c r="AM74" s="91">
        <v>54</v>
      </c>
      <c r="AN74" s="91"/>
      <c r="AO74" s="91"/>
      <c r="AP74" s="91"/>
      <c r="AQ74" s="92">
        <v>45473</v>
      </c>
      <c r="AR74" s="91"/>
      <c r="AS74" s="91"/>
      <c r="AT74" s="91"/>
      <c r="AU74" s="92">
        <v>46211</v>
      </c>
      <c r="AV74" s="91">
        <v>0</v>
      </c>
      <c r="AW74" s="92">
        <v>46568</v>
      </c>
      <c r="AX74" s="91"/>
      <c r="AY74" s="91"/>
      <c r="AZ74" s="91"/>
      <c r="BA74" s="91" t="s">
        <v>15509</v>
      </c>
      <c r="BB74" s="91" t="s">
        <v>7750</v>
      </c>
      <c r="BC74" s="91">
        <v>4110</v>
      </c>
      <c r="BD74" s="91" t="s">
        <v>15510</v>
      </c>
      <c r="BE74" s="91" t="s">
        <v>15511</v>
      </c>
      <c r="BF74" s="91" t="s">
        <v>15512</v>
      </c>
      <c r="BG74" s="91" t="s">
        <v>15513</v>
      </c>
      <c r="BH74" s="91" t="s">
        <v>15514</v>
      </c>
      <c r="BI74" s="91" t="s">
        <v>2570</v>
      </c>
      <c r="BJ74" s="91" t="s">
        <v>13086</v>
      </c>
      <c r="BK74" s="91" t="s">
        <v>15515</v>
      </c>
      <c r="BL74" s="91" t="s">
        <v>2587</v>
      </c>
      <c r="BM74" s="91" t="s">
        <v>2588</v>
      </c>
      <c r="BN74" s="91"/>
      <c r="BO74" s="91" t="s">
        <v>16142</v>
      </c>
      <c r="BP74" s="91" t="s">
        <v>16143</v>
      </c>
      <c r="BQ74" s="91"/>
      <c r="BR74" s="91"/>
      <c r="BS74" s="91" t="s">
        <v>15628</v>
      </c>
      <c r="BT74" s="91" t="s">
        <v>16144</v>
      </c>
      <c r="BU74" s="92">
        <v>45555</v>
      </c>
      <c r="BV74" s="92">
        <v>46220</v>
      </c>
      <c r="BW74" s="92">
        <v>46238</v>
      </c>
    </row>
    <row r="75" spans="1:75" x14ac:dyDescent="0.2">
      <c r="A75" s="91" t="s">
        <v>186</v>
      </c>
      <c r="B75" s="91" t="s">
        <v>4141</v>
      </c>
      <c r="C75" s="91"/>
      <c r="D75" s="91"/>
      <c r="E75" s="91" t="s">
        <v>51</v>
      </c>
      <c r="F75" s="91"/>
      <c r="G75" s="91"/>
      <c r="H75" s="91"/>
      <c r="I75" s="91" t="s">
        <v>16133</v>
      </c>
      <c r="J75" s="91" t="s">
        <v>187</v>
      </c>
      <c r="K75" s="91" t="s">
        <v>16134</v>
      </c>
      <c r="L75" s="91" t="s">
        <v>15496</v>
      </c>
      <c r="M75" s="91" t="s">
        <v>16135</v>
      </c>
      <c r="N75" s="91" t="s">
        <v>16136</v>
      </c>
      <c r="O75" s="91" t="s">
        <v>16137</v>
      </c>
      <c r="P75" s="91"/>
      <c r="Q75" s="91"/>
      <c r="R75" s="91"/>
      <c r="S75" s="91"/>
      <c r="T75" s="91" t="s">
        <v>16145</v>
      </c>
      <c r="U75" s="91">
        <v>1730</v>
      </c>
      <c r="V75" s="91">
        <v>25017</v>
      </c>
      <c r="W75" s="91" t="s">
        <v>15842</v>
      </c>
      <c r="X75" s="91" t="s">
        <v>16146</v>
      </c>
      <c r="Y75" s="91"/>
      <c r="Z75" s="91" t="s">
        <v>60</v>
      </c>
      <c r="AA75" s="91" t="s">
        <v>61</v>
      </c>
      <c r="AB75" s="91" t="s">
        <v>15493</v>
      </c>
      <c r="AC75" s="91" t="s">
        <v>15494</v>
      </c>
      <c r="AD75" s="91">
        <v>42.512444000000002</v>
      </c>
      <c r="AE75" s="91">
        <v>-71.236750000000001</v>
      </c>
      <c r="AF75" s="91"/>
      <c r="AG75" s="91">
        <v>106000</v>
      </c>
      <c r="AH75" s="91">
        <v>106000</v>
      </c>
      <c r="AI75" s="91">
        <v>10</v>
      </c>
      <c r="AJ75" s="91">
        <v>11.08</v>
      </c>
      <c r="AK75" s="91">
        <v>10.57</v>
      </c>
      <c r="AL75" s="91">
        <v>11.62</v>
      </c>
      <c r="AM75" s="91">
        <v>10</v>
      </c>
      <c r="AN75" s="91"/>
      <c r="AO75" s="91"/>
      <c r="AP75" s="91">
        <v>6</v>
      </c>
      <c r="AQ75" s="91"/>
      <c r="AR75" s="91"/>
      <c r="AS75" s="91"/>
      <c r="AT75" s="91"/>
      <c r="AU75" s="91"/>
      <c r="AV75" s="91"/>
      <c r="AW75" s="92">
        <v>36737</v>
      </c>
      <c r="AX75" s="91"/>
      <c r="AY75" s="91"/>
      <c r="AZ75" s="91"/>
      <c r="BA75" s="91"/>
      <c r="BB75" s="91"/>
      <c r="BC75" s="91"/>
      <c r="BD75" s="91"/>
      <c r="BE75" s="91"/>
      <c r="BF75" s="91"/>
      <c r="BG75" s="91"/>
      <c r="BH75" s="91" t="s">
        <v>15844</v>
      </c>
      <c r="BI75" s="91" t="s">
        <v>13082</v>
      </c>
      <c r="BJ75" s="91" t="s">
        <v>13083</v>
      </c>
      <c r="BK75" s="91" t="s">
        <v>15845</v>
      </c>
      <c r="BL75" s="91">
        <v>4008</v>
      </c>
      <c r="BM75" s="91" t="s">
        <v>2668</v>
      </c>
      <c r="BN75" s="91"/>
      <c r="BO75" s="91" t="s">
        <v>16147</v>
      </c>
      <c r="BP75" s="91" t="s">
        <v>16148</v>
      </c>
      <c r="BQ75" s="91"/>
      <c r="BR75" s="91"/>
      <c r="BS75" s="91"/>
      <c r="BT75" s="91"/>
      <c r="BU75" s="92">
        <v>45474</v>
      </c>
      <c r="BV75" s="92">
        <v>46219</v>
      </c>
      <c r="BW75" s="92">
        <v>46238</v>
      </c>
    </row>
    <row r="76" spans="1:75" x14ac:dyDescent="0.2">
      <c r="A76" s="91" t="s">
        <v>1510</v>
      </c>
      <c r="B76" s="91" t="s">
        <v>7200</v>
      </c>
      <c r="C76" s="91" t="s">
        <v>16149</v>
      </c>
      <c r="D76" s="91" t="s">
        <v>16150</v>
      </c>
      <c r="E76" s="91" t="s">
        <v>51</v>
      </c>
      <c r="F76" s="91"/>
      <c r="G76" s="91"/>
      <c r="H76" s="91"/>
      <c r="I76" s="91" t="s">
        <v>16133</v>
      </c>
      <c r="J76" s="91" t="s">
        <v>187</v>
      </c>
      <c r="K76" s="91" t="s">
        <v>16134</v>
      </c>
      <c r="L76" s="91" t="s">
        <v>15496</v>
      </c>
      <c r="M76" s="91" t="s">
        <v>16135</v>
      </c>
      <c r="N76" s="91" t="s">
        <v>16136</v>
      </c>
      <c r="O76" s="91" t="s">
        <v>16137</v>
      </c>
      <c r="P76" s="91"/>
      <c r="Q76" s="91"/>
      <c r="R76" s="91"/>
      <c r="S76" s="91"/>
      <c r="T76" s="91" t="s">
        <v>16151</v>
      </c>
      <c r="U76" s="91">
        <v>20147</v>
      </c>
      <c r="V76" s="91">
        <v>51107</v>
      </c>
      <c r="W76" s="91" t="s">
        <v>15645</v>
      </c>
      <c r="X76" s="91" t="s">
        <v>16063</v>
      </c>
      <c r="Y76" s="91">
        <v>3320</v>
      </c>
      <c r="Z76" s="91" t="s">
        <v>52</v>
      </c>
      <c r="AA76" s="91" t="s">
        <v>53</v>
      </c>
      <c r="AB76" s="91" t="s">
        <v>15493</v>
      </c>
      <c r="AC76" s="91" t="s">
        <v>15494</v>
      </c>
      <c r="AD76" s="91">
        <v>39.002116999999998</v>
      </c>
      <c r="AE76" s="91">
        <v>-77.483283999999998</v>
      </c>
      <c r="AF76" s="91"/>
      <c r="AG76" s="91">
        <v>180000</v>
      </c>
      <c r="AH76" s="91">
        <v>180000</v>
      </c>
      <c r="AI76" s="91">
        <v>16</v>
      </c>
      <c r="AJ76" s="91">
        <v>15.46</v>
      </c>
      <c r="AK76" s="91">
        <v>14.74</v>
      </c>
      <c r="AL76" s="91">
        <v>16.21</v>
      </c>
      <c r="AM76" s="91">
        <v>16</v>
      </c>
      <c r="AN76" s="91"/>
      <c r="AO76" s="91"/>
      <c r="AP76" s="91">
        <v>12</v>
      </c>
      <c r="AQ76" s="91"/>
      <c r="AR76" s="91"/>
      <c r="AS76" s="91"/>
      <c r="AT76" s="91"/>
      <c r="AU76" s="91"/>
      <c r="AV76" s="91"/>
      <c r="AW76" s="92">
        <v>38806</v>
      </c>
      <c r="AX76" s="91"/>
      <c r="AY76" s="91"/>
      <c r="AZ76" s="91"/>
      <c r="BA76" s="91" t="s">
        <v>15667</v>
      </c>
      <c r="BB76" s="91" t="s">
        <v>7752</v>
      </c>
      <c r="BC76" s="91">
        <v>19876</v>
      </c>
      <c r="BD76" s="91" t="s">
        <v>15496</v>
      </c>
      <c r="BE76" s="91" t="s">
        <v>15668</v>
      </c>
      <c r="BF76" s="91" t="s">
        <v>15669</v>
      </c>
      <c r="BG76" s="91" t="s">
        <v>15670</v>
      </c>
      <c r="BH76" s="91" t="s">
        <v>15514</v>
      </c>
      <c r="BI76" s="91" t="s">
        <v>2570</v>
      </c>
      <c r="BJ76" s="91" t="s">
        <v>13086</v>
      </c>
      <c r="BK76" s="91" t="s">
        <v>15641</v>
      </c>
      <c r="BL76" s="91" t="s">
        <v>2573</v>
      </c>
      <c r="BM76" s="91" t="s">
        <v>2574</v>
      </c>
      <c r="BN76" s="91"/>
      <c r="BO76" s="91" t="s">
        <v>16152</v>
      </c>
      <c r="BP76" s="91" t="s">
        <v>16153</v>
      </c>
      <c r="BQ76" s="91"/>
      <c r="BR76" s="91"/>
      <c r="BS76" s="91"/>
      <c r="BT76" s="91"/>
      <c r="BU76" s="92">
        <v>45474</v>
      </c>
      <c r="BV76" s="92">
        <v>46219</v>
      </c>
      <c r="BW76" s="92">
        <v>46238</v>
      </c>
    </row>
    <row r="77" spans="1:75" x14ac:dyDescent="0.2">
      <c r="A77" s="91" t="s">
        <v>1497</v>
      </c>
      <c r="B77" s="91" t="s">
        <v>6669</v>
      </c>
      <c r="C77" s="91" t="s">
        <v>16154</v>
      </c>
      <c r="D77" s="91" t="s">
        <v>16155</v>
      </c>
      <c r="E77" s="91" t="s">
        <v>51</v>
      </c>
      <c r="F77" s="91"/>
      <c r="G77" s="91"/>
      <c r="H77" s="91"/>
      <c r="I77" s="91" t="s">
        <v>16133</v>
      </c>
      <c r="J77" s="91" t="s">
        <v>187</v>
      </c>
      <c r="K77" s="91" t="s">
        <v>16134</v>
      </c>
      <c r="L77" s="91" t="s">
        <v>15496</v>
      </c>
      <c r="M77" s="91" t="s">
        <v>16135</v>
      </c>
      <c r="N77" s="91" t="s">
        <v>16136</v>
      </c>
      <c r="O77" s="91" t="s">
        <v>16137</v>
      </c>
      <c r="P77" s="91"/>
      <c r="Q77" s="91"/>
      <c r="R77" s="91"/>
      <c r="S77" s="91"/>
      <c r="T77" s="91" t="s">
        <v>16156</v>
      </c>
      <c r="U77" s="91">
        <v>7014</v>
      </c>
      <c r="V77" s="91">
        <v>34031</v>
      </c>
      <c r="W77" s="91" t="s">
        <v>16157</v>
      </c>
      <c r="X77" s="91" t="s">
        <v>16158</v>
      </c>
      <c r="Y77" s="91">
        <v>13690</v>
      </c>
      <c r="Z77" s="91" t="s">
        <v>80</v>
      </c>
      <c r="AA77" s="91" t="s">
        <v>81</v>
      </c>
      <c r="AB77" s="91" t="s">
        <v>15493</v>
      </c>
      <c r="AC77" s="91" t="s">
        <v>15494</v>
      </c>
      <c r="AD77" s="91">
        <v>40.829949999999997</v>
      </c>
      <c r="AE77" s="91">
        <v>-74.126655999999997</v>
      </c>
      <c r="AF77" s="91"/>
      <c r="AG77" s="91">
        <v>183000</v>
      </c>
      <c r="AH77" s="91">
        <v>183000</v>
      </c>
      <c r="AI77" s="91">
        <v>11</v>
      </c>
      <c r="AJ77" s="91">
        <v>14.09</v>
      </c>
      <c r="AK77" s="91">
        <v>13.44</v>
      </c>
      <c r="AL77" s="91">
        <v>14.77</v>
      </c>
      <c r="AM77" s="91">
        <v>11</v>
      </c>
      <c r="AN77" s="91"/>
      <c r="AO77" s="91"/>
      <c r="AP77" s="91">
        <v>2</v>
      </c>
      <c r="AQ77" s="91"/>
      <c r="AR77" s="91"/>
      <c r="AS77" s="91"/>
      <c r="AT77" s="92">
        <v>39963</v>
      </c>
      <c r="AU77" s="91"/>
      <c r="AV77" s="91"/>
      <c r="AW77" s="92">
        <v>40328</v>
      </c>
      <c r="AX77" s="91"/>
      <c r="AY77" s="91"/>
      <c r="AZ77" s="91"/>
      <c r="BA77" s="91" t="s">
        <v>16159</v>
      </c>
      <c r="BB77" s="91" t="s">
        <v>7779</v>
      </c>
      <c r="BC77" s="91">
        <v>15477</v>
      </c>
      <c r="BD77" s="91" t="s">
        <v>15496</v>
      </c>
      <c r="BE77" s="91" t="s">
        <v>16160</v>
      </c>
      <c r="BF77" s="91" t="s">
        <v>16161</v>
      </c>
      <c r="BG77" s="91" t="s">
        <v>16162</v>
      </c>
      <c r="BH77" s="91" t="s">
        <v>15514</v>
      </c>
      <c r="BI77" s="91" t="s">
        <v>2570</v>
      </c>
      <c r="BJ77" s="91" t="s">
        <v>13086</v>
      </c>
      <c r="BK77" s="91" t="s">
        <v>16163</v>
      </c>
      <c r="BL77" s="91" t="s">
        <v>2595</v>
      </c>
      <c r="BM77" s="91" t="s">
        <v>2596</v>
      </c>
      <c r="BN77" s="91"/>
      <c r="BO77" s="91" t="s">
        <v>16164</v>
      </c>
      <c r="BP77" s="91" t="s">
        <v>16165</v>
      </c>
      <c r="BQ77" s="91"/>
      <c r="BR77" s="91"/>
      <c r="BS77" s="91"/>
      <c r="BT77" s="91"/>
      <c r="BU77" s="92">
        <v>45474</v>
      </c>
      <c r="BV77" s="92">
        <v>46219</v>
      </c>
      <c r="BW77" s="92">
        <v>46238</v>
      </c>
    </row>
    <row r="78" spans="1:75" x14ac:dyDescent="0.2">
      <c r="A78" s="91" t="s">
        <v>7405</v>
      </c>
      <c r="B78" s="91" t="s">
        <v>7372</v>
      </c>
      <c r="C78" s="91" t="s">
        <v>16166</v>
      </c>
      <c r="D78" s="91" t="s">
        <v>16167</v>
      </c>
      <c r="E78" s="91" t="s">
        <v>32</v>
      </c>
      <c r="F78" s="91"/>
      <c r="G78" s="91"/>
      <c r="H78" s="91"/>
      <c r="I78" s="91" t="s">
        <v>16133</v>
      </c>
      <c r="J78" s="91" t="s">
        <v>187</v>
      </c>
      <c r="K78" s="91" t="s">
        <v>16134</v>
      </c>
      <c r="L78" s="91" t="s">
        <v>15496</v>
      </c>
      <c r="M78" s="91" t="s">
        <v>16135</v>
      </c>
      <c r="N78" s="91" t="s">
        <v>16136</v>
      </c>
      <c r="O78" s="91" t="s">
        <v>16137</v>
      </c>
      <c r="P78" s="91"/>
      <c r="Q78" s="91" t="s">
        <v>15717</v>
      </c>
      <c r="R78" s="91"/>
      <c r="S78" s="91"/>
      <c r="T78" s="91" t="s">
        <v>16168</v>
      </c>
      <c r="U78" s="91">
        <v>20166</v>
      </c>
      <c r="V78" s="91">
        <v>51107</v>
      </c>
      <c r="W78" s="91" t="s">
        <v>15645</v>
      </c>
      <c r="X78" s="91" t="s">
        <v>15757</v>
      </c>
      <c r="Y78" s="91">
        <v>75376</v>
      </c>
      <c r="Z78" s="91" t="s">
        <v>52</v>
      </c>
      <c r="AA78" s="91" t="s">
        <v>53</v>
      </c>
      <c r="AB78" s="91" t="s">
        <v>15493</v>
      </c>
      <c r="AC78" s="91" t="s">
        <v>15494</v>
      </c>
      <c r="AD78" s="91">
        <v>38.954276999999998</v>
      </c>
      <c r="AE78" s="91">
        <v>-77.490295000000003</v>
      </c>
      <c r="AF78" s="91">
        <v>433</v>
      </c>
      <c r="AG78" s="91"/>
      <c r="AH78" s="91">
        <v>645000</v>
      </c>
      <c r="AI78" s="91">
        <v>80</v>
      </c>
      <c r="AJ78" s="91">
        <v>70.78</v>
      </c>
      <c r="AK78" s="91">
        <v>67.5</v>
      </c>
      <c r="AL78" s="91">
        <v>74.22</v>
      </c>
      <c r="AM78" s="91">
        <v>80</v>
      </c>
      <c r="AN78" s="91"/>
      <c r="AO78" s="91"/>
      <c r="AP78" s="91"/>
      <c r="AQ78" s="92">
        <v>44022</v>
      </c>
      <c r="AR78" s="91"/>
      <c r="AS78" s="91"/>
      <c r="AT78" s="91"/>
      <c r="AU78" s="92">
        <v>46154</v>
      </c>
      <c r="AV78" s="91">
        <v>0</v>
      </c>
      <c r="AW78" s="92">
        <v>46934</v>
      </c>
      <c r="AX78" s="92">
        <v>46934</v>
      </c>
      <c r="AY78" s="91"/>
      <c r="AZ78" s="91"/>
      <c r="BA78" s="91"/>
      <c r="BB78" s="91"/>
      <c r="BC78" s="91"/>
      <c r="BD78" s="91"/>
      <c r="BE78" s="91"/>
      <c r="BF78" s="91"/>
      <c r="BG78" s="91"/>
      <c r="BH78" s="91" t="s">
        <v>15514</v>
      </c>
      <c r="BI78" s="91" t="s">
        <v>2570</v>
      </c>
      <c r="BJ78" s="91" t="s">
        <v>13086</v>
      </c>
      <c r="BK78" s="91" t="s">
        <v>15641</v>
      </c>
      <c r="BL78" s="91" t="s">
        <v>2573</v>
      </c>
      <c r="BM78" s="91" t="s">
        <v>2574</v>
      </c>
      <c r="BN78" s="91"/>
      <c r="BO78" s="91" t="s">
        <v>16169</v>
      </c>
      <c r="BP78" s="91" t="s">
        <v>16170</v>
      </c>
      <c r="BQ78" s="91" t="s">
        <v>16171</v>
      </c>
      <c r="BR78" s="91"/>
      <c r="BS78" s="91" t="s">
        <v>15572</v>
      </c>
      <c r="BT78" s="91" t="s">
        <v>16172</v>
      </c>
      <c r="BU78" s="92">
        <v>45782</v>
      </c>
      <c r="BV78" s="92">
        <v>46219</v>
      </c>
      <c r="BW78" s="92">
        <v>46238</v>
      </c>
    </row>
    <row r="79" spans="1:75" x14ac:dyDescent="0.2">
      <c r="A79" s="91" t="s">
        <v>1534</v>
      </c>
      <c r="B79" s="91" t="s">
        <v>5159</v>
      </c>
      <c r="C79" s="91" t="s">
        <v>16173</v>
      </c>
      <c r="D79" s="91" t="s">
        <v>16174</v>
      </c>
      <c r="E79" s="91" t="s">
        <v>51</v>
      </c>
      <c r="F79" s="91"/>
      <c r="G79" s="91"/>
      <c r="H79" s="91"/>
      <c r="I79" s="91" t="s">
        <v>16133</v>
      </c>
      <c r="J79" s="91" t="s">
        <v>187</v>
      </c>
      <c r="K79" s="91" t="s">
        <v>16134</v>
      </c>
      <c r="L79" s="91" t="s">
        <v>15496</v>
      </c>
      <c r="M79" s="91" t="s">
        <v>16135</v>
      </c>
      <c r="N79" s="91" t="s">
        <v>16136</v>
      </c>
      <c r="O79" s="91" t="s">
        <v>16137</v>
      </c>
      <c r="P79" s="91"/>
      <c r="Q79" s="91"/>
      <c r="R79" s="91"/>
      <c r="S79" s="91"/>
      <c r="T79" s="91" t="s">
        <v>16175</v>
      </c>
      <c r="U79" s="91">
        <v>75044</v>
      </c>
      <c r="V79" s="91">
        <v>48113</v>
      </c>
      <c r="W79" s="91" t="s">
        <v>15551</v>
      </c>
      <c r="X79" s="91" t="s">
        <v>16176</v>
      </c>
      <c r="Y79" s="91">
        <v>29000</v>
      </c>
      <c r="Z79" s="91" t="s">
        <v>49</v>
      </c>
      <c r="AA79" s="91" t="s">
        <v>50</v>
      </c>
      <c r="AB79" s="91" t="s">
        <v>15493</v>
      </c>
      <c r="AC79" s="91" t="s">
        <v>15494</v>
      </c>
      <c r="AD79" s="91">
        <v>32.974544999999999</v>
      </c>
      <c r="AE79" s="91">
        <v>-96.650189999999995</v>
      </c>
      <c r="AF79" s="91">
        <v>45</v>
      </c>
      <c r="AG79" s="91">
        <v>180000</v>
      </c>
      <c r="AH79" s="91">
        <v>180000</v>
      </c>
      <c r="AI79" s="91">
        <v>16</v>
      </c>
      <c r="AJ79" s="91">
        <v>16.260000000000002</v>
      </c>
      <c r="AK79" s="91">
        <v>15.51</v>
      </c>
      <c r="AL79" s="91">
        <v>17.05</v>
      </c>
      <c r="AM79" s="91">
        <v>16</v>
      </c>
      <c r="AN79" s="91"/>
      <c r="AO79" s="91"/>
      <c r="AP79" s="91">
        <v>9</v>
      </c>
      <c r="AQ79" s="92">
        <v>43038</v>
      </c>
      <c r="AR79" s="91"/>
      <c r="AS79" s="91"/>
      <c r="AT79" s="92">
        <v>44895</v>
      </c>
      <c r="AU79" s="91"/>
      <c r="AV79" s="91"/>
      <c r="AW79" s="92">
        <v>45641</v>
      </c>
      <c r="AX79" s="91"/>
      <c r="AY79" s="91"/>
      <c r="AZ79" s="91"/>
      <c r="BA79" s="91" t="s">
        <v>15553</v>
      </c>
      <c r="BB79" s="91" t="s">
        <v>7775</v>
      </c>
      <c r="BC79" s="91">
        <v>6958</v>
      </c>
      <c r="BD79" s="91" t="s">
        <v>15554</v>
      </c>
      <c r="BE79" s="91"/>
      <c r="BF79" s="91"/>
      <c r="BG79" s="91"/>
      <c r="BH79" s="91" t="s">
        <v>15555</v>
      </c>
      <c r="BI79" s="91" t="s">
        <v>13080</v>
      </c>
      <c r="BJ79" s="91" t="s">
        <v>13081</v>
      </c>
      <c r="BK79" s="91" t="s">
        <v>15556</v>
      </c>
      <c r="BL79" s="91" t="s">
        <v>2636</v>
      </c>
      <c r="BM79" s="91" t="s">
        <v>2637</v>
      </c>
      <c r="BN79" s="91"/>
      <c r="BO79" s="91" t="s">
        <v>16177</v>
      </c>
      <c r="BP79" s="91" t="s">
        <v>16178</v>
      </c>
      <c r="BQ79" s="91" t="s">
        <v>16179</v>
      </c>
      <c r="BR79" s="91"/>
      <c r="BS79" s="91"/>
      <c r="BT79" s="91" t="s">
        <v>16180</v>
      </c>
      <c r="BU79" s="92">
        <v>45590</v>
      </c>
      <c r="BV79" s="92">
        <v>46219</v>
      </c>
      <c r="BW79" s="92">
        <v>46238</v>
      </c>
    </row>
    <row r="80" spans="1:75" x14ac:dyDescent="0.2">
      <c r="A80" s="91" t="s">
        <v>1509</v>
      </c>
      <c r="B80" s="91" t="s">
        <v>7197</v>
      </c>
      <c r="C80" s="91" t="s">
        <v>16181</v>
      </c>
      <c r="D80" s="91" t="s">
        <v>16182</v>
      </c>
      <c r="E80" s="91" t="s">
        <v>51</v>
      </c>
      <c r="F80" s="91"/>
      <c r="G80" s="91"/>
      <c r="H80" s="91"/>
      <c r="I80" s="91" t="s">
        <v>16133</v>
      </c>
      <c r="J80" s="91" t="s">
        <v>187</v>
      </c>
      <c r="K80" s="91" t="s">
        <v>16134</v>
      </c>
      <c r="L80" s="91" t="s">
        <v>15496</v>
      </c>
      <c r="M80" s="91" t="s">
        <v>16135</v>
      </c>
      <c r="N80" s="91" t="s">
        <v>16136</v>
      </c>
      <c r="O80" s="91" t="s">
        <v>16137</v>
      </c>
      <c r="P80" s="91"/>
      <c r="Q80" s="91"/>
      <c r="R80" s="91"/>
      <c r="S80" s="91"/>
      <c r="T80" s="91" t="s">
        <v>16183</v>
      </c>
      <c r="U80" s="91">
        <v>20147</v>
      </c>
      <c r="V80" s="91">
        <v>51107</v>
      </c>
      <c r="W80" s="91" t="s">
        <v>15645</v>
      </c>
      <c r="X80" s="91" t="s">
        <v>16063</v>
      </c>
      <c r="Y80" s="91">
        <v>3320</v>
      </c>
      <c r="Z80" s="91" t="s">
        <v>52</v>
      </c>
      <c r="AA80" s="91" t="s">
        <v>53</v>
      </c>
      <c r="AB80" s="91" t="s">
        <v>15493</v>
      </c>
      <c r="AC80" s="91" t="s">
        <v>15494</v>
      </c>
      <c r="AD80" s="91">
        <v>39.021113999999997</v>
      </c>
      <c r="AE80" s="91">
        <v>-77.463669999999993</v>
      </c>
      <c r="AF80" s="91"/>
      <c r="AG80" s="91">
        <v>222300</v>
      </c>
      <c r="AH80" s="91">
        <v>222300</v>
      </c>
      <c r="AI80" s="91">
        <v>54</v>
      </c>
      <c r="AJ80" s="91">
        <v>24.29</v>
      </c>
      <c r="AK80" s="91">
        <v>23.16</v>
      </c>
      <c r="AL80" s="91">
        <v>25.47</v>
      </c>
      <c r="AM80" s="91">
        <v>54</v>
      </c>
      <c r="AN80" s="91"/>
      <c r="AO80" s="91"/>
      <c r="AP80" s="91"/>
      <c r="AQ80" s="91"/>
      <c r="AR80" s="91"/>
      <c r="AS80" s="91"/>
      <c r="AT80" s="92">
        <v>40420</v>
      </c>
      <c r="AU80" s="91"/>
      <c r="AV80" s="91"/>
      <c r="AW80" s="92">
        <v>41059</v>
      </c>
      <c r="AX80" s="91"/>
      <c r="AY80" s="91"/>
      <c r="AZ80" s="91"/>
      <c r="BA80" s="91" t="s">
        <v>15667</v>
      </c>
      <c r="BB80" s="91" t="s">
        <v>7752</v>
      </c>
      <c r="BC80" s="91">
        <v>19876</v>
      </c>
      <c r="BD80" s="91" t="s">
        <v>15496</v>
      </c>
      <c r="BE80" s="91" t="s">
        <v>15668</v>
      </c>
      <c r="BF80" s="91" t="s">
        <v>15669</v>
      </c>
      <c r="BG80" s="91" t="s">
        <v>15670</v>
      </c>
      <c r="BH80" s="91" t="s">
        <v>15514</v>
      </c>
      <c r="BI80" s="91" t="s">
        <v>2570</v>
      </c>
      <c r="BJ80" s="91" t="s">
        <v>13086</v>
      </c>
      <c r="BK80" s="91" t="s">
        <v>15641</v>
      </c>
      <c r="BL80" s="91" t="s">
        <v>2573</v>
      </c>
      <c r="BM80" s="91" t="s">
        <v>2574</v>
      </c>
      <c r="BN80" s="91"/>
      <c r="BO80" s="91" t="s">
        <v>16184</v>
      </c>
      <c r="BP80" s="91" t="s">
        <v>16185</v>
      </c>
      <c r="BQ80" s="91"/>
      <c r="BR80" s="91"/>
      <c r="BS80" s="91"/>
      <c r="BT80" s="91"/>
      <c r="BU80" s="92">
        <v>45474</v>
      </c>
      <c r="BV80" s="92">
        <v>46219</v>
      </c>
      <c r="BW80" s="92">
        <v>46238</v>
      </c>
    </row>
    <row r="81" spans="1:75" x14ac:dyDescent="0.2">
      <c r="A81" s="91" t="s">
        <v>3988</v>
      </c>
      <c r="B81" s="91" t="s">
        <v>4531</v>
      </c>
      <c r="C81" s="91" t="s">
        <v>16186</v>
      </c>
      <c r="D81" s="91" t="s">
        <v>16187</v>
      </c>
      <c r="E81" s="91" t="s">
        <v>32</v>
      </c>
      <c r="F81" s="91"/>
      <c r="G81" s="91"/>
      <c r="H81" s="91">
        <v>19000000000</v>
      </c>
      <c r="I81" s="91" t="s">
        <v>16133</v>
      </c>
      <c r="J81" s="91" t="s">
        <v>187</v>
      </c>
      <c r="K81" s="91" t="s">
        <v>16134</v>
      </c>
      <c r="L81" s="91" t="s">
        <v>15496</v>
      </c>
      <c r="M81" s="91" t="s">
        <v>16135</v>
      </c>
      <c r="N81" s="91" t="s">
        <v>16136</v>
      </c>
      <c r="O81" s="91" t="s">
        <v>16137</v>
      </c>
      <c r="P81" s="91"/>
      <c r="Q81" s="91" t="s">
        <v>15741</v>
      </c>
      <c r="R81" s="91"/>
      <c r="S81" s="91"/>
      <c r="T81" s="91" t="s">
        <v>16188</v>
      </c>
      <c r="U81" s="91">
        <v>30178</v>
      </c>
      <c r="V81" s="91">
        <v>13015</v>
      </c>
      <c r="W81" s="91" t="s">
        <v>16189</v>
      </c>
      <c r="X81" s="91" t="s">
        <v>16190</v>
      </c>
      <c r="Y81" s="91">
        <v>75664</v>
      </c>
      <c r="Z81" s="91" t="s">
        <v>58</v>
      </c>
      <c r="AA81" s="91" t="s">
        <v>59</v>
      </c>
      <c r="AB81" s="91" t="s">
        <v>15493</v>
      </c>
      <c r="AC81" s="91" t="s">
        <v>15494</v>
      </c>
      <c r="AD81" s="91">
        <v>34.096530000000001</v>
      </c>
      <c r="AE81" s="91">
        <v>-84.911950000000004</v>
      </c>
      <c r="AF81" s="91">
        <v>876</v>
      </c>
      <c r="AG81" s="91"/>
      <c r="AH81" s="91">
        <v>716666</v>
      </c>
      <c r="AI81" s="91">
        <v>152.5</v>
      </c>
      <c r="AJ81" s="91">
        <v>77.12</v>
      </c>
      <c r="AK81" s="91">
        <v>73.540000000000006</v>
      </c>
      <c r="AL81" s="91">
        <v>80.87</v>
      </c>
      <c r="AM81" s="91">
        <v>152.5</v>
      </c>
      <c r="AN81" s="91"/>
      <c r="AO81" s="91"/>
      <c r="AP81" s="91"/>
      <c r="AQ81" s="92">
        <v>45747</v>
      </c>
      <c r="AR81" s="91"/>
      <c r="AS81" s="91"/>
      <c r="AT81" s="91"/>
      <c r="AU81" s="92">
        <v>46217</v>
      </c>
      <c r="AV81" s="91">
        <v>0</v>
      </c>
      <c r="AW81" s="92">
        <v>48395</v>
      </c>
      <c r="AX81" s="92">
        <v>48395</v>
      </c>
      <c r="AY81" s="91"/>
      <c r="AZ81" s="91"/>
      <c r="BA81" s="91" t="s">
        <v>15745</v>
      </c>
      <c r="BB81" s="91" t="s">
        <v>7746</v>
      </c>
      <c r="BC81" s="91">
        <v>7140</v>
      </c>
      <c r="BD81" s="91" t="s">
        <v>15496</v>
      </c>
      <c r="BE81" s="91" t="s">
        <v>15746</v>
      </c>
      <c r="BF81" s="91" t="s">
        <v>15747</v>
      </c>
      <c r="BG81" s="91" t="s">
        <v>15748</v>
      </c>
      <c r="BH81" s="91" t="s">
        <v>15749</v>
      </c>
      <c r="BI81" s="91" t="s">
        <v>11214</v>
      </c>
      <c r="BJ81" s="91" t="s">
        <v>13095</v>
      </c>
      <c r="BK81" s="91"/>
      <c r="BL81" s="91"/>
      <c r="BM81" s="91"/>
      <c r="BN81" s="91"/>
      <c r="BO81" s="91" t="s">
        <v>16191</v>
      </c>
      <c r="BP81" s="91" t="s">
        <v>16192</v>
      </c>
      <c r="BQ81" s="91" t="s">
        <v>16193</v>
      </c>
      <c r="BR81" s="91"/>
      <c r="BS81" s="91" t="s">
        <v>15628</v>
      </c>
      <c r="BT81" s="91" t="s">
        <v>16194</v>
      </c>
      <c r="BU81" s="92">
        <v>45749</v>
      </c>
      <c r="BV81" s="92">
        <v>46227</v>
      </c>
      <c r="BW81" s="92">
        <v>46238</v>
      </c>
    </row>
    <row r="82" spans="1:75" x14ac:dyDescent="0.2">
      <c r="A82" s="91" t="s">
        <v>109</v>
      </c>
      <c r="B82" s="91" t="s">
        <v>5145</v>
      </c>
      <c r="C82" s="91"/>
      <c r="D82" s="91"/>
      <c r="E82" s="91" t="s">
        <v>51</v>
      </c>
      <c r="F82" s="91"/>
      <c r="G82" s="91"/>
      <c r="H82" s="91"/>
      <c r="I82" s="91" t="s">
        <v>16195</v>
      </c>
      <c r="J82" s="91" t="s">
        <v>35</v>
      </c>
      <c r="K82" s="91" t="s">
        <v>16196</v>
      </c>
      <c r="L82" s="91" t="s">
        <v>15488</v>
      </c>
      <c r="M82" s="91"/>
      <c r="N82" s="91"/>
      <c r="O82" s="91"/>
      <c r="P82" s="91"/>
      <c r="Q82" s="91"/>
      <c r="R82" s="91"/>
      <c r="S82" s="91"/>
      <c r="T82" s="91" t="s">
        <v>16197</v>
      </c>
      <c r="U82" s="91">
        <v>30310</v>
      </c>
      <c r="V82" s="91">
        <v>13121</v>
      </c>
      <c r="W82" s="91" t="s">
        <v>16198</v>
      </c>
      <c r="X82" s="91" t="s">
        <v>16199</v>
      </c>
      <c r="Y82" s="91">
        <v>4000</v>
      </c>
      <c r="Z82" s="91" t="s">
        <v>58</v>
      </c>
      <c r="AA82" s="91" t="s">
        <v>59</v>
      </c>
      <c r="AB82" s="91" t="s">
        <v>15493</v>
      </c>
      <c r="AC82" s="91" t="s">
        <v>15494</v>
      </c>
      <c r="AD82" s="91">
        <v>33.731803999999997</v>
      </c>
      <c r="AE82" s="91">
        <v>-84.423584000000005</v>
      </c>
      <c r="AF82" s="91"/>
      <c r="AG82" s="91">
        <v>91980</v>
      </c>
      <c r="AH82" s="91">
        <v>91980</v>
      </c>
      <c r="AI82" s="91">
        <v>9</v>
      </c>
      <c r="AJ82" s="91">
        <v>7.96</v>
      </c>
      <c r="AK82" s="91">
        <v>7.59</v>
      </c>
      <c r="AL82" s="91">
        <v>8.34</v>
      </c>
      <c r="AM82" s="91">
        <v>9</v>
      </c>
      <c r="AN82" s="91"/>
      <c r="AO82" s="91"/>
      <c r="AP82" s="91"/>
      <c r="AQ82" s="91"/>
      <c r="AR82" s="91"/>
      <c r="AS82" s="91"/>
      <c r="AT82" s="91"/>
      <c r="AU82" s="91"/>
      <c r="AV82" s="91"/>
      <c r="AW82" s="92">
        <v>43799</v>
      </c>
      <c r="AX82" s="91"/>
      <c r="AY82" s="91"/>
      <c r="AZ82" s="91"/>
      <c r="BA82" s="91" t="s">
        <v>16200</v>
      </c>
      <c r="BB82" s="91" t="s">
        <v>7794</v>
      </c>
      <c r="BC82" s="91">
        <v>5582</v>
      </c>
      <c r="BD82" s="91" t="s">
        <v>15554</v>
      </c>
      <c r="BE82" s="91"/>
      <c r="BF82" s="91"/>
      <c r="BG82" s="91"/>
      <c r="BH82" s="91" t="s">
        <v>15749</v>
      </c>
      <c r="BI82" s="91" t="s">
        <v>11214</v>
      </c>
      <c r="BJ82" s="91" t="s">
        <v>13095</v>
      </c>
      <c r="BK82" s="91"/>
      <c r="BL82" s="91"/>
      <c r="BM82" s="91"/>
      <c r="BN82" s="91"/>
      <c r="BO82" s="91" t="s">
        <v>16201</v>
      </c>
      <c r="BP82" s="91" t="s">
        <v>16202</v>
      </c>
      <c r="BQ82" s="91"/>
      <c r="BR82" s="91"/>
      <c r="BS82" s="91"/>
      <c r="BT82" s="91"/>
      <c r="BU82" s="92">
        <v>45474</v>
      </c>
      <c r="BV82" s="92">
        <v>46120</v>
      </c>
      <c r="BW82" s="92">
        <v>46238</v>
      </c>
    </row>
    <row r="83" spans="1:75" x14ac:dyDescent="0.2">
      <c r="A83" s="91" t="s">
        <v>65</v>
      </c>
      <c r="B83" s="91" t="s">
        <v>4095</v>
      </c>
      <c r="C83" s="91"/>
      <c r="D83" s="91"/>
      <c r="E83" s="91" t="s">
        <v>51</v>
      </c>
      <c r="F83" s="91"/>
      <c r="G83" s="91"/>
      <c r="H83" s="91"/>
      <c r="I83" s="91" t="s">
        <v>16195</v>
      </c>
      <c r="J83" s="91" t="s">
        <v>35</v>
      </c>
      <c r="K83" s="91" t="s">
        <v>16196</v>
      </c>
      <c r="L83" s="91" t="s">
        <v>15488</v>
      </c>
      <c r="M83" s="91"/>
      <c r="N83" s="91"/>
      <c r="O83" s="91"/>
      <c r="P83" s="91"/>
      <c r="Q83" s="91"/>
      <c r="R83" s="91"/>
      <c r="S83" s="91"/>
      <c r="T83" s="91" t="s">
        <v>16203</v>
      </c>
      <c r="U83" s="91">
        <v>1821</v>
      </c>
      <c r="V83" s="91">
        <v>25017</v>
      </c>
      <c r="W83" s="91" t="s">
        <v>15842</v>
      </c>
      <c r="X83" s="91" t="s">
        <v>16204</v>
      </c>
      <c r="Y83" s="91"/>
      <c r="Z83" s="91" t="s">
        <v>60</v>
      </c>
      <c r="AA83" s="91" t="s">
        <v>61</v>
      </c>
      <c r="AB83" s="91" t="s">
        <v>15493</v>
      </c>
      <c r="AC83" s="91" t="s">
        <v>15494</v>
      </c>
      <c r="AD83" s="91">
        <v>42.528514999999999</v>
      </c>
      <c r="AE83" s="91">
        <v>-71.249369999999999</v>
      </c>
      <c r="AF83" s="91"/>
      <c r="AG83" s="91">
        <v>54700</v>
      </c>
      <c r="AH83" s="91">
        <v>54700</v>
      </c>
      <c r="AI83" s="91">
        <v>1</v>
      </c>
      <c r="AJ83" s="91">
        <v>1.79</v>
      </c>
      <c r="AK83" s="91">
        <v>1.71</v>
      </c>
      <c r="AL83" s="91">
        <v>1.88</v>
      </c>
      <c r="AM83" s="91">
        <v>1</v>
      </c>
      <c r="AN83" s="91"/>
      <c r="AO83" s="91"/>
      <c r="AP83" s="91"/>
      <c r="AQ83" s="91"/>
      <c r="AR83" s="91"/>
      <c r="AS83" s="91"/>
      <c r="AT83" s="91"/>
      <c r="AU83" s="91"/>
      <c r="AV83" s="91"/>
      <c r="AW83" s="92">
        <v>42581</v>
      </c>
      <c r="AX83" s="91"/>
      <c r="AY83" s="91"/>
      <c r="AZ83" s="91"/>
      <c r="BA83" s="91"/>
      <c r="BB83" s="91"/>
      <c r="BC83" s="91"/>
      <c r="BD83" s="91"/>
      <c r="BE83" s="91"/>
      <c r="BF83" s="91"/>
      <c r="BG83" s="91"/>
      <c r="BH83" s="91" t="s">
        <v>15844</v>
      </c>
      <c r="BI83" s="91" t="s">
        <v>13082</v>
      </c>
      <c r="BJ83" s="91" t="s">
        <v>13083</v>
      </c>
      <c r="BK83" s="91" t="s">
        <v>15845</v>
      </c>
      <c r="BL83" s="91">
        <v>4008</v>
      </c>
      <c r="BM83" s="91" t="s">
        <v>2668</v>
      </c>
      <c r="BN83" s="91"/>
      <c r="BO83" s="91" t="s">
        <v>16205</v>
      </c>
      <c r="BP83" s="91" t="s">
        <v>16206</v>
      </c>
      <c r="BQ83" s="91"/>
      <c r="BR83" s="91"/>
      <c r="BS83" s="91"/>
      <c r="BT83" s="91"/>
      <c r="BU83" s="92">
        <v>45474</v>
      </c>
      <c r="BV83" s="92">
        <v>46120</v>
      </c>
      <c r="BW83" s="92">
        <v>46238</v>
      </c>
    </row>
    <row r="84" spans="1:75" x14ac:dyDescent="0.2">
      <c r="A84" s="91" t="s">
        <v>2216</v>
      </c>
      <c r="B84" s="91" t="s">
        <v>6749</v>
      </c>
      <c r="C84" s="91" t="s">
        <v>16207</v>
      </c>
      <c r="D84" s="91" t="s">
        <v>16208</v>
      </c>
      <c r="E84" s="91" t="s">
        <v>38</v>
      </c>
      <c r="F84" s="91" t="s">
        <v>15561</v>
      </c>
      <c r="G84" s="91"/>
      <c r="H84" s="91"/>
      <c r="I84" s="91" t="s">
        <v>16209</v>
      </c>
      <c r="J84" s="91" t="s">
        <v>352</v>
      </c>
      <c r="K84" s="91" t="s">
        <v>16210</v>
      </c>
      <c r="L84" s="91" t="s">
        <v>15488</v>
      </c>
      <c r="M84" s="91"/>
      <c r="N84" s="91"/>
      <c r="O84" s="91"/>
      <c r="P84" s="91" t="s">
        <v>16211</v>
      </c>
      <c r="Q84" s="91"/>
      <c r="R84" s="91"/>
      <c r="S84" s="91"/>
      <c r="T84" s="91" t="s">
        <v>16212</v>
      </c>
      <c r="U84" s="91">
        <v>85212</v>
      </c>
      <c r="V84" s="91">
        <v>4013</v>
      </c>
      <c r="W84" s="91" t="s">
        <v>15690</v>
      </c>
      <c r="X84" s="91" t="s">
        <v>15691</v>
      </c>
      <c r="Y84" s="91">
        <v>46000</v>
      </c>
      <c r="Z84" s="91" t="s">
        <v>41</v>
      </c>
      <c r="AA84" s="91" t="s">
        <v>42</v>
      </c>
      <c r="AB84" s="91" t="s">
        <v>15493</v>
      </c>
      <c r="AC84" s="91" t="s">
        <v>15494</v>
      </c>
      <c r="AD84" s="91">
        <v>33.343895000000003</v>
      </c>
      <c r="AE84" s="91">
        <v>-111.62448999999999</v>
      </c>
      <c r="AF84" s="91">
        <v>40</v>
      </c>
      <c r="AG84" s="91">
        <v>606388</v>
      </c>
      <c r="AH84" s="91">
        <v>606388</v>
      </c>
      <c r="AI84" s="91">
        <v>72</v>
      </c>
      <c r="AJ84" s="91">
        <v>69.69</v>
      </c>
      <c r="AK84" s="91">
        <v>66.459999999999994</v>
      </c>
      <c r="AL84" s="91">
        <v>73.08</v>
      </c>
      <c r="AM84" s="91">
        <v>72</v>
      </c>
      <c r="AN84" s="91">
        <v>72</v>
      </c>
      <c r="AO84" s="91"/>
      <c r="AP84" s="91">
        <v>39</v>
      </c>
      <c r="AQ84" s="91"/>
      <c r="AR84" s="91"/>
      <c r="AS84" s="91"/>
      <c r="AT84" s="92">
        <v>45505</v>
      </c>
      <c r="AU84" s="92">
        <v>46157</v>
      </c>
      <c r="AV84" s="91">
        <v>0.95</v>
      </c>
      <c r="AW84" s="92">
        <v>46295</v>
      </c>
      <c r="AX84" s="92">
        <v>46295</v>
      </c>
      <c r="AY84" s="91"/>
      <c r="AZ84" s="91"/>
      <c r="BA84" s="91" t="s">
        <v>15692</v>
      </c>
      <c r="BB84" s="91" t="s">
        <v>7754</v>
      </c>
      <c r="BC84" s="91">
        <v>16572</v>
      </c>
      <c r="BD84" s="91" t="s">
        <v>15488</v>
      </c>
      <c r="BE84" s="91"/>
      <c r="BF84" s="91"/>
      <c r="BG84" s="91"/>
      <c r="BH84" s="91" t="s">
        <v>15693</v>
      </c>
      <c r="BI84" s="91" t="s">
        <v>11215</v>
      </c>
      <c r="BJ84" s="91" t="s">
        <v>7754</v>
      </c>
      <c r="BK84" s="91"/>
      <c r="BL84" s="91"/>
      <c r="BM84" s="91"/>
      <c r="BN84" s="91"/>
      <c r="BO84" s="91" t="s">
        <v>16213</v>
      </c>
      <c r="BP84" s="91" t="s">
        <v>16214</v>
      </c>
      <c r="BQ84" s="91"/>
      <c r="BR84" s="91"/>
      <c r="BS84" s="91" t="s">
        <v>15572</v>
      </c>
      <c r="BT84" s="91" t="s">
        <v>16215</v>
      </c>
      <c r="BU84" s="92">
        <v>45555</v>
      </c>
      <c r="BV84" s="92">
        <v>46202</v>
      </c>
      <c r="BW84" s="92">
        <v>46238</v>
      </c>
    </row>
    <row r="85" spans="1:75" x14ac:dyDescent="0.2">
      <c r="A85" s="91" t="s">
        <v>762</v>
      </c>
      <c r="B85" s="91" t="s">
        <v>11064</v>
      </c>
      <c r="C85" s="91" t="s">
        <v>16216</v>
      </c>
      <c r="D85" s="91" t="s">
        <v>16217</v>
      </c>
      <c r="E85" s="91" t="s">
        <v>51</v>
      </c>
      <c r="F85" s="91" t="s">
        <v>15561</v>
      </c>
      <c r="G85" s="91"/>
      <c r="H85" s="91"/>
      <c r="I85" s="91" t="s">
        <v>16218</v>
      </c>
      <c r="J85" s="91" t="s">
        <v>110</v>
      </c>
      <c r="K85" s="91" t="s">
        <v>16219</v>
      </c>
      <c r="L85" s="91" t="s">
        <v>15488</v>
      </c>
      <c r="M85" s="91"/>
      <c r="N85" s="91"/>
      <c r="O85" s="91"/>
      <c r="P85" s="91" t="s">
        <v>16220</v>
      </c>
      <c r="Q85" s="91"/>
      <c r="R85" s="91"/>
      <c r="S85" s="91"/>
      <c r="T85" s="91" t="s">
        <v>16221</v>
      </c>
      <c r="U85" s="91">
        <v>30318</v>
      </c>
      <c r="V85" s="91">
        <v>13121</v>
      </c>
      <c r="W85" s="91" t="s">
        <v>16198</v>
      </c>
      <c r="X85" s="91" t="s">
        <v>16199</v>
      </c>
      <c r="Y85" s="91">
        <v>4000</v>
      </c>
      <c r="Z85" s="91" t="s">
        <v>58</v>
      </c>
      <c r="AA85" s="91" t="s">
        <v>59</v>
      </c>
      <c r="AB85" s="91" t="s">
        <v>15493</v>
      </c>
      <c r="AC85" s="91" t="s">
        <v>15494</v>
      </c>
      <c r="AD85" s="91">
        <v>33.810287000000002</v>
      </c>
      <c r="AE85" s="91">
        <v>-84.456069999999997</v>
      </c>
      <c r="AF85" s="91">
        <v>80</v>
      </c>
      <c r="AG85" s="91">
        <v>452280</v>
      </c>
      <c r="AH85" s="91">
        <v>452280</v>
      </c>
      <c r="AI85" s="91">
        <v>100</v>
      </c>
      <c r="AJ85" s="91">
        <v>55.78</v>
      </c>
      <c r="AK85" s="91">
        <v>53.19</v>
      </c>
      <c r="AL85" s="91">
        <v>58.49</v>
      </c>
      <c r="AM85" s="91">
        <v>100</v>
      </c>
      <c r="AN85" s="91"/>
      <c r="AO85" s="91"/>
      <c r="AP85" s="91"/>
      <c r="AQ85" s="92">
        <v>45114</v>
      </c>
      <c r="AR85" s="91"/>
      <c r="AS85" s="91"/>
      <c r="AT85" s="92">
        <v>45321</v>
      </c>
      <c r="AU85" s="91"/>
      <c r="AV85" s="91"/>
      <c r="AW85" s="92">
        <v>45713</v>
      </c>
      <c r="AX85" s="91"/>
      <c r="AY85" s="91"/>
      <c r="AZ85" s="91"/>
      <c r="BA85" s="91" t="s">
        <v>15745</v>
      </c>
      <c r="BB85" s="91" t="s">
        <v>7746</v>
      </c>
      <c r="BC85" s="91">
        <v>7140</v>
      </c>
      <c r="BD85" s="91" t="s">
        <v>15496</v>
      </c>
      <c r="BE85" s="91" t="s">
        <v>15746</v>
      </c>
      <c r="BF85" s="91" t="s">
        <v>15747</v>
      </c>
      <c r="BG85" s="91" t="s">
        <v>15748</v>
      </c>
      <c r="BH85" s="91" t="s">
        <v>15749</v>
      </c>
      <c r="BI85" s="91" t="s">
        <v>11214</v>
      </c>
      <c r="BJ85" s="91" t="s">
        <v>13095</v>
      </c>
      <c r="BK85" s="91"/>
      <c r="BL85" s="91"/>
      <c r="BM85" s="91"/>
      <c r="BN85" s="91"/>
      <c r="BO85" s="91" t="s">
        <v>16222</v>
      </c>
      <c r="BP85" s="91" t="s">
        <v>16223</v>
      </c>
      <c r="BQ85" s="91"/>
      <c r="BR85" s="91"/>
      <c r="BS85" s="91"/>
      <c r="BT85" s="91" t="s">
        <v>16224</v>
      </c>
      <c r="BU85" s="92">
        <v>45555</v>
      </c>
      <c r="BV85" s="92">
        <v>46120</v>
      </c>
      <c r="BW85" s="92">
        <v>46238</v>
      </c>
    </row>
    <row r="86" spans="1:75" x14ac:dyDescent="0.2">
      <c r="A86" s="91" t="s">
        <v>1013</v>
      </c>
      <c r="B86" s="91" t="s">
        <v>5409</v>
      </c>
      <c r="C86" s="91" t="s">
        <v>16225</v>
      </c>
      <c r="D86" s="91" t="s">
        <v>16226</v>
      </c>
      <c r="E86" s="91" t="s">
        <v>38</v>
      </c>
      <c r="F86" s="91" t="s">
        <v>15561</v>
      </c>
      <c r="G86" s="91"/>
      <c r="H86" s="91"/>
      <c r="I86" s="91" t="s">
        <v>16218</v>
      </c>
      <c r="J86" s="91" t="s">
        <v>110</v>
      </c>
      <c r="K86" s="91" t="s">
        <v>16219</v>
      </c>
      <c r="L86" s="91" t="s">
        <v>15488</v>
      </c>
      <c r="M86" s="91"/>
      <c r="N86" s="91"/>
      <c r="O86" s="91"/>
      <c r="P86" s="91" t="s">
        <v>16220</v>
      </c>
      <c r="Q86" s="91"/>
      <c r="R86" s="91"/>
      <c r="S86" s="91"/>
      <c r="T86" s="91" t="s">
        <v>16227</v>
      </c>
      <c r="U86" s="91">
        <v>60502</v>
      </c>
      <c r="V86" s="91">
        <v>17043</v>
      </c>
      <c r="W86" s="91" t="s">
        <v>16047</v>
      </c>
      <c r="X86" s="91" t="s">
        <v>16048</v>
      </c>
      <c r="Y86" s="91">
        <v>3012</v>
      </c>
      <c r="Z86" s="91" t="s">
        <v>46</v>
      </c>
      <c r="AA86" s="91" t="s">
        <v>47</v>
      </c>
      <c r="AB86" s="91" t="s">
        <v>15493</v>
      </c>
      <c r="AC86" s="91" t="s">
        <v>15494</v>
      </c>
      <c r="AD86" s="91">
        <v>41.804156999999996</v>
      </c>
      <c r="AE86" s="91">
        <v>-88.242035000000001</v>
      </c>
      <c r="AF86" s="91">
        <v>65</v>
      </c>
      <c r="AG86" s="91">
        <v>410000</v>
      </c>
      <c r="AH86" s="91">
        <v>410000</v>
      </c>
      <c r="AI86" s="91">
        <v>72</v>
      </c>
      <c r="AJ86" s="91">
        <v>55.24</v>
      </c>
      <c r="AK86" s="91">
        <v>52.67</v>
      </c>
      <c r="AL86" s="91">
        <v>57.92</v>
      </c>
      <c r="AM86" s="91">
        <v>72</v>
      </c>
      <c r="AN86" s="91"/>
      <c r="AO86" s="91"/>
      <c r="AP86" s="91"/>
      <c r="AQ86" s="91"/>
      <c r="AR86" s="91"/>
      <c r="AS86" s="91"/>
      <c r="AT86" s="92">
        <v>45962</v>
      </c>
      <c r="AU86" s="92">
        <v>46071</v>
      </c>
      <c r="AV86" s="91">
        <v>0.15</v>
      </c>
      <c r="AW86" s="92">
        <v>46934</v>
      </c>
      <c r="AX86" s="92">
        <v>46934</v>
      </c>
      <c r="AY86" s="91"/>
      <c r="AZ86" s="91"/>
      <c r="BA86" s="91" t="s">
        <v>15509</v>
      </c>
      <c r="BB86" s="91" t="s">
        <v>7750</v>
      </c>
      <c r="BC86" s="91">
        <v>4110</v>
      </c>
      <c r="BD86" s="91" t="s">
        <v>15510</v>
      </c>
      <c r="BE86" s="91" t="s">
        <v>15511</v>
      </c>
      <c r="BF86" s="91" t="s">
        <v>15512</v>
      </c>
      <c r="BG86" s="91" t="s">
        <v>15513</v>
      </c>
      <c r="BH86" s="91" t="s">
        <v>15514</v>
      </c>
      <c r="BI86" s="91" t="s">
        <v>2570</v>
      </c>
      <c r="BJ86" s="91" t="s">
        <v>13086</v>
      </c>
      <c r="BK86" s="91" t="s">
        <v>15515</v>
      </c>
      <c r="BL86" s="91" t="s">
        <v>2587</v>
      </c>
      <c r="BM86" s="91" t="s">
        <v>2588</v>
      </c>
      <c r="BN86" s="91"/>
      <c r="BO86" s="91" t="s">
        <v>16228</v>
      </c>
      <c r="BP86" s="91" t="s">
        <v>16229</v>
      </c>
      <c r="BQ86" s="91"/>
      <c r="BR86" s="91"/>
      <c r="BS86" s="91" t="s">
        <v>15572</v>
      </c>
      <c r="BT86" s="91" t="s">
        <v>16230</v>
      </c>
      <c r="BU86" s="92">
        <v>45585</v>
      </c>
      <c r="BV86" s="92">
        <v>46232</v>
      </c>
      <c r="BW86" s="92">
        <v>46238</v>
      </c>
    </row>
    <row r="87" spans="1:75" x14ac:dyDescent="0.2">
      <c r="A87" s="91" t="s">
        <v>2202</v>
      </c>
      <c r="B87" s="91" t="s">
        <v>6531</v>
      </c>
      <c r="C87" s="91"/>
      <c r="D87" s="91"/>
      <c r="E87" s="91" t="s">
        <v>51</v>
      </c>
      <c r="F87" s="91"/>
      <c r="G87" s="91"/>
      <c r="H87" s="91"/>
      <c r="I87" s="91" t="s">
        <v>16231</v>
      </c>
      <c r="J87" s="91" t="s">
        <v>209</v>
      </c>
      <c r="K87" s="91" t="s">
        <v>16232</v>
      </c>
      <c r="L87" s="91" t="s">
        <v>15496</v>
      </c>
      <c r="M87" s="91" t="s">
        <v>16233</v>
      </c>
      <c r="N87" s="91" t="s">
        <v>16234</v>
      </c>
      <c r="O87" s="91" t="s">
        <v>16235</v>
      </c>
      <c r="P87" s="91"/>
      <c r="Q87" s="91"/>
      <c r="R87" s="91"/>
      <c r="S87" s="91"/>
      <c r="T87" s="91" t="s">
        <v>16236</v>
      </c>
      <c r="U87" s="91">
        <v>95119</v>
      </c>
      <c r="V87" s="91">
        <v>6085</v>
      </c>
      <c r="W87" s="91" t="s">
        <v>15624</v>
      </c>
      <c r="X87" s="91" t="s">
        <v>16237</v>
      </c>
      <c r="Y87" s="91">
        <v>68000</v>
      </c>
      <c r="Z87" s="91" t="s">
        <v>39</v>
      </c>
      <c r="AA87" s="91" t="s">
        <v>40</v>
      </c>
      <c r="AB87" s="91" t="s">
        <v>15493</v>
      </c>
      <c r="AC87" s="91" t="s">
        <v>15494</v>
      </c>
      <c r="AD87" s="91">
        <v>37.233350000000002</v>
      </c>
      <c r="AE87" s="91">
        <v>-121.78171500000001</v>
      </c>
      <c r="AF87" s="91"/>
      <c r="AG87" s="91">
        <v>79000</v>
      </c>
      <c r="AH87" s="91">
        <v>79000</v>
      </c>
      <c r="AI87" s="91">
        <v>28</v>
      </c>
      <c r="AJ87" s="91">
        <v>8.35</v>
      </c>
      <c r="AK87" s="91">
        <v>7.96</v>
      </c>
      <c r="AL87" s="91">
        <v>8.75</v>
      </c>
      <c r="AM87" s="91">
        <v>28</v>
      </c>
      <c r="AN87" s="91"/>
      <c r="AO87" s="91"/>
      <c r="AP87" s="91">
        <v>14</v>
      </c>
      <c r="AQ87" s="91"/>
      <c r="AR87" s="91"/>
      <c r="AS87" s="91"/>
      <c r="AT87" s="91"/>
      <c r="AU87" s="91"/>
      <c r="AV87" s="91"/>
      <c r="AW87" s="92">
        <v>45626</v>
      </c>
      <c r="AX87" s="91"/>
      <c r="AY87" s="91"/>
      <c r="AZ87" s="91"/>
      <c r="BA87" s="91" t="s">
        <v>15583</v>
      </c>
      <c r="BB87" s="91" t="s">
        <v>7749</v>
      </c>
      <c r="BC87" s="91">
        <v>14328</v>
      </c>
      <c r="BD87" s="91" t="s">
        <v>15496</v>
      </c>
      <c r="BE87" s="91" t="s">
        <v>15584</v>
      </c>
      <c r="BF87" s="91" t="s">
        <v>15585</v>
      </c>
      <c r="BG87" s="91" t="s">
        <v>15586</v>
      </c>
      <c r="BH87" s="91" t="s">
        <v>15587</v>
      </c>
      <c r="BI87" s="91" t="s">
        <v>13079</v>
      </c>
      <c r="BJ87" s="91" t="s">
        <v>2631</v>
      </c>
      <c r="BK87" s="91" t="s">
        <v>15588</v>
      </c>
      <c r="BL87" s="91" t="s">
        <v>2632</v>
      </c>
      <c r="BM87" s="91" t="s">
        <v>2633</v>
      </c>
      <c r="BN87" s="91"/>
      <c r="BO87" s="91" t="s">
        <v>16238</v>
      </c>
      <c r="BP87" s="91" t="s">
        <v>16239</v>
      </c>
      <c r="BQ87" s="91"/>
      <c r="BR87" s="91"/>
      <c r="BS87" s="91"/>
      <c r="BT87" s="91" t="s">
        <v>16240</v>
      </c>
      <c r="BU87" s="92">
        <v>45596</v>
      </c>
      <c r="BV87" s="92">
        <v>46219</v>
      </c>
      <c r="BW87" s="92">
        <v>46238</v>
      </c>
    </row>
    <row r="88" spans="1:75" x14ac:dyDescent="0.2">
      <c r="A88" s="91" t="s">
        <v>212</v>
      </c>
      <c r="B88" s="91" t="s">
        <v>5829</v>
      </c>
      <c r="C88" s="91"/>
      <c r="D88" s="91"/>
      <c r="E88" s="91" t="s">
        <v>51</v>
      </c>
      <c r="F88" s="91"/>
      <c r="G88" s="91"/>
      <c r="H88" s="91"/>
      <c r="I88" s="91" t="s">
        <v>16231</v>
      </c>
      <c r="J88" s="91" t="s">
        <v>209</v>
      </c>
      <c r="K88" s="91" t="s">
        <v>16232</v>
      </c>
      <c r="L88" s="91" t="s">
        <v>15496</v>
      </c>
      <c r="M88" s="91" t="s">
        <v>16233</v>
      </c>
      <c r="N88" s="91" t="s">
        <v>16234</v>
      </c>
      <c r="O88" s="91" t="s">
        <v>16235</v>
      </c>
      <c r="P88" s="91"/>
      <c r="Q88" s="91"/>
      <c r="R88" s="91"/>
      <c r="S88" s="91"/>
      <c r="T88" s="91" t="s">
        <v>16241</v>
      </c>
      <c r="U88" s="91">
        <v>90501</v>
      </c>
      <c r="V88" s="91">
        <v>6037</v>
      </c>
      <c r="W88" s="91" t="s">
        <v>16242</v>
      </c>
      <c r="X88" s="91" t="s">
        <v>16243</v>
      </c>
      <c r="Y88" s="91">
        <v>80000</v>
      </c>
      <c r="Z88" s="91" t="s">
        <v>39</v>
      </c>
      <c r="AA88" s="91" t="s">
        <v>40</v>
      </c>
      <c r="AB88" s="91" t="s">
        <v>15493</v>
      </c>
      <c r="AC88" s="91" t="s">
        <v>15494</v>
      </c>
      <c r="AD88" s="91">
        <v>33.849505999999998</v>
      </c>
      <c r="AE88" s="91">
        <v>-118.30483</v>
      </c>
      <c r="AF88" s="91"/>
      <c r="AG88" s="91">
        <v>108180</v>
      </c>
      <c r="AH88" s="91">
        <v>74983</v>
      </c>
      <c r="AI88" s="91">
        <v>6</v>
      </c>
      <c r="AJ88" s="91">
        <v>6.21</v>
      </c>
      <c r="AK88" s="91">
        <v>5.92</v>
      </c>
      <c r="AL88" s="91">
        <v>6.51</v>
      </c>
      <c r="AM88" s="91">
        <v>6</v>
      </c>
      <c r="AN88" s="91"/>
      <c r="AO88" s="91"/>
      <c r="AP88" s="91">
        <v>6</v>
      </c>
      <c r="AQ88" s="91"/>
      <c r="AR88" s="91"/>
      <c r="AS88" s="91"/>
      <c r="AT88" s="92">
        <v>36585</v>
      </c>
      <c r="AU88" s="91"/>
      <c r="AV88" s="91"/>
      <c r="AW88" s="92">
        <v>37072</v>
      </c>
      <c r="AX88" s="91"/>
      <c r="AY88" s="91"/>
      <c r="AZ88" s="91"/>
      <c r="BA88" s="91" t="s">
        <v>16244</v>
      </c>
      <c r="BB88" s="91" t="s">
        <v>7809</v>
      </c>
      <c r="BC88" s="91">
        <v>11208</v>
      </c>
      <c r="BD88" s="91" t="s">
        <v>15554</v>
      </c>
      <c r="BE88" s="91"/>
      <c r="BF88" s="91"/>
      <c r="BG88" s="91"/>
      <c r="BH88" s="91" t="s">
        <v>15587</v>
      </c>
      <c r="BI88" s="91" t="s">
        <v>13079</v>
      </c>
      <c r="BJ88" s="91" t="s">
        <v>2631</v>
      </c>
      <c r="BK88" s="91" t="s">
        <v>15825</v>
      </c>
      <c r="BL88" s="91" t="s">
        <v>2629</v>
      </c>
      <c r="BM88" s="91" t="s">
        <v>2630</v>
      </c>
      <c r="BN88" s="91"/>
      <c r="BO88" s="91" t="s">
        <v>16245</v>
      </c>
      <c r="BP88" s="91" t="s">
        <v>16246</v>
      </c>
      <c r="BQ88" s="91"/>
      <c r="BR88" s="91"/>
      <c r="BS88" s="91"/>
      <c r="BT88" s="91" t="s">
        <v>16247</v>
      </c>
      <c r="BU88" s="92">
        <v>45474</v>
      </c>
      <c r="BV88" s="92">
        <v>46219</v>
      </c>
      <c r="BW88" s="92">
        <v>46238</v>
      </c>
    </row>
    <row r="89" spans="1:75" x14ac:dyDescent="0.2">
      <c r="A89" s="91" t="s">
        <v>211</v>
      </c>
      <c r="B89" s="91" t="s">
        <v>5330</v>
      </c>
      <c r="C89" s="91"/>
      <c r="D89" s="91"/>
      <c r="E89" s="91" t="s">
        <v>51</v>
      </c>
      <c r="F89" s="91"/>
      <c r="G89" s="91"/>
      <c r="H89" s="91"/>
      <c r="I89" s="91" t="s">
        <v>16231</v>
      </c>
      <c r="J89" s="91" t="s">
        <v>209</v>
      </c>
      <c r="K89" s="91" t="s">
        <v>16232</v>
      </c>
      <c r="L89" s="91" t="s">
        <v>15496</v>
      </c>
      <c r="M89" s="91" t="s">
        <v>16233</v>
      </c>
      <c r="N89" s="91" t="s">
        <v>16234</v>
      </c>
      <c r="O89" s="91" t="s">
        <v>16235</v>
      </c>
      <c r="P89" s="91"/>
      <c r="Q89" s="91"/>
      <c r="R89" s="91"/>
      <c r="S89" s="91"/>
      <c r="T89" s="91" t="s">
        <v>16248</v>
      </c>
      <c r="U89" s="91">
        <v>60007</v>
      </c>
      <c r="V89" s="91">
        <v>17031</v>
      </c>
      <c r="W89" s="91" t="s">
        <v>15507</v>
      </c>
      <c r="X89" s="91" t="s">
        <v>16249</v>
      </c>
      <c r="Y89" s="91">
        <v>23256</v>
      </c>
      <c r="Z89" s="91" t="s">
        <v>46</v>
      </c>
      <c r="AA89" s="91" t="s">
        <v>47</v>
      </c>
      <c r="AB89" s="91" t="s">
        <v>15493</v>
      </c>
      <c r="AC89" s="91" t="s">
        <v>15494</v>
      </c>
      <c r="AD89" s="91">
        <v>42.001100000000001</v>
      </c>
      <c r="AE89" s="91">
        <v>-87.954864999999998</v>
      </c>
      <c r="AF89" s="91"/>
      <c r="AG89" s="91">
        <v>138000</v>
      </c>
      <c r="AH89" s="91">
        <v>196151</v>
      </c>
      <c r="AI89" s="91">
        <v>10</v>
      </c>
      <c r="AJ89" s="91">
        <v>17.55</v>
      </c>
      <c r="AK89" s="91">
        <v>16.73</v>
      </c>
      <c r="AL89" s="91">
        <v>18.399999999999999</v>
      </c>
      <c r="AM89" s="91">
        <v>10</v>
      </c>
      <c r="AN89" s="91"/>
      <c r="AO89" s="91"/>
      <c r="AP89" s="91">
        <v>16</v>
      </c>
      <c r="AQ89" s="91"/>
      <c r="AR89" s="91"/>
      <c r="AS89" s="91"/>
      <c r="AT89" s="92">
        <v>39020</v>
      </c>
      <c r="AU89" s="91"/>
      <c r="AV89" s="91"/>
      <c r="AW89" s="92">
        <v>39385</v>
      </c>
      <c r="AX89" s="91"/>
      <c r="AY89" s="91"/>
      <c r="AZ89" s="91"/>
      <c r="BA89" s="91" t="s">
        <v>15509</v>
      </c>
      <c r="BB89" s="91" t="s">
        <v>7750</v>
      </c>
      <c r="BC89" s="91">
        <v>4110</v>
      </c>
      <c r="BD89" s="91" t="s">
        <v>15510</v>
      </c>
      <c r="BE89" s="91" t="s">
        <v>15511</v>
      </c>
      <c r="BF89" s="91" t="s">
        <v>15512</v>
      </c>
      <c r="BG89" s="91" t="s">
        <v>15513</v>
      </c>
      <c r="BH89" s="91" t="s">
        <v>15514</v>
      </c>
      <c r="BI89" s="91" t="s">
        <v>2570</v>
      </c>
      <c r="BJ89" s="91" t="s">
        <v>13086</v>
      </c>
      <c r="BK89" s="91" t="s">
        <v>15515</v>
      </c>
      <c r="BL89" s="91" t="s">
        <v>2587</v>
      </c>
      <c r="BM89" s="91" t="s">
        <v>2588</v>
      </c>
      <c r="BN89" s="91"/>
      <c r="BO89" s="91" t="s">
        <v>16250</v>
      </c>
      <c r="BP89" s="91" t="s">
        <v>16251</v>
      </c>
      <c r="BQ89" s="91"/>
      <c r="BR89" s="91"/>
      <c r="BS89" s="91"/>
      <c r="BT89" s="91" t="s">
        <v>16247</v>
      </c>
      <c r="BU89" s="92">
        <v>45474</v>
      </c>
      <c r="BV89" s="92">
        <v>46219</v>
      </c>
      <c r="BW89" s="92">
        <v>46238</v>
      </c>
    </row>
    <row r="90" spans="1:75" x14ac:dyDescent="0.2">
      <c r="A90" s="91" t="s">
        <v>1791</v>
      </c>
      <c r="B90" s="91" t="s">
        <v>6529</v>
      </c>
      <c r="C90" s="91" t="s">
        <v>16252</v>
      </c>
      <c r="D90" s="91" t="s">
        <v>16253</v>
      </c>
      <c r="E90" s="91" t="s">
        <v>51</v>
      </c>
      <c r="F90" s="91"/>
      <c r="G90" s="91"/>
      <c r="H90" s="91"/>
      <c r="I90" s="91" t="s">
        <v>16231</v>
      </c>
      <c r="J90" s="91" t="s">
        <v>209</v>
      </c>
      <c r="K90" s="91" t="s">
        <v>16232</v>
      </c>
      <c r="L90" s="91" t="s">
        <v>15496</v>
      </c>
      <c r="M90" s="91" t="s">
        <v>16233</v>
      </c>
      <c r="N90" s="91" t="s">
        <v>16234</v>
      </c>
      <c r="O90" s="91" t="s">
        <v>16235</v>
      </c>
      <c r="P90" s="91"/>
      <c r="Q90" s="91"/>
      <c r="R90" s="91"/>
      <c r="S90" s="91"/>
      <c r="T90" s="91" t="s">
        <v>16254</v>
      </c>
      <c r="U90" s="91">
        <v>95119</v>
      </c>
      <c r="V90" s="91">
        <v>6085</v>
      </c>
      <c r="W90" s="91" t="s">
        <v>15624</v>
      </c>
      <c r="X90" s="91" t="s">
        <v>16237</v>
      </c>
      <c r="Y90" s="91">
        <v>68000</v>
      </c>
      <c r="Z90" s="91" t="s">
        <v>39</v>
      </c>
      <c r="AA90" s="91" t="s">
        <v>40</v>
      </c>
      <c r="AB90" s="91" t="s">
        <v>15493</v>
      </c>
      <c r="AC90" s="91" t="s">
        <v>15494</v>
      </c>
      <c r="AD90" s="91">
        <v>37.241238000000003</v>
      </c>
      <c r="AE90" s="91">
        <v>-121.78483</v>
      </c>
      <c r="AF90" s="91"/>
      <c r="AG90" s="91">
        <v>109520</v>
      </c>
      <c r="AH90" s="91">
        <v>175930</v>
      </c>
      <c r="AI90" s="91">
        <v>14</v>
      </c>
      <c r="AJ90" s="91">
        <v>14.63</v>
      </c>
      <c r="AK90" s="91">
        <v>13.95</v>
      </c>
      <c r="AL90" s="91">
        <v>15.34</v>
      </c>
      <c r="AM90" s="91">
        <v>14</v>
      </c>
      <c r="AN90" s="91"/>
      <c r="AO90" s="91"/>
      <c r="AP90" s="91">
        <v>7</v>
      </c>
      <c r="AQ90" s="91"/>
      <c r="AR90" s="91"/>
      <c r="AS90" s="91"/>
      <c r="AT90" s="92">
        <v>42551</v>
      </c>
      <c r="AU90" s="91"/>
      <c r="AV90" s="91"/>
      <c r="AW90" s="92">
        <v>42992</v>
      </c>
      <c r="AX90" s="91"/>
      <c r="AY90" s="91"/>
      <c r="AZ90" s="91"/>
      <c r="BA90" s="91" t="s">
        <v>15583</v>
      </c>
      <c r="BB90" s="91" t="s">
        <v>7749</v>
      </c>
      <c r="BC90" s="91">
        <v>14328</v>
      </c>
      <c r="BD90" s="91" t="s">
        <v>15496</v>
      </c>
      <c r="BE90" s="91" t="s">
        <v>15584</v>
      </c>
      <c r="BF90" s="91" t="s">
        <v>15585</v>
      </c>
      <c r="BG90" s="91" t="s">
        <v>15586</v>
      </c>
      <c r="BH90" s="91" t="s">
        <v>15587</v>
      </c>
      <c r="BI90" s="91" t="s">
        <v>13079</v>
      </c>
      <c r="BJ90" s="91" t="s">
        <v>2631</v>
      </c>
      <c r="BK90" s="91" t="s">
        <v>15588</v>
      </c>
      <c r="BL90" s="91" t="s">
        <v>2632</v>
      </c>
      <c r="BM90" s="91" t="s">
        <v>2633</v>
      </c>
      <c r="BN90" s="91"/>
      <c r="BO90" s="91" t="s">
        <v>16255</v>
      </c>
      <c r="BP90" s="91" t="s">
        <v>16256</v>
      </c>
      <c r="BQ90" s="91"/>
      <c r="BR90" s="91"/>
      <c r="BS90" s="91"/>
      <c r="BT90" s="91" t="s">
        <v>16257</v>
      </c>
      <c r="BU90" s="92">
        <v>45474</v>
      </c>
      <c r="BV90" s="92">
        <v>46219</v>
      </c>
      <c r="BW90" s="92">
        <v>46238</v>
      </c>
    </row>
    <row r="91" spans="1:75" x14ac:dyDescent="0.2">
      <c r="A91" s="91" t="s">
        <v>1739</v>
      </c>
      <c r="B91" s="91" t="s">
        <v>6653</v>
      </c>
      <c r="C91" s="91" t="s">
        <v>16258</v>
      </c>
      <c r="D91" s="91" t="s">
        <v>16259</v>
      </c>
      <c r="E91" s="91" t="s">
        <v>51</v>
      </c>
      <c r="F91" s="91"/>
      <c r="G91" s="91"/>
      <c r="H91" s="91"/>
      <c r="I91" s="91" t="s">
        <v>16231</v>
      </c>
      <c r="J91" s="91" t="s">
        <v>209</v>
      </c>
      <c r="K91" s="91" t="s">
        <v>16232</v>
      </c>
      <c r="L91" s="91" t="s">
        <v>15496</v>
      </c>
      <c r="M91" s="91" t="s">
        <v>16233</v>
      </c>
      <c r="N91" s="91" t="s">
        <v>16234</v>
      </c>
      <c r="O91" s="91" t="s">
        <v>16235</v>
      </c>
      <c r="P91" s="91"/>
      <c r="Q91" s="91"/>
      <c r="R91" s="91"/>
      <c r="S91" s="91"/>
      <c r="T91" s="91" t="s">
        <v>16260</v>
      </c>
      <c r="U91" s="91">
        <v>7094</v>
      </c>
      <c r="V91" s="91">
        <v>34017</v>
      </c>
      <c r="W91" s="91" t="s">
        <v>16261</v>
      </c>
      <c r="X91" s="91" t="s">
        <v>16262</v>
      </c>
      <c r="Y91" s="91">
        <v>66570</v>
      </c>
      <c r="Z91" s="91" t="s">
        <v>80</v>
      </c>
      <c r="AA91" s="91" t="s">
        <v>81</v>
      </c>
      <c r="AB91" s="91" t="s">
        <v>15493</v>
      </c>
      <c r="AC91" s="91" t="s">
        <v>15494</v>
      </c>
      <c r="AD91" s="91">
        <v>40.777816999999999</v>
      </c>
      <c r="AE91" s="91">
        <v>-74.075905000000006</v>
      </c>
      <c r="AF91" s="91"/>
      <c r="AG91" s="91">
        <v>185500</v>
      </c>
      <c r="AH91" s="91">
        <v>131039</v>
      </c>
      <c r="AI91" s="91">
        <v>6</v>
      </c>
      <c r="AJ91" s="91">
        <v>9.4499999999999993</v>
      </c>
      <c r="AK91" s="91">
        <v>9.01</v>
      </c>
      <c r="AL91" s="91">
        <v>9.91</v>
      </c>
      <c r="AM91" s="91">
        <v>6</v>
      </c>
      <c r="AN91" s="91"/>
      <c r="AO91" s="91"/>
      <c r="AP91" s="91">
        <v>7</v>
      </c>
      <c r="AQ91" s="91"/>
      <c r="AR91" s="91"/>
      <c r="AS91" s="91"/>
      <c r="AT91" s="91"/>
      <c r="AU91" s="91"/>
      <c r="AV91" s="91"/>
      <c r="AW91" s="92">
        <v>37225</v>
      </c>
      <c r="AX91" s="91"/>
      <c r="AY91" s="91"/>
      <c r="AZ91" s="91"/>
      <c r="BA91" s="91" t="s">
        <v>16159</v>
      </c>
      <c r="BB91" s="91" t="s">
        <v>7779</v>
      </c>
      <c r="BC91" s="91">
        <v>15477</v>
      </c>
      <c r="BD91" s="91" t="s">
        <v>15496</v>
      </c>
      <c r="BE91" s="91" t="s">
        <v>16160</v>
      </c>
      <c r="BF91" s="91" t="s">
        <v>16161</v>
      </c>
      <c r="BG91" s="91" t="s">
        <v>16162</v>
      </c>
      <c r="BH91" s="91" t="s">
        <v>15514</v>
      </c>
      <c r="BI91" s="91" t="s">
        <v>2570</v>
      </c>
      <c r="BJ91" s="91" t="s">
        <v>13086</v>
      </c>
      <c r="BK91" s="91" t="s">
        <v>16263</v>
      </c>
      <c r="BL91" s="91" t="s">
        <v>2577</v>
      </c>
      <c r="BM91" s="91" t="s">
        <v>2578</v>
      </c>
      <c r="BN91" s="91"/>
      <c r="BO91" s="91" t="s">
        <v>16264</v>
      </c>
      <c r="BP91" s="91" t="s">
        <v>16265</v>
      </c>
      <c r="BQ91" s="91"/>
      <c r="BR91" s="91"/>
      <c r="BS91" s="91"/>
      <c r="BT91" s="91"/>
      <c r="BU91" s="92">
        <v>45474</v>
      </c>
      <c r="BV91" s="92">
        <v>46219</v>
      </c>
      <c r="BW91" s="92">
        <v>46238</v>
      </c>
    </row>
    <row r="92" spans="1:75" x14ac:dyDescent="0.2">
      <c r="A92" s="91" t="s">
        <v>171</v>
      </c>
      <c r="B92" s="91" t="s">
        <v>6774</v>
      </c>
      <c r="C92" s="91"/>
      <c r="D92" s="91"/>
      <c r="E92" s="91" t="s">
        <v>51</v>
      </c>
      <c r="F92" s="91"/>
      <c r="G92" s="91"/>
      <c r="H92" s="91"/>
      <c r="I92" s="91" t="s">
        <v>16266</v>
      </c>
      <c r="J92" s="91" t="s">
        <v>89</v>
      </c>
      <c r="K92" s="91" t="s">
        <v>16267</v>
      </c>
      <c r="L92" s="91" t="s">
        <v>15488</v>
      </c>
      <c r="M92" s="91"/>
      <c r="N92" s="91"/>
      <c r="O92" s="91"/>
      <c r="P92" s="91"/>
      <c r="Q92" s="91"/>
      <c r="R92" s="91"/>
      <c r="S92" s="91"/>
      <c r="T92" s="91" t="s">
        <v>16268</v>
      </c>
      <c r="U92" s="91">
        <v>85021</v>
      </c>
      <c r="V92" s="91">
        <v>4013</v>
      </c>
      <c r="W92" s="91" t="s">
        <v>15690</v>
      </c>
      <c r="X92" s="91" t="s">
        <v>16269</v>
      </c>
      <c r="Y92" s="91">
        <v>55000</v>
      </c>
      <c r="Z92" s="91" t="s">
        <v>41</v>
      </c>
      <c r="AA92" s="91" t="s">
        <v>42</v>
      </c>
      <c r="AB92" s="91" t="s">
        <v>15493</v>
      </c>
      <c r="AC92" s="91" t="s">
        <v>15494</v>
      </c>
      <c r="AD92" s="91">
        <v>33.564444999999999</v>
      </c>
      <c r="AE92" s="91">
        <v>-112.11199999999999</v>
      </c>
      <c r="AF92" s="91"/>
      <c r="AG92" s="91">
        <v>46000</v>
      </c>
      <c r="AH92" s="91">
        <v>46000</v>
      </c>
      <c r="AI92" s="91">
        <v>3.6</v>
      </c>
      <c r="AJ92" s="91">
        <v>3.91</v>
      </c>
      <c r="AK92" s="91">
        <v>3.73</v>
      </c>
      <c r="AL92" s="91">
        <v>4.0999999999999996</v>
      </c>
      <c r="AM92" s="91">
        <v>3.6</v>
      </c>
      <c r="AN92" s="91">
        <v>3.6</v>
      </c>
      <c r="AO92" s="91"/>
      <c r="AP92" s="91">
        <v>3</v>
      </c>
      <c r="AQ92" s="91"/>
      <c r="AR92" s="91"/>
      <c r="AS92" s="91"/>
      <c r="AT92" s="92">
        <v>39629</v>
      </c>
      <c r="AU92" s="91"/>
      <c r="AV92" s="91"/>
      <c r="AW92" s="92">
        <v>40087</v>
      </c>
      <c r="AX92" s="91"/>
      <c r="AY92" s="91"/>
      <c r="AZ92" s="91"/>
      <c r="BA92" s="91" t="s">
        <v>15692</v>
      </c>
      <c r="BB92" s="91" t="s">
        <v>7754</v>
      </c>
      <c r="BC92" s="91">
        <v>16572</v>
      </c>
      <c r="BD92" s="91" t="s">
        <v>15488</v>
      </c>
      <c r="BE92" s="91"/>
      <c r="BF92" s="91"/>
      <c r="BG92" s="91"/>
      <c r="BH92" s="91" t="s">
        <v>15693</v>
      </c>
      <c r="BI92" s="91" t="s">
        <v>11215</v>
      </c>
      <c r="BJ92" s="91" t="s">
        <v>7754</v>
      </c>
      <c r="BK92" s="91"/>
      <c r="BL92" s="91"/>
      <c r="BM92" s="91"/>
      <c r="BN92" s="91"/>
      <c r="BO92" s="91" t="s">
        <v>16270</v>
      </c>
      <c r="BP92" s="91" t="s">
        <v>16271</v>
      </c>
      <c r="BQ92" s="91"/>
      <c r="BR92" s="91"/>
      <c r="BS92" s="91"/>
      <c r="BT92" s="91"/>
      <c r="BU92" s="92">
        <v>45474</v>
      </c>
      <c r="BV92" s="92">
        <v>46202</v>
      </c>
      <c r="BW92" s="92">
        <v>46238</v>
      </c>
    </row>
    <row r="93" spans="1:75" x14ac:dyDescent="0.2">
      <c r="A93" s="91" t="s">
        <v>846</v>
      </c>
      <c r="B93" s="91" t="s">
        <v>5142</v>
      </c>
      <c r="C93" s="91"/>
      <c r="D93" s="91"/>
      <c r="E93" s="91" t="s">
        <v>51</v>
      </c>
      <c r="F93" s="91"/>
      <c r="G93" s="91"/>
      <c r="H93" s="91"/>
      <c r="I93" s="91" t="s">
        <v>16266</v>
      </c>
      <c r="J93" s="91" t="s">
        <v>89</v>
      </c>
      <c r="K93" s="91" t="s">
        <v>16267</v>
      </c>
      <c r="L93" s="91" t="s">
        <v>15488</v>
      </c>
      <c r="M93" s="91"/>
      <c r="N93" s="91"/>
      <c r="O93" s="91"/>
      <c r="P93" s="91"/>
      <c r="Q93" s="91"/>
      <c r="R93" s="91"/>
      <c r="S93" s="91"/>
      <c r="T93" s="91" t="s">
        <v>16272</v>
      </c>
      <c r="U93" s="91">
        <v>43035</v>
      </c>
      <c r="V93" s="91">
        <v>39041</v>
      </c>
      <c r="W93" s="91" t="s">
        <v>16273</v>
      </c>
      <c r="X93" s="91" t="s">
        <v>16274</v>
      </c>
      <c r="Y93" s="91"/>
      <c r="Z93" s="91" t="s">
        <v>56</v>
      </c>
      <c r="AA93" s="91" t="s">
        <v>57</v>
      </c>
      <c r="AB93" s="91" t="s">
        <v>15493</v>
      </c>
      <c r="AC93" s="91" t="s">
        <v>15494</v>
      </c>
      <c r="AD93" s="91">
        <v>40.154670000000003</v>
      </c>
      <c r="AE93" s="91">
        <v>-83.014244000000005</v>
      </c>
      <c r="AF93" s="91"/>
      <c r="AG93" s="91">
        <v>102000</v>
      </c>
      <c r="AH93" s="91">
        <v>102000</v>
      </c>
      <c r="AI93" s="91">
        <v>7</v>
      </c>
      <c r="AJ93" s="91">
        <v>6.55</v>
      </c>
      <c r="AK93" s="91">
        <v>6.25</v>
      </c>
      <c r="AL93" s="91">
        <v>6.87</v>
      </c>
      <c r="AM93" s="91">
        <v>7</v>
      </c>
      <c r="AN93" s="91">
        <v>7</v>
      </c>
      <c r="AO93" s="91"/>
      <c r="AP93" s="91">
        <v>5</v>
      </c>
      <c r="AQ93" s="91"/>
      <c r="AR93" s="91"/>
      <c r="AS93" s="91"/>
      <c r="AT93" s="91"/>
      <c r="AU93" s="91"/>
      <c r="AV93" s="91"/>
      <c r="AW93" s="92">
        <v>38321</v>
      </c>
      <c r="AX93" s="91"/>
      <c r="AY93" s="91"/>
      <c r="AZ93" s="91"/>
      <c r="BA93" s="91" t="s">
        <v>16275</v>
      </c>
      <c r="BB93" s="91" t="s">
        <v>7801</v>
      </c>
      <c r="BC93" s="91">
        <v>4065</v>
      </c>
      <c r="BD93" s="91" t="s">
        <v>15554</v>
      </c>
      <c r="BE93" s="91"/>
      <c r="BF93" s="91"/>
      <c r="BG93" s="91"/>
      <c r="BH93" s="91" t="s">
        <v>15514</v>
      </c>
      <c r="BI93" s="91" t="s">
        <v>2570</v>
      </c>
      <c r="BJ93" s="91" t="s">
        <v>13086</v>
      </c>
      <c r="BK93" s="91" t="s">
        <v>15711</v>
      </c>
      <c r="BL93" s="91" t="s">
        <v>2581</v>
      </c>
      <c r="BM93" s="91" t="s">
        <v>2582</v>
      </c>
      <c r="BN93" s="91"/>
      <c r="BO93" s="91" t="s">
        <v>16276</v>
      </c>
      <c r="BP93" s="91" t="s">
        <v>16277</v>
      </c>
      <c r="BQ93" s="91"/>
      <c r="BR93" s="91"/>
      <c r="BS93" s="91"/>
      <c r="BT93" s="91"/>
      <c r="BU93" s="92">
        <v>45474</v>
      </c>
      <c r="BV93" s="92">
        <v>46202</v>
      </c>
      <c r="BW93" s="92">
        <v>46238</v>
      </c>
    </row>
    <row r="94" spans="1:75" x14ac:dyDescent="0.2">
      <c r="A94" s="91" t="s">
        <v>2244</v>
      </c>
      <c r="B94" s="91" t="s">
        <v>5870</v>
      </c>
      <c r="C94" s="91" t="s">
        <v>16278</v>
      </c>
      <c r="D94" s="91" t="s">
        <v>16279</v>
      </c>
      <c r="E94" s="91" t="s">
        <v>51</v>
      </c>
      <c r="F94" s="91"/>
      <c r="G94" s="91"/>
      <c r="H94" s="91"/>
      <c r="I94" s="91" t="s">
        <v>16280</v>
      </c>
      <c r="J94" s="91" t="s">
        <v>221</v>
      </c>
      <c r="K94" s="91" t="s">
        <v>16281</v>
      </c>
      <c r="L94" s="91" t="s">
        <v>15496</v>
      </c>
      <c r="M94" s="91" t="s">
        <v>16282</v>
      </c>
      <c r="N94" s="91" t="s">
        <v>16283</v>
      </c>
      <c r="O94" s="91" t="s">
        <v>16284</v>
      </c>
      <c r="P94" s="91"/>
      <c r="Q94" s="91"/>
      <c r="R94" s="91"/>
      <c r="S94" s="91"/>
      <c r="T94" s="91" t="s">
        <v>16285</v>
      </c>
      <c r="U94" s="91">
        <v>50009</v>
      </c>
      <c r="V94" s="91">
        <v>19153</v>
      </c>
      <c r="W94" s="91" t="s">
        <v>16286</v>
      </c>
      <c r="X94" s="91" t="s">
        <v>16287</v>
      </c>
      <c r="Y94" s="91">
        <v>1630</v>
      </c>
      <c r="Z94" s="91" t="s">
        <v>133</v>
      </c>
      <c r="AA94" s="91" t="s">
        <v>134</v>
      </c>
      <c r="AB94" s="91" t="s">
        <v>15493</v>
      </c>
      <c r="AC94" s="91" t="s">
        <v>15494</v>
      </c>
      <c r="AD94" s="91">
        <v>41.66583</v>
      </c>
      <c r="AE94" s="91">
        <v>-93.508610000000004</v>
      </c>
      <c r="AF94" s="91"/>
      <c r="AG94" s="91">
        <v>275200</v>
      </c>
      <c r="AH94" s="91">
        <v>485000</v>
      </c>
      <c r="AI94" s="91"/>
      <c r="AJ94" s="91">
        <v>35</v>
      </c>
      <c r="AK94" s="91">
        <v>33.94</v>
      </c>
      <c r="AL94" s="91">
        <v>36.090000000000003</v>
      </c>
      <c r="AM94" s="91">
        <v>35</v>
      </c>
      <c r="AN94" s="91"/>
      <c r="AO94" s="91">
        <v>1.08</v>
      </c>
      <c r="AP94" s="91">
        <v>14</v>
      </c>
      <c r="AQ94" s="92">
        <v>41758</v>
      </c>
      <c r="AR94" s="91"/>
      <c r="AS94" s="91"/>
      <c r="AT94" s="92">
        <v>41760</v>
      </c>
      <c r="AU94" s="91"/>
      <c r="AV94" s="91"/>
      <c r="AW94" s="92">
        <v>42215</v>
      </c>
      <c r="AX94" s="91"/>
      <c r="AY94" s="91"/>
      <c r="AZ94" s="91"/>
      <c r="BA94" s="91" t="s">
        <v>15802</v>
      </c>
      <c r="BB94" s="91" t="s">
        <v>7745</v>
      </c>
      <c r="BC94" s="91">
        <v>12341</v>
      </c>
      <c r="BD94" s="91" t="s">
        <v>15488</v>
      </c>
      <c r="BE94" s="91"/>
      <c r="BF94" s="91"/>
      <c r="BG94" s="91"/>
      <c r="BH94" s="91" t="s">
        <v>15500</v>
      </c>
      <c r="BI94" s="91" t="s">
        <v>2620</v>
      </c>
      <c r="BJ94" s="91" t="s">
        <v>13084</v>
      </c>
      <c r="BK94" s="91" t="s">
        <v>15803</v>
      </c>
      <c r="BL94" s="91">
        <v>35</v>
      </c>
      <c r="BM94" s="91" t="s">
        <v>2622</v>
      </c>
      <c r="BN94" s="91"/>
      <c r="BO94" s="91" t="s">
        <v>16288</v>
      </c>
      <c r="BP94" s="91" t="s">
        <v>16289</v>
      </c>
      <c r="BQ94" s="91"/>
      <c r="BR94" s="91"/>
      <c r="BS94" s="91"/>
      <c r="BT94" s="91" t="s">
        <v>16290</v>
      </c>
      <c r="BU94" s="92">
        <v>45474</v>
      </c>
      <c r="BV94" s="92">
        <v>46219</v>
      </c>
      <c r="BW94" s="92">
        <v>46238</v>
      </c>
    </row>
    <row r="95" spans="1:75" x14ac:dyDescent="0.2">
      <c r="A95" s="91" t="s">
        <v>220</v>
      </c>
      <c r="B95" s="91" t="s">
        <v>5120</v>
      </c>
      <c r="C95" s="91" t="s">
        <v>16291</v>
      </c>
      <c r="D95" s="91" t="s">
        <v>16292</v>
      </c>
      <c r="E95" s="91" t="s">
        <v>38</v>
      </c>
      <c r="F95" s="91" t="s">
        <v>15561</v>
      </c>
      <c r="G95" s="91"/>
      <c r="H95" s="91"/>
      <c r="I95" s="91" t="s">
        <v>16280</v>
      </c>
      <c r="J95" s="91" t="s">
        <v>221</v>
      </c>
      <c r="K95" s="91" t="s">
        <v>16281</v>
      </c>
      <c r="L95" s="91" t="s">
        <v>15496</v>
      </c>
      <c r="M95" s="91" t="s">
        <v>16282</v>
      </c>
      <c r="N95" s="91" t="s">
        <v>16283</v>
      </c>
      <c r="O95" s="91" t="s">
        <v>16284</v>
      </c>
      <c r="P95" s="91"/>
      <c r="Q95" s="91" t="s">
        <v>16293</v>
      </c>
      <c r="R95" s="91"/>
      <c r="S95" s="91"/>
      <c r="T95" s="91" t="s">
        <v>16294</v>
      </c>
      <c r="U95" s="91">
        <v>82001</v>
      </c>
      <c r="V95" s="91">
        <v>56021</v>
      </c>
      <c r="W95" s="91" t="s">
        <v>16295</v>
      </c>
      <c r="X95" s="91" t="s">
        <v>16296</v>
      </c>
      <c r="Y95" s="91">
        <v>13900</v>
      </c>
      <c r="Z95" s="91" t="s">
        <v>165</v>
      </c>
      <c r="AA95" s="91" t="s">
        <v>166</v>
      </c>
      <c r="AB95" s="91" t="s">
        <v>15493</v>
      </c>
      <c r="AC95" s="91" t="s">
        <v>15494</v>
      </c>
      <c r="AD95" s="91">
        <v>41.077938000000003</v>
      </c>
      <c r="AE95" s="91">
        <v>-104.82299999999999</v>
      </c>
      <c r="AF95" s="91"/>
      <c r="AG95" s="91">
        <v>357500</v>
      </c>
      <c r="AH95" s="91">
        <v>357500</v>
      </c>
      <c r="AI95" s="91"/>
      <c r="AJ95" s="91">
        <v>90</v>
      </c>
      <c r="AK95" s="91">
        <v>88.8</v>
      </c>
      <c r="AL95" s="91">
        <v>91.23</v>
      </c>
      <c r="AM95" s="91">
        <v>90</v>
      </c>
      <c r="AN95" s="91">
        <v>90</v>
      </c>
      <c r="AO95" s="91"/>
      <c r="AP95" s="91"/>
      <c r="AQ95" s="92">
        <v>45475</v>
      </c>
      <c r="AR95" s="91"/>
      <c r="AS95" s="91"/>
      <c r="AT95" s="92">
        <v>45519</v>
      </c>
      <c r="AU95" s="92">
        <v>46205</v>
      </c>
      <c r="AV95" s="91">
        <v>0.95</v>
      </c>
      <c r="AW95" s="92">
        <v>46386</v>
      </c>
      <c r="AX95" s="92">
        <v>46386</v>
      </c>
      <c r="AY95" s="92">
        <v>46752</v>
      </c>
      <c r="AZ95" s="91" t="s">
        <v>16297</v>
      </c>
      <c r="BA95" s="91" t="s">
        <v>16298</v>
      </c>
      <c r="BB95" s="91" t="s">
        <v>7796</v>
      </c>
      <c r="BC95" s="91">
        <v>3461</v>
      </c>
      <c r="BD95" s="91"/>
      <c r="BE95" s="91"/>
      <c r="BF95" s="91"/>
      <c r="BG95" s="91"/>
      <c r="BH95" s="91" t="s">
        <v>16299</v>
      </c>
      <c r="BI95" s="91" t="s">
        <v>11219</v>
      </c>
      <c r="BJ95" s="91" t="s">
        <v>11220</v>
      </c>
      <c r="BK95" s="91"/>
      <c r="BL95" s="91"/>
      <c r="BM95" s="91"/>
      <c r="BN95" s="91"/>
      <c r="BO95" s="91" t="s">
        <v>16300</v>
      </c>
      <c r="BP95" s="91" t="s">
        <v>16301</v>
      </c>
      <c r="BQ95" s="91" t="s">
        <v>16302</v>
      </c>
      <c r="BR95" s="91"/>
      <c r="BS95" s="91" t="s">
        <v>15572</v>
      </c>
      <c r="BT95" s="91" t="s">
        <v>16303</v>
      </c>
      <c r="BU95" s="92">
        <v>45617</v>
      </c>
      <c r="BV95" s="92">
        <v>46219</v>
      </c>
      <c r="BW95" s="92">
        <v>46238</v>
      </c>
    </row>
    <row r="96" spans="1:75" x14ac:dyDescent="0.2">
      <c r="A96" s="91" t="s">
        <v>1939</v>
      </c>
      <c r="B96" s="91" t="s">
        <v>5385</v>
      </c>
      <c r="C96" s="91" t="s">
        <v>16304</v>
      </c>
      <c r="D96" s="91" t="s">
        <v>16305</v>
      </c>
      <c r="E96" s="91" t="s">
        <v>51</v>
      </c>
      <c r="F96" s="91"/>
      <c r="G96" s="91"/>
      <c r="H96" s="91"/>
      <c r="I96" s="91" t="s">
        <v>16280</v>
      </c>
      <c r="J96" s="91" t="s">
        <v>221</v>
      </c>
      <c r="K96" s="91" t="s">
        <v>16281</v>
      </c>
      <c r="L96" s="91" t="s">
        <v>15496</v>
      </c>
      <c r="M96" s="91" t="s">
        <v>16282</v>
      </c>
      <c r="N96" s="91" t="s">
        <v>16283</v>
      </c>
      <c r="O96" s="91" t="s">
        <v>16284</v>
      </c>
      <c r="P96" s="91"/>
      <c r="Q96" s="91"/>
      <c r="R96" s="91"/>
      <c r="S96" s="91"/>
      <c r="T96" s="91" t="s">
        <v>16306</v>
      </c>
      <c r="U96" s="91">
        <v>60115</v>
      </c>
      <c r="V96" s="91">
        <v>17037</v>
      </c>
      <c r="W96" s="91" t="s">
        <v>15934</v>
      </c>
      <c r="X96" s="91" t="s">
        <v>15935</v>
      </c>
      <c r="Y96" s="91"/>
      <c r="Z96" s="91" t="s">
        <v>46</v>
      </c>
      <c r="AA96" s="91" t="s">
        <v>47</v>
      </c>
      <c r="AB96" s="91" t="s">
        <v>15493</v>
      </c>
      <c r="AC96" s="91" t="s">
        <v>15494</v>
      </c>
      <c r="AD96" s="91">
        <v>41.888953999999998</v>
      </c>
      <c r="AE96" s="91">
        <v>-88.721249999999998</v>
      </c>
      <c r="AF96" s="91">
        <v>505</v>
      </c>
      <c r="AG96" s="91">
        <v>273500</v>
      </c>
      <c r="AH96" s="91">
        <v>480000</v>
      </c>
      <c r="AI96" s="91"/>
      <c r="AJ96" s="91">
        <v>45</v>
      </c>
      <c r="AK96" s="91">
        <v>40.49</v>
      </c>
      <c r="AL96" s="91">
        <v>49.63</v>
      </c>
      <c r="AM96" s="91">
        <v>45</v>
      </c>
      <c r="AN96" s="91"/>
      <c r="AO96" s="91">
        <v>1.08</v>
      </c>
      <c r="AP96" s="91"/>
      <c r="AQ96" s="92">
        <v>44012</v>
      </c>
      <c r="AR96" s="91"/>
      <c r="AS96" s="91"/>
      <c r="AT96" s="92">
        <v>44075</v>
      </c>
      <c r="AU96" s="91"/>
      <c r="AV96" s="91"/>
      <c r="AW96" s="92">
        <v>44438</v>
      </c>
      <c r="AX96" s="91"/>
      <c r="AY96" s="91"/>
      <c r="AZ96" s="91"/>
      <c r="BA96" s="91" t="s">
        <v>15509</v>
      </c>
      <c r="BB96" s="91" t="s">
        <v>7750</v>
      </c>
      <c r="BC96" s="91">
        <v>4110</v>
      </c>
      <c r="BD96" s="91" t="s">
        <v>15510</v>
      </c>
      <c r="BE96" s="91" t="s">
        <v>15511</v>
      </c>
      <c r="BF96" s="91" t="s">
        <v>15512</v>
      </c>
      <c r="BG96" s="91" t="s">
        <v>15513</v>
      </c>
      <c r="BH96" s="91" t="s">
        <v>15514</v>
      </c>
      <c r="BI96" s="91" t="s">
        <v>2570</v>
      </c>
      <c r="BJ96" s="91" t="s">
        <v>13086</v>
      </c>
      <c r="BK96" s="91" t="s">
        <v>15515</v>
      </c>
      <c r="BL96" s="91" t="s">
        <v>2587</v>
      </c>
      <c r="BM96" s="91" t="s">
        <v>2588</v>
      </c>
      <c r="BN96" s="91"/>
      <c r="BO96" s="91" t="s">
        <v>16307</v>
      </c>
      <c r="BP96" s="91" t="s">
        <v>16308</v>
      </c>
      <c r="BQ96" s="91"/>
      <c r="BR96" s="91"/>
      <c r="BS96" s="91"/>
      <c r="BT96" s="91" t="s">
        <v>16309</v>
      </c>
      <c r="BU96" s="92">
        <v>45474</v>
      </c>
      <c r="BV96" s="92">
        <v>46219</v>
      </c>
      <c r="BW96" s="92">
        <v>46238</v>
      </c>
    </row>
    <row r="97" spans="1:75" x14ac:dyDescent="0.2">
      <c r="A97" s="91" t="s">
        <v>3124</v>
      </c>
      <c r="B97" s="91" t="s">
        <v>5576</v>
      </c>
      <c r="C97" s="91" t="s">
        <v>16310</v>
      </c>
      <c r="D97" s="91" t="s">
        <v>16311</v>
      </c>
      <c r="E97" s="91" t="s">
        <v>38</v>
      </c>
      <c r="F97" s="91" t="s">
        <v>15561</v>
      </c>
      <c r="G97" s="91"/>
      <c r="H97" s="91">
        <v>50000000000</v>
      </c>
      <c r="I97" s="91" t="s">
        <v>16280</v>
      </c>
      <c r="J97" s="91" t="s">
        <v>221</v>
      </c>
      <c r="K97" s="91" t="s">
        <v>16281</v>
      </c>
      <c r="L97" s="91" t="s">
        <v>15496</v>
      </c>
      <c r="M97" s="91" t="s">
        <v>16282</v>
      </c>
      <c r="N97" s="91" t="s">
        <v>16283</v>
      </c>
      <c r="O97" s="91" t="s">
        <v>16284</v>
      </c>
      <c r="P97" s="91"/>
      <c r="Q97" s="91" t="s">
        <v>16312</v>
      </c>
      <c r="R97" s="91" t="s">
        <v>16036</v>
      </c>
      <c r="S97" s="91" t="s">
        <v>221</v>
      </c>
      <c r="T97" s="91" t="s">
        <v>16313</v>
      </c>
      <c r="U97" s="91">
        <v>71269</v>
      </c>
      <c r="V97" s="91">
        <v>22083</v>
      </c>
      <c r="W97" s="91" t="s">
        <v>16314</v>
      </c>
      <c r="X97" s="91" t="s">
        <v>16315</v>
      </c>
      <c r="Y97" s="91">
        <v>63680</v>
      </c>
      <c r="Z97" s="91" t="s">
        <v>152</v>
      </c>
      <c r="AA97" s="91" t="s">
        <v>1063</v>
      </c>
      <c r="AB97" s="91" t="s">
        <v>15493</v>
      </c>
      <c r="AC97" s="91" t="s">
        <v>15494</v>
      </c>
      <c r="AD97" s="91">
        <v>32.508809999999997</v>
      </c>
      <c r="AE97" s="91">
        <v>-91.636480000000006</v>
      </c>
      <c r="AF97" s="91">
        <v>2250</v>
      </c>
      <c r="AG97" s="91">
        <v>445000</v>
      </c>
      <c r="AH97" s="91">
        <v>445000</v>
      </c>
      <c r="AI97" s="91"/>
      <c r="AJ97" s="91">
        <v>390</v>
      </c>
      <c r="AK97" s="91">
        <v>384.18</v>
      </c>
      <c r="AL97" s="91">
        <v>395.98</v>
      </c>
      <c r="AM97" s="91">
        <v>390</v>
      </c>
      <c r="AN97" s="91">
        <v>390</v>
      </c>
      <c r="AO97" s="91"/>
      <c r="AP97" s="91"/>
      <c r="AQ97" s="92">
        <v>45615</v>
      </c>
      <c r="AR97" s="91"/>
      <c r="AS97" s="91"/>
      <c r="AT97" s="92">
        <v>45713</v>
      </c>
      <c r="AU97" s="92">
        <v>46227</v>
      </c>
      <c r="AV97" s="91">
        <v>0.85</v>
      </c>
      <c r="AW97" s="92">
        <v>46568</v>
      </c>
      <c r="AX97" s="92">
        <v>46568</v>
      </c>
      <c r="AY97" s="91"/>
      <c r="AZ97" s="91"/>
      <c r="BA97" s="91" t="s">
        <v>16316</v>
      </c>
      <c r="BB97" s="91" t="s">
        <v>7787</v>
      </c>
      <c r="BC97" s="91">
        <v>11241</v>
      </c>
      <c r="BD97" s="91" t="s">
        <v>16317</v>
      </c>
      <c r="BE97" s="91" t="s">
        <v>16318</v>
      </c>
      <c r="BF97" s="91" t="s">
        <v>16319</v>
      </c>
      <c r="BG97" s="91" t="s">
        <v>16320</v>
      </c>
      <c r="BH97" s="91" t="s">
        <v>15500</v>
      </c>
      <c r="BI97" s="91" t="s">
        <v>2620</v>
      </c>
      <c r="BJ97" s="91" t="s">
        <v>13084</v>
      </c>
      <c r="BK97" s="91" t="s">
        <v>16321</v>
      </c>
      <c r="BL97" s="91">
        <v>8910</v>
      </c>
      <c r="BM97" s="91" t="s">
        <v>2619</v>
      </c>
      <c r="BN97" s="91"/>
      <c r="BO97" s="91" t="s">
        <v>16322</v>
      </c>
      <c r="BP97" s="91" t="s">
        <v>16323</v>
      </c>
      <c r="BQ97" s="91" t="s">
        <v>16324</v>
      </c>
      <c r="BR97" s="91"/>
      <c r="BS97" s="91" t="s">
        <v>15572</v>
      </c>
      <c r="BT97" s="91" t="s">
        <v>16325</v>
      </c>
      <c r="BU97" s="92">
        <v>45631</v>
      </c>
      <c r="BV97" s="92">
        <v>46233</v>
      </c>
      <c r="BW97" s="92">
        <v>46238</v>
      </c>
    </row>
    <row r="98" spans="1:75" x14ac:dyDescent="0.2">
      <c r="A98" s="91" t="s">
        <v>2820</v>
      </c>
      <c r="B98" s="91" t="s">
        <v>5750</v>
      </c>
      <c r="C98" s="91" t="s">
        <v>16326</v>
      </c>
      <c r="D98" s="91" t="s">
        <v>16327</v>
      </c>
      <c r="E98" s="91" t="s">
        <v>51</v>
      </c>
      <c r="F98" s="91" t="s">
        <v>15561</v>
      </c>
      <c r="G98" s="91"/>
      <c r="H98" s="91"/>
      <c r="I98" s="91" t="s">
        <v>16280</v>
      </c>
      <c r="J98" s="91" t="s">
        <v>221</v>
      </c>
      <c r="K98" s="91" t="s">
        <v>16281</v>
      </c>
      <c r="L98" s="91" t="s">
        <v>15496</v>
      </c>
      <c r="M98" s="91" t="s">
        <v>16282</v>
      </c>
      <c r="N98" s="91" t="s">
        <v>16283</v>
      </c>
      <c r="O98" s="91" t="s">
        <v>16284</v>
      </c>
      <c r="P98" s="91"/>
      <c r="Q98" s="91"/>
      <c r="R98" s="91"/>
      <c r="S98" s="91"/>
      <c r="T98" s="91" t="s">
        <v>16328</v>
      </c>
      <c r="U98" s="91">
        <v>83634</v>
      </c>
      <c r="V98" s="91">
        <v>16001</v>
      </c>
      <c r="W98" s="91" t="s">
        <v>16329</v>
      </c>
      <c r="X98" s="91" t="s">
        <v>16330</v>
      </c>
      <c r="Y98" s="91">
        <v>44290</v>
      </c>
      <c r="Z98" s="91" t="s">
        <v>167</v>
      </c>
      <c r="AA98" s="91" t="s">
        <v>1251</v>
      </c>
      <c r="AB98" s="91" t="s">
        <v>15493</v>
      </c>
      <c r="AC98" s="91" t="s">
        <v>15494</v>
      </c>
      <c r="AD98" s="91">
        <v>43.463999999999999</v>
      </c>
      <c r="AE98" s="91">
        <v>-116.268</v>
      </c>
      <c r="AF98" s="91"/>
      <c r="AG98" s="91">
        <v>480000</v>
      </c>
      <c r="AH98" s="91">
        <v>480000</v>
      </c>
      <c r="AI98" s="91"/>
      <c r="AJ98" s="91">
        <v>80</v>
      </c>
      <c r="AK98" s="91">
        <v>76.08</v>
      </c>
      <c r="AL98" s="91">
        <v>84.02</v>
      </c>
      <c r="AM98" s="91">
        <v>80</v>
      </c>
      <c r="AN98" s="91">
        <v>80</v>
      </c>
      <c r="AO98" s="91"/>
      <c r="AP98" s="91"/>
      <c r="AQ98" s="92">
        <v>44562</v>
      </c>
      <c r="AR98" s="91"/>
      <c r="AS98" s="91"/>
      <c r="AT98" s="92">
        <v>44682</v>
      </c>
      <c r="AU98" s="92">
        <v>46198</v>
      </c>
      <c r="AV98" s="91">
        <v>1</v>
      </c>
      <c r="AW98" s="92">
        <v>46198</v>
      </c>
      <c r="AX98" s="92">
        <v>46198</v>
      </c>
      <c r="AY98" s="92">
        <v>46022</v>
      </c>
      <c r="AZ98" s="91" t="s">
        <v>16331</v>
      </c>
      <c r="BA98" s="91" t="s">
        <v>16332</v>
      </c>
      <c r="BB98" s="91" t="s">
        <v>7789</v>
      </c>
      <c r="BC98" s="91">
        <v>9191</v>
      </c>
      <c r="BD98" s="91" t="s">
        <v>16333</v>
      </c>
      <c r="BE98" s="91" t="s">
        <v>16334</v>
      </c>
      <c r="BF98" s="91" t="s">
        <v>16335</v>
      </c>
      <c r="BG98" s="91" t="s">
        <v>16336</v>
      </c>
      <c r="BH98" s="91" t="s">
        <v>16337</v>
      </c>
      <c r="BI98" s="91" t="s">
        <v>11208</v>
      </c>
      <c r="BJ98" s="91" t="s">
        <v>13090</v>
      </c>
      <c r="BK98" s="91"/>
      <c r="BL98" s="91"/>
      <c r="BM98" s="91"/>
      <c r="BN98" s="91"/>
      <c r="BO98" s="91" t="s">
        <v>16338</v>
      </c>
      <c r="BP98" s="91" t="s">
        <v>16339</v>
      </c>
      <c r="BQ98" s="91"/>
      <c r="BR98" s="91"/>
      <c r="BS98" s="91"/>
      <c r="BT98" s="91" t="s">
        <v>16340</v>
      </c>
      <c r="BU98" s="92">
        <v>45474</v>
      </c>
      <c r="BV98" s="92">
        <v>46231</v>
      </c>
      <c r="BW98" s="92">
        <v>46238</v>
      </c>
    </row>
    <row r="99" spans="1:75" x14ac:dyDescent="0.2">
      <c r="A99" s="91" t="s">
        <v>2268</v>
      </c>
      <c r="B99" s="91" t="s">
        <v>6627</v>
      </c>
      <c r="C99" s="91" t="s">
        <v>16341</v>
      </c>
      <c r="D99" s="91" t="s">
        <v>16342</v>
      </c>
      <c r="E99" s="91" t="s">
        <v>51</v>
      </c>
      <c r="F99" s="91"/>
      <c r="G99" s="91"/>
      <c r="H99" s="91"/>
      <c r="I99" s="91" t="s">
        <v>16280</v>
      </c>
      <c r="J99" s="91" t="s">
        <v>221</v>
      </c>
      <c r="K99" s="91" t="s">
        <v>16281</v>
      </c>
      <c r="L99" s="91" t="s">
        <v>15496</v>
      </c>
      <c r="M99" s="91" t="s">
        <v>16282</v>
      </c>
      <c r="N99" s="91" t="s">
        <v>16283</v>
      </c>
      <c r="O99" s="91" t="s">
        <v>16284</v>
      </c>
      <c r="P99" s="91"/>
      <c r="Q99" s="91"/>
      <c r="R99" s="91"/>
      <c r="S99" s="91"/>
      <c r="T99" s="91" t="s">
        <v>16343</v>
      </c>
      <c r="U99" s="91">
        <v>87031</v>
      </c>
      <c r="V99" s="91">
        <v>35061</v>
      </c>
      <c r="W99" s="91" t="s">
        <v>16344</v>
      </c>
      <c r="X99" s="91" t="s">
        <v>16345</v>
      </c>
      <c r="Y99" s="91">
        <v>43370</v>
      </c>
      <c r="Z99" s="91" t="s">
        <v>174</v>
      </c>
      <c r="AA99" s="91" t="s">
        <v>175</v>
      </c>
      <c r="AB99" s="91" t="s">
        <v>15493</v>
      </c>
      <c r="AC99" s="91" t="s">
        <v>15494</v>
      </c>
      <c r="AD99" s="91">
        <v>34.830480000000001</v>
      </c>
      <c r="AE99" s="91">
        <v>-106.78295</v>
      </c>
      <c r="AF99" s="91">
        <v>750</v>
      </c>
      <c r="AG99" s="91">
        <v>280000</v>
      </c>
      <c r="AH99" s="91">
        <v>455000</v>
      </c>
      <c r="AI99" s="91"/>
      <c r="AJ99" s="91">
        <v>40</v>
      </c>
      <c r="AK99" s="91">
        <v>38.549999999999997</v>
      </c>
      <c r="AL99" s="91">
        <v>41.49</v>
      </c>
      <c r="AM99" s="91">
        <v>40</v>
      </c>
      <c r="AN99" s="91"/>
      <c r="AO99" s="91">
        <v>1.08</v>
      </c>
      <c r="AP99" s="91">
        <v>18</v>
      </c>
      <c r="AQ99" s="92">
        <v>42627</v>
      </c>
      <c r="AR99" s="91"/>
      <c r="AS99" s="91"/>
      <c r="AT99" s="92">
        <v>42840</v>
      </c>
      <c r="AU99" s="91"/>
      <c r="AV99" s="91"/>
      <c r="AW99" s="92">
        <v>43388</v>
      </c>
      <c r="AX99" s="91"/>
      <c r="AY99" s="91"/>
      <c r="AZ99" s="91"/>
      <c r="BA99" s="91" t="s">
        <v>16346</v>
      </c>
      <c r="BB99" s="91" t="s">
        <v>7774</v>
      </c>
      <c r="BC99" s="91">
        <v>15473</v>
      </c>
      <c r="BD99" s="91" t="s">
        <v>16347</v>
      </c>
      <c r="BE99" s="91" t="s">
        <v>16348</v>
      </c>
      <c r="BF99" s="91" t="s">
        <v>16349</v>
      </c>
      <c r="BG99" s="91" t="s">
        <v>16350</v>
      </c>
      <c r="BH99" s="91" t="s">
        <v>16351</v>
      </c>
      <c r="BI99" s="91" t="s">
        <v>11211</v>
      </c>
      <c r="BJ99" s="91" t="s">
        <v>11212</v>
      </c>
      <c r="BK99" s="91"/>
      <c r="BL99" s="91"/>
      <c r="BM99" s="91"/>
      <c r="BN99" s="91"/>
      <c r="BO99" s="91" t="s">
        <v>16352</v>
      </c>
      <c r="BP99" s="91" t="s">
        <v>16353</v>
      </c>
      <c r="BQ99" s="91"/>
      <c r="BR99" s="91"/>
      <c r="BS99" s="91"/>
      <c r="BT99" s="91" t="s">
        <v>16354</v>
      </c>
      <c r="BU99" s="92">
        <v>45474</v>
      </c>
      <c r="BV99" s="92">
        <v>46219</v>
      </c>
      <c r="BW99" s="92">
        <v>46238</v>
      </c>
    </row>
    <row r="100" spans="1:75" x14ac:dyDescent="0.2">
      <c r="A100" s="91" t="s">
        <v>1945</v>
      </c>
      <c r="B100" s="91" t="s">
        <v>6746</v>
      </c>
      <c r="C100" s="91" t="s">
        <v>16355</v>
      </c>
      <c r="D100" s="91" t="s">
        <v>16356</v>
      </c>
      <c r="E100" s="91" t="s">
        <v>51</v>
      </c>
      <c r="F100" s="91"/>
      <c r="G100" s="91"/>
      <c r="H100" s="91"/>
      <c r="I100" s="91" t="s">
        <v>16280</v>
      </c>
      <c r="J100" s="91" t="s">
        <v>221</v>
      </c>
      <c r="K100" s="91" t="s">
        <v>16281</v>
      </c>
      <c r="L100" s="91" t="s">
        <v>15496</v>
      </c>
      <c r="M100" s="91" t="s">
        <v>16282</v>
      </c>
      <c r="N100" s="91" t="s">
        <v>16283</v>
      </c>
      <c r="O100" s="91" t="s">
        <v>16284</v>
      </c>
      <c r="P100" s="91"/>
      <c r="Q100" s="91"/>
      <c r="R100" s="91"/>
      <c r="S100" s="91"/>
      <c r="T100" s="91" t="s">
        <v>16357</v>
      </c>
      <c r="U100" s="91">
        <v>85212</v>
      </c>
      <c r="V100" s="91">
        <v>4013</v>
      </c>
      <c r="W100" s="91" t="s">
        <v>15690</v>
      </c>
      <c r="X100" s="91" t="s">
        <v>15691</v>
      </c>
      <c r="Y100" s="91">
        <v>46000</v>
      </c>
      <c r="Z100" s="91" t="s">
        <v>41</v>
      </c>
      <c r="AA100" s="91" t="s">
        <v>42</v>
      </c>
      <c r="AB100" s="91" t="s">
        <v>15493</v>
      </c>
      <c r="AC100" s="91" t="s">
        <v>15494</v>
      </c>
      <c r="AD100" s="91">
        <v>33.347169999999998</v>
      </c>
      <c r="AE100" s="91">
        <v>-111.62618000000001</v>
      </c>
      <c r="AF100" s="91">
        <v>396</v>
      </c>
      <c r="AG100" s="91">
        <v>295500</v>
      </c>
      <c r="AH100" s="91">
        <v>485000</v>
      </c>
      <c r="AI100" s="91"/>
      <c r="AJ100" s="91">
        <v>45</v>
      </c>
      <c r="AK100" s="91">
        <v>41.34</v>
      </c>
      <c r="AL100" s="91">
        <v>48.76</v>
      </c>
      <c r="AM100" s="91">
        <v>45</v>
      </c>
      <c r="AN100" s="91"/>
      <c r="AO100" s="91"/>
      <c r="AP100" s="91"/>
      <c r="AQ100" s="92">
        <v>44409</v>
      </c>
      <c r="AR100" s="91"/>
      <c r="AS100" s="91"/>
      <c r="AT100" s="92">
        <v>45078</v>
      </c>
      <c r="AU100" s="91"/>
      <c r="AV100" s="91"/>
      <c r="AW100" s="92">
        <v>45805</v>
      </c>
      <c r="AX100" s="91"/>
      <c r="AY100" s="91"/>
      <c r="AZ100" s="91"/>
      <c r="BA100" s="91" t="s">
        <v>15692</v>
      </c>
      <c r="BB100" s="91" t="s">
        <v>7754</v>
      </c>
      <c r="BC100" s="91">
        <v>16572</v>
      </c>
      <c r="BD100" s="91" t="s">
        <v>15488</v>
      </c>
      <c r="BE100" s="91"/>
      <c r="BF100" s="91"/>
      <c r="BG100" s="91"/>
      <c r="BH100" s="91" t="s">
        <v>15693</v>
      </c>
      <c r="BI100" s="91" t="s">
        <v>11215</v>
      </c>
      <c r="BJ100" s="91" t="s">
        <v>7754</v>
      </c>
      <c r="BK100" s="91"/>
      <c r="BL100" s="91"/>
      <c r="BM100" s="91"/>
      <c r="BN100" s="91"/>
      <c r="BO100" s="91" t="s">
        <v>16358</v>
      </c>
      <c r="BP100" s="91" t="s">
        <v>16359</v>
      </c>
      <c r="BQ100" s="91"/>
      <c r="BR100" s="91"/>
      <c r="BS100" s="91"/>
      <c r="BT100" s="91" t="s">
        <v>16360</v>
      </c>
      <c r="BU100" s="92">
        <v>45555</v>
      </c>
      <c r="BV100" s="92">
        <v>46219</v>
      </c>
      <c r="BW100" s="92">
        <v>46238</v>
      </c>
    </row>
    <row r="101" spans="1:75" x14ac:dyDescent="0.2">
      <c r="A101" s="91" t="s">
        <v>2817</v>
      </c>
      <c r="B101" s="91" t="s">
        <v>4973</v>
      </c>
      <c r="C101" s="91" t="s">
        <v>16361</v>
      </c>
      <c r="D101" s="91" t="s">
        <v>16362</v>
      </c>
      <c r="E101" s="91" t="s">
        <v>38</v>
      </c>
      <c r="F101" s="91" t="s">
        <v>15561</v>
      </c>
      <c r="G101" s="91"/>
      <c r="H101" s="91">
        <v>1500000000</v>
      </c>
      <c r="I101" s="91" t="s">
        <v>16280</v>
      </c>
      <c r="J101" s="91" t="s">
        <v>221</v>
      </c>
      <c r="K101" s="91" t="s">
        <v>16281</v>
      </c>
      <c r="L101" s="91" t="s">
        <v>15496</v>
      </c>
      <c r="M101" s="91" t="s">
        <v>16282</v>
      </c>
      <c r="N101" s="91" t="s">
        <v>16283</v>
      </c>
      <c r="O101" s="91" t="s">
        <v>16284</v>
      </c>
      <c r="P101" s="91"/>
      <c r="Q101" s="91"/>
      <c r="R101" s="91"/>
      <c r="S101" s="91"/>
      <c r="T101" s="91" t="s">
        <v>16363</v>
      </c>
      <c r="U101" s="91">
        <v>36108</v>
      </c>
      <c r="V101" s="91">
        <v>1101</v>
      </c>
      <c r="W101" s="91" t="s">
        <v>16364</v>
      </c>
      <c r="X101" s="91" t="s">
        <v>16365</v>
      </c>
      <c r="Y101" s="91">
        <v>51000</v>
      </c>
      <c r="Z101" s="91" t="s">
        <v>117</v>
      </c>
      <c r="AA101" s="91" t="s">
        <v>812</v>
      </c>
      <c r="AB101" s="91" t="s">
        <v>15493</v>
      </c>
      <c r="AC101" s="91" t="s">
        <v>15494</v>
      </c>
      <c r="AD101" s="91">
        <v>32.270893000000001</v>
      </c>
      <c r="AE101" s="91">
        <v>-86.327789999999993</v>
      </c>
      <c r="AF101" s="91">
        <v>1500</v>
      </c>
      <c r="AG101" s="91">
        <v>357500</v>
      </c>
      <c r="AH101" s="91">
        <v>357500</v>
      </c>
      <c r="AI101" s="91"/>
      <c r="AJ101" s="91">
        <v>90</v>
      </c>
      <c r="AK101" s="91">
        <v>88.8</v>
      </c>
      <c r="AL101" s="91">
        <v>91.23</v>
      </c>
      <c r="AM101" s="91">
        <v>90</v>
      </c>
      <c r="AN101" s="91">
        <v>90</v>
      </c>
      <c r="AO101" s="91"/>
      <c r="AP101" s="91"/>
      <c r="AQ101" s="92">
        <v>45414</v>
      </c>
      <c r="AR101" s="91"/>
      <c r="AS101" s="91"/>
      <c r="AT101" s="92">
        <v>45395</v>
      </c>
      <c r="AU101" s="92">
        <v>46213</v>
      </c>
      <c r="AV101" s="91">
        <v>0.9</v>
      </c>
      <c r="AW101" s="92">
        <v>46295</v>
      </c>
      <c r="AX101" s="92">
        <v>46295</v>
      </c>
      <c r="AY101" s="92">
        <v>46387</v>
      </c>
      <c r="AZ101" s="91" t="s">
        <v>16366</v>
      </c>
      <c r="BA101" s="91" t="s">
        <v>16090</v>
      </c>
      <c r="BB101" s="91" t="s">
        <v>7795</v>
      </c>
      <c r="BC101" s="91">
        <v>195</v>
      </c>
      <c r="BD101" s="91" t="s">
        <v>15488</v>
      </c>
      <c r="BE101" s="91"/>
      <c r="BF101" s="91"/>
      <c r="BG101" s="91"/>
      <c r="BH101" s="91" t="s">
        <v>15749</v>
      </c>
      <c r="BI101" s="91" t="s">
        <v>11214</v>
      </c>
      <c r="BJ101" s="91" t="s">
        <v>13095</v>
      </c>
      <c r="BK101" s="91"/>
      <c r="BL101" s="91"/>
      <c r="BM101" s="91"/>
      <c r="BN101" s="91"/>
      <c r="BO101" s="91" t="s">
        <v>16367</v>
      </c>
      <c r="BP101" s="91" t="s">
        <v>16368</v>
      </c>
      <c r="BQ101" s="91"/>
      <c r="BR101" s="91"/>
      <c r="BS101" s="91" t="s">
        <v>15572</v>
      </c>
      <c r="BT101" s="91" t="s">
        <v>16369</v>
      </c>
      <c r="BU101" s="92">
        <v>45474</v>
      </c>
      <c r="BV101" s="92">
        <v>46220</v>
      </c>
      <c r="BW101" s="92">
        <v>46238</v>
      </c>
    </row>
    <row r="102" spans="1:75" x14ac:dyDescent="0.2">
      <c r="A102" s="91" t="s">
        <v>9124</v>
      </c>
      <c r="B102" s="91" t="s">
        <v>9125</v>
      </c>
      <c r="C102" s="91" t="s">
        <v>16370</v>
      </c>
      <c r="D102" s="91" t="s">
        <v>16371</v>
      </c>
      <c r="E102" s="91" t="s">
        <v>38</v>
      </c>
      <c r="F102" s="91" t="s">
        <v>15561</v>
      </c>
      <c r="G102" s="91"/>
      <c r="H102" s="91">
        <v>10000000000</v>
      </c>
      <c r="I102" s="91" t="s">
        <v>16280</v>
      </c>
      <c r="J102" s="91" t="s">
        <v>221</v>
      </c>
      <c r="K102" s="91" t="s">
        <v>16281</v>
      </c>
      <c r="L102" s="91" t="s">
        <v>15496</v>
      </c>
      <c r="M102" s="91" t="s">
        <v>16282</v>
      </c>
      <c r="N102" s="91" t="s">
        <v>16283</v>
      </c>
      <c r="O102" s="91" t="s">
        <v>16284</v>
      </c>
      <c r="P102" s="91"/>
      <c r="Q102" s="91" t="s">
        <v>15607</v>
      </c>
      <c r="R102" s="91"/>
      <c r="S102" s="91"/>
      <c r="T102" s="91" t="s">
        <v>16372</v>
      </c>
      <c r="U102" s="91">
        <v>46052</v>
      </c>
      <c r="V102" s="91">
        <v>18011</v>
      </c>
      <c r="W102" s="91" t="s">
        <v>16373</v>
      </c>
      <c r="X102" s="91" t="s">
        <v>16374</v>
      </c>
      <c r="Y102" s="91">
        <v>42624</v>
      </c>
      <c r="Z102" s="91" t="s">
        <v>125</v>
      </c>
      <c r="AA102" s="91" t="s">
        <v>126</v>
      </c>
      <c r="AB102" s="91" t="s">
        <v>15493</v>
      </c>
      <c r="AC102" s="91" t="s">
        <v>15494</v>
      </c>
      <c r="AD102" s="91">
        <v>40.065629999999999</v>
      </c>
      <c r="AE102" s="91">
        <v>-86.543009999999995</v>
      </c>
      <c r="AF102" s="91">
        <v>1500</v>
      </c>
      <c r="AG102" s="91">
        <v>361119</v>
      </c>
      <c r="AH102" s="91">
        <v>361119</v>
      </c>
      <c r="AI102" s="91">
        <v>110</v>
      </c>
      <c r="AJ102" s="91">
        <v>45.56</v>
      </c>
      <c r="AK102" s="91">
        <v>44.36</v>
      </c>
      <c r="AL102" s="91">
        <v>46.78</v>
      </c>
      <c r="AM102" s="91">
        <v>110</v>
      </c>
      <c r="AN102" s="91"/>
      <c r="AO102" s="91"/>
      <c r="AP102" s="91"/>
      <c r="AQ102" s="92">
        <v>45623</v>
      </c>
      <c r="AR102" s="91"/>
      <c r="AS102" s="91"/>
      <c r="AT102" s="92">
        <v>45945</v>
      </c>
      <c r="AU102" s="92">
        <v>46196</v>
      </c>
      <c r="AV102" s="91">
        <v>0.05</v>
      </c>
      <c r="AW102" s="92">
        <v>47026</v>
      </c>
      <c r="AX102" s="92">
        <v>47026</v>
      </c>
      <c r="AY102" s="92">
        <v>46722</v>
      </c>
      <c r="AZ102" s="91" t="s">
        <v>16375</v>
      </c>
      <c r="BA102" s="91" t="s">
        <v>16376</v>
      </c>
      <c r="BB102" s="91" t="s">
        <v>9268</v>
      </c>
      <c r="BC102" s="91">
        <v>24753</v>
      </c>
      <c r="BD102" s="91"/>
      <c r="BE102" s="91"/>
      <c r="BF102" s="91"/>
      <c r="BG102" s="91"/>
      <c r="BH102" s="91" t="s">
        <v>15500</v>
      </c>
      <c r="BI102" s="91" t="s">
        <v>2620</v>
      </c>
      <c r="BJ102" s="91" t="s">
        <v>13084</v>
      </c>
      <c r="BK102" s="91" t="s">
        <v>15909</v>
      </c>
      <c r="BL102" s="91">
        <v>6</v>
      </c>
      <c r="BM102" s="91" t="s">
        <v>2626</v>
      </c>
      <c r="BN102" s="91"/>
      <c r="BO102" s="91" t="s">
        <v>16377</v>
      </c>
      <c r="BP102" s="91" t="s">
        <v>16378</v>
      </c>
      <c r="BQ102" s="91" t="s">
        <v>16379</v>
      </c>
      <c r="BR102" s="91"/>
      <c r="BS102" s="91" t="s">
        <v>15572</v>
      </c>
      <c r="BT102" s="91" t="s">
        <v>16380</v>
      </c>
      <c r="BU102" s="92">
        <v>45888</v>
      </c>
      <c r="BV102" s="92">
        <v>46219</v>
      </c>
      <c r="BW102" s="92">
        <v>46238</v>
      </c>
    </row>
    <row r="103" spans="1:75" x14ac:dyDescent="0.2">
      <c r="A103" s="91" t="s">
        <v>9126</v>
      </c>
      <c r="B103" s="91" t="s">
        <v>9127</v>
      </c>
      <c r="C103" s="91" t="s">
        <v>16370</v>
      </c>
      <c r="D103" s="91" t="s">
        <v>16371</v>
      </c>
      <c r="E103" s="91" t="s">
        <v>32</v>
      </c>
      <c r="F103" s="91" t="s">
        <v>15561</v>
      </c>
      <c r="G103" s="91"/>
      <c r="H103" s="91">
        <v>10000000000</v>
      </c>
      <c r="I103" s="91" t="s">
        <v>16280</v>
      </c>
      <c r="J103" s="91" t="s">
        <v>221</v>
      </c>
      <c r="K103" s="91" t="s">
        <v>16281</v>
      </c>
      <c r="L103" s="91" t="s">
        <v>15496</v>
      </c>
      <c r="M103" s="91" t="s">
        <v>16282</v>
      </c>
      <c r="N103" s="91" t="s">
        <v>16283</v>
      </c>
      <c r="O103" s="91" t="s">
        <v>16284</v>
      </c>
      <c r="P103" s="91"/>
      <c r="Q103" s="91" t="s">
        <v>15607</v>
      </c>
      <c r="R103" s="91"/>
      <c r="S103" s="91"/>
      <c r="T103" s="91" t="s">
        <v>16372</v>
      </c>
      <c r="U103" s="91">
        <v>46052</v>
      </c>
      <c r="V103" s="91">
        <v>18011</v>
      </c>
      <c r="W103" s="91" t="s">
        <v>16373</v>
      </c>
      <c r="X103" s="91" t="s">
        <v>16374</v>
      </c>
      <c r="Y103" s="91">
        <v>42624</v>
      </c>
      <c r="Z103" s="91" t="s">
        <v>125</v>
      </c>
      <c r="AA103" s="91" t="s">
        <v>126</v>
      </c>
      <c r="AB103" s="91" t="s">
        <v>15493</v>
      </c>
      <c r="AC103" s="91" t="s">
        <v>15494</v>
      </c>
      <c r="AD103" s="91">
        <v>40.059280000000001</v>
      </c>
      <c r="AE103" s="91">
        <v>-86.535319999999999</v>
      </c>
      <c r="AF103" s="91">
        <v>1500</v>
      </c>
      <c r="AG103" s="91">
        <v>336409</v>
      </c>
      <c r="AH103" s="91">
        <v>336409</v>
      </c>
      <c r="AI103" s="91">
        <v>100</v>
      </c>
      <c r="AJ103" s="91">
        <v>45.56</v>
      </c>
      <c r="AK103" s="91">
        <v>44.36</v>
      </c>
      <c r="AL103" s="91">
        <v>46.78</v>
      </c>
      <c r="AM103" s="91">
        <v>100</v>
      </c>
      <c r="AN103" s="91"/>
      <c r="AO103" s="91"/>
      <c r="AP103" s="91"/>
      <c r="AQ103" s="92">
        <v>45623</v>
      </c>
      <c r="AR103" s="91"/>
      <c r="AS103" s="91"/>
      <c r="AT103" s="91"/>
      <c r="AU103" s="92">
        <v>46175</v>
      </c>
      <c r="AV103" s="91">
        <v>0</v>
      </c>
      <c r="AW103" s="92">
        <v>47117</v>
      </c>
      <c r="AX103" s="92">
        <v>47117</v>
      </c>
      <c r="AY103" s="91"/>
      <c r="AZ103" s="91"/>
      <c r="BA103" s="91" t="s">
        <v>16376</v>
      </c>
      <c r="BB103" s="91" t="s">
        <v>9268</v>
      </c>
      <c r="BC103" s="91">
        <v>24753</v>
      </c>
      <c r="BD103" s="91"/>
      <c r="BE103" s="91"/>
      <c r="BF103" s="91"/>
      <c r="BG103" s="91"/>
      <c r="BH103" s="91" t="s">
        <v>15500</v>
      </c>
      <c r="BI103" s="91" t="s">
        <v>2620</v>
      </c>
      <c r="BJ103" s="91" t="s">
        <v>13084</v>
      </c>
      <c r="BK103" s="91" t="s">
        <v>15909</v>
      </c>
      <c r="BL103" s="91">
        <v>6</v>
      </c>
      <c r="BM103" s="91" t="s">
        <v>2626</v>
      </c>
      <c r="BN103" s="91"/>
      <c r="BO103" s="91" t="s">
        <v>16377</v>
      </c>
      <c r="BP103" s="91" t="s">
        <v>16378</v>
      </c>
      <c r="BQ103" s="91" t="s">
        <v>16379</v>
      </c>
      <c r="BR103" s="91"/>
      <c r="BS103" s="91" t="s">
        <v>15572</v>
      </c>
      <c r="BT103" s="91" t="s">
        <v>16381</v>
      </c>
      <c r="BU103" s="92">
        <v>45888</v>
      </c>
      <c r="BV103" s="92">
        <v>46219</v>
      </c>
      <c r="BW103" s="92">
        <v>46238</v>
      </c>
    </row>
    <row r="104" spans="1:75" x14ac:dyDescent="0.2">
      <c r="A104" s="91" t="s">
        <v>2259</v>
      </c>
      <c r="B104" s="91" t="s">
        <v>5970</v>
      </c>
      <c r="C104" s="91" t="s">
        <v>16382</v>
      </c>
      <c r="D104" s="91" t="s">
        <v>16383</v>
      </c>
      <c r="E104" s="91" t="s">
        <v>51</v>
      </c>
      <c r="F104" s="91"/>
      <c r="G104" s="91"/>
      <c r="H104" s="91"/>
      <c r="I104" s="91" t="s">
        <v>16280</v>
      </c>
      <c r="J104" s="91" t="s">
        <v>221</v>
      </c>
      <c r="K104" s="91" t="s">
        <v>16281</v>
      </c>
      <c r="L104" s="91" t="s">
        <v>15496</v>
      </c>
      <c r="M104" s="91" t="s">
        <v>16282</v>
      </c>
      <c r="N104" s="91" t="s">
        <v>16283</v>
      </c>
      <c r="O104" s="91" t="s">
        <v>16284</v>
      </c>
      <c r="P104" s="91"/>
      <c r="Q104" s="91"/>
      <c r="R104" s="91"/>
      <c r="S104" s="91"/>
      <c r="T104" s="91" t="s">
        <v>16384</v>
      </c>
      <c r="U104" s="91">
        <v>68059</v>
      </c>
      <c r="V104" s="91">
        <v>31153</v>
      </c>
      <c r="W104" s="91" t="s">
        <v>16385</v>
      </c>
      <c r="X104" s="91" t="s">
        <v>15567</v>
      </c>
      <c r="Y104" s="91">
        <v>46520</v>
      </c>
      <c r="Z104" s="91" t="s">
        <v>151</v>
      </c>
      <c r="AA104" s="91" t="s">
        <v>1053</v>
      </c>
      <c r="AB104" s="91" t="s">
        <v>15493</v>
      </c>
      <c r="AC104" s="91" t="s">
        <v>15494</v>
      </c>
      <c r="AD104" s="91">
        <v>41.122611999999997</v>
      </c>
      <c r="AE104" s="91">
        <v>-96.144689999999997</v>
      </c>
      <c r="AF104" s="91"/>
      <c r="AG104" s="91">
        <v>279200</v>
      </c>
      <c r="AH104" s="91">
        <v>450000</v>
      </c>
      <c r="AI104" s="91"/>
      <c r="AJ104" s="91">
        <v>40</v>
      </c>
      <c r="AK104" s="91">
        <v>38.549999999999997</v>
      </c>
      <c r="AL104" s="91">
        <v>41.49</v>
      </c>
      <c r="AM104" s="91">
        <v>40</v>
      </c>
      <c r="AN104" s="91"/>
      <c r="AO104" s="91">
        <v>1.08</v>
      </c>
      <c r="AP104" s="91">
        <v>18</v>
      </c>
      <c r="AQ104" s="92">
        <v>42829</v>
      </c>
      <c r="AR104" s="91"/>
      <c r="AS104" s="91"/>
      <c r="AT104" s="92">
        <v>43038</v>
      </c>
      <c r="AU104" s="91"/>
      <c r="AV104" s="91"/>
      <c r="AW104" s="92">
        <v>43768</v>
      </c>
      <c r="AX104" s="91"/>
      <c r="AY104" s="91"/>
      <c r="AZ104" s="91"/>
      <c r="BA104" s="91" t="s">
        <v>16386</v>
      </c>
      <c r="BB104" s="91" t="s">
        <v>7808</v>
      </c>
      <c r="BC104" s="91">
        <v>13337</v>
      </c>
      <c r="BD104" s="91" t="s">
        <v>16387</v>
      </c>
      <c r="BE104" s="91"/>
      <c r="BF104" s="91"/>
      <c r="BG104" s="91"/>
      <c r="BH104" s="91" t="s">
        <v>15924</v>
      </c>
      <c r="BI104" s="91" t="s">
        <v>13087</v>
      </c>
      <c r="BJ104" s="91" t="s">
        <v>2601</v>
      </c>
      <c r="BK104" s="91" t="s">
        <v>16388</v>
      </c>
      <c r="BL104" s="91" t="s">
        <v>2602</v>
      </c>
      <c r="BM104" s="91" t="s">
        <v>2603</v>
      </c>
      <c r="BN104" s="91"/>
      <c r="BO104" s="91" t="s">
        <v>16389</v>
      </c>
      <c r="BP104" s="91" t="s">
        <v>16390</v>
      </c>
      <c r="BQ104" s="91"/>
      <c r="BR104" s="91"/>
      <c r="BS104" s="91"/>
      <c r="BT104" s="91" t="s">
        <v>16391</v>
      </c>
      <c r="BU104" s="92">
        <v>45474</v>
      </c>
      <c r="BV104" s="92">
        <v>46219</v>
      </c>
      <c r="BW104" s="92">
        <v>46238</v>
      </c>
    </row>
    <row r="105" spans="1:75" x14ac:dyDescent="0.2">
      <c r="A105" s="91" t="s">
        <v>93</v>
      </c>
      <c r="B105" s="91" t="s">
        <v>6413</v>
      </c>
      <c r="C105" s="91"/>
      <c r="D105" s="91"/>
      <c r="E105" s="91" t="s">
        <v>51</v>
      </c>
      <c r="F105" s="91"/>
      <c r="G105" s="91"/>
      <c r="H105" s="91"/>
      <c r="I105" s="91" t="s">
        <v>16392</v>
      </c>
      <c r="J105" s="91" t="s">
        <v>90</v>
      </c>
      <c r="K105" s="91" t="s">
        <v>16393</v>
      </c>
      <c r="L105" s="91" t="s">
        <v>15488</v>
      </c>
      <c r="M105" s="91"/>
      <c r="N105" s="91"/>
      <c r="O105" s="91"/>
      <c r="P105" s="91"/>
      <c r="Q105" s="91"/>
      <c r="R105" s="91"/>
      <c r="S105" s="91"/>
      <c r="T105" s="91" t="s">
        <v>16394</v>
      </c>
      <c r="U105" s="91">
        <v>19426</v>
      </c>
      <c r="V105" s="91">
        <v>42091</v>
      </c>
      <c r="W105" s="91" t="s">
        <v>16364</v>
      </c>
      <c r="X105" s="91" t="s">
        <v>16395</v>
      </c>
      <c r="Y105" s="91">
        <v>15192</v>
      </c>
      <c r="Z105" s="91" t="s">
        <v>33</v>
      </c>
      <c r="AA105" s="91" t="s">
        <v>34</v>
      </c>
      <c r="AB105" s="91" t="s">
        <v>15493</v>
      </c>
      <c r="AC105" s="91" t="s">
        <v>15494</v>
      </c>
      <c r="AD105" s="91">
        <v>40.151919999999997</v>
      </c>
      <c r="AE105" s="91">
        <v>-75.476906</v>
      </c>
      <c r="AF105" s="91"/>
      <c r="AG105" s="91">
        <v>203703</v>
      </c>
      <c r="AH105" s="91">
        <v>203703</v>
      </c>
      <c r="AI105" s="91">
        <v>7.2</v>
      </c>
      <c r="AJ105" s="91">
        <v>11.67</v>
      </c>
      <c r="AK105" s="91">
        <v>11.13</v>
      </c>
      <c r="AL105" s="91">
        <v>12.24</v>
      </c>
      <c r="AM105" s="91">
        <v>7.2</v>
      </c>
      <c r="AN105" s="91">
        <v>7.2</v>
      </c>
      <c r="AO105" s="91"/>
      <c r="AP105" s="91">
        <v>8</v>
      </c>
      <c r="AQ105" s="91"/>
      <c r="AR105" s="91"/>
      <c r="AS105" s="91"/>
      <c r="AT105" s="91"/>
      <c r="AU105" s="91"/>
      <c r="AV105" s="91"/>
      <c r="AW105" s="92">
        <v>40055</v>
      </c>
      <c r="AX105" s="91"/>
      <c r="AY105" s="91"/>
      <c r="AZ105" s="91"/>
      <c r="BA105" s="91" t="s">
        <v>15546</v>
      </c>
      <c r="BB105" s="91" t="s">
        <v>7802</v>
      </c>
      <c r="BC105" s="91">
        <v>14940</v>
      </c>
      <c r="BD105" s="91" t="s">
        <v>15496</v>
      </c>
      <c r="BE105" s="91" t="s">
        <v>15511</v>
      </c>
      <c r="BF105" s="91" t="s">
        <v>15512</v>
      </c>
      <c r="BG105" s="91" t="s">
        <v>15513</v>
      </c>
      <c r="BH105" s="91" t="s">
        <v>15514</v>
      </c>
      <c r="BI105" s="91" t="s">
        <v>2570</v>
      </c>
      <c r="BJ105" s="91" t="s">
        <v>13086</v>
      </c>
      <c r="BK105" s="91" t="s">
        <v>16396</v>
      </c>
      <c r="BL105" s="91" t="s">
        <v>75</v>
      </c>
      <c r="BM105" s="91" t="s">
        <v>2597</v>
      </c>
      <c r="BN105" s="91"/>
      <c r="BO105" s="91" t="s">
        <v>16397</v>
      </c>
      <c r="BP105" s="91" t="s">
        <v>16398</v>
      </c>
      <c r="BQ105" s="91"/>
      <c r="BR105" s="91"/>
      <c r="BS105" s="91"/>
      <c r="BT105" s="91"/>
      <c r="BU105" s="92">
        <v>45474</v>
      </c>
      <c r="BV105" s="92">
        <v>46202</v>
      </c>
      <c r="BW105" s="92">
        <v>46238</v>
      </c>
    </row>
    <row r="106" spans="1:75" x14ac:dyDescent="0.2">
      <c r="A106" s="91" t="s">
        <v>518</v>
      </c>
      <c r="B106" s="91" t="s">
        <v>6418</v>
      </c>
      <c r="C106" s="91"/>
      <c r="D106" s="91"/>
      <c r="E106" s="91" t="s">
        <v>51</v>
      </c>
      <c r="F106" s="91"/>
      <c r="G106" s="91"/>
      <c r="H106" s="91"/>
      <c r="I106" s="91" t="s">
        <v>16392</v>
      </c>
      <c r="J106" s="91" t="s">
        <v>90</v>
      </c>
      <c r="K106" s="91" t="s">
        <v>16393</v>
      </c>
      <c r="L106" s="91" t="s">
        <v>15488</v>
      </c>
      <c r="M106" s="91"/>
      <c r="N106" s="91"/>
      <c r="O106" s="91"/>
      <c r="P106" s="91"/>
      <c r="Q106" s="91"/>
      <c r="R106" s="91"/>
      <c r="S106" s="91"/>
      <c r="T106" s="91" t="s">
        <v>16399</v>
      </c>
      <c r="U106" s="91">
        <v>18109</v>
      </c>
      <c r="V106" s="91">
        <v>42077</v>
      </c>
      <c r="W106" s="91" t="s">
        <v>16400</v>
      </c>
      <c r="X106" s="91" t="s">
        <v>16401</v>
      </c>
      <c r="Y106" s="91">
        <v>2000</v>
      </c>
      <c r="Z106" s="91" t="s">
        <v>33</v>
      </c>
      <c r="AA106" s="91" t="s">
        <v>34</v>
      </c>
      <c r="AB106" s="91" t="s">
        <v>15493</v>
      </c>
      <c r="AC106" s="91" t="s">
        <v>15494</v>
      </c>
      <c r="AD106" s="91">
        <v>40.635829999999999</v>
      </c>
      <c r="AE106" s="91">
        <v>-75.457579999999993</v>
      </c>
      <c r="AF106" s="91"/>
      <c r="AG106" s="91">
        <v>146800</v>
      </c>
      <c r="AH106" s="91">
        <v>146800</v>
      </c>
      <c r="AI106" s="91">
        <v>0.84899999999999998</v>
      </c>
      <c r="AJ106" s="91">
        <v>9.58</v>
      </c>
      <c r="AK106" s="91">
        <v>9.14</v>
      </c>
      <c r="AL106" s="91">
        <v>10.050000000000001</v>
      </c>
      <c r="AM106" s="91">
        <v>0.84899999999999998</v>
      </c>
      <c r="AN106" s="91"/>
      <c r="AO106" s="91"/>
      <c r="AP106" s="91"/>
      <c r="AQ106" s="91"/>
      <c r="AR106" s="91"/>
      <c r="AS106" s="91"/>
      <c r="AT106" s="91"/>
      <c r="AU106" s="91"/>
      <c r="AV106" s="91"/>
      <c r="AW106" s="92">
        <v>39782</v>
      </c>
      <c r="AX106" s="91"/>
      <c r="AY106" s="91"/>
      <c r="AZ106" s="91"/>
      <c r="BA106" s="91" t="s">
        <v>16402</v>
      </c>
      <c r="BB106" s="91" t="s">
        <v>7798</v>
      </c>
      <c r="BC106" s="91">
        <v>14715</v>
      </c>
      <c r="BD106" s="91" t="s">
        <v>15496</v>
      </c>
      <c r="BE106" s="91" t="s">
        <v>16403</v>
      </c>
      <c r="BF106" s="91" t="s">
        <v>16404</v>
      </c>
      <c r="BG106" s="91" t="s">
        <v>16405</v>
      </c>
      <c r="BH106" s="91" t="s">
        <v>15514</v>
      </c>
      <c r="BI106" s="91" t="s">
        <v>2570</v>
      </c>
      <c r="BJ106" s="91" t="s">
        <v>13086</v>
      </c>
      <c r="BK106" s="91" t="s">
        <v>16396</v>
      </c>
      <c r="BL106" s="91" t="s">
        <v>75</v>
      </c>
      <c r="BM106" s="91" t="s">
        <v>2597</v>
      </c>
      <c r="BN106" s="91"/>
      <c r="BO106" s="91" t="s">
        <v>16406</v>
      </c>
      <c r="BP106" s="91" t="s">
        <v>16407</v>
      </c>
      <c r="BQ106" s="91"/>
      <c r="BR106" s="91"/>
      <c r="BS106" s="91"/>
      <c r="BT106" s="91"/>
      <c r="BU106" s="92">
        <v>45474</v>
      </c>
      <c r="BV106" s="92">
        <v>46120</v>
      </c>
      <c r="BW106" s="92">
        <v>46238</v>
      </c>
    </row>
    <row r="107" spans="1:75" x14ac:dyDescent="0.2">
      <c r="A107" s="91" t="s">
        <v>3208</v>
      </c>
      <c r="B107" s="91" t="s">
        <v>7236</v>
      </c>
      <c r="C107" s="91" t="s">
        <v>16408</v>
      </c>
      <c r="D107" s="91" t="s">
        <v>16409</v>
      </c>
      <c r="E107" s="91" t="s">
        <v>7390</v>
      </c>
      <c r="F107" s="91"/>
      <c r="G107" s="91"/>
      <c r="H107" s="91"/>
      <c r="I107" s="91" t="s">
        <v>16410</v>
      </c>
      <c r="J107" s="91" t="s">
        <v>3202</v>
      </c>
      <c r="K107" s="91" t="s">
        <v>16411</v>
      </c>
      <c r="L107" s="91" t="s">
        <v>15488</v>
      </c>
      <c r="M107" s="91"/>
      <c r="N107" s="91"/>
      <c r="O107" s="91"/>
      <c r="P107" s="91"/>
      <c r="Q107" s="91"/>
      <c r="R107" s="91"/>
      <c r="S107" s="91"/>
      <c r="T107" s="91" t="s">
        <v>16412</v>
      </c>
      <c r="U107" s="91">
        <v>22734</v>
      </c>
      <c r="V107" s="91">
        <v>51061</v>
      </c>
      <c r="W107" s="91" t="s">
        <v>16413</v>
      </c>
      <c r="X107" s="91" t="s">
        <v>16414</v>
      </c>
      <c r="Y107" s="91">
        <v>66512</v>
      </c>
      <c r="Z107" s="91" t="s">
        <v>52</v>
      </c>
      <c r="AA107" s="91" t="s">
        <v>53</v>
      </c>
      <c r="AB107" s="91" t="s">
        <v>15493</v>
      </c>
      <c r="AC107" s="91" t="s">
        <v>15494</v>
      </c>
      <c r="AD107" s="91">
        <v>38.534526999999997</v>
      </c>
      <c r="AE107" s="91">
        <v>-77.777349999999998</v>
      </c>
      <c r="AF107" s="91">
        <v>202</v>
      </c>
      <c r="AG107" s="91">
        <v>314285</v>
      </c>
      <c r="AH107" s="91">
        <v>314285</v>
      </c>
      <c r="AI107" s="91">
        <v>85</v>
      </c>
      <c r="AJ107" s="91">
        <v>59.15</v>
      </c>
      <c r="AK107" s="91">
        <v>56.4</v>
      </c>
      <c r="AL107" s="91">
        <v>62.02</v>
      </c>
      <c r="AM107" s="91">
        <v>85</v>
      </c>
      <c r="AN107" s="91"/>
      <c r="AO107" s="91"/>
      <c r="AP107" s="91"/>
      <c r="AQ107" s="92">
        <v>45331</v>
      </c>
      <c r="AR107" s="91"/>
      <c r="AS107" s="92">
        <v>45894</v>
      </c>
      <c r="AT107" s="91"/>
      <c r="AU107" s="91"/>
      <c r="AV107" s="91"/>
      <c r="AW107" s="92">
        <v>48274</v>
      </c>
      <c r="AX107" s="91"/>
      <c r="AY107" s="91"/>
      <c r="AZ107" s="91"/>
      <c r="BA107" s="91" t="s">
        <v>15667</v>
      </c>
      <c r="BB107" s="91" t="s">
        <v>7752</v>
      </c>
      <c r="BC107" s="91">
        <v>19876</v>
      </c>
      <c r="BD107" s="91" t="s">
        <v>15496</v>
      </c>
      <c r="BE107" s="91" t="s">
        <v>15668</v>
      </c>
      <c r="BF107" s="91" t="s">
        <v>15669</v>
      </c>
      <c r="BG107" s="91" t="s">
        <v>15670</v>
      </c>
      <c r="BH107" s="91" t="s">
        <v>15514</v>
      </c>
      <c r="BI107" s="91" t="s">
        <v>2570</v>
      </c>
      <c r="BJ107" s="91" t="s">
        <v>13086</v>
      </c>
      <c r="BK107" s="91" t="s">
        <v>15641</v>
      </c>
      <c r="BL107" s="91" t="s">
        <v>2573</v>
      </c>
      <c r="BM107" s="91" t="s">
        <v>2574</v>
      </c>
      <c r="BN107" s="91"/>
      <c r="BO107" s="91" t="s">
        <v>16415</v>
      </c>
      <c r="BP107" s="91" t="s">
        <v>16416</v>
      </c>
      <c r="BQ107" s="91"/>
      <c r="BR107" s="91"/>
      <c r="BS107" s="91" t="s">
        <v>15518</v>
      </c>
      <c r="BT107" s="91" t="s">
        <v>16417</v>
      </c>
      <c r="BU107" s="92">
        <v>45628</v>
      </c>
      <c r="BV107" s="92">
        <v>46120</v>
      </c>
      <c r="BW107" s="92">
        <v>46238</v>
      </c>
    </row>
    <row r="108" spans="1:75" x14ac:dyDescent="0.2">
      <c r="A108" s="91" t="s">
        <v>215</v>
      </c>
      <c r="B108" s="91" t="s">
        <v>5887</v>
      </c>
      <c r="C108" s="91"/>
      <c r="D108" s="91"/>
      <c r="E108" s="91" t="s">
        <v>51</v>
      </c>
      <c r="F108" s="91"/>
      <c r="G108" s="91"/>
      <c r="H108" s="91"/>
      <c r="I108" s="91" t="s">
        <v>16418</v>
      </c>
      <c r="J108" s="91" t="s">
        <v>213</v>
      </c>
      <c r="K108" s="91" t="s">
        <v>16419</v>
      </c>
      <c r="L108" s="91" t="s">
        <v>15496</v>
      </c>
      <c r="M108" s="91" t="s">
        <v>16420</v>
      </c>
      <c r="N108" s="91" t="s">
        <v>16421</v>
      </c>
      <c r="O108" s="91" t="s">
        <v>16422</v>
      </c>
      <c r="P108" s="91"/>
      <c r="Q108" s="91"/>
      <c r="R108" s="91"/>
      <c r="S108" s="91"/>
      <c r="T108" s="91" t="s">
        <v>16423</v>
      </c>
      <c r="U108" s="91">
        <v>51501</v>
      </c>
      <c r="V108" s="91">
        <v>19155</v>
      </c>
      <c r="W108" s="91" t="s">
        <v>16424</v>
      </c>
      <c r="X108" s="91" t="s">
        <v>16425</v>
      </c>
      <c r="Y108" s="91">
        <v>16860</v>
      </c>
      <c r="Z108" s="91" t="s">
        <v>133</v>
      </c>
      <c r="AA108" s="91" t="s">
        <v>134</v>
      </c>
      <c r="AB108" s="91" t="s">
        <v>15493</v>
      </c>
      <c r="AC108" s="91" t="s">
        <v>15494</v>
      </c>
      <c r="AD108" s="91">
        <v>41.221589999999999</v>
      </c>
      <c r="AE108" s="91">
        <v>-95.863845999999995</v>
      </c>
      <c r="AF108" s="91"/>
      <c r="AG108" s="91">
        <v>230150</v>
      </c>
      <c r="AH108" s="91">
        <v>230150</v>
      </c>
      <c r="AI108" s="91"/>
      <c r="AJ108" s="91">
        <v>47.29</v>
      </c>
      <c r="AK108" s="91">
        <v>46.05</v>
      </c>
      <c r="AL108" s="91">
        <v>48.57</v>
      </c>
      <c r="AM108" s="91">
        <v>47.29</v>
      </c>
      <c r="AN108" s="91"/>
      <c r="AO108" s="91">
        <v>1.07</v>
      </c>
      <c r="AP108" s="91"/>
      <c r="AQ108" s="91"/>
      <c r="AR108" s="91"/>
      <c r="AS108" s="91"/>
      <c r="AT108" s="92">
        <v>39234</v>
      </c>
      <c r="AU108" s="91"/>
      <c r="AV108" s="91"/>
      <c r="AW108" s="92">
        <v>39843</v>
      </c>
      <c r="AX108" s="91"/>
      <c r="AY108" s="91"/>
      <c r="AZ108" s="91"/>
      <c r="BA108" s="91" t="s">
        <v>15802</v>
      </c>
      <c r="BB108" s="91" t="s">
        <v>7745</v>
      </c>
      <c r="BC108" s="91">
        <v>12341</v>
      </c>
      <c r="BD108" s="91" t="s">
        <v>15488</v>
      </c>
      <c r="BE108" s="91"/>
      <c r="BF108" s="91"/>
      <c r="BG108" s="91"/>
      <c r="BH108" s="91" t="s">
        <v>15500</v>
      </c>
      <c r="BI108" s="91" t="s">
        <v>2620</v>
      </c>
      <c r="BJ108" s="91" t="s">
        <v>13084</v>
      </c>
      <c r="BK108" s="91" t="s">
        <v>15803</v>
      </c>
      <c r="BL108" s="91">
        <v>35</v>
      </c>
      <c r="BM108" s="91" t="s">
        <v>2622</v>
      </c>
      <c r="BN108" s="91"/>
      <c r="BO108" s="91" t="s">
        <v>16426</v>
      </c>
      <c r="BP108" s="91" t="s">
        <v>16427</v>
      </c>
      <c r="BQ108" s="91"/>
      <c r="BR108" s="91"/>
      <c r="BS108" s="91"/>
      <c r="BT108" s="91" t="s">
        <v>16428</v>
      </c>
      <c r="BU108" s="92">
        <v>45474</v>
      </c>
      <c r="BV108" s="92">
        <v>46219</v>
      </c>
      <c r="BW108" s="92">
        <v>46238</v>
      </c>
    </row>
    <row r="109" spans="1:75" x14ac:dyDescent="0.2">
      <c r="A109" s="91" t="s">
        <v>2880</v>
      </c>
      <c r="B109" s="91" t="s">
        <v>16429</v>
      </c>
      <c r="C109" s="91"/>
      <c r="D109" s="91"/>
      <c r="E109" s="91" t="s">
        <v>7756</v>
      </c>
      <c r="F109" s="91"/>
      <c r="G109" s="91"/>
      <c r="H109" s="91"/>
      <c r="I109" s="91" t="s">
        <v>16418</v>
      </c>
      <c r="J109" s="91" t="s">
        <v>213</v>
      </c>
      <c r="K109" s="91" t="s">
        <v>16419</v>
      </c>
      <c r="L109" s="91" t="s">
        <v>15496</v>
      </c>
      <c r="M109" s="91" t="s">
        <v>16420</v>
      </c>
      <c r="N109" s="91" t="s">
        <v>16421</v>
      </c>
      <c r="O109" s="91" t="s">
        <v>16422</v>
      </c>
      <c r="P109" s="91"/>
      <c r="Q109" s="91"/>
      <c r="R109" s="91"/>
      <c r="S109" s="91"/>
      <c r="T109" s="91" t="s">
        <v>16430</v>
      </c>
      <c r="U109" s="91">
        <v>84005</v>
      </c>
      <c r="V109" s="91">
        <v>49049</v>
      </c>
      <c r="W109" s="91" t="s">
        <v>16431</v>
      </c>
      <c r="X109" s="91" t="s">
        <v>16432</v>
      </c>
      <c r="Y109" s="91">
        <v>20810</v>
      </c>
      <c r="Z109" s="91" t="s">
        <v>168</v>
      </c>
      <c r="AA109" s="91" t="s">
        <v>169</v>
      </c>
      <c r="AB109" s="91" t="s">
        <v>15493</v>
      </c>
      <c r="AC109" s="91" t="s">
        <v>15494</v>
      </c>
      <c r="AD109" s="91">
        <v>40.270099999999999</v>
      </c>
      <c r="AE109" s="91">
        <v>-112.00546</v>
      </c>
      <c r="AF109" s="91">
        <v>300</v>
      </c>
      <c r="AG109" s="91"/>
      <c r="AH109" s="91"/>
      <c r="AI109" s="91"/>
      <c r="AJ109" s="91">
        <v>42.12</v>
      </c>
      <c r="AK109" s="91">
        <v>41.01</v>
      </c>
      <c r="AL109" s="91">
        <v>43.25</v>
      </c>
      <c r="AM109" s="91">
        <v>42.12</v>
      </c>
      <c r="AN109" s="91"/>
      <c r="AO109" s="91"/>
      <c r="AP109" s="91"/>
      <c r="AQ109" s="91"/>
      <c r="AR109" s="91"/>
      <c r="AS109" s="91"/>
      <c r="AT109" s="91"/>
      <c r="AU109" s="92">
        <v>46048</v>
      </c>
      <c r="AV109" s="91">
        <v>0</v>
      </c>
      <c r="AW109" s="92">
        <v>46568</v>
      </c>
      <c r="AX109" s="91"/>
      <c r="AY109" s="91"/>
      <c r="AZ109" s="91"/>
      <c r="BA109" s="91" t="s">
        <v>16433</v>
      </c>
      <c r="BB109" s="91" t="s">
        <v>7751</v>
      </c>
      <c r="BC109" s="91">
        <v>14354</v>
      </c>
      <c r="BD109" s="91" t="s">
        <v>15488</v>
      </c>
      <c r="BE109" s="91"/>
      <c r="BF109" s="91"/>
      <c r="BG109" s="91"/>
      <c r="BH109" s="91" t="s">
        <v>16434</v>
      </c>
      <c r="BI109" s="91" t="s">
        <v>11210</v>
      </c>
      <c r="BJ109" s="91" t="s">
        <v>13092</v>
      </c>
      <c r="BK109" s="91"/>
      <c r="BL109" s="91"/>
      <c r="BM109" s="91"/>
      <c r="BN109" s="91"/>
      <c r="BO109" s="91" t="s">
        <v>16435</v>
      </c>
      <c r="BP109" s="91" t="s">
        <v>16436</v>
      </c>
      <c r="BQ109" s="91"/>
      <c r="BR109" s="91"/>
      <c r="BS109" s="91" t="s">
        <v>15572</v>
      </c>
      <c r="BT109" s="91" t="s">
        <v>16437</v>
      </c>
      <c r="BU109" s="92">
        <v>45630</v>
      </c>
      <c r="BV109" s="92">
        <v>46219</v>
      </c>
      <c r="BW109" s="92">
        <v>46238</v>
      </c>
    </row>
    <row r="110" spans="1:75" x14ac:dyDescent="0.2">
      <c r="A110" s="91" t="s">
        <v>2139</v>
      </c>
      <c r="B110" s="91" t="s">
        <v>5072</v>
      </c>
      <c r="C110" s="91" t="s">
        <v>16438</v>
      </c>
      <c r="D110" s="91" t="s">
        <v>16439</v>
      </c>
      <c r="E110" s="91" t="s">
        <v>51</v>
      </c>
      <c r="F110" s="91"/>
      <c r="G110" s="91"/>
      <c r="H110" s="91"/>
      <c r="I110" s="91" t="s">
        <v>16418</v>
      </c>
      <c r="J110" s="91" t="s">
        <v>213</v>
      </c>
      <c r="K110" s="91" t="s">
        <v>16419</v>
      </c>
      <c r="L110" s="91" t="s">
        <v>15496</v>
      </c>
      <c r="M110" s="91" t="s">
        <v>16420</v>
      </c>
      <c r="N110" s="91" t="s">
        <v>16421</v>
      </c>
      <c r="O110" s="91" t="s">
        <v>16422</v>
      </c>
      <c r="P110" s="91"/>
      <c r="Q110" s="91"/>
      <c r="R110" s="91"/>
      <c r="S110" s="91"/>
      <c r="T110" s="91" t="s">
        <v>16440</v>
      </c>
      <c r="U110" s="91">
        <v>29461</v>
      </c>
      <c r="V110" s="91">
        <v>45015</v>
      </c>
      <c r="W110" s="91" t="s">
        <v>16441</v>
      </c>
      <c r="X110" s="91" t="s">
        <v>16442</v>
      </c>
      <c r="Y110" s="91">
        <v>47275</v>
      </c>
      <c r="Z110" s="91" t="s">
        <v>106</v>
      </c>
      <c r="AA110" s="91" t="s">
        <v>350</v>
      </c>
      <c r="AB110" s="91" t="s">
        <v>15493</v>
      </c>
      <c r="AC110" s="91" t="s">
        <v>15494</v>
      </c>
      <c r="AD110" s="91">
        <v>33.061965999999998</v>
      </c>
      <c r="AE110" s="91">
        <v>-80.044105999999999</v>
      </c>
      <c r="AF110" s="91">
        <v>143</v>
      </c>
      <c r="AG110" s="91">
        <v>340200</v>
      </c>
      <c r="AH110" s="91">
        <v>340200</v>
      </c>
      <c r="AI110" s="91"/>
      <c r="AJ110" s="91">
        <v>42.12</v>
      </c>
      <c r="AK110" s="91">
        <v>41.01</v>
      </c>
      <c r="AL110" s="91">
        <v>43.25</v>
      </c>
      <c r="AM110" s="91">
        <v>42.12</v>
      </c>
      <c r="AN110" s="91"/>
      <c r="AO110" s="91">
        <v>1.1000000000000001</v>
      </c>
      <c r="AP110" s="91"/>
      <c r="AQ110" s="91"/>
      <c r="AR110" s="91"/>
      <c r="AS110" s="91"/>
      <c r="AT110" s="92">
        <v>41333</v>
      </c>
      <c r="AU110" s="91"/>
      <c r="AV110" s="91"/>
      <c r="AW110" s="92">
        <v>41789</v>
      </c>
      <c r="AX110" s="91"/>
      <c r="AY110" s="91"/>
      <c r="AZ110" s="91"/>
      <c r="BA110" s="91" t="s">
        <v>16443</v>
      </c>
      <c r="BB110" s="91" t="s">
        <v>7806</v>
      </c>
      <c r="BC110" s="91">
        <v>1613</v>
      </c>
      <c r="BD110" s="91" t="s">
        <v>15488</v>
      </c>
      <c r="BE110" s="91"/>
      <c r="BF110" s="91"/>
      <c r="BG110" s="91"/>
      <c r="BH110" s="91" t="s">
        <v>16444</v>
      </c>
      <c r="BI110" s="91" t="s">
        <v>106</v>
      </c>
      <c r="BJ110" s="91" t="s">
        <v>13094</v>
      </c>
      <c r="BK110" s="91"/>
      <c r="BL110" s="91"/>
      <c r="BM110" s="91"/>
      <c r="BN110" s="91"/>
      <c r="BO110" s="91" t="s">
        <v>16445</v>
      </c>
      <c r="BP110" s="91" t="s">
        <v>16446</v>
      </c>
      <c r="BQ110" s="91"/>
      <c r="BR110" s="91"/>
      <c r="BS110" s="91"/>
      <c r="BT110" s="91" t="s">
        <v>16247</v>
      </c>
      <c r="BU110" s="92">
        <v>45474</v>
      </c>
      <c r="BV110" s="92">
        <v>46219</v>
      </c>
      <c r="BW110" s="92">
        <v>46238</v>
      </c>
    </row>
    <row r="111" spans="1:75" x14ac:dyDescent="0.2">
      <c r="A111" s="91" t="s">
        <v>2144</v>
      </c>
      <c r="B111" s="91" t="s">
        <v>5068</v>
      </c>
      <c r="C111" s="91" t="s">
        <v>16438</v>
      </c>
      <c r="D111" s="91" t="s">
        <v>16439</v>
      </c>
      <c r="E111" s="91" t="s">
        <v>51</v>
      </c>
      <c r="F111" s="91"/>
      <c r="G111" s="91"/>
      <c r="H111" s="91"/>
      <c r="I111" s="91" t="s">
        <v>16418</v>
      </c>
      <c r="J111" s="91" t="s">
        <v>213</v>
      </c>
      <c r="K111" s="91" t="s">
        <v>16419</v>
      </c>
      <c r="L111" s="91" t="s">
        <v>15496</v>
      </c>
      <c r="M111" s="91" t="s">
        <v>16420</v>
      </c>
      <c r="N111" s="91" t="s">
        <v>16421</v>
      </c>
      <c r="O111" s="91" t="s">
        <v>16422</v>
      </c>
      <c r="P111" s="91"/>
      <c r="Q111" s="91"/>
      <c r="R111" s="91"/>
      <c r="S111" s="91"/>
      <c r="T111" s="91" t="s">
        <v>16440</v>
      </c>
      <c r="U111" s="91">
        <v>29461</v>
      </c>
      <c r="V111" s="91">
        <v>45015</v>
      </c>
      <c r="W111" s="91" t="s">
        <v>16441</v>
      </c>
      <c r="X111" s="91" t="s">
        <v>16442</v>
      </c>
      <c r="Y111" s="91">
        <v>47275</v>
      </c>
      <c r="Z111" s="91" t="s">
        <v>106</v>
      </c>
      <c r="AA111" s="91" t="s">
        <v>350</v>
      </c>
      <c r="AB111" s="91" t="s">
        <v>15493</v>
      </c>
      <c r="AC111" s="91" t="s">
        <v>15494</v>
      </c>
      <c r="AD111" s="91">
        <v>33.064390000000003</v>
      </c>
      <c r="AE111" s="91">
        <v>-80.043629999999993</v>
      </c>
      <c r="AF111" s="91">
        <v>143</v>
      </c>
      <c r="AG111" s="91">
        <v>244500</v>
      </c>
      <c r="AH111" s="91">
        <v>244500</v>
      </c>
      <c r="AI111" s="91"/>
      <c r="AJ111" s="91">
        <v>90.93</v>
      </c>
      <c r="AK111" s="91">
        <v>88.54</v>
      </c>
      <c r="AL111" s="91">
        <v>93.38</v>
      </c>
      <c r="AM111" s="91">
        <v>90.93</v>
      </c>
      <c r="AN111" s="91"/>
      <c r="AO111" s="91">
        <v>1.1000000000000001</v>
      </c>
      <c r="AP111" s="91">
        <v>36</v>
      </c>
      <c r="AQ111" s="91"/>
      <c r="AR111" s="91"/>
      <c r="AS111" s="91"/>
      <c r="AT111" s="92">
        <v>41394</v>
      </c>
      <c r="AU111" s="91"/>
      <c r="AV111" s="91"/>
      <c r="AW111" s="92">
        <v>41973</v>
      </c>
      <c r="AX111" s="91"/>
      <c r="AY111" s="91"/>
      <c r="AZ111" s="91"/>
      <c r="BA111" s="91" t="s">
        <v>16443</v>
      </c>
      <c r="BB111" s="91" t="s">
        <v>7806</v>
      </c>
      <c r="BC111" s="91">
        <v>1613</v>
      </c>
      <c r="BD111" s="91" t="s">
        <v>15488</v>
      </c>
      <c r="BE111" s="91"/>
      <c r="BF111" s="91"/>
      <c r="BG111" s="91"/>
      <c r="BH111" s="91" t="s">
        <v>16444</v>
      </c>
      <c r="BI111" s="91" t="s">
        <v>106</v>
      </c>
      <c r="BJ111" s="91" t="s">
        <v>13094</v>
      </c>
      <c r="BK111" s="91"/>
      <c r="BL111" s="91"/>
      <c r="BM111" s="91"/>
      <c r="BN111" s="91"/>
      <c r="BO111" s="91" t="s">
        <v>16445</v>
      </c>
      <c r="BP111" s="91" t="s">
        <v>16447</v>
      </c>
      <c r="BQ111" s="91"/>
      <c r="BR111" s="91"/>
      <c r="BS111" s="91"/>
      <c r="BT111" s="91" t="s">
        <v>16247</v>
      </c>
      <c r="BU111" s="92">
        <v>45474</v>
      </c>
      <c r="BV111" s="92">
        <v>46219</v>
      </c>
      <c r="BW111" s="92">
        <v>46238</v>
      </c>
    </row>
    <row r="112" spans="1:75" x14ac:dyDescent="0.2">
      <c r="A112" s="91" t="s">
        <v>2547</v>
      </c>
      <c r="B112" s="91" t="s">
        <v>5777</v>
      </c>
      <c r="C112" s="91" t="s">
        <v>16448</v>
      </c>
      <c r="D112" s="91" t="s">
        <v>16449</v>
      </c>
      <c r="E112" s="91" t="s">
        <v>38</v>
      </c>
      <c r="F112" s="91" t="s">
        <v>15561</v>
      </c>
      <c r="G112" s="91"/>
      <c r="H112" s="91">
        <v>2000000000</v>
      </c>
      <c r="I112" s="91" t="s">
        <v>16418</v>
      </c>
      <c r="J112" s="91" t="s">
        <v>213</v>
      </c>
      <c r="K112" s="91" t="s">
        <v>16419</v>
      </c>
      <c r="L112" s="91" t="s">
        <v>15496</v>
      </c>
      <c r="M112" s="91" t="s">
        <v>16420</v>
      </c>
      <c r="N112" s="91" t="s">
        <v>16421</v>
      </c>
      <c r="O112" s="91" t="s">
        <v>16422</v>
      </c>
      <c r="P112" s="91"/>
      <c r="Q112" s="91"/>
      <c r="R112" s="91"/>
      <c r="S112" s="91"/>
      <c r="T112" s="91" t="s">
        <v>16450</v>
      </c>
      <c r="U112" s="91">
        <v>46816</v>
      </c>
      <c r="V112" s="91">
        <v>18003</v>
      </c>
      <c r="W112" s="91" t="s">
        <v>16451</v>
      </c>
      <c r="X112" s="91" t="s">
        <v>16452</v>
      </c>
      <c r="Y112" s="91">
        <v>25000</v>
      </c>
      <c r="Z112" s="91" t="s">
        <v>125</v>
      </c>
      <c r="AA112" s="91" t="s">
        <v>126</v>
      </c>
      <c r="AB112" s="91" t="s">
        <v>15493</v>
      </c>
      <c r="AC112" s="91" t="s">
        <v>15494</v>
      </c>
      <c r="AD112" s="91">
        <v>41.036746999999998</v>
      </c>
      <c r="AE112" s="91">
        <v>-85.052940000000007</v>
      </c>
      <c r="AF112" s="91">
        <v>772</v>
      </c>
      <c r="AG112" s="91">
        <v>285000</v>
      </c>
      <c r="AH112" s="91">
        <v>285000</v>
      </c>
      <c r="AI112" s="91"/>
      <c r="AJ112" s="91">
        <v>96</v>
      </c>
      <c r="AK112" s="91">
        <v>93.7</v>
      </c>
      <c r="AL112" s="91">
        <v>98.36</v>
      </c>
      <c r="AM112" s="91">
        <v>96</v>
      </c>
      <c r="AN112" s="91"/>
      <c r="AO112" s="91"/>
      <c r="AP112" s="91">
        <v>34</v>
      </c>
      <c r="AQ112" s="92">
        <v>45313</v>
      </c>
      <c r="AR112" s="91"/>
      <c r="AS112" s="91"/>
      <c r="AT112" s="92">
        <v>45901</v>
      </c>
      <c r="AU112" s="92">
        <v>46183</v>
      </c>
      <c r="AV112" s="91">
        <v>0.05</v>
      </c>
      <c r="AW112" s="92">
        <v>47026</v>
      </c>
      <c r="AX112" s="92">
        <v>47026</v>
      </c>
      <c r="AY112" s="91"/>
      <c r="AZ112" s="91"/>
      <c r="BA112" s="91" t="s">
        <v>15765</v>
      </c>
      <c r="BB112" s="91" t="s">
        <v>7786</v>
      </c>
      <c r="BC112" s="91">
        <v>9324</v>
      </c>
      <c r="BD112" s="91" t="s">
        <v>15496</v>
      </c>
      <c r="BE112" s="91" t="s">
        <v>2581</v>
      </c>
      <c r="BF112" s="91" t="s">
        <v>15681</v>
      </c>
      <c r="BG112" s="91" t="s">
        <v>15682</v>
      </c>
      <c r="BH112" s="91" t="s">
        <v>15514</v>
      </c>
      <c r="BI112" s="91" t="s">
        <v>2570</v>
      </c>
      <c r="BJ112" s="91" t="s">
        <v>13086</v>
      </c>
      <c r="BK112" s="91" t="s">
        <v>15711</v>
      </c>
      <c r="BL112" s="91" t="s">
        <v>2581</v>
      </c>
      <c r="BM112" s="91" t="s">
        <v>2582</v>
      </c>
      <c r="BN112" s="91"/>
      <c r="BO112" s="91" t="s">
        <v>16453</v>
      </c>
      <c r="BP112" s="91" t="s">
        <v>16454</v>
      </c>
      <c r="BQ112" s="91" t="s">
        <v>16455</v>
      </c>
      <c r="BR112" s="91"/>
      <c r="BS112" s="91" t="s">
        <v>15572</v>
      </c>
      <c r="BT112" s="91" t="s">
        <v>16456</v>
      </c>
      <c r="BU112" s="92">
        <v>45585</v>
      </c>
      <c r="BV112" s="92">
        <v>46237</v>
      </c>
      <c r="BW112" s="92">
        <v>46238</v>
      </c>
    </row>
    <row r="113" spans="1:75" x14ac:dyDescent="0.2">
      <c r="A113" s="91" t="s">
        <v>3122</v>
      </c>
      <c r="B113" s="91" t="s">
        <v>6332</v>
      </c>
      <c r="C113" s="91" t="s">
        <v>16457</v>
      </c>
      <c r="D113" s="91" t="s">
        <v>16458</v>
      </c>
      <c r="E113" s="91" t="s">
        <v>51</v>
      </c>
      <c r="F113" s="91"/>
      <c r="G113" s="91"/>
      <c r="H113" s="91"/>
      <c r="I113" s="91" t="s">
        <v>16418</v>
      </c>
      <c r="J113" s="91" t="s">
        <v>213</v>
      </c>
      <c r="K113" s="91" t="s">
        <v>16419</v>
      </c>
      <c r="L113" s="91" t="s">
        <v>15496</v>
      </c>
      <c r="M113" s="91" t="s">
        <v>16420</v>
      </c>
      <c r="N113" s="91" t="s">
        <v>16421</v>
      </c>
      <c r="O113" s="91" t="s">
        <v>16422</v>
      </c>
      <c r="P113" s="91"/>
      <c r="Q113" s="91"/>
      <c r="R113" s="91"/>
      <c r="S113" s="91"/>
      <c r="T113" s="91" t="s">
        <v>16459</v>
      </c>
      <c r="U113" s="91">
        <v>75154</v>
      </c>
      <c r="V113" s="91">
        <v>48139</v>
      </c>
      <c r="W113" s="91" t="s">
        <v>15985</v>
      </c>
      <c r="X113" s="91" t="s">
        <v>15986</v>
      </c>
      <c r="Y113" s="91">
        <v>61196</v>
      </c>
      <c r="Z113" s="91" t="s">
        <v>49</v>
      </c>
      <c r="AA113" s="91" t="s">
        <v>50</v>
      </c>
      <c r="AB113" s="91" t="s">
        <v>15493</v>
      </c>
      <c r="AC113" s="91" t="s">
        <v>15494</v>
      </c>
      <c r="AD113" s="91">
        <v>32.539195999999997</v>
      </c>
      <c r="AE113" s="91">
        <v>-96.793009999999995</v>
      </c>
      <c r="AF113" s="91">
        <v>166</v>
      </c>
      <c r="AG113" s="91">
        <v>285000</v>
      </c>
      <c r="AH113" s="91">
        <v>285000</v>
      </c>
      <c r="AI113" s="91"/>
      <c r="AJ113" s="91">
        <v>88</v>
      </c>
      <c r="AK113" s="91">
        <v>85.59</v>
      </c>
      <c r="AL113" s="91">
        <v>90.48</v>
      </c>
      <c r="AM113" s="91">
        <v>88</v>
      </c>
      <c r="AN113" s="91"/>
      <c r="AO113" s="91"/>
      <c r="AP113" s="91">
        <v>34</v>
      </c>
      <c r="AQ113" s="92">
        <v>45169</v>
      </c>
      <c r="AR113" s="91"/>
      <c r="AS113" s="91"/>
      <c r="AT113" s="92">
        <v>45260</v>
      </c>
      <c r="AU113" s="91"/>
      <c r="AV113" s="91"/>
      <c r="AW113" s="92">
        <v>45838</v>
      </c>
      <c r="AX113" s="91"/>
      <c r="AY113" s="91"/>
      <c r="AZ113" s="91"/>
      <c r="BA113" s="91" t="s">
        <v>15632</v>
      </c>
      <c r="BB113" s="91" t="s">
        <v>7743</v>
      </c>
      <c r="BC113" s="91">
        <v>44372</v>
      </c>
      <c r="BD113" s="91"/>
      <c r="BE113" s="91"/>
      <c r="BF113" s="91"/>
      <c r="BG113" s="91"/>
      <c r="BH113" s="91" t="s">
        <v>15555</v>
      </c>
      <c r="BI113" s="91" t="s">
        <v>13080</v>
      </c>
      <c r="BJ113" s="91" t="s">
        <v>13081</v>
      </c>
      <c r="BK113" s="91" t="s">
        <v>15556</v>
      </c>
      <c r="BL113" s="91" t="s">
        <v>2636</v>
      </c>
      <c r="BM113" s="91" t="s">
        <v>2637</v>
      </c>
      <c r="BN113" s="91"/>
      <c r="BO113" s="91" t="s">
        <v>16460</v>
      </c>
      <c r="BP113" s="91" t="s">
        <v>16461</v>
      </c>
      <c r="BQ113" s="91" t="s">
        <v>16462</v>
      </c>
      <c r="BR113" s="91"/>
      <c r="BS113" s="91"/>
      <c r="BT113" s="91" t="s">
        <v>16463</v>
      </c>
      <c r="BU113" s="92">
        <v>45630</v>
      </c>
      <c r="BV113" s="92">
        <v>46219</v>
      </c>
      <c r="BW113" s="92">
        <v>46238</v>
      </c>
    </row>
    <row r="114" spans="1:75" x14ac:dyDescent="0.2">
      <c r="A114" s="91" t="s">
        <v>3117</v>
      </c>
      <c r="B114" s="91" t="s">
        <v>8798</v>
      </c>
      <c r="C114" s="91" t="s">
        <v>16464</v>
      </c>
      <c r="D114" s="91" t="s">
        <v>16465</v>
      </c>
      <c r="E114" s="91" t="s">
        <v>32</v>
      </c>
      <c r="F114" s="91" t="s">
        <v>15561</v>
      </c>
      <c r="G114" s="91"/>
      <c r="H114" s="91">
        <v>10000000000</v>
      </c>
      <c r="I114" s="91" t="s">
        <v>16418</v>
      </c>
      <c r="J114" s="91" t="s">
        <v>213</v>
      </c>
      <c r="K114" s="91" t="s">
        <v>16419</v>
      </c>
      <c r="L114" s="91" t="s">
        <v>15496</v>
      </c>
      <c r="M114" s="91" t="s">
        <v>16420</v>
      </c>
      <c r="N114" s="91" t="s">
        <v>16421</v>
      </c>
      <c r="O114" s="91" t="s">
        <v>16422</v>
      </c>
      <c r="P114" s="91"/>
      <c r="Q114" s="91"/>
      <c r="R114" s="91"/>
      <c r="S114" s="91"/>
      <c r="T114" s="91" t="s">
        <v>16466</v>
      </c>
      <c r="U114" s="91">
        <v>64165</v>
      </c>
      <c r="V114" s="91">
        <v>29047</v>
      </c>
      <c r="W114" s="91" t="s">
        <v>16467</v>
      </c>
      <c r="X114" s="91" t="s">
        <v>16468</v>
      </c>
      <c r="Y114" s="91">
        <v>38000</v>
      </c>
      <c r="Z114" s="91" t="s">
        <v>147</v>
      </c>
      <c r="AA114" s="91" t="s">
        <v>148</v>
      </c>
      <c r="AB114" s="91" t="s">
        <v>15493</v>
      </c>
      <c r="AC114" s="91" t="s">
        <v>15494</v>
      </c>
      <c r="AD114" s="91">
        <v>39.321247</v>
      </c>
      <c r="AE114" s="91">
        <v>-94.571100000000001</v>
      </c>
      <c r="AF114" s="91">
        <v>493</v>
      </c>
      <c r="AG114" s="91">
        <v>287500</v>
      </c>
      <c r="AH114" s="91">
        <v>287500</v>
      </c>
      <c r="AI114" s="91"/>
      <c r="AJ114" s="91">
        <v>96</v>
      </c>
      <c r="AK114" s="91">
        <v>94.9</v>
      </c>
      <c r="AL114" s="91">
        <v>97.13</v>
      </c>
      <c r="AM114" s="91">
        <v>96</v>
      </c>
      <c r="AN114" s="91"/>
      <c r="AO114" s="91"/>
      <c r="AP114" s="91"/>
      <c r="AQ114" s="92">
        <v>45460</v>
      </c>
      <c r="AR114" s="91"/>
      <c r="AS114" s="91"/>
      <c r="AT114" s="91"/>
      <c r="AU114" s="92">
        <v>46118</v>
      </c>
      <c r="AV114" s="91">
        <v>0</v>
      </c>
      <c r="AW114" s="92">
        <v>46934</v>
      </c>
      <c r="AX114" s="92">
        <v>46934</v>
      </c>
      <c r="AY114" s="91"/>
      <c r="AZ114" s="91"/>
      <c r="BA114" s="91" t="s">
        <v>16469</v>
      </c>
      <c r="BB114" s="91" t="s">
        <v>7778</v>
      </c>
      <c r="BC114" s="91">
        <v>10000</v>
      </c>
      <c r="BD114" s="91" t="s">
        <v>15496</v>
      </c>
      <c r="BE114" s="91" t="s">
        <v>16470</v>
      </c>
      <c r="BF114" s="91" t="s">
        <v>16471</v>
      </c>
      <c r="BG114" s="91" t="s">
        <v>16472</v>
      </c>
      <c r="BH114" s="91" t="s">
        <v>15500</v>
      </c>
      <c r="BI114" s="91" t="s">
        <v>2620</v>
      </c>
      <c r="BJ114" s="91" t="s">
        <v>13084</v>
      </c>
      <c r="BK114" s="91" t="s">
        <v>15803</v>
      </c>
      <c r="BL114" s="91">
        <v>35</v>
      </c>
      <c r="BM114" s="91" t="s">
        <v>2622</v>
      </c>
      <c r="BN114" s="91"/>
      <c r="BO114" s="91" t="s">
        <v>16473</v>
      </c>
      <c r="BP114" s="91" t="s">
        <v>16474</v>
      </c>
      <c r="BQ114" s="91"/>
      <c r="BR114" s="91"/>
      <c r="BS114" s="91" t="s">
        <v>15572</v>
      </c>
      <c r="BT114" s="91" t="s">
        <v>16475</v>
      </c>
      <c r="BU114" s="92">
        <v>45555</v>
      </c>
      <c r="BV114" s="92">
        <v>46219</v>
      </c>
      <c r="BW114" s="92">
        <v>46238</v>
      </c>
    </row>
    <row r="115" spans="1:75" x14ac:dyDescent="0.2">
      <c r="A115" s="91" t="s">
        <v>1813</v>
      </c>
      <c r="B115" s="91" t="s">
        <v>5625</v>
      </c>
      <c r="C115" s="91" t="s">
        <v>16476</v>
      </c>
      <c r="D115" s="91" t="s">
        <v>16477</v>
      </c>
      <c r="E115" s="91" t="s">
        <v>51</v>
      </c>
      <c r="F115" s="91"/>
      <c r="G115" s="91"/>
      <c r="H115" s="91">
        <v>1000000000</v>
      </c>
      <c r="I115" s="91" t="s">
        <v>16418</v>
      </c>
      <c r="J115" s="91" t="s">
        <v>213</v>
      </c>
      <c r="K115" s="91" t="s">
        <v>16419</v>
      </c>
      <c r="L115" s="91" t="s">
        <v>15496</v>
      </c>
      <c r="M115" s="91" t="s">
        <v>16420</v>
      </c>
      <c r="N115" s="91" t="s">
        <v>16421</v>
      </c>
      <c r="O115" s="91" t="s">
        <v>16422</v>
      </c>
      <c r="P115" s="91"/>
      <c r="Q115" s="91"/>
      <c r="R115" s="91"/>
      <c r="S115" s="91"/>
      <c r="T115" s="91" t="s">
        <v>16478</v>
      </c>
      <c r="U115" s="91">
        <v>64161</v>
      </c>
      <c r="V115" s="91">
        <v>29047</v>
      </c>
      <c r="W115" s="91" t="s">
        <v>16467</v>
      </c>
      <c r="X115" s="91" t="s">
        <v>16468</v>
      </c>
      <c r="Y115" s="91">
        <v>38000</v>
      </c>
      <c r="Z115" s="91" t="s">
        <v>147</v>
      </c>
      <c r="AA115" s="91" t="s">
        <v>148</v>
      </c>
      <c r="AB115" s="91" t="s">
        <v>15493</v>
      </c>
      <c r="AC115" s="91" t="s">
        <v>15494</v>
      </c>
      <c r="AD115" s="91">
        <v>39.174458000000001</v>
      </c>
      <c r="AE115" s="91">
        <v>-94.461539999999999</v>
      </c>
      <c r="AF115" s="91">
        <v>315</v>
      </c>
      <c r="AG115" s="91">
        <v>285000</v>
      </c>
      <c r="AH115" s="91">
        <v>285000</v>
      </c>
      <c r="AI115" s="91"/>
      <c r="AJ115" s="91">
        <v>96</v>
      </c>
      <c r="AK115" s="91">
        <v>94.26</v>
      </c>
      <c r="AL115" s="91">
        <v>97.79</v>
      </c>
      <c r="AM115" s="91">
        <v>96</v>
      </c>
      <c r="AN115" s="91"/>
      <c r="AO115" s="91"/>
      <c r="AP115" s="91">
        <v>34</v>
      </c>
      <c r="AQ115" s="92">
        <v>45170</v>
      </c>
      <c r="AR115" s="91"/>
      <c r="AS115" s="91"/>
      <c r="AT115" s="92">
        <v>45335</v>
      </c>
      <c r="AU115" s="92">
        <v>46194</v>
      </c>
      <c r="AV115" s="91">
        <v>1</v>
      </c>
      <c r="AW115" s="92">
        <v>46194</v>
      </c>
      <c r="AX115" s="91"/>
      <c r="AY115" s="91"/>
      <c r="AZ115" s="91"/>
      <c r="BA115" s="91" t="s">
        <v>16469</v>
      </c>
      <c r="BB115" s="91" t="s">
        <v>7778</v>
      </c>
      <c r="BC115" s="91">
        <v>10000</v>
      </c>
      <c r="BD115" s="91" t="s">
        <v>15496</v>
      </c>
      <c r="BE115" s="91" t="s">
        <v>16470</v>
      </c>
      <c r="BF115" s="91" t="s">
        <v>16471</v>
      </c>
      <c r="BG115" s="91" t="s">
        <v>16472</v>
      </c>
      <c r="BH115" s="91" t="s">
        <v>15500</v>
      </c>
      <c r="BI115" s="91" t="s">
        <v>2620</v>
      </c>
      <c r="BJ115" s="91" t="s">
        <v>13084</v>
      </c>
      <c r="BK115" s="91" t="s">
        <v>15803</v>
      </c>
      <c r="BL115" s="91">
        <v>35</v>
      </c>
      <c r="BM115" s="91" t="s">
        <v>2622</v>
      </c>
      <c r="BN115" s="91"/>
      <c r="BO115" s="91" t="s">
        <v>16479</v>
      </c>
      <c r="BP115" s="91" t="s">
        <v>16480</v>
      </c>
      <c r="BQ115" s="91"/>
      <c r="BR115" s="91"/>
      <c r="BS115" s="91" t="s">
        <v>15572</v>
      </c>
      <c r="BT115" s="91" t="s">
        <v>16481</v>
      </c>
      <c r="BU115" s="92">
        <v>45555</v>
      </c>
      <c r="BV115" s="92">
        <v>46219</v>
      </c>
      <c r="BW115" s="92">
        <v>46238</v>
      </c>
    </row>
    <row r="116" spans="1:75" x14ac:dyDescent="0.2">
      <c r="A116" s="91" t="s">
        <v>2134</v>
      </c>
      <c r="B116" s="91" t="s">
        <v>5553</v>
      </c>
      <c r="C116" s="91" t="s">
        <v>16482</v>
      </c>
      <c r="D116" s="91" t="s">
        <v>16483</v>
      </c>
      <c r="E116" s="91" t="s">
        <v>51</v>
      </c>
      <c r="F116" s="91"/>
      <c r="G116" s="91"/>
      <c r="H116" s="91"/>
      <c r="I116" s="91" t="s">
        <v>16418</v>
      </c>
      <c r="J116" s="91" t="s">
        <v>213</v>
      </c>
      <c r="K116" s="91" t="s">
        <v>16419</v>
      </c>
      <c r="L116" s="91" t="s">
        <v>15496</v>
      </c>
      <c r="M116" s="91" t="s">
        <v>16420</v>
      </c>
      <c r="N116" s="91" t="s">
        <v>16421</v>
      </c>
      <c r="O116" s="91" t="s">
        <v>16422</v>
      </c>
      <c r="P116" s="91"/>
      <c r="Q116" s="91"/>
      <c r="R116" s="91"/>
      <c r="S116" s="91"/>
      <c r="T116" s="91" t="s">
        <v>16484</v>
      </c>
      <c r="U116" s="91">
        <v>28645</v>
      </c>
      <c r="V116" s="91">
        <v>37027</v>
      </c>
      <c r="W116" s="91" t="s">
        <v>16485</v>
      </c>
      <c r="X116" s="91" t="s">
        <v>16486</v>
      </c>
      <c r="Y116" s="91">
        <v>37760</v>
      </c>
      <c r="Z116" s="91" t="s">
        <v>103</v>
      </c>
      <c r="AA116" s="91" t="s">
        <v>104</v>
      </c>
      <c r="AB116" s="91" t="s">
        <v>15493</v>
      </c>
      <c r="AC116" s="91" t="s">
        <v>15494</v>
      </c>
      <c r="AD116" s="91">
        <v>35.892189999999999</v>
      </c>
      <c r="AE116" s="91">
        <v>-81.547454999999999</v>
      </c>
      <c r="AF116" s="91"/>
      <c r="AG116" s="91">
        <v>413950</v>
      </c>
      <c r="AH116" s="91">
        <v>413950</v>
      </c>
      <c r="AI116" s="91"/>
      <c r="AJ116" s="91">
        <v>115.33</v>
      </c>
      <c r="AK116" s="91">
        <v>112.3</v>
      </c>
      <c r="AL116" s="91">
        <v>118.44</v>
      </c>
      <c r="AM116" s="91">
        <v>115.33</v>
      </c>
      <c r="AN116" s="91"/>
      <c r="AO116" s="91">
        <v>1.1299999999999999</v>
      </c>
      <c r="AP116" s="91">
        <v>48</v>
      </c>
      <c r="AQ116" s="91"/>
      <c r="AR116" s="91"/>
      <c r="AS116" s="91"/>
      <c r="AT116" s="92">
        <v>41424</v>
      </c>
      <c r="AU116" s="91"/>
      <c r="AV116" s="91"/>
      <c r="AW116" s="92">
        <v>42246</v>
      </c>
      <c r="AX116" s="91"/>
      <c r="AY116" s="91"/>
      <c r="AZ116" s="91"/>
      <c r="BA116" s="91" t="s">
        <v>16487</v>
      </c>
      <c r="BB116" s="91" t="s">
        <v>7783</v>
      </c>
      <c r="BC116" s="91">
        <v>3046</v>
      </c>
      <c r="BD116" s="91" t="s">
        <v>15496</v>
      </c>
      <c r="BE116" s="91" t="s">
        <v>11205</v>
      </c>
      <c r="BF116" s="91" t="s">
        <v>16488</v>
      </c>
      <c r="BG116" s="91" t="s">
        <v>16489</v>
      </c>
      <c r="BH116" s="91" t="s">
        <v>16490</v>
      </c>
      <c r="BI116" s="91" t="s">
        <v>11205</v>
      </c>
      <c r="BJ116" s="91" t="s">
        <v>11206</v>
      </c>
      <c r="BK116" s="91"/>
      <c r="BL116" s="91"/>
      <c r="BM116" s="91"/>
      <c r="BN116" s="91"/>
      <c r="BO116" s="91" t="s">
        <v>16491</v>
      </c>
      <c r="BP116" s="91" t="s">
        <v>16492</v>
      </c>
      <c r="BQ116" s="91"/>
      <c r="BR116" s="91"/>
      <c r="BS116" s="91"/>
      <c r="BT116" s="91" t="s">
        <v>16493</v>
      </c>
      <c r="BU116" s="92">
        <v>45555</v>
      </c>
      <c r="BV116" s="92">
        <v>46219</v>
      </c>
      <c r="BW116" s="92">
        <v>46238</v>
      </c>
    </row>
    <row r="117" spans="1:75" x14ac:dyDescent="0.2">
      <c r="A117" s="91" t="s">
        <v>1807</v>
      </c>
      <c r="B117" s="91" t="s">
        <v>5732</v>
      </c>
      <c r="C117" s="91" t="s">
        <v>16494</v>
      </c>
      <c r="D117" s="91" t="s">
        <v>16495</v>
      </c>
      <c r="E117" s="91" t="s">
        <v>51</v>
      </c>
      <c r="F117" s="91"/>
      <c r="G117" s="91"/>
      <c r="H117" s="91"/>
      <c r="I117" s="91" t="s">
        <v>16418</v>
      </c>
      <c r="J117" s="91" t="s">
        <v>213</v>
      </c>
      <c r="K117" s="91" t="s">
        <v>16419</v>
      </c>
      <c r="L117" s="91" t="s">
        <v>15496</v>
      </c>
      <c r="M117" s="91" t="s">
        <v>16420</v>
      </c>
      <c r="N117" s="91" t="s">
        <v>16421</v>
      </c>
      <c r="O117" s="91" t="s">
        <v>16422</v>
      </c>
      <c r="P117" s="91"/>
      <c r="Q117" s="91"/>
      <c r="R117" s="91"/>
      <c r="S117" s="91"/>
      <c r="T117" s="91" t="s">
        <v>16496</v>
      </c>
      <c r="U117" s="91">
        <v>30122</v>
      </c>
      <c r="V117" s="91">
        <v>13097</v>
      </c>
      <c r="W117" s="91" t="s">
        <v>15743</v>
      </c>
      <c r="X117" s="91" t="s">
        <v>15744</v>
      </c>
      <c r="Y117" s="91">
        <v>46832</v>
      </c>
      <c r="Z117" s="91" t="s">
        <v>58</v>
      </c>
      <c r="AA117" s="91" t="s">
        <v>59</v>
      </c>
      <c r="AB117" s="91" t="s">
        <v>15493</v>
      </c>
      <c r="AC117" s="91" t="s">
        <v>15494</v>
      </c>
      <c r="AD117" s="91">
        <v>33.750256</v>
      </c>
      <c r="AE117" s="91">
        <v>-84.584854000000007</v>
      </c>
      <c r="AF117" s="91"/>
      <c r="AG117" s="91">
        <v>485000</v>
      </c>
      <c r="AH117" s="91">
        <v>485000</v>
      </c>
      <c r="AI117" s="91"/>
      <c r="AJ117" s="91">
        <v>140.6</v>
      </c>
      <c r="AK117" s="91">
        <v>136.91</v>
      </c>
      <c r="AL117" s="91">
        <v>144.38999999999999</v>
      </c>
      <c r="AM117" s="91">
        <v>140.6</v>
      </c>
      <c r="AN117" s="91"/>
      <c r="AO117" s="91">
        <v>1.0900000000000001</v>
      </c>
      <c r="AP117" s="91">
        <v>62</v>
      </c>
      <c r="AQ117" s="92">
        <v>37437</v>
      </c>
      <c r="AR117" s="91"/>
      <c r="AS117" s="91"/>
      <c r="AT117" s="92">
        <v>39020</v>
      </c>
      <c r="AU117" s="91"/>
      <c r="AV117" s="91"/>
      <c r="AW117" s="92">
        <v>39441</v>
      </c>
      <c r="AX117" s="91"/>
      <c r="AY117" s="91"/>
      <c r="AZ117" s="91"/>
      <c r="BA117" s="91" t="s">
        <v>16497</v>
      </c>
      <c r="BB117" s="91" t="s">
        <v>7770</v>
      </c>
      <c r="BC117" s="91">
        <v>7090</v>
      </c>
      <c r="BD117" s="91" t="s">
        <v>15488</v>
      </c>
      <c r="BE117" s="91"/>
      <c r="BF117" s="91"/>
      <c r="BG117" s="91"/>
      <c r="BH117" s="91" t="s">
        <v>15749</v>
      </c>
      <c r="BI117" s="91" t="s">
        <v>11214</v>
      </c>
      <c r="BJ117" s="91" t="s">
        <v>13095</v>
      </c>
      <c r="BK117" s="91"/>
      <c r="BL117" s="91"/>
      <c r="BM117" s="91"/>
      <c r="BN117" s="91"/>
      <c r="BO117" s="91" t="s">
        <v>16498</v>
      </c>
      <c r="BP117" s="91" t="s">
        <v>16499</v>
      </c>
      <c r="BQ117" s="91"/>
      <c r="BR117" s="91"/>
      <c r="BS117" s="91"/>
      <c r="BT117" s="91" t="s">
        <v>16500</v>
      </c>
      <c r="BU117" s="92">
        <v>45555</v>
      </c>
      <c r="BV117" s="92">
        <v>46219</v>
      </c>
      <c r="BW117" s="92">
        <v>46238</v>
      </c>
    </row>
    <row r="118" spans="1:75" x14ac:dyDescent="0.2">
      <c r="A118" s="91" t="s">
        <v>2554</v>
      </c>
      <c r="B118" s="91" t="s">
        <v>5710</v>
      </c>
      <c r="C118" s="91" t="s">
        <v>16501</v>
      </c>
      <c r="D118" s="91" t="s">
        <v>16502</v>
      </c>
      <c r="E118" s="91" t="s">
        <v>51</v>
      </c>
      <c r="F118" s="91"/>
      <c r="G118" s="91"/>
      <c r="H118" s="91"/>
      <c r="I118" s="91" t="s">
        <v>16418</v>
      </c>
      <c r="J118" s="91" t="s">
        <v>213</v>
      </c>
      <c r="K118" s="91" t="s">
        <v>16419</v>
      </c>
      <c r="L118" s="91" t="s">
        <v>15496</v>
      </c>
      <c r="M118" s="91" t="s">
        <v>16420</v>
      </c>
      <c r="N118" s="91" t="s">
        <v>16421</v>
      </c>
      <c r="O118" s="91" t="s">
        <v>16422</v>
      </c>
      <c r="P118" s="91"/>
      <c r="Q118" s="91"/>
      <c r="R118" s="91"/>
      <c r="S118" s="91"/>
      <c r="T118" s="91" t="s">
        <v>16503</v>
      </c>
      <c r="U118" s="91">
        <v>74361</v>
      </c>
      <c r="V118" s="91">
        <v>40097</v>
      </c>
      <c r="W118" s="91" t="s">
        <v>16504</v>
      </c>
      <c r="X118" s="91" t="s">
        <v>16505</v>
      </c>
      <c r="Y118" s="91"/>
      <c r="Z118" s="91" t="s">
        <v>154</v>
      </c>
      <c r="AA118" s="91" t="s">
        <v>1074</v>
      </c>
      <c r="AB118" s="91" t="s">
        <v>15493</v>
      </c>
      <c r="AC118" s="91" t="s">
        <v>15494</v>
      </c>
      <c r="AD118" s="91">
        <v>36.237720000000003</v>
      </c>
      <c r="AE118" s="91">
        <v>-95.325035</v>
      </c>
      <c r="AF118" s="91"/>
      <c r="AG118" s="91">
        <v>295250</v>
      </c>
      <c r="AH118" s="91">
        <v>295250</v>
      </c>
      <c r="AI118" s="91"/>
      <c r="AJ118" s="91">
        <v>48.84</v>
      </c>
      <c r="AK118" s="91">
        <v>47.56</v>
      </c>
      <c r="AL118" s="91">
        <v>50.16</v>
      </c>
      <c r="AM118" s="91">
        <v>48.84</v>
      </c>
      <c r="AN118" s="91"/>
      <c r="AO118" s="91">
        <v>1.1100000000000001</v>
      </c>
      <c r="AP118" s="91"/>
      <c r="AQ118" s="91"/>
      <c r="AR118" s="91"/>
      <c r="AS118" s="91"/>
      <c r="AT118" s="92">
        <v>41151</v>
      </c>
      <c r="AU118" s="91"/>
      <c r="AV118" s="91"/>
      <c r="AW118" s="92">
        <v>41548</v>
      </c>
      <c r="AX118" s="91"/>
      <c r="AY118" s="91"/>
      <c r="AZ118" s="91"/>
      <c r="BA118" s="91" t="s">
        <v>16506</v>
      </c>
      <c r="BB118" s="91" t="s">
        <v>7807</v>
      </c>
      <c r="BC118" s="91">
        <v>7490</v>
      </c>
      <c r="BD118" s="91"/>
      <c r="BE118" s="91"/>
      <c r="BF118" s="91"/>
      <c r="BG118" s="91"/>
      <c r="BH118" s="91" t="s">
        <v>15924</v>
      </c>
      <c r="BI118" s="91" t="s">
        <v>13087</v>
      </c>
      <c r="BJ118" s="91" t="s">
        <v>2601</v>
      </c>
      <c r="BK118" s="91" t="s">
        <v>16507</v>
      </c>
      <c r="BL118" s="91" t="s">
        <v>2614</v>
      </c>
      <c r="BM118" s="91" t="s">
        <v>2615</v>
      </c>
      <c r="BN118" s="91"/>
      <c r="BO118" s="91" t="s">
        <v>16508</v>
      </c>
      <c r="BP118" s="91" t="s">
        <v>16509</v>
      </c>
      <c r="BQ118" s="91"/>
      <c r="BR118" s="91"/>
      <c r="BS118" s="91"/>
      <c r="BT118" s="91" t="s">
        <v>16510</v>
      </c>
      <c r="BU118" s="92">
        <v>45474</v>
      </c>
      <c r="BV118" s="92">
        <v>46219</v>
      </c>
      <c r="BW118" s="92">
        <v>46238</v>
      </c>
    </row>
    <row r="119" spans="1:75" x14ac:dyDescent="0.2">
      <c r="A119" s="91" t="s">
        <v>2188</v>
      </c>
      <c r="B119" s="91" t="s">
        <v>6189</v>
      </c>
      <c r="C119" s="91" t="s">
        <v>16511</v>
      </c>
      <c r="D119" s="91" t="s">
        <v>16512</v>
      </c>
      <c r="E119" s="91" t="s">
        <v>51</v>
      </c>
      <c r="F119" s="91"/>
      <c r="G119" s="91"/>
      <c r="H119" s="91"/>
      <c r="I119" s="91" t="s">
        <v>16418</v>
      </c>
      <c r="J119" s="91" t="s">
        <v>213</v>
      </c>
      <c r="K119" s="91" t="s">
        <v>16419</v>
      </c>
      <c r="L119" s="91" t="s">
        <v>15496</v>
      </c>
      <c r="M119" s="91" t="s">
        <v>16420</v>
      </c>
      <c r="N119" s="91" t="s">
        <v>16421</v>
      </c>
      <c r="O119" s="91" t="s">
        <v>16422</v>
      </c>
      <c r="P119" s="91"/>
      <c r="Q119" s="91"/>
      <c r="R119" s="91"/>
      <c r="S119" s="91"/>
      <c r="T119" s="91" t="s">
        <v>16513</v>
      </c>
      <c r="U119" s="91">
        <v>97058</v>
      </c>
      <c r="V119" s="91">
        <v>41065</v>
      </c>
      <c r="W119" s="91" t="s">
        <v>16514</v>
      </c>
      <c r="X119" s="91" t="s">
        <v>16515</v>
      </c>
      <c r="Y119" s="91">
        <v>72950</v>
      </c>
      <c r="Z119" s="91" t="s">
        <v>36</v>
      </c>
      <c r="AA119" s="91" t="s">
        <v>37</v>
      </c>
      <c r="AB119" s="91" t="s">
        <v>15493</v>
      </c>
      <c r="AC119" s="91" t="s">
        <v>15494</v>
      </c>
      <c r="AD119" s="91">
        <v>45.631614999999996</v>
      </c>
      <c r="AE119" s="91">
        <v>-121.19944</v>
      </c>
      <c r="AF119" s="91"/>
      <c r="AG119" s="91">
        <v>104255</v>
      </c>
      <c r="AH119" s="91">
        <v>104255</v>
      </c>
      <c r="AI119" s="91"/>
      <c r="AJ119" s="91">
        <v>27.5</v>
      </c>
      <c r="AK119" s="91">
        <v>26.77</v>
      </c>
      <c r="AL119" s="91">
        <v>28.24</v>
      </c>
      <c r="AM119" s="91">
        <v>27.5</v>
      </c>
      <c r="AN119" s="91"/>
      <c r="AO119" s="91">
        <v>1.1000000000000001</v>
      </c>
      <c r="AP119" s="91">
        <v>12</v>
      </c>
      <c r="AQ119" s="91"/>
      <c r="AR119" s="91"/>
      <c r="AS119" s="91"/>
      <c r="AT119" s="92">
        <v>38655</v>
      </c>
      <c r="AU119" s="91"/>
      <c r="AV119" s="91"/>
      <c r="AW119" s="92">
        <v>39020</v>
      </c>
      <c r="AX119" s="91"/>
      <c r="AY119" s="91"/>
      <c r="AZ119" s="91"/>
      <c r="BA119" s="91" t="s">
        <v>16516</v>
      </c>
      <c r="BB119" s="91" t="s">
        <v>7771</v>
      </c>
      <c r="BC119" s="91">
        <v>13788</v>
      </c>
      <c r="BD119" s="91" t="s">
        <v>16517</v>
      </c>
      <c r="BE119" s="91"/>
      <c r="BF119" s="91"/>
      <c r="BG119" s="91"/>
      <c r="BH119" s="91" t="s">
        <v>16518</v>
      </c>
      <c r="BI119" s="91" t="s">
        <v>11203</v>
      </c>
      <c r="BJ119" s="91" t="s">
        <v>11204</v>
      </c>
      <c r="BK119" s="91"/>
      <c r="BL119" s="91"/>
      <c r="BM119" s="91"/>
      <c r="BN119" s="91"/>
      <c r="BO119" s="91" t="s">
        <v>16519</v>
      </c>
      <c r="BP119" s="91" t="s">
        <v>16520</v>
      </c>
      <c r="BQ119" s="91"/>
      <c r="BR119" s="91"/>
      <c r="BS119" s="91"/>
      <c r="BT119" s="91" t="s">
        <v>16247</v>
      </c>
      <c r="BU119" s="92">
        <v>45474</v>
      </c>
      <c r="BV119" s="92">
        <v>46219</v>
      </c>
      <c r="BW119" s="92">
        <v>46238</v>
      </c>
    </row>
    <row r="120" spans="1:75" x14ac:dyDescent="0.2">
      <c r="A120" s="91" t="s">
        <v>398</v>
      </c>
      <c r="B120" s="91" t="s">
        <v>5081</v>
      </c>
      <c r="C120" s="91" t="s">
        <v>16521</v>
      </c>
      <c r="D120" s="91" t="s">
        <v>16522</v>
      </c>
      <c r="E120" s="91" t="s">
        <v>7390</v>
      </c>
      <c r="F120" s="91"/>
      <c r="G120" s="91"/>
      <c r="H120" s="91"/>
      <c r="I120" s="91" t="s">
        <v>16523</v>
      </c>
      <c r="J120" s="91" t="s">
        <v>396</v>
      </c>
      <c r="K120" s="91" t="s">
        <v>16524</v>
      </c>
      <c r="L120" s="91" t="s">
        <v>15488</v>
      </c>
      <c r="M120" s="91"/>
      <c r="N120" s="91"/>
      <c r="O120" s="91"/>
      <c r="P120" s="91"/>
      <c r="Q120" s="91"/>
      <c r="R120" s="91"/>
      <c r="S120" s="91"/>
      <c r="T120" s="91" t="s">
        <v>16525</v>
      </c>
      <c r="U120" s="91">
        <v>6334</v>
      </c>
      <c r="V120" s="91">
        <v>9011</v>
      </c>
      <c r="W120" s="91" t="s">
        <v>16526</v>
      </c>
      <c r="X120" s="91" t="s">
        <v>16527</v>
      </c>
      <c r="Y120" s="91"/>
      <c r="Z120" s="91" t="s">
        <v>78</v>
      </c>
      <c r="AA120" s="91" t="s">
        <v>79</v>
      </c>
      <c r="AB120" s="91" t="s">
        <v>15493</v>
      </c>
      <c r="AC120" s="91" t="s">
        <v>15494</v>
      </c>
      <c r="AD120" s="91">
        <v>41.560290000000002</v>
      </c>
      <c r="AE120" s="91">
        <v>-72.168014999999997</v>
      </c>
      <c r="AF120" s="91">
        <v>147</v>
      </c>
      <c r="AG120" s="91">
        <v>156836</v>
      </c>
      <c r="AH120" s="91">
        <v>156836</v>
      </c>
      <c r="AI120" s="91">
        <v>32</v>
      </c>
      <c r="AJ120" s="91">
        <v>32</v>
      </c>
      <c r="AK120" s="91">
        <v>30.52</v>
      </c>
      <c r="AL120" s="91">
        <v>33.56</v>
      </c>
      <c r="AM120" s="91">
        <v>32</v>
      </c>
      <c r="AN120" s="91"/>
      <c r="AO120" s="91"/>
      <c r="AP120" s="91"/>
      <c r="AQ120" s="91"/>
      <c r="AR120" s="91"/>
      <c r="AS120" s="91"/>
      <c r="AT120" s="91"/>
      <c r="AU120" s="92">
        <v>46193</v>
      </c>
      <c r="AV120" s="91">
        <v>0</v>
      </c>
      <c r="AW120" s="92">
        <v>46934</v>
      </c>
      <c r="AX120" s="92">
        <v>46934</v>
      </c>
      <c r="AY120" s="91"/>
      <c r="AZ120" s="91"/>
      <c r="BA120" s="91" t="s">
        <v>16528</v>
      </c>
      <c r="BB120" s="91" t="s">
        <v>16529</v>
      </c>
      <c r="BC120" s="91">
        <v>2089</v>
      </c>
      <c r="BD120" s="91"/>
      <c r="BE120" s="91"/>
      <c r="BF120" s="91"/>
      <c r="BG120" s="91"/>
      <c r="BH120" s="91" t="s">
        <v>15844</v>
      </c>
      <c r="BI120" s="91" t="s">
        <v>13082</v>
      </c>
      <c r="BJ120" s="91" t="s">
        <v>13083</v>
      </c>
      <c r="BK120" s="91" t="s">
        <v>16530</v>
      </c>
      <c r="BL120" s="91">
        <v>4004</v>
      </c>
      <c r="BM120" s="91" t="s">
        <v>2676</v>
      </c>
      <c r="BN120" s="91"/>
      <c r="BO120" s="91" t="s">
        <v>16531</v>
      </c>
      <c r="BP120" s="91" t="s">
        <v>16532</v>
      </c>
      <c r="BQ120" s="91"/>
      <c r="BR120" s="91"/>
      <c r="BS120" s="91" t="s">
        <v>15518</v>
      </c>
      <c r="BT120" s="91" t="s">
        <v>16533</v>
      </c>
      <c r="BU120" s="92">
        <v>45585</v>
      </c>
      <c r="BV120" s="92">
        <v>46224</v>
      </c>
      <c r="BW120" s="92">
        <v>46238</v>
      </c>
    </row>
    <row r="121" spans="1:75" x14ac:dyDescent="0.2">
      <c r="A121" s="91" t="s">
        <v>606</v>
      </c>
      <c r="B121" s="91" t="s">
        <v>6184</v>
      </c>
      <c r="C121" s="91" t="s">
        <v>16534</v>
      </c>
      <c r="D121" s="91" t="s">
        <v>16535</v>
      </c>
      <c r="E121" s="91" t="s">
        <v>51</v>
      </c>
      <c r="F121" s="91"/>
      <c r="G121" s="91"/>
      <c r="H121" s="91"/>
      <c r="I121" s="91" t="s">
        <v>16536</v>
      </c>
      <c r="J121" s="91" t="s">
        <v>83</v>
      </c>
      <c r="K121" s="91" t="s">
        <v>16537</v>
      </c>
      <c r="L121" s="91" t="s">
        <v>15488</v>
      </c>
      <c r="M121" s="91"/>
      <c r="N121" s="91"/>
      <c r="O121" s="91"/>
      <c r="P121" s="91"/>
      <c r="Q121" s="91"/>
      <c r="R121" s="91"/>
      <c r="S121" s="91"/>
      <c r="T121" s="91" t="s">
        <v>16538</v>
      </c>
      <c r="U121" s="91">
        <v>20151</v>
      </c>
      <c r="V121" s="91">
        <v>51059</v>
      </c>
      <c r="W121" s="91" t="s">
        <v>15779</v>
      </c>
      <c r="X121" s="91" t="s">
        <v>15646</v>
      </c>
      <c r="Y121" s="91">
        <v>14744</v>
      </c>
      <c r="Z121" s="91" t="s">
        <v>52</v>
      </c>
      <c r="AA121" s="91" t="s">
        <v>53</v>
      </c>
      <c r="AB121" s="91" t="s">
        <v>15493</v>
      </c>
      <c r="AC121" s="91" t="s">
        <v>15494</v>
      </c>
      <c r="AD121" s="91">
        <v>38.909309999999998</v>
      </c>
      <c r="AE121" s="91">
        <v>-77.472269999999995</v>
      </c>
      <c r="AF121" s="91">
        <v>11</v>
      </c>
      <c r="AG121" s="91">
        <v>42860</v>
      </c>
      <c r="AH121" s="91">
        <v>42860</v>
      </c>
      <c r="AI121" s="91">
        <v>3.95</v>
      </c>
      <c r="AJ121" s="91">
        <v>3.81</v>
      </c>
      <c r="AK121" s="91">
        <v>3.64</v>
      </c>
      <c r="AL121" s="91">
        <v>4</v>
      </c>
      <c r="AM121" s="91">
        <v>3.95</v>
      </c>
      <c r="AN121" s="91">
        <v>3.95</v>
      </c>
      <c r="AO121" s="91"/>
      <c r="AP121" s="91"/>
      <c r="AQ121" s="91"/>
      <c r="AR121" s="91"/>
      <c r="AS121" s="91"/>
      <c r="AT121" s="91"/>
      <c r="AU121" s="91"/>
      <c r="AV121" s="91"/>
      <c r="AW121" s="92">
        <v>40785</v>
      </c>
      <c r="AX121" s="91"/>
      <c r="AY121" s="91"/>
      <c r="AZ121" s="91"/>
      <c r="BA121" s="91" t="s">
        <v>15647</v>
      </c>
      <c r="BB121" s="91" t="s">
        <v>7744</v>
      </c>
      <c r="BC121" s="91">
        <v>13640</v>
      </c>
      <c r="BD121" s="91" t="s">
        <v>15488</v>
      </c>
      <c r="BE121" s="91"/>
      <c r="BF121" s="91"/>
      <c r="BG121" s="91"/>
      <c r="BH121" s="91" t="s">
        <v>15514</v>
      </c>
      <c r="BI121" s="91" t="s">
        <v>2570</v>
      </c>
      <c r="BJ121" s="91" t="s">
        <v>13086</v>
      </c>
      <c r="BK121" s="91" t="s">
        <v>15641</v>
      </c>
      <c r="BL121" s="91" t="s">
        <v>2573</v>
      </c>
      <c r="BM121" s="91" t="s">
        <v>2574</v>
      </c>
      <c r="BN121" s="91"/>
      <c r="BO121" s="91" t="s">
        <v>16539</v>
      </c>
      <c r="BP121" s="91" t="s">
        <v>16540</v>
      </c>
      <c r="BQ121" s="91"/>
      <c r="BR121" s="91"/>
      <c r="BS121" s="91"/>
      <c r="BT121" s="91"/>
      <c r="BU121" s="92">
        <v>45474</v>
      </c>
      <c r="BV121" s="92">
        <v>46202</v>
      </c>
      <c r="BW121" s="92">
        <v>46238</v>
      </c>
    </row>
    <row r="122" spans="1:75" x14ac:dyDescent="0.2">
      <c r="A122" s="91" t="s">
        <v>976</v>
      </c>
      <c r="B122" s="91" t="s">
        <v>4965</v>
      </c>
      <c r="C122" s="91"/>
      <c r="D122" s="91"/>
      <c r="E122" s="91" t="s">
        <v>51</v>
      </c>
      <c r="F122" s="91"/>
      <c r="G122" s="91"/>
      <c r="H122" s="91"/>
      <c r="I122" s="91" t="s">
        <v>16541</v>
      </c>
      <c r="J122" s="91" t="s">
        <v>11331</v>
      </c>
      <c r="K122" s="91" t="s">
        <v>16542</v>
      </c>
      <c r="L122" s="91" t="s">
        <v>15488</v>
      </c>
      <c r="M122" s="91"/>
      <c r="N122" s="91"/>
      <c r="O122" s="91"/>
      <c r="P122" s="91"/>
      <c r="Q122" s="91"/>
      <c r="R122" s="91"/>
      <c r="S122" s="91"/>
      <c r="T122" s="91" t="s">
        <v>16543</v>
      </c>
      <c r="U122" s="91">
        <v>55802</v>
      </c>
      <c r="V122" s="91">
        <v>27137</v>
      </c>
      <c r="W122" s="91" t="s">
        <v>16544</v>
      </c>
      <c r="X122" s="91" t="s">
        <v>16545</v>
      </c>
      <c r="Y122" s="91">
        <v>17000</v>
      </c>
      <c r="Z122" s="91" t="s">
        <v>138</v>
      </c>
      <c r="AA122" s="91" t="s">
        <v>139</v>
      </c>
      <c r="AB122" s="91" t="s">
        <v>15493</v>
      </c>
      <c r="AC122" s="91" t="s">
        <v>15494</v>
      </c>
      <c r="AD122" s="91">
        <v>46.827480000000001</v>
      </c>
      <c r="AE122" s="91">
        <v>-92.130713999999998</v>
      </c>
      <c r="AF122" s="91"/>
      <c r="AG122" s="91">
        <v>26000</v>
      </c>
      <c r="AH122" s="91">
        <v>26000</v>
      </c>
      <c r="AI122" s="91">
        <v>1</v>
      </c>
      <c r="AJ122" s="91">
        <v>2.4500000000000002</v>
      </c>
      <c r="AK122" s="91">
        <v>2.33</v>
      </c>
      <c r="AL122" s="91">
        <v>2.57</v>
      </c>
      <c r="AM122" s="91">
        <v>1</v>
      </c>
      <c r="AN122" s="91"/>
      <c r="AO122" s="91"/>
      <c r="AP122" s="91">
        <v>2</v>
      </c>
      <c r="AQ122" s="91"/>
      <c r="AR122" s="91"/>
      <c r="AS122" s="91"/>
      <c r="AT122" s="91"/>
      <c r="AU122" s="91"/>
      <c r="AV122" s="91"/>
      <c r="AW122" s="92">
        <v>41306</v>
      </c>
      <c r="AX122" s="91"/>
      <c r="AY122" s="91"/>
      <c r="AZ122" s="91"/>
      <c r="BA122" s="91" t="s">
        <v>16546</v>
      </c>
      <c r="BB122" s="91" t="s">
        <v>7766</v>
      </c>
      <c r="BC122" s="91">
        <v>12647</v>
      </c>
      <c r="BD122" s="91" t="s">
        <v>15496</v>
      </c>
      <c r="BE122" s="91" t="s">
        <v>16547</v>
      </c>
      <c r="BF122" s="91" t="s">
        <v>16548</v>
      </c>
      <c r="BG122" s="91" t="s">
        <v>16549</v>
      </c>
      <c r="BH122" s="91" t="s">
        <v>15500</v>
      </c>
      <c r="BI122" s="91" t="s">
        <v>2620</v>
      </c>
      <c r="BJ122" s="91" t="s">
        <v>13084</v>
      </c>
      <c r="BK122" s="91" t="s">
        <v>16550</v>
      </c>
      <c r="BL122" s="91">
        <v>1</v>
      </c>
      <c r="BM122" s="91" t="s">
        <v>2628</v>
      </c>
      <c r="BN122" s="91"/>
      <c r="BO122" s="91" t="s">
        <v>16551</v>
      </c>
      <c r="BP122" s="91" t="s">
        <v>16552</v>
      </c>
      <c r="BQ122" s="91"/>
      <c r="BR122" s="91"/>
      <c r="BS122" s="91"/>
      <c r="BT122" s="91" t="s">
        <v>16553</v>
      </c>
      <c r="BU122" s="92">
        <v>45474</v>
      </c>
      <c r="BV122" s="92">
        <v>46120</v>
      </c>
      <c r="BW122" s="92">
        <v>46238</v>
      </c>
    </row>
    <row r="123" spans="1:75" x14ac:dyDescent="0.2">
      <c r="A123" s="91" t="s">
        <v>193</v>
      </c>
      <c r="B123" s="91" t="s">
        <v>6739</v>
      </c>
      <c r="C123" s="91"/>
      <c r="D123" s="91"/>
      <c r="E123" s="91" t="s">
        <v>51</v>
      </c>
      <c r="F123" s="91"/>
      <c r="G123" s="91"/>
      <c r="H123" s="91"/>
      <c r="I123" s="91" t="s">
        <v>16554</v>
      </c>
      <c r="J123" s="91" t="s">
        <v>189</v>
      </c>
      <c r="K123" s="91" t="s">
        <v>16555</v>
      </c>
      <c r="L123" s="91" t="s">
        <v>15496</v>
      </c>
      <c r="M123" s="91" t="s">
        <v>16556</v>
      </c>
      <c r="N123" s="91" t="s">
        <v>16557</v>
      </c>
      <c r="O123" s="91" t="s">
        <v>16558</v>
      </c>
      <c r="P123" s="91"/>
      <c r="Q123" s="91"/>
      <c r="R123" s="91"/>
      <c r="S123" s="91"/>
      <c r="T123" s="91" t="s">
        <v>16559</v>
      </c>
      <c r="U123" s="91">
        <v>85255</v>
      </c>
      <c r="V123" s="91">
        <v>4013</v>
      </c>
      <c r="W123" s="91" t="s">
        <v>15690</v>
      </c>
      <c r="X123" s="91" t="s">
        <v>16560</v>
      </c>
      <c r="Y123" s="91">
        <v>65000</v>
      </c>
      <c r="Z123" s="91" t="s">
        <v>41</v>
      </c>
      <c r="AA123" s="91" t="s">
        <v>42</v>
      </c>
      <c r="AB123" s="91" t="s">
        <v>15493</v>
      </c>
      <c r="AC123" s="91" t="s">
        <v>15494</v>
      </c>
      <c r="AD123" s="91">
        <v>33.644477999999999</v>
      </c>
      <c r="AE123" s="91">
        <v>-111.89558</v>
      </c>
      <c r="AF123" s="91">
        <v>4.5</v>
      </c>
      <c r="AG123" s="91">
        <v>121000</v>
      </c>
      <c r="AH123" s="91">
        <v>121000</v>
      </c>
      <c r="AI123" s="91">
        <v>5</v>
      </c>
      <c r="AJ123" s="91">
        <v>8.3699999999999992</v>
      </c>
      <c r="AK123" s="91">
        <v>7.98</v>
      </c>
      <c r="AL123" s="91">
        <v>8.7799999999999994</v>
      </c>
      <c r="AM123" s="91">
        <v>5</v>
      </c>
      <c r="AN123" s="91"/>
      <c r="AO123" s="91"/>
      <c r="AP123" s="91"/>
      <c r="AQ123" s="91"/>
      <c r="AR123" s="91"/>
      <c r="AS123" s="91"/>
      <c r="AT123" s="92">
        <v>36707</v>
      </c>
      <c r="AU123" s="91"/>
      <c r="AV123" s="91"/>
      <c r="AW123" s="92">
        <v>37072</v>
      </c>
      <c r="AX123" s="91"/>
      <c r="AY123" s="91"/>
      <c r="AZ123" s="91"/>
      <c r="BA123" s="91" t="s">
        <v>15692</v>
      </c>
      <c r="BB123" s="91" t="s">
        <v>7754</v>
      </c>
      <c r="BC123" s="91">
        <v>16572</v>
      </c>
      <c r="BD123" s="91" t="s">
        <v>15488</v>
      </c>
      <c r="BE123" s="91"/>
      <c r="BF123" s="91"/>
      <c r="BG123" s="91"/>
      <c r="BH123" s="91" t="s">
        <v>16561</v>
      </c>
      <c r="BI123" s="91" t="s">
        <v>11202</v>
      </c>
      <c r="BJ123" s="91" t="s">
        <v>13088</v>
      </c>
      <c r="BK123" s="91"/>
      <c r="BL123" s="91"/>
      <c r="BM123" s="91"/>
      <c r="BN123" s="91"/>
      <c r="BO123" s="91" t="s">
        <v>16562</v>
      </c>
      <c r="BP123" s="91" t="s">
        <v>16563</v>
      </c>
      <c r="BQ123" s="91"/>
      <c r="BR123" s="91"/>
      <c r="BS123" s="91"/>
      <c r="BT123" s="91"/>
      <c r="BU123" s="92">
        <v>45474</v>
      </c>
      <c r="BV123" s="92">
        <v>46219</v>
      </c>
      <c r="BW123" s="92">
        <v>46238</v>
      </c>
    </row>
    <row r="124" spans="1:75" x14ac:dyDescent="0.2">
      <c r="A124" s="91" t="s">
        <v>190</v>
      </c>
      <c r="B124" s="91" t="s">
        <v>6649</v>
      </c>
      <c r="C124" s="91"/>
      <c r="D124" s="91"/>
      <c r="E124" s="91" t="s">
        <v>51</v>
      </c>
      <c r="F124" s="91"/>
      <c r="G124" s="91"/>
      <c r="H124" s="91"/>
      <c r="I124" s="91" t="s">
        <v>16554</v>
      </c>
      <c r="J124" s="91" t="s">
        <v>189</v>
      </c>
      <c r="K124" s="91" t="s">
        <v>16555</v>
      </c>
      <c r="L124" s="91" t="s">
        <v>15496</v>
      </c>
      <c r="M124" s="91" t="s">
        <v>16556</v>
      </c>
      <c r="N124" s="91" t="s">
        <v>16557</v>
      </c>
      <c r="O124" s="91" t="s">
        <v>16558</v>
      </c>
      <c r="P124" s="91"/>
      <c r="Q124" s="91"/>
      <c r="R124" s="91"/>
      <c r="S124" s="91"/>
      <c r="T124" s="91" t="s">
        <v>16564</v>
      </c>
      <c r="U124" s="91">
        <v>8837</v>
      </c>
      <c r="V124" s="91">
        <v>34023</v>
      </c>
      <c r="W124" s="91" t="s">
        <v>15842</v>
      </c>
      <c r="X124" s="91" t="s">
        <v>16565</v>
      </c>
      <c r="Y124" s="91"/>
      <c r="Z124" s="91" t="s">
        <v>80</v>
      </c>
      <c r="AA124" s="91" t="s">
        <v>81</v>
      </c>
      <c r="AB124" s="91" t="s">
        <v>15493</v>
      </c>
      <c r="AC124" s="91" t="s">
        <v>15494</v>
      </c>
      <c r="AD124" s="91">
        <v>40.521084000000002</v>
      </c>
      <c r="AE124" s="91">
        <v>-74.347380000000001</v>
      </c>
      <c r="AF124" s="91">
        <v>43</v>
      </c>
      <c r="AG124" s="91">
        <v>830000</v>
      </c>
      <c r="AH124" s="91">
        <v>830000</v>
      </c>
      <c r="AI124" s="91">
        <v>30</v>
      </c>
      <c r="AJ124" s="91">
        <v>91.29</v>
      </c>
      <c r="AK124" s="91">
        <v>87.06</v>
      </c>
      <c r="AL124" s="91">
        <v>95.73</v>
      </c>
      <c r="AM124" s="91">
        <v>30</v>
      </c>
      <c r="AN124" s="91"/>
      <c r="AO124" s="91"/>
      <c r="AP124" s="91"/>
      <c r="AQ124" s="91"/>
      <c r="AR124" s="91"/>
      <c r="AS124" s="91"/>
      <c r="AT124" s="92">
        <v>40328</v>
      </c>
      <c r="AU124" s="91"/>
      <c r="AV124" s="91"/>
      <c r="AW124" s="92">
        <v>40724</v>
      </c>
      <c r="AX124" s="91"/>
      <c r="AY124" s="91"/>
      <c r="AZ124" s="91"/>
      <c r="BA124" s="91" t="s">
        <v>16159</v>
      </c>
      <c r="BB124" s="91" t="s">
        <v>7779</v>
      </c>
      <c r="BC124" s="91">
        <v>15477</v>
      </c>
      <c r="BD124" s="91" t="s">
        <v>15496</v>
      </c>
      <c r="BE124" s="91" t="s">
        <v>16160</v>
      </c>
      <c r="BF124" s="91" t="s">
        <v>16161</v>
      </c>
      <c r="BG124" s="91" t="s">
        <v>16162</v>
      </c>
      <c r="BH124" s="91" t="s">
        <v>15514</v>
      </c>
      <c r="BI124" s="91" t="s">
        <v>2570</v>
      </c>
      <c r="BJ124" s="91" t="s">
        <v>13086</v>
      </c>
      <c r="BK124" s="91" t="s">
        <v>16263</v>
      </c>
      <c r="BL124" s="91" t="s">
        <v>2577</v>
      </c>
      <c r="BM124" s="91" t="s">
        <v>2578</v>
      </c>
      <c r="BN124" s="91"/>
      <c r="BO124" s="91" t="s">
        <v>16566</v>
      </c>
      <c r="BP124" s="91" t="s">
        <v>16567</v>
      </c>
      <c r="BQ124" s="91"/>
      <c r="BR124" s="91"/>
      <c r="BS124" s="91"/>
      <c r="BT124" s="91"/>
      <c r="BU124" s="92">
        <v>45474</v>
      </c>
      <c r="BV124" s="92">
        <v>46219</v>
      </c>
      <c r="BW124" s="92">
        <v>46238</v>
      </c>
    </row>
    <row r="125" spans="1:75" x14ac:dyDescent="0.2">
      <c r="A125" s="91" t="s">
        <v>1571</v>
      </c>
      <c r="B125" s="91" t="s">
        <v>6572</v>
      </c>
      <c r="C125" s="91"/>
      <c r="D125" s="91"/>
      <c r="E125" s="91" t="s">
        <v>51</v>
      </c>
      <c r="F125" s="91"/>
      <c r="G125" s="91"/>
      <c r="H125" s="91"/>
      <c r="I125" s="91" t="s">
        <v>16554</v>
      </c>
      <c r="J125" s="91" t="s">
        <v>189</v>
      </c>
      <c r="K125" s="91" t="s">
        <v>16555</v>
      </c>
      <c r="L125" s="91" t="s">
        <v>15496</v>
      </c>
      <c r="M125" s="91" t="s">
        <v>16556</v>
      </c>
      <c r="N125" s="91" t="s">
        <v>16557</v>
      </c>
      <c r="O125" s="91" t="s">
        <v>16558</v>
      </c>
      <c r="P125" s="91"/>
      <c r="Q125" s="91"/>
      <c r="R125" s="91"/>
      <c r="S125" s="91"/>
      <c r="T125" s="91" t="s">
        <v>16568</v>
      </c>
      <c r="U125" s="91">
        <v>16020</v>
      </c>
      <c r="V125" s="91">
        <v>42019</v>
      </c>
      <c r="W125" s="91" t="s">
        <v>16569</v>
      </c>
      <c r="X125" s="91" t="s">
        <v>16570</v>
      </c>
      <c r="Y125" s="91"/>
      <c r="Z125" s="91" t="s">
        <v>33</v>
      </c>
      <c r="AA125" s="91" t="s">
        <v>34</v>
      </c>
      <c r="AB125" s="91" t="s">
        <v>15493</v>
      </c>
      <c r="AC125" s="91" t="s">
        <v>15494</v>
      </c>
      <c r="AD125" s="91">
        <v>41.092094000000003</v>
      </c>
      <c r="AE125" s="91">
        <v>-79.912186000000005</v>
      </c>
      <c r="AF125" s="91">
        <v>200</v>
      </c>
      <c r="AG125" s="91">
        <v>330000</v>
      </c>
      <c r="AH125" s="91">
        <v>330000</v>
      </c>
      <c r="AI125" s="91">
        <v>15</v>
      </c>
      <c r="AJ125" s="91">
        <v>38.090000000000003</v>
      </c>
      <c r="AK125" s="91">
        <v>36.33</v>
      </c>
      <c r="AL125" s="91">
        <v>39.950000000000003</v>
      </c>
      <c r="AM125" s="91">
        <v>15</v>
      </c>
      <c r="AN125" s="91"/>
      <c r="AO125" s="91"/>
      <c r="AP125" s="91"/>
      <c r="AQ125" s="91"/>
      <c r="AR125" s="91"/>
      <c r="AS125" s="91"/>
      <c r="AT125" s="91"/>
      <c r="AU125" s="91"/>
      <c r="AV125" s="91"/>
      <c r="AW125" s="92">
        <v>42644</v>
      </c>
      <c r="AX125" s="91"/>
      <c r="AY125" s="91"/>
      <c r="AZ125" s="91"/>
      <c r="BA125" s="91" t="s">
        <v>16571</v>
      </c>
      <c r="BB125" s="91" t="s">
        <v>10127</v>
      </c>
      <c r="BC125" s="91">
        <v>14711</v>
      </c>
      <c r="BD125" s="91" t="s">
        <v>15496</v>
      </c>
      <c r="BE125" s="91" t="s">
        <v>15599</v>
      </c>
      <c r="BF125" s="91" t="s">
        <v>15600</v>
      </c>
      <c r="BG125" s="91" t="s">
        <v>15601</v>
      </c>
      <c r="BH125" s="91" t="s">
        <v>15514</v>
      </c>
      <c r="BI125" s="91" t="s">
        <v>2570</v>
      </c>
      <c r="BJ125" s="91" t="s">
        <v>13086</v>
      </c>
      <c r="BK125" s="91" t="s">
        <v>15612</v>
      </c>
      <c r="BL125" s="91" t="s">
        <v>2575</v>
      </c>
      <c r="BM125" s="91" t="s">
        <v>2576</v>
      </c>
      <c r="BN125" s="91"/>
      <c r="BO125" s="91" t="s">
        <v>16572</v>
      </c>
      <c r="BP125" s="91" t="s">
        <v>16573</v>
      </c>
      <c r="BQ125" s="91"/>
      <c r="BR125" s="91"/>
      <c r="BS125" s="91"/>
      <c r="BT125" s="91"/>
      <c r="BU125" s="92">
        <v>45474</v>
      </c>
      <c r="BV125" s="92">
        <v>46219</v>
      </c>
      <c r="BW125" s="92">
        <v>46238</v>
      </c>
    </row>
    <row r="126" spans="1:75" x14ac:dyDescent="0.2">
      <c r="A126" s="93" t="s">
        <v>3254</v>
      </c>
      <c r="B126" s="91" t="s">
        <v>7322</v>
      </c>
      <c r="C126" s="91" t="s">
        <v>16574</v>
      </c>
      <c r="D126" s="91" t="s">
        <v>16575</v>
      </c>
      <c r="E126" s="91" t="s">
        <v>38</v>
      </c>
      <c r="F126" s="91"/>
      <c r="G126" s="91"/>
      <c r="H126" s="91"/>
      <c r="I126" s="91" t="s">
        <v>16554</v>
      </c>
      <c r="J126" s="91" t="s">
        <v>189</v>
      </c>
      <c r="K126" s="91" t="s">
        <v>16555</v>
      </c>
      <c r="L126" s="91" t="s">
        <v>15496</v>
      </c>
      <c r="M126" s="91" t="s">
        <v>16556</v>
      </c>
      <c r="N126" s="91" t="s">
        <v>16557</v>
      </c>
      <c r="O126" s="91" t="s">
        <v>16558</v>
      </c>
      <c r="P126" s="91"/>
      <c r="Q126" s="91"/>
      <c r="R126" s="91"/>
      <c r="S126" s="91"/>
      <c r="T126" s="91" t="s">
        <v>16576</v>
      </c>
      <c r="U126" s="91">
        <v>23150</v>
      </c>
      <c r="V126" s="91">
        <v>51087</v>
      </c>
      <c r="W126" s="91" t="s">
        <v>16577</v>
      </c>
      <c r="X126" s="91" t="s">
        <v>16578</v>
      </c>
      <c r="Y126" s="91">
        <v>70256</v>
      </c>
      <c r="Z126" s="91" t="s">
        <v>52</v>
      </c>
      <c r="AA126" s="91" t="s">
        <v>53</v>
      </c>
      <c r="AB126" s="91" t="s">
        <v>15493</v>
      </c>
      <c r="AC126" s="91" t="s">
        <v>15494</v>
      </c>
      <c r="AD126" s="91">
        <v>37.498905000000001</v>
      </c>
      <c r="AE126" s="91">
        <v>-77.234665000000007</v>
      </c>
      <c r="AF126" s="91">
        <v>66</v>
      </c>
      <c r="AG126" s="91"/>
      <c r="AH126" s="91">
        <v>329962</v>
      </c>
      <c r="AI126" s="91">
        <v>48</v>
      </c>
      <c r="AJ126" s="91">
        <v>46.5</v>
      </c>
      <c r="AK126" s="91">
        <v>44.34</v>
      </c>
      <c r="AL126" s="91">
        <v>48.76</v>
      </c>
      <c r="AM126" s="91">
        <v>48</v>
      </c>
      <c r="AN126" s="91"/>
      <c r="AO126" s="91"/>
      <c r="AP126" s="91"/>
      <c r="AQ126" s="92">
        <v>45614</v>
      </c>
      <c r="AR126" s="91"/>
      <c r="AS126" s="91"/>
      <c r="AT126" s="92">
        <v>45951</v>
      </c>
      <c r="AU126" s="92">
        <v>46202</v>
      </c>
      <c r="AV126" s="91">
        <v>0.2</v>
      </c>
      <c r="AW126" s="92">
        <v>46843</v>
      </c>
      <c r="AX126" s="92">
        <v>46843</v>
      </c>
      <c r="AY126" s="92">
        <v>46843</v>
      </c>
      <c r="AZ126" s="91" t="s">
        <v>16579</v>
      </c>
      <c r="BA126" s="91" t="s">
        <v>15667</v>
      </c>
      <c r="BB126" s="91" t="s">
        <v>7752</v>
      </c>
      <c r="BC126" s="91">
        <v>19876</v>
      </c>
      <c r="BD126" s="91" t="s">
        <v>15496</v>
      </c>
      <c r="BE126" s="91" t="s">
        <v>15668</v>
      </c>
      <c r="BF126" s="91" t="s">
        <v>15669</v>
      </c>
      <c r="BG126" s="91" t="s">
        <v>15670</v>
      </c>
      <c r="BH126" s="91" t="s">
        <v>15514</v>
      </c>
      <c r="BI126" s="91" t="s">
        <v>2570</v>
      </c>
      <c r="BJ126" s="91" t="s">
        <v>13086</v>
      </c>
      <c r="BK126" s="91" t="s">
        <v>15641</v>
      </c>
      <c r="BL126" s="91" t="s">
        <v>2573</v>
      </c>
      <c r="BM126" s="91" t="s">
        <v>2574</v>
      </c>
      <c r="BN126" s="91"/>
      <c r="BO126" s="91" t="s">
        <v>16580</v>
      </c>
      <c r="BP126" s="91" t="s">
        <v>16581</v>
      </c>
      <c r="BQ126" s="91" t="s">
        <v>16579</v>
      </c>
      <c r="BR126" s="91"/>
      <c r="BS126" s="91" t="s">
        <v>15572</v>
      </c>
      <c r="BT126" s="91" t="s">
        <v>16582</v>
      </c>
      <c r="BU126" s="92">
        <v>45616</v>
      </c>
      <c r="BV126" s="92">
        <v>46219</v>
      </c>
      <c r="BW126" s="92">
        <v>46238</v>
      </c>
    </row>
    <row r="127" spans="1:75" x14ac:dyDescent="0.2">
      <c r="A127" s="91" t="s">
        <v>1575</v>
      </c>
      <c r="B127" s="91" t="s">
        <v>6179</v>
      </c>
      <c r="C127" s="91" t="s">
        <v>16583</v>
      </c>
      <c r="D127" s="91" t="s">
        <v>16584</v>
      </c>
      <c r="E127" s="91" t="s">
        <v>51</v>
      </c>
      <c r="F127" s="91"/>
      <c r="G127" s="91"/>
      <c r="H127" s="91"/>
      <c r="I127" s="91" t="s">
        <v>16554</v>
      </c>
      <c r="J127" s="91" t="s">
        <v>189</v>
      </c>
      <c r="K127" s="91" t="s">
        <v>16555</v>
      </c>
      <c r="L127" s="91" t="s">
        <v>15496</v>
      </c>
      <c r="M127" s="91" t="s">
        <v>16556</v>
      </c>
      <c r="N127" s="91" t="s">
        <v>16557</v>
      </c>
      <c r="O127" s="91" t="s">
        <v>16558</v>
      </c>
      <c r="P127" s="91"/>
      <c r="Q127" s="91"/>
      <c r="R127" s="91"/>
      <c r="S127" s="91"/>
      <c r="T127" s="91" t="s">
        <v>16585</v>
      </c>
      <c r="U127" s="91">
        <v>20109</v>
      </c>
      <c r="V127" s="91">
        <v>51153</v>
      </c>
      <c r="W127" s="91" t="s">
        <v>15638</v>
      </c>
      <c r="X127" s="91" t="s">
        <v>15639</v>
      </c>
      <c r="Y127" s="91">
        <v>48952</v>
      </c>
      <c r="Z127" s="91" t="s">
        <v>52</v>
      </c>
      <c r="AA127" s="91" t="s">
        <v>53</v>
      </c>
      <c r="AB127" s="91" t="s">
        <v>15493</v>
      </c>
      <c r="AC127" s="91" t="s">
        <v>15494</v>
      </c>
      <c r="AD127" s="91">
        <v>38.767662000000001</v>
      </c>
      <c r="AE127" s="91">
        <v>-77.539199999999994</v>
      </c>
      <c r="AF127" s="91">
        <v>142</v>
      </c>
      <c r="AG127" s="91">
        <v>230000</v>
      </c>
      <c r="AH127" s="91">
        <v>230000</v>
      </c>
      <c r="AI127" s="91">
        <v>32</v>
      </c>
      <c r="AJ127" s="91">
        <v>31.7</v>
      </c>
      <c r="AK127" s="91">
        <v>30.23</v>
      </c>
      <c r="AL127" s="91">
        <v>33.24</v>
      </c>
      <c r="AM127" s="91">
        <v>32</v>
      </c>
      <c r="AN127" s="91"/>
      <c r="AO127" s="91"/>
      <c r="AP127" s="91">
        <v>18</v>
      </c>
      <c r="AQ127" s="91"/>
      <c r="AR127" s="91"/>
      <c r="AS127" s="91"/>
      <c r="AT127" s="92">
        <v>45229</v>
      </c>
      <c r="AU127" s="91"/>
      <c r="AV127" s="91"/>
      <c r="AW127" s="92">
        <v>45717</v>
      </c>
      <c r="AX127" s="91"/>
      <c r="AY127" s="91"/>
      <c r="AZ127" s="91"/>
      <c r="BA127" s="91" t="s">
        <v>15647</v>
      </c>
      <c r="BB127" s="91" t="s">
        <v>7744</v>
      </c>
      <c r="BC127" s="91">
        <v>13640</v>
      </c>
      <c r="BD127" s="91" t="s">
        <v>15488</v>
      </c>
      <c r="BE127" s="91"/>
      <c r="BF127" s="91"/>
      <c r="BG127" s="91"/>
      <c r="BH127" s="91" t="s">
        <v>15514</v>
      </c>
      <c r="BI127" s="91" t="s">
        <v>2570</v>
      </c>
      <c r="BJ127" s="91" t="s">
        <v>13086</v>
      </c>
      <c r="BK127" s="91" t="s">
        <v>15641</v>
      </c>
      <c r="BL127" s="91" t="s">
        <v>2573</v>
      </c>
      <c r="BM127" s="91" t="s">
        <v>2574</v>
      </c>
      <c r="BN127" s="91"/>
      <c r="BO127" s="91" t="s">
        <v>16586</v>
      </c>
      <c r="BP127" s="91" t="s">
        <v>16587</v>
      </c>
      <c r="BQ127" s="91"/>
      <c r="BR127" s="91"/>
      <c r="BS127" s="91"/>
      <c r="BT127" s="91" t="s">
        <v>16588</v>
      </c>
      <c r="BU127" s="92">
        <v>45555</v>
      </c>
      <c r="BV127" s="92">
        <v>46219</v>
      </c>
      <c r="BW127" s="92">
        <v>46238</v>
      </c>
    </row>
    <row r="128" spans="1:75" x14ac:dyDescent="0.2">
      <c r="A128" s="91" t="s">
        <v>1584</v>
      </c>
      <c r="B128" s="91" t="s">
        <v>6738</v>
      </c>
      <c r="C128" s="91" t="s">
        <v>16589</v>
      </c>
      <c r="D128" s="91" t="s">
        <v>16590</v>
      </c>
      <c r="E128" s="91" t="s">
        <v>51</v>
      </c>
      <c r="F128" s="91"/>
      <c r="G128" s="91"/>
      <c r="H128" s="91"/>
      <c r="I128" s="91" t="s">
        <v>16554</v>
      </c>
      <c r="J128" s="91" t="s">
        <v>189</v>
      </c>
      <c r="K128" s="91" t="s">
        <v>16555</v>
      </c>
      <c r="L128" s="91" t="s">
        <v>15496</v>
      </c>
      <c r="M128" s="91" t="s">
        <v>16556</v>
      </c>
      <c r="N128" s="91" t="s">
        <v>16557</v>
      </c>
      <c r="O128" s="91" t="s">
        <v>16558</v>
      </c>
      <c r="P128" s="91"/>
      <c r="Q128" s="91"/>
      <c r="R128" s="91"/>
      <c r="S128" s="91"/>
      <c r="T128" s="91" t="s">
        <v>16591</v>
      </c>
      <c r="U128" s="91">
        <v>85008</v>
      </c>
      <c r="V128" s="91">
        <v>4013</v>
      </c>
      <c r="W128" s="91" t="s">
        <v>15690</v>
      </c>
      <c r="X128" s="91" t="s">
        <v>16269</v>
      </c>
      <c r="Y128" s="91">
        <v>55000</v>
      </c>
      <c r="Z128" s="91" t="s">
        <v>41</v>
      </c>
      <c r="AA128" s="91" t="s">
        <v>42</v>
      </c>
      <c r="AB128" s="91" t="s">
        <v>15493</v>
      </c>
      <c r="AC128" s="91" t="s">
        <v>15494</v>
      </c>
      <c r="AD128" s="91">
        <v>33.457256000000001</v>
      </c>
      <c r="AE128" s="91">
        <v>-111.9725</v>
      </c>
      <c r="AF128" s="91">
        <v>39</v>
      </c>
      <c r="AG128" s="91">
        <v>230000</v>
      </c>
      <c r="AH128" s="91">
        <v>230000</v>
      </c>
      <c r="AI128" s="91">
        <v>36</v>
      </c>
      <c r="AJ128" s="91">
        <v>33.340000000000003</v>
      </c>
      <c r="AK128" s="91">
        <v>31.79</v>
      </c>
      <c r="AL128" s="91">
        <v>34.96</v>
      </c>
      <c r="AM128" s="91">
        <v>36</v>
      </c>
      <c r="AN128" s="91"/>
      <c r="AO128" s="91"/>
      <c r="AP128" s="91">
        <v>21</v>
      </c>
      <c r="AQ128" s="91"/>
      <c r="AR128" s="91"/>
      <c r="AS128" s="91"/>
      <c r="AT128" s="92">
        <v>45350</v>
      </c>
      <c r="AU128" s="92">
        <v>46097</v>
      </c>
      <c r="AV128" s="91">
        <v>1</v>
      </c>
      <c r="AW128" s="92">
        <v>46097</v>
      </c>
      <c r="AX128" s="91"/>
      <c r="AY128" s="91"/>
      <c r="AZ128" s="91"/>
      <c r="BA128" s="91" t="s">
        <v>15692</v>
      </c>
      <c r="BB128" s="91" t="s">
        <v>7754</v>
      </c>
      <c r="BC128" s="91">
        <v>16572</v>
      </c>
      <c r="BD128" s="91" t="s">
        <v>15488</v>
      </c>
      <c r="BE128" s="91"/>
      <c r="BF128" s="91"/>
      <c r="BG128" s="91"/>
      <c r="BH128" s="91" t="s">
        <v>16561</v>
      </c>
      <c r="BI128" s="91" t="s">
        <v>11202</v>
      </c>
      <c r="BJ128" s="91" t="s">
        <v>13088</v>
      </c>
      <c r="BK128" s="91"/>
      <c r="BL128" s="91"/>
      <c r="BM128" s="91"/>
      <c r="BN128" s="91"/>
      <c r="BO128" s="91" t="s">
        <v>16592</v>
      </c>
      <c r="BP128" s="91" t="s">
        <v>16593</v>
      </c>
      <c r="BQ128" s="91"/>
      <c r="BR128" s="91"/>
      <c r="BS128" s="91"/>
      <c r="BT128" s="91" t="s">
        <v>16594</v>
      </c>
      <c r="BU128" s="92">
        <v>45589</v>
      </c>
      <c r="BV128" s="92">
        <v>46219</v>
      </c>
      <c r="BW128" s="92">
        <v>46238</v>
      </c>
    </row>
    <row r="129" spans="1:75" x14ac:dyDescent="0.2">
      <c r="A129" s="91" t="s">
        <v>8822</v>
      </c>
      <c r="B129" s="91" t="s">
        <v>8823</v>
      </c>
      <c r="C129" s="91" t="s">
        <v>16595</v>
      </c>
      <c r="D129" s="91" t="s">
        <v>16596</v>
      </c>
      <c r="E129" s="91" t="s">
        <v>32</v>
      </c>
      <c r="F129" s="91" t="s">
        <v>15561</v>
      </c>
      <c r="G129" s="91" t="s">
        <v>15561</v>
      </c>
      <c r="H129" s="91"/>
      <c r="I129" s="91" t="s">
        <v>16597</v>
      </c>
      <c r="J129" s="91" t="s">
        <v>8803</v>
      </c>
      <c r="K129" s="91" t="s">
        <v>16598</v>
      </c>
      <c r="L129" s="91" t="s">
        <v>15488</v>
      </c>
      <c r="M129" s="91"/>
      <c r="N129" s="91"/>
      <c r="O129" s="91"/>
      <c r="P129" s="91"/>
      <c r="Q129" s="91" t="s">
        <v>16599</v>
      </c>
      <c r="R129" s="91"/>
      <c r="S129" s="91"/>
      <c r="T129" s="91" t="s">
        <v>16600</v>
      </c>
      <c r="U129" s="91">
        <v>84624</v>
      </c>
      <c r="V129" s="91">
        <v>49027</v>
      </c>
      <c r="W129" s="91" t="s">
        <v>16601</v>
      </c>
      <c r="X129" s="91" t="s">
        <v>16602</v>
      </c>
      <c r="Y129" s="91">
        <v>18910</v>
      </c>
      <c r="Z129" s="91" t="s">
        <v>168</v>
      </c>
      <c r="AA129" s="91" t="s">
        <v>169</v>
      </c>
      <c r="AB129" s="91" t="s">
        <v>15493</v>
      </c>
      <c r="AC129" s="91" t="s">
        <v>15494</v>
      </c>
      <c r="AD129" s="91">
        <v>39.199306</v>
      </c>
      <c r="AE129" s="91">
        <v>-112.390495</v>
      </c>
      <c r="AF129" s="91">
        <v>4000</v>
      </c>
      <c r="AG129" s="91"/>
      <c r="AH129" s="91"/>
      <c r="AI129" s="91">
        <v>233</v>
      </c>
      <c r="AJ129" s="91"/>
      <c r="AK129" s="91"/>
      <c r="AL129" s="91"/>
      <c r="AM129" s="91">
        <v>233</v>
      </c>
      <c r="AN129" s="91"/>
      <c r="AO129" s="91"/>
      <c r="AP129" s="91"/>
      <c r="AQ129" s="92">
        <v>45875</v>
      </c>
      <c r="AR129" s="91"/>
      <c r="AS129" s="91"/>
      <c r="AT129" s="91"/>
      <c r="AU129" s="92">
        <v>46223</v>
      </c>
      <c r="AV129" s="91">
        <v>0</v>
      </c>
      <c r="AW129" s="92">
        <v>47664</v>
      </c>
      <c r="AX129" s="92">
        <v>47664</v>
      </c>
      <c r="AY129" s="91"/>
      <c r="AZ129" s="91"/>
      <c r="BA129" s="91" t="s">
        <v>16433</v>
      </c>
      <c r="BB129" s="91" t="s">
        <v>7751</v>
      </c>
      <c r="BC129" s="91">
        <v>14354</v>
      </c>
      <c r="BD129" s="91" t="s">
        <v>15488</v>
      </c>
      <c r="BE129" s="91"/>
      <c r="BF129" s="91"/>
      <c r="BG129" s="91"/>
      <c r="BH129" s="91" t="s">
        <v>16434</v>
      </c>
      <c r="BI129" s="91" t="s">
        <v>11210</v>
      </c>
      <c r="BJ129" s="91" t="s">
        <v>13092</v>
      </c>
      <c r="BK129" s="91"/>
      <c r="BL129" s="91"/>
      <c r="BM129" s="91"/>
      <c r="BN129" s="91" t="s">
        <v>16603</v>
      </c>
      <c r="BO129" s="91" t="s">
        <v>16604</v>
      </c>
      <c r="BP129" s="91" t="s">
        <v>16605</v>
      </c>
      <c r="BQ129" s="91" t="s">
        <v>16606</v>
      </c>
      <c r="BR129" s="91"/>
      <c r="BS129" s="91" t="s">
        <v>15518</v>
      </c>
      <c r="BT129" s="91" t="s">
        <v>16607</v>
      </c>
      <c r="BU129" s="92">
        <v>45877</v>
      </c>
      <c r="BV129" s="92">
        <v>46224</v>
      </c>
      <c r="BW129" s="92">
        <v>46238</v>
      </c>
    </row>
    <row r="130" spans="1:75" x14ac:dyDescent="0.2">
      <c r="A130" s="91" t="s">
        <v>8826</v>
      </c>
      <c r="B130" s="91" t="s">
        <v>8827</v>
      </c>
      <c r="C130" s="91" t="s">
        <v>16595</v>
      </c>
      <c r="D130" s="91" t="s">
        <v>16596</v>
      </c>
      <c r="E130" s="91" t="s">
        <v>6127</v>
      </c>
      <c r="F130" s="91" t="s">
        <v>15561</v>
      </c>
      <c r="G130" s="91" t="s">
        <v>15561</v>
      </c>
      <c r="H130" s="91"/>
      <c r="I130" s="91" t="s">
        <v>16597</v>
      </c>
      <c r="J130" s="91" t="s">
        <v>8803</v>
      </c>
      <c r="K130" s="91" t="s">
        <v>16598</v>
      </c>
      <c r="L130" s="91" t="s">
        <v>15488</v>
      </c>
      <c r="M130" s="91"/>
      <c r="N130" s="91"/>
      <c r="O130" s="91"/>
      <c r="P130" s="91"/>
      <c r="Q130" s="91" t="s">
        <v>16599</v>
      </c>
      <c r="R130" s="91"/>
      <c r="S130" s="91"/>
      <c r="T130" s="91" t="s">
        <v>16600</v>
      </c>
      <c r="U130" s="91">
        <v>84624</v>
      </c>
      <c r="V130" s="91">
        <v>49027</v>
      </c>
      <c r="W130" s="91" t="s">
        <v>16601</v>
      </c>
      <c r="X130" s="91" t="s">
        <v>16602</v>
      </c>
      <c r="Y130" s="91">
        <v>18910</v>
      </c>
      <c r="Z130" s="91" t="s">
        <v>168</v>
      </c>
      <c r="AA130" s="91" t="s">
        <v>169</v>
      </c>
      <c r="AB130" s="91" t="s">
        <v>15493</v>
      </c>
      <c r="AC130" s="91" t="s">
        <v>15494</v>
      </c>
      <c r="AD130" s="91">
        <v>39.190444999999997</v>
      </c>
      <c r="AE130" s="91">
        <v>-112.37726600000001</v>
      </c>
      <c r="AF130" s="91">
        <v>4000</v>
      </c>
      <c r="AG130" s="91"/>
      <c r="AH130" s="91"/>
      <c r="AI130" s="91">
        <v>233</v>
      </c>
      <c r="AJ130" s="91"/>
      <c r="AK130" s="91"/>
      <c r="AL130" s="91"/>
      <c r="AM130" s="91">
        <v>233</v>
      </c>
      <c r="AN130" s="91"/>
      <c r="AO130" s="91"/>
      <c r="AP130" s="91"/>
      <c r="AQ130" s="92">
        <v>45875</v>
      </c>
      <c r="AR130" s="91"/>
      <c r="AS130" s="91"/>
      <c r="AT130" s="92">
        <v>45931</v>
      </c>
      <c r="AU130" s="92">
        <v>46223</v>
      </c>
      <c r="AV130" s="91">
        <v>0.05</v>
      </c>
      <c r="AW130" s="92">
        <v>47208</v>
      </c>
      <c r="AX130" s="92">
        <v>47208</v>
      </c>
      <c r="AY130" s="92">
        <v>46387</v>
      </c>
      <c r="AZ130" s="91" t="s">
        <v>16608</v>
      </c>
      <c r="BA130" s="91" t="s">
        <v>16433</v>
      </c>
      <c r="BB130" s="91" t="s">
        <v>7751</v>
      </c>
      <c r="BC130" s="91">
        <v>14354</v>
      </c>
      <c r="BD130" s="91" t="s">
        <v>15488</v>
      </c>
      <c r="BE130" s="91"/>
      <c r="BF130" s="91"/>
      <c r="BG130" s="91"/>
      <c r="BH130" s="91" t="s">
        <v>16434</v>
      </c>
      <c r="BI130" s="91" t="s">
        <v>11210</v>
      </c>
      <c r="BJ130" s="91" t="s">
        <v>13092</v>
      </c>
      <c r="BK130" s="91"/>
      <c r="BL130" s="91"/>
      <c r="BM130" s="91"/>
      <c r="BN130" s="91" t="s">
        <v>16603</v>
      </c>
      <c r="BO130" s="91" t="s">
        <v>16604</v>
      </c>
      <c r="BP130" s="91" t="s">
        <v>16605</v>
      </c>
      <c r="BQ130" s="91" t="s">
        <v>16606</v>
      </c>
      <c r="BR130" s="91"/>
      <c r="BS130" s="91" t="s">
        <v>15518</v>
      </c>
      <c r="BT130" s="91" t="s">
        <v>16609</v>
      </c>
      <c r="BU130" s="92">
        <v>45877</v>
      </c>
      <c r="BV130" s="92">
        <v>46224</v>
      </c>
      <c r="BW130" s="92">
        <v>46238</v>
      </c>
    </row>
    <row r="131" spans="1:75" x14ac:dyDescent="0.2">
      <c r="A131" s="93" t="s">
        <v>8937</v>
      </c>
      <c r="B131" s="91" t="s">
        <v>8938</v>
      </c>
      <c r="C131" s="91" t="s">
        <v>16610</v>
      </c>
      <c r="D131" s="91" t="s">
        <v>16611</v>
      </c>
      <c r="E131" s="91" t="s">
        <v>32</v>
      </c>
      <c r="F131" s="91"/>
      <c r="G131" s="91"/>
      <c r="H131" s="91"/>
      <c r="I131" s="91" t="s">
        <v>16612</v>
      </c>
      <c r="J131" s="91" t="s">
        <v>8932</v>
      </c>
      <c r="K131" s="91" t="s">
        <v>16613</v>
      </c>
      <c r="L131" s="91" t="s">
        <v>15488</v>
      </c>
      <c r="M131" s="91"/>
      <c r="N131" s="91"/>
      <c r="O131" s="91"/>
      <c r="P131" s="91"/>
      <c r="Q131" s="91"/>
      <c r="R131" s="91"/>
      <c r="S131" s="91"/>
      <c r="T131" s="91" t="s">
        <v>16614</v>
      </c>
      <c r="U131" s="91">
        <v>20175</v>
      </c>
      <c r="V131" s="91">
        <v>51107</v>
      </c>
      <c r="W131" s="91" t="s">
        <v>15645</v>
      </c>
      <c r="X131" s="91" t="s">
        <v>16615</v>
      </c>
      <c r="Y131" s="91">
        <v>44984</v>
      </c>
      <c r="Z131" s="91" t="s">
        <v>52</v>
      </c>
      <c r="AA131" s="91" t="s">
        <v>53</v>
      </c>
      <c r="AB131" s="91" t="s">
        <v>15493</v>
      </c>
      <c r="AC131" s="91" t="s">
        <v>15494</v>
      </c>
      <c r="AD131" s="91">
        <v>39.056286</v>
      </c>
      <c r="AE131" s="91">
        <v>-77.53304</v>
      </c>
      <c r="AF131" s="91">
        <v>130</v>
      </c>
      <c r="AG131" s="91">
        <v>325000</v>
      </c>
      <c r="AH131" s="91">
        <v>325000</v>
      </c>
      <c r="AI131" s="91"/>
      <c r="AJ131" s="91">
        <v>63.59</v>
      </c>
      <c r="AK131" s="91">
        <v>60.64</v>
      </c>
      <c r="AL131" s="91">
        <v>66.680000000000007</v>
      </c>
      <c r="AM131" s="91">
        <v>63.59</v>
      </c>
      <c r="AN131" s="91"/>
      <c r="AO131" s="91"/>
      <c r="AP131" s="91"/>
      <c r="AQ131" s="92">
        <v>45580</v>
      </c>
      <c r="AR131" s="91"/>
      <c r="AS131" s="91"/>
      <c r="AT131" s="91"/>
      <c r="AU131" s="92">
        <v>46216</v>
      </c>
      <c r="AV131" s="91">
        <v>0</v>
      </c>
      <c r="AW131" s="92">
        <v>47178</v>
      </c>
      <c r="AX131" s="92">
        <v>47178</v>
      </c>
      <c r="AY131" s="91"/>
      <c r="AZ131" s="91"/>
      <c r="BA131" s="91"/>
      <c r="BB131" s="91"/>
      <c r="BC131" s="91"/>
      <c r="BD131" s="91"/>
      <c r="BE131" s="91"/>
      <c r="BF131" s="91"/>
      <c r="BG131" s="91"/>
      <c r="BH131" s="91" t="s">
        <v>15514</v>
      </c>
      <c r="BI131" s="91" t="s">
        <v>2570</v>
      </c>
      <c r="BJ131" s="91" t="s">
        <v>13086</v>
      </c>
      <c r="BK131" s="91" t="s">
        <v>15641</v>
      </c>
      <c r="BL131" s="91" t="s">
        <v>2573</v>
      </c>
      <c r="BM131" s="91" t="s">
        <v>2574</v>
      </c>
      <c r="BN131" s="91"/>
      <c r="BO131" s="91" t="s">
        <v>16616</v>
      </c>
      <c r="BP131" s="91" t="s">
        <v>16617</v>
      </c>
      <c r="BQ131" s="91" t="s">
        <v>16618</v>
      </c>
      <c r="BR131" s="91"/>
      <c r="BS131" s="91" t="s">
        <v>15628</v>
      </c>
      <c r="BT131" s="91" t="s">
        <v>16619</v>
      </c>
      <c r="BU131" s="92">
        <v>45883</v>
      </c>
      <c r="BV131" s="92">
        <v>46220</v>
      </c>
      <c r="BW131" s="92">
        <v>46238</v>
      </c>
    </row>
    <row r="132" spans="1:75" x14ac:dyDescent="0.2">
      <c r="A132" s="91" t="s">
        <v>1862</v>
      </c>
      <c r="B132" s="91" t="s">
        <v>5849</v>
      </c>
      <c r="C132" s="91"/>
      <c r="D132" s="91"/>
      <c r="E132" s="91" t="s">
        <v>51</v>
      </c>
      <c r="F132" s="91"/>
      <c r="G132" s="91"/>
      <c r="H132" s="91"/>
      <c r="I132" s="91" t="s">
        <v>16620</v>
      </c>
      <c r="J132" s="91" t="s">
        <v>217</v>
      </c>
      <c r="K132" s="91" t="s">
        <v>16621</v>
      </c>
      <c r="L132" s="91" t="s">
        <v>15496</v>
      </c>
      <c r="M132" s="91" t="s">
        <v>16622</v>
      </c>
      <c r="N132" s="91" t="s">
        <v>16623</v>
      </c>
      <c r="O132" s="91" t="s">
        <v>16624</v>
      </c>
      <c r="P132" s="91"/>
      <c r="Q132" s="91"/>
      <c r="R132" s="91"/>
      <c r="S132" s="91"/>
      <c r="T132" s="91" t="s">
        <v>16625</v>
      </c>
      <c r="U132" s="91">
        <v>40203</v>
      </c>
      <c r="V132" s="91">
        <v>21111</v>
      </c>
      <c r="W132" s="91" t="s">
        <v>16088</v>
      </c>
      <c r="X132" s="91" t="s">
        <v>5844</v>
      </c>
      <c r="Y132" s="91">
        <v>48000</v>
      </c>
      <c r="Z132" s="91" t="s">
        <v>121</v>
      </c>
      <c r="AA132" s="91" t="s">
        <v>838</v>
      </c>
      <c r="AB132" s="91" t="s">
        <v>15493</v>
      </c>
      <c r="AC132" s="91" t="s">
        <v>15494</v>
      </c>
      <c r="AD132" s="91">
        <v>38.245857000000001</v>
      </c>
      <c r="AE132" s="91">
        <v>-85.758049999999997</v>
      </c>
      <c r="AF132" s="91"/>
      <c r="AG132" s="91">
        <v>10495</v>
      </c>
      <c r="AH132" s="91">
        <v>10495</v>
      </c>
      <c r="AI132" s="91"/>
      <c r="AJ132" s="91">
        <v>1.29</v>
      </c>
      <c r="AK132" s="91">
        <v>1.23</v>
      </c>
      <c r="AL132" s="91">
        <v>1.35</v>
      </c>
      <c r="AM132" s="91">
        <v>1.29</v>
      </c>
      <c r="AN132" s="91"/>
      <c r="AO132" s="91"/>
      <c r="AP132" s="91"/>
      <c r="AQ132" s="91"/>
      <c r="AR132" s="91"/>
      <c r="AS132" s="91"/>
      <c r="AT132" s="91"/>
      <c r="AU132" s="91"/>
      <c r="AV132" s="91"/>
      <c r="AW132" s="92">
        <v>43040</v>
      </c>
      <c r="AX132" s="91"/>
      <c r="AY132" s="91"/>
      <c r="AZ132" s="91"/>
      <c r="BA132" s="91" t="s">
        <v>16626</v>
      </c>
      <c r="BB132" s="91" t="s">
        <v>7780</v>
      </c>
      <c r="BC132" s="91">
        <v>11249</v>
      </c>
      <c r="BD132" s="91" t="s">
        <v>15496</v>
      </c>
      <c r="BE132" s="91" t="s">
        <v>16403</v>
      </c>
      <c r="BF132" s="91" t="s">
        <v>16404</v>
      </c>
      <c r="BG132" s="91" t="s">
        <v>16405</v>
      </c>
      <c r="BH132" s="91" t="s">
        <v>15514</v>
      </c>
      <c r="BI132" s="91" t="s">
        <v>2570</v>
      </c>
      <c r="BJ132" s="91" t="s">
        <v>13086</v>
      </c>
      <c r="BK132" s="91" t="s">
        <v>16627</v>
      </c>
      <c r="BL132" s="91" t="s">
        <v>2568</v>
      </c>
      <c r="BM132" s="91" t="s">
        <v>2569</v>
      </c>
      <c r="BN132" s="91"/>
      <c r="BO132" s="91" t="s">
        <v>16628</v>
      </c>
      <c r="BP132" s="91" t="s">
        <v>16629</v>
      </c>
      <c r="BQ132" s="91"/>
      <c r="BR132" s="91"/>
      <c r="BS132" s="91"/>
      <c r="BT132" s="91" t="s">
        <v>16630</v>
      </c>
      <c r="BU132" s="92">
        <v>45474</v>
      </c>
      <c r="BV132" s="92">
        <v>46219</v>
      </c>
      <c r="BW132" s="92">
        <v>46238</v>
      </c>
    </row>
    <row r="133" spans="1:75" x14ac:dyDescent="0.2">
      <c r="A133" s="91" t="s">
        <v>1888</v>
      </c>
      <c r="B133" s="91" t="s">
        <v>6327</v>
      </c>
      <c r="C133" s="91"/>
      <c r="D133" s="91"/>
      <c r="E133" s="91" t="s">
        <v>51</v>
      </c>
      <c r="F133" s="91"/>
      <c r="G133" s="91"/>
      <c r="H133" s="91"/>
      <c r="I133" s="91" t="s">
        <v>16620</v>
      </c>
      <c r="J133" s="91" t="s">
        <v>217</v>
      </c>
      <c r="K133" s="91" t="s">
        <v>16621</v>
      </c>
      <c r="L133" s="91" t="s">
        <v>15496</v>
      </c>
      <c r="M133" s="91" t="s">
        <v>16622</v>
      </c>
      <c r="N133" s="91" t="s">
        <v>16623</v>
      </c>
      <c r="O133" s="91" t="s">
        <v>16624</v>
      </c>
      <c r="P133" s="91"/>
      <c r="Q133" s="91"/>
      <c r="R133" s="91"/>
      <c r="S133" s="91"/>
      <c r="T133" s="91" t="s">
        <v>16631</v>
      </c>
      <c r="U133" s="91">
        <v>75247</v>
      </c>
      <c r="V133" s="91">
        <v>48113</v>
      </c>
      <c r="W133" s="91" t="s">
        <v>15551</v>
      </c>
      <c r="X133" s="91" t="s">
        <v>16632</v>
      </c>
      <c r="Y133" s="91">
        <v>19000</v>
      </c>
      <c r="Z133" s="91" t="s">
        <v>49</v>
      </c>
      <c r="AA133" s="91" t="s">
        <v>50</v>
      </c>
      <c r="AB133" s="91" t="s">
        <v>15493</v>
      </c>
      <c r="AC133" s="91" t="s">
        <v>15494</v>
      </c>
      <c r="AD133" s="91">
        <v>32.827972000000003</v>
      </c>
      <c r="AE133" s="91">
        <v>-96.884410000000003</v>
      </c>
      <c r="AF133" s="91"/>
      <c r="AG133" s="91">
        <v>10000</v>
      </c>
      <c r="AH133" s="91">
        <v>10000</v>
      </c>
      <c r="AI133" s="91"/>
      <c r="AJ133" s="91">
        <v>1.37</v>
      </c>
      <c r="AK133" s="91">
        <v>1.31</v>
      </c>
      <c r="AL133" s="91">
        <v>1.44</v>
      </c>
      <c r="AM133" s="91">
        <v>1.37</v>
      </c>
      <c r="AN133" s="91"/>
      <c r="AO133" s="91"/>
      <c r="AP133" s="91"/>
      <c r="AQ133" s="91"/>
      <c r="AR133" s="91"/>
      <c r="AS133" s="91"/>
      <c r="AT133" s="91"/>
      <c r="AU133" s="91"/>
      <c r="AV133" s="91"/>
      <c r="AW133" s="92">
        <v>36526</v>
      </c>
      <c r="AX133" s="91"/>
      <c r="AY133" s="91"/>
      <c r="AZ133" s="91"/>
      <c r="BA133" s="91" t="s">
        <v>15632</v>
      </c>
      <c r="BB133" s="91" t="s">
        <v>7743</v>
      </c>
      <c r="BC133" s="91">
        <v>44372</v>
      </c>
      <c r="BD133" s="91"/>
      <c r="BE133" s="91"/>
      <c r="BF133" s="91"/>
      <c r="BG133" s="91"/>
      <c r="BH133" s="91" t="s">
        <v>15555</v>
      </c>
      <c r="BI133" s="91" t="s">
        <v>13080</v>
      </c>
      <c r="BJ133" s="91" t="s">
        <v>13081</v>
      </c>
      <c r="BK133" s="91" t="s">
        <v>15556</v>
      </c>
      <c r="BL133" s="91" t="s">
        <v>2636</v>
      </c>
      <c r="BM133" s="91" t="s">
        <v>2637</v>
      </c>
      <c r="BN133" s="91"/>
      <c r="BO133" s="91" t="s">
        <v>16628</v>
      </c>
      <c r="BP133" s="91" t="s">
        <v>16633</v>
      </c>
      <c r="BQ133" s="91"/>
      <c r="BR133" s="91"/>
      <c r="BS133" s="91"/>
      <c r="BT133" s="91" t="s">
        <v>16247</v>
      </c>
      <c r="BU133" s="92">
        <v>45474</v>
      </c>
      <c r="BV133" s="92">
        <v>46219</v>
      </c>
      <c r="BW133" s="92">
        <v>46238</v>
      </c>
    </row>
    <row r="134" spans="1:75" x14ac:dyDescent="0.2">
      <c r="A134" s="91" t="s">
        <v>224</v>
      </c>
      <c r="B134" s="91" t="s">
        <v>5405</v>
      </c>
      <c r="C134" s="91"/>
      <c r="D134" s="91"/>
      <c r="E134" s="91" t="s">
        <v>51</v>
      </c>
      <c r="F134" s="91"/>
      <c r="G134" s="91"/>
      <c r="H134" s="91"/>
      <c r="I134" s="91" t="s">
        <v>16634</v>
      </c>
      <c r="J134" s="91" t="s">
        <v>304</v>
      </c>
      <c r="K134" s="91" t="s">
        <v>16635</v>
      </c>
      <c r="L134" s="91" t="s">
        <v>15496</v>
      </c>
      <c r="M134" s="91" t="s">
        <v>16636</v>
      </c>
      <c r="N134" s="91" t="s">
        <v>16637</v>
      </c>
      <c r="O134" s="91" t="s">
        <v>16638</v>
      </c>
      <c r="P134" s="91"/>
      <c r="Q134" s="91"/>
      <c r="R134" s="91"/>
      <c r="S134" s="91"/>
      <c r="T134" s="91" t="s">
        <v>16639</v>
      </c>
      <c r="U134" s="91">
        <v>60164</v>
      </c>
      <c r="V134" s="91">
        <v>17031</v>
      </c>
      <c r="W134" s="91" t="s">
        <v>15507</v>
      </c>
      <c r="X134" s="91" t="s">
        <v>16640</v>
      </c>
      <c r="Y134" s="91">
        <v>48242</v>
      </c>
      <c r="Z134" s="91" t="s">
        <v>46</v>
      </c>
      <c r="AA134" s="91" t="s">
        <v>47</v>
      </c>
      <c r="AB134" s="91" t="s">
        <v>15493</v>
      </c>
      <c r="AC134" s="91" t="s">
        <v>15494</v>
      </c>
      <c r="AD134" s="91">
        <v>41.923206</v>
      </c>
      <c r="AE134" s="91">
        <v>-87.918419999999998</v>
      </c>
      <c r="AF134" s="91">
        <v>15</v>
      </c>
      <c r="AG134" s="91">
        <v>705000</v>
      </c>
      <c r="AH134" s="91">
        <v>705000</v>
      </c>
      <c r="AI134" s="91"/>
      <c r="AJ134" s="91">
        <v>78</v>
      </c>
      <c r="AK134" s="91">
        <v>75.02</v>
      </c>
      <c r="AL134" s="91">
        <v>81.06</v>
      </c>
      <c r="AM134" s="91">
        <v>78</v>
      </c>
      <c r="AN134" s="91">
        <v>57.77778</v>
      </c>
      <c r="AO134" s="91">
        <v>1.35</v>
      </c>
      <c r="AP134" s="91">
        <v>28</v>
      </c>
      <c r="AQ134" s="91"/>
      <c r="AR134" s="91"/>
      <c r="AS134" s="91"/>
      <c r="AT134" s="92">
        <v>39355</v>
      </c>
      <c r="AU134" s="91"/>
      <c r="AV134" s="91"/>
      <c r="AW134" s="92">
        <v>39843</v>
      </c>
      <c r="AX134" s="91"/>
      <c r="AY134" s="91"/>
      <c r="AZ134" s="91"/>
      <c r="BA134" s="91" t="s">
        <v>15509</v>
      </c>
      <c r="BB134" s="91" t="s">
        <v>7750</v>
      </c>
      <c r="BC134" s="91">
        <v>4110</v>
      </c>
      <c r="BD134" s="91" t="s">
        <v>15510</v>
      </c>
      <c r="BE134" s="91" t="s">
        <v>15511</v>
      </c>
      <c r="BF134" s="91" t="s">
        <v>15512</v>
      </c>
      <c r="BG134" s="91" t="s">
        <v>15513</v>
      </c>
      <c r="BH134" s="91" t="s">
        <v>15514</v>
      </c>
      <c r="BI134" s="91" t="s">
        <v>2570</v>
      </c>
      <c r="BJ134" s="91" t="s">
        <v>13086</v>
      </c>
      <c r="BK134" s="91" t="s">
        <v>15515</v>
      </c>
      <c r="BL134" s="91" t="s">
        <v>2587</v>
      </c>
      <c r="BM134" s="91" t="s">
        <v>2588</v>
      </c>
      <c r="BN134" s="91"/>
      <c r="BO134" s="91"/>
      <c r="BP134" s="91" t="s">
        <v>16641</v>
      </c>
      <c r="BQ134" s="91"/>
      <c r="BR134" s="91"/>
      <c r="BS134" s="91"/>
      <c r="BT134" s="91" t="s">
        <v>16642</v>
      </c>
      <c r="BU134" s="92">
        <v>45474</v>
      </c>
      <c r="BV134" s="92">
        <v>46219</v>
      </c>
      <c r="BW134" s="92">
        <v>46238</v>
      </c>
    </row>
    <row r="135" spans="1:75" x14ac:dyDescent="0.2">
      <c r="A135" s="91" t="s">
        <v>7603</v>
      </c>
      <c r="B135" s="91" t="s">
        <v>7604</v>
      </c>
      <c r="C135" s="91" t="s">
        <v>16643</v>
      </c>
      <c r="D135" s="91" t="s">
        <v>16644</v>
      </c>
      <c r="E135" s="91" t="s">
        <v>6127</v>
      </c>
      <c r="F135" s="91"/>
      <c r="G135" s="91"/>
      <c r="H135" s="91"/>
      <c r="I135" s="91" t="s">
        <v>16634</v>
      </c>
      <c r="J135" s="91" t="s">
        <v>304</v>
      </c>
      <c r="K135" s="91" t="s">
        <v>16635</v>
      </c>
      <c r="L135" s="91" t="s">
        <v>15496</v>
      </c>
      <c r="M135" s="91" t="s">
        <v>16636</v>
      </c>
      <c r="N135" s="91" t="s">
        <v>16637</v>
      </c>
      <c r="O135" s="91" t="s">
        <v>16638</v>
      </c>
      <c r="P135" s="91"/>
      <c r="Q135" s="91"/>
      <c r="R135" s="91"/>
      <c r="S135" s="91"/>
      <c r="T135" s="91" t="s">
        <v>16645</v>
      </c>
      <c r="U135" s="91">
        <v>28650</v>
      </c>
      <c r="V135" s="91">
        <v>37035</v>
      </c>
      <c r="W135" s="91" t="s">
        <v>16646</v>
      </c>
      <c r="X135" s="91" t="s">
        <v>16647</v>
      </c>
      <c r="Y135" s="91">
        <v>40660</v>
      </c>
      <c r="Z135" s="91" t="s">
        <v>103</v>
      </c>
      <c r="AA135" s="91" t="s">
        <v>104</v>
      </c>
      <c r="AB135" s="91" t="s">
        <v>15493</v>
      </c>
      <c r="AC135" s="91" t="s">
        <v>15494</v>
      </c>
      <c r="AD135" s="91">
        <v>35.591000000000001</v>
      </c>
      <c r="AE135" s="91">
        <v>-81.230999999999995</v>
      </c>
      <c r="AF135" s="91">
        <v>292</v>
      </c>
      <c r="AG135" s="91">
        <v>250000</v>
      </c>
      <c r="AH135" s="91">
        <v>250000</v>
      </c>
      <c r="AI135" s="91">
        <v>48</v>
      </c>
      <c r="AJ135" s="91">
        <v>54</v>
      </c>
      <c r="AK135" s="91">
        <v>52.74</v>
      </c>
      <c r="AL135" s="91">
        <v>55.29</v>
      </c>
      <c r="AM135" s="91">
        <v>54</v>
      </c>
      <c r="AN135" s="91"/>
      <c r="AO135" s="91"/>
      <c r="AP135" s="91"/>
      <c r="AQ135" s="92">
        <v>45413</v>
      </c>
      <c r="AR135" s="91"/>
      <c r="AS135" s="91"/>
      <c r="AT135" s="92">
        <v>45731</v>
      </c>
      <c r="AU135" s="92">
        <v>46188</v>
      </c>
      <c r="AV135" s="91">
        <v>0.05</v>
      </c>
      <c r="AW135" s="92">
        <v>47391</v>
      </c>
      <c r="AX135" s="91"/>
      <c r="AY135" s="91"/>
      <c r="AZ135" s="91"/>
      <c r="BA135" s="91" t="s">
        <v>16487</v>
      </c>
      <c r="BB135" s="91" t="s">
        <v>7783</v>
      </c>
      <c r="BC135" s="91">
        <v>3046</v>
      </c>
      <c r="BD135" s="91" t="s">
        <v>15496</v>
      </c>
      <c r="BE135" s="91" t="s">
        <v>11205</v>
      </c>
      <c r="BF135" s="91" t="s">
        <v>16488</v>
      </c>
      <c r="BG135" s="91" t="s">
        <v>16489</v>
      </c>
      <c r="BH135" s="91" t="s">
        <v>16490</v>
      </c>
      <c r="BI135" s="91" t="s">
        <v>11205</v>
      </c>
      <c r="BJ135" s="91" t="s">
        <v>11206</v>
      </c>
      <c r="BK135" s="91"/>
      <c r="BL135" s="91"/>
      <c r="BM135" s="91"/>
      <c r="BN135" s="91"/>
      <c r="BO135" s="91" t="s">
        <v>16648</v>
      </c>
      <c r="BP135" s="91" t="s">
        <v>16649</v>
      </c>
      <c r="BQ135" s="91" t="s">
        <v>16650</v>
      </c>
      <c r="BR135" s="91"/>
      <c r="BS135" s="91" t="s">
        <v>15572</v>
      </c>
      <c r="BT135" s="91" t="s">
        <v>16651</v>
      </c>
      <c r="BU135" s="92">
        <v>45807</v>
      </c>
      <c r="BV135" s="92">
        <v>46219</v>
      </c>
      <c r="BW135" s="92">
        <v>46238</v>
      </c>
    </row>
    <row r="136" spans="1:75" x14ac:dyDescent="0.2">
      <c r="A136" s="91" t="s">
        <v>2912</v>
      </c>
      <c r="B136" s="91" t="s">
        <v>7172</v>
      </c>
      <c r="C136" s="91" t="s">
        <v>16652</v>
      </c>
      <c r="D136" s="91" t="s">
        <v>16653</v>
      </c>
      <c r="E136" s="91" t="s">
        <v>38</v>
      </c>
      <c r="F136" s="91"/>
      <c r="G136" s="91"/>
      <c r="H136" s="91"/>
      <c r="I136" s="91" t="s">
        <v>16634</v>
      </c>
      <c r="J136" s="91" t="s">
        <v>304</v>
      </c>
      <c r="K136" s="91" t="s">
        <v>16635</v>
      </c>
      <c r="L136" s="91" t="s">
        <v>15496</v>
      </c>
      <c r="M136" s="91" t="s">
        <v>16636</v>
      </c>
      <c r="N136" s="91" t="s">
        <v>16637</v>
      </c>
      <c r="O136" s="91" t="s">
        <v>16638</v>
      </c>
      <c r="P136" s="91"/>
      <c r="Q136" s="91"/>
      <c r="R136" s="91"/>
      <c r="S136" s="91"/>
      <c r="T136" s="91" t="s">
        <v>16654</v>
      </c>
      <c r="U136" s="91">
        <v>23917</v>
      </c>
      <c r="V136" s="91">
        <v>51117</v>
      </c>
      <c r="W136" s="91" t="s">
        <v>16655</v>
      </c>
      <c r="X136" s="91" t="s">
        <v>16656</v>
      </c>
      <c r="Y136" s="91">
        <v>9016</v>
      </c>
      <c r="Z136" s="91" t="s">
        <v>52</v>
      </c>
      <c r="AA136" s="91" t="s">
        <v>53</v>
      </c>
      <c r="AB136" s="91" t="s">
        <v>15493</v>
      </c>
      <c r="AC136" s="91" t="s">
        <v>15494</v>
      </c>
      <c r="AD136" s="91">
        <v>36.697234999999999</v>
      </c>
      <c r="AE136" s="91">
        <v>-78.356800000000007</v>
      </c>
      <c r="AF136" s="91">
        <v>329</v>
      </c>
      <c r="AG136" s="91">
        <v>241740</v>
      </c>
      <c r="AH136" s="91">
        <v>241740</v>
      </c>
      <c r="AI136" s="91"/>
      <c r="AJ136" s="91">
        <v>54</v>
      </c>
      <c r="AK136" s="91">
        <v>52.86</v>
      </c>
      <c r="AL136" s="91">
        <v>55.17</v>
      </c>
      <c r="AM136" s="91">
        <v>54</v>
      </c>
      <c r="AN136" s="91">
        <v>47.368000000000002</v>
      </c>
      <c r="AO136" s="91"/>
      <c r="AP136" s="91"/>
      <c r="AQ136" s="91"/>
      <c r="AR136" s="91"/>
      <c r="AS136" s="91"/>
      <c r="AT136" s="92">
        <v>45748</v>
      </c>
      <c r="AU136" s="92">
        <v>46190</v>
      </c>
      <c r="AV136" s="91">
        <v>0.85</v>
      </c>
      <c r="AW136" s="92">
        <v>46476</v>
      </c>
      <c r="AX136" s="92">
        <v>46476</v>
      </c>
      <c r="AY136" s="91"/>
      <c r="AZ136" s="91"/>
      <c r="BA136" s="91" t="s">
        <v>15667</v>
      </c>
      <c r="BB136" s="91" t="s">
        <v>7752</v>
      </c>
      <c r="BC136" s="91">
        <v>19876</v>
      </c>
      <c r="BD136" s="91" t="s">
        <v>15496</v>
      </c>
      <c r="BE136" s="91" t="s">
        <v>15668</v>
      </c>
      <c r="BF136" s="91" t="s">
        <v>15669</v>
      </c>
      <c r="BG136" s="91" t="s">
        <v>15670</v>
      </c>
      <c r="BH136" s="91" t="s">
        <v>15514</v>
      </c>
      <c r="BI136" s="91" t="s">
        <v>2570</v>
      </c>
      <c r="BJ136" s="91" t="s">
        <v>13086</v>
      </c>
      <c r="BK136" s="91" t="s">
        <v>15641</v>
      </c>
      <c r="BL136" s="91" t="s">
        <v>2573</v>
      </c>
      <c r="BM136" s="91" t="s">
        <v>2574</v>
      </c>
      <c r="BN136" s="91"/>
      <c r="BO136" s="91" t="s">
        <v>16657</v>
      </c>
      <c r="BP136" s="91" t="s">
        <v>16658</v>
      </c>
      <c r="BQ136" s="91" t="s">
        <v>16659</v>
      </c>
      <c r="BR136" s="91"/>
      <c r="BS136" s="91" t="s">
        <v>15572</v>
      </c>
      <c r="BT136" s="91" t="s">
        <v>16660</v>
      </c>
      <c r="BU136" s="92">
        <v>45555</v>
      </c>
      <c r="BV136" s="92">
        <v>46219</v>
      </c>
      <c r="BW136" s="92">
        <v>46238</v>
      </c>
    </row>
    <row r="137" spans="1:75" x14ac:dyDescent="0.2">
      <c r="A137" s="91" t="s">
        <v>2339</v>
      </c>
      <c r="B137" s="91" t="s">
        <v>5016</v>
      </c>
      <c r="C137" s="91" t="s">
        <v>16661</v>
      </c>
      <c r="D137" s="91" t="s">
        <v>16662</v>
      </c>
      <c r="E137" s="91" t="s">
        <v>51</v>
      </c>
      <c r="F137" s="91"/>
      <c r="G137" s="91"/>
      <c r="H137" s="91"/>
      <c r="I137" s="91" t="s">
        <v>16634</v>
      </c>
      <c r="J137" s="91" t="s">
        <v>304</v>
      </c>
      <c r="K137" s="91" t="s">
        <v>16635</v>
      </c>
      <c r="L137" s="91" t="s">
        <v>15496</v>
      </c>
      <c r="M137" s="91" t="s">
        <v>16636</v>
      </c>
      <c r="N137" s="91" t="s">
        <v>16637</v>
      </c>
      <c r="O137" s="91" t="s">
        <v>16638</v>
      </c>
      <c r="P137" s="91"/>
      <c r="Q137" s="91"/>
      <c r="R137" s="91"/>
      <c r="S137" s="91"/>
      <c r="T137" s="91" t="s">
        <v>16663</v>
      </c>
      <c r="U137" s="91">
        <v>85338</v>
      </c>
      <c r="V137" s="91">
        <v>4013</v>
      </c>
      <c r="W137" s="91" t="s">
        <v>15690</v>
      </c>
      <c r="X137" s="91" t="s">
        <v>16664</v>
      </c>
      <c r="Y137" s="91">
        <v>28380</v>
      </c>
      <c r="Z137" s="91" t="s">
        <v>41</v>
      </c>
      <c r="AA137" s="91" t="s">
        <v>42</v>
      </c>
      <c r="AB137" s="91" t="s">
        <v>15493</v>
      </c>
      <c r="AC137" s="91" t="s">
        <v>15494</v>
      </c>
      <c r="AD137" s="91">
        <v>33.412860000000002</v>
      </c>
      <c r="AE137" s="91">
        <v>-112.36474</v>
      </c>
      <c r="AF137" s="91">
        <v>279</v>
      </c>
      <c r="AG137" s="91">
        <v>245000</v>
      </c>
      <c r="AH137" s="91">
        <v>245000</v>
      </c>
      <c r="AI137" s="91">
        <v>54</v>
      </c>
      <c r="AJ137" s="91">
        <v>77</v>
      </c>
      <c r="AK137" s="91">
        <v>75.010000000000005</v>
      </c>
      <c r="AL137" s="91">
        <v>79.040000000000006</v>
      </c>
      <c r="AM137" s="91">
        <v>77</v>
      </c>
      <c r="AN137" s="91"/>
      <c r="AO137" s="91"/>
      <c r="AP137" s="91">
        <v>30</v>
      </c>
      <c r="AQ137" s="91"/>
      <c r="AR137" s="91"/>
      <c r="AS137" s="91"/>
      <c r="AT137" s="92">
        <v>45412</v>
      </c>
      <c r="AU137" s="91"/>
      <c r="AV137" s="91"/>
      <c r="AW137" s="92">
        <v>45930</v>
      </c>
      <c r="AX137" s="91"/>
      <c r="AY137" s="91"/>
      <c r="AZ137" s="91"/>
      <c r="BA137" s="91" t="s">
        <v>16665</v>
      </c>
      <c r="BB137" s="91" t="s">
        <v>7748</v>
      </c>
      <c r="BC137" s="91">
        <v>803</v>
      </c>
      <c r="BD137" s="91"/>
      <c r="BE137" s="91"/>
      <c r="BF137" s="91"/>
      <c r="BG137" s="91"/>
      <c r="BH137" s="91" t="s">
        <v>16561</v>
      </c>
      <c r="BI137" s="91" t="s">
        <v>11202</v>
      </c>
      <c r="BJ137" s="91" t="s">
        <v>13088</v>
      </c>
      <c r="BK137" s="91"/>
      <c r="BL137" s="91"/>
      <c r="BM137" s="91"/>
      <c r="BN137" s="91"/>
      <c r="BO137" s="91" t="s">
        <v>16666</v>
      </c>
      <c r="BP137" s="91" t="s">
        <v>16667</v>
      </c>
      <c r="BQ137" s="91"/>
      <c r="BR137" s="91"/>
      <c r="BS137" s="91"/>
      <c r="BT137" s="91" t="s">
        <v>16668</v>
      </c>
      <c r="BU137" s="92">
        <v>45474</v>
      </c>
      <c r="BV137" s="92">
        <v>46219</v>
      </c>
      <c r="BW137" s="92">
        <v>46238</v>
      </c>
    </row>
    <row r="138" spans="1:75" x14ac:dyDescent="0.2">
      <c r="A138" s="91" t="s">
        <v>2342</v>
      </c>
      <c r="B138" s="91" t="s">
        <v>5019</v>
      </c>
      <c r="C138" s="91" t="s">
        <v>16669</v>
      </c>
      <c r="D138" s="91" t="s">
        <v>16670</v>
      </c>
      <c r="E138" s="91" t="s">
        <v>38</v>
      </c>
      <c r="F138" s="91"/>
      <c r="G138" s="91"/>
      <c r="H138" s="91"/>
      <c r="I138" s="91" t="s">
        <v>16634</v>
      </c>
      <c r="J138" s="91" t="s">
        <v>304</v>
      </c>
      <c r="K138" s="91" t="s">
        <v>16635</v>
      </c>
      <c r="L138" s="91" t="s">
        <v>15496</v>
      </c>
      <c r="M138" s="91" t="s">
        <v>16636</v>
      </c>
      <c r="N138" s="91" t="s">
        <v>16637</v>
      </c>
      <c r="O138" s="91" t="s">
        <v>16638</v>
      </c>
      <c r="P138" s="91"/>
      <c r="Q138" s="91"/>
      <c r="R138" s="91"/>
      <c r="S138" s="91"/>
      <c r="T138" s="91" t="s">
        <v>16671</v>
      </c>
      <c r="U138" s="91">
        <v>85395</v>
      </c>
      <c r="V138" s="91">
        <v>4013</v>
      </c>
      <c r="W138" s="91" t="s">
        <v>15690</v>
      </c>
      <c r="X138" s="91" t="s">
        <v>16664</v>
      </c>
      <c r="Y138" s="91">
        <v>28380</v>
      </c>
      <c r="Z138" s="91" t="s">
        <v>41</v>
      </c>
      <c r="AA138" s="91" t="s">
        <v>42</v>
      </c>
      <c r="AB138" s="91" t="s">
        <v>15493</v>
      </c>
      <c r="AC138" s="91" t="s">
        <v>15494</v>
      </c>
      <c r="AD138" s="91">
        <v>33.490490000000001</v>
      </c>
      <c r="AE138" s="91">
        <v>-112.43893</v>
      </c>
      <c r="AF138" s="91">
        <v>147</v>
      </c>
      <c r="AG138" s="91">
        <v>245000</v>
      </c>
      <c r="AH138" s="91">
        <v>245000</v>
      </c>
      <c r="AI138" s="91"/>
      <c r="AJ138" s="91">
        <v>54</v>
      </c>
      <c r="AK138" s="91">
        <v>52.59</v>
      </c>
      <c r="AL138" s="91">
        <v>55.45</v>
      </c>
      <c r="AM138" s="91">
        <v>54</v>
      </c>
      <c r="AN138" s="91"/>
      <c r="AO138" s="91"/>
      <c r="AP138" s="91">
        <v>20</v>
      </c>
      <c r="AQ138" s="91"/>
      <c r="AR138" s="91"/>
      <c r="AS138" s="91"/>
      <c r="AT138" s="92">
        <v>45566</v>
      </c>
      <c r="AU138" s="92">
        <v>46213</v>
      </c>
      <c r="AV138" s="91">
        <v>0.85</v>
      </c>
      <c r="AW138" s="92">
        <v>46476</v>
      </c>
      <c r="AX138" s="92">
        <v>46476</v>
      </c>
      <c r="AY138" s="91"/>
      <c r="AZ138" s="91"/>
      <c r="BA138" s="91" t="s">
        <v>16665</v>
      </c>
      <c r="BB138" s="91" t="s">
        <v>7748</v>
      </c>
      <c r="BC138" s="91">
        <v>803</v>
      </c>
      <c r="BD138" s="91"/>
      <c r="BE138" s="91"/>
      <c r="BF138" s="91"/>
      <c r="BG138" s="91"/>
      <c r="BH138" s="91" t="s">
        <v>16561</v>
      </c>
      <c r="BI138" s="91" t="s">
        <v>11202</v>
      </c>
      <c r="BJ138" s="91" t="s">
        <v>13088</v>
      </c>
      <c r="BK138" s="91"/>
      <c r="BL138" s="91"/>
      <c r="BM138" s="91"/>
      <c r="BN138" s="91"/>
      <c r="BO138" s="91"/>
      <c r="BP138" s="91" t="s">
        <v>16672</v>
      </c>
      <c r="BQ138" s="91" t="s">
        <v>16673</v>
      </c>
      <c r="BR138" s="91"/>
      <c r="BS138" s="91" t="s">
        <v>15572</v>
      </c>
      <c r="BT138" s="91" t="s">
        <v>16674</v>
      </c>
      <c r="BU138" s="92">
        <v>45474</v>
      </c>
      <c r="BV138" s="92">
        <v>46225</v>
      </c>
      <c r="BW138" s="92">
        <v>46238</v>
      </c>
    </row>
    <row r="139" spans="1:75" x14ac:dyDescent="0.2">
      <c r="A139" s="91" t="s">
        <v>2302</v>
      </c>
      <c r="B139" s="91" t="s">
        <v>6257</v>
      </c>
      <c r="C139" s="91" t="s">
        <v>16675</v>
      </c>
      <c r="D139" s="91" t="s">
        <v>16676</v>
      </c>
      <c r="E139" s="91" t="s">
        <v>32</v>
      </c>
      <c r="F139" s="91"/>
      <c r="G139" s="91"/>
      <c r="H139" s="91"/>
      <c r="I139" s="91" t="s">
        <v>16634</v>
      </c>
      <c r="J139" s="91" t="s">
        <v>304</v>
      </c>
      <c r="K139" s="91" t="s">
        <v>16635</v>
      </c>
      <c r="L139" s="91" t="s">
        <v>15496</v>
      </c>
      <c r="M139" s="91" t="s">
        <v>16636</v>
      </c>
      <c r="N139" s="91" t="s">
        <v>16637</v>
      </c>
      <c r="O139" s="91" t="s">
        <v>16638</v>
      </c>
      <c r="P139" s="91"/>
      <c r="Q139" s="91"/>
      <c r="R139" s="91"/>
      <c r="S139" s="91"/>
      <c r="T139" s="91" t="s">
        <v>16677</v>
      </c>
      <c r="U139" s="91">
        <v>43025</v>
      </c>
      <c r="V139" s="91">
        <v>39089</v>
      </c>
      <c r="W139" s="91" t="s">
        <v>15726</v>
      </c>
      <c r="X139" s="91" t="s">
        <v>16678</v>
      </c>
      <c r="Y139" s="91">
        <v>34790</v>
      </c>
      <c r="Z139" s="91" t="s">
        <v>56</v>
      </c>
      <c r="AA139" s="91" t="s">
        <v>57</v>
      </c>
      <c r="AB139" s="91" t="s">
        <v>15493</v>
      </c>
      <c r="AC139" s="91" t="s">
        <v>15494</v>
      </c>
      <c r="AD139" s="91">
        <v>39.967243000000003</v>
      </c>
      <c r="AE139" s="91">
        <v>-82.495570000000001</v>
      </c>
      <c r="AF139" s="91">
        <v>200</v>
      </c>
      <c r="AG139" s="91">
        <v>245000</v>
      </c>
      <c r="AH139" s="91">
        <v>245000</v>
      </c>
      <c r="AI139" s="91"/>
      <c r="AJ139" s="91">
        <v>77.180000000000007</v>
      </c>
      <c r="AK139" s="91">
        <v>75.150000000000006</v>
      </c>
      <c r="AL139" s="91">
        <v>79.260000000000005</v>
      </c>
      <c r="AM139" s="91">
        <v>77.180000000000007</v>
      </c>
      <c r="AN139" s="91"/>
      <c r="AO139" s="91"/>
      <c r="AP139" s="91"/>
      <c r="AQ139" s="92">
        <v>45306</v>
      </c>
      <c r="AR139" s="92">
        <v>45755</v>
      </c>
      <c r="AS139" s="91"/>
      <c r="AT139" s="91"/>
      <c r="AU139" s="92">
        <v>46205</v>
      </c>
      <c r="AV139" s="91">
        <v>0</v>
      </c>
      <c r="AW139" s="92">
        <v>47207</v>
      </c>
      <c r="AX139" s="92">
        <v>47207</v>
      </c>
      <c r="AY139" s="92">
        <v>47483</v>
      </c>
      <c r="AZ139" s="91" t="s">
        <v>16679</v>
      </c>
      <c r="BA139" s="91" t="s">
        <v>15680</v>
      </c>
      <c r="BB139" s="91" t="s">
        <v>7753</v>
      </c>
      <c r="BC139" s="91">
        <v>14006</v>
      </c>
      <c r="BD139" s="91" t="s">
        <v>15496</v>
      </c>
      <c r="BE139" s="91" t="s">
        <v>2581</v>
      </c>
      <c r="BF139" s="91" t="s">
        <v>15681</v>
      </c>
      <c r="BG139" s="91" t="s">
        <v>15682</v>
      </c>
      <c r="BH139" s="91" t="s">
        <v>15514</v>
      </c>
      <c r="BI139" s="91" t="s">
        <v>2570</v>
      </c>
      <c r="BJ139" s="91" t="s">
        <v>13086</v>
      </c>
      <c r="BK139" s="91" t="s">
        <v>15711</v>
      </c>
      <c r="BL139" s="91" t="s">
        <v>2581</v>
      </c>
      <c r="BM139" s="91" t="s">
        <v>2582</v>
      </c>
      <c r="BN139" s="91"/>
      <c r="BO139" s="91" t="s">
        <v>16680</v>
      </c>
      <c r="BP139" s="91" t="s">
        <v>16681</v>
      </c>
      <c r="BQ139" s="91"/>
      <c r="BR139" s="91"/>
      <c r="BS139" s="91" t="s">
        <v>15572</v>
      </c>
      <c r="BT139" s="91" t="s">
        <v>16682</v>
      </c>
      <c r="BU139" s="92">
        <v>45555</v>
      </c>
      <c r="BV139" s="92">
        <v>46219</v>
      </c>
      <c r="BW139" s="92">
        <v>46238</v>
      </c>
    </row>
    <row r="140" spans="1:75" x14ac:dyDescent="0.2">
      <c r="A140" s="91" t="s">
        <v>1964</v>
      </c>
      <c r="B140" s="91" t="s">
        <v>7152</v>
      </c>
      <c r="C140" s="91" t="s">
        <v>16683</v>
      </c>
      <c r="D140" s="91" t="s">
        <v>16684</v>
      </c>
      <c r="E140" s="91" t="s">
        <v>51</v>
      </c>
      <c r="F140" s="91"/>
      <c r="G140" s="91"/>
      <c r="H140" s="91"/>
      <c r="I140" s="91" t="s">
        <v>16634</v>
      </c>
      <c r="J140" s="91" t="s">
        <v>304</v>
      </c>
      <c r="K140" s="91" t="s">
        <v>16635</v>
      </c>
      <c r="L140" s="91" t="s">
        <v>15496</v>
      </c>
      <c r="M140" s="91" t="s">
        <v>16636</v>
      </c>
      <c r="N140" s="91" t="s">
        <v>16637</v>
      </c>
      <c r="O140" s="91" t="s">
        <v>16638</v>
      </c>
      <c r="P140" s="91"/>
      <c r="Q140" s="91"/>
      <c r="R140" s="91"/>
      <c r="S140" s="91"/>
      <c r="T140" s="91" t="s">
        <v>16685</v>
      </c>
      <c r="U140" s="91">
        <v>20175</v>
      </c>
      <c r="V140" s="91">
        <v>51107</v>
      </c>
      <c r="W140" s="91" t="s">
        <v>15645</v>
      </c>
      <c r="X140" s="91" t="s">
        <v>16615</v>
      </c>
      <c r="Y140" s="91">
        <v>44984</v>
      </c>
      <c r="Z140" s="91" t="s">
        <v>52</v>
      </c>
      <c r="AA140" s="91" t="s">
        <v>53</v>
      </c>
      <c r="AB140" s="91" t="s">
        <v>15493</v>
      </c>
      <c r="AC140" s="91" t="s">
        <v>15494</v>
      </c>
      <c r="AD140" s="91">
        <v>39.075687000000002</v>
      </c>
      <c r="AE140" s="91">
        <v>-77.562939999999998</v>
      </c>
      <c r="AF140" s="91">
        <v>323</v>
      </c>
      <c r="AG140" s="91">
        <v>96000</v>
      </c>
      <c r="AH140" s="91">
        <v>96000</v>
      </c>
      <c r="AI140" s="91">
        <v>30</v>
      </c>
      <c r="AJ140" s="91">
        <v>18</v>
      </c>
      <c r="AK140" s="91">
        <v>17.53</v>
      </c>
      <c r="AL140" s="91">
        <v>18.489999999999998</v>
      </c>
      <c r="AM140" s="91">
        <v>18</v>
      </c>
      <c r="AN140" s="91">
        <v>15.789474</v>
      </c>
      <c r="AO140" s="91">
        <v>1.1399999999999999</v>
      </c>
      <c r="AP140" s="91">
        <v>8</v>
      </c>
      <c r="AQ140" s="91"/>
      <c r="AR140" s="91"/>
      <c r="AS140" s="91"/>
      <c r="AT140" s="92">
        <v>43981</v>
      </c>
      <c r="AU140" s="91"/>
      <c r="AV140" s="91"/>
      <c r="AW140" s="92">
        <v>44407</v>
      </c>
      <c r="AX140" s="92">
        <v>44407</v>
      </c>
      <c r="AY140" s="91"/>
      <c r="AZ140" s="91"/>
      <c r="BA140" s="91" t="s">
        <v>15667</v>
      </c>
      <c r="BB140" s="91" t="s">
        <v>7752</v>
      </c>
      <c r="BC140" s="91">
        <v>19876</v>
      </c>
      <c r="BD140" s="91" t="s">
        <v>15496</v>
      </c>
      <c r="BE140" s="91" t="s">
        <v>15668</v>
      </c>
      <c r="BF140" s="91" t="s">
        <v>15669</v>
      </c>
      <c r="BG140" s="91" t="s">
        <v>15670</v>
      </c>
      <c r="BH140" s="91" t="s">
        <v>15514</v>
      </c>
      <c r="BI140" s="91" t="s">
        <v>2570</v>
      </c>
      <c r="BJ140" s="91" t="s">
        <v>13086</v>
      </c>
      <c r="BK140" s="91" t="s">
        <v>15641</v>
      </c>
      <c r="BL140" s="91" t="s">
        <v>2573</v>
      </c>
      <c r="BM140" s="91" t="s">
        <v>2574</v>
      </c>
      <c r="BN140" s="91"/>
      <c r="BO140" s="91" t="s">
        <v>16686</v>
      </c>
      <c r="BP140" s="91" t="s">
        <v>16687</v>
      </c>
      <c r="BQ140" s="91"/>
      <c r="BR140" s="91"/>
      <c r="BS140" s="91"/>
      <c r="BT140" s="91" t="s">
        <v>16642</v>
      </c>
      <c r="BU140" s="92">
        <v>45474</v>
      </c>
      <c r="BV140" s="92">
        <v>46219</v>
      </c>
      <c r="BW140" s="92">
        <v>46238</v>
      </c>
    </row>
    <row r="141" spans="1:75" x14ac:dyDescent="0.2">
      <c r="A141" s="91" t="s">
        <v>7760</v>
      </c>
      <c r="B141" s="91" t="s">
        <v>12255</v>
      </c>
      <c r="C141" s="91" t="s">
        <v>16688</v>
      </c>
      <c r="D141" s="91" t="s">
        <v>16689</v>
      </c>
      <c r="E141" s="91" t="s">
        <v>32</v>
      </c>
      <c r="F141" s="91"/>
      <c r="G141" s="91"/>
      <c r="H141" s="91"/>
      <c r="I141" s="91" t="s">
        <v>16634</v>
      </c>
      <c r="J141" s="91" t="s">
        <v>304</v>
      </c>
      <c r="K141" s="91" t="s">
        <v>16635</v>
      </c>
      <c r="L141" s="91" t="s">
        <v>15496</v>
      </c>
      <c r="M141" s="91" t="s">
        <v>16636</v>
      </c>
      <c r="N141" s="91" t="s">
        <v>16637</v>
      </c>
      <c r="O141" s="91" t="s">
        <v>16638</v>
      </c>
      <c r="P141" s="91"/>
      <c r="Q141" s="91"/>
      <c r="R141" s="91"/>
      <c r="S141" s="91"/>
      <c r="T141" s="91" t="s">
        <v>16690</v>
      </c>
      <c r="U141" s="91">
        <v>27574</v>
      </c>
      <c r="V141" s="91">
        <v>37145</v>
      </c>
      <c r="W141" s="91" t="s">
        <v>16691</v>
      </c>
      <c r="X141" s="91" t="s">
        <v>16692</v>
      </c>
      <c r="Y141" s="91">
        <v>58160</v>
      </c>
      <c r="Z141" s="91" t="s">
        <v>103</v>
      </c>
      <c r="AA141" s="91" t="s">
        <v>104</v>
      </c>
      <c r="AB141" s="91" t="s">
        <v>15493</v>
      </c>
      <c r="AC141" s="91" t="s">
        <v>15494</v>
      </c>
      <c r="AD141" s="91">
        <v>36.468147000000002</v>
      </c>
      <c r="AE141" s="91">
        <v>-78.996573999999995</v>
      </c>
      <c r="AF141" s="91">
        <v>1350</v>
      </c>
      <c r="AG141" s="91"/>
      <c r="AH141" s="91"/>
      <c r="AI141" s="91"/>
      <c r="AJ141" s="91">
        <v>43.16</v>
      </c>
      <c r="AK141" s="91">
        <v>42.03</v>
      </c>
      <c r="AL141" s="91">
        <v>44.32</v>
      </c>
      <c r="AM141" s="91">
        <v>43.16</v>
      </c>
      <c r="AN141" s="91"/>
      <c r="AO141" s="91"/>
      <c r="AP141" s="91"/>
      <c r="AQ141" s="92">
        <v>45596</v>
      </c>
      <c r="AR141" s="91"/>
      <c r="AS141" s="91"/>
      <c r="AT141" s="91"/>
      <c r="AU141" s="92">
        <v>46204</v>
      </c>
      <c r="AV141" s="91">
        <v>0</v>
      </c>
      <c r="AW141" s="92">
        <v>46934</v>
      </c>
      <c r="AX141" s="91"/>
      <c r="AY141" s="91"/>
      <c r="AZ141" s="91"/>
      <c r="BA141" s="91" t="s">
        <v>16487</v>
      </c>
      <c r="BB141" s="91" t="s">
        <v>7783</v>
      </c>
      <c r="BC141" s="91">
        <v>3046</v>
      </c>
      <c r="BD141" s="91" t="s">
        <v>15496</v>
      </c>
      <c r="BE141" s="91" t="s">
        <v>11205</v>
      </c>
      <c r="BF141" s="91" t="s">
        <v>16488</v>
      </c>
      <c r="BG141" s="91" t="s">
        <v>16489</v>
      </c>
      <c r="BH141" s="91" t="s">
        <v>15514</v>
      </c>
      <c r="BI141" s="91" t="s">
        <v>2570</v>
      </c>
      <c r="BJ141" s="91" t="s">
        <v>13086</v>
      </c>
      <c r="BK141" s="91" t="s">
        <v>15641</v>
      </c>
      <c r="BL141" s="91" t="s">
        <v>2573</v>
      </c>
      <c r="BM141" s="91" t="s">
        <v>2574</v>
      </c>
      <c r="BN141" s="91"/>
      <c r="BO141" s="91" t="s">
        <v>16693</v>
      </c>
      <c r="BP141" s="91" t="s">
        <v>16694</v>
      </c>
      <c r="BQ141" s="91"/>
      <c r="BR141" s="91"/>
      <c r="BS141" s="91" t="s">
        <v>15572</v>
      </c>
      <c r="BT141" s="91" t="s">
        <v>16695</v>
      </c>
      <c r="BU141" s="92">
        <v>45611</v>
      </c>
      <c r="BV141" s="92">
        <v>46224</v>
      </c>
      <c r="BW141" s="92">
        <v>46238</v>
      </c>
    </row>
    <row r="142" spans="1:75" x14ac:dyDescent="0.2">
      <c r="A142" s="91" t="s">
        <v>2063</v>
      </c>
      <c r="B142" s="91" t="s">
        <v>6752</v>
      </c>
      <c r="C142" s="91" t="s">
        <v>16696</v>
      </c>
      <c r="D142" s="91" t="s">
        <v>16697</v>
      </c>
      <c r="E142" s="91" t="s">
        <v>51</v>
      </c>
      <c r="F142" s="91" t="s">
        <v>15561</v>
      </c>
      <c r="G142" s="91"/>
      <c r="H142" s="91"/>
      <c r="I142" s="91" t="s">
        <v>16698</v>
      </c>
      <c r="J142" s="91" t="s">
        <v>2047</v>
      </c>
      <c r="K142" s="91" t="s">
        <v>16699</v>
      </c>
      <c r="L142" s="91" t="s">
        <v>15496</v>
      </c>
      <c r="M142" s="91"/>
      <c r="N142" s="91"/>
      <c r="O142" s="91"/>
      <c r="P142" s="91"/>
      <c r="Q142" s="91"/>
      <c r="R142" s="91"/>
      <c r="S142" s="91"/>
      <c r="T142" s="91" t="s">
        <v>16700</v>
      </c>
      <c r="U142" s="91">
        <v>85212</v>
      </c>
      <c r="V142" s="91">
        <v>4013</v>
      </c>
      <c r="W142" s="91" t="s">
        <v>15690</v>
      </c>
      <c r="X142" s="91" t="s">
        <v>15691</v>
      </c>
      <c r="Y142" s="91">
        <v>46000</v>
      </c>
      <c r="Z142" s="91" t="s">
        <v>41</v>
      </c>
      <c r="AA142" s="91" t="s">
        <v>42</v>
      </c>
      <c r="AB142" s="91" t="s">
        <v>15493</v>
      </c>
      <c r="AC142" s="91" t="s">
        <v>15494</v>
      </c>
      <c r="AD142" s="91">
        <v>33.352814000000002</v>
      </c>
      <c r="AE142" s="91">
        <v>-111.61404400000001</v>
      </c>
      <c r="AF142" s="91"/>
      <c r="AG142" s="91">
        <v>126000</v>
      </c>
      <c r="AH142" s="91">
        <v>126000</v>
      </c>
      <c r="AI142" s="91">
        <v>36</v>
      </c>
      <c r="AJ142" s="91">
        <v>17.59</v>
      </c>
      <c r="AK142" s="91">
        <v>16.78</v>
      </c>
      <c r="AL142" s="91">
        <v>18.45</v>
      </c>
      <c r="AM142" s="91">
        <v>36</v>
      </c>
      <c r="AN142" s="91">
        <v>36</v>
      </c>
      <c r="AO142" s="91"/>
      <c r="AP142" s="91">
        <v>25</v>
      </c>
      <c r="AQ142" s="92">
        <v>44425</v>
      </c>
      <c r="AR142" s="91"/>
      <c r="AS142" s="91"/>
      <c r="AT142" s="92">
        <v>45017</v>
      </c>
      <c r="AU142" s="92">
        <v>46039</v>
      </c>
      <c r="AV142" s="91"/>
      <c r="AW142" s="92">
        <v>45580</v>
      </c>
      <c r="AX142" s="91"/>
      <c r="AY142" s="91"/>
      <c r="AZ142" s="91"/>
      <c r="BA142" s="91" t="s">
        <v>15692</v>
      </c>
      <c r="BB142" s="91" t="s">
        <v>7754</v>
      </c>
      <c r="BC142" s="91">
        <v>16572</v>
      </c>
      <c r="BD142" s="91" t="s">
        <v>15488</v>
      </c>
      <c r="BE142" s="91"/>
      <c r="BF142" s="91"/>
      <c r="BG142" s="91"/>
      <c r="BH142" s="91" t="s">
        <v>15693</v>
      </c>
      <c r="BI142" s="91" t="s">
        <v>11215</v>
      </c>
      <c r="BJ142" s="91" t="s">
        <v>7754</v>
      </c>
      <c r="BK142" s="91"/>
      <c r="BL142" s="91"/>
      <c r="BM142" s="91"/>
      <c r="BN142" s="91"/>
      <c r="BO142" s="91" t="s">
        <v>16701</v>
      </c>
      <c r="BP142" s="91" t="s">
        <v>16702</v>
      </c>
      <c r="BQ142" s="91"/>
      <c r="BR142" s="91"/>
      <c r="BS142" s="91"/>
      <c r="BT142" s="91" t="s">
        <v>16703</v>
      </c>
      <c r="BU142" s="92">
        <v>45474</v>
      </c>
      <c r="BV142" s="92">
        <v>46230</v>
      </c>
      <c r="BW142" s="92">
        <v>46238</v>
      </c>
    </row>
    <row r="143" spans="1:75" x14ac:dyDescent="0.2">
      <c r="A143" s="91" t="s">
        <v>11093</v>
      </c>
      <c r="B143" s="91" t="s">
        <v>11094</v>
      </c>
      <c r="C143" s="91" t="s">
        <v>16704</v>
      </c>
      <c r="D143" s="91" t="s">
        <v>16705</v>
      </c>
      <c r="E143" s="91" t="s">
        <v>32</v>
      </c>
      <c r="F143" s="91"/>
      <c r="G143" s="91"/>
      <c r="H143" s="91"/>
      <c r="I143" s="91" t="s">
        <v>16698</v>
      </c>
      <c r="J143" s="91" t="s">
        <v>2047</v>
      </c>
      <c r="K143" s="91" t="s">
        <v>16699</v>
      </c>
      <c r="L143" s="91" t="s">
        <v>15496</v>
      </c>
      <c r="M143" s="91"/>
      <c r="N143" s="91"/>
      <c r="O143" s="91"/>
      <c r="P143" s="91"/>
      <c r="Q143" s="91" t="s">
        <v>16706</v>
      </c>
      <c r="R143" s="91"/>
      <c r="S143" s="91"/>
      <c r="T143" s="91" t="s">
        <v>16707</v>
      </c>
      <c r="U143" s="91">
        <v>75146</v>
      </c>
      <c r="V143" s="91">
        <v>48113</v>
      </c>
      <c r="W143" s="91" t="s">
        <v>15551</v>
      </c>
      <c r="X143" s="91" t="s">
        <v>16708</v>
      </c>
      <c r="Y143" s="91">
        <v>41212</v>
      </c>
      <c r="Z143" s="91" t="s">
        <v>49</v>
      </c>
      <c r="AA143" s="91" t="s">
        <v>50</v>
      </c>
      <c r="AB143" s="91" t="s">
        <v>15493</v>
      </c>
      <c r="AC143" s="91" t="s">
        <v>15494</v>
      </c>
      <c r="AD143" s="91">
        <v>32.590485000000001</v>
      </c>
      <c r="AE143" s="91">
        <v>-96.709019999999995</v>
      </c>
      <c r="AF143" s="91">
        <v>116.9</v>
      </c>
      <c r="AG143" s="91">
        <v>226628</v>
      </c>
      <c r="AH143" s="91">
        <v>226628</v>
      </c>
      <c r="AI143" s="91">
        <v>36</v>
      </c>
      <c r="AJ143" s="91">
        <v>46.62</v>
      </c>
      <c r="AK143" s="91">
        <v>44.46</v>
      </c>
      <c r="AL143" s="91">
        <v>48.89</v>
      </c>
      <c r="AM143" s="91">
        <v>36</v>
      </c>
      <c r="AN143" s="91"/>
      <c r="AO143" s="91"/>
      <c r="AP143" s="91"/>
      <c r="AQ143" s="92">
        <v>45510</v>
      </c>
      <c r="AR143" s="91"/>
      <c r="AS143" s="91"/>
      <c r="AT143" s="91"/>
      <c r="AU143" s="92">
        <v>46212</v>
      </c>
      <c r="AV143" s="91">
        <v>0</v>
      </c>
      <c r="AW143" s="92">
        <v>46388</v>
      </c>
      <c r="AX143" s="92">
        <v>46388</v>
      </c>
      <c r="AY143" s="91"/>
      <c r="AZ143" s="91"/>
      <c r="BA143" s="91" t="s">
        <v>15632</v>
      </c>
      <c r="BB143" s="91" t="s">
        <v>7743</v>
      </c>
      <c r="BC143" s="91">
        <v>44372</v>
      </c>
      <c r="BD143" s="91"/>
      <c r="BE143" s="91"/>
      <c r="BF143" s="91"/>
      <c r="BG143" s="91"/>
      <c r="BH143" s="91" t="s">
        <v>15555</v>
      </c>
      <c r="BI143" s="91" t="s">
        <v>13080</v>
      </c>
      <c r="BJ143" s="91" t="s">
        <v>13081</v>
      </c>
      <c r="BK143" s="91"/>
      <c r="BL143" s="91"/>
      <c r="BM143" s="91"/>
      <c r="BN143" s="91"/>
      <c r="BO143" s="91" t="s">
        <v>16709</v>
      </c>
      <c r="BP143" s="91" t="s">
        <v>16710</v>
      </c>
      <c r="BQ143" s="91" t="s">
        <v>16711</v>
      </c>
      <c r="BR143" s="91"/>
      <c r="BS143" s="91" t="s">
        <v>15572</v>
      </c>
      <c r="BT143" s="91" t="s">
        <v>16712</v>
      </c>
      <c r="BU143" s="92">
        <v>46008</v>
      </c>
      <c r="BV143" s="92">
        <v>46230</v>
      </c>
      <c r="BW143" s="92">
        <v>46238</v>
      </c>
    </row>
    <row r="144" spans="1:75" x14ac:dyDescent="0.2">
      <c r="A144" s="91" t="s">
        <v>149</v>
      </c>
      <c r="B144" s="91" t="s">
        <v>6907</v>
      </c>
      <c r="C144" s="91"/>
      <c r="D144" s="91"/>
      <c r="E144" s="91" t="s">
        <v>51</v>
      </c>
      <c r="F144" s="91"/>
      <c r="G144" s="91"/>
      <c r="H144" s="91"/>
      <c r="I144" s="91" t="s">
        <v>16713</v>
      </c>
      <c r="J144" s="91" t="s">
        <v>91</v>
      </c>
      <c r="K144" s="91" t="s">
        <v>16714</v>
      </c>
      <c r="L144" s="91" t="s">
        <v>15488</v>
      </c>
      <c r="M144" s="91"/>
      <c r="N144" s="91"/>
      <c r="O144" s="91"/>
      <c r="P144" s="91"/>
      <c r="Q144" s="91"/>
      <c r="R144" s="91"/>
      <c r="S144" s="91"/>
      <c r="T144" s="91" t="s">
        <v>16715</v>
      </c>
      <c r="U144" s="91">
        <v>63101</v>
      </c>
      <c r="V144" s="91">
        <v>29510</v>
      </c>
      <c r="W144" s="91" t="s">
        <v>16716</v>
      </c>
      <c r="X144" s="91" t="s">
        <v>16717</v>
      </c>
      <c r="Y144" s="91">
        <v>65000</v>
      </c>
      <c r="Z144" s="91" t="s">
        <v>147</v>
      </c>
      <c r="AA144" s="91" t="s">
        <v>148</v>
      </c>
      <c r="AB144" s="91" t="s">
        <v>15493</v>
      </c>
      <c r="AC144" s="91" t="s">
        <v>15494</v>
      </c>
      <c r="AD144" s="91">
        <v>38.629260000000002</v>
      </c>
      <c r="AE144" s="91">
        <v>-90.197180000000003</v>
      </c>
      <c r="AF144" s="91"/>
      <c r="AG144" s="91">
        <v>442837</v>
      </c>
      <c r="AH144" s="91">
        <v>442837</v>
      </c>
      <c r="AI144" s="91">
        <v>20</v>
      </c>
      <c r="AJ144" s="91">
        <v>54.29</v>
      </c>
      <c r="AK144" s="91">
        <v>51.77</v>
      </c>
      <c r="AL144" s="91">
        <v>56.93</v>
      </c>
      <c r="AM144" s="91">
        <v>20</v>
      </c>
      <c r="AN144" s="91"/>
      <c r="AO144" s="91"/>
      <c r="AP144" s="91"/>
      <c r="AQ144" s="91"/>
      <c r="AR144" s="91"/>
      <c r="AS144" s="91"/>
      <c r="AT144" s="91"/>
      <c r="AU144" s="91"/>
      <c r="AV144" s="91"/>
      <c r="AW144" s="92">
        <v>41577</v>
      </c>
      <c r="AX144" s="91"/>
      <c r="AY144" s="91"/>
      <c r="AZ144" s="91"/>
      <c r="BA144" s="91" t="s">
        <v>16718</v>
      </c>
      <c r="BB144" s="91" t="s">
        <v>7797</v>
      </c>
      <c r="BC144" s="91">
        <v>19436</v>
      </c>
      <c r="BD144" s="91" t="s">
        <v>16719</v>
      </c>
      <c r="BE144" s="91" t="s">
        <v>16720</v>
      </c>
      <c r="BF144" s="91" t="s">
        <v>16721</v>
      </c>
      <c r="BG144" s="91" t="s">
        <v>16722</v>
      </c>
      <c r="BH144" s="91" t="s">
        <v>15500</v>
      </c>
      <c r="BI144" s="91" t="s">
        <v>2620</v>
      </c>
      <c r="BJ144" s="91" t="s">
        <v>13084</v>
      </c>
      <c r="BK144" s="91" t="s">
        <v>15803</v>
      </c>
      <c r="BL144" s="91">
        <v>35</v>
      </c>
      <c r="BM144" s="91" t="s">
        <v>2622</v>
      </c>
      <c r="BN144" s="91"/>
      <c r="BO144" s="91" t="s">
        <v>16723</v>
      </c>
      <c r="BP144" s="91" t="s">
        <v>16724</v>
      </c>
      <c r="BQ144" s="91"/>
      <c r="BR144" s="91"/>
      <c r="BS144" s="91"/>
      <c r="BT144" s="91"/>
      <c r="BU144" s="92">
        <v>45474</v>
      </c>
      <c r="BV144" s="92">
        <v>46120</v>
      </c>
      <c r="BW144" s="92">
        <v>46238</v>
      </c>
    </row>
    <row r="145" spans="1:75" x14ac:dyDescent="0.2">
      <c r="A145" s="91" t="s">
        <v>1290</v>
      </c>
      <c r="B145" s="91" t="s">
        <v>4074</v>
      </c>
      <c r="C145" s="91" t="s">
        <v>16725</v>
      </c>
      <c r="D145" s="91" t="s">
        <v>16726</v>
      </c>
      <c r="E145" s="91" t="s">
        <v>32</v>
      </c>
      <c r="F145" s="91"/>
      <c r="G145" s="91"/>
      <c r="H145" s="91"/>
      <c r="I145" s="91" t="s">
        <v>16727</v>
      </c>
      <c r="J145" s="91" t="s">
        <v>300</v>
      </c>
      <c r="K145" s="91" t="s">
        <v>16728</v>
      </c>
      <c r="L145" s="91" t="s">
        <v>15488</v>
      </c>
      <c r="M145" s="91"/>
      <c r="N145" s="91"/>
      <c r="O145" s="91"/>
      <c r="P145" s="91"/>
      <c r="Q145" s="91"/>
      <c r="R145" s="91"/>
      <c r="S145" s="91"/>
      <c r="T145" s="91" t="s">
        <v>16729</v>
      </c>
      <c r="U145" s="91">
        <v>85212</v>
      </c>
      <c r="V145" s="91">
        <v>4013</v>
      </c>
      <c r="W145" s="91" t="s">
        <v>15690</v>
      </c>
      <c r="X145" s="91" t="s">
        <v>15691</v>
      </c>
      <c r="Y145" s="91">
        <v>46000</v>
      </c>
      <c r="Z145" s="91" t="s">
        <v>41</v>
      </c>
      <c r="AA145" s="91" t="s">
        <v>42</v>
      </c>
      <c r="AB145" s="91" t="s">
        <v>15493</v>
      </c>
      <c r="AC145" s="91" t="s">
        <v>15494</v>
      </c>
      <c r="AD145" s="91">
        <v>33.340083999999997</v>
      </c>
      <c r="AE145" s="91">
        <v>-111.63891599999999</v>
      </c>
      <c r="AF145" s="91">
        <v>160</v>
      </c>
      <c r="AG145" s="91">
        <v>255000</v>
      </c>
      <c r="AH145" s="91">
        <v>255000</v>
      </c>
      <c r="AI145" s="91">
        <v>60</v>
      </c>
      <c r="AJ145" s="91">
        <v>87.08</v>
      </c>
      <c r="AK145" s="91">
        <v>83.04</v>
      </c>
      <c r="AL145" s="91">
        <v>91.32</v>
      </c>
      <c r="AM145" s="91">
        <v>60</v>
      </c>
      <c r="AN145" s="91"/>
      <c r="AO145" s="91"/>
      <c r="AP145" s="91"/>
      <c r="AQ145" s="92">
        <v>45525</v>
      </c>
      <c r="AR145" s="91"/>
      <c r="AS145" s="91"/>
      <c r="AT145" s="91"/>
      <c r="AU145" s="92">
        <v>46210</v>
      </c>
      <c r="AV145" s="91">
        <v>0</v>
      </c>
      <c r="AW145" s="92">
        <v>47208</v>
      </c>
      <c r="AX145" s="92">
        <v>47208</v>
      </c>
      <c r="AY145" s="92">
        <v>46752</v>
      </c>
      <c r="AZ145" s="91" t="s">
        <v>16730</v>
      </c>
      <c r="BA145" s="91"/>
      <c r="BB145" s="91"/>
      <c r="BC145" s="91"/>
      <c r="BD145" s="91"/>
      <c r="BE145" s="91"/>
      <c r="BF145" s="91"/>
      <c r="BG145" s="91"/>
      <c r="BH145" s="91" t="s">
        <v>15693</v>
      </c>
      <c r="BI145" s="91" t="s">
        <v>11215</v>
      </c>
      <c r="BJ145" s="91" t="s">
        <v>7754</v>
      </c>
      <c r="BK145" s="91"/>
      <c r="BL145" s="91"/>
      <c r="BM145" s="91"/>
      <c r="BN145" s="91"/>
      <c r="BO145" s="91" t="s">
        <v>16731</v>
      </c>
      <c r="BP145" s="91" t="s">
        <v>16732</v>
      </c>
      <c r="BQ145" s="91"/>
      <c r="BR145" s="91"/>
      <c r="BS145" s="91" t="s">
        <v>15572</v>
      </c>
      <c r="BT145" s="91" t="s">
        <v>16733</v>
      </c>
      <c r="BU145" s="92">
        <v>45555</v>
      </c>
      <c r="BV145" s="92">
        <v>46220</v>
      </c>
      <c r="BW145" s="92">
        <v>46238</v>
      </c>
    </row>
    <row r="146" spans="1:75" x14ac:dyDescent="0.2">
      <c r="A146" s="91" t="s">
        <v>3301</v>
      </c>
      <c r="B146" s="91" t="s">
        <v>5271</v>
      </c>
      <c r="C146" s="91" t="s">
        <v>16734</v>
      </c>
      <c r="D146" s="91" t="s">
        <v>16735</v>
      </c>
      <c r="E146" s="91" t="s">
        <v>32</v>
      </c>
      <c r="F146" s="91"/>
      <c r="G146" s="91"/>
      <c r="H146" s="91"/>
      <c r="I146" s="91" t="s">
        <v>16736</v>
      </c>
      <c r="J146" s="91" t="s">
        <v>11825</v>
      </c>
      <c r="K146" s="91" t="s">
        <v>16737</v>
      </c>
      <c r="L146" s="91" t="s">
        <v>15488</v>
      </c>
      <c r="M146" s="91"/>
      <c r="N146" s="91"/>
      <c r="O146" s="91"/>
      <c r="P146" s="91"/>
      <c r="Q146" s="91" t="s">
        <v>16738</v>
      </c>
      <c r="R146" s="91"/>
      <c r="S146" s="91" t="s">
        <v>197</v>
      </c>
      <c r="T146" s="91" t="s">
        <v>16739</v>
      </c>
      <c r="U146" s="91">
        <v>95054</v>
      </c>
      <c r="V146" s="91">
        <v>6085</v>
      </c>
      <c r="W146" s="91" t="s">
        <v>15624</v>
      </c>
      <c r="X146" s="91" t="s">
        <v>15625</v>
      </c>
      <c r="Y146" s="91">
        <v>69084</v>
      </c>
      <c r="Z146" s="91" t="s">
        <v>39</v>
      </c>
      <c r="AA146" s="91" t="s">
        <v>40</v>
      </c>
      <c r="AB146" s="91" t="s">
        <v>15493</v>
      </c>
      <c r="AC146" s="91" t="s">
        <v>15494</v>
      </c>
      <c r="AD146" s="91">
        <v>37.389786000000001</v>
      </c>
      <c r="AE146" s="91">
        <v>-121.96769999999999</v>
      </c>
      <c r="AF146" s="91"/>
      <c r="AG146" s="91">
        <v>210160</v>
      </c>
      <c r="AH146" s="91">
        <v>210160</v>
      </c>
      <c r="AI146" s="91"/>
      <c r="AJ146" s="91">
        <v>31.17</v>
      </c>
      <c r="AK146" s="91">
        <v>29.72</v>
      </c>
      <c r="AL146" s="91">
        <v>32.69</v>
      </c>
      <c r="AM146" s="91">
        <v>31.17</v>
      </c>
      <c r="AN146" s="91"/>
      <c r="AO146" s="91"/>
      <c r="AP146" s="91"/>
      <c r="AQ146" s="92">
        <v>43943</v>
      </c>
      <c r="AR146" s="91"/>
      <c r="AS146" s="91"/>
      <c r="AT146" s="91"/>
      <c r="AU146" s="92">
        <v>46155</v>
      </c>
      <c r="AV146" s="91">
        <v>0</v>
      </c>
      <c r="AW146" s="92">
        <v>47118</v>
      </c>
      <c r="AX146" s="92">
        <v>47118</v>
      </c>
      <c r="AY146" s="91"/>
      <c r="AZ146" s="91"/>
      <c r="BA146" s="91" t="s">
        <v>16740</v>
      </c>
      <c r="BB146" s="91" t="s">
        <v>7765</v>
      </c>
      <c r="BC146" s="91">
        <v>16655</v>
      </c>
      <c r="BD146" s="91"/>
      <c r="BE146" s="91"/>
      <c r="BF146" s="91"/>
      <c r="BG146" s="91"/>
      <c r="BH146" s="91" t="s">
        <v>15587</v>
      </c>
      <c r="BI146" s="91" t="s">
        <v>13079</v>
      </c>
      <c r="BJ146" s="91" t="s">
        <v>2631</v>
      </c>
      <c r="BK146" s="91" t="s">
        <v>15588</v>
      </c>
      <c r="BL146" s="91" t="s">
        <v>2632</v>
      </c>
      <c r="BM146" s="91" t="s">
        <v>2633</v>
      </c>
      <c r="BN146" s="91"/>
      <c r="BO146" s="91" t="s">
        <v>16741</v>
      </c>
      <c r="BP146" s="91" t="s">
        <v>16742</v>
      </c>
      <c r="BQ146" s="91" t="s">
        <v>16743</v>
      </c>
      <c r="BR146" s="91"/>
      <c r="BS146" s="91" t="s">
        <v>15628</v>
      </c>
      <c r="BT146" s="91" t="s">
        <v>16744</v>
      </c>
      <c r="BU146" s="92">
        <v>45616</v>
      </c>
      <c r="BV146" s="92">
        <v>46210</v>
      </c>
      <c r="BW146" s="92">
        <v>46238</v>
      </c>
    </row>
    <row r="147" spans="1:75" x14ac:dyDescent="0.2">
      <c r="A147" s="91" t="s">
        <v>9357</v>
      </c>
      <c r="B147" s="91" t="s">
        <v>9358</v>
      </c>
      <c r="C147" s="91" t="s">
        <v>16745</v>
      </c>
      <c r="D147" s="91" t="s">
        <v>16746</v>
      </c>
      <c r="E147" s="91" t="s">
        <v>32</v>
      </c>
      <c r="F147" s="91"/>
      <c r="G147" s="91" t="s">
        <v>15561</v>
      </c>
      <c r="H147" s="91"/>
      <c r="I147" s="91" t="s">
        <v>16747</v>
      </c>
      <c r="J147" s="91" t="s">
        <v>12100</v>
      </c>
      <c r="K147" s="91" t="s">
        <v>16748</v>
      </c>
      <c r="L147" s="91" t="s">
        <v>15488</v>
      </c>
      <c r="M147" s="91"/>
      <c r="N147" s="91"/>
      <c r="O147" s="91"/>
      <c r="P147" s="91"/>
      <c r="Q147" s="91"/>
      <c r="R147" s="91"/>
      <c r="S147" s="91"/>
      <c r="T147" s="91" t="s">
        <v>16749</v>
      </c>
      <c r="U147" s="91">
        <v>79735</v>
      </c>
      <c r="V147" s="91">
        <v>48371</v>
      </c>
      <c r="W147" s="91" t="s">
        <v>16750</v>
      </c>
      <c r="X147" s="91" t="s">
        <v>16751</v>
      </c>
      <c r="Y147" s="91">
        <v>26808</v>
      </c>
      <c r="Z147" s="91" t="s">
        <v>49</v>
      </c>
      <c r="AA147" s="91" t="s">
        <v>50</v>
      </c>
      <c r="AB147" s="91" t="s">
        <v>15493</v>
      </c>
      <c r="AC147" s="91" t="s">
        <v>15494</v>
      </c>
      <c r="AD147" s="91">
        <v>31.177285999999999</v>
      </c>
      <c r="AE147" s="91">
        <v>-102.89315000000001</v>
      </c>
      <c r="AF147" s="91">
        <v>1500</v>
      </c>
      <c r="AG147" s="91"/>
      <c r="AH147" s="91"/>
      <c r="AI147" s="91">
        <v>200</v>
      </c>
      <c r="AJ147" s="91"/>
      <c r="AK147" s="91"/>
      <c r="AL147" s="91"/>
      <c r="AM147" s="91">
        <v>200</v>
      </c>
      <c r="AN147" s="91"/>
      <c r="AO147" s="91"/>
      <c r="AP147" s="91"/>
      <c r="AQ147" s="92">
        <v>45889</v>
      </c>
      <c r="AR147" s="91"/>
      <c r="AS147" s="91"/>
      <c r="AT147" s="91"/>
      <c r="AU147" s="92">
        <v>46226</v>
      </c>
      <c r="AV147" s="91">
        <v>0</v>
      </c>
      <c r="AW147" s="92">
        <v>47573</v>
      </c>
      <c r="AX147" s="92">
        <v>47573</v>
      </c>
      <c r="AY147" s="91"/>
      <c r="AZ147" s="91"/>
      <c r="BA147" s="91"/>
      <c r="BB147" s="91"/>
      <c r="BC147" s="91"/>
      <c r="BD147" s="91"/>
      <c r="BE147" s="91"/>
      <c r="BF147" s="91"/>
      <c r="BG147" s="91"/>
      <c r="BH147" s="91" t="s">
        <v>15555</v>
      </c>
      <c r="BI147" s="91" t="s">
        <v>13080</v>
      </c>
      <c r="BJ147" s="91" t="s">
        <v>13081</v>
      </c>
      <c r="BK147" s="91" t="s">
        <v>16752</v>
      </c>
      <c r="BL147" s="91" t="s">
        <v>2642</v>
      </c>
      <c r="BM147" s="91" t="s">
        <v>2643</v>
      </c>
      <c r="BN147" s="91" t="s">
        <v>16753</v>
      </c>
      <c r="BO147" s="91" t="s">
        <v>16754</v>
      </c>
      <c r="BP147" s="91" t="s">
        <v>16755</v>
      </c>
      <c r="BQ147" s="91" t="s">
        <v>16756</v>
      </c>
      <c r="BR147" s="91"/>
      <c r="BS147" s="91" t="s">
        <v>15628</v>
      </c>
      <c r="BT147" s="91" t="s">
        <v>16757</v>
      </c>
      <c r="BU147" s="92">
        <v>45909</v>
      </c>
      <c r="BV147" s="92">
        <v>46227</v>
      </c>
      <c r="BW147" s="92">
        <v>46238</v>
      </c>
    </row>
    <row r="148" spans="1:75" x14ac:dyDescent="0.2">
      <c r="A148" s="91" t="s">
        <v>3216</v>
      </c>
      <c r="B148" s="91" t="s">
        <v>7243</v>
      </c>
      <c r="C148" s="91" t="s">
        <v>16758</v>
      </c>
      <c r="D148" s="91" t="s">
        <v>16759</v>
      </c>
      <c r="E148" s="91" t="s">
        <v>6127</v>
      </c>
      <c r="F148" s="91"/>
      <c r="G148" s="91" t="s">
        <v>15561</v>
      </c>
      <c r="H148" s="91"/>
      <c r="I148" s="91" t="s">
        <v>16760</v>
      </c>
      <c r="J148" s="91" t="s">
        <v>3204</v>
      </c>
      <c r="K148" s="91" t="s">
        <v>16761</v>
      </c>
      <c r="L148" s="91" t="s">
        <v>15488</v>
      </c>
      <c r="M148" s="91"/>
      <c r="N148" s="91"/>
      <c r="O148" s="91"/>
      <c r="P148" s="91"/>
      <c r="Q148" s="91"/>
      <c r="R148" s="91"/>
      <c r="S148" s="91"/>
      <c r="T148" s="91" t="s">
        <v>16762</v>
      </c>
      <c r="U148" s="91">
        <v>22734</v>
      </c>
      <c r="V148" s="91">
        <v>51061</v>
      </c>
      <c r="W148" s="91" t="s">
        <v>16413</v>
      </c>
      <c r="X148" s="91" t="s">
        <v>16414</v>
      </c>
      <c r="Y148" s="91">
        <v>66512</v>
      </c>
      <c r="Z148" s="91" t="s">
        <v>52</v>
      </c>
      <c r="AA148" s="91" t="s">
        <v>53</v>
      </c>
      <c r="AB148" s="91" t="s">
        <v>15493</v>
      </c>
      <c r="AC148" s="91" t="s">
        <v>15494</v>
      </c>
      <c r="AD148" s="91">
        <v>38.537419999999997</v>
      </c>
      <c r="AE148" s="91">
        <v>-77.793409999999994</v>
      </c>
      <c r="AF148" s="91">
        <v>234</v>
      </c>
      <c r="AG148" s="91">
        <v>300000</v>
      </c>
      <c r="AH148" s="91">
        <v>300000</v>
      </c>
      <c r="AI148" s="91">
        <v>50.66</v>
      </c>
      <c r="AJ148" s="91">
        <v>41.84</v>
      </c>
      <c r="AK148" s="91">
        <v>39.9</v>
      </c>
      <c r="AL148" s="91">
        <v>43.87</v>
      </c>
      <c r="AM148" s="91">
        <v>50.66</v>
      </c>
      <c r="AN148" s="91">
        <v>50.66</v>
      </c>
      <c r="AO148" s="91"/>
      <c r="AP148" s="91"/>
      <c r="AQ148" s="92">
        <v>44004</v>
      </c>
      <c r="AR148" s="91"/>
      <c r="AS148" s="91"/>
      <c r="AT148" s="92">
        <v>45839</v>
      </c>
      <c r="AU148" s="92">
        <v>46176</v>
      </c>
      <c r="AV148" s="91">
        <v>0.05</v>
      </c>
      <c r="AW148" s="92">
        <v>46843</v>
      </c>
      <c r="AX148" s="91"/>
      <c r="AY148" s="91"/>
      <c r="AZ148" s="91"/>
      <c r="BA148" s="91" t="s">
        <v>15667</v>
      </c>
      <c r="BB148" s="91" t="s">
        <v>7752</v>
      </c>
      <c r="BC148" s="91">
        <v>19876</v>
      </c>
      <c r="BD148" s="91" t="s">
        <v>15496</v>
      </c>
      <c r="BE148" s="91" t="s">
        <v>15668</v>
      </c>
      <c r="BF148" s="91" t="s">
        <v>15669</v>
      </c>
      <c r="BG148" s="91" t="s">
        <v>15670</v>
      </c>
      <c r="BH148" s="91" t="s">
        <v>15514</v>
      </c>
      <c r="BI148" s="91" t="s">
        <v>2570</v>
      </c>
      <c r="BJ148" s="91" t="s">
        <v>13086</v>
      </c>
      <c r="BK148" s="91" t="s">
        <v>15641</v>
      </c>
      <c r="BL148" s="91" t="s">
        <v>2573</v>
      </c>
      <c r="BM148" s="91" t="s">
        <v>2574</v>
      </c>
      <c r="BN148" s="91" t="s">
        <v>16763</v>
      </c>
      <c r="BO148" s="91" t="s">
        <v>16764</v>
      </c>
      <c r="BP148" s="91" t="s">
        <v>16765</v>
      </c>
      <c r="BQ148" s="91"/>
      <c r="BR148" s="91"/>
      <c r="BS148" s="91" t="s">
        <v>15572</v>
      </c>
      <c r="BT148" s="91" t="s">
        <v>16766</v>
      </c>
      <c r="BU148" s="92">
        <v>45636</v>
      </c>
      <c r="BV148" s="92">
        <v>46202</v>
      </c>
      <c r="BW148" s="92">
        <v>46238</v>
      </c>
    </row>
    <row r="149" spans="1:75" x14ac:dyDescent="0.2">
      <c r="A149" s="91" t="s">
        <v>9964</v>
      </c>
      <c r="B149" s="91" t="s">
        <v>9965</v>
      </c>
      <c r="C149" s="91" t="s">
        <v>16767</v>
      </c>
      <c r="D149" s="91" t="s">
        <v>16768</v>
      </c>
      <c r="E149" s="91" t="s">
        <v>38</v>
      </c>
      <c r="F149" s="91" t="s">
        <v>15561</v>
      </c>
      <c r="G149" s="91" t="s">
        <v>15561</v>
      </c>
      <c r="H149" s="91"/>
      <c r="I149" s="91" t="s">
        <v>16769</v>
      </c>
      <c r="J149" s="91" t="s">
        <v>11836</v>
      </c>
      <c r="K149" s="91" t="s">
        <v>16770</v>
      </c>
      <c r="L149" s="91" t="s">
        <v>15488</v>
      </c>
      <c r="M149" s="91"/>
      <c r="N149" s="91"/>
      <c r="O149" s="91"/>
      <c r="P149" s="91"/>
      <c r="Q149" s="91" t="s">
        <v>16771</v>
      </c>
      <c r="R149" s="91"/>
      <c r="S149" s="91"/>
      <c r="T149" s="91" t="s">
        <v>16772</v>
      </c>
      <c r="U149" s="91">
        <v>79735</v>
      </c>
      <c r="V149" s="91">
        <v>48371</v>
      </c>
      <c r="W149" s="91" t="s">
        <v>16750</v>
      </c>
      <c r="X149" s="91" t="s">
        <v>16751</v>
      </c>
      <c r="Y149" s="91">
        <v>26808</v>
      </c>
      <c r="Z149" s="91" t="s">
        <v>49</v>
      </c>
      <c r="AA149" s="91" t="s">
        <v>50</v>
      </c>
      <c r="AB149" s="91" t="s">
        <v>15493</v>
      </c>
      <c r="AC149" s="91" t="s">
        <v>15494</v>
      </c>
      <c r="AD149" s="91">
        <v>30.615780000000001</v>
      </c>
      <c r="AE149" s="91">
        <v>-102.56111</v>
      </c>
      <c r="AF149" s="91">
        <v>568</v>
      </c>
      <c r="AG149" s="91"/>
      <c r="AH149" s="91"/>
      <c r="AI149" s="91">
        <v>125</v>
      </c>
      <c r="AJ149" s="91"/>
      <c r="AK149" s="91"/>
      <c r="AL149" s="91"/>
      <c r="AM149" s="91">
        <v>125</v>
      </c>
      <c r="AN149" s="91"/>
      <c r="AO149" s="91"/>
      <c r="AP149" s="91"/>
      <c r="AQ149" s="92">
        <v>45945</v>
      </c>
      <c r="AR149" s="91"/>
      <c r="AS149" s="91"/>
      <c r="AT149" s="92">
        <v>46038</v>
      </c>
      <c r="AU149" s="92">
        <v>46215</v>
      </c>
      <c r="AV149" s="91">
        <v>0.05</v>
      </c>
      <c r="AW149" s="92">
        <v>47208</v>
      </c>
      <c r="AX149" s="92">
        <v>47208</v>
      </c>
      <c r="AY149" s="92">
        <v>46447</v>
      </c>
      <c r="AZ149" s="91" t="s">
        <v>16773</v>
      </c>
      <c r="BA149" s="91"/>
      <c r="BB149" s="91"/>
      <c r="BC149" s="91"/>
      <c r="BD149" s="91"/>
      <c r="BE149" s="91"/>
      <c r="BF149" s="91"/>
      <c r="BG149" s="91"/>
      <c r="BH149" s="91" t="s">
        <v>15555</v>
      </c>
      <c r="BI149" s="91" t="s">
        <v>13080</v>
      </c>
      <c r="BJ149" s="91" t="s">
        <v>13081</v>
      </c>
      <c r="BK149" s="91" t="s">
        <v>16752</v>
      </c>
      <c r="BL149" s="91" t="s">
        <v>2642</v>
      </c>
      <c r="BM149" s="91" t="s">
        <v>2643</v>
      </c>
      <c r="BN149" s="91" t="s">
        <v>16774</v>
      </c>
      <c r="BO149" s="91" t="s">
        <v>16775</v>
      </c>
      <c r="BP149" s="91" t="s">
        <v>16776</v>
      </c>
      <c r="BQ149" s="91"/>
      <c r="BR149" s="91"/>
      <c r="BS149" s="91" t="s">
        <v>15572</v>
      </c>
      <c r="BT149" s="91" t="s">
        <v>16777</v>
      </c>
      <c r="BU149" s="92">
        <v>45952</v>
      </c>
      <c r="BV149" s="92">
        <v>46217</v>
      </c>
      <c r="BW149" s="92">
        <v>46238</v>
      </c>
    </row>
    <row r="150" spans="1:75" x14ac:dyDescent="0.2">
      <c r="A150" s="91" t="s">
        <v>2537</v>
      </c>
      <c r="B150" s="91" t="s">
        <v>5532</v>
      </c>
      <c r="C150" s="91" t="s">
        <v>16778</v>
      </c>
      <c r="D150" s="91" t="s">
        <v>16779</v>
      </c>
      <c r="E150" s="91" t="s">
        <v>38</v>
      </c>
      <c r="F150" s="91" t="s">
        <v>15561</v>
      </c>
      <c r="G150" s="91"/>
      <c r="H150" s="91"/>
      <c r="I150" s="91" t="s">
        <v>16780</v>
      </c>
      <c r="J150" s="91" t="s">
        <v>286</v>
      </c>
      <c r="K150" s="91" t="s">
        <v>16781</v>
      </c>
      <c r="L150" s="91" t="s">
        <v>15488</v>
      </c>
      <c r="M150" s="91"/>
      <c r="N150" s="91"/>
      <c r="O150" s="91"/>
      <c r="P150" s="91" t="s">
        <v>16782</v>
      </c>
      <c r="Q150" s="91"/>
      <c r="R150" s="91"/>
      <c r="S150" s="91"/>
      <c r="T150" s="91" t="s">
        <v>16783</v>
      </c>
      <c r="U150" s="91">
        <v>28213</v>
      </c>
      <c r="V150" s="91">
        <v>37119</v>
      </c>
      <c r="W150" s="91" t="s">
        <v>16655</v>
      </c>
      <c r="X150" s="91" t="s">
        <v>16784</v>
      </c>
      <c r="Y150" s="91">
        <v>12000</v>
      </c>
      <c r="Z150" s="91" t="s">
        <v>103</v>
      </c>
      <c r="AA150" s="91" t="s">
        <v>104</v>
      </c>
      <c r="AB150" s="91" t="s">
        <v>15493</v>
      </c>
      <c r="AC150" s="91" t="s">
        <v>15494</v>
      </c>
      <c r="AD150" s="91">
        <v>35.312130000000003</v>
      </c>
      <c r="AE150" s="91">
        <v>-80.701580000000007</v>
      </c>
      <c r="AF150" s="91">
        <v>122</v>
      </c>
      <c r="AG150" s="91">
        <v>300000</v>
      </c>
      <c r="AH150" s="91">
        <v>300000</v>
      </c>
      <c r="AI150" s="91">
        <v>60</v>
      </c>
      <c r="AJ150" s="91">
        <v>39.46</v>
      </c>
      <c r="AK150" s="91">
        <v>37.630000000000003</v>
      </c>
      <c r="AL150" s="91">
        <v>41.38</v>
      </c>
      <c r="AM150" s="91">
        <v>60</v>
      </c>
      <c r="AN150" s="91"/>
      <c r="AO150" s="91"/>
      <c r="AP150" s="91"/>
      <c r="AQ150" s="92">
        <v>45541</v>
      </c>
      <c r="AR150" s="91"/>
      <c r="AS150" s="91"/>
      <c r="AT150" s="92">
        <v>45884</v>
      </c>
      <c r="AU150" s="92">
        <v>46204</v>
      </c>
      <c r="AV150" s="91">
        <v>0.15</v>
      </c>
      <c r="AW150" s="92">
        <v>46751</v>
      </c>
      <c r="AX150" s="92">
        <v>46751</v>
      </c>
      <c r="AY150" s="91"/>
      <c r="AZ150" s="91"/>
      <c r="BA150" s="91" t="s">
        <v>16785</v>
      </c>
      <c r="BB150" s="91" t="s">
        <v>7784</v>
      </c>
      <c r="BC150" s="91">
        <v>5416</v>
      </c>
      <c r="BD150" s="91" t="s">
        <v>15496</v>
      </c>
      <c r="BE150" s="91" t="s">
        <v>11205</v>
      </c>
      <c r="BF150" s="91" t="s">
        <v>16488</v>
      </c>
      <c r="BG150" s="91" t="s">
        <v>16489</v>
      </c>
      <c r="BH150" s="91" t="s">
        <v>16490</v>
      </c>
      <c r="BI150" s="91" t="s">
        <v>11205</v>
      </c>
      <c r="BJ150" s="91" t="s">
        <v>11206</v>
      </c>
      <c r="BK150" s="91"/>
      <c r="BL150" s="91"/>
      <c r="BM150" s="91"/>
      <c r="BN150" s="91"/>
      <c r="BO150" s="91" t="s">
        <v>16786</v>
      </c>
      <c r="BP150" s="91" t="s">
        <v>16787</v>
      </c>
      <c r="BQ150" s="91"/>
      <c r="BR150" s="91"/>
      <c r="BS150" s="91" t="s">
        <v>15572</v>
      </c>
      <c r="BT150" s="91" t="s">
        <v>16788</v>
      </c>
      <c r="BU150" s="92">
        <v>45555</v>
      </c>
      <c r="BV150" s="92">
        <v>46227</v>
      </c>
      <c r="BW150" s="92">
        <v>46238</v>
      </c>
    </row>
    <row r="151" spans="1:75" x14ac:dyDescent="0.2">
      <c r="A151" s="91" t="s">
        <v>297</v>
      </c>
      <c r="B151" s="91" t="s">
        <v>6381</v>
      </c>
      <c r="C151" s="91" t="s">
        <v>16789</v>
      </c>
      <c r="D151" s="91" t="s">
        <v>16790</v>
      </c>
      <c r="E151" s="91" t="s">
        <v>38</v>
      </c>
      <c r="F151" s="91"/>
      <c r="G151" s="91"/>
      <c r="H151" s="91"/>
      <c r="I151" s="91" t="s">
        <v>16780</v>
      </c>
      <c r="J151" s="91" t="s">
        <v>286</v>
      </c>
      <c r="K151" s="91" t="s">
        <v>16781</v>
      </c>
      <c r="L151" s="91" t="s">
        <v>15488</v>
      </c>
      <c r="M151" s="91"/>
      <c r="N151" s="91"/>
      <c r="O151" s="91"/>
      <c r="P151" s="91" t="s">
        <v>16782</v>
      </c>
      <c r="Q151" s="91"/>
      <c r="R151" s="91"/>
      <c r="S151" s="91"/>
      <c r="T151" s="91" t="s">
        <v>16791</v>
      </c>
      <c r="U151" s="91">
        <v>75039</v>
      </c>
      <c r="V151" s="91">
        <v>48113</v>
      </c>
      <c r="W151" s="91" t="s">
        <v>15551</v>
      </c>
      <c r="X151" s="91" t="s">
        <v>16792</v>
      </c>
      <c r="Y151" s="91">
        <v>37000</v>
      </c>
      <c r="Z151" s="91" t="s">
        <v>49</v>
      </c>
      <c r="AA151" s="91" t="s">
        <v>50</v>
      </c>
      <c r="AB151" s="91" t="s">
        <v>15493</v>
      </c>
      <c r="AC151" s="91" t="s">
        <v>15494</v>
      </c>
      <c r="AD151" s="91">
        <v>32.887839999999997</v>
      </c>
      <c r="AE151" s="91">
        <v>-96.939109999999999</v>
      </c>
      <c r="AF151" s="91">
        <v>50</v>
      </c>
      <c r="AG151" s="91">
        <v>315000</v>
      </c>
      <c r="AH151" s="91">
        <v>315000</v>
      </c>
      <c r="AI151" s="91">
        <v>66</v>
      </c>
      <c r="AJ151" s="91">
        <v>40.630000000000003</v>
      </c>
      <c r="AK151" s="91">
        <v>38.74</v>
      </c>
      <c r="AL151" s="91">
        <v>42.6</v>
      </c>
      <c r="AM151" s="91">
        <v>66</v>
      </c>
      <c r="AN151" s="91"/>
      <c r="AO151" s="91"/>
      <c r="AP151" s="91"/>
      <c r="AQ151" s="92">
        <v>45292</v>
      </c>
      <c r="AR151" s="91"/>
      <c r="AS151" s="91"/>
      <c r="AT151" s="92">
        <v>45626</v>
      </c>
      <c r="AU151" s="92">
        <v>46232</v>
      </c>
      <c r="AV151" s="91">
        <v>0.7</v>
      </c>
      <c r="AW151" s="92">
        <v>46371</v>
      </c>
      <c r="AX151" s="92">
        <v>46371</v>
      </c>
      <c r="AY151" s="92">
        <v>46477</v>
      </c>
      <c r="AZ151" s="91" t="s">
        <v>16793</v>
      </c>
      <c r="BA151" s="91" t="s">
        <v>15632</v>
      </c>
      <c r="BB151" s="91" t="s">
        <v>7743</v>
      </c>
      <c r="BC151" s="91">
        <v>44372</v>
      </c>
      <c r="BD151" s="91"/>
      <c r="BE151" s="91"/>
      <c r="BF151" s="91"/>
      <c r="BG151" s="91"/>
      <c r="BH151" s="91" t="s">
        <v>15555</v>
      </c>
      <c r="BI151" s="91" t="s">
        <v>13080</v>
      </c>
      <c r="BJ151" s="91" t="s">
        <v>13081</v>
      </c>
      <c r="BK151" s="91" t="s">
        <v>15556</v>
      </c>
      <c r="BL151" s="91" t="s">
        <v>2636</v>
      </c>
      <c r="BM151" s="91" t="s">
        <v>2637</v>
      </c>
      <c r="BN151" s="91"/>
      <c r="BO151" s="91" t="s">
        <v>16794</v>
      </c>
      <c r="BP151" s="91" t="s">
        <v>16795</v>
      </c>
      <c r="BQ151" s="91"/>
      <c r="BR151" s="91"/>
      <c r="BS151" s="91" t="s">
        <v>15572</v>
      </c>
      <c r="BT151" s="91" t="s">
        <v>16796</v>
      </c>
      <c r="BU151" s="92">
        <v>45555</v>
      </c>
      <c r="BV151" s="92">
        <v>46237</v>
      </c>
      <c r="BW151" s="92">
        <v>46238</v>
      </c>
    </row>
    <row r="152" spans="1:75" x14ac:dyDescent="0.2">
      <c r="A152" s="91" t="s">
        <v>3529</v>
      </c>
      <c r="B152" s="91" t="s">
        <v>4430</v>
      </c>
      <c r="C152" s="91" t="s">
        <v>16797</v>
      </c>
      <c r="D152" s="91" t="s">
        <v>16798</v>
      </c>
      <c r="E152" s="91" t="s">
        <v>32</v>
      </c>
      <c r="F152" s="91" t="s">
        <v>15561</v>
      </c>
      <c r="G152" s="91"/>
      <c r="H152" s="91">
        <v>15000000000</v>
      </c>
      <c r="I152" s="91" t="s">
        <v>16780</v>
      </c>
      <c r="J152" s="91" t="s">
        <v>286</v>
      </c>
      <c r="K152" s="91" t="s">
        <v>16781</v>
      </c>
      <c r="L152" s="91" t="s">
        <v>15488</v>
      </c>
      <c r="M152" s="91"/>
      <c r="N152" s="91"/>
      <c r="O152" s="91"/>
      <c r="P152" s="91" t="s">
        <v>16782</v>
      </c>
      <c r="Q152" s="91"/>
      <c r="R152" s="91"/>
      <c r="S152" s="91"/>
      <c r="T152" s="91" t="s">
        <v>16799</v>
      </c>
      <c r="U152" s="91">
        <v>17015</v>
      </c>
      <c r="V152" s="91">
        <v>42041</v>
      </c>
      <c r="W152" s="91" t="s">
        <v>16800</v>
      </c>
      <c r="X152" s="91" t="s">
        <v>16801</v>
      </c>
      <c r="Y152" s="91">
        <v>11272</v>
      </c>
      <c r="Z152" s="91" t="s">
        <v>33</v>
      </c>
      <c r="AA152" s="91" t="s">
        <v>34</v>
      </c>
      <c r="AB152" s="91" t="s">
        <v>15493</v>
      </c>
      <c r="AC152" s="91" t="s">
        <v>15494</v>
      </c>
      <c r="AD152" s="91">
        <v>40.247680000000003</v>
      </c>
      <c r="AE152" s="91">
        <v>-77.119124999999997</v>
      </c>
      <c r="AF152" s="91">
        <v>700</v>
      </c>
      <c r="AG152" s="91">
        <v>278000</v>
      </c>
      <c r="AH152" s="91">
        <v>278000</v>
      </c>
      <c r="AI152" s="91">
        <v>75</v>
      </c>
      <c r="AJ152" s="91">
        <v>46.69</v>
      </c>
      <c r="AK152" s="91">
        <v>44.52</v>
      </c>
      <c r="AL152" s="91">
        <v>48.96</v>
      </c>
      <c r="AM152" s="91">
        <v>75</v>
      </c>
      <c r="AN152" s="91"/>
      <c r="AO152" s="91"/>
      <c r="AP152" s="91"/>
      <c r="AQ152" s="92">
        <v>45666</v>
      </c>
      <c r="AR152" s="91"/>
      <c r="AS152" s="91"/>
      <c r="AT152" s="91"/>
      <c r="AU152" s="92">
        <v>46223</v>
      </c>
      <c r="AV152" s="91">
        <v>0</v>
      </c>
      <c r="AW152" s="92">
        <v>48029</v>
      </c>
      <c r="AX152" s="91"/>
      <c r="AY152" s="91"/>
      <c r="AZ152" s="91"/>
      <c r="BA152" s="91"/>
      <c r="BB152" s="91"/>
      <c r="BC152" s="91"/>
      <c r="BD152" s="91"/>
      <c r="BE152" s="91"/>
      <c r="BF152" s="91"/>
      <c r="BG152" s="91"/>
      <c r="BH152" s="91" t="s">
        <v>15514</v>
      </c>
      <c r="BI152" s="91" t="s">
        <v>2570</v>
      </c>
      <c r="BJ152" s="91" t="s">
        <v>13086</v>
      </c>
      <c r="BK152" s="91" t="s">
        <v>16396</v>
      </c>
      <c r="BL152" s="91" t="s">
        <v>75</v>
      </c>
      <c r="BM152" s="91" t="s">
        <v>2597</v>
      </c>
      <c r="BN152" s="91"/>
      <c r="BO152" s="91" t="s">
        <v>16802</v>
      </c>
      <c r="BP152" s="91" t="s">
        <v>16803</v>
      </c>
      <c r="BQ152" s="91"/>
      <c r="BR152" s="91"/>
      <c r="BS152" s="91" t="s">
        <v>15572</v>
      </c>
      <c r="BT152" s="91" t="s">
        <v>16804</v>
      </c>
      <c r="BU152" s="92">
        <v>45670</v>
      </c>
      <c r="BV152" s="92">
        <v>46225</v>
      </c>
      <c r="BW152" s="92">
        <v>46238</v>
      </c>
    </row>
    <row r="153" spans="1:75" x14ac:dyDescent="0.2">
      <c r="A153" s="91" t="s">
        <v>1394</v>
      </c>
      <c r="B153" s="91" t="s">
        <v>6517</v>
      </c>
      <c r="C153" s="91"/>
      <c r="D153" s="91"/>
      <c r="E153" s="91" t="s">
        <v>32</v>
      </c>
      <c r="F153" s="91"/>
      <c r="G153" s="91"/>
      <c r="H153" s="91"/>
      <c r="I153" s="91" t="s">
        <v>16805</v>
      </c>
      <c r="J153" s="91" t="s">
        <v>54</v>
      </c>
      <c r="K153" s="91" t="s">
        <v>16806</v>
      </c>
      <c r="L153" s="91" t="s">
        <v>15488</v>
      </c>
      <c r="M153" s="91"/>
      <c r="N153" s="91"/>
      <c r="O153" s="91"/>
      <c r="P153" s="91"/>
      <c r="Q153" s="91"/>
      <c r="R153" s="91"/>
      <c r="S153" s="91"/>
      <c r="T153" s="91" t="s">
        <v>16807</v>
      </c>
      <c r="U153" s="91">
        <v>95050</v>
      </c>
      <c r="V153" s="91">
        <v>6085</v>
      </c>
      <c r="W153" s="91" t="s">
        <v>15624</v>
      </c>
      <c r="X153" s="91" t="s">
        <v>15625</v>
      </c>
      <c r="Y153" s="91">
        <v>69084</v>
      </c>
      <c r="Z153" s="91" t="s">
        <v>39</v>
      </c>
      <c r="AA153" s="91" t="s">
        <v>40</v>
      </c>
      <c r="AB153" s="91" t="s">
        <v>15493</v>
      </c>
      <c r="AC153" s="91" t="s">
        <v>15494</v>
      </c>
      <c r="AD153" s="91">
        <v>37.367040000000003</v>
      </c>
      <c r="AE153" s="91">
        <v>-121.96281</v>
      </c>
      <c r="AF153" s="91"/>
      <c r="AG153" s="91">
        <v>79500</v>
      </c>
      <c r="AH153" s="91">
        <v>79500</v>
      </c>
      <c r="AI153" s="91">
        <v>9</v>
      </c>
      <c r="AJ153" s="91">
        <v>17.36</v>
      </c>
      <c r="AK153" s="91">
        <v>16.55</v>
      </c>
      <c r="AL153" s="91">
        <v>18.2</v>
      </c>
      <c r="AM153" s="91">
        <v>9</v>
      </c>
      <c r="AN153" s="91"/>
      <c r="AO153" s="91"/>
      <c r="AP153" s="91"/>
      <c r="AQ153" s="91"/>
      <c r="AR153" s="91"/>
      <c r="AS153" s="91"/>
      <c r="AT153" s="92">
        <v>45792</v>
      </c>
      <c r="AU153" s="92">
        <v>46195</v>
      </c>
      <c r="AV153" s="91">
        <v>0</v>
      </c>
      <c r="AW153" s="92">
        <v>47117</v>
      </c>
      <c r="AX153" s="91"/>
      <c r="AY153" s="92">
        <v>45291</v>
      </c>
      <c r="AZ153" s="91"/>
      <c r="BA153" s="91" t="s">
        <v>15583</v>
      </c>
      <c r="BB153" s="91" t="s">
        <v>7749</v>
      </c>
      <c r="BC153" s="91">
        <v>14328</v>
      </c>
      <c r="BD153" s="91" t="s">
        <v>15496</v>
      </c>
      <c r="BE153" s="91" t="s">
        <v>15584</v>
      </c>
      <c r="BF153" s="91" t="s">
        <v>15585</v>
      </c>
      <c r="BG153" s="91" t="s">
        <v>15586</v>
      </c>
      <c r="BH153" s="91" t="s">
        <v>15587</v>
      </c>
      <c r="BI153" s="91" t="s">
        <v>13079</v>
      </c>
      <c r="BJ153" s="91" t="s">
        <v>2631</v>
      </c>
      <c r="BK153" s="91" t="s">
        <v>15588</v>
      </c>
      <c r="BL153" s="91" t="s">
        <v>2632</v>
      </c>
      <c r="BM153" s="91" t="s">
        <v>2633</v>
      </c>
      <c r="BN153" s="91"/>
      <c r="BO153" s="91" t="s">
        <v>16808</v>
      </c>
      <c r="BP153" s="91" t="s">
        <v>16809</v>
      </c>
      <c r="BQ153" s="91"/>
      <c r="BR153" s="91"/>
      <c r="BS153" s="91" t="s">
        <v>15628</v>
      </c>
      <c r="BT153" s="91" t="s">
        <v>16810</v>
      </c>
      <c r="BU153" s="92">
        <v>45555</v>
      </c>
      <c r="BV153" s="92">
        <v>46204</v>
      </c>
      <c r="BW153" s="92">
        <v>46238</v>
      </c>
    </row>
    <row r="154" spans="1:75" x14ac:dyDescent="0.2">
      <c r="A154" s="91" t="s">
        <v>1410</v>
      </c>
      <c r="B154" s="91" t="s">
        <v>9627</v>
      </c>
      <c r="C154" s="91"/>
      <c r="D154" s="91"/>
      <c r="E154" s="91" t="s">
        <v>6127</v>
      </c>
      <c r="F154" s="91"/>
      <c r="G154" s="91"/>
      <c r="H154" s="91"/>
      <c r="I154" s="91" t="s">
        <v>16805</v>
      </c>
      <c r="J154" s="91" t="s">
        <v>54</v>
      </c>
      <c r="K154" s="91" t="s">
        <v>16806</v>
      </c>
      <c r="L154" s="91" t="s">
        <v>15488</v>
      </c>
      <c r="M154" s="91"/>
      <c r="N154" s="91"/>
      <c r="O154" s="91"/>
      <c r="P154" s="91"/>
      <c r="Q154" s="91"/>
      <c r="R154" s="91"/>
      <c r="S154" s="91"/>
      <c r="T154" s="91" t="s">
        <v>16811</v>
      </c>
      <c r="U154" s="91">
        <v>95054</v>
      </c>
      <c r="V154" s="91">
        <v>6085</v>
      </c>
      <c r="W154" s="91" t="s">
        <v>15624</v>
      </c>
      <c r="X154" s="91" t="s">
        <v>15625</v>
      </c>
      <c r="Y154" s="91">
        <v>69084</v>
      </c>
      <c r="Z154" s="91" t="s">
        <v>39</v>
      </c>
      <c r="AA154" s="91" t="s">
        <v>40</v>
      </c>
      <c r="AB154" s="91" t="s">
        <v>15493</v>
      </c>
      <c r="AC154" s="91" t="s">
        <v>15494</v>
      </c>
      <c r="AD154" s="91">
        <v>37.374960000000002</v>
      </c>
      <c r="AE154" s="91">
        <v>-121.954865</v>
      </c>
      <c r="AF154" s="91"/>
      <c r="AG154" s="91">
        <v>92000</v>
      </c>
      <c r="AH154" s="91">
        <v>92000</v>
      </c>
      <c r="AI154" s="91">
        <v>9</v>
      </c>
      <c r="AJ154" s="91">
        <v>16</v>
      </c>
      <c r="AK154" s="91">
        <v>15.26</v>
      </c>
      <c r="AL154" s="91">
        <v>16.78</v>
      </c>
      <c r="AM154" s="91">
        <v>9</v>
      </c>
      <c r="AN154" s="91"/>
      <c r="AO154" s="91"/>
      <c r="AP154" s="91"/>
      <c r="AQ154" s="91"/>
      <c r="AR154" s="91"/>
      <c r="AS154" s="91"/>
      <c r="AT154" s="92">
        <v>45778</v>
      </c>
      <c r="AU154" s="92">
        <v>46075</v>
      </c>
      <c r="AV154" s="91">
        <v>0.05</v>
      </c>
      <c r="AW154" s="92">
        <v>46843</v>
      </c>
      <c r="AX154" s="91"/>
      <c r="AY154" s="91"/>
      <c r="AZ154" s="91"/>
      <c r="BA154" s="91" t="s">
        <v>15583</v>
      </c>
      <c r="BB154" s="91" t="s">
        <v>7749</v>
      </c>
      <c r="BC154" s="91">
        <v>14328</v>
      </c>
      <c r="BD154" s="91" t="s">
        <v>15496</v>
      </c>
      <c r="BE154" s="91" t="s">
        <v>15584</v>
      </c>
      <c r="BF154" s="91" t="s">
        <v>15585</v>
      </c>
      <c r="BG154" s="91" t="s">
        <v>15586</v>
      </c>
      <c r="BH154" s="91" t="s">
        <v>15587</v>
      </c>
      <c r="BI154" s="91" t="s">
        <v>13079</v>
      </c>
      <c r="BJ154" s="91" t="s">
        <v>2631</v>
      </c>
      <c r="BK154" s="91" t="s">
        <v>15588</v>
      </c>
      <c r="BL154" s="91" t="s">
        <v>2632</v>
      </c>
      <c r="BM154" s="91" t="s">
        <v>2633</v>
      </c>
      <c r="BN154" s="91"/>
      <c r="BO154" s="91" t="s">
        <v>16812</v>
      </c>
      <c r="BP154" s="91" t="s">
        <v>16813</v>
      </c>
      <c r="BQ154" s="91"/>
      <c r="BR154" s="91"/>
      <c r="BS154" s="91" t="s">
        <v>15628</v>
      </c>
      <c r="BT154" s="91" t="s">
        <v>16814</v>
      </c>
      <c r="BU154" s="92">
        <v>45555</v>
      </c>
      <c r="BV154" s="92">
        <v>46120</v>
      </c>
      <c r="BW154" s="92">
        <v>46238</v>
      </c>
    </row>
    <row r="155" spans="1:75" x14ac:dyDescent="0.2">
      <c r="A155" s="91" t="s">
        <v>982</v>
      </c>
      <c r="B155" s="91" t="s">
        <v>5422</v>
      </c>
      <c r="C155" s="91" t="s">
        <v>16815</v>
      </c>
      <c r="D155" s="91" t="s">
        <v>16816</v>
      </c>
      <c r="E155" s="91" t="s">
        <v>32</v>
      </c>
      <c r="F155" s="91" t="s">
        <v>15561</v>
      </c>
      <c r="G155" s="91"/>
      <c r="H155" s="91"/>
      <c r="I155" s="91" t="s">
        <v>16805</v>
      </c>
      <c r="J155" s="91" t="s">
        <v>54</v>
      </c>
      <c r="K155" s="91" t="s">
        <v>16806</v>
      </c>
      <c r="L155" s="91" t="s">
        <v>15488</v>
      </c>
      <c r="M155" s="91"/>
      <c r="N155" s="91"/>
      <c r="O155" s="91"/>
      <c r="P155" s="91"/>
      <c r="Q155" s="91"/>
      <c r="R155" s="91"/>
      <c r="S155" s="91" t="s">
        <v>3798</v>
      </c>
      <c r="T155" s="91" t="s">
        <v>16817</v>
      </c>
      <c r="U155" s="91">
        <v>60007</v>
      </c>
      <c r="V155" s="91">
        <v>17031</v>
      </c>
      <c r="W155" s="91" t="s">
        <v>15507</v>
      </c>
      <c r="X155" s="91" t="s">
        <v>16249</v>
      </c>
      <c r="Y155" s="91">
        <v>23256</v>
      </c>
      <c r="Z155" s="91" t="s">
        <v>46</v>
      </c>
      <c r="AA155" s="91" t="s">
        <v>47</v>
      </c>
      <c r="AB155" s="91" t="s">
        <v>15493</v>
      </c>
      <c r="AC155" s="91" t="s">
        <v>15494</v>
      </c>
      <c r="AD155" s="91">
        <v>42.024487000000001</v>
      </c>
      <c r="AE155" s="91">
        <v>-87.962699999999998</v>
      </c>
      <c r="AF155" s="91">
        <v>29.75</v>
      </c>
      <c r="AG155" s="91">
        <v>354000</v>
      </c>
      <c r="AH155" s="91">
        <v>354000</v>
      </c>
      <c r="AI155" s="91">
        <v>54</v>
      </c>
      <c r="AJ155" s="91">
        <v>67.12</v>
      </c>
      <c r="AK155" s="91">
        <v>64.010000000000005</v>
      </c>
      <c r="AL155" s="91">
        <v>70.38</v>
      </c>
      <c r="AM155" s="91">
        <v>54</v>
      </c>
      <c r="AN155" s="91"/>
      <c r="AO155" s="91"/>
      <c r="AP155" s="91"/>
      <c r="AQ155" s="92">
        <v>44454</v>
      </c>
      <c r="AR155" s="91"/>
      <c r="AS155" s="91"/>
      <c r="AT155" s="91"/>
      <c r="AU155" s="92">
        <v>46170</v>
      </c>
      <c r="AV155" s="91">
        <v>0</v>
      </c>
      <c r="AW155" s="92">
        <v>46568</v>
      </c>
      <c r="AX155" s="92">
        <v>46568</v>
      </c>
      <c r="AY155" s="91"/>
      <c r="AZ155" s="91"/>
      <c r="BA155" s="91" t="s">
        <v>15509</v>
      </c>
      <c r="BB155" s="91" t="s">
        <v>7750</v>
      </c>
      <c r="BC155" s="91">
        <v>4110</v>
      </c>
      <c r="BD155" s="91" t="s">
        <v>15510</v>
      </c>
      <c r="BE155" s="91" t="s">
        <v>15511</v>
      </c>
      <c r="BF155" s="91" t="s">
        <v>15512</v>
      </c>
      <c r="BG155" s="91" t="s">
        <v>15513</v>
      </c>
      <c r="BH155" s="91" t="s">
        <v>15514</v>
      </c>
      <c r="BI155" s="91" t="s">
        <v>2570</v>
      </c>
      <c r="BJ155" s="91" t="s">
        <v>13086</v>
      </c>
      <c r="BK155" s="91" t="s">
        <v>15515</v>
      </c>
      <c r="BL155" s="91" t="s">
        <v>2587</v>
      </c>
      <c r="BM155" s="91" t="s">
        <v>2588</v>
      </c>
      <c r="BN155" s="91"/>
      <c r="BO155" s="91" t="s">
        <v>16818</v>
      </c>
      <c r="BP155" s="91" t="s">
        <v>16819</v>
      </c>
      <c r="BQ155" s="91"/>
      <c r="BR155" s="91"/>
      <c r="BS155" s="91" t="s">
        <v>15572</v>
      </c>
      <c r="BT155" s="91" t="s">
        <v>16820</v>
      </c>
      <c r="BU155" s="92">
        <v>45617</v>
      </c>
      <c r="BV155" s="92">
        <v>46212</v>
      </c>
      <c r="BW155" s="92">
        <v>46238</v>
      </c>
    </row>
    <row r="156" spans="1:75" x14ac:dyDescent="0.2">
      <c r="A156" s="91" t="s">
        <v>1276</v>
      </c>
      <c r="B156" s="91" t="s">
        <v>6775</v>
      </c>
      <c r="C156" s="91"/>
      <c r="D156" s="91"/>
      <c r="E156" s="91" t="s">
        <v>51</v>
      </c>
      <c r="F156" s="91"/>
      <c r="G156" s="91"/>
      <c r="H156" s="91"/>
      <c r="I156" s="91" t="s">
        <v>16821</v>
      </c>
      <c r="J156" s="91" t="s">
        <v>84</v>
      </c>
      <c r="K156" s="91" t="s">
        <v>16822</v>
      </c>
      <c r="L156" s="91" t="s">
        <v>15488</v>
      </c>
      <c r="M156" s="91"/>
      <c r="N156" s="91"/>
      <c r="O156" s="91"/>
      <c r="P156" s="91" t="s">
        <v>16823</v>
      </c>
      <c r="Q156" s="91"/>
      <c r="R156" s="91"/>
      <c r="S156" s="91"/>
      <c r="T156" s="91" t="s">
        <v>16824</v>
      </c>
      <c r="U156" s="91">
        <v>85004</v>
      </c>
      <c r="V156" s="91">
        <v>4013</v>
      </c>
      <c r="W156" s="91" t="s">
        <v>15690</v>
      </c>
      <c r="X156" s="91" t="s">
        <v>16269</v>
      </c>
      <c r="Y156" s="91">
        <v>55000</v>
      </c>
      <c r="Z156" s="91" t="s">
        <v>41</v>
      </c>
      <c r="AA156" s="91" t="s">
        <v>42</v>
      </c>
      <c r="AB156" s="91" t="s">
        <v>15493</v>
      </c>
      <c r="AC156" s="91" t="s">
        <v>15494</v>
      </c>
      <c r="AD156" s="91">
        <v>33.451390000000004</v>
      </c>
      <c r="AE156" s="91">
        <v>-112.07194</v>
      </c>
      <c r="AF156" s="91"/>
      <c r="AG156" s="91">
        <v>288000</v>
      </c>
      <c r="AH156" s="91">
        <v>288000</v>
      </c>
      <c r="AI156" s="91">
        <v>32</v>
      </c>
      <c r="AJ156" s="91">
        <v>31.19</v>
      </c>
      <c r="AK156" s="91">
        <v>29.74</v>
      </c>
      <c r="AL156" s="91">
        <v>32.700000000000003</v>
      </c>
      <c r="AM156" s="91">
        <v>32</v>
      </c>
      <c r="AN156" s="91"/>
      <c r="AO156" s="91"/>
      <c r="AP156" s="91"/>
      <c r="AQ156" s="91"/>
      <c r="AR156" s="91"/>
      <c r="AS156" s="91"/>
      <c r="AT156" s="91"/>
      <c r="AU156" s="91"/>
      <c r="AV156" s="91"/>
      <c r="AW156" s="91"/>
      <c r="AX156" s="91"/>
      <c r="AY156" s="91"/>
      <c r="AZ156" s="91"/>
      <c r="BA156" s="91" t="s">
        <v>15692</v>
      </c>
      <c r="BB156" s="91" t="s">
        <v>7754</v>
      </c>
      <c r="BC156" s="91">
        <v>16572</v>
      </c>
      <c r="BD156" s="91" t="s">
        <v>15488</v>
      </c>
      <c r="BE156" s="91"/>
      <c r="BF156" s="91"/>
      <c r="BG156" s="91"/>
      <c r="BH156" s="91" t="s">
        <v>16561</v>
      </c>
      <c r="BI156" s="91" t="s">
        <v>11202</v>
      </c>
      <c r="BJ156" s="91" t="s">
        <v>13088</v>
      </c>
      <c r="BK156" s="91"/>
      <c r="BL156" s="91"/>
      <c r="BM156" s="91"/>
      <c r="BN156" s="91"/>
      <c r="BO156" s="91" t="s">
        <v>16825</v>
      </c>
      <c r="BP156" s="91" t="s">
        <v>16826</v>
      </c>
      <c r="BQ156" s="91"/>
      <c r="BR156" s="91"/>
      <c r="BS156" s="91"/>
      <c r="BT156" s="91"/>
      <c r="BU156" s="92">
        <v>45474</v>
      </c>
      <c r="BV156" s="92">
        <v>46120</v>
      </c>
      <c r="BW156" s="92">
        <v>46238</v>
      </c>
    </row>
    <row r="157" spans="1:75" x14ac:dyDescent="0.2">
      <c r="A157" s="91" t="s">
        <v>1218</v>
      </c>
      <c r="B157" s="91" t="s">
        <v>6614</v>
      </c>
      <c r="C157" s="91" t="s">
        <v>16827</v>
      </c>
      <c r="D157" s="91" t="s">
        <v>16828</v>
      </c>
      <c r="E157" s="91" t="s">
        <v>51</v>
      </c>
      <c r="F157" s="91"/>
      <c r="G157" s="91"/>
      <c r="H157" s="91"/>
      <c r="I157" s="91" t="s">
        <v>16821</v>
      </c>
      <c r="J157" s="91" t="s">
        <v>84</v>
      </c>
      <c r="K157" s="91" t="s">
        <v>16822</v>
      </c>
      <c r="L157" s="91" t="s">
        <v>15488</v>
      </c>
      <c r="M157" s="91"/>
      <c r="N157" s="91"/>
      <c r="O157" s="91"/>
      <c r="P157" s="91" t="s">
        <v>16823</v>
      </c>
      <c r="Q157" s="91"/>
      <c r="R157" s="91"/>
      <c r="S157" s="91"/>
      <c r="T157" s="91" t="s">
        <v>16829</v>
      </c>
      <c r="U157" s="91">
        <v>80018</v>
      </c>
      <c r="V157" s="91">
        <v>8005</v>
      </c>
      <c r="W157" s="91" t="s">
        <v>16830</v>
      </c>
      <c r="X157" s="91" t="s">
        <v>16048</v>
      </c>
      <c r="Y157" s="91">
        <v>4000</v>
      </c>
      <c r="Z157" s="91" t="s">
        <v>163</v>
      </c>
      <c r="AA157" s="91" t="s">
        <v>164</v>
      </c>
      <c r="AB157" s="91" t="s">
        <v>15493</v>
      </c>
      <c r="AC157" s="91" t="s">
        <v>15494</v>
      </c>
      <c r="AD157" s="91">
        <v>39.734400000000001</v>
      </c>
      <c r="AE157" s="91">
        <v>-104.70784</v>
      </c>
      <c r="AF157" s="91">
        <v>67</v>
      </c>
      <c r="AG157" s="91">
        <v>175000</v>
      </c>
      <c r="AH157" s="91">
        <v>175000</v>
      </c>
      <c r="AI157" s="91">
        <v>59</v>
      </c>
      <c r="AJ157" s="91">
        <v>24</v>
      </c>
      <c r="AK157" s="91">
        <v>23.37</v>
      </c>
      <c r="AL157" s="91">
        <v>24.66</v>
      </c>
      <c r="AM157" s="91">
        <v>24</v>
      </c>
      <c r="AN157" s="91"/>
      <c r="AO157" s="91"/>
      <c r="AP157" s="91">
        <v>8</v>
      </c>
      <c r="AQ157" s="92">
        <v>44743</v>
      </c>
      <c r="AR157" s="91"/>
      <c r="AS157" s="91"/>
      <c r="AT157" s="92">
        <v>45046</v>
      </c>
      <c r="AU157" s="92">
        <v>45999</v>
      </c>
      <c r="AV157" s="91"/>
      <c r="AW157" s="92">
        <v>45847</v>
      </c>
      <c r="AX157" s="91"/>
      <c r="AY157" s="91"/>
      <c r="AZ157" s="91"/>
      <c r="BA157" s="91" t="s">
        <v>16022</v>
      </c>
      <c r="BB157" s="91" t="s">
        <v>7777</v>
      </c>
      <c r="BC157" s="91">
        <v>15466</v>
      </c>
      <c r="BD157" s="91" t="s">
        <v>15496</v>
      </c>
      <c r="BE157" s="91" t="s">
        <v>15921</v>
      </c>
      <c r="BF157" s="91" t="s">
        <v>15922</v>
      </c>
      <c r="BG157" s="91" t="s">
        <v>15923</v>
      </c>
      <c r="BH157" s="91" t="s">
        <v>16023</v>
      </c>
      <c r="BI157" s="91" t="s">
        <v>11213</v>
      </c>
      <c r="BJ157" s="91" t="s">
        <v>13093</v>
      </c>
      <c r="BK157" s="91"/>
      <c r="BL157" s="91"/>
      <c r="BM157" s="91"/>
      <c r="BN157" s="91"/>
      <c r="BO157" s="91" t="s">
        <v>16831</v>
      </c>
      <c r="BP157" s="91" t="s">
        <v>16832</v>
      </c>
      <c r="BQ157" s="91" t="s">
        <v>16833</v>
      </c>
      <c r="BR157" s="91"/>
      <c r="BS157" s="91"/>
      <c r="BT157" s="91" t="s">
        <v>16834</v>
      </c>
      <c r="BU157" s="92">
        <v>45555</v>
      </c>
      <c r="BV157" s="92">
        <v>46120</v>
      </c>
      <c r="BW157" s="92">
        <v>46238</v>
      </c>
    </row>
    <row r="158" spans="1:75" x14ac:dyDescent="0.2">
      <c r="A158" s="91" t="s">
        <v>2448</v>
      </c>
      <c r="B158" s="91" t="s">
        <v>5361</v>
      </c>
      <c r="C158" s="91" t="s">
        <v>16835</v>
      </c>
      <c r="D158" s="91" t="s">
        <v>16836</v>
      </c>
      <c r="E158" s="91" t="s">
        <v>32</v>
      </c>
      <c r="F158" s="91" t="s">
        <v>15561</v>
      </c>
      <c r="G158" s="91"/>
      <c r="H158" s="91"/>
      <c r="I158" s="91" t="s">
        <v>16821</v>
      </c>
      <c r="J158" s="91" t="s">
        <v>84</v>
      </c>
      <c r="K158" s="91" t="s">
        <v>16822</v>
      </c>
      <c r="L158" s="91" t="s">
        <v>15488</v>
      </c>
      <c r="M158" s="91"/>
      <c r="N158" s="91"/>
      <c r="O158" s="91"/>
      <c r="P158" s="91" t="s">
        <v>16823</v>
      </c>
      <c r="Q158" s="91"/>
      <c r="R158" s="91"/>
      <c r="S158" s="91"/>
      <c r="T158" s="91" t="s">
        <v>16837</v>
      </c>
      <c r="U158" s="91">
        <v>60608</v>
      </c>
      <c r="V158" s="91">
        <v>17031</v>
      </c>
      <c r="W158" s="91" t="s">
        <v>15507</v>
      </c>
      <c r="X158" s="91" t="s">
        <v>15508</v>
      </c>
      <c r="Y158" s="91">
        <v>14000</v>
      </c>
      <c r="Z158" s="91" t="s">
        <v>46</v>
      </c>
      <c r="AA158" s="91" t="s">
        <v>47</v>
      </c>
      <c r="AB158" s="91" t="s">
        <v>15493</v>
      </c>
      <c r="AC158" s="91" t="s">
        <v>15494</v>
      </c>
      <c r="AD158" s="91">
        <v>41.841895999999998</v>
      </c>
      <c r="AE158" s="91">
        <v>-87.667919999999995</v>
      </c>
      <c r="AF158" s="91"/>
      <c r="AG158" s="91">
        <v>465000</v>
      </c>
      <c r="AH158" s="91">
        <v>465000</v>
      </c>
      <c r="AI158" s="91">
        <v>125</v>
      </c>
      <c r="AJ158" s="91">
        <v>61.48</v>
      </c>
      <c r="AK158" s="91">
        <v>58.62</v>
      </c>
      <c r="AL158" s="91">
        <v>64.47</v>
      </c>
      <c r="AM158" s="91">
        <v>125</v>
      </c>
      <c r="AN158" s="91"/>
      <c r="AO158" s="91"/>
      <c r="AP158" s="91"/>
      <c r="AQ158" s="92">
        <v>45528</v>
      </c>
      <c r="AR158" s="91"/>
      <c r="AS158" s="91"/>
      <c r="AT158" s="91"/>
      <c r="AU158" s="92">
        <v>45978</v>
      </c>
      <c r="AV158" s="91">
        <v>0</v>
      </c>
      <c r="AW158" s="92">
        <v>46583</v>
      </c>
      <c r="AX158" s="92">
        <v>46583</v>
      </c>
      <c r="AY158" s="91"/>
      <c r="AZ158" s="91"/>
      <c r="BA158" s="91" t="s">
        <v>15509</v>
      </c>
      <c r="BB158" s="91" t="s">
        <v>7750</v>
      </c>
      <c r="BC158" s="91">
        <v>4110</v>
      </c>
      <c r="BD158" s="91" t="s">
        <v>15510</v>
      </c>
      <c r="BE158" s="91" t="s">
        <v>15511</v>
      </c>
      <c r="BF158" s="91" t="s">
        <v>15512</v>
      </c>
      <c r="BG158" s="91" t="s">
        <v>15513</v>
      </c>
      <c r="BH158" s="91" t="s">
        <v>15514</v>
      </c>
      <c r="BI158" s="91" t="s">
        <v>2570</v>
      </c>
      <c r="BJ158" s="91" t="s">
        <v>13086</v>
      </c>
      <c r="BK158" s="91" t="s">
        <v>15515</v>
      </c>
      <c r="BL158" s="91" t="s">
        <v>2587</v>
      </c>
      <c r="BM158" s="91" t="s">
        <v>2588</v>
      </c>
      <c r="BN158" s="91"/>
      <c r="BO158" s="91" t="s">
        <v>16838</v>
      </c>
      <c r="BP158" s="91" t="s">
        <v>16839</v>
      </c>
      <c r="BQ158" s="91"/>
      <c r="BR158" s="91"/>
      <c r="BS158" s="91" t="s">
        <v>15572</v>
      </c>
      <c r="BT158" s="91"/>
      <c r="BU158" s="92">
        <v>45555</v>
      </c>
      <c r="BV158" s="92">
        <v>46202</v>
      </c>
      <c r="BW158" s="92">
        <v>46238</v>
      </c>
    </row>
    <row r="159" spans="1:75" x14ac:dyDescent="0.2">
      <c r="A159" s="91" t="s">
        <v>2798</v>
      </c>
      <c r="B159" s="91" t="s">
        <v>4272</v>
      </c>
      <c r="C159" s="91" t="s">
        <v>16840</v>
      </c>
      <c r="D159" s="91" t="s">
        <v>16841</v>
      </c>
      <c r="E159" s="91" t="s">
        <v>51</v>
      </c>
      <c r="F159" s="91"/>
      <c r="G159" s="91"/>
      <c r="H159" s="91"/>
      <c r="I159" s="91" t="s">
        <v>16821</v>
      </c>
      <c r="J159" s="91" t="s">
        <v>84</v>
      </c>
      <c r="K159" s="91" t="s">
        <v>16822</v>
      </c>
      <c r="L159" s="91" t="s">
        <v>15488</v>
      </c>
      <c r="M159" s="91"/>
      <c r="N159" s="91"/>
      <c r="O159" s="91"/>
      <c r="P159" s="91" t="s">
        <v>16823</v>
      </c>
      <c r="Q159" s="91"/>
      <c r="R159" s="91"/>
      <c r="S159" s="91"/>
      <c r="T159" s="91" t="s">
        <v>16842</v>
      </c>
      <c r="U159" s="91">
        <v>76177</v>
      </c>
      <c r="V159" s="91">
        <v>48439</v>
      </c>
      <c r="W159" s="91" t="s">
        <v>16843</v>
      </c>
      <c r="X159" s="91" t="s">
        <v>16844</v>
      </c>
      <c r="Y159" s="91">
        <v>27000</v>
      </c>
      <c r="Z159" s="91" t="s">
        <v>49</v>
      </c>
      <c r="AA159" s="91" t="s">
        <v>50</v>
      </c>
      <c r="AB159" s="91" t="s">
        <v>15493</v>
      </c>
      <c r="AC159" s="91" t="s">
        <v>15494</v>
      </c>
      <c r="AD159" s="91">
        <v>32.987400000000001</v>
      </c>
      <c r="AE159" s="91">
        <v>-97.258650000000003</v>
      </c>
      <c r="AF159" s="91">
        <v>54</v>
      </c>
      <c r="AG159" s="91">
        <v>471875</v>
      </c>
      <c r="AH159" s="91">
        <v>471875</v>
      </c>
      <c r="AI159" s="91">
        <v>42</v>
      </c>
      <c r="AJ159" s="91">
        <v>58.08</v>
      </c>
      <c r="AK159" s="91">
        <v>55.38</v>
      </c>
      <c r="AL159" s="91">
        <v>60.9</v>
      </c>
      <c r="AM159" s="91">
        <v>42</v>
      </c>
      <c r="AN159" s="91"/>
      <c r="AO159" s="91"/>
      <c r="AP159" s="91">
        <v>32</v>
      </c>
      <c r="AQ159" s="91"/>
      <c r="AR159" s="91"/>
      <c r="AS159" s="91"/>
      <c r="AT159" s="92">
        <v>45503</v>
      </c>
      <c r="AU159" s="92">
        <v>46151</v>
      </c>
      <c r="AV159" s="91">
        <v>1</v>
      </c>
      <c r="AW159" s="92">
        <v>46151</v>
      </c>
      <c r="AX159" s="91"/>
      <c r="AY159" s="91"/>
      <c r="AZ159" s="91"/>
      <c r="BA159" s="91" t="s">
        <v>16129</v>
      </c>
      <c r="BB159" s="91" t="s">
        <v>7773</v>
      </c>
      <c r="BC159" s="91">
        <v>5078</v>
      </c>
      <c r="BD159" s="91" t="s">
        <v>15658</v>
      </c>
      <c r="BE159" s="91"/>
      <c r="BF159" s="91"/>
      <c r="BG159" s="91"/>
      <c r="BH159" s="91" t="s">
        <v>15555</v>
      </c>
      <c r="BI159" s="91" t="s">
        <v>13080</v>
      </c>
      <c r="BJ159" s="91" t="s">
        <v>13081</v>
      </c>
      <c r="BK159" s="91" t="s">
        <v>15556</v>
      </c>
      <c r="BL159" s="91" t="s">
        <v>2636</v>
      </c>
      <c r="BM159" s="91" t="s">
        <v>2637</v>
      </c>
      <c r="BN159" s="91"/>
      <c r="BO159" s="91" t="s">
        <v>16845</v>
      </c>
      <c r="BP159" s="91" t="s">
        <v>16846</v>
      </c>
      <c r="BQ159" s="91"/>
      <c r="BR159" s="91"/>
      <c r="BS159" s="91"/>
      <c r="BT159" s="91" t="s">
        <v>16847</v>
      </c>
      <c r="BU159" s="92">
        <v>45474</v>
      </c>
      <c r="BV159" s="92">
        <v>46188</v>
      </c>
      <c r="BW159" s="92">
        <v>46238</v>
      </c>
    </row>
    <row r="160" spans="1:75" x14ac:dyDescent="0.2">
      <c r="A160" s="91" t="s">
        <v>2456</v>
      </c>
      <c r="B160" s="91" t="s">
        <v>4297</v>
      </c>
      <c r="C160" s="91" t="s">
        <v>16848</v>
      </c>
      <c r="D160" s="91" t="s">
        <v>16849</v>
      </c>
      <c r="E160" s="91" t="s">
        <v>38</v>
      </c>
      <c r="F160" s="91"/>
      <c r="G160" s="91"/>
      <c r="H160" s="91"/>
      <c r="I160" s="91" t="s">
        <v>16821</v>
      </c>
      <c r="J160" s="91" t="s">
        <v>84</v>
      </c>
      <c r="K160" s="91" t="s">
        <v>16822</v>
      </c>
      <c r="L160" s="91" t="s">
        <v>15488</v>
      </c>
      <c r="M160" s="91"/>
      <c r="N160" s="91"/>
      <c r="O160" s="91"/>
      <c r="P160" s="91" t="s">
        <v>16823</v>
      </c>
      <c r="Q160" s="91"/>
      <c r="R160" s="91"/>
      <c r="S160" s="91"/>
      <c r="T160" s="91" t="s">
        <v>16850</v>
      </c>
      <c r="U160" s="91">
        <v>85305</v>
      </c>
      <c r="V160" s="91">
        <v>4013</v>
      </c>
      <c r="W160" s="91" t="s">
        <v>15690</v>
      </c>
      <c r="X160" s="91" t="s">
        <v>16851</v>
      </c>
      <c r="Y160" s="91">
        <v>27820</v>
      </c>
      <c r="Z160" s="91" t="s">
        <v>41</v>
      </c>
      <c r="AA160" s="91" t="s">
        <v>42</v>
      </c>
      <c r="AB160" s="91" t="s">
        <v>15493</v>
      </c>
      <c r="AC160" s="91" t="s">
        <v>15494</v>
      </c>
      <c r="AD160" s="91">
        <v>33.509655000000002</v>
      </c>
      <c r="AE160" s="91">
        <v>-112.43330400000001</v>
      </c>
      <c r="AF160" s="91">
        <v>375</v>
      </c>
      <c r="AG160" s="91">
        <v>180000</v>
      </c>
      <c r="AH160" s="91">
        <v>180000</v>
      </c>
      <c r="AI160" s="91">
        <v>45</v>
      </c>
      <c r="AJ160" s="91">
        <v>33.44</v>
      </c>
      <c r="AK160" s="91">
        <v>31.89</v>
      </c>
      <c r="AL160" s="91">
        <v>35.07</v>
      </c>
      <c r="AM160" s="91">
        <v>45</v>
      </c>
      <c r="AN160" s="91"/>
      <c r="AO160" s="91"/>
      <c r="AP160" s="91">
        <v>42</v>
      </c>
      <c r="AQ160" s="92">
        <v>45440</v>
      </c>
      <c r="AR160" s="91"/>
      <c r="AS160" s="91"/>
      <c r="AT160" s="92">
        <v>45689</v>
      </c>
      <c r="AU160" s="92">
        <v>46213</v>
      </c>
      <c r="AV160" s="91">
        <v>0.95</v>
      </c>
      <c r="AW160" s="92">
        <v>46295</v>
      </c>
      <c r="AX160" s="92">
        <v>46295</v>
      </c>
      <c r="AY160" s="91"/>
      <c r="AZ160" s="91"/>
      <c r="BA160" s="91"/>
      <c r="BB160" s="91"/>
      <c r="BC160" s="91"/>
      <c r="BD160" s="91"/>
      <c r="BE160" s="91"/>
      <c r="BF160" s="91"/>
      <c r="BG160" s="91"/>
      <c r="BH160" s="91" t="s">
        <v>16561</v>
      </c>
      <c r="BI160" s="91" t="s">
        <v>11202</v>
      </c>
      <c r="BJ160" s="91" t="s">
        <v>13088</v>
      </c>
      <c r="BK160" s="91"/>
      <c r="BL160" s="91"/>
      <c r="BM160" s="91"/>
      <c r="BN160" s="91"/>
      <c r="BO160" s="91" t="s">
        <v>16852</v>
      </c>
      <c r="BP160" s="91" t="s">
        <v>16853</v>
      </c>
      <c r="BQ160" s="91"/>
      <c r="BR160" s="91"/>
      <c r="BS160" s="91" t="s">
        <v>15572</v>
      </c>
      <c r="BT160" s="91" t="s">
        <v>16854</v>
      </c>
      <c r="BU160" s="92">
        <v>45555</v>
      </c>
      <c r="BV160" s="92">
        <v>46233</v>
      </c>
      <c r="BW160" s="92">
        <v>46238</v>
      </c>
    </row>
    <row r="161" spans="1:75" x14ac:dyDescent="0.2">
      <c r="A161" s="91" t="s">
        <v>2755</v>
      </c>
      <c r="B161" s="91" t="s">
        <v>6771</v>
      </c>
      <c r="C161" s="91" t="s">
        <v>16855</v>
      </c>
      <c r="D161" s="91" t="s">
        <v>16856</v>
      </c>
      <c r="E161" s="91" t="s">
        <v>51</v>
      </c>
      <c r="F161" s="91"/>
      <c r="G161" s="91"/>
      <c r="H161" s="91"/>
      <c r="I161" s="91" t="s">
        <v>16821</v>
      </c>
      <c r="J161" s="91" t="s">
        <v>84</v>
      </c>
      <c r="K161" s="91" t="s">
        <v>16822</v>
      </c>
      <c r="L161" s="91" t="s">
        <v>15488</v>
      </c>
      <c r="M161" s="91"/>
      <c r="N161" s="91"/>
      <c r="O161" s="91"/>
      <c r="P161" s="91" t="s">
        <v>16823</v>
      </c>
      <c r="Q161" s="91"/>
      <c r="R161" s="91"/>
      <c r="S161" s="91"/>
      <c r="T161" s="91" t="s">
        <v>16857</v>
      </c>
      <c r="U161" s="91">
        <v>85008</v>
      </c>
      <c r="V161" s="91">
        <v>4013</v>
      </c>
      <c r="W161" s="91" t="s">
        <v>15690</v>
      </c>
      <c r="X161" s="91" t="s">
        <v>16269</v>
      </c>
      <c r="Y161" s="91">
        <v>55000</v>
      </c>
      <c r="Z161" s="91" t="s">
        <v>41</v>
      </c>
      <c r="AA161" s="91" t="s">
        <v>42</v>
      </c>
      <c r="AB161" s="91" t="s">
        <v>15493</v>
      </c>
      <c r="AC161" s="91" t="s">
        <v>15494</v>
      </c>
      <c r="AD161" s="91">
        <v>33.464703</v>
      </c>
      <c r="AE161" s="91">
        <v>-111.997574</v>
      </c>
      <c r="AF161" s="91">
        <v>85</v>
      </c>
      <c r="AG161" s="91">
        <v>166400</v>
      </c>
      <c r="AH161" s="91">
        <v>166400</v>
      </c>
      <c r="AI161" s="91">
        <v>56</v>
      </c>
      <c r="AJ161" s="91">
        <v>63.75</v>
      </c>
      <c r="AK161" s="91">
        <v>63.15</v>
      </c>
      <c r="AL161" s="91">
        <v>64.38</v>
      </c>
      <c r="AM161" s="91">
        <v>63.75</v>
      </c>
      <c r="AN161" s="91"/>
      <c r="AO161" s="91"/>
      <c r="AP161" s="91">
        <v>32</v>
      </c>
      <c r="AQ161" s="91"/>
      <c r="AR161" s="91"/>
      <c r="AS161" s="91"/>
      <c r="AT161" s="92">
        <v>45076</v>
      </c>
      <c r="AU161" s="91"/>
      <c r="AV161" s="91"/>
      <c r="AW161" s="92">
        <v>45442</v>
      </c>
      <c r="AX161" s="91"/>
      <c r="AY161" s="91"/>
      <c r="AZ161" s="91"/>
      <c r="BA161" s="91" t="s">
        <v>15692</v>
      </c>
      <c r="BB161" s="91" t="s">
        <v>7754</v>
      </c>
      <c r="BC161" s="91">
        <v>16572</v>
      </c>
      <c r="BD161" s="91" t="s">
        <v>15488</v>
      </c>
      <c r="BE161" s="91"/>
      <c r="BF161" s="91"/>
      <c r="BG161" s="91"/>
      <c r="BH161" s="91" t="s">
        <v>15693</v>
      </c>
      <c r="BI161" s="91" t="s">
        <v>11215</v>
      </c>
      <c r="BJ161" s="91" t="s">
        <v>7754</v>
      </c>
      <c r="BK161" s="91"/>
      <c r="BL161" s="91"/>
      <c r="BM161" s="91"/>
      <c r="BN161" s="91"/>
      <c r="BO161" s="91" t="s">
        <v>16858</v>
      </c>
      <c r="BP161" s="91" t="s">
        <v>16859</v>
      </c>
      <c r="BQ161" s="91"/>
      <c r="BR161" s="91"/>
      <c r="BS161" s="91"/>
      <c r="BT161" s="91" t="s">
        <v>16860</v>
      </c>
      <c r="BU161" s="92">
        <v>45474</v>
      </c>
      <c r="BV161" s="92">
        <v>46101</v>
      </c>
      <c r="BW161" s="92">
        <v>46238</v>
      </c>
    </row>
    <row r="162" spans="1:75" x14ac:dyDescent="0.2">
      <c r="A162" s="91" t="s">
        <v>170</v>
      </c>
      <c r="B162" s="91" t="s">
        <v>6767</v>
      </c>
      <c r="C162" s="91" t="s">
        <v>16855</v>
      </c>
      <c r="D162" s="91" t="s">
        <v>16856</v>
      </c>
      <c r="E162" s="91" t="s">
        <v>51</v>
      </c>
      <c r="F162" s="91"/>
      <c r="G162" s="91"/>
      <c r="H162" s="91"/>
      <c r="I162" s="91" t="s">
        <v>16821</v>
      </c>
      <c r="J162" s="91" t="s">
        <v>84</v>
      </c>
      <c r="K162" s="91" t="s">
        <v>16822</v>
      </c>
      <c r="L162" s="91" t="s">
        <v>15488</v>
      </c>
      <c r="M162" s="91"/>
      <c r="N162" s="91"/>
      <c r="O162" s="91"/>
      <c r="P162" s="91" t="s">
        <v>16823</v>
      </c>
      <c r="Q162" s="91"/>
      <c r="R162" s="91"/>
      <c r="S162" s="91"/>
      <c r="T162" s="91" t="s">
        <v>16861</v>
      </c>
      <c r="U162" s="91">
        <v>85008</v>
      </c>
      <c r="V162" s="91">
        <v>4013</v>
      </c>
      <c r="W162" s="91" t="s">
        <v>15690</v>
      </c>
      <c r="X162" s="91" t="s">
        <v>16269</v>
      </c>
      <c r="Y162" s="91">
        <v>55000</v>
      </c>
      <c r="Z162" s="91" t="s">
        <v>41</v>
      </c>
      <c r="AA162" s="91" t="s">
        <v>42</v>
      </c>
      <c r="AB162" s="91" t="s">
        <v>15493</v>
      </c>
      <c r="AC162" s="91" t="s">
        <v>15494</v>
      </c>
      <c r="AD162" s="91">
        <v>33.460953000000003</v>
      </c>
      <c r="AE162" s="91">
        <v>-111.99720000000001</v>
      </c>
      <c r="AF162" s="91">
        <v>85</v>
      </c>
      <c r="AG162" s="91">
        <v>156000</v>
      </c>
      <c r="AH162" s="91">
        <v>156000</v>
      </c>
      <c r="AI162" s="91">
        <v>56</v>
      </c>
      <c r="AJ162" s="91">
        <v>68</v>
      </c>
      <c r="AK162" s="91">
        <v>67.47</v>
      </c>
      <c r="AL162" s="91">
        <v>68.56</v>
      </c>
      <c r="AM162" s="91">
        <v>68</v>
      </c>
      <c r="AN162" s="91"/>
      <c r="AO162" s="91"/>
      <c r="AP162" s="91">
        <v>34</v>
      </c>
      <c r="AQ162" s="91"/>
      <c r="AR162" s="91"/>
      <c r="AS162" s="91"/>
      <c r="AT162" s="92">
        <v>44711</v>
      </c>
      <c r="AU162" s="91"/>
      <c r="AV162" s="91"/>
      <c r="AW162" s="92">
        <v>45137</v>
      </c>
      <c r="AX162" s="91"/>
      <c r="AY162" s="91"/>
      <c r="AZ162" s="91"/>
      <c r="BA162" s="91" t="s">
        <v>15692</v>
      </c>
      <c r="BB162" s="91" t="s">
        <v>7754</v>
      </c>
      <c r="BC162" s="91">
        <v>16572</v>
      </c>
      <c r="BD162" s="91" t="s">
        <v>15488</v>
      </c>
      <c r="BE162" s="91"/>
      <c r="BF162" s="91"/>
      <c r="BG162" s="91"/>
      <c r="BH162" s="91" t="s">
        <v>15693</v>
      </c>
      <c r="BI162" s="91" t="s">
        <v>11215</v>
      </c>
      <c r="BJ162" s="91" t="s">
        <v>7754</v>
      </c>
      <c r="BK162" s="91"/>
      <c r="BL162" s="91"/>
      <c r="BM162" s="91"/>
      <c r="BN162" s="91"/>
      <c r="BO162" s="91" t="s">
        <v>16858</v>
      </c>
      <c r="BP162" s="91" t="s">
        <v>16862</v>
      </c>
      <c r="BQ162" s="91"/>
      <c r="BR162" s="91"/>
      <c r="BS162" s="91"/>
      <c r="BT162" s="91" t="s">
        <v>16860</v>
      </c>
      <c r="BU162" s="92">
        <v>45474</v>
      </c>
      <c r="BV162" s="92">
        <v>46101</v>
      </c>
      <c r="BW162" s="92">
        <v>46238</v>
      </c>
    </row>
    <row r="163" spans="1:75" x14ac:dyDescent="0.2">
      <c r="A163" s="91" t="s">
        <v>4670</v>
      </c>
      <c r="B163" s="91" t="s">
        <v>4671</v>
      </c>
      <c r="C163" s="93" t="s">
        <v>16863</v>
      </c>
      <c r="D163" s="91" t="s">
        <v>16864</v>
      </c>
      <c r="E163" s="91" t="s">
        <v>38</v>
      </c>
      <c r="F163" s="91"/>
      <c r="G163" s="91"/>
      <c r="H163" s="91">
        <v>1693000000</v>
      </c>
      <c r="I163" s="91" t="s">
        <v>16821</v>
      </c>
      <c r="J163" s="91" t="s">
        <v>84</v>
      </c>
      <c r="K163" s="91" t="s">
        <v>16822</v>
      </c>
      <c r="L163" s="91" t="s">
        <v>15488</v>
      </c>
      <c r="M163" s="91"/>
      <c r="N163" s="91"/>
      <c r="O163" s="91"/>
      <c r="P163" s="91" t="s">
        <v>16823</v>
      </c>
      <c r="Q163" s="91"/>
      <c r="R163" s="91"/>
      <c r="S163" s="91"/>
      <c r="T163" s="91" t="s">
        <v>16865</v>
      </c>
      <c r="U163" s="91">
        <v>75146</v>
      </c>
      <c r="V163" s="91">
        <v>48113</v>
      </c>
      <c r="W163" s="91" t="s">
        <v>15551</v>
      </c>
      <c r="X163" s="91" t="s">
        <v>16708</v>
      </c>
      <c r="Y163" s="91">
        <v>41212</v>
      </c>
      <c r="Z163" s="91" t="s">
        <v>49</v>
      </c>
      <c r="AA163" s="91" t="s">
        <v>50</v>
      </c>
      <c r="AB163" s="91" t="s">
        <v>15493</v>
      </c>
      <c r="AC163" s="91" t="s">
        <v>15494</v>
      </c>
      <c r="AD163" s="91">
        <v>32.585963999999997</v>
      </c>
      <c r="AE163" s="91">
        <v>-96.698589999999996</v>
      </c>
      <c r="AF163" s="91"/>
      <c r="AG163" s="91">
        <v>413726</v>
      </c>
      <c r="AH163" s="91">
        <v>413726</v>
      </c>
      <c r="AI163" s="91"/>
      <c r="AJ163" s="91">
        <v>48.52</v>
      </c>
      <c r="AK163" s="91">
        <v>46.27</v>
      </c>
      <c r="AL163" s="91">
        <v>50.88</v>
      </c>
      <c r="AM163" s="91">
        <v>48.52</v>
      </c>
      <c r="AN163" s="91"/>
      <c r="AO163" s="91"/>
      <c r="AP163" s="91"/>
      <c r="AQ163" s="92">
        <v>45545</v>
      </c>
      <c r="AR163" s="91"/>
      <c r="AS163" s="91"/>
      <c r="AT163" s="92">
        <v>45611</v>
      </c>
      <c r="AU163" s="92">
        <v>46054</v>
      </c>
      <c r="AV163" s="91">
        <v>0.85</v>
      </c>
      <c r="AW163" s="92">
        <v>46386</v>
      </c>
      <c r="AX163" s="92">
        <v>46386</v>
      </c>
      <c r="AY163" s="91"/>
      <c r="AZ163" s="91"/>
      <c r="BA163" s="91" t="s">
        <v>15632</v>
      </c>
      <c r="BB163" s="91" t="s">
        <v>7743</v>
      </c>
      <c r="BC163" s="91">
        <v>44372</v>
      </c>
      <c r="BD163" s="91"/>
      <c r="BE163" s="91"/>
      <c r="BF163" s="91"/>
      <c r="BG163" s="91"/>
      <c r="BH163" s="91" t="s">
        <v>15555</v>
      </c>
      <c r="BI163" s="91" t="s">
        <v>13080</v>
      </c>
      <c r="BJ163" s="91" t="s">
        <v>13081</v>
      </c>
      <c r="BK163" s="91" t="s">
        <v>15556</v>
      </c>
      <c r="BL163" s="91" t="s">
        <v>2636</v>
      </c>
      <c r="BM163" s="91" t="s">
        <v>2637</v>
      </c>
      <c r="BN163" s="91"/>
      <c r="BO163" s="91" t="s">
        <v>16866</v>
      </c>
      <c r="BP163" s="91" t="s">
        <v>16867</v>
      </c>
      <c r="BQ163" s="91" t="s">
        <v>16866</v>
      </c>
      <c r="BR163" s="91"/>
      <c r="BS163" s="91" t="s">
        <v>15572</v>
      </c>
      <c r="BT163" s="91" t="s">
        <v>16868</v>
      </c>
      <c r="BU163" s="92">
        <v>45758</v>
      </c>
      <c r="BV163" s="92">
        <v>46232</v>
      </c>
      <c r="BW163" s="92">
        <v>46238</v>
      </c>
    </row>
    <row r="164" spans="1:75" x14ac:dyDescent="0.2">
      <c r="A164" s="91" t="s">
        <v>2440</v>
      </c>
      <c r="B164" s="91" t="s">
        <v>7248</v>
      </c>
      <c r="C164" s="91" t="s">
        <v>16869</v>
      </c>
      <c r="D164" s="91" t="s">
        <v>16870</v>
      </c>
      <c r="E164" s="91" t="s">
        <v>51</v>
      </c>
      <c r="F164" s="91"/>
      <c r="G164" s="91"/>
      <c r="H164" s="91"/>
      <c r="I164" s="91" t="s">
        <v>16821</v>
      </c>
      <c r="J164" s="91" t="s">
        <v>84</v>
      </c>
      <c r="K164" s="91" t="s">
        <v>16822</v>
      </c>
      <c r="L164" s="91" t="s">
        <v>15488</v>
      </c>
      <c r="M164" s="91"/>
      <c r="N164" s="91"/>
      <c r="O164" s="91"/>
      <c r="P164" s="91" t="s">
        <v>16823</v>
      </c>
      <c r="Q164" s="91"/>
      <c r="R164" s="91"/>
      <c r="S164" s="91"/>
      <c r="T164" s="91" t="s">
        <v>16871</v>
      </c>
      <c r="U164" s="91">
        <v>23150</v>
      </c>
      <c r="V164" s="91">
        <v>51087</v>
      </c>
      <c r="W164" s="91" t="s">
        <v>16577</v>
      </c>
      <c r="X164" s="91" t="s">
        <v>16578</v>
      </c>
      <c r="Y164" s="91">
        <v>70256</v>
      </c>
      <c r="Z164" s="91" t="s">
        <v>52</v>
      </c>
      <c r="AA164" s="91" t="s">
        <v>53</v>
      </c>
      <c r="AB164" s="91" t="s">
        <v>15493</v>
      </c>
      <c r="AC164" s="91" t="s">
        <v>15494</v>
      </c>
      <c r="AD164" s="91">
        <v>37.488567000000003</v>
      </c>
      <c r="AE164" s="91">
        <v>-77.246160000000003</v>
      </c>
      <c r="AF164" s="91"/>
      <c r="AG164" s="91">
        <v>145500</v>
      </c>
      <c r="AH164" s="91">
        <v>433333</v>
      </c>
      <c r="AI164" s="91">
        <v>35</v>
      </c>
      <c r="AJ164" s="91">
        <v>53.48</v>
      </c>
      <c r="AK164" s="91">
        <v>51</v>
      </c>
      <c r="AL164" s="91">
        <v>56.08</v>
      </c>
      <c r="AM164" s="91">
        <v>35</v>
      </c>
      <c r="AN164" s="91"/>
      <c r="AO164" s="91"/>
      <c r="AP164" s="91"/>
      <c r="AQ164" s="91"/>
      <c r="AR164" s="91"/>
      <c r="AS164" s="91"/>
      <c r="AT164" s="91"/>
      <c r="AU164" s="91"/>
      <c r="AV164" s="91"/>
      <c r="AW164" s="92">
        <v>37653</v>
      </c>
      <c r="AX164" s="91"/>
      <c r="AY164" s="91"/>
      <c r="AZ164" s="91"/>
      <c r="BA164" s="91" t="s">
        <v>15667</v>
      </c>
      <c r="BB164" s="91" t="s">
        <v>7752</v>
      </c>
      <c r="BC164" s="91">
        <v>19876</v>
      </c>
      <c r="BD164" s="91" t="s">
        <v>15496</v>
      </c>
      <c r="BE164" s="91" t="s">
        <v>15668</v>
      </c>
      <c r="BF164" s="91" t="s">
        <v>15669</v>
      </c>
      <c r="BG164" s="91" t="s">
        <v>15670</v>
      </c>
      <c r="BH164" s="91" t="s">
        <v>15514</v>
      </c>
      <c r="BI164" s="91" t="s">
        <v>2570</v>
      </c>
      <c r="BJ164" s="91" t="s">
        <v>13086</v>
      </c>
      <c r="BK164" s="91" t="s">
        <v>15641</v>
      </c>
      <c r="BL164" s="91" t="s">
        <v>2573</v>
      </c>
      <c r="BM164" s="91" t="s">
        <v>2574</v>
      </c>
      <c r="BN164" s="91"/>
      <c r="BO164" s="91" t="s">
        <v>16872</v>
      </c>
      <c r="BP164" s="91" t="s">
        <v>16873</v>
      </c>
      <c r="BQ164" s="91"/>
      <c r="BR164" s="91"/>
      <c r="BS164" s="91"/>
      <c r="BT164" s="91"/>
      <c r="BU164" s="92">
        <v>45474</v>
      </c>
      <c r="BV164" s="92">
        <v>46120</v>
      </c>
      <c r="BW164" s="92">
        <v>46238</v>
      </c>
    </row>
    <row r="165" spans="1:75" x14ac:dyDescent="0.2">
      <c r="A165" s="91" t="s">
        <v>2439</v>
      </c>
      <c r="B165" s="91" t="s">
        <v>7249</v>
      </c>
      <c r="C165" s="91" t="s">
        <v>16869</v>
      </c>
      <c r="D165" s="91" t="s">
        <v>16870</v>
      </c>
      <c r="E165" s="91" t="s">
        <v>51</v>
      </c>
      <c r="F165" s="91"/>
      <c r="G165" s="91"/>
      <c r="H165" s="91"/>
      <c r="I165" s="91" t="s">
        <v>16821</v>
      </c>
      <c r="J165" s="91" t="s">
        <v>84</v>
      </c>
      <c r="K165" s="91" t="s">
        <v>16822</v>
      </c>
      <c r="L165" s="91" t="s">
        <v>15488</v>
      </c>
      <c r="M165" s="91"/>
      <c r="N165" s="91"/>
      <c r="O165" s="91"/>
      <c r="P165" s="91" t="s">
        <v>16823</v>
      </c>
      <c r="Q165" s="91"/>
      <c r="R165" s="91"/>
      <c r="S165" s="91"/>
      <c r="T165" s="91" t="s">
        <v>16871</v>
      </c>
      <c r="U165" s="91">
        <v>23150</v>
      </c>
      <c r="V165" s="91">
        <v>51087</v>
      </c>
      <c r="W165" s="91" t="s">
        <v>16577</v>
      </c>
      <c r="X165" s="91" t="s">
        <v>16578</v>
      </c>
      <c r="Y165" s="91">
        <v>70256</v>
      </c>
      <c r="Z165" s="91" t="s">
        <v>52</v>
      </c>
      <c r="AA165" s="91" t="s">
        <v>53</v>
      </c>
      <c r="AB165" s="91" t="s">
        <v>15493</v>
      </c>
      <c r="AC165" s="91" t="s">
        <v>15494</v>
      </c>
      <c r="AD165" s="91">
        <v>37.487724</v>
      </c>
      <c r="AE165" s="91">
        <v>-77.244774000000007</v>
      </c>
      <c r="AF165" s="91"/>
      <c r="AG165" s="91">
        <v>145500</v>
      </c>
      <c r="AH165" s="91">
        <v>433333</v>
      </c>
      <c r="AI165" s="91">
        <v>35</v>
      </c>
      <c r="AJ165" s="91">
        <v>53.48</v>
      </c>
      <c r="AK165" s="91">
        <v>51</v>
      </c>
      <c r="AL165" s="91">
        <v>56.08</v>
      </c>
      <c r="AM165" s="91">
        <v>35</v>
      </c>
      <c r="AN165" s="91"/>
      <c r="AO165" s="91"/>
      <c r="AP165" s="91"/>
      <c r="AQ165" s="91"/>
      <c r="AR165" s="91"/>
      <c r="AS165" s="91"/>
      <c r="AT165" s="91"/>
      <c r="AU165" s="91"/>
      <c r="AV165" s="91"/>
      <c r="AW165" s="92">
        <v>37653</v>
      </c>
      <c r="AX165" s="91"/>
      <c r="AY165" s="91"/>
      <c r="AZ165" s="91"/>
      <c r="BA165" s="91" t="s">
        <v>15667</v>
      </c>
      <c r="BB165" s="91" t="s">
        <v>7752</v>
      </c>
      <c r="BC165" s="91">
        <v>19876</v>
      </c>
      <c r="BD165" s="91" t="s">
        <v>15496</v>
      </c>
      <c r="BE165" s="91" t="s">
        <v>15668</v>
      </c>
      <c r="BF165" s="91" t="s">
        <v>15669</v>
      </c>
      <c r="BG165" s="91" t="s">
        <v>15670</v>
      </c>
      <c r="BH165" s="91" t="s">
        <v>15514</v>
      </c>
      <c r="BI165" s="91" t="s">
        <v>2570</v>
      </c>
      <c r="BJ165" s="91" t="s">
        <v>13086</v>
      </c>
      <c r="BK165" s="91" t="s">
        <v>15641</v>
      </c>
      <c r="BL165" s="91" t="s">
        <v>2573</v>
      </c>
      <c r="BM165" s="91" t="s">
        <v>2574</v>
      </c>
      <c r="BN165" s="91"/>
      <c r="BO165" s="91" t="s">
        <v>16872</v>
      </c>
      <c r="BP165" s="91" t="s">
        <v>16873</v>
      </c>
      <c r="BQ165" s="91"/>
      <c r="BR165" s="91"/>
      <c r="BS165" s="91"/>
      <c r="BT165" s="91"/>
      <c r="BU165" s="92">
        <v>45474</v>
      </c>
      <c r="BV165" s="92">
        <v>46120</v>
      </c>
      <c r="BW165" s="92">
        <v>46238</v>
      </c>
    </row>
    <row r="166" spans="1:75" x14ac:dyDescent="0.2">
      <c r="A166" s="91" t="s">
        <v>3395</v>
      </c>
      <c r="B166" s="91" t="s">
        <v>7149</v>
      </c>
      <c r="C166" s="91"/>
      <c r="D166" s="91"/>
      <c r="E166" s="91" t="s">
        <v>32</v>
      </c>
      <c r="F166" s="91"/>
      <c r="G166" s="91"/>
      <c r="H166" s="91"/>
      <c r="I166" s="91" t="s">
        <v>16874</v>
      </c>
      <c r="J166" s="91" t="s">
        <v>285</v>
      </c>
      <c r="K166" s="91" t="s">
        <v>16875</v>
      </c>
      <c r="L166" s="91" t="s">
        <v>15488</v>
      </c>
      <c r="M166" s="91"/>
      <c r="N166" s="91"/>
      <c r="O166" s="91"/>
      <c r="P166" s="91"/>
      <c r="Q166" s="91"/>
      <c r="R166" s="91"/>
      <c r="S166" s="91"/>
      <c r="T166" s="91" t="s">
        <v>16876</v>
      </c>
      <c r="U166" s="91">
        <v>20175</v>
      </c>
      <c r="V166" s="91">
        <v>51107</v>
      </c>
      <c r="W166" s="91" t="s">
        <v>15645</v>
      </c>
      <c r="X166" s="91" t="s">
        <v>16615</v>
      </c>
      <c r="Y166" s="91">
        <v>44984</v>
      </c>
      <c r="Z166" s="91" t="s">
        <v>52</v>
      </c>
      <c r="AA166" s="91" t="s">
        <v>53</v>
      </c>
      <c r="AB166" s="91" t="s">
        <v>15493</v>
      </c>
      <c r="AC166" s="91" t="s">
        <v>15494</v>
      </c>
      <c r="AD166" s="91">
        <v>39.076225000000001</v>
      </c>
      <c r="AE166" s="91">
        <v>-77.524429999999995</v>
      </c>
      <c r="AF166" s="91">
        <v>98</v>
      </c>
      <c r="AG166" s="91">
        <v>250000</v>
      </c>
      <c r="AH166" s="91">
        <v>260475</v>
      </c>
      <c r="AI166" s="91"/>
      <c r="AJ166" s="91">
        <v>49.17</v>
      </c>
      <c r="AK166" s="91">
        <v>46.89</v>
      </c>
      <c r="AL166" s="91">
        <v>51.56</v>
      </c>
      <c r="AM166" s="91">
        <v>49.17</v>
      </c>
      <c r="AN166" s="91"/>
      <c r="AO166" s="91"/>
      <c r="AP166" s="91"/>
      <c r="AQ166" s="92">
        <v>45350</v>
      </c>
      <c r="AR166" s="91"/>
      <c r="AS166" s="91"/>
      <c r="AT166" s="91"/>
      <c r="AU166" s="92">
        <v>46216</v>
      </c>
      <c r="AV166" s="91">
        <v>0</v>
      </c>
      <c r="AW166" s="92">
        <v>46722</v>
      </c>
      <c r="AX166" s="91"/>
      <c r="AY166" s="91"/>
      <c r="AZ166" s="91"/>
      <c r="BA166" s="91" t="s">
        <v>15667</v>
      </c>
      <c r="BB166" s="91" t="s">
        <v>7752</v>
      </c>
      <c r="BC166" s="91">
        <v>19876</v>
      </c>
      <c r="BD166" s="91" t="s">
        <v>15496</v>
      </c>
      <c r="BE166" s="91" t="s">
        <v>15668</v>
      </c>
      <c r="BF166" s="91" t="s">
        <v>15669</v>
      </c>
      <c r="BG166" s="91" t="s">
        <v>15670</v>
      </c>
      <c r="BH166" s="91" t="s">
        <v>15514</v>
      </c>
      <c r="BI166" s="91" t="s">
        <v>2570</v>
      </c>
      <c r="BJ166" s="91" t="s">
        <v>13086</v>
      </c>
      <c r="BK166" s="91" t="s">
        <v>15641</v>
      </c>
      <c r="BL166" s="91" t="s">
        <v>2573</v>
      </c>
      <c r="BM166" s="91" t="s">
        <v>2574</v>
      </c>
      <c r="BN166" s="91"/>
      <c r="BO166" s="91" t="s">
        <v>16877</v>
      </c>
      <c r="BP166" s="91" t="s">
        <v>16878</v>
      </c>
      <c r="BQ166" s="91"/>
      <c r="BR166" s="91"/>
      <c r="BS166" s="91" t="s">
        <v>15628</v>
      </c>
      <c r="BT166" s="91" t="s">
        <v>16879</v>
      </c>
      <c r="BU166" s="92">
        <v>45678</v>
      </c>
      <c r="BV166" s="92">
        <v>46220</v>
      </c>
      <c r="BW166" s="92">
        <v>46238</v>
      </c>
    </row>
    <row r="167" spans="1:75" x14ac:dyDescent="0.2">
      <c r="A167" s="91" t="s">
        <v>8994</v>
      </c>
      <c r="B167" s="91" t="s">
        <v>8995</v>
      </c>
      <c r="C167" s="91"/>
      <c r="D167" s="91"/>
      <c r="E167" s="91" t="s">
        <v>32</v>
      </c>
      <c r="F167" s="91"/>
      <c r="G167" s="91" t="s">
        <v>15561</v>
      </c>
      <c r="H167" s="91"/>
      <c r="I167" s="91" t="s">
        <v>16874</v>
      </c>
      <c r="J167" s="91" t="s">
        <v>285</v>
      </c>
      <c r="K167" s="91" t="s">
        <v>16875</v>
      </c>
      <c r="L167" s="91" t="s">
        <v>15488</v>
      </c>
      <c r="M167" s="91"/>
      <c r="N167" s="91"/>
      <c r="O167" s="91"/>
      <c r="P167" s="91" t="s">
        <v>16880</v>
      </c>
      <c r="Q167" s="91"/>
      <c r="R167" s="91"/>
      <c r="S167" s="91"/>
      <c r="T167" s="91" t="s">
        <v>16881</v>
      </c>
      <c r="U167" s="91">
        <v>20175</v>
      </c>
      <c r="V167" s="91">
        <v>51107</v>
      </c>
      <c r="W167" s="91" t="s">
        <v>15645</v>
      </c>
      <c r="X167" s="91" t="s">
        <v>16615</v>
      </c>
      <c r="Y167" s="91">
        <v>44984</v>
      </c>
      <c r="Z167" s="91" t="s">
        <v>52</v>
      </c>
      <c r="AA167" s="91" t="s">
        <v>53</v>
      </c>
      <c r="AB167" s="91" t="s">
        <v>15493</v>
      </c>
      <c r="AC167" s="91" t="s">
        <v>15494</v>
      </c>
      <c r="AD167" s="91">
        <v>39.076954000000001</v>
      </c>
      <c r="AE167" s="91">
        <v>-77.514626000000007</v>
      </c>
      <c r="AF167" s="91">
        <v>17.52</v>
      </c>
      <c r="AG167" s="91">
        <v>355000</v>
      </c>
      <c r="AH167" s="91">
        <v>355000</v>
      </c>
      <c r="AI167" s="91"/>
      <c r="AJ167" s="91">
        <v>62.73</v>
      </c>
      <c r="AK167" s="91">
        <v>59.82</v>
      </c>
      <c r="AL167" s="91">
        <v>65.78</v>
      </c>
      <c r="AM167" s="91">
        <v>62.73</v>
      </c>
      <c r="AN167" s="91"/>
      <c r="AO167" s="91"/>
      <c r="AP167" s="91"/>
      <c r="AQ167" s="92">
        <v>45645</v>
      </c>
      <c r="AR167" s="91"/>
      <c r="AS167" s="91"/>
      <c r="AT167" s="91"/>
      <c r="AU167" s="92">
        <v>46216</v>
      </c>
      <c r="AV167" s="91">
        <v>0</v>
      </c>
      <c r="AW167" s="92">
        <v>46813</v>
      </c>
      <c r="AX167" s="92">
        <v>46813</v>
      </c>
      <c r="AY167" s="91"/>
      <c r="AZ167" s="91"/>
      <c r="BA167" s="91"/>
      <c r="BB167" s="91"/>
      <c r="BC167" s="91"/>
      <c r="BD167" s="91"/>
      <c r="BE167" s="91"/>
      <c r="BF167" s="91"/>
      <c r="BG167" s="91"/>
      <c r="BH167" s="91" t="s">
        <v>15514</v>
      </c>
      <c r="BI167" s="91" t="s">
        <v>2570</v>
      </c>
      <c r="BJ167" s="91" t="s">
        <v>13086</v>
      </c>
      <c r="BK167" s="91" t="s">
        <v>15641</v>
      </c>
      <c r="BL167" s="91" t="s">
        <v>2573</v>
      </c>
      <c r="BM167" s="91" t="s">
        <v>2574</v>
      </c>
      <c r="BN167" s="91"/>
      <c r="BO167" s="91" t="s">
        <v>16882</v>
      </c>
      <c r="BP167" s="91" t="s">
        <v>16883</v>
      </c>
      <c r="BQ167" s="91" t="s">
        <v>16884</v>
      </c>
      <c r="BR167" s="91"/>
      <c r="BS167" s="91" t="s">
        <v>15628</v>
      </c>
      <c r="BT167" s="91" t="s">
        <v>16885</v>
      </c>
      <c r="BU167" s="92">
        <v>45882</v>
      </c>
      <c r="BV167" s="92">
        <v>46220</v>
      </c>
      <c r="BW167" s="92">
        <v>46238</v>
      </c>
    </row>
    <row r="168" spans="1:75" x14ac:dyDescent="0.2">
      <c r="A168" s="91" t="s">
        <v>295</v>
      </c>
      <c r="B168" s="91" t="s">
        <v>11056</v>
      </c>
      <c r="C168" s="91" t="s">
        <v>16886</v>
      </c>
      <c r="D168" s="91" t="s">
        <v>16887</v>
      </c>
      <c r="E168" s="91" t="s">
        <v>51</v>
      </c>
      <c r="F168" s="91" t="s">
        <v>15561</v>
      </c>
      <c r="G168" s="91"/>
      <c r="H168" s="91"/>
      <c r="I168" s="91" t="s">
        <v>16874</v>
      </c>
      <c r="J168" s="91" t="s">
        <v>285</v>
      </c>
      <c r="K168" s="91" t="s">
        <v>16875</v>
      </c>
      <c r="L168" s="91" t="s">
        <v>15488</v>
      </c>
      <c r="M168" s="91"/>
      <c r="N168" s="91"/>
      <c r="O168" s="91"/>
      <c r="P168" s="91"/>
      <c r="Q168" s="91"/>
      <c r="R168" s="91"/>
      <c r="S168" s="91"/>
      <c r="T168" s="91" t="s">
        <v>16888</v>
      </c>
      <c r="U168" s="91">
        <v>43054</v>
      </c>
      <c r="V168" s="91">
        <v>39049</v>
      </c>
      <c r="W168" s="91" t="s">
        <v>15709</v>
      </c>
      <c r="X168" s="91" t="s">
        <v>16889</v>
      </c>
      <c r="Y168" s="91">
        <v>53970</v>
      </c>
      <c r="Z168" s="91" t="s">
        <v>56</v>
      </c>
      <c r="AA168" s="91" t="s">
        <v>57</v>
      </c>
      <c r="AB168" s="91" t="s">
        <v>15493</v>
      </c>
      <c r="AC168" s="91" t="s">
        <v>15494</v>
      </c>
      <c r="AD168" s="91">
        <v>40.106087000000002</v>
      </c>
      <c r="AE168" s="91">
        <v>-82.800749999999994</v>
      </c>
      <c r="AF168" s="91">
        <v>40</v>
      </c>
      <c r="AG168" s="91">
        <v>156000</v>
      </c>
      <c r="AH168" s="91">
        <v>156000</v>
      </c>
      <c r="AI168" s="91">
        <v>11</v>
      </c>
      <c r="AJ168" s="91">
        <v>10.119999999999999</v>
      </c>
      <c r="AK168" s="91">
        <v>9.65</v>
      </c>
      <c r="AL168" s="91">
        <v>10.62</v>
      </c>
      <c r="AM168" s="91">
        <v>11</v>
      </c>
      <c r="AN168" s="91"/>
      <c r="AO168" s="91"/>
      <c r="AP168" s="91">
        <v>6</v>
      </c>
      <c r="AQ168" s="91"/>
      <c r="AR168" s="91"/>
      <c r="AS168" s="91"/>
      <c r="AT168" s="92">
        <v>40573</v>
      </c>
      <c r="AU168" s="92">
        <v>45980</v>
      </c>
      <c r="AV168" s="91">
        <v>1</v>
      </c>
      <c r="AW168" s="92">
        <v>41074</v>
      </c>
      <c r="AX168" s="91"/>
      <c r="AY168" s="91"/>
      <c r="AZ168" s="91"/>
      <c r="BA168" s="91" t="s">
        <v>15680</v>
      </c>
      <c r="BB168" s="91" t="s">
        <v>7753</v>
      </c>
      <c r="BC168" s="91">
        <v>14006</v>
      </c>
      <c r="BD168" s="91" t="s">
        <v>15496</v>
      </c>
      <c r="BE168" s="91" t="s">
        <v>2581</v>
      </c>
      <c r="BF168" s="91" t="s">
        <v>15681</v>
      </c>
      <c r="BG168" s="91" t="s">
        <v>15682</v>
      </c>
      <c r="BH168" s="91" t="s">
        <v>15514</v>
      </c>
      <c r="BI168" s="91" t="s">
        <v>2570</v>
      </c>
      <c r="BJ168" s="91" t="s">
        <v>13086</v>
      </c>
      <c r="BK168" s="91" t="s">
        <v>15711</v>
      </c>
      <c r="BL168" s="91" t="s">
        <v>2581</v>
      </c>
      <c r="BM168" s="91" t="s">
        <v>2582</v>
      </c>
      <c r="BN168" s="91"/>
      <c r="BO168" s="91" t="s">
        <v>16890</v>
      </c>
      <c r="BP168" s="91" t="s">
        <v>16891</v>
      </c>
      <c r="BQ168" s="91"/>
      <c r="BR168" s="91"/>
      <c r="BS168" s="91"/>
      <c r="BT168" s="91" t="s">
        <v>16892</v>
      </c>
      <c r="BU168" s="92">
        <v>45474</v>
      </c>
      <c r="BV168" s="92">
        <v>46120</v>
      </c>
      <c r="BW168" s="92">
        <v>46238</v>
      </c>
    </row>
    <row r="169" spans="1:75" x14ac:dyDescent="0.2">
      <c r="A169" s="91" t="s">
        <v>553</v>
      </c>
      <c r="B169" s="91" t="s">
        <v>6153</v>
      </c>
      <c r="C169" s="91" t="s">
        <v>16893</v>
      </c>
      <c r="D169" s="91" t="s">
        <v>16894</v>
      </c>
      <c r="E169" s="91" t="s">
        <v>6127</v>
      </c>
      <c r="F169" s="91"/>
      <c r="G169" s="91"/>
      <c r="H169" s="91"/>
      <c r="I169" s="91" t="s">
        <v>16874</v>
      </c>
      <c r="J169" s="91" t="s">
        <v>285</v>
      </c>
      <c r="K169" s="91" t="s">
        <v>16875</v>
      </c>
      <c r="L169" s="91" t="s">
        <v>15488</v>
      </c>
      <c r="M169" s="91"/>
      <c r="N169" s="91"/>
      <c r="O169" s="91"/>
      <c r="P169" s="91"/>
      <c r="Q169" s="91"/>
      <c r="R169" s="91"/>
      <c r="S169" s="91" t="s">
        <v>197</v>
      </c>
      <c r="T169" s="91" t="s">
        <v>16895</v>
      </c>
      <c r="U169" s="91">
        <v>20109</v>
      </c>
      <c r="V169" s="91">
        <v>51153</v>
      </c>
      <c r="W169" s="91" t="s">
        <v>15638</v>
      </c>
      <c r="X169" s="91" t="s">
        <v>15639</v>
      </c>
      <c r="Y169" s="91">
        <v>48952</v>
      </c>
      <c r="Z169" s="91" t="s">
        <v>52</v>
      </c>
      <c r="AA169" s="91" t="s">
        <v>53</v>
      </c>
      <c r="AB169" s="91" t="s">
        <v>15493</v>
      </c>
      <c r="AC169" s="91" t="s">
        <v>15494</v>
      </c>
      <c r="AD169" s="91">
        <v>38.748159999999999</v>
      </c>
      <c r="AE169" s="91">
        <v>-77.537620000000004</v>
      </c>
      <c r="AF169" s="91">
        <v>200</v>
      </c>
      <c r="AG169" s="91">
        <v>260000</v>
      </c>
      <c r="AH169" s="91">
        <v>260000</v>
      </c>
      <c r="AI169" s="91">
        <v>52</v>
      </c>
      <c r="AJ169" s="91">
        <v>44.84</v>
      </c>
      <c r="AK169" s="91">
        <v>42.76</v>
      </c>
      <c r="AL169" s="91">
        <v>47.02</v>
      </c>
      <c r="AM169" s="91">
        <v>52</v>
      </c>
      <c r="AN169" s="91"/>
      <c r="AO169" s="91"/>
      <c r="AP169" s="91"/>
      <c r="AQ169" s="91"/>
      <c r="AR169" s="91"/>
      <c r="AS169" s="91"/>
      <c r="AT169" s="92">
        <v>45575</v>
      </c>
      <c r="AU169" s="92">
        <v>46121</v>
      </c>
      <c r="AV169" s="91">
        <v>0.7</v>
      </c>
      <c r="AW169" s="92">
        <v>46477</v>
      </c>
      <c r="AX169" s="91"/>
      <c r="AY169" s="91"/>
      <c r="AZ169" s="91"/>
      <c r="BA169" s="91" t="s">
        <v>15647</v>
      </c>
      <c r="BB169" s="91" t="s">
        <v>7744</v>
      </c>
      <c r="BC169" s="91">
        <v>13640</v>
      </c>
      <c r="BD169" s="91" t="s">
        <v>15488</v>
      </c>
      <c r="BE169" s="91"/>
      <c r="BF169" s="91"/>
      <c r="BG169" s="91"/>
      <c r="BH169" s="91" t="s">
        <v>15514</v>
      </c>
      <c r="BI169" s="91" t="s">
        <v>2570</v>
      </c>
      <c r="BJ169" s="91" t="s">
        <v>13086</v>
      </c>
      <c r="BK169" s="91" t="s">
        <v>15641</v>
      </c>
      <c r="BL169" s="91" t="s">
        <v>2573</v>
      </c>
      <c r="BM169" s="91" t="s">
        <v>2574</v>
      </c>
      <c r="BN169" s="91"/>
      <c r="BO169" s="91" t="s">
        <v>16896</v>
      </c>
      <c r="BP169" s="91" t="s">
        <v>16897</v>
      </c>
      <c r="BQ169" s="91"/>
      <c r="BR169" s="91"/>
      <c r="BS169" s="91" t="s">
        <v>15572</v>
      </c>
      <c r="BT169" s="91" t="s">
        <v>16898</v>
      </c>
      <c r="BU169" s="92">
        <v>45474</v>
      </c>
      <c r="BV169" s="92">
        <v>46210</v>
      </c>
      <c r="BW169" s="92">
        <v>46238</v>
      </c>
    </row>
    <row r="170" spans="1:75" x14ac:dyDescent="0.2">
      <c r="A170" s="93" t="s">
        <v>1277</v>
      </c>
      <c r="B170" s="91" t="s">
        <v>4495</v>
      </c>
      <c r="C170" s="91" t="s">
        <v>16899</v>
      </c>
      <c r="D170" s="91" t="s">
        <v>16900</v>
      </c>
      <c r="E170" s="91" t="s">
        <v>38</v>
      </c>
      <c r="F170" s="91" t="s">
        <v>15561</v>
      </c>
      <c r="G170" s="91"/>
      <c r="H170" s="91"/>
      <c r="I170" s="91" t="s">
        <v>16874</v>
      </c>
      <c r="J170" s="91" t="s">
        <v>285</v>
      </c>
      <c r="K170" s="91" t="s">
        <v>16875</v>
      </c>
      <c r="L170" s="91" t="s">
        <v>15488</v>
      </c>
      <c r="M170" s="91"/>
      <c r="N170" s="91"/>
      <c r="O170" s="91"/>
      <c r="P170" s="91"/>
      <c r="Q170" s="91"/>
      <c r="R170" s="91"/>
      <c r="S170" s="91"/>
      <c r="T170" s="91" t="s">
        <v>16901</v>
      </c>
      <c r="U170" s="91">
        <v>85008</v>
      </c>
      <c r="V170" s="91">
        <v>4013</v>
      </c>
      <c r="W170" s="91" t="s">
        <v>15690</v>
      </c>
      <c r="X170" s="91" t="s">
        <v>16269</v>
      </c>
      <c r="Y170" s="91">
        <v>55000</v>
      </c>
      <c r="Z170" s="91" t="s">
        <v>41</v>
      </c>
      <c r="AA170" s="91" t="s">
        <v>42</v>
      </c>
      <c r="AB170" s="91" t="s">
        <v>15493</v>
      </c>
      <c r="AC170" s="91" t="s">
        <v>15494</v>
      </c>
      <c r="AD170" s="91">
        <v>33.455544000000003</v>
      </c>
      <c r="AE170" s="91">
        <v>-111.99934</v>
      </c>
      <c r="AF170" s="91">
        <v>51</v>
      </c>
      <c r="AG170" s="91">
        <v>351220</v>
      </c>
      <c r="AH170" s="91">
        <v>351220</v>
      </c>
      <c r="AI170" s="91">
        <v>48</v>
      </c>
      <c r="AJ170" s="91">
        <v>45.78</v>
      </c>
      <c r="AK170" s="91">
        <v>43.65</v>
      </c>
      <c r="AL170" s="91">
        <v>48</v>
      </c>
      <c r="AM170" s="91">
        <v>48</v>
      </c>
      <c r="AN170" s="91"/>
      <c r="AO170" s="91"/>
      <c r="AP170" s="91">
        <v>28</v>
      </c>
      <c r="AQ170" s="92">
        <v>44873</v>
      </c>
      <c r="AR170" s="91"/>
      <c r="AS170" s="91"/>
      <c r="AT170" s="92">
        <v>45566</v>
      </c>
      <c r="AU170" s="92">
        <v>46123</v>
      </c>
      <c r="AV170" s="91">
        <v>0.05</v>
      </c>
      <c r="AW170" s="92">
        <v>46568</v>
      </c>
      <c r="AX170" s="92">
        <v>46568</v>
      </c>
      <c r="AY170" s="91"/>
      <c r="AZ170" s="91"/>
      <c r="BA170" s="91"/>
      <c r="BB170" s="91"/>
      <c r="BC170" s="91"/>
      <c r="BD170" s="91"/>
      <c r="BE170" s="91"/>
      <c r="BF170" s="91"/>
      <c r="BG170" s="91"/>
      <c r="BH170" s="91" t="s">
        <v>16561</v>
      </c>
      <c r="BI170" s="91" t="s">
        <v>11202</v>
      </c>
      <c r="BJ170" s="91" t="s">
        <v>13088</v>
      </c>
      <c r="BK170" s="91"/>
      <c r="BL170" s="91"/>
      <c r="BM170" s="91"/>
      <c r="BN170" s="91"/>
      <c r="BO170" s="91" t="s">
        <v>16902</v>
      </c>
      <c r="BP170" s="91" t="s">
        <v>16903</v>
      </c>
      <c r="BQ170" s="91"/>
      <c r="BR170" s="91"/>
      <c r="BS170" s="91" t="s">
        <v>15572</v>
      </c>
      <c r="BT170" s="91" t="s">
        <v>16904</v>
      </c>
      <c r="BU170" s="92">
        <v>45555</v>
      </c>
      <c r="BV170" s="92">
        <v>46202</v>
      </c>
      <c r="BW170" s="92">
        <v>46238</v>
      </c>
    </row>
    <row r="171" spans="1:75" x14ac:dyDescent="0.2">
      <c r="A171" s="91" t="s">
        <v>3519</v>
      </c>
      <c r="B171" s="91" t="s">
        <v>7266</v>
      </c>
      <c r="C171" s="91" t="s">
        <v>16905</v>
      </c>
      <c r="D171" s="91" t="s">
        <v>16906</v>
      </c>
      <c r="E171" s="91" t="s">
        <v>32</v>
      </c>
      <c r="F171" s="91" t="s">
        <v>15561</v>
      </c>
      <c r="G171" s="91"/>
      <c r="H171" s="91"/>
      <c r="I171" s="91" t="s">
        <v>16874</v>
      </c>
      <c r="J171" s="91" t="s">
        <v>285</v>
      </c>
      <c r="K171" s="91" t="s">
        <v>16875</v>
      </c>
      <c r="L171" s="91" t="s">
        <v>15488</v>
      </c>
      <c r="M171" s="91"/>
      <c r="N171" s="91"/>
      <c r="O171" s="91"/>
      <c r="P171" s="91"/>
      <c r="Q171" s="91" t="s">
        <v>16907</v>
      </c>
      <c r="R171" s="91"/>
      <c r="S171" s="91" t="s">
        <v>197</v>
      </c>
      <c r="T171" s="91" t="s">
        <v>16908</v>
      </c>
      <c r="U171" s="91">
        <v>22554</v>
      </c>
      <c r="V171" s="91">
        <v>51179</v>
      </c>
      <c r="W171" s="91" t="s">
        <v>15701</v>
      </c>
      <c r="X171" s="91" t="s">
        <v>15734</v>
      </c>
      <c r="Y171" s="91"/>
      <c r="Z171" s="91" t="s">
        <v>52</v>
      </c>
      <c r="AA171" s="91" t="s">
        <v>53</v>
      </c>
      <c r="AB171" s="91" t="s">
        <v>15493</v>
      </c>
      <c r="AC171" s="91" t="s">
        <v>15494</v>
      </c>
      <c r="AD171" s="91">
        <v>38.386288</v>
      </c>
      <c r="AE171" s="91">
        <v>-77.429299999999998</v>
      </c>
      <c r="AF171" s="91">
        <v>500</v>
      </c>
      <c r="AG171" s="91">
        <v>305200</v>
      </c>
      <c r="AH171" s="91">
        <v>305200</v>
      </c>
      <c r="AI171" s="91">
        <v>58</v>
      </c>
      <c r="AJ171" s="91">
        <v>60.03</v>
      </c>
      <c r="AK171" s="91">
        <v>57.25</v>
      </c>
      <c r="AL171" s="91">
        <v>62.95</v>
      </c>
      <c r="AM171" s="91">
        <v>58</v>
      </c>
      <c r="AN171" s="91"/>
      <c r="AO171" s="91"/>
      <c r="AP171" s="91"/>
      <c r="AQ171" s="92">
        <v>45673</v>
      </c>
      <c r="AR171" s="91"/>
      <c r="AS171" s="91"/>
      <c r="AT171" s="91"/>
      <c r="AU171" s="92">
        <v>46206</v>
      </c>
      <c r="AV171" s="91">
        <v>0</v>
      </c>
      <c r="AW171" s="92">
        <v>47664</v>
      </c>
      <c r="AX171" s="92">
        <v>47664</v>
      </c>
      <c r="AY171" s="91"/>
      <c r="AZ171" s="91"/>
      <c r="BA171" s="91" t="s">
        <v>15667</v>
      </c>
      <c r="BB171" s="91" t="s">
        <v>7752</v>
      </c>
      <c r="BC171" s="91">
        <v>19876</v>
      </c>
      <c r="BD171" s="91" t="s">
        <v>15496</v>
      </c>
      <c r="BE171" s="91" t="s">
        <v>15668</v>
      </c>
      <c r="BF171" s="91" t="s">
        <v>15669</v>
      </c>
      <c r="BG171" s="91" t="s">
        <v>15670</v>
      </c>
      <c r="BH171" s="91" t="s">
        <v>15514</v>
      </c>
      <c r="BI171" s="91" t="s">
        <v>2570</v>
      </c>
      <c r="BJ171" s="91" t="s">
        <v>13086</v>
      </c>
      <c r="BK171" s="91" t="s">
        <v>15641</v>
      </c>
      <c r="BL171" s="91" t="s">
        <v>2573</v>
      </c>
      <c r="BM171" s="91" t="s">
        <v>2574</v>
      </c>
      <c r="BN171" s="91"/>
      <c r="BO171" s="91" t="s">
        <v>16909</v>
      </c>
      <c r="BP171" s="91" t="s">
        <v>16910</v>
      </c>
      <c r="BQ171" s="91" t="s">
        <v>16911</v>
      </c>
      <c r="BR171" s="91"/>
      <c r="BS171" s="91" t="s">
        <v>15572</v>
      </c>
      <c r="BT171" s="91" t="s">
        <v>16912</v>
      </c>
      <c r="BU171" s="92">
        <v>45674</v>
      </c>
      <c r="BV171" s="92">
        <v>46217</v>
      </c>
      <c r="BW171" s="92">
        <v>46238</v>
      </c>
    </row>
    <row r="172" spans="1:75" x14ac:dyDescent="0.2">
      <c r="A172" s="91" t="s">
        <v>3508</v>
      </c>
      <c r="B172" s="91" t="s">
        <v>7273</v>
      </c>
      <c r="C172" s="91" t="s">
        <v>16905</v>
      </c>
      <c r="D172" s="91" t="s">
        <v>16906</v>
      </c>
      <c r="E172" s="91" t="s">
        <v>32</v>
      </c>
      <c r="F172" s="91" t="s">
        <v>15561</v>
      </c>
      <c r="G172" s="91"/>
      <c r="H172" s="91"/>
      <c r="I172" s="91" t="s">
        <v>16874</v>
      </c>
      <c r="J172" s="91" t="s">
        <v>285</v>
      </c>
      <c r="K172" s="91" t="s">
        <v>16875</v>
      </c>
      <c r="L172" s="91" t="s">
        <v>15488</v>
      </c>
      <c r="M172" s="91"/>
      <c r="N172" s="91"/>
      <c r="O172" s="91"/>
      <c r="P172" s="91"/>
      <c r="Q172" s="91" t="s">
        <v>16907</v>
      </c>
      <c r="R172" s="91"/>
      <c r="S172" s="91" t="s">
        <v>197</v>
      </c>
      <c r="T172" s="91" t="s">
        <v>16908</v>
      </c>
      <c r="U172" s="91">
        <v>22554</v>
      </c>
      <c r="V172" s="91">
        <v>51179</v>
      </c>
      <c r="W172" s="91" t="s">
        <v>15701</v>
      </c>
      <c r="X172" s="91" t="s">
        <v>15734</v>
      </c>
      <c r="Y172" s="91"/>
      <c r="Z172" s="91" t="s">
        <v>52</v>
      </c>
      <c r="AA172" s="91" t="s">
        <v>53</v>
      </c>
      <c r="AB172" s="91" t="s">
        <v>15493</v>
      </c>
      <c r="AC172" s="91" t="s">
        <v>15494</v>
      </c>
      <c r="AD172" s="91">
        <v>38.385975000000002</v>
      </c>
      <c r="AE172" s="91">
        <v>-77.418580000000006</v>
      </c>
      <c r="AF172" s="91">
        <v>500</v>
      </c>
      <c r="AG172" s="91">
        <v>305200</v>
      </c>
      <c r="AH172" s="91">
        <v>305200</v>
      </c>
      <c r="AI172" s="91">
        <v>58</v>
      </c>
      <c r="AJ172" s="91">
        <v>60.03</v>
      </c>
      <c r="AK172" s="91">
        <v>57.25</v>
      </c>
      <c r="AL172" s="91">
        <v>62.95</v>
      </c>
      <c r="AM172" s="91">
        <v>58</v>
      </c>
      <c r="AN172" s="91"/>
      <c r="AO172" s="91"/>
      <c r="AP172" s="91"/>
      <c r="AQ172" s="92">
        <v>45673</v>
      </c>
      <c r="AR172" s="91"/>
      <c r="AS172" s="91"/>
      <c r="AT172" s="91"/>
      <c r="AU172" s="92">
        <v>46206</v>
      </c>
      <c r="AV172" s="91">
        <v>0</v>
      </c>
      <c r="AW172" s="92">
        <v>49125</v>
      </c>
      <c r="AX172" s="92">
        <v>49125</v>
      </c>
      <c r="AY172" s="91"/>
      <c r="AZ172" s="91"/>
      <c r="BA172" s="91" t="s">
        <v>15667</v>
      </c>
      <c r="BB172" s="91" t="s">
        <v>7752</v>
      </c>
      <c r="BC172" s="91">
        <v>19876</v>
      </c>
      <c r="BD172" s="91" t="s">
        <v>15496</v>
      </c>
      <c r="BE172" s="91" t="s">
        <v>15668</v>
      </c>
      <c r="BF172" s="91" t="s">
        <v>15669</v>
      </c>
      <c r="BG172" s="91" t="s">
        <v>15670</v>
      </c>
      <c r="BH172" s="91" t="s">
        <v>15514</v>
      </c>
      <c r="BI172" s="91" t="s">
        <v>2570</v>
      </c>
      <c r="BJ172" s="91" t="s">
        <v>13086</v>
      </c>
      <c r="BK172" s="91" t="s">
        <v>15641</v>
      </c>
      <c r="BL172" s="91" t="s">
        <v>2573</v>
      </c>
      <c r="BM172" s="91" t="s">
        <v>2574</v>
      </c>
      <c r="BN172" s="91"/>
      <c r="BO172" s="91" t="s">
        <v>16909</v>
      </c>
      <c r="BP172" s="91" t="s">
        <v>16910</v>
      </c>
      <c r="BQ172" s="91" t="s">
        <v>16911</v>
      </c>
      <c r="BR172" s="91"/>
      <c r="BS172" s="91" t="s">
        <v>15572</v>
      </c>
      <c r="BT172" s="91" t="s">
        <v>16912</v>
      </c>
      <c r="BU172" s="92">
        <v>45674</v>
      </c>
      <c r="BV172" s="92">
        <v>46217</v>
      </c>
      <c r="BW172" s="92">
        <v>46238</v>
      </c>
    </row>
    <row r="173" spans="1:75" x14ac:dyDescent="0.2">
      <c r="A173" s="91" t="s">
        <v>3855</v>
      </c>
      <c r="B173" s="91" t="s">
        <v>7290</v>
      </c>
      <c r="C173" s="91" t="s">
        <v>16913</v>
      </c>
      <c r="D173" s="91" t="s">
        <v>16914</v>
      </c>
      <c r="E173" s="91" t="s">
        <v>32</v>
      </c>
      <c r="F173" s="91"/>
      <c r="G173" s="91"/>
      <c r="H173" s="91"/>
      <c r="I173" s="91" t="s">
        <v>16874</v>
      </c>
      <c r="J173" s="91" t="s">
        <v>285</v>
      </c>
      <c r="K173" s="91" t="s">
        <v>16875</v>
      </c>
      <c r="L173" s="91" t="s">
        <v>15488</v>
      </c>
      <c r="M173" s="91"/>
      <c r="N173" s="91"/>
      <c r="O173" s="91"/>
      <c r="P173" s="91"/>
      <c r="Q173" s="91"/>
      <c r="R173" s="91"/>
      <c r="S173" s="91"/>
      <c r="T173" s="91" t="s">
        <v>16915</v>
      </c>
      <c r="U173" s="91">
        <v>22401</v>
      </c>
      <c r="V173" s="91">
        <v>51630</v>
      </c>
      <c r="W173" s="91" t="s">
        <v>16916</v>
      </c>
      <c r="X173" s="91" t="s">
        <v>15666</v>
      </c>
      <c r="Y173" s="91">
        <v>29744</v>
      </c>
      <c r="Z173" s="91" t="s">
        <v>52</v>
      </c>
      <c r="AA173" s="91" t="s">
        <v>53</v>
      </c>
      <c r="AB173" s="91" t="s">
        <v>15493</v>
      </c>
      <c r="AC173" s="91" t="s">
        <v>15494</v>
      </c>
      <c r="AD173" s="91">
        <v>38.320872999999999</v>
      </c>
      <c r="AE173" s="91">
        <v>-77.514880000000005</v>
      </c>
      <c r="AF173" s="91">
        <v>250</v>
      </c>
      <c r="AG173" s="91">
        <v>250000</v>
      </c>
      <c r="AH173" s="91">
        <v>250000</v>
      </c>
      <c r="AI173" s="91"/>
      <c r="AJ173" s="91">
        <v>47.95</v>
      </c>
      <c r="AK173" s="91">
        <v>45.72</v>
      </c>
      <c r="AL173" s="91">
        <v>50.28</v>
      </c>
      <c r="AM173" s="91">
        <v>47.95</v>
      </c>
      <c r="AN173" s="91"/>
      <c r="AO173" s="91"/>
      <c r="AP173" s="91"/>
      <c r="AQ173" s="92">
        <v>45671</v>
      </c>
      <c r="AR173" s="91"/>
      <c r="AS173" s="91"/>
      <c r="AT173" s="91"/>
      <c r="AU173" s="92">
        <v>46206</v>
      </c>
      <c r="AV173" s="91">
        <v>0</v>
      </c>
      <c r="AW173" s="92">
        <v>47664</v>
      </c>
      <c r="AX173" s="91"/>
      <c r="AY173" s="91"/>
      <c r="AZ173" s="91"/>
      <c r="BA173" s="91" t="s">
        <v>15667</v>
      </c>
      <c r="BB173" s="91" t="s">
        <v>7752</v>
      </c>
      <c r="BC173" s="91">
        <v>19876</v>
      </c>
      <c r="BD173" s="91" t="s">
        <v>15496</v>
      </c>
      <c r="BE173" s="91" t="s">
        <v>15668</v>
      </c>
      <c r="BF173" s="91" t="s">
        <v>15669</v>
      </c>
      <c r="BG173" s="91" t="s">
        <v>15670</v>
      </c>
      <c r="BH173" s="91" t="s">
        <v>15514</v>
      </c>
      <c r="BI173" s="91" t="s">
        <v>2570</v>
      </c>
      <c r="BJ173" s="91" t="s">
        <v>13086</v>
      </c>
      <c r="BK173" s="91" t="s">
        <v>15641</v>
      </c>
      <c r="BL173" s="91" t="s">
        <v>2573</v>
      </c>
      <c r="BM173" s="91" t="s">
        <v>2574</v>
      </c>
      <c r="BN173" s="91"/>
      <c r="BO173" s="91" t="s">
        <v>16917</v>
      </c>
      <c r="BP173" s="91" t="s">
        <v>16918</v>
      </c>
      <c r="BQ173" s="91" t="s">
        <v>16919</v>
      </c>
      <c r="BR173" s="91"/>
      <c r="BS173" s="91" t="s">
        <v>15572</v>
      </c>
      <c r="BT173" s="91" t="s">
        <v>16920</v>
      </c>
      <c r="BU173" s="92">
        <v>45719</v>
      </c>
      <c r="BV173" s="92">
        <v>46218</v>
      </c>
      <c r="BW173" s="92">
        <v>46238</v>
      </c>
    </row>
    <row r="174" spans="1:75" x14ac:dyDescent="0.2">
      <c r="A174" s="91" t="s">
        <v>2474</v>
      </c>
      <c r="B174" s="91" t="s">
        <v>6452</v>
      </c>
      <c r="C174" s="91" t="s">
        <v>16921</v>
      </c>
      <c r="D174" s="91" t="s">
        <v>16922</v>
      </c>
      <c r="E174" s="91" t="s">
        <v>51</v>
      </c>
      <c r="F174" s="91"/>
      <c r="G174" s="91"/>
      <c r="H174" s="91"/>
      <c r="I174" s="91" t="s">
        <v>16923</v>
      </c>
      <c r="J174" s="91" t="s">
        <v>478</v>
      </c>
      <c r="K174" s="91" t="s">
        <v>16924</v>
      </c>
      <c r="L174" s="91" t="s">
        <v>15488</v>
      </c>
      <c r="M174" s="91"/>
      <c r="N174" s="91"/>
      <c r="O174" s="91"/>
      <c r="P174" s="91"/>
      <c r="Q174" s="91"/>
      <c r="R174" s="91"/>
      <c r="S174" s="91"/>
      <c r="T174" s="91" t="s">
        <v>16925</v>
      </c>
      <c r="U174" s="91">
        <v>98848</v>
      </c>
      <c r="V174" s="91">
        <v>53025</v>
      </c>
      <c r="W174" s="91" t="s">
        <v>16926</v>
      </c>
      <c r="X174" s="91" t="s">
        <v>16927</v>
      </c>
      <c r="Y174" s="91">
        <v>57115</v>
      </c>
      <c r="Z174" s="91" t="s">
        <v>183</v>
      </c>
      <c r="AA174" s="91" t="s">
        <v>95</v>
      </c>
      <c r="AB174" s="91" t="s">
        <v>15493</v>
      </c>
      <c r="AC174" s="91" t="s">
        <v>15494</v>
      </c>
      <c r="AD174" s="91">
        <v>47.244219999999999</v>
      </c>
      <c r="AE174" s="91">
        <v>-119.81435999999999</v>
      </c>
      <c r="AF174" s="91"/>
      <c r="AG174" s="91">
        <v>145715</v>
      </c>
      <c r="AH174" s="91">
        <v>145715</v>
      </c>
      <c r="AI174" s="91"/>
      <c r="AJ174" s="91">
        <v>15.66</v>
      </c>
      <c r="AK174" s="91">
        <v>14.94</v>
      </c>
      <c r="AL174" s="91">
        <v>16.420000000000002</v>
      </c>
      <c r="AM174" s="91">
        <v>15.66</v>
      </c>
      <c r="AN174" s="91"/>
      <c r="AO174" s="91"/>
      <c r="AP174" s="91">
        <v>18</v>
      </c>
      <c r="AQ174" s="91"/>
      <c r="AR174" s="91"/>
      <c r="AS174" s="91"/>
      <c r="AT174" s="92">
        <v>44530</v>
      </c>
      <c r="AU174" s="91"/>
      <c r="AV174" s="91"/>
      <c r="AW174" s="92">
        <v>44956</v>
      </c>
      <c r="AX174" s="91"/>
      <c r="AY174" s="91"/>
      <c r="AZ174" s="91"/>
      <c r="BA174" s="91" t="s">
        <v>16928</v>
      </c>
      <c r="BB174" s="91" t="s">
        <v>7785</v>
      </c>
      <c r="BC174" s="91">
        <v>14624</v>
      </c>
      <c r="BD174" s="91" t="s">
        <v>16517</v>
      </c>
      <c r="BE174" s="91"/>
      <c r="BF174" s="91"/>
      <c r="BG174" s="91"/>
      <c r="BH174" s="91" t="s">
        <v>16929</v>
      </c>
      <c r="BI174" s="91" t="s">
        <v>11207</v>
      </c>
      <c r="BJ174" s="91" t="s">
        <v>13089</v>
      </c>
      <c r="BK174" s="91"/>
      <c r="BL174" s="91"/>
      <c r="BM174" s="91"/>
      <c r="BN174" s="91"/>
      <c r="BO174" s="91" t="s">
        <v>16930</v>
      </c>
      <c r="BP174" s="91" t="s">
        <v>16931</v>
      </c>
      <c r="BQ174" s="91"/>
      <c r="BR174" s="91"/>
      <c r="BS174" s="91"/>
      <c r="BT174" s="91"/>
      <c r="BU174" s="92">
        <v>45474</v>
      </c>
      <c r="BV174" s="92">
        <v>46120</v>
      </c>
      <c r="BW174" s="92">
        <v>46238</v>
      </c>
    </row>
    <row r="175" spans="1:75" x14ac:dyDescent="0.2">
      <c r="A175" s="91" t="s">
        <v>1461</v>
      </c>
      <c r="B175" s="91" t="s">
        <v>4735</v>
      </c>
      <c r="C175" s="91" t="s">
        <v>16932</v>
      </c>
      <c r="D175" s="91" t="s">
        <v>16933</v>
      </c>
      <c r="E175" s="91" t="s">
        <v>32</v>
      </c>
      <c r="F175" s="91" t="s">
        <v>15561</v>
      </c>
      <c r="G175" s="91"/>
      <c r="H175" s="91"/>
      <c r="I175" s="91" t="s">
        <v>16923</v>
      </c>
      <c r="J175" s="91" t="s">
        <v>478</v>
      </c>
      <c r="K175" s="91" t="s">
        <v>16924</v>
      </c>
      <c r="L175" s="91" t="s">
        <v>15488</v>
      </c>
      <c r="M175" s="91"/>
      <c r="N175" s="91"/>
      <c r="O175" s="91"/>
      <c r="P175" s="91"/>
      <c r="Q175" s="91"/>
      <c r="R175" s="91"/>
      <c r="S175" s="91"/>
      <c r="T175" s="91" t="s">
        <v>16934</v>
      </c>
      <c r="U175" s="91">
        <v>97882</v>
      </c>
      <c r="V175" s="91">
        <v>41059</v>
      </c>
      <c r="W175" s="91" t="s">
        <v>16935</v>
      </c>
      <c r="X175" s="91" t="s">
        <v>16936</v>
      </c>
      <c r="Y175" s="91">
        <v>75650</v>
      </c>
      <c r="Z175" s="91" t="s">
        <v>36</v>
      </c>
      <c r="AA175" s="91" t="s">
        <v>37</v>
      </c>
      <c r="AB175" s="91" t="s">
        <v>15493</v>
      </c>
      <c r="AC175" s="91" t="s">
        <v>15494</v>
      </c>
      <c r="AD175" s="91">
        <v>45.921565999999999</v>
      </c>
      <c r="AE175" s="91">
        <v>-119.26454</v>
      </c>
      <c r="AF175" s="91"/>
      <c r="AG175" s="91">
        <v>357270</v>
      </c>
      <c r="AH175" s="91">
        <v>357270</v>
      </c>
      <c r="AI175" s="91">
        <v>75</v>
      </c>
      <c r="AJ175" s="91">
        <v>69.39</v>
      </c>
      <c r="AK175" s="91">
        <v>66.17</v>
      </c>
      <c r="AL175" s="91">
        <v>72.77</v>
      </c>
      <c r="AM175" s="91">
        <v>75</v>
      </c>
      <c r="AN175" s="91"/>
      <c r="AO175" s="91"/>
      <c r="AP175" s="91"/>
      <c r="AQ175" s="91"/>
      <c r="AR175" s="91"/>
      <c r="AS175" s="91"/>
      <c r="AT175" s="91"/>
      <c r="AU175" s="92">
        <v>46224</v>
      </c>
      <c r="AV175" s="91">
        <v>0</v>
      </c>
      <c r="AW175" s="92">
        <v>47635</v>
      </c>
      <c r="AX175" s="92">
        <v>47635</v>
      </c>
      <c r="AY175" s="91"/>
      <c r="AZ175" s="91"/>
      <c r="BA175" s="91"/>
      <c r="BB175" s="91"/>
      <c r="BC175" s="91"/>
      <c r="BD175" s="91"/>
      <c r="BE175" s="91"/>
      <c r="BF175" s="91"/>
      <c r="BG175" s="91"/>
      <c r="BH175" s="91" t="s">
        <v>16518</v>
      </c>
      <c r="BI175" s="91" t="s">
        <v>11203</v>
      </c>
      <c r="BJ175" s="91" t="s">
        <v>11204</v>
      </c>
      <c r="BK175" s="91"/>
      <c r="BL175" s="91"/>
      <c r="BM175" s="91"/>
      <c r="BN175" s="91"/>
      <c r="BO175" s="91" t="s">
        <v>16937</v>
      </c>
      <c r="BP175" s="91" t="s">
        <v>16938</v>
      </c>
      <c r="BQ175" s="91"/>
      <c r="BR175" s="91"/>
      <c r="BS175" s="91" t="s">
        <v>15572</v>
      </c>
      <c r="BT175" s="91" t="s">
        <v>16939</v>
      </c>
      <c r="BU175" s="92">
        <v>45611</v>
      </c>
      <c r="BV175" s="92">
        <v>46227</v>
      </c>
      <c r="BW175" s="92">
        <v>46238</v>
      </c>
    </row>
    <row r="176" spans="1:75" x14ac:dyDescent="0.2">
      <c r="A176" s="91" t="s">
        <v>527</v>
      </c>
      <c r="B176" s="91" t="s">
        <v>13515</v>
      </c>
      <c r="C176" s="91" t="s">
        <v>16940</v>
      </c>
      <c r="D176" s="91" t="s">
        <v>16941</v>
      </c>
      <c r="E176" s="91" t="s">
        <v>32</v>
      </c>
      <c r="F176" s="91" t="s">
        <v>15561</v>
      </c>
      <c r="G176" s="91" t="s">
        <v>15561</v>
      </c>
      <c r="H176" s="91"/>
      <c r="I176" s="91" t="s">
        <v>16942</v>
      </c>
      <c r="J176" s="91" t="s">
        <v>487</v>
      </c>
      <c r="K176" s="91" t="s">
        <v>16943</v>
      </c>
      <c r="L176" s="91" t="s">
        <v>15488</v>
      </c>
      <c r="M176" s="91"/>
      <c r="N176" s="91"/>
      <c r="O176" s="91"/>
      <c r="P176" s="91"/>
      <c r="Q176" s="91"/>
      <c r="R176" s="91"/>
      <c r="S176" s="91"/>
      <c r="T176" s="91" t="s">
        <v>16944</v>
      </c>
      <c r="U176" s="91">
        <v>19341</v>
      </c>
      <c r="V176" s="91">
        <v>42029</v>
      </c>
      <c r="W176" s="91" t="s">
        <v>16945</v>
      </c>
      <c r="X176" s="91" t="s">
        <v>16946</v>
      </c>
      <c r="Y176" s="91">
        <v>24440</v>
      </c>
      <c r="Z176" s="91" t="s">
        <v>33</v>
      </c>
      <c r="AA176" s="91" t="s">
        <v>34</v>
      </c>
      <c r="AB176" s="91" t="s">
        <v>15493</v>
      </c>
      <c r="AC176" s="91" t="s">
        <v>15494</v>
      </c>
      <c r="AD176" s="91">
        <v>40.039259999999999</v>
      </c>
      <c r="AE176" s="91">
        <v>-75.592269999999999</v>
      </c>
      <c r="AF176" s="91">
        <v>100</v>
      </c>
      <c r="AG176" s="91">
        <v>257450</v>
      </c>
      <c r="AH176" s="91">
        <v>772350</v>
      </c>
      <c r="AI176" s="91">
        <v>144</v>
      </c>
      <c r="AJ176" s="91">
        <v>87.93</v>
      </c>
      <c r="AK176" s="91">
        <v>83.85</v>
      </c>
      <c r="AL176" s="91">
        <v>92.21</v>
      </c>
      <c r="AM176" s="91">
        <v>144</v>
      </c>
      <c r="AN176" s="91"/>
      <c r="AO176" s="91"/>
      <c r="AP176" s="91"/>
      <c r="AQ176" s="92">
        <v>45307</v>
      </c>
      <c r="AR176" s="91"/>
      <c r="AS176" s="91"/>
      <c r="AT176" s="91"/>
      <c r="AU176" s="92">
        <v>46206</v>
      </c>
      <c r="AV176" s="91">
        <v>0</v>
      </c>
      <c r="AW176" s="92">
        <v>47118</v>
      </c>
      <c r="AX176" s="92">
        <v>47118</v>
      </c>
      <c r="AY176" s="91"/>
      <c r="AZ176" s="91"/>
      <c r="BA176" s="91" t="s">
        <v>15546</v>
      </c>
      <c r="BB176" s="91" t="s">
        <v>7802</v>
      </c>
      <c r="BC176" s="91">
        <v>14940</v>
      </c>
      <c r="BD176" s="91" t="s">
        <v>15496</v>
      </c>
      <c r="BE176" s="91" t="s">
        <v>15511</v>
      </c>
      <c r="BF176" s="91" t="s">
        <v>15512</v>
      </c>
      <c r="BG176" s="91" t="s">
        <v>15513</v>
      </c>
      <c r="BH176" s="91" t="s">
        <v>15514</v>
      </c>
      <c r="BI176" s="91" t="s">
        <v>2570</v>
      </c>
      <c r="BJ176" s="91" t="s">
        <v>13086</v>
      </c>
      <c r="BK176" s="91" t="s">
        <v>16396</v>
      </c>
      <c r="BL176" s="91" t="s">
        <v>75</v>
      </c>
      <c r="BM176" s="91" t="s">
        <v>2597</v>
      </c>
      <c r="BN176" s="91"/>
      <c r="BO176" s="91" t="s">
        <v>16947</v>
      </c>
      <c r="BP176" s="91" t="s">
        <v>16948</v>
      </c>
      <c r="BQ176" s="91" t="s">
        <v>16949</v>
      </c>
      <c r="BR176" s="91"/>
      <c r="BS176" s="91" t="s">
        <v>15518</v>
      </c>
      <c r="BT176" s="91" t="s">
        <v>16950</v>
      </c>
      <c r="BU176" s="92">
        <v>45618</v>
      </c>
      <c r="BV176" s="92">
        <v>46224</v>
      </c>
      <c r="BW176" s="92">
        <v>46238</v>
      </c>
    </row>
    <row r="177" spans="1:75" x14ac:dyDescent="0.2">
      <c r="A177" s="91" t="s">
        <v>160</v>
      </c>
      <c r="B177" s="91" t="s">
        <v>4362</v>
      </c>
      <c r="C177" s="91"/>
      <c r="D177" s="91"/>
      <c r="E177" s="91" t="s">
        <v>51</v>
      </c>
      <c r="F177" s="91"/>
      <c r="G177" s="91"/>
      <c r="H177" s="91"/>
      <c r="I177" s="91" t="s">
        <v>16951</v>
      </c>
      <c r="J177" s="91" t="s">
        <v>55</v>
      </c>
      <c r="K177" s="91" t="s">
        <v>16952</v>
      </c>
      <c r="L177" s="91" t="s">
        <v>15488</v>
      </c>
      <c r="M177" s="91"/>
      <c r="N177" s="91"/>
      <c r="O177" s="91"/>
      <c r="P177" s="91" t="s">
        <v>11958</v>
      </c>
      <c r="Q177" s="91"/>
      <c r="R177" s="91"/>
      <c r="S177" s="91"/>
      <c r="T177" s="91" t="s">
        <v>16953</v>
      </c>
      <c r="U177" s="91">
        <v>77449</v>
      </c>
      <c r="V177" s="91">
        <v>48201</v>
      </c>
      <c r="W177" s="91" t="s">
        <v>16111</v>
      </c>
      <c r="X177" s="91" t="s">
        <v>16954</v>
      </c>
      <c r="Y177" s="91">
        <v>38476</v>
      </c>
      <c r="Z177" s="91" t="s">
        <v>49</v>
      </c>
      <c r="AA177" s="91" t="s">
        <v>50</v>
      </c>
      <c r="AB177" s="91" t="s">
        <v>15493</v>
      </c>
      <c r="AC177" s="91" t="s">
        <v>15494</v>
      </c>
      <c r="AD177" s="91">
        <v>29.803062000000001</v>
      </c>
      <c r="AE177" s="91">
        <v>-95.755684000000002</v>
      </c>
      <c r="AF177" s="91">
        <v>19</v>
      </c>
      <c r="AG177" s="91">
        <v>96129</v>
      </c>
      <c r="AH177" s="91">
        <v>96129</v>
      </c>
      <c r="AI177" s="91">
        <v>26</v>
      </c>
      <c r="AJ177" s="91">
        <v>6.09</v>
      </c>
      <c r="AK177" s="91">
        <v>5.8</v>
      </c>
      <c r="AL177" s="91">
        <v>6.38</v>
      </c>
      <c r="AM177" s="91">
        <v>26</v>
      </c>
      <c r="AN177" s="91"/>
      <c r="AO177" s="91"/>
      <c r="AP177" s="91"/>
      <c r="AQ177" s="91"/>
      <c r="AR177" s="91"/>
      <c r="AS177" s="91"/>
      <c r="AT177" s="91"/>
      <c r="AU177" s="91"/>
      <c r="AV177" s="91"/>
      <c r="AW177" s="92">
        <v>42338</v>
      </c>
      <c r="AX177" s="91"/>
      <c r="AY177" s="91"/>
      <c r="AZ177" s="91"/>
      <c r="BA177" s="91" t="s">
        <v>16113</v>
      </c>
      <c r="BB177" s="91" t="s">
        <v>7810</v>
      </c>
      <c r="BC177" s="91">
        <v>8901</v>
      </c>
      <c r="BD177" s="91" t="s">
        <v>15496</v>
      </c>
      <c r="BE177" s="91" t="s">
        <v>16114</v>
      </c>
      <c r="BF177" s="91" t="s">
        <v>16115</v>
      </c>
      <c r="BG177" s="91" t="s">
        <v>16116</v>
      </c>
      <c r="BH177" s="91" t="s">
        <v>15555</v>
      </c>
      <c r="BI177" s="91" t="s">
        <v>13080</v>
      </c>
      <c r="BJ177" s="91" t="s">
        <v>13081</v>
      </c>
      <c r="BK177" s="91" t="s">
        <v>16117</v>
      </c>
      <c r="BL177" s="91" t="s">
        <v>2638</v>
      </c>
      <c r="BM177" s="91" t="s">
        <v>2639</v>
      </c>
      <c r="BN177" s="91"/>
      <c r="BO177" s="91" t="s">
        <v>16955</v>
      </c>
      <c r="BP177" s="91" t="s">
        <v>16956</v>
      </c>
      <c r="BQ177" s="91"/>
      <c r="BR177" s="91"/>
      <c r="BS177" s="91"/>
      <c r="BT177" s="91"/>
      <c r="BU177" s="92">
        <v>45474</v>
      </c>
      <c r="BV177" s="92">
        <v>46120</v>
      </c>
      <c r="BW177" s="92">
        <v>46238</v>
      </c>
    </row>
    <row r="178" spans="1:75" x14ac:dyDescent="0.2">
      <c r="A178" s="91" t="s">
        <v>162</v>
      </c>
      <c r="B178" s="91" t="s">
        <v>5041</v>
      </c>
      <c r="C178" s="91" t="s">
        <v>16957</v>
      </c>
      <c r="D178" s="91" t="s">
        <v>16958</v>
      </c>
      <c r="E178" s="91" t="s">
        <v>51</v>
      </c>
      <c r="F178" s="91"/>
      <c r="G178" s="91"/>
      <c r="H178" s="91"/>
      <c r="I178" s="91" t="s">
        <v>16951</v>
      </c>
      <c r="J178" s="91" t="s">
        <v>55</v>
      </c>
      <c r="K178" s="91" t="s">
        <v>16952</v>
      </c>
      <c r="L178" s="91" t="s">
        <v>15488</v>
      </c>
      <c r="M178" s="91"/>
      <c r="N178" s="91"/>
      <c r="O178" s="91"/>
      <c r="P178" s="91" t="s">
        <v>11958</v>
      </c>
      <c r="Q178" s="91"/>
      <c r="R178" s="91"/>
      <c r="S178" s="91" t="s">
        <v>213</v>
      </c>
      <c r="T178" s="91" t="s">
        <v>16959</v>
      </c>
      <c r="U178" s="91">
        <v>78660</v>
      </c>
      <c r="V178" s="91">
        <v>48453</v>
      </c>
      <c r="W178" s="91" t="s">
        <v>16960</v>
      </c>
      <c r="X178" s="91" t="s">
        <v>16961</v>
      </c>
      <c r="Y178" s="91">
        <v>57176</v>
      </c>
      <c r="Z178" s="91" t="s">
        <v>49</v>
      </c>
      <c r="AA178" s="91" t="s">
        <v>50</v>
      </c>
      <c r="AB178" s="91" t="s">
        <v>15493</v>
      </c>
      <c r="AC178" s="91" t="s">
        <v>15494</v>
      </c>
      <c r="AD178" s="91">
        <v>30.482676000000001</v>
      </c>
      <c r="AE178" s="91">
        <v>-97.623009999999994</v>
      </c>
      <c r="AF178" s="91">
        <v>25</v>
      </c>
      <c r="AG178" s="91">
        <v>129000</v>
      </c>
      <c r="AH178" s="91">
        <v>129000</v>
      </c>
      <c r="AI178" s="91">
        <v>30</v>
      </c>
      <c r="AJ178" s="91">
        <v>11.8</v>
      </c>
      <c r="AK178" s="91">
        <v>11.26</v>
      </c>
      <c r="AL178" s="91">
        <v>12.38</v>
      </c>
      <c r="AM178" s="91">
        <v>30</v>
      </c>
      <c r="AN178" s="91"/>
      <c r="AO178" s="91"/>
      <c r="AP178" s="91">
        <v>12</v>
      </c>
      <c r="AQ178" s="91"/>
      <c r="AR178" s="91"/>
      <c r="AS178" s="91"/>
      <c r="AT178" s="92">
        <v>44803</v>
      </c>
      <c r="AU178" s="91"/>
      <c r="AV178" s="91"/>
      <c r="AW178" s="92">
        <v>45383</v>
      </c>
      <c r="AX178" s="91"/>
      <c r="AY178" s="91"/>
      <c r="AZ178" s="91"/>
      <c r="BA178" s="91" t="s">
        <v>15632</v>
      </c>
      <c r="BB178" s="91" t="s">
        <v>7743</v>
      </c>
      <c r="BC178" s="91">
        <v>44372</v>
      </c>
      <c r="BD178" s="91"/>
      <c r="BE178" s="91"/>
      <c r="BF178" s="91"/>
      <c r="BG178" s="91"/>
      <c r="BH178" s="91" t="s">
        <v>15555</v>
      </c>
      <c r="BI178" s="91" t="s">
        <v>13080</v>
      </c>
      <c r="BJ178" s="91" t="s">
        <v>13081</v>
      </c>
      <c r="BK178" s="91" t="s">
        <v>16080</v>
      </c>
      <c r="BL178" s="91" t="s">
        <v>2640</v>
      </c>
      <c r="BM178" s="91" t="s">
        <v>2641</v>
      </c>
      <c r="BN178" s="91"/>
      <c r="BO178" s="91" t="s">
        <v>16962</v>
      </c>
      <c r="BP178" s="91" t="s">
        <v>16963</v>
      </c>
      <c r="BQ178" s="91"/>
      <c r="BR178" s="91"/>
      <c r="BS178" s="91"/>
      <c r="BT178" s="91" t="s">
        <v>16964</v>
      </c>
      <c r="BU178" s="92">
        <v>45474</v>
      </c>
      <c r="BV178" s="92">
        <v>46120</v>
      </c>
      <c r="BW178" s="92">
        <v>46238</v>
      </c>
    </row>
    <row r="179" spans="1:75" x14ac:dyDescent="0.2">
      <c r="A179" s="91" t="s">
        <v>1197</v>
      </c>
      <c r="B179" s="91" t="s">
        <v>6349</v>
      </c>
      <c r="C179" s="91" t="s">
        <v>16965</v>
      </c>
      <c r="D179" s="91" t="s">
        <v>16966</v>
      </c>
      <c r="E179" s="91" t="s">
        <v>38</v>
      </c>
      <c r="F179" s="91"/>
      <c r="G179" s="91"/>
      <c r="H179" s="91"/>
      <c r="I179" s="91" t="s">
        <v>16951</v>
      </c>
      <c r="J179" s="91" t="s">
        <v>55</v>
      </c>
      <c r="K179" s="91" t="s">
        <v>16952</v>
      </c>
      <c r="L179" s="91" t="s">
        <v>15488</v>
      </c>
      <c r="M179" s="91"/>
      <c r="N179" s="91"/>
      <c r="O179" s="91"/>
      <c r="P179" s="91" t="s">
        <v>11958</v>
      </c>
      <c r="Q179" s="91"/>
      <c r="R179" s="91"/>
      <c r="S179" s="91" t="s">
        <v>213</v>
      </c>
      <c r="T179" s="91" t="s">
        <v>16967</v>
      </c>
      <c r="U179" s="91">
        <v>78634</v>
      </c>
      <c r="V179" s="91">
        <v>48491</v>
      </c>
      <c r="W179" s="91" t="s">
        <v>16968</v>
      </c>
      <c r="X179" s="91" t="s">
        <v>16969</v>
      </c>
      <c r="Y179" s="91">
        <v>35624</v>
      </c>
      <c r="Z179" s="91" t="s">
        <v>49</v>
      </c>
      <c r="AA179" s="91" t="s">
        <v>50</v>
      </c>
      <c r="AB179" s="91" t="s">
        <v>15493</v>
      </c>
      <c r="AC179" s="91" t="s">
        <v>15494</v>
      </c>
      <c r="AD179" s="91">
        <v>30.540564</v>
      </c>
      <c r="AE179" s="91">
        <v>-97.520290000000003</v>
      </c>
      <c r="AF179" s="91">
        <v>160</v>
      </c>
      <c r="AG179" s="91">
        <v>235000</v>
      </c>
      <c r="AH179" s="91">
        <v>235730</v>
      </c>
      <c r="AI179" s="91">
        <v>36</v>
      </c>
      <c r="AJ179" s="91">
        <v>35</v>
      </c>
      <c r="AK179" s="91">
        <v>33.380000000000003</v>
      </c>
      <c r="AL179" s="91">
        <v>36.700000000000003</v>
      </c>
      <c r="AM179" s="91">
        <v>36</v>
      </c>
      <c r="AN179" s="91"/>
      <c r="AO179" s="91"/>
      <c r="AP179" s="91"/>
      <c r="AQ179" s="92">
        <v>45051</v>
      </c>
      <c r="AR179" s="91"/>
      <c r="AS179" s="91"/>
      <c r="AT179" s="92">
        <v>45444</v>
      </c>
      <c r="AU179" s="92">
        <v>46081</v>
      </c>
      <c r="AV179" s="91">
        <v>0.9</v>
      </c>
      <c r="AW179" s="92">
        <v>46203</v>
      </c>
      <c r="AX179" s="92">
        <v>46203</v>
      </c>
      <c r="AY179" s="91"/>
      <c r="AZ179" s="91"/>
      <c r="BA179" s="91" t="s">
        <v>15632</v>
      </c>
      <c r="BB179" s="91" t="s">
        <v>7743</v>
      </c>
      <c r="BC179" s="91">
        <v>44372</v>
      </c>
      <c r="BD179" s="91"/>
      <c r="BE179" s="91"/>
      <c r="BF179" s="91"/>
      <c r="BG179" s="91"/>
      <c r="BH179" s="91" t="s">
        <v>15555</v>
      </c>
      <c r="BI179" s="91" t="s">
        <v>13080</v>
      </c>
      <c r="BJ179" s="91" t="s">
        <v>13081</v>
      </c>
      <c r="BK179" s="91" t="s">
        <v>16080</v>
      </c>
      <c r="BL179" s="91" t="s">
        <v>2640</v>
      </c>
      <c r="BM179" s="91" t="s">
        <v>2641</v>
      </c>
      <c r="BN179" s="91"/>
      <c r="BO179" s="91" t="s">
        <v>16970</v>
      </c>
      <c r="BP179" s="91" t="s">
        <v>16971</v>
      </c>
      <c r="BQ179" s="91"/>
      <c r="BR179" s="91"/>
      <c r="BS179" s="91" t="s">
        <v>15572</v>
      </c>
      <c r="BT179" s="91" t="s">
        <v>16972</v>
      </c>
      <c r="BU179" s="92">
        <v>45555</v>
      </c>
      <c r="BV179" s="92">
        <v>46206</v>
      </c>
      <c r="BW179" s="92">
        <v>46238</v>
      </c>
    </row>
    <row r="180" spans="1:75" x14ac:dyDescent="0.2">
      <c r="A180" s="91" t="s">
        <v>1090</v>
      </c>
      <c r="B180" s="91" t="s">
        <v>5511</v>
      </c>
      <c r="C180" s="91" t="s">
        <v>16973</v>
      </c>
      <c r="D180" s="91" t="s">
        <v>16974</v>
      </c>
      <c r="E180" s="91" t="s">
        <v>32</v>
      </c>
      <c r="F180" s="91"/>
      <c r="G180" s="91"/>
      <c r="H180" s="91"/>
      <c r="I180" s="91" t="s">
        <v>16951</v>
      </c>
      <c r="J180" s="91" t="s">
        <v>55</v>
      </c>
      <c r="K180" s="91" t="s">
        <v>16952</v>
      </c>
      <c r="L180" s="91" t="s">
        <v>15488</v>
      </c>
      <c r="M180" s="91"/>
      <c r="N180" s="91"/>
      <c r="O180" s="91"/>
      <c r="P180" s="91" t="s">
        <v>11958</v>
      </c>
      <c r="Q180" s="91"/>
      <c r="R180" s="91"/>
      <c r="S180" s="91"/>
      <c r="T180" s="91" t="s">
        <v>16975</v>
      </c>
      <c r="U180" s="91">
        <v>75024</v>
      </c>
      <c r="V180" s="91">
        <v>48085</v>
      </c>
      <c r="W180" s="91" t="s">
        <v>16127</v>
      </c>
      <c r="X180" s="91" t="s">
        <v>16128</v>
      </c>
      <c r="Y180" s="91">
        <v>58016</v>
      </c>
      <c r="Z180" s="91" t="s">
        <v>49</v>
      </c>
      <c r="AA180" s="91" t="s">
        <v>50</v>
      </c>
      <c r="AB180" s="91" t="s">
        <v>15493</v>
      </c>
      <c r="AC180" s="91" t="s">
        <v>15494</v>
      </c>
      <c r="AD180" s="91">
        <v>33.069040000000001</v>
      </c>
      <c r="AE180" s="91">
        <v>-96.835920000000002</v>
      </c>
      <c r="AF180" s="91">
        <v>40</v>
      </c>
      <c r="AG180" s="91">
        <v>65000</v>
      </c>
      <c r="AH180" s="91">
        <v>65000</v>
      </c>
      <c r="AI180" s="91">
        <v>20</v>
      </c>
      <c r="AJ180" s="91">
        <v>18.260000000000002</v>
      </c>
      <c r="AK180" s="91">
        <v>17.41</v>
      </c>
      <c r="AL180" s="91">
        <v>19.14</v>
      </c>
      <c r="AM180" s="91">
        <v>20</v>
      </c>
      <c r="AN180" s="91"/>
      <c r="AO180" s="91"/>
      <c r="AP180" s="91"/>
      <c r="AQ180" s="92">
        <v>42445</v>
      </c>
      <c r="AR180" s="91"/>
      <c r="AS180" s="91"/>
      <c r="AT180" s="91"/>
      <c r="AU180" s="92">
        <v>46196</v>
      </c>
      <c r="AV180" s="91">
        <v>0</v>
      </c>
      <c r="AW180" s="92">
        <v>46843</v>
      </c>
      <c r="AX180" s="92">
        <v>46843</v>
      </c>
      <c r="AY180" s="91"/>
      <c r="AZ180" s="91"/>
      <c r="BA180" s="91" t="s">
        <v>16129</v>
      </c>
      <c r="BB180" s="91" t="s">
        <v>7773</v>
      </c>
      <c r="BC180" s="91">
        <v>5078</v>
      </c>
      <c r="BD180" s="91" t="s">
        <v>15658</v>
      </c>
      <c r="BE180" s="91"/>
      <c r="BF180" s="91"/>
      <c r="BG180" s="91"/>
      <c r="BH180" s="91" t="s">
        <v>15555</v>
      </c>
      <c r="BI180" s="91" t="s">
        <v>13080</v>
      </c>
      <c r="BJ180" s="91" t="s">
        <v>13081</v>
      </c>
      <c r="BK180" s="91" t="s">
        <v>15556</v>
      </c>
      <c r="BL180" s="91" t="s">
        <v>2636</v>
      </c>
      <c r="BM180" s="91" t="s">
        <v>2637</v>
      </c>
      <c r="BN180" s="91"/>
      <c r="BO180" s="91" t="s">
        <v>16976</v>
      </c>
      <c r="BP180" s="91" t="s">
        <v>16977</v>
      </c>
      <c r="BQ180" s="91"/>
      <c r="BR180" s="91"/>
      <c r="BS180" s="91" t="s">
        <v>15572</v>
      </c>
      <c r="BT180" s="91" t="s">
        <v>16978</v>
      </c>
      <c r="BU180" s="92">
        <v>45555</v>
      </c>
      <c r="BV180" s="92">
        <v>46202</v>
      </c>
      <c r="BW180" s="92">
        <v>46238</v>
      </c>
    </row>
    <row r="181" spans="1:75" x14ac:dyDescent="0.2">
      <c r="A181" s="91" t="s">
        <v>3196</v>
      </c>
      <c r="B181" s="91" t="s">
        <v>6712</v>
      </c>
      <c r="C181" s="91" t="s">
        <v>16979</v>
      </c>
      <c r="D181" s="91" t="s">
        <v>16980</v>
      </c>
      <c r="E181" s="91" t="s">
        <v>32</v>
      </c>
      <c r="F181" s="91"/>
      <c r="G181" s="91"/>
      <c r="H181" s="91"/>
      <c r="I181" s="91" t="s">
        <v>16981</v>
      </c>
      <c r="J181" s="91" t="s">
        <v>3192</v>
      </c>
      <c r="K181" s="91" t="s">
        <v>16982</v>
      </c>
      <c r="L181" s="91" t="s">
        <v>15488</v>
      </c>
      <c r="M181" s="91"/>
      <c r="N181" s="91"/>
      <c r="O181" s="91"/>
      <c r="P181" s="91"/>
      <c r="Q181" s="91"/>
      <c r="R181" s="91"/>
      <c r="S181" s="91"/>
      <c r="T181" s="91" t="s">
        <v>16983</v>
      </c>
      <c r="U181" s="91">
        <v>22551</v>
      </c>
      <c r="V181" s="91">
        <v>51177</v>
      </c>
      <c r="W181" s="91" t="s">
        <v>15665</v>
      </c>
      <c r="X181" s="91" t="s">
        <v>16984</v>
      </c>
      <c r="Y181" s="91"/>
      <c r="Z181" s="91" t="s">
        <v>52</v>
      </c>
      <c r="AA181" s="91" t="s">
        <v>53</v>
      </c>
      <c r="AB181" s="91" t="s">
        <v>15493</v>
      </c>
      <c r="AC181" s="91" t="s">
        <v>15494</v>
      </c>
      <c r="AD181" s="91">
        <v>38.159300000000002</v>
      </c>
      <c r="AE181" s="91">
        <v>-77.514740000000003</v>
      </c>
      <c r="AF181" s="91">
        <v>315</v>
      </c>
      <c r="AG181" s="91">
        <v>187500</v>
      </c>
      <c r="AH181" s="91">
        <v>375000</v>
      </c>
      <c r="AI181" s="91"/>
      <c r="AJ181" s="91">
        <v>61.95</v>
      </c>
      <c r="AK181" s="91">
        <v>59.07</v>
      </c>
      <c r="AL181" s="91">
        <v>64.959999999999994</v>
      </c>
      <c r="AM181" s="91">
        <v>61.95</v>
      </c>
      <c r="AN181" s="91"/>
      <c r="AO181" s="91"/>
      <c r="AP181" s="91"/>
      <c r="AQ181" s="92">
        <v>44952</v>
      </c>
      <c r="AR181" s="91"/>
      <c r="AS181" s="91"/>
      <c r="AT181" s="92">
        <v>46812</v>
      </c>
      <c r="AU181" s="92">
        <v>46206</v>
      </c>
      <c r="AV181" s="91">
        <v>0</v>
      </c>
      <c r="AW181" s="92">
        <v>47299</v>
      </c>
      <c r="AX181" s="92">
        <v>47299</v>
      </c>
      <c r="AY181" s="91"/>
      <c r="AZ181" s="91"/>
      <c r="BA181" s="91" t="s">
        <v>15657</v>
      </c>
      <c r="BB181" s="91" t="s">
        <v>7800</v>
      </c>
      <c r="BC181" s="91">
        <v>40228</v>
      </c>
      <c r="BD181" s="91" t="s">
        <v>15658</v>
      </c>
      <c r="BE181" s="91"/>
      <c r="BF181" s="91"/>
      <c r="BG181" s="91"/>
      <c r="BH181" s="91" t="s">
        <v>15514</v>
      </c>
      <c r="BI181" s="91" t="s">
        <v>2570</v>
      </c>
      <c r="BJ181" s="91" t="s">
        <v>13086</v>
      </c>
      <c r="BK181" s="91" t="s">
        <v>15641</v>
      </c>
      <c r="BL181" s="91" t="s">
        <v>2573</v>
      </c>
      <c r="BM181" s="91" t="s">
        <v>2574</v>
      </c>
      <c r="BN181" s="91"/>
      <c r="BO181" s="91" t="s">
        <v>16982</v>
      </c>
      <c r="BP181" s="91" t="s">
        <v>16985</v>
      </c>
      <c r="BQ181" s="91"/>
      <c r="BR181" s="91"/>
      <c r="BS181" s="91" t="s">
        <v>15628</v>
      </c>
      <c r="BT181" s="91" t="s">
        <v>16986</v>
      </c>
      <c r="BU181" s="92">
        <v>45627</v>
      </c>
      <c r="BV181" s="92">
        <v>46218</v>
      </c>
      <c r="BW181" s="92">
        <v>46238</v>
      </c>
    </row>
    <row r="182" spans="1:75" x14ac:dyDescent="0.2">
      <c r="A182" s="91" t="s">
        <v>143</v>
      </c>
      <c r="B182" s="91" t="s">
        <v>5364</v>
      </c>
      <c r="C182" s="91"/>
      <c r="D182" s="91"/>
      <c r="E182" s="91" t="s">
        <v>51</v>
      </c>
      <c r="F182" s="91"/>
      <c r="G182" s="91"/>
      <c r="H182" s="91"/>
      <c r="I182" s="91" t="s">
        <v>16987</v>
      </c>
      <c r="J182" s="91" t="s">
        <v>48</v>
      </c>
      <c r="K182" s="91" t="s">
        <v>16988</v>
      </c>
      <c r="L182" s="91" t="s">
        <v>15488</v>
      </c>
      <c r="M182" s="91"/>
      <c r="N182" s="91"/>
      <c r="O182" s="91"/>
      <c r="P182" s="91" t="s">
        <v>16989</v>
      </c>
      <c r="Q182" s="91"/>
      <c r="R182" s="91"/>
      <c r="S182" s="91"/>
      <c r="T182" s="91" t="s">
        <v>16990</v>
      </c>
      <c r="U182" s="91">
        <v>60007</v>
      </c>
      <c r="V182" s="91">
        <v>17031</v>
      </c>
      <c r="W182" s="91" t="s">
        <v>15507</v>
      </c>
      <c r="X182" s="91" t="s">
        <v>16249</v>
      </c>
      <c r="Y182" s="91">
        <v>23256</v>
      </c>
      <c r="Z182" s="91" t="s">
        <v>46</v>
      </c>
      <c r="AA182" s="91" t="s">
        <v>47</v>
      </c>
      <c r="AB182" s="91" t="s">
        <v>15493</v>
      </c>
      <c r="AC182" s="91" t="s">
        <v>15494</v>
      </c>
      <c r="AD182" s="91">
        <v>41.99915</v>
      </c>
      <c r="AE182" s="91">
        <v>-87.958290000000005</v>
      </c>
      <c r="AF182" s="91"/>
      <c r="AG182" s="91">
        <v>226000</v>
      </c>
      <c r="AH182" s="91">
        <v>226000</v>
      </c>
      <c r="AI182" s="91">
        <v>32</v>
      </c>
      <c r="AJ182" s="91">
        <v>21.13</v>
      </c>
      <c r="AK182" s="91">
        <v>20.149999999999999</v>
      </c>
      <c r="AL182" s="91">
        <v>22.15</v>
      </c>
      <c r="AM182" s="91">
        <v>32</v>
      </c>
      <c r="AN182" s="91"/>
      <c r="AO182" s="91"/>
      <c r="AP182" s="91"/>
      <c r="AQ182" s="91"/>
      <c r="AR182" s="91"/>
      <c r="AS182" s="91"/>
      <c r="AT182" s="92">
        <v>44346</v>
      </c>
      <c r="AU182" s="91"/>
      <c r="AV182" s="91"/>
      <c r="AW182" s="92">
        <v>44956</v>
      </c>
      <c r="AX182" s="91"/>
      <c r="AY182" s="91"/>
      <c r="AZ182" s="91"/>
      <c r="BA182" s="91" t="s">
        <v>15509</v>
      </c>
      <c r="BB182" s="91" t="s">
        <v>7750</v>
      </c>
      <c r="BC182" s="91">
        <v>4110</v>
      </c>
      <c r="BD182" s="91" t="s">
        <v>15510</v>
      </c>
      <c r="BE182" s="91" t="s">
        <v>15511</v>
      </c>
      <c r="BF182" s="91" t="s">
        <v>15512</v>
      </c>
      <c r="BG182" s="91" t="s">
        <v>15513</v>
      </c>
      <c r="BH182" s="91" t="s">
        <v>15514</v>
      </c>
      <c r="BI182" s="91" t="s">
        <v>2570</v>
      </c>
      <c r="BJ182" s="91" t="s">
        <v>13086</v>
      </c>
      <c r="BK182" s="91" t="s">
        <v>15515</v>
      </c>
      <c r="BL182" s="91" t="s">
        <v>2587</v>
      </c>
      <c r="BM182" s="91" t="s">
        <v>2588</v>
      </c>
      <c r="BN182" s="91"/>
      <c r="BO182" s="91" t="s">
        <v>16991</v>
      </c>
      <c r="BP182" s="91" t="s">
        <v>16992</v>
      </c>
      <c r="BQ182" s="91"/>
      <c r="BR182" s="91"/>
      <c r="BS182" s="91"/>
      <c r="BT182" s="91"/>
      <c r="BU182" s="92">
        <v>45474</v>
      </c>
      <c r="BV182" s="92">
        <v>46120</v>
      </c>
      <c r="BW182" s="92">
        <v>46238</v>
      </c>
    </row>
    <row r="183" spans="1:75" x14ac:dyDescent="0.2">
      <c r="A183" s="91" t="s">
        <v>140</v>
      </c>
      <c r="B183" s="91" t="s">
        <v>5949</v>
      </c>
      <c r="C183" s="91"/>
      <c r="D183" s="91"/>
      <c r="E183" s="91" t="s">
        <v>51</v>
      </c>
      <c r="F183" s="91"/>
      <c r="G183" s="91"/>
      <c r="H183" s="91"/>
      <c r="I183" s="91" t="s">
        <v>16987</v>
      </c>
      <c r="J183" s="91" t="s">
        <v>48</v>
      </c>
      <c r="K183" s="91" t="s">
        <v>16988</v>
      </c>
      <c r="L183" s="91" t="s">
        <v>15488</v>
      </c>
      <c r="M183" s="91"/>
      <c r="N183" s="91"/>
      <c r="O183" s="91"/>
      <c r="P183" s="91" t="s">
        <v>16989</v>
      </c>
      <c r="Q183" s="91"/>
      <c r="R183" s="91"/>
      <c r="S183" s="91"/>
      <c r="T183" s="91" t="s">
        <v>16993</v>
      </c>
      <c r="U183" s="91">
        <v>55318</v>
      </c>
      <c r="V183" s="91">
        <v>27019</v>
      </c>
      <c r="W183" s="91" t="s">
        <v>16994</v>
      </c>
      <c r="X183" s="91" t="s">
        <v>16995</v>
      </c>
      <c r="Y183" s="91">
        <v>10972</v>
      </c>
      <c r="Z183" s="91" t="s">
        <v>138</v>
      </c>
      <c r="AA183" s="91" t="s">
        <v>139</v>
      </c>
      <c r="AB183" s="91" t="s">
        <v>15493</v>
      </c>
      <c r="AC183" s="91" t="s">
        <v>15494</v>
      </c>
      <c r="AD183" s="91">
        <v>44.807920000000003</v>
      </c>
      <c r="AE183" s="91">
        <v>-93.637349999999998</v>
      </c>
      <c r="AF183" s="91"/>
      <c r="AG183" s="91">
        <v>56000</v>
      </c>
      <c r="AH183" s="91">
        <v>56000</v>
      </c>
      <c r="AI183" s="91">
        <v>4</v>
      </c>
      <c r="AJ183" s="91">
        <v>6.36</v>
      </c>
      <c r="AK183" s="91">
        <v>6.06</v>
      </c>
      <c r="AL183" s="91">
        <v>6.67</v>
      </c>
      <c r="AM183" s="91">
        <v>4</v>
      </c>
      <c r="AN183" s="91"/>
      <c r="AO183" s="91"/>
      <c r="AP183" s="91"/>
      <c r="AQ183" s="91"/>
      <c r="AR183" s="91"/>
      <c r="AS183" s="91"/>
      <c r="AT183" s="92">
        <v>42826</v>
      </c>
      <c r="AU183" s="91"/>
      <c r="AV183" s="91"/>
      <c r="AW183" s="92">
        <v>43191</v>
      </c>
      <c r="AX183" s="91"/>
      <c r="AY183" s="91"/>
      <c r="AZ183" s="91"/>
      <c r="BA183" s="91" t="s">
        <v>16996</v>
      </c>
      <c r="BB183" s="91" t="s">
        <v>7799</v>
      </c>
      <c r="BC183" s="91">
        <v>12651</v>
      </c>
      <c r="BD183" s="91" t="s">
        <v>15488</v>
      </c>
      <c r="BE183" s="91"/>
      <c r="BF183" s="91"/>
      <c r="BG183" s="91"/>
      <c r="BH183" s="91" t="s">
        <v>15500</v>
      </c>
      <c r="BI183" s="91" t="s">
        <v>2620</v>
      </c>
      <c r="BJ183" s="91" t="s">
        <v>13084</v>
      </c>
      <c r="BK183" s="91" t="s">
        <v>16550</v>
      </c>
      <c r="BL183" s="91">
        <v>1</v>
      </c>
      <c r="BM183" s="91" t="s">
        <v>2628</v>
      </c>
      <c r="BN183" s="91"/>
      <c r="BO183" s="91" t="s">
        <v>16997</v>
      </c>
      <c r="BP183" s="91" t="s">
        <v>16998</v>
      </c>
      <c r="BQ183" s="91"/>
      <c r="BR183" s="91"/>
      <c r="BS183" s="91"/>
      <c r="BT183" s="91"/>
      <c r="BU183" s="92">
        <v>45474</v>
      </c>
      <c r="BV183" s="92">
        <v>46120</v>
      </c>
      <c r="BW183" s="92">
        <v>46238</v>
      </c>
    </row>
    <row r="184" spans="1:75" x14ac:dyDescent="0.2">
      <c r="A184" s="91" t="s">
        <v>161</v>
      </c>
      <c r="B184" s="91" t="s">
        <v>5263</v>
      </c>
      <c r="C184" s="91" t="s">
        <v>16999</v>
      </c>
      <c r="D184" s="91" t="s">
        <v>17000</v>
      </c>
      <c r="E184" s="91" t="s">
        <v>51</v>
      </c>
      <c r="F184" s="91"/>
      <c r="G184" s="91"/>
      <c r="H184" s="91">
        <v>400000000</v>
      </c>
      <c r="I184" s="91" t="s">
        <v>16987</v>
      </c>
      <c r="J184" s="91" t="s">
        <v>48</v>
      </c>
      <c r="K184" s="91" t="s">
        <v>16988</v>
      </c>
      <c r="L184" s="91" t="s">
        <v>15488</v>
      </c>
      <c r="M184" s="91"/>
      <c r="N184" s="91"/>
      <c r="O184" s="91"/>
      <c r="P184" s="91" t="s">
        <v>16989</v>
      </c>
      <c r="Q184" s="91"/>
      <c r="R184" s="91"/>
      <c r="S184" s="91"/>
      <c r="T184" s="91" t="s">
        <v>17001</v>
      </c>
      <c r="U184" s="91">
        <v>78253</v>
      </c>
      <c r="V184" s="91">
        <v>48029</v>
      </c>
      <c r="W184" s="91" t="s">
        <v>16077</v>
      </c>
      <c r="X184" s="91" t="s">
        <v>16078</v>
      </c>
      <c r="Y184" s="91">
        <v>65000</v>
      </c>
      <c r="Z184" s="91" t="s">
        <v>49</v>
      </c>
      <c r="AA184" s="91" t="s">
        <v>50</v>
      </c>
      <c r="AB184" s="91" t="s">
        <v>15493</v>
      </c>
      <c r="AC184" s="91" t="s">
        <v>15494</v>
      </c>
      <c r="AD184" s="91">
        <v>29.45</v>
      </c>
      <c r="AE184" s="91">
        <v>-98.713999999999999</v>
      </c>
      <c r="AF184" s="91">
        <v>135</v>
      </c>
      <c r="AG184" s="91">
        <v>150000</v>
      </c>
      <c r="AH184" s="91">
        <v>300000</v>
      </c>
      <c r="AI184" s="91">
        <v>40</v>
      </c>
      <c r="AJ184" s="91">
        <v>24.95</v>
      </c>
      <c r="AK184" s="91">
        <v>23.79</v>
      </c>
      <c r="AL184" s="91">
        <v>26.16</v>
      </c>
      <c r="AM184" s="91">
        <v>40</v>
      </c>
      <c r="AN184" s="91"/>
      <c r="AO184" s="91"/>
      <c r="AP184" s="91">
        <v>35</v>
      </c>
      <c r="AQ184" s="91"/>
      <c r="AR184" s="91"/>
      <c r="AS184" s="91"/>
      <c r="AT184" s="92">
        <v>45199</v>
      </c>
      <c r="AU184" s="91"/>
      <c r="AV184" s="91"/>
      <c r="AW184" s="92">
        <v>45778</v>
      </c>
      <c r="AX184" s="91"/>
      <c r="AY184" s="91"/>
      <c r="AZ184" s="91"/>
      <c r="BA184" s="91" t="s">
        <v>16079</v>
      </c>
      <c r="BB184" s="91" t="s">
        <v>7742</v>
      </c>
      <c r="BC184" s="91">
        <v>16604</v>
      </c>
      <c r="BD184" s="91" t="s">
        <v>15554</v>
      </c>
      <c r="BE184" s="91"/>
      <c r="BF184" s="91"/>
      <c r="BG184" s="91"/>
      <c r="BH184" s="91" t="s">
        <v>15555</v>
      </c>
      <c r="BI184" s="91" t="s">
        <v>13080</v>
      </c>
      <c r="BJ184" s="91" t="s">
        <v>13081</v>
      </c>
      <c r="BK184" s="91" t="s">
        <v>16080</v>
      </c>
      <c r="BL184" s="91" t="s">
        <v>2640</v>
      </c>
      <c r="BM184" s="91" t="s">
        <v>2641</v>
      </c>
      <c r="BN184" s="91"/>
      <c r="BO184" s="91" t="s">
        <v>17002</v>
      </c>
      <c r="BP184" s="91" t="s">
        <v>17003</v>
      </c>
      <c r="BQ184" s="91" t="s">
        <v>17004</v>
      </c>
      <c r="BR184" s="91"/>
      <c r="BS184" s="91"/>
      <c r="BT184" s="91" t="s">
        <v>17005</v>
      </c>
      <c r="BU184" s="92">
        <v>45474</v>
      </c>
      <c r="BV184" s="92">
        <v>46120</v>
      </c>
      <c r="BW184" s="92">
        <v>46238</v>
      </c>
    </row>
    <row r="185" spans="1:75" x14ac:dyDescent="0.2">
      <c r="A185" s="91" t="s">
        <v>3103</v>
      </c>
      <c r="B185" s="91" t="s">
        <v>4081</v>
      </c>
      <c r="C185" s="91" t="s">
        <v>17006</v>
      </c>
      <c r="D185" s="91" t="s">
        <v>17007</v>
      </c>
      <c r="E185" s="91" t="s">
        <v>38</v>
      </c>
      <c r="F185" s="91"/>
      <c r="G185" s="91"/>
      <c r="H185" s="91">
        <v>5700000000</v>
      </c>
      <c r="I185" s="91" t="s">
        <v>16987</v>
      </c>
      <c r="J185" s="91" t="s">
        <v>48</v>
      </c>
      <c r="K185" s="91" t="s">
        <v>16988</v>
      </c>
      <c r="L185" s="91" t="s">
        <v>15488</v>
      </c>
      <c r="M185" s="91"/>
      <c r="N185" s="91"/>
      <c r="O185" s="91"/>
      <c r="P185" s="91" t="s">
        <v>16989</v>
      </c>
      <c r="Q185" s="91" t="s">
        <v>17008</v>
      </c>
      <c r="R185" s="91"/>
      <c r="S185" s="91"/>
      <c r="T185" s="91" t="s">
        <v>17009</v>
      </c>
      <c r="U185" s="91">
        <v>30187</v>
      </c>
      <c r="V185" s="91">
        <v>13097</v>
      </c>
      <c r="W185" s="91" t="s">
        <v>15743</v>
      </c>
      <c r="X185" s="91" t="s">
        <v>17010</v>
      </c>
      <c r="Y185" s="91"/>
      <c r="Z185" s="91" t="s">
        <v>58</v>
      </c>
      <c r="AA185" s="91" t="s">
        <v>59</v>
      </c>
      <c r="AB185" s="91" t="s">
        <v>15493</v>
      </c>
      <c r="AC185" s="91" t="s">
        <v>15494</v>
      </c>
      <c r="AD185" s="91">
        <v>33.739184999999999</v>
      </c>
      <c r="AE185" s="91">
        <v>-84.812515000000005</v>
      </c>
      <c r="AF185" s="91">
        <v>246</v>
      </c>
      <c r="AG185" s="91">
        <v>149300</v>
      </c>
      <c r="AH185" s="91">
        <v>149300</v>
      </c>
      <c r="AI185" s="91">
        <v>48</v>
      </c>
      <c r="AJ185" s="91">
        <v>33.76</v>
      </c>
      <c r="AK185" s="91">
        <v>32.19</v>
      </c>
      <c r="AL185" s="91">
        <v>35.4</v>
      </c>
      <c r="AM185" s="91">
        <v>48</v>
      </c>
      <c r="AN185" s="91">
        <v>40</v>
      </c>
      <c r="AO185" s="91"/>
      <c r="AP185" s="91"/>
      <c r="AQ185" s="92">
        <v>45622</v>
      </c>
      <c r="AR185" s="91"/>
      <c r="AS185" s="91"/>
      <c r="AT185" s="92">
        <v>45971</v>
      </c>
      <c r="AU185" s="92">
        <v>46205</v>
      </c>
      <c r="AV185" s="91">
        <v>0.05</v>
      </c>
      <c r="AW185" s="92">
        <v>47117</v>
      </c>
      <c r="AX185" s="92">
        <v>47117</v>
      </c>
      <c r="AY185" s="91"/>
      <c r="AZ185" s="91"/>
      <c r="BA185" s="91"/>
      <c r="BB185" s="91"/>
      <c r="BC185" s="91"/>
      <c r="BD185" s="91"/>
      <c r="BE185" s="91"/>
      <c r="BF185" s="91"/>
      <c r="BG185" s="91"/>
      <c r="BH185" s="91" t="s">
        <v>15749</v>
      </c>
      <c r="BI185" s="91" t="s">
        <v>11214</v>
      </c>
      <c r="BJ185" s="91" t="s">
        <v>13095</v>
      </c>
      <c r="BK185" s="91"/>
      <c r="BL185" s="91"/>
      <c r="BM185" s="91"/>
      <c r="BN185" s="91"/>
      <c r="BO185" s="91" t="s">
        <v>17011</v>
      </c>
      <c r="BP185" s="91" t="s">
        <v>17012</v>
      </c>
      <c r="BQ185" s="91" t="s">
        <v>17013</v>
      </c>
      <c r="BR185" s="91" t="s">
        <v>17014</v>
      </c>
      <c r="BS185" s="91" t="s">
        <v>15572</v>
      </c>
      <c r="BT185" s="91" t="s">
        <v>17015</v>
      </c>
      <c r="BU185" s="92">
        <v>45625</v>
      </c>
      <c r="BV185" s="92">
        <v>46230</v>
      </c>
      <c r="BW185" s="92">
        <v>46238</v>
      </c>
    </row>
    <row r="186" spans="1:75" x14ac:dyDescent="0.2">
      <c r="A186" s="91" t="s">
        <v>288</v>
      </c>
      <c r="B186" s="91" t="s">
        <v>4412</v>
      </c>
      <c r="C186" s="91"/>
      <c r="D186" s="91"/>
      <c r="E186" s="91" t="s">
        <v>51</v>
      </c>
      <c r="F186" s="91"/>
      <c r="G186" s="91"/>
      <c r="H186" s="91"/>
      <c r="I186" s="91" t="s">
        <v>17016</v>
      </c>
      <c r="J186" s="91" t="s">
        <v>289</v>
      </c>
      <c r="K186" s="91" t="s">
        <v>17017</v>
      </c>
      <c r="L186" s="91" t="s">
        <v>15488</v>
      </c>
      <c r="M186" s="91"/>
      <c r="N186" s="91"/>
      <c r="O186" s="91"/>
      <c r="P186" s="91"/>
      <c r="Q186" s="91"/>
      <c r="R186" s="91"/>
      <c r="S186" s="91"/>
      <c r="T186" s="91" t="s">
        <v>17018</v>
      </c>
      <c r="U186" s="91">
        <v>1752</v>
      </c>
      <c r="V186" s="91">
        <v>25017</v>
      </c>
      <c r="W186" s="91" t="s">
        <v>15842</v>
      </c>
      <c r="X186" s="91" t="s">
        <v>17019</v>
      </c>
      <c r="Y186" s="91">
        <v>38715</v>
      </c>
      <c r="Z186" s="91" t="s">
        <v>60</v>
      </c>
      <c r="AA186" s="91" t="s">
        <v>61</v>
      </c>
      <c r="AB186" s="91" t="s">
        <v>15493</v>
      </c>
      <c r="AC186" s="91" t="s">
        <v>15494</v>
      </c>
      <c r="AD186" s="91">
        <v>42.352485999999999</v>
      </c>
      <c r="AE186" s="91">
        <v>-71.586100000000002</v>
      </c>
      <c r="AF186" s="91"/>
      <c r="AG186" s="91">
        <v>62000</v>
      </c>
      <c r="AH186" s="91">
        <v>23000</v>
      </c>
      <c r="AI186" s="91">
        <v>3</v>
      </c>
      <c r="AJ186" s="91">
        <v>2.76</v>
      </c>
      <c r="AK186" s="91">
        <v>2.64</v>
      </c>
      <c r="AL186" s="91">
        <v>2.9</v>
      </c>
      <c r="AM186" s="91">
        <v>3</v>
      </c>
      <c r="AN186" s="91"/>
      <c r="AO186" s="91"/>
      <c r="AP186" s="91"/>
      <c r="AQ186" s="91"/>
      <c r="AR186" s="91"/>
      <c r="AS186" s="91"/>
      <c r="AT186" s="91"/>
      <c r="AU186" s="91"/>
      <c r="AV186" s="91"/>
      <c r="AW186" s="92">
        <v>36526</v>
      </c>
      <c r="AX186" s="91"/>
      <c r="AY186" s="91"/>
      <c r="AZ186" s="91"/>
      <c r="BA186" s="91"/>
      <c r="BB186" s="91"/>
      <c r="BC186" s="91"/>
      <c r="BD186" s="91"/>
      <c r="BE186" s="91"/>
      <c r="BF186" s="91"/>
      <c r="BG186" s="91"/>
      <c r="BH186" s="91" t="s">
        <v>15844</v>
      </c>
      <c r="BI186" s="91" t="s">
        <v>13082</v>
      </c>
      <c r="BJ186" s="91" t="s">
        <v>13083</v>
      </c>
      <c r="BK186" s="91" t="s">
        <v>15845</v>
      </c>
      <c r="BL186" s="91">
        <v>4008</v>
      </c>
      <c r="BM186" s="91" t="s">
        <v>2668</v>
      </c>
      <c r="BN186" s="91"/>
      <c r="BO186" s="91" t="s">
        <v>17020</v>
      </c>
      <c r="BP186" s="91" t="s">
        <v>17021</v>
      </c>
      <c r="BQ186" s="91"/>
      <c r="BR186" s="91"/>
      <c r="BS186" s="91"/>
      <c r="BT186" s="91"/>
      <c r="BU186" s="92">
        <v>45474</v>
      </c>
      <c r="BV186" s="92">
        <v>46120</v>
      </c>
      <c r="BW186" s="92">
        <v>46238</v>
      </c>
    </row>
    <row r="187" spans="1:75" x14ac:dyDescent="0.2">
      <c r="A187" s="91" t="s">
        <v>2025</v>
      </c>
      <c r="B187" s="91" t="s">
        <v>5100</v>
      </c>
      <c r="C187" s="91"/>
      <c r="D187" s="91"/>
      <c r="E187" s="91" t="s">
        <v>51</v>
      </c>
      <c r="F187" s="91"/>
      <c r="G187" s="91"/>
      <c r="H187" s="91"/>
      <c r="I187" s="91" t="s">
        <v>17022</v>
      </c>
      <c r="J187" s="91" t="s">
        <v>2020</v>
      </c>
      <c r="K187" s="91" t="s">
        <v>17023</v>
      </c>
      <c r="L187" s="91" t="s">
        <v>15488</v>
      </c>
      <c r="M187" s="91"/>
      <c r="N187" s="91"/>
      <c r="O187" s="91"/>
      <c r="P187" s="91"/>
      <c r="Q187" s="91"/>
      <c r="R187" s="91"/>
      <c r="S187" s="91"/>
      <c r="T187" s="91" t="s">
        <v>17024</v>
      </c>
      <c r="U187" s="91">
        <v>77067</v>
      </c>
      <c r="V187" s="91">
        <v>48201</v>
      </c>
      <c r="W187" s="91" t="s">
        <v>16111</v>
      </c>
      <c r="X187" s="91" t="s">
        <v>16112</v>
      </c>
      <c r="Y187" s="91">
        <v>35000</v>
      </c>
      <c r="Z187" s="91" t="s">
        <v>49</v>
      </c>
      <c r="AA187" s="91" t="s">
        <v>50</v>
      </c>
      <c r="AB187" s="91" t="s">
        <v>15493</v>
      </c>
      <c r="AC187" s="91" t="s">
        <v>15494</v>
      </c>
      <c r="AD187" s="91">
        <v>29.945246000000001</v>
      </c>
      <c r="AE187" s="91">
        <v>-95.424229999999994</v>
      </c>
      <c r="AF187" s="91"/>
      <c r="AG187" s="91">
        <v>105900</v>
      </c>
      <c r="AH187" s="91">
        <v>350000</v>
      </c>
      <c r="AI187" s="91">
        <v>60</v>
      </c>
      <c r="AJ187" s="91">
        <v>39.33</v>
      </c>
      <c r="AK187" s="91">
        <v>37.5</v>
      </c>
      <c r="AL187" s="91">
        <v>41.24</v>
      </c>
      <c r="AM187" s="91">
        <v>60</v>
      </c>
      <c r="AN187" s="91"/>
      <c r="AO187" s="91"/>
      <c r="AP187" s="91"/>
      <c r="AQ187" s="91"/>
      <c r="AR187" s="91"/>
      <c r="AS187" s="91"/>
      <c r="AT187" s="92">
        <v>41789</v>
      </c>
      <c r="AU187" s="91"/>
      <c r="AV187" s="91"/>
      <c r="AW187" s="92">
        <v>42154</v>
      </c>
      <c r="AX187" s="91"/>
      <c r="AY187" s="91"/>
      <c r="AZ187" s="91"/>
      <c r="BA187" s="91" t="s">
        <v>16113</v>
      </c>
      <c r="BB187" s="91" t="s">
        <v>7810</v>
      </c>
      <c r="BC187" s="91">
        <v>8901</v>
      </c>
      <c r="BD187" s="91" t="s">
        <v>15496</v>
      </c>
      <c r="BE187" s="91" t="s">
        <v>16114</v>
      </c>
      <c r="BF187" s="91" t="s">
        <v>16115</v>
      </c>
      <c r="BG187" s="91" t="s">
        <v>16116</v>
      </c>
      <c r="BH187" s="91" t="s">
        <v>15555</v>
      </c>
      <c r="BI187" s="91" t="s">
        <v>13080</v>
      </c>
      <c r="BJ187" s="91" t="s">
        <v>13081</v>
      </c>
      <c r="BK187" s="91" t="s">
        <v>16117</v>
      </c>
      <c r="BL187" s="91" t="s">
        <v>2638</v>
      </c>
      <c r="BM187" s="91" t="s">
        <v>2639</v>
      </c>
      <c r="BN187" s="91"/>
      <c r="BO187" s="91" t="s">
        <v>17025</v>
      </c>
      <c r="BP187" s="91" t="s">
        <v>17026</v>
      </c>
      <c r="BQ187" s="91"/>
      <c r="BR187" s="91"/>
      <c r="BS187" s="91"/>
      <c r="BT187" s="91"/>
      <c r="BU187" s="92">
        <v>45474</v>
      </c>
      <c r="BV187" s="92">
        <v>46120</v>
      </c>
      <c r="BW187" s="92">
        <v>46238</v>
      </c>
    </row>
    <row r="188" spans="1:75" x14ac:dyDescent="0.2">
      <c r="A188" s="91" t="s">
        <v>2035</v>
      </c>
      <c r="B188" s="91" t="s">
        <v>5978</v>
      </c>
      <c r="C188" s="91" t="s">
        <v>17027</v>
      </c>
      <c r="D188" s="91" t="s">
        <v>17028</v>
      </c>
      <c r="E188" s="91" t="s">
        <v>51</v>
      </c>
      <c r="F188" s="91"/>
      <c r="G188" s="91"/>
      <c r="H188" s="91"/>
      <c r="I188" s="91" t="s">
        <v>17022</v>
      </c>
      <c r="J188" s="91" t="s">
        <v>2020</v>
      </c>
      <c r="K188" s="91" t="s">
        <v>17023</v>
      </c>
      <c r="L188" s="91" t="s">
        <v>15488</v>
      </c>
      <c r="M188" s="91"/>
      <c r="N188" s="91"/>
      <c r="O188" s="91"/>
      <c r="P188" s="91"/>
      <c r="Q188" s="91"/>
      <c r="R188" s="91"/>
      <c r="S188" s="91" t="s">
        <v>3798</v>
      </c>
      <c r="T188" s="91" t="s">
        <v>17029</v>
      </c>
      <c r="U188" s="91">
        <v>89118</v>
      </c>
      <c r="V188" s="91">
        <v>32003</v>
      </c>
      <c r="W188" s="91" t="s">
        <v>15566</v>
      </c>
      <c r="X188" s="91" t="s">
        <v>17030</v>
      </c>
      <c r="Y188" s="91">
        <v>40000</v>
      </c>
      <c r="Z188" s="91" t="s">
        <v>44</v>
      </c>
      <c r="AA188" s="91" t="s">
        <v>45</v>
      </c>
      <c r="AB188" s="91" t="s">
        <v>15493</v>
      </c>
      <c r="AC188" s="91" t="s">
        <v>15494</v>
      </c>
      <c r="AD188" s="91">
        <v>36.060085000000001</v>
      </c>
      <c r="AE188" s="91">
        <v>-115.21138999999999</v>
      </c>
      <c r="AF188" s="91"/>
      <c r="AG188" s="91">
        <v>324400</v>
      </c>
      <c r="AH188" s="91">
        <v>407000</v>
      </c>
      <c r="AI188" s="91">
        <v>50</v>
      </c>
      <c r="AJ188" s="91">
        <v>49.2</v>
      </c>
      <c r="AK188" s="91">
        <v>46.92</v>
      </c>
      <c r="AL188" s="91">
        <v>51.59</v>
      </c>
      <c r="AM188" s="91">
        <v>50</v>
      </c>
      <c r="AN188" s="91"/>
      <c r="AO188" s="91"/>
      <c r="AP188" s="91"/>
      <c r="AQ188" s="91"/>
      <c r="AR188" s="91"/>
      <c r="AS188" s="91"/>
      <c r="AT188" s="92">
        <v>39263</v>
      </c>
      <c r="AU188" s="91"/>
      <c r="AV188" s="91"/>
      <c r="AW188" s="92">
        <v>39751</v>
      </c>
      <c r="AX188" s="91"/>
      <c r="AY188" s="91"/>
      <c r="AZ188" s="91"/>
      <c r="BA188" s="91" t="s">
        <v>17031</v>
      </c>
      <c r="BB188" s="91" t="s">
        <v>7747</v>
      </c>
      <c r="BC188" s="91">
        <v>13407</v>
      </c>
      <c r="BD188" s="91" t="s">
        <v>17032</v>
      </c>
      <c r="BE188" s="91"/>
      <c r="BF188" s="91"/>
      <c r="BG188" s="91"/>
      <c r="BH188" s="91" t="s">
        <v>15587</v>
      </c>
      <c r="BI188" s="91" t="s">
        <v>13079</v>
      </c>
      <c r="BJ188" s="91" t="s">
        <v>2631</v>
      </c>
      <c r="BK188" s="91" t="s">
        <v>15825</v>
      </c>
      <c r="BL188" s="91" t="s">
        <v>2629</v>
      </c>
      <c r="BM188" s="91" t="s">
        <v>2630</v>
      </c>
      <c r="BN188" s="91"/>
      <c r="BO188" s="91" t="s">
        <v>17033</v>
      </c>
      <c r="BP188" s="91" t="s">
        <v>17034</v>
      </c>
      <c r="BQ188" s="91"/>
      <c r="BR188" s="91"/>
      <c r="BS188" s="91"/>
      <c r="BT188" s="91" t="s">
        <v>17035</v>
      </c>
      <c r="BU188" s="92">
        <v>45474</v>
      </c>
      <c r="BV188" s="92">
        <v>46120</v>
      </c>
      <c r="BW188" s="92">
        <v>46238</v>
      </c>
    </row>
    <row r="189" spans="1:75" x14ac:dyDescent="0.2">
      <c r="A189" s="91" t="s">
        <v>2433</v>
      </c>
      <c r="B189" s="91" t="s">
        <v>5426</v>
      </c>
      <c r="C189" s="91" t="s">
        <v>17036</v>
      </c>
      <c r="D189" s="91" t="s">
        <v>17037</v>
      </c>
      <c r="E189" s="91" t="s">
        <v>38</v>
      </c>
      <c r="F189" s="91" t="s">
        <v>15561</v>
      </c>
      <c r="G189" s="91"/>
      <c r="H189" s="91"/>
      <c r="I189" s="91" t="s">
        <v>17038</v>
      </c>
      <c r="J189" s="91" t="s">
        <v>700</v>
      </c>
      <c r="K189" s="91" t="s">
        <v>17039</v>
      </c>
      <c r="L189" s="91" t="s">
        <v>15488</v>
      </c>
      <c r="M189" s="91"/>
      <c r="N189" s="91"/>
      <c r="O189" s="91"/>
      <c r="P189" s="91"/>
      <c r="Q189" s="91"/>
      <c r="R189" s="91"/>
      <c r="S189" s="91"/>
      <c r="T189" s="91" t="s">
        <v>17040</v>
      </c>
      <c r="U189" s="91">
        <v>60030</v>
      </c>
      <c r="V189" s="91">
        <v>17097</v>
      </c>
      <c r="W189" s="91" t="s">
        <v>17041</v>
      </c>
      <c r="X189" s="91" t="s">
        <v>17042</v>
      </c>
      <c r="Y189" s="91">
        <v>31121</v>
      </c>
      <c r="Z189" s="91" t="s">
        <v>46</v>
      </c>
      <c r="AA189" s="91" t="s">
        <v>47</v>
      </c>
      <c r="AB189" s="91" t="s">
        <v>15493</v>
      </c>
      <c r="AC189" s="91" t="s">
        <v>15494</v>
      </c>
      <c r="AD189" s="91">
        <v>42.315272999999998</v>
      </c>
      <c r="AE189" s="91">
        <v>-88.049220000000005</v>
      </c>
      <c r="AF189" s="91">
        <v>160</v>
      </c>
      <c r="AG189" s="91">
        <v>250000</v>
      </c>
      <c r="AH189" s="91">
        <v>250000</v>
      </c>
      <c r="AI189" s="91">
        <v>60</v>
      </c>
      <c r="AJ189" s="91">
        <v>38.049999999999997</v>
      </c>
      <c r="AK189" s="91">
        <v>36.29</v>
      </c>
      <c r="AL189" s="91">
        <v>39.909999999999997</v>
      </c>
      <c r="AM189" s="91">
        <v>60</v>
      </c>
      <c r="AN189" s="91"/>
      <c r="AO189" s="91"/>
      <c r="AP189" s="91"/>
      <c r="AQ189" s="92">
        <v>45415</v>
      </c>
      <c r="AR189" s="91"/>
      <c r="AS189" s="91"/>
      <c r="AT189" s="92">
        <v>45839</v>
      </c>
      <c r="AU189" s="92">
        <v>46216</v>
      </c>
      <c r="AV189" s="91">
        <v>0.1</v>
      </c>
      <c r="AW189" s="92">
        <v>46934</v>
      </c>
      <c r="AX189" s="92">
        <v>46934</v>
      </c>
      <c r="AY189" s="92">
        <v>46752</v>
      </c>
      <c r="AZ189" s="91" t="s">
        <v>17043</v>
      </c>
      <c r="BA189" s="91" t="s">
        <v>15509</v>
      </c>
      <c r="BB189" s="91" t="s">
        <v>7750</v>
      </c>
      <c r="BC189" s="91">
        <v>4110</v>
      </c>
      <c r="BD189" s="91" t="s">
        <v>15510</v>
      </c>
      <c r="BE189" s="91" t="s">
        <v>15511</v>
      </c>
      <c r="BF189" s="91" t="s">
        <v>15512</v>
      </c>
      <c r="BG189" s="91" t="s">
        <v>15513</v>
      </c>
      <c r="BH189" s="91" t="s">
        <v>15514</v>
      </c>
      <c r="BI189" s="91" t="s">
        <v>2570</v>
      </c>
      <c r="BJ189" s="91" t="s">
        <v>13086</v>
      </c>
      <c r="BK189" s="91" t="s">
        <v>15515</v>
      </c>
      <c r="BL189" s="91" t="s">
        <v>2587</v>
      </c>
      <c r="BM189" s="91" t="s">
        <v>2588</v>
      </c>
      <c r="BN189" s="91"/>
      <c r="BO189" s="91" t="s">
        <v>17043</v>
      </c>
      <c r="BP189" s="91" t="s">
        <v>17044</v>
      </c>
      <c r="BQ189" s="91"/>
      <c r="BR189" s="91"/>
      <c r="BS189" s="91" t="s">
        <v>15572</v>
      </c>
      <c r="BT189" s="91" t="s">
        <v>17045</v>
      </c>
      <c r="BU189" s="92">
        <v>45474</v>
      </c>
      <c r="BV189" s="92">
        <v>46218</v>
      </c>
      <c r="BW189" s="92">
        <v>46238</v>
      </c>
    </row>
    <row r="190" spans="1:75" x14ac:dyDescent="0.2">
      <c r="A190" s="93" t="s">
        <v>2851</v>
      </c>
      <c r="B190" s="91" t="s">
        <v>5705</v>
      </c>
      <c r="C190" s="91" t="s">
        <v>17046</v>
      </c>
      <c r="D190" s="91" t="s">
        <v>17047</v>
      </c>
      <c r="E190" s="91" t="s">
        <v>32</v>
      </c>
      <c r="F190" s="91" t="s">
        <v>15561</v>
      </c>
      <c r="G190" s="91"/>
      <c r="H190" s="91">
        <v>1500000000</v>
      </c>
      <c r="I190" s="91" t="s">
        <v>17038</v>
      </c>
      <c r="J190" s="91" t="s">
        <v>700</v>
      </c>
      <c r="K190" s="91" t="s">
        <v>17039</v>
      </c>
      <c r="L190" s="91" t="s">
        <v>15488</v>
      </c>
      <c r="M190" s="91"/>
      <c r="N190" s="91"/>
      <c r="O190" s="91"/>
      <c r="P190" s="91"/>
      <c r="Q190" s="91"/>
      <c r="R190" s="91"/>
      <c r="S190" s="91"/>
      <c r="T190" s="91" t="s">
        <v>17048</v>
      </c>
      <c r="U190" s="91">
        <v>30265</v>
      </c>
      <c r="V190" s="91">
        <v>13077</v>
      </c>
      <c r="W190" s="91" t="s">
        <v>17049</v>
      </c>
      <c r="X190" s="91" t="s">
        <v>17050</v>
      </c>
      <c r="Y190" s="91">
        <v>55020</v>
      </c>
      <c r="Z190" s="91" t="s">
        <v>58</v>
      </c>
      <c r="AA190" s="91" t="s">
        <v>59</v>
      </c>
      <c r="AB190" s="91" t="s">
        <v>15493</v>
      </c>
      <c r="AC190" s="91" t="s">
        <v>15494</v>
      </c>
      <c r="AD190" s="91">
        <v>33.493965000000003</v>
      </c>
      <c r="AE190" s="91">
        <v>-84.665589999999995</v>
      </c>
      <c r="AF190" s="91">
        <v>200</v>
      </c>
      <c r="AG190" s="91">
        <v>250000</v>
      </c>
      <c r="AH190" s="91">
        <v>250000</v>
      </c>
      <c r="AI190" s="91">
        <v>75</v>
      </c>
      <c r="AJ190" s="91">
        <v>47.41</v>
      </c>
      <c r="AK190" s="91">
        <v>45.21</v>
      </c>
      <c r="AL190" s="91">
        <v>49.72</v>
      </c>
      <c r="AM190" s="91">
        <v>75</v>
      </c>
      <c r="AN190" s="91"/>
      <c r="AO190" s="91"/>
      <c r="AP190" s="91"/>
      <c r="AQ190" s="92">
        <v>45532</v>
      </c>
      <c r="AR190" s="91"/>
      <c r="AS190" s="91"/>
      <c r="AT190" s="91"/>
      <c r="AU190" s="92">
        <v>46229</v>
      </c>
      <c r="AV190" s="91">
        <v>0</v>
      </c>
      <c r="AW190" s="92">
        <v>46660</v>
      </c>
      <c r="AX190" s="92">
        <v>46660</v>
      </c>
      <c r="AY190" s="91"/>
      <c r="AZ190" s="91"/>
      <c r="BA190" s="91" t="s">
        <v>15745</v>
      </c>
      <c r="BB190" s="91" t="s">
        <v>7746</v>
      </c>
      <c r="BC190" s="91">
        <v>7140</v>
      </c>
      <c r="BD190" s="91" t="s">
        <v>15496</v>
      </c>
      <c r="BE190" s="91" t="s">
        <v>15746</v>
      </c>
      <c r="BF190" s="91" t="s">
        <v>15747</v>
      </c>
      <c r="BG190" s="91" t="s">
        <v>15748</v>
      </c>
      <c r="BH190" s="91" t="s">
        <v>15749</v>
      </c>
      <c r="BI190" s="91" t="s">
        <v>11214</v>
      </c>
      <c r="BJ190" s="91" t="s">
        <v>13095</v>
      </c>
      <c r="BK190" s="91"/>
      <c r="BL190" s="91"/>
      <c r="BM190" s="91"/>
      <c r="BN190" s="91"/>
      <c r="BO190" s="91" t="s">
        <v>17051</v>
      </c>
      <c r="BP190" s="91" t="s">
        <v>17052</v>
      </c>
      <c r="BQ190" s="91"/>
      <c r="BR190" s="91"/>
      <c r="BS190" s="91" t="s">
        <v>15572</v>
      </c>
      <c r="BT190" s="91" t="s">
        <v>17053</v>
      </c>
      <c r="BU190" s="92">
        <v>45555</v>
      </c>
      <c r="BV190" s="92">
        <v>46230</v>
      </c>
      <c r="BW190" s="92">
        <v>46238</v>
      </c>
    </row>
    <row r="191" spans="1:75" x14ac:dyDescent="0.2">
      <c r="A191" s="91" t="s">
        <v>2877</v>
      </c>
      <c r="B191" s="91" t="s">
        <v>4854</v>
      </c>
      <c r="C191" s="91"/>
      <c r="D191" s="91"/>
      <c r="E191" s="91" t="s">
        <v>51</v>
      </c>
      <c r="F191" s="91"/>
      <c r="G191" s="91"/>
      <c r="H191" s="91"/>
      <c r="I191" s="91" t="s">
        <v>17054</v>
      </c>
      <c r="J191" s="91" t="s">
        <v>2868</v>
      </c>
      <c r="K191" s="91" t="s">
        <v>17055</v>
      </c>
      <c r="L191" s="91" t="s">
        <v>15488</v>
      </c>
      <c r="M191" s="91"/>
      <c r="N191" s="91"/>
      <c r="O191" s="91"/>
      <c r="P191" s="91"/>
      <c r="Q191" s="91"/>
      <c r="R191" s="91"/>
      <c r="S191" s="91"/>
      <c r="T191" s="91" t="s">
        <v>17056</v>
      </c>
      <c r="U191" s="91">
        <v>85714</v>
      </c>
      <c r="V191" s="91">
        <v>4019</v>
      </c>
      <c r="W191" s="91" t="s">
        <v>17057</v>
      </c>
      <c r="X191" s="91" t="s">
        <v>17058</v>
      </c>
      <c r="Y191" s="91">
        <v>77000</v>
      </c>
      <c r="Z191" s="91" t="s">
        <v>41</v>
      </c>
      <c r="AA191" s="91" t="s">
        <v>42</v>
      </c>
      <c r="AB191" s="91" t="s">
        <v>15493</v>
      </c>
      <c r="AC191" s="91" t="s">
        <v>15494</v>
      </c>
      <c r="AD191" s="91">
        <v>32.173549999999999</v>
      </c>
      <c r="AE191" s="91">
        <v>-110.9135</v>
      </c>
      <c r="AF191" s="91"/>
      <c r="AG191" s="91">
        <v>133000</v>
      </c>
      <c r="AH191" s="91">
        <v>133000</v>
      </c>
      <c r="AI191" s="91">
        <v>18</v>
      </c>
      <c r="AJ191" s="91">
        <v>11.38</v>
      </c>
      <c r="AK191" s="91">
        <v>10.85</v>
      </c>
      <c r="AL191" s="91">
        <v>11.93</v>
      </c>
      <c r="AM191" s="91">
        <v>18</v>
      </c>
      <c r="AN191" s="91"/>
      <c r="AO191" s="91"/>
      <c r="AP191" s="91"/>
      <c r="AQ191" s="91"/>
      <c r="AR191" s="91"/>
      <c r="AS191" s="91"/>
      <c r="AT191" s="91"/>
      <c r="AU191" s="91"/>
      <c r="AV191" s="91"/>
      <c r="AW191" s="92">
        <v>40359</v>
      </c>
      <c r="AX191" s="91"/>
      <c r="AY191" s="91"/>
      <c r="AZ191" s="91"/>
      <c r="BA191" s="91" t="s">
        <v>17059</v>
      </c>
      <c r="BB191" s="91" t="s">
        <v>7790</v>
      </c>
      <c r="BC191" s="91">
        <v>24211</v>
      </c>
      <c r="BD191" s="91" t="s">
        <v>15496</v>
      </c>
      <c r="BE191" s="91" t="s">
        <v>17060</v>
      </c>
      <c r="BF191" s="91" t="s">
        <v>17061</v>
      </c>
      <c r="BG191" s="91" t="s">
        <v>17062</v>
      </c>
      <c r="BH191" s="91" t="s">
        <v>17063</v>
      </c>
      <c r="BI191" s="91" t="s">
        <v>11217</v>
      </c>
      <c r="BJ191" s="91" t="s">
        <v>13097</v>
      </c>
      <c r="BK191" s="91"/>
      <c r="BL191" s="91"/>
      <c r="BM191" s="91"/>
      <c r="BN191" s="91"/>
      <c r="BO191" s="91" t="s">
        <v>17055</v>
      </c>
      <c r="BP191" s="91" t="s">
        <v>17064</v>
      </c>
      <c r="BQ191" s="91"/>
      <c r="BR191" s="91"/>
      <c r="BS191" s="91"/>
      <c r="BT191" s="91" t="s">
        <v>17065</v>
      </c>
      <c r="BU191" s="92">
        <v>45585</v>
      </c>
      <c r="BV191" s="92">
        <v>46120</v>
      </c>
      <c r="BW191" s="92">
        <v>46238</v>
      </c>
    </row>
    <row r="192" spans="1:75" x14ac:dyDescent="0.2">
      <c r="A192" s="91" t="s">
        <v>287</v>
      </c>
      <c r="B192" s="91" t="s">
        <v>4982</v>
      </c>
      <c r="C192" s="91" t="s">
        <v>17066</v>
      </c>
      <c r="D192" s="91" t="s">
        <v>17067</v>
      </c>
      <c r="E192" s="91" t="s">
        <v>7390</v>
      </c>
      <c r="F192" s="91"/>
      <c r="G192" s="91"/>
      <c r="H192" s="91">
        <v>14000000000</v>
      </c>
      <c r="I192" s="91" t="s">
        <v>17068</v>
      </c>
      <c r="J192" s="91" t="s">
        <v>43</v>
      </c>
      <c r="K192" s="91" t="s">
        <v>17069</v>
      </c>
      <c r="L192" s="91" t="s">
        <v>15488</v>
      </c>
      <c r="M192" s="91"/>
      <c r="N192" s="91"/>
      <c r="O192" s="91"/>
      <c r="P192" s="91"/>
      <c r="Q192" s="91"/>
      <c r="R192" s="91"/>
      <c r="S192" s="91"/>
      <c r="T192" s="91" t="s">
        <v>17070</v>
      </c>
      <c r="U192" s="91">
        <v>85326</v>
      </c>
      <c r="V192" s="91">
        <v>4013</v>
      </c>
      <c r="W192" s="91" t="s">
        <v>15690</v>
      </c>
      <c r="X192" s="91" t="s">
        <v>17071</v>
      </c>
      <c r="Y192" s="91">
        <v>7940</v>
      </c>
      <c r="Z192" s="91" t="s">
        <v>41</v>
      </c>
      <c r="AA192" s="91" t="s">
        <v>42</v>
      </c>
      <c r="AB192" s="91" t="s">
        <v>15493</v>
      </c>
      <c r="AC192" s="91" t="s">
        <v>15494</v>
      </c>
      <c r="AD192" s="91">
        <v>33.435715000000002</v>
      </c>
      <c r="AE192" s="91">
        <v>-112.47216</v>
      </c>
      <c r="AF192" s="91">
        <v>2019</v>
      </c>
      <c r="AG192" s="91">
        <v>186000</v>
      </c>
      <c r="AH192" s="91">
        <v>186000</v>
      </c>
      <c r="AI192" s="91">
        <v>60</v>
      </c>
      <c r="AJ192" s="91">
        <v>31.67</v>
      </c>
      <c r="AK192" s="91">
        <v>30.2</v>
      </c>
      <c r="AL192" s="91">
        <v>33.21</v>
      </c>
      <c r="AM192" s="91">
        <v>60</v>
      </c>
      <c r="AN192" s="91"/>
      <c r="AO192" s="91"/>
      <c r="AP192" s="91"/>
      <c r="AQ192" s="92">
        <v>45370</v>
      </c>
      <c r="AR192" s="91"/>
      <c r="AS192" s="92">
        <v>45411</v>
      </c>
      <c r="AT192" s="91"/>
      <c r="AU192" s="92">
        <v>45978</v>
      </c>
      <c r="AV192" s="91">
        <v>0</v>
      </c>
      <c r="AW192" s="91"/>
      <c r="AX192" s="91"/>
      <c r="AY192" s="91"/>
      <c r="AZ192" s="91"/>
      <c r="BA192" s="91" t="s">
        <v>16665</v>
      </c>
      <c r="BB192" s="91" t="s">
        <v>7748</v>
      </c>
      <c r="BC192" s="91">
        <v>803</v>
      </c>
      <c r="BD192" s="91"/>
      <c r="BE192" s="91"/>
      <c r="BF192" s="91"/>
      <c r="BG192" s="91"/>
      <c r="BH192" s="91" t="s">
        <v>16561</v>
      </c>
      <c r="BI192" s="91" t="s">
        <v>11202</v>
      </c>
      <c r="BJ192" s="91" t="s">
        <v>13088</v>
      </c>
      <c r="BK192" s="91"/>
      <c r="BL192" s="91"/>
      <c r="BM192" s="91"/>
      <c r="BN192" s="91"/>
      <c r="BO192" s="91" t="s">
        <v>17072</v>
      </c>
      <c r="BP192" s="91" t="s">
        <v>17073</v>
      </c>
      <c r="BQ192" s="91"/>
      <c r="BR192" s="91"/>
      <c r="BS192" s="91" t="s">
        <v>15518</v>
      </c>
      <c r="BT192" s="91" t="s">
        <v>17074</v>
      </c>
      <c r="BU192" s="92">
        <v>45555</v>
      </c>
      <c r="BV192" s="92">
        <v>46120</v>
      </c>
      <c r="BW192" s="92">
        <v>46238</v>
      </c>
    </row>
    <row r="193" spans="1:75" x14ac:dyDescent="0.2">
      <c r="A193" s="91" t="s">
        <v>3596</v>
      </c>
      <c r="B193" s="91" t="s">
        <v>4175</v>
      </c>
      <c r="C193" s="91" t="s">
        <v>17075</v>
      </c>
      <c r="D193" s="91" t="s">
        <v>17076</v>
      </c>
      <c r="E193" s="91" t="s">
        <v>7390</v>
      </c>
      <c r="F193" s="91"/>
      <c r="G193" s="91"/>
      <c r="H193" s="91"/>
      <c r="I193" s="91" t="s">
        <v>17068</v>
      </c>
      <c r="J193" s="91" t="s">
        <v>43</v>
      </c>
      <c r="K193" s="91" t="s">
        <v>17069</v>
      </c>
      <c r="L193" s="91" t="s">
        <v>15488</v>
      </c>
      <c r="M193" s="91"/>
      <c r="N193" s="91"/>
      <c r="O193" s="91"/>
      <c r="P193" s="91"/>
      <c r="Q193" s="91"/>
      <c r="R193" s="91"/>
      <c r="S193" s="91"/>
      <c r="T193" s="91" t="s">
        <v>17077</v>
      </c>
      <c r="U193" s="91">
        <v>23834</v>
      </c>
      <c r="V193" s="91">
        <v>51570</v>
      </c>
      <c r="W193" s="91" t="s">
        <v>17078</v>
      </c>
      <c r="X193" s="91" t="s">
        <v>17079</v>
      </c>
      <c r="Y193" s="91">
        <v>18448</v>
      </c>
      <c r="Z193" s="91" t="s">
        <v>52</v>
      </c>
      <c r="AA193" s="91" t="s">
        <v>53</v>
      </c>
      <c r="AB193" s="91" t="s">
        <v>15493</v>
      </c>
      <c r="AC193" s="91" t="s">
        <v>15494</v>
      </c>
      <c r="AD193" s="91">
        <v>37.292636999999999</v>
      </c>
      <c r="AE193" s="91">
        <v>-77.445440000000005</v>
      </c>
      <c r="AF193" s="91">
        <v>740</v>
      </c>
      <c r="AG193" s="91">
        <v>182000</v>
      </c>
      <c r="AH193" s="91">
        <v>182000</v>
      </c>
      <c r="AI193" s="91"/>
      <c r="AJ193" s="91">
        <v>32.65</v>
      </c>
      <c r="AK193" s="91">
        <v>31.14</v>
      </c>
      <c r="AL193" s="91">
        <v>34.24</v>
      </c>
      <c r="AM193" s="91">
        <v>32.65</v>
      </c>
      <c r="AN193" s="91"/>
      <c r="AO193" s="91"/>
      <c r="AP193" s="91"/>
      <c r="AQ193" s="92">
        <v>45691</v>
      </c>
      <c r="AR193" s="91"/>
      <c r="AS193" s="92">
        <v>45825</v>
      </c>
      <c r="AT193" s="91"/>
      <c r="AU193" s="92">
        <v>46116</v>
      </c>
      <c r="AV193" s="91">
        <v>0</v>
      </c>
      <c r="AW193" s="92">
        <v>46813</v>
      </c>
      <c r="AX193" s="91"/>
      <c r="AY193" s="91"/>
      <c r="AZ193" s="91"/>
      <c r="BA193" s="91" t="s">
        <v>15667</v>
      </c>
      <c r="BB193" s="91" t="s">
        <v>7752</v>
      </c>
      <c r="BC193" s="91">
        <v>19876</v>
      </c>
      <c r="BD193" s="91" t="s">
        <v>15496</v>
      </c>
      <c r="BE193" s="91" t="s">
        <v>15668</v>
      </c>
      <c r="BF193" s="91" t="s">
        <v>15669</v>
      </c>
      <c r="BG193" s="91" t="s">
        <v>15670</v>
      </c>
      <c r="BH193" s="91" t="s">
        <v>15514</v>
      </c>
      <c r="BI193" s="91" t="s">
        <v>2570</v>
      </c>
      <c r="BJ193" s="91" t="s">
        <v>13086</v>
      </c>
      <c r="BK193" s="91" t="s">
        <v>15641</v>
      </c>
      <c r="BL193" s="91" t="s">
        <v>2573</v>
      </c>
      <c r="BM193" s="91" t="s">
        <v>2574</v>
      </c>
      <c r="BN193" s="91"/>
      <c r="BO193" s="91" t="s">
        <v>17080</v>
      </c>
      <c r="BP193" s="91" t="s">
        <v>17081</v>
      </c>
      <c r="BQ193" s="91" t="s">
        <v>17082</v>
      </c>
      <c r="BR193" s="91"/>
      <c r="BS193" s="91" t="s">
        <v>15628</v>
      </c>
      <c r="BT193" s="91" t="s">
        <v>17083</v>
      </c>
      <c r="BU193" s="92">
        <v>45691</v>
      </c>
      <c r="BV193" s="92">
        <v>46140</v>
      </c>
      <c r="BW193" s="92">
        <v>46238</v>
      </c>
    </row>
    <row r="194" spans="1:75" x14ac:dyDescent="0.2">
      <c r="A194" s="91" t="s">
        <v>2723</v>
      </c>
      <c r="B194" s="91" t="s">
        <v>7112</v>
      </c>
      <c r="C194" s="91" t="s">
        <v>17084</v>
      </c>
      <c r="D194" s="91" t="s">
        <v>17085</v>
      </c>
      <c r="E194" s="91" t="s">
        <v>32</v>
      </c>
      <c r="F194" s="91"/>
      <c r="G194" s="91"/>
      <c r="H194" s="91"/>
      <c r="I194" s="91" t="s">
        <v>17068</v>
      </c>
      <c r="J194" s="91" t="s">
        <v>43</v>
      </c>
      <c r="K194" s="91" t="s">
        <v>17069</v>
      </c>
      <c r="L194" s="91" t="s">
        <v>15488</v>
      </c>
      <c r="M194" s="91"/>
      <c r="N194" s="91"/>
      <c r="O194" s="91"/>
      <c r="P194" s="91"/>
      <c r="Q194" s="91"/>
      <c r="R194" s="91"/>
      <c r="S194" s="91"/>
      <c r="T194" s="91" t="s">
        <v>17086</v>
      </c>
      <c r="U194" s="91">
        <v>23005</v>
      </c>
      <c r="V194" s="91">
        <v>51085</v>
      </c>
      <c r="W194" s="91" t="s">
        <v>17087</v>
      </c>
      <c r="X194" s="91" t="s">
        <v>17088</v>
      </c>
      <c r="Y194" s="91">
        <v>3368</v>
      </c>
      <c r="Z194" s="91" t="s">
        <v>52</v>
      </c>
      <c r="AA194" s="91" t="s">
        <v>53</v>
      </c>
      <c r="AB194" s="91" t="s">
        <v>15493</v>
      </c>
      <c r="AC194" s="91" t="s">
        <v>15494</v>
      </c>
      <c r="AD194" s="91">
        <v>37.795270000000002</v>
      </c>
      <c r="AE194" s="91">
        <v>-77.453569999999999</v>
      </c>
      <c r="AF194" s="91">
        <v>1211</v>
      </c>
      <c r="AG194" s="91"/>
      <c r="AH194" s="91"/>
      <c r="AI194" s="91">
        <v>150</v>
      </c>
      <c r="AJ194" s="91"/>
      <c r="AK194" s="91"/>
      <c r="AL194" s="91"/>
      <c r="AM194" s="91">
        <v>150</v>
      </c>
      <c r="AN194" s="91"/>
      <c r="AO194" s="91"/>
      <c r="AP194" s="91"/>
      <c r="AQ194" s="92">
        <v>45420</v>
      </c>
      <c r="AR194" s="91"/>
      <c r="AS194" s="91"/>
      <c r="AT194" s="91"/>
      <c r="AU194" s="92">
        <v>46206</v>
      </c>
      <c r="AV194" s="91">
        <v>0</v>
      </c>
      <c r="AW194" s="92">
        <v>46568</v>
      </c>
      <c r="AX194" s="91"/>
      <c r="AY194" s="91"/>
      <c r="AZ194" s="91"/>
      <c r="BA194" s="91" t="s">
        <v>15667</v>
      </c>
      <c r="BB194" s="91" t="s">
        <v>7752</v>
      </c>
      <c r="BC194" s="91">
        <v>19876</v>
      </c>
      <c r="BD194" s="91" t="s">
        <v>15496</v>
      </c>
      <c r="BE194" s="91" t="s">
        <v>15668</v>
      </c>
      <c r="BF194" s="91" t="s">
        <v>15669</v>
      </c>
      <c r="BG194" s="91" t="s">
        <v>15670</v>
      </c>
      <c r="BH194" s="91" t="s">
        <v>15514</v>
      </c>
      <c r="BI194" s="91" t="s">
        <v>2570</v>
      </c>
      <c r="BJ194" s="91" t="s">
        <v>13086</v>
      </c>
      <c r="BK194" s="91" t="s">
        <v>15641</v>
      </c>
      <c r="BL194" s="91" t="s">
        <v>2573</v>
      </c>
      <c r="BM194" s="91" t="s">
        <v>2574</v>
      </c>
      <c r="BN194" s="91"/>
      <c r="BO194" s="91" t="s">
        <v>17089</v>
      </c>
      <c r="BP194" s="91" t="s">
        <v>17090</v>
      </c>
      <c r="BQ194" s="91" t="s">
        <v>17091</v>
      </c>
      <c r="BR194" s="91"/>
      <c r="BS194" s="91" t="s">
        <v>15572</v>
      </c>
      <c r="BT194" s="91" t="s">
        <v>17092</v>
      </c>
      <c r="BU194" s="92">
        <v>45555</v>
      </c>
      <c r="BV194" s="92">
        <v>46220</v>
      </c>
      <c r="BW194" s="92">
        <v>46238</v>
      </c>
    </row>
    <row r="195" spans="1:75" x14ac:dyDescent="0.2">
      <c r="A195" s="91" t="s">
        <v>1335</v>
      </c>
      <c r="B195" s="91" t="s">
        <v>5995</v>
      </c>
      <c r="C195" s="91" t="s">
        <v>17093</v>
      </c>
      <c r="D195" s="91" t="s">
        <v>17094</v>
      </c>
      <c r="E195" s="91" t="s">
        <v>38</v>
      </c>
      <c r="F195" s="91" t="s">
        <v>15561</v>
      </c>
      <c r="G195" s="91"/>
      <c r="H195" s="91"/>
      <c r="I195" s="91" t="s">
        <v>17068</v>
      </c>
      <c r="J195" s="91" t="s">
        <v>43</v>
      </c>
      <c r="K195" s="91" t="s">
        <v>17069</v>
      </c>
      <c r="L195" s="91" t="s">
        <v>15488</v>
      </c>
      <c r="M195" s="91"/>
      <c r="N195" s="91"/>
      <c r="O195" s="91"/>
      <c r="P195" s="91"/>
      <c r="Q195" s="91"/>
      <c r="R195" s="91"/>
      <c r="S195" s="91"/>
      <c r="T195" s="91" t="s">
        <v>17095</v>
      </c>
      <c r="U195" s="91">
        <v>89437</v>
      </c>
      <c r="V195" s="91">
        <v>32029</v>
      </c>
      <c r="W195" s="91" t="s">
        <v>17096</v>
      </c>
      <c r="X195" s="91" t="s">
        <v>15790</v>
      </c>
      <c r="Y195" s="91">
        <v>68400</v>
      </c>
      <c r="Z195" s="91" t="s">
        <v>44</v>
      </c>
      <c r="AA195" s="91" t="s">
        <v>45</v>
      </c>
      <c r="AB195" s="91" t="s">
        <v>15493</v>
      </c>
      <c r="AC195" s="91" t="s">
        <v>15494</v>
      </c>
      <c r="AD195" s="91">
        <v>39.527897000000003</v>
      </c>
      <c r="AE195" s="91">
        <v>-119.50214</v>
      </c>
      <c r="AF195" s="91">
        <v>686</v>
      </c>
      <c r="AG195" s="91"/>
      <c r="AH195" s="91"/>
      <c r="AI195" s="91">
        <v>62</v>
      </c>
      <c r="AJ195" s="91"/>
      <c r="AK195" s="91"/>
      <c r="AL195" s="91"/>
      <c r="AM195" s="91">
        <v>62</v>
      </c>
      <c r="AN195" s="91"/>
      <c r="AO195" s="91"/>
      <c r="AP195" s="91"/>
      <c r="AQ195" s="92">
        <v>45412</v>
      </c>
      <c r="AR195" s="91"/>
      <c r="AS195" s="91"/>
      <c r="AT195" s="92">
        <v>45412</v>
      </c>
      <c r="AU195" s="92">
        <v>46230</v>
      </c>
      <c r="AV195" s="91">
        <v>0.05</v>
      </c>
      <c r="AW195" s="92">
        <v>46934</v>
      </c>
      <c r="AX195" s="92">
        <v>46934</v>
      </c>
      <c r="AY195" s="91"/>
      <c r="AZ195" s="91"/>
      <c r="BA195" s="91" t="s">
        <v>17031</v>
      </c>
      <c r="BB195" s="91" t="s">
        <v>7747</v>
      </c>
      <c r="BC195" s="91">
        <v>13407</v>
      </c>
      <c r="BD195" s="91" t="s">
        <v>17032</v>
      </c>
      <c r="BE195" s="91"/>
      <c r="BF195" s="91"/>
      <c r="BG195" s="91"/>
      <c r="BH195" s="91" t="s">
        <v>15793</v>
      </c>
      <c r="BI195" s="91" t="s">
        <v>11209</v>
      </c>
      <c r="BJ195" s="91" t="s">
        <v>13091</v>
      </c>
      <c r="BK195" s="91"/>
      <c r="BL195" s="91"/>
      <c r="BM195" s="91"/>
      <c r="BN195" s="91"/>
      <c r="BO195" s="91" t="s">
        <v>17097</v>
      </c>
      <c r="BP195" s="91" t="s">
        <v>17098</v>
      </c>
      <c r="BQ195" s="91"/>
      <c r="BR195" s="91" t="s">
        <v>17099</v>
      </c>
      <c r="BS195" s="91" t="s">
        <v>15572</v>
      </c>
      <c r="BT195" s="91" t="s">
        <v>17100</v>
      </c>
      <c r="BU195" s="92">
        <v>45555</v>
      </c>
      <c r="BV195" s="92">
        <v>46231</v>
      </c>
      <c r="BW195" s="92">
        <v>46238</v>
      </c>
    </row>
    <row r="196" spans="1:75" x14ac:dyDescent="0.2">
      <c r="A196" s="91" t="s">
        <v>2488</v>
      </c>
      <c r="B196" s="91" t="s">
        <v>5661</v>
      </c>
      <c r="C196" s="91" t="s">
        <v>17101</v>
      </c>
      <c r="D196" s="91" t="s">
        <v>17102</v>
      </c>
      <c r="E196" s="91" t="s">
        <v>32</v>
      </c>
      <c r="F196" s="91"/>
      <c r="G196" s="91"/>
      <c r="H196" s="91"/>
      <c r="I196" s="91" t="s">
        <v>17103</v>
      </c>
      <c r="J196" s="91" t="s">
        <v>99</v>
      </c>
      <c r="K196" s="91" t="s">
        <v>17104</v>
      </c>
      <c r="L196" s="91" t="s">
        <v>15488</v>
      </c>
      <c r="M196" s="91"/>
      <c r="N196" s="91"/>
      <c r="O196" s="91"/>
      <c r="P196" s="91" t="s">
        <v>17105</v>
      </c>
      <c r="Q196" s="91"/>
      <c r="R196" s="91"/>
      <c r="S196" s="91"/>
      <c r="T196" s="91" t="s">
        <v>17106</v>
      </c>
      <c r="U196" s="91">
        <v>30349</v>
      </c>
      <c r="V196" s="91">
        <v>13121</v>
      </c>
      <c r="W196" s="91" t="s">
        <v>16198</v>
      </c>
      <c r="X196" s="91" t="s">
        <v>16199</v>
      </c>
      <c r="Y196" s="91">
        <v>4000</v>
      </c>
      <c r="Z196" s="91" t="s">
        <v>58</v>
      </c>
      <c r="AA196" s="91" t="s">
        <v>59</v>
      </c>
      <c r="AB196" s="91" t="s">
        <v>15493</v>
      </c>
      <c r="AC196" s="91" t="s">
        <v>15494</v>
      </c>
      <c r="AD196" s="91">
        <v>33.606074999999997</v>
      </c>
      <c r="AE196" s="91">
        <v>-84.530919999999995</v>
      </c>
      <c r="AF196" s="91"/>
      <c r="AG196" s="91">
        <v>696980</v>
      </c>
      <c r="AH196" s="91">
        <v>696980</v>
      </c>
      <c r="AI196" s="91"/>
      <c r="AJ196" s="91">
        <v>75.05</v>
      </c>
      <c r="AK196" s="91">
        <v>71.569999999999993</v>
      </c>
      <c r="AL196" s="91">
        <v>78.7</v>
      </c>
      <c r="AM196" s="91">
        <v>75.05</v>
      </c>
      <c r="AN196" s="91"/>
      <c r="AO196" s="91"/>
      <c r="AP196" s="91">
        <v>66</v>
      </c>
      <c r="AQ196" s="92">
        <v>45519</v>
      </c>
      <c r="AR196" s="91"/>
      <c r="AS196" s="91"/>
      <c r="AT196" s="91"/>
      <c r="AU196" s="92">
        <v>46199</v>
      </c>
      <c r="AV196" s="91">
        <v>0</v>
      </c>
      <c r="AW196" s="92">
        <v>46767</v>
      </c>
      <c r="AX196" s="92">
        <v>46767</v>
      </c>
      <c r="AY196" s="92">
        <v>46418</v>
      </c>
      <c r="AZ196" s="91" t="s">
        <v>17107</v>
      </c>
      <c r="BA196" s="91" t="s">
        <v>15745</v>
      </c>
      <c r="BB196" s="91" t="s">
        <v>7746</v>
      </c>
      <c r="BC196" s="91">
        <v>7140</v>
      </c>
      <c r="BD196" s="91" t="s">
        <v>15496</v>
      </c>
      <c r="BE196" s="91" t="s">
        <v>15746</v>
      </c>
      <c r="BF196" s="91" t="s">
        <v>15747</v>
      </c>
      <c r="BG196" s="91" t="s">
        <v>15748</v>
      </c>
      <c r="BH196" s="91" t="s">
        <v>15749</v>
      </c>
      <c r="BI196" s="91" t="s">
        <v>11214</v>
      </c>
      <c r="BJ196" s="91" t="s">
        <v>13095</v>
      </c>
      <c r="BK196" s="91"/>
      <c r="BL196" s="91"/>
      <c r="BM196" s="91"/>
      <c r="BN196" s="91"/>
      <c r="BO196" s="91" t="s">
        <v>17107</v>
      </c>
      <c r="BP196" s="91" t="s">
        <v>17108</v>
      </c>
      <c r="BQ196" s="91" t="s">
        <v>17109</v>
      </c>
      <c r="BR196" s="91"/>
      <c r="BS196" s="91" t="s">
        <v>15572</v>
      </c>
      <c r="BT196" s="91" t="s">
        <v>17110</v>
      </c>
      <c r="BU196" s="92">
        <v>45555</v>
      </c>
      <c r="BV196" s="92">
        <v>46230</v>
      </c>
      <c r="BW196" s="92">
        <v>46238</v>
      </c>
    </row>
    <row r="197" spans="1:75" x14ac:dyDescent="0.2">
      <c r="A197" s="91" t="s">
        <v>179</v>
      </c>
      <c r="B197" s="91" t="s">
        <v>5272</v>
      </c>
      <c r="C197" s="91" t="s">
        <v>17111</v>
      </c>
      <c r="D197" s="91" t="s">
        <v>17112</v>
      </c>
      <c r="E197" s="91" t="s">
        <v>51</v>
      </c>
      <c r="F197" s="91"/>
      <c r="G197" s="91"/>
      <c r="H197" s="91"/>
      <c r="I197" s="91" t="s">
        <v>17103</v>
      </c>
      <c r="J197" s="91" t="s">
        <v>99</v>
      </c>
      <c r="K197" s="91" t="s">
        <v>17104</v>
      </c>
      <c r="L197" s="91" t="s">
        <v>15488</v>
      </c>
      <c r="M197" s="91"/>
      <c r="N197" s="91"/>
      <c r="O197" s="91"/>
      <c r="P197" s="91" t="s">
        <v>17105</v>
      </c>
      <c r="Q197" s="91"/>
      <c r="R197" s="91"/>
      <c r="S197" s="91"/>
      <c r="T197" s="91" t="s">
        <v>17113</v>
      </c>
      <c r="U197" s="91">
        <v>95051</v>
      </c>
      <c r="V197" s="91">
        <v>6085</v>
      </c>
      <c r="W197" s="91" t="s">
        <v>15624</v>
      </c>
      <c r="X197" s="91" t="s">
        <v>15625</v>
      </c>
      <c r="Y197" s="91">
        <v>69084</v>
      </c>
      <c r="Z197" s="91" t="s">
        <v>39</v>
      </c>
      <c r="AA197" s="91" t="s">
        <v>40</v>
      </c>
      <c r="AB197" s="91" t="s">
        <v>15493</v>
      </c>
      <c r="AC197" s="91" t="s">
        <v>15494</v>
      </c>
      <c r="AD197" s="91">
        <v>37.372430000000001</v>
      </c>
      <c r="AE197" s="91">
        <v>-121.97362</v>
      </c>
      <c r="AF197" s="91">
        <v>21</v>
      </c>
      <c r="AG197" s="91">
        <v>75000</v>
      </c>
      <c r="AH197" s="91">
        <v>75000</v>
      </c>
      <c r="AI197" s="91">
        <v>17.77</v>
      </c>
      <c r="AJ197" s="91">
        <v>22.07</v>
      </c>
      <c r="AK197" s="91">
        <v>21.05</v>
      </c>
      <c r="AL197" s="91">
        <v>23.15</v>
      </c>
      <c r="AM197" s="91">
        <v>17.77</v>
      </c>
      <c r="AN197" s="91">
        <v>17.77</v>
      </c>
      <c r="AO197" s="91">
        <v>1.2</v>
      </c>
      <c r="AP197" s="91"/>
      <c r="AQ197" s="91"/>
      <c r="AR197" s="91"/>
      <c r="AS197" s="91"/>
      <c r="AT197" s="92">
        <v>40573</v>
      </c>
      <c r="AU197" s="91"/>
      <c r="AV197" s="91"/>
      <c r="AW197" s="92">
        <v>40923</v>
      </c>
      <c r="AX197" s="91"/>
      <c r="AY197" s="91"/>
      <c r="AZ197" s="91"/>
      <c r="BA197" s="91" t="s">
        <v>16740</v>
      </c>
      <c r="BB197" s="91" t="s">
        <v>7765</v>
      </c>
      <c r="BC197" s="91">
        <v>16655</v>
      </c>
      <c r="BD197" s="91"/>
      <c r="BE197" s="91"/>
      <c r="BF197" s="91"/>
      <c r="BG197" s="91"/>
      <c r="BH197" s="91" t="s">
        <v>15587</v>
      </c>
      <c r="BI197" s="91" t="s">
        <v>13079</v>
      </c>
      <c r="BJ197" s="91" t="s">
        <v>2631</v>
      </c>
      <c r="BK197" s="91" t="s">
        <v>15588</v>
      </c>
      <c r="BL197" s="91" t="s">
        <v>2632</v>
      </c>
      <c r="BM197" s="91" t="s">
        <v>2633</v>
      </c>
      <c r="BN197" s="91"/>
      <c r="BO197" s="91" t="s">
        <v>17114</v>
      </c>
      <c r="BP197" s="91" t="s">
        <v>17115</v>
      </c>
      <c r="BQ197" s="91"/>
      <c r="BR197" s="91"/>
      <c r="BS197" s="91"/>
      <c r="BT197" s="91"/>
      <c r="BU197" s="92">
        <v>45474</v>
      </c>
      <c r="BV197" s="92">
        <v>46202</v>
      </c>
      <c r="BW197" s="92">
        <v>46238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CCEA5-1834-4BCA-8D01-AA8B9B635390}">
  <dimension ref="A1:H59"/>
  <sheetViews>
    <sheetView topLeftCell="E1" zoomScale="85" zoomScaleNormal="85" workbookViewId="0">
      <selection activeCell="B41" sqref="B41"/>
    </sheetView>
  </sheetViews>
  <sheetFormatPr baseColWidth="10" defaultColWidth="8.83203125" defaultRowHeight="15" x14ac:dyDescent="0.2"/>
  <cols>
    <col min="1" max="1" width="27.5" bestFit="1" customWidth="1"/>
    <col min="2" max="2" width="42.5" bestFit="1" customWidth="1"/>
    <col min="3" max="3" width="16.5" bestFit="1" customWidth="1"/>
    <col min="4" max="4" width="35" bestFit="1" customWidth="1"/>
    <col min="5" max="5" width="28.5" bestFit="1" customWidth="1"/>
    <col min="6" max="6" width="19.83203125" bestFit="1" customWidth="1"/>
    <col min="7" max="7" width="25.83203125" bestFit="1" customWidth="1"/>
    <col min="8" max="8" width="13.5" bestFit="1" customWidth="1"/>
  </cols>
  <sheetData>
    <row r="1" spans="1:8" x14ac:dyDescent="0.2">
      <c r="A1" t="s">
        <v>2562</v>
      </c>
      <c r="B1" t="s">
        <v>2563</v>
      </c>
      <c r="C1" t="s">
        <v>2564</v>
      </c>
      <c r="D1" t="s">
        <v>2565</v>
      </c>
      <c r="E1" t="s">
        <v>2566</v>
      </c>
      <c r="F1" t="s">
        <v>2687</v>
      </c>
      <c r="G1" t="s">
        <v>2567</v>
      </c>
      <c r="H1" t="s">
        <v>306</v>
      </c>
    </row>
    <row r="2" spans="1:8" x14ac:dyDescent="0.2">
      <c r="A2" t="s">
        <v>2634</v>
      </c>
      <c r="B2" t="s">
        <v>2635</v>
      </c>
      <c r="C2" t="s">
        <v>13079</v>
      </c>
      <c r="D2" t="s">
        <v>2631</v>
      </c>
      <c r="E2">
        <v>2988.9166666666665</v>
      </c>
      <c r="F2">
        <v>10</v>
      </c>
      <c r="G2">
        <v>26.744599999999998</v>
      </c>
      <c r="H2" t="s">
        <v>15144</v>
      </c>
    </row>
    <row r="3" spans="1:8" x14ac:dyDescent="0.2">
      <c r="A3" t="s">
        <v>2629</v>
      </c>
      <c r="B3" t="s">
        <v>2630</v>
      </c>
      <c r="C3" t="s">
        <v>13079</v>
      </c>
      <c r="D3" t="s">
        <v>2631</v>
      </c>
      <c r="E3">
        <v>16830.5</v>
      </c>
      <c r="F3">
        <v>66</v>
      </c>
      <c r="G3">
        <v>1046.4699499999997</v>
      </c>
      <c r="H3" t="s">
        <v>15144</v>
      </c>
    </row>
    <row r="4" spans="1:8" x14ac:dyDescent="0.2">
      <c r="A4" t="s">
        <v>2632</v>
      </c>
      <c r="B4" t="s">
        <v>2633</v>
      </c>
      <c r="C4" t="s">
        <v>13079</v>
      </c>
      <c r="D4" t="s">
        <v>2631</v>
      </c>
      <c r="E4">
        <v>13109.75</v>
      </c>
      <c r="F4">
        <v>106</v>
      </c>
      <c r="G4">
        <v>1295.9583500000003</v>
      </c>
      <c r="H4" t="s">
        <v>15144</v>
      </c>
    </row>
    <row r="5" spans="1:8" x14ac:dyDescent="0.2">
      <c r="A5" t="s">
        <v>2638</v>
      </c>
      <c r="B5" t="s">
        <v>2639</v>
      </c>
      <c r="C5" t="s">
        <v>13080</v>
      </c>
      <c r="D5" t="s">
        <v>13081</v>
      </c>
      <c r="E5">
        <v>18370.708333333332</v>
      </c>
      <c r="F5">
        <v>28</v>
      </c>
      <c r="G5">
        <v>438.03470000000004</v>
      </c>
      <c r="H5" t="s">
        <v>15144</v>
      </c>
    </row>
    <row r="6" spans="1:8" x14ac:dyDescent="0.2">
      <c r="A6" t="s">
        <v>2644</v>
      </c>
      <c r="B6" t="s">
        <v>2645</v>
      </c>
      <c r="C6" t="s">
        <v>13080</v>
      </c>
      <c r="D6" t="s">
        <v>13081</v>
      </c>
      <c r="E6">
        <v>2397.6666666666665</v>
      </c>
      <c r="F6">
        <v>2</v>
      </c>
      <c r="G6">
        <v>8.3304500000000008</v>
      </c>
      <c r="H6" t="s">
        <v>15144</v>
      </c>
    </row>
    <row r="7" spans="1:8" x14ac:dyDescent="0.2">
      <c r="A7" t="s">
        <v>2640</v>
      </c>
      <c r="B7" t="s">
        <v>2641</v>
      </c>
      <c r="C7" t="s">
        <v>13080</v>
      </c>
      <c r="D7" t="s">
        <v>13081</v>
      </c>
      <c r="E7">
        <v>11986.875</v>
      </c>
      <c r="F7">
        <v>54</v>
      </c>
      <c r="G7">
        <v>1477.3542071428574</v>
      </c>
      <c r="H7" t="s">
        <v>15144</v>
      </c>
    </row>
    <row r="8" spans="1:8" x14ac:dyDescent="0.2">
      <c r="A8" t="s">
        <v>2688</v>
      </c>
      <c r="B8" t="s">
        <v>2689</v>
      </c>
      <c r="C8" t="s">
        <v>13080</v>
      </c>
      <c r="D8" t="s">
        <v>13081</v>
      </c>
      <c r="E8">
        <v>2203.5</v>
      </c>
      <c r="F8">
        <v>3</v>
      </c>
      <c r="G8">
        <v>104</v>
      </c>
      <c r="H8" t="s">
        <v>15144</v>
      </c>
    </row>
    <row r="9" spans="1:8" x14ac:dyDescent="0.2">
      <c r="A9" t="s">
        <v>2642</v>
      </c>
      <c r="B9" t="s">
        <v>2643</v>
      </c>
      <c r="C9" t="s">
        <v>13080</v>
      </c>
      <c r="D9" t="s">
        <v>13081</v>
      </c>
      <c r="E9">
        <v>7811.333333333333</v>
      </c>
      <c r="F9">
        <v>7</v>
      </c>
      <c r="G9">
        <v>374.99269999999996</v>
      </c>
      <c r="H9" t="s">
        <v>15144</v>
      </c>
    </row>
    <row r="10" spans="1:8" x14ac:dyDescent="0.2">
      <c r="A10" t="s">
        <v>2646</v>
      </c>
      <c r="B10" t="s">
        <v>2647</v>
      </c>
      <c r="C10" t="s">
        <v>13080</v>
      </c>
      <c r="D10" t="s">
        <v>13081</v>
      </c>
      <c r="E10">
        <v>5743.958333333333</v>
      </c>
      <c r="F10">
        <v>8</v>
      </c>
      <c r="G10">
        <v>108.60020000000002</v>
      </c>
      <c r="H10" t="s">
        <v>15144</v>
      </c>
    </row>
    <row r="11" spans="1:8" x14ac:dyDescent="0.2">
      <c r="A11" t="s">
        <v>2636</v>
      </c>
      <c r="B11" t="s">
        <v>2637</v>
      </c>
      <c r="C11" t="s">
        <v>13080</v>
      </c>
      <c r="D11" t="s">
        <v>13081</v>
      </c>
      <c r="E11">
        <v>22414.5</v>
      </c>
      <c r="F11">
        <v>101</v>
      </c>
      <c r="G11">
        <v>2128.0661</v>
      </c>
      <c r="H11" t="s">
        <v>15144</v>
      </c>
    </row>
    <row r="12" spans="1:8" x14ac:dyDescent="0.2">
      <c r="A12" t="s">
        <v>2677</v>
      </c>
      <c r="B12" t="s">
        <v>2678</v>
      </c>
      <c r="C12" t="s">
        <v>13082</v>
      </c>
      <c r="D12" t="s">
        <v>13083</v>
      </c>
      <c r="E12">
        <v>1708.9583333333333</v>
      </c>
      <c r="F12">
        <v>3</v>
      </c>
      <c r="G12">
        <v>40</v>
      </c>
      <c r="H12" t="s">
        <v>15144</v>
      </c>
    </row>
    <row r="13" spans="1:8" x14ac:dyDescent="0.2">
      <c r="A13" t="s">
        <v>2675</v>
      </c>
      <c r="B13" t="s">
        <v>2676</v>
      </c>
      <c r="C13" t="s">
        <v>13082</v>
      </c>
      <c r="D13" t="s">
        <v>13083</v>
      </c>
      <c r="E13">
        <v>3061.6666666666665</v>
      </c>
      <c r="F13">
        <v>7</v>
      </c>
      <c r="G13">
        <v>53.5032</v>
      </c>
      <c r="H13" t="s">
        <v>15144</v>
      </c>
    </row>
    <row r="14" spans="1:8" x14ac:dyDescent="0.2">
      <c r="A14" t="s">
        <v>2669</v>
      </c>
      <c r="B14" t="s">
        <v>2670</v>
      </c>
      <c r="C14" t="s">
        <v>13082</v>
      </c>
      <c r="D14" t="s">
        <v>13083</v>
      </c>
      <c r="E14">
        <v>1298.5416666666667</v>
      </c>
      <c r="F14">
        <v>6</v>
      </c>
      <c r="G14">
        <v>2.6313999999999993</v>
      </c>
      <c r="H14" t="s">
        <v>15144</v>
      </c>
    </row>
    <row r="15" spans="1:8" x14ac:dyDescent="0.2">
      <c r="A15" t="s">
        <v>2671</v>
      </c>
      <c r="B15" t="s">
        <v>2672</v>
      </c>
      <c r="C15" t="s">
        <v>13082</v>
      </c>
      <c r="D15" t="s">
        <v>13083</v>
      </c>
      <c r="E15">
        <v>1130.9166666666667</v>
      </c>
      <c r="F15">
        <v>4</v>
      </c>
      <c r="G15">
        <v>5</v>
      </c>
      <c r="H15" t="s">
        <v>15144</v>
      </c>
    </row>
    <row r="16" spans="1:8" x14ac:dyDescent="0.2">
      <c r="A16" t="s">
        <v>2665</v>
      </c>
      <c r="B16" t="s">
        <v>2666</v>
      </c>
      <c r="C16" t="s">
        <v>13082</v>
      </c>
      <c r="D16" t="s">
        <v>13083</v>
      </c>
      <c r="E16">
        <v>937.08333333333337</v>
      </c>
      <c r="F16">
        <v>3</v>
      </c>
      <c r="G16">
        <v>2.25</v>
      </c>
      <c r="H16" t="s">
        <v>15144</v>
      </c>
    </row>
    <row r="17" spans="1:8" x14ac:dyDescent="0.2">
      <c r="A17" t="s">
        <v>2663</v>
      </c>
      <c r="B17" t="s">
        <v>2664</v>
      </c>
      <c r="C17" t="s">
        <v>13082</v>
      </c>
      <c r="D17" t="s">
        <v>13083</v>
      </c>
      <c r="E17">
        <v>449.83333333333331</v>
      </c>
      <c r="F17">
        <v>1</v>
      </c>
      <c r="H17" t="s">
        <v>15144</v>
      </c>
    </row>
    <row r="18" spans="1:8" x14ac:dyDescent="0.2">
      <c r="A18" t="s">
        <v>2673</v>
      </c>
      <c r="B18" t="s">
        <v>2674</v>
      </c>
      <c r="C18" t="s">
        <v>13082</v>
      </c>
      <c r="D18" t="s">
        <v>13083</v>
      </c>
      <c r="E18">
        <v>1748.7916666666667</v>
      </c>
      <c r="F18">
        <v>4</v>
      </c>
      <c r="G18">
        <v>21.73705</v>
      </c>
      <c r="H18" t="s">
        <v>15144</v>
      </c>
    </row>
    <row r="19" spans="1:8" x14ac:dyDescent="0.2">
      <c r="A19" t="s">
        <v>2667</v>
      </c>
      <c r="B19" t="s">
        <v>2668</v>
      </c>
      <c r="C19" t="s">
        <v>13082</v>
      </c>
      <c r="D19" t="s">
        <v>13083</v>
      </c>
      <c r="E19">
        <v>2813.25</v>
      </c>
      <c r="F19">
        <v>16</v>
      </c>
      <c r="G19">
        <v>102.74384999999999</v>
      </c>
      <c r="H19" t="s">
        <v>15144</v>
      </c>
    </row>
    <row r="20" spans="1:8" x14ac:dyDescent="0.2">
      <c r="A20" t="s">
        <v>2621</v>
      </c>
      <c r="B20" t="s">
        <v>2622</v>
      </c>
      <c r="C20" t="s">
        <v>2620</v>
      </c>
      <c r="D20" t="s">
        <v>13084</v>
      </c>
      <c r="E20">
        <v>13138.166666666666</v>
      </c>
      <c r="F20">
        <v>76</v>
      </c>
      <c r="G20">
        <v>2433.9225666666662</v>
      </c>
      <c r="H20" t="s">
        <v>15144</v>
      </c>
    </row>
    <row r="21" spans="1:8" x14ac:dyDescent="0.2">
      <c r="A21" t="s">
        <v>2627</v>
      </c>
      <c r="B21" t="s">
        <v>2628</v>
      </c>
      <c r="C21" t="s">
        <v>2620</v>
      </c>
      <c r="D21" t="s">
        <v>13084</v>
      </c>
      <c r="E21">
        <v>14687.75</v>
      </c>
      <c r="F21">
        <v>32</v>
      </c>
      <c r="G21">
        <v>332.68430000000001</v>
      </c>
      <c r="H21" t="s">
        <v>15144</v>
      </c>
    </row>
    <row r="22" spans="1:8" x14ac:dyDescent="0.2">
      <c r="A22" t="s">
        <v>2625</v>
      </c>
      <c r="B22" t="s">
        <v>2626</v>
      </c>
      <c r="C22" t="s">
        <v>2620</v>
      </c>
      <c r="D22" t="s">
        <v>13084</v>
      </c>
      <c r="E22">
        <v>11591.875</v>
      </c>
      <c r="F22">
        <v>31</v>
      </c>
      <c r="G22">
        <v>965.29604999999992</v>
      </c>
      <c r="H22" t="s">
        <v>15144</v>
      </c>
    </row>
    <row r="23" spans="1:8" x14ac:dyDescent="0.2">
      <c r="A23" t="s">
        <v>2623</v>
      </c>
      <c r="B23" t="s">
        <v>2624</v>
      </c>
      <c r="C23" t="s">
        <v>2620</v>
      </c>
      <c r="D23" t="s">
        <v>13084</v>
      </c>
      <c r="E23">
        <v>21713.125</v>
      </c>
      <c r="F23">
        <v>47</v>
      </c>
      <c r="G23">
        <v>588.07150000000001</v>
      </c>
      <c r="H23" t="s">
        <v>15144</v>
      </c>
    </row>
    <row r="24" spans="1:8" x14ac:dyDescent="0.2">
      <c r="A24" t="s">
        <v>2618</v>
      </c>
      <c r="B24" t="s">
        <v>2619</v>
      </c>
      <c r="C24" t="s">
        <v>2620</v>
      </c>
      <c r="D24" t="s">
        <v>13084</v>
      </c>
      <c r="E24">
        <v>27251.75</v>
      </c>
      <c r="F24">
        <v>22</v>
      </c>
      <c r="G24">
        <v>380.79969999999992</v>
      </c>
      <c r="H24" t="s">
        <v>15144</v>
      </c>
    </row>
    <row r="25" spans="1:8" x14ac:dyDescent="0.2">
      <c r="A25" t="s">
        <v>2659</v>
      </c>
      <c r="B25" t="s">
        <v>2660</v>
      </c>
      <c r="C25" t="s">
        <v>13085</v>
      </c>
      <c r="D25" t="s">
        <v>2650</v>
      </c>
      <c r="E25">
        <v>2927.5</v>
      </c>
      <c r="F25">
        <v>1</v>
      </c>
      <c r="G25">
        <v>6</v>
      </c>
      <c r="H25" t="s">
        <v>15144</v>
      </c>
    </row>
    <row r="26" spans="1:8" x14ac:dyDescent="0.2">
      <c r="A26" t="s">
        <v>2648</v>
      </c>
      <c r="B26" t="s">
        <v>2649</v>
      </c>
      <c r="C26" t="s">
        <v>13085</v>
      </c>
      <c r="D26" t="s">
        <v>2650</v>
      </c>
      <c r="E26">
        <v>1175.0416666666667</v>
      </c>
      <c r="F26">
        <v>3</v>
      </c>
      <c r="G26">
        <v>2.9163999999999994</v>
      </c>
      <c r="H26" t="s">
        <v>15144</v>
      </c>
    </row>
    <row r="27" spans="1:8" x14ac:dyDescent="0.2">
      <c r="A27" t="s">
        <v>2651</v>
      </c>
      <c r="B27" t="s">
        <v>2652</v>
      </c>
      <c r="C27" t="s">
        <v>13085</v>
      </c>
      <c r="D27" t="s">
        <v>2650</v>
      </c>
      <c r="E27">
        <v>1783.0833333333333</v>
      </c>
      <c r="F27">
        <v>8</v>
      </c>
      <c r="G27">
        <v>80.426599999999993</v>
      </c>
      <c r="H27" t="s">
        <v>15144</v>
      </c>
    </row>
    <row r="28" spans="1:8" x14ac:dyDescent="0.2">
      <c r="A28" t="s">
        <v>2661</v>
      </c>
      <c r="B28" t="s">
        <v>2662</v>
      </c>
      <c r="C28" t="s">
        <v>13085</v>
      </c>
      <c r="D28" t="s">
        <v>2650</v>
      </c>
      <c r="E28">
        <v>6954.083333333333</v>
      </c>
      <c r="F28">
        <v>16</v>
      </c>
      <c r="G28">
        <v>141.20230000000001</v>
      </c>
      <c r="H28" t="s">
        <v>15144</v>
      </c>
    </row>
    <row r="29" spans="1:8" x14ac:dyDescent="0.2">
      <c r="A29" t="s">
        <v>2653</v>
      </c>
      <c r="B29" t="s">
        <v>2654</v>
      </c>
      <c r="C29" t="s">
        <v>13085</v>
      </c>
      <c r="D29" t="s">
        <v>2650</v>
      </c>
      <c r="E29">
        <v>1089.5416666666667</v>
      </c>
      <c r="F29">
        <v>4</v>
      </c>
      <c r="G29">
        <v>33.211199999999991</v>
      </c>
      <c r="H29" t="s">
        <v>15144</v>
      </c>
    </row>
    <row r="30" spans="1:8" x14ac:dyDescent="0.2">
      <c r="A30" t="s">
        <v>2655</v>
      </c>
      <c r="B30" t="s">
        <v>2656</v>
      </c>
      <c r="C30" t="s">
        <v>13085</v>
      </c>
      <c r="D30" t="s">
        <v>2650</v>
      </c>
      <c r="E30">
        <v>1223.375</v>
      </c>
      <c r="F30">
        <v>1</v>
      </c>
      <c r="G30">
        <v>10</v>
      </c>
      <c r="H30" t="s">
        <v>15144</v>
      </c>
    </row>
    <row r="31" spans="1:8" x14ac:dyDescent="0.2">
      <c r="A31" t="s">
        <v>2657</v>
      </c>
      <c r="B31" t="s">
        <v>2658</v>
      </c>
      <c r="C31" t="s">
        <v>13085</v>
      </c>
      <c r="D31" t="s">
        <v>2650</v>
      </c>
      <c r="E31">
        <v>1441.7083333333333</v>
      </c>
      <c r="F31">
        <v>11</v>
      </c>
      <c r="G31">
        <v>13.5962</v>
      </c>
      <c r="H31" t="s">
        <v>15144</v>
      </c>
    </row>
    <row r="32" spans="1:8" x14ac:dyDescent="0.2">
      <c r="A32" t="s">
        <v>11329</v>
      </c>
      <c r="B32" t="s">
        <v>11330</v>
      </c>
      <c r="C32" t="s">
        <v>2570</v>
      </c>
      <c r="D32" t="s">
        <v>13086</v>
      </c>
      <c r="E32">
        <v>1554.5416666666667</v>
      </c>
      <c r="F32">
        <v>1</v>
      </c>
      <c r="G32">
        <v>50</v>
      </c>
      <c r="H32" t="s">
        <v>15144</v>
      </c>
    </row>
    <row r="33" spans="1:8" x14ac:dyDescent="0.2">
      <c r="A33" t="s">
        <v>2573</v>
      </c>
      <c r="B33" t="s">
        <v>2574</v>
      </c>
      <c r="C33" t="s">
        <v>2570</v>
      </c>
      <c r="D33" t="s">
        <v>13086</v>
      </c>
      <c r="E33">
        <v>18413.125</v>
      </c>
      <c r="F33">
        <v>332</v>
      </c>
      <c r="G33">
        <v>11603.472082828275</v>
      </c>
      <c r="H33" t="s">
        <v>15144</v>
      </c>
    </row>
    <row r="34" spans="1:8" x14ac:dyDescent="0.2">
      <c r="A34" t="s">
        <v>7924</v>
      </c>
      <c r="B34" t="s">
        <v>7925</v>
      </c>
      <c r="C34" t="s">
        <v>2570</v>
      </c>
      <c r="D34" t="s">
        <v>13086</v>
      </c>
      <c r="E34">
        <v>3799.9583333333335</v>
      </c>
      <c r="F34">
        <v>6</v>
      </c>
      <c r="G34">
        <v>18.747</v>
      </c>
      <c r="H34" t="s">
        <v>15144</v>
      </c>
    </row>
    <row r="35" spans="1:8" x14ac:dyDescent="0.2">
      <c r="A35" t="s">
        <v>2864</v>
      </c>
      <c r="B35" t="s">
        <v>2865</v>
      </c>
      <c r="C35" t="s">
        <v>2570</v>
      </c>
      <c r="D35" t="s">
        <v>13086</v>
      </c>
      <c r="E35">
        <v>2353.75</v>
      </c>
      <c r="F35">
        <v>13</v>
      </c>
      <c r="G35">
        <v>572.53</v>
      </c>
      <c r="H35" t="s">
        <v>15144</v>
      </c>
    </row>
    <row r="36" spans="1:8" x14ac:dyDescent="0.2">
      <c r="A36" t="s">
        <v>2587</v>
      </c>
      <c r="B36" t="s">
        <v>2588</v>
      </c>
      <c r="C36" t="s">
        <v>2570</v>
      </c>
      <c r="D36" t="s">
        <v>13086</v>
      </c>
      <c r="E36">
        <v>12643.666666666666</v>
      </c>
      <c r="F36">
        <v>78</v>
      </c>
      <c r="G36">
        <v>1715.36295</v>
      </c>
      <c r="H36" t="s">
        <v>15144</v>
      </c>
    </row>
    <row r="37" spans="1:8" x14ac:dyDescent="0.2">
      <c r="A37" t="s">
        <v>2595</v>
      </c>
      <c r="B37" t="s">
        <v>2596</v>
      </c>
      <c r="C37" t="s">
        <v>2570</v>
      </c>
      <c r="D37" t="s">
        <v>13086</v>
      </c>
      <c r="E37">
        <v>203.83333333333334</v>
      </c>
      <c r="F37">
        <v>10</v>
      </c>
      <c r="G37">
        <v>104.88809999999999</v>
      </c>
      <c r="H37" t="s">
        <v>15144</v>
      </c>
    </row>
    <row r="38" spans="1:8" x14ac:dyDescent="0.2">
      <c r="A38" t="s">
        <v>2577</v>
      </c>
      <c r="B38" t="s">
        <v>2578</v>
      </c>
      <c r="C38" t="s">
        <v>2570</v>
      </c>
      <c r="D38" t="s">
        <v>13086</v>
      </c>
      <c r="E38">
        <v>5922.083333333333</v>
      </c>
      <c r="F38">
        <v>38</v>
      </c>
      <c r="G38">
        <v>498.48600000000005</v>
      </c>
      <c r="H38" t="s">
        <v>15144</v>
      </c>
    </row>
    <row r="39" spans="1:8" x14ac:dyDescent="0.2">
      <c r="A39" t="s">
        <v>2581</v>
      </c>
      <c r="B39" t="s">
        <v>2582</v>
      </c>
      <c r="C39" t="s">
        <v>2570</v>
      </c>
      <c r="D39" t="s">
        <v>13086</v>
      </c>
      <c r="E39">
        <v>18996</v>
      </c>
      <c r="F39">
        <v>81</v>
      </c>
      <c r="G39">
        <v>3094.1462999999999</v>
      </c>
      <c r="H39" t="s">
        <v>15144</v>
      </c>
    </row>
    <row r="40" spans="1:8" x14ac:dyDescent="0.2">
      <c r="A40" t="s">
        <v>2568</v>
      </c>
      <c r="B40" t="s">
        <v>2569</v>
      </c>
      <c r="C40" t="s">
        <v>2570</v>
      </c>
      <c r="D40" t="s">
        <v>13086</v>
      </c>
      <c r="E40">
        <v>1940</v>
      </c>
      <c r="F40">
        <v>9</v>
      </c>
      <c r="G40">
        <v>19.762949999999996</v>
      </c>
      <c r="H40" t="s">
        <v>15144</v>
      </c>
    </row>
    <row r="41" spans="1:8" x14ac:dyDescent="0.2">
      <c r="A41" t="s">
        <v>2591</v>
      </c>
      <c r="B41" t="s">
        <v>2592</v>
      </c>
      <c r="C41" t="s">
        <v>2570</v>
      </c>
      <c r="D41" t="s">
        <v>13086</v>
      </c>
      <c r="E41">
        <v>2428.6666666666665</v>
      </c>
      <c r="F41">
        <v>6</v>
      </c>
      <c r="G41">
        <v>17.469899999999999</v>
      </c>
      <c r="H41" t="s">
        <v>15144</v>
      </c>
    </row>
    <row r="42" spans="1:8" x14ac:dyDescent="0.2">
      <c r="A42" t="s">
        <v>2571</v>
      </c>
      <c r="B42" t="s">
        <v>2572</v>
      </c>
      <c r="C42" t="s">
        <v>2570</v>
      </c>
      <c r="D42" t="s">
        <v>13086</v>
      </c>
      <c r="E42">
        <v>4094.75</v>
      </c>
      <c r="F42">
        <v>11</v>
      </c>
      <c r="G42">
        <v>43.207100000000011</v>
      </c>
      <c r="H42" t="s">
        <v>15144</v>
      </c>
    </row>
    <row r="43" spans="1:8" x14ac:dyDescent="0.2">
      <c r="A43" t="s">
        <v>2593</v>
      </c>
      <c r="B43" t="s">
        <v>2594</v>
      </c>
      <c r="C43" t="s">
        <v>2570</v>
      </c>
      <c r="D43" t="s">
        <v>13086</v>
      </c>
      <c r="E43">
        <v>5119.458333333333</v>
      </c>
      <c r="F43">
        <v>2</v>
      </c>
      <c r="G43">
        <v>100.5</v>
      </c>
      <c r="H43" t="s">
        <v>15144</v>
      </c>
    </row>
    <row r="44" spans="1:8" x14ac:dyDescent="0.2">
      <c r="A44" t="s">
        <v>2579</v>
      </c>
      <c r="B44" t="s">
        <v>2580</v>
      </c>
      <c r="C44" t="s">
        <v>2570</v>
      </c>
      <c r="D44" t="s">
        <v>13086</v>
      </c>
      <c r="E44">
        <v>3543.7083333333335</v>
      </c>
      <c r="F44">
        <v>15</v>
      </c>
      <c r="G44">
        <v>69.689449999999994</v>
      </c>
      <c r="H44" t="s">
        <v>15144</v>
      </c>
    </row>
    <row r="45" spans="1:8" x14ac:dyDescent="0.2">
      <c r="A45" t="s">
        <v>75</v>
      </c>
      <c r="B45" t="s">
        <v>2597</v>
      </c>
      <c r="C45" t="s">
        <v>2570</v>
      </c>
      <c r="D45" t="s">
        <v>13086</v>
      </c>
      <c r="E45">
        <v>1943</v>
      </c>
      <c r="F45">
        <v>11</v>
      </c>
      <c r="G45">
        <v>60.30064999999999</v>
      </c>
      <c r="H45" t="s">
        <v>15144</v>
      </c>
    </row>
    <row r="46" spans="1:8" x14ac:dyDescent="0.2">
      <c r="A46" t="s">
        <v>2589</v>
      </c>
      <c r="B46" t="s">
        <v>2590</v>
      </c>
      <c r="C46" t="s">
        <v>2570</v>
      </c>
      <c r="D46" t="s">
        <v>13086</v>
      </c>
      <c r="E46">
        <v>1737.5</v>
      </c>
      <c r="F46">
        <v>12</v>
      </c>
      <c r="G46">
        <v>25.706600000000002</v>
      </c>
      <c r="H46" t="s">
        <v>15144</v>
      </c>
    </row>
    <row r="47" spans="1:8" x14ac:dyDescent="0.2">
      <c r="A47" t="s">
        <v>2583</v>
      </c>
      <c r="B47" t="s">
        <v>2584</v>
      </c>
      <c r="C47" t="s">
        <v>2570</v>
      </c>
      <c r="D47" t="s">
        <v>13086</v>
      </c>
      <c r="E47">
        <v>5151.083333333333</v>
      </c>
      <c r="F47">
        <v>10</v>
      </c>
      <c r="G47">
        <v>63.179200000000002</v>
      </c>
      <c r="H47" t="s">
        <v>15144</v>
      </c>
    </row>
    <row r="48" spans="1:8" x14ac:dyDescent="0.2">
      <c r="A48" t="s">
        <v>14729</v>
      </c>
      <c r="B48" t="s">
        <v>14730</v>
      </c>
      <c r="C48" t="s">
        <v>2570</v>
      </c>
      <c r="D48" t="s">
        <v>13086</v>
      </c>
      <c r="E48">
        <v>2092.0833333333335</v>
      </c>
      <c r="F48">
        <v>1</v>
      </c>
      <c r="G48">
        <v>40</v>
      </c>
      <c r="H48" t="s">
        <v>15144</v>
      </c>
    </row>
    <row r="49" spans="1:8" x14ac:dyDescent="0.2">
      <c r="A49" t="s">
        <v>2585</v>
      </c>
      <c r="B49" t="s">
        <v>2586</v>
      </c>
      <c r="C49" t="s">
        <v>2570</v>
      </c>
      <c r="D49" t="s">
        <v>13086</v>
      </c>
      <c r="E49">
        <v>9307.2916666666661</v>
      </c>
      <c r="F49">
        <v>10</v>
      </c>
      <c r="G49">
        <v>21.11825</v>
      </c>
      <c r="H49" t="s">
        <v>15144</v>
      </c>
    </row>
    <row r="50" spans="1:8" x14ac:dyDescent="0.2">
      <c r="A50" t="s">
        <v>2575</v>
      </c>
      <c r="B50" t="s">
        <v>2576</v>
      </c>
      <c r="C50" t="s">
        <v>2570</v>
      </c>
      <c r="D50" t="s">
        <v>13086</v>
      </c>
      <c r="E50">
        <v>6302.416666666667</v>
      </c>
      <c r="F50">
        <v>4</v>
      </c>
      <c r="G50">
        <v>22</v>
      </c>
      <c r="H50" t="s">
        <v>15144</v>
      </c>
    </row>
    <row r="51" spans="1:8" x14ac:dyDescent="0.2">
      <c r="A51" t="s">
        <v>2598</v>
      </c>
      <c r="B51" t="s">
        <v>2599</v>
      </c>
      <c r="C51" t="s">
        <v>13087</v>
      </c>
      <c r="D51" t="s">
        <v>2601</v>
      </c>
      <c r="E51">
        <v>681.79166666666663</v>
      </c>
      <c r="F51">
        <v>3</v>
      </c>
      <c r="G51">
        <v>97</v>
      </c>
      <c r="H51" t="s">
        <v>15144</v>
      </c>
    </row>
    <row r="52" spans="1:8" x14ac:dyDescent="0.2">
      <c r="A52" t="s">
        <v>2614</v>
      </c>
      <c r="B52" t="s">
        <v>2615</v>
      </c>
      <c r="C52" t="s">
        <v>13087</v>
      </c>
      <c r="D52" t="s">
        <v>2601</v>
      </c>
      <c r="E52">
        <v>1443.25</v>
      </c>
      <c r="F52">
        <v>11</v>
      </c>
      <c r="G52">
        <v>507.6049999999999</v>
      </c>
      <c r="H52" t="s">
        <v>15144</v>
      </c>
    </row>
    <row r="53" spans="1:8" x14ac:dyDescent="0.2">
      <c r="A53" t="s">
        <v>2606</v>
      </c>
      <c r="B53" t="s">
        <v>2607</v>
      </c>
      <c r="C53" t="s">
        <v>13087</v>
      </c>
      <c r="D53" t="s">
        <v>2601</v>
      </c>
      <c r="E53">
        <v>172.04166666666666</v>
      </c>
      <c r="F53">
        <v>8</v>
      </c>
      <c r="G53">
        <v>62.64575</v>
      </c>
      <c r="H53" t="s">
        <v>15144</v>
      </c>
    </row>
    <row r="54" spans="1:8" x14ac:dyDescent="0.2">
      <c r="A54" t="s">
        <v>2612</v>
      </c>
      <c r="B54" t="s">
        <v>2613</v>
      </c>
      <c r="C54" t="s">
        <v>13087</v>
      </c>
      <c r="D54" t="s">
        <v>2601</v>
      </c>
      <c r="E54">
        <v>1457.75</v>
      </c>
      <c r="F54">
        <v>2</v>
      </c>
      <c r="G54">
        <v>4.4621000000000013</v>
      </c>
      <c r="H54" t="s">
        <v>15144</v>
      </c>
    </row>
    <row r="55" spans="1:8" x14ac:dyDescent="0.2">
      <c r="A55" t="s">
        <v>2602</v>
      </c>
      <c r="B55" t="s">
        <v>2603</v>
      </c>
      <c r="C55" t="s">
        <v>13087</v>
      </c>
      <c r="D55" t="s">
        <v>2601</v>
      </c>
      <c r="E55">
        <v>2745.875</v>
      </c>
      <c r="F55">
        <v>24</v>
      </c>
      <c r="G55">
        <v>905.96349999999995</v>
      </c>
      <c r="H55" t="s">
        <v>15144</v>
      </c>
    </row>
    <row r="56" spans="1:8" x14ac:dyDescent="0.2">
      <c r="A56" t="s">
        <v>2608</v>
      </c>
      <c r="B56" t="s">
        <v>2609</v>
      </c>
      <c r="C56" t="s">
        <v>13087</v>
      </c>
      <c r="D56" t="s">
        <v>2601</v>
      </c>
      <c r="E56">
        <v>573.91666666666663</v>
      </c>
      <c r="F56">
        <v>1</v>
      </c>
      <c r="G56">
        <v>6</v>
      </c>
      <c r="H56" t="s">
        <v>15144</v>
      </c>
    </row>
    <row r="57" spans="1:8" x14ac:dyDescent="0.2">
      <c r="A57" t="s">
        <v>2604</v>
      </c>
      <c r="B57" t="s">
        <v>2605</v>
      </c>
      <c r="C57" t="s">
        <v>13087</v>
      </c>
      <c r="D57" t="s">
        <v>2601</v>
      </c>
      <c r="E57">
        <v>6403.541666666667</v>
      </c>
      <c r="F57">
        <v>11</v>
      </c>
      <c r="G57">
        <v>33.16225</v>
      </c>
      <c r="H57" t="s">
        <v>15144</v>
      </c>
    </row>
    <row r="58" spans="1:8" x14ac:dyDescent="0.2">
      <c r="A58" t="s">
        <v>2616</v>
      </c>
      <c r="B58" t="s">
        <v>2617</v>
      </c>
      <c r="C58" t="s">
        <v>13087</v>
      </c>
      <c r="D58" t="s">
        <v>2601</v>
      </c>
      <c r="E58">
        <v>5810.416666666667</v>
      </c>
      <c r="F58">
        <v>2</v>
      </c>
      <c r="G58">
        <v>14.957900000000004</v>
      </c>
      <c r="H58" t="s">
        <v>15144</v>
      </c>
    </row>
    <row r="59" spans="1:8" x14ac:dyDescent="0.2">
      <c r="A59" t="s">
        <v>2610</v>
      </c>
      <c r="B59" t="s">
        <v>2611</v>
      </c>
      <c r="C59" t="s">
        <v>13087</v>
      </c>
      <c r="D59" t="s">
        <v>2601</v>
      </c>
      <c r="E59">
        <v>5131.375</v>
      </c>
      <c r="F59">
        <v>8</v>
      </c>
      <c r="G59">
        <v>38.3018</v>
      </c>
      <c r="H59" t="s">
        <v>15144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C2CA-C40B-4893-A1CA-FECD55D84BAF}">
  <dimension ref="A1:M3418"/>
  <sheetViews>
    <sheetView topLeftCell="C1" workbookViewId="0">
      <selection activeCell="C37" sqref="C37"/>
    </sheetView>
  </sheetViews>
  <sheetFormatPr baseColWidth="10" defaultColWidth="8.83203125" defaultRowHeight="15" x14ac:dyDescent="0.2"/>
  <cols>
    <col min="1" max="1" width="11.83203125" bestFit="1" customWidth="1"/>
    <col min="2" max="2" width="12.33203125" bestFit="1" customWidth="1"/>
    <col min="3" max="3" width="20.5" bestFit="1" customWidth="1"/>
    <col min="4" max="4" width="28.33203125" bestFit="1" customWidth="1"/>
    <col min="5" max="5" width="29.83203125" bestFit="1" customWidth="1"/>
    <col min="6" max="6" width="33.5" bestFit="1" customWidth="1"/>
    <col min="7" max="7" width="17.83203125" bestFit="1" customWidth="1"/>
    <col min="8" max="8" width="31.1640625" bestFit="1" customWidth="1"/>
    <col min="9" max="9" width="31" bestFit="1" customWidth="1"/>
    <col min="10" max="10" width="13.5" bestFit="1" customWidth="1"/>
    <col min="11" max="11" width="26.83203125" bestFit="1" customWidth="1"/>
    <col min="12" max="12" width="26.6640625" bestFit="1" customWidth="1"/>
    <col min="13" max="13" width="12" bestFit="1" customWidth="1"/>
  </cols>
  <sheetData>
    <row r="1" spans="1:13" x14ac:dyDescent="0.2">
      <c r="A1" t="s">
        <v>9693</v>
      </c>
      <c r="B1" t="s">
        <v>9694</v>
      </c>
      <c r="C1" t="s">
        <v>9695</v>
      </c>
      <c r="D1" t="s">
        <v>9696</v>
      </c>
      <c r="E1" t="s">
        <v>9697</v>
      </c>
      <c r="F1" t="s">
        <v>9698</v>
      </c>
      <c r="G1" t="s">
        <v>9699</v>
      </c>
      <c r="H1" t="s">
        <v>9700</v>
      </c>
      <c r="I1" t="s">
        <v>9701</v>
      </c>
      <c r="J1" t="s">
        <v>10750</v>
      </c>
      <c r="K1" t="s">
        <v>10751</v>
      </c>
      <c r="L1" t="s">
        <v>10752</v>
      </c>
      <c r="M1" t="s">
        <v>9702</v>
      </c>
    </row>
    <row r="2" spans="1:13" x14ac:dyDescent="0.2">
      <c r="A2" t="s">
        <v>39</v>
      </c>
      <c r="B2" s="1">
        <v>46234</v>
      </c>
      <c r="C2" s="1">
        <v>46204</v>
      </c>
      <c r="D2">
        <v>12</v>
      </c>
      <c r="E2">
        <v>486.83</v>
      </c>
      <c r="F2">
        <v>3033673</v>
      </c>
      <c r="G2">
        <v>41</v>
      </c>
      <c r="H2">
        <v>2671.65</v>
      </c>
      <c r="I2">
        <v>7683827</v>
      </c>
      <c r="M2" s="1">
        <v>46233</v>
      </c>
    </row>
    <row r="3" spans="1:13" x14ac:dyDescent="0.2">
      <c r="A3" t="s">
        <v>52</v>
      </c>
      <c r="B3" s="1">
        <v>46234</v>
      </c>
      <c r="C3" s="1">
        <v>46204</v>
      </c>
      <c r="D3">
        <v>174</v>
      </c>
      <c r="E3">
        <v>10945.109999999999</v>
      </c>
      <c r="F3">
        <v>51565852</v>
      </c>
      <c r="G3">
        <v>517</v>
      </c>
      <c r="H3">
        <v>35628.089999999989</v>
      </c>
      <c r="I3">
        <v>140189542</v>
      </c>
      <c r="M3" s="1">
        <v>46233</v>
      </c>
    </row>
    <row r="4" spans="1:13" x14ac:dyDescent="0.2">
      <c r="A4" t="s">
        <v>86</v>
      </c>
      <c r="B4" s="1">
        <v>46234</v>
      </c>
      <c r="C4" s="1">
        <v>46204</v>
      </c>
      <c r="D4">
        <v>4</v>
      </c>
      <c r="E4">
        <v>450</v>
      </c>
      <c r="F4">
        <v>894000</v>
      </c>
      <c r="G4">
        <v>76</v>
      </c>
      <c r="H4">
        <v>9922.4499999999971</v>
      </c>
      <c r="I4">
        <v>5707915</v>
      </c>
      <c r="M4" s="1">
        <v>46233</v>
      </c>
    </row>
    <row r="5" spans="1:13" x14ac:dyDescent="0.2">
      <c r="A5" t="s">
        <v>117</v>
      </c>
      <c r="B5" s="1">
        <v>46234</v>
      </c>
      <c r="C5" s="1">
        <v>46204</v>
      </c>
      <c r="D5">
        <v>11</v>
      </c>
      <c r="E5">
        <v>966</v>
      </c>
      <c r="F5">
        <v>1528000</v>
      </c>
      <c r="G5">
        <v>42</v>
      </c>
      <c r="H5">
        <v>2375.38</v>
      </c>
      <c r="I5">
        <v>10446000</v>
      </c>
      <c r="M5" s="1">
        <v>46233</v>
      </c>
    </row>
    <row r="6" spans="1:13" x14ac:dyDescent="0.2">
      <c r="A6" t="s">
        <v>121</v>
      </c>
      <c r="B6" s="1">
        <v>46234</v>
      </c>
      <c r="C6" s="1">
        <v>46204</v>
      </c>
      <c r="D6">
        <v>3</v>
      </c>
      <c r="E6">
        <v>145.27000000000001</v>
      </c>
      <c r="F6">
        <v>800000</v>
      </c>
      <c r="G6">
        <v>62</v>
      </c>
      <c r="H6">
        <v>7159.079999999999</v>
      </c>
      <c r="I6">
        <v>4318740</v>
      </c>
      <c r="M6" s="1">
        <v>46233</v>
      </c>
    </row>
    <row r="7" spans="1:13" x14ac:dyDescent="0.2">
      <c r="A7" t="s">
        <v>138</v>
      </c>
      <c r="B7" s="1">
        <v>46234</v>
      </c>
      <c r="C7" s="1">
        <v>46204</v>
      </c>
      <c r="D7">
        <v>3</v>
      </c>
      <c r="E7">
        <v>97</v>
      </c>
      <c r="F7">
        <v>569000</v>
      </c>
      <c r="G7">
        <v>57</v>
      </c>
      <c r="H7">
        <v>2368.75</v>
      </c>
      <c r="I7">
        <v>9553800</v>
      </c>
      <c r="M7" s="1">
        <v>46233</v>
      </c>
    </row>
    <row r="8" spans="1:13" x14ac:dyDescent="0.2">
      <c r="A8" t="s">
        <v>58</v>
      </c>
      <c r="B8" s="1">
        <v>46234</v>
      </c>
      <c r="C8" s="1">
        <v>46204</v>
      </c>
      <c r="D8">
        <v>58</v>
      </c>
      <c r="E8">
        <v>4152.51</v>
      </c>
      <c r="F8">
        <v>17410470</v>
      </c>
      <c r="G8">
        <v>362</v>
      </c>
      <c r="H8">
        <v>27044.780000000006</v>
      </c>
      <c r="I8">
        <v>111176973</v>
      </c>
      <c r="M8" s="1">
        <v>46233</v>
      </c>
    </row>
    <row r="9" spans="1:13" x14ac:dyDescent="0.2">
      <c r="A9" t="s">
        <v>46</v>
      </c>
      <c r="B9" s="1">
        <v>46234</v>
      </c>
      <c r="C9" s="1">
        <v>46204</v>
      </c>
      <c r="D9">
        <v>22</v>
      </c>
      <c r="E9">
        <v>1198.0999999999999</v>
      </c>
      <c r="F9">
        <v>5967621</v>
      </c>
      <c r="G9">
        <v>165</v>
      </c>
      <c r="H9">
        <v>13530.77</v>
      </c>
      <c r="I9">
        <v>39504047</v>
      </c>
      <c r="M9" s="1">
        <v>46233</v>
      </c>
    </row>
    <row r="10" spans="1:13" x14ac:dyDescent="0.2">
      <c r="A10" t="s">
        <v>33</v>
      </c>
      <c r="B10" s="1">
        <v>46234</v>
      </c>
      <c r="C10" s="1">
        <v>46204</v>
      </c>
      <c r="D10">
        <v>27</v>
      </c>
      <c r="E10">
        <v>3063.3000000000006</v>
      </c>
      <c r="F10">
        <v>6067000</v>
      </c>
      <c r="G10">
        <v>283</v>
      </c>
      <c r="H10">
        <v>18187.729999999996</v>
      </c>
      <c r="I10">
        <v>53678301</v>
      </c>
      <c r="M10" s="1">
        <v>46233</v>
      </c>
    </row>
    <row r="11" spans="1:13" x14ac:dyDescent="0.2">
      <c r="A11" t="s">
        <v>56</v>
      </c>
      <c r="B11" s="1">
        <v>46234</v>
      </c>
      <c r="C11" s="1">
        <v>46204</v>
      </c>
      <c r="D11">
        <v>72</v>
      </c>
      <c r="E11">
        <v>5238.41</v>
      </c>
      <c r="F11">
        <v>14012900</v>
      </c>
      <c r="G11">
        <v>168</v>
      </c>
      <c r="H11">
        <v>19929.420000000002</v>
      </c>
      <c r="I11">
        <v>26439838</v>
      </c>
      <c r="M11" s="1">
        <v>46233</v>
      </c>
    </row>
    <row r="12" spans="1:13" x14ac:dyDescent="0.2">
      <c r="A12" t="s">
        <v>125</v>
      </c>
      <c r="B12" s="1">
        <v>46234</v>
      </c>
      <c r="C12" s="1">
        <v>46204</v>
      </c>
      <c r="D12">
        <v>25</v>
      </c>
      <c r="E12">
        <v>2206</v>
      </c>
      <c r="F12">
        <v>5443434</v>
      </c>
      <c r="G12">
        <v>143</v>
      </c>
      <c r="H12">
        <v>9250.4</v>
      </c>
      <c r="I12">
        <v>10141742</v>
      </c>
      <c r="M12" s="1">
        <v>46233</v>
      </c>
    </row>
    <row r="13" spans="1:13" x14ac:dyDescent="0.2">
      <c r="A13" t="s">
        <v>183</v>
      </c>
      <c r="B13" s="1">
        <v>46234</v>
      </c>
      <c r="C13" s="1">
        <v>46204</v>
      </c>
      <c r="D13">
        <v>4</v>
      </c>
      <c r="E13">
        <v>224.91</v>
      </c>
      <c r="F13">
        <v>957805</v>
      </c>
      <c r="G13">
        <v>25</v>
      </c>
      <c r="H13">
        <v>1458.76</v>
      </c>
      <c r="I13">
        <v>6449708</v>
      </c>
      <c r="M13" s="1">
        <v>46233</v>
      </c>
    </row>
    <row r="14" spans="1:13" x14ac:dyDescent="0.2">
      <c r="A14" t="s">
        <v>135</v>
      </c>
      <c r="B14" s="1">
        <v>46234</v>
      </c>
      <c r="C14" s="1">
        <v>46204</v>
      </c>
      <c r="D14">
        <v>14</v>
      </c>
      <c r="E14">
        <v>1788.7</v>
      </c>
      <c r="F14">
        <v>7067580</v>
      </c>
      <c r="G14">
        <v>28</v>
      </c>
      <c r="H14">
        <v>859.00000000000023</v>
      </c>
      <c r="I14">
        <v>7024082</v>
      </c>
      <c r="M14" s="1">
        <v>46233</v>
      </c>
    </row>
    <row r="15" spans="1:13" x14ac:dyDescent="0.2">
      <c r="A15" t="s">
        <v>49</v>
      </c>
      <c r="B15" s="1">
        <v>46234</v>
      </c>
      <c r="C15" s="1">
        <v>46204</v>
      </c>
      <c r="D15">
        <v>168</v>
      </c>
      <c r="E15">
        <v>15116.499999999998</v>
      </c>
      <c r="F15">
        <v>42888341</v>
      </c>
      <c r="G15">
        <v>835</v>
      </c>
      <c r="H15">
        <v>93118.76</v>
      </c>
      <c r="I15">
        <v>105346107</v>
      </c>
      <c r="M15" s="1">
        <v>46233</v>
      </c>
    </row>
    <row r="16" spans="1:13" x14ac:dyDescent="0.2">
      <c r="A16" t="s">
        <v>147</v>
      </c>
      <c r="B16" s="1">
        <v>46234</v>
      </c>
      <c r="C16" s="1">
        <v>46204</v>
      </c>
      <c r="D16">
        <v>17</v>
      </c>
      <c r="E16">
        <v>2565.9899999999998</v>
      </c>
      <c r="F16">
        <v>5937040</v>
      </c>
      <c r="G16">
        <v>67</v>
      </c>
      <c r="H16">
        <v>4219.880000000001</v>
      </c>
      <c r="I16">
        <v>9767084</v>
      </c>
      <c r="M16" s="1">
        <v>46233</v>
      </c>
    </row>
    <row r="17" spans="1:13" x14ac:dyDescent="0.2">
      <c r="A17" t="s">
        <v>103</v>
      </c>
      <c r="B17" s="1">
        <v>46234</v>
      </c>
      <c r="C17" s="1">
        <v>46204</v>
      </c>
      <c r="D17">
        <v>24</v>
      </c>
      <c r="E17">
        <v>1759</v>
      </c>
      <c r="F17">
        <v>7641360</v>
      </c>
      <c r="G17">
        <v>43</v>
      </c>
      <c r="H17">
        <v>3150.2599999999998</v>
      </c>
      <c r="I17">
        <v>8932773</v>
      </c>
      <c r="M17" s="1">
        <v>46233</v>
      </c>
    </row>
    <row r="18" spans="1:13" x14ac:dyDescent="0.2">
      <c r="A18" t="s">
        <v>44</v>
      </c>
      <c r="B18" s="1">
        <v>46234</v>
      </c>
      <c r="C18" s="1">
        <v>46204</v>
      </c>
      <c r="D18">
        <v>29</v>
      </c>
      <c r="E18">
        <v>2273.6</v>
      </c>
      <c r="F18">
        <v>6659600</v>
      </c>
      <c r="G18">
        <v>72</v>
      </c>
      <c r="H18">
        <v>7131.5499999999984</v>
      </c>
      <c r="I18">
        <v>5495768</v>
      </c>
      <c r="M18" s="1">
        <v>46233</v>
      </c>
    </row>
    <row r="19" spans="1:13" x14ac:dyDescent="0.2">
      <c r="A19" t="s">
        <v>8916</v>
      </c>
      <c r="B19" s="1">
        <v>46234</v>
      </c>
      <c r="C19" s="1">
        <v>46204</v>
      </c>
      <c r="D19">
        <v>0</v>
      </c>
      <c r="E19">
        <v>0</v>
      </c>
      <c r="F19">
        <v>0</v>
      </c>
      <c r="G19">
        <v>41</v>
      </c>
      <c r="H19">
        <v>8737.119999999999</v>
      </c>
      <c r="I19">
        <v>60000</v>
      </c>
      <c r="M19" s="1">
        <v>46233</v>
      </c>
    </row>
    <row r="20" spans="1:13" x14ac:dyDescent="0.2">
      <c r="A20" t="s">
        <v>174</v>
      </c>
      <c r="B20" s="1">
        <v>46234</v>
      </c>
      <c r="C20" s="1">
        <v>46204</v>
      </c>
      <c r="D20">
        <v>7</v>
      </c>
      <c r="E20">
        <v>1190</v>
      </c>
      <c r="F20">
        <v>3975000</v>
      </c>
      <c r="G20">
        <v>52</v>
      </c>
      <c r="H20">
        <v>8295.0600000000013</v>
      </c>
      <c r="I20">
        <v>0</v>
      </c>
      <c r="M20" s="1">
        <v>46233</v>
      </c>
    </row>
    <row r="21" spans="1:13" x14ac:dyDescent="0.2">
      <c r="A21" t="s">
        <v>133</v>
      </c>
      <c r="B21" s="1">
        <v>46234</v>
      </c>
      <c r="C21" s="1">
        <v>46204</v>
      </c>
      <c r="D21">
        <v>14</v>
      </c>
      <c r="E21">
        <v>1542</v>
      </c>
      <c r="F21">
        <v>8497934</v>
      </c>
      <c r="G21">
        <v>40</v>
      </c>
      <c r="H21">
        <v>2760.21</v>
      </c>
      <c r="I21">
        <v>4460000</v>
      </c>
      <c r="M21" s="1">
        <v>46233</v>
      </c>
    </row>
    <row r="22" spans="1:13" x14ac:dyDescent="0.2">
      <c r="A22" t="s">
        <v>154</v>
      </c>
      <c r="B22" s="1">
        <v>46234</v>
      </c>
      <c r="C22" s="1">
        <v>46204</v>
      </c>
      <c r="D22">
        <v>14</v>
      </c>
      <c r="E22">
        <v>1214</v>
      </c>
      <c r="F22">
        <v>3563000</v>
      </c>
      <c r="G22">
        <v>53</v>
      </c>
      <c r="H22">
        <v>4491.2699999999995</v>
      </c>
      <c r="I22">
        <v>5256800</v>
      </c>
      <c r="M22" s="1">
        <v>46233</v>
      </c>
    </row>
    <row r="23" spans="1:13" x14ac:dyDescent="0.2">
      <c r="A23" t="s">
        <v>150</v>
      </c>
      <c r="B23" s="1">
        <v>46234</v>
      </c>
      <c r="C23" s="1">
        <v>46204</v>
      </c>
      <c r="D23">
        <v>3</v>
      </c>
      <c r="E23">
        <v>324.76</v>
      </c>
      <c r="F23">
        <v>1919000</v>
      </c>
      <c r="G23">
        <v>34</v>
      </c>
      <c r="H23">
        <v>3238.5</v>
      </c>
      <c r="I23">
        <v>10317924</v>
      </c>
      <c r="M23" s="1">
        <v>46233</v>
      </c>
    </row>
    <row r="24" spans="1:13" x14ac:dyDescent="0.2">
      <c r="A24" t="s">
        <v>36</v>
      </c>
      <c r="B24" s="1">
        <v>46234</v>
      </c>
      <c r="C24" s="1">
        <v>46204</v>
      </c>
      <c r="D24">
        <v>10</v>
      </c>
      <c r="E24">
        <v>639</v>
      </c>
      <c r="F24">
        <v>2455270</v>
      </c>
      <c r="G24">
        <v>31</v>
      </c>
      <c r="H24">
        <v>1794.81</v>
      </c>
      <c r="I24">
        <v>6471000</v>
      </c>
      <c r="M24" s="1">
        <v>46233</v>
      </c>
    </row>
    <row r="25" spans="1:13" x14ac:dyDescent="0.2">
      <c r="A25" t="s">
        <v>112</v>
      </c>
      <c r="B25" s="1">
        <v>46234</v>
      </c>
      <c r="C25" s="1">
        <v>46204</v>
      </c>
      <c r="D25">
        <v>1</v>
      </c>
      <c r="E25">
        <v>16</v>
      </c>
      <c r="F25">
        <v>150000</v>
      </c>
      <c r="G25">
        <v>39</v>
      </c>
      <c r="H25">
        <v>5206.1899999999996</v>
      </c>
      <c r="I25">
        <v>12829987</v>
      </c>
      <c r="M25" s="1">
        <v>46233</v>
      </c>
    </row>
    <row r="26" spans="1:13" x14ac:dyDescent="0.2">
      <c r="A26" t="s">
        <v>41</v>
      </c>
      <c r="B26" s="1">
        <v>46234</v>
      </c>
      <c r="C26" s="1">
        <v>46204</v>
      </c>
      <c r="D26">
        <v>33</v>
      </c>
      <c r="E26">
        <v>2614.1</v>
      </c>
      <c r="F26">
        <v>9862960</v>
      </c>
      <c r="G26">
        <v>161</v>
      </c>
      <c r="H26">
        <v>11680.15</v>
      </c>
      <c r="I26">
        <v>25885610</v>
      </c>
      <c r="M26" s="1">
        <v>46233</v>
      </c>
    </row>
    <row r="27" spans="1:13" x14ac:dyDescent="0.2">
      <c r="A27" t="s">
        <v>168</v>
      </c>
      <c r="B27" s="1">
        <v>46234</v>
      </c>
      <c r="C27" s="1">
        <v>46204</v>
      </c>
      <c r="D27">
        <v>8</v>
      </c>
      <c r="E27">
        <v>1140</v>
      </c>
      <c r="F27">
        <v>318000</v>
      </c>
      <c r="G27">
        <v>183</v>
      </c>
      <c r="H27">
        <v>27020.260000000002</v>
      </c>
      <c r="I27">
        <v>26370401</v>
      </c>
      <c r="M27" s="1">
        <v>46233</v>
      </c>
    </row>
    <row r="28" spans="1:13" x14ac:dyDescent="0.2">
      <c r="A28" t="s">
        <v>8916</v>
      </c>
      <c r="B28" s="1">
        <v>46173</v>
      </c>
      <c r="C28" s="1">
        <v>46143</v>
      </c>
      <c r="D28">
        <v>0</v>
      </c>
      <c r="E28">
        <v>0</v>
      </c>
      <c r="F28">
        <v>0</v>
      </c>
      <c r="G28">
        <v>40</v>
      </c>
      <c r="H28">
        <v>8637.119999999999</v>
      </c>
      <c r="I28">
        <v>0</v>
      </c>
      <c r="J28">
        <v>0</v>
      </c>
      <c r="K28">
        <v>0</v>
      </c>
      <c r="L28">
        <v>0</v>
      </c>
      <c r="M28" s="1">
        <v>46233</v>
      </c>
    </row>
    <row r="29" spans="1:13" x14ac:dyDescent="0.2">
      <c r="A29" t="s">
        <v>8916</v>
      </c>
      <c r="B29" s="1">
        <v>46081</v>
      </c>
      <c r="C29" s="1">
        <v>46054</v>
      </c>
      <c r="D29">
        <v>0</v>
      </c>
      <c r="E29">
        <v>0</v>
      </c>
      <c r="F29">
        <v>0</v>
      </c>
      <c r="G29">
        <v>39</v>
      </c>
      <c r="H29">
        <v>8595</v>
      </c>
      <c r="I29">
        <v>0</v>
      </c>
      <c r="J29">
        <v>0</v>
      </c>
      <c r="K29">
        <v>0</v>
      </c>
      <c r="L29">
        <v>0</v>
      </c>
      <c r="M29" s="1">
        <v>46233</v>
      </c>
    </row>
    <row r="30" spans="1:13" x14ac:dyDescent="0.2">
      <c r="A30" t="s">
        <v>8916</v>
      </c>
      <c r="B30" s="1">
        <v>46203</v>
      </c>
      <c r="C30" s="1">
        <v>46174</v>
      </c>
      <c r="D30">
        <v>0</v>
      </c>
      <c r="E30">
        <v>0</v>
      </c>
      <c r="F30">
        <v>0</v>
      </c>
      <c r="G30">
        <v>41</v>
      </c>
      <c r="H30">
        <v>8737.119999999999</v>
      </c>
      <c r="I30">
        <v>60000</v>
      </c>
      <c r="J30">
        <v>0</v>
      </c>
      <c r="K30">
        <v>0</v>
      </c>
      <c r="L30">
        <v>0</v>
      </c>
      <c r="M30" s="1">
        <v>46233</v>
      </c>
    </row>
    <row r="31" spans="1:13" x14ac:dyDescent="0.2">
      <c r="A31" t="s">
        <v>8916</v>
      </c>
      <c r="B31" s="1">
        <v>46142</v>
      </c>
      <c r="C31" s="1">
        <v>46113</v>
      </c>
      <c r="D31">
        <v>0</v>
      </c>
      <c r="E31">
        <v>0</v>
      </c>
      <c r="F31">
        <v>0</v>
      </c>
      <c r="G31">
        <v>40</v>
      </c>
      <c r="H31">
        <v>8637.119999999999</v>
      </c>
      <c r="I31">
        <v>0</v>
      </c>
      <c r="J31">
        <v>0</v>
      </c>
      <c r="K31">
        <v>0</v>
      </c>
      <c r="L31">
        <v>0</v>
      </c>
      <c r="M31" s="1">
        <v>46233</v>
      </c>
    </row>
    <row r="32" spans="1:13" x14ac:dyDescent="0.2">
      <c r="A32" t="s">
        <v>8916</v>
      </c>
      <c r="B32" s="1">
        <v>46112</v>
      </c>
      <c r="C32" s="1">
        <v>46082</v>
      </c>
      <c r="D32">
        <v>0</v>
      </c>
      <c r="E32">
        <v>0</v>
      </c>
      <c r="F32">
        <v>0</v>
      </c>
      <c r="G32">
        <v>40</v>
      </c>
      <c r="H32">
        <v>8637.119999999999</v>
      </c>
      <c r="I32">
        <v>0</v>
      </c>
      <c r="J32">
        <v>0</v>
      </c>
      <c r="K32">
        <v>0</v>
      </c>
      <c r="L32">
        <v>0</v>
      </c>
      <c r="M32" s="1">
        <v>46233</v>
      </c>
    </row>
    <row r="33" spans="1:13" x14ac:dyDescent="0.2">
      <c r="A33" t="s">
        <v>8916</v>
      </c>
      <c r="B33" s="1">
        <v>46053</v>
      </c>
      <c r="C33" s="1">
        <v>46023</v>
      </c>
      <c r="D33">
        <v>0</v>
      </c>
      <c r="E33">
        <v>0</v>
      </c>
      <c r="F33">
        <v>0</v>
      </c>
      <c r="G33">
        <v>33</v>
      </c>
      <c r="H33">
        <v>7995</v>
      </c>
      <c r="I33">
        <v>0</v>
      </c>
      <c r="J33">
        <v>0</v>
      </c>
      <c r="K33">
        <v>0</v>
      </c>
      <c r="L33">
        <v>0</v>
      </c>
      <c r="M33" s="1">
        <v>46233</v>
      </c>
    </row>
    <row r="34" spans="1:13" x14ac:dyDescent="0.2">
      <c r="A34" t="s">
        <v>230</v>
      </c>
      <c r="B34" s="1">
        <v>45688</v>
      </c>
      <c r="C34" s="1">
        <v>45658</v>
      </c>
      <c r="D34">
        <v>12</v>
      </c>
      <c r="E34">
        <v>803</v>
      </c>
      <c r="F34">
        <v>3000000</v>
      </c>
      <c r="G34">
        <v>26</v>
      </c>
      <c r="H34">
        <v>1783</v>
      </c>
      <c r="I34">
        <v>6500000</v>
      </c>
      <c r="J34">
        <v>5</v>
      </c>
      <c r="K34">
        <v>3.14</v>
      </c>
      <c r="L34">
        <v>37768</v>
      </c>
      <c r="M34" s="1">
        <v>46233</v>
      </c>
    </row>
    <row r="35" spans="1:13" x14ac:dyDescent="0.2">
      <c r="A35" t="s">
        <v>230</v>
      </c>
      <c r="B35" s="1">
        <v>45382</v>
      </c>
      <c r="C35" s="1">
        <v>45352</v>
      </c>
      <c r="D35">
        <v>0</v>
      </c>
      <c r="E35">
        <v>0</v>
      </c>
      <c r="F35">
        <v>0</v>
      </c>
      <c r="G35">
        <v>30</v>
      </c>
      <c r="H35">
        <v>2090</v>
      </c>
      <c r="I35">
        <v>7500000</v>
      </c>
      <c r="J35">
        <v>5</v>
      </c>
      <c r="K35">
        <v>3.14</v>
      </c>
      <c r="L35">
        <v>37768</v>
      </c>
      <c r="M35" s="1">
        <v>46233</v>
      </c>
    </row>
    <row r="36" spans="1:13" x14ac:dyDescent="0.2">
      <c r="A36" t="s">
        <v>230</v>
      </c>
      <c r="B36" s="1">
        <v>45351</v>
      </c>
      <c r="C36" s="1">
        <v>45323</v>
      </c>
      <c r="D36">
        <v>0</v>
      </c>
      <c r="E36">
        <v>0</v>
      </c>
      <c r="F36">
        <v>0</v>
      </c>
      <c r="G36">
        <v>30</v>
      </c>
      <c r="H36">
        <v>2090</v>
      </c>
      <c r="I36">
        <v>7500000</v>
      </c>
      <c r="J36">
        <v>5</v>
      </c>
      <c r="K36">
        <v>3.14</v>
      </c>
      <c r="L36">
        <v>37768</v>
      </c>
      <c r="M36" s="1">
        <v>46233</v>
      </c>
    </row>
    <row r="37" spans="1:13" x14ac:dyDescent="0.2">
      <c r="A37" t="s">
        <v>230</v>
      </c>
      <c r="B37" s="1">
        <v>45412</v>
      </c>
      <c r="C37" s="1">
        <v>45383</v>
      </c>
      <c r="D37">
        <v>0</v>
      </c>
      <c r="E37">
        <v>0</v>
      </c>
      <c r="F37">
        <v>0</v>
      </c>
      <c r="G37">
        <v>30</v>
      </c>
      <c r="H37">
        <v>2090</v>
      </c>
      <c r="I37">
        <v>7500000</v>
      </c>
      <c r="J37">
        <v>5</v>
      </c>
      <c r="K37">
        <v>3.14</v>
      </c>
      <c r="L37">
        <v>37768</v>
      </c>
      <c r="M37" s="1">
        <v>46233</v>
      </c>
    </row>
    <row r="38" spans="1:13" x14ac:dyDescent="0.2">
      <c r="A38" t="s">
        <v>230</v>
      </c>
      <c r="B38" s="1">
        <v>45322</v>
      </c>
      <c r="C38" s="1">
        <v>45292</v>
      </c>
      <c r="D38">
        <v>0</v>
      </c>
      <c r="E38">
        <v>0</v>
      </c>
      <c r="F38">
        <v>0</v>
      </c>
      <c r="G38">
        <v>30</v>
      </c>
      <c r="H38">
        <v>2090</v>
      </c>
      <c r="I38">
        <v>7500000</v>
      </c>
      <c r="J38">
        <v>5</v>
      </c>
      <c r="K38">
        <v>3.14</v>
      </c>
      <c r="L38">
        <v>37768</v>
      </c>
      <c r="M38" s="1">
        <v>46233</v>
      </c>
    </row>
    <row r="39" spans="1:13" x14ac:dyDescent="0.2">
      <c r="A39" t="s">
        <v>153</v>
      </c>
      <c r="B39" s="1">
        <v>46173</v>
      </c>
      <c r="C39" s="1">
        <v>46143</v>
      </c>
      <c r="D39">
        <v>3</v>
      </c>
      <c r="E39">
        <v>264</v>
      </c>
      <c r="F39">
        <v>863246</v>
      </c>
      <c r="G39">
        <v>19</v>
      </c>
      <c r="H39">
        <v>2420.06</v>
      </c>
      <c r="I39">
        <v>2334738</v>
      </c>
      <c r="J39">
        <v>4</v>
      </c>
      <c r="K39">
        <v>12.8</v>
      </c>
      <c r="L39">
        <v>70775</v>
      </c>
      <c r="M39" s="1">
        <v>46233</v>
      </c>
    </row>
    <row r="40" spans="1:13" x14ac:dyDescent="0.2">
      <c r="A40" t="s">
        <v>153</v>
      </c>
      <c r="B40" s="1">
        <v>46142</v>
      </c>
      <c r="C40" s="1">
        <v>46113</v>
      </c>
      <c r="D40">
        <v>3</v>
      </c>
      <c r="E40">
        <v>264</v>
      </c>
      <c r="F40">
        <v>863246</v>
      </c>
      <c r="G40">
        <v>19</v>
      </c>
      <c r="H40">
        <v>2420.06</v>
      </c>
      <c r="I40">
        <v>2334738</v>
      </c>
      <c r="J40">
        <v>4</v>
      </c>
      <c r="K40">
        <v>12.8</v>
      </c>
      <c r="L40">
        <v>70775</v>
      </c>
      <c r="M40" s="1">
        <v>46233</v>
      </c>
    </row>
    <row r="41" spans="1:13" x14ac:dyDescent="0.2">
      <c r="A41" t="s">
        <v>121</v>
      </c>
      <c r="B41" s="1">
        <v>45961</v>
      </c>
      <c r="C41" s="1">
        <v>45931</v>
      </c>
      <c r="D41">
        <v>2</v>
      </c>
      <c r="E41">
        <v>112</v>
      </c>
      <c r="F41">
        <v>600000</v>
      </c>
      <c r="G41">
        <v>26</v>
      </c>
      <c r="H41">
        <v>2424</v>
      </c>
      <c r="I41">
        <v>1200000</v>
      </c>
      <c r="J41">
        <v>12</v>
      </c>
      <c r="K41">
        <v>25.77</v>
      </c>
      <c r="L41">
        <v>606603</v>
      </c>
      <c r="M41" s="1">
        <v>46233</v>
      </c>
    </row>
    <row r="42" spans="1:13" x14ac:dyDescent="0.2">
      <c r="A42" t="s">
        <v>121</v>
      </c>
      <c r="B42" s="1">
        <v>46173</v>
      </c>
      <c r="C42" s="1">
        <v>46143</v>
      </c>
      <c r="D42">
        <v>3</v>
      </c>
      <c r="E42">
        <v>145.27000000000001</v>
      </c>
      <c r="F42">
        <v>800000</v>
      </c>
      <c r="G42">
        <v>50</v>
      </c>
      <c r="H42">
        <v>5359.08</v>
      </c>
      <c r="I42">
        <v>4318740</v>
      </c>
      <c r="J42">
        <v>12</v>
      </c>
      <c r="K42">
        <v>25.77</v>
      </c>
      <c r="L42">
        <v>606603</v>
      </c>
      <c r="M42" s="1">
        <v>46233</v>
      </c>
    </row>
    <row r="43" spans="1:13" x14ac:dyDescent="0.2">
      <c r="A43" t="s">
        <v>121</v>
      </c>
      <c r="B43" s="1">
        <v>45900</v>
      </c>
      <c r="C43" s="1">
        <v>45870</v>
      </c>
      <c r="D43">
        <v>2</v>
      </c>
      <c r="E43">
        <v>112</v>
      </c>
      <c r="F43">
        <v>600000</v>
      </c>
      <c r="G43">
        <v>26</v>
      </c>
      <c r="H43">
        <v>2424</v>
      </c>
      <c r="I43">
        <v>1200000</v>
      </c>
      <c r="J43">
        <v>12</v>
      </c>
      <c r="K43">
        <v>25.77</v>
      </c>
      <c r="L43">
        <v>606603</v>
      </c>
      <c r="M43" s="1">
        <v>46233</v>
      </c>
    </row>
    <row r="44" spans="1:13" x14ac:dyDescent="0.2">
      <c r="A44" t="s">
        <v>121</v>
      </c>
      <c r="B44" s="1">
        <v>46022</v>
      </c>
      <c r="C44" s="1">
        <v>45992</v>
      </c>
      <c r="D44">
        <v>2</v>
      </c>
      <c r="E44">
        <v>112</v>
      </c>
      <c r="F44">
        <v>600000</v>
      </c>
      <c r="G44">
        <v>26</v>
      </c>
      <c r="H44">
        <v>2424</v>
      </c>
      <c r="I44">
        <v>1200000</v>
      </c>
      <c r="J44">
        <v>12</v>
      </c>
      <c r="K44">
        <v>25.77</v>
      </c>
      <c r="L44">
        <v>606603</v>
      </c>
      <c r="M44" s="1">
        <v>46233</v>
      </c>
    </row>
    <row r="45" spans="1:13" x14ac:dyDescent="0.2">
      <c r="A45" t="s">
        <v>121</v>
      </c>
      <c r="B45" s="1">
        <v>46112</v>
      </c>
      <c r="C45" s="1">
        <v>46082</v>
      </c>
      <c r="D45">
        <v>2</v>
      </c>
      <c r="E45">
        <v>112</v>
      </c>
      <c r="F45">
        <v>600000</v>
      </c>
      <c r="G45">
        <v>31</v>
      </c>
      <c r="H45">
        <v>3028.67</v>
      </c>
      <c r="I45">
        <v>1800000</v>
      </c>
      <c r="J45">
        <v>12</v>
      </c>
      <c r="K45">
        <v>25.77</v>
      </c>
      <c r="L45">
        <v>606603</v>
      </c>
      <c r="M45" s="1">
        <v>46233</v>
      </c>
    </row>
    <row r="46" spans="1:13" x14ac:dyDescent="0.2">
      <c r="A46" t="s">
        <v>121</v>
      </c>
      <c r="B46" s="1">
        <v>46203</v>
      </c>
      <c r="C46" s="1">
        <v>46174</v>
      </c>
      <c r="D46">
        <v>3</v>
      </c>
      <c r="E46">
        <v>145.27000000000001</v>
      </c>
      <c r="F46">
        <v>800000</v>
      </c>
      <c r="G46">
        <v>50</v>
      </c>
      <c r="H46">
        <v>5359.08</v>
      </c>
      <c r="I46">
        <v>4318740</v>
      </c>
      <c r="J46">
        <v>12</v>
      </c>
      <c r="K46">
        <v>25.77</v>
      </c>
      <c r="L46">
        <v>606603</v>
      </c>
      <c r="M46" s="1">
        <v>46233</v>
      </c>
    </row>
    <row r="47" spans="1:13" x14ac:dyDescent="0.2">
      <c r="A47" t="s">
        <v>121</v>
      </c>
      <c r="B47" s="1">
        <v>45930</v>
      </c>
      <c r="C47" s="1">
        <v>45901</v>
      </c>
      <c r="D47">
        <v>2</v>
      </c>
      <c r="E47">
        <v>112</v>
      </c>
      <c r="F47">
        <v>600000</v>
      </c>
      <c r="G47">
        <v>26</v>
      </c>
      <c r="H47">
        <v>2424</v>
      </c>
      <c r="I47">
        <v>1200000</v>
      </c>
      <c r="J47">
        <v>12</v>
      </c>
      <c r="K47">
        <v>25.77</v>
      </c>
      <c r="L47">
        <v>606603</v>
      </c>
      <c r="M47" s="1">
        <v>46233</v>
      </c>
    </row>
    <row r="48" spans="1:13" x14ac:dyDescent="0.2">
      <c r="A48" t="s">
        <v>121</v>
      </c>
      <c r="B48" s="1">
        <v>46081</v>
      </c>
      <c r="C48" s="1">
        <v>46054</v>
      </c>
      <c r="D48">
        <v>2</v>
      </c>
      <c r="E48">
        <v>112</v>
      </c>
      <c r="F48">
        <v>600000</v>
      </c>
      <c r="G48">
        <v>31</v>
      </c>
      <c r="H48">
        <v>3028.67</v>
      </c>
      <c r="I48">
        <v>1800000</v>
      </c>
      <c r="J48">
        <v>12</v>
      </c>
      <c r="K48">
        <v>25.77</v>
      </c>
      <c r="L48">
        <v>606603</v>
      </c>
      <c r="M48" s="1">
        <v>46233</v>
      </c>
    </row>
    <row r="49" spans="1:13" x14ac:dyDescent="0.2">
      <c r="A49" t="s">
        <v>121</v>
      </c>
      <c r="B49" s="1">
        <v>46142</v>
      </c>
      <c r="C49" s="1">
        <v>46113</v>
      </c>
      <c r="D49">
        <v>2</v>
      </c>
      <c r="E49">
        <v>112</v>
      </c>
      <c r="F49">
        <v>600000</v>
      </c>
      <c r="G49">
        <v>31</v>
      </c>
      <c r="H49">
        <v>3028.67</v>
      </c>
      <c r="I49">
        <v>1800000</v>
      </c>
      <c r="J49">
        <v>12</v>
      </c>
      <c r="K49">
        <v>25.77</v>
      </c>
      <c r="L49">
        <v>606603</v>
      </c>
      <c r="M49" s="1">
        <v>46233</v>
      </c>
    </row>
    <row r="50" spans="1:13" x14ac:dyDescent="0.2">
      <c r="A50" t="s">
        <v>121</v>
      </c>
      <c r="B50" s="1">
        <v>45991</v>
      </c>
      <c r="C50" s="1">
        <v>45962</v>
      </c>
      <c r="D50">
        <v>2</v>
      </c>
      <c r="E50">
        <v>112</v>
      </c>
      <c r="F50">
        <v>600000</v>
      </c>
      <c r="G50">
        <v>26</v>
      </c>
      <c r="H50">
        <v>2424</v>
      </c>
      <c r="I50">
        <v>1200000</v>
      </c>
      <c r="J50">
        <v>12</v>
      </c>
      <c r="K50">
        <v>25.77</v>
      </c>
      <c r="L50">
        <v>606603</v>
      </c>
      <c r="M50" s="1">
        <v>46233</v>
      </c>
    </row>
    <row r="51" spans="1:13" x14ac:dyDescent="0.2">
      <c r="A51" t="s">
        <v>135</v>
      </c>
      <c r="B51" s="1">
        <v>45900</v>
      </c>
      <c r="C51" s="1">
        <v>45870</v>
      </c>
      <c r="D51">
        <v>9</v>
      </c>
      <c r="E51">
        <v>642.54</v>
      </c>
      <c r="F51">
        <v>3430996</v>
      </c>
      <c r="G51">
        <v>36</v>
      </c>
      <c r="H51">
        <v>1922.06</v>
      </c>
      <c r="I51">
        <v>6025083</v>
      </c>
      <c r="J51">
        <v>15</v>
      </c>
      <c r="K51">
        <v>33.490000000000009</v>
      </c>
      <c r="L51">
        <v>308063</v>
      </c>
      <c r="M51" s="1">
        <v>46233</v>
      </c>
    </row>
    <row r="52" spans="1:13" x14ac:dyDescent="0.2">
      <c r="A52" t="s">
        <v>135</v>
      </c>
      <c r="B52" s="1">
        <v>45930</v>
      </c>
      <c r="C52" s="1">
        <v>45901</v>
      </c>
      <c r="D52">
        <v>13</v>
      </c>
      <c r="E52">
        <v>838.7</v>
      </c>
      <c r="F52">
        <v>5750180</v>
      </c>
      <c r="G52">
        <v>32</v>
      </c>
      <c r="H52">
        <v>1725.9</v>
      </c>
      <c r="I52">
        <v>3705899</v>
      </c>
      <c r="J52">
        <v>15</v>
      </c>
      <c r="K52">
        <v>33.490000000000009</v>
      </c>
      <c r="L52">
        <v>308063</v>
      </c>
      <c r="M52" s="1">
        <v>46233</v>
      </c>
    </row>
    <row r="53" spans="1:13" x14ac:dyDescent="0.2">
      <c r="A53" t="s">
        <v>135</v>
      </c>
      <c r="B53" s="1">
        <v>45869</v>
      </c>
      <c r="C53" s="1">
        <v>45839</v>
      </c>
      <c r="D53">
        <v>9</v>
      </c>
      <c r="E53">
        <v>642.54</v>
      </c>
      <c r="F53">
        <v>3430996</v>
      </c>
      <c r="G53">
        <v>35</v>
      </c>
      <c r="H53">
        <v>1922.06</v>
      </c>
      <c r="I53">
        <v>6025083</v>
      </c>
      <c r="J53">
        <v>15</v>
      </c>
      <c r="K53">
        <v>33.490000000000009</v>
      </c>
      <c r="L53">
        <v>308063</v>
      </c>
      <c r="M53" s="1">
        <v>46233</v>
      </c>
    </row>
    <row r="54" spans="1:13" x14ac:dyDescent="0.2">
      <c r="A54" t="s">
        <v>135</v>
      </c>
      <c r="B54" s="1">
        <v>45961</v>
      </c>
      <c r="C54" s="1">
        <v>45931</v>
      </c>
      <c r="D54">
        <v>13</v>
      </c>
      <c r="E54">
        <v>838.7</v>
      </c>
      <c r="F54">
        <v>5750180</v>
      </c>
      <c r="G54">
        <v>30</v>
      </c>
      <c r="H54">
        <v>1598.46</v>
      </c>
      <c r="I54">
        <v>3705899</v>
      </c>
      <c r="J54">
        <v>15</v>
      </c>
      <c r="K54">
        <v>33.490000000000009</v>
      </c>
      <c r="L54">
        <v>308063</v>
      </c>
      <c r="M54" s="1">
        <v>46233</v>
      </c>
    </row>
    <row r="55" spans="1:13" x14ac:dyDescent="0.2">
      <c r="A55" t="s">
        <v>150</v>
      </c>
      <c r="B55" s="1">
        <v>46203</v>
      </c>
      <c r="C55" s="1">
        <v>46174</v>
      </c>
      <c r="D55">
        <v>3</v>
      </c>
      <c r="E55">
        <v>324.76</v>
      </c>
      <c r="F55">
        <v>1919000</v>
      </c>
      <c r="G55">
        <v>34</v>
      </c>
      <c r="H55">
        <v>3238.5</v>
      </c>
      <c r="I55">
        <v>10317924</v>
      </c>
      <c r="J55">
        <v>6</v>
      </c>
      <c r="K55">
        <v>34.89</v>
      </c>
      <c r="L55">
        <v>487620</v>
      </c>
      <c r="M55" s="1">
        <v>46233</v>
      </c>
    </row>
    <row r="56" spans="1:13" x14ac:dyDescent="0.2">
      <c r="A56" t="s">
        <v>125</v>
      </c>
      <c r="B56" s="1">
        <v>45626</v>
      </c>
      <c r="C56" s="1">
        <v>45597</v>
      </c>
      <c r="D56">
        <v>15</v>
      </c>
      <c r="E56">
        <v>942.54</v>
      </c>
      <c r="F56">
        <v>3249000</v>
      </c>
      <c r="G56">
        <v>33</v>
      </c>
      <c r="H56">
        <v>2906.92</v>
      </c>
      <c r="I56">
        <v>7572599</v>
      </c>
      <c r="J56">
        <v>17</v>
      </c>
      <c r="K56">
        <v>55.3</v>
      </c>
      <c r="L56">
        <v>592847</v>
      </c>
      <c r="M56" s="1">
        <v>46233</v>
      </c>
    </row>
    <row r="57" spans="1:13" x14ac:dyDescent="0.2">
      <c r="A57" t="s">
        <v>125</v>
      </c>
      <c r="B57" s="1">
        <v>45716</v>
      </c>
      <c r="C57" s="1">
        <v>45689</v>
      </c>
      <c r="D57">
        <v>18</v>
      </c>
      <c r="E57">
        <v>1137.54</v>
      </c>
      <c r="F57">
        <v>3849000</v>
      </c>
      <c r="G57">
        <v>70</v>
      </c>
      <c r="H57">
        <v>5654.4400000000005</v>
      </c>
      <c r="I57">
        <v>8720599</v>
      </c>
      <c r="J57">
        <v>17</v>
      </c>
      <c r="K57">
        <v>55.3</v>
      </c>
      <c r="L57">
        <v>592847</v>
      </c>
      <c r="M57" s="1">
        <v>46233</v>
      </c>
    </row>
    <row r="58" spans="1:13" x14ac:dyDescent="0.2">
      <c r="A58" t="s">
        <v>125</v>
      </c>
      <c r="B58" s="1">
        <v>45688</v>
      </c>
      <c r="C58" s="1">
        <v>45658</v>
      </c>
      <c r="D58">
        <v>17</v>
      </c>
      <c r="E58">
        <v>1072.54</v>
      </c>
      <c r="F58">
        <v>3649000</v>
      </c>
      <c r="G58">
        <v>64</v>
      </c>
      <c r="H58">
        <v>4903.4400000000005</v>
      </c>
      <c r="I58">
        <v>7800599</v>
      </c>
      <c r="J58">
        <v>17</v>
      </c>
      <c r="K58">
        <v>55.3</v>
      </c>
      <c r="L58">
        <v>592847</v>
      </c>
      <c r="M58" s="1">
        <v>46233</v>
      </c>
    </row>
    <row r="59" spans="1:13" x14ac:dyDescent="0.2">
      <c r="A59" t="s">
        <v>125</v>
      </c>
      <c r="B59" s="1">
        <v>45777</v>
      </c>
      <c r="C59" s="1">
        <v>45748</v>
      </c>
      <c r="D59">
        <v>20</v>
      </c>
      <c r="E59">
        <v>1267.54</v>
      </c>
      <c r="F59">
        <v>4249000</v>
      </c>
      <c r="G59">
        <v>97</v>
      </c>
      <c r="H59">
        <v>7841.3999999999987</v>
      </c>
      <c r="I59">
        <v>10333795</v>
      </c>
      <c r="J59">
        <v>17</v>
      </c>
      <c r="K59">
        <v>55.3</v>
      </c>
      <c r="L59">
        <v>592847</v>
      </c>
      <c r="M59" s="1">
        <v>46233</v>
      </c>
    </row>
    <row r="60" spans="1:13" x14ac:dyDescent="0.2">
      <c r="A60" t="s">
        <v>125</v>
      </c>
      <c r="B60" s="1">
        <v>45808</v>
      </c>
      <c r="C60" s="1">
        <v>45778</v>
      </c>
      <c r="D60">
        <v>21</v>
      </c>
      <c r="E60">
        <v>1357.54</v>
      </c>
      <c r="F60">
        <v>4249000</v>
      </c>
      <c r="G60">
        <v>92</v>
      </c>
      <c r="H60">
        <v>7751.3999999999987</v>
      </c>
      <c r="I60">
        <v>10333795</v>
      </c>
      <c r="J60">
        <v>17</v>
      </c>
      <c r="K60">
        <v>55.3</v>
      </c>
      <c r="L60">
        <v>592847</v>
      </c>
      <c r="M60" s="1">
        <v>46233</v>
      </c>
    </row>
    <row r="61" spans="1:13" x14ac:dyDescent="0.2">
      <c r="A61" t="s">
        <v>125</v>
      </c>
      <c r="B61" s="1">
        <v>45443</v>
      </c>
      <c r="C61" s="1">
        <v>45413</v>
      </c>
      <c r="D61">
        <v>12</v>
      </c>
      <c r="E61">
        <v>747.54</v>
      </c>
      <c r="F61">
        <v>2649000</v>
      </c>
      <c r="G61">
        <v>32</v>
      </c>
      <c r="H61">
        <v>2150.16</v>
      </c>
      <c r="I61">
        <v>5425000</v>
      </c>
      <c r="J61">
        <v>17</v>
      </c>
      <c r="K61">
        <v>55.3</v>
      </c>
      <c r="L61">
        <v>592847</v>
      </c>
      <c r="M61" s="1">
        <v>46233</v>
      </c>
    </row>
    <row r="62" spans="1:13" x14ac:dyDescent="0.2">
      <c r="A62" t="s">
        <v>125</v>
      </c>
      <c r="B62" s="1">
        <v>45747</v>
      </c>
      <c r="C62" s="1">
        <v>45717</v>
      </c>
      <c r="D62">
        <v>18</v>
      </c>
      <c r="E62">
        <v>1137.54</v>
      </c>
      <c r="F62">
        <v>3849000</v>
      </c>
      <c r="G62">
        <v>75</v>
      </c>
      <c r="H62">
        <v>5698.4</v>
      </c>
      <c r="I62">
        <v>8092599</v>
      </c>
      <c r="J62">
        <v>17</v>
      </c>
      <c r="K62">
        <v>55.3</v>
      </c>
      <c r="L62">
        <v>592847</v>
      </c>
      <c r="M62" s="1">
        <v>46233</v>
      </c>
    </row>
    <row r="63" spans="1:13" x14ac:dyDescent="0.2">
      <c r="A63" t="s">
        <v>125</v>
      </c>
      <c r="B63" s="1">
        <v>45565</v>
      </c>
      <c r="C63" s="1">
        <v>45536</v>
      </c>
      <c r="D63">
        <v>14</v>
      </c>
      <c r="E63">
        <v>877.54</v>
      </c>
      <c r="F63">
        <v>3049000</v>
      </c>
      <c r="G63">
        <v>30</v>
      </c>
      <c r="H63">
        <v>1771.92</v>
      </c>
      <c r="I63">
        <v>3825000</v>
      </c>
      <c r="J63">
        <v>17</v>
      </c>
      <c r="K63">
        <v>55.3</v>
      </c>
      <c r="L63">
        <v>592847</v>
      </c>
      <c r="M63" s="1">
        <v>46233</v>
      </c>
    </row>
    <row r="64" spans="1:13" x14ac:dyDescent="0.2">
      <c r="A64" t="s">
        <v>125</v>
      </c>
      <c r="B64" s="1">
        <v>45657</v>
      </c>
      <c r="C64" s="1">
        <v>45627</v>
      </c>
      <c r="D64">
        <v>15</v>
      </c>
      <c r="E64">
        <v>942.54</v>
      </c>
      <c r="F64">
        <v>3249000</v>
      </c>
      <c r="G64">
        <v>40</v>
      </c>
      <c r="H64">
        <v>3031.4400000000005</v>
      </c>
      <c r="I64">
        <v>8200599</v>
      </c>
      <c r="J64">
        <v>17</v>
      </c>
      <c r="K64">
        <v>55.3</v>
      </c>
      <c r="L64">
        <v>592847</v>
      </c>
      <c r="M64" s="1">
        <v>46233</v>
      </c>
    </row>
    <row r="65" spans="1:13" x14ac:dyDescent="0.2">
      <c r="A65" t="s">
        <v>125</v>
      </c>
      <c r="B65" s="1">
        <v>45838</v>
      </c>
      <c r="C65" s="1">
        <v>45809</v>
      </c>
      <c r="D65">
        <v>20</v>
      </c>
      <c r="E65">
        <v>1328.77</v>
      </c>
      <c r="F65">
        <v>4106500</v>
      </c>
      <c r="G65">
        <v>93</v>
      </c>
      <c r="H65">
        <v>7931.3999999999987</v>
      </c>
      <c r="I65">
        <v>10783795</v>
      </c>
      <c r="J65">
        <v>18</v>
      </c>
      <c r="K65">
        <v>84.070000000000007</v>
      </c>
      <c r="L65">
        <v>735347</v>
      </c>
      <c r="M65" s="1">
        <v>46233</v>
      </c>
    </row>
    <row r="66" spans="1:13" x14ac:dyDescent="0.2">
      <c r="A66" t="s">
        <v>138</v>
      </c>
      <c r="B66" s="1">
        <v>45991</v>
      </c>
      <c r="C66" s="1">
        <v>45962</v>
      </c>
      <c r="D66">
        <v>4</v>
      </c>
      <c r="E66">
        <v>187</v>
      </c>
      <c r="F66">
        <v>926500</v>
      </c>
      <c r="G66">
        <v>54</v>
      </c>
      <c r="H66">
        <v>2338.9900000000002</v>
      </c>
      <c r="I66">
        <v>9380800</v>
      </c>
      <c r="J66">
        <v>27</v>
      </c>
      <c r="K66">
        <v>139.07900000000001</v>
      </c>
      <c r="L66">
        <v>2007868</v>
      </c>
      <c r="M66" s="1">
        <v>46233</v>
      </c>
    </row>
    <row r="67" spans="1:13" x14ac:dyDescent="0.2">
      <c r="A67" t="s">
        <v>138</v>
      </c>
      <c r="B67" s="1">
        <v>45930</v>
      </c>
      <c r="C67" s="1">
        <v>45901</v>
      </c>
      <c r="D67">
        <v>4</v>
      </c>
      <c r="E67">
        <v>187</v>
      </c>
      <c r="F67">
        <v>926500</v>
      </c>
      <c r="G67">
        <v>45</v>
      </c>
      <c r="H67">
        <v>1816.63</v>
      </c>
      <c r="I67">
        <v>9380800</v>
      </c>
      <c r="J67">
        <v>27</v>
      </c>
      <c r="K67">
        <v>139.07900000000001</v>
      </c>
      <c r="L67">
        <v>2007868</v>
      </c>
      <c r="M67" s="1">
        <v>46233</v>
      </c>
    </row>
    <row r="68" spans="1:13" x14ac:dyDescent="0.2">
      <c r="A68" t="s">
        <v>138</v>
      </c>
      <c r="B68" s="1">
        <v>46081</v>
      </c>
      <c r="C68" s="1">
        <v>46054</v>
      </c>
      <c r="D68">
        <v>4</v>
      </c>
      <c r="E68">
        <v>187</v>
      </c>
      <c r="F68">
        <v>926500</v>
      </c>
      <c r="G68">
        <v>56</v>
      </c>
      <c r="H68">
        <v>2343.9900000000002</v>
      </c>
      <c r="I68">
        <v>9435800</v>
      </c>
      <c r="J68">
        <v>27</v>
      </c>
      <c r="K68">
        <v>139.07900000000001</v>
      </c>
      <c r="L68">
        <v>2007868</v>
      </c>
      <c r="M68" s="1">
        <v>46233</v>
      </c>
    </row>
    <row r="69" spans="1:13" x14ac:dyDescent="0.2">
      <c r="A69" t="s">
        <v>138</v>
      </c>
      <c r="B69" s="1">
        <v>45747</v>
      </c>
      <c r="C69" s="1">
        <v>45717</v>
      </c>
      <c r="D69">
        <v>2</v>
      </c>
      <c r="E69">
        <v>170</v>
      </c>
      <c r="F69">
        <v>715000</v>
      </c>
      <c r="G69">
        <v>44</v>
      </c>
      <c r="H69">
        <v>2086.5000000000005</v>
      </c>
      <c r="I69">
        <v>9942300</v>
      </c>
      <c r="J69">
        <v>27</v>
      </c>
      <c r="K69">
        <v>139.07900000000001</v>
      </c>
      <c r="L69">
        <v>2007868</v>
      </c>
      <c r="M69" s="1">
        <v>46233</v>
      </c>
    </row>
    <row r="70" spans="1:13" x14ac:dyDescent="0.2">
      <c r="A70" t="s">
        <v>138</v>
      </c>
      <c r="B70" s="1">
        <v>45808</v>
      </c>
      <c r="C70" s="1">
        <v>45778</v>
      </c>
      <c r="D70">
        <v>2</v>
      </c>
      <c r="E70">
        <v>170</v>
      </c>
      <c r="F70">
        <v>715000</v>
      </c>
      <c r="G70">
        <v>43</v>
      </c>
      <c r="H70">
        <v>2033.0700000000004</v>
      </c>
      <c r="I70">
        <v>9942300</v>
      </c>
      <c r="J70">
        <v>27</v>
      </c>
      <c r="K70">
        <v>139.07900000000001</v>
      </c>
      <c r="L70">
        <v>2007868</v>
      </c>
      <c r="M70" s="1">
        <v>46233</v>
      </c>
    </row>
    <row r="71" spans="1:13" x14ac:dyDescent="0.2">
      <c r="A71" t="s">
        <v>138</v>
      </c>
      <c r="B71" s="1">
        <v>46053</v>
      </c>
      <c r="C71" s="1">
        <v>46023</v>
      </c>
      <c r="D71">
        <v>4</v>
      </c>
      <c r="E71">
        <v>187</v>
      </c>
      <c r="F71">
        <v>926500</v>
      </c>
      <c r="G71">
        <v>54</v>
      </c>
      <c r="H71">
        <v>2338.9900000000002</v>
      </c>
      <c r="I71">
        <v>9380800</v>
      </c>
      <c r="J71">
        <v>27</v>
      </c>
      <c r="K71">
        <v>139.07900000000001</v>
      </c>
      <c r="L71">
        <v>2007868</v>
      </c>
      <c r="M71" s="1">
        <v>46233</v>
      </c>
    </row>
    <row r="72" spans="1:13" x14ac:dyDescent="0.2">
      <c r="A72" t="s">
        <v>138</v>
      </c>
      <c r="B72" s="1">
        <v>45657</v>
      </c>
      <c r="C72" s="1">
        <v>45627</v>
      </c>
      <c r="D72">
        <v>2</v>
      </c>
      <c r="E72">
        <v>170</v>
      </c>
      <c r="F72">
        <v>715000</v>
      </c>
      <c r="G72">
        <v>25</v>
      </c>
      <c r="H72">
        <v>1286.03</v>
      </c>
      <c r="I72">
        <v>5500800</v>
      </c>
      <c r="J72">
        <v>27</v>
      </c>
      <c r="K72">
        <v>139.07900000000001</v>
      </c>
      <c r="L72">
        <v>2007868</v>
      </c>
      <c r="M72" s="1">
        <v>46233</v>
      </c>
    </row>
    <row r="73" spans="1:13" x14ac:dyDescent="0.2">
      <c r="A73" t="s">
        <v>138</v>
      </c>
      <c r="B73" s="1">
        <v>46022</v>
      </c>
      <c r="C73" s="1">
        <v>45992</v>
      </c>
      <c r="D73">
        <v>4</v>
      </c>
      <c r="E73">
        <v>187</v>
      </c>
      <c r="F73">
        <v>926500</v>
      </c>
      <c r="G73">
        <v>54</v>
      </c>
      <c r="H73">
        <v>2338.9900000000002</v>
      </c>
      <c r="I73">
        <v>9380800</v>
      </c>
      <c r="J73">
        <v>27</v>
      </c>
      <c r="K73">
        <v>139.07900000000001</v>
      </c>
      <c r="L73">
        <v>2007868</v>
      </c>
      <c r="M73" s="1">
        <v>46233</v>
      </c>
    </row>
    <row r="74" spans="1:13" x14ac:dyDescent="0.2">
      <c r="A74" t="s">
        <v>138</v>
      </c>
      <c r="B74" s="1">
        <v>45900</v>
      </c>
      <c r="C74" s="1">
        <v>45870</v>
      </c>
      <c r="D74">
        <v>4</v>
      </c>
      <c r="E74">
        <v>187</v>
      </c>
      <c r="F74">
        <v>926500</v>
      </c>
      <c r="G74">
        <v>41</v>
      </c>
      <c r="H74">
        <v>1580.7099999999998</v>
      </c>
      <c r="I74">
        <v>7580800</v>
      </c>
      <c r="J74">
        <v>27</v>
      </c>
      <c r="K74">
        <v>139.07900000000001</v>
      </c>
      <c r="L74">
        <v>2007868</v>
      </c>
      <c r="M74" s="1">
        <v>46233</v>
      </c>
    </row>
    <row r="75" spans="1:13" x14ac:dyDescent="0.2">
      <c r="A75" t="s">
        <v>138</v>
      </c>
      <c r="B75" s="1">
        <v>46112</v>
      </c>
      <c r="C75" s="1">
        <v>46082</v>
      </c>
      <c r="D75">
        <v>4</v>
      </c>
      <c r="E75">
        <v>187</v>
      </c>
      <c r="F75">
        <v>926500</v>
      </c>
      <c r="G75">
        <v>56</v>
      </c>
      <c r="H75">
        <v>2343.9900000000002</v>
      </c>
      <c r="I75">
        <v>9435800</v>
      </c>
      <c r="J75">
        <v>27</v>
      </c>
      <c r="K75">
        <v>139.07900000000001</v>
      </c>
      <c r="L75">
        <v>2007868</v>
      </c>
      <c r="M75" s="1">
        <v>46233</v>
      </c>
    </row>
    <row r="76" spans="1:13" x14ac:dyDescent="0.2">
      <c r="A76" t="s">
        <v>138</v>
      </c>
      <c r="B76" s="1">
        <v>45777</v>
      </c>
      <c r="C76" s="1">
        <v>45748</v>
      </c>
      <c r="D76">
        <v>2</v>
      </c>
      <c r="E76">
        <v>170</v>
      </c>
      <c r="F76">
        <v>715000</v>
      </c>
      <c r="G76">
        <v>44</v>
      </c>
      <c r="H76">
        <v>2086.5000000000005</v>
      </c>
      <c r="I76">
        <v>9942300</v>
      </c>
      <c r="J76">
        <v>27</v>
      </c>
      <c r="K76">
        <v>139.07900000000001</v>
      </c>
      <c r="L76">
        <v>2007868</v>
      </c>
      <c r="M76" s="1">
        <v>46233</v>
      </c>
    </row>
    <row r="77" spans="1:13" x14ac:dyDescent="0.2">
      <c r="A77" t="s">
        <v>138</v>
      </c>
      <c r="B77" s="1">
        <v>45838</v>
      </c>
      <c r="C77" s="1">
        <v>45809</v>
      </c>
      <c r="D77">
        <v>3</v>
      </c>
      <c r="E77">
        <v>175</v>
      </c>
      <c r="F77">
        <v>776500</v>
      </c>
      <c r="G77">
        <v>34</v>
      </c>
      <c r="H77">
        <v>1580.7099999999998</v>
      </c>
      <c r="I77">
        <v>7580800</v>
      </c>
      <c r="J77">
        <v>27</v>
      </c>
      <c r="K77">
        <v>139.07900000000001</v>
      </c>
      <c r="L77">
        <v>2007868</v>
      </c>
      <c r="M77" s="1">
        <v>46233</v>
      </c>
    </row>
    <row r="78" spans="1:13" x14ac:dyDescent="0.2">
      <c r="A78" t="s">
        <v>138</v>
      </c>
      <c r="B78" s="1">
        <v>45869</v>
      </c>
      <c r="C78" s="1">
        <v>45839</v>
      </c>
      <c r="D78">
        <v>3</v>
      </c>
      <c r="E78">
        <v>175</v>
      </c>
      <c r="F78">
        <v>776500</v>
      </c>
      <c r="G78">
        <v>34</v>
      </c>
      <c r="H78">
        <v>1580.7099999999998</v>
      </c>
      <c r="I78">
        <v>7580800</v>
      </c>
      <c r="J78">
        <v>27</v>
      </c>
      <c r="K78">
        <v>139.07900000000001</v>
      </c>
      <c r="L78">
        <v>2007868</v>
      </c>
      <c r="M78" s="1">
        <v>46233</v>
      </c>
    </row>
    <row r="79" spans="1:13" x14ac:dyDescent="0.2">
      <c r="A79" t="s">
        <v>138</v>
      </c>
      <c r="B79" s="1">
        <v>45961</v>
      </c>
      <c r="C79" s="1">
        <v>45931</v>
      </c>
      <c r="D79">
        <v>4</v>
      </c>
      <c r="E79">
        <v>187</v>
      </c>
      <c r="F79">
        <v>926500</v>
      </c>
      <c r="G79">
        <v>54</v>
      </c>
      <c r="H79">
        <v>2338.9900000000002</v>
      </c>
      <c r="I79">
        <v>9380800</v>
      </c>
      <c r="J79">
        <v>27</v>
      </c>
      <c r="K79">
        <v>139.07900000000001</v>
      </c>
      <c r="L79">
        <v>2007868</v>
      </c>
      <c r="M79" s="1">
        <v>46233</v>
      </c>
    </row>
    <row r="80" spans="1:13" x14ac:dyDescent="0.2">
      <c r="A80" t="s">
        <v>138</v>
      </c>
      <c r="B80" s="1">
        <v>45688</v>
      </c>
      <c r="C80" s="1">
        <v>45658</v>
      </c>
      <c r="D80">
        <v>2</v>
      </c>
      <c r="E80">
        <v>170</v>
      </c>
      <c r="F80">
        <v>715000</v>
      </c>
      <c r="G80">
        <v>39</v>
      </c>
      <c r="H80">
        <v>1890.9400000000003</v>
      </c>
      <c r="I80">
        <v>8662300</v>
      </c>
      <c r="J80">
        <v>27</v>
      </c>
      <c r="K80">
        <v>139.07900000000001</v>
      </c>
      <c r="L80">
        <v>2007868</v>
      </c>
      <c r="M80" s="1">
        <v>46233</v>
      </c>
    </row>
    <row r="81" spans="1:13" x14ac:dyDescent="0.2">
      <c r="A81" t="s">
        <v>138</v>
      </c>
      <c r="B81" s="1">
        <v>45716</v>
      </c>
      <c r="C81" s="1">
        <v>45689</v>
      </c>
      <c r="D81">
        <v>2</v>
      </c>
      <c r="E81">
        <v>170</v>
      </c>
      <c r="F81">
        <v>715000</v>
      </c>
      <c r="G81">
        <v>40</v>
      </c>
      <c r="H81">
        <v>1936.5000000000002</v>
      </c>
      <c r="I81">
        <v>8662300</v>
      </c>
      <c r="J81">
        <v>27</v>
      </c>
      <c r="K81">
        <v>139.07900000000001</v>
      </c>
      <c r="L81">
        <v>2007868</v>
      </c>
      <c r="M81" s="1">
        <v>46233</v>
      </c>
    </row>
    <row r="82" spans="1:13" x14ac:dyDescent="0.2">
      <c r="A82" t="s">
        <v>138</v>
      </c>
      <c r="B82" s="1">
        <v>46142</v>
      </c>
      <c r="C82" s="1">
        <v>46113</v>
      </c>
      <c r="D82">
        <v>4</v>
      </c>
      <c r="E82">
        <v>187</v>
      </c>
      <c r="F82">
        <v>926500</v>
      </c>
      <c r="G82">
        <v>56</v>
      </c>
      <c r="H82">
        <v>2343.9900000000002</v>
      </c>
      <c r="I82">
        <v>9435800</v>
      </c>
      <c r="J82">
        <v>27</v>
      </c>
      <c r="K82">
        <v>139.07900000000001</v>
      </c>
      <c r="L82">
        <v>2007868</v>
      </c>
      <c r="M82" s="1">
        <v>46233</v>
      </c>
    </row>
    <row r="83" spans="1:13" x14ac:dyDescent="0.2">
      <c r="A83" t="s">
        <v>112</v>
      </c>
      <c r="B83" s="1">
        <v>46203</v>
      </c>
      <c r="C83" s="1">
        <v>46174</v>
      </c>
      <c r="D83">
        <v>1</v>
      </c>
      <c r="E83">
        <v>16</v>
      </c>
      <c r="F83">
        <v>150000</v>
      </c>
      <c r="G83">
        <v>44</v>
      </c>
      <c r="H83">
        <v>5410.3799999999992</v>
      </c>
      <c r="I83">
        <v>13861987</v>
      </c>
      <c r="J83">
        <v>54</v>
      </c>
      <c r="K83">
        <v>194.04500000000002</v>
      </c>
      <c r="L83">
        <v>2967220</v>
      </c>
      <c r="M83" s="1">
        <v>46233</v>
      </c>
    </row>
    <row r="84" spans="1:13" x14ac:dyDescent="0.2">
      <c r="A84" t="s">
        <v>86</v>
      </c>
      <c r="B84" s="1">
        <v>45626</v>
      </c>
      <c r="C84" s="1">
        <v>45597</v>
      </c>
      <c r="D84">
        <v>3</v>
      </c>
      <c r="E84">
        <v>102.5</v>
      </c>
      <c r="F84">
        <v>306640</v>
      </c>
      <c r="G84">
        <v>25</v>
      </c>
      <c r="H84">
        <v>1567.4499999999998</v>
      </c>
      <c r="I84">
        <v>2979915</v>
      </c>
      <c r="J84">
        <v>26</v>
      </c>
      <c r="K84">
        <v>214.12999999999997</v>
      </c>
      <c r="L84">
        <v>2009696</v>
      </c>
      <c r="M84" s="1">
        <v>46233</v>
      </c>
    </row>
    <row r="85" spans="1:13" x14ac:dyDescent="0.2">
      <c r="A85" t="s">
        <v>86</v>
      </c>
      <c r="B85" s="1">
        <v>45716</v>
      </c>
      <c r="C85" s="1">
        <v>45689</v>
      </c>
      <c r="D85">
        <v>3</v>
      </c>
      <c r="E85">
        <v>102.5</v>
      </c>
      <c r="F85">
        <v>306640</v>
      </c>
      <c r="G85">
        <v>32</v>
      </c>
      <c r="H85">
        <v>2468.4500000000007</v>
      </c>
      <c r="I85">
        <v>4971915</v>
      </c>
      <c r="J85">
        <v>26</v>
      </c>
      <c r="K85">
        <v>214.12999999999997</v>
      </c>
      <c r="L85">
        <v>2009696</v>
      </c>
      <c r="M85" s="1">
        <v>46233</v>
      </c>
    </row>
    <row r="86" spans="1:13" x14ac:dyDescent="0.2">
      <c r="A86" t="s">
        <v>86</v>
      </c>
      <c r="B86" s="1">
        <v>45473</v>
      </c>
      <c r="C86" s="1">
        <v>45444</v>
      </c>
      <c r="D86">
        <v>2</v>
      </c>
      <c r="E86">
        <v>52.5</v>
      </c>
      <c r="F86">
        <v>172640</v>
      </c>
      <c r="G86">
        <v>25</v>
      </c>
      <c r="H86">
        <v>1587.4499999999998</v>
      </c>
      <c r="I86">
        <v>2883915</v>
      </c>
      <c r="J86">
        <v>26</v>
      </c>
      <c r="K86">
        <v>214.12999999999997</v>
      </c>
      <c r="L86">
        <v>2009696</v>
      </c>
      <c r="M86" s="1">
        <v>46233</v>
      </c>
    </row>
    <row r="87" spans="1:13" x14ac:dyDescent="0.2">
      <c r="A87" t="s">
        <v>86</v>
      </c>
      <c r="B87" s="1">
        <v>45565</v>
      </c>
      <c r="C87" s="1">
        <v>45536</v>
      </c>
      <c r="D87">
        <v>2</v>
      </c>
      <c r="E87">
        <v>52.5</v>
      </c>
      <c r="F87">
        <v>172640</v>
      </c>
      <c r="G87">
        <v>26</v>
      </c>
      <c r="H87">
        <v>1617.4499999999998</v>
      </c>
      <c r="I87">
        <v>3113915</v>
      </c>
      <c r="J87">
        <v>26</v>
      </c>
      <c r="K87">
        <v>214.12999999999997</v>
      </c>
      <c r="L87">
        <v>2009696</v>
      </c>
      <c r="M87" s="1">
        <v>46233</v>
      </c>
    </row>
    <row r="88" spans="1:13" x14ac:dyDescent="0.2">
      <c r="A88" t="s">
        <v>86</v>
      </c>
      <c r="B88" s="1">
        <v>45596</v>
      </c>
      <c r="C88" s="1">
        <v>45566</v>
      </c>
      <c r="D88">
        <v>3</v>
      </c>
      <c r="E88">
        <v>102.5</v>
      </c>
      <c r="F88">
        <v>306640</v>
      </c>
      <c r="G88">
        <v>25</v>
      </c>
      <c r="H88">
        <v>1567.4499999999998</v>
      </c>
      <c r="I88">
        <v>2979915</v>
      </c>
      <c r="J88">
        <v>26</v>
      </c>
      <c r="K88">
        <v>214.12999999999997</v>
      </c>
      <c r="L88">
        <v>2009696</v>
      </c>
      <c r="M88" s="1">
        <v>46233</v>
      </c>
    </row>
    <row r="89" spans="1:13" x14ac:dyDescent="0.2">
      <c r="A89" t="s">
        <v>86</v>
      </c>
      <c r="B89" s="1">
        <v>45535</v>
      </c>
      <c r="C89" s="1">
        <v>45505</v>
      </c>
      <c r="D89">
        <v>2</v>
      </c>
      <c r="E89">
        <v>52.5</v>
      </c>
      <c r="F89">
        <v>172640</v>
      </c>
      <c r="G89">
        <v>26</v>
      </c>
      <c r="H89">
        <v>1617.4499999999998</v>
      </c>
      <c r="I89">
        <v>3113915</v>
      </c>
      <c r="J89">
        <v>26</v>
      </c>
      <c r="K89">
        <v>214.12999999999997</v>
      </c>
      <c r="L89">
        <v>2009696</v>
      </c>
      <c r="M89" s="1">
        <v>46233</v>
      </c>
    </row>
    <row r="90" spans="1:13" x14ac:dyDescent="0.2">
      <c r="A90" t="s">
        <v>86</v>
      </c>
      <c r="B90" s="1">
        <v>45504</v>
      </c>
      <c r="C90" s="1">
        <v>45474</v>
      </c>
      <c r="D90">
        <v>2</v>
      </c>
      <c r="E90">
        <v>52.5</v>
      </c>
      <c r="F90">
        <v>172640</v>
      </c>
      <c r="G90">
        <v>26</v>
      </c>
      <c r="H90">
        <v>1617.4499999999998</v>
      </c>
      <c r="I90">
        <v>3113915</v>
      </c>
      <c r="J90">
        <v>26</v>
      </c>
      <c r="K90">
        <v>214.12999999999997</v>
      </c>
      <c r="L90">
        <v>2009696</v>
      </c>
      <c r="M90" s="1">
        <v>46233</v>
      </c>
    </row>
    <row r="91" spans="1:13" x14ac:dyDescent="0.2">
      <c r="A91" t="s">
        <v>86</v>
      </c>
      <c r="B91" s="1">
        <v>45747</v>
      </c>
      <c r="C91" s="1">
        <v>45717</v>
      </c>
      <c r="D91">
        <v>3</v>
      </c>
      <c r="E91">
        <v>102.5</v>
      </c>
      <c r="F91">
        <v>306640</v>
      </c>
      <c r="G91">
        <v>42</v>
      </c>
      <c r="H91">
        <v>3702.4500000000007</v>
      </c>
      <c r="I91">
        <v>4971915</v>
      </c>
      <c r="J91">
        <v>26</v>
      </c>
      <c r="K91">
        <v>214.12999999999997</v>
      </c>
      <c r="L91">
        <v>2009696</v>
      </c>
      <c r="M91" s="1">
        <v>46233</v>
      </c>
    </row>
    <row r="92" spans="1:13" x14ac:dyDescent="0.2">
      <c r="A92" t="s">
        <v>138</v>
      </c>
      <c r="B92" s="1">
        <v>46203</v>
      </c>
      <c r="C92" s="1">
        <v>46174</v>
      </c>
      <c r="D92">
        <v>3</v>
      </c>
      <c r="E92">
        <v>97</v>
      </c>
      <c r="F92">
        <v>569000</v>
      </c>
      <c r="G92">
        <v>58</v>
      </c>
      <c r="H92">
        <v>2401.75</v>
      </c>
      <c r="I92">
        <v>9553800</v>
      </c>
      <c r="J92">
        <v>28</v>
      </c>
      <c r="K92">
        <v>229.07900000000001</v>
      </c>
      <c r="L92">
        <v>2365368</v>
      </c>
      <c r="M92" s="1">
        <v>46233</v>
      </c>
    </row>
    <row r="93" spans="1:13" x14ac:dyDescent="0.2">
      <c r="A93" t="s">
        <v>138</v>
      </c>
      <c r="B93" s="1">
        <v>46173</v>
      </c>
      <c r="C93" s="1">
        <v>46143</v>
      </c>
      <c r="D93">
        <v>3</v>
      </c>
      <c r="E93">
        <v>97</v>
      </c>
      <c r="F93">
        <v>569000</v>
      </c>
      <c r="G93">
        <v>57</v>
      </c>
      <c r="H93">
        <v>2376.9900000000002</v>
      </c>
      <c r="I93">
        <v>9435800</v>
      </c>
      <c r="J93">
        <v>28</v>
      </c>
      <c r="K93">
        <v>229.07900000000001</v>
      </c>
      <c r="L93">
        <v>2365368</v>
      </c>
      <c r="M93" s="1">
        <v>46233</v>
      </c>
    </row>
    <row r="94" spans="1:13" x14ac:dyDescent="0.2">
      <c r="A94" t="s">
        <v>127</v>
      </c>
      <c r="B94" s="1">
        <v>45991</v>
      </c>
      <c r="C94" s="1">
        <v>45962</v>
      </c>
      <c r="D94">
        <v>0</v>
      </c>
      <c r="E94">
        <v>0</v>
      </c>
      <c r="F94">
        <v>0</v>
      </c>
      <c r="G94">
        <v>19</v>
      </c>
      <c r="H94">
        <v>2559.8799999999997</v>
      </c>
      <c r="I94">
        <v>4958025</v>
      </c>
      <c r="J94">
        <v>31</v>
      </c>
      <c r="K94">
        <v>236.90000000000003</v>
      </c>
      <c r="L94">
        <v>1593993</v>
      </c>
      <c r="M94" s="1">
        <v>46233</v>
      </c>
    </row>
    <row r="95" spans="1:13" x14ac:dyDescent="0.2">
      <c r="A95" t="s">
        <v>86</v>
      </c>
      <c r="B95" s="1">
        <v>45869</v>
      </c>
      <c r="C95" s="1">
        <v>45839</v>
      </c>
      <c r="D95">
        <v>5</v>
      </c>
      <c r="E95">
        <v>322.5</v>
      </c>
      <c r="F95">
        <v>735640</v>
      </c>
      <c r="G95">
        <v>46</v>
      </c>
      <c r="H95">
        <v>4852.4500000000016</v>
      </c>
      <c r="I95">
        <v>4432915</v>
      </c>
      <c r="J95">
        <v>27</v>
      </c>
      <c r="K95">
        <v>244.12999999999997</v>
      </c>
      <c r="L95">
        <v>2119696</v>
      </c>
      <c r="M95" s="1">
        <v>46233</v>
      </c>
    </row>
    <row r="96" spans="1:13" x14ac:dyDescent="0.2">
      <c r="A96" t="s">
        <v>86</v>
      </c>
      <c r="B96" s="1">
        <v>45900</v>
      </c>
      <c r="C96" s="1">
        <v>45870</v>
      </c>
      <c r="D96">
        <v>5</v>
      </c>
      <c r="E96">
        <v>322.5</v>
      </c>
      <c r="F96">
        <v>735640</v>
      </c>
      <c r="G96">
        <v>52</v>
      </c>
      <c r="H96">
        <v>5652.4500000000007</v>
      </c>
      <c r="I96">
        <v>4432915</v>
      </c>
      <c r="J96">
        <v>27</v>
      </c>
      <c r="K96">
        <v>244.12999999999997</v>
      </c>
      <c r="L96">
        <v>2119696</v>
      </c>
      <c r="M96" s="1">
        <v>46233</v>
      </c>
    </row>
    <row r="97" spans="1:13" x14ac:dyDescent="0.2">
      <c r="A97" t="s">
        <v>86</v>
      </c>
      <c r="B97" s="1">
        <v>45777</v>
      </c>
      <c r="C97" s="1">
        <v>45748</v>
      </c>
      <c r="D97">
        <v>3</v>
      </c>
      <c r="E97">
        <v>122.5</v>
      </c>
      <c r="F97">
        <v>380640</v>
      </c>
      <c r="G97">
        <v>41</v>
      </c>
      <c r="H97">
        <v>3652.4500000000007</v>
      </c>
      <c r="I97">
        <v>4787915</v>
      </c>
      <c r="J97">
        <v>27</v>
      </c>
      <c r="K97">
        <v>244.12999999999997</v>
      </c>
      <c r="L97">
        <v>2119696</v>
      </c>
      <c r="M97" s="1">
        <v>46233</v>
      </c>
    </row>
    <row r="98" spans="1:13" x14ac:dyDescent="0.2">
      <c r="A98" t="s">
        <v>86</v>
      </c>
      <c r="B98" s="1">
        <v>45808</v>
      </c>
      <c r="C98" s="1">
        <v>45778</v>
      </c>
      <c r="D98">
        <v>3</v>
      </c>
      <c r="E98">
        <v>122.5</v>
      </c>
      <c r="F98">
        <v>380640</v>
      </c>
      <c r="G98">
        <v>44</v>
      </c>
      <c r="H98">
        <v>4052.4500000000012</v>
      </c>
      <c r="I98">
        <v>4787915</v>
      </c>
      <c r="J98">
        <v>27</v>
      </c>
      <c r="K98">
        <v>244.12999999999997</v>
      </c>
      <c r="L98">
        <v>2119696</v>
      </c>
      <c r="M98" s="1">
        <v>46233</v>
      </c>
    </row>
    <row r="99" spans="1:13" x14ac:dyDescent="0.2">
      <c r="A99" t="s">
        <v>86</v>
      </c>
      <c r="B99" s="1">
        <v>45838</v>
      </c>
      <c r="C99" s="1">
        <v>45809</v>
      </c>
      <c r="D99">
        <v>4</v>
      </c>
      <c r="E99">
        <v>322.5</v>
      </c>
      <c r="F99">
        <v>735640</v>
      </c>
      <c r="G99">
        <v>43</v>
      </c>
      <c r="H99">
        <v>3852.4500000000007</v>
      </c>
      <c r="I99">
        <v>4432915</v>
      </c>
      <c r="J99">
        <v>27</v>
      </c>
      <c r="K99">
        <v>244.12999999999997</v>
      </c>
      <c r="L99">
        <v>2119696</v>
      </c>
      <c r="M99" s="1">
        <v>46233</v>
      </c>
    </row>
    <row r="100" spans="1:13" x14ac:dyDescent="0.2">
      <c r="A100" t="s">
        <v>86</v>
      </c>
      <c r="B100" s="1">
        <v>45961</v>
      </c>
      <c r="C100" s="1">
        <v>45931</v>
      </c>
      <c r="D100">
        <v>5</v>
      </c>
      <c r="E100">
        <v>322.5</v>
      </c>
      <c r="F100">
        <v>735640</v>
      </c>
      <c r="G100">
        <v>71</v>
      </c>
      <c r="H100">
        <v>9582.4499999999971</v>
      </c>
      <c r="I100">
        <v>5482915</v>
      </c>
      <c r="J100">
        <v>27</v>
      </c>
      <c r="K100">
        <v>244.12999999999997</v>
      </c>
      <c r="L100">
        <v>2119696</v>
      </c>
      <c r="M100" s="1">
        <v>46233</v>
      </c>
    </row>
    <row r="101" spans="1:13" x14ac:dyDescent="0.2">
      <c r="A101" t="s">
        <v>86</v>
      </c>
      <c r="B101" s="1">
        <v>45930</v>
      </c>
      <c r="C101" s="1">
        <v>45901</v>
      </c>
      <c r="D101">
        <v>5</v>
      </c>
      <c r="E101">
        <v>322.5</v>
      </c>
      <c r="F101">
        <v>735640</v>
      </c>
      <c r="G101">
        <v>66</v>
      </c>
      <c r="H101">
        <v>8447.4500000000007</v>
      </c>
      <c r="I101">
        <v>4432915</v>
      </c>
      <c r="J101">
        <v>27</v>
      </c>
      <c r="K101">
        <v>244.12999999999997</v>
      </c>
      <c r="L101">
        <v>2119696</v>
      </c>
      <c r="M101" s="1">
        <v>46233</v>
      </c>
    </row>
    <row r="102" spans="1:13" x14ac:dyDescent="0.2">
      <c r="A102" t="s">
        <v>86</v>
      </c>
      <c r="B102" s="1">
        <v>45991</v>
      </c>
      <c r="C102" s="1">
        <v>45962</v>
      </c>
      <c r="D102">
        <v>4</v>
      </c>
      <c r="E102">
        <v>300</v>
      </c>
      <c r="F102">
        <v>673000</v>
      </c>
      <c r="G102">
        <v>74</v>
      </c>
      <c r="H102">
        <v>9762.4499999999971</v>
      </c>
      <c r="I102">
        <v>5482915</v>
      </c>
      <c r="J102">
        <v>28</v>
      </c>
      <c r="K102">
        <v>266.63</v>
      </c>
      <c r="L102">
        <v>2182336</v>
      </c>
      <c r="M102" s="1">
        <v>46233</v>
      </c>
    </row>
    <row r="103" spans="1:13" x14ac:dyDescent="0.2">
      <c r="A103" t="s">
        <v>86</v>
      </c>
      <c r="B103" s="1">
        <v>46053</v>
      </c>
      <c r="C103" s="1">
        <v>46023</v>
      </c>
      <c r="D103">
        <v>4</v>
      </c>
      <c r="E103">
        <v>300</v>
      </c>
      <c r="F103">
        <v>673000</v>
      </c>
      <c r="G103">
        <v>74</v>
      </c>
      <c r="H103">
        <v>9762.4499999999971</v>
      </c>
      <c r="I103">
        <v>5482915</v>
      </c>
      <c r="J103">
        <v>28</v>
      </c>
      <c r="K103">
        <v>266.63</v>
      </c>
      <c r="L103">
        <v>2182336</v>
      </c>
      <c r="M103" s="1">
        <v>46233</v>
      </c>
    </row>
    <row r="104" spans="1:13" x14ac:dyDescent="0.2">
      <c r="A104" t="s">
        <v>86</v>
      </c>
      <c r="B104" s="1">
        <v>46022</v>
      </c>
      <c r="C104" s="1">
        <v>45992</v>
      </c>
      <c r="D104">
        <v>4</v>
      </c>
      <c r="E104">
        <v>300</v>
      </c>
      <c r="F104">
        <v>673000</v>
      </c>
      <c r="G104">
        <v>74</v>
      </c>
      <c r="H104">
        <v>9762.4499999999971</v>
      </c>
      <c r="I104">
        <v>5482915</v>
      </c>
      <c r="J104">
        <v>28</v>
      </c>
      <c r="K104">
        <v>266.63</v>
      </c>
      <c r="L104">
        <v>2182336</v>
      </c>
      <c r="M104" s="1">
        <v>46233</v>
      </c>
    </row>
    <row r="105" spans="1:13" x14ac:dyDescent="0.2">
      <c r="A105" t="s">
        <v>86</v>
      </c>
      <c r="B105" s="1">
        <v>46081</v>
      </c>
      <c r="C105" s="1">
        <v>46054</v>
      </c>
      <c r="D105">
        <v>5</v>
      </c>
      <c r="E105">
        <v>500</v>
      </c>
      <c r="F105">
        <v>1028000</v>
      </c>
      <c r="G105">
        <v>73</v>
      </c>
      <c r="H105">
        <v>9562.4499999999971</v>
      </c>
      <c r="I105">
        <v>5127915</v>
      </c>
      <c r="J105">
        <v>28</v>
      </c>
      <c r="K105">
        <v>266.63</v>
      </c>
      <c r="L105">
        <v>2182336</v>
      </c>
      <c r="M105" s="1">
        <v>46233</v>
      </c>
    </row>
    <row r="106" spans="1:13" x14ac:dyDescent="0.2">
      <c r="A106" t="s">
        <v>33</v>
      </c>
      <c r="B106" s="1">
        <v>45838</v>
      </c>
      <c r="C106" s="1">
        <v>45809</v>
      </c>
      <c r="D106">
        <v>9</v>
      </c>
      <c r="E106">
        <v>1417</v>
      </c>
      <c r="F106">
        <v>101443</v>
      </c>
      <c r="G106">
        <v>115</v>
      </c>
      <c r="H106">
        <v>9819.2799999999988</v>
      </c>
      <c r="I106">
        <v>27809620</v>
      </c>
      <c r="J106">
        <v>39</v>
      </c>
      <c r="K106">
        <v>291.88900000000001</v>
      </c>
      <c r="L106">
        <v>4038316</v>
      </c>
      <c r="M106" s="1">
        <v>46233</v>
      </c>
    </row>
    <row r="107" spans="1:13" x14ac:dyDescent="0.2">
      <c r="A107" t="s">
        <v>33</v>
      </c>
      <c r="B107" s="1">
        <v>45961</v>
      </c>
      <c r="C107" s="1">
        <v>45931</v>
      </c>
      <c r="D107">
        <v>12</v>
      </c>
      <c r="E107">
        <v>1745</v>
      </c>
      <c r="F107">
        <v>1636443</v>
      </c>
      <c r="G107">
        <v>179</v>
      </c>
      <c r="H107">
        <v>12823.369999999999</v>
      </c>
      <c r="I107">
        <v>33287986</v>
      </c>
      <c r="J107">
        <v>39</v>
      </c>
      <c r="K107">
        <v>291.88900000000001</v>
      </c>
      <c r="L107">
        <v>4038316</v>
      </c>
      <c r="M107" s="1">
        <v>46233</v>
      </c>
    </row>
    <row r="108" spans="1:13" x14ac:dyDescent="0.2">
      <c r="A108" t="s">
        <v>33</v>
      </c>
      <c r="B108" s="1">
        <v>45991</v>
      </c>
      <c r="C108" s="1">
        <v>45962</v>
      </c>
      <c r="D108">
        <v>12</v>
      </c>
      <c r="E108">
        <v>1745</v>
      </c>
      <c r="F108">
        <v>1636443</v>
      </c>
      <c r="G108">
        <v>174</v>
      </c>
      <c r="H108">
        <v>14144.71</v>
      </c>
      <c r="I108">
        <v>37364941</v>
      </c>
      <c r="J108">
        <v>39</v>
      </c>
      <c r="K108">
        <v>291.88900000000001</v>
      </c>
      <c r="L108">
        <v>4038316</v>
      </c>
      <c r="M108" s="1">
        <v>46233</v>
      </c>
    </row>
    <row r="109" spans="1:13" x14ac:dyDescent="0.2">
      <c r="A109" t="s">
        <v>33</v>
      </c>
      <c r="B109" s="1">
        <v>46053</v>
      </c>
      <c r="C109" s="1">
        <v>46023</v>
      </c>
      <c r="D109">
        <v>16</v>
      </c>
      <c r="E109">
        <v>2029.7000000000003</v>
      </c>
      <c r="F109">
        <v>2572443</v>
      </c>
      <c r="G109">
        <v>189</v>
      </c>
      <c r="H109">
        <v>15018.59</v>
      </c>
      <c r="I109">
        <v>42538005</v>
      </c>
      <c r="J109">
        <v>39</v>
      </c>
      <c r="K109">
        <v>291.88900000000001</v>
      </c>
      <c r="L109">
        <v>4038316</v>
      </c>
      <c r="M109" s="1">
        <v>46233</v>
      </c>
    </row>
    <row r="110" spans="1:13" x14ac:dyDescent="0.2">
      <c r="A110" t="s">
        <v>33</v>
      </c>
      <c r="B110" s="1">
        <v>46081</v>
      </c>
      <c r="C110" s="1">
        <v>46054</v>
      </c>
      <c r="D110">
        <v>18</v>
      </c>
      <c r="E110">
        <v>2317.2000000000003</v>
      </c>
      <c r="F110">
        <v>3622443</v>
      </c>
      <c r="G110">
        <v>189</v>
      </c>
      <c r="H110">
        <v>14731.09</v>
      </c>
      <c r="I110">
        <v>43436929</v>
      </c>
      <c r="J110">
        <v>39</v>
      </c>
      <c r="K110">
        <v>291.88900000000001</v>
      </c>
      <c r="L110">
        <v>4038316</v>
      </c>
      <c r="M110" s="1">
        <v>46233</v>
      </c>
    </row>
    <row r="111" spans="1:13" x14ac:dyDescent="0.2">
      <c r="A111" t="s">
        <v>33</v>
      </c>
      <c r="B111" s="1">
        <v>45869</v>
      </c>
      <c r="C111" s="1">
        <v>45839</v>
      </c>
      <c r="D111">
        <v>9</v>
      </c>
      <c r="E111">
        <v>1417</v>
      </c>
      <c r="F111">
        <v>101443</v>
      </c>
      <c r="G111">
        <v>118</v>
      </c>
      <c r="H111">
        <v>9907.2099999999991</v>
      </c>
      <c r="I111">
        <v>28559620</v>
      </c>
      <c r="J111">
        <v>39</v>
      </c>
      <c r="K111">
        <v>291.88900000000001</v>
      </c>
      <c r="L111">
        <v>4038316</v>
      </c>
      <c r="M111" s="1">
        <v>46233</v>
      </c>
    </row>
    <row r="112" spans="1:13" x14ac:dyDescent="0.2">
      <c r="A112" t="s">
        <v>33</v>
      </c>
      <c r="B112" s="1">
        <v>46022</v>
      </c>
      <c r="C112" s="1">
        <v>45992</v>
      </c>
      <c r="D112">
        <v>12</v>
      </c>
      <c r="E112">
        <v>1745</v>
      </c>
      <c r="F112">
        <v>1636443</v>
      </c>
      <c r="G112">
        <v>174</v>
      </c>
      <c r="H112">
        <v>14144.71</v>
      </c>
      <c r="I112">
        <v>37364941</v>
      </c>
      <c r="J112">
        <v>39</v>
      </c>
      <c r="K112">
        <v>291.88900000000001</v>
      </c>
      <c r="L112">
        <v>4038316</v>
      </c>
      <c r="M112" s="1">
        <v>46233</v>
      </c>
    </row>
    <row r="113" spans="1:13" x14ac:dyDescent="0.2">
      <c r="A113" t="s">
        <v>33</v>
      </c>
      <c r="B113" s="1">
        <v>45900</v>
      </c>
      <c r="C113" s="1">
        <v>45870</v>
      </c>
      <c r="D113">
        <v>11</v>
      </c>
      <c r="E113">
        <v>1615</v>
      </c>
      <c r="F113">
        <v>1186443</v>
      </c>
      <c r="G113">
        <v>146</v>
      </c>
      <c r="H113">
        <v>11459.679999999997</v>
      </c>
      <c r="I113">
        <v>29409618</v>
      </c>
      <c r="J113">
        <v>39</v>
      </c>
      <c r="K113">
        <v>291.88900000000001</v>
      </c>
      <c r="L113">
        <v>4038316</v>
      </c>
      <c r="M113" s="1">
        <v>46233</v>
      </c>
    </row>
    <row r="114" spans="1:13" x14ac:dyDescent="0.2">
      <c r="A114" t="s">
        <v>33</v>
      </c>
      <c r="B114" s="1">
        <v>45688</v>
      </c>
      <c r="C114" s="1">
        <v>45658</v>
      </c>
      <c r="D114">
        <v>1</v>
      </c>
      <c r="E114">
        <v>33</v>
      </c>
      <c r="F114">
        <v>101443</v>
      </c>
      <c r="G114">
        <v>49</v>
      </c>
      <c r="H114">
        <v>2482</v>
      </c>
      <c r="I114">
        <v>10718700</v>
      </c>
      <c r="J114">
        <v>39</v>
      </c>
      <c r="K114">
        <v>291.88900000000001</v>
      </c>
      <c r="L114">
        <v>4038316</v>
      </c>
      <c r="M114" s="1">
        <v>46233</v>
      </c>
    </row>
    <row r="115" spans="1:13" x14ac:dyDescent="0.2">
      <c r="A115" t="s">
        <v>33</v>
      </c>
      <c r="B115" s="1">
        <v>45930</v>
      </c>
      <c r="C115" s="1">
        <v>45901</v>
      </c>
      <c r="D115">
        <v>12</v>
      </c>
      <c r="E115">
        <v>1745</v>
      </c>
      <c r="F115">
        <v>1636443</v>
      </c>
      <c r="G115">
        <v>144</v>
      </c>
      <c r="H115">
        <v>11269.21</v>
      </c>
      <c r="I115">
        <v>28659618</v>
      </c>
      <c r="J115">
        <v>39</v>
      </c>
      <c r="K115">
        <v>291.88900000000001</v>
      </c>
      <c r="L115">
        <v>4038316</v>
      </c>
      <c r="M115" s="1">
        <v>46233</v>
      </c>
    </row>
    <row r="116" spans="1:13" x14ac:dyDescent="0.2">
      <c r="A116" t="s">
        <v>33</v>
      </c>
      <c r="B116" s="1">
        <v>45777</v>
      </c>
      <c r="C116" s="1">
        <v>45748</v>
      </c>
      <c r="D116">
        <v>1</v>
      </c>
      <c r="E116">
        <v>33</v>
      </c>
      <c r="F116">
        <v>101443</v>
      </c>
      <c r="G116">
        <v>122</v>
      </c>
      <c r="H116">
        <v>11203.279999999999</v>
      </c>
      <c r="I116">
        <v>27809620</v>
      </c>
      <c r="J116">
        <v>39</v>
      </c>
      <c r="K116">
        <v>291.88900000000001</v>
      </c>
      <c r="L116">
        <v>4038316</v>
      </c>
      <c r="M116" s="1">
        <v>46233</v>
      </c>
    </row>
    <row r="117" spans="1:13" x14ac:dyDescent="0.2">
      <c r="A117" t="s">
        <v>33</v>
      </c>
      <c r="B117" s="1">
        <v>45747</v>
      </c>
      <c r="C117" s="1">
        <v>45717</v>
      </c>
      <c r="D117">
        <v>1</v>
      </c>
      <c r="E117">
        <v>33</v>
      </c>
      <c r="F117">
        <v>101443</v>
      </c>
      <c r="G117">
        <v>80</v>
      </c>
      <c r="H117">
        <v>5057.0600000000004</v>
      </c>
      <c r="I117">
        <v>22101700</v>
      </c>
      <c r="J117">
        <v>39</v>
      </c>
      <c r="K117">
        <v>291.88900000000001</v>
      </c>
      <c r="L117">
        <v>4038316</v>
      </c>
      <c r="M117" s="1">
        <v>46233</v>
      </c>
    </row>
    <row r="118" spans="1:13" x14ac:dyDescent="0.2">
      <c r="A118" t="s">
        <v>33</v>
      </c>
      <c r="B118" s="1">
        <v>45716</v>
      </c>
      <c r="C118" s="1">
        <v>45689</v>
      </c>
      <c r="D118">
        <v>1</v>
      </c>
      <c r="E118">
        <v>33</v>
      </c>
      <c r="F118">
        <v>101443</v>
      </c>
      <c r="G118">
        <v>55</v>
      </c>
      <c r="H118">
        <v>3283.6</v>
      </c>
      <c r="I118">
        <v>13618700</v>
      </c>
      <c r="J118">
        <v>39</v>
      </c>
      <c r="K118">
        <v>291.88900000000001</v>
      </c>
      <c r="L118">
        <v>4038316</v>
      </c>
      <c r="M118" s="1">
        <v>46233</v>
      </c>
    </row>
    <row r="119" spans="1:13" x14ac:dyDescent="0.2">
      <c r="A119" t="s">
        <v>33</v>
      </c>
      <c r="B119" s="1">
        <v>45808</v>
      </c>
      <c r="C119" s="1">
        <v>45778</v>
      </c>
      <c r="D119">
        <v>1</v>
      </c>
      <c r="E119">
        <v>33</v>
      </c>
      <c r="F119">
        <v>101443</v>
      </c>
      <c r="G119">
        <v>123</v>
      </c>
      <c r="H119">
        <v>11203.279999999999</v>
      </c>
      <c r="I119">
        <v>27809620</v>
      </c>
      <c r="J119">
        <v>39</v>
      </c>
      <c r="K119">
        <v>291.88900000000001</v>
      </c>
      <c r="L119">
        <v>4038316</v>
      </c>
      <c r="M119" s="1">
        <v>46233</v>
      </c>
    </row>
    <row r="120" spans="1:13" x14ac:dyDescent="0.2">
      <c r="A120" t="s">
        <v>86</v>
      </c>
      <c r="B120" s="1">
        <v>46203</v>
      </c>
      <c r="C120" s="1">
        <v>46174</v>
      </c>
      <c r="D120">
        <v>4</v>
      </c>
      <c r="E120">
        <v>450</v>
      </c>
      <c r="F120">
        <v>894000</v>
      </c>
      <c r="G120">
        <v>76</v>
      </c>
      <c r="H120">
        <v>9922.4499999999971</v>
      </c>
      <c r="I120">
        <v>5707915</v>
      </c>
      <c r="J120">
        <v>29</v>
      </c>
      <c r="K120">
        <v>316.63</v>
      </c>
      <c r="L120">
        <v>2316336</v>
      </c>
      <c r="M120" s="1">
        <v>46233</v>
      </c>
    </row>
    <row r="121" spans="1:13" x14ac:dyDescent="0.2">
      <c r="A121" t="s">
        <v>86</v>
      </c>
      <c r="B121" s="1">
        <v>46142</v>
      </c>
      <c r="C121" s="1">
        <v>46113</v>
      </c>
      <c r="D121">
        <v>4</v>
      </c>
      <c r="E121">
        <v>450</v>
      </c>
      <c r="F121">
        <v>894000</v>
      </c>
      <c r="G121">
        <v>75</v>
      </c>
      <c r="H121">
        <v>9862.4499999999971</v>
      </c>
      <c r="I121">
        <v>5627915</v>
      </c>
      <c r="J121">
        <v>29</v>
      </c>
      <c r="K121">
        <v>316.63</v>
      </c>
      <c r="L121">
        <v>2316336</v>
      </c>
      <c r="M121" s="1">
        <v>46233</v>
      </c>
    </row>
    <row r="122" spans="1:13" x14ac:dyDescent="0.2">
      <c r="A122" t="s">
        <v>86</v>
      </c>
      <c r="B122" s="1">
        <v>46173</v>
      </c>
      <c r="C122" s="1">
        <v>46143</v>
      </c>
      <c r="D122">
        <v>4</v>
      </c>
      <c r="E122">
        <v>450</v>
      </c>
      <c r="F122">
        <v>894000</v>
      </c>
      <c r="G122">
        <v>75</v>
      </c>
      <c r="H122">
        <v>9862.4499999999971</v>
      </c>
      <c r="I122">
        <v>5627915</v>
      </c>
      <c r="J122">
        <v>29</v>
      </c>
      <c r="K122">
        <v>316.63</v>
      </c>
      <c r="L122">
        <v>2316336</v>
      </c>
      <c r="M122" s="1">
        <v>46233</v>
      </c>
    </row>
    <row r="123" spans="1:13" x14ac:dyDescent="0.2">
      <c r="A123" t="s">
        <v>86</v>
      </c>
      <c r="B123" s="1">
        <v>46112</v>
      </c>
      <c r="C123" s="1">
        <v>46082</v>
      </c>
      <c r="D123">
        <v>4</v>
      </c>
      <c r="E123">
        <v>450</v>
      </c>
      <c r="F123">
        <v>894000</v>
      </c>
      <c r="G123">
        <v>73</v>
      </c>
      <c r="H123">
        <v>9562.4499999999971</v>
      </c>
      <c r="I123">
        <v>5127915</v>
      </c>
      <c r="J123">
        <v>29</v>
      </c>
      <c r="K123">
        <v>316.63</v>
      </c>
      <c r="L123">
        <v>2316336</v>
      </c>
      <c r="M123" s="1">
        <v>46233</v>
      </c>
    </row>
    <row r="124" spans="1:13" x14ac:dyDescent="0.2">
      <c r="A124" t="s">
        <v>33</v>
      </c>
      <c r="B124" s="1">
        <v>46203</v>
      </c>
      <c r="C124" s="1">
        <v>46174</v>
      </c>
      <c r="D124">
        <v>27</v>
      </c>
      <c r="E124">
        <v>3063.3000000000006</v>
      </c>
      <c r="F124">
        <v>6067000</v>
      </c>
      <c r="G124">
        <v>254</v>
      </c>
      <c r="H124">
        <v>17727.729999999996</v>
      </c>
      <c r="I124">
        <v>49043801</v>
      </c>
      <c r="J124">
        <v>40</v>
      </c>
      <c r="K124">
        <v>324.8889999999999</v>
      </c>
      <c r="L124">
        <v>4139759</v>
      </c>
      <c r="M124" s="1">
        <v>46233</v>
      </c>
    </row>
    <row r="125" spans="1:13" x14ac:dyDescent="0.2">
      <c r="A125" t="s">
        <v>33</v>
      </c>
      <c r="B125" s="1">
        <v>46173</v>
      </c>
      <c r="C125" s="1">
        <v>46143</v>
      </c>
      <c r="D125">
        <v>26</v>
      </c>
      <c r="E125">
        <v>2995.8000000000006</v>
      </c>
      <c r="F125">
        <v>5767000</v>
      </c>
      <c r="G125">
        <v>235</v>
      </c>
      <c r="H125">
        <v>17653.019999999997</v>
      </c>
      <c r="I125">
        <v>48499659</v>
      </c>
      <c r="J125">
        <v>40</v>
      </c>
      <c r="K125">
        <v>324.8889999999999</v>
      </c>
      <c r="L125">
        <v>4139759</v>
      </c>
      <c r="M125" s="1">
        <v>46233</v>
      </c>
    </row>
    <row r="126" spans="1:13" x14ac:dyDescent="0.2">
      <c r="A126" t="s">
        <v>33</v>
      </c>
      <c r="B126" s="1">
        <v>46142</v>
      </c>
      <c r="C126" s="1">
        <v>46113</v>
      </c>
      <c r="D126">
        <v>20</v>
      </c>
      <c r="E126">
        <v>2504.0000000000005</v>
      </c>
      <c r="F126">
        <v>4233000</v>
      </c>
      <c r="G126">
        <v>239</v>
      </c>
      <c r="H126">
        <v>17106.669999999998</v>
      </c>
      <c r="I126">
        <v>50673659</v>
      </c>
      <c r="J126">
        <v>40</v>
      </c>
      <c r="K126">
        <v>324.8889999999999</v>
      </c>
      <c r="L126">
        <v>4139759</v>
      </c>
      <c r="M126" s="1">
        <v>46233</v>
      </c>
    </row>
    <row r="127" spans="1:13" x14ac:dyDescent="0.2">
      <c r="A127" t="s">
        <v>33</v>
      </c>
      <c r="B127" s="1">
        <v>46112</v>
      </c>
      <c r="C127" s="1">
        <v>46082</v>
      </c>
      <c r="D127">
        <v>17</v>
      </c>
      <c r="E127">
        <v>2284.2000000000003</v>
      </c>
      <c r="F127">
        <v>3521000</v>
      </c>
      <c r="G127">
        <v>197</v>
      </c>
      <c r="H127">
        <v>15345.42</v>
      </c>
      <c r="I127">
        <v>45402929</v>
      </c>
      <c r="J127">
        <v>40</v>
      </c>
      <c r="K127">
        <v>324.8889999999999</v>
      </c>
      <c r="L127">
        <v>4139759</v>
      </c>
      <c r="M127" s="1">
        <v>46233</v>
      </c>
    </row>
    <row r="128" spans="1:13" x14ac:dyDescent="0.2">
      <c r="A128" t="s">
        <v>230</v>
      </c>
      <c r="B128" s="1">
        <v>46081</v>
      </c>
      <c r="C128" s="1">
        <v>46054</v>
      </c>
      <c r="D128">
        <v>25</v>
      </c>
      <c r="E128">
        <v>2265.5</v>
      </c>
      <c r="F128">
        <v>6900000</v>
      </c>
      <c r="G128">
        <v>19</v>
      </c>
      <c r="H128">
        <v>1677.62</v>
      </c>
      <c r="I128">
        <v>3000000</v>
      </c>
      <c r="J128">
        <v>10</v>
      </c>
      <c r="K128">
        <v>333.14</v>
      </c>
      <c r="L128">
        <v>1287768</v>
      </c>
      <c r="M128" s="1">
        <v>46233</v>
      </c>
    </row>
    <row r="129" spans="1:13" x14ac:dyDescent="0.2">
      <c r="A129" t="s">
        <v>174</v>
      </c>
      <c r="B129" s="1">
        <v>46053</v>
      </c>
      <c r="C129" s="1">
        <v>46023</v>
      </c>
      <c r="D129">
        <v>8</v>
      </c>
      <c r="E129">
        <v>1200</v>
      </c>
      <c r="F129">
        <v>4065301</v>
      </c>
      <c r="G129">
        <v>51</v>
      </c>
      <c r="H129">
        <v>8295.0600000000013</v>
      </c>
      <c r="I129">
        <v>0</v>
      </c>
      <c r="J129">
        <v>9</v>
      </c>
      <c r="K129">
        <v>338</v>
      </c>
      <c r="L129">
        <v>3862000</v>
      </c>
      <c r="M129" s="1">
        <v>46233</v>
      </c>
    </row>
    <row r="130" spans="1:13" x14ac:dyDescent="0.2">
      <c r="A130" t="s">
        <v>174</v>
      </c>
      <c r="B130" s="1">
        <v>45991</v>
      </c>
      <c r="C130" s="1">
        <v>45962</v>
      </c>
      <c r="D130">
        <v>5</v>
      </c>
      <c r="E130">
        <v>525</v>
      </c>
      <c r="F130">
        <v>1365301</v>
      </c>
      <c r="G130">
        <v>53</v>
      </c>
      <c r="H130">
        <v>8924.5</v>
      </c>
      <c r="I130">
        <v>2700000</v>
      </c>
      <c r="J130">
        <v>9</v>
      </c>
      <c r="K130">
        <v>338</v>
      </c>
      <c r="L130">
        <v>3862000</v>
      </c>
      <c r="M130" s="1">
        <v>46233</v>
      </c>
    </row>
    <row r="131" spans="1:13" x14ac:dyDescent="0.2">
      <c r="A131" t="s">
        <v>174</v>
      </c>
      <c r="B131" s="1">
        <v>46022</v>
      </c>
      <c r="C131" s="1">
        <v>45992</v>
      </c>
      <c r="D131">
        <v>6</v>
      </c>
      <c r="E131">
        <v>750</v>
      </c>
      <c r="F131">
        <v>2265301</v>
      </c>
      <c r="G131">
        <v>52</v>
      </c>
      <c r="H131">
        <v>8699.5</v>
      </c>
      <c r="I131">
        <v>1800000</v>
      </c>
      <c r="J131">
        <v>9</v>
      </c>
      <c r="K131">
        <v>338</v>
      </c>
      <c r="L131">
        <v>3862000</v>
      </c>
      <c r="M131" s="1">
        <v>46233</v>
      </c>
    </row>
    <row r="132" spans="1:13" x14ac:dyDescent="0.2">
      <c r="A132" t="s">
        <v>174</v>
      </c>
      <c r="B132" s="1">
        <v>46112</v>
      </c>
      <c r="C132" s="1">
        <v>46082</v>
      </c>
      <c r="D132">
        <v>7</v>
      </c>
      <c r="E132">
        <v>1190</v>
      </c>
      <c r="F132">
        <v>3975000</v>
      </c>
      <c r="G132">
        <v>61</v>
      </c>
      <c r="H132">
        <v>10295.06</v>
      </c>
      <c r="I132">
        <v>0</v>
      </c>
      <c r="J132">
        <v>10</v>
      </c>
      <c r="K132">
        <v>348</v>
      </c>
      <c r="L132">
        <v>3952301</v>
      </c>
      <c r="M132" s="1">
        <v>46233</v>
      </c>
    </row>
    <row r="133" spans="1:13" x14ac:dyDescent="0.2">
      <c r="A133" t="s">
        <v>174</v>
      </c>
      <c r="B133" s="1">
        <v>46203</v>
      </c>
      <c r="C133" s="1">
        <v>46174</v>
      </c>
      <c r="D133">
        <v>7</v>
      </c>
      <c r="E133">
        <v>1190</v>
      </c>
      <c r="F133">
        <v>3975000</v>
      </c>
      <c r="G133">
        <v>51</v>
      </c>
      <c r="H133">
        <v>8295.0600000000013</v>
      </c>
      <c r="I133">
        <v>0</v>
      </c>
      <c r="J133">
        <v>10</v>
      </c>
      <c r="K133">
        <v>348</v>
      </c>
      <c r="L133">
        <v>3952301</v>
      </c>
      <c r="M133" s="1">
        <v>46233</v>
      </c>
    </row>
    <row r="134" spans="1:13" x14ac:dyDescent="0.2">
      <c r="A134" t="s">
        <v>174</v>
      </c>
      <c r="B134" s="1">
        <v>46142</v>
      </c>
      <c r="C134" s="1">
        <v>46113</v>
      </c>
      <c r="D134">
        <v>7</v>
      </c>
      <c r="E134">
        <v>1190</v>
      </c>
      <c r="F134">
        <v>3975000</v>
      </c>
      <c r="G134">
        <v>61</v>
      </c>
      <c r="H134">
        <v>10295.06</v>
      </c>
      <c r="I134">
        <v>0</v>
      </c>
      <c r="J134">
        <v>10</v>
      </c>
      <c r="K134">
        <v>348</v>
      </c>
      <c r="L134">
        <v>3952301</v>
      </c>
      <c r="M134" s="1">
        <v>46233</v>
      </c>
    </row>
    <row r="135" spans="1:13" x14ac:dyDescent="0.2">
      <c r="A135" t="s">
        <v>174</v>
      </c>
      <c r="B135" s="1">
        <v>46081</v>
      </c>
      <c r="C135" s="1">
        <v>46054</v>
      </c>
      <c r="D135">
        <v>7</v>
      </c>
      <c r="E135">
        <v>1190</v>
      </c>
      <c r="F135">
        <v>3975000</v>
      </c>
      <c r="G135">
        <v>51</v>
      </c>
      <c r="H135">
        <v>8295.0600000000013</v>
      </c>
      <c r="I135">
        <v>0</v>
      </c>
      <c r="J135">
        <v>10</v>
      </c>
      <c r="K135">
        <v>348</v>
      </c>
      <c r="L135">
        <v>3952301</v>
      </c>
      <c r="M135" s="1">
        <v>46233</v>
      </c>
    </row>
    <row r="136" spans="1:13" x14ac:dyDescent="0.2">
      <c r="A136" t="s">
        <v>174</v>
      </c>
      <c r="B136" s="1">
        <v>46173</v>
      </c>
      <c r="C136" s="1">
        <v>46143</v>
      </c>
      <c r="D136">
        <v>7</v>
      </c>
      <c r="E136">
        <v>1190</v>
      </c>
      <c r="F136">
        <v>3975000</v>
      </c>
      <c r="G136">
        <v>61</v>
      </c>
      <c r="H136">
        <v>10295.06</v>
      </c>
      <c r="I136">
        <v>0</v>
      </c>
      <c r="J136">
        <v>10</v>
      </c>
      <c r="K136">
        <v>348</v>
      </c>
      <c r="L136">
        <v>3952301</v>
      </c>
      <c r="M136" s="1">
        <v>46233</v>
      </c>
    </row>
    <row r="137" spans="1:13" x14ac:dyDescent="0.2">
      <c r="A137" t="s">
        <v>147</v>
      </c>
      <c r="B137" s="1">
        <v>46173</v>
      </c>
      <c r="C137" s="1">
        <v>46143</v>
      </c>
      <c r="D137">
        <v>18</v>
      </c>
      <c r="E137">
        <v>2661.99</v>
      </c>
      <c r="F137">
        <v>6222040</v>
      </c>
      <c r="G137">
        <v>65</v>
      </c>
      <c r="H137">
        <v>4134.9600000000009</v>
      </c>
      <c r="I137">
        <v>8967084</v>
      </c>
      <c r="J137">
        <v>25</v>
      </c>
      <c r="K137">
        <v>354.33</v>
      </c>
      <c r="L137">
        <v>3187286</v>
      </c>
      <c r="M137" s="1">
        <v>46233</v>
      </c>
    </row>
    <row r="138" spans="1:13" x14ac:dyDescent="0.2">
      <c r="A138" t="s">
        <v>147</v>
      </c>
      <c r="B138" s="1">
        <v>46022</v>
      </c>
      <c r="C138" s="1">
        <v>45992</v>
      </c>
      <c r="D138">
        <v>8</v>
      </c>
      <c r="E138">
        <v>579.99</v>
      </c>
      <c r="F138">
        <v>1908140</v>
      </c>
      <c r="G138">
        <v>37</v>
      </c>
      <c r="H138">
        <v>4188.9600000000009</v>
      </c>
      <c r="I138">
        <v>10928899</v>
      </c>
      <c r="J138">
        <v>25</v>
      </c>
      <c r="K138">
        <v>354.33</v>
      </c>
      <c r="L138">
        <v>3187286</v>
      </c>
      <c r="M138" s="1">
        <v>46233</v>
      </c>
    </row>
    <row r="139" spans="1:13" x14ac:dyDescent="0.2">
      <c r="A139" t="s">
        <v>147</v>
      </c>
      <c r="B139" s="1">
        <v>46053</v>
      </c>
      <c r="C139" s="1">
        <v>46023</v>
      </c>
      <c r="D139">
        <v>8</v>
      </c>
      <c r="E139">
        <v>579.99</v>
      </c>
      <c r="F139">
        <v>1908140</v>
      </c>
      <c r="G139">
        <v>69</v>
      </c>
      <c r="H139">
        <v>5988.9599999999991</v>
      </c>
      <c r="I139">
        <v>12538899</v>
      </c>
      <c r="J139">
        <v>25</v>
      </c>
      <c r="K139">
        <v>354.33</v>
      </c>
      <c r="L139">
        <v>3187286</v>
      </c>
      <c r="M139" s="1">
        <v>46233</v>
      </c>
    </row>
    <row r="140" spans="1:13" x14ac:dyDescent="0.2">
      <c r="A140" t="s">
        <v>147</v>
      </c>
      <c r="B140" s="1">
        <v>46081</v>
      </c>
      <c r="C140" s="1">
        <v>46054</v>
      </c>
      <c r="D140">
        <v>9</v>
      </c>
      <c r="E140">
        <v>627.99</v>
      </c>
      <c r="F140">
        <v>1908140</v>
      </c>
      <c r="G140">
        <v>70</v>
      </c>
      <c r="H140">
        <v>6138.9599999999991</v>
      </c>
      <c r="I140">
        <v>13138899</v>
      </c>
      <c r="J140">
        <v>25</v>
      </c>
      <c r="K140">
        <v>354.33</v>
      </c>
      <c r="L140">
        <v>3187286</v>
      </c>
      <c r="M140" s="1">
        <v>46233</v>
      </c>
    </row>
    <row r="141" spans="1:13" x14ac:dyDescent="0.2">
      <c r="A141" t="s">
        <v>147</v>
      </c>
      <c r="B141" s="1">
        <v>46112</v>
      </c>
      <c r="C141" s="1">
        <v>46082</v>
      </c>
      <c r="D141">
        <v>11</v>
      </c>
      <c r="E141">
        <v>1827.99</v>
      </c>
      <c r="F141">
        <v>3359040</v>
      </c>
      <c r="G141">
        <v>71</v>
      </c>
      <c r="H141">
        <v>4968.9599999999991</v>
      </c>
      <c r="I141">
        <v>11830084</v>
      </c>
      <c r="J141">
        <v>25</v>
      </c>
      <c r="K141">
        <v>354.33</v>
      </c>
      <c r="L141">
        <v>3187286</v>
      </c>
      <c r="M141" s="1">
        <v>46233</v>
      </c>
    </row>
    <row r="142" spans="1:13" x14ac:dyDescent="0.2">
      <c r="A142" t="s">
        <v>147</v>
      </c>
      <c r="B142" s="1">
        <v>46142</v>
      </c>
      <c r="C142" s="1">
        <v>46113</v>
      </c>
      <c r="D142">
        <v>16</v>
      </c>
      <c r="E142">
        <v>2161.9899999999998</v>
      </c>
      <c r="F142">
        <v>4929040</v>
      </c>
      <c r="G142">
        <v>67</v>
      </c>
      <c r="H142">
        <v>4634.9599999999991</v>
      </c>
      <c r="I142">
        <v>10260084</v>
      </c>
      <c r="J142">
        <v>25</v>
      </c>
      <c r="K142">
        <v>354.33</v>
      </c>
      <c r="L142">
        <v>3187286</v>
      </c>
      <c r="M142" s="1">
        <v>46233</v>
      </c>
    </row>
    <row r="143" spans="1:13" x14ac:dyDescent="0.2">
      <c r="A143" t="s">
        <v>117</v>
      </c>
      <c r="B143" s="1">
        <v>45900</v>
      </c>
      <c r="C143" s="1">
        <v>45870</v>
      </c>
      <c r="D143">
        <v>6</v>
      </c>
      <c r="E143">
        <v>395</v>
      </c>
      <c r="F143">
        <v>1725000</v>
      </c>
      <c r="G143">
        <v>34</v>
      </c>
      <c r="H143">
        <v>1909.26</v>
      </c>
      <c r="I143">
        <v>7566000</v>
      </c>
      <c r="J143">
        <v>14</v>
      </c>
      <c r="K143">
        <v>364.03000000000003</v>
      </c>
      <c r="L143">
        <v>2830058</v>
      </c>
      <c r="M143" s="1">
        <v>46233</v>
      </c>
    </row>
    <row r="144" spans="1:13" x14ac:dyDescent="0.2">
      <c r="A144" t="s">
        <v>117</v>
      </c>
      <c r="B144" s="1">
        <v>45930</v>
      </c>
      <c r="C144" s="1">
        <v>45901</v>
      </c>
      <c r="D144">
        <v>6</v>
      </c>
      <c r="E144">
        <v>395</v>
      </c>
      <c r="F144">
        <v>1725000</v>
      </c>
      <c r="G144">
        <v>36</v>
      </c>
      <c r="H144">
        <v>2079.2600000000002</v>
      </c>
      <c r="I144">
        <v>7566000</v>
      </c>
      <c r="J144">
        <v>14</v>
      </c>
      <c r="K144">
        <v>364.03000000000003</v>
      </c>
      <c r="L144">
        <v>2830058</v>
      </c>
      <c r="M144" s="1">
        <v>46233</v>
      </c>
    </row>
    <row r="145" spans="1:13" x14ac:dyDescent="0.2">
      <c r="A145" t="s">
        <v>117</v>
      </c>
      <c r="B145" s="1">
        <v>45961</v>
      </c>
      <c r="C145" s="1">
        <v>45931</v>
      </c>
      <c r="D145">
        <v>7</v>
      </c>
      <c r="E145">
        <v>485</v>
      </c>
      <c r="F145">
        <v>1725000</v>
      </c>
      <c r="G145">
        <v>37</v>
      </c>
      <c r="H145">
        <v>2289.2600000000002</v>
      </c>
      <c r="I145">
        <v>7566000</v>
      </c>
      <c r="J145">
        <v>14</v>
      </c>
      <c r="K145">
        <v>364.03000000000003</v>
      </c>
      <c r="L145">
        <v>2830058</v>
      </c>
      <c r="M145" s="1">
        <v>46233</v>
      </c>
    </row>
    <row r="146" spans="1:13" x14ac:dyDescent="0.2">
      <c r="A146" t="s">
        <v>117</v>
      </c>
      <c r="B146" s="1">
        <v>46081</v>
      </c>
      <c r="C146" s="1">
        <v>46054</v>
      </c>
      <c r="D146">
        <v>12</v>
      </c>
      <c r="E146">
        <v>1056</v>
      </c>
      <c r="F146">
        <v>2013000</v>
      </c>
      <c r="G146">
        <v>35</v>
      </c>
      <c r="H146">
        <v>2059.2599999999998</v>
      </c>
      <c r="I146">
        <v>7566000</v>
      </c>
      <c r="J146">
        <v>15</v>
      </c>
      <c r="K146">
        <v>369.03000000000003</v>
      </c>
      <c r="L146">
        <v>2830058</v>
      </c>
      <c r="M146" s="1">
        <v>46233</v>
      </c>
    </row>
    <row r="147" spans="1:13" x14ac:dyDescent="0.2">
      <c r="A147" t="s">
        <v>117</v>
      </c>
      <c r="B147" s="1">
        <v>46112</v>
      </c>
      <c r="C147" s="1">
        <v>46082</v>
      </c>
      <c r="D147">
        <v>12</v>
      </c>
      <c r="E147">
        <v>1056</v>
      </c>
      <c r="F147">
        <v>2013000</v>
      </c>
      <c r="G147">
        <v>36</v>
      </c>
      <c r="H147">
        <v>2059.2599999999998</v>
      </c>
      <c r="I147">
        <v>7566000</v>
      </c>
      <c r="J147">
        <v>15</v>
      </c>
      <c r="K147">
        <v>369.03000000000003</v>
      </c>
      <c r="L147">
        <v>2830058</v>
      </c>
      <c r="M147" s="1">
        <v>46233</v>
      </c>
    </row>
    <row r="148" spans="1:13" x14ac:dyDescent="0.2">
      <c r="A148" t="s">
        <v>117</v>
      </c>
      <c r="B148" s="1">
        <v>46022</v>
      </c>
      <c r="C148" s="1">
        <v>45992</v>
      </c>
      <c r="D148">
        <v>9</v>
      </c>
      <c r="E148">
        <v>656</v>
      </c>
      <c r="F148">
        <v>2013000</v>
      </c>
      <c r="G148">
        <v>36</v>
      </c>
      <c r="H148">
        <v>2209.2599999999998</v>
      </c>
      <c r="I148">
        <v>7566000</v>
      </c>
      <c r="J148">
        <v>15</v>
      </c>
      <c r="K148">
        <v>369.03000000000003</v>
      </c>
      <c r="L148">
        <v>2830058</v>
      </c>
      <c r="M148" s="1">
        <v>46233</v>
      </c>
    </row>
    <row r="149" spans="1:13" x14ac:dyDescent="0.2">
      <c r="A149" t="s">
        <v>117</v>
      </c>
      <c r="B149" s="1">
        <v>46053</v>
      </c>
      <c r="C149" s="1">
        <v>46023</v>
      </c>
      <c r="D149">
        <v>11</v>
      </c>
      <c r="E149">
        <v>906</v>
      </c>
      <c r="F149">
        <v>2013000</v>
      </c>
      <c r="G149">
        <v>36</v>
      </c>
      <c r="H149">
        <v>2209.2599999999998</v>
      </c>
      <c r="I149">
        <v>7566000</v>
      </c>
      <c r="J149">
        <v>15</v>
      </c>
      <c r="K149">
        <v>369.03000000000003</v>
      </c>
      <c r="L149">
        <v>2830058</v>
      </c>
      <c r="M149" s="1">
        <v>46233</v>
      </c>
    </row>
    <row r="150" spans="1:13" x14ac:dyDescent="0.2">
      <c r="A150" t="s">
        <v>117</v>
      </c>
      <c r="B150" s="1">
        <v>45991</v>
      </c>
      <c r="C150" s="1">
        <v>45962</v>
      </c>
      <c r="D150">
        <v>7</v>
      </c>
      <c r="E150">
        <v>560</v>
      </c>
      <c r="F150">
        <v>1725000</v>
      </c>
      <c r="G150">
        <v>36</v>
      </c>
      <c r="H150">
        <v>2209.2599999999998</v>
      </c>
      <c r="I150">
        <v>7566000</v>
      </c>
      <c r="J150">
        <v>15</v>
      </c>
      <c r="K150">
        <v>369.03000000000003</v>
      </c>
      <c r="L150">
        <v>2830058</v>
      </c>
      <c r="M150" s="1">
        <v>46233</v>
      </c>
    </row>
    <row r="151" spans="1:13" x14ac:dyDescent="0.2">
      <c r="A151" t="s">
        <v>125</v>
      </c>
      <c r="B151" s="1">
        <v>45869</v>
      </c>
      <c r="C151" s="1">
        <v>45839</v>
      </c>
      <c r="D151">
        <v>18</v>
      </c>
      <c r="E151">
        <v>1303.5</v>
      </c>
      <c r="F151">
        <v>3790596</v>
      </c>
      <c r="G151">
        <v>92</v>
      </c>
      <c r="H151">
        <v>8063.8999999999987</v>
      </c>
      <c r="I151">
        <v>10690962</v>
      </c>
      <c r="J151">
        <v>23</v>
      </c>
      <c r="K151">
        <v>372.84</v>
      </c>
      <c r="L151">
        <v>1741847</v>
      </c>
      <c r="M151" s="1">
        <v>46233</v>
      </c>
    </row>
    <row r="152" spans="1:13" x14ac:dyDescent="0.2">
      <c r="A152" t="s">
        <v>135</v>
      </c>
      <c r="B152" s="1">
        <v>46142</v>
      </c>
      <c r="C152" s="1">
        <v>46113</v>
      </c>
      <c r="D152">
        <v>14</v>
      </c>
      <c r="E152">
        <v>1788.7</v>
      </c>
      <c r="F152">
        <v>7067580</v>
      </c>
      <c r="G152">
        <v>27</v>
      </c>
      <c r="H152">
        <v>859.00000000000023</v>
      </c>
      <c r="I152">
        <v>7024082</v>
      </c>
      <c r="J152">
        <v>18</v>
      </c>
      <c r="K152">
        <v>383.49</v>
      </c>
      <c r="L152">
        <v>1548663</v>
      </c>
      <c r="M152" s="1">
        <v>46233</v>
      </c>
    </row>
    <row r="153" spans="1:13" x14ac:dyDescent="0.2">
      <c r="A153" t="s">
        <v>125</v>
      </c>
      <c r="B153" s="1">
        <v>45900</v>
      </c>
      <c r="C153" s="1">
        <v>45870</v>
      </c>
      <c r="D153">
        <v>18</v>
      </c>
      <c r="E153">
        <v>1310</v>
      </c>
      <c r="F153">
        <v>3711196</v>
      </c>
      <c r="G153">
        <v>92</v>
      </c>
      <c r="H153">
        <v>7992.3999999999987</v>
      </c>
      <c r="I153">
        <v>10570362</v>
      </c>
      <c r="J153">
        <v>24</v>
      </c>
      <c r="K153">
        <v>437.84</v>
      </c>
      <c r="L153">
        <v>1941847</v>
      </c>
      <c r="M153" s="1">
        <v>46233</v>
      </c>
    </row>
    <row r="154" spans="1:13" x14ac:dyDescent="0.2">
      <c r="A154" t="s">
        <v>147</v>
      </c>
      <c r="B154" s="1">
        <v>46203</v>
      </c>
      <c r="C154" s="1">
        <v>46174</v>
      </c>
      <c r="D154">
        <v>17</v>
      </c>
      <c r="E154">
        <v>2565.9899999999998</v>
      </c>
      <c r="F154">
        <v>5937040</v>
      </c>
      <c r="G154">
        <v>67</v>
      </c>
      <c r="H154">
        <v>4219.880000000001</v>
      </c>
      <c r="I154">
        <v>9767084</v>
      </c>
      <c r="J154">
        <v>26</v>
      </c>
      <c r="K154">
        <v>450.33</v>
      </c>
      <c r="L154">
        <v>3472286</v>
      </c>
      <c r="M154" s="1">
        <v>46233</v>
      </c>
    </row>
    <row r="155" spans="1:13" x14ac:dyDescent="0.2">
      <c r="A155" t="s">
        <v>117</v>
      </c>
      <c r="B155" s="1">
        <v>46173</v>
      </c>
      <c r="C155" s="1">
        <v>46143</v>
      </c>
      <c r="D155">
        <v>11</v>
      </c>
      <c r="E155">
        <v>966</v>
      </c>
      <c r="F155">
        <v>1528000</v>
      </c>
      <c r="G155">
        <v>36</v>
      </c>
      <c r="H155">
        <v>2059.2599999999998</v>
      </c>
      <c r="I155">
        <v>7566000</v>
      </c>
      <c r="J155">
        <v>16</v>
      </c>
      <c r="K155">
        <v>459.03000000000003</v>
      </c>
      <c r="L155">
        <v>3315058</v>
      </c>
      <c r="M155" s="1">
        <v>46233</v>
      </c>
    </row>
    <row r="156" spans="1:13" x14ac:dyDescent="0.2">
      <c r="A156" t="s">
        <v>117</v>
      </c>
      <c r="B156" s="1">
        <v>46203</v>
      </c>
      <c r="C156" s="1">
        <v>46174</v>
      </c>
      <c r="D156">
        <v>11</v>
      </c>
      <c r="E156">
        <v>966</v>
      </c>
      <c r="F156">
        <v>1528000</v>
      </c>
      <c r="G156">
        <v>40</v>
      </c>
      <c r="H156">
        <v>2375.38</v>
      </c>
      <c r="I156">
        <v>10446000</v>
      </c>
      <c r="J156">
        <v>16</v>
      </c>
      <c r="K156">
        <v>459.03000000000003</v>
      </c>
      <c r="L156">
        <v>3315058</v>
      </c>
      <c r="M156" s="1">
        <v>46233</v>
      </c>
    </row>
    <row r="157" spans="1:13" x14ac:dyDescent="0.2">
      <c r="A157" t="s">
        <v>117</v>
      </c>
      <c r="B157" s="1">
        <v>46142</v>
      </c>
      <c r="C157" s="1">
        <v>46113</v>
      </c>
      <c r="D157">
        <v>11</v>
      </c>
      <c r="E157">
        <v>966</v>
      </c>
      <c r="F157">
        <v>1528000</v>
      </c>
      <c r="G157">
        <v>36</v>
      </c>
      <c r="H157">
        <v>2059.2599999999998</v>
      </c>
      <c r="I157">
        <v>7566000</v>
      </c>
      <c r="J157">
        <v>16</v>
      </c>
      <c r="K157">
        <v>459.03000000000003</v>
      </c>
      <c r="L157">
        <v>3315058</v>
      </c>
      <c r="M157" s="1">
        <v>46233</v>
      </c>
    </row>
    <row r="158" spans="1:13" x14ac:dyDescent="0.2">
      <c r="A158" t="s">
        <v>168</v>
      </c>
      <c r="B158" s="1">
        <v>45869</v>
      </c>
      <c r="C158" s="1">
        <v>45839</v>
      </c>
      <c r="D158">
        <v>5</v>
      </c>
      <c r="E158">
        <v>386</v>
      </c>
      <c r="F158">
        <v>2636000</v>
      </c>
      <c r="G158">
        <v>57</v>
      </c>
      <c r="H158">
        <v>5383</v>
      </c>
      <c r="I158">
        <v>13000000</v>
      </c>
      <c r="J158">
        <v>27</v>
      </c>
      <c r="K158">
        <v>473.81</v>
      </c>
      <c r="L158">
        <v>4336323</v>
      </c>
      <c r="M158" s="1">
        <v>46233</v>
      </c>
    </row>
    <row r="159" spans="1:13" x14ac:dyDescent="0.2">
      <c r="A159" t="s">
        <v>168</v>
      </c>
      <c r="B159" s="1">
        <v>45626</v>
      </c>
      <c r="C159" s="1">
        <v>45597</v>
      </c>
      <c r="D159">
        <v>5</v>
      </c>
      <c r="E159">
        <v>386</v>
      </c>
      <c r="F159">
        <v>2636000</v>
      </c>
      <c r="G159">
        <v>19</v>
      </c>
      <c r="H159">
        <v>2723</v>
      </c>
      <c r="I159">
        <v>0</v>
      </c>
      <c r="J159">
        <v>27</v>
      </c>
      <c r="K159">
        <v>473.81</v>
      </c>
      <c r="L159">
        <v>4336323</v>
      </c>
      <c r="M159" s="1">
        <v>46233</v>
      </c>
    </row>
    <row r="160" spans="1:13" x14ac:dyDescent="0.2">
      <c r="A160" t="s">
        <v>168</v>
      </c>
      <c r="B160" s="1">
        <v>45596</v>
      </c>
      <c r="C160" s="1">
        <v>45566</v>
      </c>
      <c r="D160">
        <v>5</v>
      </c>
      <c r="E160">
        <v>386</v>
      </c>
      <c r="F160">
        <v>2636000</v>
      </c>
      <c r="G160">
        <v>19</v>
      </c>
      <c r="H160">
        <v>2723</v>
      </c>
      <c r="I160">
        <v>0</v>
      </c>
      <c r="J160">
        <v>27</v>
      </c>
      <c r="K160">
        <v>473.81</v>
      </c>
      <c r="L160">
        <v>4336323</v>
      </c>
      <c r="M160" s="1">
        <v>46233</v>
      </c>
    </row>
    <row r="161" spans="1:13" x14ac:dyDescent="0.2">
      <c r="A161" t="s">
        <v>168</v>
      </c>
      <c r="B161" s="1">
        <v>45688</v>
      </c>
      <c r="C161" s="1">
        <v>45658</v>
      </c>
      <c r="D161">
        <v>5</v>
      </c>
      <c r="E161">
        <v>386</v>
      </c>
      <c r="F161">
        <v>2636000</v>
      </c>
      <c r="G161">
        <v>19</v>
      </c>
      <c r="H161">
        <v>2723</v>
      </c>
      <c r="I161">
        <v>0</v>
      </c>
      <c r="J161">
        <v>27</v>
      </c>
      <c r="K161">
        <v>473.81</v>
      </c>
      <c r="L161">
        <v>4336323</v>
      </c>
      <c r="M161" s="1">
        <v>46233</v>
      </c>
    </row>
    <row r="162" spans="1:13" x14ac:dyDescent="0.2">
      <c r="A162" t="s">
        <v>168</v>
      </c>
      <c r="B162" s="1">
        <v>45961</v>
      </c>
      <c r="C162" s="1">
        <v>45931</v>
      </c>
      <c r="D162">
        <v>9</v>
      </c>
      <c r="E162">
        <v>1162</v>
      </c>
      <c r="F162">
        <v>2636000</v>
      </c>
      <c r="G162">
        <v>109</v>
      </c>
      <c r="H162">
        <v>16728</v>
      </c>
      <c r="I162">
        <v>13000000</v>
      </c>
      <c r="J162">
        <v>27</v>
      </c>
      <c r="K162">
        <v>473.81</v>
      </c>
      <c r="L162">
        <v>4336323</v>
      </c>
      <c r="M162" s="1">
        <v>46233</v>
      </c>
    </row>
    <row r="163" spans="1:13" x14ac:dyDescent="0.2">
      <c r="A163" t="s">
        <v>168</v>
      </c>
      <c r="B163" s="1">
        <v>45657</v>
      </c>
      <c r="C163" s="1">
        <v>45627</v>
      </c>
      <c r="D163">
        <v>5</v>
      </c>
      <c r="E163">
        <v>386</v>
      </c>
      <c r="F163">
        <v>2636000</v>
      </c>
      <c r="G163">
        <v>19</v>
      </c>
      <c r="H163">
        <v>2723</v>
      </c>
      <c r="I163">
        <v>0</v>
      </c>
      <c r="J163">
        <v>27</v>
      </c>
      <c r="K163">
        <v>473.81</v>
      </c>
      <c r="L163">
        <v>4336323</v>
      </c>
      <c r="M163" s="1">
        <v>46233</v>
      </c>
    </row>
    <row r="164" spans="1:13" x14ac:dyDescent="0.2">
      <c r="A164" t="s">
        <v>168</v>
      </c>
      <c r="B164" s="1">
        <v>45808</v>
      </c>
      <c r="C164" s="1">
        <v>45778</v>
      </c>
      <c r="D164">
        <v>5</v>
      </c>
      <c r="E164">
        <v>386</v>
      </c>
      <c r="F164">
        <v>2636000</v>
      </c>
      <c r="G164">
        <v>45</v>
      </c>
      <c r="H164">
        <v>5323</v>
      </c>
      <c r="I164">
        <v>13000000</v>
      </c>
      <c r="J164">
        <v>27</v>
      </c>
      <c r="K164">
        <v>473.81</v>
      </c>
      <c r="L164">
        <v>4336323</v>
      </c>
      <c r="M164" s="1">
        <v>46233</v>
      </c>
    </row>
    <row r="165" spans="1:13" x14ac:dyDescent="0.2">
      <c r="A165" t="s">
        <v>168</v>
      </c>
      <c r="B165" s="1">
        <v>45930</v>
      </c>
      <c r="C165" s="1">
        <v>45901</v>
      </c>
      <c r="D165">
        <v>5</v>
      </c>
      <c r="E165">
        <v>386</v>
      </c>
      <c r="F165">
        <v>2636000</v>
      </c>
      <c r="G165">
        <v>107</v>
      </c>
      <c r="H165">
        <v>17033</v>
      </c>
      <c r="I165">
        <v>13000000</v>
      </c>
      <c r="J165">
        <v>27</v>
      </c>
      <c r="K165">
        <v>473.81</v>
      </c>
      <c r="L165">
        <v>4336323</v>
      </c>
      <c r="M165" s="1">
        <v>46233</v>
      </c>
    </row>
    <row r="166" spans="1:13" x14ac:dyDescent="0.2">
      <c r="A166" t="s">
        <v>168</v>
      </c>
      <c r="B166" s="1">
        <v>45747</v>
      </c>
      <c r="C166" s="1">
        <v>45717</v>
      </c>
      <c r="D166">
        <v>5</v>
      </c>
      <c r="E166">
        <v>386</v>
      </c>
      <c r="F166">
        <v>2636000</v>
      </c>
      <c r="G166">
        <v>19</v>
      </c>
      <c r="H166">
        <v>2723</v>
      </c>
      <c r="I166">
        <v>0</v>
      </c>
      <c r="J166">
        <v>27</v>
      </c>
      <c r="K166">
        <v>473.81</v>
      </c>
      <c r="L166">
        <v>4336323</v>
      </c>
      <c r="M166" s="1">
        <v>46233</v>
      </c>
    </row>
    <row r="167" spans="1:13" x14ac:dyDescent="0.2">
      <c r="A167" t="s">
        <v>168</v>
      </c>
      <c r="B167" s="1">
        <v>45838</v>
      </c>
      <c r="C167" s="1">
        <v>45809</v>
      </c>
      <c r="D167">
        <v>5</v>
      </c>
      <c r="E167">
        <v>386</v>
      </c>
      <c r="F167">
        <v>2636000</v>
      </c>
      <c r="G167">
        <v>45</v>
      </c>
      <c r="H167">
        <v>5323</v>
      </c>
      <c r="I167">
        <v>13000000</v>
      </c>
      <c r="J167">
        <v>27</v>
      </c>
      <c r="K167">
        <v>473.81</v>
      </c>
      <c r="L167">
        <v>4336323</v>
      </c>
      <c r="M167" s="1">
        <v>46233</v>
      </c>
    </row>
    <row r="168" spans="1:13" x14ac:dyDescent="0.2">
      <c r="A168" t="s">
        <v>168</v>
      </c>
      <c r="B168" s="1">
        <v>45900</v>
      </c>
      <c r="C168" s="1">
        <v>45870</v>
      </c>
      <c r="D168">
        <v>5</v>
      </c>
      <c r="E168">
        <v>386</v>
      </c>
      <c r="F168">
        <v>2636000</v>
      </c>
      <c r="G168">
        <v>107</v>
      </c>
      <c r="H168">
        <v>17033</v>
      </c>
      <c r="I168">
        <v>13000000</v>
      </c>
      <c r="J168">
        <v>27</v>
      </c>
      <c r="K168">
        <v>473.81</v>
      </c>
      <c r="L168">
        <v>4336323</v>
      </c>
      <c r="M168" s="1">
        <v>46233</v>
      </c>
    </row>
    <row r="169" spans="1:13" x14ac:dyDescent="0.2">
      <c r="A169" t="s">
        <v>168</v>
      </c>
      <c r="B169" s="1">
        <v>45777</v>
      </c>
      <c r="C169" s="1">
        <v>45748</v>
      </c>
      <c r="D169">
        <v>5</v>
      </c>
      <c r="E169">
        <v>386</v>
      </c>
      <c r="F169">
        <v>2636000</v>
      </c>
      <c r="G169">
        <v>19</v>
      </c>
      <c r="H169">
        <v>2723</v>
      </c>
      <c r="I169">
        <v>0</v>
      </c>
      <c r="J169">
        <v>27</v>
      </c>
      <c r="K169">
        <v>473.81</v>
      </c>
      <c r="L169">
        <v>4336323</v>
      </c>
      <c r="M169" s="1">
        <v>46233</v>
      </c>
    </row>
    <row r="170" spans="1:13" x14ac:dyDescent="0.2">
      <c r="A170" t="s">
        <v>168</v>
      </c>
      <c r="B170" s="1">
        <v>45991</v>
      </c>
      <c r="C170" s="1">
        <v>45962</v>
      </c>
      <c r="D170">
        <v>9</v>
      </c>
      <c r="E170">
        <v>1162</v>
      </c>
      <c r="F170">
        <v>2636000</v>
      </c>
      <c r="G170">
        <v>109</v>
      </c>
      <c r="H170">
        <v>16728</v>
      </c>
      <c r="I170">
        <v>13000000</v>
      </c>
      <c r="J170">
        <v>27</v>
      </c>
      <c r="K170">
        <v>473.81</v>
      </c>
      <c r="L170">
        <v>4336323</v>
      </c>
      <c r="M170" s="1">
        <v>46233</v>
      </c>
    </row>
    <row r="171" spans="1:13" x14ac:dyDescent="0.2">
      <c r="A171" t="s">
        <v>168</v>
      </c>
      <c r="B171" s="1">
        <v>45716</v>
      </c>
      <c r="C171" s="1">
        <v>45689</v>
      </c>
      <c r="D171">
        <v>5</v>
      </c>
      <c r="E171">
        <v>386</v>
      </c>
      <c r="F171">
        <v>2636000</v>
      </c>
      <c r="G171">
        <v>19</v>
      </c>
      <c r="H171">
        <v>2723</v>
      </c>
      <c r="I171">
        <v>0</v>
      </c>
      <c r="J171">
        <v>27</v>
      </c>
      <c r="K171">
        <v>473.81</v>
      </c>
      <c r="L171">
        <v>4336323</v>
      </c>
      <c r="M171" s="1">
        <v>46233</v>
      </c>
    </row>
    <row r="172" spans="1:13" x14ac:dyDescent="0.2">
      <c r="A172" t="s">
        <v>125</v>
      </c>
      <c r="B172" s="1">
        <v>45930</v>
      </c>
      <c r="C172" s="1">
        <v>45901</v>
      </c>
      <c r="D172">
        <v>22</v>
      </c>
      <c r="E172">
        <v>1796</v>
      </c>
      <c r="F172">
        <v>4916196</v>
      </c>
      <c r="G172">
        <v>84</v>
      </c>
      <c r="H172">
        <v>7279.9199999999992</v>
      </c>
      <c r="I172">
        <v>9119362</v>
      </c>
      <c r="J172">
        <v>26</v>
      </c>
      <c r="K172">
        <v>567.84</v>
      </c>
      <c r="L172">
        <v>2341847</v>
      </c>
      <c r="M172" s="1">
        <v>46233</v>
      </c>
    </row>
    <row r="173" spans="1:13" x14ac:dyDescent="0.2">
      <c r="A173" t="s">
        <v>103</v>
      </c>
      <c r="B173" s="1">
        <v>45991</v>
      </c>
      <c r="C173" s="1">
        <v>45962</v>
      </c>
      <c r="D173">
        <v>22</v>
      </c>
      <c r="E173">
        <v>1359</v>
      </c>
      <c r="F173">
        <v>6285000</v>
      </c>
      <c r="G173">
        <v>47</v>
      </c>
      <c r="H173">
        <v>3745.8199999999997</v>
      </c>
      <c r="I173">
        <v>8108959</v>
      </c>
      <c r="J173">
        <v>42</v>
      </c>
      <c r="K173">
        <v>606.70999999999992</v>
      </c>
      <c r="L173">
        <v>5121939</v>
      </c>
      <c r="M173" s="1">
        <v>46233</v>
      </c>
    </row>
    <row r="174" spans="1:13" x14ac:dyDescent="0.2">
      <c r="A174" t="s">
        <v>103</v>
      </c>
      <c r="B174" s="1">
        <v>45961</v>
      </c>
      <c r="C174" s="1">
        <v>45931</v>
      </c>
      <c r="D174">
        <v>22</v>
      </c>
      <c r="E174">
        <v>1359</v>
      </c>
      <c r="F174">
        <v>6285000</v>
      </c>
      <c r="G174">
        <v>40</v>
      </c>
      <c r="H174">
        <v>2845.82</v>
      </c>
      <c r="I174">
        <v>8108959</v>
      </c>
      <c r="J174">
        <v>42</v>
      </c>
      <c r="K174">
        <v>606.70999999999992</v>
      </c>
      <c r="L174">
        <v>5121939</v>
      </c>
      <c r="M174" s="1">
        <v>46233</v>
      </c>
    </row>
    <row r="175" spans="1:13" x14ac:dyDescent="0.2">
      <c r="A175" t="s">
        <v>103</v>
      </c>
      <c r="B175" s="1">
        <v>45869</v>
      </c>
      <c r="C175" s="1">
        <v>45839</v>
      </c>
      <c r="D175">
        <v>15</v>
      </c>
      <c r="E175">
        <v>852</v>
      </c>
      <c r="F175">
        <v>3785000</v>
      </c>
      <c r="G175">
        <v>43</v>
      </c>
      <c r="H175">
        <v>2911.92</v>
      </c>
      <c r="I175">
        <v>10768959</v>
      </c>
      <c r="J175">
        <v>42</v>
      </c>
      <c r="K175">
        <v>606.70999999999992</v>
      </c>
      <c r="L175">
        <v>5121939</v>
      </c>
      <c r="M175" s="1">
        <v>46233</v>
      </c>
    </row>
    <row r="176" spans="1:13" x14ac:dyDescent="0.2">
      <c r="A176" t="s">
        <v>103</v>
      </c>
      <c r="B176" s="1">
        <v>45900</v>
      </c>
      <c r="C176" s="1">
        <v>45870</v>
      </c>
      <c r="D176">
        <v>17</v>
      </c>
      <c r="E176">
        <v>972</v>
      </c>
      <c r="F176">
        <v>4385000</v>
      </c>
      <c r="G176">
        <v>44</v>
      </c>
      <c r="H176">
        <v>3070.82</v>
      </c>
      <c r="I176">
        <v>10008959</v>
      </c>
      <c r="J176">
        <v>42</v>
      </c>
      <c r="K176">
        <v>606.70999999999992</v>
      </c>
      <c r="L176">
        <v>5121939</v>
      </c>
      <c r="M176" s="1">
        <v>46233</v>
      </c>
    </row>
    <row r="177" spans="1:13" x14ac:dyDescent="0.2">
      <c r="A177" t="s">
        <v>103</v>
      </c>
      <c r="B177" s="1">
        <v>45838</v>
      </c>
      <c r="C177" s="1">
        <v>45809</v>
      </c>
      <c r="D177">
        <v>15</v>
      </c>
      <c r="E177">
        <v>852</v>
      </c>
      <c r="F177">
        <v>3785000</v>
      </c>
      <c r="G177">
        <v>42</v>
      </c>
      <c r="H177">
        <v>2911.92</v>
      </c>
      <c r="I177">
        <v>10768959</v>
      </c>
      <c r="J177">
        <v>42</v>
      </c>
      <c r="K177">
        <v>606.70999999999992</v>
      </c>
      <c r="L177">
        <v>5121939</v>
      </c>
      <c r="M177" s="1">
        <v>46233</v>
      </c>
    </row>
    <row r="178" spans="1:13" x14ac:dyDescent="0.2">
      <c r="A178" t="s">
        <v>103</v>
      </c>
      <c r="B178" s="1">
        <v>45930</v>
      </c>
      <c r="C178" s="1">
        <v>45901</v>
      </c>
      <c r="D178">
        <v>18</v>
      </c>
      <c r="E178">
        <v>1071</v>
      </c>
      <c r="F178">
        <v>5385000</v>
      </c>
      <c r="G178">
        <v>45</v>
      </c>
      <c r="H178">
        <v>3133.82</v>
      </c>
      <c r="I178">
        <v>9008959</v>
      </c>
      <c r="J178">
        <v>42</v>
      </c>
      <c r="K178">
        <v>606.70999999999992</v>
      </c>
      <c r="L178">
        <v>5121939</v>
      </c>
      <c r="M178" s="1">
        <v>46233</v>
      </c>
    </row>
    <row r="179" spans="1:13" x14ac:dyDescent="0.2">
      <c r="A179" t="s">
        <v>106</v>
      </c>
      <c r="B179" s="1">
        <v>46053</v>
      </c>
      <c r="C179" s="1">
        <v>46023</v>
      </c>
      <c r="D179">
        <v>11</v>
      </c>
      <c r="E179">
        <v>540.32000000000005</v>
      </c>
      <c r="F179">
        <v>2345000</v>
      </c>
      <c r="G179">
        <v>30</v>
      </c>
      <c r="H179">
        <v>1330.1999999999998</v>
      </c>
      <c r="I179">
        <v>6734620</v>
      </c>
      <c r="J179">
        <v>18</v>
      </c>
      <c r="K179">
        <v>607.85</v>
      </c>
      <c r="L179">
        <v>2513150</v>
      </c>
      <c r="M179" s="1">
        <v>46233</v>
      </c>
    </row>
    <row r="180" spans="1:13" x14ac:dyDescent="0.2">
      <c r="A180" t="s">
        <v>125</v>
      </c>
      <c r="B180" s="1">
        <v>45961</v>
      </c>
      <c r="C180" s="1">
        <v>45931</v>
      </c>
      <c r="D180">
        <v>23</v>
      </c>
      <c r="E180">
        <v>1951</v>
      </c>
      <c r="F180">
        <v>5438434</v>
      </c>
      <c r="G180">
        <v>82</v>
      </c>
      <c r="H180">
        <v>7059.9199999999992</v>
      </c>
      <c r="I180">
        <v>8397124</v>
      </c>
      <c r="J180">
        <v>27</v>
      </c>
      <c r="K180">
        <v>632.84</v>
      </c>
      <c r="L180">
        <v>2541847</v>
      </c>
      <c r="M180" s="1">
        <v>46233</v>
      </c>
    </row>
    <row r="181" spans="1:13" x14ac:dyDescent="0.2">
      <c r="A181" t="s">
        <v>103</v>
      </c>
      <c r="B181" s="1">
        <v>46142</v>
      </c>
      <c r="C181" s="1">
        <v>46113</v>
      </c>
      <c r="D181">
        <v>24</v>
      </c>
      <c r="E181">
        <v>1759</v>
      </c>
      <c r="F181">
        <v>7641360</v>
      </c>
      <c r="G181">
        <v>49</v>
      </c>
      <c r="H181">
        <v>4066.2</v>
      </c>
      <c r="I181">
        <v>9029215</v>
      </c>
      <c r="J181">
        <v>44</v>
      </c>
      <c r="K181">
        <v>643.20999999999992</v>
      </c>
      <c r="L181">
        <v>5262323</v>
      </c>
      <c r="M181" s="1">
        <v>46233</v>
      </c>
    </row>
    <row r="182" spans="1:13" x14ac:dyDescent="0.2">
      <c r="A182" t="s">
        <v>103</v>
      </c>
      <c r="B182" s="1">
        <v>46112</v>
      </c>
      <c r="C182" s="1">
        <v>46082</v>
      </c>
      <c r="D182">
        <v>24</v>
      </c>
      <c r="E182">
        <v>1759</v>
      </c>
      <c r="F182">
        <v>7641360</v>
      </c>
      <c r="G182">
        <v>43</v>
      </c>
      <c r="H182">
        <v>3316.2000000000003</v>
      </c>
      <c r="I182">
        <v>7912215</v>
      </c>
      <c r="J182">
        <v>44</v>
      </c>
      <c r="K182">
        <v>643.20999999999992</v>
      </c>
      <c r="L182">
        <v>5262323</v>
      </c>
      <c r="M182" s="1">
        <v>46233</v>
      </c>
    </row>
    <row r="183" spans="1:13" x14ac:dyDescent="0.2">
      <c r="A183" t="s">
        <v>103</v>
      </c>
      <c r="B183" s="1">
        <v>46053</v>
      </c>
      <c r="C183" s="1">
        <v>46023</v>
      </c>
      <c r="D183">
        <v>22</v>
      </c>
      <c r="E183">
        <v>1359</v>
      </c>
      <c r="F183">
        <v>6285000</v>
      </c>
      <c r="G183">
        <v>45</v>
      </c>
      <c r="H183">
        <v>3709.3199999999997</v>
      </c>
      <c r="I183">
        <v>7968575</v>
      </c>
      <c r="J183">
        <v>44</v>
      </c>
      <c r="K183">
        <v>643.20999999999992</v>
      </c>
      <c r="L183">
        <v>5262323</v>
      </c>
      <c r="M183" s="1">
        <v>46233</v>
      </c>
    </row>
    <row r="184" spans="1:13" x14ac:dyDescent="0.2">
      <c r="A184" t="s">
        <v>103</v>
      </c>
      <c r="B184" s="1">
        <v>46022</v>
      </c>
      <c r="C184" s="1">
        <v>45992</v>
      </c>
      <c r="D184">
        <v>22</v>
      </c>
      <c r="E184">
        <v>1359</v>
      </c>
      <c r="F184">
        <v>6285000</v>
      </c>
      <c r="G184">
        <v>45</v>
      </c>
      <c r="H184">
        <v>3709.3199999999997</v>
      </c>
      <c r="I184">
        <v>7968575</v>
      </c>
      <c r="J184">
        <v>44</v>
      </c>
      <c r="K184">
        <v>643.20999999999992</v>
      </c>
      <c r="L184">
        <v>5262323</v>
      </c>
      <c r="M184" s="1">
        <v>46233</v>
      </c>
    </row>
    <row r="185" spans="1:13" x14ac:dyDescent="0.2">
      <c r="A185" t="s">
        <v>103</v>
      </c>
      <c r="B185" s="1">
        <v>46081</v>
      </c>
      <c r="C185" s="1">
        <v>46054</v>
      </c>
      <c r="D185">
        <v>22</v>
      </c>
      <c r="E185">
        <v>1359</v>
      </c>
      <c r="F185">
        <v>6285000</v>
      </c>
      <c r="G185">
        <v>45</v>
      </c>
      <c r="H185">
        <v>3709.3199999999997</v>
      </c>
      <c r="I185">
        <v>7968575</v>
      </c>
      <c r="J185">
        <v>44</v>
      </c>
      <c r="K185">
        <v>643.20999999999992</v>
      </c>
      <c r="L185">
        <v>5262323</v>
      </c>
      <c r="M185" s="1">
        <v>46233</v>
      </c>
    </row>
    <row r="186" spans="1:13" x14ac:dyDescent="0.2">
      <c r="A186" t="s">
        <v>168</v>
      </c>
      <c r="B186" s="1">
        <v>46022</v>
      </c>
      <c r="C186" s="1">
        <v>45992</v>
      </c>
      <c r="D186">
        <v>7</v>
      </c>
      <c r="E186">
        <v>992</v>
      </c>
      <c r="F186">
        <v>636000</v>
      </c>
      <c r="G186">
        <v>109</v>
      </c>
      <c r="H186">
        <v>16728</v>
      </c>
      <c r="I186">
        <v>13000000</v>
      </c>
      <c r="J186">
        <v>29</v>
      </c>
      <c r="K186">
        <v>643.81000000000006</v>
      </c>
      <c r="L186">
        <v>6336323</v>
      </c>
      <c r="M186" s="1">
        <v>46233</v>
      </c>
    </row>
    <row r="187" spans="1:13" x14ac:dyDescent="0.2">
      <c r="A187" t="s">
        <v>168</v>
      </c>
      <c r="B187" s="1">
        <v>46053</v>
      </c>
      <c r="C187" s="1">
        <v>46023</v>
      </c>
      <c r="D187">
        <v>9</v>
      </c>
      <c r="E187">
        <v>1212</v>
      </c>
      <c r="F187">
        <v>636000</v>
      </c>
      <c r="G187">
        <v>107</v>
      </c>
      <c r="H187">
        <v>16508</v>
      </c>
      <c r="I187">
        <v>13000000</v>
      </c>
      <c r="J187">
        <v>29</v>
      </c>
      <c r="K187">
        <v>643.81000000000006</v>
      </c>
      <c r="L187">
        <v>6336323</v>
      </c>
      <c r="M187" s="1">
        <v>46233</v>
      </c>
    </row>
    <row r="188" spans="1:13" x14ac:dyDescent="0.2">
      <c r="A188" t="s">
        <v>103</v>
      </c>
      <c r="B188" s="1">
        <v>46173</v>
      </c>
      <c r="C188" s="1">
        <v>46143</v>
      </c>
      <c r="D188">
        <v>24</v>
      </c>
      <c r="E188">
        <v>1759</v>
      </c>
      <c r="F188">
        <v>7641360</v>
      </c>
      <c r="G188">
        <v>49</v>
      </c>
      <c r="H188">
        <v>4050.2599999999998</v>
      </c>
      <c r="I188">
        <v>8932773</v>
      </c>
      <c r="J188">
        <v>45</v>
      </c>
      <c r="K188">
        <v>671.70999999999992</v>
      </c>
      <c r="L188">
        <v>5371938</v>
      </c>
      <c r="M188" s="1">
        <v>46233</v>
      </c>
    </row>
    <row r="189" spans="1:13" x14ac:dyDescent="0.2">
      <c r="A189" t="s">
        <v>103</v>
      </c>
      <c r="B189" s="1">
        <v>46203</v>
      </c>
      <c r="C189" s="1">
        <v>46174</v>
      </c>
      <c r="D189">
        <v>24</v>
      </c>
      <c r="E189">
        <v>1759</v>
      </c>
      <c r="F189">
        <v>7641360</v>
      </c>
      <c r="G189">
        <v>49</v>
      </c>
      <c r="H189">
        <v>4050.2599999999998</v>
      </c>
      <c r="I189">
        <v>8932773</v>
      </c>
      <c r="J189">
        <v>45</v>
      </c>
      <c r="K189">
        <v>671.70999999999992</v>
      </c>
      <c r="L189">
        <v>5371938</v>
      </c>
      <c r="M189" s="1">
        <v>46233</v>
      </c>
    </row>
    <row r="190" spans="1:13" x14ac:dyDescent="0.2">
      <c r="A190" t="s">
        <v>125</v>
      </c>
      <c r="B190" s="1">
        <v>46081</v>
      </c>
      <c r="C190" s="1">
        <v>46054</v>
      </c>
      <c r="D190">
        <v>24</v>
      </c>
      <c r="E190">
        <v>2078</v>
      </c>
      <c r="F190">
        <v>5798434</v>
      </c>
      <c r="G190">
        <v>99</v>
      </c>
      <c r="H190">
        <v>7656.9199999999992</v>
      </c>
      <c r="I190">
        <v>9101294</v>
      </c>
      <c r="J190">
        <v>28</v>
      </c>
      <c r="K190">
        <v>697.84</v>
      </c>
      <c r="L190">
        <v>2741847</v>
      </c>
      <c r="M190" s="1">
        <v>46233</v>
      </c>
    </row>
    <row r="191" spans="1:13" x14ac:dyDescent="0.2">
      <c r="A191" t="s">
        <v>125</v>
      </c>
      <c r="B191" s="1">
        <v>46022</v>
      </c>
      <c r="C191" s="1">
        <v>45992</v>
      </c>
      <c r="D191">
        <v>24</v>
      </c>
      <c r="E191">
        <v>2078</v>
      </c>
      <c r="F191">
        <v>5798434</v>
      </c>
      <c r="G191">
        <v>105</v>
      </c>
      <c r="H191">
        <v>7117.9199999999992</v>
      </c>
      <c r="I191">
        <v>8899624</v>
      </c>
      <c r="J191">
        <v>28</v>
      </c>
      <c r="K191">
        <v>697.84</v>
      </c>
      <c r="L191">
        <v>2741847</v>
      </c>
      <c r="M191" s="1">
        <v>46233</v>
      </c>
    </row>
    <row r="192" spans="1:13" x14ac:dyDescent="0.2">
      <c r="A192" t="s">
        <v>125</v>
      </c>
      <c r="B192" s="1">
        <v>46053</v>
      </c>
      <c r="C192" s="1">
        <v>46023</v>
      </c>
      <c r="D192">
        <v>24</v>
      </c>
      <c r="E192">
        <v>2078</v>
      </c>
      <c r="F192">
        <v>5798434</v>
      </c>
      <c r="G192">
        <v>99</v>
      </c>
      <c r="H192">
        <v>7656.9199999999992</v>
      </c>
      <c r="I192">
        <v>9101294</v>
      </c>
      <c r="J192">
        <v>28</v>
      </c>
      <c r="K192">
        <v>697.84</v>
      </c>
      <c r="L192">
        <v>2741847</v>
      </c>
      <c r="M192" s="1">
        <v>46233</v>
      </c>
    </row>
    <row r="193" spans="1:13" x14ac:dyDescent="0.2">
      <c r="A193" t="s">
        <v>125</v>
      </c>
      <c r="B193" s="1">
        <v>46142</v>
      </c>
      <c r="C193" s="1">
        <v>46113</v>
      </c>
      <c r="D193">
        <v>28</v>
      </c>
      <c r="E193">
        <v>2351</v>
      </c>
      <c r="F193">
        <v>6198434</v>
      </c>
      <c r="G193">
        <v>117</v>
      </c>
      <c r="H193">
        <v>8331.1999999999971</v>
      </c>
      <c r="I193">
        <v>9021294</v>
      </c>
      <c r="J193">
        <v>28</v>
      </c>
      <c r="K193">
        <v>697.84</v>
      </c>
      <c r="L193">
        <v>2741847</v>
      </c>
      <c r="M193" s="1">
        <v>46233</v>
      </c>
    </row>
    <row r="194" spans="1:13" x14ac:dyDescent="0.2">
      <c r="A194" t="s">
        <v>125</v>
      </c>
      <c r="B194" s="1">
        <v>45991</v>
      </c>
      <c r="C194" s="1">
        <v>45962</v>
      </c>
      <c r="D194">
        <v>24</v>
      </c>
      <c r="E194">
        <v>2078</v>
      </c>
      <c r="F194">
        <v>5798434</v>
      </c>
      <c r="G194">
        <v>82</v>
      </c>
      <c r="H194">
        <v>7117.9199999999992</v>
      </c>
      <c r="I194">
        <v>8899624</v>
      </c>
      <c r="J194">
        <v>28</v>
      </c>
      <c r="K194">
        <v>697.84</v>
      </c>
      <c r="L194">
        <v>2741847</v>
      </c>
      <c r="M194" s="1">
        <v>46233</v>
      </c>
    </row>
    <row r="195" spans="1:13" x14ac:dyDescent="0.2">
      <c r="A195" t="s">
        <v>125</v>
      </c>
      <c r="B195" s="1">
        <v>46112</v>
      </c>
      <c r="C195" s="1">
        <v>46082</v>
      </c>
      <c r="D195">
        <v>28</v>
      </c>
      <c r="E195">
        <v>2351</v>
      </c>
      <c r="F195">
        <v>6198434</v>
      </c>
      <c r="G195">
        <v>105</v>
      </c>
      <c r="H195">
        <v>7863.9199999999992</v>
      </c>
      <c r="I195">
        <v>9021294</v>
      </c>
      <c r="J195">
        <v>28</v>
      </c>
      <c r="K195">
        <v>697.84</v>
      </c>
      <c r="L195">
        <v>2741847</v>
      </c>
      <c r="M195" s="1">
        <v>46233</v>
      </c>
    </row>
    <row r="196" spans="1:13" x14ac:dyDescent="0.2">
      <c r="A196" t="s">
        <v>168</v>
      </c>
      <c r="B196" s="1">
        <v>46173</v>
      </c>
      <c r="C196" s="1">
        <v>46143</v>
      </c>
      <c r="D196">
        <v>8</v>
      </c>
      <c r="E196">
        <v>1140</v>
      </c>
      <c r="F196">
        <v>318000</v>
      </c>
      <c r="G196">
        <v>183</v>
      </c>
      <c r="H196">
        <v>27020.260000000002</v>
      </c>
      <c r="I196">
        <v>26370401</v>
      </c>
      <c r="J196">
        <v>30</v>
      </c>
      <c r="K196">
        <v>715.81000000000006</v>
      </c>
      <c r="L196">
        <v>6654323</v>
      </c>
      <c r="M196" s="1">
        <v>46233</v>
      </c>
    </row>
    <row r="197" spans="1:13" x14ac:dyDescent="0.2">
      <c r="A197" t="s">
        <v>168</v>
      </c>
      <c r="B197" s="1">
        <v>46142</v>
      </c>
      <c r="C197" s="1">
        <v>46113</v>
      </c>
      <c r="D197">
        <v>8</v>
      </c>
      <c r="E197">
        <v>1140</v>
      </c>
      <c r="F197">
        <v>318000</v>
      </c>
      <c r="G197">
        <v>173</v>
      </c>
      <c r="H197">
        <v>25520.260000000002</v>
      </c>
      <c r="I197">
        <v>19751201</v>
      </c>
      <c r="J197">
        <v>30</v>
      </c>
      <c r="K197">
        <v>715.81000000000006</v>
      </c>
      <c r="L197">
        <v>6654323</v>
      </c>
      <c r="M197" s="1">
        <v>46233</v>
      </c>
    </row>
    <row r="198" spans="1:13" x14ac:dyDescent="0.2">
      <c r="A198" t="s">
        <v>168</v>
      </c>
      <c r="B198" s="1">
        <v>46081</v>
      </c>
      <c r="C198" s="1">
        <v>46054</v>
      </c>
      <c r="D198">
        <v>8</v>
      </c>
      <c r="E198">
        <v>1140</v>
      </c>
      <c r="F198">
        <v>318000</v>
      </c>
      <c r="G198">
        <v>167</v>
      </c>
      <c r="H198">
        <v>24008</v>
      </c>
      <c r="I198">
        <v>13000000</v>
      </c>
      <c r="J198">
        <v>30</v>
      </c>
      <c r="K198">
        <v>715.81000000000006</v>
      </c>
      <c r="L198">
        <v>6654323</v>
      </c>
      <c r="M198" s="1">
        <v>46233</v>
      </c>
    </row>
    <row r="199" spans="1:13" x14ac:dyDescent="0.2">
      <c r="A199" t="s">
        <v>168</v>
      </c>
      <c r="B199" s="1">
        <v>46203</v>
      </c>
      <c r="C199" s="1">
        <v>46174</v>
      </c>
      <c r="D199">
        <v>8</v>
      </c>
      <c r="E199">
        <v>1140</v>
      </c>
      <c r="F199">
        <v>318000</v>
      </c>
      <c r="G199">
        <v>183</v>
      </c>
      <c r="H199">
        <v>27020.260000000002</v>
      </c>
      <c r="I199">
        <v>26370401</v>
      </c>
      <c r="J199">
        <v>30</v>
      </c>
      <c r="K199">
        <v>715.81000000000006</v>
      </c>
      <c r="L199">
        <v>6654323</v>
      </c>
      <c r="M199" s="1">
        <v>46233</v>
      </c>
    </row>
    <row r="200" spans="1:13" x14ac:dyDescent="0.2">
      <c r="A200" t="s">
        <v>168</v>
      </c>
      <c r="B200" s="1">
        <v>46112</v>
      </c>
      <c r="C200" s="1">
        <v>46082</v>
      </c>
      <c r="D200">
        <v>8</v>
      </c>
      <c r="E200">
        <v>1140</v>
      </c>
      <c r="F200">
        <v>318000</v>
      </c>
      <c r="G200">
        <v>173</v>
      </c>
      <c r="H200">
        <v>25520.260000000002</v>
      </c>
      <c r="I200">
        <v>19751201</v>
      </c>
      <c r="J200">
        <v>30</v>
      </c>
      <c r="K200">
        <v>715.81000000000006</v>
      </c>
      <c r="L200">
        <v>6654323</v>
      </c>
      <c r="M200" s="1">
        <v>46233</v>
      </c>
    </row>
    <row r="201" spans="1:13" x14ac:dyDescent="0.2">
      <c r="A201" t="s">
        <v>154</v>
      </c>
      <c r="B201" s="1">
        <v>46203</v>
      </c>
      <c r="C201" s="1">
        <v>46174</v>
      </c>
      <c r="D201">
        <v>14</v>
      </c>
      <c r="E201">
        <v>1214</v>
      </c>
      <c r="F201">
        <v>3563000</v>
      </c>
      <c r="G201">
        <v>53</v>
      </c>
      <c r="H201">
        <v>4491.2699999999995</v>
      </c>
      <c r="I201">
        <v>5256800</v>
      </c>
      <c r="J201">
        <v>25</v>
      </c>
      <c r="K201">
        <v>856.35000000000014</v>
      </c>
      <c r="L201">
        <v>2931879</v>
      </c>
      <c r="M201" s="1">
        <v>46233</v>
      </c>
    </row>
    <row r="202" spans="1:13" x14ac:dyDescent="0.2">
      <c r="A202" t="s">
        <v>154</v>
      </c>
      <c r="B202" s="1">
        <v>46142</v>
      </c>
      <c r="C202" s="1">
        <v>46113</v>
      </c>
      <c r="D202">
        <v>12</v>
      </c>
      <c r="E202">
        <v>1131.5</v>
      </c>
      <c r="F202">
        <v>3563000</v>
      </c>
      <c r="G202">
        <v>40</v>
      </c>
      <c r="H202">
        <v>2912.53</v>
      </c>
      <c r="I202">
        <v>3140000</v>
      </c>
      <c r="J202">
        <v>25</v>
      </c>
      <c r="K202">
        <v>856.35000000000014</v>
      </c>
      <c r="L202">
        <v>2931879</v>
      </c>
      <c r="M202" s="1">
        <v>46233</v>
      </c>
    </row>
    <row r="203" spans="1:13" x14ac:dyDescent="0.2">
      <c r="A203" t="s">
        <v>154</v>
      </c>
      <c r="B203" s="1">
        <v>46053</v>
      </c>
      <c r="C203" s="1">
        <v>46023</v>
      </c>
      <c r="D203">
        <v>6</v>
      </c>
      <c r="E203">
        <v>547.5</v>
      </c>
      <c r="F203">
        <v>1718000</v>
      </c>
      <c r="G203">
        <v>26</v>
      </c>
      <c r="H203">
        <v>1846.88</v>
      </c>
      <c r="I203">
        <v>4785000</v>
      </c>
      <c r="J203">
        <v>25</v>
      </c>
      <c r="K203">
        <v>856.35000000000014</v>
      </c>
      <c r="L203">
        <v>2931879</v>
      </c>
      <c r="M203" s="1">
        <v>46233</v>
      </c>
    </row>
    <row r="204" spans="1:13" x14ac:dyDescent="0.2">
      <c r="A204" t="s">
        <v>154</v>
      </c>
      <c r="B204" s="1">
        <v>46173</v>
      </c>
      <c r="C204" s="1">
        <v>46143</v>
      </c>
      <c r="D204">
        <v>13</v>
      </c>
      <c r="E204">
        <v>1214</v>
      </c>
      <c r="F204">
        <v>3563000</v>
      </c>
      <c r="G204">
        <v>53</v>
      </c>
      <c r="H204">
        <v>4491.2699999999995</v>
      </c>
      <c r="I204">
        <v>5256800</v>
      </c>
      <c r="J204">
        <v>25</v>
      </c>
      <c r="K204">
        <v>856.35000000000014</v>
      </c>
      <c r="L204">
        <v>2931879</v>
      </c>
      <c r="M204" s="1">
        <v>46233</v>
      </c>
    </row>
    <row r="205" spans="1:13" x14ac:dyDescent="0.2">
      <c r="A205" t="s">
        <v>154</v>
      </c>
      <c r="B205" s="1">
        <v>46112</v>
      </c>
      <c r="C205" s="1">
        <v>46082</v>
      </c>
      <c r="D205">
        <v>12</v>
      </c>
      <c r="E205">
        <v>1131.5</v>
      </c>
      <c r="F205">
        <v>3563000</v>
      </c>
      <c r="G205">
        <v>39</v>
      </c>
      <c r="H205">
        <v>2912.53</v>
      </c>
      <c r="I205">
        <v>3140000</v>
      </c>
      <c r="J205">
        <v>25</v>
      </c>
      <c r="K205">
        <v>856.35000000000014</v>
      </c>
      <c r="L205">
        <v>2931879</v>
      </c>
      <c r="M205" s="1">
        <v>46233</v>
      </c>
    </row>
    <row r="206" spans="1:13" x14ac:dyDescent="0.2">
      <c r="A206" t="s">
        <v>154</v>
      </c>
      <c r="B206" s="1">
        <v>46022</v>
      </c>
      <c r="C206" s="1">
        <v>45992</v>
      </c>
      <c r="D206">
        <v>6</v>
      </c>
      <c r="E206">
        <v>547.5</v>
      </c>
      <c r="F206">
        <v>1718000</v>
      </c>
      <c r="G206">
        <v>25</v>
      </c>
      <c r="H206">
        <v>1846.88</v>
      </c>
      <c r="I206">
        <v>4785000</v>
      </c>
      <c r="J206">
        <v>25</v>
      </c>
      <c r="K206">
        <v>856.35000000000014</v>
      </c>
      <c r="L206">
        <v>2931879</v>
      </c>
      <c r="M206" s="1">
        <v>46233</v>
      </c>
    </row>
    <row r="207" spans="1:13" x14ac:dyDescent="0.2">
      <c r="A207" t="s">
        <v>154</v>
      </c>
      <c r="B207" s="1">
        <v>46081</v>
      </c>
      <c r="C207" s="1">
        <v>46054</v>
      </c>
      <c r="D207">
        <v>11</v>
      </c>
      <c r="E207">
        <v>1031.5</v>
      </c>
      <c r="F207">
        <v>3266000</v>
      </c>
      <c r="G207">
        <v>39</v>
      </c>
      <c r="H207">
        <v>2966.88</v>
      </c>
      <c r="I207">
        <v>3237000</v>
      </c>
      <c r="J207">
        <v>25</v>
      </c>
      <c r="K207">
        <v>856.35000000000014</v>
      </c>
      <c r="L207">
        <v>2931879</v>
      </c>
      <c r="M207" s="1">
        <v>46233</v>
      </c>
    </row>
    <row r="208" spans="1:13" x14ac:dyDescent="0.2">
      <c r="A208" t="s">
        <v>58</v>
      </c>
      <c r="B208" s="1">
        <v>44957</v>
      </c>
      <c r="C208" s="1">
        <v>44927</v>
      </c>
      <c r="D208">
        <v>6</v>
      </c>
      <c r="E208">
        <v>241.5</v>
      </c>
      <c r="F208">
        <v>1896450</v>
      </c>
      <c r="G208">
        <v>31</v>
      </c>
      <c r="H208">
        <v>2106.65</v>
      </c>
      <c r="I208">
        <v>9441800</v>
      </c>
      <c r="J208">
        <v>45</v>
      </c>
      <c r="K208">
        <v>884.20999999999992</v>
      </c>
      <c r="L208">
        <v>8994278</v>
      </c>
      <c r="M208" s="1">
        <v>46233</v>
      </c>
    </row>
    <row r="209" spans="1:13" x14ac:dyDescent="0.2">
      <c r="A209" t="s">
        <v>58</v>
      </c>
      <c r="B209" s="1">
        <v>44926</v>
      </c>
      <c r="C209" s="1">
        <v>44896</v>
      </c>
      <c r="D209">
        <v>5</v>
      </c>
      <c r="E209">
        <v>205.5</v>
      </c>
      <c r="F209">
        <v>1538450</v>
      </c>
      <c r="G209">
        <v>31</v>
      </c>
      <c r="H209">
        <v>2106.65</v>
      </c>
      <c r="I209">
        <v>9441800</v>
      </c>
      <c r="J209">
        <v>45</v>
      </c>
      <c r="K209">
        <v>884.20999999999992</v>
      </c>
      <c r="L209">
        <v>8994278</v>
      </c>
      <c r="M209" s="1">
        <v>46233</v>
      </c>
    </row>
    <row r="210" spans="1:13" x14ac:dyDescent="0.2">
      <c r="A210" t="s">
        <v>58</v>
      </c>
      <c r="B210" s="1">
        <v>44865</v>
      </c>
      <c r="C210" s="1">
        <v>44835</v>
      </c>
      <c r="D210">
        <v>5</v>
      </c>
      <c r="E210">
        <v>205.5</v>
      </c>
      <c r="F210">
        <v>1538450</v>
      </c>
      <c r="G210">
        <v>31</v>
      </c>
      <c r="H210">
        <v>2106.65</v>
      </c>
      <c r="I210">
        <v>9441800</v>
      </c>
      <c r="J210">
        <v>45</v>
      </c>
      <c r="K210">
        <v>884.20999999999992</v>
      </c>
      <c r="L210">
        <v>8994278</v>
      </c>
      <c r="M210" s="1">
        <v>46233</v>
      </c>
    </row>
    <row r="211" spans="1:13" x14ac:dyDescent="0.2">
      <c r="A211" t="s">
        <v>58</v>
      </c>
      <c r="B211" s="1">
        <v>44985</v>
      </c>
      <c r="C211" s="1">
        <v>44958</v>
      </c>
      <c r="D211">
        <v>7</v>
      </c>
      <c r="E211">
        <v>281.5</v>
      </c>
      <c r="F211">
        <v>2381450</v>
      </c>
      <c r="G211">
        <v>30</v>
      </c>
      <c r="H211">
        <v>2066.65</v>
      </c>
      <c r="I211">
        <v>8956800</v>
      </c>
      <c r="J211">
        <v>45</v>
      </c>
      <c r="K211">
        <v>884.20999999999992</v>
      </c>
      <c r="L211">
        <v>8994278</v>
      </c>
      <c r="M211" s="1">
        <v>46233</v>
      </c>
    </row>
    <row r="212" spans="1:13" x14ac:dyDescent="0.2">
      <c r="A212" t="s">
        <v>58</v>
      </c>
      <c r="B212" s="1">
        <v>44895</v>
      </c>
      <c r="C212" s="1">
        <v>44866</v>
      </c>
      <c r="D212">
        <v>5</v>
      </c>
      <c r="E212">
        <v>205.5</v>
      </c>
      <c r="F212">
        <v>1538450</v>
      </c>
      <c r="G212">
        <v>31</v>
      </c>
      <c r="H212">
        <v>2106.65</v>
      </c>
      <c r="I212">
        <v>9441800</v>
      </c>
      <c r="J212">
        <v>45</v>
      </c>
      <c r="K212">
        <v>884.20999999999992</v>
      </c>
      <c r="L212">
        <v>8994278</v>
      </c>
      <c r="M212" s="1">
        <v>46233</v>
      </c>
    </row>
    <row r="213" spans="1:13" x14ac:dyDescent="0.2">
      <c r="A213" t="s">
        <v>58</v>
      </c>
      <c r="B213" s="1">
        <v>45046</v>
      </c>
      <c r="C213" s="1">
        <v>45017</v>
      </c>
      <c r="D213">
        <v>11</v>
      </c>
      <c r="E213">
        <v>471.5</v>
      </c>
      <c r="F213">
        <v>3294160</v>
      </c>
      <c r="G213">
        <v>27</v>
      </c>
      <c r="H213">
        <v>1916.6499999999999</v>
      </c>
      <c r="I213">
        <v>8256800</v>
      </c>
      <c r="J213">
        <v>45</v>
      </c>
      <c r="K213">
        <v>884.20999999999992</v>
      </c>
      <c r="L213">
        <v>8994278</v>
      </c>
      <c r="M213" s="1">
        <v>46233</v>
      </c>
    </row>
    <row r="214" spans="1:13" x14ac:dyDescent="0.2">
      <c r="A214" t="s">
        <v>58</v>
      </c>
      <c r="B214" s="1">
        <v>44834</v>
      </c>
      <c r="C214" s="1">
        <v>44805</v>
      </c>
      <c r="D214">
        <v>5</v>
      </c>
      <c r="E214">
        <v>205.5</v>
      </c>
      <c r="F214">
        <v>1538450</v>
      </c>
      <c r="G214">
        <v>31</v>
      </c>
      <c r="H214">
        <v>2106.65</v>
      </c>
      <c r="I214">
        <v>9441800</v>
      </c>
      <c r="J214">
        <v>45</v>
      </c>
      <c r="K214">
        <v>884.20999999999992</v>
      </c>
      <c r="L214">
        <v>8994278</v>
      </c>
      <c r="M214" s="1">
        <v>46233</v>
      </c>
    </row>
    <row r="215" spans="1:13" x14ac:dyDescent="0.2">
      <c r="A215" t="s">
        <v>41</v>
      </c>
      <c r="B215" s="1">
        <v>45046</v>
      </c>
      <c r="C215" s="1">
        <v>45017</v>
      </c>
      <c r="D215">
        <v>13</v>
      </c>
      <c r="E215">
        <v>569</v>
      </c>
      <c r="F215">
        <v>4152403</v>
      </c>
      <c r="G215">
        <v>19</v>
      </c>
      <c r="H215">
        <v>876.65</v>
      </c>
      <c r="I215">
        <v>4654000</v>
      </c>
      <c r="J215">
        <v>44</v>
      </c>
      <c r="K215">
        <v>895.64</v>
      </c>
      <c r="L215">
        <v>7169316</v>
      </c>
      <c r="M215" s="1">
        <v>46233</v>
      </c>
    </row>
    <row r="216" spans="1:13" x14ac:dyDescent="0.2">
      <c r="A216" t="s">
        <v>41</v>
      </c>
      <c r="B216" s="1">
        <v>45107</v>
      </c>
      <c r="C216" s="1">
        <v>45078</v>
      </c>
      <c r="D216">
        <v>17</v>
      </c>
      <c r="E216">
        <v>787</v>
      </c>
      <c r="F216">
        <v>5191803</v>
      </c>
      <c r="G216">
        <v>27</v>
      </c>
      <c r="H216">
        <v>1439.65</v>
      </c>
      <c r="I216">
        <v>6619590</v>
      </c>
      <c r="J216">
        <v>44</v>
      </c>
      <c r="K216">
        <v>895.64</v>
      </c>
      <c r="L216">
        <v>7169316</v>
      </c>
      <c r="M216" s="1">
        <v>46233</v>
      </c>
    </row>
    <row r="217" spans="1:13" x14ac:dyDescent="0.2">
      <c r="A217" t="s">
        <v>41</v>
      </c>
      <c r="B217" s="1">
        <v>45077</v>
      </c>
      <c r="C217" s="1">
        <v>45047</v>
      </c>
      <c r="D217">
        <v>16</v>
      </c>
      <c r="E217">
        <v>742</v>
      </c>
      <c r="F217">
        <v>4706803</v>
      </c>
      <c r="G217">
        <v>25</v>
      </c>
      <c r="H217">
        <v>1196.6500000000001</v>
      </c>
      <c r="I217">
        <v>6239000</v>
      </c>
      <c r="J217">
        <v>44</v>
      </c>
      <c r="K217">
        <v>895.64</v>
      </c>
      <c r="L217">
        <v>7169316</v>
      </c>
      <c r="M217" s="1">
        <v>46233</v>
      </c>
    </row>
    <row r="218" spans="1:13" x14ac:dyDescent="0.2">
      <c r="A218" t="s">
        <v>58</v>
      </c>
      <c r="B218" s="1">
        <v>45169</v>
      </c>
      <c r="C218" s="1">
        <v>45139</v>
      </c>
      <c r="D218">
        <v>17</v>
      </c>
      <c r="E218">
        <v>852.5</v>
      </c>
      <c r="F218">
        <v>4437960</v>
      </c>
      <c r="G218">
        <v>28</v>
      </c>
      <c r="H218">
        <v>1910.1499999999999</v>
      </c>
      <c r="I218">
        <v>9046160</v>
      </c>
      <c r="J218">
        <v>46</v>
      </c>
      <c r="K218">
        <v>924.20999999999992</v>
      </c>
      <c r="L218">
        <v>9479278</v>
      </c>
      <c r="M218" s="1">
        <v>46233</v>
      </c>
    </row>
    <row r="219" spans="1:13" x14ac:dyDescent="0.2">
      <c r="A219" t="s">
        <v>44</v>
      </c>
      <c r="B219" s="1">
        <v>45535</v>
      </c>
      <c r="C219" s="1">
        <v>45505</v>
      </c>
      <c r="D219">
        <v>9</v>
      </c>
      <c r="E219">
        <v>709.77</v>
      </c>
      <c r="F219">
        <v>2345300</v>
      </c>
      <c r="G219">
        <v>44</v>
      </c>
      <c r="H219">
        <v>4863.28</v>
      </c>
      <c r="I219">
        <v>1878000</v>
      </c>
      <c r="J219">
        <v>20</v>
      </c>
      <c r="K219">
        <v>940.4899999999999</v>
      </c>
      <c r="L219">
        <v>5598382</v>
      </c>
      <c r="M219" s="1">
        <v>46233</v>
      </c>
    </row>
    <row r="220" spans="1:13" x14ac:dyDescent="0.2">
      <c r="A220" t="s">
        <v>44</v>
      </c>
      <c r="B220" s="1">
        <v>45565</v>
      </c>
      <c r="C220" s="1">
        <v>45536</v>
      </c>
      <c r="D220">
        <v>9</v>
      </c>
      <c r="E220">
        <v>709.77</v>
      </c>
      <c r="F220">
        <v>2345300</v>
      </c>
      <c r="G220">
        <v>44</v>
      </c>
      <c r="H220">
        <v>4863.28</v>
      </c>
      <c r="I220">
        <v>1878000</v>
      </c>
      <c r="J220">
        <v>20</v>
      </c>
      <c r="K220">
        <v>940.4899999999999</v>
      </c>
      <c r="L220">
        <v>5598382</v>
      </c>
      <c r="M220" s="1">
        <v>46233</v>
      </c>
    </row>
    <row r="221" spans="1:13" x14ac:dyDescent="0.2">
      <c r="A221" t="s">
        <v>44</v>
      </c>
      <c r="B221" s="1">
        <v>45504</v>
      </c>
      <c r="C221" s="1">
        <v>45474</v>
      </c>
      <c r="D221">
        <v>8</v>
      </c>
      <c r="E221">
        <v>584.77</v>
      </c>
      <c r="F221">
        <v>1861300</v>
      </c>
      <c r="G221">
        <v>44</v>
      </c>
      <c r="H221">
        <v>4863.28</v>
      </c>
      <c r="I221">
        <v>1878000</v>
      </c>
      <c r="J221">
        <v>20</v>
      </c>
      <c r="K221">
        <v>940.4899999999999</v>
      </c>
      <c r="L221">
        <v>5598382</v>
      </c>
      <c r="M221" s="1">
        <v>46233</v>
      </c>
    </row>
    <row r="222" spans="1:13" x14ac:dyDescent="0.2">
      <c r="A222" t="s">
        <v>44</v>
      </c>
      <c r="B222" s="1">
        <v>45473</v>
      </c>
      <c r="C222" s="1">
        <v>45444</v>
      </c>
      <c r="D222">
        <v>8</v>
      </c>
      <c r="E222">
        <v>584.77</v>
      </c>
      <c r="F222">
        <v>1861300</v>
      </c>
      <c r="G222">
        <v>44</v>
      </c>
      <c r="H222">
        <v>4863.28</v>
      </c>
      <c r="I222">
        <v>1878000</v>
      </c>
      <c r="J222">
        <v>20</v>
      </c>
      <c r="K222">
        <v>940.4899999999999</v>
      </c>
      <c r="L222">
        <v>5598382</v>
      </c>
      <c r="M222" s="1">
        <v>46233</v>
      </c>
    </row>
    <row r="223" spans="1:13" x14ac:dyDescent="0.2">
      <c r="A223" t="s">
        <v>41</v>
      </c>
      <c r="B223" s="1">
        <v>45138</v>
      </c>
      <c r="C223" s="1">
        <v>45108</v>
      </c>
      <c r="D223">
        <v>17</v>
      </c>
      <c r="E223">
        <v>815</v>
      </c>
      <c r="F223">
        <v>5324333</v>
      </c>
      <c r="G223">
        <v>26</v>
      </c>
      <c r="H223">
        <v>1343.65</v>
      </c>
      <c r="I223">
        <v>6331060</v>
      </c>
      <c r="J223">
        <v>45</v>
      </c>
      <c r="K223">
        <v>963.64000000000021</v>
      </c>
      <c r="L223">
        <v>7325316</v>
      </c>
      <c r="M223" s="1">
        <v>46233</v>
      </c>
    </row>
    <row r="224" spans="1:13" x14ac:dyDescent="0.2">
      <c r="A224" t="s">
        <v>58</v>
      </c>
      <c r="B224" s="1">
        <v>45199</v>
      </c>
      <c r="C224" s="1">
        <v>45170</v>
      </c>
      <c r="D224">
        <v>17</v>
      </c>
      <c r="E224">
        <v>839.5</v>
      </c>
      <c r="F224">
        <v>4081840</v>
      </c>
      <c r="G224">
        <v>27</v>
      </c>
      <c r="H224">
        <v>1883.1499999999999</v>
      </c>
      <c r="I224">
        <v>8917280</v>
      </c>
      <c r="J224">
        <v>47</v>
      </c>
      <c r="K224">
        <v>964.20999999999992</v>
      </c>
      <c r="L224">
        <v>9964278</v>
      </c>
      <c r="M224" s="1">
        <v>46233</v>
      </c>
    </row>
    <row r="225" spans="1:13" x14ac:dyDescent="0.2">
      <c r="A225" t="s">
        <v>58</v>
      </c>
      <c r="B225" s="1">
        <v>45230</v>
      </c>
      <c r="C225" s="1">
        <v>45200</v>
      </c>
      <c r="D225">
        <v>17</v>
      </c>
      <c r="E225">
        <v>839.5</v>
      </c>
      <c r="F225">
        <v>4081840</v>
      </c>
      <c r="G225">
        <v>32</v>
      </c>
      <c r="H225">
        <v>2179.15</v>
      </c>
      <c r="I225">
        <v>11046166</v>
      </c>
      <c r="J225">
        <v>47</v>
      </c>
      <c r="K225">
        <v>964.20999999999992</v>
      </c>
      <c r="L225">
        <v>9964278</v>
      </c>
      <c r="M225" s="1">
        <v>46233</v>
      </c>
    </row>
    <row r="226" spans="1:13" x14ac:dyDescent="0.2">
      <c r="A226" t="s">
        <v>58</v>
      </c>
      <c r="B226" s="1">
        <v>45351</v>
      </c>
      <c r="C226" s="1">
        <v>45323</v>
      </c>
      <c r="D226">
        <v>19</v>
      </c>
      <c r="E226">
        <v>1174.5</v>
      </c>
      <c r="F226">
        <v>4953170</v>
      </c>
      <c r="G226">
        <v>43</v>
      </c>
      <c r="H226">
        <v>2653.1500000000005</v>
      </c>
      <c r="I226">
        <v>13533776</v>
      </c>
      <c r="J226">
        <v>48</v>
      </c>
      <c r="K226">
        <v>999.20999999999992</v>
      </c>
      <c r="L226">
        <v>10235228</v>
      </c>
      <c r="M226" s="1">
        <v>46233</v>
      </c>
    </row>
    <row r="227" spans="1:13" x14ac:dyDescent="0.2">
      <c r="A227" t="s">
        <v>58</v>
      </c>
      <c r="B227" s="1">
        <v>45260</v>
      </c>
      <c r="C227" s="1">
        <v>45231</v>
      </c>
      <c r="D227">
        <v>17</v>
      </c>
      <c r="E227">
        <v>1002.5</v>
      </c>
      <c r="F227">
        <v>4210890</v>
      </c>
      <c r="G227">
        <v>34</v>
      </c>
      <c r="H227">
        <v>2189.15</v>
      </c>
      <c r="I227">
        <v>11336366</v>
      </c>
      <c r="J227">
        <v>48</v>
      </c>
      <c r="K227">
        <v>999.20999999999992</v>
      </c>
      <c r="L227">
        <v>10235228</v>
      </c>
      <c r="M227" s="1">
        <v>46233</v>
      </c>
    </row>
    <row r="228" spans="1:13" x14ac:dyDescent="0.2">
      <c r="A228" t="s">
        <v>58</v>
      </c>
      <c r="B228" s="1">
        <v>45322</v>
      </c>
      <c r="C228" s="1">
        <v>45292</v>
      </c>
      <c r="D228">
        <v>19</v>
      </c>
      <c r="E228">
        <v>1174.5</v>
      </c>
      <c r="F228">
        <v>4953170</v>
      </c>
      <c r="G228">
        <v>38</v>
      </c>
      <c r="H228">
        <v>2413.1500000000005</v>
      </c>
      <c r="I228">
        <v>12206278</v>
      </c>
      <c r="J228">
        <v>48</v>
      </c>
      <c r="K228">
        <v>999.20999999999992</v>
      </c>
      <c r="L228">
        <v>10235228</v>
      </c>
      <c r="M228" s="1">
        <v>46233</v>
      </c>
    </row>
    <row r="229" spans="1:13" x14ac:dyDescent="0.2">
      <c r="A229" t="s">
        <v>58</v>
      </c>
      <c r="B229" s="1">
        <v>45291</v>
      </c>
      <c r="C229" s="1">
        <v>45261</v>
      </c>
      <c r="D229">
        <v>17</v>
      </c>
      <c r="E229">
        <v>1002.5</v>
      </c>
      <c r="F229">
        <v>4210890</v>
      </c>
      <c r="G229">
        <v>40</v>
      </c>
      <c r="H229">
        <v>2585.1500000000005</v>
      </c>
      <c r="I229">
        <v>12948558</v>
      </c>
      <c r="J229">
        <v>48</v>
      </c>
      <c r="K229">
        <v>999.20999999999992</v>
      </c>
      <c r="L229">
        <v>10235228</v>
      </c>
      <c r="M229" s="1">
        <v>46233</v>
      </c>
    </row>
    <row r="230" spans="1:13" x14ac:dyDescent="0.2">
      <c r="A230" t="s">
        <v>125</v>
      </c>
      <c r="B230" s="1">
        <v>46173</v>
      </c>
      <c r="C230" s="1">
        <v>46143</v>
      </c>
      <c r="D230">
        <v>25</v>
      </c>
      <c r="E230">
        <v>2206</v>
      </c>
      <c r="F230">
        <v>5443434</v>
      </c>
      <c r="G230">
        <v>125</v>
      </c>
      <c r="H230">
        <v>8154.199999999998</v>
      </c>
      <c r="I230">
        <v>8831294</v>
      </c>
      <c r="J230">
        <v>33</v>
      </c>
      <c r="K230">
        <v>1022.84</v>
      </c>
      <c r="L230">
        <v>3741847</v>
      </c>
      <c r="M230" s="1">
        <v>46233</v>
      </c>
    </row>
    <row r="231" spans="1:13" x14ac:dyDescent="0.2">
      <c r="A231" t="s">
        <v>125</v>
      </c>
      <c r="B231" s="1">
        <v>46203</v>
      </c>
      <c r="C231" s="1">
        <v>46174</v>
      </c>
      <c r="D231">
        <v>25</v>
      </c>
      <c r="E231">
        <v>2206</v>
      </c>
      <c r="F231">
        <v>5443434</v>
      </c>
      <c r="G231">
        <v>139</v>
      </c>
      <c r="H231">
        <v>9204.1999999999989</v>
      </c>
      <c r="I231">
        <v>8831294</v>
      </c>
      <c r="J231">
        <v>33</v>
      </c>
      <c r="K231">
        <v>1022.84</v>
      </c>
      <c r="L231">
        <v>3741847</v>
      </c>
      <c r="M231" s="1">
        <v>46233</v>
      </c>
    </row>
    <row r="232" spans="1:13" x14ac:dyDescent="0.2">
      <c r="A232" t="s">
        <v>41</v>
      </c>
      <c r="B232" s="1">
        <v>45169</v>
      </c>
      <c r="C232" s="1">
        <v>45139</v>
      </c>
      <c r="D232">
        <v>17</v>
      </c>
      <c r="E232">
        <v>815</v>
      </c>
      <c r="F232">
        <v>5324333</v>
      </c>
      <c r="G232">
        <v>25</v>
      </c>
      <c r="H232">
        <v>1263.6500000000001</v>
      </c>
      <c r="I232">
        <v>6096060</v>
      </c>
      <c r="J232">
        <v>46</v>
      </c>
      <c r="K232">
        <v>1043.6400000000003</v>
      </c>
      <c r="L232">
        <v>7560316</v>
      </c>
      <c r="M232" s="1">
        <v>46233</v>
      </c>
    </row>
    <row r="233" spans="1:13" x14ac:dyDescent="0.2">
      <c r="A233" t="s">
        <v>58</v>
      </c>
      <c r="B233" s="1">
        <v>45382</v>
      </c>
      <c r="C233" s="1">
        <v>45352</v>
      </c>
      <c r="D233">
        <v>21</v>
      </c>
      <c r="E233">
        <v>1309</v>
      </c>
      <c r="F233">
        <v>6270556</v>
      </c>
      <c r="G233">
        <v>45</v>
      </c>
      <c r="H233">
        <v>2779.1900000000005</v>
      </c>
      <c r="I233">
        <v>14074690</v>
      </c>
      <c r="J233">
        <v>50</v>
      </c>
      <c r="K233">
        <v>1089.71</v>
      </c>
      <c r="L233">
        <v>10532728</v>
      </c>
      <c r="M233" s="1">
        <v>46233</v>
      </c>
    </row>
    <row r="234" spans="1:13" x14ac:dyDescent="0.2">
      <c r="A234" t="s">
        <v>56</v>
      </c>
      <c r="B234" s="1">
        <v>44957</v>
      </c>
      <c r="C234" s="1">
        <v>44927</v>
      </c>
      <c r="D234">
        <v>4</v>
      </c>
      <c r="E234">
        <v>255.2</v>
      </c>
      <c r="F234">
        <v>1072080</v>
      </c>
      <c r="G234">
        <v>58</v>
      </c>
      <c r="H234">
        <v>3803.3500000000004</v>
      </c>
      <c r="I234">
        <v>21891057</v>
      </c>
      <c r="J234">
        <v>69</v>
      </c>
      <c r="K234">
        <v>1098.0400000000002</v>
      </c>
      <c r="L234">
        <v>7841875</v>
      </c>
      <c r="M234" s="1">
        <v>46233</v>
      </c>
    </row>
    <row r="235" spans="1:13" x14ac:dyDescent="0.2">
      <c r="A235" t="s">
        <v>56</v>
      </c>
      <c r="B235" s="1">
        <v>45046</v>
      </c>
      <c r="C235" s="1">
        <v>45017</v>
      </c>
      <c r="D235">
        <v>5</v>
      </c>
      <c r="E235">
        <v>315.20000000000005</v>
      </c>
      <c r="F235">
        <v>1292080</v>
      </c>
      <c r="G235">
        <v>57</v>
      </c>
      <c r="H235">
        <v>3743.3500000000004</v>
      </c>
      <c r="I235">
        <v>21671057</v>
      </c>
      <c r="J235">
        <v>69</v>
      </c>
      <c r="K235">
        <v>1098.0400000000002</v>
      </c>
      <c r="L235">
        <v>7841875</v>
      </c>
      <c r="M235" s="1">
        <v>46233</v>
      </c>
    </row>
    <row r="236" spans="1:13" x14ac:dyDescent="0.2">
      <c r="A236" t="s">
        <v>56</v>
      </c>
      <c r="B236" s="1">
        <v>44985</v>
      </c>
      <c r="C236" s="1">
        <v>44958</v>
      </c>
      <c r="D236">
        <v>4</v>
      </c>
      <c r="E236">
        <v>255.2</v>
      </c>
      <c r="F236">
        <v>1072080</v>
      </c>
      <c r="G236">
        <v>58</v>
      </c>
      <c r="H236">
        <v>3803.3500000000004</v>
      </c>
      <c r="I236">
        <v>21891057</v>
      </c>
      <c r="J236">
        <v>69</v>
      </c>
      <c r="K236">
        <v>1098.0400000000002</v>
      </c>
      <c r="L236">
        <v>7841875</v>
      </c>
      <c r="M236" s="1">
        <v>46233</v>
      </c>
    </row>
    <row r="237" spans="1:13" x14ac:dyDescent="0.2">
      <c r="A237" t="s">
        <v>56</v>
      </c>
      <c r="B237" s="1">
        <v>45016</v>
      </c>
      <c r="C237" s="1">
        <v>44986</v>
      </c>
      <c r="D237">
        <v>4</v>
      </c>
      <c r="E237">
        <v>255.2</v>
      </c>
      <c r="F237">
        <v>1072080</v>
      </c>
      <c r="G237">
        <v>58</v>
      </c>
      <c r="H237">
        <v>3803.3500000000004</v>
      </c>
      <c r="I237">
        <v>21891057</v>
      </c>
      <c r="J237">
        <v>69</v>
      </c>
      <c r="K237">
        <v>1098.0400000000002</v>
      </c>
      <c r="L237">
        <v>7841875</v>
      </c>
      <c r="M237" s="1">
        <v>46233</v>
      </c>
    </row>
    <row r="238" spans="1:13" x14ac:dyDescent="0.2">
      <c r="A238" t="s">
        <v>56</v>
      </c>
      <c r="B238" s="1">
        <v>45077</v>
      </c>
      <c r="C238" s="1">
        <v>45047</v>
      </c>
      <c r="D238">
        <v>8</v>
      </c>
      <c r="E238">
        <v>474.80000000000007</v>
      </c>
      <c r="F238">
        <v>2057080</v>
      </c>
      <c r="G238">
        <v>58</v>
      </c>
      <c r="H238">
        <v>3853.3500000000004</v>
      </c>
      <c r="I238">
        <v>22191057</v>
      </c>
      <c r="J238">
        <v>69</v>
      </c>
      <c r="K238">
        <v>1098.0400000000002</v>
      </c>
      <c r="L238">
        <v>7841875</v>
      </c>
      <c r="M238" s="1">
        <v>46233</v>
      </c>
    </row>
    <row r="239" spans="1:13" x14ac:dyDescent="0.2">
      <c r="A239" t="s">
        <v>44</v>
      </c>
      <c r="B239" s="1">
        <v>45596</v>
      </c>
      <c r="C239" s="1">
        <v>45566</v>
      </c>
      <c r="D239">
        <v>12</v>
      </c>
      <c r="E239">
        <v>929.77</v>
      </c>
      <c r="F239">
        <v>3278600</v>
      </c>
      <c r="G239">
        <v>43</v>
      </c>
      <c r="H239">
        <v>4748.28</v>
      </c>
      <c r="I239">
        <v>1503000</v>
      </c>
      <c r="J239">
        <v>22</v>
      </c>
      <c r="K239">
        <v>1115.4900000000002</v>
      </c>
      <c r="L239">
        <v>6140082</v>
      </c>
      <c r="M239" s="1">
        <v>46233</v>
      </c>
    </row>
    <row r="240" spans="1:13" x14ac:dyDescent="0.2">
      <c r="A240" t="s">
        <v>44</v>
      </c>
      <c r="B240" s="1">
        <v>45626</v>
      </c>
      <c r="C240" s="1">
        <v>45597</v>
      </c>
      <c r="D240">
        <v>13</v>
      </c>
      <c r="E240">
        <v>1048.77</v>
      </c>
      <c r="F240">
        <v>3678600</v>
      </c>
      <c r="G240">
        <v>44</v>
      </c>
      <c r="H240">
        <v>4760.28</v>
      </c>
      <c r="I240">
        <v>1593000</v>
      </c>
      <c r="J240">
        <v>22</v>
      </c>
      <c r="K240">
        <v>1115.4900000000002</v>
      </c>
      <c r="L240">
        <v>6140082</v>
      </c>
      <c r="M240" s="1">
        <v>46233</v>
      </c>
    </row>
    <row r="241" spans="1:13" x14ac:dyDescent="0.2">
      <c r="A241" t="s">
        <v>44</v>
      </c>
      <c r="B241" s="1">
        <v>45657</v>
      </c>
      <c r="C241" s="1">
        <v>45627</v>
      </c>
      <c r="D241">
        <v>14</v>
      </c>
      <c r="E241">
        <v>1068.77</v>
      </c>
      <c r="F241">
        <v>3778600</v>
      </c>
      <c r="G241">
        <v>43</v>
      </c>
      <c r="H241">
        <v>4740.28</v>
      </c>
      <c r="I241">
        <v>1493000</v>
      </c>
      <c r="J241">
        <v>22</v>
      </c>
      <c r="K241">
        <v>1115.4900000000002</v>
      </c>
      <c r="L241">
        <v>6140082</v>
      </c>
      <c r="M241" s="1">
        <v>46233</v>
      </c>
    </row>
    <row r="242" spans="1:13" x14ac:dyDescent="0.2">
      <c r="A242" t="s">
        <v>58</v>
      </c>
      <c r="B242" s="1">
        <v>45473</v>
      </c>
      <c r="C242" s="1">
        <v>45444</v>
      </c>
      <c r="D242">
        <v>23</v>
      </c>
      <c r="E242">
        <v>1523</v>
      </c>
      <c r="F242">
        <v>7455876</v>
      </c>
      <c r="G242">
        <v>54</v>
      </c>
      <c r="H242">
        <v>3234.57</v>
      </c>
      <c r="I242">
        <v>16708238</v>
      </c>
      <c r="J242">
        <v>51</v>
      </c>
      <c r="K242">
        <v>1116.71</v>
      </c>
      <c r="L242">
        <v>10661608</v>
      </c>
      <c r="M242" s="1">
        <v>46233</v>
      </c>
    </row>
    <row r="243" spans="1:13" x14ac:dyDescent="0.2">
      <c r="A243" t="s">
        <v>58</v>
      </c>
      <c r="B243" s="1">
        <v>45412</v>
      </c>
      <c r="C243" s="1">
        <v>45383</v>
      </c>
      <c r="D243">
        <v>20</v>
      </c>
      <c r="E243">
        <v>1282</v>
      </c>
      <c r="F243">
        <v>6141676</v>
      </c>
      <c r="G243">
        <v>48</v>
      </c>
      <c r="H243">
        <v>2970.0200000000009</v>
      </c>
      <c r="I243">
        <v>14824690</v>
      </c>
      <c r="J243">
        <v>51</v>
      </c>
      <c r="K243">
        <v>1116.71</v>
      </c>
      <c r="L243">
        <v>10661608</v>
      </c>
      <c r="M243" s="1">
        <v>46233</v>
      </c>
    </row>
    <row r="244" spans="1:13" x14ac:dyDescent="0.2">
      <c r="A244" t="s">
        <v>58</v>
      </c>
      <c r="B244" s="1">
        <v>45504</v>
      </c>
      <c r="C244" s="1">
        <v>45474</v>
      </c>
      <c r="D244">
        <v>24</v>
      </c>
      <c r="E244">
        <v>1569.53</v>
      </c>
      <c r="F244">
        <v>7855876</v>
      </c>
      <c r="G244">
        <v>56</v>
      </c>
      <c r="H244">
        <v>3512.0400000000004</v>
      </c>
      <c r="I244">
        <v>18144238</v>
      </c>
      <c r="J244">
        <v>51</v>
      </c>
      <c r="K244">
        <v>1116.71</v>
      </c>
      <c r="L244">
        <v>10661608</v>
      </c>
      <c r="M244" s="1">
        <v>46233</v>
      </c>
    </row>
    <row r="245" spans="1:13" x14ac:dyDescent="0.2">
      <c r="A245" t="s">
        <v>58</v>
      </c>
      <c r="B245" s="1">
        <v>45443</v>
      </c>
      <c r="C245" s="1">
        <v>45413</v>
      </c>
      <c r="D245">
        <v>21</v>
      </c>
      <c r="E245">
        <v>1367</v>
      </c>
      <c r="F245">
        <v>6895676</v>
      </c>
      <c r="G245">
        <v>56</v>
      </c>
      <c r="H245">
        <v>3390.5700000000006</v>
      </c>
      <c r="I245">
        <v>17268438</v>
      </c>
      <c r="J245">
        <v>51</v>
      </c>
      <c r="K245">
        <v>1116.71</v>
      </c>
      <c r="L245">
        <v>10661608</v>
      </c>
      <c r="M245" s="1">
        <v>46233</v>
      </c>
    </row>
    <row r="246" spans="1:13" x14ac:dyDescent="0.2">
      <c r="A246" t="s">
        <v>44</v>
      </c>
      <c r="B246" s="1">
        <v>45961</v>
      </c>
      <c r="C246" s="1">
        <v>45931</v>
      </c>
      <c r="D246">
        <v>25</v>
      </c>
      <c r="E246">
        <v>1804.1499999999999</v>
      </c>
      <c r="F246">
        <v>5970600</v>
      </c>
      <c r="G246">
        <v>54</v>
      </c>
      <c r="H246">
        <v>6198.28</v>
      </c>
      <c r="I246">
        <v>1128000</v>
      </c>
      <c r="J246">
        <v>23</v>
      </c>
      <c r="K246">
        <v>1144.2600000000002</v>
      </c>
      <c r="L246">
        <v>6281582</v>
      </c>
      <c r="M246" s="1">
        <v>46233</v>
      </c>
    </row>
    <row r="247" spans="1:13" x14ac:dyDescent="0.2">
      <c r="A247" t="s">
        <v>44</v>
      </c>
      <c r="B247" s="1">
        <v>45869</v>
      </c>
      <c r="C247" s="1">
        <v>45839</v>
      </c>
      <c r="D247">
        <v>21</v>
      </c>
      <c r="E247">
        <v>1549.1499999999999</v>
      </c>
      <c r="F247">
        <v>5019100</v>
      </c>
      <c r="G247">
        <v>45</v>
      </c>
      <c r="H247">
        <v>4675.28</v>
      </c>
      <c r="I247">
        <v>1279500</v>
      </c>
      <c r="J247">
        <v>23</v>
      </c>
      <c r="K247">
        <v>1144.2600000000002</v>
      </c>
      <c r="L247">
        <v>6281582</v>
      </c>
      <c r="M247" s="1">
        <v>46233</v>
      </c>
    </row>
    <row r="248" spans="1:13" x14ac:dyDescent="0.2">
      <c r="A248" t="s">
        <v>44</v>
      </c>
      <c r="B248" s="1">
        <v>45747</v>
      </c>
      <c r="C248" s="1">
        <v>45717</v>
      </c>
      <c r="D248">
        <v>17</v>
      </c>
      <c r="E248">
        <v>1221.8699999999999</v>
      </c>
      <c r="F248">
        <v>4064100</v>
      </c>
      <c r="G248">
        <v>46</v>
      </c>
      <c r="H248">
        <v>4745.28</v>
      </c>
      <c r="I248">
        <v>1554500</v>
      </c>
      <c r="J248">
        <v>23</v>
      </c>
      <c r="K248">
        <v>1144.2600000000002</v>
      </c>
      <c r="L248">
        <v>6281582</v>
      </c>
      <c r="M248" s="1">
        <v>46233</v>
      </c>
    </row>
    <row r="249" spans="1:13" x14ac:dyDescent="0.2">
      <c r="A249" t="s">
        <v>44</v>
      </c>
      <c r="B249" s="1">
        <v>45991</v>
      </c>
      <c r="C249" s="1">
        <v>45962</v>
      </c>
      <c r="D249">
        <v>26</v>
      </c>
      <c r="E249">
        <v>1852.6</v>
      </c>
      <c r="F249">
        <v>5970600</v>
      </c>
      <c r="G249">
        <v>54</v>
      </c>
      <c r="H249">
        <v>6198.28</v>
      </c>
      <c r="I249">
        <v>1128000</v>
      </c>
      <c r="J249">
        <v>23</v>
      </c>
      <c r="K249">
        <v>1144.2600000000002</v>
      </c>
      <c r="L249">
        <v>6281582</v>
      </c>
      <c r="M249" s="1">
        <v>46233</v>
      </c>
    </row>
    <row r="250" spans="1:13" x14ac:dyDescent="0.2">
      <c r="A250" t="s">
        <v>44</v>
      </c>
      <c r="B250" s="1">
        <v>45688</v>
      </c>
      <c r="C250" s="1">
        <v>45658</v>
      </c>
      <c r="D250">
        <v>15</v>
      </c>
      <c r="E250">
        <v>1106.8699999999999</v>
      </c>
      <c r="F250">
        <v>4064100</v>
      </c>
      <c r="G250">
        <v>43</v>
      </c>
      <c r="H250">
        <v>4740.28</v>
      </c>
      <c r="I250">
        <v>1493000</v>
      </c>
      <c r="J250">
        <v>23</v>
      </c>
      <c r="K250">
        <v>1144.2600000000002</v>
      </c>
      <c r="L250">
        <v>6281582</v>
      </c>
      <c r="M250" s="1">
        <v>46233</v>
      </c>
    </row>
    <row r="251" spans="1:13" x14ac:dyDescent="0.2">
      <c r="A251" t="s">
        <v>44</v>
      </c>
      <c r="B251" s="1">
        <v>46173</v>
      </c>
      <c r="C251" s="1">
        <v>46143</v>
      </c>
      <c r="D251">
        <v>29</v>
      </c>
      <c r="E251">
        <v>2273.6</v>
      </c>
      <c r="F251">
        <v>6659600</v>
      </c>
      <c r="G251">
        <v>70</v>
      </c>
      <c r="H251">
        <v>7115.8799999999983</v>
      </c>
      <c r="I251">
        <v>5438980</v>
      </c>
      <c r="J251">
        <v>23</v>
      </c>
      <c r="K251">
        <v>1144.2600000000002</v>
      </c>
      <c r="L251">
        <v>6281582</v>
      </c>
      <c r="M251" s="1">
        <v>46233</v>
      </c>
    </row>
    <row r="252" spans="1:13" x14ac:dyDescent="0.2">
      <c r="A252" t="s">
        <v>44</v>
      </c>
      <c r="B252" s="1">
        <v>45930</v>
      </c>
      <c r="C252" s="1">
        <v>45901</v>
      </c>
      <c r="D252">
        <v>25</v>
      </c>
      <c r="E252">
        <v>1804.1499999999999</v>
      </c>
      <c r="F252">
        <v>5970600</v>
      </c>
      <c r="G252">
        <v>54</v>
      </c>
      <c r="H252">
        <v>6198.28</v>
      </c>
      <c r="I252">
        <v>1128000</v>
      </c>
      <c r="J252">
        <v>23</v>
      </c>
      <c r="K252">
        <v>1144.2600000000002</v>
      </c>
      <c r="L252">
        <v>6281582</v>
      </c>
      <c r="M252" s="1">
        <v>46233</v>
      </c>
    </row>
    <row r="253" spans="1:13" x14ac:dyDescent="0.2">
      <c r="A253" t="s">
        <v>44</v>
      </c>
      <c r="B253" s="1">
        <v>46053</v>
      </c>
      <c r="C253" s="1">
        <v>46023</v>
      </c>
      <c r="D253">
        <v>27</v>
      </c>
      <c r="E253">
        <v>1924.6</v>
      </c>
      <c r="F253">
        <v>6259600</v>
      </c>
      <c r="G253">
        <v>69</v>
      </c>
      <c r="H253">
        <v>7175.8799999999983</v>
      </c>
      <c r="I253">
        <v>5438980</v>
      </c>
      <c r="J253">
        <v>23</v>
      </c>
      <c r="K253">
        <v>1144.2600000000002</v>
      </c>
      <c r="L253">
        <v>6281582</v>
      </c>
      <c r="M253" s="1">
        <v>46233</v>
      </c>
    </row>
    <row r="254" spans="1:13" x14ac:dyDescent="0.2">
      <c r="A254" t="s">
        <v>44</v>
      </c>
      <c r="B254" s="1">
        <v>45808</v>
      </c>
      <c r="C254" s="1">
        <v>45778</v>
      </c>
      <c r="D254">
        <v>19</v>
      </c>
      <c r="E254">
        <v>1410.87</v>
      </c>
      <c r="F254">
        <v>4739100</v>
      </c>
      <c r="G254">
        <v>45</v>
      </c>
      <c r="H254">
        <v>4675.28</v>
      </c>
      <c r="I254">
        <v>1279500</v>
      </c>
      <c r="J254">
        <v>23</v>
      </c>
      <c r="K254">
        <v>1144.2600000000002</v>
      </c>
      <c r="L254">
        <v>6281582</v>
      </c>
      <c r="M254" s="1">
        <v>46233</v>
      </c>
    </row>
    <row r="255" spans="1:13" x14ac:dyDescent="0.2">
      <c r="A255" t="s">
        <v>44</v>
      </c>
      <c r="B255" s="1">
        <v>46081</v>
      </c>
      <c r="C255" s="1">
        <v>46054</v>
      </c>
      <c r="D255">
        <v>27</v>
      </c>
      <c r="E255">
        <v>1924.6</v>
      </c>
      <c r="F255">
        <v>6259600</v>
      </c>
      <c r="G255">
        <v>69</v>
      </c>
      <c r="H255">
        <v>7175.8799999999983</v>
      </c>
      <c r="I255">
        <v>5438980</v>
      </c>
      <c r="J255">
        <v>23</v>
      </c>
      <c r="K255">
        <v>1144.2600000000002</v>
      </c>
      <c r="L255">
        <v>6281582</v>
      </c>
      <c r="M255" s="1">
        <v>46233</v>
      </c>
    </row>
    <row r="256" spans="1:13" x14ac:dyDescent="0.2">
      <c r="A256" t="s">
        <v>44</v>
      </c>
      <c r="B256" s="1">
        <v>45838</v>
      </c>
      <c r="C256" s="1">
        <v>45809</v>
      </c>
      <c r="D256">
        <v>20</v>
      </c>
      <c r="E256">
        <v>1506.87</v>
      </c>
      <c r="F256">
        <v>5019100</v>
      </c>
      <c r="G256">
        <v>45</v>
      </c>
      <c r="H256">
        <v>4675.28</v>
      </c>
      <c r="I256">
        <v>1279500</v>
      </c>
      <c r="J256">
        <v>23</v>
      </c>
      <c r="K256">
        <v>1144.2600000000002</v>
      </c>
      <c r="L256">
        <v>6281582</v>
      </c>
      <c r="M256" s="1">
        <v>46233</v>
      </c>
    </row>
    <row r="257" spans="1:13" x14ac:dyDescent="0.2">
      <c r="A257" t="s">
        <v>44</v>
      </c>
      <c r="B257" s="1">
        <v>46142</v>
      </c>
      <c r="C257" s="1">
        <v>46113</v>
      </c>
      <c r="D257">
        <v>29</v>
      </c>
      <c r="E257">
        <v>2273.6</v>
      </c>
      <c r="F257">
        <v>6659600</v>
      </c>
      <c r="G257">
        <v>70</v>
      </c>
      <c r="H257">
        <v>7115.8799999999983</v>
      </c>
      <c r="I257">
        <v>5438980</v>
      </c>
      <c r="J257">
        <v>23</v>
      </c>
      <c r="K257">
        <v>1144.2600000000002</v>
      </c>
      <c r="L257">
        <v>6281582</v>
      </c>
      <c r="M257" s="1">
        <v>46233</v>
      </c>
    </row>
    <row r="258" spans="1:13" x14ac:dyDescent="0.2">
      <c r="A258" t="s">
        <v>44</v>
      </c>
      <c r="B258" s="1">
        <v>45900</v>
      </c>
      <c r="C258" s="1">
        <v>45870</v>
      </c>
      <c r="D258">
        <v>22</v>
      </c>
      <c r="E258">
        <v>1668.1499999999999</v>
      </c>
      <c r="F258">
        <v>5419100</v>
      </c>
      <c r="G258">
        <v>45</v>
      </c>
      <c r="H258">
        <v>4675.28</v>
      </c>
      <c r="I258">
        <v>1279500</v>
      </c>
      <c r="J258">
        <v>23</v>
      </c>
      <c r="K258">
        <v>1144.2600000000002</v>
      </c>
      <c r="L258">
        <v>6281582</v>
      </c>
      <c r="M258" s="1">
        <v>46233</v>
      </c>
    </row>
    <row r="259" spans="1:13" x14ac:dyDescent="0.2">
      <c r="A259" t="s">
        <v>44</v>
      </c>
      <c r="B259" s="1">
        <v>46112</v>
      </c>
      <c r="C259" s="1">
        <v>46082</v>
      </c>
      <c r="D259">
        <v>28</v>
      </c>
      <c r="E259">
        <v>2043.6</v>
      </c>
      <c r="F259">
        <v>6659600</v>
      </c>
      <c r="G259">
        <v>71</v>
      </c>
      <c r="H259">
        <v>7345.8799999999983</v>
      </c>
      <c r="I259">
        <v>5438980</v>
      </c>
      <c r="J259">
        <v>23</v>
      </c>
      <c r="K259">
        <v>1144.2600000000002</v>
      </c>
      <c r="L259">
        <v>6281582</v>
      </c>
      <c r="M259" s="1">
        <v>46233</v>
      </c>
    </row>
    <row r="260" spans="1:13" x14ac:dyDescent="0.2">
      <c r="A260" t="s">
        <v>44</v>
      </c>
      <c r="B260" s="1">
        <v>45716</v>
      </c>
      <c r="C260" s="1">
        <v>45689</v>
      </c>
      <c r="D260">
        <v>15</v>
      </c>
      <c r="E260">
        <v>1106.8699999999999</v>
      </c>
      <c r="F260">
        <v>4064100</v>
      </c>
      <c r="G260">
        <v>44</v>
      </c>
      <c r="H260">
        <v>4740.28</v>
      </c>
      <c r="I260">
        <v>1493000</v>
      </c>
      <c r="J260">
        <v>23</v>
      </c>
      <c r="K260">
        <v>1144.2600000000002</v>
      </c>
      <c r="L260">
        <v>6281582</v>
      </c>
      <c r="M260" s="1">
        <v>46233</v>
      </c>
    </row>
    <row r="261" spans="1:13" x14ac:dyDescent="0.2">
      <c r="A261" t="s">
        <v>44</v>
      </c>
      <c r="B261" s="1">
        <v>45777</v>
      </c>
      <c r="C261" s="1">
        <v>45748</v>
      </c>
      <c r="D261">
        <v>18</v>
      </c>
      <c r="E261">
        <v>1340.87</v>
      </c>
      <c r="F261">
        <v>4464100</v>
      </c>
      <c r="G261">
        <v>46</v>
      </c>
      <c r="H261">
        <v>4745.28</v>
      </c>
      <c r="I261">
        <v>1554500</v>
      </c>
      <c r="J261">
        <v>23</v>
      </c>
      <c r="K261">
        <v>1144.2600000000002</v>
      </c>
      <c r="L261">
        <v>6281582</v>
      </c>
      <c r="M261" s="1">
        <v>46233</v>
      </c>
    </row>
    <row r="262" spans="1:13" x14ac:dyDescent="0.2">
      <c r="A262" t="s">
        <v>44</v>
      </c>
      <c r="B262" s="1">
        <v>46203</v>
      </c>
      <c r="C262" s="1">
        <v>46174</v>
      </c>
      <c r="D262">
        <v>29</v>
      </c>
      <c r="E262">
        <v>2273.6</v>
      </c>
      <c r="F262">
        <v>6659600</v>
      </c>
      <c r="G262">
        <v>72</v>
      </c>
      <c r="H262">
        <v>7131.5499999999984</v>
      </c>
      <c r="I262">
        <v>5495768</v>
      </c>
      <c r="J262">
        <v>23</v>
      </c>
      <c r="K262">
        <v>1144.2600000000002</v>
      </c>
      <c r="L262">
        <v>6281582</v>
      </c>
      <c r="M262" s="1">
        <v>46233</v>
      </c>
    </row>
    <row r="263" spans="1:13" x14ac:dyDescent="0.2">
      <c r="A263" t="s">
        <v>44</v>
      </c>
      <c r="B263" s="1">
        <v>46022</v>
      </c>
      <c r="C263" s="1">
        <v>45992</v>
      </c>
      <c r="D263">
        <v>27</v>
      </c>
      <c r="E263">
        <v>1924.6</v>
      </c>
      <c r="F263">
        <v>6259600</v>
      </c>
      <c r="G263">
        <v>68</v>
      </c>
      <c r="H263">
        <v>7175.8799999999983</v>
      </c>
      <c r="I263">
        <v>5438980</v>
      </c>
      <c r="J263">
        <v>23</v>
      </c>
      <c r="K263">
        <v>1144.2600000000002</v>
      </c>
      <c r="L263">
        <v>6281582</v>
      </c>
      <c r="M263" s="1">
        <v>46233</v>
      </c>
    </row>
    <row r="264" spans="1:13" x14ac:dyDescent="0.2">
      <c r="A264" t="s">
        <v>183</v>
      </c>
      <c r="B264" s="1">
        <v>46203</v>
      </c>
      <c r="C264" s="1">
        <v>46174</v>
      </c>
      <c r="D264">
        <v>4</v>
      </c>
      <c r="E264">
        <v>224.91</v>
      </c>
      <c r="F264">
        <v>957805</v>
      </c>
      <c r="G264">
        <v>25</v>
      </c>
      <c r="H264">
        <v>1458.76</v>
      </c>
      <c r="I264">
        <v>6449708</v>
      </c>
      <c r="J264">
        <v>54</v>
      </c>
      <c r="K264">
        <v>1161.93</v>
      </c>
      <c r="L264">
        <v>8185911</v>
      </c>
      <c r="M264" s="1">
        <v>46233</v>
      </c>
    </row>
    <row r="265" spans="1:13" x14ac:dyDescent="0.2">
      <c r="A265" t="s">
        <v>41</v>
      </c>
      <c r="B265" s="1">
        <v>45260</v>
      </c>
      <c r="C265" s="1">
        <v>45231</v>
      </c>
      <c r="D265">
        <v>17</v>
      </c>
      <c r="E265">
        <v>895.12</v>
      </c>
      <c r="F265">
        <v>5114310</v>
      </c>
      <c r="G265">
        <v>33</v>
      </c>
      <c r="H265">
        <v>1746.3899999999999</v>
      </c>
      <c r="I265">
        <v>8186710</v>
      </c>
      <c r="J265">
        <v>49</v>
      </c>
      <c r="K265">
        <v>1173.6400000000003</v>
      </c>
      <c r="L265">
        <v>8401519</v>
      </c>
      <c r="M265" s="1">
        <v>46233</v>
      </c>
    </row>
    <row r="266" spans="1:13" x14ac:dyDescent="0.2">
      <c r="A266" t="s">
        <v>41</v>
      </c>
      <c r="B266" s="1">
        <v>45291</v>
      </c>
      <c r="C266" s="1">
        <v>45261</v>
      </c>
      <c r="D266">
        <v>17</v>
      </c>
      <c r="E266">
        <v>895.12</v>
      </c>
      <c r="F266">
        <v>5114310</v>
      </c>
      <c r="G266">
        <v>33</v>
      </c>
      <c r="H266">
        <v>1746.3899999999999</v>
      </c>
      <c r="I266">
        <v>8186710</v>
      </c>
      <c r="J266">
        <v>49</v>
      </c>
      <c r="K266">
        <v>1173.6400000000003</v>
      </c>
      <c r="L266">
        <v>8401519</v>
      </c>
      <c r="M266" s="1">
        <v>46233</v>
      </c>
    </row>
    <row r="267" spans="1:13" x14ac:dyDescent="0.2">
      <c r="A267" t="s">
        <v>56</v>
      </c>
      <c r="B267" s="1">
        <v>45107</v>
      </c>
      <c r="C267" s="1">
        <v>45078</v>
      </c>
      <c r="D267">
        <v>8</v>
      </c>
      <c r="E267">
        <v>474.80000000000007</v>
      </c>
      <c r="F267">
        <v>2057080</v>
      </c>
      <c r="G267">
        <v>58</v>
      </c>
      <c r="H267">
        <v>3853.3500000000004</v>
      </c>
      <c r="I267">
        <v>22191057</v>
      </c>
      <c r="J267">
        <v>71</v>
      </c>
      <c r="K267">
        <v>1218.0400000000002</v>
      </c>
      <c r="L267">
        <v>8279875</v>
      </c>
      <c r="M267" s="1">
        <v>46233</v>
      </c>
    </row>
    <row r="268" spans="1:13" x14ac:dyDescent="0.2">
      <c r="A268" t="s">
        <v>56</v>
      </c>
      <c r="B268" s="1">
        <v>45138</v>
      </c>
      <c r="C268" s="1">
        <v>45108</v>
      </c>
      <c r="D268">
        <v>13</v>
      </c>
      <c r="E268">
        <v>780.78000000000009</v>
      </c>
      <c r="F268">
        <v>3062580</v>
      </c>
      <c r="G268">
        <v>57</v>
      </c>
      <c r="H268">
        <v>3793.3500000000004</v>
      </c>
      <c r="I268">
        <v>21971057</v>
      </c>
      <c r="J268">
        <v>71</v>
      </c>
      <c r="K268">
        <v>1218.0400000000002</v>
      </c>
      <c r="L268">
        <v>8279875</v>
      </c>
      <c r="M268" s="1">
        <v>46233</v>
      </c>
    </row>
    <row r="269" spans="1:13" x14ac:dyDescent="0.2">
      <c r="A269" t="s">
        <v>58</v>
      </c>
      <c r="B269" s="1">
        <v>45535</v>
      </c>
      <c r="C269" s="1">
        <v>45505</v>
      </c>
      <c r="D269">
        <v>24</v>
      </c>
      <c r="E269">
        <v>1547.53</v>
      </c>
      <c r="F269">
        <v>7993166</v>
      </c>
      <c r="G269">
        <v>71</v>
      </c>
      <c r="H269">
        <v>4524.3</v>
      </c>
      <c r="I269">
        <v>21941218</v>
      </c>
      <c r="J269">
        <v>53</v>
      </c>
      <c r="K269">
        <v>1258.7099999999998</v>
      </c>
      <c r="L269">
        <v>11274318</v>
      </c>
      <c r="M269" s="1">
        <v>46233</v>
      </c>
    </row>
    <row r="270" spans="1:13" x14ac:dyDescent="0.2">
      <c r="A270" t="s">
        <v>58</v>
      </c>
      <c r="B270" s="1">
        <v>45565</v>
      </c>
      <c r="C270" s="1">
        <v>45536</v>
      </c>
      <c r="D270">
        <v>26</v>
      </c>
      <c r="E270">
        <v>1661.53</v>
      </c>
      <c r="F270">
        <v>8474166</v>
      </c>
      <c r="G270">
        <v>69</v>
      </c>
      <c r="H270">
        <v>4410.3</v>
      </c>
      <c r="I270">
        <v>21460218</v>
      </c>
      <c r="J270">
        <v>53</v>
      </c>
      <c r="K270">
        <v>1258.7099999999998</v>
      </c>
      <c r="L270">
        <v>11274318</v>
      </c>
      <c r="M270" s="1">
        <v>46233</v>
      </c>
    </row>
    <row r="271" spans="1:13" x14ac:dyDescent="0.2">
      <c r="A271" t="s">
        <v>58</v>
      </c>
      <c r="B271" s="1">
        <v>45596</v>
      </c>
      <c r="C271" s="1">
        <v>45566</v>
      </c>
      <c r="D271">
        <v>30</v>
      </c>
      <c r="E271">
        <v>1925.53</v>
      </c>
      <c r="F271">
        <v>9474166</v>
      </c>
      <c r="G271">
        <v>81</v>
      </c>
      <c r="H271">
        <v>5455.54</v>
      </c>
      <c r="I271">
        <v>25660218</v>
      </c>
      <c r="J271">
        <v>53</v>
      </c>
      <c r="K271">
        <v>1258.7099999999998</v>
      </c>
      <c r="L271">
        <v>11274318</v>
      </c>
      <c r="M271" s="1">
        <v>46233</v>
      </c>
    </row>
    <row r="272" spans="1:13" x14ac:dyDescent="0.2">
      <c r="A272" t="s">
        <v>41</v>
      </c>
      <c r="B272" s="1">
        <v>45382</v>
      </c>
      <c r="C272" s="1">
        <v>45352</v>
      </c>
      <c r="D272">
        <v>21</v>
      </c>
      <c r="E272">
        <v>1163.1199999999999</v>
      </c>
      <c r="F272">
        <v>6134041</v>
      </c>
      <c r="G272">
        <v>68</v>
      </c>
      <c r="H272">
        <v>3803.3900000000003</v>
      </c>
      <c r="I272">
        <v>14789110</v>
      </c>
      <c r="J272">
        <v>51</v>
      </c>
      <c r="K272">
        <v>1263.6400000000001</v>
      </c>
      <c r="L272">
        <v>9371519</v>
      </c>
      <c r="M272" s="1">
        <v>46233</v>
      </c>
    </row>
    <row r="273" spans="1:13" x14ac:dyDescent="0.2">
      <c r="A273" t="s">
        <v>41</v>
      </c>
      <c r="B273" s="1">
        <v>45351</v>
      </c>
      <c r="C273" s="1">
        <v>45323</v>
      </c>
      <c r="D273">
        <v>20</v>
      </c>
      <c r="E273">
        <v>1118.1199999999999</v>
      </c>
      <c r="F273">
        <v>5715841</v>
      </c>
      <c r="G273">
        <v>38</v>
      </c>
      <c r="H273">
        <v>2003.3900000000003</v>
      </c>
      <c r="I273">
        <v>9209110</v>
      </c>
      <c r="J273">
        <v>51</v>
      </c>
      <c r="K273">
        <v>1263.6400000000001</v>
      </c>
      <c r="L273">
        <v>9371519</v>
      </c>
      <c r="M273" s="1">
        <v>46233</v>
      </c>
    </row>
    <row r="274" spans="1:13" x14ac:dyDescent="0.2">
      <c r="A274" t="s">
        <v>41</v>
      </c>
      <c r="B274" s="1">
        <v>45322</v>
      </c>
      <c r="C274" s="1">
        <v>45292</v>
      </c>
      <c r="D274">
        <v>17</v>
      </c>
      <c r="E274">
        <v>897.12</v>
      </c>
      <c r="F274">
        <v>4372410</v>
      </c>
      <c r="G274">
        <v>33</v>
      </c>
      <c r="H274">
        <v>1746.3899999999999</v>
      </c>
      <c r="I274">
        <v>8186710</v>
      </c>
      <c r="J274">
        <v>51</v>
      </c>
      <c r="K274">
        <v>1263.6400000000001</v>
      </c>
      <c r="L274">
        <v>9371519</v>
      </c>
      <c r="M274" s="1">
        <v>46233</v>
      </c>
    </row>
    <row r="275" spans="1:13" x14ac:dyDescent="0.2">
      <c r="A275" t="s">
        <v>41</v>
      </c>
      <c r="B275" s="1">
        <v>45412</v>
      </c>
      <c r="C275" s="1">
        <v>45383</v>
      </c>
      <c r="D275">
        <v>23</v>
      </c>
      <c r="E275">
        <v>1294.1199999999999</v>
      </c>
      <c r="F275">
        <v>6624041</v>
      </c>
      <c r="G275">
        <v>38</v>
      </c>
      <c r="H275">
        <v>1949.3900000000003</v>
      </c>
      <c r="I275">
        <v>8964110</v>
      </c>
      <c r="J275">
        <v>51</v>
      </c>
      <c r="K275">
        <v>1263.6400000000001</v>
      </c>
      <c r="L275">
        <v>9371519</v>
      </c>
      <c r="M275" s="1">
        <v>46233</v>
      </c>
    </row>
    <row r="276" spans="1:13" x14ac:dyDescent="0.2">
      <c r="A276" t="s">
        <v>56</v>
      </c>
      <c r="B276" s="1">
        <v>45169</v>
      </c>
      <c r="C276" s="1">
        <v>45139</v>
      </c>
      <c r="D276">
        <v>13</v>
      </c>
      <c r="E276">
        <v>780.78000000000009</v>
      </c>
      <c r="F276">
        <v>3062580</v>
      </c>
      <c r="G276">
        <v>57</v>
      </c>
      <c r="H276">
        <v>3793.3500000000004</v>
      </c>
      <c r="I276">
        <v>21971057</v>
      </c>
      <c r="J276">
        <v>72</v>
      </c>
      <c r="K276">
        <v>1278.0400000000002</v>
      </c>
      <c r="L276">
        <v>8495375</v>
      </c>
      <c r="M276" s="1">
        <v>46233</v>
      </c>
    </row>
    <row r="277" spans="1:13" x14ac:dyDescent="0.2">
      <c r="A277" t="s">
        <v>133</v>
      </c>
      <c r="B277" s="1">
        <v>45596</v>
      </c>
      <c r="C277" s="1">
        <v>45566</v>
      </c>
      <c r="D277">
        <v>13</v>
      </c>
      <c r="E277">
        <v>791.28</v>
      </c>
      <c r="F277">
        <v>3261850</v>
      </c>
      <c r="G277">
        <v>30</v>
      </c>
      <c r="H277">
        <v>2570.39</v>
      </c>
      <c r="I277">
        <v>12119784</v>
      </c>
      <c r="J277">
        <v>49</v>
      </c>
      <c r="K277">
        <v>1303.96</v>
      </c>
      <c r="L277">
        <v>11194582</v>
      </c>
      <c r="M277" s="1">
        <v>46233</v>
      </c>
    </row>
    <row r="278" spans="1:13" x14ac:dyDescent="0.2">
      <c r="A278" t="s">
        <v>58</v>
      </c>
      <c r="B278" s="1">
        <v>45626</v>
      </c>
      <c r="C278" s="1">
        <v>45597</v>
      </c>
      <c r="D278">
        <v>31</v>
      </c>
      <c r="E278">
        <v>2137.5300000000002</v>
      </c>
      <c r="F278">
        <v>10014866</v>
      </c>
      <c r="G278">
        <v>94</v>
      </c>
      <c r="H278">
        <v>5944.8199999999988</v>
      </c>
      <c r="I278">
        <v>28574040</v>
      </c>
      <c r="J278">
        <v>54</v>
      </c>
      <c r="K278">
        <v>1326.7099999999998</v>
      </c>
      <c r="L278">
        <v>11373618</v>
      </c>
      <c r="M278" s="1">
        <v>46233</v>
      </c>
    </row>
    <row r="279" spans="1:13" x14ac:dyDescent="0.2">
      <c r="A279" t="s">
        <v>58</v>
      </c>
      <c r="B279" s="1">
        <v>45657</v>
      </c>
      <c r="C279" s="1">
        <v>45627</v>
      </c>
      <c r="D279">
        <v>36</v>
      </c>
      <c r="E279">
        <v>2617.0300000000002</v>
      </c>
      <c r="F279">
        <v>12304089</v>
      </c>
      <c r="G279">
        <v>115</v>
      </c>
      <c r="H279">
        <v>6948.1899999999987</v>
      </c>
      <c r="I279">
        <v>35538811</v>
      </c>
      <c r="J279">
        <v>54</v>
      </c>
      <c r="K279">
        <v>1326.7099999999998</v>
      </c>
      <c r="L279">
        <v>11373618</v>
      </c>
      <c r="M279" s="1">
        <v>46233</v>
      </c>
    </row>
    <row r="280" spans="1:13" x14ac:dyDescent="0.2">
      <c r="A280" t="s">
        <v>56</v>
      </c>
      <c r="B280" s="1">
        <v>45199</v>
      </c>
      <c r="C280" s="1">
        <v>45170</v>
      </c>
      <c r="D280">
        <v>14</v>
      </c>
      <c r="E280">
        <v>851.18000000000006</v>
      </c>
      <c r="F280">
        <v>3211770</v>
      </c>
      <c r="G280">
        <v>61</v>
      </c>
      <c r="H280">
        <v>4012.46</v>
      </c>
      <c r="I280">
        <v>22974557</v>
      </c>
      <c r="J280">
        <v>73</v>
      </c>
      <c r="K280">
        <v>1327.64</v>
      </c>
      <c r="L280">
        <v>8782685</v>
      </c>
      <c r="M280" s="1">
        <v>46233</v>
      </c>
    </row>
    <row r="281" spans="1:13" x14ac:dyDescent="0.2">
      <c r="A281" t="s">
        <v>41</v>
      </c>
      <c r="B281" s="1">
        <v>45443</v>
      </c>
      <c r="C281" s="1">
        <v>45413</v>
      </c>
      <c r="D281">
        <v>21</v>
      </c>
      <c r="E281">
        <v>1185.3699999999999</v>
      </c>
      <c r="F281">
        <v>6039441</v>
      </c>
      <c r="G281">
        <v>54</v>
      </c>
      <c r="H281">
        <v>2669.39</v>
      </c>
      <c r="I281">
        <v>11844110</v>
      </c>
      <c r="J281">
        <v>53</v>
      </c>
      <c r="K281">
        <v>1372.39</v>
      </c>
      <c r="L281">
        <v>9956119</v>
      </c>
      <c r="M281" s="1">
        <v>46233</v>
      </c>
    </row>
    <row r="282" spans="1:13" x14ac:dyDescent="0.2">
      <c r="A282" t="s">
        <v>56</v>
      </c>
      <c r="B282" s="1">
        <v>45230</v>
      </c>
      <c r="C282" s="1">
        <v>45200</v>
      </c>
      <c r="D282">
        <v>13</v>
      </c>
      <c r="E282">
        <v>801.58</v>
      </c>
      <c r="F282">
        <v>2927000</v>
      </c>
      <c r="G282">
        <v>65</v>
      </c>
      <c r="H282">
        <v>4239.4600000000009</v>
      </c>
      <c r="I282">
        <v>24471907</v>
      </c>
      <c r="J282">
        <v>74</v>
      </c>
      <c r="K282">
        <v>1377.2400000000002</v>
      </c>
      <c r="L282">
        <v>9067455</v>
      </c>
      <c r="M282" s="1">
        <v>46233</v>
      </c>
    </row>
    <row r="283" spans="1:13" x14ac:dyDescent="0.2">
      <c r="A283" t="s">
        <v>46</v>
      </c>
      <c r="B283" s="1">
        <v>45565</v>
      </c>
      <c r="C283" s="1">
        <v>45536</v>
      </c>
      <c r="D283">
        <v>8</v>
      </c>
      <c r="E283">
        <v>271.88</v>
      </c>
      <c r="F283">
        <v>2074074</v>
      </c>
      <c r="G283">
        <v>47</v>
      </c>
      <c r="H283">
        <v>2200.6800000000003</v>
      </c>
      <c r="I283">
        <v>10116060</v>
      </c>
      <c r="J283">
        <v>69</v>
      </c>
      <c r="K283">
        <v>1394.5300000000002</v>
      </c>
      <c r="L283">
        <v>12146221</v>
      </c>
      <c r="M283" s="1">
        <v>46233</v>
      </c>
    </row>
    <row r="284" spans="1:13" x14ac:dyDescent="0.2">
      <c r="A284" t="s">
        <v>46</v>
      </c>
      <c r="B284" s="1">
        <v>45473</v>
      </c>
      <c r="C284" s="1">
        <v>45444</v>
      </c>
      <c r="D284">
        <v>7</v>
      </c>
      <c r="E284">
        <v>235.88</v>
      </c>
      <c r="F284">
        <v>1530074</v>
      </c>
      <c r="G284">
        <v>34</v>
      </c>
      <c r="H284">
        <v>1367.68</v>
      </c>
      <c r="I284">
        <v>6945060</v>
      </c>
      <c r="J284">
        <v>69</v>
      </c>
      <c r="K284">
        <v>1394.5300000000002</v>
      </c>
      <c r="L284">
        <v>12146221</v>
      </c>
      <c r="M284" s="1">
        <v>46233</v>
      </c>
    </row>
    <row r="285" spans="1:13" x14ac:dyDescent="0.2">
      <c r="A285" t="s">
        <v>46</v>
      </c>
      <c r="B285" s="1">
        <v>45504</v>
      </c>
      <c r="C285" s="1">
        <v>45474</v>
      </c>
      <c r="D285">
        <v>7</v>
      </c>
      <c r="E285">
        <v>235.88</v>
      </c>
      <c r="F285">
        <v>1530074</v>
      </c>
      <c r="G285">
        <v>41</v>
      </c>
      <c r="H285">
        <v>1787.6799999999998</v>
      </c>
      <c r="I285">
        <v>8695060</v>
      </c>
      <c r="J285">
        <v>69</v>
      </c>
      <c r="K285">
        <v>1394.5300000000002</v>
      </c>
      <c r="L285">
        <v>12146221</v>
      </c>
      <c r="M285" s="1">
        <v>46233</v>
      </c>
    </row>
    <row r="286" spans="1:13" x14ac:dyDescent="0.2">
      <c r="A286" t="s">
        <v>46</v>
      </c>
      <c r="B286" s="1">
        <v>45535</v>
      </c>
      <c r="C286" s="1">
        <v>45505</v>
      </c>
      <c r="D286">
        <v>8</v>
      </c>
      <c r="E286">
        <v>271.88</v>
      </c>
      <c r="F286">
        <v>2074074</v>
      </c>
      <c r="G286">
        <v>47</v>
      </c>
      <c r="H286">
        <v>2200.6800000000003</v>
      </c>
      <c r="I286">
        <v>10116060</v>
      </c>
      <c r="J286">
        <v>69</v>
      </c>
      <c r="K286">
        <v>1394.5300000000002</v>
      </c>
      <c r="L286">
        <v>12146221</v>
      </c>
      <c r="M286" s="1">
        <v>46233</v>
      </c>
    </row>
    <row r="287" spans="1:13" x14ac:dyDescent="0.2">
      <c r="A287" t="s">
        <v>58</v>
      </c>
      <c r="B287" s="1">
        <v>45688</v>
      </c>
      <c r="C287" s="1">
        <v>45658</v>
      </c>
      <c r="D287">
        <v>34</v>
      </c>
      <c r="E287">
        <v>2523.0300000000002</v>
      </c>
      <c r="F287">
        <v>11574089</v>
      </c>
      <c r="G287">
        <v>140</v>
      </c>
      <c r="H287">
        <v>8411.42</v>
      </c>
      <c r="I287">
        <v>42076571</v>
      </c>
      <c r="J287">
        <v>56</v>
      </c>
      <c r="K287">
        <v>1420.7099999999998</v>
      </c>
      <c r="L287">
        <v>12103618</v>
      </c>
      <c r="M287" s="1">
        <v>46233</v>
      </c>
    </row>
    <row r="288" spans="1:13" x14ac:dyDescent="0.2">
      <c r="A288" t="s">
        <v>41</v>
      </c>
      <c r="B288" s="1">
        <v>45473</v>
      </c>
      <c r="C288" s="1">
        <v>45444</v>
      </c>
      <c r="D288">
        <v>24</v>
      </c>
      <c r="E288">
        <v>1353.37</v>
      </c>
      <c r="F288">
        <v>6857621</v>
      </c>
      <c r="G288">
        <v>51</v>
      </c>
      <c r="H288">
        <v>2519.39</v>
      </c>
      <c r="I288">
        <v>11019110</v>
      </c>
      <c r="J288">
        <v>54</v>
      </c>
      <c r="K288">
        <v>1426.3899999999999</v>
      </c>
      <c r="L288">
        <v>10201119</v>
      </c>
      <c r="M288" s="1">
        <v>46233</v>
      </c>
    </row>
    <row r="289" spans="1:13" x14ac:dyDescent="0.2">
      <c r="A289" t="s">
        <v>41</v>
      </c>
      <c r="B289" s="1">
        <v>45504</v>
      </c>
      <c r="C289" s="1">
        <v>45474</v>
      </c>
      <c r="D289">
        <v>25</v>
      </c>
      <c r="E289">
        <v>1425.37</v>
      </c>
      <c r="F289">
        <v>7095801</v>
      </c>
      <c r="G289">
        <v>51</v>
      </c>
      <c r="H289">
        <v>2519.39</v>
      </c>
      <c r="I289">
        <v>11019110</v>
      </c>
      <c r="J289">
        <v>54</v>
      </c>
      <c r="K289">
        <v>1426.3899999999999</v>
      </c>
      <c r="L289">
        <v>10201119</v>
      </c>
      <c r="M289" s="1">
        <v>46233</v>
      </c>
    </row>
    <row r="290" spans="1:13" x14ac:dyDescent="0.2">
      <c r="A290" t="s">
        <v>56</v>
      </c>
      <c r="B290" s="1">
        <v>45412</v>
      </c>
      <c r="C290" s="1">
        <v>45383</v>
      </c>
      <c r="D290">
        <v>24</v>
      </c>
      <c r="E290">
        <v>1559.6399999999999</v>
      </c>
      <c r="F290">
        <v>6034700</v>
      </c>
      <c r="G290">
        <v>75</v>
      </c>
      <c r="H290">
        <v>4836.38</v>
      </c>
      <c r="I290">
        <v>26473107</v>
      </c>
      <c r="J290">
        <v>75</v>
      </c>
      <c r="K290">
        <v>1437.2400000000002</v>
      </c>
      <c r="L290">
        <v>9287455</v>
      </c>
      <c r="M290" s="1">
        <v>46233</v>
      </c>
    </row>
    <row r="291" spans="1:13" x14ac:dyDescent="0.2">
      <c r="A291" t="s">
        <v>56</v>
      </c>
      <c r="B291" s="1">
        <v>45260</v>
      </c>
      <c r="C291" s="1">
        <v>45231</v>
      </c>
      <c r="D291">
        <v>13</v>
      </c>
      <c r="E291">
        <v>801.58</v>
      </c>
      <c r="F291">
        <v>2957000</v>
      </c>
      <c r="G291">
        <v>64</v>
      </c>
      <c r="H291">
        <v>4179.46</v>
      </c>
      <c r="I291">
        <v>24221907</v>
      </c>
      <c r="J291">
        <v>75</v>
      </c>
      <c r="K291">
        <v>1437.2400000000002</v>
      </c>
      <c r="L291">
        <v>9287455</v>
      </c>
      <c r="M291" s="1">
        <v>46233</v>
      </c>
    </row>
    <row r="292" spans="1:13" x14ac:dyDescent="0.2">
      <c r="A292" t="s">
        <v>56</v>
      </c>
      <c r="B292" s="1">
        <v>45322</v>
      </c>
      <c r="C292" s="1">
        <v>45292</v>
      </c>
      <c r="D292">
        <v>16</v>
      </c>
      <c r="E292">
        <v>1025.58</v>
      </c>
      <c r="F292">
        <v>3675200</v>
      </c>
      <c r="G292">
        <v>69</v>
      </c>
      <c r="H292">
        <v>4578.1899999999996</v>
      </c>
      <c r="I292">
        <v>25541907</v>
      </c>
      <c r="J292">
        <v>75</v>
      </c>
      <c r="K292">
        <v>1437.2400000000002</v>
      </c>
      <c r="L292">
        <v>9287455</v>
      </c>
      <c r="M292" s="1">
        <v>46233</v>
      </c>
    </row>
    <row r="293" spans="1:13" x14ac:dyDescent="0.2">
      <c r="A293" t="s">
        <v>56</v>
      </c>
      <c r="B293" s="1">
        <v>45291</v>
      </c>
      <c r="C293" s="1">
        <v>45261</v>
      </c>
      <c r="D293">
        <v>13</v>
      </c>
      <c r="E293">
        <v>801.58</v>
      </c>
      <c r="F293">
        <v>2957000</v>
      </c>
      <c r="G293">
        <v>64</v>
      </c>
      <c r="H293">
        <v>4179.46</v>
      </c>
      <c r="I293">
        <v>24221907</v>
      </c>
      <c r="J293">
        <v>75</v>
      </c>
      <c r="K293">
        <v>1437.2400000000002</v>
      </c>
      <c r="L293">
        <v>9287455</v>
      </c>
      <c r="M293" s="1">
        <v>46233</v>
      </c>
    </row>
    <row r="294" spans="1:13" x14ac:dyDescent="0.2">
      <c r="A294" t="s">
        <v>56</v>
      </c>
      <c r="B294" s="1">
        <v>45351</v>
      </c>
      <c r="C294" s="1">
        <v>45323</v>
      </c>
      <c r="D294">
        <v>19</v>
      </c>
      <c r="E294">
        <v>1211.58</v>
      </c>
      <c r="F294">
        <v>4693500</v>
      </c>
      <c r="G294">
        <v>67</v>
      </c>
      <c r="H294">
        <v>4416.1899999999996</v>
      </c>
      <c r="I294">
        <v>24729607</v>
      </c>
      <c r="J294">
        <v>75</v>
      </c>
      <c r="K294">
        <v>1437.2400000000002</v>
      </c>
      <c r="L294">
        <v>9287455</v>
      </c>
      <c r="M294" s="1">
        <v>46233</v>
      </c>
    </row>
    <row r="295" spans="1:13" x14ac:dyDescent="0.2">
      <c r="A295" t="s">
        <v>56</v>
      </c>
      <c r="B295" s="1">
        <v>45382</v>
      </c>
      <c r="C295" s="1">
        <v>45352</v>
      </c>
      <c r="D295">
        <v>20</v>
      </c>
      <c r="E295">
        <v>1271.58</v>
      </c>
      <c r="F295">
        <v>4943500</v>
      </c>
      <c r="G295">
        <v>72</v>
      </c>
      <c r="H295">
        <v>4657.7999999999993</v>
      </c>
      <c r="I295">
        <v>25954607</v>
      </c>
      <c r="J295">
        <v>75</v>
      </c>
      <c r="K295">
        <v>1437.2400000000002</v>
      </c>
      <c r="L295">
        <v>9287455</v>
      </c>
      <c r="M295" s="1">
        <v>46233</v>
      </c>
    </row>
    <row r="296" spans="1:13" x14ac:dyDescent="0.2">
      <c r="A296" t="s">
        <v>56</v>
      </c>
      <c r="B296" s="1">
        <v>45443</v>
      </c>
      <c r="C296" s="1">
        <v>45413</v>
      </c>
      <c r="D296">
        <v>25</v>
      </c>
      <c r="E296">
        <v>1655.6399999999999</v>
      </c>
      <c r="F296">
        <v>6322900</v>
      </c>
      <c r="G296">
        <v>75</v>
      </c>
      <c r="H296">
        <v>4836.38</v>
      </c>
      <c r="I296">
        <v>26473107</v>
      </c>
      <c r="J296">
        <v>75</v>
      </c>
      <c r="K296">
        <v>1437.2400000000002</v>
      </c>
      <c r="L296">
        <v>9287455</v>
      </c>
      <c r="M296" s="1">
        <v>46233</v>
      </c>
    </row>
    <row r="297" spans="1:13" x14ac:dyDescent="0.2">
      <c r="A297" t="s">
        <v>46</v>
      </c>
      <c r="B297" s="1">
        <v>45596</v>
      </c>
      <c r="C297" s="1">
        <v>45566</v>
      </c>
      <c r="D297">
        <v>8</v>
      </c>
      <c r="E297">
        <v>273.88</v>
      </c>
      <c r="F297">
        <v>2370249</v>
      </c>
      <c r="G297">
        <v>49</v>
      </c>
      <c r="H297">
        <v>2267.6900000000005</v>
      </c>
      <c r="I297">
        <v>10519060</v>
      </c>
      <c r="J297">
        <v>70</v>
      </c>
      <c r="K297">
        <v>1442.5300000000002</v>
      </c>
      <c r="L297">
        <v>12261221</v>
      </c>
      <c r="M297" s="1">
        <v>46233</v>
      </c>
    </row>
    <row r="298" spans="1:13" x14ac:dyDescent="0.2">
      <c r="A298" t="s">
        <v>46</v>
      </c>
      <c r="B298" s="1">
        <v>45626</v>
      </c>
      <c r="C298" s="1">
        <v>45597</v>
      </c>
      <c r="D298">
        <v>9</v>
      </c>
      <c r="E298">
        <v>309.88</v>
      </c>
      <c r="F298">
        <v>2620249</v>
      </c>
      <c r="G298">
        <v>49</v>
      </c>
      <c r="H298">
        <v>2251.6900000000005</v>
      </c>
      <c r="I298">
        <v>10369060</v>
      </c>
      <c r="J298">
        <v>70</v>
      </c>
      <c r="K298">
        <v>1442.5300000000002</v>
      </c>
      <c r="L298">
        <v>12261221</v>
      </c>
      <c r="M298" s="1">
        <v>46233</v>
      </c>
    </row>
    <row r="299" spans="1:13" x14ac:dyDescent="0.2">
      <c r="A299" t="s">
        <v>46</v>
      </c>
      <c r="B299" s="1">
        <v>45657</v>
      </c>
      <c r="C299" s="1">
        <v>45627</v>
      </c>
      <c r="D299">
        <v>9</v>
      </c>
      <c r="E299">
        <v>309.88</v>
      </c>
      <c r="F299">
        <v>2620249</v>
      </c>
      <c r="G299">
        <v>49</v>
      </c>
      <c r="H299">
        <v>2251.6900000000005</v>
      </c>
      <c r="I299">
        <v>10369060</v>
      </c>
      <c r="J299">
        <v>71</v>
      </c>
      <c r="K299">
        <v>1470.5300000000002</v>
      </c>
      <c r="L299">
        <v>12461221</v>
      </c>
      <c r="M299" s="1">
        <v>46233</v>
      </c>
    </row>
    <row r="300" spans="1:13" x14ac:dyDescent="0.2">
      <c r="A300" t="s">
        <v>46</v>
      </c>
      <c r="B300" s="1">
        <v>45688</v>
      </c>
      <c r="C300" s="1">
        <v>45658</v>
      </c>
      <c r="D300">
        <v>10</v>
      </c>
      <c r="E300">
        <v>339.88</v>
      </c>
      <c r="F300">
        <v>2770249</v>
      </c>
      <c r="G300">
        <v>48</v>
      </c>
      <c r="H300">
        <v>2221.6900000000005</v>
      </c>
      <c r="I300">
        <v>10219060</v>
      </c>
      <c r="J300">
        <v>71</v>
      </c>
      <c r="K300">
        <v>1470.5300000000002</v>
      </c>
      <c r="L300">
        <v>12461221</v>
      </c>
      <c r="M300" s="1">
        <v>46233</v>
      </c>
    </row>
    <row r="301" spans="1:13" x14ac:dyDescent="0.2">
      <c r="A301" t="s">
        <v>133</v>
      </c>
      <c r="B301" s="1">
        <v>45626</v>
      </c>
      <c r="C301" s="1">
        <v>45597</v>
      </c>
      <c r="D301">
        <v>10</v>
      </c>
      <c r="E301">
        <v>619.73</v>
      </c>
      <c r="F301">
        <v>2481850</v>
      </c>
      <c r="G301">
        <v>30</v>
      </c>
      <c r="H301">
        <v>2570.39</v>
      </c>
      <c r="I301">
        <v>12119784</v>
      </c>
      <c r="J301">
        <v>52</v>
      </c>
      <c r="K301">
        <v>1475.51</v>
      </c>
      <c r="L301">
        <v>11974582</v>
      </c>
      <c r="M301" s="1">
        <v>46233</v>
      </c>
    </row>
    <row r="302" spans="1:13" x14ac:dyDescent="0.2">
      <c r="A302" t="s">
        <v>133</v>
      </c>
      <c r="B302" s="1">
        <v>45657</v>
      </c>
      <c r="C302" s="1">
        <v>45627</v>
      </c>
      <c r="D302">
        <v>11</v>
      </c>
      <c r="E302">
        <v>673.73</v>
      </c>
      <c r="F302">
        <v>2726850</v>
      </c>
      <c r="G302">
        <v>30</v>
      </c>
      <c r="H302">
        <v>2570.39</v>
      </c>
      <c r="I302">
        <v>12119784</v>
      </c>
      <c r="J302">
        <v>52</v>
      </c>
      <c r="K302">
        <v>1475.51</v>
      </c>
      <c r="L302">
        <v>11974582</v>
      </c>
      <c r="M302" s="1">
        <v>46233</v>
      </c>
    </row>
    <row r="303" spans="1:13" x14ac:dyDescent="0.2">
      <c r="A303" t="s">
        <v>46</v>
      </c>
      <c r="B303" s="1">
        <v>45747</v>
      </c>
      <c r="C303" s="1">
        <v>45717</v>
      </c>
      <c r="D303">
        <v>12</v>
      </c>
      <c r="E303">
        <v>345.7</v>
      </c>
      <c r="F303">
        <v>2708249</v>
      </c>
      <c r="G303">
        <v>111</v>
      </c>
      <c r="H303">
        <v>8836.69</v>
      </c>
      <c r="I303">
        <v>27318670</v>
      </c>
      <c r="J303">
        <v>72</v>
      </c>
      <c r="K303">
        <v>1494.5300000000002</v>
      </c>
      <c r="L303">
        <v>12671221</v>
      </c>
      <c r="M303" s="1">
        <v>46233</v>
      </c>
    </row>
    <row r="304" spans="1:13" x14ac:dyDescent="0.2">
      <c r="A304" t="s">
        <v>46</v>
      </c>
      <c r="B304" s="1">
        <v>45777</v>
      </c>
      <c r="C304" s="1">
        <v>45748</v>
      </c>
      <c r="D304">
        <v>13</v>
      </c>
      <c r="E304">
        <v>385.7</v>
      </c>
      <c r="F304">
        <v>2820249</v>
      </c>
      <c r="G304">
        <v>111</v>
      </c>
      <c r="H304">
        <v>8796.69</v>
      </c>
      <c r="I304">
        <v>27206670</v>
      </c>
      <c r="J304">
        <v>72</v>
      </c>
      <c r="K304">
        <v>1494.5300000000002</v>
      </c>
      <c r="L304">
        <v>12671221</v>
      </c>
      <c r="M304" s="1">
        <v>46233</v>
      </c>
    </row>
    <row r="305" spans="1:13" x14ac:dyDescent="0.2">
      <c r="A305" t="s">
        <v>46</v>
      </c>
      <c r="B305" s="1">
        <v>45716</v>
      </c>
      <c r="C305" s="1">
        <v>45689</v>
      </c>
      <c r="D305">
        <v>11</v>
      </c>
      <c r="E305">
        <v>315.88</v>
      </c>
      <c r="F305">
        <v>2560249</v>
      </c>
      <c r="G305">
        <v>63</v>
      </c>
      <c r="H305">
        <v>3241.6900000000005</v>
      </c>
      <c r="I305">
        <v>13219060</v>
      </c>
      <c r="J305">
        <v>72</v>
      </c>
      <c r="K305">
        <v>1494.5300000000002</v>
      </c>
      <c r="L305">
        <v>12671221</v>
      </c>
      <c r="M305" s="1">
        <v>46233</v>
      </c>
    </row>
    <row r="306" spans="1:13" x14ac:dyDescent="0.2">
      <c r="A306" t="s">
        <v>41</v>
      </c>
      <c r="B306" s="1">
        <v>45535</v>
      </c>
      <c r="C306" s="1">
        <v>45505</v>
      </c>
      <c r="D306">
        <v>24</v>
      </c>
      <c r="E306">
        <v>1416.37</v>
      </c>
      <c r="F306">
        <v>7091189</v>
      </c>
      <c r="G306">
        <v>86</v>
      </c>
      <c r="H306">
        <v>4619.3899999999994</v>
      </c>
      <c r="I306">
        <v>12294110</v>
      </c>
      <c r="J306">
        <v>56</v>
      </c>
      <c r="K306">
        <v>1507.3899999999999</v>
      </c>
      <c r="L306">
        <v>10812119</v>
      </c>
      <c r="M306" s="1">
        <v>46233</v>
      </c>
    </row>
    <row r="307" spans="1:13" x14ac:dyDescent="0.2">
      <c r="A307" t="s">
        <v>41</v>
      </c>
      <c r="B307" s="1">
        <v>45565</v>
      </c>
      <c r="C307" s="1">
        <v>45536</v>
      </c>
      <c r="D307">
        <v>26</v>
      </c>
      <c r="E307">
        <v>1497.37</v>
      </c>
      <c r="F307">
        <v>7481189</v>
      </c>
      <c r="G307">
        <v>86</v>
      </c>
      <c r="H307">
        <v>4594.3899999999994</v>
      </c>
      <c r="I307">
        <v>12254110</v>
      </c>
      <c r="J307">
        <v>56</v>
      </c>
      <c r="K307">
        <v>1507.3899999999999</v>
      </c>
      <c r="L307">
        <v>10812119</v>
      </c>
      <c r="M307" s="1">
        <v>46233</v>
      </c>
    </row>
    <row r="308" spans="1:13" x14ac:dyDescent="0.2">
      <c r="A308" t="s">
        <v>58</v>
      </c>
      <c r="B308" s="1">
        <v>45747</v>
      </c>
      <c r="C308" s="1">
        <v>45717</v>
      </c>
      <c r="D308">
        <v>37</v>
      </c>
      <c r="E308">
        <v>2666.56</v>
      </c>
      <c r="F308">
        <v>12270109</v>
      </c>
      <c r="G308">
        <v>188</v>
      </c>
      <c r="H308">
        <v>12741.43</v>
      </c>
      <c r="I308">
        <v>64311170</v>
      </c>
      <c r="J308">
        <v>57</v>
      </c>
      <c r="K308">
        <v>1520.7099999999998</v>
      </c>
      <c r="L308">
        <v>12555898</v>
      </c>
      <c r="M308" s="1">
        <v>46233</v>
      </c>
    </row>
    <row r="309" spans="1:13" x14ac:dyDescent="0.2">
      <c r="A309" t="s">
        <v>58</v>
      </c>
      <c r="B309" s="1">
        <v>45777</v>
      </c>
      <c r="C309" s="1">
        <v>45748</v>
      </c>
      <c r="D309">
        <v>43</v>
      </c>
      <c r="E309">
        <v>2881.6600000000003</v>
      </c>
      <c r="F309">
        <v>13810109</v>
      </c>
      <c r="G309">
        <v>228</v>
      </c>
      <c r="H309">
        <v>15355.01</v>
      </c>
      <c r="I309">
        <v>78219666</v>
      </c>
      <c r="J309">
        <v>57</v>
      </c>
      <c r="K309">
        <v>1520.7099999999998</v>
      </c>
      <c r="L309">
        <v>12555898</v>
      </c>
      <c r="M309" s="1">
        <v>46233</v>
      </c>
    </row>
    <row r="310" spans="1:13" x14ac:dyDescent="0.2">
      <c r="A310" t="s">
        <v>58</v>
      </c>
      <c r="B310" s="1">
        <v>45716</v>
      </c>
      <c r="C310" s="1">
        <v>45689</v>
      </c>
      <c r="D310">
        <v>33</v>
      </c>
      <c r="E310">
        <v>2423.0300000000002</v>
      </c>
      <c r="F310">
        <v>11121809</v>
      </c>
      <c r="G310">
        <v>154</v>
      </c>
      <c r="H310">
        <v>9285.8200000000015</v>
      </c>
      <c r="I310">
        <v>46450571</v>
      </c>
      <c r="J310">
        <v>57</v>
      </c>
      <c r="K310">
        <v>1520.7099999999998</v>
      </c>
      <c r="L310">
        <v>12555898</v>
      </c>
      <c r="M310" s="1">
        <v>46233</v>
      </c>
    </row>
    <row r="311" spans="1:13" x14ac:dyDescent="0.2">
      <c r="A311" t="s">
        <v>58</v>
      </c>
      <c r="B311" s="1">
        <v>45808</v>
      </c>
      <c r="C311" s="1">
        <v>45778</v>
      </c>
      <c r="D311">
        <v>45</v>
      </c>
      <c r="E311">
        <v>3056.6600000000003</v>
      </c>
      <c r="F311">
        <v>14112109</v>
      </c>
      <c r="G311">
        <v>235</v>
      </c>
      <c r="H311">
        <v>15700.17</v>
      </c>
      <c r="I311">
        <v>81660514</v>
      </c>
      <c r="J311">
        <v>57</v>
      </c>
      <c r="K311">
        <v>1520.7099999999998</v>
      </c>
      <c r="L311">
        <v>12555898</v>
      </c>
      <c r="M311" s="1">
        <v>46233</v>
      </c>
    </row>
    <row r="312" spans="1:13" x14ac:dyDescent="0.2">
      <c r="A312" t="s">
        <v>133</v>
      </c>
      <c r="B312" s="1">
        <v>45716</v>
      </c>
      <c r="C312" s="1">
        <v>45689</v>
      </c>
      <c r="D312">
        <v>11</v>
      </c>
      <c r="E312">
        <v>664.18000000000006</v>
      </c>
      <c r="F312">
        <v>2687350</v>
      </c>
      <c r="G312">
        <v>31</v>
      </c>
      <c r="H312">
        <v>2570.39</v>
      </c>
      <c r="I312">
        <v>12119784</v>
      </c>
      <c r="J312">
        <v>53</v>
      </c>
      <c r="K312">
        <v>1539.06</v>
      </c>
      <c r="L312">
        <v>12262582</v>
      </c>
      <c r="M312" s="1">
        <v>46233</v>
      </c>
    </row>
    <row r="313" spans="1:13" x14ac:dyDescent="0.2">
      <c r="A313" t="s">
        <v>133</v>
      </c>
      <c r="B313" s="1">
        <v>45688</v>
      </c>
      <c r="C313" s="1">
        <v>45658</v>
      </c>
      <c r="D313">
        <v>10</v>
      </c>
      <c r="E313">
        <v>610.18000000000006</v>
      </c>
      <c r="F313">
        <v>2438850</v>
      </c>
      <c r="G313">
        <v>30</v>
      </c>
      <c r="H313">
        <v>2570.39</v>
      </c>
      <c r="I313">
        <v>12119784</v>
      </c>
      <c r="J313">
        <v>53</v>
      </c>
      <c r="K313">
        <v>1539.06</v>
      </c>
      <c r="L313">
        <v>12262582</v>
      </c>
      <c r="M313" s="1">
        <v>46233</v>
      </c>
    </row>
    <row r="314" spans="1:13" x14ac:dyDescent="0.2">
      <c r="A314" t="s">
        <v>58</v>
      </c>
      <c r="B314" s="1">
        <v>45838</v>
      </c>
      <c r="C314" s="1">
        <v>45809</v>
      </c>
      <c r="D314">
        <v>48</v>
      </c>
      <c r="E314">
        <v>3307.6600000000003</v>
      </c>
      <c r="F314">
        <v>14897055</v>
      </c>
      <c r="G314">
        <v>231</v>
      </c>
      <c r="H314">
        <v>15414.17</v>
      </c>
      <c r="I314">
        <v>80726068</v>
      </c>
      <c r="J314">
        <v>58</v>
      </c>
      <c r="K314">
        <v>1555.7099999999998</v>
      </c>
      <c r="L314">
        <v>12705398</v>
      </c>
      <c r="M314" s="1">
        <v>46233</v>
      </c>
    </row>
    <row r="315" spans="1:13" x14ac:dyDescent="0.2">
      <c r="A315" t="s">
        <v>56</v>
      </c>
      <c r="B315" s="1">
        <v>45504</v>
      </c>
      <c r="C315" s="1">
        <v>45474</v>
      </c>
      <c r="D315">
        <v>27</v>
      </c>
      <c r="E315">
        <v>1750.9899999999998</v>
      </c>
      <c r="F315">
        <v>6825900</v>
      </c>
      <c r="G315">
        <v>78</v>
      </c>
      <c r="H315">
        <v>5133.03</v>
      </c>
      <c r="I315">
        <v>27790107</v>
      </c>
      <c r="J315">
        <v>77</v>
      </c>
      <c r="K315">
        <v>1557.24</v>
      </c>
      <c r="L315">
        <v>9727455</v>
      </c>
      <c r="M315" s="1">
        <v>46233</v>
      </c>
    </row>
    <row r="316" spans="1:13" x14ac:dyDescent="0.2">
      <c r="A316" t="s">
        <v>56</v>
      </c>
      <c r="B316" s="1">
        <v>45473</v>
      </c>
      <c r="C316" s="1">
        <v>45444</v>
      </c>
      <c r="D316">
        <v>26</v>
      </c>
      <c r="E316">
        <v>1685.6699999999998</v>
      </c>
      <c r="F316">
        <v>6542900</v>
      </c>
      <c r="G316">
        <v>79</v>
      </c>
      <c r="H316">
        <v>5198.3500000000004</v>
      </c>
      <c r="I316">
        <v>28073107</v>
      </c>
      <c r="J316">
        <v>77</v>
      </c>
      <c r="K316">
        <v>1557.24</v>
      </c>
      <c r="L316">
        <v>9727455</v>
      </c>
      <c r="M316" s="1">
        <v>46233</v>
      </c>
    </row>
    <row r="317" spans="1:13" x14ac:dyDescent="0.2">
      <c r="A317" t="s">
        <v>56</v>
      </c>
      <c r="B317" s="1">
        <v>45535</v>
      </c>
      <c r="C317" s="1">
        <v>45505</v>
      </c>
      <c r="D317">
        <v>31</v>
      </c>
      <c r="E317">
        <v>1965.3099999999997</v>
      </c>
      <c r="F317">
        <v>7938650</v>
      </c>
      <c r="G317">
        <v>75</v>
      </c>
      <c r="H317">
        <v>5014.71</v>
      </c>
      <c r="I317">
        <v>26957357</v>
      </c>
      <c r="J317">
        <v>77</v>
      </c>
      <c r="K317">
        <v>1557.24</v>
      </c>
      <c r="L317">
        <v>9727455</v>
      </c>
      <c r="M317" s="1">
        <v>46233</v>
      </c>
    </row>
    <row r="318" spans="1:13" x14ac:dyDescent="0.2">
      <c r="A318" t="s">
        <v>46</v>
      </c>
      <c r="B318" s="1">
        <v>45838</v>
      </c>
      <c r="C318" s="1">
        <v>45809</v>
      </c>
      <c r="D318">
        <v>11</v>
      </c>
      <c r="E318">
        <v>313.7</v>
      </c>
      <c r="F318">
        <v>2255249</v>
      </c>
      <c r="G318">
        <v>111</v>
      </c>
      <c r="H318">
        <v>8796.69</v>
      </c>
      <c r="I318">
        <v>27206670</v>
      </c>
      <c r="J318">
        <v>74</v>
      </c>
      <c r="K318">
        <v>1566.5300000000002</v>
      </c>
      <c r="L318">
        <v>13236221</v>
      </c>
      <c r="M318" s="1">
        <v>46233</v>
      </c>
    </row>
    <row r="319" spans="1:13" x14ac:dyDescent="0.2">
      <c r="A319" t="s">
        <v>46</v>
      </c>
      <c r="B319" s="1">
        <v>45808</v>
      </c>
      <c r="C319" s="1">
        <v>45778</v>
      </c>
      <c r="D319">
        <v>11</v>
      </c>
      <c r="E319">
        <v>313.7</v>
      </c>
      <c r="F319">
        <v>2255249</v>
      </c>
      <c r="G319">
        <v>111</v>
      </c>
      <c r="H319">
        <v>8796.69</v>
      </c>
      <c r="I319">
        <v>27206670</v>
      </c>
      <c r="J319">
        <v>74</v>
      </c>
      <c r="K319">
        <v>1566.5300000000002</v>
      </c>
      <c r="L319">
        <v>13236221</v>
      </c>
      <c r="M319" s="1">
        <v>46233</v>
      </c>
    </row>
    <row r="320" spans="1:13" x14ac:dyDescent="0.2">
      <c r="A320" t="s">
        <v>56</v>
      </c>
      <c r="B320" s="1">
        <v>45596</v>
      </c>
      <c r="C320" s="1">
        <v>45566</v>
      </c>
      <c r="D320">
        <v>36</v>
      </c>
      <c r="E320">
        <v>2356.0499999999997</v>
      </c>
      <c r="F320">
        <v>10069125</v>
      </c>
      <c r="G320">
        <v>75</v>
      </c>
      <c r="H320">
        <v>4938.9699999999993</v>
      </c>
      <c r="I320">
        <v>25015882</v>
      </c>
      <c r="J320">
        <v>78</v>
      </c>
      <c r="K320">
        <v>1607.24</v>
      </c>
      <c r="L320">
        <v>9983455</v>
      </c>
      <c r="M320" s="1">
        <v>46233</v>
      </c>
    </row>
    <row r="321" spans="1:13" x14ac:dyDescent="0.2">
      <c r="A321" t="s">
        <v>56</v>
      </c>
      <c r="B321" s="1">
        <v>45565</v>
      </c>
      <c r="C321" s="1">
        <v>45536</v>
      </c>
      <c r="D321">
        <v>33</v>
      </c>
      <c r="E321">
        <v>2124.33</v>
      </c>
      <c r="F321">
        <v>8954400</v>
      </c>
      <c r="G321">
        <v>76</v>
      </c>
      <c r="H321">
        <v>5026.6899999999996</v>
      </c>
      <c r="I321">
        <v>25685607</v>
      </c>
      <c r="J321">
        <v>78</v>
      </c>
      <c r="K321">
        <v>1607.24</v>
      </c>
      <c r="L321">
        <v>9983455</v>
      </c>
      <c r="M321" s="1">
        <v>46233</v>
      </c>
    </row>
    <row r="322" spans="1:13" x14ac:dyDescent="0.2">
      <c r="A322" t="s">
        <v>58</v>
      </c>
      <c r="B322" s="1">
        <v>45869</v>
      </c>
      <c r="C322" s="1">
        <v>45839</v>
      </c>
      <c r="D322">
        <v>48</v>
      </c>
      <c r="E322">
        <v>3249.01</v>
      </c>
      <c r="F322">
        <v>14487055</v>
      </c>
      <c r="G322">
        <v>231</v>
      </c>
      <c r="H322">
        <v>15437.63</v>
      </c>
      <c r="I322">
        <v>80636068</v>
      </c>
      <c r="J322">
        <v>59</v>
      </c>
      <c r="K322">
        <v>1630.7099999999998</v>
      </c>
      <c r="L322">
        <v>13205398</v>
      </c>
      <c r="M322" s="1">
        <v>46233</v>
      </c>
    </row>
    <row r="323" spans="1:13" x14ac:dyDescent="0.2">
      <c r="A323" t="s">
        <v>46</v>
      </c>
      <c r="B323" s="1">
        <v>45930</v>
      </c>
      <c r="C323" s="1">
        <v>45901</v>
      </c>
      <c r="D323">
        <v>14</v>
      </c>
      <c r="E323">
        <v>456.7</v>
      </c>
      <c r="F323">
        <v>2747175</v>
      </c>
      <c r="G323">
        <v>119</v>
      </c>
      <c r="H323">
        <v>8852.9900000000016</v>
      </c>
      <c r="I323">
        <v>27527668</v>
      </c>
      <c r="J323">
        <v>76</v>
      </c>
      <c r="K323">
        <v>1635.5300000000002</v>
      </c>
      <c r="L323">
        <v>13670295</v>
      </c>
      <c r="M323" s="1">
        <v>46233</v>
      </c>
    </row>
    <row r="324" spans="1:13" x14ac:dyDescent="0.2">
      <c r="A324" t="s">
        <v>46</v>
      </c>
      <c r="B324" s="1">
        <v>45900</v>
      </c>
      <c r="C324" s="1">
        <v>45870</v>
      </c>
      <c r="D324">
        <v>14</v>
      </c>
      <c r="E324">
        <v>456.7</v>
      </c>
      <c r="F324">
        <v>2747175</v>
      </c>
      <c r="G324">
        <v>108</v>
      </c>
      <c r="H324">
        <v>8666.69</v>
      </c>
      <c r="I324">
        <v>26576670</v>
      </c>
      <c r="J324">
        <v>76</v>
      </c>
      <c r="K324">
        <v>1635.5300000000002</v>
      </c>
      <c r="L324">
        <v>13670295</v>
      </c>
      <c r="M324" s="1">
        <v>46233</v>
      </c>
    </row>
    <row r="325" spans="1:13" x14ac:dyDescent="0.2">
      <c r="A325" t="s">
        <v>46</v>
      </c>
      <c r="B325" s="1">
        <v>45869</v>
      </c>
      <c r="C325" s="1">
        <v>45839</v>
      </c>
      <c r="D325">
        <v>14</v>
      </c>
      <c r="E325">
        <v>456.7</v>
      </c>
      <c r="F325">
        <v>2747175</v>
      </c>
      <c r="G325">
        <v>108</v>
      </c>
      <c r="H325">
        <v>8666.69</v>
      </c>
      <c r="I325">
        <v>26576670</v>
      </c>
      <c r="J325">
        <v>76</v>
      </c>
      <c r="K325">
        <v>1635.5300000000002</v>
      </c>
      <c r="L325">
        <v>13670295</v>
      </c>
      <c r="M325" s="1">
        <v>46233</v>
      </c>
    </row>
    <row r="326" spans="1:13" x14ac:dyDescent="0.2">
      <c r="A326" t="s">
        <v>39</v>
      </c>
      <c r="B326" s="1">
        <v>45838</v>
      </c>
      <c r="C326" s="1">
        <v>45809</v>
      </c>
      <c r="D326">
        <v>10</v>
      </c>
      <c r="E326">
        <v>362.63</v>
      </c>
      <c r="F326">
        <v>2605555</v>
      </c>
      <c r="G326">
        <v>27</v>
      </c>
      <c r="H326">
        <v>1421.92</v>
      </c>
      <c r="I326">
        <v>5281935</v>
      </c>
      <c r="J326">
        <v>163</v>
      </c>
      <c r="K326">
        <v>1635.9849999999997</v>
      </c>
      <c r="L326">
        <v>14678284</v>
      </c>
      <c r="M326" s="1">
        <v>46233</v>
      </c>
    </row>
    <row r="327" spans="1:13" x14ac:dyDescent="0.2">
      <c r="A327" t="s">
        <v>39</v>
      </c>
      <c r="B327" s="1">
        <v>45777</v>
      </c>
      <c r="C327" s="1">
        <v>45748</v>
      </c>
      <c r="D327">
        <v>8</v>
      </c>
      <c r="E327">
        <v>344.63</v>
      </c>
      <c r="F327">
        <v>2434055</v>
      </c>
      <c r="G327">
        <v>25</v>
      </c>
      <c r="H327">
        <v>1321.92</v>
      </c>
      <c r="I327">
        <v>5281935</v>
      </c>
      <c r="J327">
        <v>163</v>
      </c>
      <c r="K327">
        <v>1635.9849999999997</v>
      </c>
      <c r="L327">
        <v>14678284</v>
      </c>
      <c r="M327" s="1">
        <v>46233</v>
      </c>
    </row>
    <row r="328" spans="1:13" x14ac:dyDescent="0.2">
      <c r="A328" t="s">
        <v>39</v>
      </c>
      <c r="B328" s="1">
        <v>45808</v>
      </c>
      <c r="C328" s="1">
        <v>45778</v>
      </c>
      <c r="D328">
        <v>10</v>
      </c>
      <c r="E328">
        <v>362.63</v>
      </c>
      <c r="F328">
        <v>2605555</v>
      </c>
      <c r="G328">
        <v>27</v>
      </c>
      <c r="H328">
        <v>1421.92</v>
      </c>
      <c r="I328">
        <v>5281935</v>
      </c>
      <c r="J328">
        <v>163</v>
      </c>
      <c r="K328">
        <v>1635.9849999999997</v>
      </c>
      <c r="L328">
        <v>14678284</v>
      </c>
      <c r="M328" s="1">
        <v>46233</v>
      </c>
    </row>
    <row r="329" spans="1:13" x14ac:dyDescent="0.2">
      <c r="A329" t="s">
        <v>133</v>
      </c>
      <c r="B329" s="1">
        <v>45747</v>
      </c>
      <c r="C329" s="1">
        <v>45717</v>
      </c>
      <c r="D329">
        <v>10</v>
      </c>
      <c r="E329">
        <v>577</v>
      </c>
      <c r="F329">
        <v>2407000</v>
      </c>
      <c r="G329">
        <v>31</v>
      </c>
      <c r="H329">
        <v>2570.39</v>
      </c>
      <c r="I329">
        <v>12119784</v>
      </c>
      <c r="J329">
        <v>55</v>
      </c>
      <c r="K329">
        <v>1641.2399999999998</v>
      </c>
      <c r="L329">
        <v>12647932</v>
      </c>
      <c r="M329" s="1">
        <v>46233</v>
      </c>
    </row>
    <row r="330" spans="1:13" x14ac:dyDescent="0.2">
      <c r="A330" t="s">
        <v>133</v>
      </c>
      <c r="B330" s="1">
        <v>45777</v>
      </c>
      <c r="C330" s="1">
        <v>45748</v>
      </c>
      <c r="D330">
        <v>10</v>
      </c>
      <c r="E330">
        <v>577</v>
      </c>
      <c r="F330">
        <v>2407000</v>
      </c>
      <c r="G330">
        <v>31</v>
      </c>
      <c r="H330">
        <v>2570.39</v>
      </c>
      <c r="I330">
        <v>12119784</v>
      </c>
      <c r="J330">
        <v>55</v>
      </c>
      <c r="K330">
        <v>1641.2399999999998</v>
      </c>
      <c r="L330">
        <v>12647932</v>
      </c>
      <c r="M330" s="1">
        <v>46233</v>
      </c>
    </row>
    <row r="331" spans="1:13" x14ac:dyDescent="0.2">
      <c r="A331" t="s">
        <v>46</v>
      </c>
      <c r="B331" s="1">
        <v>46053</v>
      </c>
      <c r="C331" s="1">
        <v>46023</v>
      </c>
      <c r="D331">
        <v>21</v>
      </c>
      <c r="E331">
        <v>761.38</v>
      </c>
      <c r="F331">
        <v>4668512</v>
      </c>
      <c r="G331">
        <v>159</v>
      </c>
      <c r="H331">
        <v>12763.37</v>
      </c>
      <c r="I331">
        <v>39968331</v>
      </c>
      <c r="J331">
        <v>77</v>
      </c>
      <c r="K331">
        <v>1665.3500000000001</v>
      </c>
      <c r="L331">
        <v>13818295</v>
      </c>
      <c r="M331" s="1">
        <v>46233</v>
      </c>
    </row>
    <row r="332" spans="1:13" x14ac:dyDescent="0.2">
      <c r="A332" t="s">
        <v>46</v>
      </c>
      <c r="B332" s="1">
        <v>45991</v>
      </c>
      <c r="C332" s="1">
        <v>45962</v>
      </c>
      <c r="D332">
        <v>21</v>
      </c>
      <c r="E332">
        <v>761.38</v>
      </c>
      <c r="F332">
        <v>4668512</v>
      </c>
      <c r="G332">
        <v>148</v>
      </c>
      <c r="H332">
        <v>11945.490000000002</v>
      </c>
      <c r="I332">
        <v>38339331</v>
      </c>
      <c r="J332">
        <v>77</v>
      </c>
      <c r="K332">
        <v>1665.3500000000001</v>
      </c>
      <c r="L332">
        <v>13818295</v>
      </c>
      <c r="M332" s="1">
        <v>46233</v>
      </c>
    </row>
    <row r="333" spans="1:13" x14ac:dyDescent="0.2">
      <c r="A333" t="s">
        <v>46</v>
      </c>
      <c r="B333" s="1">
        <v>46022</v>
      </c>
      <c r="C333" s="1">
        <v>45992</v>
      </c>
      <c r="D333">
        <v>21</v>
      </c>
      <c r="E333">
        <v>761.38</v>
      </c>
      <c r="F333">
        <v>4668512</v>
      </c>
      <c r="G333">
        <v>149</v>
      </c>
      <c r="H333">
        <v>11945.490000000002</v>
      </c>
      <c r="I333">
        <v>38339331</v>
      </c>
      <c r="J333">
        <v>77</v>
      </c>
      <c r="K333">
        <v>1665.3500000000001</v>
      </c>
      <c r="L333">
        <v>13818295</v>
      </c>
      <c r="M333" s="1">
        <v>46233</v>
      </c>
    </row>
    <row r="334" spans="1:13" x14ac:dyDescent="0.2">
      <c r="A334" t="s">
        <v>46</v>
      </c>
      <c r="B334" s="1">
        <v>45961</v>
      </c>
      <c r="C334" s="1">
        <v>45931</v>
      </c>
      <c r="D334">
        <v>20</v>
      </c>
      <c r="E334">
        <v>689.38</v>
      </c>
      <c r="F334">
        <v>4258512</v>
      </c>
      <c r="G334">
        <v>143</v>
      </c>
      <c r="H334">
        <v>11145.490000000002</v>
      </c>
      <c r="I334">
        <v>35074331</v>
      </c>
      <c r="J334">
        <v>77</v>
      </c>
      <c r="K334">
        <v>1665.3500000000001</v>
      </c>
      <c r="L334">
        <v>13818295</v>
      </c>
      <c r="M334" s="1">
        <v>46233</v>
      </c>
    </row>
    <row r="335" spans="1:13" x14ac:dyDescent="0.2">
      <c r="A335" t="s">
        <v>41</v>
      </c>
      <c r="B335" s="1">
        <v>45596</v>
      </c>
      <c r="C335" s="1">
        <v>45566</v>
      </c>
      <c r="D335">
        <v>28</v>
      </c>
      <c r="E335">
        <v>1601.12</v>
      </c>
      <c r="F335">
        <v>8339629</v>
      </c>
      <c r="G335">
        <v>86</v>
      </c>
      <c r="H335">
        <v>4538.16</v>
      </c>
      <c r="I335">
        <v>12037670</v>
      </c>
      <c r="J335">
        <v>59</v>
      </c>
      <c r="K335">
        <v>1678.6399999999999</v>
      </c>
      <c r="L335">
        <v>11331119</v>
      </c>
      <c r="M335" s="1">
        <v>46233</v>
      </c>
    </row>
    <row r="336" spans="1:13" x14ac:dyDescent="0.2">
      <c r="A336" t="s">
        <v>58</v>
      </c>
      <c r="B336" s="1">
        <v>45930</v>
      </c>
      <c r="C336" s="1">
        <v>45901</v>
      </c>
      <c r="D336">
        <v>47</v>
      </c>
      <c r="E336">
        <v>3195.01</v>
      </c>
      <c r="F336">
        <v>14242055</v>
      </c>
      <c r="G336">
        <v>266</v>
      </c>
      <c r="H336">
        <v>17817.469999999998</v>
      </c>
      <c r="I336">
        <v>89079275</v>
      </c>
      <c r="J336">
        <v>60</v>
      </c>
      <c r="K336">
        <v>1684.7099999999998</v>
      </c>
      <c r="L336">
        <v>13450398</v>
      </c>
      <c r="M336" s="1">
        <v>46233</v>
      </c>
    </row>
    <row r="337" spans="1:13" x14ac:dyDescent="0.2">
      <c r="A337" t="s">
        <v>58</v>
      </c>
      <c r="B337" s="1">
        <v>45900</v>
      </c>
      <c r="C337" s="1">
        <v>45870</v>
      </c>
      <c r="D337">
        <v>47</v>
      </c>
      <c r="E337">
        <v>3195.01</v>
      </c>
      <c r="F337">
        <v>14242055</v>
      </c>
      <c r="G337">
        <v>235</v>
      </c>
      <c r="H337">
        <v>15314.389999999998</v>
      </c>
      <c r="I337">
        <v>76136068</v>
      </c>
      <c r="J337">
        <v>60</v>
      </c>
      <c r="K337">
        <v>1684.7099999999998</v>
      </c>
      <c r="L337">
        <v>13450398</v>
      </c>
      <c r="M337" s="1">
        <v>46233</v>
      </c>
    </row>
    <row r="338" spans="1:13" x14ac:dyDescent="0.2">
      <c r="A338" t="s">
        <v>133</v>
      </c>
      <c r="B338" s="1">
        <v>45869</v>
      </c>
      <c r="C338" s="1">
        <v>45839</v>
      </c>
      <c r="D338">
        <v>15</v>
      </c>
      <c r="E338">
        <v>1399</v>
      </c>
      <c r="F338">
        <v>7611714</v>
      </c>
      <c r="G338">
        <v>25</v>
      </c>
      <c r="H338">
        <v>1694.39</v>
      </c>
      <c r="I338">
        <v>6666570</v>
      </c>
      <c r="J338">
        <v>56</v>
      </c>
      <c r="K338">
        <v>1695.2399999999998</v>
      </c>
      <c r="L338">
        <v>12896432</v>
      </c>
      <c r="M338" s="1">
        <v>46233</v>
      </c>
    </row>
    <row r="339" spans="1:13" x14ac:dyDescent="0.2">
      <c r="A339" t="s">
        <v>133</v>
      </c>
      <c r="B339" s="1">
        <v>45961</v>
      </c>
      <c r="C339" s="1">
        <v>45931</v>
      </c>
      <c r="D339">
        <v>17</v>
      </c>
      <c r="E339">
        <v>1675</v>
      </c>
      <c r="F339">
        <v>9087219</v>
      </c>
      <c r="G339">
        <v>40</v>
      </c>
      <c r="H339">
        <v>2994.39</v>
      </c>
      <c r="I339">
        <v>5386065</v>
      </c>
      <c r="J339">
        <v>56</v>
      </c>
      <c r="K339">
        <v>1695.2399999999998</v>
      </c>
      <c r="L339">
        <v>12896432</v>
      </c>
      <c r="M339" s="1">
        <v>46233</v>
      </c>
    </row>
    <row r="340" spans="1:13" x14ac:dyDescent="0.2">
      <c r="A340" t="s">
        <v>133</v>
      </c>
      <c r="B340" s="1">
        <v>45838</v>
      </c>
      <c r="C340" s="1">
        <v>45809</v>
      </c>
      <c r="D340">
        <v>12</v>
      </c>
      <c r="E340">
        <v>943</v>
      </c>
      <c r="F340">
        <v>4946714</v>
      </c>
      <c r="G340">
        <v>28</v>
      </c>
      <c r="H340">
        <v>2150.3900000000003</v>
      </c>
      <c r="I340">
        <v>9331570</v>
      </c>
      <c r="J340">
        <v>56</v>
      </c>
      <c r="K340">
        <v>1695.2399999999998</v>
      </c>
      <c r="L340">
        <v>12896432</v>
      </c>
      <c r="M340" s="1">
        <v>46233</v>
      </c>
    </row>
    <row r="341" spans="1:13" x14ac:dyDescent="0.2">
      <c r="A341" t="s">
        <v>133</v>
      </c>
      <c r="B341" s="1">
        <v>45930</v>
      </c>
      <c r="C341" s="1">
        <v>45901</v>
      </c>
      <c r="D341">
        <v>17</v>
      </c>
      <c r="E341">
        <v>1675</v>
      </c>
      <c r="F341">
        <v>9087219</v>
      </c>
      <c r="G341">
        <v>34</v>
      </c>
      <c r="H341">
        <v>2418.3900000000003</v>
      </c>
      <c r="I341">
        <v>5386065</v>
      </c>
      <c r="J341">
        <v>56</v>
      </c>
      <c r="K341">
        <v>1695.2399999999998</v>
      </c>
      <c r="L341">
        <v>12896432</v>
      </c>
      <c r="M341" s="1">
        <v>46233</v>
      </c>
    </row>
    <row r="342" spans="1:13" x14ac:dyDescent="0.2">
      <c r="A342" t="s">
        <v>39</v>
      </c>
      <c r="B342" s="1">
        <v>46173</v>
      </c>
      <c r="C342" s="1">
        <v>46143</v>
      </c>
      <c r="D342">
        <v>12</v>
      </c>
      <c r="E342">
        <v>486.83</v>
      </c>
      <c r="F342">
        <v>3033673</v>
      </c>
      <c r="G342">
        <v>47</v>
      </c>
      <c r="H342">
        <v>2778.65</v>
      </c>
      <c r="I342">
        <v>7045827</v>
      </c>
      <c r="J342">
        <v>165</v>
      </c>
      <c r="K342">
        <v>1705.9849999999997</v>
      </c>
      <c r="L342">
        <v>15173482</v>
      </c>
      <c r="M342" s="1">
        <v>46233</v>
      </c>
    </row>
    <row r="343" spans="1:13" x14ac:dyDescent="0.2">
      <c r="A343" t="s">
        <v>39</v>
      </c>
      <c r="B343" s="1">
        <v>45961</v>
      </c>
      <c r="C343" s="1">
        <v>45931</v>
      </c>
      <c r="D343">
        <v>8</v>
      </c>
      <c r="E343">
        <v>292.63</v>
      </c>
      <c r="F343">
        <v>2110357</v>
      </c>
      <c r="G343">
        <v>30</v>
      </c>
      <c r="H343">
        <v>1619.2200000000003</v>
      </c>
      <c r="I343">
        <v>5281935</v>
      </c>
      <c r="J343">
        <v>165</v>
      </c>
      <c r="K343">
        <v>1705.9849999999997</v>
      </c>
      <c r="L343">
        <v>15173482</v>
      </c>
      <c r="M343" s="1">
        <v>46233</v>
      </c>
    </row>
    <row r="344" spans="1:13" x14ac:dyDescent="0.2">
      <c r="A344" t="s">
        <v>39</v>
      </c>
      <c r="B344" s="1">
        <v>46142</v>
      </c>
      <c r="C344" s="1">
        <v>46113</v>
      </c>
      <c r="D344">
        <v>11</v>
      </c>
      <c r="E344">
        <v>468.83</v>
      </c>
      <c r="F344">
        <v>2883673</v>
      </c>
      <c r="G344">
        <v>48</v>
      </c>
      <c r="H344">
        <v>2796.65</v>
      </c>
      <c r="I344">
        <v>7195827</v>
      </c>
      <c r="J344">
        <v>165</v>
      </c>
      <c r="K344">
        <v>1705.9849999999997</v>
      </c>
      <c r="L344">
        <v>15173482</v>
      </c>
      <c r="M344" s="1">
        <v>46233</v>
      </c>
    </row>
    <row r="345" spans="1:13" x14ac:dyDescent="0.2">
      <c r="A345" t="s">
        <v>39</v>
      </c>
      <c r="B345" s="1">
        <v>46053</v>
      </c>
      <c r="C345" s="1">
        <v>46023</v>
      </c>
      <c r="D345">
        <v>9</v>
      </c>
      <c r="E345">
        <v>352.63</v>
      </c>
      <c r="F345">
        <v>2355033</v>
      </c>
      <c r="G345">
        <v>34</v>
      </c>
      <c r="H345">
        <v>2285.2200000000003</v>
      </c>
      <c r="I345">
        <v>7687259</v>
      </c>
      <c r="J345">
        <v>165</v>
      </c>
      <c r="K345">
        <v>1705.9849999999997</v>
      </c>
      <c r="L345">
        <v>15173482</v>
      </c>
      <c r="M345" s="1">
        <v>46233</v>
      </c>
    </row>
    <row r="346" spans="1:13" x14ac:dyDescent="0.2">
      <c r="A346" t="s">
        <v>39</v>
      </c>
      <c r="B346" s="1">
        <v>46022</v>
      </c>
      <c r="C346" s="1">
        <v>45992</v>
      </c>
      <c r="D346">
        <v>9</v>
      </c>
      <c r="E346">
        <v>352.63</v>
      </c>
      <c r="F346">
        <v>2355033</v>
      </c>
      <c r="G346">
        <v>34</v>
      </c>
      <c r="H346">
        <v>2285.2200000000003</v>
      </c>
      <c r="I346">
        <v>7687259</v>
      </c>
      <c r="J346">
        <v>165</v>
      </c>
      <c r="K346">
        <v>1705.9849999999997</v>
      </c>
      <c r="L346">
        <v>15173482</v>
      </c>
      <c r="M346" s="1">
        <v>46233</v>
      </c>
    </row>
    <row r="347" spans="1:13" x14ac:dyDescent="0.2">
      <c r="A347" t="s">
        <v>39</v>
      </c>
      <c r="B347" s="1">
        <v>46112</v>
      </c>
      <c r="C347" s="1">
        <v>46082</v>
      </c>
      <c r="D347">
        <v>11</v>
      </c>
      <c r="E347">
        <v>468.83</v>
      </c>
      <c r="F347">
        <v>2883673</v>
      </c>
      <c r="G347">
        <v>46</v>
      </c>
      <c r="H347">
        <v>2748.7500000000005</v>
      </c>
      <c r="I347">
        <v>7184827</v>
      </c>
      <c r="J347">
        <v>165</v>
      </c>
      <c r="K347">
        <v>1705.9849999999997</v>
      </c>
      <c r="L347">
        <v>15173482</v>
      </c>
      <c r="M347" s="1">
        <v>46233</v>
      </c>
    </row>
    <row r="348" spans="1:13" x14ac:dyDescent="0.2">
      <c r="A348" t="s">
        <v>39</v>
      </c>
      <c r="B348" s="1">
        <v>46203</v>
      </c>
      <c r="C348" s="1">
        <v>46174</v>
      </c>
      <c r="D348">
        <v>12</v>
      </c>
      <c r="E348">
        <v>486.83</v>
      </c>
      <c r="F348">
        <v>3033673</v>
      </c>
      <c r="G348">
        <v>38</v>
      </c>
      <c r="H348">
        <v>2463.65</v>
      </c>
      <c r="I348">
        <v>7445827</v>
      </c>
      <c r="J348">
        <v>165</v>
      </c>
      <c r="K348">
        <v>1705.9849999999997</v>
      </c>
      <c r="L348">
        <v>15173482</v>
      </c>
      <c r="M348" s="1">
        <v>46233</v>
      </c>
    </row>
    <row r="349" spans="1:13" x14ac:dyDescent="0.2">
      <c r="A349" t="s">
        <v>39</v>
      </c>
      <c r="B349" s="1">
        <v>45991</v>
      </c>
      <c r="C349" s="1">
        <v>45962</v>
      </c>
      <c r="D349">
        <v>9</v>
      </c>
      <c r="E349">
        <v>352.63</v>
      </c>
      <c r="F349">
        <v>2355033</v>
      </c>
      <c r="G349">
        <v>34</v>
      </c>
      <c r="H349">
        <v>2285.2200000000003</v>
      </c>
      <c r="I349">
        <v>7687259</v>
      </c>
      <c r="J349">
        <v>165</v>
      </c>
      <c r="K349">
        <v>1705.9849999999997</v>
      </c>
      <c r="L349">
        <v>15173482</v>
      </c>
      <c r="M349" s="1">
        <v>46233</v>
      </c>
    </row>
    <row r="350" spans="1:13" x14ac:dyDescent="0.2">
      <c r="A350" t="s">
        <v>39</v>
      </c>
      <c r="B350" s="1">
        <v>45930</v>
      </c>
      <c r="C350" s="1">
        <v>45901</v>
      </c>
      <c r="D350">
        <v>8</v>
      </c>
      <c r="E350">
        <v>292.63</v>
      </c>
      <c r="F350">
        <v>2110357</v>
      </c>
      <c r="G350">
        <v>30</v>
      </c>
      <c r="H350">
        <v>1619.2200000000003</v>
      </c>
      <c r="I350">
        <v>5281935</v>
      </c>
      <c r="J350">
        <v>165</v>
      </c>
      <c r="K350">
        <v>1705.9849999999997</v>
      </c>
      <c r="L350">
        <v>15173482</v>
      </c>
      <c r="M350" s="1">
        <v>46233</v>
      </c>
    </row>
    <row r="351" spans="1:13" x14ac:dyDescent="0.2">
      <c r="A351" t="s">
        <v>39</v>
      </c>
      <c r="B351" s="1">
        <v>46081</v>
      </c>
      <c r="C351" s="1">
        <v>46054</v>
      </c>
      <c r="D351">
        <v>10</v>
      </c>
      <c r="E351">
        <v>419.83</v>
      </c>
      <c r="F351">
        <v>2665673</v>
      </c>
      <c r="G351">
        <v>48</v>
      </c>
      <c r="H351">
        <v>2849.7500000000005</v>
      </c>
      <c r="I351">
        <v>7621227</v>
      </c>
      <c r="J351">
        <v>165</v>
      </c>
      <c r="K351">
        <v>1705.9849999999997</v>
      </c>
      <c r="L351">
        <v>15173482</v>
      </c>
      <c r="M351" s="1">
        <v>46233</v>
      </c>
    </row>
    <row r="352" spans="1:13" x14ac:dyDescent="0.2">
      <c r="A352" t="s">
        <v>46</v>
      </c>
      <c r="B352" s="1">
        <v>46142</v>
      </c>
      <c r="C352" s="1">
        <v>46113</v>
      </c>
      <c r="D352">
        <v>25</v>
      </c>
      <c r="E352">
        <v>1288.98</v>
      </c>
      <c r="F352">
        <v>6893621</v>
      </c>
      <c r="G352">
        <v>155</v>
      </c>
      <c r="H352">
        <v>12530.77</v>
      </c>
      <c r="I352">
        <v>39504047</v>
      </c>
      <c r="J352">
        <v>78</v>
      </c>
      <c r="K352">
        <v>1715.3500000000001</v>
      </c>
      <c r="L352">
        <v>14229470</v>
      </c>
      <c r="M352" s="1">
        <v>46233</v>
      </c>
    </row>
    <row r="353" spans="1:13" x14ac:dyDescent="0.2">
      <c r="A353" t="s">
        <v>46</v>
      </c>
      <c r="B353" s="1">
        <v>46081</v>
      </c>
      <c r="C353" s="1">
        <v>46054</v>
      </c>
      <c r="D353">
        <v>22</v>
      </c>
      <c r="E353">
        <v>1056.3800000000001</v>
      </c>
      <c r="F353">
        <v>6429337</v>
      </c>
      <c r="G353">
        <v>159</v>
      </c>
      <c r="H353">
        <v>12763.37</v>
      </c>
      <c r="I353">
        <v>39968331</v>
      </c>
      <c r="J353">
        <v>78</v>
      </c>
      <c r="K353">
        <v>1715.3500000000001</v>
      </c>
      <c r="L353">
        <v>14229470</v>
      </c>
      <c r="M353" s="1">
        <v>46233</v>
      </c>
    </row>
    <row r="354" spans="1:13" x14ac:dyDescent="0.2">
      <c r="A354" t="s">
        <v>46</v>
      </c>
      <c r="B354" s="1">
        <v>46112</v>
      </c>
      <c r="C354" s="1">
        <v>46082</v>
      </c>
      <c r="D354">
        <v>23</v>
      </c>
      <c r="E354">
        <v>1156.3800000000001</v>
      </c>
      <c r="F354">
        <v>6586479</v>
      </c>
      <c r="G354">
        <v>157</v>
      </c>
      <c r="H354">
        <v>12663.37</v>
      </c>
      <c r="I354">
        <v>39811189</v>
      </c>
      <c r="J354">
        <v>78</v>
      </c>
      <c r="K354">
        <v>1715.3500000000001</v>
      </c>
      <c r="L354">
        <v>14229470</v>
      </c>
      <c r="M354" s="1">
        <v>46233</v>
      </c>
    </row>
    <row r="355" spans="1:13" x14ac:dyDescent="0.2">
      <c r="A355" t="s">
        <v>41</v>
      </c>
      <c r="B355" s="1">
        <v>45626</v>
      </c>
      <c r="C355" s="1">
        <v>45597</v>
      </c>
      <c r="D355">
        <v>28</v>
      </c>
      <c r="E355">
        <v>1643.12</v>
      </c>
      <c r="F355">
        <v>8383159</v>
      </c>
      <c r="G355">
        <v>86</v>
      </c>
      <c r="H355">
        <v>4495.8099999999995</v>
      </c>
      <c r="I355">
        <v>11994140</v>
      </c>
      <c r="J355">
        <v>60</v>
      </c>
      <c r="K355">
        <v>1732.6399999999999</v>
      </c>
      <c r="L355">
        <v>11576119</v>
      </c>
      <c r="M355" s="1">
        <v>46233</v>
      </c>
    </row>
    <row r="356" spans="1:13" x14ac:dyDescent="0.2">
      <c r="A356" t="s">
        <v>133</v>
      </c>
      <c r="B356" s="1">
        <v>45991</v>
      </c>
      <c r="C356" s="1">
        <v>45962</v>
      </c>
      <c r="D356">
        <v>18</v>
      </c>
      <c r="E356">
        <v>1765.18</v>
      </c>
      <c r="F356">
        <v>8974069</v>
      </c>
      <c r="G356">
        <v>38</v>
      </c>
      <c r="H356">
        <v>2850.21</v>
      </c>
      <c r="I356">
        <v>5250715</v>
      </c>
      <c r="J356">
        <v>57</v>
      </c>
      <c r="K356">
        <v>1749.2399999999998</v>
      </c>
      <c r="L356">
        <v>13144932</v>
      </c>
      <c r="M356" s="1">
        <v>46233</v>
      </c>
    </row>
    <row r="357" spans="1:13" x14ac:dyDescent="0.2">
      <c r="A357" t="s">
        <v>133</v>
      </c>
      <c r="B357" s="1">
        <v>46053</v>
      </c>
      <c r="C357" s="1">
        <v>46023</v>
      </c>
      <c r="D357">
        <v>19</v>
      </c>
      <c r="E357">
        <v>1855.18</v>
      </c>
      <c r="F357">
        <v>9569784</v>
      </c>
      <c r="G357">
        <v>37</v>
      </c>
      <c r="H357">
        <v>2760.21</v>
      </c>
      <c r="I357">
        <v>4655000</v>
      </c>
      <c r="J357">
        <v>57</v>
      </c>
      <c r="K357">
        <v>1749.2399999999998</v>
      </c>
      <c r="L357">
        <v>13144932</v>
      </c>
      <c r="M357" s="1">
        <v>46233</v>
      </c>
    </row>
    <row r="358" spans="1:13" x14ac:dyDescent="0.2">
      <c r="A358" t="s">
        <v>133</v>
      </c>
      <c r="B358" s="1">
        <v>46022</v>
      </c>
      <c r="C358" s="1">
        <v>45992</v>
      </c>
      <c r="D358">
        <v>18</v>
      </c>
      <c r="E358">
        <v>1765.18</v>
      </c>
      <c r="F358">
        <v>8974069</v>
      </c>
      <c r="G358">
        <v>38</v>
      </c>
      <c r="H358">
        <v>2850.21</v>
      </c>
      <c r="I358">
        <v>5250715</v>
      </c>
      <c r="J358">
        <v>57</v>
      </c>
      <c r="K358">
        <v>1749.2399999999998</v>
      </c>
      <c r="L358">
        <v>13144932</v>
      </c>
      <c r="M358" s="1">
        <v>46233</v>
      </c>
    </row>
    <row r="359" spans="1:13" x14ac:dyDescent="0.2">
      <c r="A359" t="s">
        <v>46</v>
      </c>
      <c r="B359" s="1">
        <v>46173</v>
      </c>
      <c r="C359" s="1">
        <v>46143</v>
      </c>
      <c r="D359">
        <v>24</v>
      </c>
      <c r="E359">
        <v>1252.98</v>
      </c>
      <c r="F359">
        <v>6349621</v>
      </c>
      <c r="G359">
        <v>155</v>
      </c>
      <c r="H359">
        <v>12530.77</v>
      </c>
      <c r="I359">
        <v>39504047</v>
      </c>
      <c r="J359">
        <v>79</v>
      </c>
      <c r="K359">
        <v>1751.3500000000001</v>
      </c>
      <c r="L359">
        <v>14773470</v>
      </c>
      <c r="M359" s="1">
        <v>46233</v>
      </c>
    </row>
    <row r="360" spans="1:13" x14ac:dyDescent="0.2">
      <c r="A360" t="s">
        <v>41</v>
      </c>
      <c r="B360" s="1">
        <v>45657</v>
      </c>
      <c r="C360" s="1">
        <v>45627</v>
      </c>
      <c r="D360">
        <v>28</v>
      </c>
      <c r="E360">
        <v>1646.77</v>
      </c>
      <c r="F360">
        <v>8353159</v>
      </c>
      <c r="G360">
        <v>85</v>
      </c>
      <c r="H360">
        <v>4442.16</v>
      </c>
      <c r="I360">
        <v>11749140</v>
      </c>
      <c r="J360">
        <v>61</v>
      </c>
      <c r="K360">
        <v>1782.6399999999999</v>
      </c>
      <c r="L360">
        <v>11851119</v>
      </c>
      <c r="M360" s="1">
        <v>46233</v>
      </c>
    </row>
    <row r="361" spans="1:13" x14ac:dyDescent="0.2">
      <c r="A361" t="s">
        <v>46</v>
      </c>
      <c r="B361" s="1">
        <v>46203</v>
      </c>
      <c r="C361" s="1">
        <v>46174</v>
      </c>
      <c r="D361">
        <v>22</v>
      </c>
      <c r="E361">
        <v>1198.0999999999999</v>
      </c>
      <c r="F361">
        <v>5967621</v>
      </c>
      <c r="G361">
        <v>165</v>
      </c>
      <c r="H361">
        <v>13530.77</v>
      </c>
      <c r="I361">
        <v>39504047</v>
      </c>
      <c r="J361">
        <v>81</v>
      </c>
      <c r="K361">
        <v>1806.2300000000002</v>
      </c>
      <c r="L361">
        <v>15155470</v>
      </c>
      <c r="M361" s="1">
        <v>46233</v>
      </c>
    </row>
    <row r="362" spans="1:13" x14ac:dyDescent="0.2">
      <c r="A362" t="s">
        <v>133</v>
      </c>
      <c r="B362" s="1">
        <v>46081</v>
      </c>
      <c r="C362" s="1">
        <v>46054</v>
      </c>
      <c r="D362">
        <v>17</v>
      </c>
      <c r="E362">
        <v>1747.18</v>
      </c>
      <c r="F362">
        <v>9076284</v>
      </c>
      <c r="G362">
        <v>38</v>
      </c>
      <c r="H362">
        <v>2760.21</v>
      </c>
      <c r="I362">
        <v>4655000</v>
      </c>
      <c r="J362">
        <v>59</v>
      </c>
      <c r="K362">
        <v>1857.2399999999998</v>
      </c>
      <c r="L362">
        <v>13638432</v>
      </c>
      <c r="M362" s="1">
        <v>46233</v>
      </c>
    </row>
    <row r="363" spans="1:13" x14ac:dyDescent="0.2">
      <c r="A363" t="s">
        <v>133</v>
      </c>
      <c r="B363" s="1">
        <v>46142</v>
      </c>
      <c r="C363" s="1">
        <v>46113</v>
      </c>
      <c r="D363">
        <v>16</v>
      </c>
      <c r="E363">
        <v>1732.18</v>
      </c>
      <c r="F363">
        <v>8971284</v>
      </c>
      <c r="G363">
        <v>39</v>
      </c>
      <c r="H363">
        <v>2760.21</v>
      </c>
      <c r="I363">
        <v>4655000</v>
      </c>
      <c r="J363">
        <v>60</v>
      </c>
      <c r="K363">
        <v>1872.2399999999998</v>
      </c>
      <c r="L363">
        <v>13743432</v>
      </c>
      <c r="M363" s="1">
        <v>46233</v>
      </c>
    </row>
    <row r="364" spans="1:13" x14ac:dyDescent="0.2">
      <c r="A364" t="s">
        <v>133</v>
      </c>
      <c r="B364" s="1">
        <v>46112</v>
      </c>
      <c r="C364" s="1">
        <v>46082</v>
      </c>
      <c r="D364">
        <v>16</v>
      </c>
      <c r="E364">
        <v>1732.18</v>
      </c>
      <c r="F364">
        <v>8971284</v>
      </c>
      <c r="G364">
        <v>39</v>
      </c>
      <c r="H364">
        <v>2760.21</v>
      </c>
      <c r="I364">
        <v>4655000</v>
      </c>
      <c r="J364">
        <v>60</v>
      </c>
      <c r="K364">
        <v>1872.2399999999998</v>
      </c>
      <c r="L364">
        <v>13743432</v>
      </c>
      <c r="M364" s="1">
        <v>46233</v>
      </c>
    </row>
    <row r="365" spans="1:13" x14ac:dyDescent="0.2">
      <c r="A365" t="s">
        <v>41</v>
      </c>
      <c r="B365" s="1">
        <v>45716</v>
      </c>
      <c r="C365" s="1">
        <v>45689</v>
      </c>
      <c r="D365">
        <v>30</v>
      </c>
      <c r="E365">
        <v>1766.15</v>
      </c>
      <c r="F365">
        <v>8668354</v>
      </c>
      <c r="G365">
        <v>86</v>
      </c>
      <c r="H365">
        <v>4700.16</v>
      </c>
      <c r="I365">
        <v>11890140</v>
      </c>
      <c r="J365">
        <v>63</v>
      </c>
      <c r="K365">
        <v>1897.7599999999998</v>
      </c>
      <c r="L365">
        <v>12479119</v>
      </c>
      <c r="M365" s="1">
        <v>46233</v>
      </c>
    </row>
    <row r="366" spans="1:13" x14ac:dyDescent="0.2">
      <c r="A366" t="s">
        <v>41</v>
      </c>
      <c r="B366" s="1">
        <v>45688</v>
      </c>
      <c r="C366" s="1">
        <v>45658</v>
      </c>
      <c r="D366">
        <v>27</v>
      </c>
      <c r="E366">
        <v>1625.15</v>
      </c>
      <c r="F366">
        <v>7954354</v>
      </c>
      <c r="G366">
        <v>88</v>
      </c>
      <c r="H366">
        <v>4841.16</v>
      </c>
      <c r="I366">
        <v>12604140</v>
      </c>
      <c r="J366">
        <v>63</v>
      </c>
      <c r="K366">
        <v>1897.7599999999998</v>
      </c>
      <c r="L366">
        <v>12479119</v>
      </c>
      <c r="M366" s="1">
        <v>46233</v>
      </c>
    </row>
    <row r="367" spans="1:13" x14ac:dyDescent="0.2">
      <c r="A367" t="s">
        <v>133</v>
      </c>
      <c r="B367" s="1">
        <v>46173</v>
      </c>
      <c r="C367" s="1">
        <v>46143</v>
      </c>
      <c r="D367">
        <v>15</v>
      </c>
      <c r="E367">
        <v>1678.18</v>
      </c>
      <c r="F367">
        <v>8726284</v>
      </c>
      <c r="G367">
        <v>39</v>
      </c>
      <c r="H367">
        <v>2760.21</v>
      </c>
      <c r="I367">
        <v>4655000</v>
      </c>
      <c r="J367">
        <v>61</v>
      </c>
      <c r="K367">
        <v>1926.2399999999998</v>
      </c>
      <c r="L367">
        <v>13988432</v>
      </c>
      <c r="M367" s="1">
        <v>46233</v>
      </c>
    </row>
    <row r="368" spans="1:13" x14ac:dyDescent="0.2">
      <c r="A368" t="s">
        <v>41</v>
      </c>
      <c r="B368" s="1">
        <v>45747</v>
      </c>
      <c r="C368" s="1">
        <v>45717</v>
      </c>
      <c r="D368">
        <v>31</v>
      </c>
      <c r="E368">
        <v>1868.65</v>
      </c>
      <c r="F368">
        <v>8992449</v>
      </c>
      <c r="G368">
        <v>92</v>
      </c>
      <c r="H368">
        <v>5019.16</v>
      </c>
      <c r="I368">
        <v>13390140</v>
      </c>
      <c r="J368">
        <v>64</v>
      </c>
      <c r="K368">
        <v>1933.7599999999998</v>
      </c>
      <c r="L368">
        <v>12564219</v>
      </c>
      <c r="M368" s="1">
        <v>46233</v>
      </c>
    </row>
    <row r="369" spans="1:13" x14ac:dyDescent="0.2">
      <c r="A369" t="s">
        <v>56</v>
      </c>
      <c r="B369" s="1">
        <v>45657</v>
      </c>
      <c r="C369" s="1">
        <v>45627</v>
      </c>
      <c r="D369">
        <v>32</v>
      </c>
      <c r="E369">
        <v>2124.4699999999998</v>
      </c>
      <c r="F369">
        <v>9494625</v>
      </c>
      <c r="G369">
        <v>95</v>
      </c>
      <c r="H369">
        <v>6534.0800000000017</v>
      </c>
      <c r="I369">
        <v>27635882</v>
      </c>
      <c r="J369">
        <v>84</v>
      </c>
      <c r="K369">
        <v>1962.82</v>
      </c>
      <c r="L369">
        <v>11307955</v>
      </c>
      <c r="M369" s="1">
        <v>46233</v>
      </c>
    </row>
    <row r="370" spans="1:13" x14ac:dyDescent="0.2">
      <c r="A370" t="s">
        <v>56</v>
      </c>
      <c r="B370" s="1">
        <v>45626</v>
      </c>
      <c r="C370" s="1">
        <v>45597</v>
      </c>
      <c r="D370">
        <v>32</v>
      </c>
      <c r="E370">
        <v>2124.4699999999998</v>
      </c>
      <c r="F370">
        <v>9494625</v>
      </c>
      <c r="G370">
        <v>87</v>
      </c>
      <c r="H370">
        <v>6036.6</v>
      </c>
      <c r="I370">
        <v>27635882</v>
      </c>
      <c r="J370">
        <v>84</v>
      </c>
      <c r="K370">
        <v>1962.82</v>
      </c>
      <c r="L370">
        <v>11307955</v>
      </c>
      <c r="M370" s="1">
        <v>46233</v>
      </c>
    </row>
    <row r="371" spans="1:13" x14ac:dyDescent="0.2">
      <c r="A371" t="s">
        <v>58</v>
      </c>
      <c r="B371" s="1">
        <v>45961</v>
      </c>
      <c r="C371" s="1">
        <v>45931</v>
      </c>
      <c r="D371">
        <v>48</v>
      </c>
      <c r="E371">
        <v>3041.5400000000004</v>
      </c>
      <c r="F371">
        <v>14812055</v>
      </c>
      <c r="G371">
        <v>236</v>
      </c>
      <c r="H371">
        <v>15362.71</v>
      </c>
      <c r="I371">
        <v>75765068</v>
      </c>
      <c r="J371">
        <v>62</v>
      </c>
      <c r="K371">
        <v>1984.7099999999998</v>
      </c>
      <c r="L371">
        <v>14250398</v>
      </c>
      <c r="M371" s="1">
        <v>46233</v>
      </c>
    </row>
    <row r="372" spans="1:13" x14ac:dyDescent="0.2">
      <c r="A372" t="s">
        <v>58</v>
      </c>
      <c r="B372" s="1">
        <v>46022</v>
      </c>
      <c r="C372" s="1">
        <v>45992</v>
      </c>
      <c r="D372">
        <v>54</v>
      </c>
      <c r="E372">
        <v>3673.5400000000004</v>
      </c>
      <c r="F372">
        <v>16167947</v>
      </c>
      <c r="G372">
        <v>292</v>
      </c>
      <c r="H372">
        <v>17926.060000000001</v>
      </c>
      <c r="I372">
        <v>96181576</v>
      </c>
      <c r="J372">
        <v>62</v>
      </c>
      <c r="K372">
        <v>1984.7099999999998</v>
      </c>
      <c r="L372">
        <v>14250398</v>
      </c>
      <c r="M372" s="1">
        <v>46233</v>
      </c>
    </row>
    <row r="373" spans="1:13" x14ac:dyDescent="0.2">
      <c r="A373" t="s">
        <v>58</v>
      </c>
      <c r="B373" s="1">
        <v>45991</v>
      </c>
      <c r="C373" s="1">
        <v>45962</v>
      </c>
      <c r="D373">
        <v>51</v>
      </c>
      <c r="E373">
        <v>3227.5400000000004</v>
      </c>
      <c r="F373">
        <v>15609615</v>
      </c>
      <c r="G373">
        <v>268</v>
      </c>
      <c r="H373">
        <v>16576.71</v>
      </c>
      <c r="I373">
        <v>86965508</v>
      </c>
      <c r="J373">
        <v>62</v>
      </c>
      <c r="K373">
        <v>1984.7099999999998</v>
      </c>
      <c r="L373">
        <v>14250398</v>
      </c>
      <c r="M373" s="1">
        <v>46233</v>
      </c>
    </row>
    <row r="374" spans="1:13" x14ac:dyDescent="0.2">
      <c r="A374" t="s">
        <v>41</v>
      </c>
      <c r="B374" s="1">
        <v>45777</v>
      </c>
      <c r="C374" s="1">
        <v>45748</v>
      </c>
      <c r="D374">
        <v>31</v>
      </c>
      <c r="E374">
        <v>1808.65</v>
      </c>
      <c r="F374">
        <v>8830919</v>
      </c>
      <c r="G374">
        <v>92</v>
      </c>
      <c r="H374">
        <v>5013.16</v>
      </c>
      <c r="I374">
        <v>13793140</v>
      </c>
      <c r="J374">
        <v>65</v>
      </c>
      <c r="K374">
        <v>2029.7599999999998</v>
      </c>
      <c r="L374">
        <v>12852749</v>
      </c>
      <c r="M374" s="1">
        <v>46233</v>
      </c>
    </row>
    <row r="375" spans="1:13" x14ac:dyDescent="0.2">
      <c r="A375" t="s">
        <v>58</v>
      </c>
      <c r="B375" s="1">
        <v>46112</v>
      </c>
      <c r="C375" s="1">
        <v>46082</v>
      </c>
      <c r="D375">
        <v>59</v>
      </c>
      <c r="E375">
        <v>4197.1000000000004</v>
      </c>
      <c r="F375">
        <v>16935170</v>
      </c>
      <c r="G375">
        <v>338</v>
      </c>
      <c r="H375">
        <v>21592.650000000005</v>
      </c>
      <c r="I375">
        <v>105954953</v>
      </c>
      <c r="J375">
        <v>63</v>
      </c>
      <c r="K375">
        <v>2038.7099999999998</v>
      </c>
      <c r="L375">
        <v>14500398</v>
      </c>
      <c r="M375" s="1">
        <v>46233</v>
      </c>
    </row>
    <row r="376" spans="1:13" x14ac:dyDescent="0.2">
      <c r="A376" t="s">
        <v>58</v>
      </c>
      <c r="B376" s="1">
        <v>46081</v>
      </c>
      <c r="C376" s="1">
        <v>46054</v>
      </c>
      <c r="D376">
        <v>58</v>
      </c>
      <c r="E376">
        <v>4125.6000000000004</v>
      </c>
      <c r="F376">
        <v>16717947</v>
      </c>
      <c r="G376">
        <v>339</v>
      </c>
      <c r="H376">
        <v>21723.310000000005</v>
      </c>
      <c r="I376">
        <v>106472176</v>
      </c>
      <c r="J376">
        <v>63</v>
      </c>
      <c r="K376">
        <v>2038.7099999999998</v>
      </c>
      <c r="L376">
        <v>14500398</v>
      </c>
      <c r="M376" s="1">
        <v>46233</v>
      </c>
    </row>
    <row r="377" spans="1:13" x14ac:dyDescent="0.2">
      <c r="A377" t="s">
        <v>58</v>
      </c>
      <c r="B377" s="1">
        <v>46142</v>
      </c>
      <c r="C377" s="1">
        <v>46113</v>
      </c>
      <c r="D377">
        <v>60</v>
      </c>
      <c r="E377">
        <v>4239.8900000000003</v>
      </c>
      <c r="F377">
        <v>17294470</v>
      </c>
      <c r="G377">
        <v>350</v>
      </c>
      <c r="H377">
        <v>22859.450000000004</v>
      </c>
      <c r="I377">
        <v>105925653</v>
      </c>
      <c r="J377">
        <v>63</v>
      </c>
      <c r="K377">
        <v>2038.7099999999998</v>
      </c>
      <c r="L377">
        <v>14500398</v>
      </c>
      <c r="M377" s="1">
        <v>46233</v>
      </c>
    </row>
    <row r="378" spans="1:13" x14ac:dyDescent="0.2">
      <c r="A378" t="s">
        <v>58</v>
      </c>
      <c r="B378" s="1">
        <v>46053</v>
      </c>
      <c r="C378" s="1">
        <v>46023</v>
      </c>
      <c r="D378">
        <v>55</v>
      </c>
      <c r="E378">
        <v>3716.07</v>
      </c>
      <c r="F378">
        <v>16317947</v>
      </c>
      <c r="G378">
        <v>327</v>
      </c>
      <c r="H378">
        <v>19486.640000000007</v>
      </c>
      <c r="I378">
        <v>105306876</v>
      </c>
      <c r="J378">
        <v>63</v>
      </c>
      <c r="K378">
        <v>2038.7099999999998</v>
      </c>
      <c r="L378">
        <v>14500398</v>
      </c>
      <c r="M378" s="1">
        <v>46233</v>
      </c>
    </row>
    <row r="379" spans="1:13" x14ac:dyDescent="0.2">
      <c r="A379" t="s">
        <v>133</v>
      </c>
      <c r="B379" s="1">
        <v>46203</v>
      </c>
      <c r="C379" s="1">
        <v>46174</v>
      </c>
      <c r="D379">
        <v>14</v>
      </c>
      <c r="E379">
        <v>1542</v>
      </c>
      <c r="F379">
        <v>8497934</v>
      </c>
      <c r="G379">
        <v>39</v>
      </c>
      <c r="H379">
        <v>2760.21</v>
      </c>
      <c r="I379">
        <v>4460000</v>
      </c>
      <c r="J379">
        <v>63</v>
      </c>
      <c r="K379">
        <v>2062.42</v>
      </c>
      <c r="L379">
        <v>14411782</v>
      </c>
      <c r="M379" s="1">
        <v>46233</v>
      </c>
    </row>
    <row r="380" spans="1:13" x14ac:dyDescent="0.2">
      <c r="A380" t="s">
        <v>58</v>
      </c>
      <c r="B380" s="1">
        <v>46173</v>
      </c>
      <c r="C380" s="1">
        <v>46143</v>
      </c>
      <c r="D380">
        <v>60</v>
      </c>
      <c r="E380">
        <v>4281.47</v>
      </c>
      <c r="F380">
        <v>17872470</v>
      </c>
      <c r="G380">
        <v>349</v>
      </c>
      <c r="H380">
        <v>22787.870000000003</v>
      </c>
      <c r="I380">
        <v>105295653</v>
      </c>
      <c r="J380">
        <v>64</v>
      </c>
      <c r="K380">
        <v>2068.71</v>
      </c>
      <c r="L380">
        <v>14552398</v>
      </c>
      <c r="M380" s="1">
        <v>46233</v>
      </c>
    </row>
    <row r="381" spans="1:13" x14ac:dyDescent="0.2">
      <c r="A381" t="s">
        <v>41</v>
      </c>
      <c r="B381" s="1">
        <v>45808</v>
      </c>
      <c r="C381" s="1">
        <v>45778</v>
      </c>
      <c r="D381">
        <v>33</v>
      </c>
      <c r="E381">
        <v>1986.15</v>
      </c>
      <c r="F381">
        <v>9002919</v>
      </c>
      <c r="G381">
        <v>98</v>
      </c>
      <c r="H381">
        <v>6774.659999999998</v>
      </c>
      <c r="I381">
        <v>14636140</v>
      </c>
      <c r="J381">
        <v>66</v>
      </c>
      <c r="K381">
        <v>2074.7599999999998</v>
      </c>
      <c r="L381">
        <v>13337749</v>
      </c>
      <c r="M381" s="1">
        <v>46233</v>
      </c>
    </row>
    <row r="382" spans="1:13" x14ac:dyDescent="0.2">
      <c r="A382" t="s">
        <v>56</v>
      </c>
      <c r="B382" s="1">
        <v>45688</v>
      </c>
      <c r="C382" s="1">
        <v>45658</v>
      </c>
      <c r="D382">
        <v>32</v>
      </c>
      <c r="E382">
        <v>2128.4699999999998</v>
      </c>
      <c r="F382">
        <v>9534625</v>
      </c>
      <c r="G382">
        <v>98</v>
      </c>
      <c r="H382">
        <v>6834.0800000000017</v>
      </c>
      <c r="I382">
        <v>27315882</v>
      </c>
      <c r="J382">
        <v>86</v>
      </c>
      <c r="K382">
        <v>2118.8200000000002</v>
      </c>
      <c r="L382">
        <v>11807955</v>
      </c>
      <c r="M382" s="1">
        <v>46233</v>
      </c>
    </row>
    <row r="383" spans="1:13" x14ac:dyDescent="0.2">
      <c r="A383" t="s">
        <v>41</v>
      </c>
      <c r="B383" s="1">
        <v>45838</v>
      </c>
      <c r="C383" s="1">
        <v>45809</v>
      </c>
      <c r="D383">
        <v>34</v>
      </c>
      <c r="E383">
        <v>2086.15</v>
      </c>
      <c r="F383">
        <v>9142881</v>
      </c>
      <c r="G383">
        <v>108</v>
      </c>
      <c r="H383">
        <v>7185.0599999999977</v>
      </c>
      <c r="I383">
        <v>17136140</v>
      </c>
      <c r="J383">
        <v>67</v>
      </c>
      <c r="K383">
        <v>2124.7599999999993</v>
      </c>
      <c r="L383">
        <v>13612749</v>
      </c>
      <c r="M383" s="1">
        <v>46233</v>
      </c>
    </row>
    <row r="384" spans="1:13" x14ac:dyDescent="0.2">
      <c r="A384" t="s">
        <v>41</v>
      </c>
      <c r="B384" s="1">
        <v>45900</v>
      </c>
      <c r="C384" s="1">
        <v>45870</v>
      </c>
      <c r="D384">
        <v>37</v>
      </c>
      <c r="E384">
        <v>2203.15</v>
      </c>
      <c r="F384">
        <v>10041281</v>
      </c>
      <c r="G384">
        <v>119</v>
      </c>
      <c r="H384">
        <v>10004.060000000003</v>
      </c>
      <c r="I384">
        <v>18829140</v>
      </c>
      <c r="J384">
        <v>68</v>
      </c>
      <c r="K384">
        <v>2178.7599999999993</v>
      </c>
      <c r="L384">
        <v>13857749</v>
      </c>
      <c r="M384" s="1">
        <v>46233</v>
      </c>
    </row>
    <row r="385" spans="1:13" x14ac:dyDescent="0.2">
      <c r="A385" t="s">
        <v>41</v>
      </c>
      <c r="B385" s="1">
        <v>45869</v>
      </c>
      <c r="C385" s="1">
        <v>45839</v>
      </c>
      <c r="D385">
        <v>35</v>
      </c>
      <c r="E385">
        <v>2113.15</v>
      </c>
      <c r="F385">
        <v>9443081</v>
      </c>
      <c r="G385">
        <v>120</v>
      </c>
      <c r="H385">
        <v>10049.060000000003</v>
      </c>
      <c r="I385">
        <v>19009140</v>
      </c>
      <c r="J385">
        <v>68</v>
      </c>
      <c r="K385">
        <v>2178.7599999999993</v>
      </c>
      <c r="L385">
        <v>13857749</v>
      </c>
      <c r="M385" s="1">
        <v>46233</v>
      </c>
    </row>
    <row r="386" spans="1:13" x14ac:dyDescent="0.2">
      <c r="A386" t="s">
        <v>58</v>
      </c>
      <c r="B386" s="1">
        <v>46203</v>
      </c>
      <c r="C386" s="1">
        <v>46174</v>
      </c>
      <c r="D386">
        <v>58</v>
      </c>
      <c r="E386">
        <v>4152.51</v>
      </c>
      <c r="F386">
        <v>17410470</v>
      </c>
      <c r="G386">
        <v>352</v>
      </c>
      <c r="H386">
        <v>22948.830000000005</v>
      </c>
      <c r="I386">
        <v>106117653</v>
      </c>
      <c r="J386">
        <v>67</v>
      </c>
      <c r="K386">
        <v>2236.71</v>
      </c>
      <c r="L386">
        <v>15292398</v>
      </c>
      <c r="M386" s="1">
        <v>46233</v>
      </c>
    </row>
    <row r="387" spans="1:13" x14ac:dyDescent="0.2">
      <c r="A387" t="s">
        <v>49</v>
      </c>
      <c r="B387" s="1">
        <v>44712</v>
      </c>
      <c r="C387" s="1">
        <v>44682</v>
      </c>
      <c r="D387">
        <v>14</v>
      </c>
      <c r="E387">
        <v>675.06999999999994</v>
      </c>
      <c r="F387">
        <v>2219418</v>
      </c>
      <c r="G387">
        <v>27</v>
      </c>
      <c r="H387">
        <v>906.57</v>
      </c>
      <c r="I387">
        <v>5137188</v>
      </c>
      <c r="J387">
        <v>125</v>
      </c>
      <c r="K387">
        <v>2253.096</v>
      </c>
      <c r="L387">
        <v>16767920</v>
      </c>
      <c r="M387" s="1">
        <v>46233</v>
      </c>
    </row>
    <row r="388" spans="1:13" x14ac:dyDescent="0.2">
      <c r="A388" t="s">
        <v>49</v>
      </c>
      <c r="B388" s="1">
        <v>44620</v>
      </c>
      <c r="C388" s="1">
        <v>44593</v>
      </c>
      <c r="D388">
        <v>10</v>
      </c>
      <c r="E388">
        <v>576.64</v>
      </c>
      <c r="F388">
        <v>1546808</v>
      </c>
      <c r="G388">
        <v>25</v>
      </c>
      <c r="H388">
        <v>803</v>
      </c>
      <c r="I388">
        <v>4416300</v>
      </c>
      <c r="J388">
        <v>125</v>
      </c>
      <c r="K388">
        <v>2253.096</v>
      </c>
      <c r="L388">
        <v>16767920</v>
      </c>
      <c r="M388" s="1">
        <v>46233</v>
      </c>
    </row>
    <row r="389" spans="1:13" x14ac:dyDescent="0.2">
      <c r="A389" t="s">
        <v>49</v>
      </c>
      <c r="B389" s="1">
        <v>44681</v>
      </c>
      <c r="C389" s="1">
        <v>44652</v>
      </c>
      <c r="D389">
        <v>13</v>
      </c>
      <c r="E389">
        <v>649.42999999999995</v>
      </c>
      <c r="F389">
        <v>1975418</v>
      </c>
      <c r="G389">
        <v>25</v>
      </c>
      <c r="H389">
        <v>842.21</v>
      </c>
      <c r="I389">
        <v>4691188</v>
      </c>
      <c r="J389">
        <v>125</v>
      </c>
      <c r="K389">
        <v>2253.096</v>
      </c>
      <c r="L389">
        <v>16767920</v>
      </c>
      <c r="M389" s="1">
        <v>46233</v>
      </c>
    </row>
    <row r="390" spans="1:13" x14ac:dyDescent="0.2">
      <c r="A390" t="s">
        <v>49</v>
      </c>
      <c r="B390" s="1">
        <v>44592</v>
      </c>
      <c r="C390" s="1">
        <v>44562</v>
      </c>
      <c r="D390">
        <v>9</v>
      </c>
      <c r="E390">
        <v>526.64</v>
      </c>
      <c r="F390">
        <v>1546808</v>
      </c>
      <c r="G390">
        <v>26</v>
      </c>
      <c r="H390">
        <v>853</v>
      </c>
      <c r="I390">
        <v>4416300</v>
      </c>
      <c r="J390">
        <v>125</v>
      </c>
      <c r="K390">
        <v>2253.096</v>
      </c>
      <c r="L390">
        <v>16767920</v>
      </c>
      <c r="M390" s="1">
        <v>46233</v>
      </c>
    </row>
    <row r="391" spans="1:13" x14ac:dyDescent="0.2">
      <c r="A391" t="s">
        <v>56</v>
      </c>
      <c r="B391" s="1">
        <v>45716</v>
      </c>
      <c r="C391" s="1">
        <v>45689</v>
      </c>
      <c r="D391">
        <v>33</v>
      </c>
      <c r="E391">
        <v>2191.9299999999998</v>
      </c>
      <c r="F391">
        <v>9742925</v>
      </c>
      <c r="G391">
        <v>98</v>
      </c>
      <c r="H391">
        <v>6811.0600000000013</v>
      </c>
      <c r="I391">
        <v>27394982</v>
      </c>
      <c r="J391">
        <v>88</v>
      </c>
      <c r="K391">
        <v>2266.88</v>
      </c>
      <c r="L391">
        <v>12312655</v>
      </c>
      <c r="M391" s="1">
        <v>46233</v>
      </c>
    </row>
    <row r="392" spans="1:13" x14ac:dyDescent="0.2">
      <c r="A392" t="s">
        <v>49</v>
      </c>
      <c r="B392" s="1">
        <v>44742</v>
      </c>
      <c r="C392" s="1">
        <v>44713</v>
      </c>
      <c r="D392">
        <v>13</v>
      </c>
      <c r="E392">
        <v>633.06999999999994</v>
      </c>
      <c r="F392">
        <v>2138995</v>
      </c>
      <c r="G392">
        <v>27</v>
      </c>
      <c r="H392">
        <v>906.57</v>
      </c>
      <c r="I392">
        <v>5137188</v>
      </c>
      <c r="J392">
        <v>126</v>
      </c>
      <c r="K392">
        <v>2295.096</v>
      </c>
      <c r="L392">
        <v>16848343</v>
      </c>
      <c r="M392" s="1">
        <v>46233</v>
      </c>
    </row>
    <row r="393" spans="1:13" x14ac:dyDescent="0.2">
      <c r="A393" t="s">
        <v>41</v>
      </c>
      <c r="B393" s="1">
        <v>45930</v>
      </c>
      <c r="C393" s="1">
        <v>45901</v>
      </c>
      <c r="D393">
        <v>36</v>
      </c>
      <c r="E393">
        <v>2106.9499999999998</v>
      </c>
      <c r="F393">
        <v>9542041</v>
      </c>
      <c r="G393">
        <v>128</v>
      </c>
      <c r="H393">
        <v>10621.260000000004</v>
      </c>
      <c r="I393">
        <v>21741180</v>
      </c>
      <c r="J393">
        <v>71</v>
      </c>
      <c r="K393">
        <v>2377.7599999999993</v>
      </c>
      <c r="L393">
        <v>14765949</v>
      </c>
      <c r="M393" s="1">
        <v>46233</v>
      </c>
    </row>
    <row r="394" spans="1:13" x14ac:dyDescent="0.2">
      <c r="A394" t="s">
        <v>41</v>
      </c>
      <c r="B394" s="1">
        <v>45961</v>
      </c>
      <c r="C394" s="1">
        <v>45931</v>
      </c>
      <c r="D394">
        <v>36</v>
      </c>
      <c r="E394">
        <v>2106.9499999999998</v>
      </c>
      <c r="F394">
        <v>9542041</v>
      </c>
      <c r="G394">
        <v>131</v>
      </c>
      <c r="H394">
        <v>10717.26</v>
      </c>
      <c r="I394">
        <v>22407057</v>
      </c>
      <c r="J394">
        <v>71</v>
      </c>
      <c r="K394">
        <v>2377.7599999999993</v>
      </c>
      <c r="L394">
        <v>14765949</v>
      </c>
      <c r="M394" s="1">
        <v>46233</v>
      </c>
    </row>
    <row r="395" spans="1:13" x14ac:dyDescent="0.2">
      <c r="A395" t="s">
        <v>41</v>
      </c>
      <c r="B395" s="1">
        <v>45991</v>
      </c>
      <c r="C395" s="1">
        <v>45962</v>
      </c>
      <c r="D395">
        <v>35</v>
      </c>
      <c r="E395">
        <v>2101.9499999999998</v>
      </c>
      <c r="F395">
        <v>9392571</v>
      </c>
      <c r="G395">
        <v>132</v>
      </c>
      <c r="H395">
        <v>10621.26</v>
      </c>
      <c r="I395">
        <v>22118527</v>
      </c>
      <c r="J395">
        <v>74</v>
      </c>
      <c r="K395">
        <v>2528.7599999999993</v>
      </c>
      <c r="L395">
        <v>15363949</v>
      </c>
      <c r="M395" s="1">
        <v>46233</v>
      </c>
    </row>
    <row r="396" spans="1:13" x14ac:dyDescent="0.2">
      <c r="A396" t="s">
        <v>56</v>
      </c>
      <c r="B396" s="1">
        <v>45777</v>
      </c>
      <c r="C396" s="1">
        <v>45748</v>
      </c>
      <c r="D396">
        <v>38</v>
      </c>
      <c r="E396">
        <v>2445.41</v>
      </c>
      <c r="F396">
        <v>9733275</v>
      </c>
      <c r="G396">
        <v>89</v>
      </c>
      <c r="H396">
        <v>6536.0700000000015</v>
      </c>
      <c r="I396">
        <v>25014296</v>
      </c>
      <c r="J396">
        <v>93</v>
      </c>
      <c r="K396">
        <v>2546.88</v>
      </c>
      <c r="L396">
        <v>13372655</v>
      </c>
      <c r="M396" s="1">
        <v>46233</v>
      </c>
    </row>
    <row r="397" spans="1:13" x14ac:dyDescent="0.2">
      <c r="A397" t="s">
        <v>56</v>
      </c>
      <c r="B397" s="1">
        <v>45747</v>
      </c>
      <c r="C397" s="1">
        <v>45717</v>
      </c>
      <c r="D397">
        <v>30</v>
      </c>
      <c r="E397">
        <v>2060.1099999999997</v>
      </c>
      <c r="F397">
        <v>8818275</v>
      </c>
      <c r="G397">
        <v>102</v>
      </c>
      <c r="H397">
        <v>7511.0599999999995</v>
      </c>
      <c r="I397">
        <v>27394982</v>
      </c>
      <c r="J397">
        <v>93</v>
      </c>
      <c r="K397">
        <v>2546.88</v>
      </c>
      <c r="L397">
        <v>13372655</v>
      </c>
      <c r="M397" s="1">
        <v>46233</v>
      </c>
    </row>
    <row r="398" spans="1:13" x14ac:dyDescent="0.2">
      <c r="A398" t="s">
        <v>49</v>
      </c>
      <c r="B398" s="1">
        <v>44804</v>
      </c>
      <c r="C398" s="1">
        <v>44774</v>
      </c>
      <c r="D398">
        <v>15</v>
      </c>
      <c r="E398">
        <v>710.71</v>
      </c>
      <c r="F398">
        <v>2616350</v>
      </c>
      <c r="G398">
        <v>28</v>
      </c>
      <c r="H398">
        <v>1078.49</v>
      </c>
      <c r="I398">
        <v>5414233</v>
      </c>
      <c r="J398">
        <v>128</v>
      </c>
      <c r="K398">
        <v>2587.096</v>
      </c>
      <c r="L398">
        <v>16957943</v>
      </c>
      <c r="M398" s="1">
        <v>46233</v>
      </c>
    </row>
    <row r="399" spans="1:13" x14ac:dyDescent="0.2">
      <c r="A399" t="s">
        <v>41</v>
      </c>
      <c r="B399" s="1">
        <v>46081</v>
      </c>
      <c r="C399" s="1">
        <v>46054</v>
      </c>
      <c r="D399">
        <v>35</v>
      </c>
      <c r="E399">
        <v>2159.4499999999998</v>
      </c>
      <c r="F399">
        <v>9409571</v>
      </c>
      <c r="G399">
        <v>149</v>
      </c>
      <c r="H399">
        <v>12293.92</v>
      </c>
      <c r="I399">
        <v>23643650</v>
      </c>
      <c r="J399">
        <v>76</v>
      </c>
      <c r="K399">
        <v>2588.7599999999993</v>
      </c>
      <c r="L399">
        <v>15648949</v>
      </c>
      <c r="M399" s="1">
        <v>46233</v>
      </c>
    </row>
    <row r="400" spans="1:13" x14ac:dyDescent="0.2">
      <c r="A400" t="s">
        <v>41</v>
      </c>
      <c r="B400" s="1">
        <v>46022</v>
      </c>
      <c r="C400" s="1">
        <v>45992</v>
      </c>
      <c r="D400">
        <v>35</v>
      </c>
      <c r="E400">
        <v>2159.4499999999998</v>
      </c>
      <c r="F400">
        <v>9409571</v>
      </c>
      <c r="G400">
        <v>139</v>
      </c>
      <c r="H400">
        <v>11947.780000000004</v>
      </c>
      <c r="I400">
        <v>21393650</v>
      </c>
      <c r="J400">
        <v>76</v>
      </c>
      <c r="K400">
        <v>2588.7599999999993</v>
      </c>
      <c r="L400">
        <v>15648949</v>
      </c>
      <c r="M400" s="1">
        <v>46233</v>
      </c>
    </row>
    <row r="401" spans="1:13" x14ac:dyDescent="0.2">
      <c r="A401" t="s">
        <v>41</v>
      </c>
      <c r="B401" s="1">
        <v>46053</v>
      </c>
      <c r="C401" s="1">
        <v>46023</v>
      </c>
      <c r="D401">
        <v>35</v>
      </c>
      <c r="E401">
        <v>2159.4499999999998</v>
      </c>
      <c r="F401">
        <v>9409571</v>
      </c>
      <c r="G401">
        <v>148</v>
      </c>
      <c r="H401">
        <v>12293.92</v>
      </c>
      <c r="I401">
        <v>23643650</v>
      </c>
      <c r="J401">
        <v>76</v>
      </c>
      <c r="K401">
        <v>2588.7599999999993</v>
      </c>
      <c r="L401">
        <v>15648949</v>
      </c>
      <c r="M401" s="1">
        <v>46233</v>
      </c>
    </row>
    <row r="402" spans="1:13" x14ac:dyDescent="0.2">
      <c r="A402" t="s">
        <v>56</v>
      </c>
      <c r="B402" s="1">
        <v>45808</v>
      </c>
      <c r="C402" s="1">
        <v>45778</v>
      </c>
      <c r="D402">
        <v>39</v>
      </c>
      <c r="E402">
        <v>2497.5899999999997</v>
      </c>
      <c r="F402">
        <v>10126775</v>
      </c>
      <c r="G402">
        <v>92</v>
      </c>
      <c r="H402">
        <v>6856.0700000000015</v>
      </c>
      <c r="I402">
        <v>24514296</v>
      </c>
      <c r="J402">
        <v>94</v>
      </c>
      <c r="K402">
        <v>2606.88</v>
      </c>
      <c r="L402">
        <v>13589155</v>
      </c>
      <c r="M402" s="1">
        <v>46233</v>
      </c>
    </row>
    <row r="403" spans="1:13" x14ac:dyDescent="0.2">
      <c r="A403" t="s">
        <v>56</v>
      </c>
      <c r="B403" s="1">
        <v>45838</v>
      </c>
      <c r="C403" s="1">
        <v>45809</v>
      </c>
      <c r="D403">
        <v>46</v>
      </c>
      <c r="E403">
        <v>2923.9500000000003</v>
      </c>
      <c r="F403">
        <v>10180975</v>
      </c>
      <c r="G403">
        <v>86</v>
      </c>
      <c r="H403">
        <v>6466.0700000000015</v>
      </c>
      <c r="I403">
        <v>24514296</v>
      </c>
      <c r="J403">
        <v>95</v>
      </c>
      <c r="K403">
        <v>2666.88</v>
      </c>
      <c r="L403">
        <v>13805655</v>
      </c>
      <c r="M403" s="1">
        <v>46233</v>
      </c>
    </row>
    <row r="404" spans="1:13" x14ac:dyDescent="0.2">
      <c r="A404" t="s">
        <v>41</v>
      </c>
      <c r="B404" s="1">
        <v>46112</v>
      </c>
      <c r="C404" s="1">
        <v>46082</v>
      </c>
      <c r="D404">
        <v>33</v>
      </c>
      <c r="E404">
        <v>2073.4499999999998</v>
      </c>
      <c r="F404">
        <v>8904571</v>
      </c>
      <c r="G404">
        <v>150</v>
      </c>
      <c r="H404">
        <v>12433.800000000001</v>
      </c>
      <c r="I404">
        <v>24880610</v>
      </c>
      <c r="J404">
        <v>78</v>
      </c>
      <c r="K404">
        <v>2674.7599999999993</v>
      </c>
      <c r="L404">
        <v>16153949</v>
      </c>
      <c r="M404" s="1">
        <v>46233</v>
      </c>
    </row>
    <row r="405" spans="1:13" x14ac:dyDescent="0.2">
      <c r="A405" t="s">
        <v>41</v>
      </c>
      <c r="B405" s="1">
        <v>46142</v>
      </c>
      <c r="C405" s="1">
        <v>46113</v>
      </c>
      <c r="D405">
        <v>34</v>
      </c>
      <c r="E405">
        <v>2127.1000000000004</v>
      </c>
      <c r="F405">
        <v>9149571</v>
      </c>
      <c r="G405">
        <v>149</v>
      </c>
      <c r="H405">
        <v>12380.15</v>
      </c>
      <c r="I405">
        <v>24635610</v>
      </c>
      <c r="J405">
        <v>78</v>
      </c>
      <c r="K405">
        <v>2674.7599999999993</v>
      </c>
      <c r="L405">
        <v>16153949</v>
      </c>
      <c r="M405" s="1">
        <v>46233</v>
      </c>
    </row>
    <row r="406" spans="1:13" x14ac:dyDescent="0.2">
      <c r="A406" t="s">
        <v>49</v>
      </c>
      <c r="B406" s="1">
        <v>44895</v>
      </c>
      <c r="C406" s="1">
        <v>44866</v>
      </c>
      <c r="D406">
        <v>17</v>
      </c>
      <c r="E406">
        <v>751.71</v>
      </c>
      <c r="F406">
        <v>3123350</v>
      </c>
      <c r="G406">
        <v>28</v>
      </c>
      <c r="H406">
        <v>1069.5900000000001</v>
      </c>
      <c r="I406">
        <v>5264233</v>
      </c>
      <c r="J406">
        <v>129</v>
      </c>
      <c r="K406">
        <v>2677.096</v>
      </c>
      <c r="L406">
        <v>17070943</v>
      </c>
      <c r="M406" s="1">
        <v>46233</v>
      </c>
    </row>
    <row r="407" spans="1:13" x14ac:dyDescent="0.2">
      <c r="A407" t="s">
        <v>49</v>
      </c>
      <c r="B407" s="1">
        <v>44985</v>
      </c>
      <c r="C407" s="1">
        <v>44958</v>
      </c>
      <c r="D407">
        <v>18</v>
      </c>
      <c r="E407">
        <v>846.17000000000007</v>
      </c>
      <c r="F407">
        <v>3399750</v>
      </c>
      <c r="G407">
        <v>28</v>
      </c>
      <c r="H407">
        <v>1082.5900000000001</v>
      </c>
      <c r="I407">
        <v>5014233</v>
      </c>
      <c r="J407">
        <v>131</v>
      </c>
      <c r="K407">
        <v>2714.7360000000003</v>
      </c>
      <c r="L407">
        <v>17424543</v>
      </c>
      <c r="M407" s="1">
        <v>46233</v>
      </c>
    </row>
    <row r="408" spans="1:13" x14ac:dyDescent="0.2">
      <c r="A408" t="s">
        <v>49</v>
      </c>
      <c r="B408" s="1">
        <v>45016</v>
      </c>
      <c r="C408" s="1">
        <v>44986</v>
      </c>
      <c r="D408">
        <v>17</v>
      </c>
      <c r="E408">
        <v>834.17000000000007</v>
      </c>
      <c r="F408">
        <v>3290150</v>
      </c>
      <c r="G408">
        <v>28</v>
      </c>
      <c r="H408">
        <v>1082.5900000000001</v>
      </c>
      <c r="I408">
        <v>5014233</v>
      </c>
      <c r="J408">
        <v>133</v>
      </c>
      <c r="K408">
        <v>2734.8260000000005</v>
      </c>
      <c r="L408">
        <v>17623123</v>
      </c>
      <c r="M408" s="1">
        <v>46233</v>
      </c>
    </row>
    <row r="409" spans="1:13" x14ac:dyDescent="0.2">
      <c r="A409" t="s">
        <v>49</v>
      </c>
      <c r="B409" s="1">
        <v>45046</v>
      </c>
      <c r="C409" s="1">
        <v>45017</v>
      </c>
      <c r="D409">
        <v>17</v>
      </c>
      <c r="E409">
        <v>834.17000000000007</v>
      </c>
      <c r="F409">
        <v>3290150</v>
      </c>
      <c r="G409">
        <v>32</v>
      </c>
      <c r="H409">
        <v>1202.5900000000001</v>
      </c>
      <c r="I409">
        <v>5014233</v>
      </c>
      <c r="J409">
        <v>133</v>
      </c>
      <c r="K409">
        <v>2734.8260000000005</v>
      </c>
      <c r="L409">
        <v>17623123</v>
      </c>
      <c r="M409" s="1">
        <v>46233</v>
      </c>
    </row>
    <row r="410" spans="1:13" x14ac:dyDescent="0.2">
      <c r="A410" t="s">
        <v>56</v>
      </c>
      <c r="B410" s="1">
        <v>45869</v>
      </c>
      <c r="C410" s="1">
        <v>45839</v>
      </c>
      <c r="D410">
        <v>47</v>
      </c>
      <c r="E410">
        <v>2968.31</v>
      </c>
      <c r="F410">
        <v>10231675</v>
      </c>
      <c r="G410">
        <v>86</v>
      </c>
      <c r="H410">
        <v>6466.0700000000015</v>
      </c>
      <c r="I410">
        <v>24514296</v>
      </c>
      <c r="J410">
        <v>97</v>
      </c>
      <c r="K410">
        <v>2814.88</v>
      </c>
      <c r="L410">
        <v>14313855</v>
      </c>
      <c r="M410" s="1">
        <v>46233</v>
      </c>
    </row>
    <row r="411" spans="1:13" x14ac:dyDescent="0.2">
      <c r="A411" t="s">
        <v>41</v>
      </c>
      <c r="B411" s="1">
        <v>46173</v>
      </c>
      <c r="C411" s="1">
        <v>46143</v>
      </c>
      <c r="D411">
        <v>32</v>
      </c>
      <c r="E411">
        <v>1974.1000000000001</v>
      </c>
      <c r="F411">
        <v>8101140</v>
      </c>
      <c r="G411">
        <v>149</v>
      </c>
      <c r="H411">
        <v>12380.15</v>
      </c>
      <c r="I411">
        <v>24635610</v>
      </c>
      <c r="J411">
        <v>80</v>
      </c>
      <c r="K411">
        <v>2827.7599999999993</v>
      </c>
      <c r="L411">
        <v>17202380</v>
      </c>
      <c r="M411" s="1">
        <v>46233</v>
      </c>
    </row>
    <row r="412" spans="1:13" x14ac:dyDescent="0.2">
      <c r="A412" t="s">
        <v>41</v>
      </c>
      <c r="B412" s="1">
        <v>46203</v>
      </c>
      <c r="C412" s="1">
        <v>46174</v>
      </c>
      <c r="D412">
        <v>31</v>
      </c>
      <c r="E412">
        <v>1914.1000000000001</v>
      </c>
      <c r="F412">
        <v>7862960</v>
      </c>
      <c r="G412">
        <v>150</v>
      </c>
      <c r="H412">
        <v>12380.15</v>
      </c>
      <c r="I412">
        <v>24635610</v>
      </c>
      <c r="J412">
        <v>81</v>
      </c>
      <c r="K412">
        <v>2887.7599999999993</v>
      </c>
      <c r="L412">
        <v>17440560</v>
      </c>
      <c r="M412" s="1">
        <v>46233</v>
      </c>
    </row>
    <row r="413" spans="1:13" x14ac:dyDescent="0.2">
      <c r="A413" t="s">
        <v>56</v>
      </c>
      <c r="B413" s="1">
        <v>45900</v>
      </c>
      <c r="C413" s="1">
        <v>45870</v>
      </c>
      <c r="D413">
        <v>49</v>
      </c>
      <c r="E413">
        <v>3166.3099999999995</v>
      </c>
      <c r="F413">
        <v>11042399</v>
      </c>
      <c r="G413">
        <v>86</v>
      </c>
      <c r="H413">
        <v>6388.0700000000015</v>
      </c>
      <c r="I413">
        <v>24099572</v>
      </c>
      <c r="J413">
        <v>98</v>
      </c>
      <c r="K413">
        <v>2910.88</v>
      </c>
      <c r="L413">
        <v>14593855</v>
      </c>
      <c r="M413" s="1">
        <v>46233</v>
      </c>
    </row>
    <row r="414" spans="1:13" x14ac:dyDescent="0.2">
      <c r="A414" t="s">
        <v>49</v>
      </c>
      <c r="B414" s="1">
        <v>45077</v>
      </c>
      <c r="C414" s="1">
        <v>45047</v>
      </c>
      <c r="D414">
        <v>17</v>
      </c>
      <c r="E414">
        <v>652.27</v>
      </c>
      <c r="F414">
        <v>3285150</v>
      </c>
      <c r="G414">
        <v>38</v>
      </c>
      <c r="H414">
        <v>1670.5900000000001</v>
      </c>
      <c r="I414">
        <v>8093043</v>
      </c>
      <c r="J414">
        <v>134</v>
      </c>
      <c r="K414">
        <v>2934.8260000000005</v>
      </c>
      <c r="L414">
        <v>17758123</v>
      </c>
      <c r="M414" s="1">
        <v>46233</v>
      </c>
    </row>
    <row r="415" spans="1:13" x14ac:dyDescent="0.2">
      <c r="A415" t="s">
        <v>49</v>
      </c>
      <c r="B415" s="1">
        <v>45169</v>
      </c>
      <c r="C415" s="1">
        <v>45139</v>
      </c>
      <c r="D415">
        <v>18</v>
      </c>
      <c r="E415">
        <v>670.27</v>
      </c>
      <c r="F415">
        <v>3460150</v>
      </c>
      <c r="G415">
        <v>40</v>
      </c>
      <c r="H415">
        <v>1876.0500000000002</v>
      </c>
      <c r="I415">
        <v>8414043</v>
      </c>
      <c r="J415">
        <v>135</v>
      </c>
      <c r="K415">
        <v>2960.4660000000003</v>
      </c>
      <c r="L415">
        <v>18002123</v>
      </c>
      <c r="M415" s="1">
        <v>46233</v>
      </c>
    </row>
    <row r="416" spans="1:13" x14ac:dyDescent="0.2">
      <c r="A416" t="s">
        <v>49</v>
      </c>
      <c r="B416" s="1">
        <v>45260</v>
      </c>
      <c r="C416" s="1">
        <v>45231</v>
      </c>
      <c r="D416">
        <v>25</v>
      </c>
      <c r="E416">
        <v>1074.93</v>
      </c>
      <c r="F416">
        <v>4784150</v>
      </c>
      <c r="G416">
        <v>43</v>
      </c>
      <c r="H416">
        <v>2157.5299999999997</v>
      </c>
      <c r="I416">
        <v>8979859</v>
      </c>
      <c r="J416">
        <v>135</v>
      </c>
      <c r="K416">
        <v>2960.4660000000003</v>
      </c>
      <c r="L416">
        <v>18002123</v>
      </c>
      <c r="M416" s="1">
        <v>46233</v>
      </c>
    </row>
    <row r="417" spans="1:13" x14ac:dyDescent="0.2">
      <c r="A417" t="s">
        <v>49</v>
      </c>
      <c r="B417" s="1">
        <v>45138</v>
      </c>
      <c r="C417" s="1">
        <v>45108</v>
      </c>
      <c r="D417">
        <v>17</v>
      </c>
      <c r="E417">
        <v>644.63</v>
      </c>
      <c r="F417">
        <v>3216150</v>
      </c>
      <c r="G417">
        <v>38</v>
      </c>
      <c r="H417">
        <v>1670.5900000000001</v>
      </c>
      <c r="I417">
        <v>8093043</v>
      </c>
      <c r="J417">
        <v>135</v>
      </c>
      <c r="K417">
        <v>2960.4660000000003</v>
      </c>
      <c r="L417">
        <v>18002123</v>
      </c>
      <c r="M417" s="1">
        <v>46233</v>
      </c>
    </row>
    <row r="418" spans="1:13" x14ac:dyDescent="0.2">
      <c r="A418" t="s">
        <v>49</v>
      </c>
      <c r="B418" s="1">
        <v>45230</v>
      </c>
      <c r="C418" s="1">
        <v>45200</v>
      </c>
      <c r="D418">
        <v>21</v>
      </c>
      <c r="E418">
        <v>808.82999999999993</v>
      </c>
      <c r="F418">
        <v>4255150</v>
      </c>
      <c r="G418">
        <v>40</v>
      </c>
      <c r="H418">
        <v>1840.93</v>
      </c>
      <c r="I418">
        <v>8135899</v>
      </c>
      <c r="J418">
        <v>135</v>
      </c>
      <c r="K418">
        <v>2960.4660000000003</v>
      </c>
      <c r="L418">
        <v>18002123</v>
      </c>
      <c r="M418" s="1">
        <v>46233</v>
      </c>
    </row>
    <row r="419" spans="1:13" x14ac:dyDescent="0.2">
      <c r="A419" t="s">
        <v>49</v>
      </c>
      <c r="B419" s="1">
        <v>45107</v>
      </c>
      <c r="C419" s="1">
        <v>45078</v>
      </c>
      <c r="D419">
        <v>16</v>
      </c>
      <c r="E419">
        <v>626.63</v>
      </c>
      <c r="F419">
        <v>3041150</v>
      </c>
      <c r="G419">
        <v>38</v>
      </c>
      <c r="H419">
        <v>1670.5900000000001</v>
      </c>
      <c r="I419">
        <v>8093043</v>
      </c>
      <c r="J419">
        <v>135</v>
      </c>
      <c r="K419">
        <v>2960.4660000000003</v>
      </c>
      <c r="L419">
        <v>18002123</v>
      </c>
      <c r="M419" s="1">
        <v>46233</v>
      </c>
    </row>
    <row r="420" spans="1:13" x14ac:dyDescent="0.2">
      <c r="A420" t="s">
        <v>49</v>
      </c>
      <c r="B420" s="1">
        <v>45199</v>
      </c>
      <c r="C420" s="1">
        <v>45170</v>
      </c>
      <c r="D420">
        <v>21</v>
      </c>
      <c r="E420">
        <v>808.82999999999993</v>
      </c>
      <c r="F420">
        <v>4255150</v>
      </c>
      <c r="G420">
        <v>38</v>
      </c>
      <c r="H420">
        <v>1777.49</v>
      </c>
      <c r="I420">
        <v>7919043</v>
      </c>
      <c r="J420">
        <v>135</v>
      </c>
      <c r="K420">
        <v>2960.4660000000003</v>
      </c>
      <c r="L420">
        <v>18002123</v>
      </c>
      <c r="M420" s="1">
        <v>46233</v>
      </c>
    </row>
    <row r="421" spans="1:13" x14ac:dyDescent="0.2">
      <c r="A421" t="s">
        <v>56</v>
      </c>
      <c r="B421" s="1">
        <v>45991</v>
      </c>
      <c r="C421" s="1">
        <v>45962</v>
      </c>
      <c r="D421">
        <v>56</v>
      </c>
      <c r="E421">
        <v>3711.8799999999992</v>
      </c>
      <c r="F421">
        <v>12446422</v>
      </c>
      <c r="G421">
        <v>114</v>
      </c>
      <c r="H421">
        <v>8828.18</v>
      </c>
      <c r="I421">
        <v>26712521</v>
      </c>
      <c r="J421">
        <v>100</v>
      </c>
      <c r="K421">
        <v>2994.88</v>
      </c>
      <c r="L421">
        <v>15049855</v>
      </c>
      <c r="M421" s="1">
        <v>46233</v>
      </c>
    </row>
    <row r="422" spans="1:13" x14ac:dyDescent="0.2">
      <c r="A422" t="s">
        <v>56</v>
      </c>
      <c r="B422" s="1">
        <v>45930</v>
      </c>
      <c r="C422" s="1">
        <v>45901</v>
      </c>
      <c r="D422">
        <v>51</v>
      </c>
      <c r="E422">
        <v>3363.5199999999995</v>
      </c>
      <c r="F422">
        <v>11346274</v>
      </c>
      <c r="G422">
        <v>91</v>
      </c>
      <c r="H422">
        <v>6875.0400000000018</v>
      </c>
      <c r="I422">
        <v>23999572</v>
      </c>
      <c r="J422">
        <v>100</v>
      </c>
      <c r="K422">
        <v>2994.88</v>
      </c>
      <c r="L422">
        <v>15049855</v>
      </c>
      <c r="M422" s="1">
        <v>46233</v>
      </c>
    </row>
    <row r="423" spans="1:13" x14ac:dyDescent="0.2">
      <c r="A423" t="s">
        <v>56</v>
      </c>
      <c r="B423" s="1">
        <v>45961</v>
      </c>
      <c r="C423" s="1">
        <v>45931</v>
      </c>
      <c r="D423">
        <v>55</v>
      </c>
      <c r="E423">
        <v>3663.6999999999994</v>
      </c>
      <c r="F423">
        <v>12311072</v>
      </c>
      <c r="G423">
        <v>93</v>
      </c>
      <c r="H423">
        <v>6806.6800000000012</v>
      </c>
      <c r="I423">
        <v>23492222</v>
      </c>
      <c r="J423">
        <v>100</v>
      </c>
      <c r="K423">
        <v>2994.88</v>
      </c>
      <c r="L423">
        <v>15049855</v>
      </c>
      <c r="M423" s="1">
        <v>46233</v>
      </c>
    </row>
    <row r="424" spans="1:13" x14ac:dyDescent="0.2">
      <c r="A424" t="s">
        <v>49</v>
      </c>
      <c r="B424" s="1">
        <v>45322</v>
      </c>
      <c r="C424" s="1">
        <v>45292</v>
      </c>
      <c r="D424">
        <v>32</v>
      </c>
      <c r="E424">
        <v>1330.57</v>
      </c>
      <c r="F424">
        <v>6394106</v>
      </c>
      <c r="G424">
        <v>53</v>
      </c>
      <c r="H424">
        <v>3215.71</v>
      </c>
      <c r="I424">
        <v>11455476</v>
      </c>
      <c r="J424">
        <v>136</v>
      </c>
      <c r="K424">
        <v>3008.4660000000003</v>
      </c>
      <c r="L424">
        <v>18175123</v>
      </c>
      <c r="M424" s="1">
        <v>46233</v>
      </c>
    </row>
    <row r="425" spans="1:13" x14ac:dyDescent="0.2">
      <c r="A425" t="s">
        <v>49</v>
      </c>
      <c r="B425" s="1">
        <v>45291</v>
      </c>
      <c r="C425" s="1">
        <v>45261</v>
      </c>
      <c r="D425">
        <v>27</v>
      </c>
      <c r="E425">
        <v>1158.5700000000002</v>
      </c>
      <c r="F425">
        <v>5388150</v>
      </c>
      <c r="G425">
        <v>42</v>
      </c>
      <c r="H425">
        <v>2123.89</v>
      </c>
      <c r="I425">
        <v>8618859</v>
      </c>
      <c r="J425">
        <v>136</v>
      </c>
      <c r="K425">
        <v>3008.4660000000003</v>
      </c>
      <c r="L425">
        <v>18175123</v>
      </c>
      <c r="M425" s="1">
        <v>46233</v>
      </c>
    </row>
    <row r="426" spans="1:13" x14ac:dyDescent="0.2">
      <c r="A426" t="s">
        <v>49</v>
      </c>
      <c r="B426" s="1">
        <v>45351</v>
      </c>
      <c r="C426" s="1">
        <v>45323</v>
      </c>
      <c r="D426">
        <v>33</v>
      </c>
      <c r="E426">
        <v>1348.57</v>
      </c>
      <c r="F426">
        <v>6532106</v>
      </c>
      <c r="G426">
        <v>54</v>
      </c>
      <c r="H426">
        <v>3251.71</v>
      </c>
      <c r="I426">
        <v>11755476</v>
      </c>
      <c r="J426">
        <v>136</v>
      </c>
      <c r="K426">
        <v>3008.4660000000003</v>
      </c>
      <c r="L426">
        <v>18175123</v>
      </c>
      <c r="M426" s="1">
        <v>46233</v>
      </c>
    </row>
    <row r="427" spans="1:13" x14ac:dyDescent="0.2">
      <c r="A427" t="s">
        <v>49</v>
      </c>
      <c r="B427" s="1">
        <v>45382</v>
      </c>
      <c r="C427" s="1">
        <v>45352</v>
      </c>
      <c r="D427">
        <v>34</v>
      </c>
      <c r="E427">
        <v>1434.93</v>
      </c>
      <c r="F427">
        <v>6956106</v>
      </c>
      <c r="G427">
        <v>57</v>
      </c>
      <c r="H427">
        <v>3288.22</v>
      </c>
      <c r="I427">
        <v>12232586</v>
      </c>
      <c r="J427">
        <v>138</v>
      </c>
      <c r="K427">
        <v>3052.1060000000002</v>
      </c>
      <c r="L427">
        <v>18594123</v>
      </c>
      <c r="M427" s="1">
        <v>46233</v>
      </c>
    </row>
    <row r="428" spans="1:13" x14ac:dyDescent="0.2">
      <c r="A428" t="s">
        <v>56</v>
      </c>
      <c r="B428" s="1">
        <v>46022</v>
      </c>
      <c r="C428" s="1">
        <v>45992</v>
      </c>
      <c r="D428">
        <v>59</v>
      </c>
      <c r="E428">
        <v>4030.0599999999995</v>
      </c>
      <c r="F428">
        <v>12211772</v>
      </c>
      <c r="G428">
        <v>113</v>
      </c>
      <c r="H428">
        <v>8668.18</v>
      </c>
      <c r="I428">
        <v>26712521</v>
      </c>
      <c r="J428">
        <v>101</v>
      </c>
      <c r="K428">
        <v>3084.88</v>
      </c>
      <c r="L428">
        <v>15419855</v>
      </c>
      <c r="M428" s="1">
        <v>46233</v>
      </c>
    </row>
    <row r="429" spans="1:13" x14ac:dyDescent="0.2">
      <c r="A429" t="s">
        <v>56</v>
      </c>
      <c r="B429" s="1">
        <v>46053</v>
      </c>
      <c r="C429" s="1">
        <v>46023</v>
      </c>
      <c r="D429">
        <v>60</v>
      </c>
      <c r="E429">
        <v>4062.45</v>
      </c>
      <c r="F429">
        <v>12567475</v>
      </c>
      <c r="G429">
        <v>113</v>
      </c>
      <c r="H429">
        <v>8679.09</v>
      </c>
      <c r="I429">
        <v>26492168</v>
      </c>
      <c r="J429">
        <v>102</v>
      </c>
      <c r="K429">
        <v>3131.88</v>
      </c>
      <c r="L429">
        <v>15419855</v>
      </c>
      <c r="M429" s="1">
        <v>46233</v>
      </c>
    </row>
    <row r="430" spans="1:13" x14ac:dyDescent="0.2">
      <c r="A430" t="s">
        <v>56</v>
      </c>
      <c r="B430" s="1">
        <v>46112</v>
      </c>
      <c r="C430" s="1">
        <v>46082</v>
      </c>
      <c r="D430">
        <v>71</v>
      </c>
      <c r="E430">
        <v>4985.22</v>
      </c>
      <c r="F430">
        <v>14220725</v>
      </c>
      <c r="G430">
        <v>150</v>
      </c>
      <c r="H430">
        <v>19299</v>
      </c>
      <c r="I430">
        <v>25679618</v>
      </c>
      <c r="J430">
        <v>102</v>
      </c>
      <c r="K430">
        <v>3131.88</v>
      </c>
      <c r="L430">
        <v>15419855</v>
      </c>
      <c r="M430" s="1">
        <v>46233</v>
      </c>
    </row>
    <row r="431" spans="1:13" x14ac:dyDescent="0.2">
      <c r="A431" t="s">
        <v>56</v>
      </c>
      <c r="B431" s="1">
        <v>46081</v>
      </c>
      <c r="C431" s="1">
        <v>46054</v>
      </c>
      <c r="D431">
        <v>68</v>
      </c>
      <c r="E431">
        <v>4800.5399999999991</v>
      </c>
      <c r="F431">
        <v>13862275</v>
      </c>
      <c r="G431">
        <v>149</v>
      </c>
      <c r="H431">
        <v>19323.36</v>
      </c>
      <c r="I431">
        <v>25442718</v>
      </c>
      <c r="J431">
        <v>102</v>
      </c>
      <c r="K431">
        <v>3131.88</v>
      </c>
      <c r="L431">
        <v>15419855</v>
      </c>
      <c r="M431" s="1">
        <v>46233</v>
      </c>
    </row>
    <row r="432" spans="1:13" x14ac:dyDescent="0.2">
      <c r="A432" t="s">
        <v>49</v>
      </c>
      <c r="B432" s="1">
        <v>45412</v>
      </c>
      <c r="C432" s="1">
        <v>45383</v>
      </c>
      <c r="D432">
        <v>38</v>
      </c>
      <c r="E432">
        <v>1610.48</v>
      </c>
      <c r="F432">
        <v>8074006</v>
      </c>
      <c r="G432">
        <v>62</v>
      </c>
      <c r="H432">
        <v>3878.4000000000005</v>
      </c>
      <c r="I432">
        <v>13723002</v>
      </c>
      <c r="J432">
        <v>140</v>
      </c>
      <c r="K432">
        <v>3145.1060000000002</v>
      </c>
      <c r="L432">
        <v>18723123</v>
      </c>
      <c r="M432" s="1">
        <v>46233</v>
      </c>
    </row>
    <row r="433" spans="1:13" x14ac:dyDescent="0.2">
      <c r="A433" t="s">
        <v>56</v>
      </c>
      <c r="B433" s="1">
        <v>46142</v>
      </c>
      <c r="C433" s="1">
        <v>46113</v>
      </c>
      <c r="D433">
        <v>76</v>
      </c>
      <c r="E433">
        <v>5200.5599999999995</v>
      </c>
      <c r="F433">
        <v>14896775</v>
      </c>
      <c r="G433">
        <v>155</v>
      </c>
      <c r="H433">
        <v>19739.8</v>
      </c>
      <c r="I433">
        <v>26877563</v>
      </c>
      <c r="J433">
        <v>103</v>
      </c>
      <c r="K433">
        <v>3161.91</v>
      </c>
      <c r="L433">
        <v>15639855</v>
      </c>
      <c r="M433" s="1">
        <v>46233</v>
      </c>
    </row>
    <row r="434" spans="1:13" x14ac:dyDescent="0.2">
      <c r="A434" t="s">
        <v>49</v>
      </c>
      <c r="B434" s="1">
        <v>45443</v>
      </c>
      <c r="C434" s="1">
        <v>45413</v>
      </c>
      <c r="D434">
        <v>38</v>
      </c>
      <c r="E434">
        <v>1531.17</v>
      </c>
      <c r="F434">
        <v>7962321</v>
      </c>
      <c r="G434">
        <v>70</v>
      </c>
      <c r="H434">
        <v>4356.7100000000009</v>
      </c>
      <c r="I434">
        <v>14478441</v>
      </c>
      <c r="J434">
        <v>141</v>
      </c>
      <c r="K434">
        <v>3235.1060000000002</v>
      </c>
      <c r="L434">
        <v>18952808</v>
      </c>
      <c r="M434" s="1">
        <v>46233</v>
      </c>
    </row>
    <row r="435" spans="1:13" x14ac:dyDescent="0.2">
      <c r="A435" t="s">
        <v>49</v>
      </c>
      <c r="B435" s="1">
        <v>45473</v>
      </c>
      <c r="C435" s="1">
        <v>45444</v>
      </c>
      <c r="D435">
        <v>40</v>
      </c>
      <c r="E435">
        <v>1604.17</v>
      </c>
      <c r="F435">
        <v>7937151</v>
      </c>
      <c r="G435">
        <v>71</v>
      </c>
      <c r="H435">
        <v>4464.7100000000009</v>
      </c>
      <c r="I435">
        <v>15097814</v>
      </c>
      <c r="J435">
        <v>142</v>
      </c>
      <c r="K435">
        <v>3278.1060000000002</v>
      </c>
      <c r="L435">
        <v>19368708</v>
      </c>
      <c r="M435" s="1">
        <v>46233</v>
      </c>
    </row>
    <row r="436" spans="1:13" x14ac:dyDescent="0.2">
      <c r="A436" t="s">
        <v>49</v>
      </c>
      <c r="B436" s="1">
        <v>45535</v>
      </c>
      <c r="C436" s="1">
        <v>45505</v>
      </c>
      <c r="D436">
        <v>55</v>
      </c>
      <c r="E436">
        <v>2249.67</v>
      </c>
      <c r="F436">
        <v>10529979</v>
      </c>
      <c r="G436">
        <v>120</v>
      </c>
      <c r="H436">
        <v>6542.8899999999994</v>
      </c>
      <c r="I436">
        <v>25381089</v>
      </c>
      <c r="J436">
        <v>143</v>
      </c>
      <c r="K436">
        <v>3314.1060000000002</v>
      </c>
      <c r="L436">
        <v>19558708</v>
      </c>
      <c r="M436" s="1">
        <v>46233</v>
      </c>
    </row>
    <row r="437" spans="1:13" x14ac:dyDescent="0.2">
      <c r="A437" t="s">
        <v>49</v>
      </c>
      <c r="B437" s="1">
        <v>45504</v>
      </c>
      <c r="C437" s="1">
        <v>45474</v>
      </c>
      <c r="D437">
        <v>54</v>
      </c>
      <c r="E437">
        <v>2199.67</v>
      </c>
      <c r="F437">
        <v>10529979</v>
      </c>
      <c r="G437">
        <v>112</v>
      </c>
      <c r="H437">
        <v>6278.3899999999994</v>
      </c>
      <c r="I437">
        <v>23786603</v>
      </c>
      <c r="J437">
        <v>143</v>
      </c>
      <c r="K437">
        <v>3314.1060000000002</v>
      </c>
      <c r="L437">
        <v>19558708</v>
      </c>
      <c r="M437" s="1">
        <v>46233</v>
      </c>
    </row>
    <row r="438" spans="1:13" x14ac:dyDescent="0.2">
      <c r="A438" t="s">
        <v>36</v>
      </c>
      <c r="B438" s="1">
        <v>45688</v>
      </c>
      <c r="C438" s="1">
        <v>45658</v>
      </c>
      <c r="D438">
        <v>12</v>
      </c>
      <c r="E438">
        <v>575.05999999999995</v>
      </c>
      <c r="F438">
        <v>2764000</v>
      </c>
      <c r="G438">
        <v>25</v>
      </c>
      <c r="H438">
        <v>1624</v>
      </c>
      <c r="I438">
        <v>6220000</v>
      </c>
      <c r="J438">
        <v>84</v>
      </c>
      <c r="K438">
        <v>3330.35</v>
      </c>
      <c r="L438">
        <v>18178425</v>
      </c>
      <c r="M438" s="1">
        <v>46233</v>
      </c>
    </row>
    <row r="439" spans="1:13" x14ac:dyDescent="0.2">
      <c r="A439" t="s">
        <v>36</v>
      </c>
      <c r="B439" s="1">
        <v>45716</v>
      </c>
      <c r="C439" s="1">
        <v>45689</v>
      </c>
      <c r="D439">
        <v>12</v>
      </c>
      <c r="E439">
        <v>617.05999999999995</v>
      </c>
      <c r="F439">
        <v>2808000</v>
      </c>
      <c r="G439">
        <v>27</v>
      </c>
      <c r="H439">
        <v>1663.81</v>
      </c>
      <c r="I439">
        <v>6220000</v>
      </c>
      <c r="J439">
        <v>85</v>
      </c>
      <c r="K439">
        <v>3354.35</v>
      </c>
      <c r="L439">
        <v>18349425</v>
      </c>
      <c r="M439" s="1">
        <v>46233</v>
      </c>
    </row>
    <row r="440" spans="1:13" x14ac:dyDescent="0.2">
      <c r="A440" t="s">
        <v>49</v>
      </c>
      <c r="B440" s="1">
        <v>45565</v>
      </c>
      <c r="C440" s="1">
        <v>45536</v>
      </c>
      <c r="D440">
        <v>57</v>
      </c>
      <c r="E440">
        <v>2379.9</v>
      </c>
      <c r="F440">
        <v>10569768</v>
      </c>
      <c r="G440">
        <v>133</v>
      </c>
      <c r="H440">
        <v>7317.1799999999994</v>
      </c>
      <c r="I440">
        <v>28164215</v>
      </c>
      <c r="J440">
        <v>145</v>
      </c>
      <c r="K440">
        <v>3380.1060000000002</v>
      </c>
      <c r="L440">
        <v>19879919</v>
      </c>
      <c r="M440" s="1">
        <v>46233</v>
      </c>
    </row>
    <row r="441" spans="1:13" x14ac:dyDescent="0.2">
      <c r="A441" t="s">
        <v>49</v>
      </c>
      <c r="B441" s="1">
        <v>45596</v>
      </c>
      <c r="C441" s="1">
        <v>45566</v>
      </c>
      <c r="D441">
        <v>56</v>
      </c>
      <c r="E441">
        <v>2357.71</v>
      </c>
      <c r="F441">
        <v>10411523</v>
      </c>
      <c r="G441">
        <v>146</v>
      </c>
      <c r="H441">
        <v>9193.75</v>
      </c>
      <c r="I441">
        <v>28928460</v>
      </c>
      <c r="J441">
        <v>147</v>
      </c>
      <c r="K441">
        <v>3423.846</v>
      </c>
      <c r="L441">
        <v>20253919</v>
      </c>
      <c r="M441" s="1">
        <v>46233</v>
      </c>
    </row>
    <row r="442" spans="1:13" x14ac:dyDescent="0.2">
      <c r="A442" t="s">
        <v>49</v>
      </c>
      <c r="B442" s="1">
        <v>45626</v>
      </c>
      <c r="C442" s="1">
        <v>45597</v>
      </c>
      <c r="D442">
        <v>62</v>
      </c>
      <c r="E442">
        <v>2813.68</v>
      </c>
      <c r="F442">
        <v>12010804</v>
      </c>
      <c r="G442">
        <v>150</v>
      </c>
      <c r="H442">
        <v>10302.349999999999</v>
      </c>
      <c r="I442">
        <v>34033926</v>
      </c>
      <c r="J442">
        <v>149</v>
      </c>
      <c r="K442">
        <v>3443.0459999999998</v>
      </c>
      <c r="L442">
        <v>20392111</v>
      </c>
      <c r="M442" s="1">
        <v>46233</v>
      </c>
    </row>
    <row r="443" spans="1:13" x14ac:dyDescent="0.2">
      <c r="A443" t="s">
        <v>49</v>
      </c>
      <c r="B443" s="1">
        <v>45657</v>
      </c>
      <c r="C443" s="1">
        <v>45627</v>
      </c>
      <c r="D443">
        <v>65</v>
      </c>
      <c r="E443">
        <v>3037.6800000000007</v>
      </c>
      <c r="F443">
        <v>12630804</v>
      </c>
      <c r="G443">
        <v>155</v>
      </c>
      <c r="H443">
        <v>10637.11</v>
      </c>
      <c r="I443">
        <v>34233926</v>
      </c>
      <c r="J443">
        <v>151</v>
      </c>
      <c r="K443">
        <v>3465.0459999999998</v>
      </c>
      <c r="L443">
        <v>20609111</v>
      </c>
      <c r="M443" s="1">
        <v>46233</v>
      </c>
    </row>
    <row r="444" spans="1:13" x14ac:dyDescent="0.2">
      <c r="A444" t="s">
        <v>49</v>
      </c>
      <c r="B444" s="1">
        <v>45688</v>
      </c>
      <c r="C444" s="1">
        <v>45658</v>
      </c>
      <c r="D444">
        <v>68</v>
      </c>
      <c r="E444">
        <v>3208.3500000000004</v>
      </c>
      <c r="F444">
        <v>13419044</v>
      </c>
      <c r="G444">
        <v>200</v>
      </c>
      <c r="H444">
        <v>14677.960000000001</v>
      </c>
      <c r="I444">
        <v>49709259</v>
      </c>
      <c r="J444">
        <v>153</v>
      </c>
      <c r="K444">
        <v>3524.0459999999998</v>
      </c>
      <c r="L444">
        <v>21027721</v>
      </c>
      <c r="M444" s="1">
        <v>46233</v>
      </c>
    </row>
    <row r="445" spans="1:13" x14ac:dyDescent="0.2">
      <c r="A445" t="s">
        <v>49</v>
      </c>
      <c r="B445" s="1">
        <v>45716</v>
      </c>
      <c r="C445" s="1">
        <v>45689</v>
      </c>
      <c r="D445">
        <v>68</v>
      </c>
      <c r="E445">
        <v>3208.3500000000004</v>
      </c>
      <c r="F445">
        <v>13419044</v>
      </c>
      <c r="G445">
        <v>260</v>
      </c>
      <c r="H445">
        <v>19707.2</v>
      </c>
      <c r="I445">
        <v>51944716</v>
      </c>
      <c r="J445">
        <v>153</v>
      </c>
      <c r="K445">
        <v>3524.0459999999998</v>
      </c>
      <c r="L445">
        <v>21027721</v>
      </c>
      <c r="M445" s="1">
        <v>46233</v>
      </c>
    </row>
    <row r="446" spans="1:13" x14ac:dyDescent="0.2">
      <c r="A446" t="s">
        <v>56</v>
      </c>
      <c r="B446" s="1">
        <v>46173</v>
      </c>
      <c r="C446" s="1">
        <v>46143</v>
      </c>
      <c r="D446">
        <v>75</v>
      </c>
      <c r="E446">
        <v>5437.0300000000007</v>
      </c>
      <c r="F446">
        <v>14941425</v>
      </c>
      <c r="G446">
        <v>166</v>
      </c>
      <c r="H446">
        <v>19981.8</v>
      </c>
      <c r="I446">
        <v>26854563</v>
      </c>
      <c r="J446">
        <v>109</v>
      </c>
      <c r="K446">
        <v>3526.4500000000003</v>
      </c>
      <c r="L446">
        <v>16670555</v>
      </c>
      <c r="M446" s="1">
        <v>46233</v>
      </c>
    </row>
    <row r="447" spans="1:13" x14ac:dyDescent="0.2">
      <c r="A447" t="s">
        <v>49</v>
      </c>
      <c r="B447" s="1">
        <v>45747</v>
      </c>
      <c r="C447" s="1">
        <v>45717</v>
      </c>
      <c r="D447">
        <v>77</v>
      </c>
      <c r="E447">
        <v>4124.7100000000009</v>
      </c>
      <c r="F447">
        <v>16063901</v>
      </c>
      <c r="G447">
        <v>262</v>
      </c>
      <c r="H447">
        <v>19873.47</v>
      </c>
      <c r="I447">
        <v>52059183</v>
      </c>
      <c r="J447">
        <v>154</v>
      </c>
      <c r="K447">
        <v>3549.6859999999997</v>
      </c>
      <c r="L447">
        <v>21271721</v>
      </c>
      <c r="M447" s="1">
        <v>46233</v>
      </c>
    </row>
    <row r="448" spans="1:13" x14ac:dyDescent="0.2">
      <c r="A448" t="s">
        <v>36</v>
      </c>
      <c r="B448" s="1">
        <v>45838</v>
      </c>
      <c r="C448" s="1">
        <v>45809</v>
      </c>
      <c r="D448">
        <v>10</v>
      </c>
      <c r="E448">
        <v>503.06</v>
      </c>
      <c r="F448">
        <v>2383000</v>
      </c>
      <c r="G448">
        <v>28</v>
      </c>
      <c r="H448">
        <v>1657.81</v>
      </c>
      <c r="I448">
        <v>5965000</v>
      </c>
      <c r="J448">
        <v>89</v>
      </c>
      <c r="K448">
        <v>3594.35</v>
      </c>
      <c r="L448">
        <v>19209425</v>
      </c>
      <c r="M448" s="1">
        <v>46233</v>
      </c>
    </row>
    <row r="449" spans="1:13" x14ac:dyDescent="0.2">
      <c r="A449" t="s">
        <v>49</v>
      </c>
      <c r="B449" s="1">
        <v>45777</v>
      </c>
      <c r="C449" s="1">
        <v>45748</v>
      </c>
      <c r="D449">
        <v>95</v>
      </c>
      <c r="E449">
        <v>4799.71</v>
      </c>
      <c r="F449">
        <v>18313901</v>
      </c>
      <c r="G449">
        <v>263</v>
      </c>
      <c r="H449">
        <v>22787.450000000004</v>
      </c>
      <c r="I449">
        <v>51346831</v>
      </c>
      <c r="J449">
        <v>156</v>
      </c>
      <c r="K449">
        <v>3619.6859999999997</v>
      </c>
      <c r="L449">
        <v>21347347</v>
      </c>
      <c r="M449" s="1">
        <v>46233</v>
      </c>
    </row>
    <row r="450" spans="1:13" x14ac:dyDescent="0.2">
      <c r="A450" t="s">
        <v>36</v>
      </c>
      <c r="B450" s="1">
        <v>45869</v>
      </c>
      <c r="C450" s="1">
        <v>45839</v>
      </c>
      <c r="D450">
        <v>9</v>
      </c>
      <c r="E450">
        <v>443.06</v>
      </c>
      <c r="F450">
        <v>2168000</v>
      </c>
      <c r="G450">
        <v>28</v>
      </c>
      <c r="H450">
        <v>1657.81</v>
      </c>
      <c r="I450">
        <v>5965000</v>
      </c>
      <c r="J450">
        <v>90</v>
      </c>
      <c r="K450">
        <v>3654.35</v>
      </c>
      <c r="L450">
        <v>19424425</v>
      </c>
      <c r="M450" s="1">
        <v>46233</v>
      </c>
    </row>
    <row r="451" spans="1:13" x14ac:dyDescent="0.2">
      <c r="A451" t="s">
        <v>36</v>
      </c>
      <c r="B451" s="1">
        <v>45961</v>
      </c>
      <c r="C451" s="1">
        <v>45931</v>
      </c>
      <c r="D451">
        <v>12</v>
      </c>
      <c r="E451">
        <v>687.56</v>
      </c>
      <c r="F451">
        <v>3043000</v>
      </c>
      <c r="G451">
        <v>26</v>
      </c>
      <c r="H451">
        <v>1486.81</v>
      </c>
      <c r="I451">
        <v>5655000</v>
      </c>
      <c r="J451">
        <v>92</v>
      </c>
      <c r="K451">
        <v>3693.35</v>
      </c>
      <c r="L451">
        <v>19424425</v>
      </c>
      <c r="M451" s="1">
        <v>46233</v>
      </c>
    </row>
    <row r="452" spans="1:13" x14ac:dyDescent="0.2">
      <c r="A452" t="s">
        <v>36</v>
      </c>
      <c r="B452" s="1">
        <v>45900</v>
      </c>
      <c r="C452" s="1">
        <v>45870</v>
      </c>
      <c r="D452">
        <v>8</v>
      </c>
      <c r="E452">
        <v>423.56</v>
      </c>
      <c r="F452">
        <v>2168000</v>
      </c>
      <c r="G452">
        <v>28</v>
      </c>
      <c r="H452">
        <v>1657.81</v>
      </c>
      <c r="I452">
        <v>5965000</v>
      </c>
      <c r="J452">
        <v>92</v>
      </c>
      <c r="K452">
        <v>3693.35</v>
      </c>
      <c r="L452">
        <v>19424425</v>
      </c>
      <c r="M452" s="1">
        <v>46233</v>
      </c>
    </row>
    <row r="453" spans="1:13" x14ac:dyDescent="0.2">
      <c r="A453" t="s">
        <v>36</v>
      </c>
      <c r="B453" s="1">
        <v>45930</v>
      </c>
      <c r="C453" s="1">
        <v>45901</v>
      </c>
      <c r="D453">
        <v>12</v>
      </c>
      <c r="E453">
        <v>687.56</v>
      </c>
      <c r="F453">
        <v>3043000</v>
      </c>
      <c r="G453">
        <v>26</v>
      </c>
      <c r="H453">
        <v>1486.81</v>
      </c>
      <c r="I453">
        <v>5655000</v>
      </c>
      <c r="J453">
        <v>92</v>
      </c>
      <c r="K453">
        <v>3693.35</v>
      </c>
      <c r="L453">
        <v>19424425</v>
      </c>
      <c r="M453" s="1">
        <v>46233</v>
      </c>
    </row>
    <row r="454" spans="1:13" x14ac:dyDescent="0.2">
      <c r="A454" t="s">
        <v>56</v>
      </c>
      <c r="B454" s="1">
        <v>46203</v>
      </c>
      <c r="C454" s="1">
        <v>46174</v>
      </c>
      <c r="D454">
        <v>72</v>
      </c>
      <c r="E454">
        <v>5238.41</v>
      </c>
      <c r="F454">
        <v>14012900</v>
      </c>
      <c r="G454">
        <v>166</v>
      </c>
      <c r="H454">
        <v>19929.420000000002</v>
      </c>
      <c r="I454">
        <v>26439838</v>
      </c>
      <c r="J454">
        <v>113</v>
      </c>
      <c r="K454">
        <v>3777.4500000000003</v>
      </c>
      <c r="L454">
        <v>18013805</v>
      </c>
      <c r="M454" s="1">
        <v>46233</v>
      </c>
    </row>
    <row r="455" spans="1:13" x14ac:dyDescent="0.2">
      <c r="A455" t="s">
        <v>36</v>
      </c>
      <c r="B455" s="1">
        <v>46081</v>
      </c>
      <c r="C455" s="1">
        <v>46054</v>
      </c>
      <c r="D455">
        <v>13</v>
      </c>
      <c r="E455">
        <v>732</v>
      </c>
      <c r="F455">
        <v>3188000</v>
      </c>
      <c r="G455">
        <v>31</v>
      </c>
      <c r="H455">
        <v>1778.56</v>
      </c>
      <c r="I455">
        <v>6498600</v>
      </c>
      <c r="J455">
        <v>93</v>
      </c>
      <c r="K455">
        <v>3780.91</v>
      </c>
      <c r="L455">
        <v>19709425</v>
      </c>
      <c r="M455" s="1">
        <v>46233</v>
      </c>
    </row>
    <row r="456" spans="1:13" x14ac:dyDescent="0.2">
      <c r="A456" t="s">
        <v>36</v>
      </c>
      <c r="B456" s="1">
        <v>46022</v>
      </c>
      <c r="C456" s="1">
        <v>45992</v>
      </c>
      <c r="D456">
        <v>13</v>
      </c>
      <c r="E456">
        <v>732</v>
      </c>
      <c r="F456">
        <v>3188000</v>
      </c>
      <c r="G456">
        <v>27</v>
      </c>
      <c r="H456">
        <v>1490.56</v>
      </c>
      <c r="I456">
        <v>5682600</v>
      </c>
      <c r="J456">
        <v>93</v>
      </c>
      <c r="K456">
        <v>3780.91</v>
      </c>
      <c r="L456">
        <v>19709425</v>
      </c>
      <c r="M456" s="1">
        <v>46233</v>
      </c>
    </row>
    <row r="457" spans="1:13" x14ac:dyDescent="0.2">
      <c r="A457" t="s">
        <v>36</v>
      </c>
      <c r="B457" s="1">
        <v>45991</v>
      </c>
      <c r="C457" s="1">
        <v>45962</v>
      </c>
      <c r="D457">
        <v>12</v>
      </c>
      <c r="E457">
        <v>666</v>
      </c>
      <c r="F457">
        <v>2973000</v>
      </c>
      <c r="G457">
        <v>27</v>
      </c>
      <c r="H457">
        <v>1490.56</v>
      </c>
      <c r="I457">
        <v>5682600</v>
      </c>
      <c r="J457">
        <v>93</v>
      </c>
      <c r="K457">
        <v>3780.91</v>
      </c>
      <c r="L457">
        <v>19709425</v>
      </c>
      <c r="M457" s="1">
        <v>46233</v>
      </c>
    </row>
    <row r="458" spans="1:13" x14ac:dyDescent="0.2">
      <c r="A458" t="s">
        <v>36</v>
      </c>
      <c r="B458" s="1">
        <v>46053</v>
      </c>
      <c r="C458" s="1">
        <v>46023</v>
      </c>
      <c r="D458">
        <v>13</v>
      </c>
      <c r="E458">
        <v>732</v>
      </c>
      <c r="F458">
        <v>3188000</v>
      </c>
      <c r="G458">
        <v>27</v>
      </c>
      <c r="H458">
        <v>1490.56</v>
      </c>
      <c r="I458">
        <v>5682600</v>
      </c>
      <c r="J458">
        <v>93</v>
      </c>
      <c r="K458">
        <v>3780.91</v>
      </c>
      <c r="L458">
        <v>19709425</v>
      </c>
      <c r="M458" s="1">
        <v>46233</v>
      </c>
    </row>
    <row r="459" spans="1:13" x14ac:dyDescent="0.2">
      <c r="A459" t="s">
        <v>36</v>
      </c>
      <c r="B459" s="1">
        <v>46112</v>
      </c>
      <c r="C459" s="1">
        <v>46082</v>
      </c>
      <c r="D459">
        <v>13</v>
      </c>
      <c r="E459">
        <v>747</v>
      </c>
      <c r="F459">
        <v>3330270</v>
      </c>
      <c r="G459">
        <v>32</v>
      </c>
      <c r="H459">
        <v>1798.56</v>
      </c>
      <c r="I459">
        <v>6498600</v>
      </c>
      <c r="J459">
        <v>94</v>
      </c>
      <c r="K459">
        <v>3840.91</v>
      </c>
      <c r="L459">
        <v>19924425</v>
      </c>
      <c r="M459" s="1">
        <v>46233</v>
      </c>
    </row>
    <row r="460" spans="1:13" x14ac:dyDescent="0.2">
      <c r="A460" t="s">
        <v>36</v>
      </c>
      <c r="B460" s="1">
        <v>46142</v>
      </c>
      <c r="C460" s="1">
        <v>46113</v>
      </c>
      <c r="D460">
        <v>12</v>
      </c>
      <c r="E460">
        <v>729</v>
      </c>
      <c r="F460">
        <v>2850270</v>
      </c>
      <c r="G460">
        <v>32</v>
      </c>
      <c r="H460">
        <v>1798.56</v>
      </c>
      <c r="I460">
        <v>6498600</v>
      </c>
      <c r="J460">
        <v>95</v>
      </c>
      <c r="K460">
        <v>3858.91</v>
      </c>
      <c r="L460">
        <v>20404425</v>
      </c>
      <c r="M460" s="1">
        <v>46233</v>
      </c>
    </row>
    <row r="461" spans="1:13" x14ac:dyDescent="0.2">
      <c r="A461" t="s">
        <v>36</v>
      </c>
      <c r="B461" s="1">
        <v>46173</v>
      </c>
      <c r="C461" s="1">
        <v>46143</v>
      </c>
      <c r="D461">
        <v>12</v>
      </c>
      <c r="E461">
        <v>729</v>
      </c>
      <c r="F461">
        <v>2850270</v>
      </c>
      <c r="G461">
        <v>32</v>
      </c>
      <c r="H461">
        <v>1798.56</v>
      </c>
      <c r="I461">
        <v>6498600</v>
      </c>
      <c r="J461">
        <v>95</v>
      </c>
      <c r="K461">
        <v>3858.91</v>
      </c>
      <c r="L461">
        <v>20404425</v>
      </c>
      <c r="M461" s="1">
        <v>46233</v>
      </c>
    </row>
    <row r="462" spans="1:13" x14ac:dyDescent="0.2">
      <c r="A462" t="s">
        <v>49</v>
      </c>
      <c r="B462" s="1">
        <v>45808</v>
      </c>
      <c r="C462" s="1">
        <v>45778</v>
      </c>
      <c r="D462">
        <v>94</v>
      </c>
      <c r="E462">
        <v>4748.0099999999993</v>
      </c>
      <c r="F462">
        <v>19148564</v>
      </c>
      <c r="G462">
        <v>325</v>
      </c>
      <c r="H462">
        <v>29461.010000000002</v>
      </c>
      <c r="I462">
        <v>53569622</v>
      </c>
      <c r="J462">
        <v>161</v>
      </c>
      <c r="K462">
        <v>3892.1459999999997</v>
      </c>
      <c r="L462">
        <v>21793617</v>
      </c>
      <c r="M462" s="1">
        <v>46233</v>
      </c>
    </row>
    <row r="463" spans="1:13" x14ac:dyDescent="0.2">
      <c r="A463" t="s">
        <v>36</v>
      </c>
      <c r="B463" s="1">
        <v>46203</v>
      </c>
      <c r="C463" s="1">
        <v>46174</v>
      </c>
      <c r="D463">
        <v>10</v>
      </c>
      <c r="E463">
        <v>639</v>
      </c>
      <c r="F463">
        <v>2455270</v>
      </c>
      <c r="G463">
        <v>31</v>
      </c>
      <c r="H463">
        <v>1794.81</v>
      </c>
      <c r="I463">
        <v>6471000</v>
      </c>
      <c r="J463">
        <v>98</v>
      </c>
      <c r="K463">
        <v>3952.66</v>
      </c>
      <c r="L463">
        <v>20827025</v>
      </c>
      <c r="M463" s="1">
        <v>46233</v>
      </c>
    </row>
    <row r="464" spans="1:13" x14ac:dyDescent="0.2">
      <c r="A464" t="s">
        <v>49</v>
      </c>
      <c r="B464" s="1">
        <v>45838</v>
      </c>
      <c r="C464" s="1">
        <v>45809</v>
      </c>
      <c r="D464">
        <v>104</v>
      </c>
      <c r="E464">
        <v>5517.17</v>
      </c>
      <c r="F464">
        <v>20926215</v>
      </c>
      <c r="G464">
        <v>365</v>
      </c>
      <c r="H464">
        <v>40580.870000000003</v>
      </c>
      <c r="I464">
        <v>70754342</v>
      </c>
      <c r="J464">
        <v>165</v>
      </c>
      <c r="K464">
        <v>4259.1459999999997</v>
      </c>
      <c r="L464">
        <v>22365317</v>
      </c>
      <c r="M464" s="1">
        <v>46233</v>
      </c>
    </row>
    <row r="465" spans="1:13" x14ac:dyDescent="0.2">
      <c r="A465" t="s">
        <v>49</v>
      </c>
      <c r="B465" s="1">
        <v>45869</v>
      </c>
      <c r="C465" s="1">
        <v>45839</v>
      </c>
      <c r="D465">
        <v>105</v>
      </c>
      <c r="E465">
        <v>5879.48</v>
      </c>
      <c r="F465">
        <v>22376340</v>
      </c>
      <c r="G465">
        <v>387</v>
      </c>
      <c r="H465">
        <v>42493.48</v>
      </c>
      <c r="I465">
        <v>77435028</v>
      </c>
      <c r="J465">
        <v>168</v>
      </c>
      <c r="K465">
        <v>4317.8359999999993</v>
      </c>
      <c r="L465">
        <v>22851317</v>
      </c>
      <c r="M465" s="1">
        <v>46233</v>
      </c>
    </row>
    <row r="466" spans="1:13" x14ac:dyDescent="0.2">
      <c r="A466" t="s">
        <v>49</v>
      </c>
      <c r="B466" s="1">
        <v>45900</v>
      </c>
      <c r="C466" s="1">
        <v>45870</v>
      </c>
      <c r="D466">
        <v>119</v>
      </c>
      <c r="E466">
        <v>7363.7500000000009</v>
      </c>
      <c r="F466">
        <v>26820042</v>
      </c>
      <c r="G466">
        <v>415</v>
      </c>
      <c r="H466">
        <v>47860.56</v>
      </c>
      <c r="I466">
        <v>74389854</v>
      </c>
      <c r="J466">
        <v>169</v>
      </c>
      <c r="K466">
        <v>4396.8359999999993</v>
      </c>
      <c r="L466">
        <v>23101317</v>
      </c>
      <c r="M466" s="1">
        <v>46233</v>
      </c>
    </row>
    <row r="467" spans="1:13" x14ac:dyDescent="0.2">
      <c r="A467" t="s">
        <v>49</v>
      </c>
      <c r="B467" s="1">
        <v>45930</v>
      </c>
      <c r="C467" s="1">
        <v>45901</v>
      </c>
      <c r="D467">
        <v>126</v>
      </c>
      <c r="E467">
        <v>9021.09</v>
      </c>
      <c r="F467">
        <v>30773968</v>
      </c>
      <c r="G467">
        <v>417</v>
      </c>
      <c r="H467">
        <v>47437.340000000004</v>
      </c>
      <c r="I467">
        <v>68883254</v>
      </c>
      <c r="J467">
        <v>178</v>
      </c>
      <c r="K467">
        <v>4721.8359999999993</v>
      </c>
      <c r="L467">
        <v>24101317</v>
      </c>
      <c r="M467" s="1">
        <v>46233</v>
      </c>
    </row>
    <row r="468" spans="1:13" x14ac:dyDescent="0.2">
      <c r="A468" t="s">
        <v>49</v>
      </c>
      <c r="B468" s="1">
        <v>45961</v>
      </c>
      <c r="C468" s="1">
        <v>45931</v>
      </c>
      <c r="D468">
        <v>129</v>
      </c>
      <c r="E468">
        <v>9125.81</v>
      </c>
      <c r="F468">
        <v>31199568</v>
      </c>
      <c r="G468">
        <v>488</v>
      </c>
      <c r="H468">
        <v>56308.840000000004</v>
      </c>
      <c r="I468">
        <v>73771854</v>
      </c>
      <c r="J468">
        <v>178</v>
      </c>
      <c r="K468">
        <v>4721.8359999999993</v>
      </c>
      <c r="L468">
        <v>24101317</v>
      </c>
      <c r="M468" s="1">
        <v>46233</v>
      </c>
    </row>
    <row r="469" spans="1:13" x14ac:dyDescent="0.2">
      <c r="A469" t="s">
        <v>49</v>
      </c>
      <c r="B469" s="1">
        <v>45991</v>
      </c>
      <c r="C469" s="1">
        <v>45962</v>
      </c>
      <c r="D469">
        <v>134</v>
      </c>
      <c r="E469">
        <v>10444.24</v>
      </c>
      <c r="F469">
        <v>33124962</v>
      </c>
      <c r="G469">
        <v>548</v>
      </c>
      <c r="H469">
        <v>64195.360000000008</v>
      </c>
      <c r="I469">
        <v>86829648</v>
      </c>
      <c r="J469">
        <v>182</v>
      </c>
      <c r="K469">
        <v>4829.0259999999998</v>
      </c>
      <c r="L469">
        <v>24657549</v>
      </c>
      <c r="M469" s="1">
        <v>46233</v>
      </c>
    </row>
    <row r="470" spans="1:13" x14ac:dyDescent="0.2">
      <c r="A470" t="s">
        <v>49</v>
      </c>
      <c r="B470" s="1">
        <v>46022</v>
      </c>
      <c r="C470" s="1">
        <v>45992</v>
      </c>
      <c r="D470">
        <v>137</v>
      </c>
      <c r="E470">
        <v>10633.029999999999</v>
      </c>
      <c r="F470">
        <v>34345732</v>
      </c>
      <c r="G470">
        <v>586</v>
      </c>
      <c r="H470">
        <v>67137.950000000012</v>
      </c>
      <c r="I470">
        <v>89475200</v>
      </c>
      <c r="J470">
        <v>184</v>
      </c>
      <c r="K470">
        <v>4884.6660000000002</v>
      </c>
      <c r="L470">
        <v>25056549</v>
      </c>
      <c r="M470" s="1">
        <v>46233</v>
      </c>
    </row>
    <row r="471" spans="1:13" x14ac:dyDescent="0.2">
      <c r="A471" t="s">
        <v>49</v>
      </c>
      <c r="B471" s="1">
        <v>46053</v>
      </c>
      <c r="C471" s="1">
        <v>46023</v>
      </c>
      <c r="D471">
        <v>145</v>
      </c>
      <c r="E471">
        <v>11438.81</v>
      </c>
      <c r="F471">
        <v>36327364</v>
      </c>
      <c r="G471">
        <v>645</v>
      </c>
      <c r="H471">
        <v>71306.19</v>
      </c>
      <c r="I471">
        <v>93918687</v>
      </c>
      <c r="J471">
        <v>185</v>
      </c>
      <c r="K471">
        <v>4889.6660000000002</v>
      </c>
      <c r="L471">
        <v>25118103</v>
      </c>
      <c r="M471" s="1">
        <v>46233</v>
      </c>
    </row>
    <row r="472" spans="1:13" x14ac:dyDescent="0.2">
      <c r="A472" t="s">
        <v>49</v>
      </c>
      <c r="B472" s="1">
        <v>46081</v>
      </c>
      <c r="C472" s="1">
        <v>46054</v>
      </c>
      <c r="D472">
        <v>154</v>
      </c>
      <c r="E472">
        <v>12312.869999999999</v>
      </c>
      <c r="F472">
        <v>38820778</v>
      </c>
      <c r="G472">
        <v>681</v>
      </c>
      <c r="H472">
        <v>75323.359999999986</v>
      </c>
      <c r="I472">
        <v>99376266</v>
      </c>
      <c r="J472">
        <v>189</v>
      </c>
      <c r="K472">
        <v>5054.7259999999997</v>
      </c>
      <c r="L472">
        <v>25975358</v>
      </c>
      <c r="M472" s="1">
        <v>46233</v>
      </c>
    </row>
    <row r="473" spans="1:13" x14ac:dyDescent="0.2">
      <c r="A473" t="s">
        <v>52</v>
      </c>
      <c r="B473" s="1">
        <v>44227</v>
      </c>
      <c r="C473" s="1">
        <v>44197</v>
      </c>
      <c r="D473">
        <v>20</v>
      </c>
      <c r="E473">
        <v>798.88</v>
      </c>
      <c r="F473">
        <v>3934850</v>
      </c>
      <c r="G473">
        <v>31</v>
      </c>
      <c r="H473">
        <v>2082.8999999999996</v>
      </c>
      <c r="I473">
        <v>12510566</v>
      </c>
      <c r="J473">
        <v>186</v>
      </c>
      <c r="K473">
        <v>5074.4949999999999</v>
      </c>
      <c r="L473">
        <v>32834978</v>
      </c>
      <c r="M473" s="1">
        <v>46233</v>
      </c>
    </row>
    <row r="474" spans="1:13" x14ac:dyDescent="0.2">
      <c r="A474" t="s">
        <v>52</v>
      </c>
      <c r="B474" s="1">
        <v>44255</v>
      </c>
      <c r="C474" s="1">
        <v>44228</v>
      </c>
      <c r="D474">
        <v>21</v>
      </c>
      <c r="E474">
        <v>817.49</v>
      </c>
      <c r="F474">
        <v>3794350</v>
      </c>
      <c r="G474">
        <v>31</v>
      </c>
      <c r="H474">
        <v>2082.8999999999996</v>
      </c>
      <c r="I474">
        <v>12510566</v>
      </c>
      <c r="J474">
        <v>187</v>
      </c>
      <c r="K474">
        <v>5103.1349999999993</v>
      </c>
      <c r="L474">
        <v>32975478</v>
      </c>
      <c r="M474" s="1">
        <v>46233</v>
      </c>
    </row>
    <row r="475" spans="1:13" x14ac:dyDescent="0.2">
      <c r="A475" t="s">
        <v>49</v>
      </c>
      <c r="B475" s="1">
        <v>46112</v>
      </c>
      <c r="C475" s="1">
        <v>46082</v>
      </c>
      <c r="D475">
        <v>164</v>
      </c>
      <c r="E475">
        <v>13530.38</v>
      </c>
      <c r="F475">
        <v>41359281</v>
      </c>
      <c r="G475">
        <v>712</v>
      </c>
      <c r="H475">
        <v>79235.039999999994</v>
      </c>
      <c r="I475">
        <v>99078494</v>
      </c>
      <c r="J475">
        <v>191</v>
      </c>
      <c r="K475">
        <v>5185.7260000000006</v>
      </c>
      <c r="L475">
        <v>26130158</v>
      </c>
      <c r="M475" s="1">
        <v>46233</v>
      </c>
    </row>
    <row r="476" spans="1:13" x14ac:dyDescent="0.2">
      <c r="A476" t="s">
        <v>52</v>
      </c>
      <c r="B476" s="1">
        <v>44347</v>
      </c>
      <c r="C476" s="1">
        <v>44317</v>
      </c>
      <c r="D476">
        <v>26</v>
      </c>
      <c r="E476">
        <v>1059.49</v>
      </c>
      <c r="F476">
        <v>4813590</v>
      </c>
      <c r="G476">
        <v>42</v>
      </c>
      <c r="H476">
        <v>2626.7499999999995</v>
      </c>
      <c r="I476">
        <v>15828496</v>
      </c>
      <c r="J476">
        <v>189</v>
      </c>
      <c r="K476">
        <v>5213.1349999999993</v>
      </c>
      <c r="L476">
        <v>33407478</v>
      </c>
      <c r="M476" s="1">
        <v>46233</v>
      </c>
    </row>
    <row r="477" spans="1:13" x14ac:dyDescent="0.2">
      <c r="A477" t="s">
        <v>52</v>
      </c>
      <c r="B477" s="1">
        <v>44316</v>
      </c>
      <c r="C477" s="1">
        <v>44287</v>
      </c>
      <c r="D477">
        <v>23</v>
      </c>
      <c r="E477">
        <v>875.49</v>
      </c>
      <c r="F477">
        <v>4127850</v>
      </c>
      <c r="G477">
        <v>38</v>
      </c>
      <c r="H477">
        <v>2369.8999999999996</v>
      </c>
      <c r="I477">
        <v>14810066</v>
      </c>
      <c r="J477">
        <v>189</v>
      </c>
      <c r="K477">
        <v>5213.1349999999993</v>
      </c>
      <c r="L477">
        <v>33407478</v>
      </c>
      <c r="M477" s="1">
        <v>46233</v>
      </c>
    </row>
    <row r="478" spans="1:13" x14ac:dyDescent="0.2">
      <c r="A478" t="s">
        <v>52</v>
      </c>
      <c r="B478" s="1">
        <v>44286</v>
      </c>
      <c r="C478" s="1">
        <v>44256</v>
      </c>
      <c r="D478">
        <v>20</v>
      </c>
      <c r="E478">
        <v>767.49</v>
      </c>
      <c r="F478">
        <v>3574350</v>
      </c>
      <c r="G478">
        <v>38</v>
      </c>
      <c r="H478">
        <v>2369.8999999999996</v>
      </c>
      <c r="I478">
        <v>14810066</v>
      </c>
      <c r="J478">
        <v>189</v>
      </c>
      <c r="K478">
        <v>5213.1349999999993</v>
      </c>
      <c r="L478">
        <v>33407478</v>
      </c>
      <c r="M478" s="1">
        <v>46233</v>
      </c>
    </row>
    <row r="479" spans="1:13" x14ac:dyDescent="0.2">
      <c r="A479" t="s">
        <v>52</v>
      </c>
      <c r="B479" s="1">
        <v>44377</v>
      </c>
      <c r="C479" s="1">
        <v>44348</v>
      </c>
      <c r="D479">
        <v>24</v>
      </c>
      <c r="E479">
        <v>973.06999999999994</v>
      </c>
      <c r="F479">
        <v>4240290</v>
      </c>
      <c r="G479">
        <v>55</v>
      </c>
      <c r="H479">
        <v>3272.6199999999994</v>
      </c>
      <c r="I479">
        <v>19444708</v>
      </c>
      <c r="J479">
        <v>193</v>
      </c>
      <c r="K479">
        <v>5394.5549999999994</v>
      </c>
      <c r="L479">
        <v>34345778</v>
      </c>
      <c r="M479" s="1">
        <v>46233</v>
      </c>
    </row>
    <row r="480" spans="1:13" x14ac:dyDescent="0.2">
      <c r="A480" t="s">
        <v>49</v>
      </c>
      <c r="B480" s="1">
        <v>46142</v>
      </c>
      <c r="C480" s="1">
        <v>46113</v>
      </c>
      <c r="D480">
        <v>168</v>
      </c>
      <c r="E480">
        <v>14325.38</v>
      </c>
      <c r="F480">
        <v>43062261</v>
      </c>
      <c r="G480">
        <v>755</v>
      </c>
      <c r="H480">
        <v>81851.92</v>
      </c>
      <c r="I480">
        <v>98740514</v>
      </c>
      <c r="J480">
        <v>192</v>
      </c>
      <c r="K480">
        <v>5435.7260000000006</v>
      </c>
      <c r="L480">
        <v>26580158</v>
      </c>
      <c r="M480" s="1">
        <v>46233</v>
      </c>
    </row>
    <row r="481" spans="1:13" x14ac:dyDescent="0.2">
      <c r="A481" t="s">
        <v>52</v>
      </c>
      <c r="B481" s="1">
        <v>44408</v>
      </c>
      <c r="C481" s="1">
        <v>44378</v>
      </c>
      <c r="D481">
        <v>23</v>
      </c>
      <c r="E481">
        <v>970.06999999999994</v>
      </c>
      <c r="F481">
        <v>4441940</v>
      </c>
      <c r="G481">
        <v>58</v>
      </c>
      <c r="H481">
        <v>3495.6199999999994</v>
      </c>
      <c r="I481">
        <v>19994708</v>
      </c>
      <c r="J481">
        <v>197</v>
      </c>
      <c r="K481">
        <v>5532.5549999999994</v>
      </c>
      <c r="L481">
        <v>34994128</v>
      </c>
      <c r="M481" s="1">
        <v>46233</v>
      </c>
    </row>
    <row r="482" spans="1:13" x14ac:dyDescent="0.2">
      <c r="A482" t="s">
        <v>52</v>
      </c>
      <c r="B482" s="1">
        <v>44439</v>
      </c>
      <c r="C482" s="1">
        <v>44409</v>
      </c>
      <c r="D482">
        <v>25</v>
      </c>
      <c r="E482">
        <v>1059.07</v>
      </c>
      <c r="F482">
        <v>4834940</v>
      </c>
      <c r="G482">
        <v>58</v>
      </c>
      <c r="H482">
        <v>3495.6199999999994</v>
      </c>
      <c r="I482">
        <v>19994708</v>
      </c>
      <c r="J482">
        <v>198</v>
      </c>
      <c r="K482">
        <v>5567.5549999999994</v>
      </c>
      <c r="L482">
        <v>35109128</v>
      </c>
      <c r="M482" s="1">
        <v>46233</v>
      </c>
    </row>
    <row r="483" spans="1:13" x14ac:dyDescent="0.2">
      <c r="A483" t="s">
        <v>49</v>
      </c>
      <c r="B483" s="1">
        <v>46173</v>
      </c>
      <c r="C483" s="1">
        <v>46143</v>
      </c>
      <c r="D483">
        <v>164</v>
      </c>
      <c r="E483">
        <v>14504.819999999998</v>
      </c>
      <c r="F483">
        <v>42582741</v>
      </c>
      <c r="G483">
        <v>771</v>
      </c>
      <c r="H483">
        <v>82461.989999999991</v>
      </c>
      <c r="I483">
        <v>99180159</v>
      </c>
      <c r="J483">
        <v>199</v>
      </c>
      <c r="K483">
        <v>5650.7260000000006</v>
      </c>
      <c r="L483">
        <v>27720033</v>
      </c>
      <c r="M483" s="1">
        <v>46233</v>
      </c>
    </row>
    <row r="484" spans="1:13" x14ac:dyDescent="0.2">
      <c r="A484" t="s">
        <v>52</v>
      </c>
      <c r="B484" s="1">
        <v>44469</v>
      </c>
      <c r="C484" s="1">
        <v>44440</v>
      </c>
      <c r="D484">
        <v>27</v>
      </c>
      <c r="E484">
        <v>1132.07</v>
      </c>
      <c r="F484">
        <v>5529940</v>
      </c>
      <c r="G484">
        <v>57</v>
      </c>
      <c r="H484">
        <v>3450.6199999999994</v>
      </c>
      <c r="I484">
        <v>19544708</v>
      </c>
      <c r="J484">
        <v>203</v>
      </c>
      <c r="K484">
        <v>5784.5549999999994</v>
      </c>
      <c r="L484">
        <v>35777128</v>
      </c>
      <c r="M484" s="1">
        <v>46233</v>
      </c>
    </row>
    <row r="485" spans="1:13" x14ac:dyDescent="0.2">
      <c r="A485" t="s">
        <v>52</v>
      </c>
      <c r="B485" s="1">
        <v>44530</v>
      </c>
      <c r="C485" s="1">
        <v>44501</v>
      </c>
      <c r="D485">
        <v>32</v>
      </c>
      <c r="E485">
        <v>1356.07</v>
      </c>
      <c r="F485">
        <v>6699940</v>
      </c>
      <c r="G485">
        <v>57</v>
      </c>
      <c r="H485">
        <v>3509.21</v>
      </c>
      <c r="I485">
        <v>19847391</v>
      </c>
      <c r="J485">
        <v>204</v>
      </c>
      <c r="K485">
        <v>5785.4849999999997</v>
      </c>
      <c r="L485">
        <v>35787388</v>
      </c>
      <c r="M485" s="1">
        <v>46233</v>
      </c>
    </row>
    <row r="486" spans="1:13" x14ac:dyDescent="0.2">
      <c r="A486" t="s">
        <v>52</v>
      </c>
      <c r="B486" s="1">
        <v>44500</v>
      </c>
      <c r="C486" s="1">
        <v>44470</v>
      </c>
      <c r="D486">
        <v>30</v>
      </c>
      <c r="E486">
        <v>1312.07</v>
      </c>
      <c r="F486">
        <v>6489940</v>
      </c>
      <c r="G486">
        <v>56</v>
      </c>
      <c r="H486">
        <v>3449.69</v>
      </c>
      <c r="I486">
        <v>19534448</v>
      </c>
      <c r="J486">
        <v>204</v>
      </c>
      <c r="K486">
        <v>5785.4849999999997</v>
      </c>
      <c r="L486">
        <v>35787388</v>
      </c>
      <c r="M486" s="1">
        <v>46233</v>
      </c>
    </row>
    <row r="487" spans="1:13" x14ac:dyDescent="0.2">
      <c r="A487" t="s">
        <v>52</v>
      </c>
      <c r="B487" s="1">
        <v>44561</v>
      </c>
      <c r="C487" s="1">
        <v>44531</v>
      </c>
      <c r="D487">
        <v>31</v>
      </c>
      <c r="E487">
        <v>1302.07</v>
      </c>
      <c r="F487">
        <v>6451940</v>
      </c>
      <c r="G487">
        <v>57</v>
      </c>
      <c r="H487">
        <v>3509.21</v>
      </c>
      <c r="I487">
        <v>19847391</v>
      </c>
      <c r="J487">
        <v>205</v>
      </c>
      <c r="K487">
        <v>5839.4849999999997</v>
      </c>
      <c r="L487">
        <v>36035388</v>
      </c>
      <c r="M487" s="1">
        <v>46233</v>
      </c>
    </row>
    <row r="488" spans="1:13" x14ac:dyDescent="0.2">
      <c r="A488" t="s">
        <v>52</v>
      </c>
      <c r="B488" s="1">
        <v>44592</v>
      </c>
      <c r="C488" s="1">
        <v>44562</v>
      </c>
      <c r="D488">
        <v>32</v>
      </c>
      <c r="E488">
        <v>1333.85</v>
      </c>
      <c r="F488">
        <v>6582984</v>
      </c>
      <c r="G488">
        <v>61</v>
      </c>
      <c r="H488">
        <v>3753.21</v>
      </c>
      <c r="I488">
        <v>21286391</v>
      </c>
      <c r="J488">
        <v>208</v>
      </c>
      <c r="K488">
        <v>5981.3049999999994</v>
      </c>
      <c r="L488">
        <v>36796588</v>
      </c>
      <c r="M488" s="1">
        <v>46233</v>
      </c>
    </row>
    <row r="489" spans="1:13" x14ac:dyDescent="0.2">
      <c r="A489" t="s">
        <v>52</v>
      </c>
      <c r="B489" s="1">
        <v>44681</v>
      </c>
      <c r="C489" s="1">
        <v>44652</v>
      </c>
      <c r="D489">
        <v>34</v>
      </c>
      <c r="E489">
        <v>1489.85</v>
      </c>
      <c r="F489">
        <v>7286984</v>
      </c>
      <c r="G489">
        <v>72</v>
      </c>
      <c r="H489">
        <v>4169.6500000000005</v>
      </c>
      <c r="I489">
        <v>23765391</v>
      </c>
      <c r="J489">
        <v>210</v>
      </c>
      <c r="K489">
        <v>6075.3049999999994</v>
      </c>
      <c r="L489">
        <v>37271588</v>
      </c>
      <c r="M489" s="1">
        <v>46233</v>
      </c>
    </row>
    <row r="490" spans="1:13" x14ac:dyDescent="0.2">
      <c r="A490" t="s">
        <v>52</v>
      </c>
      <c r="B490" s="1">
        <v>44620</v>
      </c>
      <c r="C490" s="1">
        <v>44593</v>
      </c>
      <c r="D490">
        <v>31</v>
      </c>
      <c r="E490">
        <v>1335.85</v>
      </c>
      <c r="F490">
        <v>6873984</v>
      </c>
      <c r="G490">
        <v>65</v>
      </c>
      <c r="H490">
        <v>4025.21</v>
      </c>
      <c r="I490">
        <v>22900391</v>
      </c>
      <c r="J490">
        <v>210</v>
      </c>
      <c r="K490">
        <v>6075.3049999999994</v>
      </c>
      <c r="L490">
        <v>37271588</v>
      </c>
      <c r="M490" s="1">
        <v>46233</v>
      </c>
    </row>
    <row r="491" spans="1:13" x14ac:dyDescent="0.2">
      <c r="A491" t="s">
        <v>52</v>
      </c>
      <c r="B491" s="1">
        <v>44651</v>
      </c>
      <c r="C491" s="1">
        <v>44621</v>
      </c>
      <c r="D491">
        <v>33</v>
      </c>
      <c r="E491">
        <v>1429.85</v>
      </c>
      <c r="F491">
        <v>7286984</v>
      </c>
      <c r="G491">
        <v>64</v>
      </c>
      <c r="H491">
        <v>3971.21</v>
      </c>
      <c r="I491">
        <v>22640391</v>
      </c>
      <c r="J491">
        <v>210</v>
      </c>
      <c r="K491">
        <v>6075.3049999999994</v>
      </c>
      <c r="L491">
        <v>37271588</v>
      </c>
      <c r="M491" s="1">
        <v>46233</v>
      </c>
    </row>
    <row r="492" spans="1:13" x14ac:dyDescent="0.2">
      <c r="A492" t="s">
        <v>49</v>
      </c>
      <c r="B492" s="1">
        <v>46203</v>
      </c>
      <c r="C492" s="1">
        <v>46174</v>
      </c>
      <c r="D492">
        <v>163</v>
      </c>
      <c r="E492">
        <v>14616.159999999998</v>
      </c>
      <c r="F492">
        <v>41979341</v>
      </c>
      <c r="G492">
        <v>810</v>
      </c>
      <c r="H492">
        <v>88998.599999999991</v>
      </c>
      <c r="I492">
        <v>104912899</v>
      </c>
      <c r="J492">
        <v>208</v>
      </c>
      <c r="K492">
        <v>6093.7260000000006</v>
      </c>
      <c r="L492">
        <v>29372493</v>
      </c>
      <c r="M492" s="1">
        <v>46233</v>
      </c>
    </row>
    <row r="493" spans="1:13" x14ac:dyDescent="0.2">
      <c r="A493" t="s">
        <v>52</v>
      </c>
      <c r="B493" s="1">
        <v>44712</v>
      </c>
      <c r="C493" s="1">
        <v>44682</v>
      </c>
      <c r="D493">
        <v>35</v>
      </c>
      <c r="E493">
        <v>1557.85</v>
      </c>
      <c r="F493">
        <v>7552984</v>
      </c>
      <c r="G493">
        <v>75</v>
      </c>
      <c r="H493">
        <v>4329.6500000000005</v>
      </c>
      <c r="I493">
        <v>24455391</v>
      </c>
      <c r="J493">
        <v>211</v>
      </c>
      <c r="K493">
        <v>6115.3049999999994</v>
      </c>
      <c r="L493">
        <v>37498588</v>
      </c>
      <c r="M493" s="1">
        <v>46233</v>
      </c>
    </row>
    <row r="494" spans="1:13" x14ac:dyDescent="0.2">
      <c r="A494" t="s">
        <v>52</v>
      </c>
      <c r="B494" s="1">
        <v>44742</v>
      </c>
      <c r="C494" s="1">
        <v>44713</v>
      </c>
      <c r="D494">
        <v>40</v>
      </c>
      <c r="E494">
        <v>1721.0500000000002</v>
      </c>
      <c r="F494">
        <v>8265334</v>
      </c>
      <c r="G494">
        <v>79</v>
      </c>
      <c r="H494">
        <v>4801.6500000000005</v>
      </c>
      <c r="I494">
        <v>26544191</v>
      </c>
      <c r="J494">
        <v>215</v>
      </c>
      <c r="K494">
        <v>6343.3049999999994</v>
      </c>
      <c r="L494">
        <v>38323588</v>
      </c>
      <c r="M494" s="1">
        <v>46233</v>
      </c>
    </row>
    <row r="495" spans="1:13" x14ac:dyDescent="0.2">
      <c r="A495" t="s">
        <v>52</v>
      </c>
      <c r="B495" s="1">
        <v>44773</v>
      </c>
      <c r="C495" s="1">
        <v>44743</v>
      </c>
      <c r="D495">
        <v>40</v>
      </c>
      <c r="E495">
        <v>1731.0500000000002</v>
      </c>
      <c r="F495">
        <v>8366834</v>
      </c>
      <c r="G495">
        <v>85</v>
      </c>
      <c r="H495">
        <v>5002.2300000000014</v>
      </c>
      <c r="I495">
        <v>27795191</v>
      </c>
      <c r="J495">
        <v>216</v>
      </c>
      <c r="K495">
        <v>6357.3049999999994</v>
      </c>
      <c r="L495">
        <v>38402088</v>
      </c>
      <c r="M495" s="1">
        <v>46233</v>
      </c>
    </row>
    <row r="496" spans="1:13" x14ac:dyDescent="0.2">
      <c r="A496" t="s">
        <v>52</v>
      </c>
      <c r="B496" s="1">
        <v>44834</v>
      </c>
      <c r="C496" s="1">
        <v>44805</v>
      </c>
      <c r="D496">
        <v>41</v>
      </c>
      <c r="E496">
        <v>1785.0500000000002</v>
      </c>
      <c r="F496">
        <v>8618834</v>
      </c>
      <c r="G496">
        <v>93</v>
      </c>
      <c r="H496">
        <v>5444.1600000000008</v>
      </c>
      <c r="I496">
        <v>30866167</v>
      </c>
      <c r="J496">
        <v>216</v>
      </c>
      <c r="K496">
        <v>6357.3049999999994</v>
      </c>
      <c r="L496">
        <v>38402088</v>
      </c>
      <c r="M496" s="1">
        <v>46233</v>
      </c>
    </row>
    <row r="497" spans="1:13" x14ac:dyDescent="0.2">
      <c r="A497" t="s">
        <v>52</v>
      </c>
      <c r="B497" s="1">
        <v>44804</v>
      </c>
      <c r="C497" s="1">
        <v>44774</v>
      </c>
      <c r="D497">
        <v>41</v>
      </c>
      <c r="E497">
        <v>1785.0500000000002</v>
      </c>
      <c r="F497">
        <v>8618834</v>
      </c>
      <c r="G497">
        <v>84</v>
      </c>
      <c r="H497">
        <v>4948.2300000000014</v>
      </c>
      <c r="I497">
        <v>27543191</v>
      </c>
      <c r="J497">
        <v>216</v>
      </c>
      <c r="K497">
        <v>6357.3049999999994</v>
      </c>
      <c r="L497">
        <v>38402088</v>
      </c>
      <c r="M497" s="1">
        <v>46233</v>
      </c>
    </row>
    <row r="498" spans="1:13" x14ac:dyDescent="0.2">
      <c r="A498" t="s">
        <v>52</v>
      </c>
      <c r="B498" s="1">
        <v>44865</v>
      </c>
      <c r="C498" s="1">
        <v>44835</v>
      </c>
      <c r="D498">
        <v>41</v>
      </c>
      <c r="E498">
        <v>1951.0500000000002</v>
      </c>
      <c r="F498">
        <v>10120894</v>
      </c>
      <c r="G498">
        <v>99</v>
      </c>
      <c r="H498">
        <v>5837.96</v>
      </c>
      <c r="I498">
        <v>33285781</v>
      </c>
      <c r="J498">
        <v>220</v>
      </c>
      <c r="K498">
        <v>6496.954999999999</v>
      </c>
      <c r="L498">
        <v>39036588</v>
      </c>
      <c r="M498" s="1">
        <v>46233</v>
      </c>
    </row>
    <row r="499" spans="1:13" x14ac:dyDescent="0.2">
      <c r="A499" t="s">
        <v>52</v>
      </c>
      <c r="B499" s="1">
        <v>44895</v>
      </c>
      <c r="C499" s="1">
        <v>44866</v>
      </c>
      <c r="D499">
        <v>42</v>
      </c>
      <c r="E499">
        <v>2040.0500000000002</v>
      </c>
      <c r="F499">
        <v>10566060</v>
      </c>
      <c r="G499">
        <v>97</v>
      </c>
      <c r="H499">
        <v>5750.47</v>
      </c>
      <c r="I499">
        <v>32490912</v>
      </c>
      <c r="J499">
        <v>222</v>
      </c>
      <c r="K499">
        <v>6595.954999999999</v>
      </c>
      <c r="L499">
        <v>39734588</v>
      </c>
      <c r="M499" s="1">
        <v>46233</v>
      </c>
    </row>
    <row r="500" spans="1:13" x14ac:dyDescent="0.2">
      <c r="A500" t="s">
        <v>52</v>
      </c>
      <c r="B500" s="1">
        <v>44926</v>
      </c>
      <c r="C500" s="1">
        <v>44896</v>
      </c>
      <c r="D500">
        <v>41</v>
      </c>
      <c r="E500">
        <v>2005.0500000000002</v>
      </c>
      <c r="F500">
        <v>10416060</v>
      </c>
      <c r="G500">
        <v>105</v>
      </c>
      <c r="H500">
        <v>6206.47</v>
      </c>
      <c r="I500">
        <v>33010912</v>
      </c>
      <c r="J500">
        <v>224</v>
      </c>
      <c r="K500">
        <v>6642.954999999999</v>
      </c>
      <c r="L500">
        <v>39964588</v>
      </c>
      <c r="M500" s="1">
        <v>46233</v>
      </c>
    </row>
    <row r="501" spans="1:13" x14ac:dyDescent="0.2">
      <c r="A501" t="s">
        <v>52</v>
      </c>
      <c r="B501" s="1">
        <v>44957</v>
      </c>
      <c r="C501" s="1">
        <v>44927</v>
      </c>
      <c r="D501">
        <v>43</v>
      </c>
      <c r="E501">
        <v>2078.0500000000002</v>
      </c>
      <c r="F501">
        <v>10611800</v>
      </c>
      <c r="G501">
        <v>123</v>
      </c>
      <c r="H501">
        <v>7069.9599999999991</v>
      </c>
      <c r="I501">
        <v>38210762</v>
      </c>
      <c r="J501">
        <v>226</v>
      </c>
      <c r="K501">
        <v>6719.954999999999</v>
      </c>
      <c r="L501">
        <v>40309588</v>
      </c>
      <c r="M501" s="1">
        <v>46233</v>
      </c>
    </row>
    <row r="502" spans="1:13" x14ac:dyDescent="0.2">
      <c r="A502" t="s">
        <v>52</v>
      </c>
      <c r="B502" s="1">
        <v>44985</v>
      </c>
      <c r="C502" s="1">
        <v>44958</v>
      </c>
      <c r="D502">
        <v>44</v>
      </c>
      <c r="E502">
        <v>2120.5500000000002</v>
      </c>
      <c r="F502">
        <v>10411800</v>
      </c>
      <c r="G502">
        <v>126</v>
      </c>
      <c r="H502">
        <v>7251.96</v>
      </c>
      <c r="I502">
        <v>38960762</v>
      </c>
      <c r="J502">
        <v>227</v>
      </c>
      <c r="K502">
        <v>6764.954999999999</v>
      </c>
      <c r="L502">
        <v>40759588</v>
      </c>
      <c r="M502" s="1">
        <v>46233</v>
      </c>
    </row>
    <row r="503" spans="1:13" x14ac:dyDescent="0.2">
      <c r="A503" t="s">
        <v>52</v>
      </c>
      <c r="B503" s="1">
        <v>45046</v>
      </c>
      <c r="C503" s="1">
        <v>45017</v>
      </c>
      <c r="D503">
        <v>46</v>
      </c>
      <c r="E503">
        <v>2216.5500000000002</v>
      </c>
      <c r="F503">
        <v>10946800</v>
      </c>
      <c r="G503">
        <v>140</v>
      </c>
      <c r="H503">
        <v>8039</v>
      </c>
      <c r="I503">
        <v>43235762</v>
      </c>
      <c r="J503">
        <v>228</v>
      </c>
      <c r="K503">
        <v>6804.954999999999</v>
      </c>
      <c r="L503">
        <v>40914588</v>
      </c>
      <c r="M503" s="1">
        <v>46233</v>
      </c>
    </row>
    <row r="504" spans="1:13" x14ac:dyDescent="0.2">
      <c r="A504" t="s">
        <v>52</v>
      </c>
      <c r="B504" s="1">
        <v>45016</v>
      </c>
      <c r="C504" s="1">
        <v>44986</v>
      </c>
      <c r="D504">
        <v>44</v>
      </c>
      <c r="E504">
        <v>2120.5500000000002</v>
      </c>
      <c r="F504">
        <v>10411800</v>
      </c>
      <c r="G504">
        <v>128</v>
      </c>
      <c r="H504">
        <v>7336.0000000000009</v>
      </c>
      <c r="I504">
        <v>39580762</v>
      </c>
      <c r="J504">
        <v>228</v>
      </c>
      <c r="K504">
        <v>6804.954999999999</v>
      </c>
      <c r="L504">
        <v>40914588</v>
      </c>
      <c r="M504" s="1">
        <v>46233</v>
      </c>
    </row>
    <row r="505" spans="1:13" x14ac:dyDescent="0.2">
      <c r="A505" t="s">
        <v>52</v>
      </c>
      <c r="B505" s="1">
        <v>45077</v>
      </c>
      <c r="C505" s="1">
        <v>45047</v>
      </c>
      <c r="D505">
        <v>48</v>
      </c>
      <c r="E505">
        <v>2292.5500000000002</v>
      </c>
      <c r="F505">
        <v>11552001</v>
      </c>
      <c r="G505">
        <v>144</v>
      </c>
      <c r="H505">
        <v>8251.4000000000015</v>
      </c>
      <c r="I505">
        <v>44369042</v>
      </c>
      <c r="J505">
        <v>232</v>
      </c>
      <c r="K505">
        <v>6918.954999999999</v>
      </c>
      <c r="L505">
        <v>41536028</v>
      </c>
      <c r="M505" s="1">
        <v>46233</v>
      </c>
    </row>
    <row r="506" spans="1:13" x14ac:dyDescent="0.2">
      <c r="A506" t="s">
        <v>52</v>
      </c>
      <c r="B506" s="1">
        <v>45107</v>
      </c>
      <c r="C506" s="1">
        <v>45078</v>
      </c>
      <c r="D506">
        <v>48</v>
      </c>
      <c r="E506">
        <v>2360.5500000000002</v>
      </c>
      <c r="F506">
        <v>11849501</v>
      </c>
      <c r="G506">
        <v>167</v>
      </c>
      <c r="H506">
        <v>9893.4500000000007</v>
      </c>
      <c r="I506">
        <v>51208345</v>
      </c>
      <c r="J506">
        <v>236</v>
      </c>
      <c r="K506">
        <v>7088.954999999999</v>
      </c>
      <c r="L506">
        <v>42251028</v>
      </c>
      <c r="M506" s="1">
        <v>46233</v>
      </c>
    </row>
    <row r="507" spans="1:13" x14ac:dyDescent="0.2">
      <c r="A507" t="s">
        <v>52</v>
      </c>
      <c r="B507" s="1">
        <v>45169</v>
      </c>
      <c r="C507" s="1">
        <v>45139</v>
      </c>
      <c r="D507">
        <v>54</v>
      </c>
      <c r="E507">
        <v>2728.0699999999997</v>
      </c>
      <c r="F507">
        <v>13039001</v>
      </c>
      <c r="G507">
        <v>188</v>
      </c>
      <c r="H507">
        <v>11165.08</v>
      </c>
      <c r="I507">
        <v>56056945</v>
      </c>
      <c r="J507">
        <v>237</v>
      </c>
      <c r="K507">
        <v>7148.954999999999</v>
      </c>
      <c r="L507">
        <v>42461028</v>
      </c>
      <c r="M507" s="1">
        <v>46233</v>
      </c>
    </row>
    <row r="508" spans="1:13" x14ac:dyDescent="0.2">
      <c r="A508" t="s">
        <v>52</v>
      </c>
      <c r="B508" s="1">
        <v>45199</v>
      </c>
      <c r="C508" s="1">
        <v>45170</v>
      </c>
      <c r="D508">
        <v>55</v>
      </c>
      <c r="E508">
        <v>2788.0699999999997</v>
      </c>
      <c r="F508">
        <v>13294001</v>
      </c>
      <c r="G508">
        <v>189</v>
      </c>
      <c r="H508">
        <v>11182.78</v>
      </c>
      <c r="I508">
        <v>56311945</v>
      </c>
      <c r="J508">
        <v>237</v>
      </c>
      <c r="K508">
        <v>7148.954999999999</v>
      </c>
      <c r="L508">
        <v>42461028</v>
      </c>
      <c r="M508" s="1">
        <v>46233</v>
      </c>
    </row>
    <row r="509" spans="1:13" x14ac:dyDescent="0.2">
      <c r="A509" t="s">
        <v>52</v>
      </c>
      <c r="B509" s="1">
        <v>45138</v>
      </c>
      <c r="C509" s="1">
        <v>45108</v>
      </c>
      <c r="D509">
        <v>50</v>
      </c>
      <c r="E509">
        <v>2450.5500000000002</v>
      </c>
      <c r="F509">
        <v>12231501</v>
      </c>
      <c r="G509">
        <v>187</v>
      </c>
      <c r="H509">
        <v>11099.08</v>
      </c>
      <c r="I509">
        <v>55847945</v>
      </c>
      <c r="J509">
        <v>237</v>
      </c>
      <c r="K509">
        <v>7148.954999999999</v>
      </c>
      <c r="L509">
        <v>42461028</v>
      </c>
      <c r="M509" s="1">
        <v>46233</v>
      </c>
    </row>
    <row r="510" spans="1:13" x14ac:dyDescent="0.2">
      <c r="A510" t="s">
        <v>52</v>
      </c>
      <c r="B510" s="1">
        <v>45230</v>
      </c>
      <c r="C510" s="1">
        <v>45200</v>
      </c>
      <c r="D510">
        <v>54</v>
      </c>
      <c r="E510">
        <v>2684.9300000000003</v>
      </c>
      <c r="F510">
        <v>13069151</v>
      </c>
      <c r="G510">
        <v>197</v>
      </c>
      <c r="H510">
        <v>11909.7</v>
      </c>
      <c r="I510">
        <v>59251853</v>
      </c>
      <c r="J510">
        <v>243</v>
      </c>
      <c r="K510">
        <v>7376.6750000000002</v>
      </c>
      <c r="L510">
        <v>43670878</v>
      </c>
      <c r="M510" s="1">
        <v>46233</v>
      </c>
    </row>
    <row r="511" spans="1:13" x14ac:dyDescent="0.2">
      <c r="A511" t="s">
        <v>52</v>
      </c>
      <c r="B511" s="1">
        <v>45260</v>
      </c>
      <c r="C511" s="1">
        <v>45231</v>
      </c>
      <c r="D511">
        <v>52</v>
      </c>
      <c r="E511">
        <v>2736.23</v>
      </c>
      <c r="F511">
        <v>13098151</v>
      </c>
      <c r="G511">
        <v>205</v>
      </c>
      <c r="H511">
        <v>12458.06</v>
      </c>
      <c r="I511">
        <v>61564271</v>
      </c>
      <c r="J511">
        <v>246</v>
      </c>
      <c r="K511">
        <v>7450.3749999999991</v>
      </c>
      <c r="L511">
        <v>44185878</v>
      </c>
      <c r="M511" s="1">
        <v>46233</v>
      </c>
    </row>
    <row r="512" spans="1:13" x14ac:dyDescent="0.2">
      <c r="A512" t="s">
        <v>52</v>
      </c>
      <c r="B512" s="1">
        <v>45291</v>
      </c>
      <c r="C512" s="1">
        <v>45261</v>
      </c>
      <c r="D512">
        <v>52</v>
      </c>
      <c r="E512">
        <v>2768.23</v>
      </c>
      <c r="F512">
        <v>13233151</v>
      </c>
      <c r="G512">
        <v>250</v>
      </c>
      <c r="H512">
        <v>15642.89</v>
      </c>
      <c r="I512">
        <v>84034265</v>
      </c>
      <c r="J512">
        <v>248</v>
      </c>
      <c r="K512">
        <v>7537.3749999999991</v>
      </c>
      <c r="L512">
        <v>44580878</v>
      </c>
      <c r="M512" s="1">
        <v>46233</v>
      </c>
    </row>
    <row r="513" spans="1:13" x14ac:dyDescent="0.2">
      <c r="A513" t="s">
        <v>52</v>
      </c>
      <c r="B513" s="1">
        <v>45322</v>
      </c>
      <c r="C513" s="1">
        <v>45292</v>
      </c>
      <c r="D513">
        <v>56</v>
      </c>
      <c r="E513">
        <v>2930.09</v>
      </c>
      <c r="F513">
        <v>14216391</v>
      </c>
      <c r="G513">
        <v>256</v>
      </c>
      <c r="H513">
        <v>16132.12</v>
      </c>
      <c r="I513">
        <v>86155405</v>
      </c>
      <c r="J513">
        <v>248</v>
      </c>
      <c r="K513">
        <v>7537.3749999999991</v>
      </c>
      <c r="L513">
        <v>44580878</v>
      </c>
      <c r="M513" s="1">
        <v>46233</v>
      </c>
    </row>
    <row r="514" spans="1:13" x14ac:dyDescent="0.2">
      <c r="A514" t="s">
        <v>52</v>
      </c>
      <c r="B514" s="1">
        <v>45351</v>
      </c>
      <c r="C514" s="1">
        <v>45323</v>
      </c>
      <c r="D514">
        <v>61</v>
      </c>
      <c r="E514">
        <v>3254.59</v>
      </c>
      <c r="F514">
        <v>15768113</v>
      </c>
      <c r="G514">
        <v>263</v>
      </c>
      <c r="H514">
        <v>16827.03</v>
      </c>
      <c r="I514">
        <v>88640141</v>
      </c>
      <c r="J514">
        <v>249</v>
      </c>
      <c r="K514">
        <v>7561.3749999999991</v>
      </c>
      <c r="L514">
        <v>44640378</v>
      </c>
      <c r="M514" s="1">
        <v>46233</v>
      </c>
    </row>
    <row r="515" spans="1:13" x14ac:dyDescent="0.2">
      <c r="A515" t="s">
        <v>52</v>
      </c>
      <c r="B515" s="1">
        <v>45382</v>
      </c>
      <c r="C515" s="1">
        <v>45352</v>
      </c>
      <c r="D515">
        <v>67</v>
      </c>
      <c r="E515">
        <v>3511.7000000000003</v>
      </c>
      <c r="F515">
        <v>18192543</v>
      </c>
      <c r="G515">
        <v>270</v>
      </c>
      <c r="H515">
        <v>17230.740000000002</v>
      </c>
      <c r="I515">
        <v>91807901</v>
      </c>
      <c r="J515">
        <v>255</v>
      </c>
      <c r="K515">
        <v>7873.3749999999991</v>
      </c>
      <c r="L515">
        <v>46031878</v>
      </c>
      <c r="M515" s="1">
        <v>46233</v>
      </c>
    </row>
    <row r="516" spans="1:13" x14ac:dyDescent="0.2">
      <c r="A516" t="s">
        <v>52</v>
      </c>
      <c r="B516" s="1">
        <v>45412</v>
      </c>
      <c r="C516" s="1">
        <v>45383</v>
      </c>
      <c r="D516">
        <v>74</v>
      </c>
      <c r="E516">
        <v>4019.1299999999997</v>
      </c>
      <c r="F516">
        <v>20602281</v>
      </c>
      <c r="G516">
        <v>284</v>
      </c>
      <c r="H516">
        <v>18115.800000000003</v>
      </c>
      <c r="I516">
        <v>99088891</v>
      </c>
      <c r="J516">
        <v>259</v>
      </c>
      <c r="K516">
        <v>8037.8749999999991</v>
      </c>
      <c r="L516">
        <v>46954878</v>
      </c>
      <c r="M516" s="1">
        <v>46233</v>
      </c>
    </row>
    <row r="517" spans="1:13" x14ac:dyDescent="0.2">
      <c r="A517" t="s">
        <v>52</v>
      </c>
      <c r="B517" s="1">
        <v>45443</v>
      </c>
      <c r="C517" s="1">
        <v>45413</v>
      </c>
      <c r="D517">
        <v>74</v>
      </c>
      <c r="E517">
        <v>4019.0299999999997</v>
      </c>
      <c r="F517">
        <v>20704678</v>
      </c>
      <c r="G517">
        <v>320</v>
      </c>
      <c r="H517">
        <v>21876.9</v>
      </c>
      <c r="I517">
        <v>107796841</v>
      </c>
      <c r="J517">
        <v>265</v>
      </c>
      <c r="K517">
        <v>8336.994999999999</v>
      </c>
      <c r="L517">
        <v>48286122</v>
      </c>
      <c r="M517" s="1">
        <v>46233</v>
      </c>
    </row>
    <row r="518" spans="1:13" x14ac:dyDescent="0.2">
      <c r="A518" t="s">
        <v>52</v>
      </c>
      <c r="B518" s="1">
        <v>45473</v>
      </c>
      <c r="C518" s="1">
        <v>45444</v>
      </c>
      <c r="D518">
        <v>79</v>
      </c>
      <c r="E518">
        <v>4283.21</v>
      </c>
      <c r="F518">
        <v>21797678</v>
      </c>
      <c r="G518">
        <v>320</v>
      </c>
      <c r="H518">
        <v>21873.4</v>
      </c>
      <c r="I518">
        <v>108237241</v>
      </c>
      <c r="J518">
        <v>266</v>
      </c>
      <c r="K518">
        <v>8346.5649999999987</v>
      </c>
      <c r="L518">
        <v>48381122</v>
      </c>
      <c r="M518" s="1">
        <v>46233</v>
      </c>
    </row>
    <row r="519" spans="1:13" x14ac:dyDescent="0.2">
      <c r="A519" t="s">
        <v>52</v>
      </c>
      <c r="B519" s="1">
        <v>45504</v>
      </c>
      <c r="C519" s="1">
        <v>45474</v>
      </c>
      <c r="D519">
        <v>84</v>
      </c>
      <c r="E519">
        <v>4657.21</v>
      </c>
      <c r="F519">
        <v>23254241</v>
      </c>
      <c r="G519">
        <v>329</v>
      </c>
      <c r="H519">
        <v>22391.260000000006</v>
      </c>
      <c r="I519">
        <v>111241351</v>
      </c>
      <c r="J519">
        <v>269</v>
      </c>
      <c r="K519">
        <v>8450.5349999999999</v>
      </c>
      <c r="L519">
        <v>49061122</v>
      </c>
      <c r="M519" s="1">
        <v>46233</v>
      </c>
    </row>
    <row r="520" spans="1:13" x14ac:dyDescent="0.2">
      <c r="A520" t="s">
        <v>52</v>
      </c>
      <c r="B520" s="1">
        <v>45535</v>
      </c>
      <c r="C520" s="1">
        <v>45505</v>
      </c>
      <c r="D520">
        <v>89</v>
      </c>
      <c r="E520">
        <v>4845.07</v>
      </c>
      <c r="F520">
        <v>23237875</v>
      </c>
      <c r="G520">
        <v>333</v>
      </c>
      <c r="H520">
        <v>22879.340000000004</v>
      </c>
      <c r="I520">
        <v>115646665</v>
      </c>
      <c r="J520">
        <v>271</v>
      </c>
      <c r="K520">
        <v>8515.5349999999999</v>
      </c>
      <c r="L520">
        <v>49561122</v>
      </c>
      <c r="M520" s="1">
        <v>46233</v>
      </c>
    </row>
    <row r="521" spans="1:13" x14ac:dyDescent="0.2">
      <c r="A521" t="s">
        <v>52</v>
      </c>
      <c r="B521" s="1">
        <v>45565</v>
      </c>
      <c r="C521" s="1">
        <v>45536</v>
      </c>
      <c r="D521">
        <v>95</v>
      </c>
      <c r="E521">
        <v>5297.93</v>
      </c>
      <c r="F521">
        <v>25183106</v>
      </c>
      <c r="G521">
        <v>334</v>
      </c>
      <c r="H521">
        <v>23027.930000000008</v>
      </c>
      <c r="I521">
        <v>115976014</v>
      </c>
      <c r="J521">
        <v>274</v>
      </c>
      <c r="K521">
        <v>8645.5349999999999</v>
      </c>
      <c r="L521">
        <v>50031122</v>
      </c>
      <c r="M521" s="1">
        <v>46233</v>
      </c>
    </row>
    <row r="522" spans="1:13" x14ac:dyDescent="0.2">
      <c r="A522" t="s">
        <v>52</v>
      </c>
      <c r="B522" s="1">
        <v>45596</v>
      </c>
      <c r="C522" s="1">
        <v>45566</v>
      </c>
      <c r="D522">
        <v>103</v>
      </c>
      <c r="E522">
        <v>5661.2099999999991</v>
      </c>
      <c r="F522">
        <v>27635047</v>
      </c>
      <c r="G522">
        <v>417</v>
      </c>
      <c r="H522">
        <v>28873.180000000008</v>
      </c>
      <c r="I522">
        <v>143776202</v>
      </c>
      <c r="J522">
        <v>276</v>
      </c>
      <c r="K522">
        <v>8728.0349999999999</v>
      </c>
      <c r="L522">
        <v>50286122</v>
      </c>
      <c r="M522" s="1">
        <v>46233</v>
      </c>
    </row>
    <row r="523" spans="1:13" x14ac:dyDescent="0.2">
      <c r="A523" t="s">
        <v>52</v>
      </c>
      <c r="B523" s="1">
        <v>45626</v>
      </c>
      <c r="C523" s="1">
        <v>45597</v>
      </c>
      <c r="D523">
        <v>111</v>
      </c>
      <c r="E523">
        <v>5968.1500000000005</v>
      </c>
      <c r="F523">
        <v>29167295</v>
      </c>
      <c r="G523">
        <v>443</v>
      </c>
      <c r="H523">
        <v>30949.130000000005</v>
      </c>
      <c r="I523">
        <v>153210950</v>
      </c>
      <c r="J523">
        <v>280</v>
      </c>
      <c r="K523">
        <v>8950.0349999999999</v>
      </c>
      <c r="L523">
        <v>51340584</v>
      </c>
      <c r="M523" s="1">
        <v>46233</v>
      </c>
    </row>
    <row r="524" spans="1:13" x14ac:dyDescent="0.2">
      <c r="A524" t="s">
        <v>52</v>
      </c>
      <c r="B524" s="1">
        <v>45657</v>
      </c>
      <c r="C524" s="1">
        <v>45627</v>
      </c>
      <c r="D524">
        <v>115</v>
      </c>
      <c r="E524">
        <v>6267.39</v>
      </c>
      <c r="F524">
        <v>30547894</v>
      </c>
      <c r="G524">
        <v>446</v>
      </c>
      <c r="H524">
        <v>30912.860000000004</v>
      </c>
      <c r="I524">
        <v>153525583</v>
      </c>
      <c r="J524">
        <v>281</v>
      </c>
      <c r="K524">
        <v>9038.0349999999999</v>
      </c>
      <c r="L524">
        <v>51628084</v>
      </c>
      <c r="M524" s="1">
        <v>46233</v>
      </c>
    </row>
    <row r="525" spans="1:13" x14ac:dyDescent="0.2">
      <c r="A525" t="s">
        <v>52</v>
      </c>
      <c r="B525" s="1">
        <v>45688</v>
      </c>
      <c r="C525" s="1">
        <v>45658</v>
      </c>
      <c r="D525">
        <v>125</v>
      </c>
      <c r="E525">
        <v>7192.7699999999995</v>
      </c>
      <c r="F525">
        <v>34236063</v>
      </c>
      <c r="G525">
        <v>470</v>
      </c>
      <c r="H525">
        <v>32086.559999999998</v>
      </c>
      <c r="I525">
        <v>161491563</v>
      </c>
      <c r="J525">
        <v>286</v>
      </c>
      <c r="K525">
        <v>9188.8950000000004</v>
      </c>
      <c r="L525">
        <v>52347084</v>
      </c>
      <c r="M525" s="1">
        <v>46233</v>
      </c>
    </row>
    <row r="526" spans="1:13" x14ac:dyDescent="0.2">
      <c r="A526" t="s">
        <v>52</v>
      </c>
      <c r="B526" s="1">
        <v>45716</v>
      </c>
      <c r="C526" s="1">
        <v>45689</v>
      </c>
      <c r="D526">
        <v>132</v>
      </c>
      <c r="E526">
        <v>7593.7699999999995</v>
      </c>
      <c r="F526">
        <v>36994912</v>
      </c>
      <c r="G526">
        <v>487</v>
      </c>
      <c r="H526">
        <v>32841.919999999998</v>
      </c>
      <c r="I526">
        <v>162950563</v>
      </c>
      <c r="J526">
        <v>286</v>
      </c>
      <c r="K526">
        <v>9188.8950000000004</v>
      </c>
      <c r="L526">
        <v>52347084</v>
      </c>
      <c r="M526" s="1">
        <v>46233</v>
      </c>
    </row>
    <row r="527" spans="1:13" x14ac:dyDescent="0.2">
      <c r="A527" t="s">
        <v>52</v>
      </c>
      <c r="B527" s="1">
        <v>45747</v>
      </c>
      <c r="C527" s="1">
        <v>45717</v>
      </c>
      <c r="D527">
        <v>133</v>
      </c>
      <c r="E527">
        <v>7632.7699999999995</v>
      </c>
      <c r="F527">
        <v>36787474</v>
      </c>
      <c r="G527">
        <v>488</v>
      </c>
      <c r="H527">
        <v>32806.129999999997</v>
      </c>
      <c r="I527">
        <v>160642207</v>
      </c>
      <c r="J527">
        <v>290</v>
      </c>
      <c r="K527">
        <v>9381.8950000000004</v>
      </c>
      <c r="L527">
        <v>53610784</v>
      </c>
      <c r="M527" s="1">
        <v>46233</v>
      </c>
    </row>
    <row r="528" spans="1:13" x14ac:dyDescent="0.2">
      <c r="A528" t="s">
        <v>52</v>
      </c>
      <c r="B528" s="1">
        <v>45777</v>
      </c>
      <c r="C528" s="1">
        <v>45748</v>
      </c>
      <c r="D528">
        <v>130</v>
      </c>
      <c r="E528">
        <v>7417.7699999999995</v>
      </c>
      <c r="F528">
        <v>35855214</v>
      </c>
      <c r="G528">
        <v>487</v>
      </c>
      <c r="H528">
        <v>33240.949999999997</v>
      </c>
      <c r="I528">
        <v>159711583</v>
      </c>
      <c r="J528">
        <v>295</v>
      </c>
      <c r="K528">
        <v>9704.8950000000004</v>
      </c>
      <c r="L528">
        <v>55026524</v>
      </c>
      <c r="M528" s="1">
        <v>46233</v>
      </c>
    </row>
    <row r="529" spans="1:13" x14ac:dyDescent="0.2">
      <c r="A529" t="s">
        <v>52</v>
      </c>
      <c r="B529" s="1">
        <v>45808</v>
      </c>
      <c r="C529" s="1">
        <v>45778</v>
      </c>
      <c r="D529">
        <v>130</v>
      </c>
      <c r="E529">
        <v>7509.05</v>
      </c>
      <c r="F529">
        <v>36558630</v>
      </c>
      <c r="G529">
        <v>513</v>
      </c>
      <c r="H529">
        <v>34661.949999999997</v>
      </c>
      <c r="I529">
        <v>164270667</v>
      </c>
      <c r="J529">
        <v>300</v>
      </c>
      <c r="K529">
        <v>9908.6150000000016</v>
      </c>
      <c r="L529">
        <v>56044024</v>
      </c>
      <c r="M529" s="1">
        <v>46233</v>
      </c>
    </row>
    <row r="530" spans="1:13" x14ac:dyDescent="0.2">
      <c r="A530" t="s">
        <v>52</v>
      </c>
      <c r="B530" s="1">
        <v>45838</v>
      </c>
      <c r="C530" s="1">
        <v>45809</v>
      </c>
      <c r="D530">
        <v>133</v>
      </c>
      <c r="E530">
        <v>7651.35</v>
      </c>
      <c r="F530">
        <v>37664669</v>
      </c>
      <c r="G530">
        <v>563</v>
      </c>
      <c r="H530">
        <v>38841.270000000004</v>
      </c>
      <c r="I530">
        <v>180124164</v>
      </c>
      <c r="J530">
        <v>304</v>
      </c>
      <c r="K530">
        <v>10166.615000000002</v>
      </c>
      <c r="L530">
        <v>56805764</v>
      </c>
      <c r="M530" s="1">
        <v>46233</v>
      </c>
    </row>
    <row r="531" spans="1:13" x14ac:dyDescent="0.2">
      <c r="A531" t="s">
        <v>52</v>
      </c>
      <c r="B531" s="1">
        <v>45869</v>
      </c>
      <c r="C531" s="1">
        <v>45839</v>
      </c>
      <c r="D531">
        <v>139</v>
      </c>
      <c r="E531">
        <v>8168.670000000001</v>
      </c>
      <c r="F531">
        <v>40616929</v>
      </c>
      <c r="G531">
        <v>540</v>
      </c>
      <c r="H531">
        <v>37165.450000000012</v>
      </c>
      <c r="I531">
        <v>172043164</v>
      </c>
      <c r="J531">
        <v>307</v>
      </c>
      <c r="K531">
        <v>10293.475000000002</v>
      </c>
      <c r="L531">
        <v>57472504</v>
      </c>
      <c r="M531" s="1">
        <v>46233</v>
      </c>
    </row>
    <row r="532" spans="1:13" x14ac:dyDescent="0.2">
      <c r="A532" t="s">
        <v>52</v>
      </c>
      <c r="B532" s="1">
        <v>45900</v>
      </c>
      <c r="C532" s="1">
        <v>45870</v>
      </c>
      <c r="D532">
        <v>149</v>
      </c>
      <c r="E532">
        <v>8854.99</v>
      </c>
      <c r="F532">
        <v>44307869</v>
      </c>
      <c r="G532">
        <v>480</v>
      </c>
      <c r="H532">
        <v>32951.910000000003</v>
      </c>
      <c r="I532">
        <v>144796801</v>
      </c>
      <c r="J532">
        <v>309</v>
      </c>
      <c r="K532">
        <v>10431.475000000002</v>
      </c>
      <c r="L532">
        <v>58198785</v>
      </c>
      <c r="M532" s="1">
        <v>46233</v>
      </c>
    </row>
    <row r="533" spans="1:13" x14ac:dyDescent="0.2">
      <c r="A533" t="s">
        <v>52</v>
      </c>
      <c r="B533" s="1">
        <v>45930</v>
      </c>
      <c r="C533" s="1">
        <v>45901</v>
      </c>
      <c r="D533">
        <v>152</v>
      </c>
      <c r="E533">
        <v>9065.4499999999989</v>
      </c>
      <c r="F533">
        <v>45320779</v>
      </c>
      <c r="G533">
        <v>500</v>
      </c>
      <c r="H533">
        <v>33818.529999999992</v>
      </c>
      <c r="I533">
        <v>147454391</v>
      </c>
      <c r="J533">
        <v>312</v>
      </c>
      <c r="K533">
        <v>10565.995000000003</v>
      </c>
      <c r="L533">
        <v>58669285</v>
      </c>
      <c r="M533" s="1">
        <v>46233</v>
      </c>
    </row>
    <row r="534" spans="1:13" x14ac:dyDescent="0.2">
      <c r="A534" t="s">
        <v>52</v>
      </c>
      <c r="B534" s="1">
        <v>45961</v>
      </c>
      <c r="C534" s="1">
        <v>45931</v>
      </c>
      <c r="D534">
        <v>155</v>
      </c>
      <c r="E534">
        <v>9351.3700000000008</v>
      </c>
      <c r="F534">
        <v>46682279</v>
      </c>
      <c r="G534">
        <v>498</v>
      </c>
      <c r="H534">
        <v>33806.889999999992</v>
      </c>
      <c r="I534">
        <v>146512891</v>
      </c>
      <c r="J534">
        <v>314</v>
      </c>
      <c r="K534">
        <v>10591.715</v>
      </c>
      <c r="L534">
        <v>58999285</v>
      </c>
      <c r="M534" s="1">
        <v>46233</v>
      </c>
    </row>
    <row r="535" spans="1:13" x14ac:dyDescent="0.2">
      <c r="A535" t="s">
        <v>52</v>
      </c>
      <c r="B535" s="1">
        <v>45991</v>
      </c>
      <c r="C535" s="1">
        <v>45962</v>
      </c>
      <c r="D535">
        <v>161</v>
      </c>
      <c r="E535">
        <v>9927.3700000000008</v>
      </c>
      <c r="F535">
        <v>48147415</v>
      </c>
      <c r="G535">
        <v>492</v>
      </c>
      <c r="H535">
        <v>33274.89</v>
      </c>
      <c r="I535">
        <v>145040655</v>
      </c>
      <c r="J535">
        <v>315</v>
      </c>
      <c r="K535">
        <v>10639.715</v>
      </c>
      <c r="L535">
        <v>59412585</v>
      </c>
      <c r="M535" s="1">
        <v>46233</v>
      </c>
    </row>
    <row r="536" spans="1:13" x14ac:dyDescent="0.2">
      <c r="A536" t="s">
        <v>52</v>
      </c>
      <c r="B536" s="1">
        <v>46022</v>
      </c>
      <c r="C536" s="1">
        <v>45992</v>
      </c>
      <c r="D536">
        <v>164</v>
      </c>
      <c r="E536">
        <v>10142.369999999999</v>
      </c>
      <c r="F536">
        <v>48863708</v>
      </c>
      <c r="G536">
        <v>489</v>
      </c>
      <c r="H536">
        <v>32917.89</v>
      </c>
      <c r="I536">
        <v>142535872</v>
      </c>
      <c r="J536">
        <v>316</v>
      </c>
      <c r="K536">
        <v>10687.715</v>
      </c>
      <c r="L536">
        <v>59701075</v>
      </c>
      <c r="M536" s="1">
        <v>46233</v>
      </c>
    </row>
    <row r="537" spans="1:13" x14ac:dyDescent="0.2">
      <c r="A537" t="s">
        <v>52</v>
      </c>
      <c r="B537" s="1">
        <v>46053</v>
      </c>
      <c r="C537" s="1">
        <v>46023</v>
      </c>
      <c r="D537">
        <v>172</v>
      </c>
      <c r="E537">
        <v>10707.999999999998</v>
      </c>
      <c r="F537">
        <v>52150886</v>
      </c>
      <c r="G537">
        <v>476</v>
      </c>
      <c r="H537">
        <v>32288.760000000002</v>
      </c>
      <c r="I537">
        <v>135104786</v>
      </c>
      <c r="J537">
        <v>317</v>
      </c>
      <c r="K537">
        <v>10747.715</v>
      </c>
      <c r="L537">
        <v>59944983</v>
      </c>
      <c r="M537" s="1">
        <v>46233</v>
      </c>
    </row>
    <row r="538" spans="1:13" x14ac:dyDescent="0.2">
      <c r="A538" t="s">
        <v>52</v>
      </c>
      <c r="B538" s="1">
        <v>46081</v>
      </c>
      <c r="C538" s="1">
        <v>46054</v>
      </c>
      <c r="D538">
        <v>176</v>
      </c>
      <c r="E538">
        <v>10798.899999999998</v>
      </c>
      <c r="F538">
        <v>52007676</v>
      </c>
      <c r="G538">
        <v>477</v>
      </c>
      <c r="H538">
        <v>32208.260000000002</v>
      </c>
      <c r="I538">
        <v>134539786</v>
      </c>
      <c r="J538">
        <v>320</v>
      </c>
      <c r="K538">
        <v>11033.715</v>
      </c>
      <c r="L538">
        <v>62603193</v>
      </c>
      <c r="M538" s="1">
        <v>46233</v>
      </c>
    </row>
    <row r="539" spans="1:13" x14ac:dyDescent="0.2">
      <c r="A539" t="s">
        <v>52</v>
      </c>
      <c r="B539" s="1">
        <v>46112</v>
      </c>
      <c r="C539" s="1">
        <v>46082</v>
      </c>
      <c r="D539">
        <v>181</v>
      </c>
      <c r="E539">
        <v>11095.19</v>
      </c>
      <c r="F539">
        <v>53682676</v>
      </c>
      <c r="G539">
        <v>482</v>
      </c>
      <c r="H539">
        <v>32825.600000000006</v>
      </c>
      <c r="I539">
        <v>133164786</v>
      </c>
      <c r="J539">
        <v>321</v>
      </c>
      <c r="K539">
        <v>11087.715</v>
      </c>
      <c r="L539">
        <v>62853193</v>
      </c>
      <c r="M539" s="1">
        <v>46233</v>
      </c>
    </row>
    <row r="540" spans="1:13" x14ac:dyDescent="0.2">
      <c r="A540" t="s">
        <v>52</v>
      </c>
      <c r="B540" s="1">
        <v>46142</v>
      </c>
      <c r="C540" s="1">
        <v>46113</v>
      </c>
      <c r="D540">
        <v>183</v>
      </c>
      <c r="E540">
        <v>11322.289999999999</v>
      </c>
      <c r="F540">
        <v>53892676</v>
      </c>
      <c r="G540">
        <v>484</v>
      </c>
      <c r="H540">
        <v>32726.710000000006</v>
      </c>
      <c r="I540">
        <v>133343786</v>
      </c>
      <c r="J540">
        <v>323</v>
      </c>
      <c r="K540">
        <v>11171.715</v>
      </c>
      <c r="L540">
        <v>63373193</v>
      </c>
      <c r="M540" s="1">
        <v>46233</v>
      </c>
    </row>
    <row r="541" spans="1:13" x14ac:dyDescent="0.2">
      <c r="A541" t="s">
        <v>52</v>
      </c>
      <c r="B541" s="1">
        <v>46173</v>
      </c>
      <c r="C541" s="1">
        <v>46143</v>
      </c>
      <c r="D541">
        <v>182</v>
      </c>
      <c r="E541">
        <v>11234.579999999998</v>
      </c>
      <c r="F541">
        <v>52934470</v>
      </c>
      <c r="G541">
        <v>480</v>
      </c>
      <c r="H541">
        <v>32807.510000000009</v>
      </c>
      <c r="I541">
        <v>133292542</v>
      </c>
      <c r="J541">
        <v>327</v>
      </c>
      <c r="K541">
        <v>11431.715</v>
      </c>
      <c r="L541">
        <v>64951193</v>
      </c>
      <c r="M541" s="1">
        <v>46233</v>
      </c>
    </row>
    <row r="542" spans="1:13" x14ac:dyDescent="0.2">
      <c r="A542" t="s">
        <v>52</v>
      </c>
      <c r="B542" s="1">
        <v>46203</v>
      </c>
      <c r="C542" s="1">
        <v>46174</v>
      </c>
      <c r="D542">
        <v>173</v>
      </c>
      <c r="E542">
        <v>10909.109999999999</v>
      </c>
      <c r="F542">
        <v>51280852</v>
      </c>
      <c r="G542">
        <v>517</v>
      </c>
      <c r="H542">
        <v>35542.069999999992</v>
      </c>
      <c r="I542">
        <v>139999542</v>
      </c>
      <c r="J542">
        <v>337</v>
      </c>
      <c r="K542">
        <v>11832.184999999998</v>
      </c>
      <c r="L542">
        <v>66854811</v>
      </c>
      <c r="M542" s="1">
        <v>46233</v>
      </c>
    </row>
    <row r="543" spans="1:13" x14ac:dyDescent="0.2">
      <c r="A543" t="s">
        <v>96</v>
      </c>
      <c r="B543" s="1">
        <v>46234</v>
      </c>
      <c r="C543" s="1">
        <v>46204</v>
      </c>
      <c r="D543">
        <v>0</v>
      </c>
      <c r="E543">
        <v>0</v>
      </c>
      <c r="F543">
        <v>0</v>
      </c>
      <c r="G543">
        <v>0</v>
      </c>
      <c r="H543">
        <v>0</v>
      </c>
      <c r="I543">
        <v>0</v>
      </c>
      <c r="M543" s="1">
        <v>46233</v>
      </c>
    </row>
    <row r="544" spans="1:13" x14ac:dyDescent="0.2">
      <c r="A544" t="s">
        <v>77</v>
      </c>
      <c r="B544" s="1">
        <v>46234</v>
      </c>
      <c r="C544" s="1">
        <v>46204</v>
      </c>
      <c r="D544">
        <v>0</v>
      </c>
      <c r="E544">
        <v>0</v>
      </c>
      <c r="F544">
        <v>0</v>
      </c>
      <c r="G544">
        <v>0</v>
      </c>
      <c r="H544">
        <v>0</v>
      </c>
      <c r="I544">
        <v>0</v>
      </c>
      <c r="M544" s="1">
        <v>46233</v>
      </c>
    </row>
    <row r="545" spans="1:13" x14ac:dyDescent="0.2">
      <c r="A545" t="s">
        <v>74</v>
      </c>
      <c r="B545" s="1">
        <v>46234</v>
      </c>
      <c r="C545" s="1">
        <v>46204</v>
      </c>
      <c r="D545">
        <v>0</v>
      </c>
      <c r="E545">
        <v>0</v>
      </c>
      <c r="F545">
        <v>0</v>
      </c>
      <c r="G545">
        <v>0</v>
      </c>
      <c r="H545">
        <v>0</v>
      </c>
      <c r="I545">
        <v>0</v>
      </c>
      <c r="M545" s="1">
        <v>46233</v>
      </c>
    </row>
    <row r="546" spans="1:13" x14ac:dyDescent="0.2">
      <c r="A546" t="s">
        <v>181</v>
      </c>
      <c r="B546" s="1">
        <v>46234</v>
      </c>
      <c r="C546" s="1">
        <v>46204</v>
      </c>
      <c r="D546">
        <v>0</v>
      </c>
      <c r="E546">
        <v>0</v>
      </c>
      <c r="F546">
        <v>0</v>
      </c>
      <c r="G546">
        <v>0</v>
      </c>
      <c r="H546">
        <v>0</v>
      </c>
      <c r="I546">
        <v>0</v>
      </c>
      <c r="M546" s="1">
        <v>46233</v>
      </c>
    </row>
    <row r="547" spans="1:13" x14ac:dyDescent="0.2">
      <c r="A547" t="s">
        <v>60</v>
      </c>
      <c r="B547" s="1">
        <v>46234</v>
      </c>
      <c r="C547" s="1">
        <v>46204</v>
      </c>
      <c r="D547">
        <v>0</v>
      </c>
      <c r="E547">
        <v>0</v>
      </c>
      <c r="F547">
        <v>0</v>
      </c>
      <c r="G547">
        <v>0</v>
      </c>
      <c r="H547">
        <v>0</v>
      </c>
      <c r="I547">
        <v>0</v>
      </c>
      <c r="M547" s="1">
        <v>46233</v>
      </c>
    </row>
    <row r="548" spans="1:13" x14ac:dyDescent="0.2">
      <c r="A548" t="s">
        <v>73</v>
      </c>
      <c r="B548" s="1">
        <v>46234</v>
      </c>
      <c r="C548" s="1">
        <v>46204</v>
      </c>
      <c r="D548">
        <v>0</v>
      </c>
      <c r="E548">
        <v>0</v>
      </c>
      <c r="F548">
        <v>0</v>
      </c>
      <c r="G548">
        <v>0</v>
      </c>
      <c r="H548">
        <v>0</v>
      </c>
      <c r="I548">
        <v>0</v>
      </c>
      <c r="M548" s="1">
        <v>46233</v>
      </c>
    </row>
    <row r="549" spans="1:13" x14ac:dyDescent="0.2">
      <c r="A549" t="s">
        <v>278</v>
      </c>
      <c r="B549" s="1">
        <v>44316</v>
      </c>
      <c r="C549" s="1">
        <v>44287</v>
      </c>
      <c r="D549">
        <v>0</v>
      </c>
      <c r="E549">
        <v>0</v>
      </c>
      <c r="F549">
        <v>0</v>
      </c>
      <c r="G549">
        <v>0</v>
      </c>
      <c r="H549">
        <v>0</v>
      </c>
      <c r="I549">
        <v>0</v>
      </c>
      <c r="J549">
        <v>0</v>
      </c>
      <c r="K549">
        <v>0</v>
      </c>
      <c r="L549">
        <v>0</v>
      </c>
      <c r="M549" s="1">
        <v>46233</v>
      </c>
    </row>
    <row r="550" spans="1:13" x14ac:dyDescent="0.2">
      <c r="A550" t="s">
        <v>278</v>
      </c>
      <c r="B550" s="1">
        <v>45077</v>
      </c>
      <c r="C550" s="1">
        <v>45047</v>
      </c>
      <c r="D550">
        <v>0</v>
      </c>
      <c r="E550">
        <v>0</v>
      </c>
      <c r="F550">
        <v>0</v>
      </c>
      <c r="G550">
        <v>0</v>
      </c>
      <c r="H550">
        <v>0</v>
      </c>
      <c r="I550">
        <v>0</v>
      </c>
      <c r="J550">
        <v>0</v>
      </c>
      <c r="K550">
        <v>0</v>
      </c>
      <c r="L550">
        <v>0</v>
      </c>
      <c r="M550" s="1">
        <v>46233</v>
      </c>
    </row>
    <row r="551" spans="1:13" x14ac:dyDescent="0.2">
      <c r="A551" t="s">
        <v>278</v>
      </c>
      <c r="B551" s="1">
        <v>45808</v>
      </c>
      <c r="C551" s="1">
        <v>45778</v>
      </c>
      <c r="D551">
        <v>0</v>
      </c>
      <c r="E551">
        <v>0</v>
      </c>
      <c r="F551">
        <v>0</v>
      </c>
      <c r="G551">
        <v>0</v>
      </c>
      <c r="H551">
        <v>0</v>
      </c>
      <c r="I551">
        <v>0</v>
      </c>
      <c r="J551">
        <v>0</v>
      </c>
      <c r="K551">
        <v>0</v>
      </c>
      <c r="L551">
        <v>0</v>
      </c>
      <c r="M551" s="1">
        <v>46233</v>
      </c>
    </row>
    <row r="552" spans="1:13" x14ac:dyDescent="0.2">
      <c r="A552" t="s">
        <v>75</v>
      </c>
      <c r="B552" s="1">
        <v>44255</v>
      </c>
      <c r="C552" s="1">
        <v>44228</v>
      </c>
      <c r="D552">
        <v>0</v>
      </c>
      <c r="E552">
        <v>0</v>
      </c>
      <c r="F552">
        <v>0</v>
      </c>
      <c r="G552">
        <v>0</v>
      </c>
      <c r="H552">
        <v>0</v>
      </c>
      <c r="I552">
        <v>0</v>
      </c>
      <c r="J552">
        <v>2</v>
      </c>
      <c r="K552">
        <v>0</v>
      </c>
      <c r="L552">
        <v>0</v>
      </c>
      <c r="M552" s="1">
        <v>46233</v>
      </c>
    </row>
    <row r="553" spans="1:13" x14ac:dyDescent="0.2">
      <c r="A553" t="s">
        <v>74</v>
      </c>
      <c r="B553" s="1">
        <v>44530</v>
      </c>
      <c r="C553" s="1">
        <v>44501</v>
      </c>
      <c r="D553">
        <v>0</v>
      </c>
      <c r="E553">
        <v>0</v>
      </c>
      <c r="F553">
        <v>0</v>
      </c>
      <c r="G553">
        <v>0</v>
      </c>
      <c r="H553">
        <v>0</v>
      </c>
      <c r="I553">
        <v>0</v>
      </c>
      <c r="J553">
        <v>0</v>
      </c>
      <c r="K553">
        <v>0</v>
      </c>
      <c r="L553">
        <v>0</v>
      </c>
      <c r="M553" s="1">
        <v>46233</v>
      </c>
    </row>
    <row r="554" spans="1:13" x14ac:dyDescent="0.2">
      <c r="A554" t="s">
        <v>74</v>
      </c>
      <c r="B554" s="1">
        <v>45777</v>
      </c>
      <c r="C554" s="1">
        <v>45748</v>
      </c>
      <c r="D554">
        <v>0</v>
      </c>
      <c r="E554">
        <v>0</v>
      </c>
      <c r="F554">
        <v>0</v>
      </c>
      <c r="G554">
        <v>0</v>
      </c>
      <c r="H554">
        <v>0</v>
      </c>
      <c r="I554">
        <v>0</v>
      </c>
      <c r="J554">
        <v>0</v>
      </c>
      <c r="K554">
        <v>0</v>
      </c>
      <c r="L554">
        <v>0</v>
      </c>
      <c r="M554" s="1">
        <v>46233</v>
      </c>
    </row>
    <row r="555" spans="1:13" x14ac:dyDescent="0.2">
      <c r="A555" t="s">
        <v>73</v>
      </c>
      <c r="B555" s="1">
        <v>44926</v>
      </c>
      <c r="C555" s="1">
        <v>44896</v>
      </c>
      <c r="D555">
        <v>0</v>
      </c>
      <c r="E555">
        <v>0</v>
      </c>
      <c r="F555">
        <v>0</v>
      </c>
      <c r="G555">
        <v>0</v>
      </c>
      <c r="H555">
        <v>0</v>
      </c>
      <c r="I555">
        <v>0</v>
      </c>
      <c r="J555">
        <v>0</v>
      </c>
      <c r="K555">
        <v>0</v>
      </c>
      <c r="L555">
        <v>0</v>
      </c>
      <c r="M555" s="1">
        <v>46233</v>
      </c>
    </row>
    <row r="556" spans="1:13" x14ac:dyDescent="0.2">
      <c r="A556" t="s">
        <v>8916</v>
      </c>
      <c r="B556" s="1">
        <v>44865</v>
      </c>
      <c r="C556" s="1">
        <v>44835</v>
      </c>
      <c r="D556">
        <v>0</v>
      </c>
      <c r="E556">
        <v>0</v>
      </c>
      <c r="F556">
        <v>0</v>
      </c>
      <c r="G556">
        <v>0</v>
      </c>
      <c r="H556">
        <v>0</v>
      </c>
      <c r="I556">
        <v>0</v>
      </c>
      <c r="J556">
        <v>0</v>
      </c>
      <c r="K556">
        <v>0</v>
      </c>
      <c r="L556">
        <v>0</v>
      </c>
      <c r="M556" s="1">
        <v>46233</v>
      </c>
    </row>
    <row r="557" spans="1:13" x14ac:dyDescent="0.2">
      <c r="A557" t="s">
        <v>74</v>
      </c>
      <c r="B557" s="1">
        <v>45869</v>
      </c>
      <c r="C557" s="1">
        <v>45839</v>
      </c>
      <c r="D557">
        <v>0</v>
      </c>
      <c r="E557">
        <v>0</v>
      </c>
      <c r="F557">
        <v>0</v>
      </c>
      <c r="G557">
        <v>0</v>
      </c>
      <c r="H557">
        <v>0</v>
      </c>
      <c r="I557">
        <v>0</v>
      </c>
      <c r="J557">
        <v>0</v>
      </c>
      <c r="K557">
        <v>0</v>
      </c>
      <c r="L557">
        <v>0</v>
      </c>
      <c r="M557" s="1">
        <v>46233</v>
      </c>
    </row>
    <row r="558" spans="1:13" x14ac:dyDescent="0.2">
      <c r="A558" t="s">
        <v>74</v>
      </c>
      <c r="B558" s="1">
        <v>46112</v>
      </c>
      <c r="C558" s="1">
        <v>46082</v>
      </c>
      <c r="D558">
        <v>0</v>
      </c>
      <c r="E558">
        <v>0</v>
      </c>
      <c r="F558">
        <v>0</v>
      </c>
      <c r="G558">
        <v>0</v>
      </c>
      <c r="H558">
        <v>0</v>
      </c>
      <c r="I558">
        <v>0</v>
      </c>
      <c r="J558">
        <v>0</v>
      </c>
      <c r="K558">
        <v>0</v>
      </c>
      <c r="L558">
        <v>0</v>
      </c>
      <c r="M558" s="1">
        <v>46233</v>
      </c>
    </row>
    <row r="559" spans="1:13" x14ac:dyDescent="0.2">
      <c r="A559" t="s">
        <v>73</v>
      </c>
      <c r="B559" s="1">
        <v>45351</v>
      </c>
      <c r="C559" s="1">
        <v>45323</v>
      </c>
      <c r="D559">
        <v>0</v>
      </c>
      <c r="E559">
        <v>0</v>
      </c>
      <c r="F559">
        <v>0</v>
      </c>
      <c r="G559">
        <v>0</v>
      </c>
      <c r="H559">
        <v>0</v>
      </c>
      <c r="I559">
        <v>0</v>
      </c>
      <c r="J559">
        <v>0</v>
      </c>
      <c r="K559">
        <v>0</v>
      </c>
      <c r="L559">
        <v>0</v>
      </c>
      <c r="M559" s="1">
        <v>46233</v>
      </c>
    </row>
    <row r="560" spans="1:13" x14ac:dyDescent="0.2">
      <c r="A560" t="s">
        <v>8916</v>
      </c>
      <c r="B560" s="1">
        <v>44895</v>
      </c>
      <c r="C560" s="1">
        <v>44866</v>
      </c>
      <c r="D560">
        <v>0</v>
      </c>
      <c r="E560">
        <v>0</v>
      </c>
      <c r="F560">
        <v>0</v>
      </c>
      <c r="G560">
        <v>0</v>
      </c>
      <c r="H560">
        <v>0</v>
      </c>
      <c r="I560">
        <v>0</v>
      </c>
      <c r="J560">
        <v>0</v>
      </c>
      <c r="K560">
        <v>0</v>
      </c>
      <c r="L560">
        <v>0</v>
      </c>
      <c r="M560" s="1">
        <v>46233</v>
      </c>
    </row>
    <row r="561" spans="1:13" x14ac:dyDescent="0.2">
      <c r="A561" t="s">
        <v>8916</v>
      </c>
      <c r="B561" s="1">
        <v>45443</v>
      </c>
      <c r="C561" s="1">
        <v>45413</v>
      </c>
      <c r="D561">
        <v>0</v>
      </c>
      <c r="E561">
        <v>0</v>
      </c>
      <c r="F561">
        <v>0</v>
      </c>
      <c r="G561">
        <v>0</v>
      </c>
      <c r="H561">
        <v>0</v>
      </c>
      <c r="I561">
        <v>0</v>
      </c>
      <c r="J561">
        <v>0</v>
      </c>
      <c r="K561">
        <v>0</v>
      </c>
      <c r="L561">
        <v>0</v>
      </c>
      <c r="M561" s="1">
        <v>46233</v>
      </c>
    </row>
    <row r="562" spans="1:13" x14ac:dyDescent="0.2">
      <c r="A562" t="s">
        <v>8916</v>
      </c>
      <c r="B562" s="1">
        <v>45626</v>
      </c>
      <c r="C562" s="1">
        <v>45597</v>
      </c>
      <c r="D562">
        <v>0</v>
      </c>
      <c r="E562">
        <v>0</v>
      </c>
      <c r="F562">
        <v>0</v>
      </c>
      <c r="G562">
        <v>0</v>
      </c>
      <c r="H562">
        <v>0</v>
      </c>
      <c r="I562">
        <v>0</v>
      </c>
      <c r="J562">
        <v>0</v>
      </c>
      <c r="K562">
        <v>0</v>
      </c>
      <c r="L562">
        <v>0</v>
      </c>
      <c r="M562" s="1">
        <v>46233</v>
      </c>
    </row>
    <row r="563" spans="1:13" x14ac:dyDescent="0.2">
      <c r="A563" t="s">
        <v>278</v>
      </c>
      <c r="B563" s="1">
        <v>44439</v>
      </c>
      <c r="C563" s="1">
        <v>44409</v>
      </c>
      <c r="D563">
        <v>0</v>
      </c>
      <c r="E563">
        <v>0</v>
      </c>
      <c r="F563">
        <v>0</v>
      </c>
      <c r="G563">
        <v>0</v>
      </c>
      <c r="H563">
        <v>0</v>
      </c>
      <c r="I563">
        <v>0</v>
      </c>
      <c r="J563">
        <v>0</v>
      </c>
      <c r="K563">
        <v>0</v>
      </c>
      <c r="L563">
        <v>0</v>
      </c>
      <c r="M563" s="1">
        <v>46233</v>
      </c>
    </row>
    <row r="564" spans="1:13" x14ac:dyDescent="0.2">
      <c r="A564" t="s">
        <v>278</v>
      </c>
      <c r="B564" s="1">
        <v>45260</v>
      </c>
      <c r="C564" s="1">
        <v>45231</v>
      </c>
      <c r="D564">
        <v>0</v>
      </c>
      <c r="E564">
        <v>0</v>
      </c>
      <c r="F564">
        <v>0</v>
      </c>
      <c r="G564">
        <v>0</v>
      </c>
      <c r="H564">
        <v>0</v>
      </c>
      <c r="I564">
        <v>0</v>
      </c>
      <c r="J564">
        <v>0</v>
      </c>
      <c r="K564">
        <v>0</v>
      </c>
      <c r="L564">
        <v>0</v>
      </c>
      <c r="M564" s="1">
        <v>46233</v>
      </c>
    </row>
    <row r="565" spans="1:13" x14ac:dyDescent="0.2">
      <c r="A565" t="s">
        <v>201</v>
      </c>
      <c r="B565" s="1">
        <v>44742</v>
      </c>
      <c r="C565" s="1">
        <v>44713</v>
      </c>
      <c r="D565">
        <v>0</v>
      </c>
      <c r="E565">
        <v>0</v>
      </c>
      <c r="F565">
        <v>0</v>
      </c>
      <c r="G565">
        <v>0</v>
      </c>
      <c r="H565">
        <v>0</v>
      </c>
      <c r="I565">
        <v>0</v>
      </c>
      <c r="J565">
        <v>0</v>
      </c>
      <c r="K565">
        <v>0</v>
      </c>
      <c r="L565">
        <v>0</v>
      </c>
      <c r="M565" s="1">
        <v>46233</v>
      </c>
    </row>
    <row r="566" spans="1:13" x14ac:dyDescent="0.2">
      <c r="A566" t="s">
        <v>73</v>
      </c>
      <c r="B566" s="1">
        <v>45473</v>
      </c>
      <c r="C566" s="1">
        <v>45444</v>
      </c>
      <c r="D566">
        <v>0</v>
      </c>
      <c r="E566">
        <v>0</v>
      </c>
      <c r="F566">
        <v>0</v>
      </c>
      <c r="G566">
        <v>0</v>
      </c>
      <c r="H566">
        <v>0</v>
      </c>
      <c r="I566">
        <v>0</v>
      </c>
      <c r="J566">
        <v>0</v>
      </c>
      <c r="K566">
        <v>0</v>
      </c>
      <c r="L566">
        <v>0</v>
      </c>
      <c r="M566" s="1">
        <v>46233</v>
      </c>
    </row>
    <row r="567" spans="1:13" x14ac:dyDescent="0.2">
      <c r="A567" t="s">
        <v>73</v>
      </c>
      <c r="B567" s="1">
        <v>45657</v>
      </c>
      <c r="C567" s="1">
        <v>45627</v>
      </c>
      <c r="D567">
        <v>0</v>
      </c>
      <c r="E567">
        <v>0</v>
      </c>
      <c r="F567">
        <v>0</v>
      </c>
      <c r="G567">
        <v>0</v>
      </c>
      <c r="H567">
        <v>0</v>
      </c>
      <c r="I567">
        <v>0</v>
      </c>
      <c r="J567">
        <v>0</v>
      </c>
      <c r="K567">
        <v>0</v>
      </c>
      <c r="L567">
        <v>0</v>
      </c>
      <c r="M567" s="1">
        <v>46233</v>
      </c>
    </row>
    <row r="568" spans="1:13" x14ac:dyDescent="0.2">
      <c r="A568" t="s">
        <v>77</v>
      </c>
      <c r="B568" s="1">
        <v>45412</v>
      </c>
      <c r="C568" s="1">
        <v>45383</v>
      </c>
      <c r="D568">
        <v>0</v>
      </c>
      <c r="E568">
        <v>0</v>
      </c>
      <c r="F568">
        <v>0</v>
      </c>
      <c r="G568">
        <v>0</v>
      </c>
      <c r="H568">
        <v>0</v>
      </c>
      <c r="I568">
        <v>0</v>
      </c>
      <c r="J568">
        <v>0</v>
      </c>
      <c r="K568">
        <v>0</v>
      </c>
      <c r="L568">
        <v>0</v>
      </c>
      <c r="M568" s="1">
        <v>46233</v>
      </c>
    </row>
    <row r="569" spans="1:13" x14ac:dyDescent="0.2">
      <c r="A569" t="s">
        <v>278</v>
      </c>
      <c r="B569" s="1">
        <v>45716</v>
      </c>
      <c r="C569" s="1">
        <v>45689</v>
      </c>
      <c r="D569">
        <v>0</v>
      </c>
      <c r="E569">
        <v>0</v>
      </c>
      <c r="F569">
        <v>0</v>
      </c>
      <c r="G569">
        <v>0</v>
      </c>
      <c r="H569">
        <v>0</v>
      </c>
      <c r="I569">
        <v>0</v>
      </c>
      <c r="J569">
        <v>0</v>
      </c>
      <c r="K569">
        <v>0</v>
      </c>
      <c r="L569">
        <v>0</v>
      </c>
      <c r="M569" s="1">
        <v>46233</v>
      </c>
    </row>
    <row r="570" spans="1:13" x14ac:dyDescent="0.2">
      <c r="A570" t="s">
        <v>75</v>
      </c>
      <c r="B570" s="1">
        <v>44347</v>
      </c>
      <c r="C570" s="1">
        <v>44317</v>
      </c>
      <c r="D570">
        <v>0</v>
      </c>
      <c r="E570">
        <v>0</v>
      </c>
      <c r="F570">
        <v>0</v>
      </c>
      <c r="G570">
        <v>0</v>
      </c>
      <c r="H570">
        <v>0</v>
      </c>
      <c r="I570">
        <v>0</v>
      </c>
      <c r="J570">
        <v>2</v>
      </c>
      <c r="K570">
        <v>0</v>
      </c>
      <c r="L570">
        <v>0</v>
      </c>
      <c r="M570" s="1">
        <v>46233</v>
      </c>
    </row>
    <row r="571" spans="1:13" x14ac:dyDescent="0.2">
      <c r="A571" t="s">
        <v>75</v>
      </c>
      <c r="B571" s="1">
        <v>45777</v>
      </c>
      <c r="C571" s="1">
        <v>45748</v>
      </c>
      <c r="D571">
        <v>0</v>
      </c>
      <c r="E571">
        <v>0</v>
      </c>
      <c r="F571">
        <v>0</v>
      </c>
      <c r="G571">
        <v>0</v>
      </c>
      <c r="H571">
        <v>0</v>
      </c>
      <c r="I571">
        <v>0</v>
      </c>
      <c r="J571">
        <v>2</v>
      </c>
      <c r="K571">
        <v>0</v>
      </c>
      <c r="L571">
        <v>0</v>
      </c>
      <c r="M571" s="1">
        <v>46233</v>
      </c>
    </row>
    <row r="572" spans="1:13" x14ac:dyDescent="0.2">
      <c r="A572" t="s">
        <v>201</v>
      </c>
      <c r="B572" s="1">
        <v>44926</v>
      </c>
      <c r="C572" s="1">
        <v>44896</v>
      </c>
      <c r="D572">
        <v>0</v>
      </c>
      <c r="E572">
        <v>0</v>
      </c>
      <c r="F572">
        <v>0</v>
      </c>
      <c r="G572">
        <v>0</v>
      </c>
      <c r="H572">
        <v>0</v>
      </c>
      <c r="I572">
        <v>0</v>
      </c>
      <c r="J572">
        <v>0</v>
      </c>
      <c r="K572">
        <v>0</v>
      </c>
      <c r="L572">
        <v>0</v>
      </c>
      <c r="M572" s="1">
        <v>46233</v>
      </c>
    </row>
    <row r="573" spans="1:13" x14ac:dyDescent="0.2">
      <c r="A573" t="s">
        <v>74</v>
      </c>
      <c r="B573" s="1">
        <v>44347</v>
      </c>
      <c r="C573" s="1">
        <v>44317</v>
      </c>
      <c r="D573">
        <v>0</v>
      </c>
      <c r="E573">
        <v>0</v>
      </c>
      <c r="F573">
        <v>0</v>
      </c>
      <c r="G573">
        <v>0</v>
      </c>
      <c r="H573">
        <v>0</v>
      </c>
      <c r="I573">
        <v>0</v>
      </c>
      <c r="J573">
        <v>0</v>
      </c>
      <c r="K573">
        <v>0</v>
      </c>
      <c r="L573">
        <v>0</v>
      </c>
      <c r="M573" s="1">
        <v>46233</v>
      </c>
    </row>
    <row r="574" spans="1:13" x14ac:dyDescent="0.2">
      <c r="A574" t="s">
        <v>73</v>
      </c>
      <c r="B574" s="1">
        <v>44286</v>
      </c>
      <c r="C574" s="1">
        <v>44256</v>
      </c>
      <c r="D574">
        <v>0</v>
      </c>
      <c r="E574">
        <v>0</v>
      </c>
      <c r="F574">
        <v>0</v>
      </c>
      <c r="G574">
        <v>0</v>
      </c>
      <c r="H574">
        <v>0</v>
      </c>
      <c r="I574">
        <v>0</v>
      </c>
      <c r="J574">
        <v>0</v>
      </c>
      <c r="K574">
        <v>0</v>
      </c>
      <c r="L574">
        <v>0</v>
      </c>
      <c r="M574" s="1">
        <v>46233</v>
      </c>
    </row>
    <row r="575" spans="1:13" x14ac:dyDescent="0.2">
      <c r="A575" t="s">
        <v>73</v>
      </c>
      <c r="B575" s="1">
        <v>44408</v>
      </c>
      <c r="C575" s="1">
        <v>44378</v>
      </c>
      <c r="D575">
        <v>0</v>
      </c>
      <c r="E575">
        <v>0</v>
      </c>
      <c r="F575">
        <v>0</v>
      </c>
      <c r="G575">
        <v>0</v>
      </c>
      <c r="H575">
        <v>0</v>
      </c>
      <c r="I575">
        <v>0</v>
      </c>
      <c r="J575">
        <v>0</v>
      </c>
      <c r="K575">
        <v>0</v>
      </c>
      <c r="L575">
        <v>0</v>
      </c>
      <c r="M575" s="1">
        <v>46233</v>
      </c>
    </row>
    <row r="576" spans="1:13" x14ac:dyDescent="0.2">
      <c r="A576" t="s">
        <v>73</v>
      </c>
      <c r="B576" s="1">
        <v>44651</v>
      </c>
      <c r="C576" s="1">
        <v>44621</v>
      </c>
      <c r="D576">
        <v>0</v>
      </c>
      <c r="E576">
        <v>0</v>
      </c>
      <c r="F576">
        <v>0</v>
      </c>
      <c r="G576">
        <v>0</v>
      </c>
      <c r="H576">
        <v>0</v>
      </c>
      <c r="I576">
        <v>0</v>
      </c>
      <c r="J576">
        <v>0</v>
      </c>
      <c r="K576">
        <v>0</v>
      </c>
      <c r="L576">
        <v>0</v>
      </c>
      <c r="M576" s="1">
        <v>46233</v>
      </c>
    </row>
    <row r="577" spans="1:13" x14ac:dyDescent="0.2">
      <c r="A577" t="s">
        <v>73</v>
      </c>
      <c r="B577" s="1">
        <v>45443</v>
      </c>
      <c r="C577" s="1">
        <v>45413</v>
      </c>
      <c r="D577">
        <v>0</v>
      </c>
      <c r="E577">
        <v>0</v>
      </c>
      <c r="F577">
        <v>0</v>
      </c>
      <c r="G577">
        <v>0</v>
      </c>
      <c r="H577">
        <v>0</v>
      </c>
      <c r="I577">
        <v>0</v>
      </c>
      <c r="J577">
        <v>0</v>
      </c>
      <c r="K577">
        <v>0</v>
      </c>
      <c r="L577">
        <v>0</v>
      </c>
      <c r="M577" s="1">
        <v>46233</v>
      </c>
    </row>
    <row r="578" spans="1:13" x14ac:dyDescent="0.2">
      <c r="A578" t="s">
        <v>77</v>
      </c>
      <c r="B578" s="1">
        <v>44469</v>
      </c>
      <c r="C578" s="1">
        <v>44440</v>
      </c>
      <c r="D578">
        <v>0</v>
      </c>
      <c r="E578">
        <v>0</v>
      </c>
      <c r="F578">
        <v>0</v>
      </c>
      <c r="G578">
        <v>0</v>
      </c>
      <c r="H578">
        <v>0</v>
      </c>
      <c r="I578">
        <v>0</v>
      </c>
      <c r="J578">
        <v>0</v>
      </c>
      <c r="K578">
        <v>0</v>
      </c>
      <c r="L578">
        <v>0</v>
      </c>
      <c r="M578" s="1">
        <v>46233</v>
      </c>
    </row>
    <row r="579" spans="1:13" x14ac:dyDescent="0.2">
      <c r="A579" t="s">
        <v>8916</v>
      </c>
      <c r="B579" s="1">
        <v>44742</v>
      </c>
      <c r="C579" s="1">
        <v>44713</v>
      </c>
      <c r="D579">
        <v>0</v>
      </c>
      <c r="E579">
        <v>0</v>
      </c>
      <c r="F579">
        <v>0</v>
      </c>
      <c r="G579">
        <v>0</v>
      </c>
      <c r="H579">
        <v>0</v>
      </c>
      <c r="I579">
        <v>0</v>
      </c>
      <c r="J579">
        <v>0</v>
      </c>
      <c r="K579">
        <v>0</v>
      </c>
      <c r="L579">
        <v>0</v>
      </c>
      <c r="M579" s="1">
        <v>46233</v>
      </c>
    </row>
    <row r="580" spans="1:13" x14ac:dyDescent="0.2">
      <c r="A580" t="s">
        <v>278</v>
      </c>
      <c r="B580" s="1">
        <v>44227</v>
      </c>
      <c r="C580" s="1">
        <v>44197</v>
      </c>
      <c r="D580">
        <v>0</v>
      </c>
      <c r="E580">
        <v>0</v>
      </c>
      <c r="F580">
        <v>0</v>
      </c>
      <c r="G580">
        <v>0</v>
      </c>
      <c r="H580">
        <v>0</v>
      </c>
      <c r="I580">
        <v>0</v>
      </c>
      <c r="J580">
        <v>0</v>
      </c>
      <c r="K580">
        <v>0</v>
      </c>
      <c r="L580">
        <v>0</v>
      </c>
      <c r="M580" s="1">
        <v>46233</v>
      </c>
    </row>
    <row r="581" spans="1:13" x14ac:dyDescent="0.2">
      <c r="A581" t="s">
        <v>278</v>
      </c>
      <c r="B581" s="1">
        <v>44742</v>
      </c>
      <c r="C581" s="1">
        <v>44713</v>
      </c>
      <c r="D581">
        <v>0</v>
      </c>
      <c r="E581">
        <v>0</v>
      </c>
      <c r="F581">
        <v>0</v>
      </c>
      <c r="G581">
        <v>0</v>
      </c>
      <c r="H581">
        <v>0</v>
      </c>
      <c r="I581">
        <v>0</v>
      </c>
      <c r="J581">
        <v>0</v>
      </c>
      <c r="K581">
        <v>0</v>
      </c>
      <c r="L581">
        <v>0</v>
      </c>
      <c r="M581" s="1">
        <v>46233</v>
      </c>
    </row>
    <row r="582" spans="1:13" x14ac:dyDescent="0.2">
      <c r="A582" t="s">
        <v>278</v>
      </c>
      <c r="B582" s="1">
        <v>45596</v>
      </c>
      <c r="C582" s="1">
        <v>45566</v>
      </c>
      <c r="D582">
        <v>0</v>
      </c>
      <c r="E582">
        <v>0</v>
      </c>
      <c r="F582">
        <v>0</v>
      </c>
      <c r="G582">
        <v>0</v>
      </c>
      <c r="H582">
        <v>0</v>
      </c>
      <c r="I582">
        <v>0</v>
      </c>
      <c r="J582">
        <v>0</v>
      </c>
      <c r="K582">
        <v>0</v>
      </c>
      <c r="L582">
        <v>0</v>
      </c>
      <c r="M582" s="1">
        <v>46233</v>
      </c>
    </row>
    <row r="583" spans="1:13" x14ac:dyDescent="0.2">
      <c r="A583" t="s">
        <v>278</v>
      </c>
      <c r="B583" s="1">
        <v>45747</v>
      </c>
      <c r="C583" s="1">
        <v>45717</v>
      </c>
      <c r="D583">
        <v>0</v>
      </c>
      <c r="E583">
        <v>0</v>
      </c>
      <c r="F583">
        <v>0</v>
      </c>
      <c r="G583">
        <v>0</v>
      </c>
      <c r="H583">
        <v>0</v>
      </c>
      <c r="I583">
        <v>0</v>
      </c>
      <c r="J583">
        <v>0</v>
      </c>
      <c r="K583">
        <v>0</v>
      </c>
      <c r="L583">
        <v>0</v>
      </c>
      <c r="M583" s="1">
        <v>46233</v>
      </c>
    </row>
    <row r="584" spans="1:13" x14ac:dyDescent="0.2">
      <c r="A584" t="s">
        <v>73</v>
      </c>
      <c r="B584" s="1">
        <v>45016</v>
      </c>
      <c r="C584" s="1">
        <v>44986</v>
      </c>
      <c r="D584">
        <v>0</v>
      </c>
      <c r="E584">
        <v>0</v>
      </c>
      <c r="F584">
        <v>0</v>
      </c>
      <c r="G584">
        <v>0</v>
      </c>
      <c r="H584">
        <v>0</v>
      </c>
      <c r="I584">
        <v>0</v>
      </c>
      <c r="J584">
        <v>0</v>
      </c>
      <c r="K584">
        <v>0</v>
      </c>
      <c r="L584">
        <v>0</v>
      </c>
      <c r="M584" s="1">
        <v>46233</v>
      </c>
    </row>
    <row r="585" spans="1:13" x14ac:dyDescent="0.2">
      <c r="A585" t="s">
        <v>73</v>
      </c>
      <c r="B585" s="1">
        <v>45077</v>
      </c>
      <c r="C585" s="1">
        <v>45047</v>
      </c>
      <c r="D585">
        <v>0</v>
      </c>
      <c r="E585">
        <v>0</v>
      </c>
      <c r="F585">
        <v>0</v>
      </c>
      <c r="G585">
        <v>0</v>
      </c>
      <c r="H585">
        <v>0</v>
      </c>
      <c r="I585">
        <v>0</v>
      </c>
      <c r="J585">
        <v>0</v>
      </c>
      <c r="K585">
        <v>0</v>
      </c>
      <c r="L585">
        <v>0</v>
      </c>
      <c r="M585" s="1">
        <v>46233</v>
      </c>
    </row>
    <row r="586" spans="1:13" x14ac:dyDescent="0.2">
      <c r="A586" t="s">
        <v>73</v>
      </c>
      <c r="B586" s="1">
        <v>45412</v>
      </c>
      <c r="C586" s="1">
        <v>45383</v>
      </c>
      <c r="D586">
        <v>0</v>
      </c>
      <c r="E586">
        <v>0</v>
      </c>
      <c r="F586">
        <v>0</v>
      </c>
      <c r="G586">
        <v>0</v>
      </c>
      <c r="H586">
        <v>0</v>
      </c>
      <c r="I586">
        <v>0</v>
      </c>
      <c r="J586">
        <v>0</v>
      </c>
      <c r="K586">
        <v>0</v>
      </c>
      <c r="L586">
        <v>0</v>
      </c>
      <c r="M586" s="1">
        <v>46233</v>
      </c>
    </row>
    <row r="587" spans="1:13" x14ac:dyDescent="0.2">
      <c r="A587" t="s">
        <v>77</v>
      </c>
      <c r="B587" s="1">
        <v>45016</v>
      </c>
      <c r="C587" s="1">
        <v>44986</v>
      </c>
      <c r="D587">
        <v>0</v>
      </c>
      <c r="E587">
        <v>0</v>
      </c>
      <c r="F587">
        <v>0</v>
      </c>
      <c r="G587">
        <v>0</v>
      </c>
      <c r="H587">
        <v>0</v>
      </c>
      <c r="I587">
        <v>0</v>
      </c>
      <c r="J587">
        <v>0</v>
      </c>
      <c r="K587">
        <v>0</v>
      </c>
      <c r="L587">
        <v>0</v>
      </c>
      <c r="M587" s="1">
        <v>46233</v>
      </c>
    </row>
    <row r="588" spans="1:13" x14ac:dyDescent="0.2">
      <c r="A588" t="s">
        <v>201</v>
      </c>
      <c r="B588" s="1">
        <v>45260</v>
      </c>
      <c r="C588" s="1">
        <v>45231</v>
      </c>
      <c r="D588">
        <v>1</v>
      </c>
      <c r="E588">
        <v>100</v>
      </c>
      <c r="F588">
        <v>342000</v>
      </c>
      <c r="G588">
        <v>0</v>
      </c>
      <c r="H588">
        <v>0</v>
      </c>
      <c r="I588">
        <v>0</v>
      </c>
      <c r="J588">
        <v>0</v>
      </c>
      <c r="K588">
        <v>0</v>
      </c>
      <c r="L588">
        <v>0</v>
      </c>
      <c r="M588" s="1">
        <v>46233</v>
      </c>
    </row>
    <row r="589" spans="1:13" x14ac:dyDescent="0.2">
      <c r="A589" t="s">
        <v>74</v>
      </c>
      <c r="B589" s="1">
        <v>45443</v>
      </c>
      <c r="C589" s="1">
        <v>45413</v>
      </c>
      <c r="D589">
        <v>0</v>
      </c>
      <c r="E589">
        <v>0</v>
      </c>
      <c r="F589">
        <v>0</v>
      </c>
      <c r="G589">
        <v>0</v>
      </c>
      <c r="H589">
        <v>0</v>
      </c>
      <c r="I589">
        <v>0</v>
      </c>
      <c r="J589">
        <v>0</v>
      </c>
      <c r="K589">
        <v>0</v>
      </c>
      <c r="L589">
        <v>0</v>
      </c>
      <c r="M589" s="1">
        <v>46233</v>
      </c>
    </row>
    <row r="590" spans="1:13" x14ac:dyDescent="0.2">
      <c r="A590" t="s">
        <v>73</v>
      </c>
      <c r="B590" s="1">
        <v>44712</v>
      </c>
      <c r="C590" s="1">
        <v>44682</v>
      </c>
      <c r="D590">
        <v>0</v>
      </c>
      <c r="E590">
        <v>0</v>
      </c>
      <c r="F590">
        <v>0</v>
      </c>
      <c r="G590">
        <v>0</v>
      </c>
      <c r="H590">
        <v>0</v>
      </c>
      <c r="I590">
        <v>0</v>
      </c>
      <c r="J590">
        <v>0</v>
      </c>
      <c r="K590">
        <v>0</v>
      </c>
      <c r="L590">
        <v>0</v>
      </c>
      <c r="M590" s="1">
        <v>46233</v>
      </c>
    </row>
    <row r="591" spans="1:13" x14ac:dyDescent="0.2">
      <c r="A591" t="s">
        <v>77</v>
      </c>
      <c r="B591" s="1">
        <v>45777</v>
      </c>
      <c r="C591" s="1">
        <v>45748</v>
      </c>
      <c r="D591">
        <v>0</v>
      </c>
      <c r="E591">
        <v>0</v>
      </c>
      <c r="F591">
        <v>0</v>
      </c>
      <c r="G591">
        <v>0</v>
      </c>
      <c r="H591">
        <v>0</v>
      </c>
      <c r="I591">
        <v>0</v>
      </c>
      <c r="J591">
        <v>0</v>
      </c>
      <c r="K591">
        <v>0</v>
      </c>
      <c r="L591">
        <v>0</v>
      </c>
      <c r="M591" s="1">
        <v>46233</v>
      </c>
    </row>
    <row r="592" spans="1:13" x14ac:dyDescent="0.2">
      <c r="A592" t="s">
        <v>8916</v>
      </c>
      <c r="B592" s="1">
        <v>45077</v>
      </c>
      <c r="C592" s="1">
        <v>45047</v>
      </c>
      <c r="D592">
        <v>0</v>
      </c>
      <c r="E592">
        <v>0</v>
      </c>
      <c r="F592">
        <v>0</v>
      </c>
      <c r="G592">
        <v>0</v>
      </c>
      <c r="H592">
        <v>0</v>
      </c>
      <c r="I592">
        <v>0</v>
      </c>
      <c r="J592">
        <v>0</v>
      </c>
      <c r="K592">
        <v>0</v>
      </c>
      <c r="L592">
        <v>0</v>
      </c>
      <c r="M592" s="1">
        <v>46233</v>
      </c>
    </row>
    <row r="593" spans="1:13" x14ac:dyDescent="0.2">
      <c r="A593" t="s">
        <v>8916</v>
      </c>
      <c r="B593" s="1">
        <v>45596</v>
      </c>
      <c r="C593" s="1">
        <v>45566</v>
      </c>
      <c r="D593">
        <v>0</v>
      </c>
      <c r="E593">
        <v>0</v>
      </c>
      <c r="F593">
        <v>0</v>
      </c>
      <c r="G593">
        <v>0</v>
      </c>
      <c r="H593">
        <v>0</v>
      </c>
      <c r="I593">
        <v>0</v>
      </c>
      <c r="J593">
        <v>0</v>
      </c>
      <c r="K593">
        <v>0</v>
      </c>
      <c r="L593">
        <v>0</v>
      </c>
      <c r="M593" s="1">
        <v>46233</v>
      </c>
    </row>
    <row r="594" spans="1:13" x14ac:dyDescent="0.2">
      <c r="A594" t="s">
        <v>278</v>
      </c>
      <c r="B594" s="1">
        <v>44347</v>
      </c>
      <c r="C594" s="1">
        <v>44317</v>
      </c>
      <c r="D594">
        <v>0</v>
      </c>
      <c r="E594">
        <v>0</v>
      </c>
      <c r="F594">
        <v>0</v>
      </c>
      <c r="G594">
        <v>0</v>
      </c>
      <c r="H594">
        <v>0</v>
      </c>
      <c r="I594">
        <v>0</v>
      </c>
      <c r="J594">
        <v>0</v>
      </c>
      <c r="K594">
        <v>0</v>
      </c>
      <c r="L594">
        <v>0</v>
      </c>
      <c r="M594" s="1">
        <v>46233</v>
      </c>
    </row>
    <row r="595" spans="1:13" x14ac:dyDescent="0.2">
      <c r="A595" t="s">
        <v>278</v>
      </c>
      <c r="B595" s="1">
        <v>44651</v>
      </c>
      <c r="C595" s="1">
        <v>44621</v>
      </c>
      <c r="D595">
        <v>0</v>
      </c>
      <c r="E595">
        <v>0</v>
      </c>
      <c r="F595">
        <v>0</v>
      </c>
      <c r="G595">
        <v>0</v>
      </c>
      <c r="H595">
        <v>0</v>
      </c>
      <c r="I595">
        <v>0</v>
      </c>
      <c r="J595">
        <v>0</v>
      </c>
      <c r="K595">
        <v>0</v>
      </c>
      <c r="L595">
        <v>0</v>
      </c>
      <c r="M595" s="1">
        <v>46233</v>
      </c>
    </row>
    <row r="596" spans="1:13" x14ac:dyDescent="0.2">
      <c r="A596" t="s">
        <v>74</v>
      </c>
      <c r="B596" s="1">
        <v>45747</v>
      </c>
      <c r="C596" s="1">
        <v>45717</v>
      </c>
      <c r="D596">
        <v>0</v>
      </c>
      <c r="E596">
        <v>0</v>
      </c>
      <c r="F596">
        <v>0</v>
      </c>
      <c r="G596">
        <v>0</v>
      </c>
      <c r="H596">
        <v>0</v>
      </c>
      <c r="I596">
        <v>0</v>
      </c>
      <c r="J596">
        <v>0</v>
      </c>
      <c r="K596">
        <v>0</v>
      </c>
      <c r="L596">
        <v>0</v>
      </c>
      <c r="M596" s="1">
        <v>46233</v>
      </c>
    </row>
    <row r="597" spans="1:13" x14ac:dyDescent="0.2">
      <c r="A597" t="s">
        <v>77</v>
      </c>
      <c r="B597" s="1">
        <v>44742</v>
      </c>
      <c r="C597" s="1">
        <v>44713</v>
      </c>
      <c r="D597">
        <v>0</v>
      </c>
      <c r="E597">
        <v>0</v>
      </c>
      <c r="F597">
        <v>0</v>
      </c>
      <c r="G597">
        <v>0</v>
      </c>
      <c r="H597">
        <v>0</v>
      </c>
      <c r="I597">
        <v>0</v>
      </c>
      <c r="J597">
        <v>0</v>
      </c>
      <c r="K597">
        <v>0</v>
      </c>
      <c r="L597">
        <v>0</v>
      </c>
      <c r="M597" s="1">
        <v>46233</v>
      </c>
    </row>
    <row r="598" spans="1:13" x14ac:dyDescent="0.2">
      <c r="A598" t="s">
        <v>8916</v>
      </c>
      <c r="B598" s="1">
        <v>44286</v>
      </c>
      <c r="C598" s="1">
        <v>44256</v>
      </c>
      <c r="D598">
        <v>0</v>
      </c>
      <c r="E598">
        <v>0</v>
      </c>
      <c r="F598">
        <v>0</v>
      </c>
      <c r="G598">
        <v>0</v>
      </c>
      <c r="H598">
        <v>0</v>
      </c>
      <c r="I598">
        <v>0</v>
      </c>
      <c r="J598">
        <v>0</v>
      </c>
      <c r="K598">
        <v>0</v>
      </c>
      <c r="L598">
        <v>0</v>
      </c>
      <c r="M598" s="1">
        <v>46233</v>
      </c>
    </row>
    <row r="599" spans="1:13" x14ac:dyDescent="0.2">
      <c r="A599" t="s">
        <v>8916</v>
      </c>
      <c r="B599" s="1">
        <v>44408</v>
      </c>
      <c r="C599" s="1">
        <v>44378</v>
      </c>
      <c r="D599">
        <v>0</v>
      </c>
      <c r="E599">
        <v>0</v>
      </c>
      <c r="F599">
        <v>0</v>
      </c>
      <c r="G599">
        <v>0</v>
      </c>
      <c r="H599">
        <v>0</v>
      </c>
      <c r="I599">
        <v>0</v>
      </c>
      <c r="J599">
        <v>0</v>
      </c>
      <c r="K599">
        <v>0</v>
      </c>
      <c r="L599">
        <v>0</v>
      </c>
      <c r="M599" s="1">
        <v>46233</v>
      </c>
    </row>
    <row r="600" spans="1:13" x14ac:dyDescent="0.2">
      <c r="A600" t="s">
        <v>8916</v>
      </c>
      <c r="B600" s="1">
        <v>45657</v>
      </c>
      <c r="C600" s="1">
        <v>45627</v>
      </c>
      <c r="D600">
        <v>0</v>
      </c>
      <c r="E600">
        <v>0</v>
      </c>
      <c r="F600">
        <v>0</v>
      </c>
      <c r="G600">
        <v>0</v>
      </c>
      <c r="H600">
        <v>0</v>
      </c>
      <c r="I600">
        <v>0</v>
      </c>
      <c r="J600">
        <v>0</v>
      </c>
      <c r="K600">
        <v>0</v>
      </c>
      <c r="L600">
        <v>0</v>
      </c>
      <c r="M600" s="1">
        <v>46233</v>
      </c>
    </row>
    <row r="601" spans="1:13" x14ac:dyDescent="0.2">
      <c r="A601" t="s">
        <v>278</v>
      </c>
      <c r="B601" s="1">
        <v>44895</v>
      </c>
      <c r="C601" s="1">
        <v>44866</v>
      </c>
      <c r="D601">
        <v>0</v>
      </c>
      <c r="E601">
        <v>0</v>
      </c>
      <c r="F601">
        <v>0</v>
      </c>
      <c r="G601">
        <v>0</v>
      </c>
      <c r="H601">
        <v>0</v>
      </c>
      <c r="I601">
        <v>0</v>
      </c>
      <c r="J601">
        <v>0</v>
      </c>
      <c r="K601">
        <v>0</v>
      </c>
      <c r="L601">
        <v>0</v>
      </c>
      <c r="M601" s="1">
        <v>46233</v>
      </c>
    </row>
    <row r="602" spans="1:13" x14ac:dyDescent="0.2">
      <c r="A602" t="s">
        <v>278</v>
      </c>
      <c r="B602" s="1">
        <v>45199</v>
      </c>
      <c r="C602" s="1">
        <v>45170</v>
      </c>
      <c r="D602">
        <v>0</v>
      </c>
      <c r="E602">
        <v>0</v>
      </c>
      <c r="F602">
        <v>0</v>
      </c>
      <c r="G602">
        <v>0</v>
      </c>
      <c r="H602">
        <v>0</v>
      </c>
      <c r="I602">
        <v>0</v>
      </c>
      <c r="J602">
        <v>0</v>
      </c>
      <c r="K602">
        <v>0</v>
      </c>
      <c r="L602">
        <v>0</v>
      </c>
      <c r="M602" s="1">
        <v>46233</v>
      </c>
    </row>
    <row r="603" spans="1:13" x14ac:dyDescent="0.2">
      <c r="A603" t="s">
        <v>201</v>
      </c>
      <c r="B603" s="1">
        <v>44286</v>
      </c>
      <c r="C603" s="1">
        <v>44256</v>
      </c>
      <c r="D603">
        <v>0</v>
      </c>
      <c r="E603">
        <v>0</v>
      </c>
      <c r="F603">
        <v>0</v>
      </c>
      <c r="G603">
        <v>0</v>
      </c>
      <c r="H603">
        <v>0</v>
      </c>
      <c r="I603">
        <v>0</v>
      </c>
      <c r="J603">
        <v>0</v>
      </c>
      <c r="K603">
        <v>0</v>
      </c>
      <c r="L603">
        <v>0</v>
      </c>
      <c r="M603" s="1">
        <v>46233</v>
      </c>
    </row>
    <row r="604" spans="1:13" x14ac:dyDescent="0.2">
      <c r="A604" t="s">
        <v>201</v>
      </c>
      <c r="B604" s="1">
        <v>45382</v>
      </c>
      <c r="C604" s="1">
        <v>45352</v>
      </c>
      <c r="D604">
        <v>1</v>
      </c>
      <c r="E604">
        <v>100</v>
      </c>
      <c r="F604">
        <v>342000</v>
      </c>
      <c r="G604">
        <v>0</v>
      </c>
      <c r="H604">
        <v>0</v>
      </c>
      <c r="I604">
        <v>0</v>
      </c>
      <c r="J604">
        <v>0</v>
      </c>
      <c r="K604">
        <v>0</v>
      </c>
      <c r="L604">
        <v>0</v>
      </c>
      <c r="M604" s="1">
        <v>46233</v>
      </c>
    </row>
    <row r="605" spans="1:13" x14ac:dyDescent="0.2">
      <c r="A605" t="s">
        <v>73</v>
      </c>
      <c r="B605" s="1">
        <v>44865</v>
      </c>
      <c r="C605" s="1">
        <v>44835</v>
      </c>
      <c r="D605">
        <v>0</v>
      </c>
      <c r="E605">
        <v>0</v>
      </c>
      <c r="F605">
        <v>0</v>
      </c>
      <c r="G605">
        <v>0</v>
      </c>
      <c r="H605">
        <v>0</v>
      </c>
      <c r="I605">
        <v>0</v>
      </c>
      <c r="J605">
        <v>0</v>
      </c>
      <c r="K605">
        <v>0</v>
      </c>
      <c r="L605">
        <v>0</v>
      </c>
      <c r="M605" s="1">
        <v>46233</v>
      </c>
    </row>
    <row r="606" spans="1:13" x14ac:dyDescent="0.2">
      <c r="A606" t="s">
        <v>8916</v>
      </c>
      <c r="B606" s="1">
        <v>44681</v>
      </c>
      <c r="C606" s="1">
        <v>44652</v>
      </c>
      <c r="D606">
        <v>0</v>
      </c>
      <c r="E606">
        <v>0</v>
      </c>
      <c r="F606">
        <v>0</v>
      </c>
      <c r="G606">
        <v>0</v>
      </c>
      <c r="H606">
        <v>0</v>
      </c>
      <c r="I606">
        <v>0</v>
      </c>
      <c r="J606">
        <v>0</v>
      </c>
      <c r="K606">
        <v>0</v>
      </c>
      <c r="L606">
        <v>0</v>
      </c>
      <c r="M606" s="1">
        <v>46233</v>
      </c>
    </row>
    <row r="607" spans="1:13" x14ac:dyDescent="0.2">
      <c r="A607" t="s">
        <v>75</v>
      </c>
      <c r="B607" s="1">
        <v>44286</v>
      </c>
      <c r="C607" s="1">
        <v>44256</v>
      </c>
      <c r="D607">
        <v>0</v>
      </c>
      <c r="E607">
        <v>0</v>
      </c>
      <c r="F607">
        <v>0</v>
      </c>
      <c r="G607">
        <v>0</v>
      </c>
      <c r="H607">
        <v>0</v>
      </c>
      <c r="I607">
        <v>0</v>
      </c>
      <c r="J607">
        <v>2</v>
      </c>
      <c r="K607">
        <v>0</v>
      </c>
      <c r="L607">
        <v>0</v>
      </c>
      <c r="M607" s="1">
        <v>46233</v>
      </c>
    </row>
    <row r="608" spans="1:13" x14ac:dyDescent="0.2">
      <c r="A608" t="s">
        <v>201</v>
      </c>
      <c r="B608" s="1">
        <v>44469</v>
      </c>
      <c r="C608" s="1">
        <v>44440</v>
      </c>
      <c r="D608">
        <v>0</v>
      </c>
      <c r="E608">
        <v>0</v>
      </c>
      <c r="F608">
        <v>0</v>
      </c>
      <c r="G608">
        <v>0</v>
      </c>
      <c r="H608">
        <v>0</v>
      </c>
      <c r="I608">
        <v>0</v>
      </c>
      <c r="J608">
        <v>0</v>
      </c>
      <c r="K608">
        <v>0</v>
      </c>
      <c r="L608">
        <v>0</v>
      </c>
      <c r="M608" s="1">
        <v>46233</v>
      </c>
    </row>
    <row r="609" spans="1:13" x14ac:dyDescent="0.2">
      <c r="A609" t="s">
        <v>201</v>
      </c>
      <c r="B609" s="1">
        <v>44620</v>
      </c>
      <c r="C609" s="1">
        <v>44593</v>
      </c>
      <c r="D609">
        <v>0</v>
      </c>
      <c r="E609">
        <v>0</v>
      </c>
      <c r="F609">
        <v>0</v>
      </c>
      <c r="G609">
        <v>0</v>
      </c>
      <c r="H609">
        <v>0</v>
      </c>
      <c r="I609">
        <v>0</v>
      </c>
      <c r="J609">
        <v>0</v>
      </c>
      <c r="K609">
        <v>0</v>
      </c>
      <c r="L609">
        <v>0</v>
      </c>
      <c r="M609" s="1">
        <v>46233</v>
      </c>
    </row>
    <row r="610" spans="1:13" x14ac:dyDescent="0.2">
      <c r="A610" t="s">
        <v>74</v>
      </c>
      <c r="B610" s="1">
        <v>45838</v>
      </c>
      <c r="C610" s="1">
        <v>45809</v>
      </c>
      <c r="D610">
        <v>0</v>
      </c>
      <c r="E610">
        <v>0</v>
      </c>
      <c r="F610">
        <v>0</v>
      </c>
      <c r="G610">
        <v>0</v>
      </c>
      <c r="H610">
        <v>0</v>
      </c>
      <c r="I610">
        <v>0</v>
      </c>
      <c r="J610">
        <v>0</v>
      </c>
      <c r="K610">
        <v>0</v>
      </c>
      <c r="L610">
        <v>0</v>
      </c>
      <c r="M610" s="1">
        <v>46233</v>
      </c>
    </row>
    <row r="611" spans="1:13" x14ac:dyDescent="0.2">
      <c r="A611" t="s">
        <v>73</v>
      </c>
      <c r="B611" s="1">
        <v>44895</v>
      </c>
      <c r="C611" s="1">
        <v>44866</v>
      </c>
      <c r="D611">
        <v>0</v>
      </c>
      <c r="E611">
        <v>0</v>
      </c>
      <c r="F611">
        <v>0</v>
      </c>
      <c r="G611">
        <v>0</v>
      </c>
      <c r="H611">
        <v>0</v>
      </c>
      <c r="I611">
        <v>0</v>
      </c>
      <c r="J611">
        <v>0</v>
      </c>
      <c r="K611">
        <v>0</v>
      </c>
      <c r="L611">
        <v>0</v>
      </c>
      <c r="M611" s="1">
        <v>46233</v>
      </c>
    </row>
    <row r="612" spans="1:13" x14ac:dyDescent="0.2">
      <c r="A612" t="s">
        <v>77</v>
      </c>
      <c r="B612" s="1">
        <v>45291</v>
      </c>
      <c r="C612" s="1">
        <v>45261</v>
      </c>
      <c r="D612">
        <v>0</v>
      </c>
      <c r="E612">
        <v>0</v>
      </c>
      <c r="F612">
        <v>0</v>
      </c>
      <c r="G612">
        <v>0</v>
      </c>
      <c r="H612">
        <v>0</v>
      </c>
      <c r="I612">
        <v>0</v>
      </c>
      <c r="J612">
        <v>0</v>
      </c>
      <c r="K612">
        <v>0</v>
      </c>
      <c r="L612">
        <v>0</v>
      </c>
      <c r="M612" s="1">
        <v>46233</v>
      </c>
    </row>
    <row r="613" spans="1:13" x14ac:dyDescent="0.2">
      <c r="A613" t="s">
        <v>74</v>
      </c>
      <c r="B613" s="1">
        <v>44592</v>
      </c>
      <c r="C613" s="1">
        <v>44562</v>
      </c>
      <c r="D613">
        <v>0</v>
      </c>
      <c r="E613">
        <v>0</v>
      </c>
      <c r="F613">
        <v>0</v>
      </c>
      <c r="G613">
        <v>0</v>
      </c>
      <c r="H613">
        <v>0</v>
      </c>
      <c r="I613">
        <v>0</v>
      </c>
      <c r="J613">
        <v>0</v>
      </c>
      <c r="K613">
        <v>0</v>
      </c>
      <c r="L613">
        <v>0</v>
      </c>
      <c r="M613" s="1">
        <v>46233</v>
      </c>
    </row>
    <row r="614" spans="1:13" x14ac:dyDescent="0.2">
      <c r="A614" t="s">
        <v>74</v>
      </c>
      <c r="B614" s="1">
        <v>44895</v>
      </c>
      <c r="C614" s="1">
        <v>44866</v>
      </c>
      <c r="D614">
        <v>0</v>
      </c>
      <c r="E614">
        <v>0</v>
      </c>
      <c r="F614">
        <v>0</v>
      </c>
      <c r="G614">
        <v>0</v>
      </c>
      <c r="H614">
        <v>0</v>
      </c>
      <c r="I614">
        <v>0</v>
      </c>
      <c r="J614">
        <v>0</v>
      </c>
      <c r="K614">
        <v>0</v>
      </c>
      <c r="L614">
        <v>0</v>
      </c>
      <c r="M614" s="1">
        <v>46233</v>
      </c>
    </row>
    <row r="615" spans="1:13" x14ac:dyDescent="0.2">
      <c r="A615" t="s">
        <v>74</v>
      </c>
      <c r="B615" s="1">
        <v>45991</v>
      </c>
      <c r="C615" s="1">
        <v>45962</v>
      </c>
      <c r="D615">
        <v>0</v>
      </c>
      <c r="E615">
        <v>0</v>
      </c>
      <c r="F615">
        <v>0</v>
      </c>
      <c r="G615">
        <v>0</v>
      </c>
      <c r="H615">
        <v>0</v>
      </c>
      <c r="I615">
        <v>0</v>
      </c>
      <c r="J615">
        <v>0</v>
      </c>
      <c r="K615">
        <v>0</v>
      </c>
      <c r="L615">
        <v>0</v>
      </c>
      <c r="M615" s="1">
        <v>46233</v>
      </c>
    </row>
    <row r="616" spans="1:13" x14ac:dyDescent="0.2">
      <c r="A616" t="s">
        <v>73</v>
      </c>
      <c r="B616" s="1">
        <v>45199</v>
      </c>
      <c r="C616" s="1">
        <v>45170</v>
      </c>
      <c r="D616">
        <v>0</v>
      </c>
      <c r="E616">
        <v>0</v>
      </c>
      <c r="F616">
        <v>0</v>
      </c>
      <c r="G616">
        <v>0</v>
      </c>
      <c r="H616">
        <v>0</v>
      </c>
      <c r="I616">
        <v>0</v>
      </c>
      <c r="J616">
        <v>0</v>
      </c>
      <c r="K616">
        <v>0</v>
      </c>
      <c r="L616">
        <v>0</v>
      </c>
      <c r="M616" s="1">
        <v>46233</v>
      </c>
    </row>
    <row r="617" spans="1:13" x14ac:dyDescent="0.2">
      <c r="A617" t="s">
        <v>73</v>
      </c>
      <c r="B617" s="1">
        <v>45716</v>
      </c>
      <c r="C617" s="1">
        <v>45689</v>
      </c>
      <c r="D617">
        <v>0</v>
      </c>
      <c r="E617">
        <v>0</v>
      </c>
      <c r="F617">
        <v>0</v>
      </c>
      <c r="G617">
        <v>0</v>
      </c>
      <c r="H617">
        <v>0</v>
      </c>
      <c r="I617">
        <v>0</v>
      </c>
      <c r="J617">
        <v>0</v>
      </c>
      <c r="K617">
        <v>0</v>
      </c>
      <c r="L617">
        <v>0</v>
      </c>
      <c r="M617" s="1">
        <v>46233</v>
      </c>
    </row>
    <row r="618" spans="1:13" x14ac:dyDescent="0.2">
      <c r="A618" t="s">
        <v>73</v>
      </c>
      <c r="B618" s="1">
        <v>45838</v>
      </c>
      <c r="C618" s="1">
        <v>45809</v>
      </c>
      <c r="D618">
        <v>0</v>
      </c>
      <c r="E618">
        <v>0</v>
      </c>
      <c r="F618">
        <v>0</v>
      </c>
      <c r="G618">
        <v>0</v>
      </c>
      <c r="H618">
        <v>0</v>
      </c>
      <c r="I618">
        <v>0</v>
      </c>
      <c r="J618">
        <v>0</v>
      </c>
      <c r="K618">
        <v>0</v>
      </c>
      <c r="L618">
        <v>0</v>
      </c>
      <c r="M618" s="1">
        <v>46233</v>
      </c>
    </row>
    <row r="619" spans="1:13" x14ac:dyDescent="0.2">
      <c r="A619" t="s">
        <v>77</v>
      </c>
      <c r="B619" s="1">
        <v>44926</v>
      </c>
      <c r="C619" s="1">
        <v>44896</v>
      </c>
      <c r="D619">
        <v>0</v>
      </c>
      <c r="E619">
        <v>0</v>
      </c>
      <c r="F619">
        <v>0</v>
      </c>
      <c r="G619">
        <v>0</v>
      </c>
      <c r="H619">
        <v>0</v>
      </c>
      <c r="I619">
        <v>0</v>
      </c>
      <c r="J619">
        <v>0</v>
      </c>
      <c r="K619">
        <v>0</v>
      </c>
      <c r="L619">
        <v>0</v>
      </c>
      <c r="M619" s="1">
        <v>46233</v>
      </c>
    </row>
    <row r="620" spans="1:13" x14ac:dyDescent="0.2">
      <c r="A620" t="s">
        <v>77</v>
      </c>
      <c r="B620" s="1">
        <v>45808</v>
      </c>
      <c r="C620" s="1">
        <v>45778</v>
      </c>
      <c r="D620">
        <v>0</v>
      </c>
      <c r="E620">
        <v>0</v>
      </c>
      <c r="F620">
        <v>0</v>
      </c>
      <c r="G620">
        <v>0</v>
      </c>
      <c r="H620">
        <v>0</v>
      </c>
      <c r="I620">
        <v>0</v>
      </c>
      <c r="J620">
        <v>0</v>
      </c>
      <c r="K620">
        <v>0</v>
      </c>
      <c r="L620">
        <v>0</v>
      </c>
      <c r="M620" s="1">
        <v>46233</v>
      </c>
    </row>
    <row r="621" spans="1:13" x14ac:dyDescent="0.2">
      <c r="A621" t="s">
        <v>8916</v>
      </c>
      <c r="B621" s="1">
        <v>44620</v>
      </c>
      <c r="C621" s="1">
        <v>44593</v>
      </c>
      <c r="D621">
        <v>0</v>
      </c>
      <c r="E621">
        <v>0</v>
      </c>
      <c r="F621">
        <v>0</v>
      </c>
      <c r="G621">
        <v>0</v>
      </c>
      <c r="H621">
        <v>0</v>
      </c>
      <c r="I621">
        <v>0</v>
      </c>
      <c r="J621">
        <v>0</v>
      </c>
      <c r="K621">
        <v>0</v>
      </c>
      <c r="L621">
        <v>0</v>
      </c>
      <c r="M621" s="1">
        <v>46233</v>
      </c>
    </row>
    <row r="622" spans="1:13" x14ac:dyDescent="0.2">
      <c r="A622" t="s">
        <v>278</v>
      </c>
      <c r="B622" s="1">
        <v>44985</v>
      </c>
      <c r="C622" s="1">
        <v>44958</v>
      </c>
      <c r="D622">
        <v>0</v>
      </c>
      <c r="E622">
        <v>0</v>
      </c>
      <c r="F622">
        <v>0</v>
      </c>
      <c r="G622">
        <v>0</v>
      </c>
      <c r="H622">
        <v>0</v>
      </c>
      <c r="I622">
        <v>0</v>
      </c>
      <c r="J622">
        <v>0</v>
      </c>
      <c r="K622">
        <v>0</v>
      </c>
      <c r="L622">
        <v>0</v>
      </c>
      <c r="M622" s="1">
        <v>46233</v>
      </c>
    </row>
    <row r="623" spans="1:13" x14ac:dyDescent="0.2">
      <c r="A623" t="s">
        <v>278</v>
      </c>
      <c r="B623" s="1">
        <v>45138</v>
      </c>
      <c r="C623" s="1">
        <v>45108</v>
      </c>
      <c r="D623">
        <v>0</v>
      </c>
      <c r="E623">
        <v>0</v>
      </c>
      <c r="F623">
        <v>0</v>
      </c>
      <c r="G623">
        <v>0</v>
      </c>
      <c r="H623">
        <v>0</v>
      </c>
      <c r="I623">
        <v>0</v>
      </c>
      <c r="J623">
        <v>0</v>
      </c>
      <c r="K623">
        <v>0</v>
      </c>
      <c r="L623">
        <v>0</v>
      </c>
      <c r="M623" s="1">
        <v>46233</v>
      </c>
    </row>
    <row r="624" spans="1:13" x14ac:dyDescent="0.2">
      <c r="A624" t="s">
        <v>278</v>
      </c>
      <c r="B624" s="1">
        <v>45535</v>
      </c>
      <c r="C624" s="1">
        <v>45505</v>
      </c>
      <c r="D624">
        <v>0</v>
      </c>
      <c r="E624">
        <v>0</v>
      </c>
      <c r="F624">
        <v>0</v>
      </c>
      <c r="G624">
        <v>0</v>
      </c>
      <c r="H624">
        <v>0</v>
      </c>
      <c r="I624">
        <v>0</v>
      </c>
      <c r="J624">
        <v>0</v>
      </c>
      <c r="K624">
        <v>0</v>
      </c>
      <c r="L624">
        <v>0</v>
      </c>
      <c r="M624" s="1">
        <v>46233</v>
      </c>
    </row>
    <row r="625" spans="1:13" x14ac:dyDescent="0.2">
      <c r="A625" t="s">
        <v>278</v>
      </c>
      <c r="B625" s="1">
        <v>45900</v>
      </c>
      <c r="C625" s="1">
        <v>45870</v>
      </c>
      <c r="D625">
        <v>0</v>
      </c>
      <c r="E625">
        <v>0</v>
      </c>
      <c r="F625">
        <v>0</v>
      </c>
      <c r="G625">
        <v>0</v>
      </c>
      <c r="H625">
        <v>0</v>
      </c>
      <c r="I625">
        <v>0</v>
      </c>
      <c r="J625">
        <v>0</v>
      </c>
      <c r="K625">
        <v>0</v>
      </c>
      <c r="L625">
        <v>0</v>
      </c>
      <c r="M625" s="1">
        <v>46233</v>
      </c>
    </row>
    <row r="626" spans="1:13" x14ac:dyDescent="0.2">
      <c r="A626" t="s">
        <v>201</v>
      </c>
      <c r="B626" s="1">
        <v>44408</v>
      </c>
      <c r="C626" s="1">
        <v>44378</v>
      </c>
      <c r="D626">
        <v>0</v>
      </c>
      <c r="E626">
        <v>0</v>
      </c>
      <c r="F626">
        <v>0</v>
      </c>
      <c r="G626">
        <v>0</v>
      </c>
      <c r="H626">
        <v>0</v>
      </c>
      <c r="I626">
        <v>0</v>
      </c>
      <c r="J626">
        <v>0</v>
      </c>
      <c r="K626">
        <v>0</v>
      </c>
      <c r="L626">
        <v>0</v>
      </c>
      <c r="M626" s="1">
        <v>46233</v>
      </c>
    </row>
    <row r="627" spans="1:13" x14ac:dyDescent="0.2">
      <c r="A627" t="s">
        <v>73</v>
      </c>
      <c r="B627" s="1">
        <v>44530</v>
      </c>
      <c r="C627" s="1">
        <v>44501</v>
      </c>
      <c r="D627">
        <v>0</v>
      </c>
      <c r="E627">
        <v>0</v>
      </c>
      <c r="F627">
        <v>0</v>
      </c>
      <c r="G627">
        <v>0</v>
      </c>
      <c r="H627">
        <v>0</v>
      </c>
      <c r="I627">
        <v>0</v>
      </c>
      <c r="J627">
        <v>0</v>
      </c>
      <c r="K627">
        <v>0</v>
      </c>
      <c r="L627">
        <v>0</v>
      </c>
      <c r="M627" s="1">
        <v>46233</v>
      </c>
    </row>
    <row r="628" spans="1:13" x14ac:dyDescent="0.2">
      <c r="A628" t="s">
        <v>73</v>
      </c>
      <c r="B628" s="1">
        <v>45107</v>
      </c>
      <c r="C628" s="1">
        <v>45078</v>
      </c>
      <c r="D628">
        <v>0</v>
      </c>
      <c r="E628">
        <v>0</v>
      </c>
      <c r="F628">
        <v>0</v>
      </c>
      <c r="G628">
        <v>0</v>
      </c>
      <c r="H628">
        <v>0</v>
      </c>
      <c r="I628">
        <v>0</v>
      </c>
      <c r="J628">
        <v>0</v>
      </c>
      <c r="K628">
        <v>0</v>
      </c>
      <c r="L628">
        <v>0</v>
      </c>
      <c r="M628" s="1">
        <v>46233</v>
      </c>
    </row>
    <row r="629" spans="1:13" x14ac:dyDescent="0.2">
      <c r="A629" t="s">
        <v>73</v>
      </c>
      <c r="B629" s="1">
        <v>45260</v>
      </c>
      <c r="C629" s="1">
        <v>45231</v>
      </c>
      <c r="D629">
        <v>0</v>
      </c>
      <c r="E629">
        <v>0</v>
      </c>
      <c r="F629">
        <v>0</v>
      </c>
      <c r="G629">
        <v>0</v>
      </c>
      <c r="H629">
        <v>0</v>
      </c>
      <c r="I629">
        <v>0</v>
      </c>
      <c r="J629">
        <v>0</v>
      </c>
      <c r="K629">
        <v>0</v>
      </c>
      <c r="L629">
        <v>0</v>
      </c>
      <c r="M629" s="1">
        <v>46233</v>
      </c>
    </row>
    <row r="630" spans="1:13" x14ac:dyDescent="0.2">
      <c r="A630" t="s">
        <v>73</v>
      </c>
      <c r="B630" s="1">
        <v>45291</v>
      </c>
      <c r="C630" s="1">
        <v>45261</v>
      </c>
      <c r="D630">
        <v>0</v>
      </c>
      <c r="E630">
        <v>0</v>
      </c>
      <c r="F630">
        <v>0</v>
      </c>
      <c r="G630">
        <v>0</v>
      </c>
      <c r="H630">
        <v>0</v>
      </c>
      <c r="I630">
        <v>0</v>
      </c>
      <c r="J630">
        <v>0</v>
      </c>
      <c r="K630">
        <v>0</v>
      </c>
      <c r="L630">
        <v>0</v>
      </c>
      <c r="M630" s="1">
        <v>46233</v>
      </c>
    </row>
    <row r="631" spans="1:13" x14ac:dyDescent="0.2">
      <c r="A631" t="s">
        <v>8916</v>
      </c>
      <c r="B631" s="1">
        <v>45046</v>
      </c>
      <c r="C631" s="1">
        <v>45017</v>
      </c>
      <c r="D631">
        <v>0</v>
      </c>
      <c r="E631">
        <v>0</v>
      </c>
      <c r="F631">
        <v>0</v>
      </c>
      <c r="G631">
        <v>0</v>
      </c>
      <c r="H631">
        <v>0</v>
      </c>
      <c r="I631">
        <v>0</v>
      </c>
      <c r="J631">
        <v>0</v>
      </c>
      <c r="K631">
        <v>0</v>
      </c>
      <c r="L631">
        <v>0</v>
      </c>
      <c r="M631" s="1">
        <v>46233</v>
      </c>
    </row>
    <row r="632" spans="1:13" x14ac:dyDescent="0.2">
      <c r="A632" t="s">
        <v>201</v>
      </c>
      <c r="B632" s="1">
        <v>45199</v>
      </c>
      <c r="C632" s="1">
        <v>45170</v>
      </c>
      <c r="D632">
        <v>0</v>
      </c>
      <c r="E632">
        <v>0</v>
      </c>
      <c r="F632">
        <v>0</v>
      </c>
      <c r="G632">
        <v>0</v>
      </c>
      <c r="H632">
        <v>0</v>
      </c>
      <c r="I632">
        <v>0</v>
      </c>
      <c r="J632">
        <v>0</v>
      </c>
      <c r="K632">
        <v>0</v>
      </c>
      <c r="L632">
        <v>0</v>
      </c>
      <c r="M632" s="1">
        <v>46233</v>
      </c>
    </row>
    <row r="633" spans="1:13" x14ac:dyDescent="0.2">
      <c r="A633" t="s">
        <v>74</v>
      </c>
      <c r="B633" s="1">
        <v>44408</v>
      </c>
      <c r="C633" s="1">
        <v>44378</v>
      </c>
      <c r="D633">
        <v>0</v>
      </c>
      <c r="E633">
        <v>0</v>
      </c>
      <c r="F633">
        <v>0</v>
      </c>
      <c r="G633">
        <v>0</v>
      </c>
      <c r="H633">
        <v>0</v>
      </c>
      <c r="I633">
        <v>0</v>
      </c>
      <c r="J633">
        <v>0</v>
      </c>
      <c r="K633">
        <v>0</v>
      </c>
      <c r="L633">
        <v>0</v>
      </c>
      <c r="M633" s="1">
        <v>46233</v>
      </c>
    </row>
    <row r="634" spans="1:13" x14ac:dyDescent="0.2">
      <c r="A634" t="s">
        <v>74</v>
      </c>
      <c r="B634" s="1">
        <v>45077</v>
      </c>
      <c r="C634" s="1">
        <v>45047</v>
      </c>
      <c r="D634">
        <v>0</v>
      </c>
      <c r="E634">
        <v>0</v>
      </c>
      <c r="F634">
        <v>0</v>
      </c>
      <c r="G634">
        <v>0</v>
      </c>
      <c r="H634">
        <v>0</v>
      </c>
      <c r="I634">
        <v>0</v>
      </c>
      <c r="J634">
        <v>0</v>
      </c>
      <c r="K634">
        <v>0</v>
      </c>
      <c r="L634">
        <v>0</v>
      </c>
      <c r="M634" s="1">
        <v>46233</v>
      </c>
    </row>
    <row r="635" spans="1:13" x14ac:dyDescent="0.2">
      <c r="A635" t="s">
        <v>74</v>
      </c>
      <c r="B635" s="1">
        <v>45535</v>
      </c>
      <c r="C635" s="1">
        <v>45505</v>
      </c>
      <c r="D635">
        <v>0</v>
      </c>
      <c r="E635">
        <v>0</v>
      </c>
      <c r="F635">
        <v>0</v>
      </c>
      <c r="G635">
        <v>0</v>
      </c>
      <c r="H635">
        <v>0</v>
      </c>
      <c r="I635">
        <v>0</v>
      </c>
      <c r="J635">
        <v>0</v>
      </c>
      <c r="K635">
        <v>0</v>
      </c>
      <c r="L635">
        <v>0</v>
      </c>
      <c r="M635" s="1">
        <v>46233</v>
      </c>
    </row>
    <row r="636" spans="1:13" x14ac:dyDescent="0.2">
      <c r="A636" t="s">
        <v>74</v>
      </c>
      <c r="B636" s="1">
        <v>45808</v>
      </c>
      <c r="C636" s="1">
        <v>45778</v>
      </c>
      <c r="D636">
        <v>0</v>
      </c>
      <c r="E636">
        <v>0</v>
      </c>
      <c r="F636">
        <v>0</v>
      </c>
      <c r="G636">
        <v>0</v>
      </c>
      <c r="H636">
        <v>0</v>
      </c>
      <c r="I636">
        <v>0</v>
      </c>
      <c r="J636">
        <v>0</v>
      </c>
      <c r="K636">
        <v>0</v>
      </c>
      <c r="L636">
        <v>0</v>
      </c>
      <c r="M636" s="1">
        <v>46233</v>
      </c>
    </row>
    <row r="637" spans="1:13" x14ac:dyDescent="0.2">
      <c r="A637" t="s">
        <v>74</v>
      </c>
      <c r="B637" s="1">
        <v>46053</v>
      </c>
      <c r="C637" s="1">
        <v>46023</v>
      </c>
      <c r="D637">
        <v>0</v>
      </c>
      <c r="E637">
        <v>0</v>
      </c>
      <c r="F637">
        <v>0</v>
      </c>
      <c r="G637">
        <v>0</v>
      </c>
      <c r="H637">
        <v>0</v>
      </c>
      <c r="I637">
        <v>0</v>
      </c>
      <c r="J637">
        <v>0</v>
      </c>
      <c r="K637">
        <v>0</v>
      </c>
      <c r="L637">
        <v>0</v>
      </c>
      <c r="M637" s="1">
        <v>46233</v>
      </c>
    </row>
    <row r="638" spans="1:13" x14ac:dyDescent="0.2">
      <c r="A638" t="s">
        <v>73</v>
      </c>
      <c r="B638" s="1">
        <v>46053</v>
      </c>
      <c r="C638" s="1">
        <v>46023</v>
      </c>
      <c r="D638">
        <v>0</v>
      </c>
      <c r="E638">
        <v>0</v>
      </c>
      <c r="F638">
        <v>0</v>
      </c>
      <c r="G638">
        <v>0</v>
      </c>
      <c r="H638">
        <v>0</v>
      </c>
      <c r="I638">
        <v>0</v>
      </c>
      <c r="J638">
        <v>0</v>
      </c>
      <c r="K638">
        <v>0</v>
      </c>
      <c r="L638">
        <v>0</v>
      </c>
      <c r="M638" s="1">
        <v>46233</v>
      </c>
    </row>
    <row r="639" spans="1:13" x14ac:dyDescent="0.2">
      <c r="A639" t="s">
        <v>8916</v>
      </c>
      <c r="B639" s="1">
        <v>45230</v>
      </c>
      <c r="C639" s="1">
        <v>45200</v>
      </c>
      <c r="D639">
        <v>0</v>
      </c>
      <c r="E639">
        <v>0</v>
      </c>
      <c r="F639">
        <v>0</v>
      </c>
      <c r="G639">
        <v>0</v>
      </c>
      <c r="H639">
        <v>0</v>
      </c>
      <c r="I639">
        <v>0</v>
      </c>
      <c r="J639">
        <v>0</v>
      </c>
      <c r="K639">
        <v>0</v>
      </c>
      <c r="L639">
        <v>0</v>
      </c>
      <c r="M639" s="1">
        <v>46233</v>
      </c>
    </row>
    <row r="640" spans="1:13" x14ac:dyDescent="0.2">
      <c r="A640" t="s">
        <v>8916</v>
      </c>
      <c r="B640" s="1">
        <v>45473</v>
      </c>
      <c r="C640" s="1">
        <v>45444</v>
      </c>
      <c r="D640">
        <v>0</v>
      </c>
      <c r="E640">
        <v>0</v>
      </c>
      <c r="F640">
        <v>0</v>
      </c>
      <c r="G640">
        <v>0</v>
      </c>
      <c r="H640">
        <v>0</v>
      </c>
      <c r="I640">
        <v>0</v>
      </c>
      <c r="J640">
        <v>0</v>
      </c>
      <c r="K640">
        <v>0</v>
      </c>
      <c r="L640">
        <v>0</v>
      </c>
      <c r="M640" s="1">
        <v>46233</v>
      </c>
    </row>
    <row r="641" spans="1:13" x14ac:dyDescent="0.2">
      <c r="A641" t="s">
        <v>278</v>
      </c>
      <c r="B641" s="1">
        <v>44255</v>
      </c>
      <c r="C641" s="1">
        <v>44228</v>
      </c>
      <c r="D641">
        <v>0</v>
      </c>
      <c r="E641">
        <v>0</v>
      </c>
      <c r="F641">
        <v>0</v>
      </c>
      <c r="G641">
        <v>0</v>
      </c>
      <c r="H641">
        <v>0</v>
      </c>
      <c r="I641">
        <v>0</v>
      </c>
      <c r="J641">
        <v>0</v>
      </c>
      <c r="K641">
        <v>0</v>
      </c>
      <c r="L641">
        <v>0</v>
      </c>
      <c r="M641" s="1">
        <v>46233</v>
      </c>
    </row>
    <row r="642" spans="1:13" x14ac:dyDescent="0.2">
      <c r="A642" t="s">
        <v>278</v>
      </c>
      <c r="B642" s="1">
        <v>45412</v>
      </c>
      <c r="C642" s="1">
        <v>45383</v>
      </c>
      <c r="D642">
        <v>0</v>
      </c>
      <c r="E642">
        <v>0</v>
      </c>
      <c r="F642">
        <v>0</v>
      </c>
      <c r="G642">
        <v>0</v>
      </c>
      <c r="H642">
        <v>0</v>
      </c>
      <c r="I642">
        <v>0</v>
      </c>
      <c r="J642">
        <v>0</v>
      </c>
      <c r="K642">
        <v>0</v>
      </c>
      <c r="L642">
        <v>0</v>
      </c>
      <c r="M642" s="1">
        <v>46233</v>
      </c>
    </row>
    <row r="643" spans="1:13" x14ac:dyDescent="0.2">
      <c r="A643" t="s">
        <v>278</v>
      </c>
      <c r="B643" s="1">
        <v>45657</v>
      </c>
      <c r="C643" s="1">
        <v>45627</v>
      </c>
      <c r="D643">
        <v>0</v>
      </c>
      <c r="E643">
        <v>0</v>
      </c>
      <c r="F643">
        <v>0</v>
      </c>
      <c r="G643">
        <v>0</v>
      </c>
      <c r="H643">
        <v>0</v>
      </c>
      <c r="I643">
        <v>0</v>
      </c>
      <c r="J643">
        <v>0</v>
      </c>
      <c r="K643">
        <v>0</v>
      </c>
      <c r="L643">
        <v>0</v>
      </c>
      <c r="M643" s="1">
        <v>46233</v>
      </c>
    </row>
    <row r="644" spans="1:13" x14ac:dyDescent="0.2">
      <c r="A644" t="s">
        <v>75</v>
      </c>
      <c r="B644" s="1">
        <v>45900</v>
      </c>
      <c r="C644" s="1">
        <v>45870</v>
      </c>
      <c r="D644">
        <v>0</v>
      </c>
      <c r="E644">
        <v>0</v>
      </c>
      <c r="F644">
        <v>0</v>
      </c>
      <c r="G644">
        <v>0</v>
      </c>
      <c r="H644">
        <v>0</v>
      </c>
      <c r="I644">
        <v>0</v>
      </c>
      <c r="J644">
        <v>2</v>
      </c>
      <c r="K644">
        <v>0</v>
      </c>
      <c r="L644">
        <v>0</v>
      </c>
      <c r="M644" s="1">
        <v>46233</v>
      </c>
    </row>
    <row r="645" spans="1:13" x14ac:dyDescent="0.2">
      <c r="A645" t="s">
        <v>74</v>
      </c>
      <c r="B645" s="1">
        <v>44620</v>
      </c>
      <c r="C645" s="1">
        <v>44593</v>
      </c>
      <c r="D645">
        <v>0</v>
      </c>
      <c r="E645">
        <v>0</v>
      </c>
      <c r="F645">
        <v>0</v>
      </c>
      <c r="G645">
        <v>0</v>
      </c>
      <c r="H645">
        <v>0</v>
      </c>
      <c r="I645">
        <v>0</v>
      </c>
      <c r="J645">
        <v>0</v>
      </c>
      <c r="K645">
        <v>0</v>
      </c>
      <c r="L645">
        <v>0</v>
      </c>
      <c r="M645" s="1">
        <v>46233</v>
      </c>
    </row>
    <row r="646" spans="1:13" x14ac:dyDescent="0.2">
      <c r="A646" t="s">
        <v>74</v>
      </c>
      <c r="B646" s="1">
        <v>45138</v>
      </c>
      <c r="C646" s="1">
        <v>45108</v>
      </c>
      <c r="D646">
        <v>0</v>
      </c>
      <c r="E646">
        <v>0</v>
      </c>
      <c r="F646">
        <v>0</v>
      </c>
      <c r="G646">
        <v>0</v>
      </c>
      <c r="H646">
        <v>0</v>
      </c>
      <c r="I646">
        <v>0</v>
      </c>
      <c r="J646">
        <v>0</v>
      </c>
      <c r="K646">
        <v>0</v>
      </c>
      <c r="L646">
        <v>0</v>
      </c>
      <c r="M646" s="1">
        <v>46233</v>
      </c>
    </row>
    <row r="647" spans="1:13" x14ac:dyDescent="0.2">
      <c r="A647" t="s">
        <v>74</v>
      </c>
      <c r="B647" s="1">
        <v>46142</v>
      </c>
      <c r="C647" s="1">
        <v>46113</v>
      </c>
      <c r="D647">
        <v>0</v>
      </c>
      <c r="E647">
        <v>0</v>
      </c>
      <c r="F647">
        <v>0</v>
      </c>
      <c r="G647">
        <v>0</v>
      </c>
      <c r="H647">
        <v>0</v>
      </c>
      <c r="I647">
        <v>0</v>
      </c>
      <c r="J647">
        <v>0</v>
      </c>
      <c r="K647">
        <v>0</v>
      </c>
      <c r="L647">
        <v>0</v>
      </c>
      <c r="M647" s="1">
        <v>46233</v>
      </c>
    </row>
    <row r="648" spans="1:13" x14ac:dyDescent="0.2">
      <c r="A648" t="s">
        <v>77</v>
      </c>
      <c r="B648" s="1">
        <v>45382</v>
      </c>
      <c r="C648" s="1">
        <v>45352</v>
      </c>
      <c r="D648">
        <v>0</v>
      </c>
      <c r="E648">
        <v>0</v>
      </c>
      <c r="F648">
        <v>0</v>
      </c>
      <c r="G648">
        <v>0</v>
      </c>
      <c r="H648">
        <v>0</v>
      </c>
      <c r="I648">
        <v>0</v>
      </c>
      <c r="J648">
        <v>0</v>
      </c>
      <c r="K648">
        <v>0</v>
      </c>
      <c r="L648">
        <v>0</v>
      </c>
      <c r="M648" s="1">
        <v>46233</v>
      </c>
    </row>
    <row r="649" spans="1:13" x14ac:dyDescent="0.2">
      <c r="A649" t="s">
        <v>77</v>
      </c>
      <c r="B649" s="1">
        <v>45473</v>
      </c>
      <c r="C649" s="1">
        <v>45444</v>
      </c>
      <c r="D649">
        <v>0</v>
      </c>
      <c r="E649">
        <v>0</v>
      </c>
      <c r="F649">
        <v>0</v>
      </c>
      <c r="G649">
        <v>0</v>
      </c>
      <c r="H649">
        <v>0</v>
      </c>
      <c r="I649">
        <v>0</v>
      </c>
      <c r="J649">
        <v>0</v>
      </c>
      <c r="K649">
        <v>0</v>
      </c>
      <c r="L649">
        <v>0</v>
      </c>
      <c r="M649" s="1">
        <v>46233</v>
      </c>
    </row>
    <row r="650" spans="1:13" x14ac:dyDescent="0.2">
      <c r="A650" t="s">
        <v>8916</v>
      </c>
      <c r="B650" s="1">
        <v>44255</v>
      </c>
      <c r="C650" s="1">
        <v>44228</v>
      </c>
      <c r="D650">
        <v>0</v>
      </c>
      <c r="E650">
        <v>0</v>
      </c>
      <c r="F650">
        <v>0</v>
      </c>
      <c r="G650">
        <v>0</v>
      </c>
      <c r="H650">
        <v>0</v>
      </c>
      <c r="I650">
        <v>0</v>
      </c>
      <c r="J650">
        <v>0</v>
      </c>
      <c r="K650">
        <v>0</v>
      </c>
      <c r="L650">
        <v>0</v>
      </c>
      <c r="M650" s="1">
        <v>46233</v>
      </c>
    </row>
    <row r="651" spans="1:13" x14ac:dyDescent="0.2">
      <c r="A651" t="s">
        <v>8916</v>
      </c>
      <c r="B651" s="1">
        <v>45747</v>
      </c>
      <c r="C651" s="1">
        <v>45717</v>
      </c>
      <c r="D651">
        <v>0</v>
      </c>
      <c r="E651">
        <v>0</v>
      </c>
      <c r="F651">
        <v>0</v>
      </c>
      <c r="G651">
        <v>0</v>
      </c>
      <c r="H651">
        <v>0</v>
      </c>
      <c r="I651">
        <v>0</v>
      </c>
      <c r="J651">
        <v>0</v>
      </c>
      <c r="K651">
        <v>0</v>
      </c>
      <c r="L651">
        <v>0</v>
      </c>
      <c r="M651" s="1">
        <v>46233</v>
      </c>
    </row>
    <row r="652" spans="1:13" x14ac:dyDescent="0.2">
      <c r="A652" t="s">
        <v>278</v>
      </c>
      <c r="B652" s="1">
        <v>45046</v>
      </c>
      <c r="C652" s="1">
        <v>45017</v>
      </c>
      <c r="D652">
        <v>0</v>
      </c>
      <c r="E652">
        <v>0</v>
      </c>
      <c r="F652">
        <v>0</v>
      </c>
      <c r="G652">
        <v>0</v>
      </c>
      <c r="H652">
        <v>0</v>
      </c>
      <c r="I652">
        <v>0</v>
      </c>
      <c r="J652">
        <v>0</v>
      </c>
      <c r="K652">
        <v>0</v>
      </c>
      <c r="L652">
        <v>0</v>
      </c>
      <c r="M652" s="1">
        <v>46233</v>
      </c>
    </row>
    <row r="653" spans="1:13" x14ac:dyDescent="0.2">
      <c r="A653" t="s">
        <v>278</v>
      </c>
      <c r="B653" s="1">
        <v>45565</v>
      </c>
      <c r="C653" s="1">
        <v>45536</v>
      </c>
      <c r="D653">
        <v>0</v>
      </c>
      <c r="E653">
        <v>0</v>
      </c>
      <c r="F653">
        <v>0</v>
      </c>
      <c r="G653">
        <v>0</v>
      </c>
      <c r="H653">
        <v>0</v>
      </c>
      <c r="I653">
        <v>0</v>
      </c>
      <c r="J653">
        <v>0</v>
      </c>
      <c r="K653">
        <v>0</v>
      </c>
      <c r="L653">
        <v>0</v>
      </c>
      <c r="M653" s="1">
        <v>46233</v>
      </c>
    </row>
    <row r="654" spans="1:13" x14ac:dyDescent="0.2">
      <c r="A654" t="s">
        <v>74</v>
      </c>
      <c r="B654" s="1">
        <v>44469</v>
      </c>
      <c r="C654" s="1">
        <v>44440</v>
      </c>
      <c r="D654">
        <v>0</v>
      </c>
      <c r="E654">
        <v>0</v>
      </c>
      <c r="F654">
        <v>0</v>
      </c>
      <c r="G654">
        <v>0</v>
      </c>
      <c r="H654">
        <v>0</v>
      </c>
      <c r="I654">
        <v>0</v>
      </c>
      <c r="J654">
        <v>0</v>
      </c>
      <c r="K654">
        <v>0</v>
      </c>
      <c r="L654">
        <v>0</v>
      </c>
      <c r="M654" s="1">
        <v>46233</v>
      </c>
    </row>
    <row r="655" spans="1:13" x14ac:dyDescent="0.2">
      <c r="A655" t="s">
        <v>74</v>
      </c>
      <c r="B655" s="1">
        <v>45351</v>
      </c>
      <c r="C655" s="1">
        <v>45323</v>
      </c>
      <c r="D655">
        <v>0</v>
      </c>
      <c r="E655">
        <v>0</v>
      </c>
      <c r="F655">
        <v>0</v>
      </c>
      <c r="G655">
        <v>0</v>
      </c>
      <c r="H655">
        <v>0</v>
      </c>
      <c r="I655">
        <v>0</v>
      </c>
      <c r="J655">
        <v>0</v>
      </c>
      <c r="K655">
        <v>0</v>
      </c>
      <c r="L655">
        <v>0</v>
      </c>
      <c r="M655" s="1">
        <v>46233</v>
      </c>
    </row>
    <row r="656" spans="1:13" x14ac:dyDescent="0.2">
      <c r="A656" t="s">
        <v>73</v>
      </c>
      <c r="B656" s="1">
        <v>44439</v>
      </c>
      <c r="C656" s="1">
        <v>44409</v>
      </c>
      <c r="D656">
        <v>0</v>
      </c>
      <c r="E656">
        <v>0</v>
      </c>
      <c r="F656">
        <v>0</v>
      </c>
      <c r="G656">
        <v>0</v>
      </c>
      <c r="H656">
        <v>0</v>
      </c>
      <c r="I656">
        <v>0</v>
      </c>
      <c r="J656">
        <v>0</v>
      </c>
      <c r="K656">
        <v>0</v>
      </c>
      <c r="L656">
        <v>0</v>
      </c>
      <c r="M656" s="1">
        <v>46233</v>
      </c>
    </row>
    <row r="657" spans="1:13" x14ac:dyDescent="0.2">
      <c r="A657" t="s">
        <v>77</v>
      </c>
      <c r="B657" s="1">
        <v>44286</v>
      </c>
      <c r="C657" s="1">
        <v>44256</v>
      </c>
      <c r="D657">
        <v>0</v>
      </c>
      <c r="E657">
        <v>0</v>
      </c>
      <c r="F657">
        <v>0</v>
      </c>
      <c r="G657">
        <v>0</v>
      </c>
      <c r="H657">
        <v>0</v>
      </c>
      <c r="I657">
        <v>0</v>
      </c>
      <c r="J657">
        <v>0</v>
      </c>
      <c r="K657">
        <v>0</v>
      </c>
      <c r="L657">
        <v>0</v>
      </c>
      <c r="M657" s="1">
        <v>46233</v>
      </c>
    </row>
    <row r="658" spans="1:13" x14ac:dyDescent="0.2">
      <c r="A658" t="s">
        <v>77</v>
      </c>
      <c r="B658" s="1">
        <v>44957</v>
      </c>
      <c r="C658" s="1">
        <v>44927</v>
      </c>
      <c r="D658">
        <v>0</v>
      </c>
      <c r="E658">
        <v>0</v>
      </c>
      <c r="F658">
        <v>0</v>
      </c>
      <c r="G658">
        <v>0</v>
      </c>
      <c r="H658">
        <v>0</v>
      </c>
      <c r="I658">
        <v>0</v>
      </c>
      <c r="J658">
        <v>0</v>
      </c>
      <c r="K658">
        <v>0</v>
      </c>
      <c r="L658">
        <v>0</v>
      </c>
      <c r="M658" s="1">
        <v>46233</v>
      </c>
    </row>
    <row r="659" spans="1:13" x14ac:dyDescent="0.2">
      <c r="A659" t="s">
        <v>77</v>
      </c>
      <c r="B659" s="1">
        <v>45991</v>
      </c>
      <c r="C659" s="1">
        <v>45962</v>
      </c>
      <c r="D659">
        <v>0</v>
      </c>
      <c r="E659">
        <v>0</v>
      </c>
      <c r="F659">
        <v>0</v>
      </c>
      <c r="G659">
        <v>0</v>
      </c>
      <c r="H659">
        <v>0</v>
      </c>
      <c r="I659">
        <v>0</v>
      </c>
      <c r="J659">
        <v>0</v>
      </c>
      <c r="K659">
        <v>0</v>
      </c>
      <c r="L659">
        <v>0</v>
      </c>
      <c r="M659" s="1">
        <v>46233</v>
      </c>
    </row>
    <row r="660" spans="1:13" x14ac:dyDescent="0.2">
      <c r="A660" t="s">
        <v>8916</v>
      </c>
      <c r="B660" s="1">
        <v>44985</v>
      </c>
      <c r="C660" s="1">
        <v>44958</v>
      </c>
      <c r="D660">
        <v>0</v>
      </c>
      <c r="E660">
        <v>0</v>
      </c>
      <c r="F660">
        <v>0</v>
      </c>
      <c r="G660">
        <v>0</v>
      </c>
      <c r="H660">
        <v>0</v>
      </c>
      <c r="I660">
        <v>0</v>
      </c>
      <c r="J660">
        <v>0</v>
      </c>
      <c r="K660">
        <v>0</v>
      </c>
      <c r="L660">
        <v>0</v>
      </c>
      <c r="M660" s="1">
        <v>46233</v>
      </c>
    </row>
    <row r="661" spans="1:13" x14ac:dyDescent="0.2">
      <c r="A661" t="s">
        <v>8916</v>
      </c>
      <c r="B661" s="1">
        <v>45412</v>
      </c>
      <c r="C661" s="1">
        <v>45383</v>
      </c>
      <c r="D661">
        <v>0</v>
      </c>
      <c r="E661">
        <v>0</v>
      </c>
      <c r="F661">
        <v>0</v>
      </c>
      <c r="G661">
        <v>0</v>
      </c>
      <c r="H661">
        <v>0</v>
      </c>
      <c r="I661">
        <v>0</v>
      </c>
      <c r="J661">
        <v>0</v>
      </c>
      <c r="K661">
        <v>0</v>
      </c>
      <c r="L661">
        <v>0</v>
      </c>
      <c r="M661" s="1">
        <v>46233</v>
      </c>
    </row>
    <row r="662" spans="1:13" x14ac:dyDescent="0.2">
      <c r="A662" t="s">
        <v>8916</v>
      </c>
      <c r="B662" s="1">
        <v>45504</v>
      </c>
      <c r="C662" s="1">
        <v>45474</v>
      </c>
      <c r="D662">
        <v>0</v>
      </c>
      <c r="E662">
        <v>0</v>
      </c>
      <c r="F662">
        <v>0</v>
      </c>
      <c r="G662">
        <v>0</v>
      </c>
      <c r="H662">
        <v>0</v>
      </c>
      <c r="I662">
        <v>0</v>
      </c>
      <c r="J662">
        <v>0</v>
      </c>
      <c r="K662">
        <v>0</v>
      </c>
      <c r="L662">
        <v>0</v>
      </c>
      <c r="M662" s="1">
        <v>46233</v>
      </c>
    </row>
    <row r="663" spans="1:13" x14ac:dyDescent="0.2">
      <c r="A663" t="s">
        <v>73</v>
      </c>
      <c r="B663" s="1">
        <v>45046</v>
      </c>
      <c r="C663" s="1">
        <v>45017</v>
      </c>
      <c r="D663">
        <v>0</v>
      </c>
      <c r="E663">
        <v>0</v>
      </c>
      <c r="F663">
        <v>0</v>
      </c>
      <c r="G663">
        <v>0</v>
      </c>
      <c r="H663">
        <v>0</v>
      </c>
      <c r="I663">
        <v>0</v>
      </c>
      <c r="J663">
        <v>0</v>
      </c>
      <c r="K663">
        <v>0</v>
      </c>
      <c r="L663">
        <v>0</v>
      </c>
      <c r="M663" s="1">
        <v>46233</v>
      </c>
    </row>
    <row r="664" spans="1:13" x14ac:dyDescent="0.2">
      <c r="A664" t="s">
        <v>73</v>
      </c>
      <c r="B664" s="1">
        <v>45169</v>
      </c>
      <c r="C664" s="1">
        <v>45139</v>
      </c>
      <c r="D664">
        <v>0</v>
      </c>
      <c r="E664">
        <v>0</v>
      </c>
      <c r="F664">
        <v>0</v>
      </c>
      <c r="G664">
        <v>0</v>
      </c>
      <c r="H664">
        <v>0</v>
      </c>
      <c r="I664">
        <v>0</v>
      </c>
      <c r="J664">
        <v>0</v>
      </c>
      <c r="K664">
        <v>0</v>
      </c>
      <c r="L664">
        <v>0</v>
      </c>
      <c r="M664" s="1">
        <v>46233</v>
      </c>
    </row>
    <row r="665" spans="1:13" x14ac:dyDescent="0.2">
      <c r="A665" t="s">
        <v>77</v>
      </c>
      <c r="B665" s="1">
        <v>44377</v>
      </c>
      <c r="C665" s="1">
        <v>44348</v>
      </c>
      <c r="D665">
        <v>0</v>
      </c>
      <c r="E665">
        <v>0</v>
      </c>
      <c r="F665">
        <v>0</v>
      </c>
      <c r="G665">
        <v>0</v>
      </c>
      <c r="H665">
        <v>0</v>
      </c>
      <c r="I665">
        <v>0</v>
      </c>
      <c r="J665">
        <v>0</v>
      </c>
      <c r="K665">
        <v>0</v>
      </c>
      <c r="L665">
        <v>0</v>
      </c>
      <c r="M665" s="1">
        <v>46233</v>
      </c>
    </row>
    <row r="666" spans="1:13" x14ac:dyDescent="0.2">
      <c r="A666" t="s">
        <v>77</v>
      </c>
      <c r="B666" s="1">
        <v>45869</v>
      </c>
      <c r="C666" s="1">
        <v>45839</v>
      </c>
      <c r="D666">
        <v>0</v>
      </c>
      <c r="E666">
        <v>0</v>
      </c>
      <c r="F666">
        <v>0</v>
      </c>
      <c r="G666">
        <v>0</v>
      </c>
      <c r="H666">
        <v>0</v>
      </c>
      <c r="I666">
        <v>0</v>
      </c>
      <c r="J666">
        <v>0</v>
      </c>
      <c r="K666">
        <v>0</v>
      </c>
      <c r="L666">
        <v>0</v>
      </c>
      <c r="M666" s="1">
        <v>46233</v>
      </c>
    </row>
    <row r="667" spans="1:13" x14ac:dyDescent="0.2">
      <c r="A667" t="s">
        <v>278</v>
      </c>
      <c r="B667" s="1">
        <v>44773</v>
      </c>
      <c r="C667" s="1">
        <v>44743</v>
      </c>
      <c r="D667">
        <v>0</v>
      </c>
      <c r="E667">
        <v>0</v>
      </c>
      <c r="F667">
        <v>0</v>
      </c>
      <c r="G667">
        <v>0</v>
      </c>
      <c r="H667">
        <v>0</v>
      </c>
      <c r="I667">
        <v>0</v>
      </c>
      <c r="J667">
        <v>0</v>
      </c>
      <c r="K667">
        <v>0</v>
      </c>
      <c r="L667">
        <v>0</v>
      </c>
      <c r="M667" s="1">
        <v>46233</v>
      </c>
    </row>
    <row r="668" spans="1:13" x14ac:dyDescent="0.2">
      <c r="A668" t="s">
        <v>278</v>
      </c>
      <c r="B668" s="1">
        <v>45777</v>
      </c>
      <c r="C668" s="1">
        <v>45748</v>
      </c>
      <c r="D668">
        <v>0</v>
      </c>
      <c r="E668">
        <v>0</v>
      </c>
      <c r="F668">
        <v>0</v>
      </c>
      <c r="G668">
        <v>0</v>
      </c>
      <c r="H668">
        <v>0</v>
      </c>
      <c r="I668">
        <v>0</v>
      </c>
      <c r="J668">
        <v>0</v>
      </c>
      <c r="K668">
        <v>0</v>
      </c>
      <c r="L668">
        <v>0</v>
      </c>
      <c r="M668" s="1">
        <v>46233</v>
      </c>
    </row>
    <row r="669" spans="1:13" x14ac:dyDescent="0.2">
      <c r="A669" t="s">
        <v>74</v>
      </c>
      <c r="B669" s="1">
        <v>44865</v>
      </c>
      <c r="C669" s="1">
        <v>44835</v>
      </c>
      <c r="D669">
        <v>0</v>
      </c>
      <c r="E669">
        <v>0</v>
      </c>
      <c r="F669">
        <v>0</v>
      </c>
      <c r="G669">
        <v>0</v>
      </c>
      <c r="H669">
        <v>0</v>
      </c>
      <c r="I669">
        <v>0</v>
      </c>
      <c r="J669">
        <v>0</v>
      </c>
      <c r="K669">
        <v>0</v>
      </c>
      <c r="L669">
        <v>0</v>
      </c>
      <c r="M669" s="1">
        <v>46233</v>
      </c>
    </row>
    <row r="670" spans="1:13" x14ac:dyDescent="0.2">
      <c r="A670" t="s">
        <v>74</v>
      </c>
      <c r="B670" s="1">
        <v>45260</v>
      </c>
      <c r="C670" s="1">
        <v>45231</v>
      </c>
      <c r="D670">
        <v>0</v>
      </c>
      <c r="E670">
        <v>0</v>
      </c>
      <c r="F670">
        <v>0</v>
      </c>
      <c r="G670">
        <v>0</v>
      </c>
      <c r="H670">
        <v>0</v>
      </c>
      <c r="I670">
        <v>0</v>
      </c>
      <c r="J670">
        <v>0</v>
      </c>
      <c r="K670">
        <v>0</v>
      </c>
      <c r="L670">
        <v>0</v>
      </c>
      <c r="M670" s="1">
        <v>46233</v>
      </c>
    </row>
    <row r="671" spans="1:13" x14ac:dyDescent="0.2">
      <c r="A671" t="s">
        <v>73</v>
      </c>
      <c r="B671" s="1">
        <v>44681</v>
      </c>
      <c r="C671" s="1">
        <v>44652</v>
      </c>
      <c r="D671">
        <v>0</v>
      </c>
      <c r="E671">
        <v>0</v>
      </c>
      <c r="F671">
        <v>0</v>
      </c>
      <c r="G671">
        <v>0</v>
      </c>
      <c r="H671">
        <v>0</v>
      </c>
      <c r="I671">
        <v>0</v>
      </c>
      <c r="J671">
        <v>0</v>
      </c>
      <c r="K671">
        <v>0</v>
      </c>
      <c r="L671">
        <v>0</v>
      </c>
      <c r="M671" s="1">
        <v>46233</v>
      </c>
    </row>
    <row r="672" spans="1:13" x14ac:dyDescent="0.2">
      <c r="A672" t="s">
        <v>8916</v>
      </c>
      <c r="B672" s="1">
        <v>44227</v>
      </c>
      <c r="C672" s="1">
        <v>44197</v>
      </c>
      <c r="D672">
        <v>0</v>
      </c>
      <c r="E672">
        <v>0</v>
      </c>
      <c r="F672">
        <v>0</v>
      </c>
      <c r="G672">
        <v>0</v>
      </c>
      <c r="H672">
        <v>0</v>
      </c>
      <c r="I672">
        <v>0</v>
      </c>
      <c r="J672">
        <v>0</v>
      </c>
      <c r="K672">
        <v>0</v>
      </c>
      <c r="L672">
        <v>0</v>
      </c>
      <c r="M672" s="1">
        <v>46233</v>
      </c>
    </row>
    <row r="673" spans="1:13" x14ac:dyDescent="0.2">
      <c r="A673" t="s">
        <v>8916</v>
      </c>
      <c r="B673" s="1">
        <v>45535</v>
      </c>
      <c r="C673" s="1">
        <v>45505</v>
      </c>
      <c r="D673">
        <v>0</v>
      </c>
      <c r="E673">
        <v>0</v>
      </c>
      <c r="F673">
        <v>0</v>
      </c>
      <c r="G673">
        <v>0</v>
      </c>
      <c r="H673">
        <v>0</v>
      </c>
      <c r="I673">
        <v>0</v>
      </c>
      <c r="J673">
        <v>0</v>
      </c>
      <c r="K673">
        <v>0</v>
      </c>
      <c r="L673">
        <v>0</v>
      </c>
      <c r="M673" s="1">
        <v>46233</v>
      </c>
    </row>
    <row r="674" spans="1:13" x14ac:dyDescent="0.2">
      <c r="A674" t="s">
        <v>278</v>
      </c>
      <c r="B674" s="1">
        <v>45869</v>
      </c>
      <c r="C674" s="1">
        <v>45839</v>
      </c>
      <c r="D674">
        <v>0</v>
      </c>
      <c r="E674">
        <v>0</v>
      </c>
      <c r="F674">
        <v>0</v>
      </c>
      <c r="G674">
        <v>0</v>
      </c>
      <c r="H674">
        <v>0</v>
      </c>
      <c r="I674">
        <v>0</v>
      </c>
      <c r="J674">
        <v>0</v>
      </c>
      <c r="K674">
        <v>0</v>
      </c>
      <c r="L674">
        <v>0</v>
      </c>
      <c r="M674" s="1">
        <v>46233</v>
      </c>
    </row>
    <row r="675" spans="1:13" x14ac:dyDescent="0.2">
      <c r="A675" t="s">
        <v>201</v>
      </c>
      <c r="B675" s="1">
        <v>44773</v>
      </c>
      <c r="C675" s="1">
        <v>44743</v>
      </c>
      <c r="D675">
        <v>0</v>
      </c>
      <c r="E675">
        <v>0</v>
      </c>
      <c r="F675">
        <v>0</v>
      </c>
      <c r="G675">
        <v>0</v>
      </c>
      <c r="H675">
        <v>0</v>
      </c>
      <c r="I675">
        <v>0</v>
      </c>
      <c r="J675">
        <v>0</v>
      </c>
      <c r="K675">
        <v>0</v>
      </c>
      <c r="L675">
        <v>0</v>
      </c>
      <c r="M675" s="1">
        <v>46233</v>
      </c>
    </row>
    <row r="676" spans="1:13" x14ac:dyDescent="0.2">
      <c r="A676" t="s">
        <v>201</v>
      </c>
      <c r="B676" s="1">
        <v>45443</v>
      </c>
      <c r="C676" s="1">
        <v>45413</v>
      </c>
      <c r="D676">
        <v>1</v>
      </c>
      <c r="E676">
        <v>100</v>
      </c>
      <c r="F676">
        <v>342000</v>
      </c>
      <c r="G676">
        <v>0</v>
      </c>
      <c r="H676">
        <v>0</v>
      </c>
      <c r="I676">
        <v>0</v>
      </c>
      <c r="J676">
        <v>0</v>
      </c>
      <c r="K676">
        <v>0</v>
      </c>
      <c r="L676">
        <v>0</v>
      </c>
      <c r="M676" s="1">
        <v>46233</v>
      </c>
    </row>
    <row r="677" spans="1:13" x14ac:dyDescent="0.2">
      <c r="A677" t="s">
        <v>74</v>
      </c>
      <c r="B677" s="1">
        <v>45199</v>
      </c>
      <c r="C677" s="1">
        <v>45170</v>
      </c>
      <c r="D677">
        <v>0</v>
      </c>
      <c r="E677">
        <v>0</v>
      </c>
      <c r="F677">
        <v>0</v>
      </c>
      <c r="G677">
        <v>0</v>
      </c>
      <c r="H677">
        <v>0</v>
      </c>
      <c r="I677">
        <v>0</v>
      </c>
      <c r="J677">
        <v>0</v>
      </c>
      <c r="K677">
        <v>0</v>
      </c>
      <c r="L677">
        <v>0</v>
      </c>
      <c r="M677" s="1">
        <v>46233</v>
      </c>
    </row>
    <row r="678" spans="1:13" x14ac:dyDescent="0.2">
      <c r="A678" t="s">
        <v>73</v>
      </c>
      <c r="B678" s="1">
        <v>44316</v>
      </c>
      <c r="C678" s="1">
        <v>44287</v>
      </c>
      <c r="D678">
        <v>0</v>
      </c>
      <c r="E678">
        <v>0</v>
      </c>
      <c r="F678">
        <v>0</v>
      </c>
      <c r="G678">
        <v>0</v>
      </c>
      <c r="H678">
        <v>0</v>
      </c>
      <c r="I678">
        <v>0</v>
      </c>
      <c r="J678">
        <v>0</v>
      </c>
      <c r="K678">
        <v>0</v>
      </c>
      <c r="L678">
        <v>0</v>
      </c>
      <c r="M678" s="1">
        <v>46233</v>
      </c>
    </row>
    <row r="679" spans="1:13" x14ac:dyDescent="0.2">
      <c r="A679" t="s">
        <v>73</v>
      </c>
      <c r="B679" s="1">
        <v>45747</v>
      </c>
      <c r="C679" s="1">
        <v>45717</v>
      </c>
      <c r="D679">
        <v>0</v>
      </c>
      <c r="E679">
        <v>0</v>
      </c>
      <c r="F679">
        <v>0</v>
      </c>
      <c r="G679">
        <v>0</v>
      </c>
      <c r="H679">
        <v>0</v>
      </c>
      <c r="I679">
        <v>0</v>
      </c>
      <c r="J679">
        <v>0</v>
      </c>
      <c r="K679">
        <v>0</v>
      </c>
      <c r="L679">
        <v>0</v>
      </c>
      <c r="M679" s="1">
        <v>46233</v>
      </c>
    </row>
    <row r="680" spans="1:13" x14ac:dyDescent="0.2">
      <c r="A680" t="s">
        <v>77</v>
      </c>
      <c r="B680" s="1">
        <v>44227</v>
      </c>
      <c r="C680" s="1">
        <v>44197</v>
      </c>
      <c r="D680">
        <v>0</v>
      </c>
      <c r="E680">
        <v>0</v>
      </c>
      <c r="F680">
        <v>0</v>
      </c>
      <c r="G680">
        <v>0</v>
      </c>
      <c r="H680">
        <v>0</v>
      </c>
      <c r="I680">
        <v>0</v>
      </c>
      <c r="J680">
        <v>0</v>
      </c>
      <c r="K680">
        <v>0</v>
      </c>
      <c r="L680">
        <v>0</v>
      </c>
      <c r="M680" s="1">
        <v>46233</v>
      </c>
    </row>
    <row r="681" spans="1:13" x14ac:dyDescent="0.2">
      <c r="A681" t="s">
        <v>77</v>
      </c>
      <c r="B681" s="1">
        <v>45169</v>
      </c>
      <c r="C681" s="1">
        <v>45139</v>
      </c>
      <c r="D681">
        <v>0</v>
      </c>
      <c r="E681">
        <v>0</v>
      </c>
      <c r="F681">
        <v>0</v>
      </c>
      <c r="G681">
        <v>0</v>
      </c>
      <c r="H681">
        <v>0</v>
      </c>
      <c r="I681">
        <v>0</v>
      </c>
      <c r="J681">
        <v>0</v>
      </c>
      <c r="K681">
        <v>0</v>
      </c>
      <c r="L681">
        <v>0</v>
      </c>
      <c r="M681" s="1">
        <v>46233</v>
      </c>
    </row>
    <row r="682" spans="1:13" x14ac:dyDescent="0.2">
      <c r="A682" t="s">
        <v>278</v>
      </c>
      <c r="B682" s="1">
        <v>44561</v>
      </c>
      <c r="C682" s="1">
        <v>44531</v>
      </c>
      <c r="D682">
        <v>0</v>
      </c>
      <c r="E682">
        <v>0</v>
      </c>
      <c r="F682">
        <v>0</v>
      </c>
      <c r="G682">
        <v>0</v>
      </c>
      <c r="H682">
        <v>0</v>
      </c>
      <c r="I682">
        <v>0</v>
      </c>
      <c r="J682">
        <v>0</v>
      </c>
      <c r="K682">
        <v>0</v>
      </c>
      <c r="L682">
        <v>0</v>
      </c>
      <c r="M682" s="1">
        <v>46233</v>
      </c>
    </row>
    <row r="683" spans="1:13" x14ac:dyDescent="0.2">
      <c r="A683" t="s">
        <v>278</v>
      </c>
      <c r="B683" s="1">
        <v>45107</v>
      </c>
      <c r="C683" s="1">
        <v>45078</v>
      </c>
      <c r="D683">
        <v>0</v>
      </c>
      <c r="E683">
        <v>0</v>
      </c>
      <c r="F683">
        <v>0</v>
      </c>
      <c r="G683">
        <v>0</v>
      </c>
      <c r="H683">
        <v>0</v>
      </c>
      <c r="I683">
        <v>0</v>
      </c>
      <c r="J683">
        <v>0</v>
      </c>
      <c r="K683">
        <v>0</v>
      </c>
      <c r="L683">
        <v>0</v>
      </c>
      <c r="M683" s="1">
        <v>46233</v>
      </c>
    </row>
    <row r="684" spans="1:13" x14ac:dyDescent="0.2">
      <c r="A684" t="s">
        <v>201</v>
      </c>
      <c r="B684" s="1">
        <v>45412</v>
      </c>
      <c r="C684" s="1">
        <v>45383</v>
      </c>
      <c r="D684">
        <v>1</v>
      </c>
      <c r="E684">
        <v>100</v>
      </c>
      <c r="F684">
        <v>342000</v>
      </c>
      <c r="G684">
        <v>0</v>
      </c>
      <c r="H684">
        <v>0</v>
      </c>
      <c r="I684">
        <v>0</v>
      </c>
      <c r="J684">
        <v>0</v>
      </c>
      <c r="K684">
        <v>0</v>
      </c>
      <c r="L684">
        <v>0</v>
      </c>
      <c r="M684" s="1">
        <v>46233</v>
      </c>
    </row>
    <row r="685" spans="1:13" x14ac:dyDescent="0.2">
      <c r="A685" t="s">
        <v>74</v>
      </c>
      <c r="B685" s="1">
        <v>44957</v>
      </c>
      <c r="C685" s="1">
        <v>44927</v>
      </c>
      <c r="D685">
        <v>0</v>
      </c>
      <c r="E685">
        <v>0</v>
      </c>
      <c r="F685">
        <v>0</v>
      </c>
      <c r="G685">
        <v>0</v>
      </c>
      <c r="H685">
        <v>0</v>
      </c>
      <c r="I685">
        <v>0</v>
      </c>
      <c r="J685">
        <v>0</v>
      </c>
      <c r="K685">
        <v>0</v>
      </c>
      <c r="L685">
        <v>0</v>
      </c>
      <c r="M685" s="1">
        <v>46233</v>
      </c>
    </row>
    <row r="686" spans="1:13" x14ac:dyDescent="0.2">
      <c r="A686" t="s">
        <v>74</v>
      </c>
      <c r="B686" s="1">
        <v>45169</v>
      </c>
      <c r="C686" s="1">
        <v>45139</v>
      </c>
      <c r="D686">
        <v>0</v>
      </c>
      <c r="E686">
        <v>0</v>
      </c>
      <c r="F686">
        <v>0</v>
      </c>
      <c r="G686">
        <v>0</v>
      </c>
      <c r="H686">
        <v>0</v>
      </c>
      <c r="I686">
        <v>0</v>
      </c>
      <c r="J686">
        <v>0</v>
      </c>
      <c r="K686">
        <v>0</v>
      </c>
      <c r="L686">
        <v>0</v>
      </c>
      <c r="M686" s="1">
        <v>46233</v>
      </c>
    </row>
    <row r="687" spans="1:13" x14ac:dyDescent="0.2">
      <c r="A687" t="s">
        <v>73</v>
      </c>
      <c r="B687" s="1">
        <v>44469</v>
      </c>
      <c r="C687" s="1">
        <v>44440</v>
      </c>
      <c r="D687">
        <v>0</v>
      </c>
      <c r="E687">
        <v>0</v>
      </c>
      <c r="F687">
        <v>0</v>
      </c>
      <c r="G687">
        <v>0</v>
      </c>
      <c r="H687">
        <v>0</v>
      </c>
      <c r="I687">
        <v>0</v>
      </c>
      <c r="J687">
        <v>0</v>
      </c>
      <c r="K687">
        <v>0</v>
      </c>
      <c r="L687">
        <v>0</v>
      </c>
      <c r="M687" s="1">
        <v>46233</v>
      </c>
    </row>
    <row r="688" spans="1:13" x14ac:dyDescent="0.2">
      <c r="A688" t="s">
        <v>73</v>
      </c>
      <c r="B688" s="1">
        <v>46022</v>
      </c>
      <c r="C688" s="1">
        <v>45992</v>
      </c>
      <c r="D688">
        <v>0</v>
      </c>
      <c r="E688">
        <v>0</v>
      </c>
      <c r="F688">
        <v>0</v>
      </c>
      <c r="G688">
        <v>0</v>
      </c>
      <c r="H688">
        <v>0</v>
      </c>
      <c r="I688">
        <v>0</v>
      </c>
      <c r="J688">
        <v>0</v>
      </c>
      <c r="K688">
        <v>0</v>
      </c>
      <c r="L688">
        <v>0</v>
      </c>
      <c r="M688" s="1">
        <v>46233</v>
      </c>
    </row>
    <row r="689" spans="1:13" x14ac:dyDescent="0.2">
      <c r="A689" t="s">
        <v>8916</v>
      </c>
      <c r="B689" s="1">
        <v>44439</v>
      </c>
      <c r="C689" s="1">
        <v>44409</v>
      </c>
      <c r="D689">
        <v>0</v>
      </c>
      <c r="E689">
        <v>0</v>
      </c>
      <c r="F689">
        <v>0</v>
      </c>
      <c r="G689">
        <v>0</v>
      </c>
      <c r="H689">
        <v>0</v>
      </c>
      <c r="I689">
        <v>0</v>
      </c>
      <c r="J689">
        <v>0</v>
      </c>
      <c r="K689">
        <v>0</v>
      </c>
      <c r="L689">
        <v>0</v>
      </c>
      <c r="M689" s="1">
        <v>46233</v>
      </c>
    </row>
    <row r="690" spans="1:13" x14ac:dyDescent="0.2">
      <c r="A690" t="s">
        <v>8916</v>
      </c>
      <c r="B690" s="1">
        <v>45565</v>
      </c>
      <c r="C690" s="1">
        <v>45536</v>
      </c>
      <c r="D690">
        <v>0</v>
      </c>
      <c r="E690">
        <v>0</v>
      </c>
      <c r="F690">
        <v>0</v>
      </c>
      <c r="G690">
        <v>0</v>
      </c>
      <c r="H690">
        <v>0</v>
      </c>
      <c r="I690">
        <v>0</v>
      </c>
      <c r="J690">
        <v>0</v>
      </c>
      <c r="K690">
        <v>0</v>
      </c>
      <c r="L690">
        <v>0</v>
      </c>
      <c r="M690" s="1">
        <v>46233</v>
      </c>
    </row>
    <row r="691" spans="1:13" x14ac:dyDescent="0.2">
      <c r="A691" t="s">
        <v>201</v>
      </c>
      <c r="B691" s="1">
        <v>45596</v>
      </c>
      <c r="C691" s="1">
        <v>45566</v>
      </c>
      <c r="D691">
        <v>1</v>
      </c>
      <c r="E691">
        <v>100</v>
      </c>
      <c r="F691">
        <v>342000</v>
      </c>
      <c r="G691">
        <v>0</v>
      </c>
      <c r="H691">
        <v>0</v>
      </c>
      <c r="I691">
        <v>0</v>
      </c>
      <c r="J691">
        <v>0</v>
      </c>
      <c r="K691">
        <v>0</v>
      </c>
      <c r="L691">
        <v>0</v>
      </c>
      <c r="M691" s="1">
        <v>46233</v>
      </c>
    </row>
    <row r="692" spans="1:13" x14ac:dyDescent="0.2">
      <c r="A692" t="s">
        <v>278</v>
      </c>
      <c r="B692" s="1">
        <v>44377</v>
      </c>
      <c r="C692" s="1">
        <v>44348</v>
      </c>
      <c r="D692">
        <v>0</v>
      </c>
      <c r="E692">
        <v>0</v>
      </c>
      <c r="F692">
        <v>0</v>
      </c>
      <c r="G692">
        <v>0</v>
      </c>
      <c r="H692">
        <v>0</v>
      </c>
      <c r="I692">
        <v>0</v>
      </c>
      <c r="J692">
        <v>0</v>
      </c>
      <c r="K692">
        <v>0</v>
      </c>
      <c r="L692">
        <v>0</v>
      </c>
      <c r="M692" s="1">
        <v>46233</v>
      </c>
    </row>
    <row r="693" spans="1:13" x14ac:dyDescent="0.2">
      <c r="A693" t="s">
        <v>278</v>
      </c>
      <c r="B693" s="1">
        <v>44620</v>
      </c>
      <c r="C693" s="1">
        <v>44593</v>
      </c>
      <c r="D693">
        <v>0</v>
      </c>
      <c r="E693">
        <v>0</v>
      </c>
      <c r="F693">
        <v>0</v>
      </c>
      <c r="G693">
        <v>0</v>
      </c>
      <c r="H693">
        <v>0</v>
      </c>
      <c r="I693">
        <v>0</v>
      </c>
      <c r="J693">
        <v>0</v>
      </c>
      <c r="K693">
        <v>0</v>
      </c>
      <c r="L693">
        <v>0</v>
      </c>
      <c r="M693" s="1">
        <v>46233</v>
      </c>
    </row>
    <row r="694" spans="1:13" x14ac:dyDescent="0.2">
      <c r="A694" t="s">
        <v>278</v>
      </c>
      <c r="B694" s="1">
        <v>45322</v>
      </c>
      <c r="C694" s="1">
        <v>45292</v>
      </c>
      <c r="D694">
        <v>0</v>
      </c>
      <c r="E694">
        <v>0</v>
      </c>
      <c r="F694">
        <v>0</v>
      </c>
      <c r="G694">
        <v>0</v>
      </c>
      <c r="H694">
        <v>0</v>
      </c>
      <c r="I694">
        <v>0</v>
      </c>
      <c r="J694">
        <v>0</v>
      </c>
      <c r="K694">
        <v>0</v>
      </c>
      <c r="L694">
        <v>0</v>
      </c>
      <c r="M694" s="1">
        <v>46233</v>
      </c>
    </row>
    <row r="695" spans="1:13" x14ac:dyDescent="0.2">
      <c r="A695" t="s">
        <v>74</v>
      </c>
      <c r="B695" s="1">
        <v>44227</v>
      </c>
      <c r="C695" s="1">
        <v>44197</v>
      </c>
      <c r="D695">
        <v>0</v>
      </c>
      <c r="E695">
        <v>0</v>
      </c>
      <c r="F695">
        <v>0</v>
      </c>
      <c r="G695">
        <v>0</v>
      </c>
      <c r="H695">
        <v>0</v>
      </c>
      <c r="I695">
        <v>0</v>
      </c>
      <c r="J695">
        <v>0</v>
      </c>
      <c r="K695">
        <v>0</v>
      </c>
      <c r="L695">
        <v>0</v>
      </c>
      <c r="M695" s="1">
        <v>46233</v>
      </c>
    </row>
    <row r="696" spans="1:13" x14ac:dyDescent="0.2">
      <c r="A696" t="s">
        <v>74</v>
      </c>
      <c r="B696" s="1">
        <v>45596</v>
      </c>
      <c r="C696" s="1">
        <v>45566</v>
      </c>
      <c r="D696">
        <v>0</v>
      </c>
      <c r="E696">
        <v>0</v>
      </c>
      <c r="F696">
        <v>0</v>
      </c>
      <c r="G696">
        <v>0</v>
      </c>
      <c r="H696">
        <v>0</v>
      </c>
      <c r="I696">
        <v>0</v>
      </c>
      <c r="J696">
        <v>0</v>
      </c>
      <c r="K696">
        <v>0</v>
      </c>
      <c r="L696">
        <v>0</v>
      </c>
      <c r="M696" s="1">
        <v>46233</v>
      </c>
    </row>
    <row r="697" spans="1:13" x14ac:dyDescent="0.2">
      <c r="A697" t="s">
        <v>73</v>
      </c>
      <c r="B697" s="1">
        <v>44561</v>
      </c>
      <c r="C697" s="1">
        <v>44531</v>
      </c>
      <c r="D697">
        <v>0</v>
      </c>
      <c r="E697">
        <v>0</v>
      </c>
      <c r="F697">
        <v>0</v>
      </c>
      <c r="G697">
        <v>0</v>
      </c>
      <c r="H697">
        <v>0</v>
      </c>
      <c r="I697">
        <v>0</v>
      </c>
      <c r="J697">
        <v>0</v>
      </c>
      <c r="K697">
        <v>0</v>
      </c>
      <c r="L697">
        <v>0</v>
      </c>
      <c r="M697" s="1">
        <v>46233</v>
      </c>
    </row>
    <row r="698" spans="1:13" x14ac:dyDescent="0.2">
      <c r="A698" t="s">
        <v>73</v>
      </c>
      <c r="B698" s="1">
        <v>45626</v>
      </c>
      <c r="C698" s="1">
        <v>45597</v>
      </c>
      <c r="D698">
        <v>0</v>
      </c>
      <c r="E698">
        <v>0</v>
      </c>
      <c r="F698">
        <v>0</v>
      </c>
      <c r="G698">
        <v>0</v>
      </c>
      <c r="H698">
        <v>0</v>
      </c>
      <c r="I698">
        <v>0</v>
      </c>
      <c r="J698">
        <v>0</v>
      </c>
      <c r="K698">
        <v>0</v>
      </c>
      <c r="L698">
        <v>0</v>
      </c>
      <c r="M698" s="1">
        <v>46233</v>
      </c>
    </row>
    <row r="699" spans="1:13" x14ac:dyDescent="0.2">
      <c r="A699" t="s">
        <v>8916</v>
      </c>
      <c r="B699" s="1">
        <v>44469</v>
      </c>
      <c r="C699" s="1">
        <v>44440</v>
      </c>
      <c r="D699">
        <v>0</v>
      </c>
      <c r="E699">
        <v>0</v>
      </c>
      <c r="F699">
        <v>0</v>
      </c>
      <c r="G699">
        <v>0</v>
      </c>
      <c r="H699">
        <v>0</v>
      </c>
      <c r="I699">
        <v>0</v>
      </c>
      <c r="J699">
        <v>0</v>
      </c>
      <c r="K699">
        <v>0</v>
      </c>
      <c r="L699">
        <v>0</v>
      </c>
      <c r="M699" s="1">
        <v>46233</v>
      </c>
    </row>
    <row r="700" spans="1:13" x14ac:dyDescent="0.2">
      <c r="A700" t="s">
        <v>75</v>
      </c>
      <c r="B700" s="1">
        <v>45808</v>
      </c>
      <c r="C700" s="1">
        <v>45778</v>
      </c>
      <c r="D700">
        <v>0</v>
      </c>
      <c r="E700">
        <v>0</v>
      </c>
      <c r="F700">
        <v>0</v>
      </c>
      <c r="G700">
        <v>0</v>
      </c>
      <c r="H700">
        <v>0</v>
      </c>
      <c r="I700">
        <v>0</v>
      </c>
      <c r="J700">
        <v>2</v>
      </c>
      <c r="K700">
        <v>0</v>
      </c>
      <c r="L700">
        <v>0</v>
      </c>
      <c r="M700" s="1">
        <v>46233</v>
      </c>
    </row>
    <row r="701" spans="1:13" x14ac:dyDescent="0.2">
      <c r="A701" t="s">
        <v>201</v>
      </c>
      <c r="B701" s="1">
        <v>45473</v>
      </c>
      <c r="C701" s="1">
        <v>45444</v>
      </c>
      <c r="D701">
        <v>1</v>
      </c>
      <c r="E701">
        <v>100</v>
      </c>
      <c r="F701">
        <v>342000</v>
      </c>
      <c r="G701">
        <v>0</v>
      </c>
      <c r="H701">
        <v>0</v>
      </c>
      <c r="I701">
        <v>0</v>
      </c>
      <c r="J701">
        <v>0</v>
      </c>
      <c r="K701">
        <v>0</v>
      </c>
      <c r="L701">
        <v>0</v>
      </c>
      <c r="M701" s="1">
        <v>46233</v>
      </c>
    </row>
    <row r="702" spans="1:13" x14ac:dyDescent="0.2">
      <c r="A702" t="s">
        <v>201</v>
      </c>
      <c r="B702" s="1">
        <v>45657</v>
      </c>
      <c r="C702" s="1">
        <v>45627</v>
      </c>
      <c r="D702">
        <v>1</v>
      </c>
      <c r="E702">
        <v>100</v>
      </c>
      <c r="F702">
        <v>342000</v>
      </c>
      <c r="G702">
        <v>0</v>
      </c>
      <c r="H702">
        <v>0</v>
      </c>
      <c r="I702">
        <v>0</v>
      </c>
      <c r="J702">
        <v>0</v>
      </c>
      <c r="K702">
        <v>0</v>
      </c>
      <c r="L702">
        <v>0</v>
      </c>
      <c r="M702" s="1">
        <v>46233</v>
      </c>
    </row>
    <row r="703" spans="1:13" x14ac:dyDescent="0.2">
      <c r="A703" t="s">
        <v>201</v>
      </c>
      <c r="B703" s="1">
        <v>45688</v>
      </c>
      <c r="C703" s="1">
        <v>45658</v>
      </c>
      <c r="D703">
        <v>1</v>
      </c>
      <c r="E703">
        <v>100</v>
      </c>
      <c r="F703">
        <v>342000</v>
      </c>
      <c r="G703">
        <v>0</v>
      </c>
      <c r="H703">
        <v>0</v>
      </c>
      <c r="I703">
        <v>0</v>
      </c>
      <c r="J703">
        <v>0</v>
      </c>
      <c r="K703">
        <v>0</v>
      </c>
      <c r="L703">
        <v>0</v>
      </c>
      <c r="M703" s="1">
        <v>46233</v>
      </c>
    </row>
    <row r="704" spans="1:13" x14ac:dyDescent="0.2">
      <c r="A704" t="s">
        <v>74</v>
      </c>
      <c r="B704" s="1">
        <v>44834</v>
      </c>
      <c r="C704" s="1">
        <v>44805</v>
      </c>
      <c r="D704">
        <v>0</v>
      </c>
      <c r="E704">
        <v>0</v>
      </c>
      <c r="F704">
        <v>0</v>
      </c>
      <c r="G704">
        <v>0</v>
      </c>
      <c r="H704">
        <v>0</v>
      </c>
      <c r="I704">
        <v>0</v>
      </c>
      <c r="J704">
        <v>0</v>
      </c>
      <c r="K704">
        <v>0</v>
      </c>
      <c r="L704">
        <v>0</v>
      </c>
      <c r="M704" s="1">
        <v>46233</v>
      </c>
    </row>
    <row r="705" spans="1:13" x14ac:dyDescent="0.2">
      <c r="A705" t="s">
        <v>77</v>
      </c>
      <c r="B705" s="1">
        <v>44316</v>
      </c>
      <c r="C705" s="1">
        <v>44287</v>
      </c>
      <c r="D705">
        <v>0</v>
      </c>
      <c r="E705">
        <v>0</v>
      </c>
      <c r="F705">
        <v>0</v>
      </c>
      <c r="G705">
        <v>0</v>
      </c>
      <c r="H705">
        <v>0</v>
      </c>
      <c r="I705">
        <v>0</v>
      </c>
      <c r="J705">
        <v>0</v>
      </c>
      <c r="K705">
        <v>0</v>
      </c>
      <c r="L705">
        <v>0</v>
      </c>
      <c r="M705" s="1">
        <v>46233</v>
      </c>
    </row>
    <row r="706" spans="1:13" x14ac:dyDescent="0.2">
      <c r="A706" t="s">
        <v>77</v>
      </c>
      <c r="B706" s="1">
        <v>44500</v>
      </c>
      <c r="C706" s="1">
        <v>44470</v>
      </c>
      <c r="D706">
        <v>0</v>
      </c>
      <c r="E706">
        <v>0</v>
      </c>
      <c r="F706">
        <v>0</v>
      </c>
      <c r="G706">
        <v>0</v>
      </c>
      <c r="H706">
        <v>0</v>
      </c>
      <c r="I706">
        <v>0</v>
      </c>
      <c r="J706">
        <v>0</v>
      </c>
      <c r="K706">
        <v>0</v>
      </c>
      <c r="L706">
        <v>0</v>
      </c>
      <c r="M706" s="1">
        <v>46233</v>
      </c>
    </row>
    <row r="707" spans="1:13" x14ac:dyDescent="0.2">
      <c r="A707" t="s">
        <v>8916</v>
      </c>
      <c r="B707" s="1">
        <v>45138</v>
      </c>
      <c r="C707" s="1">
        <v>45108</v>
      </c>
      <c r="D707">
        <v>0</v>
      </c>
      <c r="E707">
        <v>0</v>
      </c>
      <c r="F707">
        <v>0</v>
      </c>
      <c r="G707">
        <v>0</v>
      </c>
      <c r="H707">
        <v>0</v>
      </c>
      <c r="I707">
        <v>0</v>
      </c>
      <c r="J707">
        <v>0</v>
      </c>
      <c r="K707">
        <v>0</v>
      </c>
      <c r="L707">
        <v>0</v>
      </c>
      <c r="M707" s="1">
        <v>46233</v>
      </c>
    </row>
    <row r="708" spans="1:13" x14ac:dyDescent="0.2">
      <c r="A708" t="s">
        <v>8916</v>
      </c>
      <c r="B708" s="1">
        <v>45169</v>
      </c>
      <c r="C708" s="1">
        <v>45139</v>
      </c>
      <c r="D708">
        <v>0</v>
      </c>
      <c r="E708">
        <v>0</v>
      </c>
      <c r="F708">
        <v>0</v>
      </c>
      <c r="G708">
        <v>0</v>
      </c>
      <c r="H708">
        <v>0</v>
      </c>
      <c r="I708">
        <v>0</v>
      </c>
      <c r="J708">
        <v>0</v>
      </c>
      <c r="K708">
        <v>0</v>
      </c>
      <c r="L708">
        <v>0</v>
      </c>
      <c r="M708" s="1">
        <v>46233</v>
      </c>
    </row>
    <row r="709" spans="1:13" x14ac:dyDescent="0.2">
      <c r="A709" t="s">
        <v>278</v>
      </c>
      <c r="B709" s="1">
        <v>44834</v>
      </c>
      <c r="C709" s="1">
        <v>44805</v>
      </c>
      <c r="D709">
        <v>0</v>
      </c>
      <c r="E709">
        <v>0</v>
      </c>
      <c r="F709">
        <v>0</v>
      </c>
      <c r="G709">
        <v>0</v>
      </c>
      <c r="H709">
        <v>0</v>
      </c>
      <c r="I709">
        <v>0</v>
      </c>
      <c r="J709">
        <v>0</v>
      </c>
      <c r="K709">
        <v>0</v>
      </c>
      <c r="L709">
        <v>0</v>
      </c>
      <c r="M709" s="1">
        <v>46233</v>
      </c>
    </row>
    <row r="710" spans="1:13" x14ac:dyDescent="0.2">
      <c r="A710" t="s">
        <v>75</v>
      </c>
      <c r="B710" s="1">
        <v>44227</v>
      </c>
      <c r="C710" s="1">
        <v>44197</v>
      </c>
      <c r="D710">
        <v>0</v>
      </c>
      <c r="E710">
        <v>0</v>
      </c>
      <c r="F710">
        <v>0</v>
      </c>
      <c r="G710">
        <v>0</v>
      </c>
      <c r="H710">
        <v>0</v>
      </c>
      <c r="I710">
        <v>0</v>
      </c>
      <c r="J710">
        <v>2</v>
      </c>
      <c r="K710">
        <v>0</v>
      </c>
      <c r="L710">
        <v>0</v>
      </c>
      <c r="M710" s="1">
        <v>46233</v>
      </c>
    </row>
    <row r="711" spans="1:13" x14ac:dyDescent="0.2">
      <c r="A711" t="s">
        <v>201</v>
      </c>
      <c r="B711" s="1">
        <v>44316</v>
      </c>
      <c r="C711" s="1">
        <v>44287</v>
      </c>
      <c r="D711">
        <v>0</v>
      </c>
      <c r="E711">
        <v>0</v>
      </c>
      <c r="F711">
        <v>0</v>
      </c>
      <c r="G711">
        <v>0</v>
      </c>
      <c r="H711">
        <v>0</v>
      </c>
      <c r="I711">
        <v>0</v>
      </c>
      <c r="J711">
        <v>0</v>
      </c>
      <c r="K711">
        <v>0</v>
      </c>
      <c r="L711">
        <v>0</v>
      </c>
      <c r="M711" s="1">
        <v>46233</v>
      </c>
    </row>
    <row r="712" spans="1:13" x14ac:dyDescent="0.2">
      <c r="A712" t="s">
        <v>201</v>
      </c>
      <c r="B712" s="1">
        <v>45230</v>
      </c>
      <c r="C712" s="1">
        <v>45200</v>
      </c>
      <c r="D712">
        <v>1</v>
      </c>
      <c r="E712">
        <v>100</v>
      </c>
      <c r="F712">
        <v>342000</v>
      </c>
      <c r="G712">
        <v>0</v>
      </c>
      <c r="H712">
        <v>0</v>
      </c>
      <c r="I712">
        <v>0</v>
      </c>
      <c r="J712">
        <v>0</v>
      </c>
      <c r="K712">
        <v>0</v>
      </c>
      <c r="L712">
        <v>0</v>
      </c>
      <c r="M712" s="1">
        <v>46233</v>
      </c>
    </row>
    <row r="713" spans="1:13" x14ac:dyDescent="0.2">
      <c r="A713" t="s">
        <v>74</v>
      </c>
      <c r="B713" s="1">
        <v>45322</v>
      </c>
      <c r="C713" s="1">
        <v>45292</v>
      </c>
      <c r="D713">
        <v>0</v>
      </c>
      <c r="E713">
        <v>0</v>
      </c>
      <c r="F713">
        <v>0</v>
      </c>
      <c r="G713">
        <v>0</v>
      </c>
      <c r="H713">
        <v>0</v>
      </c>
      <c r="I713">
        <v>0</v>
      </c>
      <c r="J713">
        <v>0</v>
      </c>
      <c r="K713">
        <v>0</v>
      </c>
      <c r="L713">
        <v>0</v>
      </c>
      <c r="M713" s="1">
        <v>46233</v>
      </c>
    </row>
    <row r="714" spans="1:13" x14ac:dyDescent="0.2">
      <c r="A714" t="s">
        <v>73</v>
      </c>
      <c r="B714" s="1">
        <v>45777</v>
      </c>
      <c r="C714" s="1">
        <v>45748</v>
      </c>
      <c r="D714">
        <v>0</v>
      </c>
      <c r="E714">
        <v>0</v>
      </c>
      <c r="F714">
        <v>0</v>
      </c>
      <c r="G714">
        <v>0</v>
      </c>
      <c r="H714">
        <v>0</v>
      </c>
      <c r="I714">
        <v>0</v>
      </c>
      <c r="J714">
        <v>0</v>
      </c>
      <c r="K714">
        <v>0</v>
      </c>
      <c r="L714">
        <v>0</v>
      </c>
      <c r="M714" s="1">
        <v>46233</v>
      </c>
    </row>
    <row r="715" spans="1:13" x14ac:dyDescent="0.2">
      <c r="A715" t="s">
        <v>77</v>
      </c>
      <c r="B715" s="1">
        <v>45107</v>
      </c>
      <c r="C715" s="1">
        <v>45078</v>
      </c>
      <c r="D715">
        <v>0</v>
      </c>
      <c r="E715">
        <v>0</v>
      </c>
      <c r="F715">
        <v>0</v>
      </c>
      <c r="G715">
        <v>0</v>
      </c>
      <c r="H715">
        <v>0</v>
      </c>
      <c r="I715">
        <v>0</v>
      </c>
      <c r="J715">
        <v>0</v>
      </c>
      <c r="K715">
        <v>0</v>
      </c>
      <c r="L715">
        <v>0</v>
      </c>
      <c r="M715" s="1">
        <v>46233</v>
      </c>
    </row>
    <row r="716" spans="1:13" x14ac:dyDescent="0.2">
      <c r="A716" t="s">
        <v>8916</v>
      </c>
      <c r="B716" s="1">
        <v>44773</v>
      </c>
      <c r="C716" s="1">
        <v>44743</v>
      </c>
      <c r="D716">
        <v>0</v>
      </c>
      <c r="E716">
        <v>0</v>
      </c>
      <c r="F716">
        <v>0</v>
      </c>
      <c r="G716">
        <v>0</v>
      </c>
      <c r="H716">
        <v>0</v>
      </c>
      <c r="I716">
        <v>0</v>
      </c>
      <c r="J716">
        <v>0</v>
      </c>
      <c r="K716">
        <v>0</v>
      </c>
      <c r="L716">
        <v>0</v>
      </c>
      <c r="M716" s="1">
        <v>46233</v>
      </c>
    </row>
    <row r="717" spans="1:13" x14ac:dyDescent="0.2">
      <c r="A717" t="s">
        <v>77</v>
      </c>
      <c r="B717" s="1">
        <v>44620</v>
      </c>
      <c r="C717" s="1">
        <v>44593</v>
      </c>
      <c r="D717">
        <v>0</v>
      </c>
      <c r="E717">
        <v>0</v>
      </c>
      <c r="F717">
        <v>0</v>
      </c>
      <c r="G717">
        <v>0</v>
      </c>
      <c r="H717">
        <v>0</v>
      </c>
      <c r="I717">
        <v>0</v>
      </c>
      <c r="J717">
        <v>0</v>
      </c>
      <c r="K717">
        <v>0</v>
      </c>
      <c r="L717">
        <v>0</v>
      </c>
      <c r="M717" s="1">
        <v>46233</v>
      </c>
    </row>
    <row r="718" spans="1:13" x14ac:dyDescent="0.2">
      <c r="A718" t="s">
        <v>77</v>
      </c>
      <c r="B718" s="1">
        <v>46081</v>
      </c>
      <c r="C718" s="1">
        <v>46054</v>
      </c>
      <c r="D718">
        <v>0</v>
      </c>
      <c r="E718">
        <v>0</v>
      </c>
      <c r="F718">
        <v>0</v>
      </c>
      <c r="G718">
        <v>0</v>
      </c>
      <c r="H718">
        <v>0</v>
      </c>
      <c r="I718">
        <v>0</v>
      </c>
      <c r="J718">
        <v>0</v>
      </c>
      <c r="K718">
        <v>0</v>
      </c>
      <c r="L718">
        <v>0</v>
      </c>
      <c r="M718" s="1">
        <v>46233</v>
      </c>
    </row>
    <row r="719" spans="1:13" x14ac:dyDescent="0.2">
      <c r="A719" t="s">
        <v>278</v>
      </c>
      <c r="B719" s="1">
        <v>45626</v>
      </c>
      <c r="C719" s="1">
        <v>45597</v>
      </c>
      <c r="D719">
        <v>0</v>
      </c>
      <c r="E719">
        <v>0</v>
      </c>
      <c r="F719">
        <v>0</v>
      </c>
      <c r="G719">
        <v>0</v>
      </c>
      <c r="H719">
        <v>0</v>
      </c>
      <c r="I719">
        <v>0</v>
      </c>
      <c r="J719">
        <v>0</v>
      </c>
      <c r="K719">
        <v>0</v>
      </c>
      <c r="L719">
        <v>0</v>
      </c>
      <c r="M719" s="1">
        <v>46233</v>
      </c>
    </row>
    <row r="720" spans="1:13" x14ac:dyDescent="0.2">
      <c r="A720" t="s">
        <v>278</v>
      </c>
      <c r="B720" s="1">
        <v>45961</v>
      </c>
      <c r="C720" s="1">
        <v>45931</v>
      </c>
      <c r="D720">
        <v>0</v>
      </c>
      <c r="E720">
        <v>0</v>
      </c>
      <c r="F720">
        <v>0</v>
      </c>
      <c r="G720">
        <v>0</v>
      </c>
      <c r="H720">
        <v>0</v>
      </c>
      <c r="I720">
        <v>0</v>
      </c>
      <c r="J720">
        <v>0</v>
      </c>
      <c r="K720">
        <v>0</v>
      </c>
      <c r="L720">
        <v>0</v>
      </c>
      <c r="M720" s="1">
        <v>46233</v>
      </c>
    </row>
    <row r="721" spans="1:13" x14ac:dyDescent="0.2">
      <c r="A721" t="s">
        <v>201</v>
      </c>
      <c r="B721" s="1">
        <v>45046</v>
      </c>
      <c r="C721" s="1">
        <v>45017</v>
      </c>
      <c r="D721">
        <v>0</v>
      </c>
      <c r="E721">
        <v>0</v>
      </c>
      <c r="F721">
        <v>0</v>
      </c>
      <c r="G721">
        <v>0</v>
      </c>
      <c r="H721">
        <v>0</v>
      </c>
      <c r="I721">
        <v>0</v>
      </c>
      <c r="J721">
        <v>0</v>
      </c>
      <c r="K721">
        <v>0</v>
      </c>
      <c r="L721">
        <v>0</v>
      </c>
      <c r="M721" s="1">
        <v>46233</v>
      </c>
    </row>
    <row r="722" spans="1:13" x14ac:dyDescent="0.2">
      <c r="A722" t="s">
        <v>74</v>
      </c>
      <c r="B722" s="1">
        <v>44286</v>
      </c>
      <c r="C722" s="1">
        <v>44256</v>
      </c>
      <c r="D722">
        <v>0</v>
      </c>
      <c r="E722">
        <v>0</v>
      </c>
      <c r="F722">
        <v>0</v>
      </c>
      <c r="G722">
        <v>0</v>
      </c>
      <c r="H722">
        <v>0</v>
      </c>
      <c r="I722">
        <v>0</v>
      </c>
      <c r="J722">
        <v>0</v>
      </c>
      <c r="K722">
        <v>0</v>
      </c>
      <c r="L722">
        <v>0</v>
      </c>
      <c r="M722" s="1">
        <v>46233</v>
      </c>
    </row>
    <row r="723" spans="1:13" x14ac:dyDescent="0.2">
      <c r="A723" t="s">
        <v>74</v>
      </c>
      <c r="B723" s="1">
        <v>44439</v>
      </c>
      <c r="C723" s="1">
        <v>44409</v>
      </c>
      <c r="D723">
        <v>0</v>
      </c>
      <c r="E723">
        <v>0</v>
      </c>
      <c r="F723">
        <v>0</v>
      </c>
      <c r="G723">
        <v>0</v>
      </c>
      <c r="H723">
        <v>0</v>
      </c>
      <c r="I723">
        <v>0</v>
      </c>
      <c r="J723">
        <v>0</v>
      </c>
      <c r="K723">
        <v>0</v>
      </c>
      <c r="L723">
        <v>0</v>
      </c>
      <c r="M723" s="1">
        <v>46233</v>
      </c>
    </row>
    <row r="724" spans="1:13" x14ac:dyDescent="0.2">
      <c r="A724" t="s">
        <v>74</v>
      </c>
      <c r="B724" s="1">
        <v>45382</v>
      </c>
      <c r="C724" s="1">
        <v>45352</v>
      </c>
      <c r="D724">
        <v>0</v>
      </c>
      <c r="E724">
        <v>0</v>
      </c>
      <c r="F724">
        <v>0</v>
      </c>
      <c r="G724">
        <v>0</v>
      </c>
      <c r="H724">
        <v>0</v>
      </c>
      <c r="I724">
        <v>0</v>
      </c>
      <c r="J724">
        <v>0</v>
      </c>
      <c r="K724">
        <v>0</v>
      </c>
      <c r="L724">
        <v>0</v>
      </c>
      <c r="M724" s="1">
        <v>46233</v>
      </c>
    </row>
    <row r="725" spans="1:13" x14ac:dyDescent="0.2">
      <c r="A725" t="s">
        <v>74</v>
      </c>
      <c r="B725" s="1">
        <v>45473</v>
      </c>
      <c r="C725" s="1">
        <v>45444</v>
      </c>
      <c r="D725">
        <v>0</v>
      </c>
      <c r="E725">
        <v>0</v>
      </c>
      <c r="F725">
        <v>0</v>
      </c>
      <c r="G725">
        <v>0</v>
      </c>
      <c r="H725">
        <v>0</v>
      </c>
      <c r="I725">
        <v>0</v>
      </c>
      <c r="J725">
        <v>0</v>
      </c>
      <c r="K725">
        <v>0</v>
      </c>
      <c r="L725">
        <v>0</v>
      </c>
      <c r="M725" s="1">
        <v>46233</v>
      </c>
    </row>
    <row r="726" spans="1:13" x14ac:dyDescent="0.2">
      <c r="A726" t="s">
        <v>74</v>
      </c>
      <c r="B726" s="1">
        <v>45626</v>
      </c>
      <c r="C726" s="1">
        <v>45597</v>
      </c>
      <c r="D726">
        <v>0</v>
      </c>
      <c r="E726">
        <v>0</v>
      </c>
      <c r="F726">
        <v>0</v>
      </c>
      <c r="G726">
        <v>0</v>
      </c>
      <c r="H726">
        <v>0</v>
      </c>
      <c r="I726">
        <v>0</v>
      </c>
      <c r="J726">
        <v>0</v>
      </c>
      <c r="K726">
        <v>0</v>
      </c>
      <c r="L726">
        <v>0</v>
      </c>
      <c r="M726" s="1">
        <v>46233</v>
      </c>
    </row>
    <row r="727" spans="1:13" x14ac:dyDescent="0.2">
      <c r="A727" t="s">
        <v>77</v>
      </c>
      <c r="B727" s="1">
        <v>45230</v>
      </c>
      <c r="C727" s="1">
        <v>45200</v>
      </c>
      <c r="D727">
        <v>0</v>
      </c>
      <c r="E727">
        <v>0</v>
      </c>
      <c r="F727">
        <v>0</v>
      </c>
      <c r="G727">
        <v>0</v>
      </c>
      <c r="H727">
        <v>0</v>
      </c>
      <c r="I727">
        <v>0</v>
      </c>
      <c r="J727">
        <v>0</v>
      </c>
      <c r="K727">
        <v>0</v>
      </c>
      <c r="L727">
        <v>0</v>
      </c>
      <c r="M727" s="1">
        <v>46233</v>
      </c>
    </row>
    <row r="728" spans="1:13" x14ac:dyDescent="0.2">
      <c r="A728" t="s">
        <v>77</v>
      </c>
      <c r="B728" s="1">
        <v>45535</v>
      </c>
      <c r="C728" s="1">
        <v>45505</v>
      </c>
      <c r="D728">
        <v>0</v>
      </c>
      <c r="E728">
        <v>0</v>
      </c>
      <c r="F728">
        <v>0</v>
      </c>
      <c r="G728">
        <v>0</v>
      </c>
      <c r="H728">
        <v>0</v>
      </c>
      <c r="I728">
        <v>0</v>
      </c>
      <c r="J728">
        <v>0</v>
      </c>
      <c r="K728">
        <v>0</v>
      </c>
      <c r="L728">
        <v>0</v>
      </c>
      <c r="M728" s="1">
        <v>46233</v>
      </c>
    </row>
    <row r="729" spans="1:13" x14ac:dyDescent="0.2">
      <c r="A729" t="s">
        <v>8916</v>
      </c>
      <c r="B729" s="1">
        <v>45291</v>
      </c>
      <c r="C729" s="1">
        <v>45261</v>
      </c>
      <c r="D729">
        <v>0</v>
      </c>
      <c r="E729">
        <v>0</v>
      </c>
      <c r="F729">
        <v>0</v>
      </c>
      <c r="G729">
        <v>0</v>
      </c>
      <c r="H729">
        <v>0</v>
      </c>
      <c r="I729">
        <v>0</v>
      </c>
      <c r="J729">
        <v>0</v>
      </c>
      <c r="K729">
        <v>0</v>
      </c>
      <c r="L729">
        <v>0</v>
      </c>
      <c r="M729" s="1">
        <v>46233</v>
      </c>
    </row>
    <row r="730" spans="1:13" x14ac:dyDescent="0.2">
      <c r="A730" t="s">
        <v>278</v>
      </c>
      <c r="B730" s="1">
        <v>44530</v>
      </c>
      <c r="C730" s="1">
        <v>44501</v>
      </c>
      <c r="D730">
        <v>0</v>
      </c>
      <c r="E730">
        <v>0</v>
      </c>
      <c r="F730">
        <v>0</v>
      </c>
      <c r="G730">
        <v>0</v>
      </c>
      <c r="H730">
        <v>0</v>
      </c>
      <c r="I730">
        <v>0</v>
      </c>
      <c r="J730">
        <v>0</v>
      </c>
      <c r="K730">
        <v>0</v>
      </c>
      <c r="L730">
        <v>0</v>
      </c>
      <c r="M730" s="1">
        <v>46233</v>
      </c>
    </row>
    <row r="731" spans="1:13" x14ac:dyDescent="0.2">
      <c r="A731" t="s">
        <v>278</v>
      </c>
      <c r="B731" s="1">
        <v>44926</v>
      </c>
      <c r="C731" s="1">
        <v>44896</v>
      </c>
      <c r="D731">
        <v>0</v>
      </c>
      <c r="E731">
        <v>0</v>
      </c>
      <c r="F731">
        <v>0</v>
      </c>
      <c r="G731">
        <v>0</v>
      </c>
      <c r="H731">
        <v>0</v>
      </c>
      <c r="I731">
        <v>0</v>
      </c>
      <c r="J731">
        <v>0</v>
      </c>
      <c r="K731">
        <v>0</v>
      </c>
      <c r="L731">
        <v>0</v>
      </c>
      <c r="M731" s="1">
        <v>46233</v>
      </c>
    </row>
    <row r="732" spans="1:13" x14ac:dyDescent="0.2">
      <c r="A732" t="s">
        <v>74</v>
      </c>
      <c r="B732" s="1">
        <v>46173</v>
      </c>
      <c r="C732" s="1">
        <v>46143</v>
      </c>
      <c r="D732">
        <v>0</v>
      </c>
      <c r="E732">
        <v>0</v>
      </c>
      <c r="F732">
        <v>0</v>
      </c>
      <c r="G732">
        <v>0</v>
      </c>
      <c r="H732">
        <v>0</v>
      </c>
      <c r="I732">
        <v>0</v>
      </c>
      <c r="J732">
        <v>0</v>
      </c>
      <c r="K732">
        <v>0</v>
      </c>
      <c r="L732">
        <v>0</v>
      </c>
      <c r="M732" s="1">
        <v>46233</v>
      </c>
    </row>
    <row r="733" spans="1:13" x14ac:dyDescent="0.2">
      <c r="A733" t="s">
        <v>73</v>
      </c>
      <c r="B733" s="1">
        <v>44255</v>
      </c>
      <c r="C733" s="1">
        <v>44228</v>
      </c>
      <c r="D733">
        <v>0</v>
      </c>
      <c r="E733">
        <v>0</v>
      </c>
      <c r="F733">
        <v>0</v>
      </c>
      <c r="G733">
        <v>0</v>
      </c>
      <c r="H733">
        <v>0</v>
      </c>
      <c r="I733">
        <v>0</v>
      </c>
      <c r="J733">
        <v>0</v>
      </c>
      <c r="K733">
        <v>0</v>
      </c>
      <c r="L733">
        <v>0</v>
      </c>
      <c r="M733" s="1">
        <v>46233</v>
      </c>
    </row>
    <row r="734" spans="1:13" x14ac:dyDescent="0.2">
      <c r="A734" t="s">
        <v>73</v>
      </c>
      <c r="B734" s="1">
        <v>44620</v>
      </c>
      <c r="C734" s="1">
        <v>44593</v>
      </c>
      <c r="D734">
        <v>0</v>
      </c>
      <c r="E734">
        <v>0</v>
      </c>
      <c r="F734">
        <v>0</v>
      </c>
      <c r="G734">
        <v>0</v>
      </c>
      <c r="H734">
        <v>0</v>
      </c>
      <c r="I734">
        <v>0</v>
      </c>
      <c r="J734">
        <v>0</v>
      </c>
      <c r="K734">
        <v>0</v>
      </c>
      <c r="L734">
        <v>0</v>
      </c>
      <c r="M734" s="1">
        <v>46233</v>
      </c>
    </row>
    <row r="735" spans="1:13" x14ac:dyDescent="0.2">
      <c r="A735" t="s">
        <v>77</v>
      </c>
      <c r="B735" s="1">
        <v>45565</v>
      </c>
      <c r="C735" s="1">
        <v>45536</v>
      </c>
      <c r="D735">
        <v>0</v>
      </c>
      <c r="E735">
        <v>0</v>
      </c>
      <c r="F735">
        <v>0</v>
      </c>
      <c r="G735">
        <v>0</v>
      </c>
      <c r="H735">
        <v>0</v>
      </c>
      <c r="I735">
        <v>0</v>
      </c>
      <c r="J735">
        <v>0</v>
      </c>
      <c r="K735">
        <v>0</v>
      </c>
      <c r="L735">
        <v>0</v>
      </c>
      <c r="M735" s="1">
        <v>46233</v>
      </c>
    </row>
    <row r="736" spans="1:13" x14ac:dyDescent="0.2">
      <c r="A736" t="s">
        <v>201</v>
      </c>
      <c r="B736" s="1">
        <v>44227</v>
      </c>
      <c r="C736" s="1">
        <v>44197</v>
      </c>
      <c r="D736">
        <v>0</v>
      </c>
      <c r="E736">
        <v>0</v>
      </c>
      <c r="F736">
        <v>0</v>
      </c>
      <c r="G736">
        <v>0</v>
      </c>
      <c r="H736">
        <v>0</v>
      </c>
      <c r="I736">
        <v>0</v>
      </c>
      <c r="J736">
        <v>0</v>
      </c>
      <c r="K736">
        <v>0</v>
      </c>
      <c r="L736">
        <v>0</v>
      </c>
      <c r="M736" s="1">
        <v>46233</v>
      </c>
    </row>
    <row r="737" spans="1:13" x14ac:dyDescent="0.2">
      <c r="A737" t="s">
        <v>201</v>
      </c>
      <c r="B737" s="1">
        <v>44377</v>
      </c>
      <c r="C737" s="1">
        <v>44348</v>
      </c>
      <c r="D737">
        <v>0</v>
      </c>
      <c r="E737">
        <v>0</v>
      </c>
      <c r="F737">
        <v>0</v>
      </c>
      <c r="G737">
        <v>0</v>
      </c>
      <c r="H737">
        <v>0</v>
      </c>
      <c r="I737">
        <v>0</v>
      </c>
      <c r="J737">
        <v>0</v>
      </c>
      <c r="K737">
        <v>0</v>
      </c>
      <c r="L737">
        <v>0</v>
      </c>
      <c r="M737" s="1">
        <v>46233</v>
      </c>
    </row>
    <row r="738" spans="1:13" x14ac:dyDescent="0.2">
      <c r="A738" t="s">
        <v>73</v>
      </c>
      <c r="B738" s="1">
        <v>44957</v>
      </c>
      <c r="C738" s="1">
        <v>44927</v>
      </c>
      <c r="D738">
        <v>0</v>
      </c>
      <c r="E738">
        <v>0</v>
      </c>
      <c r="F738">
        <v>0</v>
      </c>
      <c r="G738">
        <v>0</v>
      </c>
      <c r="H738">
        <v>0</v>
      </c>
      <c r="I738">
        <v>0</v>
      </c>
      <c r="J738">
        <v>0</v>
      </c>
      <c r="K738">
        <v>0</v>
      </c>
      <c r="L738">
        <v>0</v>
      </c>
      <c r="M738" s="1">
        <v>46233</v>
      </c>
    </row>
    <row r="739" spans="1:13" x14ac:dyDescent="0.2">
      <c r="A739" t="s">
        <v>8916</v>
      </c>
      <c r="B739" s="1">
        <v>45016</v>
      </c>
      <c r="C739" s="1">
        <v>44986</v>
      </c>
      <c r="D739">
        <v>0</v>
      </c>
      <c r="E739">
        <v>0</v>
      </c>
      <c r="F739">
        <v>0</v>
      </c>
      <c r="G739">
        <v>0</v>
      </c>
      <c r="H739">
        <v>0</v>
      </c>
      <c r="I739">
        <v>0</v>
      </c>
      <c r="J739">
        <v>0</v>
      </c>
      <c r="K739">
        <v>0</v>
      </c>
      <c r="L739">
        <v>0</v>
      </c>
      <c r="M739" s="1">
        <v>46233</v>
      </c>
    </row>
    <row r="740" spans="1:13" x14ac:dyDescent="0.2">
      <c r="A740" t="s">
        <v>8916</v>
      </c>
      <c r="B740" s="1">
        <v>45777</v>
      </c>
      <c r="C740" s="1">
        <v>45748</v>
      </c>
      <c r="D740">
        <v>0</v>
      </c>
      <c r="E740">
        <v>0</v>
      </c>
      <c r="F740">
        <v>0</v>
      </c>
      <c r="G740">
        <v>0</v>
      </c>
      <c r="H740">
        <v>0</v>
      </c>
      <c r="I740">
        <v>0</v>
      </c>
      <c r="J740">
        <v>0</v>
      </c>
      <c r="K740">
        <v>0</v>
      </c>
      <c r="L740">
        <v>0</v>
      </c>
      <c r="M740" s="1">
        <v>46233</v>
      </c>
    </row>
    <row r="741" spans="1:13" x14ac:dyDescent="0.2">
      <c r="A741" t="s">
        <v>201</v>
      </c>
      <c r="B741" s="1">
        <v>45504</v>
      </c>
      <c r="C741" s="1">
        <v>45474</v>
      </c>
      <c r="D741">
        <v>1</v>
      </c>
      <c r="E741">
        <v>100</v>
      </c>
      <c r="F741">
        <v>342000</v>
      </c>
      <c r="G741">
        <v>0</v>
      </c>
      <c r="H741">
        <v>0</v>
      </c>
      <c r="I741">
        <v>0</v>
      </c>
      <c r="J741">
        <v>0</v>
      </c>
      <c r="K741">
        <v>0</v>
      </c>
      <c r="L741">
        <v>0</v>
      </c>
      <c r="M741" s="1">
        <v>46233</v>
      </c>
    </row>
    <row r="742" spans="1:13" x14ac:dyDescent="0.2">
      <c r="A742" t="s">
        <v>74</v>
      </c>
      <c r="B742" s="1">
        <v>45565</v>
      </c>
      <c r="C742" s="1">
        <v>45536</v>
      </c>
      <c r="D742">
        <v>0</v>
      </c>
      <c r="E742">
        <v>0</v>
      </c>
      <c r="F742">
        <v>0</v>
      </c>
      <c r="G742">
        <v>0</v>
      </c>
      <c r="H742">
        <v>0</v>
      </c>
      <c r="I742">
        <v>0</v>
      </c>
      <c r="J742">
        <v>0</v>
      </c>
      <c r="K742">
        <v>0</v>
      </c>
      <c r="L742">
        <v>0</v>
      </c>
      <c r="M742" s="1">
        <v>46233</v>
      </c>
    </row>
    <row r="743" spans="1:13" x14ac:dyDescent="0.2">
      <c r="A743" t="s">
        <v>77</v>
      </c>
      <c r="B743" s="1">
        <v>46142</v>
      </c>
      <c r="C743" s="1">
        <v>46113</v>
      </c>
      <c r="D743">
        <v>0</v>
      </c>
      <c r="E743">
        <v>0</v>
      </c>
      <c r="F743">
        <v>0</v>
      </c>
      <c r="G743">
        <v>0</v>
      </c>
      <c r="H743">
        <v>0</v>
      </c>
      <c r="I743">
        <v>0</v>
      </c>
      <c r="J743">
        <v>0</v>
      </c>
      <c r="K743">
        <v>0</v>
      </c>
      <c r="L743">
        <v>0</v>
      </c>
      <c r="M743" s="1">
        <v>46233</v>
      </c>
    </row>
    <row r="744" spans="1:13" x14ac:dyDescent="0.2">
      <c r="A744" t="s">
        <v>77</v>
      </c>
      <c r="B744" s="1">
        <v>46173</v>
      </c>
      <c r="C744" s="1">
        <v>46143</v>
      </c>
      <c r="D744">
        <v>0</v>
      </c>
      <c r="E744">
        <v>0</v>
      </c>
      <c r="F744">
        <v>0</v>
      </c>
      <c r="G744">
        <v>0</v>
      </c>
      <c r="H744">
        <v>0</v>
      </c>
      <c r="I744">
        <v>0</v>
      </c>
      <c r="J744">
        <v>0</v>
      </c>
      <c r="K744">
        <v>0</v>
      </c>
      <c r="L744">
        <v>0</v>
      </c>
      <c r="M744" s="1">
        <v>46233</v>
      </c>
    </row>
    <row r="745" spans="1:13" x14ac:dyDescent="0.2">
      <c r="A745" t="s">
        <v>8916</v>
      </c>
      <c r="B745" s="1">
        <v>45351</v>
      </c>
      <c r="C745" s="1">
        <v>45323</v>
      </c>
      <c r="D745">
        <v>0</v>
      </c>
      <c r="E745">
        <v>0</v>
      </c>
      <c r="F745">
        <v>0</v>
      </c>
      <c r="G745">
        <v>0</v>
      </c>
      <c r="H745">
        <v>0</v>
      </c>
      <c r="I745">
        <v>0</v>
      </c>
      <c r="J745">
        <v>0</v>
      </c>
      <c r="K745">
        <v>0</v>
      </c>
      <c r="L745">
        <v>0</v>
      </c>
      <c r="M745" s="1">
        <v>46233</v>
      </c>
    </row>
    <row r="746" spans="1:13" x14ac:dyDescent="0.2">
      <c r="A746" t="s">
        <v>278</v>
      </c>
      <c r="B746" s="1">
        <v>44712</v>
      </c>
      <c r="C746" s="1">
        <v>44682</v>
      </c>
      <c r="D746">
        <v>0</v>
      </c>
      <c r="E746">
        <v>0</v>
      </c>
      <c r="F746">
        <v>0</v>
      </c>
      <c r="G746">
        <v>0</v>
      </c>
      <c r="H746">
        <v>0</v>
      </c>
      <c r="I746">
        <v>0</v>
      </c>
      <c r="J746">
        <v>0</v>
      </c>
      <c r="K746">
        <v>0</v>
      </c>
      <c r="L746">
        <v>0</v>
      </c>
      <c r="M746" s="1">
        <v>46233</v>
      </c>
    </row>
    <row r="747" spans="1:13" x14ac:dyDescent="0.2">
      <c r="A747" t="s">
        <v>278</v>
      </c>
      <c r="B747" s="1">
        <v>45443</v>
      </c>
      <c r="C747" s="1">
        <v>45413</v>
      </c>
      <c r="D747">
        <v>0</v>
      </c>
      <c r="E747">
        <v>0</v>
      </c>
      <c r="F747">
        <v>0</v>
      </c>
      <c r="G747">
        <v>0</v>
      </c>
      <c r="H747">
        <v>0</v>
      </c>
      <c r="I747">
        <v>0</v>
      </c>
      <c r="J747">
        <v>0</v>
      </c>
      <c r="K747">
        <v>0</v>
      </c>
      <c r="L747">
        <v>0</v>
      </c>
      <c r="M747" s="1">
        <v>46233</v>
      </c>
    </row>
    <row r="748" spans="1:13" x14ac:dyDescent="0.2">
      <c r="A748" t="s">
        <v>74</v>
      </c>
      <c r="B748" s="1">
        <v>45930</v>
      </c>
      <c r="C748" s="1">
        <v>45901</v>
      </c>
      <c r="D748">
        <v>0</v>
      </c>
      <c r="E748">
        <v>0</v>
      </c>
      <c r="F748">
        <v>0</v>
      </c>
      <c r="G748">
        <v>0</v>
      </c>
      <c r="H748">
        <v>0</v>
      </c>
      <c r="I748">
        <v>0</v>
      </c>
      <c r="J748">
        <v>0</v>
      </c>
      <c r="K748">
        <v>0</v>
      </c>
      <c r="L748">
        <v>0</v>
      </c>
      <c r="M748" s="1">
        <v>46233</v>
      </c>
    </row>
    <row r="749" spans="1:13" x14ac:dyDescent="0.2">
      <c r="A749" t="s">
        <v>77</v>
      </c>
      <c r="B749" s="1">
        <v>45138</v>
      </c>
      <c r="C749" s="1">
        <v>45108</v>
      </c>
      <c r="D749">
        <v>0</v>
      </c>
      <c r="E749">
        <v>0</v>
      </c>
      <c r="F749">
        <v>0</v>
      </c>
      <c r="G749">
        <v>0</v>
      </c>
      <c r="H749">
        <v>0</v>
      </c>
      <c r="I749">
        <v>0</v>
      </c>
      <c r="J749">
        <v>0</v>
      </c>
      <c r="K749">
        <v>0</v>
      </c>
      <c r="L749">
        <v>0</v>
      </c>
      <c r="M749" s="1">
        <v>46233</v>
      </c>
    </row>
    <row r="750" spans="1:13" x14ac:dyDescent="0.2">
      <c r="A750" t="s">
        <v>8916</v>
      </c>
      <c r="B750" s="1">
        <v>44316</v>
      </c>
      <c r="C750" s="1">
        <v>44287</v>
      </c>
      <c r="D750">
        <v>0</v>
      </c>
      <c r="E750">
        <v>0</v>
      </c>
      <c r="F750">
        <v>0</v>
      </c>
      <c r="G750">
        <v>0</v>
      </c>
      <c r="H750">
        <v>0</v>
      </c>
      <c r="I750">
        <v>0</v>
      </c>
      <c r="J750">
        <v>0</v>
      </c>
      <c r="K750">
        <v>0</v>
      </c>
      <c r="L750">
        <v>0</v>
      </c>
      <c r="M750" s="1">
        <v>46233</v>
      </c>
    </row>
    <row r="751" spans="1:13" x14ac:dyDescent="0.2">
      <c r="A751" t="s">
        <v>8916</v>
      </c>
      <c r="B751" s="1">
        <v>44377</v>
      </c>
      <c r="C751" s="1">
        <v>44348</v>
      </c>
      <c r="D751">
        <v>0</v>
      </c>
      <c r="E751">
        <v>0</v>
      </c>
      <c r="F751">
        <v>0</v>
      </c>
      <c r="G751">
        <v>0</v>
      </c>
      <c r="H751">
        <v>0</v>
      </c>
      <c r="I751">
        <v>0</v>
      </c>
      <c r="J751">
        <v>0</v>
      </c>
      <c r="K751">
        <v>0</v>
      </c>
      <c r="L751">
        <v>0</v>
      </c>
      <c r="M751" s="1">
        <v>46233</v>
      </c>
    </row>
    <row r="752" spans="1:13" x14ac:dyDescent="0.2">
      <c r="A752" t="s">
        <v>278</v>
      </c>
      <c r="B752" s="1">
        <v>45169</v>
      </c>
      <c r="C752" s="1">
        <v>45139</v>
      </c>
      <c r="D752">
        <v>0</v>
      </c>
      <c r="E752">
        <v>0</v>
      </c>
      <c r="F752">
        <v>0</v>
      </c>
      <c r="G752">
        <v>0</v>
      </c>
      <c r="H752">
        <v>0</v>
      </c>
      <c r="I752">
        <v>0</v>
      </c>
      <c r="J752">
        <v>0</v>
      </c>
      <c r="K752">
        <v>0</v>
      </c>
      <c r="L752">
        <v>0</v>
      </c>
      <c r="M752" s="1">
        <v>46233</v>
      </c>
    </row>
    <row r="753" spans="1:13" x14ac:dyDescent="0.2">
      <c r="A753" t="s">
        <v>201</v>
      </c>
      <c r="B753" s="1">
        <v>44500</v>
      </c>
      <c r="C753" s="1">
        <v>44470</v>
      </c>
      <c r="D753">
        <v>0</v>
      </c>
      <c r="E753">
        <v>0</v>
      </c>
      <c r="F753">
        <v>0</v>
      </c>
      <c r="G753">
        <v>0</v>
      </c>
      <c r="H753">
        <v>0</v>
      </c>
      <c r="I753">
        <v>0</v>
      </c>
      <c r="J753">
        <v>0</v>
      </c>
      <c r="K753">
        <v>0</v>
      </c>
      <c r="L753">
        <v>0</v>
      </c>
      <c r="M753" s="1">
        <v>46233</v>
      </c>
    </row>
    <row r="754" spans="1:13" x14ac:dyDescent="0.2">
      <c r="A754" t="s">
        <v>201</v>
      </c>
      <c r="B754" s="1">
        <v>44651</v>
      </c>
      <c r="C754" s="1">
        <v>44621</v>
      </c>
      <c r="D754">
        <v>0</v>
      </c>
      <c r="E754">
        <v>0</v>
      </c>
      <c r="F754">
        <v>0</v>
      </c>
      <c r="G754">
        <v>0</v>
      </c>
      <c r="H754">
        <v>0</v>
      </c>
      <c r="I754">
        <v>0</v>
      </c>
      <c r="J754">
        <v>0</v>
      </c>
      <c r="K754">
        <v>0</v>
      </c>
      <c r="L754">
        <v>0</v>
      </c>
      <c r="M754" s="1">
        <v>46233</v>
      </c>
    </row>
    <row r="755" spans="1:13" x14ac:dyDescent="0.2">
      <c r="A755" t="s">
        <v>201</v>
      </c>
      <c r="B755" s="1">
        <v>45291</v>
      </c>
      <c r="C755" s="1">
        <v>45261</v>
      </c>
      <c r="D755">
        <v>1</v>
      </c>
      <c r="E755">
        <v>100</v>
      </c>
      <c r="F755">
        <v>342000</v>
      </c>
      <c r="G755">
        <v>0</v>
      </c>
      <c r="H755">
        <v>0</v>
      </c>
      <c r="I755">
        <v>0</v>
      </c>
      <c r="J755">
        <v>0</v>
      </c>
      <c r="K755">
        <v>0</v>
      </c>
      <c r="L755">
        <v>0</v>
      </c>
      <c r="M755" s="1">
        <v>46233</v>
      </c>
    </row>
    <row r="756" spans="1:13" x14ac:dyDescent="0.2">
      <c r="A756" t="s">
        <v>74</v>
      </c>
      <c r="B756" s="1">
        <v>46022</v>
      </c>
      <c r="C756" s="1">
        <v>45992</v>
      </c>
      <c r="D756">
        <v>0</v>
      </c>
      <c r="E756">
        <v>0</v>
      </c>
      <c r="F756">
        <v>0</v>
      </c>
      <c r="G756">
        <v>0</v>
      </c>
      <c r="H756">
        <v>0</v>
      </c>
      <c r="I756">
        <v>0</v>
      </c>
      <c r="J756">
        <v>0</v>
      </c>
      <c r="K756">
        <v>0</v>
      </c>
      <c r="L756">
        <v>0</v>
      </c>
      <c r="M756" s="1">
        <v>46233</v>
      </c>
    </row>
    <row r="757" spans="1:13" x14ac:dyDescent="0.2">
      <c r="A757" t="s">
        <v>73</v>
      </c>
      <c r="B757" s="1">
        <v>45382</v>
      </c>
      <c r="C757" s="1">
        <v>45352</v>
      </c>
      <c r="D757">
        <v>0</v>
      </c>
      <c r="E757">
        <v>0</v>
      </c>
      <c r="F757">
        <v>0</v>
      </c>
      <c r="G757">
        <v>0</v>
      </c>
      <c r="H757">
        <v>0</v>
      </c>
      <c r="I757">
        <v>0</v>
      </c>
      <c r="J757">
        <v>0</v>
      </c>
      <c r="K757">
        <v>0</v>
      </c>
      <c r="L757">
        <v>0</v>
      </c>
      <c r="M757" s="1">
        <v>46233</v>
      </c>
    </row>
    <row r="758" spans="1:13" x14ac:dyDescent="0.2">
      <c r="A758" t="s">
        <v>77</v>
      </c>
      <c r="B758" s="1">
        <v>45596</v>
      </c>
      <c r="C758" s="1">
        <v>45566</v>
      </c>
      <c r="D758">
        <v>0</v>
      </c>
      <c r="E758">
        <v>0</v>
      </c>
      <c r="F758">
        <v>0</v>
      </c>
      <c r="G758">
        <v>0</v>
      </c>
      <c r="H758">
        <v>0</v>
      </c>
      <c r="I758">
        <v>0</v>
      </c>
      <c r="J758">
        <v>0</v>
      </c>
      <c r="K758">
        <v>0</v>
      </c>
      <c r="L758">
        <v>0</v>
      </c>
      <c r="M758" s="1">
        <v>46233</v>
      </c>
    </row>
    <row r="759" spans="1:13" x14ac:dyDescent="0.2">
      <c r="A759" t="s">
        <v>77</v>
      </c>
      <c r="B759" s="1">
        <v>45626</v>
      </c>
      <c r="C759" s="1">
        <v>45597</v>
      </c>
      <c r="D759">
        <v>0</v>
      </c>
      <c r="E759">
        <v>0</v>
      </c>
      <c r="F759">
        <v>0</v>
      </c>
      <c r="G759">
        <v>0</v>
      </c>
      <c r="H759">
        <v>0</v>
      </c>
      <c r="I759">
        <v>0</v>
      </c>
      <c r="J759">
        <v>0</v>
      </c>
      <c r="K759">
        <v>0</v>
      </c>
      <c r="L759">
        <v>0</v>
      </c>
      <c r="M759" s="1">
        <v>46233</v>
      </c>
    </row>
    <row r="760" spans="1:13" x14ac:dyDescent="0.2">
      <c r="A760" t="s">
        <v>77</v>
      </c>
      <c r="B760" s="1">
        <v>45657</v>
      </c>
      <c r="C760" s="1">
        <v>45627</v>
      </c>
      <c r="D760">
        <v>0</v>
      </c>
      <c r="E760">
        <v>0</v>
      </c>
      <c r="F760">
        <v>0</v>
      </c>
      <c r="G760">
        <v>0</v>
      </c>
      <c r="H760">
        <v>0</v>
      </c>
      <c r="I760">
        <v>0</v>
      </c>
      <c r="J760">
        <v>0</v>
      </c>
      <c r="K760">
        <v>0</v>
      </c>
      <c r="L760">
        <v>0</v>
      </c>
      <c r="M760" s="1">
        <v>46233</v>
      </c>
    </row>
    <row r="761" spans="1:13" x14ac:dyDescent="0.2">
      <c r="A761" t="s">
        <v>278</v>
      </c>
      <c r="B761" s="1">
        <v>45351</v>
      </c>
      <c r="C761" s="1">
        <v>45323</v>
      </c>
      <c r="D761">
        <v>0</v>
      </c>
      <c r="E761">
        <v>0</v>
      </c>
      <c r="F761">
        <v>0</v>
      </c>
      <c r="G761">
        <v>0</v>
      </c>
      <c r="H761">
        <v>0</v>
      </c>
      <c r="I761">
        <v>0</v>
      </c>
      <c r="J761">
        <v>0</v>
      </c>
      <c r="K761">
        <v>0</v>
      </c>
      <c r="L761">
        <v>0</v>
      </c>
      <c r="M761" s="1">
        <v>46233</v>
      </c>
    </row>
    <row r="762" spans="1:13" x14ac:dyDescent="0.2">
      <c r="A762" t="s">
        <v>74</v>
      </c>
      <c r="B762" s="1">
        <v>44377</v>
      </c>
      <c r="C762" s="1">
        <v>44348</v>
      </c>
      <c r="D762">
        <v>0</v>
      </c>
      <c r="E762">
        <v>0</v>
      </c>
      <c r="F762">
        <v>0</v>
      </c>
      <c r="G762">
        <v>0</v>
      </c>
      <c r="H762">
        <v>0</v>
      </c>
      <c r="I762">
        <v>0</v>
      </c>
      <c r="J762">
        <v>0</v>
      </c>
      <c r="K762">
        <v>0</v>
      </c>
      <c r="L762">
        <v>0</v>
      </c>
      <c r="M762" s="1">
        <v>46233</v>
      </c>
    </row>
    <row r="763" spans="1:13" x14ac:dyDescent="0.2">
      <c r="A763" t="s">
        <v>74</v>
      </c>
      <c r="B763" s="1">
        <v>44500</v>
      </c>
      <c r="C763" s="1">
        <v>44470</v>
      </c>
      <c r="D763">
        <v>0</v>
      </c>
      <c r="E763">
        <v>0</v>
      </c>
      <c r="F763">
        <v>0</v>
      </c>
      <c r="G763">
        <v>0</v>
      </c>
      <c r="H763">
        <v>0</v>
      </c>
      <c r="I763">
        <v>0</v>
      </c>
      <c r="J763">
        <v>0</v>
      </c>
      <c r="K763">
        <v>0</v>
      </c>
      <c r="L763">
        <v>0</v>
      </c>
      <c r="M763" s="1">
        <v>46233</v>
      </c>
    </row>
    <row r="764" spans="1:13" x14ac:dyDescent="0.2">
      <c r="A764" t="s">
        <v>73</v>
      </c>
      <c r="B764" s="1">
        <v>44377</v>
      </c>
      <c r="C764" s="1">
        <v>44348</v>
      </c>
      <c r="D764">
        <v>0</v>
      </c>
      <c r="E764">
        <v>0</v>
      </c>
      <c r="F764">
        <v>0</v>
      </c>
      <c r="G764">
        <v>0</v>
      </c>
      <c r="H764">
        <v>0</v>
      </c>
      <c r="I764">
        <v>0</v>
      </c>
      <c r="J764">
        <v>0</v>
      </c>
      <c r="K764">
        <v>0</v>
      </c>
      <c r="L764">
        <v>0</v>
      </c>
      <c r="M764" s="1">
        <v>46233</v>
      </c>
    </row>
    <row r="765" spans="1:13" x14ac:dyDescent="0.2">
      <c r="A765" t="s">
        <v>77</v>
      </c>
      <c r="B765" s="1">
        <v>45046</v>
      </c>
      <c r="C765" s="1">
        <v>45017</v>
      </c>
      <c r="D765">
        <v>0</v>
      </c>
      <c r="E765">
        <v>0</v>
      </c>
      <c r="F765">
        <v>0</v>
      </c>
      <c r="G765">
        <v>0</v>
      </c>
      <c r="H765">
        <v>0</v>
      </c>
      <c r="I765">
        <v>0</v>
      </c>
      <c r="J765">
        <v>0</v>
      </c>
      <c r="K765">
        <v>0</v>
      </c>
      <c r="L765">
        <v>0</v>
      </c>
      <c r="M765" s="1">
        <v>46233</v>
      </c>
    </row>
    <row r="766" spans="1:13" x14ac:dyDescent="0.2">
      <c r="A766" t="s">
        <v>77</v>
      </c>
      <c r="B766" s="1">
        <v>46203</v>
      </c>
      <c r="C766" s="1">
        <v>46174</v>
      </c>
      <c r="D766">
        <v>0</v>
      </c>
      <c r="E766">
        <v>0</v>
      </c>
      <c r="F766">
        <v>0</v>
      </c>
      <c r="G766">
        <v>0</v>
      </c>
      <c r="H766">
        <v>0</v>
      </c>
      <c r="I766">
        <v>0</v>
      </c>
      <c r="J766">
        <v>0</v>
      </c>
      <c r="K766">
        <v>0</v>
      </c>
      <c r="L766">
        <v>0</v>
      </c>
      <c r="M766" s="1">
        <v>46233</v>
      </c>
    </row>
    <row r="767" spans="1:13" x14ac:dyDescent="0.2">
      <c r="A767" t="s">
        <v>8916</v>
      </c>
      <c r="B767" s="1">
        <v>44804</v>
      </c>
      <c r="C767" s="1">
        <v>44774</v>
      </c>
      <c r="D767">
        <v>0</v>
      </c>
      <c r="E767">
        <v>0</v>
      </c>
      <c r="F767">
        <v>0</v>
      </c>
      <c r="G767">
        <v>0</v>
      </c>
      <c r="H767">
        <v>0</v>
      </c>
      <c r="I767">
        <v>0</v>
      </c>
      <c r="J767">
        <v>0</v>
      </c>
      <c r="K767">
        <v>0</v>
      </c>
      <c r="L767">
        <v>0</v>
      </c>
      <c r="M767" s="1">
        <v>46233</v>
      </c>
    </row>
    <row r="768" spans="1:13" x14ac:dyDescent="0.2">
      <c r="A768" t="s">
        <v>278</v>
      </c>
      <c r="B768" s="1">
        <v>44286</v>
      </c>
      <c r="C768" s="1">
        <v>44256</v>
      </c>
      <c r="D768">
        <v>0</v>
      </c>
      <c r="E768">
        <v>0</v>
      </c>
      <c r="F768">
        <v>0</v>
      </c>
      <c r="G768">
        <v>0</v>
      </c>
      <c r="H768">
        <v>0</v>
      </c>
      <c r="I768">
        <v>0</v>
      </c>
      <c r="J768">
        <v>0</v>
      </c>
      <c r="K768">
        <v>0</v>
      </c>
      <c r="L768">
        <v>0</v>
      </c>
      <c r="M768" s="1">
        <v>46233</v>
      </c>
    </row>
    <row r="769" spans="1:13" x14ac:dyDescent="0.2">
      <c r="A769" t="s">
        <v>278</v>
      </c>
      <c r="B769" s="1">
        <v>44408</v>
      </c>
      <c r="C769" s="1">
        <v>44378</v>
      </c>
      <c r="D769">
        <v>0</v>
      </c>
      <c r="E769">
        <v>0</v>
      </c>
      <c r="F769">
        <v>0</v>
      </c>
      <c r="G769">
        <v>0</v>
      </c>
      <c r="H769">
        <v>0</v>
      </c>
      <c r="I769">
        <v>0</v>
      </c>
      <c r="J769">
        <v>0</v>
      </c>
      <c r="K769">
        <v>0</v>
      </c>
      <c r="L769">
        <v>0</v>
      </c>
      <c r="M769" s="1">
        <v>46233</v>
      </c>
    </row>
    <row r="770" spans="1:13" x14ac:dyDescent="0.2">
      <c r="A770" t="s">
        <v>74</v>
      </c>
      <c r="B770" s="1">
        <v>44316</v>
      </c>
      <c r="C770" s="1">
        <v>44287</v>
      </c>
      <c r="D770">
        <v>0</v>
      </c>
      <c r="E770">
        <v>0</v>
      </c>
      <c r="F770">
        <v>0</v>
      </c>
      <c r="G770">
        <v>0</v>
      </c>
      <c r="H770">
        <v>0</v>
      </c>
      <c r="I770">
        <v>0</v>
      </c>
      <c r="J770">
        <v>0</v>
      </c>
      <c r="K770">
        <v>0</v>
      </c>
      <c r="L770">
        <v>0</v>
      </c>
      <c r="M770" s="1">
        <v>46233</v>
      </c>
    </row>
    <row r="771" spans="1:13" x14ac:dyDescent="0.2">
      <c r="A771" t="s">
        <v>77</v>
      </c>
      <c r="B771" s="1">
        <v>44561</v>
      </c>
      <c r="C771" s="1">
        <v>44531</v>
      </c>
      <c r="D771">
        <v>0</v>
      </c>
      <c r="E771">
        <v>0</v>
      </c>
      <c r="F771">
        <v>0</v>
      </c>
      <c r="G771">
        <v>0</v>
      </c>
      <c r="H771">
        <v>0</v>
      </c>
      <c r="I771">
        <v>0</v>
      </c>
      <c r="J771">
        <v>0</v>
      </c>
      <c r="K771">
        <v>0</v>
      </c>
      <c r="L771">
        <v>0</v>
      </c>
      <c r="M771" s="1">
        <v>46233</v>
      </c>
    </row>
    <row r="772" spans="1:13" x14ac:dyDescent="0.2">
      <c r="A772" t="s">
        <v>8916</v>
      </c>
      <c r="B772" s="1">
        <v>44347</v>
      </c>
      <c r="C772" s="1">
        <v>44317</v>
      </c>
      <c r="D772">
        <v>0</v>
      </c>
      <c r="E772">
        <v>0</v>
      </c>
      <c r="F772">
        <v>0</v>
      </c>
      <c r="G772">
        <v>0</v>
      </c>
      <c r="H772">
        <v>0</v>
      </c>
      <c r="I772">
        <v>0</v>
      </c>
      <c r="J772">
        <v>0</v>
      </c>
      <c r="K772">
        <v>0</v>
      </c>
      <c r="L772">
        <v>0</v>
      </c>
      <c r="M772" s="1">
        <v>46233</v>
      </c>
    </row>
    <row r="773" spans="1:13" x14ac:dyDescent="0.2">
      <c r="A773" t="s">
        <v>8916</v>
      </c>
      <c r="B773" s="1">
        <v>45322</v>
      </c>
      <c r="C773" s="1">
        <v>45292</v>
      </c>
      <c r="D773">
        <v>0</v>
      </c>
      <c r="E773">
        <v>0</v>
      </c>
      <c r="F773">
        <v>0</v>
      </c>
      <c r="G773">
        <v>0</v>
      </c>
      <c r="H773">
        <v>0</v>
      </c>
      <c r="I773">
        <v>0</v>
      </c>
      <c r="J773">
        <v>0</v>
      </c>
      <c r="K773">
        <v>0</v>
      </c>
      <c r="L773">
        <v>0</v>
      </c>
      <c r="M773" s="1">
        <v>46233</v>
      </c>
    </row>
    <row r="774" spans="1:13" x14ac:dyDescent="0.2">
      <c r="A774" t="s">
        <v>8916</v>
      </c>
      <c r="B774" s="1">
        <v>45716</v>
      </c>
      <c r="C774" s="1">
        <v>45689</v>
      </c>
      <c r="D774">
        <v>0</v>
      </c>
      <c r="E774">
        <v>0</v>
      </c>
      <c r="F774">
        <v>0</v>
      </c>
      <c r="G774">
        <v>0</v>
      </c>
      <c r="H774">
        <v>0</v>
      </c>
      <c r="I774">
        <v>0</v>
      </c>
      <c r="J774">
        <v>0</v>
      </c>
      <c r="K774">
        <v>0</v>
      </c>
      <c r="L774">
        <v>0</v>
      </c>
      <c r="M774" s="1">
        <v>46233</v>
      </c>
    </row>
    <row r="775" spans="1:13" x14ac:dyDescent="0.2">
      <c r="A775" t="s">
        <v>278</v>
      </c>
      <c r="B775" s="1">
        <v>44865</v>
      </c>
      <c r="C775" s="1">
        <v>44835</v>
      </c>
      <c r="D775">
        <v>0</v>
      </c>
      <c r="E775">
        <v>0</v>
      </c>
      <c r="F775">
        <v>0</v>
      </c>
      <c r="G775">
        <v>0</v>
      </c>
      <c r="H775">
        <v>0</v>
      </c>
      <c r="I775">
        <v>0</v>
      </c>
      <c r="J775">
        <v>0</v>
      </c>
      <c r="K775">
        <v>0</v>
      </c>
      <c r="L775">
        <v>0</v>
      </c>
      <c r="M775" s="1">
        <v>46233</v>
      </c>
    </row>
    <row r="776" spans="1:13" x14ac:dyDescent="0.2">
      <c r="A776" t="s">
        <v>75</v>
      </c>
      <c r="B776" s="1">
        <v>45869</v>
      </c>
      <c r="C776" s="1">
        <v>45839</v>
      </c>
      <c r="D776">
        <v>0</v>
      </c>
      <c r="E776">
        <v>0</v>
      </c>
      <c r="F776">
        <v>0</v>
      </c>
      <c r="G776">
        <v>0</v>
      </c>
      <c r="H776">
        <v>0</v>
      </c>
      <c r="I776">
        <v>0</v>
      </c>
      <c r="J776">
        <v>2</v>
      </c>
      <c r="K776">
        <v>0</v>
      </c>
      <c r="L776">
        <v>0</v>
      </c>
      <c r="M776" s="1">
        <v>46233</v>
      </c>
    </row>
    <row r="777" spans="1:13" x14ac:dyDescent="0.2">
      <c r="A777" t="s">
        <v>201</v>
      </c>
      <c r="B777" s="1">
        <v>44865</v>
      </c>
      <c r="C777" s="1">
        <v>44835</v>
      </c>
      <c r="D777">
        <v>0</v>
      </c>
      <c r="E777">
        <v>0</v>
      </c>
      <c r="F777">
        <v>0</v>
      </c>
      <c r="G777">
        <v>0</v>
      </c>
      <c r="H777">
        <v>0</v>
      </c>
      <c r="I777">
        <v>0</v>
      </c>
      <c r="J777">
        <v>0</v>
      </c>
      <c r="K777">
        <v>0</v>
      </c>
      <c r="L777">
        <v>0</v>
      </c>
      <c r="M777" s="1">
        <v>46233</v>
      </c>
    </row>
    <row r="778" spans="1:13" x14ac:dyDescent="0.2">
      <c r="A778" t="s">
        <v>201</v>
      </c>
      <c r="B778" s="1">
        <v>45077</v>
      </c>
      <c r="C778" s="1">
        <v>45047</v>
      </c>
      <c r="D778">
        <v>0</v>
      </c>
      <c r="E778">
        <v>0</v>
      </c>
      <c r="F778">
        <v>0</v>
      </c>
      <c r="G778">
        <v>0</v>
      </c>
      <c r="H778">
        <v>0</v>
      </c>
      <c r="I778">
        <v>0</v>
      </c>
      <c r="J778">
        <v>0</v>
      </c>
      <c r="K778">
        <v>0</v>
      </c>
      <c r="L778">
        <v>0</v>
      </c>
      <c r="M778" s="1">
        <v>46233</v>
      </c>
    </row>
    <row r="779" spans="1:13" x14ac:dyDescent="0.2">
      <c r="A779" t="s">
        <v>201</v>
      </c>
      <c r="B779" s="1">
        <v>45351</v>
      </c>
      <c r="C779" s="1">
        <v>45323</v>
      </c>
      <c r="D779">
        <v>1</v>
      </c>
      <c r="E779">
        <v>100</v>
      </c>
      <c r="F779">
        <v>342000</v>
      </c>
      <c r="G779">
        <v>0</v>
      </c>
      <c r="H779">
        <v>0</v>
      </c>
      <c r="I779">
        <v>0</v>
      </c>
      <c r="J779">
        <v>0</v>
      </c>
      <c r="K779">
        <v>0</v>
      </c>
      <c r="L779">
        <v>0</v>
      </c>
      <c r="M779" s="1">
        <v>46233</v>
      </c>
    </row>
    <row r="780" spans="1:13" x14ac:dyDescent="0.2">
      <c r="A780" t="s">
        <v>74</v>
      </c>
      <c r="B780" s="1">
        <v>44681</v>
      </c>
      <c r="C780" s="1">
        <v>44652</v>
      </c>
      <c r="D780">
        <v>0</v>
      </c>
      <c r="E780">
        <v>0</v>
      </c>
      <c r="F780">
        <v>0</v>
      </c>
      <c r="G780">
        <v>0</v>
      </c>
      <c r="H780">
        <v>0</v>
      </c>
      <c r="I780">
        <v>0</v>
      </c>
      <c r="J780">
        <v>0</v>
      </c>
      <c r="K780">
        <v>0</v>
      </c>
      <c r="L780">
        <v>0</v>
      </c>
      <c r="M780" s="1">
        <v>46233</v>
      </c>
    </row>
    <row r="781" spans="1:13" x14ac:dyDescent="0.2">
      <c r="A781" t="s">
        <v>74</v>
      </c>
      <c r="B781" s="1">
        <v>45900</v>
      </c>
      <c r="C781" s="1">
        <v>45870</v>
      </c>
      <c r="D781">
        <v>0</v>
      </c>
      <c r="E781">
        <v>0</v>
      </c>
      <c r="F781">
        <v>0</v>
      </c>
      <c r="G781">
        <v>0</v>
      </c>
      <c r="H781">
        <v>0</v>
      </c>
      <c r="I781">
        <v>0</v>
      </c>
      <c r="J781">
        <v>0</v>
      </c>
      <c r="K781">
        <v>0</v>
      </c>
      <c r="L781">
        <v>0</v>
      </c>
      <c r="M781" s="1">
        <v>46233</v>
      </c>
    </row>
    <row r="782" spans="1:13" x14ac:dyDescent="0.2">
      <c r="A782" t="s">
        <v>77</v>
      </c>
      <c r="B782" s="1">
        <v>45504</v>
      </c>
      <c r="C782" s="1">
        <v>45474</v>
      </c>
      <c r="D782">
        <v>0</v>
      </c>
      <c r="E782">
        <v>0</v>
      </c>
      <c r="F782">
        <v>0</v>
      </c>
      <c r="G782">
        <v>0</v>
      </c>
      <c r="H782">
        <v>0</v>
      </c>
      <c r="I782">
        <v>0</v>
      </c>
      <c r="J782">
        <v>0</v>
      </c>
      <c r="K782">
        <v>0</v>
      </c>
      <c r="L782">
        <v>0</v>
      </c>
      <c r="M782" s="1">
        <v>46233</v>
      </c>
    </row>
    <row r="783" spans="1:13" x14ac:dyDescent="0.2">
      <c r="A783" t="s">
        <v>77</v>
      </c>
      <c r="B783" s="1">
        <v>45961</v>
      </c>
      <c r="C783" s="1">
        <v>45931</v>
      </c>
      <c r="D783">
        <v>0</v>
      </c>
      <c r="E783">
        <v>0</v>
      </c>
      <c r="F783">
        <v>0</v>
      </c>
      <c r="G783">
        <v>0</v>
      </c>
      <c r="H783">
        <v>0</v>
      </c>
      <c r="I783">
        <v>0</v>
      </c>
      <c r="J783">
        <v>0</v>
      </c>
      <c r="K783">
        <v>0</v>
      </c>
      <c r="L783">
        <v>0</v>
      </c>
      <c r="M783" s="1">
        <v>46233</v>
      </c>
    </row>
    <row r="784" spans="1:13" x14ac:dyDescent="0.2">
      <c r="A784" t="s">
        <v>8916</v>
      </c>
      <c r="B784" s="1">
        <v>44530</v>
      </c>
      <c r="C784" s="1">
        <v>44501</v>
      </c>
      <c r="D784">
        <v>0</v>
      </c>
      <c r="E784">
        <v>0</v>
      </c>
      <c r="F784">
        <v>0</v>
      </c>
      <c r="G784">
        <v>0</v>
      </c>
      <c r="H784">
        <v>0</v>
      </c>
      <c r="I784">
        <v>0</v>
      </c>
      <c r="J784">
        <v>0</v>
      </c>
      <c r="K784">
        <v>0</v>
      </c>
      <c r="L784">
        <v>0</v>
      </c>
      <c r="M784" s="1">
        <v>46233</v>
      </c>
    </row>
    <row r="785" spans="1:13" x14ac:dyDescent="0.2">
      <c r="A785" t="s">
        <v>8916</v>
      </c>
      <c r="B785" s="1">
        <v>44926</v>
      </c>
      <c r="C785" s="1">
        <v>44896</v>
      </c>
      <c r="D785">
        <v>0</v>
      </c>
      <c r="E785">
        <v>0</v>
      </c>
      <c r="F785">
        <v>0</v>
      </c>
      <c r="G785">
        <v>0</v>
      </c>
      <c r="H785">
        <v>0</v>
      </c>
      <c r="I785">
        <v>0</v>
      </c>
      <c r="J785">
        <v>0</v>
      </c>
      <c r="K785">
        <v>0</v>
      </c>
      <c r="L785">
        <v>0</v>
      </c>
      <c r="M785" s="1">
        <v>46233</v>
      </c>
    </row>
    <row r="786" spans="1:13" x14ac:dyDescent="0.2">
      <c r="A786" t="s">
        <v>278</v>
      </c>
      <c r="B786" s="1">
        <v>44681</v>
      </c>
      <c r="C786" s="1">
        <v>44652</v>
      </c>
      <c r="D786">
        <v>0</v>
      </c>
      <c r="E786">
        <v>0</v>
      </c>
      <c r="F786">
        <v>0</v>
      </c>
      <c r="G786">
        <v>0</v>
      </c>
      <c r="H786">
        <v>0</v>
      </c>
      <c r="I786">
        <v>0</v>
      </c>
      <c r="J786">
        <v>0</v>
      </c>
      <c r="K786">
        <v>0</v>
      </c>
      <c r="L786">
        <v>0</v>
      </c>
      <c r="M786" s="1">
        <v>46233</v>
      </c>
    </row>
    <row r="787" spans="1:13" x14ac:dyDescent="0.2">
      <c r="A787" t="s">
        <v>74</v>
      </c>
      <c r="B787" s="1">
        <v>44651</v>
      </c>
      <c r="C787" s="1">
        <v>44621</v>
      </c>
      <c r="D787">
        <v>0</v>
      </c>
      <c r="E787">
        <v>0</v>
      </c>
      <c r="F787">
        <v>0</v>
      </c>
      <c r="G787">
        <v>0</v>
      </c>
      <c r="H787">
        <v>0</v>
      </c>
      <c r="I787">
        <v>0</v>
      </c>
      <c r="J787">
        <v>0</v>
      </c>
      <c r="K787">
        <v>0</v>
      </c>
      <c r="L787">
        <v>0</v>
      </c>
      <c r="M787" s="1">
        <v>46233</v>
      </c>
    </row>
    <row r="788" spans="1:13" x14ac:dyDescent="0.2">
      <c r="A788" t="s">
        <v>74</v>
      </c>
      <c r="B788" s="1">
        <v>44742</v>
      </c>
      <c r="C788" s="1">
        <v>44713</v>
      </c>
      <c r="D788">
        <v>0</v>
      </c>
      <c r="E788">
        <v>0</v>
      </c>
      <c r="F788">
        <v>0</v>
      </c>
      <c r="G788">
        <v>0</v>
      </c>
      <c r="H788">
        <v>0</v>
      </c>
      <c r="I788">
        <v>0</v>
      </c>
      <c r="J788">
        <v>0</v>
      </c>
      <c r="K788">
        <v>0</v>
      </c>
      <c r="L788">
        <v>0</v>
      </c>
      <c r="M788" s="1">
        <v>46233</v>
      </c>
    </row>
    <row r="789" spans="1:13" x14ac:dyDescent="0.2">
      <c r="A789" t="s">
        <v>74</v>
      </c>
      <c r="B789" s="1">
        <v>45107</v>
      </c>
      <c r="C789" s="1">
        <v>45078</v>
      </c>
      <c r="D789">
        <v>0</v>
      </c>
      <c r="E789">
        <v>0</v>
      </c>
      <c r="F789">
        <v>0</v>
      </c>
      <c r="G789">
        <v>0</v>
      </c>
      <c r="H789">
        <v>0</v>
      </c>
      <c r="I789">
        <v>0</v>
      </c>
      <c r="J789">
        <v>0</v>
      </c>
      <c r="K789">
        <v>0</v>
      </c>
      <c r="L789">
        <v>0</v>
      </c>
      <c r="M789" s="1">
        <v>46233</v>
      </c>
    </row>
    <row r="790" spans="1:13" x14ac:dyDescent="0.2">
      <c r="A790" t="s">
        <v>73</v>
      </c>
      <c r="B790" s="1">
        <v>44773</v>
      </c>
      <c r="C790" s="1">
        <v>44743</v>
      </c>
      <c r="D790">
        <v>0</v>
      </c>
      <c r="E790">
        <v>0</v>
      </c>
      <c r="F790">
        <v>0</v>
      </c>
      <c r="G790">
        <v>0</v>
      </c>
      <c r="H790">
        <v>0</v>
      </c>
      <c r="I790">
        <v>0</v>
      </c>
      <c r="J790">
        <v>0</v>
      </c>
      <c r="K790">
        <v>0</v>
      </c>
      <c r="L790">
        <v>0</v>
      </c>
      <c r="M790" s="1">
        <v>46233</v>
      </c>
    </row>
    <row r="791" spans="1:13" x14ac:dyDescent="0.2">
      <c r="A791" t="s">
        <v>73</v>
      </c>
      <c r="B791" s="1">
        <v>45991</v>
      </c>
      <c r="C791" s="1">
        <v>45962</v>
      </c>
      <c r="D791">
        <v>0</v>
      </c>
      <c r="E791">
        <v>0</v>
      </c>
      <c r="F791">
        <v>0</v>
      </c>
      <c r="G791">
        <v>0</v>
      </c>
      <c r="H791">
        <v>0</v>
      </c>
      <c r="I791">
        <v>0</v>
      </c>
      <c r="J791">
        <v>0</v>
      </c>
      <c r="K791">
        <v>0</v>
      </c>
      <c r="L791">
        <v>0</v>
      </c>
      <c r="M791" s="1">
        <v>46233</v>
      </c>
    </row>
    <row r="792" spans="1:13" x14ac:dyDescent="0.2">
      <c r="A792" t="s">
        <v>77</v>
      </c>
      <c r="B792" s="1">
        <v>44255</v>
      </c>
      <c r="C792" s="1">
        <v>44228</v>
      </c>
      <c r="D792">
        <v>0</v>
      </c>
      <c r="E792">
        <v>0</v>
      </c>
      <c r="F792">
        <v>0</v>
      </c>
      <c r="G792">
        <v>0</v>
      </c>
      <c r="H792">
        <v>0</v>
      </c>
      <c r="I792">
        <v>0</v>
      </c>
      <c r="J792">
        <v>0</v>
      </c>
      <c r="K792">
        <v>0</v>
      </c>
      <c r="L792">
        <v>0</v>
      </c>
      <c r="M792" s="1">
        <v>46233</v>
      </c>
    </row>
    <row r="793" spans="1:13" x14ac:dyDescent="0.2">
      <c r="A793" t="s">
        <v>77</v>
      </c>
      <c r="B793" s="1">
        <v>44439</v>
      </c>
      <c r="C793" s="1">
        <v>44409</v>
      </c>
      <c r="D793">
        <v>0</v>
      </c>
      <c r="E793">
        <v>0</v>
      </c>
      <c r="F793">
        <v>0</v>
      </c>
      <c r="G793">
        <v>0</v>
      </c>
      <c r="H793">
        <v>0</v>
      </c>
      <c r="I793">
        <v>0</v>
      </c>
      <c r="J793">
        <v>0</v>
      </c>
      <c r="K793">
        <v>0</v>
      </c>
      <c r="L793">
        <v>0</v>
      </c>
      <c r="M793" s="1">
        <v>46233</v>
      </c>
    </row>
    <row r="794" spans="1:13" x14ac:dyDescent="0.2">
      <c r="A794" t="s">
        <v>8916</v>
      </c>
      <c r="B794" s="1">
        <v>44957</v>
      </c>
      <c r="C794" s="1">
        <v>44927</v>
      </c>
      <c r="D794">
        <v>0</v>
      </c>
      <c r="E794">
        <v>0</v>
      </c>
      <c r="F794">
        <v>0</v>
      </c>
      <c r="G794">
        <v>0</v>
      </c>
      <c r="H794">
        <v>0</v>
      </c>
      <c r="I794">
        <v>0</v>
      </c>
      <c r="J794">
        <v>0</v>
      </c>
      <c r="K794">
        <v>0</v>
      </c>
      <c r="L794">
        <v>0</v>
      </c>
      <c r="M794" s="1">
        <v>46233</v>
      </c>
    </row>
    <row r="795" spans="1:13" x14ac:dyDescent="0.2">
      <c r="A795" t="s">
        <v>278</v>
      </c>
      <c r="B795" s="1">
        <v>44469</v>
      </c>
      <c r="C795" s="1">
        <v>44440</v>
      </c>
      <c r="D795">
        <v>0</v>
      </c>
      <c r="E795">
        <v>0</v>
      </c>
      <c r="F795">
        <v>0</v>
      </c>
      <c r="G795">
        <v>0</v>
      </c>
      <c r="H795">
        <v>0</v>
      </c>
      <c r="I795">
        <v>0</v>
      </c>
      <c r="J795">
        <v>0</v>
      </c>
      <c r="K795">
        <v>0</v>
      </c>
      <c r="L795">
        <v>0</v>
      </c>
      <c r="M795" s="1">
        <v>46233</v>
      </c>
    </row>
    <row r="796" spans="1:13" x14ac:dyDescent="0.2">
      <c r="A796" t="s">
        <v>201</v>
      </c>
      <c r="B796" s="1">
        <v>44712</v>
      </c>
      <c r="C796" s="1">
        <v>44682</v>
      </c>
      <c r="D796">
        <v>0</v>
      </c>
      <c r="E796">
        <v>0</v>
      </c>
      <c r="F796">
        <v>0</v>
      </c>
      <c r="G796">
        <v>0</v>
      </c>
      <c r="H796">
        <v>0</v>
      </c>
      <c r="I796">
        <v>0</v>
      </c>
      <c r="J796">
        <v>0</v>
      </c>
      <c r="K796">
        <v>0</v>
      </c>
      <c r="L796">
        <v>0</v>
      </c>
      <c r="M796" s="1">
        <v>46233</v>
      </c>
    </row>
    <row r="797" spans="1:13" x14ac:dyDescent="0.2">
      <c r="A797" t="s">
        <v>201</v>
      </c>
      <c r="B797" s="1">
        <v>44895</v>
      </c>
      <c r="C797" s="1">
        <v>44866</v>
      </c>
      <c r="D797">
        <v>0</v>
      </c>
      <c r="E797">
        <v>0</v>
      </c>
      <c r="F797">
        <v>0</v>
      </c>
      <c r="G797">
        <v>0</v>
      </c>
      <c r="H797">
        <v>0</v>
      </c>
      <c r="I797">
        <v>0</v>
      </c>
      <c r="J797">
        <v>0</v>
      </c>
      <c r="K797">
        <v>0</v>
      </c>
      <c r="L797">
        <v>0</v>
      </c>
      <c r="M797" s="1">
        <v>46233</v>
      </c>
    </row>
    <row r="798" spans="1:13" x14ac:dyDescent="0.2">
      <c r="A798" t="s">
        <v>73</v>
      </c>
      <c r="B798" s="1">
        <v>44347</v>
      </c>
      <c r="C798" s="1">
        <v>44317</v>
      </c>
      <c r="D798">
        <v>0</v>
      </c>
      <c r="E798">
        <v>0</v>
      </c>
      <c r="F798">
        <v>0</v>
      </c>
      <c r="G798">
        <v>0</v>
      </c>
      <c r="H798">
        <v>0</v>
      </c>
      <c r="I798">
        <v>0</v>
      </c>
      <c r="J798">
        <v>0</v>
      </c>
      <c r="K798">
        <v>0</v>
      </c>
      <c r="L798">
        <v>0</v>
      </c>
      <c r="M798" s="1">
        <v>46233</v>
      </c>
    </row>
    <row r="799" spans="1:13" x14ac:dyDescent="0.2">
      <c r="A799" t="s">
        <v>77</v>
      </c>
      <c r="B799" s="1">
        <v>45716</v>
      </c>
      <c r="C799" s="1">
        <v>45689</v>
      </c>
      <c r="D799">
        <v>0</v>
      </c>
      <c r="E799">
        <v>0</v>
      </c>
      <c r="F799">
        <v>0</v>
      </c>
      <c r="G799">
        <v>0</v>
      </c>
      <c r="H799">
        <v>0</v>
      </c>
      <c r="I799">
        <v>0</v>
      </c>
      <c r="J799">
        <v>0</v>
      </c>
      <c r="K799">
        <v>0</v>
      </c>
      <c r="L799">
        <v>0</v>
      </c>
      <c r="M799" s="1">
        <v>46233</v>
      </c>
    </row>
    <row r="800" spans="1:13" x14ac:dyDescent="0.2">
      <c r="A800" t="s">
        <v>278</v>
      </c>
      <c r="B800" s="1">
        <v>45016</v>
      </c>
      <c r="C800" s="1">
        <v>44986</v>
      </c>
      <c r="D800">
        <v>0</v>
      </c>
      <c r="E800">
        <v>0</v>
      </c>
      <c r="F800">
        <v>0</v>
      </c>
      <c r="G800">
        <v>0</v>
      </c>
      <c r="H800">
        <v>0</v>
      </c>
      <c r="I800">
        <v>0</v>
      </c>
      <c r="J800">
        <v>0</v>
      </c>
      <c r="K800">
        <v>0</v>
      </c>
      <c r="L800">
        <v>0</v>
      </c>
      <c r="M800" s="1">
        <v>46233</v>
      </c>
    </row>
    <row r="801" spans="1:13" x14ac:dyDescent="0.2">
      <c r="A801" t="s">
        <v>278</v>
      </c>
      <c r="B801" s="1">
        <v>45291</v>
      </c>
      <c r="C801" s="1">
        <v>45261</v>
      </c>
      <c r="D801">
        <v>0</v>
      </c>
      <c r="E801">
        <v>0</v>
      </c>
      <c r="F801">
        <v>0</v>
      </c>
      <c r="G801">
        <v>0</v>
      </c>
      <c r="H801">
        <v>0</v>
      </c>
      <c r="I801">
        <v>0</v>
      </c>
      <c r="J801">
        <v>0</v>
      </c>
      <c r="K801">
        <v>0</v>
      </c>
      <c r="L801">
        <v>0</v>
      </c>
      <c r="M801" s="1">
        <v>46233</v>
      </c>
    </row>
    <row r="802" spans="1:13" x14ac:dyDescent="0.2">
      <c r="A802" t="s">
        <v>201</v>
      </c>
      <c r="B802" s="1">
        <v>44439</v>
      </c>
      <c r="C802" s="1">
        <v>44409</v>
      </c>
      <c r="D802">
        <v>0</v>
      </c>
      <c r="E802">
        <v>0</v>
      </c>
      <c r="F802">
        <v>0</v>
      </c>
      <c r="G802">
        <v>0</v>
      </c>
      <c r="H802">
        <v>0</v>
      </c>
      <c r="I802">
        <v>0</v>
      </c>
      <c r="J802">
        <v>0</v>
      </c>
      <c r="K802">
        <v>0</v>
      </c>
      <c r="L802">
        <v>0</v>
      </c>
      <c r="M802" s="1">
        <v>46233</v>
      </c>
    </row>
    <row r="803" spans="1:13" x14ac:dyDescent="0.2">
      <c r="A803" t="s">
        <v>201</v>
      </c>
      <c r="B803" s="1">
        <v>45322</v>
      </c>
      <c r="C803" s="1">
        <v>45292</v>
      </c>
      <c r="D803">
        <v>1</v>
      </c>
      <c r="E803">
        <v>100</v>
      </c>
      <c r="F803">
        <v>342000</v>
      </c>
      <c r="G803">
        <v>0</v>
      </c>
      <c r="H803">
        <v>0</v>
      </c>
      <c r="I803">
        <v>0</v>
      </c>
      <c r="J803">
        <v>0</v>
      </c>
      <c r="K803">
        <v>0</v>
      </c>
      <c r="L803">
        <v>0</v>
      </c>
      <c r="M803" s="1">
        <v>46233</v>
      </c>
    </row>
    <row r="804" spans="1:13" x14ac:dyDescent="0.2">
      <c r="A804" t="s">
        <v>74</v>
      </c>
      <c r="B804" s="1">
        <v>44712</v>
      </c>
      <c r="C804" s="1">
        <v>44682</v>
      </c>
      <c r="D804">
        <v>0</v>
      </c>
      <c r="E804">
        <v>0</v>
      </c>
      <c r="F804">
        <v>0</v>
      </c>
      <c r="G804">
        <v>0</v>
      </c>
      <c r="H804">
        <v>0</v>
      </c>
      <c r="I804">
        <v>0</v>
      </c>
      <c r="J804">
        <v>0</v>
      </c>
      <c r="K804">
        <v>0</v>
      </c>
      <c r="L804">
        <v>0</v>
      </c>
      <c r="M804" s="1">
        <v>46233</v>
      </c>
    </row>
    <row r="805" spans="1:13" x14ac:dyDescent="0.2">
      <c r="A805" t="s">
        <v>73</v>
      </c>
      <c r="B805" s="1">
        <v>45230</v>
      </c>
      <c r="C805" s="1">
        <v>45200</v>
      </c>
      <c r="D805">
        <v>0</v>
      </c>
      <c r="E805">
        <v>0</v>
      </c>
      <c r="F805">
        <v>0</v>
      </c>
      <c r="G805">
        <v>0</v>
      </c>
      <c r="H805">
        <v>0</v>
      </c>
      <c r="I805">
        <v>0</v>
      </c>
      <c r="J805">
        <v>0</v>
      </c>
      <c r="K805">
        <v>0</v>
      </c>
      <c r="L805">
        <v>0</v>
      </c>
      <c r="M805" s="1">
        <v>46233</v>
      </c>
    </row>
    <row r="806" spans="1:13" x14ac:dyDescent="0.2">
      <c r="A806" t="s">
        <v>73</v>
      </c>
      <c r="B806" s="1">
        <v>46081</v>
      </c>
      <c r="C806" s="1">
        <v>46054</v>
      </c>
      <c r="D806">
        <v>0</v>
      </c>
      <c r="E806">
        <v>0</v>
      </c>
      <c r="F806">
        <v>0</v>
      </c>
      <c r="G806">
        <v>0</v>
      </c>
      <c r="H806">
        <v>0</v>
      </c>
      <c r="I806">
        <v>0</v>
      </c>
      <c r="J806">
        <v>0</v>
      </c>
      <c r="K806">
        <v>0</v>
      </c>
      <c r="L806">
        <v>0</v>
      </c>
      <c r="M806" s="1">
        <v>46233</v>
      </c>
    </row>
    <row r="807" spans="1:13" x14ac:dyDescent="0.2">
      <c r="A807" t="s">
        <v>77</v>
      </c>
      <c r="B807" s="1">
        <v>46112</v>
      </c>
      <c r="C807" s="1">
        <v>46082</v>
      </c>
      <c r="D807">
        <v>0</v>
      </c>
      <c r="E807">
        <v>0</v>
      </c>
      <c r="F807">
        <v>0</v>
      </c>
      <c r="G807">
        <v>0</v>
      </c>
      <c r="H807">
        <v>0</v>
      </c>
      <c r="I807">
        <v>0</v>
      </c>
      <c r="J807">
        <v>0</v>
      </c>
      <c r="K807">
        <v>0</v>
      </c>
      <c r="L807">
        <v>0</v>
      </c>
      <c r="M807" s="1">
        <v>46233</v>
      </c>
    </row>
    <row r="808" spans="1:13" x14ac:dyDescent="0.2">
      <c r="A808" t="s">
        <v>74</v>
      </c>
      <c r="B808" s="1">
        <v>44255</v>
      </c>
      <c r="C808" s="1">
        <v>44228</v>
      </c>
      <c r="D808">
        <v>0</v>
      </c>
      <c r="E808">
        <v>0</v>
      </c>
      <c r="F808">
        <v>0</v>
      </c>
      <c r="G808">
        <v>0</v>
      </c>
      <c r="H808">
        <v>0</v>
      </c>
      <c r="I808">
        <v>0</v>
      </c>
      <c r="J808">
        <v>0</v>
      </c>
      <c r="K808">
        <v>0</v>
      </c>
      <c r="L808">
        <v>0</v>
      </c>
      <c r="M808" s="1">
        <v>46233</v>
      </c>
    </row>
    <row r="809" spans="1:13" x14ac:dyDescent="0.2">
      <c r="A809" t="s">
        <v>77</v>
      </c>
      <c r="B809" s="1">
        <v>45199</v>
      </c>
      <c r="C809" s="1">
        <v>45170</v>
      </c>
      <c r="D809">
        <v>0</v>
      </c>
      <c r="E809">
        <v>0</v>
      </c>
      <c r="F809">
        <v>0</v>
      </c>
      <c r="G809">
        <v>0</v>
      </c>
      <c r="H809">
        <v>0</v>
      </c>
      <c r="I809">
        <v>0</v>
      </c>
      <c r="J809">
        <v>0</v>
      </c>
      <c r="K809">
        <v>0</v>
      </c>
      <c r="L809">
        <v>0</v>
      </c>
      <c r="M809" s="1">
        <v>46233</v>
      </c>
    </row>
    <row r="810" spans="1:13" x14ac:dyDescent="0.2">
      <c r="A810" t="s">
        <v>74</v>
      </c>
      <c r="B810" s="1">
        <v>44804</v>
      </c>
      <c r="C810" s="1">
        <v>44774</v>
      </c>
      <c r="D810">
        <v>0</v>
      </c>
      <c r="E810">
        <v>0</v>
      </c>
      <c r="F810">
        <v>0</v>
      </c>
      <c r="G810">
        <v>0</v>
      </c>
      <c r="H810">
        <v>0</v>
      </c>
      <c r="I810">
        <v>0</v>
      </c>
      <c r="J810">
        <v>0</v>
      </c>
      <c r="K810">
        <v>0</v>
      </c>
      <c r="L810">
        <v>0</v>
      </c>
      <c r="M810" s="1">
        <v>46233</v>
      </c>
    </row>
    <row r="811" spans="1:13" x14ac:dyDescent="0.2">
      <c r="A811" t="s">
        <v>74</v>
      </c>
      <c r="B811" s="1">
        <v>45230</v>
      </c>
      <c r="C811" s="1">
        <v>45200</v>
      </c>
      <c r="D811">
        <v>0</v>
      </c>
      <c r="E811">
        <v>0</v>
      </c>
      <c r="F811">
        <v>0</v>
      </c>
      <c r="G811">
        <v>0</v>
      </c>
      <c r="H811">
        <v>0</v>
      </c>
      <c r="I811">
        <v>0</v>
      </c>
      <c r="J811">
        <v>0</v>
      </c>
      <c r="K811">
        <v>0</v>
      </c>
      <c r="L811">
        <v>0</v>
      </c>
      <c r="M811" s="1">
        <v>46233</v>
      </c>
    </row>
    <row r="812" spans="1:13" x14ac:dyDescent="0.2">
      <c r="A812" t="s">
        <v>73</v>
      </c>
      <c r="B812" s="1">
        <v>44804</v>
      </c>
      <c r="C812" s="1">
        <v>44774</v>
      </c>
      <c r="D812">
        <v>0</v>
      </c>
      <c r="E812">
        <v>0</v>
      </c>
      <c r="F812">
        <v>0</v>
      </c>
      <c r="G812">
        <v>0</v>
      </c>
      <c r="H812">
        <v>0</v>
      </c>
      <c r="I812">
        <v>0</v>
      </c>
      <c r="J812">
        <v>0</v>
      </c>
      <c r="K812">
        <v>0</v>
      </c>
      <c r="L812">
        <v>0</v>
      </c>
      <c r="M812" s="1">
        <v>46233</v>
      </c>
    </row>
    <row r="813" spans="1:13" x14ac:dyDescent="0.2">
      <c r="A813" t="s">
        <v>77</v>
      </c>
      <c r="B813" s="1">
        <v>44530</v>
      </c>
      <c r="C813" s="1">
        <v>44501</v>
      </c>
      <c r="D813">
        <v>0</v>
      </c>
      <c r="E813">
        <v>0</v>
      </c>
      <c r="F813">
        <v>0</v>
      </c>
      <c r="G813">
        <v>0</v>
      </c>
      <c r="H813">
        <v>0</v>
      </c>
      <c r="I813">
        <v>0</v>
      </c>
      <c r="J813">
        <v>0</v>
      </c>
      <c r="K813">
        <v>0</v>
      </c>
      <c r="L813">
        <v>0</v>
      </c>
      <c r="M813" s="1">
        <v>46233</v>
      </c>
    </row>
    <row r="814" spans="1:13" x14ac:dyDescent="0.2">
      <c r="A814" t="s">
        <v>77</v>
      </c>
      <c r="B814" s="1">
        <v>44865</v>
      </c>
      <c r="C814" s="1">
        <v>44835</v>
      </c>
      <c r="D814">
        <v>0</v>
      </c>
      <c r="E814">
        <v>0</v>
      </c>
      <c r="F814">
        <v>0</v>
      </c>
      <c r="G814">
        <v>0</v>
      </c>
      <c r="H814">
        <v>0</v>
      </c>
      <c r="I814">
        <v>0</v>
      </c>
      <c r="J814">
        <v>0</v>
      </c>
      <c r="K814">
        <v>0</v>
      </c>
      <c r="L814">
        <v>0</v>
      </c>
      <c r="M814" s="1">
        <v>46233</v>
      </c>
    </row>
    <row r="815" spans="1:13" x14ac:dyDescent="0.2">
      <c r="A815" t="s">
        <v>77</v>
      </c>
      <c r="B815" s="1">
        <v>44985</v>
      </c>
      <c r="C815" s="1">
        <v>44958</v>
      </c>
      <c r="D815">
        <v>0</v>
      </c>
      <c r="E815">
        <v>0</v>
      </c>
      <c r="F815">
        <v>0</v>
      </c>
      <c r="G815">
        <v>0</v>
      </c>
      <c r="H815">
        <v>0</v>
      </c>
      <c r="I815">
        <v>0</v>
      </c>
      <c r="J815">
        <v>0</v>
      </c>
      <c r="K815">
        <v>0</v>
      </c>
      <c r="L815">
        <v>0</v>
      </c>
      <c r="M815" s="1">
        <v>46233</v>
      </c>
    </row>
    <row r="816" spans="1:13" x14ac:dyDescent="0.2">
      <c r="A816" t="s">
        <v>8916</v>
      </c>
      <c r="B816" s="1">
        <v>44500</v>
      </c>
      <c r="C816" s="1">
        <v>44470</v>
      </c>
      <c r="D816">
        <v>0</v>
      </c>
      <c r="E816">
        <v>0</v>
      </c>
      <c r="F816">
        <v>0</v>
      </c>
      <c r="G816">
        <v>0</v>
      </c>
      <c r="H816">
        <v>0</v>
      </c>
      <c r="I816">
        <v>0</v>
      </c>
      <c r="J816">
        <v>0</v>
      </c>
      <c r="K816">
        <v>0</v>
      </c>
      <c r="L816">
        <v>0</v>
      </c>
      <c r="M816" s="1">
        <v>46233</v>
      </c>
    </row>
    <row r="817" spans="1:13" x14ac:dyDescent="0.2">
      <c r="A817" t="s">
        <v>278</v>
      </c>
      <c r="B817" s="1">
        <v>45382</v>
      </c>
      <c r="C817" s="1">
        <v>45352</v>
      </c>
      <c r="D817">
        <v>0</v>
      </c>
      <c r="E817">
        <v>0</v>
      </c>
      <c r="F817">
        <v>0</v>
      </c>
      <c r="G817">
        <v>0</v>
      </c>
      <c r="H817">
        <v>0</v>
      </c>
      <c r="I817">
        <v>0</v>
      </c>
      <c r="J817">
        <v>0</v>
      </c>
      <c r="K817">
        <v>0</v>
      </c>
      <c r="L817">
        <v>0</v>
      </c>
      <c r="M817" s="1">
        <v>46233</v>
      </c>
    </row>
    <row r="818" spans="1:13" x14ac:dyDescent="0.2">
      <c r="A818" t="s">
        <v>201</v>
      </c>
      <c r="B818" s="1">
        <v>44957</v>
      </c>
      <c r="C818" s="1">
        <v>44927</v>
      </c>
      <c r="D818">
        <v>0</v>
      </c>
      <c r="E818">
        <v>0</v>
      </c>
      <c r="F818">
        <v>0</v>
      </c>
      <c r="G818">
        <v>0</v>
      </c>
      <c r="H818">
        <v>0</v>
      </c>
      <c r="I818">
        <v>0</v>
      </c>
      <c r="J818">
        <v>0</v>
      </c>
      <c r="K818">
        <v>0</v>
      </c>
      <c r="L818">
        <v>0</v>
      </c>
      <c r="M818" s="1">
        <v>46233</v>
      </c>
    </row>
    <row r="819" spans="1:13" x14ac:dyDescent="0.2">
      <c r="A819" t="s">
        <v>77</v>
      </c>
      <c r="B819" s="1">
        <v>44651</v>
      </c>
      <c r="C819" s="1">
        <v>44621</v>
      </c>
      <c r="D819">
        <v>0</v>
      </c>
      <c r="E819">
        <v>0</v>
      </c>
      <c r="F819">
        <v>0</v>
      </c>
      <c r="G819">
        <v>0</v>
      </c>
      <c r="H819">
        <v>0</v>
      </c>
      <c r="I819">
        <v>0</v>
      </c>
      <c r="J819">
        <v>0</v>
      </c>
      <c r="K819">
        <v>0</v>
      </c>
      <c r="L819">
        <v>0</v>
      </c>
      <c r="M819" s="1">
        <v>46233</v>
      </c>
    </row>
    <row r="820" spans="1:13" x14ac:dyDescent="0.2">
      <c r="A820" t="s">
        <v>278</v>
      </c>
      <c r="B820" s="1">
        <v>45688</v>
      </c>
      <c r="C820" s="1">
        <v>45658</v>
      </c>
      <c r="D820">
        <v>0</v>
      </c>
      <c r="E820">
        <v>0</v>
      </c>
      <c r="F820">
        <v>0</v>
      </c>
      <c r="G820">
        <v>0</v>
      </c>
      <c r="H820">
        <v>0</v>
      </c>
      <c r="I820">
        <v>0</v>
      </c>
      <c r="J820">
        <v>0</v>
      </c>
      <c r="K820">
        <v>0</v>
      </c>
      <c r="L820">
        <v>0</v>
      </c>
      <c r="M820" s="1">
        <v>46233</v>
      </c>
    </row>
    <row r="821" spans="1:13" x14ac:dyDescent="0.2">
      <c r="A821" t="s">
        <v>74</v>
      </c>
      <c r="B821" s="1">
        <v>45504</v>
      </c>
      <c r="C821" s="1">
        <v>45474</v>
      </c>
      <c r="D821">
        <v>0</v>
      </c>
      <c r="E821">
        <v>0</v>
      </c>
      <c r="F821">
        <v>0</v>
      </c>
      <c r="G821">
        <v>0</v>
      </c>
      <c r="H821">
        <v>0</v>
      </c>
      <c r="I821">
        <v>0</v>
      </c>
      <c r="J821">
        <v>0</v>
      </c>
      <c r="K821">
        <v>0</v>
      </c>
      <c r="L821">
        <v>0</v>
      </c>
      <c r="M821" s="1">
        <v>46233</v>
      </c>
    </row>
    <row r="822" spans="1:13" x14ac:dyDescent="0.2">
      <c r="A822" t="s">
        <v>74</v>
      </c>
      <c r="B822" s="1">
        <v>46081</v>
      </c>
      <c r="C822" s="1">
        <v>46054</v>
      </c>
      <c r="D822">
        <v>0</v>
      </c>
      <c r="E822">
        <v>0</v>
      </c>
      <c r="F822">
        <v>0</v>
      </c>
      <c r="G822">
        <v>0</v>
      </c>
      <c r="H822">
        <v>0</v>
      </c>
      <c r="I822">
        <v>0</v>
      </c>
      <c r="J822">
        <v>0</v>
      </c>
      <c r="K822">
        <v>0</v>
      </c>
      <c r="L822">
        <v>0</v>
      </c>
      <c r="M822" s="1">
        <v>46233</v>
      </c>
    </row>
    <row r="823" spans="1:13" x14ac:dyDescent="0.2">
      <c r="A823" t="s">
        <v>77</v>
      </c>
      <c r="B823" s="1">
        <v>44804</v>
      </c>
      <c r="C823" s="1">
        <v>44774</v>
      </c>
      <c r="D823">
        <v>0</v>
      </c>
      <c r="E823">
        <v>0</v>
      </c>
      <c r="F823">
        <v>0</v>
      </c>
      <c r="G823">
        <v>0</v>
      </c>
      <c r="H823">
        <v>0</v>
      </c>
      <c r="I823">
        <v>0</v>
      </c>
      <c r="J823">
        <v>0</v>
      </c>
      <c r="K823">
        <v>0</v>
      </c>
      <c r="L823">
        <v>0</v>
      </c>
      <c r="M823" s="1">
        <v>46233</v>
      </c>
    </row>
    <row r="824" spans="1:13" x14ac:dyDescent="0.2">
      <c r="A824" t="s">
        <v>77</v>
      </c>
      <c r="B824" s="1">
        <v>45900</v>
      </c>
      <c r="C824" s="1">
        <v>45870</v>
      </c>
      <c r="D824">
        <v>0</v>
      </c>
      <c r="E824">
        <v>0</v>
      </c>
      <c r="F824">
        <v>0</v>
      </c>
      <c r="G824">
        <v>0</v>
      </c>
      <c r="H824">
        <v>0</v>
      </c>
      <c r="I824">
        <v>0</v>
      </c>
      <c r="J824">
        <v>0</v>
      </c>
      <c r="K824">
        <v>0</v>
      </c>
      <c r="L824">
        <v>0</v>
      </c>
      <c r="M824" s="1">
        <v>46233</v>
      </c>
    </row>
    <row r="825" spans="1:13" x14ac:dyDescent="0.2">
      <c r="A825" t="s">
        <v>201</v>
      </c>
      <c r="B825" s="1">
        <v>44530</v>
      </c>
      <c r="C825" s="1">
        <v>44501</v>
      </c>
      <c r="D825">
        <v>0</v>
      </c>
      <c r="E825">
        <v>0</v>
      </c>
      <c r="F825">
        <v>0</v>
      </c>
      <c r="G825">
        <v>0</v>
      </c>
      <c r="H825">
        <v>0</v>
      </c>
      <c r="I825">
        <v>0</v>
      </c>
      <c r="J825">
        <v>0</v>
      </c>
      <c r="K825">
        <v>0</v>
      </c>
      <c r="L825">
        <v>0</v>
      </c>
      <c r="M825" s="1">
        <v>46233</v>
      </c>
    </row>
    <row r="826" spans="1:13" x14ac:dyDescent="0.2">
      <c r="A826" t="s">
        <v>201</v>
      </c>
      <c r="B826" s="1">
        <v>45107</v>
      </c>
      <c r="C826" s="1">
        <v>45078</v>
      </c>
      <c r="D826">
        <v>0</v>
      </c>
      <c r="E826">
        <v>0</v>
      </c>
      <c r="F826">
        <v>0</v>
      </c>
      <c r="G826">
        <v>0</v>
      </c>
      <c r="H826">
        <v>0</v>
      </c>
      <c r="I826">
        <v>0</v>
      </c>
      <c r="J826">
        <v>0</v>
      </c>
      <c r="K826">
        <v>0</v>
      </c>
      <c r="L826">
        <v>0</v>
      </c>
      <c r="M826" s="1">
        <v>46233</v>
      </c>
    </row>
    <row r="827" spans="1:13" x14ac:dyDescent="0.2">
      <c r="A827" t="s">
        <v>74</v>
      </c>
      <c r="B827" s="1">
        <v>45016</v>
      </c>
      <c r="C827" s="1">
        <v>44986</v>
      </c>
      <c r="D827">
        <v>0</v>
      </c>
      <c r="E827">
        <v>0</v>
      </c>
      <c r="F827">
        <v>0</v>
      </c>
      <c r="G827">
        <v>0</v>
      </c>
      <c r="H827">
        <v>0</v>
      </c>
      <c r="I827">
        <v>0</v>
      </c>
      <c r="J827">
        <v>0</v>
      </c>
      <c r="K827">
        <v>0</v>
      </c>
      <c r="L827">
        <v>0</v>
      </c>
      <c r="M827" s="1">
        <v>46233</v>
      </c>
    </row>
    <row r="828" spans="1:13" x14ac:dyDescent="0.2">
      <c r="A828" t="s">
        <v>74</v>
      </c>
      <c r="B828" s="1">
        <v>45657</v>
      </c>
      <c r="C828" s="1">
        <v>45627</v>
      </c>
      <c r="D828">
        <v>0</v>
      </c>
      <c r="E828">
        <v>0</v>
      </c>
      <c r="F828">
        <v>0</v>
      </c>
      <c r="G828">
        <v>0</v>
      </c>
      <c r="H828">
        <v>0</v>
      </c>
      <c r="I828">
        <v>0</v>
      </c>
      <c r="J828">
        <v>0</v>
      </c>
      <c r="K828">
        <v>0</v>
      </c>
      <c r="L828">
        <v>0</v>
      </c>
      <c r="M828" s="1">
        <v>46233</v>
      </c>
    </row>
    <row r="829" spans="1:13" x14ac:dyDescent="0.2">
      <c r="A829" t="s">
        <v>73</v>
      </c>
      <c r="B829" s="1">
        <v>45596</v>
      </c>
      <c r="C829" s="1">
        <v>45566</v>
      </c>
      <c r="D829">
        <v>0</v>
      </c>
      <c r="E829">
        <v>0</v>
      </c>
      <c r="F829">
        <v>0</v>
      </c>
      <c r="G829">
        <v>0</v>
      </c>
      <c r="H829">
        <v>0</v>
      </c>
      <c r="I829">
        <v>0</v>
      </c>
      <c r="J829">
        <v>0</v>
      </c>
      <c r="K829">
        <v>0</v>
      </c>
      <c r="L829">
        <v>0</v>
      </c>
      <c r="M829" s="1">
        <v>46233</v>
      </c>
    </row>
    <row r="830" spans="1:13" x14ac:dyDescent="0.2">
      <c r="A830" t="s">
        <v>73</v>
      </c>
      <c r="B830" s="1">
        <v>46142</v>
      </c>
      <c r="C830" s="1">
        <v>46113</v>
      </c>
      <c r="D830">
        <v>0</v>
      </c>
      <c r="E830">
        <v>0</v>
      </c>
      <c r="F830">
        <v>0</v>
      </c>
      <c r="G830">
        <v>0</v>
      </c>
      <c r="H830">
        <v>0</v>
      </c>
      <c r="I830">
        <v>0</v>
      </c>
      <c r="J830">
        <v>0</v>
      </c>
      <c r="K830">
        <v>0</v>
      </c>
      <c r="L830">
        <v>0</v>
      </c>
      <c r="M830" s="1">
        <v>46233</v>
      </c>
    </row>
    <row r="831" spans="1:13" x14ac:dyDescent="0.2">
      <c r="A831" t="s">
        <v>77</v>
      </c>
      <c r="B831" s="1">
        <v>44712</v>
      </c>
      <c r="C831" s="1">
        <v>44682</v>
      </c>
      <c r="D831">
        <v>0</v>
      </c>
      <c r="E831">
        <v>0</v>
      </c>
      <c r="F831">
        <v>0</v>
      </c>
      <c r="G831">
        <v>0</v>
      </c>
      <c r="H831">
        <v>0</v>
      </c>
      <c r="I831">
        <v>0</v>
      </c>
      <c r="J831">
        <v>0</v>
      </c>
      <c r="K831">
        <v>0</v>
      </c>
      <c r="L831">
        <v>0</v>
      </c>
      <c r="M831" s="1">
        <v>46233</v>
      </c>
    </row>
    <row r="832" spans="1:13" x14ac:dyDescent="0.2">
      <c r="A832" t="s">
        <v>77</v>
      </c>
      <c r="B832" s="1">
        <v>45443</v>
      </c>
      <c r="C832" s="1">
        <v>45413</v>
      </c>
      <c r="D832">
        <v>0</v>
      </c>
      <c r="E832">
        <v>0</v>
      </c>
      <c r="F832">
        <v>0</v>
      </c>
      <c r="G832">
        <v>0</v>
      </c>
      <c r="H832">
        <v>0</v>
      </c>
      <c r="I832">
        <v>0</v>
      </c>
      <c r="J832">
        <v>0</v>
      </c>
      <c r="K832">
        <v>0</v>
      </c>
      <c r="L832">
        <v>0</v>
      </c>
      <c r="M832" s="1">
        <v>46233</v>
      </c>
    </row>
    <row r="833" spans="1:13" x14ac:dyDescent="0.2">
      <c r="A833" t="s">
        <v>77</v>
      </c>
      <c r="B833" s="1">
        <v>45688</v>
      </c>
      <c r="C833" s="1">
        <v>45658</v>
      </c>
      <c r="D833">
        <v>0</v>
      </c>
      <c r="E833">
        <v>0</v>
      </c>
      <c r="F833">
        <v>0</v>
      </c>
      <c r="G833">
        <v>0</v>
      </c>
      <c r="H833">
        <v>0</v>
      </c>
      <c r="I833">
        <v>0</v>
      </c>
      <c r="J833">
        <v>0</v>
      </c>
      <c r="K833">
        <v>0</v>
      </c>
      <c r="L833">
        <v>0</v>
      </c>
      <c r="M833" s="1">
        <v>46233</v>
      </c>
    </row>
    <row r="834" spans="1:13" x14ac:dyDescent="0.2">
      <c r="A834" t="s">
        <v>278</v>
      </c>
      <c r="B834" s="1">
        <v>45504</v>
      </c>
      <c r="C834" s="1">
        <v>45474</v>
      </c>
      <c r="D834">
        <v>0</v>
      </c>
      <c r="E834">
        <v>0</v>
      </c>
      <c r="F834">
        <v>0</v>
      </c>
      <c r="G834">
        <v>0</v>
      </c>
      <c r="H834">
        <v>0</v>
      </c>
      <c r="I834">
        <v>0</v>
      </c>
      <c r="J834">
        <v>0</v>
      </c>
      <c r="K834">
        <v>0</v>
      </c>
      <c r="L834">
        <v>0</v>
      </c>
      <c r="M834" s="1">
        <v>46233</v>
      </c>
    </row>
    <row r="835" spans="1:13" x14ac:dyDescent="0.2">
      <c r="A835" t="s">
        <v>74</v>
      </c>
      <c r="B835" s="1">
        <v>44926</v>
      </c>
      <c r="C835" s="1">
        <v>44896</v>
      </c>
      <c r="D835">
        <v>0</v>
      </c>
      <c r="E835">
        <v>0</v>
      </c>
      <c r="F835">
        <v>0</v>
      </c>
      <c r="G835">
        <v>0</v>
      </c>
      <c r="H835">
        <v>0</v>
      </c>
      <c r="I835">
        <v>0</v>
      </c>
      <c r="J835">
        <v>0</v>
      </c>
      <c r="K835">
        <v>0</v>
      </c>
      <c r="L835">
        <v>0</v>
      </c>
      <c r="M835" s="1">
        <v>46233</v>
      </c>
    </row>
    <row r="836" spans="1:13" x14ac:dyDescent="0.2">
      <c r="A836" t="s">
        <v>73</v>
      </c>
      <c r="B836" s="1">
        <v>45869</v>
      </c>
      <c r="C836" s="1">
        <v>45839</v>
      </c>
      <c r="D836">
        <v>0</v>
      </c>
      <c r="E836">
        <v>0</v>
      </c>
      <c r="F836">
        <v>0</v>
      </c>
      <c r="G836">
        <v>0</v>
      </c>
      <c r="H836">
        <v>0</v>
      </c>
      <c r="I836">
        <v>0</v>
      </c>
      <c r="J836">
        <v>0</v>
      </c>
      <c r="K836">
        <v>0</v>
      </c>
      <c r="L836">
        <v>0</v>
      </c>
      <c r="M836" s="1">
        <v>46233</v>
      </c>
    </row>
    <row r="837" spans="1:13" x14ac:dyDescent="0.2">
      <c r="A837" t="s">
        <v>8916</v>
      </c>
      <c r="B837" s="1">
        <v>44651</v>
      </c>
      <c r="C837" s="1">
        <v>44621</v>
      </c>
      <c r="D837">
        <v>0</v>
      </c>
      <c r="E837">
        <v>0</v>
      </c>
      <c r="F837">
        <v>0</v>
      </c>
      <c r="G837">
        <v>0</v>
      </c>
      <c r="H837">
        <v>0</v>
      </c>
      <c r="I837">
        <v>0</v>
      </c>
      <c r="J837">
        <v>0</v>
      </c>
      <c r="K837">
        <v>0</v>
      </c>
      <c r="L837">
        <v>0</v>
      </c>
      <c r="M837" s="1">
        <v>46233</v>
      </c>
    </row>
    <row r="838" spans="1:13" x14ac:dyDescent="0.2">
      <c r="A838" t="s">
        <v>8916</v>
      </c>
      <c r="B838" s="1">
        <v>44712</v>
      </c>
      <c r="C838" s="1">
        <v>44682</v>
      </c>
      <c r="D838">
        <v>0</v>
      </c>
      <c r="E838">
        <v>0</v>
      </c>
      <c r="F838">
        <v>0</v>
      </c>
      <c r="G838">
        <v>0</v>
      </c>
      <c r="H838">
        <v>0</v>
      </c>
      <c r="I838">
        <v>0</v>
      </c>
      <c r="J838">
        <v>0</v>
      </c>
      <c r="K838">
        <v>0</v>
      </c>
      <c r="L838">
        <v>0</v>
      </c>
      <c r="M838" s="1">
        <v>46233</v>
      </c>
    </row>
    <row r="839" spans="1:13" x14ac:dyDescent="0.2">
      <c r="A839" t="s">
        <v>278</v>
      </c>
      <c r="B839" s="1">
        <v>45473</v>
      </c>
      <c r="C839" s="1">
        <v>45444</v>
      </c>
      <c r="D839">
        <v>0</v>
      </c>
      <c r="E839">
        <v>0</v>
      </c>
      <c r="F839">
        <v>0</v>
      </c>
      <c r="G839">
        <v>0</v>
      </c>
      <c r="H839">
        <v>0</v>
      </c>
      <c r="I839">
        <v>0</v>
      </c>
      <c r="J839">
        <v>0</v>
      </c>
      <c r="K839">
        <v>0</v>
      </c>
      <c r="L839">
        <v>0</v>
      </c>
      <c r="M839" s="1">
        <v>46233</v>
      </c>
    </row>
    <row r="840" spans="1:13" x14ac:dyDescent="0.2">
      <c r="A840" t="s">
        <v>75</v>
      </c>
      <c r="B840" s="1">
        <v>45838</v>
      </c>
      <c r="C840" s="1">
        <v>45809</v>
      </c>
      <c r="D840">
        <v>0</v>
      </c>
      <c r="E840">
        <v>0</v>
      </c>
      <c r="F840">
        <v>0</v>
      </c>
      <c r="G840">
        <v>0</v>
      </c>
      <c r="H840">
        <v>0</v>
      </c>
      <c r="I840">
        <v>0</v>
      </c>
      <c r="J840">
        <v>2</v>
      </c>
      <c r="K840">
        <v>0</v>
      </c>
      <c r="L840">
        <v>0</v>
      </c>
      <c r="M840" s="1">
        <v>46233</v>
      </c>
    </row>
    <row r="841" spans="1:13" x14ac:dyDescent="0.2">
      <c r="A841" t="s">
        <v>201</v>
      </c>
      <c r="B841" s="1">
        <v>45138</v>
      </c>
      <c r="C841" s="1">
        <v>45108</v>
      </c>
      <c r="D841">
        <v>0</v>
      </c>
      <c r="E841">
        <v>0</v>
      </c>
      <c r="F841">
        <v>0</v>
      </c>
      <c r="G841">
        <v>0</v>
      </c>
      <c r="H841">
        <v>0</v>
      </c>
      <c r="I841">
        <v>0</v>
      </c>
      <c r="J841">
        <v>0</v>
      </c>
      <c r="K841">
        <v>0</v>
      </c>
      <c r="L841">
        <v>0</v>
      </c>
      <c r="M841" s="1">
        <v>46233</v>
      </c>
    </row>
    <row r="842" spans="1:13" x14ac:dyDescent="0.2">
      <c r="A842" t="s">
        <v>74</v>
      </c>
      <c r="B842" s="1">
        <v>45291</v>
      </c>
      <c r="C842" s="1">
        <v>45261</v>
      </c>
      <c r="D842">
        <v>0</v>
      </c>
      <c r="E842">
        <v>0</v>
      </c>
      <c r="F842">
        <v>0</v>
      </c>
      <c r="G842">
        <v>0</v>
      </c>
      <c r="H842">
        <v>0</v>
      </c>
      <c r="I842">
        <v>0</v>
      </c>
      <c r="J842">
        <v>0</v>
      </c>
      <c r="K842">
        <v>0</v>
      </c>
      <c r="L842">
        <v>0</v>
      </c>
      <c r="M842" s="1">
        <v>46233</v>
      </c>
    </row>
    <row r="843" spans="1:13" x14ac:dyDescent="0.2">
      <c r="A843" t="s">
        <v>74</v>
      </c>
      <c r="B843" s="1">
        <v>45688</v>
      </c>
      <c r="C843" s="1">
        <v>45658</v>
      </c>
      <c r="D843">
        <v>0</v>
      </c>
      <c r="E843">
        <v>0</v>
      </c>
      <c r="F843">
        <v>0</v>
      </c>
      <c r="G843">
        <v>0</v>
      </c>
      <c r="H843">
        <v>0</v>
      </c>
      <c r="I843">
        <v>0</v>
      </c>
      <c r="J843">
        <v>0</v>
      </c>
      <c r="K843">
        <v>0</v>
      </c>
      <c r="L843">
        <v>0</v>
      </c>
      <c r="M843" s="1">
        <v>46233</v>
      </c>
    </row>
    <row r="844" spans="1:13" x14ac:dyDescent="0.2">
      <c r="A844" t="s">
        <v>73</v>
      </c>
      <c r="B844" s="1">
        <v>44742</v>
      </c>
      <c r="C844" s="1">
        <v>44713</v>
      </c>
      <c r="D844">
        <v>0</v>
      </c>
      <c r="E844">
        <v>0</v>
      </c>
      <c r="F844">
        <v>0</v>
      </c>
      <c r="G844">
        <v>0</v>
      </c>
      <c r="H844">
        <v>0</v>
      </c>
      <c r="I844">
        <v>0</v>
      </c>
      <c r="J844">
        <v>0</v>
      </c>
      <c r="K844">
        <v>0</v>
      </c>
      <c r="L844">
        <v>0</v>
      </c>
      <c r="M844" s="1">
        <v>46233</v>
      </c>
    </row>
    <row r="845" spans="1:13" x14ac:dyDescent="0.2">
      <c r="A845" t="s">
        <v>73</v>
      </c>
      <c r="B845" s="1">
        <v>44834</v>
      </c>
      <c r="C845" s="1">
        <v>44805</v>
      </c>
      <c r="D845">
        <v>0</v>
      </c>
      <c r="E845">
        <v>0</v>
      </c>
      <c r="F845">
        <v>0</v>
      </c>
      <c r="G845">
        <v>0</v>
      </c>
      <c r="H845">
        <v>0</v>
      </c>
      <c r="I845">
        <v>0</v>
      </c>
      <c r="J845">
        <v>0</v>
      </c>
      <c r="K845">
        <v>0</v>
      </c>
      <c r="L845">
        <v>0</v>
      </c>
      <c r="M845" s="1">
        <v>46233</v>
      </c>
    </row>
    <row r="846" spans="1:13" x14ac:dyDescent="0.2">
      <c r="A846" t="s">
        <v>8916</v>
      </c>
      <c r="B846" s="1">
        <v>44592</v>
      </c>
      <c r="C846" s="1">
        <v>44562</v>
      </c>
      <c r="D846">
        <v>0</v>
      </c>
      <c r="E846">
        <v>0</v>
      </c>
      <c r="F846">
        <v>0</v>
      </c>
      <c r="G846">
        <v>0</v>
      </c>
      <c r="H846">
        <v>0</v>
      </c>
      <c r="I846">
        <v>0</v>
      </c>
      <c r="J846">
        <v>0</v>
      </c>
      <c r="K846">
        <v>0</v>
      </c>
      <c r="L846">
        <v>0</v>
      </c>
      <c r="M846" s="1">
        <v>46233</v>
      </c>
    </row>
    <row r="847" spans="1:13" x14ac:dyDescent="0.2">
      <c r="A847" t="s">
        <v>201</v>
      </c>
      <c r="B847" s="1">
        <v>44834</v>
      </c>
      <c r="C847" s="1">
        <v>44805</v>
      </c>
      <c r="D847">
        <v>0</v>
      </c>
      <c r="E847">
        <v>0</v>
      </c>
      <c r="F847">
        <v>0</v>
      </c>
      <c r="G847">
        <v>0</v>
      </c>
      <c r="H847">
        <v>0</v>
      </c>
      <c r="I847">
        <v>0</v>
      </c>
      <c r="J847">
        <v>0</v>
      </c>
      <c r="K847">
        <v>0</v>
      </c>
      <c r="L847">
        <v>0</v>
      </c>
      <c r="M847" s="1">
        <v>46233</v>
      </c>
    </row>
    <row r="848" spans="1:13" x14ac:dyDescent="0.2">
      <c r="A848" t="s">
        <v>74</v>
      </c>
      <c r="B848" s="1">
        <v>44561</v>
      </c>
      <c r="C848" s="1">
        <v>44531</v>
      </c>
      <c r="D848">
        <v>0</v>
      </c>
      <c r="E848">
        <v>0</v>
      </c>
      <c r="F848">
        <v>0</v>
      </c>
      <c r="G848">
        <v>0</v>
      </c>
      <c r="H848">
        <v>0</v>
      </c>
      <c r="I848">
        <v>0</v>
      </c>
      <c r="J848">
        <v>0</v>
      </c>
      <c r="K848">
        <v>0</v>
      </c>
      <c r="L848">
        <v>0</v>
      </c>
      <c r="M848" s="1">
        <v>46233</v>
      </c>
    </row>
    <row r="849" spans="1:13" x14ac:dyDescent="0.2">
      <c r="A849" t="s">
        <v>73</v>
      </c>
      <c r="B849" s="1">
        <v>45322</v>
      </c>
      <c r="C849" s="1">
        <v>45292</v>
      </c>
      <c r="D849">
        <v>0</v>
      </c>
      <c r="E849">
        <v>0</v>
      </c>
      <c r="F849">
        <v>0</v>
      </c>
      <c r="G849">
        <v>0</v>
      </c>
      <c r="H849">
        <v>0</v>
      </c>
      <c r="I849">
        <v>0</v>
      </c>
      <c r="J849">
        <v>0</v>
      </c>
      <c r="K849">
        <v>0</v>
      </c>
      <c r="L849">
        <v>0</v>
      </c>
      <c r="M849" s="1">
        <v>46233</v>
      </c>
    </row>
    <row r="850" spans="1:13" x14ac:dyDescent="0.2">
      <c r="A850" t="s">
        <v>201</v>
      </c>
      <c r="B850" s="1">
        <v>44985</v>
      </c>
      <c r="C850" s="1">
        <v>44958</v>
      </c>
      <c r="D850">
        <v>0</v>
      </c>
      <c r="E850">
        <v>0</v>
      </c>
      <c r="F850">
        <v>0</v>
      </c>
      <c r="G850">
        <v>0</v>
      </c>
      <c r="H850">
        <v>0</v>
      </c>
      <c r="I850">
        <v>0</v>
      </c>
      <c r="J850">
        <v>0</v>
      </c>
      <c r="K850">
        <v>0</v>
      </c>
      <c r="L850">
        <v>0</v>
      </c>
      <c r="M850" s="1">
        <v>46233</v>
      </c>
    </row>
    <row r="851" spans="1:13" x14ac:dyDescent="0.2">
      <c r="A851" t="s">
        <v>201</v>
      </c>
      <c r="B851" s="1">
        <v>45016</v>
      </c>
      <c r="C851" s="1">
        <v>44986</v>
      </c>
      <c r="D851">
        <v>0</v>
      </c>
      <c r="E851">
        <v>0</v>
      </c>
      <c r="F851">
        <v>0</v>
      </c>
      <c r="G851">
        <v>0</v>
      </c>
      <c r="H851">
        <v>0</v>
      </c>
      <c r="I851">
        <v>0</v>
      </c>
      <c r="J851">
        <v>0</v>
      </c>
      <c r="K851">
        <v>0</v>
      </c>
      <c r="L851">
        <v>0</v>
      </c>
      <c r="M851" s="1">
        <v>46233</v>
      </c>
    </row>
    <row r="852" spans="1:13" x14ac:dyDescent="0.2">
      <c r="A852" t="s">
        <v>74</v>
      </c>
      <c r="B852" s="1">
        <v>44985</v>
      </c>
      <c r="C852" s="1">
        <v>44958</v>
      </c>
      <c r="D852">
        <v>0</v>
      </c>
      <c r="E852">
        <v>0</v>
      </c>
      <c r="F852">
        <v>0</v>
      </c>
      <c r="G852">
        <v>0</v>
      </c>
      <c r="H852">
        <v>0</v>
      </c>
      <c r="I852">
        <v>0</v>
      </c>
      <c r="J852">
        <v>0</v>
      </c>
      <c r="K852">
        <v>0</v>
      </c>
      <c r="L852">
        <v>0</v>
      </c>
      <c r="M852" s="1">
        <v>46233</v>
      </c>
    </row>
    <row r="853" spans="1:13" x14ac:dyDescent="0.2">
      <c r="A853" t="s">
        <v>73</v>
      </c>
      <c r="B853" s="1">
        <v>44592</v>
      </c>
      <c r="C853" s="1">
        <v>44562</v>
      </c>
      <c r="D853">
        <v>0</v>
      </c>
      <c r="E853">
        <v>0</v>
      </c>
      <c r="F853">
        <v>0</v>
      </c>
      <c r="G853">
        <v>0</v>
      </c>
      <c r="H853">
        <v>0</v>
      </c>
      <c r="I853">
        <v>0</v>
      </c>
      <c r="J853">
        <v>0</v>
      </c>
      <c r="K853">
        <v>0</v>
      </c>
      <c r="L853">
        <v>0</v>
      </c>
      <c r="M853" s="1">
        <v>46233</v>
      </c>
    </row>
    <row r="854" spans="1:13" x14ac:dyDescent="0.2">
      <c r="A854" t="s">
        <v>73</v>
      </c>
      <c r="B854" s="1">
        <v>45808</v>
      </c>
      <c r="C854" s="1">
        <v>45778</v>
      </c>
      <c r="D854">
        <v>0</v>
      </c>
      <c r="E854">
        <v>0</v>
      </c>
      <c r="F854">
        <v>0</v>
      </c>
      <c r="G854">
        <v>0</v>
      </c>
      <c r="H854">
        <v>0</v>
      </c>
      <c r="I854">
        <v>0</v>
      </c>
      <c r="J854">
        <v>0</v>
      </c>
      <c r="K854">
        <v>0</v>
      </c>
      <c r="L854">
        <v>0</v>
      </c>
      <c r="M854" s="1">
        <v>46233</v>
      </c>
    </row>
    <row r="855" spans="1:13" x14ac:dyDescent="0.2">
      <c r="A855" t="s">
        <v>73</v>
      </c>
      <c r="B855" s="1">
        <v>46203</v>
      </c>
      <c r="C855" s="1">
        <v>46174</v>
      </c>
      <c r="D855">
        <v>0</v>
      </c>
      <c r="E855">
        <v>0</v>
      </c>
      <c r="F855">
        <v>0</v>
      </c>
      <c r="G855">
        <v>0</v>
      </c>
      <c r="H855">
        <v>0</v>
      </c>
      <c r="I855">
        <v>0</v>
      </c>
      <c r="J855">
        <v>0</v>
      </c>
      <c r="K855">
        <v>0</v>
      </c>
      <c r="L855">
        <v>0</v>
      </c>
      <c r="M855" s="1">
        <v>46233</v>
      </c>
    </row>
    <row r="856" spans="1:13" x14ac:dyDescent="0.2">
      <c r="A856" t="s">
        <v>77</v>
      </c>
      <c r="B856" s="1">
        <v>45260</v>
      </c>
      <c r="C856" s="1">
        <v>45231</v>
      </c>
      <c r="D856">
        <v>0</v>
      </c>
      <c r="E856">
        <v>0</v>
      </c>
      <c r="F856">
        <v>0</v>
      </c>
      <c r="G856">
        <v>0</v>
      </c>
      <c r="H856">
        <v>0</v>
      </c>
      <c r="I856">
        <v>0</v>
      </c>
      <c r="J856">
        <v>0</v>
      </c>
      <c r="K856">
        <v>0</v>
      </c>
      <c r="L856">
        <v>0</v>
      </c>
      <c r="M856" s="1">
        <v>46233</v>
      </c>
    </row>
    <row r="857" spans="1:13" x14ac:dyDescent="0.2">
      <c r="A857" t="s">
        <v>8916</v>
      </c>
      <c r="B857" s="1">
        <v>44561</v>
      </c>
      <c r="C857" s="1">
        <v>44531</v>
      </c>
      <c r="D857">
        <v>0</v>
      </c>
      <c r="E857">
        <v>0</v>
      </c>
      <c r="F857">
        <v>0</v>
      </c>
      <c r="G857">
        <v>0</v>
      </c>
      <c r="H857">
        <v>0</v>
      </c>
      <c r="I857">
        <v>0</v>
      </c>
      <c r="J857">
        <v>0</v>
      </c>
      <c r="K857">
        <v>0</v>
      </c>
      <c r="L857">
        <v>0</v>
      </c>
      <c r="M857" s="1">
        <v>46233</v>
      </c>
    </row>
    <row r="858" spans="1:13" x14ac:dyDescent="0.2">
      <c r="A858" t="s">
        <v>8916</v>
      </c>
      <c r="B858" s="1">
        <v>45199</v>
      </c>
      <c r="C858" s="1">
        <v>45170</v>
      </c>
      <c r="D858">
        <v>0</v>
      </c>
      <c r="E858">
        <v>0</v>
      </c>
      <c r="F858">
        <v>0</v>
      </c>
      <c r="G858">
        <v>0</v>
      </c>
      <c r="H858">
        <v>0</v>
      </c>
      <c r="I858">
        <v>0</v>
      </c>
      <c r="J858">
        <v>0</v>
      </c>
      <c r="K858">
        <v>0</v>
      </c>
      <c r="L858">
        <v>0</v>
      </c>
      <c r="M858" s="1">
        <v>46233</v>
      </c>
    </row>
    <row r="859" spans="1:13" x14ac:dyDescent="0.2">
      <c r="A859" t="s">
        <v>201</v>
      </c>
      <c r="B859" s="1">
        <v>44681</v>
      </c>
      <c r="C859" s="1">
        <v>44652</v>
      </c>
      <c r="D859">
        <v>0</v>
      </c>
      <c r="E859">
        <v>0</v>
      </c>
      <c r="F859">
        <v>0</v>
      </c>
      <c r="G859">
        <v>0</v>
      </c>
      <c r="H859">
        <v>0</v>
      </c>
      <c r="I859">
        <v>0</v>
      </c>
      <c r="J859">
        <v>0</v>
      </c>
      <c r="K859">
        <v>0</v>
      </c>
      <c r="L859">
        <v>0</v>
      </c>
      <c r="M859" s="1">
        <v>46233</v>
      </c>
    </row>
    <row r="860" spans="1:13" x14ac:dyDescent="0.2">
      <c r="A860" t="s">
        <v>201</v>
      </c>
      <c r="B860" s="1">
        <v>45535</v>
      </c>
      <c r="C860" s="1">
        <v>45505</v>
      </c>
      <c r="D860">
        <v>1</v>
      </c>
      <c r="E860">
        <v>100</v>
      </c>
      <c r="F860">
        <v>342000</v>
      </c>
      <c r="G860">
        <v>0</v>
      </c>
      <c r="H860">
        <v>0</v>
      </c>
      <c r="I860">
        <v>0</v>
      </c>
      <c r="J860">
        <v>0</v>
      </c>
      <c r="K860">
        <v>0</v>
      </c>
      <c r="L860">
        <v>0</v>
      </c>
      <c r="M860" s="1">
        <v>46233</v>
      </c>
    </row>
    <row r="861" spans="1:13" x14ac:dyDescent="0.2">
      <c r="A861" t="s">
        <v>74</v>
      </c>
      <c r="B861" s="1">
        <v>45716</v>
      </c>
      <c r="C861" s="1">
        <v>45689</v>
      </c>
      <c r="D861">
        <v>0</v>
      </c>
      <c r="E861">
        <v>0</v>
      </c>
      <c r="F861">
        <v>0</v>
      </c>
      <c r="G861">
        <v>0</v>
      </c>
      <c r="H861">
        <v>0</v>
      </c>
      <c r="I861">
        <v>0</v>
      </c>
      <c r="J861">
        <v>0</v>
      </c>
      <c r="K861">
        <v>0</v>
      </c>
      <c r="L861">
        <v>0</v>
      </c>
      <c r="M861" s="1">
        <v>46233</v>
      </c>
    </row>
    <row r="862" spans="1:13" x14ac:dyDescent="0.2">
      <c r="A862" t="s">
        <v>73</v>
      </c>
      <c r="B862" s="1">
        <v>45138</v>
      </c>
      <c r="C862" s="1">
        <v>45108</v>
      </c>
      <c r="D862">
        <v>0</v>
      </c>
      <c r="E862">
        <v>0</v>
      </c>
      <c r="F862">
        <v>0</v>
      </c>
      <c r="G862">
        <v>0</v>
      </c>
      <c r="H862">
        <v>0</v>
      </c>
      <c r="I862">
        <v>0</v>
      </c>
      <c r="J862">
        <v>0</v>
      </c>
      <c r="K862">
        <v>0</v>
      </c>
      <c r="L862">
        <v>0</v>
      </c>
      <c r="M862" s="1">
        <v>46233</v>
      </c>
    </row>
    <row r="863" spans="1:13" x14ac:dyDescent="0.2">
      <c r="A863" t="s">
        <v>8916</v>
      </c>
      <c r="B863" s="1">
        <v>45688</v>
      </c>
      <c r="C863" s="1">
        <v>45658</v>
      </c>
      <c r="D863">
        <v>0</v>
      </c>
      <c r="E863">
        <v>0</v>
      </c>
      <c r="F863">
        <v>0</v>
      </c>
      <c r="G863">
        <v>0</v>
      </c>
      <c r="H863">
        <v>0</v>
      </c>
      <c r="I863">
        <v>0</v>
      </c>
      <c r="J863">
        <v>0</v>
      </c>
      <c r="K863">
        <v>0</v>
      </c>
      <c r="L863">
        <v>0</v>
      </c>
      <c r="M863" s="1">
        <v>46233</v>
      </c>
    </row>
    <row r="864" spans="1:13" x14ac:dyDescent="0.2">
      <c r="A864" t="s">
        <v>278</v>
      </c>
      <c r="B864" s="1">
        <v>44592</v>
      </c>
      <c r="C864" s="1">
        <v>44562</v>
      </c>
      <c r="D864">
        <v>0</v>
      </c>
      <c r="E864">
        <v>0</v>
      </c>
      <c r="F864">
        <v>0</v>
      </c>
      <c r="G864">
        <v>0</v>
      </c>
      <c r="H864">
        <v>0</v>
      </c>
      <c r="I864">
        <v>0</v>
      </c>
      <c r="J864">
        <v>0</v>
      </c>
      <c r="K864">
        <v>0</v>
      </c>
      <c r="L864">
        <v>0</v>
      </c>
      <c r="M864" s="1">
        <v>46233</v>
      </c>
    </row>
    <row r="865" spans="1:13" x14ac:dyDescent="0.2">
      <c r="A865" t="s">
        <v>278</v>
      </c>
      <c r="B865" s="1">
        <v>44957</v>
      </c>
      <c r="C865" s="1">
        <v>44927</v>
      </c>
      <c r="D865">
        <v>0</v>
      </c>
      <c r="E865">
        <v>0</v>
      </c>
      <c r="F865">
        <v>0</v>
      </c>
      <c r="G865">
        <v>0</v>
      </c>
      <c r="H865">
        <v>0</v>
      </c>
      <c r="I865">
        <v>0</v>
      </c>
      <c r="J865">
        <v>0</v>
      </c>
      <c r="K865">
        <v>0</v>
      </c>
      <c r="L865">
        <v>0</v>
      </c>
      <c r="M865" s="1">
        <v>46233</v>
      </c>
    </row>
    <row r="866" spans="1:13" x14ac:dyDescent="0.2">
      <c r="A866" t="s">
        <v>278</v>
      </c>
      <c r="B866" s="1">
        <v>45838</v>
      </c>
      <c r="C866" s="1">
        <v>45809</v>
      </c>
      <c r="D866">
        <v>0</v>
      </c>
      <c r="E866">
        <v>0</v>
      </c>
      <c r="F866">
        <v>0</v>
      </c>
      <c r="G866">
        <v>0</v>
      </c>
      <c r="H866">
        <v>0</v>
      </c>
      <c r="I866">
        <v>0</v>
      </c>
      <c r="J866">
        <v>0</v>
      </c>
      <c r="K866">
        <v>0</v>
      </c>
      <c r="L866">
        <v>0</v>
      </c>
      <c r="M866" s="1">
        <v>46233</v>
      </c>
    </row>
    <row r="867" spans="1:13" x14ac:dyDescent="0.2">
      <c r="A867" t="s">
        <v>201</v>
      </c>
      <c r="B867" s="1">
        <v>44347</v>
      </c>
      <c r="C867" s="1">
        <v>44317</v>
      </c>
      <c r="D867">
        <v>0</v>
      </c>
      <c r="E867">
        <v>0</v>
      </c>
      <c r="F867">
        <v>0</v>
      </c>
      <c r="G867">
        <v>0</v>
      </c>
      <c r="H867">
        <v>0</v>
      </c>
      <c r="I867">
        <v>0</v>
      </c>
      <c r="J867">
        <v>0</v>
      </c>
      <c r="K867">
        <v>0</v>
      </c>
      <c r="L867">
        <v>0</v>
      </c>
      <c r="M867" s="1">
        <v>46233</v>
      </c>
    </row>
    <row r="868" spans="1:13" x14ac:dyDescent="0.2">
      <c r="A868" t="s">
        <v>201</v>
      </c>
      <c r="B868" s="1">
        <v>45565</v>
      </c>
      <c r="C868" s="1">
        <v>45536</v>
      </c>
      <c r="D868">
        <v>1</v>
      </c>
      <c r="E868">
        <v>100</v>
      </c>
      <c r="F868">
        <v>342000</v>
      </c>
      <c r="G868">
        <v>0</v>
      </c>
      <c r="H868">
        <v>0</v>
      </c>
      <c r="I868">
        <v>0</v>
      </c>
      <c r="J868">
        <v>0</v>
      </c>
      <c r="K868">
        <v>0</v>
      </c>
      <c r="L868">
        <v>0</v>
      </c>
      <c r="M868" s="1">
        <v>46233</v>
      </c>
    </row>
    <row r="869" spans="1:13" x14ac:dyDescent="0.2">
      <c r="A869" t="s">
        <v>74</v>
      </c>
      <c r="B869" s="1">
        <v>44773</v>
      </c>
      <c r="C869" s="1">
        <v>44743</v>
      </c>
      <c r="D869">
        <v>0</v>
      </c>
      <c r="E869">
        <v>0</v>
      </c>
      <c r="F869">
        <v>0</v>
      </c>
      <c r="G869">
        <v>0</v>
      </c>
      <c r="H869">
        <v>0</v>
      </c>
      <c r="I869">
        <v>0</v>
      </c>
      <c r="J869">
        <v>0</v>
      </c>
      <c r="K869">
        <v>0</v>
      </c>
      <c r="L869">
        <v>0</v>
      </c>
      <c r="M869" s="1">
        <v>46233</v>
      </c>
    </row>
    <row r="870" spans="1:13" x14ac:dyDescent="0.2">
      <c r="A870" t="s">
        <v>74</v>
      </c>
      <c r="B870" s="1">
        <v>46203</v>
      </c>
      <c r="C870" s="1">
        <v>46174</v>
      </c>
      <c r="D870">
        <v>0</v>
      </c>
      <c r="E870">
        <v>0</v>
      </c>
      <c r="F870">
        <v>0</v>
      </c>
      <c r="G870">
        <v>0</v>
      </c>
      <c r="H870">
        <v>0</v>
      </c>
      <c r="I870">
        <v>0</v>
      </c>
      <c r="J870">
        <v>0</v>
      </c>
      <c r="K870">
        <v>0</v>
      </c>
      <c r="L870">
        <v>0</v>
      </c>
      <c r="M870" s="1">
        <v>46233</v>
      </c>
    </row>
    <row r="871" spans="1:13" x14ac:dyDescent="0.2">
      <c r="A871" t="s">
        <v>73</v>
      </c>
      <c r="B871" s="1">
        <v>45688</v>
      </c>
      <c r="C871" s="1">
        <v>45658</v>
      </c>
      <c r="D871">
        <v>0</v>
      </c>
      <c r="E871">
        <v>0</v>
      </c>
      <c r="F871">
        <v>0</v>
      </c>
      <c r="G871">
        <v>0</v>
      </c>
      <c r="H871">
        <v>0</v>
      </c>
      <c r="I871">
        <v>0</v>
      </c>
      <c r="J871">
        <v>0</v>
      </c>
      <c r="K871">
        <v>0</v>
      </c>
      <c r="L871">
        <v>0</v>
      </c>
      <c r="M871" s="1">
        <v>46233</v>
      </c>
    </row>
    <row r="872" spans="1:13" x14ac:dyDescent="0.2">
      <c r="A872" t="s">
        <v>73</v>
      </c>
      <c r="B872" s="1">
        <v>45900</v>
      </c>
      <c r="C872" s="1">
        <v>45870</v>
      </c>
      <c r="D872">
        <v>0</v>
      </c>
      <c r="E872">
        <v>0</v>
      </c>
      <c r="F872">
        <v>0</v>
      </c>
      <c r="G872">
        <v>0</v>
      </c>
      <c r="H872">
        <v>0</v>
      </c>
      <c r="I872">
        <v>0</v>
      </c>
      <c r="J872">
        <v>0</v>
      </c>
      <c r="K872">
        <v>0</v>
      </c>
      <c r="L872">
        <v>0</v>
      </c>
      <c r="M872" s="1">
        <v>46233</v>
      </c>
    </row>
    <row r="873" spans="1:13" x14ac:dyDescent="0.2">
      <c r="A873" t="s">
        <v>73</v>
      </c>
      <c r="B873" s="1">
        <v>46112</v>
      </c>
      <c r="C873" s="1">
        <v>46082</v>
      </c>
      <c r="D873">
        <v>0</v>
      </c>
      <c r="E873">
        <v>0</v>
      </c>
      <c r="F873">
        <v>0</v>
      </c>
      <c r="G873">
        <v>0</v>
      </c>
      <c r="H873">
        <v>0</v>
      </c>
      <c r="I873">
        <v>0</v>
      </c>
      <c r="J873">
        <v>0</v>
      </c>
      <c r="K873">
        <v>0</v>
      </c>
      <c r="L873">
        <v>0</v>
      </c>
      <c r="M873" s="1">
        <v>46233</v>
      </c>
    </row>
    <row r="874" spans="1:13" x14ac:dyDescent="0.2">
      <c r="A874" t="s">
        <v>77</v>
      </c>
      <c r="B874" s="1">
        <v>44347</v>
      </c>
      <c r="C874" s="1">
        <v>44317</v>
      </c>
      <c r="D874">
        <v>0</v>
      </c>
      <c r="E874">
        <v>0</v>
      </c>
      <c r="F874">
        <v>0</v>
      </c>
      <c r="G874">
        <v>0</v>
      </c>
      <c r="H874">
        <v>0</v>
      </c>
      <c r="I874">
        <v>0</v>
      </c>
      <c r="J874">
        <v>0</v>
      </c>
      <c r="K874">
        <v>0</v>
      </c>
      <c r="L874">
        <v>0</v>
      </c>
      <c r="M874" s="1">
        <v>46233</v>
      </c>
    </row>
    <row r="875" spans="1:13" x14ac:dyDescent="0.2">
      <c r="A875" t="s">
        <v>77</v>
      </c>
      <c r="B875" s="1">
        <v>44408</v>
      </c>
      <c r="C875" s="1">
        <v>44378</v>
      </c>
      <c r="D875">
        <v>0</v>
      </c>
      <c r="E875">
        <v>0</v>
      </c>
      <c r="F875">
        <v>0</v>
      </c>
      <c r="G875">
        <v>0</v>
      </c>
      <c r="H875">
        <v>0</v>
      </c>
      <c r="I875">
        <v>0</v>
      </c>
      <c r="J875">
        <v>0</v>
      </c>
      <c r="K875">
        <v>0</v>
      </c>
      <c r="L875">
        <v>0</v>
      </c>
      <c r="M875" s="1">
        <v>46233</v>
      </c>
    </row>
    <row r="876" spans="1:13" x14ac:dyDescent="0.2">
      <c r="A876" t="s">
        <v>77</v>
      </c>
      <c r="B876" s="1">
        <v>45077</v>
      </c>
      <c r="C876" s="1">
        <v>45047</v>
      </c>
      <c r="D876">
        <v>0</v>
      </c>
      <c r="E876">
        <v>0</v>
      </c>
      <c r="F876">
        <v>0</v>
      </c>
      <c r="G876">
        <v>0</v>
      </c>
      <c r="H876">
        <v>0</v>
      </c>
      <c r="I876">
        <v>0</v>
      </c>
      <c r="J876">
        <v>0</v>
      </c>
      <c r="K876">
        <v>0</v>
      </c>
      <c r="L876">
        <v>0</v>
      </c>
      <c r="M876" s="1">
        <v>46233</v>
      </c>
    </row>
    <row r="877" spans="1:13" x14ac:dyDescent="0.2">
      <c r="A877" t="s">
        <v>8916</v>
      </c>
      <c r="B877" s="1">
        <v>45260</v>
      </c>
      <c r="C877" s="1">
        <v>45231</v>
      </c>
      <c r="D877">
        <v>0</v>
      </c>
      <c r="E877">
        <v>0</v>
      </c>
      <c r="F877">
        <v>0</v>
      </c>
      <c r="G877">
        <v>0</v>
      </c>
      <c r="H877">
        <v>0</v>
      </c>
      <c r="I877">
        <v>0</v>
      </c>
      <c r="J877">
        <v>0</v>
      </c>
      <c r="K877">
        <v>0</v>
      </c>
      <c r="L877">
        <v>0</v>
      </c>
      <c r="M877" s="1">
        <v>46233</v>
      </c>
    </row>
    <row r="878" spans="1:13" x14ac:dyDescent="0.2">
      <c r="A878" t="s">
        <v>278</v>
      </c>
      <c r="B878" s="1">
        <v>44500</v>
      </c>
      <c r="C878" s="1">
        <v>44470</v>
      </c>
      <c r="D878">
        <v>0</v>
      </c>
      <c r="E878">
        <v>0</v>
      </c>
      <c r="F878">
        <v>0</v>
      </c>
      <c r="G878">
        <v>0</v>
      </c>
      <c r="H878">
        <v>0</v>
      </c>
      <c r="I878">
        <v>0</v>
      </c>
      <c r="J878">
        <v>0</v>
      </c>
      <c r="K878">
        <v>0</v>
      </c>
      <c r="L878">
        <v>0</v>
      </c>
      <c r="M878" s="1">
        <v>46233</v>
      </c>
    </row>
    <row r="879" spans="1:13" x14ac:dyDescent="0.2">
      <c r="A879" t="s">
        <v>278</v>
      </c>
      <c r="B879" s="1">
        <v>44804</v>
      </c>
      <c r="C879" s="1">
        <v>44774</v>
      </c>
      <c r="D879">
        <v>0</v>
      </c>
      <c r="E879">
        <v>0</v>
      </c>
      <c r="F879">
        <v>0</v>
      </c>
      <c r="G879">
        <v>0</v>
      </c>
      <c r="H879">
        <v>0</v>
      </c>
      <c r="I879">
        <v>0</v>
      </c>
      <c r="J879">
        <v>0</v>
      </c>
      <c r="K879">
        <v>0</v>
      </c>
      <c r="L879">
        <v>0</v>
      </c>
      <c r="M879" s="1">
        <v>46233</v>
      </c>
    </row>
    <row r="880" spans="1:13" x14ac:dyDescent="0.2">
      <c r="A880" t="s">
        <v>201</v>
      </c>
      <c r="B880" s="1">
        <v>44255</v>
      </c>
      <c r="C880" s="1">
        <v>44228</v>
      </c>
      <c r="D880">
        <v>0</v>
      </c>
      <c r="E880">
        <v>0</v>
      </c>
      <c r="F880">
        <v>0</v>
      </c>
      <c r="G880">
        <v>0</v>
      </c>
      <c r="H880">
        <v>0</v>
      </c>
      <c r="I880">
        <v>0</v>
      </c>
      <c r="J880">
        <v>0</v>
      </c>
      <c r="K880">
        <v>0</v>
      </c>
      <c r="L880">
        <v>0</v>
      </c>
      <c r="M880" s="1">
        <v>46233</v>
      </c>
    </row>
    <row r="881" spans="1:13" x14ac:dyDescent="0.2">
      <c r="A881" t="s">
        <v>201</v>
      </c>
      <c r="B881" s="1">
        <v>44592</v>
      </c>
      <c r="C881" s="1">
        <v>44562</v>
      </c>
      <c r="D881">
        <v>0</v>
      </c>
      <c r="E881">
        <v>0</v>
      </c>
      <c r="F881">
        <v>0</v>
      </c>
      <c r="G881">
        <v>0</v>
      </c>
      <c r="H881">
        <v>0</v>
      </c>
      <c r="I881">
        <v>0</v>
      </c>
      <c r="J881">
        <v>0</v>
      </c>
      <c r="K881">
        <v>0</v>
      </c>
      <c r="L881">
        <v>0</v>
      </c>
      <c r="M881" s="1">
        <v>46233</v>
      </c>
    </row>
    <row r="882" spans="1:13" x14ac:dyDescent="0.2">
      <c r="A882" t="s">
        <v>201</v>
      </c>
      <c r="B882" s="1">
        <v>44804</v>
      </c>
      <c r="C882" s="1">
        <v>44774</v>
      </c>
      <c r="D882">
        <v>0</v>
      </c>
      <c r="E882">
        <v>0</v>
      </c>
      <c r="F882">
        <v>0</v>
      </c>
      <c r="G882">
        <v>0</v>
      </c>
      <c r="H882">
        <v>0</v>
      </c>
      <c r="I882">
        <v>0</v>
      </c>
      <c r="J882">
        <v>0</v>
      </c>
      <c r="K882">
        <v>0</v>
      </c>
      <c r="L882">
        <v>0</v>
      </c>
      <c r="M882" s="1">
        <v>46233</v>
      </c>
    </row>
    <row r="883" spans="1:13" x14ac:dyDescent="0.2">
      <c r="A883" t="s">
        <v>73</v>
      </c>
      <c r="B883" s="1">
        <v>45535</v>
      </c>
      <c r="C883" s="1">
        <v>45505</v>
      </c>
      <c r="D883">
        <v>0</v>
      </c>
      <c r="E883">
        <v>0</v>
      </c>
      <c r="F883">
        <v>0</v>
      </c>
      <c r="G883">
        <v>0</v>
      </c>
      <c r="H883">
        <v>0</v>
      </c>
      <c r="I883">
        <v>0</v>
      </c>
      <c r="J883">
        <v>0</v>
      </c>
      <c r="K883">
        <v>0</v>
      </c>
      <c r="L883">
        <v>0</v>
      </c>
      <c r="M883" s="1">
        <v>46233</v>
      </c>
    </row>
    <row r="884" spans="1:13" x14ac:dyDescent="0.2">
      <c r="A884" t="s">
        <v>73</v>
      </c>
      <c r="B884" s="1">
        <v>45565</v>
      </c>
      <c r="C884" s="1">
        <v>45536</v>
      </c>
      <c r="D884">
        <v>0</v>
      </c>
      <c r="E884">
        <v>0</v>
      </c>
      <c r="F884">
        <v>0</v>
      </c>
      <c r="G884">
        <v>0</v>
      </c>
      <c r="H884">
        <v>0</v>
      </c>
      <c r="I884">
        <v>0</v>
      </c>
      <c r="J884">
        <v>0</v>
      </c>
      <c r="K884">
        <v>0</v>
      </c>
      <c r="L884">
        <v>0</v>
      </c>
      <c r="M884" s="1">
        <v>46233</v>
      </c>
    </row>
    <row r="885" spans="1:13" x14ac:dyDescent="0.2">
      <c r="A885" t="s">
        <v>73</v>
      </c>
      <c r="B885" s="1">
        <v>45930</v>
      </c>
      <c r="C885" s="1">
        <v>45901</v>
      </c>
      <c r="D885">
        <v>0</v>
      </c>
      <c r="E885">
        <v>0</v>
      </c>
      <c r="F885">
        <v>0</v>
      </c>
      <c r="G885">
        <v>0</v>
      </c>
      <c r="H885">
        <v>0</v>
      </c>
      <c r="I885">
        <v>0</v>
      </c>
      <c r="J885">
        <v>0</v>
      </c>
      <c r="K885">
        <v>0</v>
      </c>
      <c r="L885">
        <v>0</v>
      </c>
      <c r="M885" s="1">
        <v>46233</v>
      </c>
    </row>
    <row r="886" spans="1:13" x14ac:dyDescent="0.2">
      <c r="A886" t="s">
        <v>77</v>
      </c>
      <c r="B886" s="1">
        <v>44895</v>
      </c>
      <c r="C886" s="1">
        <v>44866</v>
      </c>
      <c r="D886">
        <v>0</v>
      </c>
      <c r="E886">
        <v>0</v>
      </c>
      <c r="F886">
        <v>0</v>
      </c>
      <c r="G886">
        <v>0</v>
      </c>
      <c r="H886">
        <v>0</v>
      </c>
      <c r="I886">
        <v>0</v>
      </c>
      <c r="J886">
        <v>0</v>
      </c>
      <c r="K886">
        <v>0</v>
      </c>
      <c r="L886">
        <v>0</v>
      </c>
      <c r="M886" s="1">
        <v>46233</v>
      </c>
    </row>
    <row r="887" spans="1:13" x14ac:dyDescent="0.2">
      <c r="A887" t="s">
        <v>75</v>
      </c>
      <c r="B887" s="1">
        <v>44316</v>
      </c>
      <c r="C887" s="1">
        <v>44287</v>
      </c>
      <c r="D887">
        <v>0</v>
      </c>
      <c r="E887">
        <v>0</v>
      </c>
      <c r="F887">
        <v>0</v>
      </c>
      <c r="G887">
        <v>0</v>
      </c>
      <c r="H887">
        <v>0</v>
      </c>
      <c r="I887">
        <v>0</v>
      </c>
      <c r="J887">
        <v>2</v>
      </c>
      <c r="K887">
        <v>0</v>
      </c>
      <c r="L887">
        <v>0</v>
      </c>
      <c r="M887" s="1">
        <v>46233</v>
      </c>
    </row>
    <row r="888" spans="1:13" x14ac:dyDescent="0.2">
      <c r="A888" t="s">
        <v>73</v>
      </c>
      <c r="B888" s="1">
        <v>44227</v>
      </c>
      <c r="C888" s="1">
        <v>44197</v>
      </c>
      <c r="D888">
        <v>0</v>
      </c>
      <c r="E888">
        <v>0</v>
      </c>
      <c r="F888">
        <v>0</v>
      </c>
      <c r="G888">
        <v>0</v>
      </c>
      <c r="H888">
        <v>0</v>
      </c>
      <c r="I888">
        <v>0</v>
      </c>
      <c r="J888">
        <v>0</v>
      </c>
      <c r="K888">
        <v>0</v>
      </c>
      <c r="L888">
        <v>0</v>
      </c>
      <c r="M888" s="1">
        <v>46233</v>
      </c>
    </row>
    <row r="889" spans="1:13" x14ac:dyDescent="0.2">
      <c r="A889" t="s">
        <v>77</v>
      </c>
      <c r="B889" s="1">
        <v>44592</v>
      </c>
      <c r="C889" s="1">
        <v>44562</v>
      </c>
      <c r="D889">
        <v>0</v>
      </c>
      <c r="E889">
        <v>0</v>
      </c>
      <c r="F889">
        <v>0</v>
      </c>
      <c r="G889">
        <v>0</v>
      </c>
      <c r="H889">
        <v>0</v>
      </c>
      <c r="I889">
        <v>0</v>
      </c>
      <c r="J889">
        <v>0</v>
      </c>
      <c r="K889">
        <v>0</v>
      </c>
      <c r="L889">
        <v>0</v>
      </c>
      <c r="M889" s="1">
        <v>46233</v>
      </c>
    </row>
    <row r="890" spans="1:13" x14ac:dyDescent="0.2">
      <c r="A890" t="s">
        <v>77</v>
      </c>
      <c r="B890" s="1">
        <v>44681</v>
      </c>
      <c r="C890" s="1">
        <v>44652</v>
      </c>
      <c r="D890">
        <v>0</v>
      </c>
      <c r="E890">
        <v>0</v>
      </c>
      <c r="F890">
        <v>0</v>
      </c>
      <c r="G890">
        <v>0</v>
      </c>
      <c r="H890">
        <v>0</v>
      </c>
      <c r="I890">
        <v>0</v>
      </c>
      <c r="J890">
        <v>0</v>
      </c>
      <c r="K890">
        <v>0</v>
      </c>
      <c r="L890">
        <v>0</v>
      </c>
      <c r="M890" s="1">
        <v>46233</v>
      </c>
    </row>
    <row r="891" spans="1:13" x14ac:dyDescent="0.2">
      <c r="A891" t="s">
        <v>77</v>
      </c>
      <c r="B891" s="1">
        <v>44834</v>
      </c>
      <c r="C891" s="1">
        <v>44805</v>
      </c>
      <c r="D891">
        <v>0</v>
      </c>
      <c r="E891">
        <v>0</v>
      </c>
      <c r="F891">
        <v>0</v>
      </c>
      <c r="G891">
        <v>0</v>
      </c>
      <c r="H891">
        <v>0</v>
      </c>
      <c r="I891">
        <v>0</v>
      </c>
      <c r="J891">
        <v>0</v>
      </c>
      <c r="K891">
        <v>0</v>
      </c>
      <c r="L891">
        <v>0</v>
      </c>
      <c r="M891" s="1">
        <v>46233</v>
      </c>
    </row>
    <row r="892" spans="1:13" x14ac:dyDescent="0.2">
      <c r="A892" t="s">
        <v>8916</v>
      </c>
      <c r="B892" s="1">
        <v>45107</v>
      </c>
      <c r="C892" s="1">
        <v>45078</v>
      </c>
      <c r="D892">
        <v>0</v>
      </c>
      <c r="E892">
        <v>0</v>
      </c>
      <c r="F892">
        <v>0</v>
      </c>
      <c r="G892">
        <v>0</v>
      </c>
      <c r="H892">
        <v>0</v>
      </c>
      <c r="I892">
        <v>0</v>
      </c>
      <c r="J892">
        <v>0</v>
      </c>
      <c r="K892">
        <v>0</v>
      </c>
      <c r="L892">
        <v>0</v>
      </c>
      <c r="M892" s="1">
        <v>46233</v>
      </c>
    </row>
    <row r="893" spans="1:13" x14ac:dyDescent="0.2">
      <c r="A893" t="s">
        <v>8916</v>
      </c>
      <c r="B893" s="1">
        <v>45382</v>
      </c>
      <c r="C893" s="1">
        <v>45352</v>
      </c>
      <c r="D893">
        <v>0</v>
      </c>
      <c r="E893">
        <v>0</v>
      </c>
      <c r="F893">
        <v>0</v>
      </c>
      <c r="G893">
        <v>0</v>
      </c>
      <c r="H893">
        <v>0</v>
      </c>
      <c r="I893">
        <v>0</v>
      </c>
      <c r="J893">
        <v>0</v>
      </c>
      <c r="K893">
        <v>0</v>
      </c>
      <c r="L893">
        <v>0</v>
      </c>
      <c r="M893" s="1">
        <v>46233</v>
      </c>
    </row>
    <row r="894" spans="1:13" x14ac:dyDescent="0.2">
      <c r="A894" t="s">
        <v>278</v>
      </c>
      <c r="B894" s="1">
        <v>45930</v>
      </c>
      <c r="C894" s="1">
        <v>45901</v>
      </c>
      <c r="D894">
        <v>0</v>
      </c>
      <c r="E894">
        <v>0</v>
      </c>
      <c r="F894">
        <v>0</v>
      </c>
      <c r="G894">
        <v>0</v>
      </c>
      <c r="H894">
        <v>0</v>
      </c>
      <c r="I894">
        <v>0</v>
      </c>
      <c r="J894">
        <v>0</v>
      </c>
      <c r="K894">
        <v>0</v>
      </c>
      <c r="L894">
        <v>0</v>
      </c>
      <c r="M894" s="1">
        <v>46233</v>
      </c>
    </row>
    <row r="895" spans="1:13" x14ac:dyDescent="0.2">
      <c r="A895" t="s">
        <v>201</v>
      </c>
      <c r="B895" s="1">
        <v>45626</v>
      </c>
      <c r="C895" s="1">
        <v>45597</v>
      </c>
      <c r="D895">
        <v>1</v>
      </c>
      <c r="E895">
        <v>100</v>
      </c>
      <c r="F895">
        <v>342000</v>
      </c>
      <c r="G895">
        <v>0</v>
      </c>
      <c r="H895">
        <v>0</v>
      </c>
      <c r="I895">
        <v>0</v>
      </c>
      <c r="J895">
        <v>0</v>
      </c>
      <c r="K895">
        <v>0</v>
      </c>
      <c r="L895">
        <v>0</v>
      </c>
      <c r="M895" s="1">
        <v>46233</v>
      </c>
    </row>
    <row r="896" spans="1:13" x14ac:dyDescent="0.2">
      <c r="A896" t="s">
        <v>73</v>
      </c>
      <c r="B896" s="1">
        <v>45504</v>
      </c>
      <c r="C896" s="1">
        <v>45474</v>
      </c>
      <c r="D896">
        <v>0</v>
      </c>
      <c r="E896">
        <v>0</v>
      </c>
      <c r="F896">
        <v>0</v>
      </c>
      <c r="G896">
        <v>0</v>
      </c>
      <c r="H896">
        <v>0</v>
      </c>
      <c r="I896">
        <v>0</v>
      </c>
      <c r="J896">
        <v>0</v>
      </c>
      <c r="K896">
        <v>0</v>
      </c>
      <c r="L896">
        <v>0</v>
      </c>
      <c r="M896" s="1">
        <v>46233</v>
      </c>
    </row>
    <row r="897" spans="1:13" x14ac:dyDescent="0.2">
      <c r="A897" t="s">
        <v>73</v>
      </c>
      <c r="B897" s="1">
        <v>45961</v>
      </c>
      <c r="C897" s="1">
        <v>45931</v>
      </c>
      <c r="D897">
        <v>0</v>
      </c>
      <c r="E897">
        <v>0</v>
      </c>
      <c r="F897">
        <v>0</v>
      </c>
      <c r="G897">
        <v>0</v>
      </c>
      <c r="H897">
        <v>0</v>
      </c>
      <c r="I897">
        <v>0</v>
      </c>
      <c r="J897">
        <v>0</v>
      </c>
      <c r="K897">
        <v>0</v>
      </c>
      <c r="L897">
        <v>0</v>
      </c>
      <c r="M897" s="1">
        <v>46233</v>
      </c>
    </row>
    <row r="898" spans="1:13" x14ac:dyDescent="0.2">
      <c r="A898" t="s">
        <v>73</v>
      </c>
      <c r="B898" s="1">
        <v>46173</v>
      </c>
      <c r="C898" s="1">
        <v>46143</v>
      </c>
      <c r="D898">
        <v>0</v>
      </c>
      <c r="E898">
        <v>0</v>
      </c>
      <c r="F898">
        <v>0</v>
      </c>
      <c r="G898">
        <v>0</v>
      </c>
      <c r="H898">
        <v>0</v>
      </c>
      <c r="I898">
        <v>0</v>
      </c>
      <c r="J898">
        <v>0</v>
      </c>
      <c r="K898">
        <v>0</v>
      </c>
      <c r="L898">
        <v>0</v>
      </c>
      <c r="M898" s="1">
        <v>46233</v>
      </c>
    </row>
    <row r="899" spans="1:13" x14ac:dyDescent="0.2">
      <c r="A899" t="s">
        <v>77</v>
      </c>
      <c r="B899" s="1">
        <v>44773</v>
      </c>
      <c r="C899" s="1">
        <v>44743</v>
      </c>
      <c r="D899">
        <v>0</v>
      </c>
      <c r="E899">
        <v>0</v>
      </c>
      <c r="F899">
        <v>0</v>
      </c>
      <c r="G899">
        <v>0</v>
      </c>
      <c r="H899">
        <v>0</v>
      </c>
      <c r="I899">
        <v>0</v>
      </c>
      <c r="J899">
        <v>0</v>
      </c>
      <c r="K899">
        <v>0</v>
      </c>
      <c r="L899">
        <v>0</v>
      </c>
      <c r="M899" s="1">
        <v>46233</v>
      </c>
    </row>
    <row r="900" spans="1:13" x14ac:dyDescent="0.2">
      <c r="A900" t="s">
        <v>77</v>
      </c>
      <c r="B900" s="1">
        <v>45747</v>
      </c>
      <c r="C900" s="1">
        <v>45717</v>
      </c>
      <c r="D900">
        <v>0</v>
      </c>
      <c r="E900">
        <v>0</v>
      </c>
      <c r="F900">
        <v>0</v>
      </c>
      <c r="G900">
        <v>0</v>
      </c>
      <c r="H900">
        <v>0</v>
      </c>
      <c r="I900">
        <v>0</v>
      </c>
      <c r="J900">
        <v>0</v>
      </c>
      <c r="K900">
        <v>0</v>
      </c>
      <c r="L900">
        <v>0</v>
      </c>
      <c r="M900" s="1">
        <v>46233</v>
      </c>
    </row>
    <row r="901" spans="1:13" x14ac:dyDescent="0.2">
      <c r="A901" t="s">
        <v>77</v>
      </c>
      <c r="B901" s="1">
        <v>46053</v>
      </c>
      <c r="C901" s="1">
        <v>46023</v>
      </c>
      <c r="D901">
        <v>0</v>
      </c>
      <c r="E901">
        <v>0</v>
      </c>
      <c r="F901">
        <v>0</v>
      </c>
      <c r="G901">
        <v>0</v>
      </c>
      <c r="H901">
        <v>0</v>
      </c>
      <c r="I901">
        <v>0</v>
      </c>
      <c r="J901">
        <v>0</v>
      </c>
      <c r="K901">
        <v>0</v>
      </c>
      <c r="L901">
        <v>0</v>
      </c>
      <c r="M901" s="1">
        <v>46233</v>
      </c>
    </row>
    <row r="902" spans="1:13" x14ac:dyDescent="0.2">
      <c r="A902" t="s">
        <v>8916</v>
      </c>
      <c r="B902" s="1">
        <v>44834</v>
      </c>
      <c r="C902" s="1">
        <v>44805</v>
      </c>
      <c r="D902">
        <v>0</v>
      </c>
      <c r="E902">
        <v>0</v>
      </c>
      <c r="F902">
        <v>0</v>
      </c>
      <c r="G902">
        <v>0</v>
      </c>
      <c r="H902">
        <v>0</v>
      </c>
      <c r="I902">
        <v>0</v>
      </c>
      <c r="J902">
        <v>0</v>
      </c>
      <c r="K902">
        <v>0</v>
      </c>
      <c r="L902">
        <v>0</v>
      </c>
      <c r="M902" s="1">
        <v>46233</v>
      </c>
    </row>
    <row r="903" spans="1:13" x14ac:dyDescent="0.2">
      <c r="A903" t="s">
        <v>278</v>
      </c>
      <c r="B903" s="1">
        <v>45230</v>
      </c>
      <c r="C903" s="1">
        <v>45200</v>
      </c>
      <c r="D903">
        <v>0</v>
      </c>
      <c r="E903">
        <v>0</v>
      </c>
      <c r="F903">
        <v>0</v>
      </c>
      <c r="G903">
        <v>0</v>
      </c>
      <c r="H903">
        <v>0</v>
      </c>
      <c r="I903">
        <v>0</v>
      </c>
      <c r="J903">
        <v>0</v>
      </c>
      <c r="K903">
        <v>0</v>
      </c>
      <c r="L903">
        <v>0</v>
      </c>
      <c r="M903" s="1">
        <v>46233</v>
      </c>
    </row>
    <row r="904" spans="1:13" x14ac:dyDescent="0.2">
      <c r="A904" t="s">
        <v>201</v>
      </c>
      <c r="B904" s="1">
        <v>44561</v>
      </c>
      <c r="C904" s="1">
        <v>44531</v>
      </c>
      <c r="D904">
        <v>0</v>
      </c>
      <c r="E904">
        <v>0</v>
      </c>
      <c r="F904">
        <v>0</v>
      </c>
      <c r="G904">
        <v>0</v>
      </c>
      <c r="H904">
        <v>0</v>
      </c>
      <c r="I904">
        <v>0</v>
      </c>
      <c r="J904">
        <v>0</v>
      </c>
      <c r="K904">
        <v>0</v>
      </c>
      <c r="L904">
        <v>0</v>
      </c>
      <c r="M904" s="1">
        <v>46233</v>
      </c>
    </row>
    <row r="905" spans="1:13" x14ac:dyDescent="0.2">
      <c r="A905" t="s">
        <v>201</v>
      </c>
      <c r="B905" s="1">
        <v>45169</v>
      </c>
      <c r="C905" s="1">
        <v>45139</v>
      </c>
      <c r="D905">
        <v>0</v>
      </c>
      <c r="E905">
        <v>0</v>
      </c>
      <c r="F905">
        <v>0</v>
      </c>
      <c r="G905">
        <v>0</v>
      </c>
      <c r="H905">
        <v>0</v>
      </c>
      <c r="I905">
        <v>0</v>
      </c>
      <c r="J905">
        <v>0</v>
      </c>
      <c r="K905">
        <v>0</v>
      </c>
      <c r="L905">
        <v>0</v>
      </c>
      <c r="M905" s="1">
        <v>46233</v>
      </c>
    </row>
    <row r="906" spans="1:13" x14ac:dyDescent="0.2">
      <c r="A906" t="s">
        <v>74</v>
      </c>
      <c r="B906" s="1">
        <v>45046</v>
      </c>
      <c r="C906" s="1">
        <v>45017</v>
      </c>
      <c r="D906">
        <v>0</v>
      </c>
      <c r="E906">
        <v>0</v>
      </c>
      <c r="F906">
        <v>0</v>
      </c>
      <c r="G906">
        <v>0</v>
      </c>
      <c r="H906">
        <v>0</v>
      </c>
      <c r="I906">
        <v>0</v>
      </c>
      <c r="J906">
        <v>0</v>
      </c>
      <c r="K906">
        <v>0</v>
      </c>
      <c r="L906">
        <v>0</v>
      </c>
      <c r="M906" s="1">
        <v>46233</v>
      </c>
    </row>
    <row r="907" spans="1:13" x14ac:dyDescent="0.2">
      <c r="A907" t="s">
        <v>74</v>
      </c>
      <c r="B907" s="1">
        <v>45412</v>
      </c>
      <c r="C907" s="1">
        <v>45383</v>
      </c>
      <c r="D907">
        <v>0</v>
      </c>
      <c r="E907">
        <v>0</v>
      </c>
      <c r="F907">
        <v>0</v>
      </c>
      <c r="G907">
        <v>0</v>
      </c>
      <c r="H907">
        <v>0</v>
      </c>
      <c r="I907">
        <v>0</v>
      </c>
      <c r="J907">
        <v>0</v>
      </c>
      <c r="K907">
        <v>0</v>
      </c>
      <c r="L907">
        <v>0</v>
      </c>
      <c r="M907" s="1">
        <v>46233</v>
      </c>
    </row>
    <row r="908" spans="1:13" x14ac:dyDescent="0.2">
      <c r="A908" t="s">
        <v>74</v>
      </c>
      <c r="B908" s="1">
        <v>45961</v>
      </c>
      <c r="C908" s="1">
        <v>45931</v>
      </c>
      <c r="D908">
        <v>0</v>
      </c>
      <c r="E908">
        <v>0</v>
      </c>
      <c r="F908">
        <v>0</v>
      </c>
      <c r="G908">
        <v>0</v>
      </c>
      <c r="H908">
        <v>0</v>
      </c>
      <c r="I908">
        <v>0</v>
      </c>
      <c r="J908">
        <v>0</v>
      </c>
      <c r="K908">
        <v>0</v>
      </c>
      <c r="L908">
        <v>0</v>
      </c>
      <c r="M908" s="1">
        <v>46233</v>
      </c>
    </row>
    <row r="909" spans="1:13" x14ac:dyDescent="0.2">
      <c r="A909" t="s">
        <v>73</v>
      </c>
      <c r="B909" s="1">
        <v>44500</v>
      </c>
      <c r="C909" s="1">
        <v>44470</v>
      </c>
      <c r="D909">
        <v>0</v>
      </c>
      <c r="E909">
        <v>0</v>
      </c>
      <c r="F909">
        <v>0</v>
      </c>
      <c r="G909">
        <v>0</v>
      </c>
      <c r="H909">
        <v>0</v>
      </c>
      <c r="I909">
        <v>0</v>
      </c>
      <c r="J909">
        <v>0</v>
      </c>
      <c r="K909">
        <v>0</v>
      </c>
      <c r="L909">
        <v>0</v>
      </c>
      <c r="M909" s="1">
        <v>46233</v>
      </c>
    </row>
    <row r="910" spans="1:13" x14ac:dyDescent="0.2">
      <c r="A910" t="s">
        <v>73</v>
      </c>
      <c r="B910" s="1">
        <v>44985</v>
      </c>
      <c r="C910" s="1">
        <v>44958</v>
      </c>
      <c r="D910">
        <v>0</v>
      </c>
      <c r="E910">
        <v>0</v>
      </c>
      <c r="F910">
        <v>0</v>
      </c>
      <c r="G910">
        <v>0</v>
      </c>
      <c r="H910">
        <v>0</v>
      </c>
      <c r="I910">
        <v>0</v>
      </c>
      <c r="J910">
        <v>0</v>
      </c>
      <c r="K910">
        <v>0</v>
      </c>
      <c r="L910">
        <v>0</v>
      </c>
      <c r="M910" s="1">
        <v>46233</v>
      </c>
    </row>
    <row r="911" spans="1:13" x14ac:dyDescent="0.2">
      <c r="A911" t="s">
        <v>77</v>
      </c>
      <c r="B911" s="1">
        <v>45322</v>
      </c>
      <c r="C911" s="1">
        <v>45292</v>
      </c>
      <c r="D911">
        <v>0</v>
      </c>
      <c r="E911">
        <v>0</v>
      </c>
      <c r="F911">
        <v>0</v>
      </c>
      <c r="G911">
        <v>0</v>
      </c>
      <c r="H911">
        <v>0</v>
      </c>
      <c r="I911">
        <v>0</v>
      </c>
      <c r="J911">
        <v>0</v>
      </c>
      <c r="K911">
        <v>0</v>
      </c>
      <c r="L911">
        <v>0</v>
      </c>
      <c r="M911" s="1">
        <v>46233</v>
      </c>
    </row>
    <row r="912" spans="1:13" x14ac:dyDescent="0.2">
      <c r="A912" t="s">
        <v>77</v>
      </c>
      <c r="B912" s="1">
        <v>45351</v>
      </c>
      <c r="C912" s="1">
        <v>45323</v>
      </c>
      <c r="D912">
        <v>0</v>
      </c>
      <c r="E912">
        <v>0</v>
      </c>
      <c r="F912">
        <v>0</v>
      </c>
      <c r="G912">
        <v>0</v>
      </c>
      <c r="H912">
        <v>0</v>
      </c>
      <c r="I912">
        <v>0</v>
      </c>
      <c r="J912">
        <v>0</v>
      </c>
      <c r="K912">
        <v>0</v>
      </c>
      <c r="L912">
        <v>0</v>
      </c>
      <c r="M912" s="1">
        <v>46233</v>
      </c>
    </row>
    <row r="913" spans="1:13" x14ac:dyDescent="0.2">
      <c r="A913" t="s">
        <v>77</v>
      </c>
      <c r="B913" s="1">
        <v>45838</v>
      </c>
      <c r="C913" s="1">
        <v>45809</v>
      </c>
      <c r="D913">
        <v>0</v>
      </c>
      <c r="E913">
        <v>0</v>
      </c>
      <c r="F913">
        <v>0</v>
      </c>
      <c r="G913">
        <v>0</v>
      </c>
      <c r="H913">
        <v>0</v>
      </c>
      <c r="I913">
        <v>0</v>
      </c>
      <c r="J913">
        <v>0</v>
      </c>
      <c r="K913">
        <v>0</v>
      </c>
      <c r="L913">
        <v>0</v>
      </c>
      <c r="M913" s="1">
        <v>46233</v>
      </c>
    </row>
    <row r="914" spans="1:13" x14ac:dyDescent="0.2">
      <c r="A914" t="s">
        <v>77</v>
      </c>
      <c r="B914" s="1">
        <v>45930</v>
      </c>
      <c r="C914" s="1">
        <v>45901</v>
      </c>
      <c r="D914">
        <v>0</v>
      </c>
      <c r="E914">
        <v>0</v>
      </c>
      <c r="F914">
        <v>0</v>
      </c>
      <c r="G914">
        <v>0</v>
      </c>
      <c r="H914">
        <v>0</v>
      </c>
      <c r="I914">
        <v>0</v>
      </c>
      <c r="J914">
        <v>0</v>
      </c>
      <c r="K914">
        <v>0</v>
      </c>
      <c r="L914">
        <v>0</v>
      </c>
      <c r="M914" s="1">
        <v>46233</v>
      </c>
    </row>
    <row r="915" spans="1:13" x14ac:dyDescent="0.2">
      <c r="A915" t="s">
        <v>77</v>
      </c>
      <c r="B915" s="1">
        <v>46022</v>
      </c>
      <c r="C915" s="1">
        <v>45992</v>
      </c>
      <c r="D915">
        <v>0</v>
      </c>
      <c r="E915">
        <v>0</v>
      </c>
      <c r="F915">
        <v>0</v>
      </c>
      <c r="G915">
        <v>0</v>
      </c>
      <c r="H915">
        <v>0</v>
      </c>
      <c r="I915">
        <v>0</v>
      </c>
      <c r="J915">
        <v>0</v>
      </c>
      <c r="K915">
        <v>0</v>
      </c>
      <c r="L915">
        <v>0</v>
      </c>
      <c r="M915" s="1">
        <v>46233</v>
      </c>
    </row>
    <row r="916" spans="1:13" x14ac:dyDescent="0.2">
      <c r="A916" t="s">
        <v>142</v>
      </c>
      <c r="B916" s="1">
        <v>44227</v>
      </c>
      <c r="C916" s="1">
        <v>44197</v>
      </c>
      <c r="D916">
        <v>0</v>
      </c>
      <c r="E916">
        <v>0</v>
      </c>
      <c r="F916">
        <v>0</v>
      </c>
      <c r="G916">
        <v>0</v>
      </c>
      <c r="H916">
        <v>0</v>
      </c>
      <c r="I916">
        <v>0</v>
      </c>
      <c r="J916">
        <v>1</v>
      </c>
      <c r="K916">
        <v>0.69</v>
      </c>
      <c r="L916">
        <v>1201</v>
      </c>
      <c r="M916" s="1">
        <v>46233</v>
      </c>
    </row>
    <row r="917" spans="1:13" x14ac:dyDescent="0.2">
      <c r="A917" t="s">
        <v>142</v>
      </c>
      <c r="B917" s="1">
        <v>44620</v>
      </c>
      <c r="C917" s="1">
        <v>44593</v>
      </c>
      <c r="D917">
        <v>0</v>
      </c>
      <c r="E917">
        <v>0</v>
      </c>
      <c r="F917">
        <v>0</v>
      </c>
      <c r="G917">
        <v>0</v>
      </c>
      <c r="H917">
        <v>0</v>
      </c>
      <c r="I917">
        <v>0</v>
      </c>
      <c r="J917">
        <v>1</v>
      </c>
      <c r="K917">
        <v>0.69</v>
      </c>
      <c r="L917">
        <v>1201</v>
      </c>
      <c r="M917" s="1">
        <v>46233</v>
      </c>
    </row>
    <row r="918" spans="1:13" x14ac:dyDescent="0.2">
      <c r="A918" t="s">
        <v>142</v>
      </c>
      <c r="B918" s="1">
        <v>44530</v>
      </c>
      <c r="C918" s="1">
        <v>44501</v>
      </c>
      <c r="D918">
        <v>0</v>
      </c>
      <c r="E918">
        <v>0</v>
      </c>
      <c r="F918">
        <v>0</v>
      </c>
      <c r="G918">
        <v>0</v>
      </c>
      <c r="H918">
        <v>0</v>
      </c>
      <c r="I918">
        <v>0</v>
      </c>
      <c r="J918">
        <v>1</v>
      </c>
      <c r="K918">
        <v>0.69</v>
      </c>
      <c r="L918">
        <v>1201</v>
      </c>
      <c r="M918" s="1">
        <v>46233</v>
      </c>
    </row>
    <row r="919" spans="1:13" x14ac:dyDescent="0.2">
      <c r="A919" t="s">
        <v>142</v>
      </c>
      <c r="B919" s="1">
        <v>44681</v>
      </c>
      <c r="C919" s="1">
        <v>44652</v>
      </c>
      <c r="D919">
        <v>0</v>
      </c>
      <c r="E919">
        <v>0</v>
      </c>
      <c r="F919">
        <v>0</v>
      </c>
      <c r="G919">
        <v>0</v>
      </c>
      <c r="H919">
        <v>0</v>
      </c>
      <c r="I919">
        <v>0</v>
      </c>
      <c r="J919">
        <v>1</v>
      </c>
      <c r="K919">
        <v>0.69</v>
      </c>
      <c r="L919">
        <v>1201</v>
      </c>
      <c r="M919" s="1">
        <v>46233</v>
      </c>
    </row>
    <row r="920" spans="1:13" x14ac:dyDescent="0.2">
      <c r="A920" t="s">
        <v>142</v>
      </c>
      <c r="B920" s="1">
        <v>44316</v>
      </c>
      <c r="C920" s="1">
        <v>44287</v>
      </c>
      <c r="D920">
        <v>0</v>
      </c>
      <c r="E920">
        <v>0</v>
      </c>
      <c r="F920">
        <v>0</v>
      </c>
      <c r="G920">
        <v>0</v>
      </c>
      <c r="H920">
        <v>0</v>
      </c>
      <c r="I920">
        <v>0</v>
      </c>
      <c r="J920">
        <v>1</v>
      </c>
      <c r="K920">
        <v>0.69</v>
      </c>
      <c r="L920">
        <v>1201</v>
      </c>
      <c r="M920" s="1">
        <v>46233</v>
      </c>
    </row>
    <row r="921" spans="1:13" x14ac:dyDescent="0.2">
      <c r="A921" t="s">
        <v>142</v>
      </c>
      <c r="B921" s="1">
        <v>44712</v>
      </c>
      <c r="C921" s="1">
        <v>44682</v>
      </c>
      <c r="D921">
        <v>0</v>
      </c>
      <c r="E921">
        <v>0</v>
      </c>
      <c r="F921">
        <v>0</v>
      </c>
      <c r="G921">
        <v>0</v>
      </c>
      <c r="H921">
        <v>0</v>
      </c>
      <c r="I921">
        <v>0</v>
      </c>
      <c r="J921">
        <v>1</v>
      </c>
      <c r="K921">
        <v>0.69</v>
      </c>
      <c r="L921">
        <v>1201</v>
      </c>
      <c r="M921" s="1">
        <v>46233</v>
      </c>
    </row>
    <row r="922" spans="1:13" x14ac:dyDescent="0.2">
      <c r="A922" t="s">
        <v>142</v>
      </c>
      <c r="B922" s="1">
        <v>44408</v>
      </c>
      <c r="C922" s="1">
        <v>44378</v>
      </c>
      <c r="D922">
        <v>0</v>
      </c>
      <c r="E922">
        <v>0</v>
      </c>
      <c r="F922">
        <v>0</v>
      </c>
      <c r="G922">
        <v>0</v>
      </c>
      <c r="H922">
        <v>0</v>
      </c>
      <c r="I922">
        <v>0</v>
      </c>
      <c r="J922">
        <v>1</v>
      </c>
      <c r="K922">
        <v>0.69</v>
      </c>
      <c r="L922">
        <v>1201</v>
      </c>
      <c r="M922" s="1">
        <v>46233</v>
      </c>
    </row>
    <row r="923" spans="1:13" x14ac:dyDescent="0.2">
      <c r="A923" t="s">
        <v>142</v>
      </c>
      <c r="B923" s="1">
        <v>44561</v>
      </c>
      <c r="C923" s="1">
        <v>44531</v>
      </c>
      <c r="D923">
        <v>0</v>
      </c>
      <c r="E923">
        <v>0</v>
      </c>
      <c r="F923">
        <v>0</v>
      </c>
      <c r="G923">
        <v>0</v>
      </c>
      <c r="H923">
        <v>0</v>
      </c>
      <c r="I923">
        <v>0</v>
      </c>
      <c r="J923">
        <v>1</v>
      </c>
      <c r="K923">
        <v>0.69</v>
      </c>
      <c r="L923">
        <v>1201</v>
      </c>
      <c r="M923" s="1">
        <v>46233</v>
      </c>
    </row>
    <row r="924" spans="1:13" x14ac:dyDescent="0.2">
      <c r="A924" t="s">
        <v>142</v>
      </c>
      <c r="B924" s="1">
        <v>44255</v>
      </c>
      <c r="C924" s="1">
        <v>44228</v>
      </c>
      <c r="D924">
        <v>0</v>
      </c>
      <c r="E924">
        <v>0</v>
      </c>
      <c r="F924">
        <v>0</v>
      </c>
      <c r="G924">
        <v>0</v>
      </c>
      <c r="H924">
        <v>0</v>
      </c>
      <c r="I924">
        <v>0</v>
      </c>
      <c r="J924">
        <v>1</v>
      </c>
      <c r="K924">
        <v>0.69</v>
      </c>
      <c r="L924">
        <v>1201</v>
      </c>
      <c r="M924" s="1">
        <v>46233</v>
      </c>
    </row>
    <row r="925" spans="1:13" x14ac:dyDescent="0.2">
      <c r="A925" t="s">
        <v>142</v>
      </c>
      <c r="B925" s="1">
        <v>44651</v>
      </c>
      <c r="C925" s="1">
        <v>44621</v>
      </c>
      <c r="D925">
        <v>0</v>
      </c>
      <c r="E925">
        <v>0</v>
      </c>
      <c r="F925">
        <v>0</v>
      </c>
      <c r="G925">
        <v>0</v>
      </c>
      <c r="H925">
        <v>0</v>
      </c>
      <c r="I925">
        <v>0</v>
      </c>
      <c r="J925">
        <v>1</v>
      </c>
      <c r="K925">
        <v>0.69</v>
      </c>
      <c r="L925">
        <v>1201</v>
      </c>
      <c r="M925" s="1">
        <v>46233</v>
      </c>
    </row>
    <row r="926" spans="1:13" x14ac:dyDescent="0.2">
      <c r="A926" t="s">
        <v>142</v>
      </c>
      <c r="B926" s="1">
        <v>44377</v>
      </c>
      <c r="C926" s="1">
        <v>44348</v>
      </c>
      <c r="D926">
        <v>0</v>
      </c>
      <c r="E926">
        <v>0</v>
      </c>
      <c r="F926">
        <v>0</v>
      </c>
      <c r="G926">
        <v>0</v>
      </c>
      <c r="H926">
        <v>0</v>
      </c>
      <c r="I926">
        <v>0</v>
      </c>
      <c r="J926">
        <v>1</v>
      </c>
      <c r="K926">
        <v>0.69</v>
      </c>
      <c r="L926">
        <v>1201</v>
      </c>
      <c r="M926" s="1">
        <v>46233</v>
      </c>
    </row>
    <row r="927" spans="1:13" x14ac:dyDescent="0.2">
      <c r="A927" t="s">
        <v>142</v>
      </c>
      <c r="B927" s="1">
        <v>44592</v>
      </c>
      <c r="C927" s="1">
        <v>44562</v>
      </c>
      <c r="D927">
        <v>0</v>
      </c>
      <c r="E927">
        <v>0</v>
      </c>
      <c r="F927">
        <v>0</v>
      </c>
      <c r="G927">
        <v>0</v>
      </c>
      <c r="H927">
        <v>0</v>
      </c>
      <c r="I927">
        <v>0</v>
      </c>
      <c r="J927">
        <v>1</v>
      </c>
      <c r="K927">
        <v>0.69</v>
      </c>
      <c r="L927">
        <v>1201</v>
      </c>
      <c r="M927" s="1">
        <v>46233</v>
      </c>
    </row>
    <row r="928" spans="1:13" x14ac:dyDescent="0.2">
      <c r="A928" t="s">
        <v>142</v>
      </c>
      <c r="B928" s="1">
        <v>44439</v>
      </c>
      <c r="C928" s="1">
        <v>44409</v>
      </c>
      <c r="D928">
        <v>0</v>
      </c>
      <c r="E928">
        <v>0</v>
      </c>
      <c r="F928">
        <v>0</v>
      </c>
      <c r="G928">
        <v>0</v>
      </c>
      <c r="H928">
        <v>0</v>
      </c>
      <c r="I928">
        <v>0</v>
      </c>
      <c r="J928">
        <v>1</v>
      </c>
      <c r="K928">
        <v>0.69</v>
      </c>
      <c r="L928">
        <v>1201</v>
      </c>
      <c r="M928" s="1">
        <v>46233</v>
      </c>
    </row>
    <row r="929" spans="1:13" x14ac:dyDescent="0.2">
      <c r="A929" t="s">
        <v>142</v>
      </c>
      <c r="B929" s="1">
        <v>44500</v>
      </c>
      <c r="C929" s="1">
        <v>44470</v>
      </c>
      <c r="D929">
        <v>0</v>
      </c>
      <c r="E929">
        <v>0</v>
      </c>
      <c r="F929">
        <v>0</v>
      </c>
      <c r="G929">
        <v>0</v>
      </c>
      <c r="H929">
        <v>0</v>
      </c>
      <c r="I929">
        <v>0</v>
      </c>
      <c r="J929">
        <v>1</v>
      </c>
      <c r="K929">
        <v>0.69</v>
      </c>
      <c r="L929">
        <v>1201</v>
      </c>
      <c r="M929" s="1">
        <v>46233</v>
      </c>
    </row>
    <row r="930" spans="1:13" x14ac:dyDescent="0.2">
      <c r="A930" t="s">
        <v>142</v>
      </c>
      <c r="B930" s="1">
        <v>44469</v>
      </c>
      <c r="C930" s="1">
        <v>44440</v>
      </c>
      <c r="D930">
        <v>0</v>
      </c>
      <c r="E930">
        <v>0</v>
      </c>
      <c r="F930">
        <v>0</v>
      </c>
      <c r="G930">
        <v>0</v>
      </c>
      <c r="H930">
        <v>0</v>
      </c>
      <c r="I930">
        <v>0</v>
      </c>
      <c r="J930">
        <v>1</v>
      </c>
      <c r="K930">
        <v>0.69</v>
      </c>
      <c r="L930">
        <v>1201</v>
      </c>
      <c r="M930" s="1">
        <v>46233</v>
      </c>
    </row>
    <row r="931" spans="1:13" x14ac:dyDescent="0.2">
      <c r="A931" t="s">
        <v>142</v>
      </c>
      <c r="B931" s="1">
        <v>44286</v>
      </c>
      <c r="C931" s="1">
        <v>44256</v>
      </c>
      <c r="D931">
        <v>0</v>
      </c>
      <c r="E931">
        <v>0</v>
      </c>
      <c r="F931">
        <v>0</v>
      </c>
      <c r="G931">
        <v>0</v>
      </c>
      <c r="H931">
        <v>0</v>
      </c>
      <c r="I931">
        <v>0</v>
      </c>
      <c r="J931">
        <v>1</v>
      </c>
      <c r="K931">
        <v>0.69</v>
      </c>
      <c r="L931">
        <v>1201</v>
      </c>
      <c r="M931" s="1">
        <v>46233</v>
      </c>
    </row>
    <row r="932" spans="1:13" x14ac:dyDescent="0.2">
      <c r="A932" t="s">
        <v>142</v>
      </c>
      <c r="B932" s="1">
        <v>44347</v>
      </c>
      <c r="C932" s="1">
        <v>44317</v>
      </c>
      <c r="D932">
        <v>0</v>
      </c>
      <c r="E932">
        <v>0</v>
      </c>
      <c r="F932">
        <v>0</v>
      </c>
      <c r="G932">
        <v>0</v>
      </c>
      <c r="H932">
        <v>0</v>
      </c>
      <c r="I932">
        <v>0</v>
      </c>
      <c r="J932">
        <v>1</v>
      </c>
      <c r="K932">
        <v>0.69</v>
      </c>
      <c r="L932">
        <v>1201</v>
      </c>
      <c r="M932" s="1">
        <v>46233</v>
      </c>
    </row>
    <row r="933" spans="1:13" x14ac:dyDescent="0.2">
      <c r="A933" t="s">
        <v>181</v>
      </c>
      <c r="B933" s="1">
        <v>44985</v>
      </c>
      <c r="C933" s="1">
        <v>44958</v>
      </c>
      <c r="D933">
        <v>0</v>
      </c>
      <c r="E933">
        <v>0</v>
      </c>
      <c r="F933">
        <v>0</v>
      </c>
      <c r="G933">
        <v>0</v>
      </c>
      <c r="H933">
        <v>0</v>
      </c>
      <c r="I933">
        <v>0</v>
      </c>
      <c r="J933">
        <v>1</v>
      </c>
      <c r="K933">
        <v>1</v>
      </c>
      <c r="L933">
        <v>8350</v>
      </c>
      <c r="M933" s="1">
        <v>46233</v>
      </c>
    </row>
    <row r="934" spans="1:13" x14ac:dyDescent="0.2">
      <c r="A934" t="s">
        <v>181</v>
      </c>
      <c r="B934" s="1">
        <v>45412</v>
      </c>
      <c r="C934" s="1">
        <v>45383</v>
      </c>
      <c r="D934">
        <v>0</v>
      </c>
      <c r="E934">
        <v>0</v>
      </c>
      <c r="F934">
        <v>0</v>
      </c>
      <c r="G934">
        <v>0</v>
      </c>
      <c r="H934">
        <v>0</v>
      </c>
      <c r="I934">
        <v>0</v>
      </c>
      <c r="J934">
        <v>1</v>
      </c>
      <c r="K934">
        <v>1</v>
      </c>
      <c r="L934">
        <v>8350</v>
      </c>
      <c r="M934" s="1">
        <v>46233</v>
      </c>
    </row>
    <row r="935" spans="1:13" x14ac:dyDescent="0.2">
      <c r="A935" t="s">
        <v>181</v>
      </c>
      <c r="B935" s="1">
        <v>46081</v>
      </c>
      <c r="C935" s="1">
        <v>46054</v>
      </c>
      <c r="D935">
        <v>0</v>
      </c>
      <c r="E935">
        <v>0</v>
      </c>
      <c r="F935">
        <v>0</v>
      </c>
      <c r="G935">
        <v>0</v>
      </c>
      <c r="H935">
        <v>0</v>
      </c>
      <c r="I935">
        <v>0</v>
      </c>
      <c r="J935">
        <v>1</v>
      </c>
      <c r="K935">
        <v>1</v>
      </c>
      <c r="L935">
        <v>8350</v>
      </c>
      <c r="M935" s="1">
        <v>46233</v>
      </c>
    </row>
    <row r="936" spans="1:13" x14ac:dyDescent="0.2">
      <c r="A936" t="s">
        <v>181</v>
      </c>
      <c r="B936" s="1">
        <v>44469</v>
      </c>
      <c r="C936" s="1">
        <v>44440</v>
      </c>
      <c r="D936">
        <v>0</v>
      </c>
      <c r="E936">
        <v>0</v>
      </c>
      <c r="F936">
        <v>0</v>
      </c>
      <c r="G936">
        <v>0</v>
      </c>
      <c r="H936">
        <v>0</v>
      </c>
      <c r="I936">
        <v>0</v>
      </c>
      <c r="J936">
        <v>1</v>
      </c>
      <c r="K936">
        <v>1</v>
      </c>
      <c r="L936">
        <v>8350</v>
      </c>
      <c r="M936" s="1">
        <v>46233</v>
      </c>
    </row>
    <row r="937" spans="1:13" x14ac:dyDescent="0.2">
      <c r="A937" t="s">
        <v>181</v>
      </c>
      <c r="B937" s="1">
        <v>44681</v>
      </c>
      <c r="C937" s="1">
        <v>44652</v>
      </c>
      <c r="D937">
        <v>0</v>
      </c>
      <c r="E937">
        <v>0</v>
      </c>
      <c r="F937">
        <v>0</v>
      </c>
      <c r="G937">
        <v>0</v>
      </c>
      <c r="H937">
        <v>0</v>
      </c>
      <c r="I937">
        <v>0</v>
      </c>
      <c r="J937">
        <v>1</v>
      </c>
      <c r="K937">
        <v>1</v>
      </c>
      <c r="L937">
        <v>8350</v>
      </c>
      <c r="M937" s="1">
        <v>46233</v>
      </c>
    </row>
    <row r="938" spans="1:13" x14ac:dyDescent="0.2">
      <c r="A938" t="s">
        <v>181</v>
      </c>
      <c r="B938" s="1">
        <v>44712</v>
      </c>
      <c r="C938" s="1">
        <v>44682</v>
      </c>
      <c r="D938">
        <v>0</v>
      </c>
      <c r="E938">
        <v>0</v>
      </c>
      <c r="F938">
        <v>0</v>
      </c>
      <c r="G938">
        <v>0</v>
      </c>
      <c r="H938">
        <v>0</v>
      </c>
      <c r="I938">
        <v>0</v>
      </c>
      <c r="J938">
        <v>1</v>
      </c>
      <c r="K938">
        <v>1</v>
      </c>
      <c r="L938">
        <v>8350</v>
      </c>
      <c r="M938" s="1">
        <v>46233</v>
      </c>
    </row>
    <row r="939" spans="1:13" x14ac:dyDescent="0.2">
      <c r="A939" t="s">
        <v>181</v>
      </c>
      <c r="B939" s="1">
        <v>45199</v>
      </c>
      <c r="C939" s="1">
        <v>45170</v>
      </c>
      <c r="D939">
        <v>0</v>
      </c>
      <c r="E939">
        <v>0</v>
      </c>
      <c r="F939">
        <v>0</v>
      </c>
      <c r="G939">
        <v>0</v>
      </c>
      <c r="H939">
        <v>0</v>
      </c>
      <c r="I939">
        <v>0</v>
      </c>
      <c r="J939">
        <v>1</v>
      </c>
      <c r="K939">
        <v>1</v>
      </c>
      <c r="L939">
        <v>8350</v>
      </c>
      <c r="M939" s="1">
        <v>46233</v>
      </c>
    </row>
    <row r="940" spans="1:13" x14ac:dyDescent="0.2">
      <c r="A940" t="s">
        <v>181</v>
      </c>
      <c r="B940" s="1">
        <v>44227</v>
      </c>
      <c r="C940" s="1">
        <v>44197</v>
      </c>
      <c r="D940">
        <v>0</v>
      </c>
      <c r="E940">
        <v>0</v>
      </c>
      <c r="F940">
        <v>0</v>
      </c>
      <c r="G940">
        <v>0</v>
      </c>
      <c r="H940">
        <v>0</v>
      </c>
      <c r="I940">
        <v>0</v>
      </c>
      <c r="J940">
        <v>1</v>
      </c>
      <c r="K940">
        <v>1</v>
      </c>
      <c r="L940">
        <v>8350</v>
      </c>
      <c r="M940" s="1">
        <v>46233</v>
      </c>
    </row>
    <row r="941" spans="1:13" x14ac:dyDescent="0.2">
      <c r="A941" t="s">
        <v>181</v>
      </c>
      <c r="B941" s="1">
        <v>44561</v>
      </c>
      <c r="C941" s="1">
        <v>44531</v>
      </c>
      <c r="D941">
        <v>0</v>
      </c>
      <c r="E941">
        <v>0</v>
      </c>
      <c r="F941">
        <v>0</v>
      </c>
      <c r="G941">
        <v>0</v>
      </c>
      <c r="H941">
        <v>0</v>
      </c>
      <c r="I941">
        <v>0</v>
      </c>
      <c r="J941">
        <v>1</v>
      </c>
      <c r="K941">
        <v>1</v>
      </c>
      <c r="L941">
        <v>8350</v>
      </c>
      <c r="M941" s="1">
        <v>46233</v>
      </c>
    </row>
    <row r="942" spans="1:13" x14ac:dyDescent="0.2">
      <c r="A942" t="s">
        <v>181</v>
      </c>
      <c r="B942" s="1">
        <v>44926</v>
      </c>
      <c r="C942" s="1">
        <v>44896</v>
      </c>
      <c r="D942">
        <v>0</v>
      </c>
      <c r="E942">
        <v>0</v>
      </c>
      <c r="F942">
        <v>0</v>
      </c>
      <c r="G942">
        <v>0</v>
      </c>
      <c r="H942">
        <v>0</v>
      </c>
      <c r="I942">
        <v>0</v>
      </c>
      <c r="J942">
        <v>1</v>
      </c>
      <c r="K942">
        <v>1</v>
      </c>
      <c r="L942">
        <v>8350</v>
      </c>
      <c r="M942" s="1">
        <v>46233</v>
      </c>
    </row>
    <row r="943" spans="1:13" x14ac:dyDescent="0.2">
      <c r="A943" t="s">
        <v>181</v>
      </c>
      <c r="B943" s="1">
        <v>45046</v>
      </c>
      <c r="C943" s="1">
        <v>45017</v>
      </c>
      <c r="D943">
        <v>0</v>
      </c>
      <c r="E943">
        <v>0</v>
      </c>
      <c r="F943">
        <v>0</v>
      </c>
      <c r="G943">
        <v>0</v>
      </c>
      <c r="H943">
        <v>0</v>
      </c>
      <c r="I943">
        <v>0</v>
      </c>
      <c r="J943">
        <v>1</v>
      </c>
      <c r="K943">
        <v>1</v>
      </c>
      <c r="L943">
        <v>8350</v>
      </c>
      <c r="M943" s="1">
        <v>46233</v>
      </c>
    </row>
    <row r="944" spans="1:13" x14ac:dyDescent="0.2">
      <c r="A944" t="s">
        <v>181</v>
      </c>
      <c r="B944" s="1">
        <v>45535</v>
      </c>
      <c r="C944" s="1">
        <v>45505</v>
      </c>
      <c r="D944">
        <v>0</v>
      </c>
      <c r="E944">
        <v>0</v>
      </c>
      <c r="F944">
        <v>0</v>
      </c>
      <c r="G944">
        <v>0</v>
      </c>
      <c r="H944">
        <v>0</v>
      </c>
      <c r="I944">
        <v>0</v>
      </c>
      <c r="J944">
        <v>1</v>
      </c>
      <c r="K944">
        <v>1</v>
      </c>
      <c r="L944">
        <v>8350</v>
      </c>
      <c r="M944" s="1">
        <v>46233</v>
      </c>
    </row>
    <row r="945" spans="1:13" x14ac:dyDescent="0.2">
      <c r="A945" t="s">
        <v>181</v>
      </c>
      <c r="B945" s="1">
        <v>46112</v>
      </c>
      <c r="C945" s="1">
        <v>46082</v>
      </c>
      <c r="D945">
        <v>0</v>
      </c>
      <c r="E945">
        <v>0</v>
      </c>
      <c r="F945">
        <v>0</v>
      </c>
      <c r="G945">
        <v>0</v>
      </c>
      <c r="H945">
        <v>0</v>
      </c>
      <c r="I945">
        <v>0</v>
      </c>
      <c r="J945">
        <v>1</v>
      </c>
      <c r="K945">
        <v>1</v>
      </c>
      <c r="L945">
        <v>8350</v>
      </c>
      <c r="M945" s="1">
        <v>46233</v>
      </c>
    </row>
    <row r="946" spans="1:13" x14ac:dyDescent="0.2">
      <c r="A946" t="s">
        <v>181</v>
      </c>
      <c r="B946" s="1">
        <v>45716</v>
      </c>
      <c r="C946" s="1">
        <v>45689</v>
      </c>
      <c r="D946">
        <v>0</v>
      </c>
      <c r="E946">
        <v>0</v>
      </c>
      <c r="F946">
        <v>0</v>
      </c>
      <c r="G946">
        <v>0</v>
      </c>
      <c r="H946">
        <v>0</v>
      </c>
      <c r="I946">
        <v>0</v>
      </c>
      <c r="J946">
        <v>1</v>
      </c>
      <c r="K946">
        <v>1</v>
      </c>
      <c r="L946">
        <v>8350</v>
      </c>
      <c r="M946" s="1">
        <v>46233</v>
      </c>
    </row>
    <row r="947" spans="1:13" x14ac:dyDescent="0.2">
      <c r="A947" t="s">
        <v>181</v>
      </c>
      <c r="B947" s="1">
        <v>46053</v>
      </c>
      <c r="C947" s="1">
        <v>46023</v>
      </c>
      <c r="D947">
        <v>0</v>
      </c>
      <c r="E947">
        <v>0</v>
      </c>
      <c r="F947">
        <v>0</v>
      </c>
      <c r="G947">
        <v>0</v>
      </c>
      <c r="H947">
        <v>0</v>
      </c>
      <c r="I947">
        <v>0</v>
      </c>
      <c r="J947">
        <v>1</v>
      </c>
      <c r="K947">
        <v>1</v>
      </c>
      <c r="L947">
        <v>8350</v>
      </c>
      <c r="M947" s="1">
        <v>46233</v>
      </c>
    </row>
    <row r="948" spans="1:13" x14ac:dyDescent="0.2">
      <c r="A948" t="s">
        <v>181</v>
      </c>
      <c r="B948" s="1">
        <v>45777</v>
      </c>
      <c r="C948" s="1">
        <v>45748</v>
      </c>
      <c r="D948">
        <v>0</v>
      </c>
      <c r="E948">
        <v>0</v>
      </c>
      <c r="F948">
        <v>0</v>
      </c>
      <c r="G948">
        <v>0</v>
      </c>
      <c r="H948">
        <v>0</v>
      </c>
      <c r="I948">
        <v>0</v>
      </c>
      <c r="J948">
        <v>1</v>
      </c>
      <c r="K948">
        <v>1</v>
      </c>
      <c r="L948">
        <v>8350</v>
      </c>
      <c r="M948" s="1">
        <v>46233</v>
      </c>
    </row>
    <row r="949" spans="1:13" x14ac:dyDescent="0.2">
      <c r="A949" t="s">
        <v>181</v>
      </c>
      <c r="B949" s="1">
        <v>45900</v>
      </c>
      <c r="C949" s="1">
        <v>45870</v>
      </c>
      <c r="D949">
        <v>0</v>
      </c>
      <c r="E949">
        <v>0</v>
      </c>
      <c r="F949">
        <v>0</v>
      </c>
      <c r="G949">
        <v>0</v>
      </c>
      <c r="H949">
        <v>0</v>
      </c>
      <c r="I949">
        <v>0</v>
      </c>
      <c r="J949">
        <v>1</v>
      </c>
      <c r="K949">
        <v>1</v>
      </c>
      <c r="L949">
        <v>8350</v>
      </c>
      <c r="M949" s="1">
        <v>46233</v>
      </c>
    </row>
    <row r="950" spans="1:13" x14ac:dyDescent="0.2">
      <c r="A950" t="s">
        <v>181</v>
      </c>
      <c r="B950" s="1">
        <v>45169</v>
      </c>
      <c r="C950" s="1">
        <v>45139</v>
      </c>
      <c r="D950">
        <v>0</v>
      </c>
      <c r="E950">
        <v>0</v>
      </c>
      <c r="F950">
        <v>0</v>
      </c>
      <c r="G950">
        <v>0</v>
      </c>
      <c r="H950">
        <v>0</v>
      </c>
      <c r="I950">
        <v>0</v>
      </c>
      <c r="J950">
        <v>1</v>
      </c>
      <c r="K950">
        <v>1</v>
      </c>
      <c r="L950">
        <v>8350</v>
      </c>
      <c r="M950" s="1">
        <v>46233</v>
      </c>
    </row>
    <row r="951" spans="1:13" x14ac:dyDescent="0.2">
      <c r="A951" t="s">
        <v>181</v>
      </c>
      <c r="B951" s="1">
        <v>45869</v>
      </c>
      <c r="C951" s="1">
        <v>45839</v>
      </c>
      <c r="D951">
        <v>0</v>
      </c>
      <c r="E951">
        <v>0</v>
      </c>
      <c r="F951">
        <v>0</v>
      </c>
      <c r="G951">
        <v>0</v>
      </c>
      <c r="H951">
        <v>0</v>
      </c>
      <c r="I951">
        <v>0</v>
      </c>
      <c r="J951">
        <v>1</v>
      </c>
      <c r="K951">
        <v>1</v>
      </c>
      <c r="L951">
        <v>8350</v>
      </c>
      <c r="M951" s="1">
        <v>46233</v>
      </c>
    </row>
    <row r="952" spans="1:13" x14ac:dyDescent="0.2">
      <c r="A952" t="s">
        <v>181</v>
      </c>
      <c r="B952" s="1">
        <v>45443</v>
      </c>
      <c r="C952" s="1">
        <v>45413</v>
      </c>
      <c r="D952">
        <v>0</v>
      </c>
      <c r="E952">
        <v>0</v>
      </c>
      <c r="F952">
        <v>0</v>
      </c>
      <c r="G952">
        <v>0</v>
      </c>
      <c r="H952">
        <v>0</v>
      </c>
      <c r="I952">
        <v>0</v>
      </c>
      <c r="J952">
        <v>1</v>
      </c>
      <c r="K952">
        <v>1</v>
      </c>
      <c r="L952">
        <v>8350</v>
      </c>
      <c r="M952" s="1">
        <v>46233</v>
      </c>
    </row>
    <row r="953" spans="1:13" x14ac:dyDescent="0.2">
      <c r="A953" t="s">
        <v>181</v>
      </c>
      <c r="B953" s="1">
        <v>44377</v>
      </c>
      <c r="C953" s="1">
        <v>44348</v>
      </c>
      <c r="D953">
        <v>0</v>
      </c>
      <c r="E953">
        <v>0</v>
      </c>
      <c r="F953">
        <v>0</v>
      </c>
      <c r="G953">
        <v>0</v>
      </c>
      <c r="H953">
        <v>0</v>
      </c>
      <c r="I953">
        <v>0</v>
      </c>
      <c r="J953">
        <v>1</v>
      </c>
      <c r="K953">
        <v>1</v>
      </c>
      <c r="L953">
        <v>8350</v>
      </c>
      <c r="M953" s="1">
        <v>46233</v>
      </c>
    </row>
    <row r="954" spans="1:13" x14ac:dyDescent="0.2">
      <c r="A954" t="s">
        <v>181</v>
      </c>
      <c r="B954" s="1">
        <v>44651</v>
      </c>
      <c r="C954" s="1">
        <v>44621</v>
      </c>
      <c r="D954">
        <v>0</v>
      </c>
      <c r="E954">
        <v>0</v>
      </c>
      <c r="F954">
        <v>0</v>
      </c>
      <c r="G954">
        <v>0</v>
      </c>
      <c r="H954">
        <v>0</v>
      </c>
      <c r="I954">
        <v>0</v>
      </c>
      <c r="J954">
        <v>1</v>
      </c>
      <c r="K954">
        <v>1</v>
      </c>
      <c r="L954">
        <v>8350</v>
      </c>
      <c r="M954" s="1">
        <v>46233</v>
      </c>
    </row>
    <row r="955" spans="1:13" x14ac:dyDescent="0.2">
      <c r="A955" t="s">
        <v>181</v>
      </c>
      <c r="B955" s="1">
        <v>44347</v>
      </c>
      <c r="C955" s="1">
        <v>44317</v>
      </c>
      <c r="D955">
        <v>0</v>
      </c>
      <c r="E955">
        <v>0</v>
      </c>
      <c r="F955">
        <v>0</v>
      </c>
      <c r="G955">
        <v>0</v>
      </c>
      <c r="H955">
        <v>0</v>
      </c>
      <c r="I955">
        <v>0</v>
      </c>
      <c r="J955">
        <v>1</v>
      </c>
      <c r="K955">
        <v>1</v>
      </c>
      <c r="L955">
        <v>8350</v>
      </c>
      <c r="M955" s="1">
        <v>46233</v>
      </c>
    </row>
    <row r="956" spans="1:13" x14ac:dyDescent="0.2">
      <c r="A956" t="s">
        <v>181</v>
      </c>
      <c r="B956" s="1">
        <v>45747</v>
      </c>
      <c r="C956" s="1">
        <v>45717</v>
      </c>
      <c r="D956">
        <v>0</v>
      </c>
      <c r="E956">
        <v>0</v>
      </c>
      <c r="F956">
        <v>0</v>
      </c>
      <c r="G956">
        <v>0</v>
      </c>
      <c r="H956">
        <v>0</v>
      </c>
      <c r="I956">
        <v>0</v>
      </c>
      <c r="J956">
        <v>1</v>
      </c>
      <c r="K956">
        <v>1</v>
      </c>
      <c r="L956">
        <v>8350</v>
      </c>
      <c r="M956" s="1">
        <v>46233</v>
      </c>
    </row>
    <row r="957" spans="1:13" x14ac:dyDescent="0.2">
      <c r="A957" t="s">
        <v>181</v>
      </c>
      <c r="B957" s="1">
        <v>44439</v>
      </c>
      <c r="C957" s="1">
        <v>44409</v>
      </c>
      <c r="D957">
        <v>0</v>
      </c>
      <c r="E957">
        <v>0</v>
      </c>
      <c r="F957">
        <v>0</v>
      </c>
      <c r="G957">
        <v>0</v>
      </c>
      <c r="H957">
        <v>0</v>
      </c>
      <c r="I957">
        <v>0</v>
      </c>
      <c r="J957">
        <v>1</v>
      </c>
      <c r="K957">
        <v>1</v>
      </c>
      <c r="L957">
        <v>8350</v>
      </c>
      <c r="M957" s="1">
        <v>46233</v>
      </c>
    </row>
    <row r="958" spans="1:13" x14ac:dyDescent="0.2">
      <c r="A958" t="s">
        <v>181</v>
      </c>
      <c r="B958" s="1">
        <v>45077</v>
      </c>
      <c r="C958" s="1">
        <v>45047</v>
      </c>
      <c r="D958">
        <v>0</v>
      </c>
      <c r="E958">
        <v>0</v>
      </c>
      <c r="F958">
        <v>0</v>
      </c>
      <c r="G958">
        <v>0</v>
      </c>
      <c r="H958">
        <v>0</v>
      </c>
      <c r="I958">
        <v>0</v>
      </c>
      <c r="J958">
        <v>1</v>
      </c>
      <c r="K958">
        <v>1</v>
      </c>
      <c r="L958">
        <v>8350</v>
      </c>
      <c r="M958" s="1">
        <v>46233</v>
      </c>
    </row>
    <row r="959" spans="1:13" x14ac:dyDescent="0.2">
      <c r="A959" t="s">
        <v>181</v>
      </c>
      <c r="B959" s="1">
        <v>46203</v>
      </c>
      <c r="C959" s="1">
        <v>46174</v>
      </c>
      <c r="D959">
        <v>0</v>
      </c>
      <c r="E959">
        <v>0</v>
      </c>
      <c r="F959">
        <v>0</v>
      </c>
      <c r="G959">
        <v>0</v>
      </c>
      <c r="H959">
        <v>0</v>
      </c>
      <c r="I959">
        <v>0</v>
      </c>
      <c r="J959">
        <v>1</v>
      </c>
      <c r="K959">
        <v>1</v>
      </c>
      <c r="L959">
        <v>8350</v>
      </c>
      <c r="M959" s="1">
        <v>46233</v>
      </c>
    </row>
    <row r="960" spans="1:13" x14ac:dyDescent="0.2">
      <c r="A960" t="s">
        <v>181</v>
      </c>
      <c r="B960" s="1">
        <v>45016</v>
      </c>
      <c r="C960" s="1">
        <v>44986</v>
      </c>
      <c r="D960">
        <v>0</v>
      </c>
      <c r="E960">
        <v>0</v>
      </c>
      <c r="F960">
        <v>0</v>
      </c>
      <c r="G960">
        <v>0</v>
      </c>
      <c r="H960">
        <v>0</v>
      </c>
      <c r="I960">
        <v>0</v>
      </c>
      <c r="J960">
        <v>1</v>
      </c>
      <c r="K960">
        <v>1</v>
      </c>
      <c r="L960">
        <v>8350</v>
      </c>
      <c r="M960" s="1">
        <v>46233</v>
      </c>
    </row>
    <row r="961" spans="1:13" x14ac:dyDescent="0.2">
      <c r="A961" t="s">
        <v>181</v>
      </c>
      <c r="B961" s="1">
        <v>44742</v>
      </c>
      <c r="C961" s="1">
        <v>44713</v>
      </c>
      <c r="D961">
        <v>0</v>
      </c>
      <c r="E961">
        <v>0</v>
      </c>
      <c r="F961">
        <v>0</v>
      </c>
      <c r="G961">
        <v>0</v>
      </c>
      <c r="H961">
        <v>0</v>
      </c>
      <c r="I961">
        <v>0</v>
      </c>
      <c r="J961">
        <v>1</v>
      </c>
      <c r="K961">
        <v>1</v>
      </c>
      <c r="L961">
        <v>8350</v>
      </c>
      <c r="M961" s="1">
        <v>46233</v>
      </c>
    </row>
    <row r="962" spans="1:13" x14ac:dyDescent="0.2">
      <c r="A962" t="s">
        <v>181</v>
      </c>
      <c r="B962" s="1">
        <v>45351</v>
      </c>
      <c r="C962" s="1">
        <v>45323</v>
      </c>
      <c r="D962">
        <v>0</v>
      </c>
      <c r="E962">
        <v>0</v>
      </c>
      <c r="F962">
        <v>0</v>
      </c>
      <c r="G962">
        <v>0</v>
      </c>
      <c r="H962">
        <v>0</v>
      </c>
      <c r="I962">
        <v>0</v>
      </c>
      <c r="J962">
        <v>1</v>
      </c>
      <c r="K962">
        <v>1</v>
      </c>
      <c r="L962">
        <v>8350</v>
      </c>
      <c r="M962" s="1">
        <v>46233</v>
      </c>
    </row>
    <row r="963" spans="1:13" x14ac:dyDescent="0.2">
      <c r="A963" t="s">
        <v>181</v>
      </c>
      <c r="B963" s="1">
        <v>44500</v>
      </c>
      <c r="C963" s="1">
        <v>44470</v>
      </c>
      <c r="D963">
        <v>0</v>
      </c>
      <c r="E963">
        <v>0</v>
      </c>
      <c r="F963">
        <v>0</v>
      </c>
      <c r="G963">
        <v>0</v>
      </c>
      <c r="H963">
        <v>0</v>
      </c>
      <c r="I963">
        <v>0</v>
      </c>
      <c r="J963">
        <v>1</v>
      </c>
      <c r="K963">
        <v>1</v>
      </c>
      <c r="L963">
        <v>8350</v>
      </c>
      <c r="M963" s="1">
        <v>46233</v>
      </c>
    </row>
    <row r="964" spans="1:13" x14ac:dyDescent="0.2">
      <c r="A964" t="s">
        <v>181</v>
      </c>
      <c r="B964" s="1">
        <v>45565</v>
      </c>
      <c r="C964" s="1">
        <v>45536</v>
      </c>
      <c r="D964">
        <v>0</v>
      </c>
      <c r="E964">
        <v>0</v>
      </c>
      <c r="F964">
        <v>0</v>
      </c>
      <c r="G964">
        <v>0</v>
      </c>
      <c r="H964">
        <v>0</v>
      </c>
      <c r="I964">
        <v>0</v>
      </c>
      <c r="J964">
        <v>1</v>
      </c>
      <c r="K964">
        <v>1</v>
      </c>
      <c r="L964">
        <v>8350</v>
      </c>
      <c r="M964" s="1">
        <v>46233</v>
      </c>
    </row>
    <row r="965" spans="1:13" x14ac:dyDescent="0.2">
      <c r="A965" t="s">
        <v>181</v>
      </c>
      <c r="B965" s="1">
        <v>45138</v>
      </c>
      <c r="C965" s="1">
        <v>45108</v>
      </c>
      <c r="D965">
        <v>0</v>
      </c>
      <c r="E965">
        <v>0</v>
      </c>
      <c r="F965">
        <v>0</v>
      </c>
      <c r="G965">
        <v>0</v>
      </c>
      <c r="H965">
        <v>0</v>
      </c>
      <c r="I965">
        <v>0</v>
      </c>
      <c r="J965">
        <v>1</v>
      </c>
      <c r="K965">
        <v>1</v>
      </c>
      <c r="L965">
        <v>8350</v>
      </c>
      <c r="M965" s="1">
        <v>46233</v>
      </c>
    </row>
    <row r="966" spans="1:13" x14ac:dyDescent="0.2">
      <c r="A966" t="s">
        <v>181</v>
      </c>
      <c r="B966" s="1">
        <v>44804</v>
      </c>
      <c r="C966" s="1">
        <v>44774</v>
      </c>
      <c r="D966">
        <v>0</v>
      </c>
      <c r="E966">
        <v>0</v>
      </c>
      <c r="F966">
        <v>0</v>
      </c>
      <c r="G966">
        <v>0</v>
      </c>
      <c r="H966">
        <v>0</v>
      </c>
      <c r="I966">
        <v>0</v>
      </c>
      <c r="J966">
        <v>1</v>
      </c>
      <c r="K966">
        <v>1</v>
      </c>
      <c r="L966">
        <v>8350</v>
      </c>
      <c r="M966" s="1">
        <v>46233</v>
      </c>
    </row>
    <row r="967" spans="1:13" x14ac:dyDescent="0.2">
      <c r="A967" t="s">
        <v>181</v>
      </c>
      <c r="B967" s="1">
        <v>46173</v>
      </c>
      <c r="C967" s="1">
        <v>46143</v>
      </c>
      <c r="D967">
        <v>0</v>
      </c>
      <c r="E967">
        <v>0</v>
      </c>
      <c r="F967">
        <v>0</v>
      </c>
      <c r="G967">
        <v>0</v>
      </c>
      <c r="H967">
        <v>0</v>
      </c>
      <c r="I967">
        <v>0</v>
      </c>
      <c r="J967">
        <v>1</v>
      </c>
      <c r="K967">
        <v>1</v>
      </c>
      <c r="L967">
        <v>8350</v>
      </c>
      <c r="M967" s="1">
        <v>46233</v>
      </c>
    </row>
    <row r="968" spans="1:13" x14ac:dyDescent="0.2">
      <c r="A968" t="s">
        <v>181</v>
      </c>
      <c r="B968" s="1">
        <v>44620</v>
      </c>
      <c r="C968" s="1">
        <v>44593</v>
      </c>
      <c r="D968">
        <v>0</v>
      </c>
      <c r="E968">
        <v>0</v>
      </c>
      <c r="F968">
        <v>0</v>
      </c>
      <c r="G968">
        <v>0</v>
      </c>
      <c r="H968">
        <v>0</v>
      </c>
      <c r="I968">
        <v>0</v>
      </c>
      <c r="J968">
        <v>1</v>
      </c>
      <c r="K968">
        <v>1</v>
      </c>
      <c r="L968">
        <v>8350</v>
      </c>
      <c r="M968" s="1">
        <v>46233</v>
      </c>
    </row>
    <row r="969" spans="1:13" x14ac:dyDescent="0.2">
      <c r="A969" t="s">
        <v>181</v>
      </c>
      <c r="B969" s="1">
        <v>44834</v>
      </c>
      <c r="C969" s="1">
        <v>44805</v>
      </c>
      <c r="D969">
        <v>0</v>
      </c>
      <c r="E969">
        <v>0</v>
      </c>
      <c r="F969">
        <v>0</v>
      </c>
      <c r="G969">
        <v>0</v>
      </c>
      <c r="H969">
        <v>0</v>
      </c>
      <c r="I969">
        <v>0</v>
      </c>
      <c r="J969">
        <v>1</v>
      </c>
      <c r="K969">
        <v>1</v>
      </c>
      <c r="L969">
        <v>8350</v>
      </c>
      <c r="M969" s="1">
        <v>46233</v>
      </c>
    </row>
    <row r="970" spans="1:13" x14ac:dyDescent="0.2">
      <c r="A970" t="s">
        <v>181</v>
      </c>
      <c r="B970" s="1">
        <v>45626</v>
      </c>
      <c r="C970" s="1">
        <v>45597</v>
      </c>
      <c r="D970">
        <v>0</v>
      </c>
      <c r="E970">
        <v>0</v>
      </c>
      <c r="F970">
        <v>0</v>
      </c>
      <c r="G970">
        <v>0</v>
      </c>
      <c r="H970">
        <v>0</v>
      </c>
      <c r="I970">
        <v>0</v>
      </c>
      <c r="J970">
        <v>1</v>
      </c>
      <c r="K970">
        <v>1</v>
      </c>
      <c r="L970">
        <v>8350</v>
      </c>
      <c r="M970" s="1">
        <v>46233</v>
      </c>
    </row>
    <row r="971" spans="1:13" x14ac:dyDescent="0.2">
      <c r="A971" t="s">
        <v>181</v>
      </c>
      <c r="B971" s="1">
        <v>45930</v>
      </c>
      <c r="C971" s="1">
        <v>45901</v>
      </c>
      <c r="D971">
        <v>0</v>
      </c>
      <c r="E971">
        <v>0</v>
      </c>
      <c r="F971">
        <v>0</v>
      </c>
      <c r="G971">
        <v>0</v>
      </c>
      <c r="H971">
        <v>0</v>
      </c>
      <c r="I971">
        <v>0</v>
      </c>
      <c r="J971">
        <v>1</v>
      </c>
      <c r="K971">
        <v>1</v>
      </c>
      <c r="L971">
        <v>8350</v>
      </c>
      <c r="M971" s="1">
        <v>46233</v>
      </c>
    </row>
    <row r="972" spans="1:13" x14ac:dyDescent="0.2">
      <c r="A972" t="s">
        <v>181</v>
      </c>
      <c r="B972" s="1">
        <v>44408</v>
      </c>
      <c r="C972" s="1">
        <v>44378</v>
      </c>
      <c r="D972">
        <v>0</v>
      </c>
      <c r="E972">
        <v>0</v>
      </c>
      <c r="F972">
        <v>0</v>
      </c>
      <c r="G972">
        <v>0</v>
      </c>
      <c r="H972">
        <v>0</v>
      </c>
      <c r="I972">
        <v>0</v>
      </c>
      <c r="J972">
        <v>1</v>
      </c>
      <c r="K972">
        <v>1</v>
      </c>
      <c r="L972">
        <v>8350</v>
      </c>
      <c r="M972" s="1">
        <v>46233</v>
      </c>
    </row>
    <row r="973" spans="1:13" x14ac:dyDescent="0.2">
      <c r="A973" t="s">
        <v>181</v>
      </c>
      <c r="B973" s="1">
        <v>44316</v>
      </c>
      <c r="C973" s="1">
        <v>44287</v>
      </c>
      <c r="D973">
        <v>0</v>
      </c>
      <c r="E973">
        <v>0</v>
      </c>
      <c r="F973">
        <v>0</v>
      </c>
      <c r="G973">
        <v>0</v>
      </c>
      <c r="H973">
        <v>0</v>
      </c>
      <c r="I973">
        <v>0</v>
      </c>
      <c r="J973">
        <v>1</v>
      </c>
      <c r="K973">
        <v>1</v>
      </c>
      <c r="L973">
        <v>8350</v>
      </c>
      <c r="M973" s="1">
        <v>46233</v>
      </c>
    </row>
    <row r="974" spans="1:13" x14ac:dyDescent="0.2">
      <c r="A974" t="s">
        <v>181</v>
      </c>
      <c r="B974" s="1">
        <v>45107</v>
      </c>
      <c r="C974" s="1">
        <v>45078</v>
      </c>
      <c r="D974">
        <v>0</v>
      </c>
      <c r="E974">
        <v>0</v>
      </c>
      <c r="F974">
        <v>0</v>
      </c>
      <c r="G974">
        <v>0</v>
      </c>
      <c r="H974">
        <v>0</v>
      </c>
      <c r="I974">
        <v>0</v>
      </c>
      <c r="J974">
        <v>1</v>
      </c>
      <c r="K974">
        <v>1</v>
      </c>
      <c r="L974">
        <v>8350</v>
      </c>
      <c r="M974" s="1">
        <v>46233</v>
      </c>
    </row>
    <row r="975" spans="1:13" x14ac:dyDescent="0.2">
      <c r="A975" t="s">
        <v>181</v>
      </c>
      <c r="B975" s="1">
        <v>45504</v>
      </c>
      <c r="C975" s="1">
        <v>45474</v>
      </c>
      <c r="D975">
        <v>0</v>
      </c>
      <c r="E975">
        <v>0</v>
      </c>
      <c r="F975">
        <v>0</v>
      </c>
      <c r="G975">
        <v>0</v>
      </c>
      <c r="H975">
        <v>0</v>
      </c>
      <c r="I975">
        <v>0</v>
      </c>
      <c r="J975">
        <v>1</v>
      </c>
      <c r="K975">
        <v>1</v>
      </c>
      <c r="L975">
        <v>8350</v>
      </c>
      <c r="M975" s="1">
        <v>46233</v>
      </c>
    </row>
    <row r="976" spans="1:13" x14ac:dyDescent="0.2">
      <c r="A976" t="s">
        <v>181</v>
      </c>
      <c r="B976" s="1">
        <v>44957</v>
      </c>
      <c r="C976" s="1">
        <v>44927</v>
      </c>
      <c r="D976">
        <v>0</v>
      </c>
      <c r="E976">
        <v>0</v>
      </c>
      <c r="F976">
        <v>0</v>
      </c>
      <c r="G976">
        <v>0</v>
      </c>
      <c r="H976">
        <v>0</v>
      </c>
      <c r="I976">
        <v>0</v>
      </c>
      <c r="J976">
        <v>1</v>
      </c>
      <c r="K976">
        <v>1</v>
      </c>
      <c r="L976">
        <v>8350</v>
      </c>
      <c r="M976" s="1">
        <v>46233</v>
      </c>
    </row>
    <row r="977" spans="1:13" x14ac:dyDescent="0.2">
      <c r="A977" t="s">
        <v>181</v>
      </c>
      <c r="B977" s="1">
        <v>45473</v>
      </c>
      <c r="C977" s="1">
        <v>45444</v>
      </c>
      <c r="D977">
        <v>0</v>
      </c>
      <c r="E977">
        <v>0</v>
      </c>
      <c r="F977">
        <v>0</v>
      </c>
      <c r="G977">
        <v>0</v>
      </c>
      <c r="H977">
        <v>0</v>
      </c>
      <c r="I977">
        <v>0</v>
      </c>
      <c r="J977">
        <v>1</v>
      </c>
      <c r="K977">
        <v>1</v>
      </c>
      <c r="L977">
        <v>8350</v>
      </c>
      <c r="M977" s="1">
        <v>46233</v>
      </c>
    </row>
    <row r="978" spans="1:13" x14ac:dyDescent="0.2">
      <c r="A978" t="s">
        <v>181</v>
      </c>
      <c r="B978" s="1">
        <v>44773</v>
      </c>
      <c r="C978" s="1">
        <v>44743</v>
      </c>
      <c r="D978">
        <v>0</v>
      </c>
      <c r="E978">
        <v>0</v>
      </c>
      <c r="F978">
        <v>0</v>
      </c>
      <c r="G978">
        <v>0</v>
      </c>
      <c r="H978">
        <v>0</v>
      </c>
      <c r="I978">
        <v>0</v>
      </c>
      <c r="J978">
        <v>1</v>
      </c>
      <c r="K978">
        <v>1</v>
      </c>
      <c r="L978">
        <v>8350</v>
      </c>
      <c r="M978" s="1">
        <v>46233</v>
      </c>
    </row>
    <row r="979" spans="1:13" x14ac:dyDescent="0.2">
      <c r="A979" t="s">
        <v>181</v>
      </c>
      <c r="B979" s="1">
        <v>45688</v>
      </c>
      <c r="C979" s="1">
        <v>45658</v>
      </c>
      <c r="D979">
        <v>0</v>
      </c>
      <c r="E979">
        <v>0</v>
      </c>
      <c r="F979">
        <v>0</v>
      </c>
      <c r="G979">
        <v>0</v>
      </c>
      <c r="H979">
        <v>0</v>
      </c>
      <c r="I979">
        <v>0</v>
      </c>
      <c r="J979">
        <v>1</v>
      </c>
      <c r="K979">
        <v>1</v>
      </c>
      <c r="L979">
        <v>8350</v>
      </c>
      <c r="M979" s="1">
        <v>46233</v>
      </c>
    </row>
    <row r="980" spans="1:13" x14ac:dyDescent="0.2">
      <c r="A980" t="s">
        <v>181</v>
      </c>
      <c r="B980" s="1">
        <v>45838</v>
      </c>
      <c r="C980" s="1">
        <v>45809</v>
      </c>
      <c r="D980">
        <v>0</v>
      </c>
      <c r="E980">
        <v>0</v>
      </c>
      <c r="F980">
        <v>0</v>
      </c>
      <c r="G980">
        <v>0</v>
      </c>
      <c r="H980">
        <v>0</v>
      </c>
      <c r="I980">
        <v>0</v>
      </c>
      <c r="J980">
        <v>1</v>
      </c>
      <c r="K980">
        <v>1</v>
      </c>
      <c r="L980">
        <v>8350</v>
      </c>
      <c r="M980" s="1">
        <v>46233</v>
      </c>
    </row>
    <row r="981" spans="1:13" x14ac:dyDescent="0.2">
      <c r="A981" t="s">
        <v>181</v>
      </c>
      <c r="B981" s="1">
        <v>45961</v>
      </c>
      <c r="C981" s="1">
        <v>45931</v>
      </c>
      <c r="D981">
        <v>0</v>
      </c>
      <c r="E981">
        <v>0</v>
      </c>
      <c r="F981">
        <v>0</v>
      </c>
      <c r="G981">
        <v>0</v>
      </c>
      <c r="H981">
        <v>0</v>
      </c>
      <c r="I981">
        <v>0</v>
      </c>
      <c r="J981">
        <v>1</v>
      </c>
      <c r="K981">
        <v>1</v>
      </c>
      <c r="L981">
        <v>8350</v>
      </c>
      <c r="M981" s="1">
        <v>46233</v>
      </c>
    </row>
    <row r="982" spans="1:13" x14ac:dyDescent="0.2">
      <c r="A982" t="s">
        <v>181</v>
      </c>
      <c r="B982" s="1">
        <v>44530</v>
      </c>
      <c r="C982" s="1">
        <v>44501</v>
      </c>
      <c r="D982">
        <v>0</v>
      </c>
      <c r="E982">
        <v>0</v>
      </c>
      <c r="F982">
        <v>0</v>
      </c>
      <c r="G982">
        <v>0</v>
      </c>
      <c r="H982">
        <v>0</v>
      </c>
      <c r="I982">
        <v>0</v>
      </c>
      <c r="J982">
        <v>1</v>
      </c>
      <c r="K982">
        <v>1</v>
      </c>
      <c r="L982">
        <v>8350</v>
      </c>
      <c r="M982" s="1">
        <v>46233</v>
      </c>
    </row>
    <row r="983" spans="1:13" x14ac:dyDescent="0.2">
      <c r="A983" t="s">
        <v>181</v>
      </c>
      <c r="B983" s="1">
        <v>46022</v>
      </c>
      <c r="C983" s="1">
        <v>45992</v>
      </c>
      <c r="D983">
        <v>0</v>
      </c>
      <c r="E983">
        <v>0</v>
      </c>
      <c r="F983">
        <v>0</v>
      </c>
      <c r="G983">
        <v>0</v>
      </c>
      <c r="H983">
        <v>0</v>
      </c>
      <c r="I983">
        <v>0</v>
      </c>
      <c r="J983">
        <v>1</v>
      </c>
      <c r="K983">
        <v>1</v>
      </c>
      <c r="L983">
        <v>8350</v>
      </c>
      <c r="M983" s="1">
        <v>46233</v>
      </c>
    </row>
    <row r="984" spans="1:13" x14ac:dyDescent="0.2">
      <c r="A984" t="s">
        <v>181</v>
      </c>
      <c r="B984" s="1">
        <v>45657</v>
      </c>
      <c r="C984" s="1">
        <v>45627</v>
      </c>
      <c r="D984">
        <v>0</v>
      </c>
      <c r="E984">
        <v>0</v>
      </c>
      <c r="F984">
        <v>0</v>
      </c>
      <c r="G984">
        <v>0</v>
      </c>
      <c r="H984">
        <v>0</v>
      </c>
      <c r="I984">
        <v>0</v>
      </c>
      <c r="J984">
        <v>1</v>
      </c>
      <c r="K984">
        <v>1</v>
      </c>
      <c r="L984">
        <v>8350</v>
      </c>
      <c r="M984" s="1">
        <v>46233</v>
      </c>
    </row>
    <row r="985" spans="1:13" x14ac:dyDescent="0.2">
      <c r="A985" t="s">
        <v>181</v>
      </c>
      <c r="B985" s="1">
        <v>45382</v>
      </c>
      <c r="C985" s="1">
        <v>45352</v>
      </c>
      <c r="D985">
        <v>0</v>
      </c>
      <c r="E985">
        <v>0</v>
      </c>
      <c r="F985">
        <v>0</v>
      </c>
      <c r="G985">
        <v>0</v>
      </c>
      <c r="H985">
        <v>0</v>
      </c>
      <c r="I985">
        <v>0</v>
      </c>
      <c r="J985">
        <v>1</v>
      </c>
      <c r="K985">
        <v>1</v>
      </c>
      <c r="L985">
        <v>8350</v>
      </c>
      <c r="M985" s="1">
        <v>46233</v>
      </c>
    </row>
    <row r="986" spans="1:13" x14ac:dyDescent="0.2">
      <c r="A986" t="s">
        <v>181</v>
      </c>
      <c r="B986" s="1">
        <v>45991</v>
      </c>
      <c r="C986" s="1">
        <v>45962</v>
      </c>
      <c r="D986">
        <v>0</v>
      </c>
      <c r="E986">
        <v>0</v>
      </c>
      <c r="F986">
        <v>0</v>
      </c>
      <c r="G986">
        <v>0</v>
      </c>
      <c r="H986">
        <v>0</v>
      </c>
      <c r="I986">
        <v>0</v>
      </c>
      <c r="J986">
        <v>1</v>
      </c>
      <c r="K986">
        <v>1</v>
      </c>
      <c r="L986">
        <v>8350</v>
      </c>
      <c r="M986" s="1">
        <v>46233</v>
      </c>
    </row>
    <row r="987" spans="1:13" x14ac:dyDescent="0.2">
      <c r="A987" t="s">
        <v>181</v>
      </c>
      <c r="B987" s="1">
        <v>46142</v>
      </c>
      <c r="C987" s="1">
        <v>46113</v>
      </c>
      <c r="D987">
        <v>0</v>
      </c>
      <c r="E987">
        <v>0</v>
      </c>
      <c r="F987">
        <v>0</v>
      </c>
      <c r="G987">
        <v>0</v>
      </c>
      <c r="H987">
        <v>0</v>
      </c>
      <c r="I987">
        <v>0</v>
      </c>
      <c r="J987">
        <v>1</v>
      </c>
      <c r="K987">
        <v>1</v>
      </c>
      <c r="L987">
        <v>8350</v>
      </c>
      <c r="M987" s="1">
        <v>46233</v>
      </c>
    </row>
    <row r="988" spans="1:13" x14ac:dyDescent="0.2">
      <c r="A988" t="s">
        <v>181</v>
      </c>
      <c r="B988" s="1">
        <v>44255</v>
      </c>
      <c r="C988" s="1">
        <v>44228</v>
      </c>
      <c r="D988">
        <v>0</v>
      </c>
      <c r="E988">
        <v>0</v>
      </c>
      <c r="F988">
        <v>0</v>
      </c>
      <c r="G988">
        <v>0</v>
      </c>
      <c r="H988">
        <v>0</v>
      </c>
      <c r="I988">
        <v>0</v>
      </c>
      <c r="J988">
        <v>1</v>
      </c>
      <c r="K988">
        <v>1</v>
      </c>
      <c r="L988">
        <v>8350</v>
      </c>
      <c r="M988" s="1">
        <v>46233</v>
      </c>
    </row>
    <row r="989" spans="1:13" x14ac:dyDescent="0.2">
      <c r="A989" t="s">
        <v>181</v>
      </c>
      <c r="B989" s="1">
        <v>44865</v>
      </c>
      <c r="C989" s="1">
        <v>44835</v>
      </c>
      <c r="D989">
        <v>0</v>
      </c>
      <c r="E989">
        <v>0</v>
      </c>
      <c r="F989">
        <v>0</v>
      </c>
      <c r="G989">
        <v>0</v>
      </c>
      <c r="H989">
        <v>0</v>
      </c>
      <c r="I989">
        <v>0</v>
      </c>
      <c r="J989">
        <v>1</v>
      </c>
      <c r="K989">
        <v>1</v>
      </c>
      <c r="L989">
        <v>8350</v>
      </c>
      <c r="M989" s="1">
        <v>46233</v>
      </c>
    </row>
    <row r="990" spans="1:13" x14ac:dyDescent="0.2">
      <c r="A990" t="s">
        <v>181</v>
      </c>
      <c r="B990" s="1">
        <v>44286</v>
      </c>
      <c r="C990" s="1">
        <v>44256</v>
      </c>
      <c r="D990">
        <v>0</v>
      </c>
      <c r="E990">
        <v>0</v>
      </c>
      <c r="F990">
        <v>0</v>
      </c>
      <c r="G990">
        <v>0</v>
      </c>
      <c r="H990">
        <v>0</v>
      </c>
      <c r="I990">
        <v>0</v>
      </c>
      <c r="J990">
        <v>1</v>
      </c>
      <c r="K990">
        <v>1</v>
      </c>
      <c r="L990">
        <v>8350</v>
      </c>
      <c r="M990" s="1">
        <v>46233</v>
      </c>
    </row>
    <row r="991" spans="1:13" x14ac:dyDescent="0.2">
      <c r="A991" t="s">
        <v>181</v>
      </c>
      <c r="B991" s="1">
        <v>45291</v>
      </c>
      <c r="C991" s="1">
        <v>45261</v>
      </c>
      <c r="D991">
        <v>0</v>
      </c>
      <c r="E991">
        <v>0</v>
      </c>
      <c r="F991">
        <v>0</v>
      </c>
      <c r="G991">
        <v>0</v>
      </c>
      <c r="H991">
        <v>0</v>
      </c>
      <c r="I991">
        <v>0</v>
      </c>
      <c r="J991">
        <v>1</v>
      </c>
      <c r="K991">
        <v>1</v>
      </c>
      <c r="L991">
        <v>8350</v>
      </c>
      <c r="M991" s="1">
        <v>46233</v>
      </c>
    </row>
    <row r="992" spans="1:13" x14ac:dyDescent="0.2">
      <c r="A992" t="s">
        <v>181</v>
      </c>
      <c r="B992" s="1">
        <v>45322</v>
      </c>
      <c r="C992" s="1">
        <v>45292</v>
      </c>
      <c r="D992">
        <v>0</v>
      </c>
      <c r="E992">
        <v>0</v>
      </c>
      <c r="F992">
        <v>0</v>
      </c>
      <c r="G992">
        <v>0</v>
      </c>
      <c r="H992">
        <v>0</v>
      </c>
      <c r="I992">
        <v>0</v>
      </c>
      <c r="J992">
        <v>1</v>
      </c>
      <c r="K992">
        <v>1</v>
      </c>
      <c r="L992">
        <v>8350</v>
      </c>
      <c r="M992" s="1">
        <v>46233</v>
      </c>
    </row>
    <row r="993" spans="1:13" x14ac:dyDescent="0.2">
      <c r="A993" t="s">
        <v>181</v>
      </c>
      <c r="B993" s="1">
        <v>45808</v>
      </c>
      <c r="C993" s="1">
        <v>45778</v>
      </c>
      <c r="D993">
        <v>0</v>
      </c>
      <c r="E993">
        <v>0</v>
      </c>
      <c r="F993">
        <v>0</v>
      </c>
      <c r="G993">
        <v>0</v>
      </c>
      <c r="H993">
        <v>0</v>
      </c>
      <c r="I993">
        <v>0</v>
      </c>
      <c r="J993">
        <v>1</v>
      </c>
      <c r="K993">
        <v>1</v>
      </c>
      <c r="L993">
        <v>8350</v>
      </c>
      <c r="M993" s="1">
        <v>46233</v>
      </c>
    </row>
    <row r="994" spans="1:13" x14ac:dyDescent="0.2">
      <c r="A994" t="s">
        <v>181</v>
      </c>
      <c r="B994" s="1">
        <v>44895</v>
      </c>
      <c r="C994" s="1">
        <v>44866</v>
      </c>
      <c r="D994">
        <v>0</v>
      </c>
      <c r="E994">
        <v>0</v>
      </c>
      <c r="F994">
        <v>0</v>
      </c>
      <c r="G994">
        <v>0</v>
      </c>
      <c r="H994">
        <v>0</v>
      </c>
      <c r="I994">
        <v>0</v>
      </c>
      <c r="J994">
        <v>1</v>
      </c>
      <c r="K994">
        <v>1</v>
      </c>
      <c r="L994">
        <v>8350</v>
      </c>
      <c r="M994" s="1">
        <v>46233</v>
      </c>
    </row>
    <row r="995" spans="1:13" x14ac:dyDescent="0.2">
      <c r="A995" t="s">
        <v>181</v>
      </c>
      <c r="B995" s="1">
        <v>45596</v>
      </c>
      <c r="C995" s="1">
        <v>45566</v>
      </c>
      <c r="D995">
        <v>0</v>
      </c>
      <c r="E995">
        <v>0</v>
      </c>
      <c r="F995">
        <v>0</v>
      </c>
      <c r="G995">
        <v>0</v>
      </c>
      <c r="H995">
        <v>0</v>
      </c>
      <c r="I995">
        <v>0</v>
      </c>
      <c r="J995">
        <v>1</v>
      </c>
      <c r="K995">
        <v>1</v>
      </c>
      <c r="L995">
        <v>8350</v>
      </c>
      <c r="M995" s="1">
        <v>46233</v>
      </c>
    </row>
    <row r="996" spans="1:13" x14ac:dyDescent="0.2">
      <c r="A996" t="s">
        <v>181</v>
      </c>
      <c r="B996" s="1">
        <v>44592</v>
      </c>
      <c r="C996" s="1">
        <v>44562</v>
      </c>
      <c r="D996">
        <v>0</v>
      </c>
      <c r="E996">
        <v>0</v>
      </c>
      <c r="F996">
        <v>0</v>
      </c>
      <c r="G996">
        <v>0</v>
      </c>
      <c r="H996">
        <v>0</v>
      </c>
      <c r="I996">
        <v>0</v>
      </c>
      <c r="J996">
        <v>1</v>
      </c>
      <c r="K996">
        <v>1</v>
      </c>
      <c r="L996">
        <v>8350</v>
      </c>
      <c r="M996" s="1">
        <v>46233</v>
      </c>
    </row>
    <row r="997" spans="1:13" x14ac:dyDescent="0.2">
      <c r="A997" t="s">
        <v>181</v>
      </c>
      <c r="B997" s="1">
        <v>45230</v>
      </c>
      <c r="C997" s="1">
        <v>45200</v>
      </c>
      <c r="D997">
        <v>0</v>
      </c>
      <c r="E997">
        <v>0</v>
      </c>
      <c r="F997">
        <v>0</v>
      </c>
      <c r="G997">
        <v>0</v>
      </c>
      <c r="H997">
        <v>0</v>
      </c>
      <c r="I997">
        <v>0</v>
      </c>
      <c r="J997">
        <v>1</v>
      </c>
      <c r="K997">
        <v>1</v>
      </c>
      <c r="L997">
        <v>8350</v>
      </c>
      <c r="M997" s="1">
        <v>46233</v>
      </c>
    </row>
    <row r="998" spans="1:13" x14ac:dyDescent="0.2">
      <c r="A998" t="s">
        <v>181</v>
      </c>
      <c r="B998" s="1">
        <v>45260</v>
      </c>
      <c r="C998" s="1">
        <v>45231</v>
      </c>
      <c r="D998">
        <v>0</v>
      </c>
      <c r="E998">
        <v>0</v>
      </c>
      <c r="F998">
        <v>0</v>
      </c>
      <c r="G998">
        <v>0</v>
      </c>
      <c r="H998">
        <v>0</v>
      </c>
      <c r="I998">
        <v>0</v>
      </c>
      <c r="J998">
        <v>1</v>
      </c>
      <c r="K998">
        <v>1</v>
      </c>
      <c r="L998">
        <v>8350</v>
      </c>
      <c r="M998" s="1">
        <v>46233</v>
      </c>
    </row>
    <row r="999" spans="1:13" x14ac:dyDescent="0.2">
      <c r="A999" t="s">
        <v>96</v>
      </c>
      <c r="B999" s="1">
        <v>45716</v>
      </c>
      <c r="C999" s="1">
        <v>45689</v>
      </c>
      <c r="D999">
        <v>0</v>
      </c>
      <c r="E999">
        <v>0</v>
      </c>
      <c r="F999">
        <v>0</v>
      </c>
      <c r="G999">
        <v>0</v>
      </c>
      <c r="H999">
        <v>0</v>
      </c>
      <c r="I999">
        <v>0</v>
      </c>
      <c r="J999">
        <v>1</v>
      </c>
      <c r="K999">
        <v>1.22</v>
      </c>
      <c r="L999">
        <v>16763</v>
      </c>
      <c r="M999" s="1">
        <v>46233</v>
      </c>
    </row>
    <row r="1000" spans="1:13" x14ac:dyDescent="0.2">
      <c r="A1000" t="s">
        <v>96</v>
      </c>
      <c r="B1000" s="1">
        <v>44227</v>
      </c>
      <c r="C1000" s="1">
        <v>44197</v>
      </c>
      <c r="D1000">
        <v>0</v>
      </c>
      <c r="E1000">
        <v>0</v>
      </c>
      <c r="F1000">
        <v>0</v>
      </c>
      <c r="G1000">
        <v>0</v>
      </c>
      <c r="H1000">
        <v>0</v>
      </c>
      <c r="I1000">
        <v>0</v>
      </c>
      <c r="J1000">
        <v>1</v>
      </c>
      <c r="K1000">
        <v>1.22</v>
      </c>
      <c r="L1000">
        <v>16763</v>
      </c>
      <c r="M1000" s="1">
        <v>46233</v>
      </c>
    </row>
    <row r="1001" spans="1:13" x14ac:dyDescent="0.2">
      <c r="A1001" t="s">
        <v>96</v>
      </c>
      <c r="B1001" s="1">
        <v>44651</v>
      </c>
      <c r="C1001" s="1">
        <v>44621</v>
      </c>
      <c r="D1001">
        <v>0</v>
      </c>
      <c r="E1001">
        <v>0</v>
      </c>
      <c r="F1001">
        <v>0</v>
      </c>
      <c r="G1001">
        <v>0</v>
      </c>
      <c r="H1001">
        <v>0</v>
      </c>
      <c r="I1001">
        <v>0</v>
      </c>
      <c r="J1001">
        <v>1</v>
      </c>
      <c r="K1001">
        <v>1.22</v>
      </c>
      <c r="L1001">
        <v>16763</v>
      </c>
      <c r="M1001" s="1">
        <v>46233</v>
      </c>
    </row>
    <row r="1002" spans="1:13" x14ac:dyDescent="0.2">
      <c r="A1002" t="s">
        <v>96</v>
      </c>
      <c r="B1002" s="1">
        <v>44408</v>
      </c>
      <c r="C1002" s="1">
        <v>44378</v>
      </c>
      <c r="D1002">
        <v>0</v>
      </c>
      <c r="E1002">
        <v>0</v>
      </c>
      <c r="F1002">
        <v>0</v>
      </c>
      <c r="G1002">
        <v>0</v>
      </c>
      <c r="H1002">
        <v>0</v>
      </c>
      <c r="I1002">
        <v>0</v>
      </c>
      <c r="J1002">
        <v>1</v>
      </c>
      <c r="K1002">
        <v>1.22</v>
      </c>
      <c r="L1002">
        <v>16763</v>
      </c>
      <c r="M1002" s="1">
        <v>46233</v>
      </c>
    </row>
    <row r="1003" spans="1:13" x14ac:dyDescent="0.2">
      <c r="A1003" t="s">
        <v>96</v>
      </c>
      <c r="B1003" s="1">
        <v>45351</v>
      </c>
      <c r="C1003" s="1">
        <v>45323</v>
      </c>
      <c r="D1003">
        <v>0</v>
      </c>
      <c r="E1003">
        <v>0</v>
      </c>
      <c r="F1003">
        <v>0</v>
      </c>
      <c r="G1003">
        <v>0</v>
      </c>
      <c r="H1003">
        <v>0</v>
      </c>
      <c r="I1003">
        <v>0</v>
      </c>
      <c r="J1003">
        <v>1</v>
      </c>
      <c r="K1003">
        <v>1.22</v>
      </c>
      <c r="L1003">
        <v>16763</v>
      </c>
      <c r="M1003" s="1">
        <v>46233</v>
      </c>
    </row>
    <row r="1004" spans="1:13" x14ac:dyDescent="0.2">
      <c r="A1004" t="s">
        <v>96</v>
      </c>
      <c r="B1004" s="1">
        <v>45991</v>
      </c>
      <c r="C1004" s="1">
        <v>45962</v>
      </c>
      <c r="D1004">
        <v>0</v>
      </c>
      <c r="E1004">
        <v>0</v>
      </c>
      <c r="F1004">
        <v>0</v>
      </c>
      <c r="G1004">
        <v>0</v>
      </c>
      <c r="H1004">
        <v>0</v>
      </c>
      <c r="I1004">
        <v>0</v>
      </c>
      <c r="J1004">
        <v>1</v>
      </c>
      <c r="K1004">
        <v>1.22</v>
      </c>
      <c r="L1004">
        <v>16763</v>
      </c>
      <c r="M1004" s="1">
        <v>46233</v>
      </c>
    </row>
    <row r="1005" spans="1:13" x14ac:dyDescent="0.2">
      <c r="A1005" t="s">
        <v>96</v>
      </c>
      <c r="B1005" s="1">
        <v>44742</v>
      </c>
      <c r="C1005" s="1">
        <v>44713</v>
      </c>
      <c r="D1005">
        <v>0</v>
      </c>
      <c r="E1005">
        <v>0</v>
      </c>
      <c r="F1005">
        <v>0</v>
      </c>
      <c r="G1005">
        <v>0</v>
      </c>
      <c r="H1005">
        <v>0</v>
      </c>
      <c r="I1005">
        <v>0</v>
      </c>
      <c r="J1005">
        <v>1</v>
      </c>
      <c r="K1005">
        <v>1.22</v>
      </c>
      <c r="L1005">
        <v>16763</v>
      </c>
      <c r="M1005" s="1">
        <v>46233</v>
      </c>
    </row>
    <row r="1006" spans="1:13" x14ac:dyDescent="0.2">
      <c r="A1006" t="s">
        <v>96</v>
      </c>
      <c r="B1006" s="1">
        <v>45077</v>
      </c>
      <c r="C1006" s="1">
        <v>45047</v>
      </c>
      <c r="D1006">
        <v>0</v>
      </c>
      <c r="E1006">
        <v>0</v>
      </c>
      <c r="F1006">
        <v>0</v>
      </c>
      <c r="G1006">
        <v>0</v>
      </c>
      <c r="H1006">
        <v>0</v>
      </c>
      <c r="I1006">
        <v>0</v>
      </c>
      <c r="J1006">
        <v>1</v>
      </c>
      <c r="K1006">
        <v>1.22</v>
      </c>
      <c r="L1006">
        <v>16763</v>
      </c>
      <c r="M1006" s="1">
        <v>46233</v>
      </c>
    </row>
    <row r="1007" spans="1:13" x14ac:dyDescent="0.2">
      <c r="A1007" t="s">
        <v>96</v>
      </c>
      <c r="B1007" s="1">
        <v>44255</v>
      </c>
      <c r="C1007" s="1">
        <v>44228</v>
      </c>
      <c r="D1007">
        <v>0</v>
      </c>
      <c r="E1007">
        <v>0</v>
      </c>
      <c r="F1007">
        <v>0</v>
      </c>
      <c r="G1007">
        <v>0</v>
      </c>
      <c r="H1007">
        <v>0</v>
      </c>
      <c r="I1007">
        <v>0</v>
      </c>
      <c r="J1007">
        <v>1</v>
      </c>
      <c r="K1007">
        <v>1.22</v>
      </c>
      <c r="L1007">
        <v>16763</v>
      </c>
      <c r="M1007" s="1">
        <v>46233</v>
      </c>
    </row>
    <row r="1008" spans="1:13" x14ac:dyDescent="0.2">
      <c r="A1008" t="s">
        <v>96</v>
      </c>
      <c r="B1008" s="1">
        <v>46173</v>
      </c>
      <c r="C1008" s="1">
        <v>46143</v>
      </c>
      <c r="D1008">
        <v>0</v>
      </c>
      <c r="E1008">
        <v>0</v>
      </c>
      <c r="F1008">
        <v>0</v>
      </c>
      <c r="G1008">
        <v>0</v>
      </c>
      <c r="H1008">
        <v>0</v>
      </c>
      <c r="I1008">
        <v>0</v>
      </c>
      <c r="J1008">
        <v>1</v>
      </c>
      <c r="K1008">
        <v>1.22</v>
      </c>
      <c r="L1008">
        <v>16763</v>
      </c>
      <c r="M1008" s="1">
        <v>46233</v>
      </c>
    </row>
    <row r="1009" spans="1:13" x14ac:dyDescent="0.2">
      <c r="A1009" t="s">
        <v>96</v>
      </c>
      <c r="B1009" s="1">
        <v>45016</v>
      </c>
      <c r="C1009" s="1">
        <v>44986</v>
      </c>
      <c r="D1009">
        <v>0</v>
      </c>
      <c r="E1009">
        <v>0</v>
      </c>
      <c r="F1009">
        <v>0</v>
      </c>
      <c r="G1009">
        <v>0</v>
      </c>
      <c r="H1009">
        <v>0</v>
      </c>
      <c r="I1009">
        <v>0</v>
      </c>
      <c r="J1009">
        <v>1</v>
      </c>
      <c r="K1009">
        <v>1.22</v>
      </c>
      <c r="L1009">
        <v>16763</v>
      </c>
      <c r="M1009" s="1">
        <v>46233</v>
      </c>
    </row>
    <row r="1010" spans="1:13" x14ac:dyDescent="0.2">
      <c r="A1010" t="s">
        <v>96</v>
      </c>
      <c r="B1010" s="1">
        <v>44834</v>
      </c>
      <c r="C1010" s="1">
        <v>44805</v>
      </c>
      <c r="D1010">
        <v>0</v>
      </c>
      <c r="E1010">
        <v>0</v>
      </c>
      <c r="F1010">
        <v>0</v>
      </c>
      <c r="G1010">
        <v>0</v>
      </c>
      <c r="H1010">
        <v>0</v>
      </c>
      <c r="I1010">
        <v>0</v>
      </c>
      <c r="J1010">
        <v>1</v>
      </c>
      <c r="K1010">
        <v>1.22</v>
      </c>
      <c r="L1010">
        <v>16763</v>
      </c>
      <c r="M1010" s="1">
        <v>46233</v>
      </c>
    </row>
    <row r="1011" spans="1:13" x14ac:dyDescent="0.2">
      <c r="A1011" t="s">
        <v>96</v>
      </c>
      <c r="B1011" s="1">
        <v>46022</v>
      </c>
      <c r="C1011" s="1">
        <v>45992</v>
      </c>
      <c r="D1011">
        <v>0</v>
      </c>
      <c r="E1011">
        <v>0</v>
      </c>
      <c r="F1011">
        <v>0</v>
      </c>
      <c r="G1011">
        <v>0</v>
      </c>
      <c r="H1011">
        <v>0</v>
      </c>
      <c r="I1011">
        <v>0</v>
      </c>
      <c r="J1011">
        <v>1</v>
      </c>
      <c r="K1011">
        <v>1.22</v>
      </c>
      <c r="L1011">
        <v>16763</v>
      </c>
      <c r="M1011" s="1">
        <v>46233</v>
      </c>
    </row>
    <row r="1012" spans="1:13" x14ac:dyDescent="0.2">
      <c r="A1012" t="s">
        <v>96</v>
      </c>
      <c r="B1012" s="1">
        <v>45046</v>
      </c>
      <c r="C1012" s="1">
        <v>45017</v>
      </c>
      <c r="D1012">
        <v>0</v>
      </c>
      <c r="E1012">
        <v>0</v>
      </c>
      <c r="F1012">
        <v>0</v>
      </c>
      <c r="G1012">
        <v>0</v>
      </c>
      <c r="H1012">
        <v>0</v>
      </c>
      <c r="I1012">
        <v>0</v>
      </c>
      <c r="J1012">
        <v>1</v>
      </c>
      <c r="K1012">
        <v>1.22</v>
      </c>
      <c r="L1012">
        <v>16763</v>
      </c>
      <c r="M1012" s="1">
        <v>46233</v>
      </c>
    </row>
    <row r="1013" spans="1:13" x14ac:dyDescent="0.2">
      <c r="A1013" t="s">
        <v>96</v>
      </c>
      <c r="B1013" s="1">
        <v>45260</v>
      </c>
      <c r="C1013" s="1">
        <v>45231</v>
      </c>
      <c r="D1013">
        <v>0</v>
      </c>
      <c r="E1013">
        <v>0</v>
      </c>
      <c r="F1013">
        <v>0</v>
      </c>
      <c r="G1013">
        <v>0</v>
      </c>
      <c r="H1013">
        <v>0</v>
      </c>
      <c r="I1013">
        <v>0</v>
      </c>
      <c r="J1013">
        <v>1</v>
      </c>
      <c r="K1013">
        <v>1.22</v>
      </c>
      <c r="L1013">
        <v>16763</v>
      </c>
      <c r="M1013" s="1">
        <v>46233</v>
      </c>
    </row>
    <row r="1014" spans="1:13" x14ac:dyDescent="0.2">
      <c r="A1014" t="s">
        <v>96</v>
      </c>
      <c r="B1014" s="1">
        <v>44773</v>
      </c>
      <c r="C1014" s="1">
        <v>44743</v>
      </c>
      <c r="D1014">
        <v>0</v>
      </c>
      <c r="E1014">
        <v>0</v>
      </c>
      <c r="F1014">
        <v>0</v>
      </c>
      <c r="G1014">
        <v>0</v>
      </c>
      <c r="H1014">
        <v>0</v>
      </c>
      <c r="I1014">
        <v>0</v>
      </c>
      <c r="J1014">
        <v>1</v>
      </c>
      <c r="K1014">
        <v>1.22</v>
      </c>
      <c r="L1014">
        <v>16763</v>
      </c>
      <c r="M1014" s="1">
        <v>46233</v>
      </c>
    </row>
    <row r="1015" spans="1:13" x14ac:dyDescent="0.2">
      <c r="A1015" t="s">
        <v>96</v>
      </c>
      <c r="B1015" s="1">
        <v>45596</v>
      </c>
      <c r="C1015" s="1">
        <v>45566</v>
      </c>
      <c r="D1015">
        <v>0</v>
      </c>
      <c r="E1015">
        <v>0</v>
      </c>
      <c r="F1015">
        <v>0</v>
      </c>
      <c r="G1015">
        <v>0</v>
      </c>
      <c r="H1015">
        <v>0</v>
      </c>
      <c r="I1015">
        <v>0</v>
      </c>
      <c r="J1015">
        <v>1</v>
      </c>
      <c r="K1015">
        <v>1.22</v>
      </c>
      <c r="L1015">
        <v>16763</v>
      </c>
      <c r="M1015" s="1">
        <v>46233</v>
      </c>
    </row>
    <row r="1016" spans="1:13" x14ac:dyDescent="0.2">
      <c r="A1016" t="s">
        <v>96</v>
      </c>
      <c r="B1016" s="1">
        <v>44530</v>
      </c>
      <c r="C1016" s="1">
        <v>44501</v>
      </c>
      <c r="D1016">
        <v>0</v>
      </c>
      <c r="E1016">
        <v>0</v>
      </c>
      <c r="F1016">
        <v>0</v>
      </c>
      <c r="G1016">
        <v>0</v>
      </c>
      <c r="H1016">
        <v>0</v>
      </c>
      <c r="I1016">
        <v>0</v>
      </c>
      <c r="J1016">
        <v>1</v>
      </c>
      <c r="K1016">
        <v>1.22</v>
      </c>
      <c r="L1016">
        <v>16763</v>
      </c>
      <c r="M1016" s="1">
        <v>46233</v>
      </c>
    </row>
    <row r="1017" spans="1:13" x14ac:dyDescent="0.2">
      <c r="A1017" t="s">
        <v>96</v>
      </c>
      <c r="B1017" s="1">
        <v>45199</v>
      </c>
      <c r="C1017" s="1">
        <v>45170</v>
      </c>
      <c r="D1017">
        <v>0</v>
      </c>
      <c r="E1017">
        <v>0</v>
      </c>
      <c r="F1017">
        <v>0</v>
      </c>
      <c r="G1017">
        <v>0</v>
      </c>
      <c r="H1017">
        <v>0</v>
      </c>
      <c r="I1017">
        <v>0</v>
      </c>
      <c r="J1017">
        <v>1</v>
      </c>
      <c r="K1017">
        <v>1.22</v>
      </c>
      <c r="L1017">
        <v>16763</v>
      </c>
      <c r="M1017" s="1">
        <v>46233</v>
      </c>
    </row>
    <row r="1018" spans="1:13" x14ac:dyDescent="0.2">
      <c r="A1018" t="s">
        <v>96</v>
      </c>
      <c r="B1018" s="1">
        <v>46081</v>
      </c>
      <c r="C1018" s="1">
        <v>46054</v>
      </c>
      <c r="D1018">
        <v>0</v>
      </c>
      <c r="E1018">
        <v>0</v>
      </c>
      <c r="F1018">
        <v>0</v>
      </c>
      <c r="G1018">
        <v>0</v>
      </c>
      <c r="H1018">
        <v>0</v>
      </c>
      <c r="I1018">
        <v>0</v>
      </c>
      <c r="J1018">
        <v>1</v>
      </c>
      <c r="K1018">
        <v>1.22</v>
      </c>
      <c r="L1018">
        <v>16763</v>
      </c>
      <c r="M1018" s="1">
        <v>46233</v>
      </c>
    </row>
    <row r="1019" spans="1:13" x14ac:dyDescent="0.2">
      <c r="A1019" t="s">
        <v>96</v>
      </c>
      <c r="B1019" s="1">
        <v>44712</v>
      </c>
      <c r="C1019" s="1">
        <v>44682</v>
      </c>
      <c r="D1019">
        <v>0</v>
      </c>
      <c r="E1019">
        <v>0</v>
      </c>
      <c r="F1019">
        <v>0</v>
      </c>
      <c r="G1019">
        <v>0</v>
      </c>
      <c r="H1019">
        <v>0</v>
      </c>
      <c r="I1019">
        <v>0</v>
      </c>
      <c r="J1019">
        <v>1</v>
      </c>
      <c r="K1019">
        <v>1.22</v>
      </c>
      <c r="L1019">
        <v>16763</v>
      </c>
      <c r="M1019" s="1">
        <v>46233</v>
      </c>
    </row>
    <row r="1020" spans="1:13" x14ac:dyDescent="0.2">
      <c r="A1020" t="s">
        <v>96</v>
      </c>
      <c r="B1020" s="1">
        <v>44561</v>
      </c>
      <c r="C1020" s="1">
        <v>44531</v>
      </c>
      <c r="D1020">
        <v>0</v>
      </c>
      <c r="E1020">
        <v>0</v>
      </c>
      <c r="F1020">
        <v>0</v>
      </c>
      <c r="G1020">
        <v>0</v>
      </c>
      <c r="H1020">
        <v>0</v>
      </c>
      <c r="I1020">
        <v>0</v>
      </c>
      <c r="J1020">
        <v>1</v>
      </c>
      <c r="K1020">
        <v>1.22</v>
      </c>
      <c r="L1020">
        <v>16763</v>
      </c>
      <c r="M1020" s="1">
        <v>46233</v>
      </c>
    </row>
    <row r="1021" spans="1:13" x14ac:dyDescent="0.2">
      <c r="A1021" t="s">
        <v>96</v>
      </c>
      <c r="B1021" s="1">
        <v>44316</v>
      </c>
      <c r="C1021" s="1">
        <v>44287</v>
      </c>
      <c r="D1021">
        <v>0</v>
      </c>
      <c r="E1021">
        <v>0</v>
      </c>
      <c r="F1021">
        <v>0</v>
      </c>
      <c r="G1021">
        <v>0</v>
      </c>
      <c r="H1021">
        <v>0</v>
      </c>
      <c r="I1021">
        <v>0</v>
      </c>
      <c r="J1021">
        <v>1</v>
      </c>
      <c r="K1021">
        <v>1.22</v>
      </c>
      <c r="L1021">
        <v>16763</v>
      </c>
      <c r="M1021" s="1">
        <v>46233</v>
      </c>
    </row>
    <row r="1022" spans="1:13" x14ac:dyDescent="0.2">
      <c r="A1022" t="s">
        <v>96</v>
      </c>
      <c r="B1022" s="1">
        <v>44926</v>
      </c>
      <c r="C1022" s="1">
        <v>44896</v>
      </c>
      <c r="D1022">
        <v>0</v>
      </c>
      <c r="E1022">
        <v>0</v>
      </c>
      <c r="F1022">
        <v>0</v>
      </c>
      <c r="G1022">
        <v>0</v>
      </c>
      <c r="H1022">
        <v>0</v>
      </c>
      <c r="I1022">
        <v>0</v>
      </c>
      <c r="J1022">
        <v>1</v>
      </c>
      <c r="K1022">
        <v>1.22</v>
      </c>
      <c r="L1022">
        <v>16763</v>
      </c>
      <c r="M1022" s="1">
        <v>46233</v>
      </c>
    </row>
    <row r="1023" spans="1:13" x14ac:dyDescent="0.2">
      <c r="A1023" t="s">
        <v>96</v>
      </c>
      <c r="B1023" s="1">
        <v>45869</v>
      </c>
      <c r="C1023" s="1">
        <v>45839</v>
      </c>
      <c r="D1023">
        <v>0</v>
      </c>
      <c r="E1023">
        <v>0</v>
      </c>
      <c r="F1023">
        <v>0</v>
      </c>
      <c r="G1023">
        <v>0</v>
      </c>
      <c r="H1023">
        <v>0</v>
      </c>
      <c r="I1023">
        <v>0</v>
      </c>
      <c r="J1023">
        <v>1</v>
      </c>
      <c r="K1023">
        <v>1.22</v>
      </c>
      <c r="L1023">
        <v>16763</v>
      </c>
      <c r="M1023" s="1">
        <v>46233</v>
      </c>
    </row>
    <row r="1024" spans="1:13" x14ac:dyDescent="0.2">
      <c r="A1024" t="s">
        <v>96</v>
      </c>
      <c r="B1024" s="1">
        <v>45626</v>
      </c>
      <c r="C1024" s="1">
        <v>45597</v>
      </c>
      <c r="D1024">
        <v>0</v>
      </c>
      <c r="E1024">
        <v>0</v>
      </c>
      <c r="F1024">
        <v>0</v>
      </c>
      <c r="G1024">
        <v>0</v>
      </c>
      <c r="H1024">
        <v>0</v>
      </c>
      <c r="I1024">
        <v>0</v>
      </c>
      <c r="J1024">
        <v>1</v>
      </c>
      <c r="K1024">
        <v>1.22</v>
      </c>
      <c r="L1024">
        <v>16763</v>
      </c>
      <c r="M1024" s="1">
        <v>46233</v>
      </c>
    </row>
    <row r="1025" spans="1:13" x14ac:dyDescent="0.2">
      <c r="A1025" t="s">
        <v>96</v>
      </c>
      <c r="B1025" s="1">
        <v>44469</v>
      </c>
      <c r="C1025" s="1">
        <v>44440</v>
      </c>
      <c r="D1025">
        <v>0</v>
      </c>
      <c r="E1025">
        <v>0</v>
      </c>
      <c r="F1025">
        <v>0</v>
      </c>
      <c r="G1025">
        <v>0</v>
      </c>
      <c r="H1025">
        <v>0</v>
      </c>
      <c r="I1025">
        <v>0</v>
      </c>
      <c r="J1025">
        <v>1</v>
      </c>
      <c r="K1025">
        <v>1.22</v>
      </c>
      <c r="L1025">
        <v>16763</v>
      </c>
      <c r="M1025" s="1">
        <v>46233</v>
      </c>
    </row>
    <row r="1026" spans="1:13" x14ac:dyDescent="0.2">
      <c r="A1026" t="s">
        <v>96</v>
      </c>
      <c r="B1026" s="1">
        <v>45838</v>
      </c>
      <c r="C1026" s="1">
        <v>45809</v>
      </c>
      <c r="D1026">
        <v>0</v>
      </c>
      <c r="E1026">
        <v>0</v>
      </c>
      <c r="F1026">
        <v>0</v>
      </c>
      <c r="G1026">
        <v>0</v>
      </c>
      <c r="H1026">
        <v>0</v>
      </c>
      <c r="I1026">
        <v>0</v>
      </c>
      <c r="J1026">
        <v>1</v>
      </c>
      <c r="K1026">
        <v>1.22</v>
      </c>
      <c r="L1026">
        <v>16763</v>
      </c>
      <c r="M1026" s="1">
        <v>46233</v>
      </c>
    </row>
    <row r="1027" spans="1:13" x14ac:dyDescent="0.2">
      <c r="A1027" t="s">
        <v>96</v>
      </c>
      <c r="B1027" s="1">
        <v>44681</v>
      </c>
      <c r="C1027" s="1">
        <v>44652</v>
      </c>
      <c r="D1027">
        <v>0</v>
      </c>
      <c r="E1027">
        <v>0</v>
      </c>
      <c r="F1027">
        <v>0</v>
      </c>
      <c r="G1027">
        <v>0</v>
      </c>
      <c r="H1027">
        <v>0</v>
      </c>
      <c r="I1027">
        <v>0</v>
      </c>
      <c r="J1027">
        <v>1</v>
      </c>
      <c r="K1027">
        <v>1.22</v>
      </c>
      <c r="L1027">
        <v>16763</v>
      </c>
      <c r="M1027" s="1">
        <v>46233</v>
      </c>
    </row>
    <row r="1028" spans="1:13" x14ac:dyDescent="0.2">
      <c r="A1028" t="s">
        <v>96</v>
      </c>
      <c r="B1028" s="1">
        <v>44804</v>
      </c>
      <c r="C1028" s="1">
        <v>44774</v>
      </c>
      <c r="D1028">
        <v>0</v>
      </c>
      <c r="E1028">
        <v>0</v>
      </c>
      <c r="F1028">
        <v>0</v>
      </c>
      <c r="G1028">
        <v>0</v>
      </c>
      <c r="H1028">
        <v>0</v>
      </c>
      <c r="I1028">
        <v>0</v>
      </c>
      <c r="J1028">
        <v>1</v>
      </c>
      <c r="K1028">
        <v>1.22</v>
      </c>
      <c r="L1028">
        <v>16763</v>
      </c>
      <c r="M1028" s="1">
        <v>46233</v>
      </c>
    </row>
    <row r="1029" spans="1:13" x14ac:dyDescent="0.2">
      <c r="A1029" t="s">
        <v>96</v>
      </c>
      <c r="B1029" s="1">
        <v>46142</v>
      </c>
      <c r="C1029" s="1">
        <v>46113</v>
      </c>
      <c r="D1029">
        <v>0</v>
      </c>
      <c r="E1029">
        <v>0</v>
      </c>
      <c r="F1029">
        <v>0</v>
      </c>
      <c r="G1029">
        <v>0</v>
      </c>
      <c r="H1029">
        <v>0</v>
      </c>
      <c r="I1029">
        <v>0</v>
      </c>
      <c r="J1029">
        <v>1</v>
      </c>
      <c r="K1029">
        <v>1.22</v>
      </c>
      <c r="L1029">
        <v>16763</v>
      </c>
      <c r="M1029" s="1">
        <v>46233</v>
      </c>
    </row>
    <row r="1030" spans="1:13" x14ac:dyDescent="0.2">
      <c r="A1030" t="s">
        <v>96</v>
      </c>
      <c r="B1030" s="1">
        <v>45688</v>
      </c>
      <c r="C1030" s="1">
        <v>45658</v>
      </c>
      <c r="D1030">
        <v>0</v>
      </c>
      <c r="E1030">
        <v>0</v>
      </c>
      <c r="F1030">
        <v>0</v>
      </c>
      <c r="G1030">
        <v>0</v>
      </c>
      <c r="H1030">
        <v>0</v>
      </c>
      <c r="I1030">
        <v>0</v>
      </c>
      <c r="J1030">
        <v>1</v>
      </c>
      <c r="K1030">
        <v>1.22</v>
      </c>
      <c r="L1030">
        <v>16763</v>
      </c>
      <c r="M1030" s="1">
        <v>46233</v>
      </c>
    </row>
    <row r="1031" spans="1:13" x14ac:dyDescent="0.2">
      <c r="A1031" t="s">
        <v>96</v>
      </c>
      <c r="B1031" s="1">
        <v>44895</v>
      </c>
      <c r="C1031" s="1">
        <v>44866</v>
      </c>
      <c r="D1031">
        <v>0</v>
      </c>
      <c r="E1031">
        <v>0</v>
      </c>
      <c r="F1031">
        <v>0</v>
      </c>
      <c r="G1031">
        <v>0</v>
      </c>
      <c r="H1031">
        <v>0</v>
      </c>
      <c r="I1031">
        <v>0</v>
      </c>
      <c r="J1031">
        <v>1</v>
      </c>
      <c r="K1031">
        <v>1.22</v>
      </c>
      <c r="L1031">
        <v>16763</v>
      </c>
      <c r="M1031" s="1">
        <v>46233</v>
      </c>
    </row>
    <row r="1032" spans="1:13" x14ac:dyDescent="0.2">
      <c r="A1032" t="s">
        <v>96</v>
      </c>
      <c r="B1032" s="1">
        <v>45230</v>
      </c>
      <c r="C1032" s="1">
        <v>45200</v>
      </c>
      <c r="D1032">
        <v>0</v>
      </c>
      <c r="E1032">
        <v>0</v>
      </c>
      <c r="F1032">
        <v>0</v>
      </c>
      <c r="G1032">
        <v>0</v>
      </c>
      <c r="H1032">
        <v>0</v>
      </c>
      <c r="I1032">
        <v>0</v>
      </c>
      <c r="J1032">
        <v>1</v>
      </c>
      <c r="K1032">
        <v>1.22</v>
      </c>
      <c r="L1032">
        <v>16763</v>
      </c>
      <c r="M1032" s="1">
        <v>46233</v>
      </c>
    </row>
    <row r="1033" spans="1:13" x14ac:dyDescent="0.2">
      <c r="A1033" t="s">
        <v>96</v>
      </c>
      <c r="B1033" s="1">
        <v>44347</v>
      </c>
      <c r="C1033" s="1">
        <v>44317</v>
      </c>
      <c r="D1033">
        <v>0</v>
      </c>
      <c r="E1033">
        <v>0</v>
      </c>
      <c r="F1033">
        <v>0</v>
      </c>
      <c r="G1033">
        <v>0</v>
      </c>
      <c r="H1033">
        <v>0</v>
      </c>
      <c r="I1033">
        <v>0</v>
      </c>
      <c r="J1033">
        <v>1</v>
      </c>
      <c r="K1033">
        <v>1.22</v>
      </c>
      <c r="L1033">
        <v>16763</v>
      </c>
      <c r="M1033" s="1">
        <v>46233</v>
      </c>
    </row>
    <row r="1034" spans="1:13" x14ac:dyDescent="0.2">
      <c r="A1034" t="s">
        <v>96</v>
      </c>
      <c r="B1034" s="1">
        <v>45657</v>
      </c>
      <c r="C1034" s="1">
        <v>45627</v>
      </c>
      <c r="D1034">
        <v>0</v>
      </c>
      <c r="E1034">
        <v>0</v>
      </c>
      <c r="F1034">
        <v>0</v>
      </c>
      <c r="G1034">
        <v>0</v>
      </c>
      <c r="H1034">
        <v>0</v>
      </c>
      <c r="I1034">
        <v>0</v>
      </c>
      <c r="J1034">
        <v>1</v>
      </c>
      <c r="K1034">
        <v>1.22</v>
      </c>
      <c r="L1034">
        <v>16763</v>
      </c>
      <c r="M1034" s="1">
        <v>46233</v>
      </c>
    </row>
    <row r="1035" spans="1:13" x14ac:dyDescent="0.2">
      <c r="A1035" t="s">
        <v>96</v>
      </c>
      <c r="B1035" s="1">
        <v>45169</v>
      </c>
      <c r="C1035" s="1">
        <v>45139</v>
      </c>
      <c r="D1035">
        <v>0</v>
      </c>
      <c r="E1035">
        <v>0</v>
      </c>
      <c r="F1035">
        <v>0</v>
      </c>
      <c r="G1035">
        <v>0</v>
      </c>
      <c r="H1035">
        <v>0</v>
      </c>
      <c r="I1035">
        <v>0</v>
      </c>
      <c r="J1035">
        <v>1</v>
      </c>
      <c r="K1035">
        <v>1.22</v>
      </c>
      <c r="L1035">
        <v>16763</v>
      </c>
      <c r="M1035" s="1">
        <v>46233</v>
      </c>
    </row>
    <row r="1036" spans="1:13" x14ac:dyDescent="0.2">
      <c r="A1036" t="s">
        <v>96</v>
      </c>
      <c r="B1036" s="1">
        <v>45777</v>
      </c>
      <c r="C1036" s="1">
        <v>45748</v>
      </c>
      <c r="D1036">
        <v>0</v>
      </c>
      <c r="E1036">
        <v>0</v>
      </c>
      <c r="F1036">
        <v>0</v>
      </c>
      <c r="G1036">
        <v>0</v>
      </c>
      <c r="H1036">
        <v>0</v>
      </c>
      <c r="I1036">
        <v>0</v>
      </c>
      <c r="J1036">
        <v>1</v>
      </c>
      <c r="K1036">
        <v>1.22</v>
      </c>
      <c r="L1036">
        <v>16763</v>
      </c>
      <c r="M1036" s="1">
        <v>46233</v>
      </c>
    </row>
    <row r="1037" spans="1:13" x14ac:dyDescent="0.2">
      <c r="A1037" t="s">
        <v>96</v>
      </c>
      <c r="B1037" s="1">
        <v>46112</v>
      </c>
      <c r="C1037" s="1">
        <v>46082</v>
      </c>
      <c r="D1037">
        <v>0</v>
      </c>
      <c r="E1037">
        <v>0</v>
      </c>
      <c r="F1037">
        <v>0</v>
      </c>
      <c r="G1037">
        <v>0</v>
      </c>
      <c r="H1037">
        <v>0</v>
      </c>
      <c r="I1037">
        <v>0</v>
      </c>
      <c r="J1037">
        <v>1</v>
      </c>
      <c r="K1037">
        <v>1.22</v>
      </c>
      <c r="L1037">
        <v>16763</v>
      </c>
      <c r="M1037" s="1">
        <v>46233</v>
      </c>
    </row>
    <row r="1038" spans="1:13" x14ac:dyDescent="0.2">
      <c r="A1038" t="s">
        <v>96</v>
      </c>
      <c r="B1038" s="1">
        <v>44377</v>
      </c>
      <c r="C1038" s="1">
        <v>44348</v>
      </c>
      <c r="D1038">
        <v>0</v>
      </c>
      <c r="E1038">
        <v>0</v>
      </c>
      <c r="F1038">
        <v>0</v>
      </c>
      <c r="G1038">
        <v>0</v>
      </c>
      <c r="H1038">
        <v>0</v>
      </c>
      <c r="I1038">
        <v>0</v>
      </c>
      <c r="J1038">
        <v>1</v>
      </c>
      <c r="K1038">
        <v>1.22</v>
      </c>
      <c r="L1038">
        <v>16763</v>
      </c>
      <c r="M1038" s="1">
        <v>46233</v>
      </c>
    </row>
    <row r="1039" spans="1:13" x14ac:dyDescent="0.2">
      <c r="A1039" t="s">
        <v>96</v>
      </c>
      <c r="B1039" s="1">
        <v>44592</v>
      </c>
      <c r="C1039" s="1">
        <v>44562</v>
      </c>
      <c r="D1039">
        <v>0</v>
      </c>
      <c r="E1039">
        <v>0</v>
      </c>
      <c r="F1039">
        <v>0</v>
      </c>
      <c r="G1039">
        <v>0</v>
      </c>
      <c r="H1039">
        <v>0</v>
      </c>
      <c r="I1039">
        <v>0</v>
      </c>
      <c r="J1039">
        <v>1</v>
      </c>
      <c r="K1039">
        <v>1.22</v>
      </c>
      <c r="L1039">
        <v>16763</v>
      </c>
      <c r="M1039" s="1">
        <v>46233</v>
      </c>
    </row>
    <row r="1040" spans="1:13" x14ac:dyDescent="0.2">
      <c r="A1040" t="s">
        <v>96</v>
      </c>
      <c r="B1040" s="1">
        <v>44620</v>
      </c>
      <c r="C1040" s="1">
        <v>44593</v>
      </c>
      <c r="D1040">
        <v>0</v>
      </c>
      <c r="E1040">
        <v>0</v>
      </c>
      <c r="F1040">
        <v>0</v>
      </c>
      <c r="G1040">
        <v>0</v>
      </c>
      <c r="H1040">
        <v>0</v>
      </c>
      <c r="I1040">
        <v>0</v>
      </c>
      <c r="J1040">
        <v>1</v>
      </c>
      <c r="K1040">
        <v>1.22</v>
      </c>
      <c r="L1040">
        <v>16763</v>
      </c>
      <c r="M1040" s="1">
        <v>46233</v>
      </c>
    </row>
    <row r="1041" spans="1:13" x14ac:dyDescent="0.2">
      <c r="A1041" t="s">
        <v>96</v>
      </c>
      <c r="B1041" s="1">
        <v>45443</v>
      </c>
      <c r="C1041" s="1">
        <v>45413</v>
      </c>
      <c r="D1041">
        <v>0</v>
      </c>
      <c r="E1041">
        <v>0</v>
      </c>
      <c r="F1041">
        <v>0</v>
      </c>
      <c r="G1041">
        <v>0</v>
      </c>
      <c r="H1041">
        <v>0</v>
      </c>
      <c r="I1041">
        <v>0</v>
      </c>
      <c r="J1041">
        <v>1</v>
      </c>
      <c r="K1041">
        <v>1.22</v>
      </c>
      <c r="L1041">
        <v>16763</v>
      </c>
      <c r="M1041" s="1">
        <v>46233</v>
      </c>
    </row>
    <row r="1042" spans="1:13" x14ac:dyDescent="0.2">
      <c r="A1042" t="s">
        <v>96</v>
      </c>
      <c r="B1042" s="1">
        <v>44286</v>
      </c>
      <c r="C1042" s="1">
        <v>44256</v>
      </c>
      <c r="D1042">
        <v>0</v>
      </c>
      <c r="E1042">
        <v>0</v>
      </c>
      <c r="F1042">
        <v>0</v>
      </c>
      <c r="G1042">
        <v>0</v>
      </c>
      <c r="H1042">
        <v>0</v>
      </c>
      <c r="I1042">
        <v>0</v>
      </c>
      <c r="J1042">
        <v>1</v>
      </c>
      <c r="K1042">
        <v>1.22</v>
      </c>
      <c r="L1042">
        <v>16763</v>
      </c>
      <c r="M1042" s="1">
        <v>46233</v>
      </c>
    </row>
    <row r="1043" spans="1:13" x14ac:dyDescent="0.2">
      <c r="A1043" t="s">
        <v>96</v>
      </c>
      <c r="B1043" s="1">
        <v>45565</v>
      </c>
      <c r="C1043" s="1">
        <v>45536</v>
      </c>
      <c r="D1043">
        <v>0</v>
      </c>
      <c r="E1043">
        <v>0</v>
      </c>
      <c r="F1043">
        <v>0</v>
      </c>
      <c r="G1043">
        <v>0</v>
      </c>
      <c r="H1043">
        <v>0</v>
      </c>
      <c r="I1043">
        <v>0</v>
      </c>
      <c r="J1043">
        <v>1</v>
      </c>
      <c r="K1043">
        <v>1.22</v>
      </c>
      <c r="L1043">
        <v>16763</v>
      </c>
      <c r="M1043" s="1">
        <v>46233</v>
      </c>
    </row>
    <row r="1044" spans="1:13" x14ac:dyDescent="0.2">
      <c r="A1044" t="s">
        <v>96</v>
      </c>
      <c r="B1044" s="1">
        <v>44500</v>
      </c>
      <c r="C1044" s="1">
        <v>44470</v>
      </c>
      <c r="D1044">
        <v>0</v>
      </c>
      <c r="E1044">
        <v>0</v>
      </c>
      <c r="F1044">
        <v>0</v>
      </c>
      <c r="G1044">
        <v>0</v>
      </c>
      <c r="H1044">
        <v>0</v>
      </c>
      <c r="I1044">
        <v>0</v>
      </c>
      <c r="J1044">
        <v>1</v>
      </c>
      <c r="K1044">
        <v>1.22</v>
      </c>
      <c r="L1044">
        <v>16763</v>
      </c>
      <c r="M1044" s="1">
        <v>46233</v>
      </c>
    </row>
    <row r="1045" spans="1:13" x14ac:dyDescent="0.2">
      <c r="A1045" t="s">
        <v>96</v>
      </c>
      <c r="B1045" s="1">
        <v>45291</v>
      </c>
      <c r="C1045" s="1">
        <v>45261</v>
      </c>
      <c r="D1045">
        <v>0</v>
      </c>
      <c r="E1045">
        <v>0</v>
      </c>
      <c r="F1045">
        <v>0</v>
      </c>
      <c r="G1045">
        <v>0</v>
      </c>
      <c r="H1045">
        <v>0</v>
      </c>
      <c r="I1045">
        <v>0</v>
      </c>
      <c r="J1045">
        <v>1</v>
      </c>
      <c r="K1045">
        <v>1.22</v>
      </c>
      <c r="L1045">
        <v>16763</v>
      </c>
      <c r="M1045" s="1">
        <v>46233</v>
      </c>
    </row>
    <row r="1046" spans="1:13" x14ac:dyDescent="0.2">
      <c r="A1046" t="s">
        <v>96</v>
      </c>
      <c r="B1046" s="1">
        <v>45322</v>
      </c>
      <c r="C1046" s="1">
        <v>45292</v>
      </c>
      <c r="D1046">
        <v>0</v>
      </c>
      <c r="E1046">
        <v>0</v>
      </c>
      <c r="F1046">
        <v>0</v>
      </c>
      <c r="G1046">
        <v>0</v>
      </c>
      <c r="H1046">
        <v>0</v>
      </c>
      <c r="I1046">
        <v>0</v>
      </c>
      <c r="J1046">
        <v>1</v>
      </c>
      <c r="K1046">
        <v>1.22</v>
      </c>
      <c r="L1046">
        <v>16763</v>
      </c>
      <c r="M1046" s="1">
        <v>46233</v>
      </c>
    </row>
    <row r="1047" spans="1:13" x14ac:dyDescent="0.2">
      <c r="A1047" t="s">
        <v>96</v>
      </c>
      <c r="B1047" s="1">
        <v>44439</v>
      </c>
      <c r="C1047" s="1">
        <v>44409</v>
      </c>
      <c r="D1047">
        <v>0</v>
      </c>
      <c r="E1047">
        <v>0</v>
      </c>
      <c r="F1047">
        <v>0</v>
      </c>
      <c r="G1047">
        <v>0</v>
      </c>
      <c r="H1047">
        <v>0</v>
      </c>
      <c r="I1047">
        <v>0</v>
      </c>
      <c r="J1047">
        <v>1</v>
      </c>
      <c r="K1047">
        <v>1.22</v>
      </c>
      <c r="L1047">
        <v>16763</v>
      </c>
      <c r="M1047" s="1">
        <v>46233</v>
      </c>
    </row>
    <row r="1048" spans="1:13" x14ac:dyDescent="0.2">
      <c r="A1048" t="s">
        <v>96</v>
      </c>
      <c r="B1048" s="1">
        <v>45808</v>
      </c>
      <c r="C1048" s="1">
        <v>45778</v>
      </c>
      <c r="D1048">
        <v>0</v>
      </c>
      <c r="E1048">
        <v>0</v>
      </c>
      <c r="F1048">
        <v>0</v>
      </c>
      <c r="G1048">
        <v>0</v>
      </c>
      <c r="H1048">
        <v>0</v>
      </c>
      <c r="I1048">
        <v>0</v>
      </c>
      <c r="J1048">
        <v>1</v>
      </c>
      <c r="K1048">
        <v>1.22</v>
      </c>
      <c r="L1048">
        <v>16763</v>
      </c>
      <c r="M1048" s="1">
        <v>46233</v>
      </c>
    </row>
    <row r="1049" spans="1:13" x14ac:dyDescent="0.2">
      <c r="A1049" t="s">
        <v>96</v>
      </c>
      <c r="B1049" s="1">
        <v>45107</v>
      </c>
      <c r="C1049" s="1">
        <v>45078</v>
      </c>
      <c r="D1049">
        <v>0</v>
      </c>
      <c r="E1049">
        <v>0</v>
      </c>
      <c r="F1049">
        <v>0</v>
      </c>
      <c r="G1049">
        <v>0</v>
      </c>
      <c r="H1049">
        <v>0</v>
      </c>
      <c r="I1049">
        <v>0</v>
      </c>
      <c r="J1049">
        <v>1</v>
      </c>
      <c r="K1049">
        <v>1.22</v>
      </c>
      <c r="L1049">
        <v>16763</v>
      </c>
      <c r="M1049" s="1">
        <v>46233</v>
      </c>
    </row>
    <row r="1050" spans="1:13" x14ac:dyDescent="0.2">
      <c r="A1050" t="s">
        <v>96</v>
      </c>
      <c r="B1050" s="1">
        <v>45747</v>
      </c>
      <c r="C1050" s="1">
        <v>45717</v>
      </c>
      <c r="D1050">
        <v>0</v>
      </c>
      <c r="E1050">
        <v>0</v>
      </c>
      <c r="F1050">
        <v>0</v>
      </c>
      <c r="G1050">
        <v>0</v>
      </c>
      <c r="H1050">
        <v>0</v>
      </c>
      <c r="I1050">
        <v>0</v>
      </c>
      <c r="J1050">
        <v>1</v>
      </c>
      <c r="K1050">
        <v>1.22</v>
      </c>
      <c r="L1050">
        <v>16763</v>
      </c>
      <c r="M1050" s="1">
        <v>46233</v>
      </c>
    </row>
    <row r="1051" spans="1:13" x14ac:dyDescent="0.2">
      <c r="A1051" t="s">
        <v>96</v>
      </c>
      <c r="B1051" s="1">
        <v>44957</v>
      </c>
      <c r="C1051" s="1">
        <v>44927</v>
      </c>
      <c r="D1051">
        <v>0</v>
      </c>
      <c r="E1051">
        <v>0</v>
      </c>
      <c r="F1051">
        <v>0</v>
      </c>
      <c r="G1051">
        <v>0</v>
      </c>
      <c r="H1051">
        <v>0</v>
      </c>
      <c r="I1051">
        <v>0</v>
      </c>
      <c r="J1051">
        <v>1</v>
      </c>
      <c r="K1051">
        <v>1.22</v>
      </c>
      <c r="L1051">
        <v>16763</v>
      </c>
      <c r="M1051" s="1">
        <v>46233</v>
      </c>
    </row>
    <row r="1052" spans="1:13" x14ac:dyDescent="0.2">
      <c r="A1052" t="s">
        <v>96</v>
      </c>
      <c r="B1052" s="1">
        <v>45138</v>
      </c>
      <c r="C1052" s="1">
        <v>45108</v>
      </c>
      <c r="D1052">
        <v>0</v>
      </c>
      <c r="E1052">
        <v>0</v>
      </c>
      <c r="F1052">
        <v>0</v>
      </c>
      <c r="G1052">
        <v>0</v>
      </c>
      <c r="H1052">
        <v>0</v>
      </c>
      <c r="I1052">
        <v>0</v>
      </c>
      <c r="J1052">
        <v>1</v>
      </c>
      <c r="K1052">
        <v>1.22</v>
      </c>
      <c r="L1052">
        <v>16763</v>
      </c>
      <c r="M1052" s="1">
        <v>46233</v>
      </c>
    </row>
    <row r="1053" spans="1:13" x14ac:dyDescent="0.2">
      <c r="A1053" t="s">
        <v>96</v>
      </c>
      <c r="B1053" s="1">
        <v>45900</v>
      </c>
      <c r="C1053" s="1">
        <v>45870</v>
      </c>
      <c r="D1053">
        <v>0</v>
      </c>
      <c r="E1053">
        <v>0</v>
      </c>
      <c r="F1053">
        <v>0</v>
      </c>
      <c r="G1053">
        <v>0</v>
      </c>
      <c r="H1053">
        <v>0</v>
      </c>
      <c r="I1053">
        <v>0</v>
      </c>
      <c r="J1053">
        <v>1</v>
      </c>
      <c r="K1053">
        <v>1.22</v>
      </c>
      <c r="L1053">
        <v>16763</v>
      </c>
      <c r="M1053" s="1">
        <v>46233</v>
      </c>
    </row>
    <row r="1054" spans="1:13" x14ac:dyDescent="0.2">
      <c r="A1054" t="s">
        <v>96</v>
      </c>
      <c r="B1054" s="1">
        <v>45930</v>
      </c>
      <c r="C1054" s="1">
        <v>45901</v>
      </c>
      <c r="D1054">
        <v>0</v>
      </c>
      <c r="E1054">
        <v>0</v>
      </c>
      <c r="F1054">
        <v>0</v>
      </c>
      <c r="G1054">
        <v>0</v>
      </c>
      <c r="H1054">
        <v>0</v>
      </c>
      <c r="I1054">
        <v>0</v>
      </c>
      <c r="J1054">
        <v>1</v>
      </c>
      <c r="K1054">
        <v>1.22</v>
      </c>
      <c r="L1054">
        <v>16763</v>
      </c>
      <c r="M1054" s="1">
        <v>46233</v>
      </c>
    </row>
    <row r="1055" spans="1:13" x14ac:dyDescent="0.2">
      <c r="A1055" t="s">
        <v>96</v>
      </c>
      <c r="B1055" s="1">
        <v>45473</v>
      </c>
      <c r="C1055" s="1">
        <v>45444</v>
      </c>
      <c r="D1055">
        <v>0</v>
      </c>
      <c r="E1055">
        <v>0</v>
      </c>
      <c r="F1055">
        <v>0</v>
      </c>
      <c r="G1055">
        <v>0</v>
      </c>
      <c r="H1055">
        <v>0</v>
      </c>
      <c r="I1055">
        <v>0</v>
      </c>
      <c r="J1055">
        <v>1</v>
      </c>
      <c r="K1055">
        <v>1.22</v>
      </c>
      <c r="L1055">
        <v>16763</v>
      </c>
      <c r="M1055" s="1">
        <v>46233</v>
      </c>
    </row>
    <row r="1056" spans="1:13" x14ac:dyDescent="0.2">
      <c r="A1056" t="s">
        <v>96</v>
      </c>
      <c r="B1056" s="1">
        <v>44985</v>
      </c>
      <c r="C1056" s="1">
        <v>44958</v>
      </c>
      <c r="D1056">
        <v>0</v>
      </c>
      <c r="E1056">
        <v>0</v>
      </c>
      <c r="F1056">
        <v>0</v>
      </c>
      <c r="G1056">
        <v>0</v>
      </c>
      <c r="H1056">
        <v>0</v>
      </c>
      <c r="I1056">
        <v>0</v>
      </c>
      <c r="J1056">
        <v>1</v>
      </c>
      <c r="K1056">
        <v>1.22</v>
      </c>
      <c r="L1056">
        <v>16763</v>
      </c>
      <c r="M1056" s="1">
        <v>46233</v>
      </c>
    </row>
    <row r="1057" spans="1:13" x14ac:dyDescent="0.2">
      <c r="A1057" t="s">
        <v>96</v>
      </c>
      <c r="B1057" s="1">
        <v>45504</v>
      </c>
      <c r="C1057" s="1">
        <v>45474</v>
      </c>
      <c r="D1057">
        <v>0</v>
      </c>
      <c r="E1057">
        <v>0</v>
      </c>
      <c r="F1057">
        <v>0</v>
      </c>
      <c r="G1057">
        <v>0</v>
      </c>
      <c r="H1057">
        <v>0</v>
      </c>
      <c r="I1057">
        <v>0</v>
      </c>
      <c r="J1057">
        <v>1</v>
      </c>
      <c r="K1057">
        <v>1.22</v>
      </c>
      <c r="L1057">
        <v>16763</v>
      </c>
      <c r="M1057" s="1">
        <v>46233</v>
      </c>
    </row>
    <row r="1058" spans="1:13" x14ac:dyDescent="0.2">
      <c r="A1058" t="s">
        <v>96</v>
      </c>
      <c r="B1058" s="1">
        <v>45382</v>
      </c>
      <c r="C1058" s="1">
        <v>45352</v>
      </c>
      <c r="D1058">
        <v>0</v>
      </c>
      <c r="E1058">
        <v>0</v>
      </c>
      <c r="F1058">
        <v>0</v>
      </c>
      <c r="G1058">
        <v>0</v>
      </c>
      <c r="H1058">
        <v>0</v>
      </c>
      <c r="I1058">
        <v>0</v>
      </c>
      <c r="J1058">
        <v>1</v>
      </c>
      <c r="K1058">
        <v>1.22</v>
      </c>
      <c r="L1058">
        <v>16763</v>
      </c>
      <c r="M1058" s="1">
        <v>46233</v>
      </c>
    </row>
    <row r="1059" spans="1:13" x14ac:dyDescent="0.2">
      <c r="A1059" t="s">
        <v>96</v>
      </c>
      <c r="B1059" s="1">
        <v>45412</v>
      </c>
      <c r="C1059" s="1">
        <v>45383</v>
      </c>
      <c r="D1059">
        <v>0</v>
      </c>
      <c r="E1059">
        <v>0</v>
      </c>
      <c r="F1059">
        <v>0</v>
      </c>
      <c r="G1059">
        <v>0</v>
      </c>
      <c r="H1059">
        <v>0</v>
      </c>
      <c r="I1059">
        <v>0</v>
      </c>
      <c r="J1059">
        <v>1</v>
      </c>
      <c r="K1059">
        <v>1.22</v>
      </c>
      <c r="L1059">
        <v>16763</v>
      </c>
      <c r="M1059" s="1">
        <v>46233</v>
      </c>
    </row>
    <row r="1060" spans="1:13" x14ac:dyDescent="0.2">
      <c r="A1060" t="s">
        <v>96</v>
      </c>
      <c r="B1060" s="1">
        <v>45535</v>
      </c>
      <c r="C1060" s="1">
        <v>45505</v>
      </c>
      <c r="D1060">
        <v>0</v>
      </c>
      <c r="E1060">
        <v>0</v>
      </c>
      <c r="F1060">
        <v>0</v>
      </c>
      <c r="G1060">
        <v>0</v>
      </c>
      <c r="H1060">
        <v>0</v>
      </c>
      <c r="I1060">
        <v>0</v>
      </c>
      <c r="J1060">
        <v>1</v>
      </c>
      <c r="K1060">
        <v>1.22</v>
      </c>
      <c r="L1060">
        <v>16763</v>
      </c>
      <c r="M1060" s="1">
        <v>46233</v>
      </c>
    </row>
    <row r="1061" spans="1:13" x14ac:dyDescent="0.2">
      <c r="A1061" t="s">
        <v>96</v>
      </c>
      <c r="B1061" s="1">
        <v>46053</v>
      </c>
      <c r="C1061" s="1">
        <v>46023</v>
      </c>
      <c r="D1061">
        <v>0</v>
      </c>
      <c r="E1061">
        <v>0</v>
      </c>
      <c r="F1061">
        <v>0</v>
      </c>
      <c r="G1061">
        <v>0</v>
      </c>
      <c r="H1061">
        <v>0</v>
      </c>
      <c r="I1061">
        <v>0</v>
      </c>
      <c r="J1061">
        <v>1</v>
      </c>
      <c r="K1061">
        <v>1.22</v>
      </c>
      <c r="L1061">
        <v>16763</v>
      </c>
      <c r="M1061" s="1">
        <v>46233</v>
      </c>
    </row>
    <row r="1062" spans="1:13" x14ac:dyDescent="0.2">
      <c r="A1062" t="s">
        <v>96</v>
      </c>
      <c r="B1062" s="1">
        <v>44865</v>
      </c>
      <c r="C1062" s="1">
        <v>44835</v>
      </c>
      <c r="D1062">
        <v>0</v>
      </c>
      <c r="E1062">
        <v>0</v>
      </c>
      <c r="F1062">
        <v>0</v>
      </c>
      <c r="G1062">
        <v>0</v>
      </c>
      <c r="H1062">
        <v>0</v>
      </c>
      <c r="I1062">
        <v>0</v>
      </c>
      <c r="J1062">
        <v>1</v>
      </c>
      <c r="K1062">
        <v>1.22</v>
      </c>
      <c r="L1062">
        <v>16763</v>
      </c>
      <c r="M1062" s="1">
        <v>46233</v>
      </c>
    </row>
    <row r="1063" spans="1:13" x14ac:dyDescent="0.2">
      <c r="A1063" t="s">
        <v>96</v>
      </c>
      <c r="B1063" s="1">
        <v>45961</v>
      </c>
      <c r="C1063" s="1">
        <v>45931</v>
      </c>
      <c r="D1063">
        <v>0</v>
      </c>
      <c r="E1063">
        <v>0</v>
      </c>
      <c r="F1063">
        <v>0</v>
      </c>
      <c r="G1063">
        <v>0</v>
      </c>
      <c r="H1063">
        <v>0</v>
      </c>
      <c r="I1063">
        <v>0</v>
      </c>
      <c r="J1063">
        <v>1</v>
      </c>
      <c r="K1063">
        <v>1.22</v>
      </c>
      <c r="L1063">
        <v>16763</v>
      </c>
      <c r="M1063" s="1">
        <v>46233</v>
      </c>
    </row>
    <row r="1064" spans="1:13" x14ac:dyDescent="0.2">
      <c r="A1064" t="s">
        <v>96</v>
      </c>
      <c r="B1064" s="1">
        <v>46203</v>
      </c>
      <c r="C1064" s="1">
        <v>46174</v>
      </c>
      <c r="D1064">
        <v>0</v>
      </c>
      <c r="E1064">
        <v>0</v>
      </c>
      <c r="F1064">
        <v>0</v>
      </c>
      <c r="G1064">
        <v>0</v>
      </c>
      <c r="H1064">
        <v>0</v>
      </c>
      <c r="I1064">
        <v>0</v>
      </c>
      <c r="J1064">
        <v>1</v>
      </c>
      <c r="K1064">
        <v>1.22</v>
      </c>
      <c r="L1064">
        <v>16763</v>
      </c>
      <c r="M1064" s="1">
        <v>46233</v>
      </c>
    </row>
    <row r="1065" spans="1:13" x14ac:dyDescent="0.2">
      <c r="A1065" t="s">
        <v>141</v>
      </c>
      <c r="B1065" s="1">
        <v>44439</v>
      </c>
      <c r="C1065" s="1">
        <v>44409</v>
      </c>
      <c r="D1065">
        <v>0</v>
      </c>
      <c r="E1065">
        <v>0</v>
      </c>
      <c r="F1065">
        <v>0</v>
      </c>
      <c r="G1065">
        <v>0</v>
      </c>
      <c r="H1065">
        <v>0</v>
      </c>
      <c r="I1065">
        <v>0</v>
      </c>
      <c r="J1065">
        <v>1</v>
      </c>
      <c r="K1065">
        <v>2.4500000000000002</v>
      </c>
      <c r="L1065">
        <v>25000</v>
      </c>
      <c r="M1065" s="1">
        <v>46233</v>
      </c>
    </row>
    <row r="1066" spans="1:13" x14ac:dyDescent="0.2">
      <c r="A1066" t="s">
        <v>141</v>
      </c>
      <c r="B1066" s="1">
        <v>45016</v>
      </c>
      <c r="C1066" s="1">
        <v>44986</v>
      </c>
      <c r="D1066">
        <v>0</v>
      </c>
      <c r="E1066">
        <v>0</v>
      </c>
      <c r="F1066">
        <v>0</v>
      </c>
      <c r="G1066">
        <v>0</v>
      </c>
      <c r="H1066">
        <v>0</v>
      </c>
      <c r="I1066">
        <v>0</v>
      </c>
      <c r="J1066">
        <v>1</v>
      </c>
      <c r="K1066">
        <v>2.4500000000000002</v>
      </c>
      <c r="L1066">
        <v>25000</v>
      </c>
      <c r="M1066" s="1">
        <v>46233</v>
      </c>
    </row>
    <row r="1067" spans="1:13" x14ac:dyDescent="0.2">
      <c r="A1067" t="s">
        <v>141</v>
      </c>
      <c r="B1067" s="1">
        <v>44926</v>
      </c>
      <c r="C1067" s="1">
        <v>44896</v>
      </c>
      <c r="D1067">
        <v>0</v>
      </c>
      <c r="E1067">
        <v>0</v>
      </c>
      <c r="F1067">
        <v>0</v>
      </c>
      <c r="G1067">
        <v>0</v>
      </c>
      <c r="H1067">
        <v>0</v>
      </c>
      <c r="I1067">
        <v>0</v>
      </c>
      <c r="J1067">
        <v>1</v>
      </c>
      <c r="K1067">
        <v>2.4500000000000002</v>
      </c>
      <c r="L1067">
        <v>25000</v>
      </c>
      <c r="M1067" s="1">
        <v>46233</v>
      </c>
    </row>
    <row r="1068" spans="1:13" x14ac:dyDescent="0.2">
      <c r="A1068" t="s">
        <v>141</v>
      </c>
      <c r="B1068" s="1">
        <v>44712</v>
      </c>
      <c r="C1068" s="1">
        <v>44682</v>
      </c>
      <c r="D1068">
        <v>0</v>
      </c>
      <c r="E1068">
        <v>0</v>
      </c>
      <c r="F1068">
        <v>0</v>
      </c>
      <c r="G1068">
        <v>0</v>
      </c>
      <c r="H1068">
        <v>0</v>
      </c>
      <c r="I1068">
        <v>0</v>
      </c>
      <c r="J1068">
        <v>1</v>
      </c>
      <c r="K1068">
        <v>2.4500000000000002</v>
      </c>
      <c r="L1068">
        <v>25000</v>
      </c>
      <c r="M1068" s="1">
        <v>46233</v>
      </c>
    </row>
    <row r="1069" spans="1:13" x14ac:dyDescent="0.2">
      <c r="A1069" t="s">
        <v>141</v>
      </c>
      <c r="B1069" s="1">
        <v>44985</v>
      </c>
      <c r="C1069" s="1">
        <v>44958</v>
      </c>
      <c r="D1069">
        <v>0</v>
      </c>
      <c r="E1069">
        <v>0</v>
      </c>
      <c r="F1069">
        <v>0</v>
      </c>
      <c r="G1069">
        <v>0</v>
      </c>
      <c r="H1069">
        <v>0</v>
      </c>
      <c r="I1069">
        <v>0</v>
      </c>
      <c r="J1069">
        <v>1</v>
      </c>
      <c r="K1069">
        <v>2.4500000000000002</v>
      </c>
      <c r="L1069">
        <v>25000</v>
      </c>
      <c r="M1069" s="1">
        <v>46233</v>
      </c>
    </row>
    <row r="1070" spans="1:13" x14ac:dyDescent="0.2">
      <c r="A1070" t="s">
        <v>141</v>
      </c>
      <c r="B1070" s="1">
        <v>44773</v>
      </c>
      <c r="C1070" s="1">
        <v>44743</v>
      </c>
      <c r="D1070">
        <v>0</v>
      </c>
      <c r="E1070">
        <v>0</v>
      </c>
      <c r="F1070">
        <v>0</v>
      </c>
      <c r="G1070">
        <v>0</v>
      </c>
      <c r="H1070">
        <v>0</v>
      </c>
      <c r="I1070">
        <v>0</v>
      </c>
      <c r="J1070">
        <v>1</v>
      </c>
      <c r="K1070">
        <v>2.4500000000000002</v>
      </c>
      <c r="L1070">
        <v>25000</v>
      </c>
      <c r="M1070" s="1">
        <v>46233</v>
      </c>
    </row>
    <row r="1071" spans="1:13" x14ac:dyDescent="0.2">
      <c r="A1071" t="s">
        <v>141</v>
      </c>
      <c r="B1071" s="1">
        <v>44408</v>
      </c>
      <c r="C1071" s="1">
        <v>44378</v>
      </c>
      <c r="D1071">
        <v>0</v>
      </c>
      <c r="E1071">
        <v>0</v>
      </c>
      <c r="F1071">
        <v>0</v>
      </c>
      <c r="G1071">
        <v>0</v>
      </c>
      <c r="H1071">
        <v>0</v>
      </c>
      <c r="I1071">
        <v>0</v>
      </c>
      <c r="J1071">
        <v>1</v>
      </c>
      <c r="K1071">
        <v>2.4500000000000002</v>
      </c>
      <c r="L1071">
        <v>25000</v>
      </c>
      <c r="M1071" s="1">
        <v>46233</v>
      </c>
    </row>
    <row r="1072" spans="1:13" x14ac:dyDescent="0.2">
      <c r="A1072" t="s">
        <v>141</v>
      </c>
      <c r="B1072" s="1">
        <v>44347</v>
      </c>
      <c r="C1072" s="1">
        <v>44317</v>
      </c>
      <c r="D1072">
        <v>0</v>
      </c>
      <c r="E1072">
        <v>0</v>
      </c>
      <c r="F1072">
        <v>0</v>
      </c>
      <c r="G1072">
        <v>0</v>
      </c>
      <c r="H1072">
        <v>0</v>
      </c>
      <c r="I1072">
        <v>0</v>
      </c>
      <c r="J1072">
        <v>1</v>
      </c>
      <c r="K1072">
        <v>2.4500000000000002</v>
      </c>
      <c r="L1072">
        <v>25000</v>
      </c>
      <c r="M1072" s="1">
        <v>46233</v>
      </c>
    </row>
    <row r="1073" spans="1:13" x14ac:dyDescent="0.2">
      <c r="A1073" t="s">
        <v>141</v>
      </c>
      <c r="B1073" s="1">
        <v>44957</v>
      </c>
      <c r="C1073" s="1">
        <v>44927</v>
      </c>
      <c r="D1073">
        <v>0</v>
      </c>
      <c r="E1073">
        <v>0</v>
      </c>
      <c r="F1073">
        <v>0</v>
      </c>
      <c r="G1073">
        <v>0</v>
      </c>
      <c r="H1073">
        <v>0</v>
      </c>
      <c r="I1073">
        <v>0</v>
      </c>
      <c r="J1073">
        <v>1</v>
      </c>
      <c r="K1073">
        <v>2.4500000000000002</v>
      </c>
      <c r="L1073">
        <v>25000</v>
      </c>
      <c r="M1073" s="1">
        <v>46233</v>
      </c>
    </row>
    <row r="1074" spans="1:13" x14ac:dyDescent="0.2">
      <c r="A1074" t="s">
        <v>141</v>
      </c>
      <c r="B1074" s="1">
        <v>44469</v>
      </c>
      <c r="C1074" s="1">
        <v>44440</v>
      </c>
      <c r="D1074">
        <v>0</v>
      </c>
      <c r="E1074">
        <v>0</v>
      </c>
      <c r="F1074">
        <v>0</v>
      </c>
      <c r="G1074">
        <v>0</v>
      </c>
      <c r="H1074">
        <v>0</v>
      </c>
      <c r="I1074">
        <v>0</v>
      </c>
      <c r="J1074">
        <v>1</v>
      </c>
      <c r="K1074">
        <v>2.4500000000000002</v>
      </c>
      <c r="L1074">
        <v>25000</v>
      </c>
      <c r="M1074" s="1">
        <v>46233</v>
      </c>
    </row>
    <row r="1075" spans="1:13" x14ac:dyDescent="0.2">
      <c r="A1075" t="s">
        <v>141</v>
      </c>
      <c r="B1075" s="1">
        <v>45077</v>
      </c>
      <c r="C1075" s="1">
        <v>45047</v>
      </c>
      <c r="D1075">
        <v>0</v>
      </c>
      <c r="E1075">
        <v>0</v>
      </c>
      <c r="F1075">
        <v>0</v>
      </c>
      <c r="G1075">
        <v>0</v>
      </c>
      <c r="H1075">
        <v>0</v>
      </c>
      <c r="I1075">
        <v>0</v>
      </c>
      <c r="J1075">
        <v>1</v>
      </c>
      <c r="K1075">
        <v>2.4500000000000002</v>
      </c>
      <c r="L1075">
        <v>25000</v>
      </c>
      <c r="M1075" s="1">
        <v>46233</v>
      </c>
    </row>
    <row r="1076" spans="1:13" x14ac:dyDescent="0.2">
      <c r="A1076" t="s">
        <v>141</v>
      </c>
      <c r="B1076" s="1">
        <v>44592</v>
      </c>
      <c r="C1076" s="1">
        <v>44562</v>
      </c>
      <c r="D1076">
        <v>0</v>
      </c>
      <c r="E1076">
        <v>0</v>
      </c>
      <c r="F1076">
        <v>0</v>
      </c>
      <c r="G1076">
        <v>0</v>
      </c>
      <c r="H1076">
        <v>0</v>
      </c>
      <c r="I1076">
        <v>0</v>
      </c>
      <c r="J1076">
        <v>1</v>
      </c>
      <c r="K1076">
        <v>2.4500000000000002</v>
      </c>
      <c r="L1076">
        <v>25000</v>
      </c>
      <c r="M1076" s="1">
        <v>46233</v>
      </c>
    </row>
    <row r="1077" spans="1:13" x14ac:dyDescent="0.2">
      <c r="A1077" t="s">
        <v>141</v>
      </c>
      <c r="B1077" s="1">
        <v>44834</v>
      </c>
      <c r="C1077" s="1">
        <v>44805</v>
      </c>
      <c r="D1077">
        <v>0</v>
      </c>
      <c r="E1077">
        <v>0</v>
      </c>
      <c r="F1077">
        <v>0</v>
      </c>
      <c r="G1077">
        <v>0</v>
      </c>
      <c r="H1077">
        <v>0</v>
      </c>
      <c r="I1077">
        <v>0</v>
      </c>
      <c r="J1077">
        <v>1</v>
      </c>
      <c r="K1077">
        <v>2.4500000000000002</v>
      </c>
      <c r="L1077">
        <v>25000</v>
      </c>
      <c r="M1077" s="1">
        <v>46233</v>
      </c>
    </row>
    <row r="1078" spans="1:13" x14ac:dyDescent="0.2">
      <c r="A1078" t="s">
        <v>141</v>
      </c>
      <c r="B1078" s="1">
        <v>44561</v>
      </c>
      <c r="C1078" s="1">
        <v>44531</v>
      </c>
      <c r="D1078">
        <v>0</v>
      </c>
      <c r="E1078">
        <v>0</v>
      </c>
      <c r="F1078">
        <v>0</v>
      </c>
      <c r="G1078">
        <v>0</v>
      </c>
      <c r="H1078">
        <v>0</v>
      </c>
      <c r="I1078">
        <v>0</v>
      </c>
      <c r="J1078">
        <v>1</v>
      </c>
      <c r="K1078">
        <v>2.4500000000000002</v>
      </c>
      <c r="L1078">
        <v>25000</v>
      </c>
      <c r="M1078" s="1">
        <v>46233</v>
      </c>
    </row>
    <row r="1079" spans="1:13" x14ac:dyDescent="0.2">
      <c r="A1079" t="s">
        <v>141</v>
      </c>
      <c r="B1079" s="1">
        <v>44895</v>
      </c>
      <c r="C1079" s="1">
        <v>44866</v>
      </c>
      <c r="D1079">
        <v>0</v>
      </c>
      <c r="E1079">
        <v>0</v>
      </c>
      <c r="F1079">
        <v>0</v>
      </c>
      <c r="G1079">
        <v>0</v>
      </c>
      <c r="H1079">
        <v>0</v>
      </c>
      <c r="I1079">
        <v>0</v>
      </c>
      <c r="J1079">
        <v>1</v>
      </c>
      <c r="K1079">
        <v>2.4500000000000002</v>
      </c>
      <c r="L1079">
        <v>25000</v>
      </c>
      <c r="M1079" s="1">
        <v>46233</v>
      </c>
    </row>
    <row r="1080" spans="1:13" x14ac:dyDescent="0.2">
      <c r="A1080" t="s">
        <v>141</v>
      </c>
      <c r="B1080" s="1">
        <v>44742</v>
      </c>
      <c r="C1080" s="1">
        <v>44713</v>
      </c>
      <c r="D1080">
        <v>0</v>
      </c>
      <c r="E1080">
        <v>0</v>
      </c>
      <c r="F1080">
        <v>0</v>
      </c>
      <c r="G1080">
        <v>0</v>
      </c>
      <c r="H1080">
        <v>0</v>
      </c>
      <c r="I1080">
        <v>0</v>
      </c>
      <c r="J1080">
        <v>1</v>
      </c>
      <c r="K1080">
        <v>2.4500000000000002</v>
      </c>
      <c r="L1080">
        <v>25000</v>
      </c>
      <c r="M1080" s="1">
        <v>46233</v>
      </c>
    </row>
    <row r="1081" spans="1:13" x14ac:dyDescent="0.2">
      <c r="A1081" t="s">
        <v>141</v>
      </c>
      <c r="B1081" s="1">
        <v>45169</v>
      </c>
      <c r="C1081" s="1">
        <v>45139</v>
      </c>
      <c r="D1081">
        <v>0</v>
      </c>
      <c r="E1081">
        <v>0</v>
      </c>
      <c r="F1081">
        <v>0</v>
      </c>
      <c r="G1081">
        <v>0</v>
      </c>
      <c r="H1081">
        <v>0</v>
      </c>
      <c r="I1081">
        <v>0</v>
      </c>
      <c r="J1081">
        <v>1</v>
      </c>
      <c r="K1081">
        <v>2.4500000000000002</v>
      </c>
      <c r="L1081">
        <v>25000</v>
      </c>
      <c r="M1081" s="1">
        <v>46233</v>
      </c>
    </row>
    <row r="1082" spans="1:13" x14ac:dyDescent="0.2">
      <c r="A1082" t="s">
        <v>141</v>
      </c>
      <c r="B1082" s="1">
        <v>44865</v>
      </c>
      <c r="C1082" s="1">
        <v>44835</v>
      </c>
      <c r="D1082">
        <v>0</v>
      </c>
      <c r="E1082">
        <v>0</v>
      </c>
      <c r="F1082">
        <v>0</v>
      </c>
      <c r="G1082">
        <v>0</v>
      </c>
      <c r="H1082">
        <v>0</v>
      </c>
      <c r="I1082">
        <v>0</v>
      </c>
      <c r="J1082">
        <v>1</v>
      </c>
      <c r="K1082">
        <v>2.4500000000000002</v>
      </c>
      <c r="L1082">
        <v>25000</v>
      </c>
      <c r="M1082" s="1">
        <v>46233</v>
      </c>
    </row>
    <row r="1083" spans="1:13" x14ac:dyDescent="0.2">
      <c r="A1083" t="s">
        <v>141</v>
      </c>
      <c r="B1083" s="1">
        <v>44227</v>
      </c>
      <c r="C1083" s="1">
        <v>44197</v>
      </c>
      <c r="D1083">
        <v>0</v>
      </c>
      <c r="E1083">
        <v>0</v>
      </c>
      <c r="F1083">
        <v>0</v>
      </c>
      <c r="G1083">
        <v>0</v>
      </c>
      <c r="H1083">
        <v>0</v>
      </c>
      <c r="I1083">
        <v>0</v>
      </c>
      <c r="J1083">
        <v>1</v>
      </c>
      <c r="K1083">
        <v>2.4500000000000002</v>
      </c>
      <c r="L1083">
        <v>25000</v>
      </c>
      <c r="M1083" s="1">
        <v>46233</v>
      </c>
    </row>
    <row r="1084" spans="1:13" x14ac:dyDescent="0.2">
      <c r="A1084" t="s">
        <v>141</v>
      </c>
      <c r="B1084" s="1">
        <v>44681</v>
      </c>
      <c r="C1084" s="1">
        <v>44652</v>
      </c>
      <c r="D1084">
        <v>0</v>
      </c>
      <c r="E1084">
        <v>0</v>
      </c>
      <c r="F1084">
        <v>0</v>
      </c>
      <c r="G1084">
        <v>0</v>
      </c>
      <c r="H1084">
        <v>0</v>
      </c>
      <c r="I1084">
        <v>0</v>
      </c>
      <c r="J1084">
        <v>1</v>
      </c>
      <c r="K1084">
        <v>2.4500000000000002</v>
      </c>
      <c r="L1084">
        <v>25000</v>
      </c>
      <c r="M1084" s="1">
        <v>46233</v>
      </c>
    </row>
    <row r="1085" spans="1:13" x14ac:dyDescent="0.2">
      <c r="A1085" t="s">
        <v>141</v>
      </c>
      <c r="B1085" s="1">
        <v>45199</v>
      </c>
      <c r="C1085" s="1">
        <v>45170</v>
      </c>
      <c r="D1085">
        <v>0</v>
      </c>
      <c r="E1085">
        <v>0</v>
      </c>
      <c r="F1085">
        <v>0</v>
      </c>
      <c r="G1085">
        <v>0</v>
      </c>
      <c r="H1085">
        <v>0</v>
      </c>
      <c r="I1085">
        <v>0</v>
      </c>
      <c r="J1085">
        <v>1</v>
      </c>
      <c r="K1085">
        <v>2.4500000000000002</v>
      </c>
      <c r="L1085">
        <v>25000</v>
      </c>
      <c r="M1085" s="1">
        <v>46233</v>
      </c>
    </row>
    <row r="1086" spans="1:13" x14ac:dyDescent="0.2">
      <c r="A1086" t="s">
        <v>141</v>
      </c>
      <c r="B1086" s="1">
        <v>44255</v>
      </c>
      <c r="C1086" s="1">
        <v>44228</v>
      </c>
      <c r="D1086">
        <v>0</v>
      </c>
      <c r="E1086">
        <v>0</v>
      </c>
      <c r="F1086">
        <v>0</v>
      </c>
      <c r="G1086">
        <v>0</v>
      </c>
      <c r="H1086">
        <v>0</v>
      </c>
      <c r="I1086">
        <v>0</v>
      </c>
      <c r="J1086">
        <v>1</v>
      </c>
      <c r="K1086">
        <v>2.4500000000000002</v>
      </c>
      <c r="L1086">
        <v>25000</v>
      </c>
      <c r="M1086" s="1">
        <v>46233</v>
      </c>
    </row>
    <row r="1087" spans="1:13" x14ac:dyDescent="0.2">
      <c r="A1087" t="s">
        <v>141</v>
      </c>
      <c r="B1087" s="1">
        <v>44620</v>
      </c>
      <c r="C1087" s="1">
        <v>44593</v>
      </c>
      <c r="D1087">
        <v>0</v>
      </c>
      <c r="E1087">
        <v>0</v>
      </c>
      <c r="F1087">
        <v>0</v>
      </c>
      <c r="G1087">
        <v>0</v>
      </c>
      <c r="H1087">
        <v>0</v>
      </c>
      <c r="I1087">
        <v>0</v>
      </c>
      <c r="J1087">
        <v>1</v>
      </c>
      <c r="K1087">
        <v>2.4500000000000002</v>
      </c>
      <c r="L1087">
        <v>25000</v>
      </c>
      <c r="M1087" s="1">
        <v>46233</v>
      </c>
    </row>
    <row r="1088" spans="1:13" x14ac:dyDescent="0.2">
      <c r="A1088" t="s">
        <v>141</v>
      </c>
      <c r="B1088" s="1">
        <v>44804</v>
      </c>
      <c r="C1088" s="1">
        <v>44774</v>
      </c>
      <c r="D1088">
        <v>0</v>
      </c>
      <c r="E1088">
        <v>0</v>
      </c>
      <c r="F1088">
        <v>0</v>
      </c>
      <c r="G1088">
        <v>0</v>
      </c>
      <c r="H1088">
        <v>0</v>
      </c>
      <c r="I1088">
        <v>0</v>
      </c>
      <c r="J1088">
        <v>1</v>
      </c>
      <c r="K1088">
        <v>2.4500000000000002</v>
      </c>
      <c r="L1088">
        <v>25000</v>
      </c>
      <c r="M1088" s="1">
        <v>46233</v>
      </c>
    </row>
    <row r="1089" spans="1:13" x14ac:dyDescent="0.2">
      <c r="A1089" t="s">
        <v>141</v>
      </c>
      <c r="B1089" s="1">
        <v>45138</v>
      </c>
      <c r="C1089" s="1">
        <v>45108</v>
      </c>
      <c r="D1089">
        <v>0</v>
      </c>
      <c r="E1089">
        <v>0</v>
      </c>
      <c r="F1089">
        <v>0</v>
      </c>
      <c r="G1089">
        <v>0</v>
      </c>
      <c r="H1089">
        <v>0</v>
      </c>
      <c r="I1089">
        <v>0</v>
      </c>
      <c r="J1089">
        <v>1</v>
      </c>
      <c r="K1089">
        <v>2.4500000000000002</v>
      </c>
      <c r="L1089">
        <v>25000</v>
      </c>
      <c r="M1089" s="1">
        <v>46233</v>
      </c>
    </row>
    <row r="1090" spans="1:13" x14ac:dyDescent="0.2">
      <c r="A1090" t="s">
        <v>141</v>
      </c>
      <c r="B1090" s="1">
        <v>44316</v>
      </c>
      <c r="C1090" s="1">
        <v>44287</v>
      </c>
      <c r="D1090">
        <v>0</v>
      </c>
      <c r="E1090">
        <v>0</v>
      </c>
      <c r="F1090">
        <v>0</v>
      </c>
      <c r="G1090">
        <v>0</v>
      </c>
      <c r="H1090">
        <v>0</v>
      </c>
      <c r="I1090">
        <v>0</v>
      </c>
      <c r="J1090">
        <v>1</v>
      </c>
      <c r="K1090">
        <v>2.4500000000000002</v>
      </c>
      <c r="L1090">
        <v>25000</v>
      </c>
      <c r="M1090" s="1">
        <v>46233</v>
      </c>
    </row>
    <row r="1091" spans="1:13" x14ac:dyDescent="0.2">
      <c r="A1091" t="s">
        <v>141</v>
      </c>
      <c r="B1091" s="1">
        <v>44377</v>
      </c>
      <c r="C1091" s="1">
        <v>44348</v>
      </c>
      <c r="D1091">
        <v>0</v>
      </c>
      <c r="E1091">
        <v>0</v>
      </c>
      <c r="F1091">
        <v>0</v>
      </c>
      <c r="G1091">
        <v>0</v>
      </c>
      <c r="H1091">
        <v>0</v>
      </c>
      <c r="I1091">
        <v>0</v>
      </c>
      <c r="J1091">
        <v>1</v>
      </c>
      <c r="K1091">
        <v>2.4500000000000002</v>
      </c>
      <c r="L1091">
        <v>25000</v>
      </c>
      <c r="M1091" s="1">
        <v>46233</v>
      </c>
    </row>
    <row r="1092" spans="1:13" x14ac:dyDescent="0.2">
      <c r="A1092" t="s">
        <v>141</v>
      </c>
      <c r="B1092" s="1">
        <v>44500</v>
      </c>
      <c r="C1092" s="1">
        <v>44470</v>
      </c>
      <c r="D1092">
        <v>0</v>
      </c>
      <c r="E1092">
        <v>0</v>
      </c>
      <c r="F1092">
        <v>0</v>
      </c>
      <c r="G1092">
        <v>0</v>
      </c>
      <c r="H1092">
        <v>0</v>
      </c>
      <c r="I1092">
        <v>0</v>
      </c>
      <c r="J1092">
        <v>1</v>
      </c>
      <c r="K1092">
        <v>2.4500000000000002</v>
      </c>
      <c r="L1092">
        <v>25000</v>
      </c>
      <c r="M1092" s="1">
        <v>46233</v>
      </c>
    </row>
    <row r="1093" spans="1:13" x14ac:dyDescent="0.2">
      <c r="A1093" t="s">
        <v>141</v>
      </c>
      <c r="B1093" s="1">
        <v>44651</v>
      </c>
      <c r="C1093" s="1">
        <v>44621</v>
      </c>
      <c r="D1093">
        <v>0</v>
      </c>
      <c r="E1093">
        <v>0</v>
      </c>
      <c r="F1093">
        <v>0</v>
      </c>
      <c r="G1093">
        <v>0</v>
      </c>
      <c r="H1093">
        <v>0</v>
      </c>
      <c r="I1093">
        <v>0</v>
      </c>
      <c r="J1093">
        <v>1</v>
      </c>
      <c r="K1093">
        <v>2.4500000000000002</v>
      </c>
      <c r="L1093">
        <v>25000</v>
      </c>
      <c r="M1093" s="1">
        <v>46233</v>
      </c>
    </row>
    <row r="1094" spans="1:13" x14ac:dyDescent="0.2">
      <c r="A1094" t="s">
        <v>141</v>
      </c>
      <c r="B1094" s="1">
        <v>44530</v>
      </c>
      <c r="C1094" s="1">
        <v>44501</v>
      </c>
      <c r="D1094">
        <v>0</v>
      </c>
      <c r="E1094">
        <v>0</v>
      </c>
      <c r="F1094">
        <v>0</v>
      </c>
      <c r="G1094">
        <v>0</v>
      </c>
      <c r="H1094">
        <v>0</v>
      </c>
      <c r="I1094">
        <v>0</v>
      </c>
      <c r="J1094">
        <v>1</v>
      </c>
      <c r="K1094">
        <v>2.4500000000000002</v>
      </c>
      <c r="L1094">
        <v>25000</v>
      </c>
      <c r="M1094" s="1">
        <v>46233</v>
      </c>
    </row>
    <row r="1095" spans="1:13" x14ac:dyDescent="0.2">
      <c r="A1095" t="s">
        <v>141</v>
      </c>
      <c r="B1095" s="1">
        <v>45046</v>
      </c>
      <c r="C1095" s="1">
        <v>45017</v>
      </c>
      <c r="D1095">
        <v>0</v>
      </c>
      <c r="E1095">
        <v>0</v>
      </c>
      <c r="F1095">
        <v>0</v>
      </c>
      <c r="G1095">
        <v>0</v>
      </c>
      <c r="H1095">
        <v>0</v>
      </c>
      <c r="I1095">
        <v>0</v>
      </c>
      <c r="J1095">
        <v>1</v>
      </c>
      <c r="K1095">
        <v>2.4500000000000002</v>
      </c>
      <c r="L1095">
        <v>25000</v>
      </c>
      <c r="M1095" s="1">
        <v>46233</v>
      </c>
    </row>
    <row r="1096" spans="1:13" x14ac:dyDescent="0.2">
      <c r="A1096" t="s">
        <v>141</v>
      </c>
      <c r="B1096" s="1">
        <v>44286</v>
      </c>
      <c r="C1096" s="1">
        <v>44256</v>
      </c>
      <c r="D1096">
        <v>0</v>
      </c>
      <c r="E1096">
        <v>0</v>
      </c>
      <c r="F1096">
        <v>0</v>
      </c>
      <c r="G1096">
        <v>0</v>
      </c>
      <c r="H1096">
        <v>0</v>
      </c>
      <c r="I1096">
        <v>0</v>
      </c>
      <c r="J1096">
        <v>1</v>
      </c>
      <c r="K1096">
        <v>2.4500000000000002</v>
      </c>
      <c r="L1096">
        <v>25000</v>
      </c>
      <c r="M1096" s="1">
        <v>46233</v>
      </c>
    </row>
    <row r="1097" spans="1:13" x14ac:dyDescent="0.2">
      <c r="A1097" t="s">
        <v>141</v>
      </c>
      <c r="B1097" s="1">
        <v>45107</v>
      </c>
      <c r="C1097" s="1">
        <v>45078</v>
      </c>
      <c r="D1097">
        <v>0</v>
      </c>
      <c r="E1097">
        <v>0</v>
      </c>
      <c r="F1097">
        <v>0</v>
      </c>
      <c r="G1097">
        <v>0</v>
      </c>
      <c r="H1097">
        <v>0</v>
      </c>
      <c r="I1097">
        <v>0</v>
      </c>
      <c r="J1097">
        <v>1</v>
      </c>
      <c r="K1097">
        <v>2.4500000000000002</v>
      </c>
      <c r="L1097">
        <v>25000</v>
      </c>
      <c r="M1097" s="1">
        <v>46233</v>
      </c>
    </row>
    <row r="1098" spans="1:13" x14ac:dyDescent="0.2">
      <c r="A1098" t="s">
        <v>167</v>
      </c>
      <c r="B1098" s="1">
        <v>44469</v>
      </c>
      <c r="C1098" s="1">
        <v>44440</v>
      </c>
      <c r="D1098">
        <v>0</v>
      </c>
      <c r="E1098">
        <v>0</v>
      </c>
      <c r="F1098">
        <v>0</v>
      </c>
      <c r="G1098">
        <v>0</v>
      </c>
      <c r="H1098">
        <v>0</v>
      </c>
      <c r="I1098">
        <v>0</v>
      </c>
      <c r="J1098">
        <v>2</v>
      </c>
      <c r="K1098">
        <v>3</v>
      </c>
      <c r="L1098">
        <v>79000</v>
      </c>
      <c r="M1098" s="1">
        <v>46233</v>
      </c>
    </row>
    <row r="1099" spans="1:13" x14ac:dyDescent="0.2">
      <c r="A1099" t="s">
        <v>167</v>
      </c>
      <c r="B1099" s="1">
        <v>45473</v>
      </c>
      <c r="C1099" s="1">
        <v>45444</v>
      </c>
      <c r="D1099">
        <v>2</v>
      </c>
      <c r="E1099">
        <v>170</v>
      </c>
      <c r="F1099">
        <v>960000</v>
      </c>
      <c r="G1099">
        <v>0</v>
      </c>
      <c r="H1099">
        <v>0</v>
      </c>
      <c r="I1099">
        <v>0</v>
      </c>
      <c r="J1099">
        <v>2</v>
      </c>
      <c r="K1099">
        <v>3</v>
      </c>
      <c r="L1099">
        <v>79000</v>
      </c>
      <c r="M1099" s="1">
        <v>46233</v>
      </c>
    </row>
    <row r="1100" spans="1:13" x14ac:dyDescent="0.2">
      <c r="A1100" t="s">
        <v>167</v>
      </c>
      <c r="B1100" s="1">
        <v>44439</v>
      </c>
      <c r="C1100" s="1">
        <v>44409</v>
      </c>
      <c r="D1100">
        <v>0</v>
      </c>
      <c r="E1100">
        <v>0</v>
      </c>
      <c r="F1100">
        <v>0</v>
      </c>
      <c r="G1100">
        <v>0</v>
      </c>
      <c r="H1100">
        <v>0</v>
      </c>
      <c r="I1100">
        <v>0</v>
      </c>
      <c r="J1100">
        <v>2</v>
      </c>
      <c r="K1100">
        <v>3</v>
      </c>
      <c r="L1100">
        <v>79000</v>
      </c>
      <c r="M1100" s="1">
        <v>46233</v>
      </c>
    </row>
    <row r="1101" spans="1:13" x14ac:dyDescent="0.2">
      <c r="A1101" t="s">
        <v>167</v>
      </c>
      <c r="B1101" s="1">
        <v>44712</v>
      </c>
      <c r="C1101" s="1">
        <v>44682</v>
      </c>
      <c r="D1101">
        <v>2</v>
      </c>
      <c r="E1101">
        <v>170</v>
      </c>
      <c r="F1101">
        <v>960000</v>
      </c>
      <c r="G1101">
        <v>0</v>
      </c>
      <c r="H1101">
        <v>0</v>
      </c>
      <c r="I1101">
        <v>0</v>
      </c>
      <c r="J1101">
        <v>2</v>
      </c>
      <c r="K1101">
        <v>3</v>
      </c>
      <c r="L1101">
        <v>79000</v>
      </c>
      <c r="M1101" s="1">
        <v>46233</v>
      </c>
    </row>
    <row r="1102" spans="1:13" x14ac:dyDescent="0.2">
      <c r="A1102" t="s">
        <v>167</v>
      </c>
      <c r="B1102" s="1">
        <v>44255</v>
      </c>
      <c r="C1102" s="1">
        <v>44228</v>
      </c>
      <c r="D1102">
        <v>0</v>
      </c>
      <c r="E1102">
        <v>0</v>
      </c>
      <c r="F1102">
        <v>0</v>
      </c>
      <c r="G1102">
        <v>0</v>
      </c>
      <c r="H1102">
        <v>0</v>
      </c>
      <c r="I1102">
        <v>0</v>
      </c>
      <c r="J1102">
        <v>2</v>
      </c>
      <c r="K1102">
        <v>3</v>
      </c>
      <c r="L1102">
        <v>79000</v>
      </c>
      <c r="M1102" s="1">
        <v>46233</v>
      </c>
    </row>
    <row r="1103" spans="1:13" x14ac:dyDescent="0.2">
      <c r="A1103" t="s">
        <v>167</v>
      </c>
      <c r="B1103" s="1">
        <v>44377</v>
      </c>
      <c r="C1103" s="1">
        <v>44348</v>
      </c>
      <c r="D1103">
        <v>0</v>
      </c>
      <c r="E1103">
        <v>0</v>
      </c>
      <c r="F1103">
        <v>0</v>
      </c>
      <c r="G1103">
        <v>0</v>
      </c>
      <c r="H1103">
        <v>0</v>
      </c>
      <c r="I1103">
        <v>0</v>
      </c>
      <c r="J1103">
        <v>2</v>
      </c>
      <c r="K1103">
        <v>3</v>
      </c>
      <c r="L1103">
        <v>79000</v>
      </c>
      <c r="M1103" s="1">
        <v>46233</v>
      </c>
    </row>
    <row r="1104" spans="1:13" x14ac:dyDescent="0.2">
      <c r="A1104" t="s">
        <v>167</v>
      </c>
      <c r="B1104" s="1">
        <v>44926</v>
      </c>
      <c r="C1104" s="1">
        <v>44896</v>
      </c>
      <c r="D1104">
        <v>2</v>
      </c>
      <c r="E1104">
        <v>170</v>
      </c>
      <c r="F1104">
        <v>960000</v>
      </c>
      <c r="G1104">
        <v>0</v>
      </c>
      <c r="H1104">
        <v>0</v>
      </c>
      <c r="I1104">
        <v>0</v>
      </c>
      <c r="J1104">
        <v>2</v>
      </c>
      <c r="K1104">
        <v>3</v>
      </c>
      <c r="L1104">
        <v>79000</v>
      </c>
      <c r="M1104" s="1">
        <v>46233</v>
      </c>
    </row>
    <row r="1105" spans="1:13" x14ac:dyDescent="0.2">
      <c r="A1105" t="s">
        <v>167</v>
      </c>
      <c r="B1105" s="1">
        <v>45596</v>
      </c>
      <c r="C1105" s="1">
        <v>45566</v>
      </c>
      <c r="D1105">
        <v>2</v>
      </c>
      <c r="E1105">
        <v>170</v>
      </c>
      <c r="F1105">
        <v>960000</v>
      </c>
      <c r="G1105">
        <v>0</v>
      </c>
      <c r="H1105">
        <v>0</v>
      </c>
      <c r="I1105">
        <v>0</v>
      </c>
      <c r="J1105">
        <v>2</v>
      </c>
      <c r="K1105">
        <v>3</v>
      </c>
      <c r="L1105">
        <v>79000</v>
      </c>
      <c r="M1105" s="1">
        <v>46233</v>
      </c>
    </row>
    <row r="1106" spans="1:13" x14ac:dyDescent="0.2">
      <c r="A1106" t="s">
        <v>167</v>
      </c>
      <c r="B1106" s="1">
        <v>45351</v>
      </c>
      <c r="C1106" s="1">
        <v>45323</v>
      </c>
      <c r="D1106">
        <v>2</v>
      </c>
      <c r="E1106">
        <v>170</v>
      </c>
      <c r="F1106">
        <v>960000</v>
      </c>
      <c r="G1106">
        <v>0</v>
      </c>
      <c r="H1106">
        <v>0</v>
      </c>
      <c r="I1106">
        <v>0</v>
      </c>
      <c r="J1106">
        <v>2</v>
      </c>
      <c r="K1106">
        <v>3</v>
      </c>
      <c r="L1106">
        <v>79000</v>
      </c>
      <c r="M1106" s="1">
        <v>46233</v>
      </c>
    </row>
    <row r="1107" spans="1:13" x14ac:dyDescent="0.2">
      <c r="A1107" t="s">
        <v>167</v>
      </c>
      <c r="B1107" s="1">
        <v>45230</v>
      </c>
      <c r="C1107" s="1">
        <v>45200</v>
      </c>
      <c r="D1107">
        <v>2</v>
      </c>
      <c r="E1107">
        <v>170</v>
      </c>
      <c r="F1107">
        <v>960000</v>
      </c>
      <c r="G1107">
        <v>0</v>
      </c>
      <c r="H1107">
        <v>0</v>
      </c>
      <c r="I1107">
        <v>0</v>
      </c>
      <c r="J1107">
        <v>2</v>
      </c>
      <c r="K1107">
        <v>3</v>
      </c>
      <c r="L1107">
        <v>79000</v>
      </c>
      <c r="M1107" s="1">
        <v>46233</v>
      </c>
    </row>
    <row r="1108" spans="1:13" x14ac:dyDescent="0.2">
      <c r="A1108" t="s">
        <v>167</v>
      </c>
      <c r="B1108" s="1">
        <v>45626</v>
      </c>
      <c r="C1108" s="1">
        <v>45597</v>
      </c>
      <c r="D1108">
        <v>2</v>
      </c>
      <c r="E1108">
        <v>170</v>
      </c>
      <c r="F1108">
        <v>960000</v>
      </c>
      <c r="G1108">
        <v>0</v>
      </c>
      <c r="H1108">
        <v>0</v>
      </c>
      <c r="I1108">
        <v>0</v>
      </c>
      <c r="J1108">
        <v>2</v>
      </c>
      <c r="K1108">
        <v>3</v>
      </c>
      <c r="L1108">
        <v>79000</v>
      </c>
      <c r="M1108" s="1">
        <v>46233</v>
      </c>
    </row>
    <row r="1109" spans="1:13" x14ac:dyDescent="0.2">
      <c r="A1109" t="s">
        <v>167</v>
      </c>
      <c r="B1109" s="1">
        <v>44834</v>
      </c>
      <c r="C1109" s="1">
        <v>44805</v>
      </c>
      <c r="D1109">
        <v>2</v>
      </c>
      <c r="E1109">
        <v>170</v>
      </c>
      <c r="F1109">
        <v>960000</v>
      </c>
      <c r="G1109">
        <v>0</v>
      </c>
      <c r="H1109">
        <v>0</v>
      </c>
      <c r="I1109">
        <v>0</v>
      </c>
      <c r="J1109">
        <v>2</v>
      </c>
      <c r="K1109">
        <v>3</v>
      </c>
      <c r="L1109">
        <v>79000</v>
      </c>
      <c r="M1109" s="1">
        <v>46233</v>
      </c>
    </row>
    <row r="1110" spans="1:13" x14ac:dyDescent="0.2">
      <c r="A1110" t="s">
        <v>167</v>
      </c>
      <c r="B1110" s="1">
        <v>45382</v>
      </c>
      <c r="C1110" s="1">
        <v>45352</v>
      </c>
      <c r="D1110">
        <v>2</v>
      </c>
      <c r="E1110">
        <v>170</v>
      </c>
      <c r="F1110">
        <v>960000</v>
      </c>
      <c r="G1110">
        <v>0</v>
      </c>
      <c r="H1110">
        <v>0</v>
      </c>
      <c r="I1110">
        <v>0</v>
      </c>
      <c r="J1110">
        <v>2</v>
      </c>
      <c r="K1110">
        <v>3</v>
      </c>
      <c r="L1110">
        <v>79000</v>
      </c>
      <c r="M1110" s="1">
        <v>46233</v>
      </c>
    </row>
    <row r="1111" spans="1:13" x14ac:dyDescent="0.2">
      <c r="A1111" t="s">
        <v>167</v>
      </c>
      <c r="B1111" s="1">
        <v>44316</v>
      </c>
      <c r="C1111" s="1">
        <v>44287</v>
      </c>
      <c r="D1111">
        <v>0</v>
      </c>
      <c r="E1111">
        <v>0</v>
      </c>
      <c r="F1111">
        <v>0</v>
      </c>
      <c r="G1111">
        <v>0</v>
      </c>
      <c r="H1111">
        <v>0</v>
      </c>
      <c r="I1111">
        <v>0</v>
      </c>
      <c r="J1111">
        <v>2</v>
      </c>
      <c r="K1111">
        <v>3</v>
      </c>
      <c r="L1111">
        <v>79000</v>
      </c>
      <c r="M1111" s="1">
        <v>46233</v>
      </c>
    </row>
    <row r="1112" spans="1:13" x14ac:dyDescent="0.2">
      <c r="A1112" t="s">
        <v>167</v>
      </c>
      <c r="B1112" s="1">
        <v>44530</v>
      </c>
      <c r="C1112" s="1">
        <v>44501</v>
      </c>
      <c r="D1112">
        <v>0</v>
      </c>
      <c r="E1112">
        <v>0</v>
      </c>
      <c r="F1112">
        <v>0</v>
      </c>
      <c r="G1112">
        <v>0</v>
      </c>
      <c r="H1112">
        <v>0</v>
      </c>
      <c r="I1112">
        <v>0</v>
      </c>
      <c r="J1112">
        <v>2</v>
      </c>
      <c r="K1112">
        <v>3</v>
      </c>
      <c r="L1112">
        <v>79000</v>
      </c>
      <c r="M1112" s="1">
        <v>46233</v>
      </c>
    </row>
    <row r="1113" spans="1:13" x14ac:dyDescent="0.2">
      <c r="A1113" t="s">
        <v>167</v>
      </c>
      <c r="B1113" s="1">
        <v>45107</v>
      </c>
      <c r="C1113" s="1">
        <v>45078</v>
      </c>
      <c r="D1113">
        <v>2</v>
      </c>
      <c r="E1113">
        <v>170</v>
      </c>
      <c r="F1113">
        <v>960000</v>
      </c>
      <c r="G1113">
        <v>0</v>
      </c>
      <c r="H1113">
        <v>0</v>
      </c>
      <c r="I1113">
        <v>0</v>
      </c>
      <c r="J1113">
        <v>2</v>
      </c>
      <c r="K1113">
        <v>3</v>
      </c>
      <c r="L1113">
        <v>79000</v>
      </c>
      <c r="M1113" s="1">
        <v>46233</v>
      </c>
    </row>
    <row r="1114" spans="1:13" x14ac:dyDescent="0.2">
      <c r="A1114" t="s">
        <v>167</v>
      </c>
      <c r="B1114" s="1">
        <v>45443</v>
      </c>
      <c r="C1114" s="1">
        <v>45413</v>
      </c>
      <c r="D1114">
        <v>2</v>
      </c>
      <c r="E1114">
        <v>170</v>
      </c>
      <c r="F1114">
        <v>960000</v>
      </c>
      <c r="G1114">
        <v>0</v>
      </c>
      <c r="H1114">
        <v>0</v>
      </c>
      <c r="I1114">
        <v>0</v>
      </c>
      <c r="J1114">
        <v>2</v>
      </c>
      <c r="K1114">
        <v>3</v>
      </c>
      <c r="L1114">
        <v>79000</v>
      </c>
      <c r="M1114" s="1">
        <v>46233</v>
      </c>
    </row>
    <row r="1115" spans="1:13" x14ac:dyDescent="0.2">
      <c r="A1115" t="s">
        <v>167</v>
      </c>
      <c r="B1115" s="1">
        <v>45138</v>
      </c>
      <c r="C1115" s="1">
        <v>45108</v>
      </c>
      <c r="D1115">
        <v>2</v>
      </c>
      <c r="E1115">
        <v>170</v>
      </c>
      <c r="F1115">
        <v>960000</v>
      </c>
      <c r="G1115">
        <v>0</v>
      </c>
      <c r="H1115">
        <v>0</v>
      </c>
      <c r="I1115">
        <v>0</v>
      </c>
      <c r="J1115">
        <v>2</v>
      </c>
      <c r="K1115">
        <v>3</v>
      </c>
      <c r="L1115">
        <v>79000</v>
      </c>
      <c r="M1115" s="1">
        <v>46233</v>
      </c>
    </row>
    <row r="1116" spans="1:13" x14ac:dyDescent="0.2">
      <c r="A1116" t="s">
        <v>167</v>
      </c>
      <c r="B1116" s="1">
        <v>44561</v>
      </c>
      <c r="C1116" s="1">
        <v>44531</v>
      </c>
      <c r="D1116">
        <v>0</v>
      </c>
      <c r="E1116">
        <v>0</v>
      </c>
      <c r="F1116">
        <v>0</v>
      </c>
      <c r="G1116">
        <v>0</v>
      </c>
      <c r="H1116">
        <v>0</v>
      </c>
      <c r="I1116">
        <v>0</v>
      </c>
      <c r="J1116">
        <v>2</v>
      </c>
      <c r="K1116">
        <v>3</v>
      </c>
      <c r="L1116">
        <v>79000</v>
      </c>
      <c r="M1116" s="1">
        <v>46233</v>
      </c>
    </row>
    <row r="1117" spans="1:13" x14ac:dyDescent="0.2">
      <c r="A1117" t="s">
        <v>167</v>
      </c>
      <c r="B1117" s="1">
        <v>45291</v>
      </c>
      <c r="C1117" s="1">
        <v>45261</v>
      </c>
      <c r="D1117">
        <v>2</v>
      </c>
      <c r="E1117">
        <v>170</v>
      </c>
      <c r="F1117">
        <v>960000</v>
      </c>
      <c r="G1117">
        <v>0</v>
      </c>
      <c r="H1117">
        <v>0</v>
      </c>
      <c r="I1117">
        <v>0</v>
      </c>
      <c r="J1117">
        <v>2</v>
      </c>
      <c r="K1117">
        <v>3</v>
      </c>
      <c r="L1117">
        <v>79000</v>
      </c>
      <c r="M1117" s="1">
        <v>46233</v>
      </c>
    </row>
    <row r="1118" spans="1:13" x14ac:dyDescent="0.2">
      <c r="A1118" t="s">
        <v>167</v>
      </c>
      <c r="B1118" s="1">
        <v>45077</v>
      </c>
      <c r="C1118" s="1">
        <v>45047</v>
      </c>
      <c r="D1118">
        <v>2</v>
      </c>
      <c r="E1118">
        <v>170</v>
      </c>
      <c r="F1118">
        <v>960000</v>
      </c>
      <c r="G1118">
        <v>0</v>
      </c>
      <c r="H1118">
        <v>0</v>
      </c>
      <c r="I1118">
        <v>0</v>
      </c>
      <c r="J1118">
        <v>2</v>
      </c>
      <c r="K1118">
        <v>3</v>
      </c>
      <c r="L1118">
        <v>79000</v>
      </c>
      <c r="M1118" s="1">
        <v>46233</v>
      </c>
    </row>
    <row r="1119" spans="1:13" x14ac:dyDescent="0.2">
      <c r="A1119" t="s">
        <v>167</v>
      </c>
      <c r="B1119" s="1">
        <v>44895</v>
      </c>
      <c r="C1119" s="1">
        <v>44866</v>
      </c>
      <c r="D1119">
        <v>2</v>
      </c>
      <c r="E1119">
        <v>170</v>
      </c>
      <c r="F1119">
        <v>960000</v>
      </c>
      <c r="G1119">
        <v>0</v>
      </c>
      <c r="H1119">
        <v>0</v>
      </c>
      <c r="I1119">
        <v>0</v>
      </c>
      <c r="J1119">
        <v>2</v>
      </c>
      <c r="K1119">
        <v>3</v>
      </c>
      <c r="L1119">
        <v>79000</v>
      </c>
      <c r="M1119" s="1">
        <v>46233</v>
      </c>
    </row>
    <row r="1120" spans="1:13" x14ac:dyDescent="0.2">
      <c r="A1120" t="s">
        <v>167</v>
      </c>
      <c r="B1120" s="1">
        <v>44957</v>
      </c>
      <c r="C1120" s="1">
        <v>44927</v>
      </c>
      <c r="D1120">
        <v>2</v>
      </c>
      <c r="E1120">
        <v>170</v>
      </c>
      <c r="F1120">
        <v>960000</v>
      </c>
      <c r="G1120">
        <v>0</v>
      </c>
      <c r="H1120">
        <v>0</v>
      </c>
      <c r="I1120">
        <v>0</v>
      </c>
      <c r="J1120">
        <v>2</v>
      </c>
      <c r="K1120">
        <v>3</v>
      </c>
      <c r="L1120">
        <v>79000</v>
      </c>
      <c r="M1120" s="1">
        <v>46233</v>
      </c>
    </row>
    <row r="1121" spans="1:13" x14ac:dyDescent="0.2">
      <c r="A1121" t="s">
        <v>167</v>
      </c>
      <c r="B1121" s="1">
        <v>45199</v>
      </c>
      <c r="C1121" s="1">
        <v>45170</v>
      </c>
      <c r="D1121">
        <v>2</v>
      </c>
      <c r="E1121">
        <v>170</v>
      </c>
      <c r="F1121">
        <v>960000</v>
      </c>
      <c r="G1121">
        <v>0</v>
      </c>
      <c r="H1121">
        <v>0</v>
      </c>
      <c r="I1121">
        <v>0</v>
      </c>
      <c r="J1121">
        <v>2</v>
      </c>
      <c r="K1121">
        <v>3</v>
      </c>
      <c r="L1121">
        <v>79000</v>
      </c>
      <c r="M1121" s="1">
        <v>46233</v>
      </c>
    </row>
    <row r="1122" spans="1:13" x14ac:dyDescent="0.2">
      <c r="A1122" t="s">
        <v>167</v>
      </c>
      <c r="B1122" s="1">
        <v>45565</v>
      </c>
      <c r="C1122" s="1">
        <v>45536</v>
      </c>
      <c r="D1122">
        <v>2</v>
      </c>
      <c r="E1122">
        <v>170</v>
      </c>
      <c r="F1122">
        <v>960000</v>
      </c>
      <c r="G1122">
        <v>0</v>
      </c>
      <c r="H1122">
        <v>0</v>
      </c>
      <c r="I1122">
        <v>0</v>
      </c>
      <c r="J1122">
        <v>2</v>
      </c>
      <c r="K1122">
        <v>3</v>
      </c>
      <c r="L1122">
        <v>79000</v>
      </c>
      <c r="M1122" s="1">
        <v>46233</v>
      </c>
    </row>
    <row r="1123" spans="1:13" x14ac:dyDescent="0.2">
      <c r="A1123" t="s">
        <v>167</v>
      </c>
      <c r="B1123" s="1">
        <v>45657</v>
      </c>
      <c r="C1123" s="1">
        <v>45627</v>
      </c>
      <c r="D1123">
        <v>2</v>
      </c>
      <c r="E1123">
        <v>170</v>
      </c>
      <c r="F1123">
        <v>960000</v>
      </c>
      <c r="G1123">
        <v>0</v>
      </c>
      <c r="H1123">
        <v>0</v>
      </c>
      <c r="I1123">
        <v>0</v>
      </c>
      <c r="J1123">
        <v>2</v>
      </c>
      <c r="K1123">
        <v>3</v>
      </c>
      <c r="L1123">
        <v>79000</v>
      </c>
      <c r="M1123" s="1">
        <v>46233</v>
      </c>
    </row>
    <row r="1124" spans="1:13" x14ac:dyDescent="0.2">
      <c r="A1124" t="s">
        <v>167</v>
      </c>
      <c r="B1124" s="1">
        <v>44347</v>
      </c>
      <c r="C1124" s="1">
        <v>44317</v>
      </c>
      <c r="D1124">
        <v>0</v>
      </c>
      <c r="E1124">
        <v>0</v>
      </c>
      <c r="F1124">
        <v>0</v>
      </c>
      <c r="G1124">
        <v>0</v>
      </c>
      <c r="H1124">
        <v>0</v>
      </c>
      <c r="I1124">
        <v>0</v>
      </c>
      <c r="J1124">
        <v>2</v>
      </c>
      <c r="K1124">
        <v>3</v>
      </c>
      <c r="L1124">
        <v>79000</v>
      </c>
      <c r="M1124" s="1">
        <v>46233</v>
      </c>
    </row>
    <row r="1125" spans="1:13" x14ac:dyDescent="0.2">
      <c r="A1125" t="s">
        <v>167</v>
      </c>
      <c r="B1125" s="1">
        <v>45169</v>
      </c>
      <c r="C1125" s="1">
        <v>45139</v>
      </c>
      <c r="D1125">
        <v>2</v>
      </c>
      <c r="E1125">
        <v>170</v>
      </c>
      <c r="F1125">
        <v>960000</v>
      </c>
      <c r="G1125">
        <v>0</v>
      </c>
      <c r="H1125">
        <v>0</v>
      </c>
      <c r="I1125">
        <v>0</v>
      </c>
      <c r="J1125">
        <v>2</v>
      </c>
      <c r="K1125">
        <v>3</v>
      </c>
      <c r="L1125">
        <v>79000</v>
      </c>
      <c r="M1125" s="1">
        <v>46233</v>
      </c>
    </row>
    <row r="1126" spans="1:13" x14ac:dyDescent="0.2">
      <c r="A1126" t="s">
        <v>167</v>
      </c>
      <c r="B1126" s="1">
        <v>44408</v>
      </c>
      <c r="C1126" s="1">
        <v>44378</v>
      </c>
      <c r="D1126">
        <v>0</v>
      </c>
      <c r="E1126">
        <v>0</v>
      </c>
      <c r="F1126">
        <v>0</v>
      </c>
      <c r="G1126">
        <v>0</v>
      </c>
      <c r="H1126">
        <v>0</v>
      </c>
      <c r="I1126">
        <v>0</v>
      </c>
      <c r="J1126">
        <v>2</v>
      </c>
      <c r="K1126">
        <v>3</v>
      </c>
      <c r="L1126">
        <v>79000</v>
      </c>
      <c r="M1126" s="1">
        <v>46233</v>
      </c>
    </row>
    <row r="1127" spans="1:13" x14ac:dyDescent="0.2">
      <c r="A1127" t="s">
        <v>167</v>
      </c>
      <c r="B1127" s="1">
        <v>44804</v>
      </c>
      <c r="C1127" s="1">
        <v>44774</v>
      </c>
      <c r="D1127">
        <v>2</v>
      </c>
      <c r="E1127">
        <v>170</v>
      </c>
      <c r="F1127">
        <v>960000</v>
      </c>
      <c r="G1127">
        <v>0</v>
      </c>
      <c r="H1127">
        <v>0</v>
      </c>
      <c r="I1127">
        <v>0</v>
      </c>
      <c r="J1127">
        <v>2</v>
      </c>
      <c r="K1127">
        <v>3</v>
      </c>
      <c r="L1127">
        <v>79000</v>
      </c>
      <c r="M1127" s="1">
        <v>46233</v>
      </c>
    </row>
    <row r="1128" spans="1:13" x14ac:dyDescent="0.2">
      <c r="A1128" t="s">
        <v>167</v>
      </c>
      <c r="B1128" s="1">
        <v>45046</v>
      </c>
      <c r="C1128" s="1">
        <v>45017</v>
      </c>
      <c r="D1128">
        <v>2</v>
      </c>
      <c r="E1128">
        <v>170</v>
      </c>
      <c r="F1128">
        <v>960000</v>
      </c>
      <c r="G1128">
        <v>0</v>
      </c>
      <c r="H1128">
        <v>0</v>
      </c>
      <c r="I1128">
        <v>0</v>
      </c>
      <c r="J1128">
        <v>2</v>
      </c>
      <c r="K1128">
        <v>3</v>
      </c>
      <c r="L1128">
        <v>79000</v>
      </c>
      <c r="M1128" s="1">
        <v>46233</v>
      </c>
    </row>
    <row r="1129" spans="1:13" x14ac:dyDescent="0.2">
      <c r="A1129" t="s">
        <v>167</v>
      </c>
      <c r="B1129" s="1">
        <v>45535</v>
      </c>
      <c r="C1129" s="1">
        <v>45505</v>
      </c>
      <c r="D1129">
        <v>2</v>
      </c>
      <c r="E1129">
        <v>170</v>
      </c>
      <c r="F1129">
        <v>960000</v>
      </c>
      <c r="G1129">
        <v>0</v>
      </c>
      <c r="H1129">
        <v>0</v>
      </c>
      <c r="I1129">
        <v>0</v>
      </c>
      <c r="J1129">
        <v>2</v>
      </c>
      <c r="K1129">
        <v>3</v>
      </c>
      <c r="L1129">
        <v>79000</v>
      </c>
      <c r="M1129" s="1">
        <v>46233</v>
      </c>
    </row>
    <row r="1130" spans="1:13" x14ac:dyDescent="0.2">
      <c r="A1130" t="s">
        <v>167</v>
      </c>
      <c r="B1130" s="1">
        <v>44985</v>
      </c>
      <c r="C1130" s="1">
        <v>44958</v>
      </c>
      <c r="D1130">
        <v>2</v>
      </c>
      <c r="E1130">
        <v>170</v>
      </c>
      <c r="F1130">
        <v>960000</v>
      </c>
      <c r="G1130">
        <v>0</v>
      </c>
      <c r="H1130">
        <v>0</v>
      </c>
      <c r="I1130">
        <v>0</v>
      </c>
      <c r="J1130">
        <v>2</v>
      </c>
      <c r="K1130">
        <v>3</v>
      </c>
      <c r="L1130">
        <v>79000</v>
      </c>
      <c r="M1130" s="1">
        <v>46233</v>
      </c>
    </row>
    <row r="1131" spans="1:13" x14ac:dyDescent="0.2">
      <c r="A1131" t="s">
        <v>167</v>
      </c>
      <c r="B1131" s="1">
        <v>45016</v>
      </c>
      <c r="C1131" s="1">
        <v>44986</v>
      </c>
      <c r="D1131">
        <v>2</v>
      </c>
      <c r="E1131">
        <v>170</v>
      </c>
      <c r="F1131">
        <v>960000</v>
      </c>
      <c r="G1131">
        <v>0</v>
      </c>
      <c r="H1131">
        <v>0</v>
      </c>
      <c r="I1131">
        <v>0</v>
      </c>
      <c r="J1131">
        <v>2</v>
      </c>
      <c r="K1131">
        <v>3</v>
      </c>
      <c r="L1131">
        <v>79000</v>
      </c>
      <c r="M1131" s="1">
        <v>46233</v>
      </c>
    </row>
    <row r="1132" spans="1:13" x14ac:dyDescent="0.2">
      <c r="A1132" t="s">
        <v>167</v>
      </c>
      <c r="B1132" s="1">
        <v>44773</v>
      </c>
      <c r="C1132" s="1">
        <v>44743</v>
      </c>
      <c r="D1132">
        <v>2</v>
      </c>
      <c r="E1132">
        <v>170</v>
      </c>
      <c r="F1132">
        <v>960000</v>
      </c>
      <c r="G1132">
        <v>0</v>
      </c>
      <c r="H1132">
        <v>0</v>
      </c>
      <c r="I1132">
        <v>0</v>
      </c>
      <c r="J1132">
        <v>2</v>
      </c>
      <c r="K1132">
        <v>3</v>
      </c>
      <c r="L1132">
        <v>79000</v>
      </c>
      <c r="M1132" s="1">
        <v>46233</v>
      </c>
    </row>
    <row r="1133" spans="1:13" x14ac:dyDescent="0.2">
      <c r="A1133" t="s">
        <v>167</v>
      </c>
      <c r="B1133" s="1">
        <v>45412</v>
      </c>
      <c r="C1133" s="1">
        <v>45383</v>
      </c>
      <c r="D1133">
        <v>2</v>
      </c>
      <c r="E1133">
        <v>170</v>
      </c>
      <c r="F1133">
        <v>960000</v>
      </c>
      <c r="G1133">
        <v>0</v>
      </c>
      <c r="H1133">
        <v>0</v>
      </c>
      <c r="I1133">
        <v>0</v>
      </c>
      <c r="J1133">
        <v>2</v>
      </c>
      <c r="K1133">
        <v>3</v>
      </c>
      <c r="L1133">
        <v>79000</v>
      </c>
      <c r="M1133" s="1">
        <v>46233</v>
      </c>
    </row>
    <row r="1134" spans="1:13" x14ac:dyDescent="0.2">
      <c r="A1134" t="s">
        <v>167</v>
      </c>
      <c r="B1134" s="1">
        <v>45260</v>
      </c>
      <c r="C1134" s="1">
        <v>45231</v>
      </c>
      <c r="D1134">
        <v>2</v>
      </c>
      <c r="E1134">
        <v>170</v>
      </c>
      <c r="F1134">
        <v>960000</v>
      </c>
      <c r="G1134">
        <v>0</v>
      </c>
      <c r="H1134">
        <v>0</v>
      </c>
      <c r="I1134">
        <v>0</v>
      </c>
      <c r="J1134">
        <v>2</v>
      </c>
      <c r="K1134">
        <v>3</v>
      </c>
      <c r="L1134">
        <v>79000</v>
      </c>
      <c r="M1134" s="1">
        <v>46233</v>
      </c>
    </row>
    <row r="1135" spans="1:13" x14ac:dyDescent="0.2">
      <c r="A1135" t="s">
        <v>167</v>
      </c>
      <c r="B1135" s="1">
        <v>45322</v>
      </c>
      <c r="C1135" s="1">
        <v>45292</v>
      </c>
      <c r="D1135">
        <v>2</v>
      </c>
      <c r="E1135">
        <v>170</v>
      </c>
      <c r="F1135">
        <v>960000</v>
      </c>
      <c r="G1135">
        <v>0</v>
      </c>
      <c r="H1135">
        <v>0</v>
      </c>
      <c r="I1135">
        <v>0</v>
      </c>
      <c r="J1135">
        <v>2</v>
      </c>
      <c r="K1135">
        <v>3</v>
      </c>
      <c r="L1135">
        <v>79000</v>
      </c>
      <c r="M1135" s="1">
        <v>46233</v>
      </c>
    </row>
    <row r="1136" spans="1:13" x14ac:dyDescent="0.2">
      <c r="A1136" t="s">
        <v>167</v>
      </c>
      <c r="B1136" s="1">
        <v>44227</v>
      </c>
      <c r="C1136" s="1">
        <v>44197</v>
      </c>
      <c r="D1136">
        <v>0</v>
      </c>
      <c r="E1136">
        <v>0</v>
      </c>
      <c r="F1136">
        <v>0</v>
      </c>
      <c r="G1136">
        <v>0</v>
      </c>
      <c r="H1136">
        <v>0</v>
      </c>
      <c r="I1136">
        <v>0</v>
      </c>
      <c r="J1136">
        <v>2</v>
      </c>
      <c r="K1136">
        <v>3</v>
      </c>
      <c r="L1136">
        <v>79000</v>
      </c>
      <c r="M1136" s="1">
        <v>46233</v>
      </c>
    </row>
    <row r="1137" spans="1:13" x14ac:dyDescent="0.2">
      <c r="A1137" t="s">
        <v>167</v>
      </c>
      <c r="B1137" s="1">
        <v>44742</v>
      </c>
      <c r="C1137" s="1">
        <v>44713</v>
      </c>
      <c r="D1137">
        <v>2</v>
      </c>
      <c r="E1137">
        <v>170</v>
      </c>
      <c r="F1137">
        <v>960000</v>
      </c>
      <c r="G1137">
        <v>0</v>
      </c>
      <c r="H1137">
        <v>0</v>
      </c>
      <c r="I1137">
        <v>0</v>
      </c>
      <c r="J1137">
        <v>2</v>
      </c>
      <c r="K1137">
        <v>3</v>
      </c>
      <c r="L1137">
        <v>79000</v>
      </c>
      <c r="M1137" s="1">
        <v>46233</v>
      </c>
    </row>
    <row r="1138" spans="1:13" x14ac:dyDescent="0.2">
      <c r="A1138" t="s">
        <v>167</v>
      </c>
      <c r="B1138" s="1">
        <v>44865</v>
      </c>
      <c r="C1138" s="1">
        <v>44835</v>
      </c>
      <c r="D1138">
        <v>2</v>
      </c>
      <c r="E1138">
        <v>170</v>
      </c>
      <c r="F1138">
        <v>960000</v>
      </c>
      <c r="G1138">
        <v>0</v>
      </c>
      <c r="H1138">
        <v>0</v>
      </c>
      <c r="I1138">
        <v>0</v>
      </c>
      <c r="J1138">
        <v>2</v>
      </c>
      <c r="K1138">
        <v>3</v>
      </c>
      <c r="L1138">
        <v>79000</v>
      </c>
      <c r="M1138" s="1">
        <v>46233</v>
      </c>
    </row>
    <row r="1139" spans="1:13" x14ac:dyDescent="0.2">
      <c r="A1139" t="s">
        <v>167</v>
      </c>
      <c r="B1139" s="1">
        <v>45504</v>
      </c>
      <c r="C1139" s="1">
        <v>45474</v>
      </c>
      <c r="D1139">
        <v>2</v>
      </c>
      <c r="E1139">
        <v>170</v>
      </c>
      <c r="F1139">
        <v>960000</v>
      </c>
      <c r="G1139">
        <v>0</v>
      </c>
      <c r="H1139">
        <v>0</v>
      </c>
      <c r="I1139">
        <v>0</v>
      </c>
      <c r="J1139">
        <v>2</v>
      </c>
      <c r="K1139">
        <v>3</v>
      </c>
      <c r="L1139">
        <v>79000</v>
      </c>
      <c r="M1139" s="1">
        <v>46233</v>
      </c>
    </row>
    <row r="1140" spans="1:13" x14ac:dyDescent="0.2">
      <c r="A1140" t="s">
        <v>167</v>
      </c>
      <c r="B1140" s="1">
        <v>44500</v>
      </c>
      <c r="C1140" s="1">
        <v>44470</v>
      </c>
      <c r="D1140">
        <v>0</v>
      </c>
      <c r="E1140">
        <v>0</v>
      </c>
      <c r="F1140">
        <v>0</v>
      </c>
      <c r="G1140">
        <v>0</v>
      </c>
      <c r="H1140">
        <v>0</v>
      </c>
      <c r="I1140">
        <v>0</v>
      </c>
      <c r="J1140">
        <v>2</v>
      </c>
      <c r="K1140">
        <v>3</v>
      </c>
      <c r="L1140">
        <v>79000</v>
      </c>
      <c r="M1140" s="1">
        <v>46233</v>
      </c>
    </row>
    <row r="1141" spans="1:13" x14ac:dyDescent="0.2">
      <c r="A1141" t="s">
        <v>167</v>
      </c>
      <c r="B1141" s="1">
        <v>44286</v>
      </c>
      <c r="C1141" s="1">
        <v>44256</v>
      </c>
      <c r="D1141">
        <v>0</v>
      </c>
      <c r="E1141">
        <v>0</v>
      </c>
      <c r="F1141">
        <v>0</v>
      </c>
      <c r="G1141">
        <v>0</v>
      </c>
      <c r="H1141">
        <v>0</v>
      </c>
      <c r="I1141">
        <v>0</v>
      </c>
      <c r="J1141">
        <v>2</v>
      </c>
      <c r="K1141">
        <v>3</v>
      </c>
      <c r="L1141">
        <v>79000</v>
      </c>
      <c r="M1141" s="1">
        <v>46233</v>
      </c>
    </row>
    <row r="1142" spans="1:13" x14ac:dyDescent="0.2">
      <c r="A1142" t="s">
        <v>230</v>
      </c>
      <c r="B1142" s="1">
        <v>44408</v>
      </c>
      <c r="C1142" s="1">
        <v>44378</v>
      </c>
      <c r="D1142">
        <v>0</v>
      </c>
      <c r="E1142">
        <v>0</v>
      </c>
      <c r="F1142">
        <v>0</v>
      </c>
      <c r="G1142">
        <v>0</v>
      </c>
      <c r="H1142">
        <v>0</v>
      </c>
      <c r="I1142">
        <v>0</v>
      </c>
      <c r="J1142">
        <v>5</v>
      </c>
      <c r="K1142">
        <v>3.14</v>
      </c>
      <c r="L1142">
        <v>37768</v>
      </c>
      <c r="M1142" s="1">
        <v>46233</v>
      </c>
    </row>
    <row r="1143" spans="1:13" x14ac:dyDescent="0.2">
      <c r="A1143" t="s">
        <v>230</v>
      </c>
      <c r="B1143" s="1">
        <v>44377</v>
      </c>
      <c r="C1143" s="1">
        <v>44348</v>
      </c>
      <c r="D1143">
        <v>0</v>
      </c>
      <c r="E1143">
        <v>0</v>
      </c>
      <c r="F1143">
        <v>0</v>
      </c>
      <c r="G1143">
        <v>0</v>
      </c>
      <c r="H1143">
        <v>0</v>
      </c>
      <c r="I1143">
        <v>0</v>
      </c>
      <c r="J1143">
        <v>5</v>
      </c>
      <c r="K1143">
        <v>3.14</v>
      </c>
      <c r="L1143">
        <v>37768</v>
      </c>
      <c r="M1143" s="1">
        <v>46233</v>
      </c>
    </row>
    <row r="1144" spans="1:13" x14ac:dyDescent="0.2">
      <c r="A1144" t="s">
        <v>230</v>
      </c>
      <c r="B1144" s="1">
        <v>45169</v>
      </c>
      <c r="C1144" s="1">
        <v>45139</v>
      </c>
      <c r="D1144">
        <v>0</v>
      </c>
      <c r="E1144">
        <v>0</v>
      </c>
      <c r="F1144">
        <v>0</v>
      </c>
      <c r="G1144">
        <v>0</v>
      </c>
      <c r="H1144">
        <v>0</v>
      </c>
      <c r="I1144">
        <v>0</v>
      </c>
      <c r="J1144">
        <v>5</v>
      </c>
      <c r="K1144">
        <v>3.14</v>
      </c>
      <c r="L1144">
        <v>37768</v>
      </c>
      <c r="M1144" s="1">
        <v>46233</v>
      </c>
    </row>
    <row r="1145" spans="1:13" x14ac:dyDescent="0.2">
      <c r="A1145" t="s">
        <v>230</v>
      </c>
      <c r="B1145" s="1">
        <v>44651</v>
      </c>
      <c r="C1145" s="1">
        <v>44621</v>
      </c>
      <c r="D1145">
        <v>0</v>
      </c>
      <c r="E1145">
        <v>0</v>
      </c>
      <c r="F1145">
        <v>0</v>
      </c>
      <c r="G1145">
        <v>0</v>
      </c>
      <c r="H1145">
        <v>0</v>
      </c>
      <c r="I1145">
        <v>0</v>
      </c>
      <c r="J1145">
        <v>5</v>
      </c>
      <c r="K1145">
        <v>3.14</v>
      </c>
      <c r="L1145">
        <v>37768</v>
      </c>
      <c r="M1145" s="1">
        <v>46233</v>
      </c>
    </row>
    <row r="1146" spans="1:13" x14ac:dyDescent="0.2">
      <c r="A1146" t="s">
        <v>230</v>
      </c>
      <c r="B1146" s="1">
        <v>44985</v>
      </c>
      <c r="C1146" s="1">
        <v>44958</v>
      </c>
      <c r="D1146">
        <v>0</v>
      </c>
      <c r="E1146">
        <v>0</v>
      </c>
      <c r="F1146">
        <v>0</v>
      </c>
      <c r="G1146">
        <v>0</v>
      </c>
      <c r="H1146">
        <v>0</v>
      </c>
      <c r="I1146">
        <v>0</v>
      </c>
      <c r="J1146">
        <v>5</v>
      </c>
      <c r="K1146">
        <v>3.14</v>
      </c>
      <c r="L1146">
        <v>37768</v>
      </c>
      <c r="M1146" s="1">
        <v>46233</v>
      </c>
    </row>
    <row r="1147" spans="1:13" x14ac:dyDescent="0.2">
      <c r="A1147" t="s">
        <v>230</v>
      </c>
      <c r="B1147" s="1">
        <v>44957</v>
      </c>
      <c r="C1147" s="1">
        <v>44927</v>
      </c>
      <c r="D1147">
        <v>0</v>
      </c>
      <c r="E1147">
        <v>0</v>
      </c>
      <c r="F1147">
        <v>0</v>
      </c>
      <c r="G1147">
        <v>0</v>
      </c>
      <c r="H1147">
        <v>0</v>
      </c>
      <c r="I1147">
        <v>0</v>
      </c>
      <c r="J1147">
        <v>5</v>
      </c>
      <c r="K1147">
        <v>3.14</v>
      </c>
      <c r="L1147">
        <v>37768</v>
      </c>
      <c r="M1147" s="1">
        <v>46233</v>
      </c>
    </row>
    <row r="1148" spans="1:13" x14ac:dyDescent="0.2">
      <c r="A1148" t="s">
        <v>230</v>
      </c>
      <c r="B1148" s="1">
        <v>44255</v>
      </c>
      <c r="C1148" s="1">
        <v>44228</v>
      </c>
      <c r="D1148">
        <v>0</v>
      </c>
      <c r="E1148">
        <v>0</v>
      </c>
      <c r="F1148">
        <v>0</v>
      </c>
      <c r="G1148">
        <v>0</v>
      </c>
      <c r="H1148">
        <v>0</v>
      </c>
      <c r="I1148">
        <v>0</v>
      </c>
      <c r="J1148">
        <v>5</v>
      </c>
      <c r="K1148">
        <v>3.14</v>
      </c>
      <c r="L1148">
        <v>37768</v>
      </c>
      <c r="M1148" s="1">
        <v>46233</v>
      </c>
    </row>
    <row r="1149" spans="1:13" x14ac:dyDescent="0.2">
      <c r="A1149" t="s">
        <v>230</v>
      </c>
      <c r="B1149" s="1">
        <v>44286</v>
      </c>
      <c r="C1149" s="1">
        <v>44256</v>
      </c>
      <c r="D1149">
        <v>0</v>
      </c>
      <c r="E1149">
        <v>0</v>
      </c>
      <c r="F1149">
        <v>0</v>
      </c>
      <c r="G1149">
        <v>0</v>
      </c>
      <c r="H1149">
        <v>0</v>
      </c>
      <c r="I1149">
        <v>0</v>
      </c>
      <c r="J1149">
        <v>5</v>
      </c>
      <c r="K1149">
        <v>3.14</v>
      </c>
      <c r="L1149">
        <v>37768</v>
      </c>
      <c r="M1149" s="1">
        <v>46233</v>
      </c>
    </row>
    <row r="1150" spans="1:13" x14ac:dyDescent="0.2">
      <c r="A1150" t="s">
        <v>230</v>
      </c>
      <c r="B1150" s="1">
        <v>44681</v>
      </c>
      <c r="C1150" s="1">
        <v>44652</v>
      </c>
      <c r="D1150">
        <v>0</v>
      </c>
      <c r="E1150">
        <v>0</v>
      </c>
      <c r="F1150">
        <v>0</v>
      </c>
      <c r="G1150">
        <v>0</v>
      </c>
      <c r="H1150">
        <v>0</v>
      </c>
      <c r="I1150">
        <v>0</v>
      </c>
      <c r="J1150">
        <v>5</v>
      </c>
      <c r="K1150">
        <v>3.14</v>
      </c>
      <c r="L1150">
        <v>37768</v>
      </c>
      <c r="M1150" s="1">
        <v>46233</v>
      </c>
    </row>
    <row r="1151" spans="1:13" x14ac:dyDescent="0.2">
      <c r="A1151" t="s">
        <v>230</v>
      </c>
      <c r="B1151" s="1">
        <v>45291</v>
      </c>
      <c r="C1151" s="1">
        <v>45261</v>
      </c>
      <c r="D1151">
        <v>0</v>
      </c>
      <c r="E1151">
        <v>0</v>
      </c>
      <c r="F1151">
        <v>0</v>
      </c>
      <c r="G1151">
        <v>0</v>
      </c>
      <c r="H1151">
        <v>0</v>
      </c>
      <c r="I1151">
        <v>0</v>
      </c>
      <c r="J1151">
        <v>5</v>
      </c>
      <c r="K1151">
        <v>3.14</v>
      </c>
      <c r="L1151">
        <v>37768</v>
      </c>
      <c r="M1151" s="1">
        <v>46233</v>
      </c>
    </row>
    <row r="1152" spans="1:13" x14ac:dyDescent="0.2">
      <c r="A1152" t="s">
        <v>230</v>
      </c>
      <c r="B1152" s="1">
        <v>44834</v>
      </c>
      <c r="C1152" s="1">
        <v>44805</v>
      </c>
      <c r="D1152">
        <v>0</v>
      </c>
      <c r="E1152">
        <v>0</v>
      </c>
      <c r="F1152">
        <v>0</v>
      </c>
      <c r="G1152">
        <v>0</v>
      </c>
      <c r="H1152">
        <v>0</v>
      </c>
      <c r="I1152">
        <v>0</v>
      </c>
      <c r="J1152">
        <v>5</v>
      </c>
      <c r="K1152">
        <v>3.14</v>
      </c>
      <c r="L1152">
        <v>37768</v>
      </c>
      <c r="M1152" s="1">
        <v>46233</v>
      </c>
    </row>
    <row r="1153" spans="1:13" x14ac:dyDescent="0.2">
      <c r="A1153" t="s">
        <v>230</v>
      </c>
      <c r="B1153" s="1">
        <v>45016</v>
      </c>
      <c r="C1153" s="1">
        <v>44986</v>
      </c>
      <c r="D1153">
        <v>0</v>
      </c>
      <c r="E1153">
        <v>0</v>
      </c>
      <c r="F1153">
        <v>0</v>
      </c>
      <c r="G1153">
        <v>0</v>
      </c>
      <c r="H1153">
        <v>0</v>
      </c>
      <c r="I1153">
        <v>0</v>
      </c>
      <c r="J1153">
        <v>5</v>
      </c>
      <c r="K1153">
        <v>3.14</v>
      </c>
      <c r="L1153">
        <v>37768</v>
      </c>
      <c r="M1153" s="1">
        <v>46233</v>
      </c>
    </row>
    <row r="1154" spans="1:13" x14ac:dyDescent="0.2">
      <c r="A1154" t="s">
        <v>230</v>
      </c>
      <c r="B1154" s="1">
        <v>45107</v>
      </c>
      <c r="C1154" s="1">
        <v>45078</v>
      </c>
      <c r="D1154">
        <v>0</v>
      </c>
      <c r="E1154">
        <v>0</v>
      </c>
      <c r="F1154">
        <v>0</v>
      </c>
      <c r="G1154">
        <v>0</v>
      </c>
      <c r="H1154">
        <v>0</v>
      </c>
      <c r="I1154">
        <v>0</v>
      </c>
      <c r="J1154">
        <v>5</v>
      </c>
      <c r="K1154">
        <v>3.14</v>
      </c>
      <c r="L1154">
        <v>37768</v>
      </c>
      <c r="M1154" s="1">
        <v>46233</v>
      </c>
    </row>
    <row r="1155" spans="1:13" x14ac:dyDescent="0.2">
      <c r="A1155" t="s">
        <v>230</v>
      </c>
      <c r="B1155" s="1">
        <v>44500</v>
      </c>
      <c r="C1155" s="1">
        <v>44470</v>
      </c>
      <c r="D1155">
        <v>0</v>
      </c>
      <c r="E1155">
        <v>0</v>
      </c>
      <c r="F1155">
        <v>0</v>
      </c>
      <c r="G1155">
        <v>0</v>
      </c>
      <c r="H1155">
        <v>0</v>
      </c>
      <c r="I1155">
        <v>0</v>
      </c>
      <c r="J1155">
        <v>5</v>
      </c>
      <c r="K1155">
        <v>3.14</v>
      </c>
      <c r="L1155">
        <v>37768</v>
      </c>
      <c r="M1155" s="1">
        <v>46233</v>
      </c>
    </row>
    <row r="1156" spans="1:13" x14ac:dyDescent="0.2">
      <c r="A1156" t="s">
        <v>230</v>
      </c>
      <c r="B1156" s="1">
        <v>44742</v>
      </c>
      <c r="C1156" s="1">
        <v>44713</v>
      </c>
      <c r="D1156">
        <v>0</v>
      </c>
      <c r="E1156">
        <v>0</v>
      </c>
      <c r="F1156">
        <v>0</v>
      </c>
      <c r="G1156">
        <v>0</v>
      </c>
      <c r="H1156">
        <v>0</v>
      </c>
      <c r="I1156">
        <v>0</v>
      </c>
      <c r="J1156">
        <v>5</v>
      </c>
      <c r="K1156">
        <v>3.14</v>
      </c>
      <c r="L1156">
        <v>37768</v>
      </c>
      <c r="M1156" s="1">
        <v>46233</v>
      </c>
    </row>
    <row r="1157" spans="1:13" x14ac:dyDescent="0.2">
      <c r="A1157" t="s">
        <v>230</v>
      </c>
      <c r="B1157" s="1">
        <v>44227</v>
      </c>
      <c r="C1157" s="1">
        <v>44197</v>
      </c>
      <c r="D1157">
        <v>0</v>
      </c>
      <c r="E1157">
        <v>0</v>
      </c>
      <c r="F1157">
        <v>0</v>
      </c>
      <c r="G1157">
        <v>0</v>
      </c>
      <c r="H1157">
        <v>0</v>
      </c>
      <c r="I1157">
        <v>0</v>
      </c>
      <c r="J1157">
        <v>5</v>
      </c>
      <c r="K1157">
        <v>3.14</v>
      </c>
      <c r="L1157">
        <v>37768</v>
      </c>
      <c r="M1157" s="1">
        <v>46233</v>
      </c>
    </row>
    <row r="1158" spans="1:13" x14ac:dyDescent="0.2">
      <c r="A1158" t="s">
        <v>230</v>
      </c>
      <c r="B1158" s="1">
        <v>44865</v>
      </c>
      <c r="C1158" s="1">
        <v>44835</v>
      </c>
      <c r="D1158">
        <v>0</v>
      </c>
      <c r="E1158">
        <v>0</v>
      </c>
      <c r="F1158">
        <v>0</v>
      </c>
      <c r="G1158">
        <v>0</v>
      </c>
      <c r="H1158">
        <v>0</v>
      </c>
      <c r="I1158">
        <v>0</v>
      </c>
      <c r="J1158">
        <v>5</v>
      </c>
      <c r="K1158">
        <v>3.14</v>
      </c>
      <c r="L1158">
        <v>37768</v>
      </c>
      <c r="M1158" s="1">
        <v>46233</v>
      </c>
    </row>
    <row r="1159" spans="1:13" x14ac:dyDescent="0.2">
      <c r="A1159" t="s">
        <v>230</v>
      </c>
      <c r="B1159" s="1">
        <v>44530</v>
      </c>
      <c r="C1159" s="1">
        <v>44501</v>
      </c>
      <c r="D1159">
        <v>0</v>
      </c>
      <c r="E1159">
        <v>0</v>
      </c>
      <c r="F1159">
        <v>0</v>
      </c>
      <c r="G1159">
        <v>0</v>
      </c>
      <c r="H1159">
        <v>0</v>
      </c>
      <c r="I1159">
        <v>0</v>
      </c>
      <c r="J1159">
        <v>5</v>
      </c>
      <c r="K1159">
        <v>3.14</v>
      </c>
      <c r="L1159">
        <v>37768</v>
      </c>
      <c r="M1159" s="1">
        <v>46233</v>
      </c>
    </row>
    <row r="1160" spans="1:13" x14ac:dyDescent="0.2">
      <c r="A1160" t="s">
        <v>230</v>
      </c>
      <c r="B1160" s="1">
        <v>44592</v>
      </c>
      <c r="C1160" s="1">
        <v>44562</v>
      </c>
      <c r="D1160">
        <v>0</v>
      </c>
      <c r="E1160">
        <v>0</v>
      </c>
      <c r="F1160">
        <v>0</v>
      </c>
      <c r="G1160">
        <v>0</v>
      </c>
      <c r="H1160">
        <v>0</v>
      </c>
      <c r="I1160">
        <v>0</v>
      </c>
      <c r="J1160">
        <v>5</v>
      </c>
      <c r="K1160">
        <v>3.14</v>
      </c>
      <c r="L1160">
        <v>37768</v>
      </c>
      <c r="M1160" s="1">
        <v>46233</v>
      </c>
    </row>
    <row r="1161" spans="1:13" x14ac:dyDescent="0.2">
      <c r="A1161" t="s">
        <v>230</v>
      </c>
      <c r="B1161" s="1">
        <v>44469</v>
      </c>
      <c r="C1161" s="1">
        <v>44440</v>
      </c>
      <c r="D1161">
        <v>0</v>
      </c>
      <c r="E1161">
        <v>0</v>
      </c>
      <c r="F1161">
        <v>0</v>
      </c>
      <c r="G1161">
        <v>0</v>
      </c>
      <c r="H1161">
        <v>0</v>
      </c>
      <c r="I1161">
        <v>0</v>
      </c>
      <c r="J1161">
        <v>5</v>
      </c>
      <c r="K1161">
        <v>3.14</v>
      </c>
      <c r="L1161">
        <v>37768</v>
      </c>
      <c r="M1161" s="1">
        <v>46233</v>
      </c>
    </row>
    <row r="1162" spans="1:13" x14ac:dyDescent="0.2">
      <c r="A1162" t="s">
        <v>230</v>
      </c>
      <c r="B1162" s="1">
        <v>44895</v>
      </c>
      <c r="C1162" s="1">
        <v>44866</v>
      </c>
      <c r="D1162">
        <v>0</v>
      </c>
      <c r="E1162">
        <v>0</v>
      </c>
      <c r="F1162">
        <v>0</v>
      </c>
      <c r="G1162">
        <v>0</v>
      </c>
      <c r="H1162">
        <v>0</v>
      </c>
      <c r="I1162">
        <v>0</v>
      </c>
      <c r="J1162">
        <v>5</v>
      </c>
      <c r="K1162">
        <v>3.14</v>
      </c>
      <c r="L1162">
        <v>37768</v>
      </c>
      <c r="M1162" s="1">
        <v>46233</v>
      </c>
    </row>
    <row r="1163" spans="1:13" x14ac:dyDescent="0.2">
      <c r="A1163" t="s">
        <v>230</v>
      </c>
      <c r="B1163" s="1">
        <v>44712</v>
      </c>
      <c r="C1163" s="1">
        <v>44682</v>
      </c>
      <c r="D1163">
        <v>0</v>
      </c>
      <c r="E1163">
        <v>0</v>
      </c>
      <c r="F1163">
        <v>0</v>
      </c>
      <c r="G1163">
        <v>0</v>
      </c>
      <c r="H1163">
        <v>0</v>
      </c>
      <c r="I1163">
        <v>0</v>
      </c>
      <c r="J1163">
        <v>5</v>
      </c>
      <c r="K1163">
        <v>3.14</v>
      </c>
      <c r="L1163">
        <v>37768</v>
      </c>
      <c r="M1163" s="1">
        <v>46233</v>
      </c>
    </row>
    <row r="1164" spans="1:13" x14ac:dyDescent="0.2">
      <c r="A1164" t="s">
        <v>230</v>
      </c>
      <c r="B1164" s="1">
        <v>45230</v>
      </c>
      <c r="C1164" s="1">
        <v>45200</v>
      </c>
      <c r="D1164">
        <v>0</v>
      </c>
      <c r="E1164">
        <v>0</v>
      </c>
      <c r="F1164">
        <v>0</v>
      </c>
      <c r="G1164">
        <v>0</v>
      </c>
      <c r="H1164">
        <v>0</v>
      </c>
      <c r="I1164">
        <v>0</v>
      </c>
      <c r="J1164">
        <v>5</v>
      </c>
      <c r="K1164">
        <v>3.14</v>
      </c>
      <c r="L1164">
        <v>37768</v>
      </c>
      <c r="M1164" s="1">
        <v>46233</v>
      </c>
    </row>
    <row r="1165" spans="1:13" x14ac:dyDescent="0.2">
      <c r="A1165" t="s">
        <v>230</v>
      </c>
      <c r="B1165" s="1">
        <v>44926</v>
      </c>
      <c r="C1165" s="1">
        <v>44896</v>
      </c>
      <c r="D1165">
        <v>0</v>
      </c>
      <c r="E1165">
        <v>0</v>
      </c>
      <c r="F1165">
        <v>0</v>
      </c>
      <c r="G1165">
        <v>0</v>
      </c>
      <c r="H1165">
        <v>0</v>
      </c>
      <c r="I1165">
        <v>0</v>
      </c>
      <c r="J1165">
        <v>5</v>
      </c>
      <c r="K1165">
        <v>3.14</v>
      </c>
      <c r="L1165">
        <v>37768</v>
      </c>
      <c r="M1165" s="1">
        <v>46233</v>
      </c>
    </row>
    <row r="1166" spans="1:13" x14ac:dyDescent="0.2">
      <c r="A1166" t="s">
        <v>230</v>
      </c>
      <c r="B1166" s="1">
        <v>45138</v>
      </c>
      <c r="C1166" s="1">
        <v>45108</v>
      </c>
      <c r="D1166">
        <v>0</v>
      </c>
      <c r="E1166">
        <v>0</v>
      </c>
      <c r="F1166">
        <v>0</v>
      </c>
      <c r="G1166">
        <v>0</v>
      </c>
      <c r="H1166">
        <v>0</v>
      </c>
      <c r="I1166">
        <v>0</v>
      </c>
      <c r="J1166">
        <v>5</v>
      </c>
      <c r="K1166">
        <v>3.14</v>
      </c>
      <c r="L1166">
        <v>37768</v>
      </c>
      <c r="M1166" s="1">
        <v>46233</v>
      </c>
    </row>
    <row r="1167" spans="1:13" x14ac:dyDescent="0.2">
      <c r="A1167" t="s">
        <v>230</v>
      </c>
      <c r="B1167" s="1">
        <v>45046</v>
      </c>
      <c r="C1167" s="1">
        <v>45017</v>
      </c>
      <c r="D1167">
        <v>0</v>
      </c>
      <c r="E1167">
        <v>0</v>
      </c>
      <c r="F1167">
        <v>0</v>
      </c>
      <c r="G1167">
        <v>0</v>
      </c>
      <c r="H1167">
        <v>0</v>
      </c>
      <c r="I1167">
        <v>0</v>
      </c>
      <c r="J1167">
        <v>5</v>
      </c>
      <c r="K1167">
        <v>3.14</v>
      </c>
      <c r="L1167">
        <v>37768</v>
      </c>
      <c r="M1167" s="1">
        <v>46233</v>
      </c>
    </row>
    <row r="1168" spans="1:13" x14ac:dyDescent="0.2">
      <c r="A1168" t="s">
        <v>230</v>
      </c>
      <c r="B1168" s="1">
        <v>44561</v>
      </c>
      <c r="C1168" s="1">
        <v>44531</v>
      </c>
      <c r="D1168">
        <v>0</v>
      </c>
      <c r="E1168">
        <v>0</v>
      </c>
      <c r="F1168">
        <v>0</v>
      </c>
      <c r="G1168">
        <v>0</v>
      </c>
      <c r="H1168">
        <v>0</v>
      </c>
      <c r="I1168">
        <v>0</v>
      </c>
      <c r="J1168">
        <v>5</v>
      </c>
      <c r="K1168">
        <v>3.14</v>
      </c>
      <c r="L1168">
        <v>37768</v>
      </c>
      <c r="M1168" s="1">
        <v>46233</v>
      </c>
    </row>
    <row r="1169" spans="1:13" x14ac:dyDescent="0.2">
      <c r="A1169" t="s">
        <v>230</v>
      </c>
      <c r="B1169" s="1">
        <v>44347</v>
      </c>
      <c r="C1169" s="1">
        <v>44317</v>
      </c>
      <c r="D1169">
        <v>0</v>
      </c>
      <c r="E1169">
        <v>0</v>
      </c>
      <c r="F1169">
        <v>0</v>
      </c>
      <c r="G1169">
        <v>0</v>
      </c>
      <c r="H1169">
        <v>0</v>
      </c>
      <c r="I1169">
        <v>0</v>
      </c>
      <c r="J1169">
        <v>5</v>
      </c>
      <c r="K1169">
        <v>3.14</v>
      </c>
      <c r="L1169">
        <v>37768</v>
      </c>
      <c r="M1169" s="1">
        <v>46233</v>
      </c>
    </row>
    <row r="1170" spans="1:13" x14ac:dyDescent="0.2">
      <c r="A1170" t="s">
        <v>230</v>
      </c>
      <c r="B1170" s="1">
        <v>44620</v>
      </c>
      <c r="C1170" s="1">
        <v>44593</v>
      </c>
      <c r="D1170">
        <v>0</v>
      </c>
      <c r="E1170">
        <v>0</v>
      </c>
      <c r="F1170">
        <v>0</v>
      </c>
      <c r="G1170">
        <v>0</v>
      </c>
      <c r="H1170">
        <v>0</v>
      </c>
      <c r="I1170">
        <v>0</v>
      </c>
      <c r="J1170">
        <v>5</v>
      </c>
      <c r="K1170">
        <v>3.14</v>
      </c>
      <c r="L1170">
        <v>37768</v>
      </c>
      <c r="M1170" s="1">
        <v>46233</v>
      </c>
    </row>
    <row r="1171" spans="1:13" x14ac:dyDescent="0.2">
      <c r="A1171" t="s">
        <v>230</v>
      </c>
      <c r="B1171" s="1">
        <v>44804</v>
      </c>
      <c r="C1171" s="1">
        <v>44774</v>
      </c>
      <c r="D1171">
        <v>0</v>
      </c>
      <c r="E1171">
        <v>0</v>
      </c>
      <c r="F1171">
        <v>0</v>
      </c>
      <c r="G1171">
        <v>0</v>
      </c>
      <c r="H1171">
        <v>0</v>
      </c>
      <c r="I1171">
        <v>0</v>
      </c>
      <c r="J1171">
        <v>5</v>
      </c>
      <c r="K1171">
        <v>3.14</v>
      </c>
      <c r="L1171">
        <v>37768</v>
      </c>
      <c r="M1171" s="1">
        <v>46233</v>
      </c>
    </row>
    <row r="1172" spans="1:13" x14ac:dyDescent="0.2">
      <c r="A1172" t="s">
        <v>230</v>
      </c>
      <c r="B1172" s="1">
        <v>44439</v>
      </c>
      <c r="C1172" s="1">
        <v>44409</v>
      </c>
      <c r="D1172">
        <v>0</v>
      </c>
      <c r="E1172">
        <v>0</v>
      </c>
      <c r="F1172">
        <v>0</v>
      </c>
      <c r="G1172">
        <v>0</v>
      </c>
      <c r="H1172">
        <v>0</v>
      </c>
      <c r="I1172">
        <v>0</v>
      </c>
      <c r="J1172">
        <v>5</v>
      </c>
      <c r="K1172">
        <v>3.14</v>
      </c>
      <c r="L1172">
        <v>37768</v>
      </c>
      <c r="M1172" s="1">
        <v>46233</v>
      </c>
    </row>
    <row r="1173" spans="1:13" x14ac:dyDescent="0.2">
      <c r="A1173" t="s">
        <v>230</v>
      </c>
      <c r="B1173" s="1">
        <v>45077</v>
      </c>
      <c r="C1173" s="1">
        <v>45047</v>
      </c>
      <c r="D1173">
        <v>0</v>
      </c>
      <c r="E1173">
        <v>0</v>
      </c>
      <c r="F1173">
        <v>0</v>
      </c>
      <c r="G1173">
        <v>0</v>
      </c>
      <c r="H1173">
        <v>0</v>
      </c>
      <c r="I1173">
        <v>0</v>
      </c>
      <c r="J1173">
        <v>5</v>
      </c>
      <c r="K1173">
        <v>3.14</v>
      </c>
      <c r="L1173">
        <v>37768</v>
      </c>
      <c r="M1173" s="1">
        <v>46233</v>
      </c>
    </row>
    <row r="1174" spans="1:13" x14ac:dyDescent="0.2">
      <c r="A1174" t="s">
        <v>230</v>
      </c>
      <c r="B1174" s="1">
        <v>45199</v>
      </c>
      <c r="C1174" s="1">
        <v>45170</v>
      </c>
      <c r="D1174">
        <v>0</v>
      </c>
      <c r="E1174">
        <v>0</v>
      </c>
      <c r="F1174">
        <v>0</v>
      </c>
      <c r="G1174">
        <v>0</v>
      </c>
      <c r="H1174">
        <v>0</v>
      </c>
      <c r="I1174">
        <v>0</v>
      </c>
      <c r="J1174">
        <v>5</v>
      </c>
      <c r="K1174">
        <v>3.14</v>
      </c>
      <c r="L1174">
        <v>37768</v>
      </c>
      <c r="M1174" s="1">
        <v>46233</v>
      </c>
    </row>
    <row r="1175" spans="1:13" x14ac:dyDescent="0.2">
      <c r="A1175" t="s">
        <v>230</v>
      </c>
      <c r="B1175" s="1">
        <v>44316</v>
      </c>
      <c r="C1175" s="1">
        <v>44287</v>
      </c>
      <c r="D1175">
        <v>0</v>
      </c>
      <c r="E1175">
        <v>0</v>
      </c>
      <c r="F1175">
        <v>0</v>
      </c>
      <c r="G1175">
        <v>0</v>
      </c>
      <c r="H1175">
        <v>0</v>
      </c>
      <c r="I1175">
        <v>0</v>
      </c>
      <c r="J1175">
        <v>5</v>
      </c>
      <c r="K1175">
        <v>3.14</v>
      </c>
      <c r="L1175">
        <v>37768</v>
      </c>
      <c r="M1175" s="1">
        <v>46233</v>
      </c>
    </row>
    <row r="1176" spans="1:13" x14ac:dyDescent="0.2">
      <c r="A1176" t="s">
        <v>230</v>
      </c>
      <c r="B1176" s="1">
        <v>44773</v>
      </c>
      <c r="C1176" s="1">
        <v>44743</v>
      </c>
      <c r="D1176">
        <v>0</v>
      </c>
      <c r="E1176">
        <v>0</v>
      </c>
      <c r="F1176">
        <v>0</v>
      </c>
      <c r="G1176">
        <v>0</v>
      </c>
      <c r="H1176">
        <v>0</v>
      </c>
      <c r="I1176">
        <v>0</v>
      </c>
      <c r="J1176">
        <v>5</v>
      </c>
      <c r="K1176">
        <v>3.14</v>
      </c>
      <c r="L1176">
        <v>37768</v>
      </c>
      <c r="M1176" s="1">
        <v>46233</v>
      </c>
    </row>
    <row r="1177" spans="1:13" x14ac:dyDescent="0.2">
      <c r="A1177" t="s">
        <v>230</v>
      </c>
      <c r="B1177" s="1">
        <v>45260</v>
      </c>
      <c r="C1177" s="1">
        <v>45231</v>
      </c>
      <c r="D1177">
        <v>0</v>
      </c>
      <c r="E1177">
        <v>0</v>
      </c>
      <c r="F1177">
        <v>0</v>
      </c>
      <c r="G1177">
        <v>0</v>
      </c>
      <c r="H1177">
        <v>0</v>
      </c>
      <c r="I1177">
        <v>0</v>
      </c>
      <c r="J1177">
        <v>5</v>
      </c>
      <c r="K1177">
        <v>3.14</v>
      </c>
      <c r="L1177">
        <v>37768</v>
      </c>
      <c r="M1177" s="1">
        <v>46233</v>
      </c>
    </row>
    <row r="1178" spans="1:13" x14ac:dyDescent="0.2">
      <c r="A1178" t="s">
        <v>150</v>
      </c>
      <c r="B1178" s="1">
        <v>44957</v>
      </c>
      <c r="C1178" s="1">
        <v>44927</v>
      </c>
      <c r="D1178">
        <v>0</v>
      </c>
      <c r="E1178">
        <v>0</v>
      </c>
      <c r="F1178">
        <v>0</v>
      </c>
      <c r="G1178">
        <v>0</v>
      </c>
      <c r="H1178">
        <v>0</v>
      </c>
      <c r="I1178">
        <v>0</v>
      </c>
      <c r="J1178">
        <v>3</v>
      </c>
      <c r="K1178">
        <v>7.39</v>
      </c>
      <c r="L1178">
        <v>102700</v>
      </c>
      <c r="M1178" s="1">
        <v>46233</v>
      </c>
    </row>
    <row r="1179" spans="1:13" x14ac:dyDescent="0.2">
      <c r="A1179" t="s">
        <v>150</v>
      </c>
      <c r="B1179" s="1">
        <v>44865</v>
      </c>
      <c r="C1179" s="1">
        <v>44835</v>
      </c>
      <c r="D1179">
        <v>0</v>
      </c>
      <c r="E1179">
        <v>0</v>
      </c>
      <c r="F1179">
        <v>0</v>
      </c>
      <c r="G1179">
        <v>0</v>
      </c>
      <c r="H1179">
        <v>0</v>
      </c>
      <c r="I1179">
        <v>0</v>
      </c>
      <c r="J1179">
        <v>3</v>
      </c>
      <c r="K1179">
        <v>7.39</v>
      </c>
      <c r="L1179">
        <v>102700</v>
      </c>
      <c r="M1179" s="1">
        <v>46233</v>
      </c>
    </row>
    <row r="1180" spans="1:13" x14ac:dyDescent="0.2">
      <c r="A1180" t="s">
        <v>150</v>
      </c>
      <c r="B1180" s="1">
        <v>44227</v>
      </c>
      <c r="C1180" s="1">
        <v>44197</v>
      </c>
      <c r="D1180">
        <v>0</v>
      </c>
      <c r="E1180">
        <v>0</v>
      </c>
      <c r="F1180">
        <v>0</v>
      </c>
      <c r="G1180">
        <v>0</v>
      </c>
      <c r="H1180">
        <v>0</v>
      </c>
      <c r="I1180">
        <v>0</v>
      </c>
      <c r="J1180">
        <v>3</v>
      </c>
      <c r="K1180">
        <v>7.39</v>
      </c>
      <c r="L1180">
        <v>102700</v>
      </c>
      <c r="M1180" s="1">
        <v>46233</v>
      </c>
    </row>
    <row r="1181" spans="1:13" x14ac:dyDescent="0.2">
      <c r="A1181" t="s">
        <v>150</v>
      </c>
      <c r="B1181" s="1">
        <v>44469</v>
      </c>
      <c r="C1181" s="1">
        <v>44440</v>
      </c>
      <c r="D1181">
        <v>0</v>
      </c>
      <c r="E1181">
        <v>0</v>
      </c>
      <c r="F1181">
        <v>0</v>
      </c>
      <c r="G1181">
        <v>0</v>
      </c>
      <c r="H1181">
        <v>0</v>
      </c>
      <c r="I1181">
        <v>0</v>
      </c>
      <c r="J1181">
        <v>3</v>
      </c>
      <c r="K1181">
        <v>7.39</v>
      </c>
      <c r="L1181">
        <v>102700</v>
      </c>
      <c r="M1181" s="1">
        <v>46233</v>
      </c>
    </row>
    <row r="1182" spans="1:13" x14ac:dyDescent="0.2">
      <c r="A1182" t="s">
        <v>150</v>
      </c>
      <c r="B1182" s="1">
        <v>44773</v>
      </c>
      <c r="C1182" s="1">
        <v>44743</v>
      </c>
      <c r="D1182">
        <v>0</v>
      </c>
      <c r="E1182">
        <v>0</v>
      </c>
      <c r="F1182">
        <v>0</v>
      </c>
      <c r="G1182">
        <v>0</v>
      </c>
      <c r="H1182">
        <v>0</v>
      </c>
      <c r="I1182">
        <v>0</v>
      </c>
      <c r="J1182">
        <v>3</v>
      </c>
      <c r="K1182">
        <v>7.39</v>
      </c>
      <c r="L1182">
        <v>102700</v>
      </c>
      <c r="M1182" s="1">
        <v>46233</v>
      </c>
    </row>
    <row r="1183" spans="1:13" x14ac:dyDescent="0.2">
      <c r="A1183" t="s">
        <v>150</v>
      </c>
      <c r="B1183" s="1">
        <v>44651</v>
      </c>
      <c r="C1183" s="1">
        <v>44621</v>
      </c>
      <c r="D1183">
        <v>0</v>
      </c>
      <c r="E1183">
        <v>0</v>
      </c>
      <c r="F1183">
        <v>0</v>
      </c>
      <c r="G1183">
        <v>0</v>
      </c>
      <c r="H1183">
        <v>0</v>
      </c>
      <c r="I1183">
        <v>0</v>
      </c>
      <c r="J1183">
        <v>3</v>
      </c>
      <c r="K1183">
        <v>7.39</v>
      </c>
      <c r="L1183">
        <v>102700</v>
      </c>
      <c r="M1183" s="1">
        <v>46233</v>
      </c>
    </row>
    <row r="1184" spans="1:13" x14ac:dyDescent="0.2">
      <c r="A1184" t="s">
        <v>150</v>
      </c>
      <c r="B1184" s="1">
        <v>44926</v>
      </c>
      <c r="C1184" s="1">
        <v>44896</v>
      </c>
      <c r="D1184">
        <v>0</v>
      </c>
      <c r="E1184">
        <v>0</v>
      </c>
      <c r="F1184">
        <v>0</v>
      </c>
      <c r="G1184">
        <v>0</v>
      </c>
      <c r="H1184">
        <v>0</v>
      </c>
      <c r="I1184">
        <v>0</v>
      </c>
      <c r="J1184">
        <v>3</v>
      </c>
      <c r="K1184">
        <v>7.39</v>
      </c>
      <c r="L1184">
        <v>102700</v>
      </c>
      <c r="M1184" s="1">
        <v>46233</v>
      </c>
    </row>
    <row r="1185" spans="1:13" x14ac:dyDescent="0.2">
      <c r="A1185" t="s">
        <v>150</v>
      </c>
      <c r="B1185" s="1">
        <v>44439</v>
      </c>
      <c r="C1185" s="1">
        <v>44409</v>
      </c>
      <c r="D1185">
        <v>0</v>
      </c>
      <c r="E1185">
        <v>0</v>
      </c>
      <c r="F1185">
        <v>0</v>
      </c>
      <c r="G1185">
        <v>0</v>
      </c>
      <c r="H1185">
        <v>0</v>
      </c>
      <c r="I1185">
        <v>0</v>
      </c>
      <c r="J1185">
        <v>3</v>
      </c>
      <c r="K1185">
        <v>7.39</v>
      </c>
      <c r="L1185">
        <v>102700</v>
      </c>
      <c r="M1185" s="1">
        <v>46233</v>
      </c>
    </row>
    <row r="1186" spans="1:13" x14ac:dyDescent="0.2">
      <c r="A1186" t="s">
        <v>150</v>
      </c>
      <c r="B1186" s="1">
        <v>45016</v>
      </c>
      <c r="C1186" s="1">
        <v>44986</v>
      </c>
      <c r="D1186">
        <v>0</v>
      </c>
      <c r="E1186">
        <v>0</v>
      </c>
      <c r="F1186">
        <v>0</v>
      </c>
      <c r="G1186">
        <v>0</v>
      </c>
      <c r="H1186">
        <v>0</v>
      </c>
      <c r="I1186">
        <v>0</v>
      </c>
      <c r="J1186">
        <v>3</v>
      </c>
      <c r="K1186">
        <v>7.39</v>
      </c>
      <c r="L1186">
        <v>102700</v>
      </c>
      <c r="M1186" s="1">
        <v>46233</v>
      </c>
    </row>
    <row r="1187" spans="1:13" x14ac:dyDescent="0.2">
      <c r="A1187" t="s">
        <v>150</v>
      </c>
      <c r="B1187" s="1">
        <v>44620</v>
      </c>
      <c r="C1187" s="1">
        <v>44593</v>
      </c>
      <c r="D1187">
        <v>0</v>
      </c>
      <c r="E1187">
        <v>0</v>
      </c>
      <c r="F1187">
        <v>0</v>
      </c>
      <c r="G1187">
        <v>0</v>
      </c>
      <c r="H1187">
        <v>0</v>
      </c>
      <c r="I1187">
        <v>0</v>
      </c>
      <c r="J1187">
        <v>3</v>
      </c>
      <c r="K1187">
        <v>7.39</v>
      </c>
      <c r="L1187">
        <v>102700</v>
      </c>
      <c r="M1187" s="1">
        <v>46233</v>
      </c>
    </row>
    <row r="1188" spans="1:13" x14ac:dyDescent="0.2">
      <c r="A1188" t="s">
        <v>150</v>
      </c>
      <c r="B1188" s="1">
        <v>44712</v>
      </c>
      <c r="C1188" s="1">
        <v>44682</v>
      </c>
      <c r="D1188">
        <v>0</v>
      </c>
      <c r="E1188">
        <v>0</v>
      </c>
      <c r="F1188">
        <v>0</v>
      </c>
      <c r="G1188">
        <v>0</v>
      </c>
      <c r="H1188">
        <v>0</v>
      </c>
      <c r="I1188">
        <v>0</v>
      </c>
      <c r="J1188">
        <v>3</v>
      </c>
      <c r="K1188">
        <v>7.39</v>
      </c>
      <c r="L1188">
        <v>102700</v>
      </c>
      <c r="M1188" s="1">
        <v>46233</v>
      </c>
    </row>
    <row r="1189" spans="1:13" x14ac:dyDescent="0.2">
      <c r="A1189" t="s">
        <v>150</v>
      </c>
      <c r="B1189" s="1">
        <v>45077</v>
      </c>
      <c r="C1189" s="1">
        <v>45047</v>
      </c>
      <c r="D1189">
        <v>0</v>
      </c>
      <c r="E1189">
        <v>0</v>
      </c>
      <c r="F1189">
        <v>0</v>
      </c>
      <c r="G1189">
        <v>0</v>
      </c>
      <c r="H1189">
        <v>0</v>
      </c>
      <c r="I1189">
        <v>0</v>
      </c>
      <c r="J1189">
        <v>3</v>
      </c>
      <c r="K1189">
        <v>7.39</v>
      </c>
      <c r="L1189">
        <v>102700</v>
      </c>
      <c r="M1189" s="1">
        <v>46233</v>
      </c>
    </row>
    <row r="1190" spans="1:13" x14ac:dyDescent="0.2">
      <c r="A1190" t="s">
        <v>150</v>
      </c>
      <c r="B1190" s="1">
        <v>44834</v>
      </c>
      <c r="C1190" s="1">
        <v>44805</v>
      </c>
      <c r="D1190">
        <v>0</v>
      </c>
      <c r="E1190">
        <v>0</v>
      </c>
      <c r="F1190">
        <v>0</v>
      </c>
      <c r="G1190">
        <v>0</v>
      </c>
      <c r="H1190">
        <v>0</v>
      </c>
      <c r="I1190">
        <v>0</v>
      </c>
      <c r="J1190">
        <v>3</v>
      </c>
      <c r="K1190">
        <v>7.39</v>
      </c>
      <c r="L1190">
        <v>102700</v>
      </c>
      <c r="M1190" s="1">
        <v>46233</v>
      </c>
    </row>
    <row r="1191" spans="1:13" x14ac:dyDescent="0.2">
      <c r="A1191" t="s">
        <v>150</v>
      </c>
      <c r="B1191" s="1">
        <v>44347</v>
      </c>
      <c r="C1191" s="1">
        <v>44317</v>
      </c>
      <c r="D1191">
        <v>0</v>
      </c>
      <c r="E1191">
        <v>0</v>
      </c>
      <c r="F1191">
        <v>0</v>
      </c>
      <c r="G1191">
        <v>0</v>
      </c>
      <c r="H1191">
        <v>0</v>
      </c>
      <c r="I1191">
        <v>0</v>
      </c>
      <c r="J1191">
        <v>3</v>
      </c>
      <c r="K1191">
        <v>7.39</v>
      </c>
      <c r="L1191">
        <v>102700</v>
      </c>
      <c r="M1191" s="1">
        <v>46233</v>
      </c>
    </row>
    <row r="1192" spans="1:13" x14ac:dyDescent="0.2">
      <c r="A1192" t="s">
        <v>150</v>
      </c>
      <c r="B1192" s="1">
        <v>44592</v>
      </c>
      <c r="C1192" s="1">
        <v>44562</v>
      </c>
      <c r="D1192">
        <v>0</v>
      </c>
      <c r="E1192">
        <v>0</v>
      </c>
      <c r="F1192">
        <v>0</v>
      </c>
      <c r="G1192">
        <v>0</v>
      </c>
      <c r="H1192">
        <v>0</v>
      </c>
      <c r="I1192">
        <v>0</v>
      </c>
      <c r="J1192">
        <v>3</v>
      </c>
      <c r="K1192">
        <v>7.39</v>
      </c>
      <c r="L1192">
        <v>102700</v>
      </c>
      <c r="M1192" s="1">
        <v>46233</v>
      </c>
    </row>
    <row r="1193" spans="1:13" x14ac:dyDescent="0.2">
      <c r="A1193" t="s">
        <v>150</v>
      </c>
      <c r="B1193" s="1">
        <v>44561</v>
      </c>
      <c r="C1193" s="1">
        <v>44531</v>
      </c>
      <c r="D1193">
        <v>0</v>
      </c>
      <c r="E1193">
        <v>0</v>
      </c>
      <c r="F1193">
        <v>0</v>
      </c>
      <c r="G1193">
        <v>0</v>
      </c>
      <c r="H1193">
        <v>0</v>
      </c>
      <c r="I1193">
        <v>0</v>
      </c>
      <c r="J1193">
        <v>3</v>
      </c>
      <c r="K1193">
        <v>7.39</v>
      </c>
      <c r="L1193">
        <v>102700</v>
      </c>
      <c r="M1193" s="1">
        <v>46233</v>
      </c>
    </row>
    <row r="1194" spans="1:13" x14ac:dyDescent="0.2">
      <c r="A1194" t="s">
        <v>150</v>
      </c>
      <c r="B1194" s="1">
        <v>44804</v>
      </c>
      <c r="C1194" s="1">
        <v>44774</v>
      </c>
      <c r="D1194">
        <v>0</v>
      </c>
      <c r="E1194">
        <v>0</v>
      </c>
      <c r="F1194">
        <v>0</v>
      </c>
      <c r="G1194">
        <v>0</v>
      </c>
      <c r="H1194">
        <v>0</v>
      </c>
      <c r="I1194">
        <v>0</v>
      </c>
      <c r="J1194">
        <v>3</v>
      </c>
      <c r="K1194">
        <v>7.39</v>
      </c>
      <c r="L1194">
        <v>102700</v>
      </c>
      <c r="M1194" s="1">
        <v>46233</v>
      </c>
    </row>
    <row r="1195" spans="1:13" x14ac:dyDescent="0.2">
      <c r="A1195" t="s">
        <v>150</v>
      </c>
      <c r="B1195" s="1">
        <v>44500</v>
      </c>
      <c r="C1195" s="1">
        <v>44470</v>
      </c>
      <c r="D1195">
        <v>0</v>
      </c>
      <c r="E1195">
        <v>0</v>
      </c>
      <c r="F1195">
        <v>0</v>
      </c>
      <c r="G1195">
        <v>0</v>
      </c>
      <c r="H1195">
        <v>0</v>
      </c>
      <c r="I1195">
        <v>0</v>
      </c>
      <c r="J1195">
        <v>3</v>
      </c>
      <c r="K1195">
        <v>7.39</v>
      </c>
      <c r="L1195">
        <v>102700</v>
      </c>
      <c r="M1195" s="1">
        <v>46233</v>
      </c>
    </row>
    <row r="1196" spans="1:13" x14ac:dyDescent="0.2">
      <c r="A1196" t="s">
        <v>150</v>
      </c>
      <c r="B1196" s="1">
        <v>44895</v>
      </c>
      <c r="C1196" s="1">
        <v>44866</v>
      </c>
      <c r="D1196">
        <v>0</v>
      </c>
      <c r="E1196">
        <v>0</v>
      </c>
      <c r="F1196">
        <v>0</v>
      </c>
      <c r="G1196">
        <v>0</v>
      </c>
      <c r="H1196">
        <v>0</v>
      </c>
      <c r="I1196">
        <v>0</v>
      </c>
      <c r="J1196">
        <v>3</v>
      </c>
      <c r="K1196">
        <v>7.39</v>
      </c>
      <c r="L1196">
        <v>102700</v>
      </c>
      <c r="M1196" s="1">
        <v>46233</v>
      </c>
    </row>
    <row r="1197" spans="1:13" x14ac:dyDescent="0.2">
      <c r="A1197" t="s">
        <v>150</v>
      </c>
      <c r="B1197" s="1">
        <v>44408</v>
      </c>
      <c r="C1197" s="1">
        <v>44378</v>
      </c>
      <c r="D1197">
        <v>0</v>
      </c>
      <c r="E1197">
        <v>0</v>
      </c>
      <c r="F1197">
        <v>0</v>
      </c>
      <c r="G1197">
        <v>0</v>
      </c>
      <c r="H1197">
        <v>0</v>
      </c>
      <c r="I1197">
        <v>0</v>
      </c>
      <c r="J1197">
        <v>3</v>
      </c>
      <c r="K1197">
        <v>7.39</v>
      </c>
      <c r="L1197">
        <v>102700</v>
      </c>
      <c r="M1197" s="1">
        <v>46233</v>
      </c>
    </row>
    <row r="1198" spans="1:13" x14ac:dyDescent="0.2">
      <c r="A1198" t="s">
        <v>150</v>
      </c>
      <c r="B1198" s="1">
        <v>44530</v>
      </c>
      <c r="C1198" s="1">
        <v>44501</v>
      </c>
      <c r="D1198">
        <v>0</v>
      </c>
      <c r="E1198">
        <v>0</v>
      </c>
      <c r="F1198">
        <v>0</v>
      </c>
      <c r="G1198">
        <v>0</v>
      </c>
      <c r="H1198">
        <v>0</v>
      </c>
      <c r="I1198">
        <v>0</v>
      </c>
      <c r="J1198">
        <v>3</v>
      </c>
      <c r="K1198">
        <v>7.39</v>
      </c>
      <c r="L1198">
        <v>102700</v>
      </c>
      <c r="M1198" s="1">
        <v>46233</v>
      </c>
    </row>
    <row r="1199" spans="1:13" x14ac:dyDescent="0.2">
      <c r="A1199" t="s">
        <v>150</v>
      </c>
      <c r="B1199" s="1">
        <v>44377</v>
      </c>
      <c r="C1199" s="1">
        <v>44348</v>
      </c>
      <c r="D1199">
        <v>0</v>
      </c>
      <c r="E1199">
        <v>0</v>
      </c>
      <c r="F1199">
        <v>0</v>
      </c>
      <c r="G1199">
        <v>0</v>
      </c>
      <c r="H1199">
        <v>0</v>
      </c>
      <c r="I1199">
        <v>0</v>
      </c>
      <c r="J1199">
        <v>3</v>
      </c>
      <c r="K1199">
        <v>7.39</v>
      </c>
      <c r="L1199">
        <v>102700</v>
      </c>
      <c r="M1199" s="1">
        <v>46233</v>
      </c>
    </row>
    <row r="1200" spans="1:13" x14ac:dyDescent="0.2">
      <c r="A1200" t="s">
        <v>150</v>
      </c>
      <c r="B1200" s="1">
        <v>44742</v>
      </c>
      <c r="C1200" s="1">
        <v>44713</v>
      </c>
      <c r="D1200">
        <v>0</v>
      </c>
      <c r="E1200">
        <v>0</v>
      </c>
      <c r="F1200">
        <v>0</v>
      </c>
      <c r="G1200">
        <v>0</v>
      </c>
      <c r="H1200">
        <v>0</v>
      </c>
      <c r="I1200">
        <v>0</v>
      </c>
      <c r="J1200">
        <v>3</v>
      </c>
      <c r="K1200">
        <v>7.39</v>
      </c>
      <c r="L1200">
        <v>102700</v>
      </c>
      <c r="M1200" s="1">
        <v>46233</v>
      </c>
    </row>
    <row r="1201" spans="1:13" x14ac:dyDescent="0.2">
      <c r="A1201" t="s">
        <v>150</v>
      </c>
      <c r="B1201" s="1">
        <v>44985</v>
      </c>
      <c r="C1201" s="1">
        <v>44958</v>
      </c>
      <c r="D1201">
        <v>0</v>
      </c>
      <c r="E1201">
        <v>0</v>
      </c>
      <c r="F1201">
        <v>0</v>
      </c>
      <c r="G1201">
        <v>0</v>
      </c>
      <c r="H1201">
        <v>0</v>
      </c>
      <c r="I1201">
        <v>0</v>
      </c>
      <c r="J1201">
        <v>3</v>
      </c>
      <c r="K1201">
        <v>7.39</v>
      </c>
      <c r="L1201">
        <v>102700</v>
      </c>
      <c r="M1201" s="1">
        <v>46233</v>
      </c>
    </row>
    <row r="1202" spans="1:13" x14ac:dyDescent="0.2">
      <c r="A1202" t="s">
        <v>150</v>
      </c>
      <c r="B1202" s="1">
        <v>45046</v>
      </c>
      <c r="C1202" s="1">
        <v>45017</v>
      </c>
      <c r="D1202">
        <v>0</v>
      </c>
      <c r="E1202">
        <v>0</v>
      </c>
      <c r="F1202">
        <v>0</v>
      </c>
      <c r="G1202">
        <v>0</v>
      </c>
      <c r="H1202">
        <v>0</v>
      </c>
      <c r="I1202">
        <v>0</v>
      </c>
      <c r="J1202">
        <v>3</v>
      </c>
      <c r="K1202">
        <v>7.39</v>
      </c>
      <c r="L1202">
        <v>102700</v>
      </c>
      <c r="M1202" s="1">
        <v>46233</v>
      </c>
    </row>
    <row r="1203" spans="1:13" x14ac:dyDescent="0.2">
      <c r="A1203" t="s">
        <v>150</v>
      </c>
      <c r="B1203" s="1">
        <v>44255</v>
      </c>
      <c r="C1203" s="1">
        <v>44228</v>
      </c>
      <c r="D1203">
        <v>0</v>
      </c>
      <c r="E1203">
        <v>0</v>
      </c>
      <c r="F1203">
        <v>0</v>
      </c>
      <c r="G1203">
        <v>0</v>
      </c>
      <c r="H1203">
        <v>0</v>
      </c>
      <c r="I1203">
        <v>0</v>
      </c>
      <c r="J1203">
        <v>3</v>
      </c>
      <c r="K1203">
        <v>7.39</v>
      </c>
      <c r="L1203">
        <v>102700</v>
      </c>
      <c r="M1203" s="1">
        <v>46233</v>
      </c>
    </row>
    <row r="1204" spans="1:13" x14ac:dyDescent="0.2">
      <c r="A1204" t="s">
        <v>150</v>
      </c>
      <c r="B1204" s="1">
        <v>44286</v>
      </c>
      <c r="C1204" s="1">
        <v>44256</v>
      </c>
      <c r="D1204">
        <v>0</v>
      </c>
      <c r="E1204">
        <v>0</v>
      </c>
      <c r="F1204">
        <v>0</v>
      </c>
      <c r="G1204">
        <v>0</v>
      </c>
      <c r="H1204">
        <v>0</v>
      </c>
      <c r="I1204">
        <v>0</v>
      </c>
      <c r="J1204">
        <v>3</v>
      </c>
      <c r="K1204">
        <v>7.39</v>
      </c>
      <c r="L1204">
        <v>102700</v>
      </c>
      <c r="M1204" s="1">
        <v>46233</v>
      </c>
    </row>
    <row r="1205" spans="1:13" x14ac:dyDescent="0.2">
      <c r="A1205" t="s">
        <v>150</v>
      </c>
      <c r="B1205" s="1">
        <v>44681</v>
      </c>
      <c r="C1205" s="1">
        <v>44652</v>
      </c>
      <c r="D1205">
        <v>0</v>
      </c>
      <c r="E1205">
        <v>0</v>
      </c>
      <c r="F1205">
        <v>0</v>
      </c>
      <c r="G1205">
        <v>0</v>
      </c>
      <c r="H1205">
        <v>0</v>
      </c>
      <c r="I1205">
        <v>0</v>
      </c>
      <c r="J1205">
        <v>3</v>
      </c>
      <c r="K1205">
        <v>7.39</v>
      </c>
      <c r="L1205">
        <v>102700</v>
      </c>
      <c r="M1205" s="1">
        <v>46233</v>
      </c>
    </row>
    <row r="1206" spans="1:13" x14ac:dyDescent="0.2">
      <c r="A1206" t="s">
        <v>150</v>
      </c>
      <c r="B1206" s="1">
        <v>44316</v>
      </c>
      <c r="C1206" s="1">
        <v>44287</v>
      </c>
      <c r="D1206">
        <v>0</v>
      </c>
      <c r="E1206">
        <v>0</v>
      </c>
      <c r="F1206">
        <v>0</v>
      </c>
      <c r="G1206">
        <v>0</v>
      </c>
      <c r="H1206">
        <v>0</v>
      </c>
      <c r="I1206">
        <v>0</v>
      </c>
      <c r="J1206">
        <v>3</v>
      </c>
      <c r="K1206">
        <v>7.39</v>
      </c>
      <c r="L1206">
        <v>102700</v>
      </c>
      <c r="M1206" s="1">
        <v>46233</v>
      </c>
    </row>
    <row r="1207" spans="1:13" x14ac:dyDescent="0.2">
      <c r="A1207" t="s">
        <v>150</v>
      </c>
      <c r="B1207" s="1">
        <v>45107</v>
      </c>
      <c r="C1207" s="1">
        <v>45078</v>
      </c>
      <c r="D1207">
        <v>0</v>
      </c>
      <c r="E1207">
        <v>0</v>
      </c>
      <c r="F1207">
        <v>0</v>
      </c>
      <c r="G1207">
        <v>0</v>
      </c>
      <c r="H1207">
        <v>0</v>
      </c>
      <c r="I1207">
        <v>0</v>
      </c>
      <c r="J1207">
        <v>3</v>
      </c>
      <c r="K1207">
        <v>7.39</v>
      </c>
      <c r="L1207">
        <v>102700</v>
      </c>
      <c r="M1207" s="1">
        <v>46233</v>
      </c>
    </row>
    <row r="1208" spans="1:13" x14ac:dyDescent="0.2">
      <c r="A1208" t="s">
        <v>153</v>
      </c>
      <c r="B1208" s="1">
        <v>45412</v>
      </c>
      <c r="C1208" s="1">
        <v>45383</v>
      </c>
      <c r="D1208">
        <v>0</v>
      </c>
      <c r="E1208">
        <v>0</v>
      </c>
      <c r="F1208">
        <v>0</v>
      </c>
      <c r="G1208">
        <v>0</v>
      </c>
      <c r="H1208">
        <v>0</v>
      </c>
      <c r="I1208">
        <v>0</v>
      </c>
      <c r="J1208">
        <v>4</v>
      </c>
      <c r="K1208">
        <v>12.8</v>
      </c>
      <c r="L1208">
        <v>70775</v>
      </c>
      <c r="M1208" s="1">
        <v>46233</v>
      </c>
    </row>
    <row r="1209" spans="1:13" x14ac:dyDescent="0.2">
      <c r="A1209" t="s">
        <v>153</v>
      </c>
      <c r="B1209" s="1">
        <v>44742</v>
      </c>
      <c r="C1209" s="1">
        <v>44713</v>
      </c>
      <c r="D1209">
        <v>0</v>
      </c>
      <c r="E1209">
        <v>0</v>
      </c>
      <c r="F1209">
        <v>0</v>
      </c>
      <c r="G1209">
        <v>0</v>
      </c>
      <c r="H1209">
        <v>0</v>
      </c>
      <c r="I1209">
        <v>0</v>
      </c>
      <c r="J1209">
        <v>4</v>
      </c>
      <c r="K1209">
        <v>12.8</v>
      </c>
      <c r="L1209">
        <v>70775</v>
      </c>
      <c r="M1209" s="1">
        <v>46233</v>
      </c>
    </row>
    <row r="1210" spans="1:13" x14ac:dyDescent="0.2">
      <c r="A1210" t="s">
        <v>153</v>
      </c>
      <c r="B1210" s="1">
        <v>44895</v>
      </c>
      <c r="C1210" s="1">
        <v>44866</v>
      </c>
      <c r="D1210">
        <v>0</v>
      </c>
      <c r="E1210">
        <v>0</v>
      </c>
      <c r="F1210">
        <v>0</v>
      </c>
      <c r="G1210">
        <v>0</v>
      </c>
      <c r="H1210">
        <v>0</v>
      </c>
      <c r="I1210">
        <v>0</v>
      </c>
      <c r="J1210">
        <v>4</v>
      </c>
      <c r="K1210">
        <v>12.8</v>
      </c>
      <c r="L1210">
        <v>70775</v>
      </c>
      <c r="M1210" s="1">
        <v>46233</v>
      </c>
    </row>
    <row r="1211" spans="1:13" x14ac:dyDescent="0.2">
      <c r="A1211" t="s">
        <v>153</v>
      </c>
      <c r="B1211" s="1">
        <v>45291</v>
      </c>
      <c r="C1211" s="1">
        <v>45261</v>
      </c>
      <c r="D1211">
        <v>0</v>
      </c>
      <c r="E1211">
        <v>0</v>
      </c>
      <c r="F1211">
        <v>0</v>
      </c>
      <c r="G1211">
        <v>0</v>
      </c>
      <c r="H1211">
        <v>0</v>
      </c>
      <c r="I1211">
        <v>0</v>
      </c>
      <c r="J1211">
        <v>4</v>
      </c>
      <c r="K1211">
        <v>12.8</v>
      </c>
      <c r="L1211">
        <v>70775</v>
      </c>
      <c r="M1211" s="1">
        <v>46233</v>
      </c>
    </row>
    <row r="1212" spans="1:13" x14ac:dyDescent="0.2">
      <c r="A1212" t="s">
        <v>153</v>
      </c>
      <c r="B1212" s="1">
        <v>45077</v>
      </c>
      <c r="C1212" s="1">
        <v>45047</v>
      </c>
      <c r="D1212">
        <v>0</v>
      </c>
      <c r="E1212">
        <v>0</v>
      </c>
      <c r="F1212">
        <v>0</v>
      </c>
      <c r="G1212">
        <v>0</v>
      </c>
      <c r="H1212">
        <v>0</v>
      </c>
      <c r="I1212">
        <v>0</v>
      </c>
      <c r="J1212">
        <v>4</v>
      </c>
      <c r="K1212">
        <v>12.8</v>
      </c>
      <c r="L1212">
        <v>70775</v>
      </c>
      <c r="M1212" s="1">
        <v>46233</v>
      </c>
    </row>
    <row r="1213" spans="1:13" x14ac:dyDescent="0.2">
      <c r="A1213" t="s">
        <v>153</v>
      </c>
      <c r="B1213" s="1">
        <v>45443</v>
      </c>
      <c r="C1213" s="1">
        <v>45413</v>
      </c>
      <c r="D1213">
        <v>0</v>
      </c>
      <c r="E1213">
        <v>0</v>
      </c>
      <c r="F1213">
        <v>0</v>
      </c>
      <c r="G1213">
        <v>0</v>
      </c>
      <c r="H1213">
        <v>0</v>
      </c>
      <c r="I1213">
        <v>0</v>
      </c>
      <c r="J1213">
        <v>4</v>
      </c>
      <c r="K1213">
        <v>12.8</v>
      </c>
      <c r="L1213">
        <v>70775</v>
      </c>
      <c r="M1213" s="1">
        <v>46233</v>
      </c>
    </row>
    <row r="1214" spans="1:13" x14ac:dyDescent="0.2">
      <c r="A1214" t="s">
        <v>153</v>
      </c>
      <c r="B1214" s="1">
        <v>44620</v>
      </c>
      <c r="C1214" s="1">
        <v>44593</v>
      </c>
      <c r="D1214">
        <v>0</v>
      </c>
      <c r="E1214">
        <v>0</v>
      </c>
      <c r="F1214">
        <v>0</v>
      </c>
      <c r="G1214">
        <v>0</v>
      </c>
      <c r="H1214">
        <v>0</v>
      </c>
      <c r="I1214">
        <v>0</v>
      </c>
      <c r="J1214">
        <v>4</v>
      </c>
      <c r="K1214">
        <v>12.8</v>
      </c>
      <c r="L1214">
        <v>70775</v>
      </c>
      <c r="M1214" s="1">
        <v>46233</v>
      </c>
    </row>
    <row r="1215" spans="1:13" x14ac:dyDescent="0.2">
      <c r="A1215" t="s">
        <v>153</v>
      </c>
      <c r="B1215" s="1">
        <v>44592</v>
      </c>
      <c r="C1215" s="1">
        <v>44562</v>
      </c>
      <c r="D1215">
        <v>0</v>
      </c>
      <c r="E1215">
        <v>0</v>
      </c>
      <c r="F1215">
        <v>0</v>
      </c>
      <c r="G1215">
        <v>0</v>
      </c>
      <c r="H1215">
        <v>0</v>
      </c>
      <c r="I1215">
        <v>0</v>
      </c>
      <c r="J1215">
        <v>4</v>
      </c>
      <c r="K1215">
        <v>12.8</v>
      </c>
      <c r="L1215">
        <v>70775</v>
      </c>
      <c r="M1215" s="1">
        <v>46233</v>
      </c>
    </row>
    <row r="1216" spans="1:13" x14ac:dyDescent="0.2">
      <c r="A1216" t="s">
        <v>153</v>
      </c>
      <c r="B1216" s="1">
        <v>44681</v>
      </c>
      <c r="C1216" s="1">
        <v>44652</v>
      </c>
      <c r="D1216">
        <v>0</v>
      </c>
      <c r="E1216">
        <v>0</v>
      </c>
      <c r="F1216">
        <v>0</v>
      </c>
      <c r="G1216">
        <v>0</v>
      </c>
      <c r="H1216">
        <v>0</v>
      </c>
      <c r="I1216">
        <v>0</v>
      </c>
      <c r="J1216">
        <v>4</v>
      </c>
      <c r="K1216">
        <v>12.8</v>
      </c>
      <c r="L1216">
        <v>70775</v>
      </c>
      <c r="M1216" s="1">
        <v>46233</v>
      </c>
    </row>
    <row r="1217" spans="1:13" x14ac:dyDescent="0.2">
      <c r="A1217" t="s">
        <v>153</v>
      </c>
      <c r="B1217" s="1">
        <v>44227</v>
      </c>
      <c r="C1217" s="1">
        <v>44197</v>
      </c>
      <c r="D1217">
        <v>0</v>
      </c>
      <c r="E1217">
        <v>0</v>
      </c>
      <c r="F1217">
        <v>0</v>
      </c>
      <c r="G1217">
        <v>0</v>
      </c>
      <c r="H1217">
        <v>0</v>
      </c>
      <c r="I1217">
        <v>0</v>
      </c>
      <c r="J1217">
        <v>4</v>
      </c>
      <c r="K1217">
        <v>12.8</v>
      </c>
      <c r="L1217">
        <v>70775</v>
      </c>
      <c r="M1217" s="1">
        <v>46233</v>
      </c>
    </row>
    <row r="1218" spans="1:13" x14ac:dyDescent="0.2">
      <c r="A1218" t="s">
        <v>153</v>
      </c>
      <c r="B1218" s="1">
        <v>44712</v>
      </c>
      <c r="C1218" s="1">
        <v>44682</v>
      </c>
      <c r="D1218">
        <v>0</v>
      </c>
      <c r="E1218">
        <v>0</v>
      </c>
      <c r="F1218">
        <v>0</v>
      </c>
      <c r="G1218">
        <v>0</v>
      </c>
      <c r="H1218">
        <v>0</v>
      </c>
      <c r="I1218">
        <v>0</v>
      </c>
      <c r="J1218">
        <v>4</v>
      </c>
      <c r="K1218">
        <v>12.8</v>
      </c>
      <c r="L1218">
        <v>70775</v>
      </c>
      <c r="M1218" s="1">
        <v>46233</v>
      </c>
    </row>
    <row r="1219" spans="1:13" x14ac:dyDescent="0.2">
      <c r="A1219" t="s">
        <v>153</v>
      </c>
      <c r="B1219" s="1">
        <v>45322</v>
      </c>
      <c r="C1219" s="1">
        <v>45292</v>
      </c>
      <c r="D1219">
        <v>0</v>
      </c>
      <c r="E1219">
        <v>0</v>
      </c>
      <c r="F1219">
        <v>0</v>
      </c>
      <c r="G1219">
        <v>0</v>
      </c>
      <c r="H1219">
        <v>0</v>
      </c>
      <c r="I1219">
        <v>0</v>
      </c>
      <c r="J1219">
        <v>4</v>
      </c>
      <c r="K1219">
        <v>12.8</v>
      </c>
      <c r="L1219">
        <v>70775</v>
      </c>
      <c r="M1219" s="1">
        <v>46233</v>
      </c>
    </row>
    <row r="1220" spans="1:13" x14ac:dyDescent="0.2">
      <c r="A1220" t="s">
        <v>153</v>
      </c>
      <c r="B1220" s="1">
        <v>44651</v>
      </c>
      <c r="C1220" s="1">
        <v>44621</v>
      </c>
      <c r="D1220">
        <v>0</v>
      </c>
      <c r="E1220">
        <v>0</v>
      </c>
      <c r="F1220">
        <v>0</v>
      </c>
      <c r="G1220">
        <v>0</v>
      </c>
      <c r="H1220">
        <v>0</v>
      </c>
      <c r="I1220">
        <v>0</v>
      </c>
      <c r="J1220">
        <v>4</v>
      </c>
      <c r="K1220">
        <v>12.8</v>
      </c>
      <c r="L1220">
        <v>70775</v>
      </c>
      <c r="M1220" s="1">
        <v>46233</v>
      </c>
    </row>
    <row r="1221" spans="1:13" x14ac:dyDescent="0.2">
      <c r="A1221" t="s">
        <v>153</v>
      </c>
      <c r="B1221" s="1">
        <v>45199</v>
      </c>
      <c r="C1221" s="1">
        <v>45170</v>
      </c>
      <c r="D1221">
        <v>0</v>
      </c>
      <c r="E1221">
        <v>0</v>
      </c>
      <c r="F1221">
        <v>0</v>
      </c>
      <c r="G1221">
        <v>0</v>
      </c>
      <c r="H1221">
        <v>0</v>
      </c>
      <c r="I1221">
        <v>0</v>
      </c>
      <c r="J1221">
        <v>4</v>
      </c>
      <c r="K1221">
        <v>12.8</v>
      </c>
      <c r="L1221">
        <v>70775</v>
      </c>
      <c r="M1221" s="1">
        <v>46233</v>
      </c>
    </row>
    <row r="1222" spans="1:13" x14ac:dyDescent="0.2">
      <c r="A1222" t="s">
        <v>153</v>
      </c>
      <c r="B1222" s="1">
        <v>44469</v>
      </c>
      <c r="C1222" s="1">
        <v>44440</v>
      </c>
      <c r="D1222">
        <v>0</v>
      </c>
      <c r="E1222">
        <v>0</v>
      </c>
      <c r="F1222">
        <v>0</v>
      </c>
      <c r="G1222">
        <v>0</v>
      </c>
      <c r="H1222">
        <v>0</v>
      </c>
      <c r="I1222">
        <v>0</v>
      </c>
      <c r="J1222">
        <v>4</v>
      </c>
      <c r="K1222">
        <v>12.8</v>
      </c>
      <c r="L1222">
        <v>70775</v>
      </c>
      <c r="M1222" s="1">
        <v>46233</v>
      </c>
    </row>
    <row r="1223" spans="1:13" x14ac:dyDescent="0.2">
      <c r="A1223" t="s">
        <v>153</v>
      </c>
      <c r="B1223" s="1">
        <v>44561</v>
      </c>
      <c r="C1223" s="1">
        <v>44531</v>
      </c>
      <c r="D1223">
        <v>0</v>
      </c>
      <c r="E1223">
        <v>0</v>
      </c>
      <c r="F1223">
        <v>0</v>
      </c>
      <c r="G1223">
        <v>0</v>
      </c>
      <c r="H1223">
        <v>0</v>
      </c>
      <c r="I1223">
        <v>0</v>
      </c>
      <c r="J1223">
        <v>4</v>
      </c>
      <c r="K1223">
        <v>12.8</v>
      </c>
      <c r="L1223">
        <v>70775</v>
      </c>
      <c r="M1223" s="1">
        <v>46233</v>
      </c>
    </row>
    <row r="1224" spans="1:13" x14ac:dyDescent="0.2">
      <c r="A1224" t="s">
        <v>153</v>
      </c>
      <c r="B1224" s="1">
        <v>44773</v>
      </c>
      <c r="C1224" s="1">
        <v>44743</v>
      </c>
      <c r="D1224">
        <v>0</v>
      </c>
      <c r="E1224">
        <v>0</v>
      </c>
      <c r="F1224">
        <v>0</v>
      </c>
      <c r="G1224">
        <v>0</v>
      </c>
      <c r="H1224">
        <v>0</v>
      </c>
      <c r="I1224">
        <v>0</v>
      </c>
      <c r="J1224">
        <v>4</v>
      </c>
      <c r="K1224">
        <v>12.8</v>
      </c>
      <c r="L1224">
        <v>70775</v>
      </c>
      <c r="M1224" s="1">
        <v>46233</v>
      </c>
    </row>
    <row r="1225" spans="1:13" x14ac:dyDescent="0.2">
      <c r="A1225" t="s">
        <v>153</v>
      </c>
      <c r="B1225" s="1">
        <v>44804</v>
      </c>
      <c r="C1225" s="1">
        <v>44774</v>
      </c>
      <c r="D1225">
        <v>0</v>
      </c>
      <c r="E1225">
        <v>0</v>
      </c>
      <c r="F1225">
        <v>0</v>
      </c>
      <c r="G1225">
        <v>0</v>
      </c>
      <c r="H1225">
        <v>0</v>
      </c>
      <c r="I1225">
        <v>0</v>
      </c>
      <c r="J1225">
        <v>4</v>
      </c>
      <c r="K1225">
        <v>12.8</v>
      </c>
      <c r="L1225">
        <v>70775</v>
      </c>
      <c r="M1225" s="1">
        <v>46233</v>
      </c>
    </row>
    <row r="1226" spans="1:13" x14ac:dyDescent="0.2">
      <c r="A1226" t="s">
        <v>153</v>
      </c>
      <c r="B1226" s="1">
        <v>44834</v>
      </c>
      <c r="C1226" s="1">
        <v>44805</v>
      </c>
      <c r="D1226">
        <v>0</v>
      </c>
      <c r="E1226">
        <v>0</v>
      </c>
      <c r="F1226">
        <v>0</v>
      </c>
      <c r="G1226">
        <v>0</v>
      </c>
      <c r="H1226">
        <v>0</v>
      </c>
      <c r="I1226">
        <v>0</v>
      </c>
      <c r="J1226">
        <v>4</v>
      </c>
      <c r="K1226">
        <v>12.8</v>
      </c>
      <c r="L1226">
        <v>70775</v>
      </c>
      <c r="M1226" s="1">
        <v>46233</v>
      </c>
    </row>
    <row r="1227" spans="1:13" x14ac:dyDescent="0.2">
      <c r="A1227" t="s">
        <v>153</v>
      </c>
      <c r="B1227" s="1">
        <v>45046</v>
      </c>
      <c r="C1227" s="1">
        <v>45017</v>
      </c>
      <c r="D1227">
        <v>0</v>
      </c>
      <c r="E1227">
        <v>0</v>
      </c>
      <c r="F1227">
        <v>0</v>
      </c>
      <c r="G1227">
        <v>0</v>
      </c>
      <c r="H1227">
        <v>0</v>
      </c>
      <c r="I1227">
        <v>0</v>
      </c>
      <c r="J1227">
        <v>4</v>
      </c>
      <c r="K1227">
        <v>12.8</v>
      </c>
      <c r="L1227">
        <v>70775</v>
      </c>
      <c r="M1227" s="1">
        <v>46233</v>
      </c>
    </row>
    <row r="1228" spans="1:13" x14ac:dyDescent="0.2">
      <c r="A1228" t="s">
        <v>153</v>
      </c>
      <c r="B1228" s="1">
        <v>44316</v>
      </c>
      <c r="C1228" s="1">
        <v>44287</v>
      </c>
      <c r="D1228">
        <v>0</v>
      </c>
      <c r="E1228">
        <v>0</v>
      </c>
      <c r="F1228">
        <v>0</v>
      </c>
      <c r="G1228">
        <v>0</v>
      </c>
      <c r="H1228">
        <v>0</v>
      </c>
      <c r="I1228">
        <v>0</v>
      </c>
      <c r="J1228">
        <v>4</v>
      </c>
      <c r="K1228">
        <v>12.8</v>
      </c>
      <c r="L1228">
        <v>70775</v>
      </c>
      <c r="M1228" s="1">
        <v>46233</v>
      </c>
    </row>
    <row r="1229" spans="1:13" x14ac:dyDescent="0.2">
      <c r="A1229" t="s">
        <v>153</v>
      </c>
      <c r="B1229" s="1">
        <v>44377</v>
      </c>
      <c r="C1229" s="1">
        <v>44348</v>
      </c>
      <c r="D1229">
        <v>0</v>
      </c>
      <c r="E1229">
        <v>0</v>
      </c>
      <c r="F1229">
        <v>0</v>
      </c>
      <c r="G1229">
        <v>0</v>
      </c>
      <c r="H1229">
        <v>0</v>
      </c>
      <c r="I1229">
        <v>0</v>
      </c>
      <c r="J1229">
        <v>4</v>
      </c>
      <c r="K1229">
        <v>12.8</v>
      </c>
      <c r="L1229">
        <v>70775</v>
      </c>
      <c r="M1229" s="1">
        <v>46233</v>
      </c>
    </row>
    <row r="1230" spans="1:13" x14ac:dyDescent="0.2">
      <c r="A1230" t="s">
        <v>153</v>
      </c>
      <c r="B1230" s="1">
        <v>45138</v>
      </c>
      <c r="C1230" s="1">
        <v>45108</v>
      </c>
      <c r="D1230">
        <v>0</v>
      </c>
      <c r="E1230">
        <v>0</v>
      </c>
      <c r="F1230">
        <v>0</v>
      </c>
      <c r="G1230">
        <v>0</v>
      </c>
      <c r="H1230">
        <v>0</v>
      </c>
      <c r="I1230">
        <v>0</v>
      </c>
      <c r="J1230">
        <v>4</v>
      </c>
      <c r="K1230">
        <v>12.8</v>
      </c>
      <c r="L1230">
        <v>70775</v>
      </c>
      <c r="M1230" s="1">
        <v>46233</v>
      </c>
    </row>
    <row r="1231" spans="1:13" x14ac:dyDescent="0.2">
      <c r="A1231" t="s">
        <v>153</v>
      </c>
      <c r="B1231" s="1">
        <v>45169</v>
      </c>
      <c r="C1231" s="1">
        <v>45139</v>
      </c>
      <c r="D1231">
        <v>0</v>
      </c>
      <c r="E1231">
        <v>0</v>
      </c>
      <c r="F1231">
        <v>0</v>
      </c>
      <c r="G1231">
        <v>0</v>
      </c>
      <c r="H1231">
        <v>0</v>
      </c>
      <c r="I1231">
        <v>0</v>
      </c>
      <c r="J1231">
        <v>4</v>
      </c>
      <c r="K1231">
        <v>12.8</v>
      </c>
      <c r="L1231">
        <v>70775</v>
      </c>
      <c r="M1231" s="1">
        <v>46233</v>
      </c>
    </row>
    <row r="1232" spans="1:13" x14ac:dyDescent="0.2">
      <c r="A1232" t="s">
        <v>153</v>
      </c>
      <c r="B1232" s="1">
        <v>44926</v>
      </c>
      <c r="C1232" s="1">
        <v>44896</v>
      </c>
      <c r="D1232">
        <v>0</v>
      </c>
      <c r="E1232">
        <v>0</v>
      </c>
      <c r="F1232">
        <v>0</v>
      </c>
      <c r="G1232">
        <v>0</v>
      </c>
      <c r="H1232">
        <v>0</v>
      </c>
      <c r="I1232">
        <v>0</v>
      </c>
      <c r="J1232">
        <v>4</v>
      </c>
      <c r="K1232">
        <v>12.8</v>
      </c>
      <c r="L1232">
        <v>70775</v>
      </c>
      <c r="M1232" s="1">
        <v>46233</v>
      </c>
    </row>
    <row r="1233" spans="1:13" x14ac:dyDescent="0.2">
      <c r="A1233" t="s">
        <v>153</v>
      </c>
      <c r="B1233" s="1">
        <v>44255</v>
      </c>
      <c r="C1233" s="1">
        <v>44228</v>
      </c>
      <c r="D1233">
        <v>0</v>
      </c>
      <c r="E1233">
        <v>0</v>
      </c>
      <c r="F1233">
        <v>0</v>
      </c>
      <c r="G1233">
        <v>0</v>
      </c>
      <c r="H1233">
        <v>0</v>
      </c>
      <c r="I1233">
        <v>0</v>
      </c>
      <c r="J1233">
        <v>4</v>
      </c>
      <c r="K1233">
        <v>12.8</v>
      </c>
      <c r="L1233">
        <v>70775</v>
      </c>
      <c r="M1233" s="1">
        <v>46233</v>
      </c>
    </row>
    <row r="1234" spans="1:13" x14ac:dyDescent="0.2">
      <c r="A1234" t="s">
        <v>153</v>
      </c>
      <c r="B1234" s="1">
        <v>44347</v>
      </c>
      <c r="C1234" s="1">
        <v>44317</v>
      </c>
      <c r="D1234">
        <v>0</v>
      </c>
      <c r="E1234">
        <v>0</v>
      </c>
      <c r="F1234">
        <v>0</v>
      </c>
      <c r="G1234">
        <v>0</v>
      </c>
      <c r="H1234">
        <v>0</v>
      </c>
      <c r="I1234">
        <v>0</v>
      </c>
      <c r="J1234">
        <v>4</v>
      </c>
      <c r="K1234">
        <v>12.8</v>
      </c>
      <c r="L1234">
        <v>70775</v>
      </c>
      <c r="M1234" s="1">
        <v>46233</v>
      </c>
    </row>
    <row r="1235" spans="1:13" x14ac:dyDescent="0.2">
      <c r="A1235" t="s">
        <v>153</v>
      </c>
      <c r="B1235" s="1">
        <v>45016</v>
      </c>
      <c r="C1235" s="1">
        <v>44986</v>
      </c>
      <c r="D1235">
        <v>0</v>
      </c>
      <c r="E1235">
        <v>0</v>
      </c>
      <c r="F1235">
        <v>0</v>
      </c>
      <c r="G1235">
        <v>0</v>
      </c>
      <c r="H1235">
        <v>0</v>
      </c>
      <c r="I1235">
        <v>0</v>
      </c>
      <c r="J1235">
        <v>4</v>
      </c>
      <c r="K1235">
        <v>12.8</v>
      </c>
      <c r="L1235">
        <v>70775</v>
      </c>
      <c r="M1235" s="1">
        <v>46233</v>
      </c>
    </row>
    <row r="1236" spans="1:13" x14ac:dyDescent="0.2">
      <c r="A1236" t="s">
        <v>153</v>
      </c>
      <c r="B1236" s="1">
        <v>44865</v>
      </c>
      <c r="C1236" s="1">
        <v>44835</v>
      </c>
      <c r="D1236">
        <v>0</v>
      </c>
      <c r="E1236">
        <v>0</v>
      </c>
      <c r="F1236">
        <v>0</v>
      </c>
      <c r="G1236">
        <v>0</v>
      </c>
      <c r="H1236">
        <v>0</v>
      </c>
      <c r="I1236">
        <v>0</v>
      </c>
      <c r="J1236">
        <v>4</v>
      </c>
      <c r="K1236">
        <v>12.8</v>
      </c>
      <c r="L1236">
        <v>70775</v>
      </c>
      <c r="M1236" s="1">
        <v>46233</v>
      </c>
    </row>
    <row r="1237" spans="1:13" x14ac:dyDescent="0.2">
      <c r="A1237" t="s">
        <v>153</v>
      </c>
      <c r="B1237" s="1">
        <v>44957</v>
      </c>
      <c r="C1237" s="1">
        <v>44927</v>
      </c>
      <c r="D1237">
        <v>0</v>
      </c>
      <c r="E1237">
        <v>0</v>
      </c>
      <c r="F1237">
        <v>0</v>
      </c>
      <c r="G1237">
        <v>0</v>
      </c>
      <c r="H1237">
        <v>0</v>
      </c>
      <c r="I1237">
        <v>0</v>
      </c>
      <c r="J1237">
        <v>4</v>
      </c>
      <c r="K1237">
        <v>12.8</v>
      </c>
      <c r="L1237">
        <v>70775</v>
      </c>
      <c r="M1237" s="1">
        <v>46233</v>
      </c>
    </row>
    <row r="1238" spans="1:13" x14ac:dyDescent="0.2">
      <c r="A1238" t="s">
        <v>153</v>
      </c>
      <c r="B1238" s="1">
        <v>44500</v>
      </c>
      <c r="C1238" s="1">
        <v>44470</v>
      </c>
      <c r="D1238">
        <v>0</v>
      </c>
      <c r="E1238">
        <v>0</v>
      </c>
      <c r="F1238">
        <v>0</v>
      </c>
      <c r="G1238">
        <v>0</v>
      </c>
      <c r="H1238">
        <v>0</v>
      </c>
      <c r="I1238">
        <v>0</v>
      </c>
      <c r="J1238">
        <v>4</v>
      </c>
      <c r="K1238">
        <v>12.8</v>
      </c>
      <c r="L1238">
        <v>70775</v>
      </c>
      <c r="M1238" s="1">
        <v>46233</v>
      </c>
    </row>
    <row r="1239" spans="1:13" x14ac:dyDescent="0.2">
      <c r="A1239" t="s">
        <v>153</v>
      </c>
      <c r="B1239" s="1">
        <v>45107</v>
      </c>
      <c r="C1239" s="1">
        <v>45078</v>
      </c>
      <c r="D1239">
        <v>0</v>
      </c>
      <c r="E1239">
        <v>0</v>
      </c>
      <c r="F1239">
        <v>0</v>
      </c>
      <c r="G1239">
        <v>0</v>
      </c>
      <c r="H1239">
        <v>0</v>
      </c>
      <c r="I1239">
        <v>0</v>
      </c>
      <c r="J1239">
        <v>4</v>
      </c>
      <c r="K1239">
        <v>12.8</v>
      </c>
      <c r="L1239">
        <v>70775</v>
      </c>
      <c r="M1239" s="1">
        <v>46233</v>
      </c>
    </row>
    <row r="1240" spans="1:13" x14ac:dyDescent="0.2">
      <c r="A1240" t="s">
        <v>153</v>
      </c>
      <c r="B1240" s="1">
        <v>44286</v>
      </c>
      <c r="C1240" s="1">
        <v>44256</v>
      </c>
      <c r="D1240">
        <v>0</v>
      </c>
      <c r="E1240">
        <v>0</v>
      </c>
      <c r="F1240">
        <v>0</v>
      </c>
      <c r="G1240">
        <v>0</v>
      </c>
      <c r="H1240">
        <v>0</v>
      </c>
      <c r="I1240">
        <v>0</v>
      </c>
      <c r="J1240">
        <v>4</v>
      </c>
      <c r="K1240">
        <v>12.8</v>
      </c>
      <c r="L1240">
        <v>70775</v>
      </c>
      <c r="M1240" s="1">
        <v>46233</v>
      </c>
    </row>
    <row r="1241" spans="1:13" x14ac:dyDescent="0.2">
      <c r="A1241" t="s">
        <v>153</v>
      </c>
      <c r="B1241" s="1">
        <v>44530</v>
      </c>
      <c r="C1241" s="1">
        <v>44501</v>
      </c>
      <c r="D1241">
        <v>0</v>
      </c>
      <c r="E1241">
        <v>0</v>
      </c>
      <c r="F1241">
        <v>0</v>
      </c>
      <c r="G1241">
        <v>0</v>
      </c>
      <c r="H1241">
        <v>0</v>
      </c>
      <c r="I1241">
        <v>0</v>
      </c>
      <c r="J1241">
        <v>4</v>
      </c>
      <c r="K1241">
        <v>12.8</v>
      </c>
      <c r="L1241">
        <v>70775</v>
      </c>
      <c r="M1241" s="1">
        <v>46233</v>
      </c>
    </row>
    <row r="1242" spans="1:13" x14ac:dyDescent="0.2">
      <c r="A1242" t="s">
        <v>153</v>
      </c>
      <c r="B1242" s="1">
        <v>45230</v>
      </c>
      <c r="C1242" s="1">
        <v>45200</v>
      </c>
      <c r="D1242">
        <v>0</v>
      </c>
      <c r="E1242">
        <v>0</v>
      </c>
      <c r="F1242">
        <v>0</v>
      </c>
      <c r="G1242">
        <v>0</v>
      </c>
      <c r="H1242">
        <v>0</v>
      </c>
      <c r="I1242">
        <v>0</v>
      </c>
      <c r="J1242">
        <v>4</v>
      </c>
      <c r="K1242">
        <v>12.8</v>
      </c>
      <c r="L1242">
        <v>70775</v>
      </c>
      <c r="M1242" s="1">
        <v>46233</v>
      </c>
    </row>
    <row r="1243" spans="1:13" x14ac:dyDescent="0.2">
      <c r="A1243" t="s">
        <v>153</v>
      </c>
      <c r="B1243" s="1">
        <v>44408</v>
      </c>
      <c r="C1243" s="1">
        <v>44378</v>
      </c>
      <c r="D1243">
        <v>0</v>
      </c>
      <c r="E1243">
        <v>0</v>
      </c>
      <c r="F1243">
        <v>0</v>
      </c>
      <c r="G1243">
        <v>0</v>
      </c>
      <c r="H1243">
        <v>0</v>
      </c>
      <c r="I1243">
        <v>0</v>
      </c>
      <c r="J1243">
        <v>4</v>
      </c>
      <c r="K1243">
        <v>12.8</v>
      </c>
      <c r="L1243">
        <v>70775</v>
      </c>
      <c r="M1243" s="1">
        <v>46233</v>
      </c>
    </row>
    <row r="1244" spans="1:13" x14ac:dyDescent="0.2">
      <c r="A1244" t="s">
        <v>153</v>
      </c>
      <c r="B1244" s="1">
        <v>44985</v>
      </c>
      <c r="C1244" s="1">
        <v>44958</v>
      </c>
      <c r="D1244">
        <v>0</v>
      </c>
      <c r="E1244">
        <v>0</v>
      </c>
      <c r="F1244">
        <v>0</v>
      </c>
      <c r="G1244">
        <v>0</v>
      </c>
      <c r="H1244">
        <v>0</v>
      </c>
      <c r="I1244">
        <v>0</v>
      </c>
      <c r="J1244">
        <v>4</v>
      </c>
      <c r="K1244">
        <v>12.8</v>
      </c>
      <c r="L1244">
        <v>70775</v>
      </c>
      <c r="M1244" s="1">
        <v>46233</v>
      </c>
    </row>
    <row r="1245" spans="1:13" x14ac:dyDescent="0.2">
      <c r="A1245" t="s">
        <v>153</v>
      </c>
      <c r="B1245" s="1">
        <v>45473</v>
      </c>
      <c r="C1245" s="1">
        <v>45444</v>
      </c>
      <c r="D1245">
        <v>0</v>
      </c>
      <c r="E1245">
        <v>0</v>
      </c>
      <c r="F1245">
        <v>0</v>
      </c>
      <c r="G1245">
        <v>0</v>
      </c>
      <c r="H1245">
        <v>0</v>
      </c>
      <c r="I1245">
        <v>0</v>
      </c>
      <c r="J1245">
        <v>4</v>
      </c>
      <c r="K1245">
        <v>12.8</v>
      </c>
      <c r="L1245">
        <v>70775</v>
      </c>
      <c r="M1245" s="1">
        <v>46233</v>
      </c>
    </row>
    <row r="1246" spans="1:13" x14ac:dyDescent="0.2">
      <c r="A1246" t="s">
        <v>153</v>
      </c>
      <c r="B1246" s="1">
        <v>44439</v>
      </c>
      <c r="C1246" s="1">
        <v>44409</v>
      </c>
      <c r="D1246">
        <v>0</v>
      </c>
      <c r="E1246">
        <v>0</v>
      </c>
      <c r="F1246">
        <v>0</v>
      </c>
      <c r="G1246">
        <v>0</v>
      </c>
      <c r="H1246">
        <v>0</v>
      </c>
      <c r="I1246">
        <v>0</v>
      </c>
      <c r="J1246">
        <v>4</v>
      </c>
      <c r="K1246">
        <v>12.8</v>
      </c>
      <c r="L1246">
        <v>70775</v>
      </c>
      <c r="M1246" s="1">
        <v>46233</v>
      </c>
    </row>
    <row r="1247" spans="1:13" x14ac:dyDescent="0.2">
      <c r="A1247" t="s">
        <v>153</v>
      </c>
      <c r="B1247" s="1">
        <v>45382</v>
      </c>
      <c r="C1247" s="1">
        <v>45352</v>
      </c>
      <c r="D1247">
        <v>0</v>
      </c>
      <c r="E1247">
        <v>0</v>
      </c>
      <c r="F1247">
        <v>0</v>
      </c>
      <c r="G1247">
        <v>0</v>
      </c>
      <c r="H1247">
        <v>0</v>
      </c>
      <c r="I1247">
        <v>0</v>
      </c>
      <c r="J1247">
        <v>4</v>
      </c>
      <c r="K1247">
        <v>12.8</v>
      </c>
      <c r="L1247">
        <v>70775</v>
      </c>
      <c r="M1247" s="1">
        <v>46233</v>
      </c>
    </row>
    <row r="1248" spans="1:13" x14ac:dyDescent="0.2">
      <c r="A1248" t="s">
        <v>153</v>
      </c>
      <c r="B1248" s="1">
        <v>45260</v>
      </c>
      <c r="C1248" s="1">
        <v>45231</v>
      </c>
      <c r="D1248">
        <v>0</v>
      </c>
      <c r="E1248">
        <v>0</v>
      </c>
      <c r="F1248">
        <v>0</v>
      </c>
      <c r="G1248">
        <v>0</v>
      </c>
      <c r="H1248">
        <v>0</v>
      </c>
      <c r="I1248">
        <v>0</v>
      </c>
      <c r="J1248">
        <v>4</v>
      </c>
      <c r="K1248">
        <v>12.8</v>
      </c>
      <c r="L1248">
        <v>70775</v>
      </c>
      <c r="M1248" s="1">
        <v>46233</v>
      </c>
    </row>
    <row r="1249" spans="1:13" x14ac:dyDescent="0.2">
      <c r="A1249" t="s">
        <v>153</v>
      </c>
      <c r="B1249" s="1">
        <v>45351</v>
      </c>
      <c r="C1249" s="1">
        <v>45323</v>
      </c>
      <c r="D1249">
        <v>0</v>
      </c>
      <c r="E1249">
        <v>0</v>
      </c>
      <c r="F1249">
        <v>0</v>
      </c>
      <c r="G1249">
        <v>0</v>
      </c>
      <c r="H1249">
        <v>0</v>
      </c>
      <c r="I1249">
        <v>0</v>
      </c>
      <c r="J1249">
        <v>4</v>
      </c>
      <c r="K1249">
        <v>12.8</v>
      </c>
      <c r="L1249">
        <v>70775</v>
      </c>
      <c r="M1249" s="1">
        <v>46233</v>
      </c>
    </row>
    <row r="1250" spans="1:13" x14ac:dyDescent="0.2">
      <c r="A1250" t="s">
        <v>150</v>
      </c>
      <c r="B1250" s="1">
        <v>45169</v>
      </c>
      <c r="C1250" s="1">
        <v>45139</v>
      </c>
      <c r="D1250">
        <v>0</v>
      </c>
      <c r="E1250">
        <v>0</v>
      </c>
      <c r="F1250">
        <v>0</v>
      </c>
      <c r="G1250">
        <v>0</v>
      </c>
      <c r="H1250">
        <v>0</v>
      </c>
      <c r="I1250">
        <v>0</v>
      </c>
      <c r="J1250">
        <v>4</v>
      </c>
      <c r="K1250">
        <v>13.39</v>
      </c>
      <c r="L1250">
        <v>234700</v>
      </c>
      <c r="M1250" s="1">
        <v>46233</v>
      </c>
    </row>
    <row r="1251" spans="1:13" x14ac:dyDescent="0.2">
      <c r="A1251" t="s">
        <v>150</v>
      </c>
      <c r="B1251" s="1">
        <v>45596</v>
      </c>
      <c r="C1251" s="1">
        <v>45566</v>
      </c>
      <c r="D1251">
        <v>1</v>
      </c>
      <c r="E1251">
        <v>83.27</v>
      </c>
      <c r="F1251">
        <v>756000</v>
      </c>
      <c r="G1251">
        <v>0</v>
      </c>
      <c r="H1251">
        <v>0</v>
      </c>
      <c r="I1251">
        <v>0</v>
      </c>
      <c r="J1251">
        <v>4</v>
      </c>
      <c r="K1251">
        <v>13.39</v>
      </c>
      <c r="L1251">
        <v>234700</v>
      </c>
      <c r="M1251" s="1">
        <v>46233</v>
      </c>
    </row>
    <row r="1252" spans="1:13" x14ac:dyDescent="0.2">
      <c r="A1252" t="s">
        <v>150</v>
      </c>
      <c r="B1252" s="1">
        <v>45230</v>
      </c>
      <c r="C1252" s="1">
        <v>45200</v>
      </c>
      <c r="D1252">
        <v>0</v>
      </c>
      <c r="E1252">
        <v>0</v>
      </c>
      <c r="F1252">
        <v>0</v>
      </c>
      <c r="G1252">
        <v>0</v>
      </c>
      <c r="H1252">
        <v>0</v>
      </c>
      <c r="I1252">
        <v>0</v>
      </c>
      <c r="J1252">
        <v>4</v>
      </c>
      <c r="K1252">
        <v>13.39</v>
      </c>
      <c r="L1252">
        <v>234700</v>
      </c>
      <c r="M1252" s="1">
        <v>46233</v>
      </c>
    </row>
    <row r="1253" spans="1:13" x14ac:dyDescent="0.2">
      <c r="A1253" t="s">
        <v>150</v>
      </c>
      <c r="B1253" s="1">
        <v>45626</v>
      </c>
      <c r="C1253" s="1">
        <v>45597</v>
      </c>
      <c r="D1253">
        <v>1</v>
      </c>
      <c r="E1253">
        <v>83.27</v>
      </c>
      <c r="F1253">
        <v>756000</v>
      </c>
      <c r="G1253">
        <v>0</v>
      </c>
      <c r="H1253">
        <v>0</v>
      </c>
      <c r="I1253">
        <v>0</v>
      </c>
      <c r="J1253">
        <v>4</v>
      </c>
      <c r="K1253">
        <v>13.39</v>
      </c>
      <c r="L1253">
        <v>234700</v>
      </c>
      <c r="M1253" s="1">
        <v>46233</v>
      </c>
    </row>
    <row r="1254" spans="1:13" x14ac:dyDescent="0.2">
      <c r="A1254" t="s">
        <v>150</v>
      </c>
      <c r="B1254" s="1">
        <v>45412</v>
      </c>
      <c r="C1254" s="1">
        <v>45383</v>
      </c>
      <c r="D1254">
        <v>0</v>
      </c>
      <c r="E1254">
        <v>0</v>
      </c>
      <c r="F1254">
        <v>0</v>
      </c>
      <c r="G1254">
        <v>0</v>
      </c>
      <c r="H1254">
        <v>0</v>
      </c>
      <c r="I1254">
        <v>0</v>
      </c>
      <c r="J1254">
        <v>4</v>
      </c>
      <c r="K1254">
        <v>13.39</v>
      </c>
      <c r="L1254">
        <v>234700</v>
      </c>
      <c r="M1254" s="1">
        <v>46233</v>
      </c>
    </row>
    <row r="1255" spans="1:13" x14ac:dyDescent="0.2">
      <c r="A1255" t="s">
        <v>150</v>
      </c>
      <c r="B1255" s="1">
        <v>45351</v>
      </c>
      <c r="C1255" s="1">
        <v>45323</v>
      </c>
      <c r="D1255">
        <v>0</v>
      </c>
      <c r="E1255">
        <v>0</v>
      </c>
      <c r="F1255">
        <v>0</v>
      </c>
      <c r="G1255">
        <v>0</v>
      </c>
      <c r="H1255">
        <v>0</v>
      </c>
      <c r="I1255">
        <v>0</v>
      </c>
      <c r="J1255">
        <v>4</v>
      </c>
      <c r="K1255">
        <v>13.39</v>
      </c>
      <c r="L1255">
        <v>234700</v>
      </c>
      <c r="M1255" s="1">
        <v>46233</v>
      </c>
    </row>
    <row r="1256" spans="1:13" x14ac:dyDescent="0.2">
      <c r="A1256" t="s">
        <v>150</v>
      </c>
      <c r="B1256" s="1">
        <v>45443</v>
      </c>
      <c r="C1256" s="1">
        <v>45413</v>
      </c>
      <c r="D1256">
        <v>0</v>
      </c>
      <c r="E1256">
        <v>0</v>
      </c>
      <c r="F1256">
        <v>0</v>
      </c>
      <c r="G1256">
        <v>0</v>
      </c>
      <c r="H1256">
        <v>0</v>
      </c>
      <c r="I1256">
        <v>0</v>
      </c>
      <c r="J1256">
        <v>4</v>
      </c>
      <c r="K1256">
        <v>13.39</v>
      </c>
      <c r="L1256">
        <v>234700</v>
      </c>
      <c r="M1256" s="1">
        <v>46233</v>
      </c>
    </row>
    <row r="1257" spans="1:13" x14ac:dyDescent="0.2">
      <c r="A1257" t="s">
        <v>150</v>
      </c>
      <c r="B1257" s="1">
        <v>45291</v>
      </c>
      <c r="C1257" s="1">
        <v>45261</v>
      </c>
      <c r="D1257">
        <v>0</v>
      </c>
      <c r="E1257">
        <v>0</v>
      </c>
      <c r="F1257">
        <v>0</v>
      </c>
      <c r="G1257">
        <v>0</v>
      </c>
      <c r="H1257">
        <v>0</v>
      </c>
      <c r="I1257">
        <v>0</v>
      </c>
      <c r="J1257">
        <v>4</v>
      </c>
      <c r="K1257">
        <v>13.39</v>
      </c>
      <c r="L1257">
        <v>234700</v>
      </c>
      <c r="M1257" s="1">
        <v>46233</v>
      </c>
    </row>
    <row r="1258" spans="1:13" x14ac:dyDescent="0.2">
      <c r="A1258" t="s">
        <v>150</v>
      </c>
      <c r="B1258" s="1">
        <v>45322</v>
      </c>
      <c r="C1258" s="1">
        <v>45292</v>
      </c>
      <c r="D1258">
        <v>0</v>
      </c>
      <c r="E1258">
        <v>0</v>
      </c>
      <c r="F1258">
        <v>0</v>
      </c>
      <c r="G1258">
        <v>0</v>
      </c>
      <c r="H1258">
        <v>0</v>
      </c>
      <c r="I1258">
        <v>0</v>
      </c>
      <c r="J1258">
        <v>4</v>
      </c>
      <c r="K1258">
        <v>13.39</v>
      </c>
      <c r="L1258">
        <v>234700</v>
      </c>
      <c r="M1258" s="1">
        <v>46233</v>
      </c>
    </row>
    <row r="1259" spans="1:13" x14ac:dyDescent="0.2">
      <c r="A1259" t="s">
        <v>150</v>
      </c>
      <c r="B1259" s="1">
        <v>45382</v>
      </c>
      <c r="C1259" s="1">
        <v>45352</v>
      </c>
      <c r="D1259">
        <v>0</v>
      </c>
      <c r="E1259">
        <v>0</v>
      </c>
      <c r="F1259">
        <v>0</v>
      </c>
      <c r="G1259">
        <v>0</v>
      </c>
      <c r="H1259">
        <v>0</v>
      </c>
      <c r="I1259">
        <v>0</v>
      </c>
      <c r="J1259">
        <v>4</v>
      </c>
      <c r="K1259">
        <v>13.39</v>
      </c>
      <c r="L1259">
        <v>234700</v>
      </c>
      <c r="M1259" s="1">
        <v>46233</v>
      </c>
    </row>
    <row r="1260" spans="1:13" x14ac:dyDescent="0.2">
      <c r="A1260" t="s">
        <v>150</v>
      </c>
      <c r="B1260" s="1">
        <v>45260</v>
      </c>
      <c r="C1260" s="1">
        <v>45231</v>
      </c>
      <c r="D1260">
        <v>0</v>
      </c>
      <c r="E1260">
        <v>0</v>
      </c>
      <c r="F1260">
        <v>0</v>
      </c>
      <c r="G1260">
        <v>0</v>
      </c>
      <c r="H1260">
        <v>0</v>
      </c>
      <c r="I1260">
        <v>0</v>
      </c>
      <c r="J1260">
        <v>4</v>
      </c>
      <c r="K1260">
        <v>13.39</v>
      </c>
      <c r="L1260">
        <v>234700</v>
      </c>
      <c r="M1260" s="1">
        <v>46233</v>
      </c>
    </row>
    <row r="1261" spans="1:13" x14ac:dyDescent="0.2">
      <c r="A1261" t="s">
        <v>150</v>
      </c>
      <c r="B1261" s="1">
        <v>45535</v>
      </c>
      <c r="C1261" s="1">
        <v>45505</v>
      </c>
      <c r="D1261">
        <v>0</v>
      </c>
      <c r="E1261">
        <v>0</v>
      </c>
      <c r="F1261">
        <v>0</v>
      </c>
      <c r="G1261">
        <v>0</v>
      </c>
      <c r="H1261">
        <v>0</v>
      </c>
      <c r="I1261">
        <v>0</v>
      </c>
      <c r="J1261">
        <v>4</v>
      </c>
      <c r="K1261">
        <v>13.39</v>
      </c>
      <c r="L1261">
        <v>234700</v>
      </c>
      <c r="M1261" s="1">
        <v>46233</v>
      </c>
    </row>
    <row r="1262" spans="1:13" x14ac:dyDescent="0.2">
      <c r="A1262" t="s">
        <v>150</v>
      </c>
      <c r="B1262" s="1">
        <v>45565</v>
      </c>
      <c r="C1262" s="1">
        <v>45536</v>
      </c>
      <c r="D1262">
        <v>1</v>
      </c>
      <c r="E1262">
        <v>83.27</v>
      </c>
      <c r="F1262">
        <v>756000</v>
      </c>
      <c r="G1262">
        <v>0</v>
      </c>
      <c r="H1262">
        <v>0</v>
      </c>
      <c r="I1262">
        <v>0</v>
      </c>
      <c r="J1262">
        <v>4</v>
      </c>
      <c r="K1262">
        <v>13.39</v>
      </c>
      <c r="L1262">
        <v>234700</v>
      </c>
      <c r="M1262" s="1">
        <v>46233</v>
      </c>
    </row>
    <row r="1263" spans="1:13" x14ac:dyDescent="0.2">
      <c r="A1263" t="s">
        <v>150</v>
      </c>
      <c r="B1263" s="1">
        <v>45473</v>
      </c>
      <c r="C1263" s="1">
        <v>45444</v>
      </c>
      <c r="D1263">
        <v>0</v>
      </c>
      <c r="E1263">
        <v>0</v>
      </c>
      <c r="F1263">
        <v>0</v>
      </c>
      <c r="G1263">
        <v>0</v>
      </c>
      <c r="H1263">
        <v>0</v>
      </c>
      <c r="I1263">
        <v>0</v>
      </c>
      <c r="J1263">
        <v>4</v>
      </c>
      <c r="K1263">
        <v>13.39</v>
      </c>
      <c r="L1263">
        <v>234700</v>
      </c>
      <c r="M1263" s="1">
        <v>46233</v>
      </c>
    </row>
    <row r="1264" spans="1:13" x14ac:dyDescent="0.2">
      <c r="A1264" t="s">
        <v>150</v>
      </c>
      <c r="B1264" s="1">
        <v>45504</v>
      </c>
      <c r="C1264" s="1">
        <v>45474</v>
      </c>
      <c r="D1264">
        <v>0</v>
      </c>
      <c r="E1264">
        <v>0</v>
      </c>
      <c r="F1264">
        <v>0</v>
      </c>
      <c r="G1264">
        <v>0</v>
      </c>
      <c r="H1264">
        <v>0</v>
      </c>
      <c r="I1264">
        <v>0</v>
      </c>
      <c r="J1264">
        <v>4</v>
      </c>
      <c r="K1264">
        <v>13.39</v>
      </c>
      <c r="L1264">
        <v>234700</v>
      </c>
      <c r="M1264" s="1">
        <v>46233</v>
      </c>
    </row>
    <row r="1265" spans="1:13" x14ac:dyDescent="0.2">
      <c r="A1265" t="s">
        <v>150</v>
      </c>
      <c r="B1265" s="1">
        <v>45138</v>
      </c>
      <c r="C1265" s="1">
        <v>45108</v>
      </c>
      <c r="D1265">
        <v>0</v>
      </c>
      <c r="E1265">
        <v>0</v>
      </c>
      <c r="F1265">
        <v>0</v>
      </c>
      <c r="G1265">
        <v>0</v>
      </c>
      <c r="H1265">
        <v>0</v>
      </c>
      <c r="I1265">
        <v>0</v>
      </c>
      <c r="J1265">
        <v>4</v>
      </c>
      <c r="K1265">
        <v>13.39</v>
      </c>
      <c r="L1265">
        <v>234700</v>
      </c>
      <c r="M1265" s="1">
        <v>46233</v>
      </c>
    </row>
    <row r="1266" spans="1:13" x14ac:dyDescent="0.2">
      <c r="A1266" t="s">
        <v>150</v>
      </c>
      <c r="B1266" s="1">
        <v>45199</v>
      </c>
      <c r="C1266" s="1">
        <v>45170</v>
      </c>
      <c r="D1266">
        <v>0</v>
      </c>
      <c r="E1266">
        <v>0</v>
      </c>
      <c r="F1266">
        <v>0</v>
      </c>
      <c r="G1266">
        <v>0</v>
      </c>
      <c r="H1266">
        <v>0</v>
      </c>
      <c r="I1266">
        <v>0</v>
      </c>
      <c r="J1266">
        <v>4</v>
      </c>
      <c r="K1266">
        <v>13.39</v>
      </c>
      <c r="L1266">
        <v>234700</v>
      </c>
      <c r="M1266" s="1">
        <v>46233</v>
      </c>
    </row>
    <row r="1267" spans="1:13" x14ac:dyDescent="0.2">
      <c r="A1267" t="s">
        <v>94</v>
      </c>
      <c r="B1267" s="1">
        <v>45260</v>
      </c>
      <c r="C1267" s="1">
        <v>45231</v>
      </c>
      <c r="D1267">
        <v>0</v>
      </c>
      <c r="E1267">
        <v>0</v>
      </c>
      <c r="F1267">
        <v>0</v>
      </c>
      <c r="G1267">
        <v>0</v>
      </c>
      <c r="H1267">
        <v>0</v>
      </c>
      <c r="I1267">
        <v>0</v>
      </c>
      <c r="J1267">
        <v>3</v>
      </c>
      <c r="K1267">
        <v>15.05</v>
      </c>
      <c r="L1267">
        <v>91085</v>
      </c>
      <c r="M1267" s="1">
        <v>46233</v>
      </c>
    </row>
    <row r="1268" spans="1:13" x14ac:dyDescent="0.2">
      <c r="A1268" t="s">
        <v>94</v>
      </c>
      <c r="B1268" s="1">
        <v>45535</v>
      </c>
      <c r="C1268" s="1">
        <v>45505</v>
      </c>
      <c r="D1268">
        <v>0</v>
      </c>
      <c r="E1268">
        <v>0</v>
      </c>
      <c r="F1268">
        <v>0</v>
      </c>
      <c r="G1268">
        <v>0</v>
      </c>
      <c r="H1268">
        <v>0</v>
      </c>
      <c r="I1268">
        <v>0</v>
      </c>
      <c r="J1268">
        <v>3</v>
      </c>
      <c r="K1268">
        <v>15.05</v>
      </c>
      <c r="L1268">
        <v>91085</v>
      </c>
      <c r="M1268" s="1">
        <v>46233</v>
      </c>
    </row>
    <row r="1269" spans="1:13" x14ac:dyDescent="0.2">
      <c r="A1269" t="s">
        <v>94</v>
      </c>
      <c r="B1269" s="1">
        <v>44620</v>
      </c>
      <c r="C1269" s="1">
        <v>44593</v>
      </c>
      <c r="D1269">
        <v>0</v>
      </c>
      <c r="E1269">
        <v>0</v>
      </c>
      <c r="F1269">
        <v>0</v>
      </c>
      <c r="G1269">
        <v>0</v>
      </c>
      <c r="H1269">
        <v>0</v>
      </c>
      <c r="I1269">
        <v>0</v>
      </c>
      <c r="J1269">
        <v>3</v>
      </c>
      <c r="K1269">
        <v>15.05</v>
      </c>
      <c r="L1269">
        <v>91085</v>
      </c>
      <c r="M1269" s="1">
        <v>46233</v>
      </c>
    </row>
    <row r="1270" spans="1:13" x14ac:dyDescent="0.2">
      <c r="A1270" t="s">
        <v>94</v>
      </c>
      <c r="B1270" s="1">
        <v>44742</v>
      </c>
      <c r="C1270" s="1">
        <v>44713</v>
      </c>
      <c r="D1270">
        <v>0</v>
      </c>
      <c r="E1270">
        <v>0</v>
      </c>
      <c r="F1270">
        <v>0</v>
      </c>
      <c r="G1270">
        <v>0</v>
      </c>
      <c r="H1270">
        <v>0</v>
      </c>
      <c r="I1270">
        <v>0</v>
      </c>
      <c r="J1270">
        <v>3</v>
      </c>
      <c r="K1270">
        <v>15.05</v>
      </c>
      <c r="L1270">
        <v>91085</v>
      </c>
      <c r="M1270" s="1">
        <v>46233</v>
      </c>
    </row>
    <row r="1271" spans="1:13" x14ac:dyDescent="0.2">
      <c r="A1271" t="s">
        <v>94</v>
      </c>
      <c r="B1271" s="1">
        <v>45382</v>
      </c>
      <c r="C1271" s="1">
        <v>45352</v>
      </c>
      <c r="D1271">
        <v>0</v>
      </c>
      <c r="E1271">
        <v>0</v>
      </c>
      <c r="F1271">
        <v>0</v>
      </c>
      <c r="G1271">
        <v>0</v>
      </c>
      <c r="H1271">
        <v>0</v>
      </c>
      <c r="I1271">
        <v>0</v>
      </c>
      <c r="J1271">
        <v>3</v>
      </c>
      <c r="K1271">
        <v>15.05</v>
      </c>
      <c r="L1271">
        <v>91085</v>
      </c>
      <c r="M1271" s="1">
        <v>46233</v>
      </c>
    </row>
    <row r="1272" spans="1:13" x14ac:dyDescent="0.2">
      <c r="A1272" t="s">
        <v>94</v>
      </c>
      <c r="B1272" s="1">
        <v>45443</v>
      </c>
      <c r="C1272" s="1">
        <v>45413</v>
      </c>
      <c r="D1272">
        <v>0</v>
      </c>
      <c r="E1272">
        <v>0</v>
      </c>
      <c r="F1272">
        <v>0</v>
      </c>
      <c r="G1272">
        <v>0</v>
      </c>
      <c r="H1272">
        <v>0</v>
      </c>
      <c r="I1272">
        <v>0</v>
      </c>
      <c r="J1272">
        <v>3</v>
      </c>
      <c r="K1272">
        <v>15.05</v>
      </c>
      <c r="L1272">
        <v>91085</v>
      </c>
      <c r="M1272" s="1">
        <v>46233</v>
      </c>
    </row>
    <row r="1273" spans="1:13" x14ac:dyDescent="0.2">
      <c r="A1273" t="s">
        <v>94</v>
      </c>
      <c r="B1273" s="1">
        <v>44895</v>
      </c>
      <c r="C1273" s="1">
        <v>44866</v>
      </c>
      <c r="D1273">
        <v>0</v>
      </c>
      <c r="E1273">
        <v>0</v>
      </c>
      <c r="F1273">
        <v>0</v>
      </c>
      <c r="G1273">
        <v>0</v>
      </c>
      <c r="H1273">
        <v>0</v>
      </c>
      <c r="I1273">
        <v>0</v>
      </c>
      <c r="J1273">
        <v>3</v>
      </c>
      <c r="K1273">
        <v>15.05</v>
      </c>
      <c r="L1273">
        <v>91085</v>
      </c>
      <c r="M1273" s="1">
        <v>46233</v>
      </c>
    </row>
    <row r="1274" spans="1:13" x14ac:dyDescent="0.2">
      <c r="A1274" t="s">
        <v>94</v>
      </c>
      <c r="B1274" s="1">
        <v>45473</v>
      </c>
      <c r="C1274" s="1">
        <v>45444</v>
      </c>
      <c r="D1274">
        <v>0</v>
      </c>
      <c r="E1274">
        <v>0</v>
      </c>
      <c r="F1274">
        <v>0</v>
      </c>
      <c r="G1274">
        <v>0</v>
      </c>
      <c r="H1274">
        <v>0</v>
      </c>
      <c r="I1274">
        <v>0</v>
      </c>
      <c r="J1274">
        <v>3</v>
      </c>
      <c r="K1274">
        <v>15.05</v>
      </c>
      <c r="L1274">
        <v>91085</v>
      </c>
      <c r="M1274" s="1">
        <v>46233</v>
      </c>
    </row>
    <row r="1275" spans="1:13" x14ac:dyDescent="0.2">
      <c r="A1275" t="s">
        <v>94</v>
      </c>
      <c r="B1275" s="1">
        <v>45169</v>
      </c>
      <c r="C1275" s="1">
        <v>45139</v>
      </c>
      <c r="D1275">
        <v>0</v>
      </c>
      <c r="E1275">
        <v>0</v>
      </c>
      <c r="F1275">
        <v>0</v>
      </c>
      <c r="G1275">
        <v>0</v>
      </c>
      <c r="H1275">
        <v>0</v>
      </c>
      <c r="I1275">
        <v>0</v>
      </c>
      <c r="J1275">
        <v>3</v>
      </c>
      <c r="K1275">
        <v>15.05</v>
      </c>
      <c r="L1275">
        <v>91085</v>
      </c>
      <c r="M1275" s="1">
        <v>46233</v>
      </c>
    </row>
    <row r="1276" spans="1:13" x14ac:dyDescent="0.2">
      <c r="A1276" t="s">
        <v>94</v>
      </c>
      <c r="B1276" s="1">
        <v>45230</v>
      </c>
      <c r="C1276" s="1">
        <v>45200</v>
      </c>
      <c r="D1276">
        <v>0</v>
      </c>
      <c r="E1276">
        <v>0</v>
      </c>
      <c r="F1276">
        <v>0</v>
      </c>
      <c r="G1276">
        <v>0</v>
      </c>
      <c r="H1276">
        <v>0</v>
      </c>
      <c r="I1276">
        <v>0</v>
      </c>
      <c r="J1276">
        <v>3</v>
      </c>
      <c r="K1276">
        <v>15.05</v>
      </c>
      <c r="L1276">
        <v>91085</v>
      </c>
      <c r="M1276" s="1">
        <v>46233</v>
      </c>
    </row>
    <row r="1277" spans="1:13" x14ac:dyDescent="0.2">
      <c r="A1277" t="s">
        <v>94</v>
      </c>
      <c r="B1277" s="1">
        <v>45291</v>
      </c>
      <c r="C1277" s="1">
        <v>45261</v>
      </c>
      <c r="D1277">
        <v>0</v>
      </c>
      <c r="E1277">
        <v>0</v>
      </c>
      <c r="F1277">
        <v>0</v>
      </c>
      <c r="G1277">
        <v>0</v>
      </c>
      <c r="H1277">
        <v>0</v>
      </c>
      <c r="I1277">
        <v>0</v>
      </c>
      <c r="J1277">
        <v>3</v>
      </c>
      <c r="K1277">
        <v>15.05</v>
      </c>
      <c r="L1277">
        <v>91085</v>
      </c>
      <c r="M1277" s="1">
        <v>46233</v>
      </c>
    </row>
    <row r="1278" spans="1:13" x14ac:dyDescent="0.2">
      <c r="A1278" t="s">
        <v>94</v>
      </c>
      <c r="B1278" s="1">
        <v>44439</v>
      </c>
      <c r="C1278" s="1">
        <v>44409</v>
      </c>
      <c r="D1278">
        <v>0</v>
      </c>
      <c r="E1278">
        <v>0</v>
      </c>
      <c r="F1278">
        <v>0</v>
      </c>
      <c r="G1278">
        <v>0</v>
      </c>
      <c r="H1278">
        <v>0</v>
      </c>
      <c r="I1278">
        <v>0</v>
      </c>
      <c r="J1278">
        <v>3</v>
      </c>
      <c r="K1278">
        <v>15.05</v>
      </c>
      <c r="L1278">
        <v>91085</v>
      </c>
      <c r="M1278" s="1">
        <v>46233</v>
      </c>
    </row>
    <row r="1279" spans="1:13" x14ac:dyDescent="0.2">
      <c r="A1279" t="s">
        <v>94</v>
      </c>
      <c r="B1279" s="1">
        <v>44530</v>
      </c>
      <c r="C1279" s="1">
        <v>44501</v>
      </c>
      <c r="D1279">
        <v>0</v>
      </c>
      <c r="E1279">
        <v>0</v>
      </c>
      <c r="F1279">
        <v>0</v>
      </c>
      <c r="G1279">
        <v>0</v>
      </c>
      <c r="H1279">
        <v>0</v>
      </c>
      <c r="I1279">
        <v>0</v>
      </c>
      <c r="J1279">
        <v>3</v>
      </c>
      <c r="K1279">
        <v>15.05</v>
      </c>
      <c r="L1279">
        <v>91085</v>
      </c>
      <c r="M1279" s="1">
        <v>46233</v>
      </c>
    </row>
    <row r="1280" spans="1:13" x14ac:dyDescent="0.2">
      <c r="A1280" t="s">
        <v>94</v>
      </c>
      <c r="B1280" s="1">
        <v>45596</v>
      </c>
      <c r="C1280" s="1">
        <v>45566</v>
      </c>
      <c r="D1280">
        <v>0</v>
      </c>
      <c r="E1280">
        <v>0</v>
      </c>
      <c r="F1280">
        <v>0</v>
      </c>
      <c r="G1280">
        <v>0</v>
      </c>
      <c r="H1280">
        <v>0</v>
      </c>
      <c r="I1280">
        <v>0</v>
      </c>
      <c r="J1280">
        <v>3</v>
      </c>
      <c r="K1280">
        <v>15.05</v>
      </c>
      <c r="L1280">
        <v>91085</v>
      </c>
      <c r="M1280" s="1">
        <v>46233</v>
      </c>
    </row>
    <row r="1281" spans="1:13" x14ac:dyDescent="0.2">
      <c r="A1281" t="s">
        <v>94</v>
      </c>
      <c r="B1281" s="1">
        <v>44227</v>
      </c>
      <c r="C1281" s="1">
        <v>44197</v>
      </c>
      <c r="D1281">
        <v>0</v>
      </c>
      <c r="E1281">
        <v>0</v>
      </c>
      <c r="F1281">
        <v>0</v>
      </c>
      <c r="G1281">
        <v>0</v>
      </c>
      <c r="H1281">
        <v>0</v>
      </c>
      <c r="I1281">
        <v>0</v>
      </c>
      <c r="J1281">
        <v>3</v>
      </c>
      <c r="K1281">
        <v>15.05</v>
      </c>
      <c r="L1281">
        <v>91085</v>
      </c>
      <c r="M1281" s="1">
        <v>46233</v>
      </c>
    </row>
    <row r="1282" spans="1:13" x14ac:dyDescent="0.2">
      <c r="A1282" t="s">
        <v>94</v>
      </c>
      <c r="B1282" s="1">
        <v>44865</v>
      </c>
      <c r="C1282" s="1">
        <v>44835</v>
      </c>
      <c r="D1282">
        <v>0</v>
      </c>
      <c r="E1282">
        <v>0</v>
      </c>
      <c r="F1282">
        <v>0</v>
      </c>
      <c r="G1282">
        <v>0</v>
      </c>
      <c r="H1282">
        <v>0</v>
      </c>
      <c r="I1282">
        <v>0</v>
      </c>
      <c r="J1282">
        <v>3</v>
      </c>
      <c r="K1282">
        <v>15.05</v>
      </c>
      <c r="L1282">
        <v>91085</v>
      </c>
      <c r="M1282" s="1">
        <v>46233</v>
      </c>
    </row>
    <row r="1283" spans="1:13" x14ac:dyDescent="0.2">
      <c r="A1283" t="s">
        <v>94</v>
      </c>
      <c r="B1283" s="1">
        <v>45138</v>
      </c>
      <c r="C1283" s="1">
        <v>45108</v>
      </c>
      <c r="D1283">
        <v>0</v>
      </c>
      <c r="E1283">
        <v>0</v>
      </c>
      <c r="F1283">
        <v>0</v>
      </c>
      <c r="G1283">
        <v>0</v>
      </c>
      <c r="H1283">
        <v>0</v>
      </c>
      <c r="I1283">
        <v>0</v>
      </c>
      <c r="J1283">
        <v>3</v>
      </c>
      <c r="K1283">
        <v>15.05</v>
      </c>
      <c r="L1283">
        <v>91085</v>
      </c>
      <c r="M1283" s="1">
        <v>46233</v>
      </c>
    </row>
    <row r="1284" spans="1:13" x14ac:dyDescent="0.2">
      <c r="A1284" t="s">
        <v>94</v>
      </c>
      <c r="B1284" s="1">
        <v>45504</v>
      </c>
      <c r="C1284" s="1">
        <v>45474</v>
      </c>
      <c r="D1284">
        <v>0</v>
      </c>
      <c r="E1284">
        <v>0</v>
      </c>
      <c r="F1284">
        <v>0</v>
      </c>
      <c r="G1284">
        <v>0</v>
      </c>
      <c r="H1284">
        <v>0</v>
      </c>
      <c r="I1284">
        <v>0</v>
      </c>
      <c r="J1284">
        <v>3</v>
      </c>
      <c r="K1284">
        <v>15.05</v>
      </c>
      <c r="L1284">
        <v>91085</v>
      </c>
      <c r="M1284" s="1">
        <v>46233</v>
      </c>
    </row>
    <row r="1285" spans="1:13" x14ac:dyDescent="0.2">
      <c r="A1285" t="s">
        <v>94</v>
      </c>
      <c r="B1285" s="1">
        <v>45565</v>
      </c>
      <c r="C1285" s="1">
        <v>45536</v>
      </c>
      <c r="D1285">
        <v>0</v>
      </c>
      <c r="E1285">
        <v>0</v>
      </c>
      <c r="F1285">
        <v>0</v>
      </c>
      <c r="G1285">
        <v>0</v>
      </c>
      <c r="H1285">
        <v>0</v>
      </c>
      <c r="I1285">
        <v>0</v>
      </c>
      <c r="J1285">
        <v>3</v>
      </c>
      <c r="K1285">
        <v>15.05</v>
      </c>
      <c r="L1285">
        <v>91085</v>
      </c>
      <c r="M1285" s="1">
        <v>46233</v>
      </c>
    </row>
    <row r="1286" spans="1:13" x14ac:dyDescent="0.2">
      <c r="A1286" t="s">
        <v>94</v>
      </c>
      <c r="B1286" s="1">
        <v>44804</v>
      </c>
      <c r="C1286" s="1">
        <v>44774</v>
      </c>
      <c r="D1286">
        <v>0</v>
      </c>
      <c r="E1286">
        <v>0</v>
      </c>
      <c r="F1286">
        <v>0</v>
      </c>
      <c r="G1286">
        <v>0</v>
      </c>
      <c r="H1286">
        <v>0</v>
      </c>
      <c r="I1286">
        <v>0</v>
      </c>
      <c r="J1286">
        <v>3</v>
      </c>
      <c r="K1286">
        <v>15.05</v>
      </c>
      <c r="L1286">
        <v>91085</v>
      </c>
      <c r="M1286" s="1">
        <v>46233</v>
      </c>
    </row>
    <row r="1287" spans="1:13" x14ac:dyDescent="0.2">
      <c r="A1287" t="s">
        <v>94</v>
      </c>
      <c r="B1287" s="1">
        <v>44286</v>
      </c>
      <c r="C1287" s="1">
        <v>44256</v>
      </c>
      <c r="D1287">
        <v>0</v>
      </c>
      <c r="E1287">
        <v>0</v>
      </c>
      <c r="F1287">
        <v>0</v>
      </c>
      <c r="G1287">
        <v>0</v>
      </c>
      <c r="H1287">
        <v>0</v>
      </c>
      <c r="I1287">
        <v>0</v>
      </c>
      <c r="J1287">
        <v>3</v>
      </c>
      <c r="K1287">
        <v>15.05</v>
      </c>
      <c r="L1287">
        <v>91085</v>
      </c>
      <c r="M1287" s="1">
        <v>46233</v>
      </c>
    </row>
    <row r="1288" spans="1:13" x14ac:dyDescent="0.2">
      <c r="A1288" t="s">
        <v>94</v>
      </c>
      <c r="B1288" s="1">
        <v>44773</v>
      </c>
      <c r="C1288" s="1">
        <v>44743</v>
      </c>
      <c r="D1288">
        <v>0</v>
      </c>
      <c r="E1288">
        <v>0</v>
      </c>
      <c r="F1288">
        <v>0</v>
      </c>
      <c r="G1288">
        <v>0</v>
      </c>
      <c r="H1288">
        <v>0</v>
      </c>
      <c r="I1288">
        <v>0</v>
      </c>
      <c r="J1288">
        <v>3</v>
      </c>
      <c r="K1288">
        <v>15.05</v>
      </c>
      <c r="L1288">
        <v>91085</v>
      </c>
      <c r="M1288" s="1">
        <v>46233</v>
      </c>
    </row>
    <row r="1289" spans="1:13" x14ac:dyDescent="0.2">
      <c r="A1289" t="s">
        <v>94</v>
      </c>
      <c r="B1289" s="1">
        <v>45808</v>
      </c>
      <c r="C1289" s="1">
        <v>45778</v>
      </c>
      <c r="D1289">
        <v>0</v>
      </c>
      <c r="E1289">
        <v>0</v>
      </c>
      <c r="F1289">
        <v>0</v>
      </c>
      <c r="G1289">
        <v>0</v>
      </c>
      <c r="H1289">
        <v>0</v>
      </c>
      <c r="I1289">
        <v>0</v>
      </c>
      <c r="J1289">
        <v>3</v>
      </c>
      <c r="K1289">
        <v>15.05</v>
      </c>
      <c r="L1289">
        <v>91085</v>
      </c>
      <c r="M1289" s="1">
        <v>46233</v>
      </c>
    </row>
    <row r="1290" spans="1:13" x14ac:dyDescent="0.2">
      <c r="A1290" t="s">
        <v>94</v>
      </c>
      <c r="B1290" s="1">
        <v>45838</v>
      </c>
      <c r="C1290" s="1">
        <v>45809</v>
      </c>
      <c r="D1290">
        <v>0</v>
      </c>
      <c r="E1290">
        <v>0</v>
      </c>
      <c r="F1290">
        <v>0</v>
      </c>
      <c r="G1290">
        <v>0</v>
      </c>
      <c r="H1290">
        <v>0</v>
      </c>
      <c r="I1290">
        <v>0</v>
      </c>
      <c r="J1290">
        <v>3</v>
      </c>
      <c r="K1290">
        <v>15.05</v>
      </c>
      <c r="L1290">
        <v>91085</v>
      </c>
      <c r="M1290" s="1">
        <v>46233</v>
      </c>
    </row>
    <row r="1291" spans="1:13" x14ac:dyDescent="0.2">
      <c r="A1291" t="s">
        <v>94</v>
      </c>
      <c r="B1291" s="1">
        <v>44347</v>
      </c>
      <c r="C1291" s="1">
        <v>44317</v>
      </c>
      <c r="D1291">
        <v>0</v>
      </c>
      <c r="E1291">
        <v>0</v>
      </c>
      <c r="F1291">
        <v>0</v>
      </c>
      <c r="G1291">
        <v>0</v>
      </c>
      <c r="H1291">
        <v>0</v>
      </c>
      <c r="I1291">
        <v>0</v>
      </c>
      <c r="J1291">
        <v>3</v>
      </c>
      <c r="K1291">
        <v>15.05</v>
      </c>
      <c r="L1291">
        <v>91085</v>
      </c>
      <c r="M1291" s="1">
        <v>46233</v>
      </c>
    </row>
    <row r="1292" spans="1:13" x14ac:dyDescent="0.2">
      <c r="A1292" t="s">
        <v>94</v>
      </c>
      <c r="B1292" s="1">
        <v>44926</v>
      </c>
      <c r="C1292" s="1">
        <v>44896</v>
      </c>
      <c r="D1292">
        <v>0</v>
      </c>
      <c r="E1292">
        <v>0</v>
      </c>
      <c r="F1292">
        <v>0</v>
      </c>
      <c r="G1292">
        <v>0</v>
      </c>
      <c r="H1292">
        <v>0</v>
      </c>
      <c r="I1292">
        <v>0</v>
      </c>
      <c r="J1292">
        <v>3</v>
      </c>
      <c r="K1292">
        <v>15.05</v>
      </c>
      <c r="L1292">
        <v>91085</v>
      </c>
      <c r="M1292" s="1">
        <v>46233</v>
      </c>
    </row>
    <row r="1293" spans="1:13" x14ac:dyDescent="0.2">
      <c r="A1293" t="s">
        <v>94</v>
      </c>
      <c r="B1293" s="1">
        <v>44834</v>
      </c>
      <c r="C1293" s="1">
        <v>44805</v>
      </c>
      <c r="D1293">
        <v>0</v>
      </c>
      <c r="E1293">
        <v>0</v>
      </c>
      <c r="F1293">
        <v>0</v>
      </c>
      <c r="G1293">
        <v>0</v>
      </c>
      <c r="H1293">
        <v>0</v>
      </c>
      <c r="I1293">
        <v>0</v>
      </c>
      <c r="J1293">
        <v>3</v>
      </c>
      <c r="K1293">
        <v>15.05</v>
      </c>
      <c r="L1293">
        <v>91085</v>
      </c>
      <c r="M1293" s="1">
        <v>46233</v>
      </c>
    </row>
    <row r="1294" spans="1:13" x14ac:dyDescent="0.2">
      <c r="A1294" t="s">
        <v>94</v>
      </c>
      <c r="B1294" s="1">
        <v>45688</v>
      </c>
      <c r="C1294" s="1">
        <v>45658</v>
      </c>
      <c r="D1294">
        <v>0</v>
      </c>
      <c r="E1294">
        <v>0</v>
      </c>
      <c r="F1294">
        <v>0</v>
      </c>
      <c r="G1294">
        <v>0</v>
      </c>
      <c r="H1294">
        <v>0</v>
      </c>
      <c r="I1294">
        <v>0</v>
      </c>
      <c r="J1294">
        <v>3</v>
      </c>
      <c r="K1294">
        <v>15.05</v>
      </c>
      <c r="L1294">
        <v>91085</v>
      </c>
      <c r="M1294" s="1">
        <v>46233</v>
      </c>
    </row>
    <row r="1295" spans="1:13" x14ac:dyDescent="0.2">
      <c r="A1295" t="s">
        <v>94</v>
      </c>
      <c r="B1295" s="1">
        <v>45777</v>
      </c>
      <c r="C1295" s="1">
        <v>45748</v>
      </c>
      <c r="D1295">
        <v>0</v>
      </c>
      <c r="E1295">
        <v>0</v>
      </c>
      <c r="F1295">
        <v>0</v>
      </c>
      <c r="G1295">
        <v>0</v>
      </c>
      <c r="H1295">
        <v>0</v>
      </c>
      <c r="I1295">
        <v>0</v>
      </c>
      <c r="J1295">
        <v>3</v>
      </c>
      <c r="K1295">
        <v>15.05</v>
      </c>
      <c r="L1295">
        <v>91085</v>
      </c>
      <c r="M1295" s="1">
        <v>46233</v>
      </c>
    </row>
    <row r="1296" spans="1:13" x14ac:dyDescent="0.2">
      <c r="A1296" t="s">
        <v>94</v>
      </c>
      <c r="B1296" s="1">
        <v>45107</v>
      </c>
      <c r="C1296" s="1">
        <v>45078</v>
      </c>
      <c r="D1296">
        <v>0</v>
      </c>
      <c r="E1296">
        <v>0</v>
      </c>
      <c r="F1296">
        <v>0</v>
      </c>
      <c r="G1296">
        <v>0</v>
      </c>
      <c r="H1296">
        <v>0</v>
      </c>
      <c r="I1296">
        <v>0</v>
      </c>
      <c r="J1296">
        <v>3</v>
      </c>
      <c r="K1296">
        <v>15.05</v>
      </c>
      <c r="L1296">
        <v>91085</v>
      </c>
      <c r="M1296" s="1">
        <v>46233</v>
      </c>
    </row>
    <row r="1297" spans="1:13" x14ac:dyDescent="0.2">
      <c r="A1297" t="s">
        <v>94</v>
      </c>
      <c r="B1297" s="1">
        <v>44681</v>
      </c>
      <c r="C1297" s="1">
        <v>44652</v>
      </c>
      <c r="D1297">
        <v>0</v>
      </c>
      <c r="E1297">
        <v>0</v>
      </c>
      <c r="F1297">
        <v>0</v>
      </c>
      <c r="G1297">
        <v>0</v>
      </c>
      <c r="H1297">
        <v>0</v>
      </c>
      <c r="I1297">
        <v>0</v>
      </c>
      <c r="J1297">
        <v>3</v>
      </c>
      <c r="K1297">
        <v>15.05</v>
      </c>
      <c r="L1297">
        <v>91085</v>
      </c>
      <c r="M1297" s="1">
        <v>46233</v>
      </c>
    </row>
    <row r="1298" spans="1:13" x14ac:dyDescent="0.2">
      <c r="A1298" t="s">
        <v>94</v>
      </c>
      <c r="B1298" s="1">
        <v>44712</v>
      </c>
      <c r="C1298" s="1">
        <v>44682</v>
      </c>
      <c r="D1298">
        <v>0</v>
      </c>
      <c r="E1298">
        <v>0</v>
      </c>
      <c r="F1298">
        <v>0</v>
      </c>
      <c r="G1298">
        <v>0</v>
      </c>
      <c r="H1298">
        <v>0</v>
      </c>
      <c r="I1298">
        <v>0</v>
      </c>
      <c r="J1298">
        <v>3</v>
      </c>
      <c r="K1298">
        <v>15.05</v>
      </c>
      <c r="L1298">
        <v>91085</v>
      </c>
      <c r="M1298" s="1">
        <v>46233</v>
      </c>
    </row>
    <row r="1299" spans="1:13" x14ac:dyDescent="0.2">
      <c r="A1299" t="s">
        <v>94</v>
      </c>
      <c r="B1299" s="1">
        <v>45016</v>
      </c>
      <c r="C1299" s="1">
        <v>44986</v>
      </c>
      <c r="D1299">
        <v>0</v>
      </c>
      <c r="E1299">
        <v>0</v>
      </c>
      <c r="F1299">
        <v>0</v>
      </c>
      <c r="G1299">
        <v>0</v>
      </c>
      <c r="H1299">
        <v>0</v>
      </c>
      <c r="I1299">
        <v>0</v>
      </c>
      <c r="J1299">
        <v>3</v>
      </c>
      <c r="K1299">
        <v>15.05</v>
      </c>
      <c r="L1299">
        <v>91085</v>
      </c>
      <c r="M1299" s="1">
        <v>46233</v>
      </c>
    </row>
    <row r="1300" spans="1:13" x14ac:dyDescent="0.2">
      <c r="A1300" t="s">
        <v>94</v>
      </c>
      <c r="B1300" s="1">
        <v>45412</v>
      </c>
      <c r="C1300" s="1">
        <v>45383</v>
      </c>
      <c r="D1300">
        <v>0</v>
      </c>
      <c r="E1300">
        <v>0</v>
      </c>
      <c r="F1300">
        <v>0</v>
      </c>
      <c r="G1300">
        <v>0</v>
      </c>
      <c r="H1300">
        <v>0</v>
      </c>
      <c r="I1300">
        <v>0</v>
      </c>
      <c r="J1300">
        <v>3</v>
      </c>
      <c r="K1300">
        <v>15.05</v>
      </c>
      <c r="L1300">
        <v>91085</v>
      </c>
      <c r="M1300" s="1">
        <v>46233</v>
      </c>
    </row>
    <row r="1301" spans="1:13" x14ac:dyDescent="0.2">
      <c r="A1301" t="s">
        <v>94</v>
      </c>
      <c r="B1301" s="1">
        <v>45657</v>
      </c>
      <c r="C1301" s="1">
        <v>45627</v>
      </c>
      <c r="D1301">
        <v>0</v>
      </c>
      <c r="E1301">
        <v>0</v>
      </c>
      <c r="F1301">
        <v>0</v>
      </c>
      <c r="G1301">
        <v>0</v>
      </c>
      <c r="H1301">
        <v>0</v>
      </c>
      <c r="I1301">
        <v>0</v>
      </c>
      <c r="J1301">
        <v>3</v>
      </c>
      <c r="K1301">
        <v>15.05</v>
      </c>
      <c r="L1301">
        <v>91085</v>
      </c>
      <c r="M1301" s="1">
        <v>46233</v>
      </c>
    </row>
    <row r="1302" spans="1:13" x14ac:dyDescent="0.2">
      <c r="A1302" t="s">
        <v>94</v>
      </c>
      <c r="B1302" s="1">
        <v>45716</v>
      </c>
      <c r="C1302" s="1">
        <v>45689</v>
      </c>
      <c r="D1302">
        <v>0</v>
      </c>
      <c r="E1302">
        <v>0</v>
      </c>
      <c r="F1302">
        <v>0</v>
      </c>
      <c r="G1302">
        <v>0</v>
      </c>
      <c r="H1302">
        <v>0</v>
      </c>
      <c r="I1302">
        <v>0</v>
      </c>
      <c r="J1302">
        <v>3</v>
      </c>
      <c r="K1302">
        <v>15.05</v>
      </c>
      <c r="L1302">
        <v>91085</v>
      </c>
      <c r="M1302" s="1">
        <v>46233</v>
      </c>
    </row>
    <row r="1303" spans="1:13" x14ac:dyDescent="0.2">
      <c r="A1303" t="s">
        <v>94</v>
      </c>
      <c r="B1303" s="1">
        <v>44255</v>
      </c>
      <c r="C1303" s="1">
        <v>44228</v>
      </c>
      <c r="D1303">
        <v>0</v>
      </c>
      <c r="E1303">
        <v>0</v>
      </c>
      <c r="F1303">
        <v>0</v>
      </c>
      <c r="G1303">
        <v>0</v>
      </c>
      <c r="H1303">
        <v>0</v>
      </c>
      <c r="I1303">
        <v>0</v>
      </c>
      <c r="J1303">
        <v>3</v>
      </c>
      <c r="K1303">
        <v>15.05</v>
      </c>
      <c r="L1303">
        <v>91085</v>
      </c>
      <c r="M1303" s="1">
        <v>46233</v>
      </c>
    </row>
    <row r="1304" spans="1:13" x14ac:dyDescent="0.2">
      <c r="A1304" t="s">
        <v>94</v>
      </c>
      <c r="B1304" s="1">
        <v>44408</v>
      </c>
      <c r="C1304" s="1">
        <v>44378</v>
      </c>
      <c r="D1304">
        <v>0</v>
      </c>
      <c r="E1304">
        <v>0</v>
      </c>
      <c r="F1304">
        <v>0</v>
      </c>
      <c r="G1304">
        <v>0</v>
      </c>
      <c r="H1304">
        <v>0</v>
      </c>
      <c r="I1304">
        <v>0</v>
      </c>
      <c r="J1304">
        <v>3</v>
      </c>
      <c r="K1304">
        <v>15.05</v>
      </c>
      <c r="L1304">
        <v>91085</v>
      </c>
      <c r="M1304" s="1">
        <v>46233</v>
      </c>
    </row>
    <row r="1305" spans="1:13" x14ac:dyDescent="0.2">
      <c r="A1305" t="s">
        <v>94</v>
      </c>
      <c r="B1305" s="1">
        <v>45322</v>
      </c>
      <c r="C1305" s="1">
        <v>45292</v>
      </c>
      <c r="D1305">
        <v>0</v>
      </c>
      <c r="E1305">
        <v>0</v>
      </c>
      <c r="F1305">
        <v>0</v>
      </c>
      <c r="G1305">
        <v>0</v>
      </c>
      <c r="H1305">
        <v>0</v>
      </c>
      <c r="I1305">
        <v>0</v>
      </c>
      <c r="J1305">
        <v>3</v>
      </c>
      <c r="K1305">
        <v>15.05</v>
      </c>
      <c r="L1305">
        <v>91085</v>
      </c>
      <c r="M1305" s="1">
        <v>46233</v>
      </c>
    </row>
    <row r="1306" spans="1:13" x14ac:dyDescent="0.2">
      <c r="A1306" t="s">
        <v>94</v>
      </c>
      <c r="B1306" s="1">
        <v>44957</v>
      </c>
      <c r="C1306" s="1">
        <v>44927</v>
      </c>
      <c r="D1306">
        <v>0</v>
      </c>
      <c r="E1306">
        <v>0</v>
      </c>
      <c r="F1306">
        <v>0</v>
      </c>
      <c r="G1306">
        <v>0</v>
      </c>
      <c r="H1306">
        <v>0</v>
      </c>
      <c r="I1306">
        <v>0</v>
      </c>
      <c r="J1306">
        <v>3</v>
      </c>
      <c r="K1306">
        <v>15.05</v>
      </c>
      <c r="L1306">
        <v>91085</v>
      </c>
      <c r="M1306" s="1">
        <v>46233</v>
      </c>
    </row>
    <row r="1307" spans="1:13" x14ac:dyDescent="0.2">
      <c r="A1307" t="s">
        <v>94</v>
      </c>
      <c r="B1307" s="1">
        <v>45077</v>
      </c>
      <c r="C1307" s="1">
        <v>45047</v>
      </c>
      <c r="D1307">
        <v>0</v>
      </c>
      <c r="E1307">
        <v>0</v>
      </c>
      <c r="F1307">
        <v>0</v>
      </c>
      <c r="G1307">
        <v>0</v>
      </c>
      <c r="H1307">
        <v>0</v>
      </c>
      <c r="I1307">
        <v>0</v>
      </c>
      <c r="J1307">
        <v>3</v>
      </c>
      <c r="K1307">
        <v>15.05</v>
      </c>
      <c r="L1307">
        <v>91085</v>
      </c>
      <c r="M1307" s="1">
        <v>46233</v>
      </c>
    </row>
    <row r="1308" spans="1:13" x14ac:dyDescent="0.2">
      <c r="A1308" t="s">
        <v>94</v>
      </c>
      <c r="B1308" s="1">
        <v>45199</v>
      </c>
      <c r="C1308" s="1">
        <v>45170</v>
      </c>
      <c r="D1308">
        <v>0</v>
      </c>
      <c r="E1308">
        <v>0</v>
      </c>
      <c r="F1308">
        <v>0</v>
      </c>
      <c r="G1308">
        <v>0</v>
      </c>
      <c r="H1308">
        <v>0</v>
      </c>
      <c r="I1308">
        <v>0</v>
      </c>
      <c r="J1308">
        <v>3</v>
      </c>
      <c r="K1308">
        <v>15.05</v>
      </c>
      <c r="L1308">
        <v>91085</v>
      </c>
      <c r="M1308" s="1">
        <v>46233</v>
      </c>
    </row>
    <row r="1309" spans="1:13" x14ac:dyDescent="0.2">
      <c r="A1309" t="s">
        <v>94</v>
      </c>
      <c r="B1309" s="1">
        <v>44469</v>
      </c>
      <c r="C1309" s="1">
        <v>44440</v>
      </c>
      <c r="D1309">
        <v>0</v>
      </c>
      <c r="E1309">
        <v>0</v>
      </c>
      <c r="F1309">
        <v>0</v>
      </c>
      <c r="G1309">
        <v>0</v>
      </c>
      <c r="H1309">
        <v>0</v>
      </c>
      <c r="I1309">
        <v>0</v>
      </c>
      <c r="J1309">
        <v>3</v>
      </c>
      <c r="K1309">
        <v>15.05</v>
      </c>
      <c r="L1309">
        <v>91085</v>
      </c>
      <c r="M1309" s="1">
        <v>46233</v>
      </c>
    </row>
    <row r="1310" spans="1:13" x14ac:dyDescent="0.2">
      <c r="A1310" t="s">
        <v>94</v>
      </c>
      <c r="B1310" s="1">
        <v>44592</v>
      </c>
      <c r="C1310" s="1">
        <v>44562</v>
      </c>
      <c r="D1310">
        <v>0</v>
      </c>
      <c r="E1310">
        <v>0</v>
      </c>
      <c r="F1310">
        <v>0</v>
      </c>
      <c r="G1310">
        <v>0</v>
      </c>
      <c r="H1310">
        <v>0</v>
      </c>
      <c r="I1310">
        <v>0</v>
      </c>
      <c r="J1310">
        <v>3</v>
      </c>
      <c r="K1310">
        <v>15.05</v>
      </c>
      <c r="L1310">
        <v>91085</v>
      </c>
      <c r="M1310" s="1">
        <v>46233</v>
      </c>
    </row>
    <row r="1311" spans="1:13" x14ac:dyDescent="0.2">
      <c r="A1311" t="s">
        <v>94</v>
      </c>
      <c r="B1311" s="1">
        <v>45046</v>
      </c>
      <c r="C1311" s="1">
        <v>45017</v>
      </c>
      <c r="D1311">
        <v>0</v>
      </c>
      <c r="E1311">
        <v>0</v>
      </c>
      <c r="F1311">
        <v>0</v>
      </c>
      <c r="G1311">
        <v>0</v>
      </c>
      <c r="H1311">
        <v>0</v>
      </c>
      <c r="I1311">
        <v>0</v>
      </c>
      <c r="J1311">
        <v>3</v>
      </c>
      <c r="K1311">
        <v>15.05</v>
      </c>
      <c r="L1311">
        <v>91085</v>
      </c>
      <c r="M1311" s="1">
        <v>46233</v>
      </c>
    </row>
    <row r="1312" spans="1:13" x14ac:dyDescent="0.2">
      <c r="A1312" t="s">
        <v>94</v>
      </c>
      <c r="B1312" s="1">
        <v>44316</v>
      </c>
      <c r="C1312" s="1">
        <v>44287</v>
      </c>
      <c r="D1312">
        <v>0</v>
      </c>
      <c r="E1312">
        <v>0</v>
      </c>
      <c r="F1312">
        <v>0</v>
      </c>
      <c r="G1312">
        <v>0</v>
      </c>
      <c r="H1312">
        <v>0</v>
      </c>
      <c r="I1312">
        <v>0</v>
      </c>
      <c r="J1312">
        <v>3</v>
      </c>
      <c r="K1312">
        <v>15.05</v>
      </c>
      <c r="L1312">
        <v>91085</v>
      </c>
      <c r="M1312" s="1">
        <v>46233</v>
      </c>
    </row>
    <row r="1313" spans="1:13" x14ac:dyDescent="0.2">
      <c r="A1313" t="s">
        <v>94</v>
      </c>
      <c r="B1313" s="1">
        <v>45747</v>
      </c>
      <c r="C1313" s="1">
        <v>45717</v>
      </c>
      <c r="D1313">
        <v>0</v>
      </c>
      <c r="E1313">
        <v>0</v>
      </c>
      <c r="F1313">
        <v>0</v>
      </c>
      <c r="G1313">
        <v>0</v>
      </c>
      <c r="H1313">
        <v>0</v>
      </c>
      <c r="I1313">
        <v>0</v>
      </c>
      <c r="J1313">
        <v>3</v>
      </c>
      <c r="K1313">
        <v>15.05</v>
      </c>
      <c r="L1313">
        <v>91085</v>
      </c>
      <c r="M1313" s="1">
        <v>46233</v>
      </c>
    </row>
    <row r="1314" spans="1:13" x14ac:dyDescent="0.2">
      <c r="A1314" t="s">
        <v>94</v>
      </c>
      <c r="B1314" s="1">
        <v>44561</v>
      </c>
      <c r="C1314" s="1">
        <v>44531</v>
      </c>
      <c r="D1314">
        <v>0</v>
      </c>
      <c r="E1314">
        <v>0</v>
      </c>
      <c r="F1314">
        <v>0</v>
      </c>
      <c r="G1314">
        <v>0</v>
      </c>
      <c r="H1314">
        <v>0</v>
      </c>
      <c r="I1314">
        <v>0</v>
      </c>
      <c r="J1314">
        <v>3</v>
      </c>
      <c r="K1314">
        <v>15.05</v>
      </c>
      <c r="L1314">
        <v>91085</v>
      </c>
      <c r="M1314" s="1">
        <v>46233</v>
      </c>
    </row>
    <row r="1315" spans="1:13" x14ac:dyDescent="0.2">
      <c r="A1315" t="s">
        <v>94</v>
      </c>
      <c r="B1315" s="1">
        <v>44985</v>
      </c>
      <c r="C1315" s="1">
        <v>44958</v>
      </c>
      <c r="D1315">
        <v>0</v>
      </c>
      <c r="E1315">
        <v>0</v>
      </c>
      <c r="F1315">
        <v>0</v>
      </c>
      <c r="G1315">
        <v>0</v>
      </c>
      <c r="H1315">
        <v>0</v>
      </c>
      <c r="I1315">
        <v>0</v>
      </c>
      <c r="J1315">
        <v>3</v>
      </c>
      <c r="K1315">
        <v>15.05</v>
      </c>
      <c r="L1315">
        <v>91085</v>
      </c>
      <c r="M1315" s="1">
        <v>46233</v>
      </c>
    </row>
    <row r="1316" spans="1:13" x14ac:dyDescent="0.2">
      <c r="A1316" t="s">
        <v>94</v>
      </c>
      <c r="B1316" s="1">
        <v>44651</v>
      </c>
      <c r="C1316" s="1">
        <v>44621</v>
      </c>
      <c r="D1316">
        <v>0</v>
      </c>
      <c r="E1316">
        <v>0</v>
      </c>
      <c r="F1316">
        <v>0</v>
      </c>
      <c r="G1316">
        <v>0</v>
      </c>
      <c r="H1316">
        <v>0</v>
      </c>
      <c r="I1316">
        <v>0</v>
      </c>
      <c r="J1316">
        <v>3</v>
      </c>
      <c r="K1316">
        <v>15.05</v>
      </c>
      <c r="L1316">
        <v>91085</v>
      </c>
      <c r="M1316" s="1">
        <v>46233</v>
      </c>
    </row>
    <row r="1317" spans="1:13" x14ac:dyDescent="0.2">
      <c r="A1317" t="s">
        <v>94</v>
      </c>
      <c r="B1317" s="1">
        <v>45351</v>
      </c>
      <c r="C1317" s="1">
        <v>45323</v>
      </c>
      <c r="D1317">
        <v>0</v>
      </c>
      <c r="E1317">
        <v>0</v>
      </c>
      <c r="F1317">
        <v>0</v>
      </c>
      <c r="G1317">
        <v>0</v>
      </c>
      <c r="H1317">
        <v>0</v>
      </c>
      <c r="I1317">
        <v>0</v>
      </c>
      <c r="J1317">
        <v>3</v>
      </c>
      <c r="K1317">
        <v>15.05</v>
      </c>
      <c r="L1317">
        <v>91085</v>
      </c>
      <c r="M1317" s="1">
        <v>46233</v>
      </c>
    </row>
    <row r="1318" spans="1:13" x14ac:dyDescent="0.2">
      <c r="A1318" t="s">
        <v>94</v>
      </c>
      <c r="B1318" s="1">
        <v>45626</v>
      </c>
      <c r="C1318" s="1">
        <v>45597</v>
      </c>
      <c r="D1318">
        <v>0</v>
      </c>
      <c r="E1318">
        <v>0</v>
      </c>
      <c r="F1318">
        <v>0</v>
      </c>
      <c r="G1318">
        <v>0</v>
      </c>
      <c r="H1318">
        <v>0</v>
      </c>
      <c r="I1318">
        <v>0</v>
      </c>
      <c r="J1318">
        <v>3</v>
      </c>
      <c r="K1318">
        <v>15.05</v>
      </c>
      <c r="L1318">
        <v>91085</v>
      </c>
      <c r="M1318" s="1">
        <v>46233</v>
      </c>
    </row>
    <row r="1319" spans="1:13" x14ac:dyDescent="0.2">
      <c r="A1319" t="s">
        <v>94</v>
      </c>
      <c r="B1319" s="1">
        <v>44377</v>
      </c>
      <c r="C1319" s="1">
        <v>44348</v>
      </c>
      <c r="D1319">
        <v>0</v>
      </c>
      <c r="E1319">
        <v>0</v>
      </c>
      <c r="F1319">
        <v>0</v>
      </c>
      <c r="G1319">
        <v>0</v>
      </c>
      <c r="H1319">
        <v>0</v>
      </c>
      <c r="I1319">
        <v>0</v>
      </c>
      <c r="J1319">
        <v>3</v>
      </c>
      <c r="K1319">
        <v>15.05</v>
      </c>
      <c r="L1319">
        <v>91085</v>
      </c>
      <c r="M1319" s="1">
        <v>46233</v>
      </c>
    </row>
    <row r="1320" spans="1:13" x14ac:dyDescent="0.2">
      <c r="A1320" t="s">
        <v>94</v>
      </c>
      <c r="B1320" s="1">
        <v>44500</v>
      </c>
      <c r="C1320" s="1">
        <v>44470</v>
      </c>
      <c r="D1320">
        <v>0</v>
      </c>
      <c r="E1320">
        <v>0</v>
      </c>
      <c r="F1320">
        <v>0</v>
      </c>
      <c r="G1320">
        <v>0</v>
      </c>
      <c r="H1320">
        <v>0</v>
      </c>
      <c r="I1320">
        <v>0</v>
      </c>
      <c r="J1320">
        <v>3</v>
      </c>
      <c r="K1320">
        <v>15.05</v>
      </c>
      <c r="L1320">
        <v>91085</v>
      </c>
      <c r="M1320" s="1">
        <v>46233</v>
      </c>
    </row>
    <row r="1321" spans="1:13" x14ac:dyDescent="0.2">
      <c r="A1321" t="s">
        <v>152</v>
      </c>
      <c r="B1321" s="1">
        <v>45412</v>
      </c>
      <c r="C1321" s="1">
        <v>45383</v>
      </c>
      <c r="D1321">
        <v>0</v>
      </c>
      <c r="E1321">
        <v>0</v>
      </c>
      <c r="F1321">
        <v>0</v>
      </c>
      <c r="G1321">
        <v>0</v>
      </c>
      <c r="H1321">
        <v>0</v>
      </c>
      <c r="I1321">
        <v>0</v>
      </c>
      <c r="J1321">
        <v>7</v>
      </c>
      <c r="K1321">
        <v>17.649999999999999</v>
      </c>
      <c r="L1321">
        <v>203262</v>
      </c>
      <c r="M1321" s="1">
        <v>46233</v>
      </c>
    </row>
    <row r="1322" spans="1:13" x14ac:dyDescent="0.2">
      <c r="A1322" t="s">
        <v>152</v>
      </c>
      <c r="B1322" s="1">
        <v>44681</v>
      </c>
      <c r="C1322" s="1">
        <v>44652</v>
      </c>
      <c r="D1322">
        <v>0</v>
      </c>
      <c r="E1322">
        <v>0</v>
      </c>
      <c r="F1322">
        <v>0</v>
      </c>
      <c r="G1322">
        <v>0</v>
      </c>
      <c r="H1322">
        <v>0</v>
      </c>
      <c r="I1322">
        <v>0</v>
      </c>
      <c r="J1322">
        <v>7</v>
      </c>
      <c r="K1322">
        <v>17.649999999999999</v>
      </c>
      <c r="L1322">
        <v>203262</v>
      </c>
      <c r="M1322" s="1">
        <v>46233</v>
      </c>
    </row>
    <row r="1323" spans="1:13" x14ac:dyDescent="0.2">
      <c r="A1323" t="s">
        <v>152</v>
      </c>
      <c r="B1323" s="1">
        <v>45138</v>
      </c>
      <c r="C1323" s="1">
        <v>45108</v>
      </c>
      <c r="D1323">
        <v>0</v>
      </c>
      <c r="E1323">
        <v>0</v>
      </c>
      <c r="F1323">
        <v>0</v>
      </c>
      <c r="G1323">
        <v>0</v>
      </c>
      <c r="H1323">
        <v>0</v>
      </c>
      <c r="I1323">
        <v>0</v>
      </c>
      <c r="J1323">
        <v>7</v>
      </c>
      <c r="K1323">
        <v>17.649999999999999</v>
      </c>
      <c r="L1323">
        <v>203262</v>
      </c>
      <c r="M1323" s="1">
        <v>46233</v>
      </c>
    </row>
    <row r="1324" spans="1:13" x14ac:dyDescent="0.2">
      <c r="A1324" t="s">
        <v>152</v>
      </c>
      <c r="B1324" s="1">
        <v>44773</v>
      </c>
      <c r="C1324" s="1">
        <v>44743</v>
      </c>
      <c r="D1324">
        <v>0</v>
      </c>
      <c r="E1324">
        <v>0</v>
      </c>
      <c r="F1324">
        <v>0</v>
      </c>
      <c r="G1324">
        <v>0</v>
      </c>
      <c r="H1324">
        <v>0</v>
      </c>
      <c r="I1324">
        <v>0</v>
      </c>
      <c r="J1324">
        <v>7</v>
      </c>
      <c r="K1324">
        <v>17.649999999999999</v>
      </c>
      <c r="L1324">
        <v>203262</v>
      </c>
      <c r="M1324" s="1">
        <v>46233</v>
      </c>
    </row>
    <row r="1325" spans="1:13" x14ac:dyDescent="0.2">
      <c r="A1325" t="s">
        <v>152</v>
      </c>
      <c r="B1325" s="1">
        <v>44926</v>
      </c>
      <c r="C1325" s="1">
        <v>44896</v>
      </c>
      <c r="D1325">
        <v>0</v>
      </c>
      <c r="E1325">
        <v>0</v>
      </c>
      <c r="F1325">
        <v>0</v>
      </c>
      <c r="G1325">
        <v>0</v>
      </c>
      <c r="H1325">
        <v>0</v>
      </c>
      <c r="I1325">
        <v>0</v>
      </c>
      <c r="J1325">
        <v>7</v>
      </c>
      <c r="K1325">
        <v>17.649999999999999</v>
      </c>
      <c r="L1325">
        <v>203262</v>
      </c>
      <c r="M1325" s="1">
        <v>46233</v>
      </c>
    </row>
    <row r="1326" spans="1:13" x14ac:dyDescent="0.2">
      <c r="A1326" t="s">
        <v>152</v>
      </c>
      <c r="B1326" s="1">
        <v>45565</v>
      </c>
      <c r="C1326" s="1">
        <v>45536</v>
      </c>
      <c r="D1326">
        <v>0</v>
      </c>
      <c r="E1326">
        <v>0</v>
      </c>
      <c r="F1326">
        <v>0</v>
      </c>
      <c r="G1326">
        <v>0</v>
      </c>
      <c r="H1326">
        <v>0</v>
      </c>
      <c r="I1326">
        <v>0</v>
      </c>
      <c r="J1326">
        <v>7</v>
      </c>
      <c r="K1326">
        <v>17.649999999999999</v>
      </c>
      <c r="L1326">
        <v>203262</v>
      </c>
      <c r="M1326" s="1">
        <v>46233</v>
      </c>
    </row>
    <row r="1327" spans="1:13" x14ac:dyDescent="0.2">
      <c r="A1327" t="s">
        <v>152</v>
      </c>
      <c r="B1327" s="1">
        <v>44286</v>
      </c>
      <c r="C1327" s="1">
        <v>44256</v>
      </c>
      <c r="D1327">
        <v>0</v>
      </c>
      <c r="E1327">
        <v>0</v>
      </c>
      <c r="F1327">
        <v>0</v>
      </c>
      <c r="G1327">
        <v>0</v>
      </c>
      <c r="H1327">
        <v>0</v>
      </c>
      <c r="I1327">
        <v>0</v>
      </c>
      <c r="J1327">
        <v>7</v>
      </c>
      <c r="K1327">
        <v>17.649999999999999</v>
      </c>
      <c r="L1327">
        <v>203262</v>
      </c>
      <c r="M1327" s="1">
        <v>46233</v>
      </c>
    </row>
    <row r="1328" spans="1:13" x14ac:dyDescent="0.2">
      <c r="A1328" t="s">
        <v>152</v>
      </c>
      <c r="B1328" s="1">
        <v>44985</v>
      </c>
      <c r="C1328" s="1">
        <v>44958</v>
      </c>
      <c r="D1328">
        <v>0</v>
      </c>
      <c r="E1328">
        <v>0</v>
      </c>
      <c r="F1328">
        <v>0</v>
      </c>
      <c r="G1328">
        <v>0</v>
      </c>
      <c r="H1328">
        <v>0</v>
      </c>
      <c r="I1328">
        <v>0</v>
      </c>
      <c r="J1328">
        <v>7</v>
      </c>
      <c r="K1328">
        <v>17.649999999999999</v>
      </c>
      <c r="L1328">
        <v>203262</v>
      </c>
      <c r="M1328" s="1">
        <v>46233</v>
      </c>
    </row>
    <row r="1329" spans="1:13" x14ac:dyDescent="0.2">
      <c r="A1329" t="s">
        <v>152</v>
      </c>
      <c r="B1329" s="1">
        <v>44651</v>
      </c>
      <c r="C1329" s="1">
        <v>44621</v>
      </c>
      <c r="D1329">
        <v>0</v>
      </c>
      <c r="E1329">
        <v>0</v>
      </c>
      <c r="F1329">
        <v>0</v>
      </c>
      <c r="G1329">
        <v>0</v>
      </c>
      <c r="H1329">
        <v>0</v>
      </c>
      <c r="I1329">
        <v>0</v>
      </c>
      <c r="J1329">
        <v>7</v>
      </c>
      <c r="K1329">
        <v>17.649999999999999</v>
      </c>
      <c r="L1329">
        <v>203262</v>
      </c>
      <c r="M1329" s="1">
        <v>46233</v>
      </c>
    </row>
    <row r="1330" spans="1:13" x14ac:dyDescent="0.2">
      <c r="A1330" t="s">
        <v>152</v>
      </c>
      <c r="B1330" s="1">
        <v>45199</v>
      </c>
      <c r="C1330" s="1">
        <v>45170</v>
      </c>
      <c r="D1330">
        <v>0</v>
      </c>
      <c r="E1330">
        <v>0</v>
      </c>
      <c r="F1330">
        <v>0</v>
      </c>
      <c r="G1330">
        <v>0</v>
      </c>
      <c r="H1330">
        <v>0</v>
      </c>
      <c r="I1330">
        <v>0</v>
      </c>
      <c r="J1330">
        <v>7</v>
      </c>
      <c r="K1330">
        <v>17.649999999999999</v>
      </c>
      <c r="L1330">
        <v>203262</v>
      </c>
      <c r="M1330" s="1">
        <v>46233</v>
      </c>
    </row>
    <row r="1331" spans="1:13" x14ac:dyDescent="0.2">
      <c r="A1331" t="s">
        <v>152</v>
      </c>
      <c r="B1331" s="1">
        <v>45260</v>
      </c>
      <c r="C1331" s="1">
        <v>45231</v>
      </c>
      <c r="D1331">
        <v>0</v>
      </c>
      <c r="E1331">
        <v>0</v>
      </c>
      <c r="F1331">
        <v>0</v>
      </c>
      <c r="G1331">
        <v>0</v>
      </c>
      <c r="H1331">
        <v>0</v>
      </c>
      <c r="I1331">
        <v>0</v>
      </c>
      <c r="J1331">
        <v>7</v>
      </c>
      <c r="K1331">
        <v>17.649999999999999</v>
      </c>
      <c r="L1331">
        <v>203262</v>
      </c>
      <c r="M1331" s="1">
        <v>46233</v>
      </c>
    </row>
    <row r="1332" spans="1:13" x14ac:dyDescent="0.2">
      <c r="A1332" t="s">
        <v>152</v>
      </c>
      <c r="B1332" s="1">
        <v>45504</v>
      </c>
      <c r="C1332" s="1">
        <v>45474</v>
      </c>
      <c r="D1332">
        <v>0</v>
      </c>
      <c r="E1332">
        <v>0</v>
      </c>
      <c r="F1332">
        <v>0</v>
      </c>
      <c r="G1332">
        <v>0</v>
      </c>
      <c r="H1332">
        <v>0</v>
      </c>
      <c r="I1332">
        <v>0</v>
      </c>
      <c r="J1332">
        <v>7</v>
      </c>
      <c r="K1332">
        <v>17.649999999999999</v>
      </c>
      <c r="L1332">
        <v>203262</v>
      </c>
      <c r="M1332" s="1">
        <v>46233</v>
      </c>
    </row>
    <row r="1333" spans="1:13" x14ac:dyDescent="0.2">
      <c r="A1333" t="s">
        <v>152</v>
      </c>
      <c r="B1333" s="1">
        <v>44316</v>
      </c>
      <c r="C1333" s="1">
        <v>44287</v>
      </c>
      <c r="D1333">
        <v>0</v>
      </c>
      <c r="E1333">
        <v>0</v>
      </c>
      <c r="F1333">
        <v>0</v>
      </c>
      <c r="G1333">
        <v>0</v>
      </c>
      <c r="H1333">
        <v>0</v>
      </c>
      <c r="I1333">
        <v>0</v>
      </c>
      <c r="J1333">
        <v>7</v>
      </c>
      <c r="K1333">
        <v>17.649999999999999</v>
      </c>
      <c r="L1333">
        <v>203262</v>
      </c>
      <c r="M1333" s="1">
        <v>46233</v>
      </c>
    </row>
    <row r="1334" spans="1:13" x14ac:dyDescent="0.2">
      <c r="A1334" t="s">
        <v>152</v>
      </c>
      <c r="B1334" s="1">
        <v>44592</v>
      </c>
      <c r="C1334" s="1">
        <v>44562</v>
      </c>
      <c r="D1334">
        <v>0</v>
      </c>
      <c r="E1334">
        <v>0</v>
      </c>
      <c r="F1334">
        <v>0</v>
      </c>
      <c r="G1334">
        <v>0</v>
      </c>
      <c r="H1334">
        <v>0</v>
      </c>
      <c r="I1334">
        <v>0</v>
      </c>
      <c r="J1334">
        <v>7</v>
      </c>
      <c r="K1334">
        <v>17.649999999999999</v>
      </c>
      <c r="L1334">
        <v>203262</v>
      </c>
      <c r="M1334" s="1">
        <v>46233</v>
      </c>
    </row>
    <row r="1335" spans="1:13" x14ac:dyDescent="0.2">
      <c r="A1335" t="s">
        <v>152</v>
      </c>
      <c r="B1335" s="1">
        <v>45535</v>
      </c>
      <c r="C1335" s="1">
        <v>45505</v>
      </c>
      <c r="D1335">
        <v>0</v>
      </c>
      <c r="E1335">
        <v>0</v>
      </c>
      <c r="F1335">
        <v>0</v>
      </c>
      <c r="G1335">
        <v>0</v>
      </c>
      <c r="H1335">
        <v>0</v>
      </c>
      <c r="I1335">
        <v>0</v>
      </c>
      <c r="J1335">
        <v>7</v>
      </c>
      <c r="K1335">
        <v>17.649999999999999</v>
      </c>
      <c r="L1335">
        <v>203262</v>
      </c>
      <c r="M1335" s="1">
        <v>46233</v>
      </c>
    </row>
    <row r="1336" spans="1:13" x14ac:dyDescent="0.2">
      <c r="A1336" t="s">
        <v>152</v>
      </c>
      <c r="B1336" s="1">
        <v>45443</v>
      </c>
      <c r="C1336" s="1">
        <v>45413</v>
      </c>
      <c r="D1336">
        <v>0</v>
      </c>
      <c r="E1336">
        <v>0</v>
      </c>
      <c r="F1336">
        <v>0</v>
      </c>
      <c r="G1336">
        <v>0</v>
      </c>
      <c r="H1336">
        <v>0</v>
      </c>
      <c r="I1336">
        <v>0</v>
      </c>
      <c r="J1336">
        <v>7</v>
      </c>
      <c r="K1336">
        <v>17.649999999999999</v>
      </c>
      <c r="L1336">
        <v>203262</v>
      </c>
      <c r="M1336" s="1">
        <v>46233</v>
      </c>
    </row>
    <row r="1337" spans="1:13" x14ac:dyDescent="0.2">
      <c r="A1337" t="s">
        <v>152</v>
      </c>
      <c r="B1337" s="1">
        <v>45596</v>
      </c>
      <c r="C1337" s="1">
        <v>45566</v>
      </c>
      <c r="D1337">
        <v>0</v>
      </c>
      <c r="E1337">
        <v>0</v>
      </c>
      <c r="F1337">
        <v>0</v>
      </c>
      <c r="G1337">
        <v>0</v>
      </c>
      <c r="H1337">
        <v>0</v>
      </c>
      <c r="I1337">
        <v>0</v>
      </c>
      <c r="J1337">
        <v>7</v>
      </c>
      <c r="K1337">
        <v>17.649999999999999</v>
      </c>
      <c r="L1337">
        <v>203262</v>
      </c>
      <c r="M1337" s="1">
        <v>46233</v>
      </c>
    </row>
    <row r="1338" spans="1:13" x14ac:dyDescent="0.2">
      <c r="A1338" t="s">
        <v>152</v>
      </c>
      <c r="B1338" s="1">
        <v>45169</v>
      </c>
      <c r="C1338" s="1">
        <v>45139</v>
      </c>
      <c r="D1338">
        <v>0</v>
      </c>
      <c r="E1338">
        <v>0</v>
      </c>
      <c r="F1338">
        <v>0</v>
      </c>
      <c r="G1338">
        <v>0</v>
      </c>
      <c r="H1338">
        <v>0</v>
      </c>
      <c r="I1338">
        <v>0</v>
      </c>
      <c r="J1338">
        <v>7</v>
      </c>
      <c r="K1338">
        <v>17.649999999999999</v>
      </c>
      <c r="L1338">
        <v>203262</v>
      </c>
      <c r="M1338" s="1">
        <v>46233</v>
      </c>
    </row>
    <row r="1339" spans="1:13" x14ac:dyDescent="0.2">
      <c r="A1339" t="s">
        <v>152</v>
      </c>
      <c r="B1339" s="1">
        <v>44895</v>
      </c>
      <c r="C1339" s="1">
        <v>44866</v>
      </c>
      <c r="D1339">
        <v>0</v>
      </c>
      <c r="E1339">
        <v>0</v>
      </c>
      <c r="F1339">
        <v>0</v>
      </c>
      <c r="G1339">
        <v>0</v>
      </c>
      <c r="H1339">
        <v>0</v>
      </c>
      <c r="I1339">
        <v>0</v>
      </c>
      <c r="J1339">
        <v>7</v>
      </c>
      <c r="K1339">
        <v>17.649999999999999</v>
      </c>
      <c r="L1339">
        <v>203262</v>
      </c>
      <c r="M1339" s="1">
        <v>46233</v>
      </c>
    </row>
    <row r="1340" spans="1:13" x14ac:dyDescent="0.2">
      <c r="A1340" t="s">
        <v>152</v>
      </c>
      <c r="B1340" s="1">
        <v>45230</v>
      </c>
      <c r="C1340" s="1">
        <v>45200</v>
      </c>
      <c r="D1340">
        <v>0</v>
      </c>
      <c r="E1340">
        <v>0</v>
      </c>
      <c r="F1340">
        <v>0</v>
      </c>
      <c r="G1340">
        <v>0</v>
      </c>
      <c r="H1340">
        <v>0</v>
      </c>
      <c r="I1340">
        <v>0</v>
      </c>
      <c r="J1340">
        <v>7</v>
      </c>
      <c r="K1340">
        <v>17.649999999999999</v>
      </c>
      <c r="L1340">
        <v>203262</v>
      </c>
      <c r="M1340" s="1">
        <v>46233</v>
      </c>
    </row>
    <row r="1341" spans="1:13" x14ac:dyDescent="0.2">
      <c r="A1341" t="s">
        <v>152</v>
      </c>
      <c r="B1341" s="1">
        <v>44500</v>
      </c>
      <c r="C1341" s="1">
        <v>44470</v>
      </c>
      <c r="D1341">
        <v>0</v>
      </c>
      <c r="E1341">
        <v>0</v>
      </c>
      <c r="F1341">
        <v>0</v>
      </c>
      <c r="G1341">
        <v>0</v>
      </c>
      <c r="H1341">
        <v>0</v>
      </c>
      <c r="I1341">
        <v>0</v>
      </c>
      <c r="J1341">
        <v>7</v>
      </c>
      <c r="K1341">
        <v>17.649999999999999</v>
      </c>
      <c r="L1341">
        <v>203262</v>
      </c>
      <c r="M1341" s="1">
        <v>46233</v>
      </c>
    </row>
    <row r="1342" spans="1:13" x14ac:dyDescent="0.2">
      <c r="A1342" t="s">
        <v>152</v>
      </c>
      <c r="B1342" s="1">
        <v>44712</v>
      </c>
      <c r="C1342" s="1">
        <v>44682</v>
      </c>
      <c r="D1342">
        <v>0</v>
      </c>
      <c r="E1342">
        <v>0</v>
      </c>
      <c r="F1342">
        <v>0</v>
      </c>
      <c r="G1342">
        <v>0</v>
      </c>
      <c r="H1342">
        <v>0</v>
      </c>
      <c r="I1342">
        <v>0</v>
      </c>
      <c r="J1342">
        <v>7</v>
      </c>
      <c r="K1342">
        <v>17.649999999999999</v>
      </c>
      <c r="L1342">
        <v>203262</v>
      </c>
      <c r="M1342" s="1">
        <v>46233</v>
      </c>
    </row>
    <row r="1343" spans="1:13" x14ac:dyDescent="0.2">
      <c r="A1343" t="s">
        <v>152</v>
      </c>
      <c r="B1343" s="1">
        <v>44469</v>
      </c>
      <c r="C1343" s="1">
        <v>44440</v>
      </c>
      <c r="D1343">
        <v>0</v>
      </c>
      <c r="E1343">
        <v>0</v>
      </c>
      <c r="F1343">
        <v>0</v>
      </c>
      <c r="G1343">
        <v>0</v>
      </c>
      <c r="H1343">
        <v>0</v>
      </c>
      <c r="I1343">
        <v>0</v>
      </c>
      <c r="J1343">
        <v>7</v>
      </c>
      <c r="K1343">
        <v>17.649999999999999</v>
      </c>
      <c r="L1343">
        <v>203262</v>
      </c>
      <c r="M1343" s="1">
        <v>46233</v>
      </c>
    </row>
    <row r="1344" spans="1:13" x14ac:dyDescent="0.2">
      <c r="A1344" t="s">
        <v>152</v>
      </c>
      <c r="B1344" s="1">
        <v>44227</v>
      </c>
      <c r="C1344" s="1">
        <v>44197</v>
      </c>
      <c r="D1344">
        <v>0</v>
      </c>
      <c r="E1344">
        <v>0</v>
      </c>
      <c r="F1344">
        <v>0</v>
      </c>
      <c r="G1344">
        <v>0</v>
      </c>
      <c r="H1344">
        <v>0</v>
      </c>
      <c r="I1344">
        <v>0</v>
      </c>
      <c r="J1344">
        <v>7</v>
      </c>
      <c r="K1344">
        <v>17.649999999999999</v>
      </c>
      <c r="L1344">
        <v>203262</v>
      </c>
      <c r="M1344" s="1">
        <v>46233</v>
      </c>
    </row>
    <row r="1345" spans="1:13" x14ac:dyDescent="0.2">
      <c r="A1345" t="s">
        <v>152</v>
      </c>
      <c r="B1345" s="1">
        <v>44957</v>
      </c>
      <c r="C1345" s="1">
        <v>44927</v>
      </c>
      <c r="D1345">
        <v>0</v>
      </c>
      <c r="E1345">
        <v>0</v>
      </c>
      <c r="F1345">
        <v>0</v>
      </c>
      <c r="G1345">
        <v>0</v>
      </c>
      <c r="H1345">
        <v>0</v>
      </c>
      <c r="I1345">
        <v>0</v>
      </c>
      <c r="J1345">
        <v>7</v>
      </c>
      <c r="K1345">
        <v>17.649999999999999</v>
      </c>
      <c r="L1345">
        <v>203262</v>
      </c>
      <c r="M1345" s="1">
        <v>46233</v>
      </c>
    </row>
    <row r="1346" spans="1:13" x14ac:dyDescent="0.2">
      <c r="A1346" t="s">
        <v>152</v>
      </c>
      <c r="B1346" s="1">
        <v>45322</v>
      </c>
      <c r="C1346" s="1">
        <v>45292</v>
      </c>
      <c r="D1346">
        <v>0</v>
      </c>
      <c r="E1346">
        <v>0</v>
      </c>
      <c r="F1346">
        <v>0</v>
      </c>
      <c r="G1346">
        <v>0</v>
      </c>
      <c r="H1346">
        <v>0</v>
      </c>
      <c r="I1346">
        <v>0</v>
      </c>
      <c r="J1346">
        <v>7</v>
      </c>
      <c r="K1346">
        <v>17.649999999999999</v>
      </c>
      <c r="L1346">
        <v>203262</v>
      </c>
      <c r="M1346" s="1">
        <v>46233</v>
      </c>
    </row>
    <row r="1347" spans="1:13" x14ac:dyDescent="0.2">
      <c r="A1347" t="s">
        <v>152</v>
      </c>
      <c r="B1347" s="1">
        <v>44439</v>
      </c>
      <c r="C1347" s="1">
        <v>44409</v>
      </c>
      <c r="D1347">
        <v>0</v>
      </c>
      <c r="E1347">
        <v>0</v>
      </c>
      <c r="F1347">
        <v>0</v>
      </c>
      <c r="G1347">
        <v>0</v>
      </c>
      <c r="H1347">
        <v>0</v>
      </c>
      <c r="I1347">
        <v>0</v>
      </c>
      <c r="J1347">
        <v>7</v>
      </c>
      <c r="K1347">
        <v>17.649999999999999</v>
      </c>
      <c r="L1347">
        <v>203262</v>
      </c>
      <c r="M1347" s="1">
        <v>46233</v>
      </c>
    </row>
    <row r="1348" spans="1:13" x14ac:dyDescent="0.2">
      <c r="A1348" t="s">
        <v>152</v>
      </c>
      <c r="B1348" s="1">
        <v>44804</v>
      </c>
      <c r="C1348" s="1">
        <v>44774</v>
      </c>
      <c r="D1348">
        <v>0</v>
      </c>
      <c r="E1348">
        <v>0</v>
      </c>
      <c r="F1348">
        <v>0</v>
      </c>
      <c r="G1348">
        <v>0</v>
      </c>
      <c r="H1348">
        <v>0</v>
      </c>
      <c r="I1348">
        <v>0</v>
      </c>
      <c r="J1348">
        <v>7</v>
      </c>
      <c r="K1348">
        <v>17.649999999999999</v>
      </c>
      <c r="L1348">
        <v>203262</v>
      </c>
      <c r="M1348" s="1">
        <v>46233</v>
      </c>
    </row>
    <row r="1349" spans="1:13" x14ac:dyDescent="0.2">
      <c r="A1349" t="s">
        <v>152</v>
      </c>
      <c r="B1349" s="1">
        <v>44865</v>
      </c>
      <c r="C1349" s="1">
        <v>44835</v>
      </c>
      <c r="D1349">
        <v>0</v>
      </c>
      <c r="E1349">
        <v>0</v>
      </c>
      <c r="F1349">
        <v>0</v>
      </c>
      <c r="G1349">
        <v>0</v>
      </c>
      <c r="H1349">
        <v>0</v>
      </c>
      <c r="I1349">
        <v>0</v>
      </c>
      <c r="J1349">
        <v>7</v>
      </c>
      <c r="K1349">
        <v>17.649999999999999</v>
      </c>
      <c r="L1349">
        <v>203262</v>
      </c>
      <c r="M1349" s="1">
        <v>46233</v>
      </c>
    </row>
    <row r="1350" spans="1:13" x14ac:dyDescent="0.2">
      <c r="A1350" t="s">
        <v>152</v>
      </c>
      <c r="B1350" s="1">
        <v>44377</v>
      </c>
      <c r="C1350" s="1">
        <v>44348</v>
      </c>
      <c r="D1350">
        <v>0</v>
      </c>
      <c r="E1350">
        <v>0</v>
      </c>
      <c r="F1350">
        <v>0</v>
      </c>
      <c r="G1350">
        <v>0</v>
      </c>
      <c r="H1350">
        <v>0</v>
      </c>
      <c r="I1350">
        <v>0</v>
      </c>
      <c r="J1350">
        <v>7</v>
      </c>
      <c r="K1350">
        <v>17.649999999999999</v>
      </c>
      <c r="L1350">
        <v>203262</v>
      </c>
      <c r="M1350" s="1">
        <v>46233</v>
      </c>
    </row>
    <row r="1351" spans="1:13" x14ac:dyDescent="0.2">
      <c r="A1351" t="s">
        <v>152</v>
      </c>
      <c r="B1351" s="1">
        <v>45291</v>
      </c>
      <c r="C1351" s="1">
        <v>45261</v>
      </c>
      <c r="D1351">
        <v>0</v>
      </c>
      <c r="E1351">
        <v>0</v>
      </c>
      <c r="F1351">
        <v>0</v>
      </c>
      <c r="G1351">
        <v>0</v>
      </c>
      <c r="H1351">
        <v>0</v>
      </c>
      <c r="I1351">
        <v>0</v>
      </c>
      <c r="J1351">
        <v>7</v>
      </c>
      <c r="K1351">
        <v>17.649999999999999</v>
      </c>
      <c r="L1351">
        <v>203262</v>
      </c>
      <c r="M1351" s="1">
        <v>46233</v>
      </c>
    </row>
    <row r="1352" spans="1:13" x14ac:dyDescent="0.2">
      <c r="A1352" t="s">
        <v>152</v>
      </c>
      <c r="B1352" s="1">
        <v>45046</v>
      </c>
      <c r="C1352" s="1">
        <v>45017</v>
      </c>
      <c r="D1352">
        <v>0</v>
      </c>
      <c r="E1352">
        <v>0</v>
      </c>
      <c r="F1352">
        <v>0</v>
      </c>
      <c r="G1352">
        <v>0</v>
      </c>
      <c r="H1352">
        <v>0</v>
      </c>
      <c r="I1352">
        <v>0</v>
      </c>
      <c r="J1352">
        <v>7</v>
      </c>
      <c r="K1352">
        <v>17.649999999999999</v>
      </c>
      <c r="L1352">
        <v>203262</v>
      </c>
      <c r="M1352" s="1">
        <v>46233</v>
      </c>
    </row>
    <row r="1353" spans="1:13" x14ac:dyDescent="0.2">
      <c r="A1353" t="s">
        <v>152</v>
      </c>
      <c r="B1353" s="1">
        <v>44620</v>
      </c>
      <c r="C1353" s="1">
        <v>44593</v>
      </c>
      <c r="D1353">
        <v>0</v>
      </c>
      <c r="E1353">
        <v>0</v>
      </c>
      <c r="F1353">
        <v>0</v>
      </c>
      <c r="G1353">
        <v>0</v>
      </c>
      <c r="H1353">
        <v>0</v>
      </c>
      <c r="I1353">
        <v>0</v>
      </c>
      <c r="J1353">
        <v>7</v>
      </c>
      <c r="K1353">
        <v>17.649999999999999</v>
      </c>
      <c r="L1353">
        <v>203262</v>
      </c>
      <c r="M1353" s="1">
        <v>46233</v>
      </c>
    </row>
    <row r="1354" spans="1:13" x14ac:dyDescent="0.2">
      <c r="A1354" t="s">
        <v>152</v>
      </c>
      <c r="B1354" s="1">
        <v>44834</v>
      </c>
      <c r="C1354" s="1">
        <v>44805</v>
      </c>
      <c r="D1354">
        <v>0</v>
      </c>
      <c r="E1354">
        <v>0</v>
      </c>
      <c r="F1354">
        <v>0</v>
      </c>
      <c r="G1354">
        <v>0</v>
      </c>
      <c r="H1354">
        <v>0</v>
      </c>
      <c r="I1354">
        <v>0</v>
      </c>
      <c r="J1354">
        <v>7</v>
      </c>
      <c r="K1354">
        <v>17.649999999999999</v>
      </c>
      <c r="L1354">
        <v>203262</v>
      </c>
      <c r="M1354" s="1">
        <v>46233</v>
      </c>
    </row>
    <row r="1355" spans="1:13" x14ac:dyDescent="0.2">
      <c r="A1355" t="s">
        <v>152</v>
      </c>
      <c r="B1355" s="1">
        <v>45473</v>
      </c>
      <c r="C1355" s="1">
        <v>45444</v>
      </c>
      <c r="D1355">
        <v>0</v>
      </c>
      <c r="E1355">
        <v>0</v>
      </c>
      <c r="F1355">
        <v>0</v>
      </c>
      <c r="G1355">
        <v>0</v>
      </c>
      <c r="H1355">
        <v>0</v>
      </c>
      <c r="I1355">
        <v>0</v>
      </c>
      <c r="J1355">
        <v>7</v>
      </c>
      <c r="K1355">
        <v>17.649999999999999</v>
      </c>
      <c r="L1355">
        <v>203262</v>
      </c>
      <c r="M1355" s="1">
        <v>46233</v>
      </c>
    </row>
    <row r="1356" spans="1:13" x14ac:dyDescent="0.2">
      <c r="A1356" t="s">
        <v>152</v>
      </c>
      <c r="B1356" s="1">
        <v>44255</v>
      </c>
      <c r="C1356" s="1">
        <v>44228</v>
      </c>
      <c r="D1356">
        <v>0</v>
      </c>
      <c r="E1356">
        <v>0</v>
      </c>
      <c r="F1356">
        <v>0</v>
      </c>
      <c r="G1356">
        <v>0</v>
      </c>
      <c r="H1356">
        <v>0</v>
      </c>
      <c r="I1356">
        <v>0</v>
      </c>
      <c r="J1356">
        <v>7</v>
      </c>
      <c r="K1356">
        <v>17.649999999999999</v>
      </c>
      <c r="L1356">
        <v>203262</v>
      </c>
      <c r="M1356" s="1">
        <v>46233</v>
      </c>
    </row>
    <row r="1357" spans="1:13" x14ac:dyDescent="0.2">
      <c r="A1357" t="s">
        <v>152</v>
      </c>
      <c r="B1357" s="1">
        <v>45351</v>
      </c>
      <c r="C1357" s="1">
        <v>45323</v>
      </c>
      <c r="D1357">
        <v>0</v>
      </c>
      <c r="E1357">
        <v>0</v>
      </c>
      <c r="F1357">
        <v>0</v>
      </c>
      <c r="G1357">
        <v>0</v>
      </c>
      <c r="H1357">
        <v>0</v>
      </c>
      <c r="I1357">
        <v>0</v>
      </c>
      <c r="J1357">
        <v>7</v>
      </c>
      <c r="K1357">
        <v>17.649999999999999</v>
      </c>
      <c r="L1357">
        <v>203262</v>
      </c>
      <c r="M1357" s="1">
        <v>46233</v>
      </c>
    </row>
    <row r="1358" spans="1:13" x14ac:dyDescent="0.2">
      <c r="A1358" t="s">
        <v>152</v>
      </c>
      <c r="B1358" s="1">
        <v>44530</v>
      </c>
      <c r="C1358" s="1">
        <v>44501</v>
      </c>
      <c r="D1358">
        <v>0</v>
      </c>
      <c r="E1358">
        <v>0</v>
      </c>
      <c r="F1358">
        <v>0</v>
      </c>
      <c r="G1358">
        <v>0</v>
      </c>
      <c r="H1358">
        <v>0</v>
      </c>
      <c r="I1358">
        <v>0</v>
      </c>
      <c r="J1358">
        <v>7</v>
      </c>
      <c r="K1358">
        <v>17.649999999999999</v>
      </c>
      <c r="L1358">
        <v>203262</v>
      </c>
      <c r="M1358" s="1">
        <v>46233</v>
      </c>
    </row>
    <row r="1359" spans="1:13" x14ac:dyDescent="0.2">
      <c r="A1359" t="s">
        <v>152</v>
      </c>
      <c r="B1359" s="1">
        <v>44347</v>
      </c>
      <c r="C1359" s="1">
        <v>44317</v>
      </c>
      <c r="D1359">
        <v>0</v>
      </c>
      <c r="E1359">
        <v>0</v>
      </c>
      <c r="F1359">
        <v>0</v>
      </c>
      <c r="G1359">
        <v>0</v>
      </c>
      <c r="H1359">
        <v>0</v>
      </c>
      <c r="I1359">
        <v>0</v>
      </c>
      <c r="J1359">
        <v>7</v>
      </c>
      <c r="K1359">
        <v>17.649999999999999</v>
      </c>
      <c r="L1359">
        <v>203262</v>
      </c>
      <c r="M1359" s="1">
        <v>46233</v>
      </c>
    </row>
    <row r="1360" spans="1:13" x14ac:dyDescent="0.2">
      <c r="A1360" t="s">
        <v>152</v>
      </c>
      <c r="B1360" s="1">
        <v>44561</v>
      </c>
      <c r="C1360" s="1">
        <v>44531</v>
      </c>
      <c r="D1360">
        <v>0</v>
      </c>
      <c r="E1360">
        <v>0</v>
      </c>
      <c r="F1360">
        <v>0</v>
      </c>
      <c r="G1360">
        <v>0</v>
      </c>
      <c r="H1360">
        <v>0</v>
      </c>
      <c r="I1360">
        <v>0</v>
      </c>
      <c r="J1360">
        <v>7</v>
      </c>
      <c r="K1360">
        <v>17.649999999999999</v>
      </c>
      <c r="L1360">
        <v>203262</v>
      </c>
      <c r="M1360" s="1">
        <v>46233</v>
      </c>
    </row>
    <row r="1361" spans="1:13" x14ac:dyDescent="0.2">
      <c r="A1361" t="s">
        <v>152</v>
      </c>
      <c r="B1361" s="1">
        <v>44742</v>
      </c>
      <c r="C1361" s="1">
        <v>44713</v>
      </c>
      <c r="D1361">
        <v>0</v>
      </c>
      <c r="E1361">
        <v>0</v>
      </c>
      <c r="F1361">
        <v>0</v>
      </c>
      <c r="G1361">
        <v>0</v>
      </c>
      <c r="H1361">
        <v>0</v>
      </c>
      <c r="I1361">
        <v>0</v>
      </c>
      <c r="J1361">
        <v>7</v>
      </c>
      <c r="K1361">
        <v>17.649999999999999</v>
      </c>
      <c r="L1361">
        <v>203262</v>
      </c>
      <c r="M1361" s="1">
        <v>46233</v>
      </c>
    </row>
    <row r="1362" spans="1:13" x14ac:dyDescent="0.2">
      <c r="A1362" t="s">
        <v>152</v>
      </c>
      <c r="B1362" s="1">
        <v>45107</v>
      </c>
      <c r="C1362" s="1">
        <v>45078</v>
      </c>
      <c r="D1362">
        <v>0</v>
      </c>
      <c r="E1362">
        <v>0</v>
      </c>
      <c r="F1362">
        <v>0</v>
      </c>
      <c r="G1362">
        <v>0</v>
      </c>
      <c r="H1362">
        <v>0</v>
      </c>
      <c r="I1362">
        <v>0</v>
      </c>
      <c r="J1362">
        <v>7</v>
      </c>
      <c r="K1362">
        <v>17.649999999999999</v>
      </c>
      <c r="L1362">
        <v>203262</v>
      </c>
      <c r="M1362" s="1">
        <v>46233</v>
      </c>
    </row>
    <row r="1363" spans="1:13" x14ac:dyDescent="0.2">
      <c r="A1363" t="s">
        <v>152</v>
      </c>
      <c r="B1363" s="1">
        <v>45382</v>
      </c>
      <c r="C1363" s="1">
        <v>45352</v>
      </c>
      <c r="D1363">
        <v>0</v>
      </c>
      <c r="E1363">
        <v>0</v>
      </c>
      <c r="F1363">
        <v>0</v>
      </c>
      <c r="G1363">
        <v>0</v>
      </c>
      <c r="H1363">
        <v>0</v>
      </c>
      <c r="I1363">
        <v>0</v>
      </c>
      <c r="J1363">
        <v>7</v>
      </c>
      <c r="K1363">
        <v>17.649999999999999</v>
      </c>
      <c r="L1363">
        <v>203262</v>
      </c>
      <c r="M1363" s="1">
        <v>46233</v>
      </c>
    </row>
    <row r="1364" spans="1:13" x14ac:dyDescent="0.2">
      <c r="A1364" t="s">
        <v>152</v>
      </c>
      <c r="B1364" s="1">
        <v>44408</v>
      </c>
      <c r="C1364" s="1">
        <v>44378</v>
      </c>
      <c r="D1364">
        <v>0</v>
      </c>
      <c r="E1364">
        <v>0</v>
      </c>
      <c r="F1364">
        <v>0</v>
      </c>
      <c r="G1364">
        <v>0</v>
      </c>
      <c r="H1364">
        <v>0</v>
      </c>
      <c r="I1364">
        <v>0</v>
      </c>
      <c r="J1364">
        <v>7</v>
      </c>
      <c r="K1364">
        <v>17.649999999999999</v>
      </c>
      <c r="L1364">
        <v>203262</v>
      </c>
      <c r="M1364" s="1">
        <v>46233</v>
      </c>
    </row>
    <row r="1365" spans="1:13" x14ac:dyDescent="0.2">
      <c r="A1365" t="s">
        <v>152</v>
      </c>
      <c r="B1365" s="1">
        <v>45016</v>
      </c>
      <c r="C1365" s="1">
        <v>44986</v>
      </c>
      <c r="D1365">
        <v>0</v>
      </c>
      <c r="E1365">
        <v>0</v>
      </c>
      <c r="F1365">
        <v>0</v>
      </c>
      <c r="G1365">
        <v>0</v>
      </c>
      <c r="H1365">
        <v>0</v>
      </c>
      <c r="I1365">
        <v>0</v>
      </c>
      <c r="J1365">
        <v>7</v>
      </c>
      <c r="K1365">
        <v>17.649999999999999</v>
      </c>
      <c r="L1365">
        <v>203262</v>
      </c>
      <c r="M1365" s="1">
        <v>46233</v>
      </c>
    </row>
    <row r="1366" spans="1:13" x14ac:dyDescent="0.2">
      <c r="A1366" t="s">
        <v>152</v>
      </c>
      <c r="B1366" s="1">
        <v>45077</v>
      </c>
      <c r="C1366" s="1">
        <v>45047</v>
      </c>
      <c r="D1366">
        <v>0</v>
      </c>
      <c r="E1366">
        <v>0</v>
      </c>
      <c r="F1366">
        <v>0</v>
      </c>
      <c r="G1366">
        <v>0</v>
      </c>
      <c r="H1366">
        <v>0</v>
      </c>
      <c r="I1366">
        <v>0</v>
      </c>
      <c r="J1366">
        <v>7</v>
      </c>
      <c r="K1366">
        <v>17.649999999999999</v>
      </c>
      <c r="L1366">
        <v>203262</v>
      </c>
      <c r="M1366" s="1">
        <v>46233</v>
      </c>
    </row>
    <row r="1367" spans="1:13" x14ac:dyDescent="0.2">
      <c r="A1367" t="s">
        <v>150</v>
      </c>
      <c r="B1367" s="1">
        <v>45657</v>
      </c>
      <c r="C1367" s="1">
        <v>45627</v>
      </c>
      <c r="D1367">
        <v>1</v>
      </c>
      <c r="E1367">
        <v>83.27</v>
      </c>
      <c r="F1367">
        <v>756000</v>
      </c>
      <c r="G1367">
        <v>0</v>
      </c>
      <c r="H1367">
        <v>0</v>
      </c>
      <c r="I1367">
        <v>0</v>
      </c>
      <c r="J1367">
        <v>5</v>
      </c>
      <c r="K1367">
        <v>20.89</v>
      </c>
      <c r="L1367">
        <v>420700</v>
      </c>
      <c r="M1367" s="1">
        <v>46233</v>
      </c>
    </row>
    <row r="1368" spans="1:13" x14ac:dyDescent="0.2">
      <c r="A1368" t="s">
        <v>150</v>
      </c>
      <c r="B1368" s="1">
        <v>45747</v>
      </c>
      <c r="C1368" s="1">
        <v>45717</v>
      </c>
      <c r="D1368">
        <v>1</v>
      </c>
      <c r="E1368">
        <v>83.27</v>
      </c>
      <c r="F1368">
        <v>756000</v>
      </c>
      <c r="G1368">
        <v>0</v>
      </c>
      <c r="H1368">
        <v>0</v>
      </c>
      <c r="I1368">
        <v>0</v>
      </c>
      <c r="J1368">
        <v>5</v>
      </c>
      <c r="K1368">
        <v>20.89</v>
      </c>
      <c r="L1368">
        <v>420700</v>
      </c>
      <c r="M1368" s="1">
        <v>46233</v>
      </c>
    </row>
    <row r="1369" spans="1:13" x14ac:dyDescent="0.2">
      <c r="A1369" t="s">
        <v>150</v>
      </c>
      <c r="B1369" s="1">
        <v>45716</v>
      </c>
      <c r="C1369" s="1">
        <v>45689</v>
      </c>
      <c r="D1369">
        <v>1</v>
      </c>
      <c r="E1369">
        <v>83.27</v>
      </c>
      <c r="F1369">
        <v>756000</v>
      </c>
      <c r="G1369">
        <v>0</v>
      </c>
      <c r="H1369">
        <v>0</v>
      </c>
      <c r="I1369">
        <v>0</v>
      </c>
      <c r="J1369">
        <v>5</v>
      </c>
      <c r="K1369">
        <v>20.89</v>
      </c>
      <c r="L1369">
        <v>420700</v>
      </c>
      <c r="M1369" s="1">
        <v>46233</v>
      </c>
    </row>
    <row r="1370" spans="1:13" x14ac:dyDescent="0.2">
      <c r="A1370" t="s">
        <v>150</v>
      </c>
      <c r="B1370" s="1">
        <v>45688</v>
      </c>
      <c r="C1370" s="1">
        <v>45658</v>
      </c>
      <c r="D1370">
        <v>1</v>
      </c>
      <c r="E1370">
        <v>83.27</v>
      </c>
      <c r="F1370">
        <v>756000</v>
      </c>
      <c r="G1370">
        <v>0</v>
      </c>
      <c r="H1370">
        <v>0</v>
      </c>
      <c r="I1370">
        <v>0</v>
      </c>
      <c r="J1370">
        <v>5</v>
      </c>
      <c r="K1370">
        <v>20.89</v>
      </c>
      <c r="L1370">
        <v>420700</v>
      </c>
      <c r="M1370" s="1">
        <v>46233</v>
      </c>
    </row>
    <row r="1371" spans="1:13" x14ac:dyDescent="0.2">
      <c r="A1371" t="s">
        <v>100</v>
      </c>
      <c r="B1371" s="1">
        <v>44651</v>
      </c>
      <c r="C1371" s="1">
        <v>44621</v>
      </c>
      <c r="D1371">
        <v>0</v>
      </c>
      <c r="E1371">
        <v>0</v>
      </c>
      <c r="F1371">
        <v>0</v>
      </c>
      <c r="G1371">
        <v>0</v>
      </c>
      <c r="H1371">
        <v>0</v>
      </c>
      <c r="I1371">
        <v>0</v>
      </c>
      <c r="J1371">
        <v>7</v>
      </c>
      <c r="K1371">
        <v>22.05</v>
      </c>
      <c r="L1371">
        <v>287446</v>
      </c>
      <c r="M1371" s="1">
        <v>46233</v>
      </c>
    </row>
    <row r="1372" spans="1:13" x14ac:dyDescent="0.2">
      <c r="A1372" t="s">
        <v>100</v>
      </c>
      <c r="B1372" s="1">
        <v>44865</v>
      </c>
      <c r="C1372" s="1">
        <v>44835</v>
      </c>
      <c r="D1372">
        <v>0</v>
      </c>
      <c r="E1372">
        <v>0</v>
      </c>
      <c r="F1372">
        <v>0</v>
      </c>
      <c r="G1372">
        <v>0</v>
      </c>
      <c r="H1372">
        <v>0</v>
      </c>
      <c r="I1372">
        <v>0</v>
      </c>
      <c r="J1372">
        <v>7</v>
      </c>
      <c r="K1372">
        <v>22.05</v>
      </c>
      <c r="L1372">
        <v>287446</v>
      </c>
      <c r="M1372" s="1">
        <v>46233</v>
      </c>
    </row>
    <row r="1373" spans="1:13" x14ac:dyDescent="0.2">
      <c r="A1373" t="s">
        <v>100</v>
      </c>
      <c r="B1373" s="1">
        <v>44957</v>
      </c>
      <c r="C1373" s="1">
        <v>44927</v>
      </c>
      <c r="D1373">
        <v>0</v>
      </c>
      <c r="E1373">
        <v>0</v>
      </c>
      <c r="F1373">
        <v>0</v>
      </c>
      <c r="G1373">
        <v>0</v>
      </c>
      <c r="H1373">
        <v>0</v>
      </c>
      <c r="I1373">
        <v>0</v>
      </c>
      <c r="J1373">
        <v>7</v>
      </c>
      <c r="K1373">
        <v>22.05</v>
      </c>
      <c r="L1373">
        <v>287446</v>
      </c>
      <c r="M1373" s="1">
        <v>46233</v>
      </c>
    </row>
    <row r="1374" spans="1:13" x14ac:dyDescent="0.2">
      <c r="A1374" t="s">
        <v>100</v>
      </c>
      <c r="B1374" s="1">
        <v>44681</v>
      </c>
      <c r="C1374" s="1">
        <v>44652</v>
      </c>
      <c r="D1374">
        <v>0</v>
      </c>
      <c r="E1374">
        <v>0</v>
      </c>
      <c r="F1374">
        <v>0</v>
      </c>
      <c r="G1374">
        <v>0</v>
      </c>
      <c r="H1374">
        <v>0</v>
      </c>
      <c r="I1374">
        <v>0</v>
      </c>
      <c r="J1374">
        <v>7</v>
      </c>
      <c r="K1374">
        <v>22.05</v>
      </c>
      <c r="L1374">
        <v>287446</v>
      </c>
      <c r="M1374" s="1">
        <v>46233</v>
      </c>
    </row>
    <row r="1375" spans="1:13" x14ac:dyDescent="0.2">
      <c r="A1375" t="s">
        <v>100</v>
      </c>
      <c r="B1375" s="1">
        <v>44439</v>
      </c>
      <c r="C1375" s="1">
        <v>44409</v>
      </c>
      <c r="D1375">
        <v>0</v>
      </c>
      <c r="E1375">
        <v>0</v>
      </c>
      <c r="F1375">
        <v>0</v>
      </c>
      <c r="G1375">
        <v>0</v>
      </c>
      <c r="H1375">
        <v>0</v>
      </c>
      <c r="I1375">
        <v>0</v>
      </c>
      <c r="J1375">
        <v>7</v>
      </c>
      <c r="K1375">
        <v>22.05</v>
      </c>
      <c r="L1375">
        <v>287446</v>
      </c>
      <c r="M1375" s="1">
        <v>46233</v>
      </c>
    </row>
    <row r="1376" spans="1:13" x14ac:dyDescent="0.2">
      <c r="A1376" t="s">
        <v>100</v>
      </c>
      <c r="B1376" s="1">
        <v>44620</v>
      </c>
      <c r="C1376" s="1">
        <v>44593</v>
      </c>
      <c r="D1376">
        <v>0</v>
      </c>
      <c r="E1376">
        <v>0</v>
      </c>
      <c r="F1376">
        <v>0</v>
      </c>
      <c r="G1376">
        <v>0</v>
      </c>
      <c r="H1376">
        <v>0</v>
      </c>
      <c r="I1376">
        <v>0</v>
      </c>
      <c r="J1376">
        <v>7</v>
      </c>
      <c r="K1376">
        <v>22.05</v>
      </c>
      <c r="L1376">
        <v>287446</v>
      </c>
      <c r="M1376" s="1">
        <v>46233</v>
      </c>
    </row>
    <row r="1377" spans="1:13" x14ac:dyDescent="0.2">
      <c r="A1377" t="s">
        <v>100</v>
      </c>
      <c r="B1377" s="1">
        <v>44227</v>
      </c>
      <c r="C1377" s="1">
        <v>44197</v>
      </c>
      <c r="D1377">
        <v>0</v>
      </c>
      <c r="E1377">
        <v>0</v>
      </c>
      <c r="F1377">
        <v>0</v>
      </c>
      <c r="G1377">
        <v>0</v>
      </c>
      <c r="H1377">
        <v>0</v>
      </c>
      <c r="I1377">
        <v>0</v>
      </c>
      <c r="J1377">
        <v>7</v>
      </c>
      <c r="K1377">
        <v>22.05</v>
      </c>
      <c r="L1377">
        <v>287446</v>
      </c>
      <c r="M1377" s="1">
        <v>46233</v>
      </c>
    </row>
    <row r="1378" spans="1:13" x14ac:dyDescent="0.2">
      <c r="A1378" t="s">
        <v>100</v>
      </c>
      <c r="B1378" s="1">
        <v>44895</v>
      </c>
      <c r="C1378" s="1">
        <v>44866</v>
      </c>
      <c r="D1378">
        <v>0</v>
      </c>
      <c r="E1378">
        <v>0</v>
      </c>
      <c r="F1378">
        <v>0</v>
      </c>
      <c r="G1378">
        <v>0</v>
      </c>
      <c r="H1378">
        <v>0</v>
      </c>
      <c r="I1378">
        <v>0</v>
      </c>
      <c r="J1378">
        <v>7</v>
      </c>
      <c r="K1378">
        <v>22.05</v>
      </c>
      <c r="L1378">
        <v>287446</v>
      </c>
      <c r="M1378" s="1">
        <v>46233</v>
      </c>
    </row>
    <row r="1379" spans="1:13" x14ac:dyDescent="0.2">
      <c r="A1379" t="s">
        <v>100</v>
      </c>
      <c r="B1379" s="1">
        <v>45046</v>
      </c>
      <c r="C1379" s="1">
        <v>45017</v>
      </c>
      <c r="D1379">
        <v>0</v>
      </c>
      <c r="E1379">
        <v>0</v>
      </c>
      <c r="F1379">
        <v>0</v>
      </c>
      <c r="G1379">
        <v>0</v>
      </c>
      <c r="H1379">
        <v>0</v>
      </c>
      <c r="I1379">
        <v>0</v>
      </c>
      <c r="J1379">
        <v>7</v>
      </c>
      <c r="K1379">
        <v>22.05</v>
      </c>
      <c r="L1379">
        <v>287446</v>
      </c>
      <c r="M1379" s="1">
        <v>46233</v>
      </c>
    </row>
    <row r="1380" spans="1:13" x14ac:dyDescent="0.2">
      <c r="A1380" t="s">
        <v>100</v>
      </c>
      <c r="B1380" s="1">
        <v>44773</v>
      </c>
      <c r="C1380" s="1">
        <v>44743</v>
      </c>
      <c r="D1380">
        <v>0</v>
      </c>
      <c r="E1380">
        <v>0</v>
      </c>
      <c r="F1380">
        <v>0</v>
      </c>
      <c r="G1380">
        <v>0</v>
      </c>
      <c r="H1380">
        <v>0</v>
      </c>
      <c r="I1380">
        <v>0</v>
      </c>
      <c r="J1380">
        <v>7</v>
      </c>
      <c r="K1380">
        <v>22.05</v>
      </c>
      <c r="L1380">
        <v>287446</v>
      </c>
      <c r="M1380" s="1">
        <v>46233</v>
      </c>
    </row>
    <row r="1381" spans="1:13" x14ac:dyDescent="0.2">
      <c r="A1381" t="s">
        <v>100</v>
      </c>
      <c r="B1381" s="1">
        <v>44712</v>
      </c>
      <c r="C1381" s="1">
        <v>44682</v>
      </c>
      <c r="D1381">
        <v>0</v>
      </c>
      <c r="E1381">
        <v>0</v>
      </c>
      <c r="F1381">
        <v>0</v>
      </c>
      <c r="G1381">
        <v>0</v>
      </c>
      <c r="H1381">
        <v>0</v>
      </c>
      <c r="I1381">
        <v>0</v>
      </c>
      <c r="J1381">
        <v>7</v>
      </c>
      <c r="K1381">
        <v>22.05</v>
      </c>
      <c r="L1381">
        <v>287446</v>
      </c>
      <c r="M1381" s="1">
        <v>46233</v>
      </c>
    </row>
    <row r="1382" spans="1:13" x14ac:dyDescent="0.2">
      <c r="A1382" t="s">
        <v>100</v>
      </c>
      <c r="B1382" s="1">
        <v>44286</v>
      </c>
      <c r="C1382" s="1">
        <v>44256</v>
      </c>
      <c r="D1382">
        <v>0</v>
      </c>
      <c r="E1382">
        <v>0</v>
      </c>
      <c r="F1382">
        <v>0</v>
      </c>
      <c r="G1382">
        <v>0</v>
      </c>
      <c r="H1382">
        <v>0</v>
      </c>
      <c r="I1382">
        <v>0</v>
      </c>
      <c r="J1382">
        <v>7</v>
      </c>
      <c r="K1382">
        <v>22.05</v>
      </c>
      <c r="L1382">
        <v>287446</v>
      </c>
      <c r="M1382" s="1">
        <v>46233</v>
      </c>
    </row>
    <row r="1383" spans="1:13" x14ac:dyDescent="0.2">
      <c r="A1383" t="s">
        <v>100</v>
      </c>
      <c r="B1383" s="1">
        <v>44561</v>
      </c>
      <c r="C1383" s="1">
        <v>44531</v>
      </c>
      <c r="D1383">
        <v>0</v>
      </c>
      <c r="E1383">
        <v>0</v>
      </c>
      <c r="F1383">
        <v>0</v>
      </c>
      <c r="G1383">
        <v>0</v>
      </c>
      <c r="H1383">
        <v>0</v>
      </c>
      <c r="I1383">
        <v>0</v>
      </c>
      <c r="J1383">
        <v>7</v>
      </c>
      <c r="K1383">
        <v>22.05</v>
      </c>
      <c r="L1383">
        <v>287446</v>
      </c>
      <c r="M1383" s="1">
        <v>46233</v>
      </c>
    </row>
    <row r="1384" spans="1:13" x14ac:dyDescent="0.2">
      <c r="A1384" t="s">
        <v>100</v>
      </c>
      <c r="B1384" s="1">
        <v>44255</v>
      </c>
      <c r="C1384" s="1">
        <v>44228</v>
      </c>
      <c r="D1384">
        <v>0</v>
      </c>
      <c r="E1384">
        <v>0</v>
      </c>
      <c r="F1384">
        <v>0</v>
      </c>
      <c r="G1384">
        <v>0</v>
      </c>
      <c r="H1384">
        <v>0</v>
      </c>
      <c r="I1384">
        <v>0</v>
      </c>
      <c r="J1384">
        <v>7</v>
      </c>
      <c r="K1384">
        <v>22.05</v>
      </c>
      <c r="L1384">
        <v>287446</v>
      </c>
      <c r="M1384" s="1">
        <v>46233</v>
      </c>
    </row>
    <row r="1385" spans="1:13" x14ac:dyDescent="0.2">
      <c r="A1385" t="s">
        <v>100</v>
      </c>
      <c r="B1385" s="1">
        <v>44834</v>
      </c>
      <c r="C1385" s="1">
        <v>44805</v>
      </c>
      <c r="D1385">
        <v>0</v>
      </c>
      <c r="E1385">
        <v>0</v>
      </c>
      <c r="F1385">
        <v>0</v>
      </c>
      <c r="G1385">
        <v>0</v>
      </c>
      <c r="H1385">
        <v>0</v>
      </c>
      <c r="I1385">
        <v>0</v>
      </c>
      <c r="J1385">
        <v>7</v>
      </c>
      <c r="K1385">
        <v>22.05</v>
      </c>
      <c r="L1385">
        <v>287446</v>
      </c>
      <c r="M1385" s="1">
        <v>46233</v>
      </c>
    </row>
    <row r="1386" spans="1:13" x14ac:dyDescent="0.2">
      <c r="A1386" t="s">
        <v>100</v>
      </c>
      <c r="B1386" s="1">
        <v>44804</v>
      </c>
      <c r="C1386" s="1">
        <v>44774</v>
      </c>
      <c r="D1386">
        <v>0</v>
      </c>
      <c r="E1386">
        <v>0</v>
      </c>
      <c r="F1386">
        <v>0</v>
      </c>
      <c r="G1386">
        <v>0</v>
      </c>
      <c r="H1386">
        <v>0</v>
      </c>
      <c r="I1386">
        <v>0</v>
      </c>
      <c r="J1386">
        <v>7</v>
      </c>
      <c r="K1386">
        <v>22.05</v>
      </c>
      <c r="L1386">
        <v>287446</v>
      </c>
      <c r="M1386" s="1">
        <v>46233</v>
      </c>
    </row>
    <row r="1387" spans="1:13" x14ac:dyDescent="0.2">
      <c r="A1387" t="s">
        <v>100</v>
      </c>
      <c r="B1387" s="1">
        <v>44985</v>
      </c>
      <c r="C1387" s="1">
        <v>44958</v>
      </c>
      <c r="D1387">
        <v>0</v>
      </c>
      <c r="E1387">
        <v>0</v>
      </c>
      <c r="F1387">
        <v>0</v>
      </c>
      <c r="G1387">
        <v>0</v>
      </c>
      <c r="H1387">
        <v>0</v>
      </c>
      <c r="I1387">
        <v>0</v>
      </c>
      <c r="J1387">
        <v>7</v>
      </c>
      <c r="K1387">
        <v>22.05</v>
      </c>
      <c r="L1387">
        <v>287446</v>
      </c>
      <c r="M1387" s="1">
        <v>46233</v>
      </c>
    </row>
    <row r="1388" spans="1:13" x14ac:dyDescent="0.2">
      <c r="A1388" t="s">
        <v>100</v>
      </c>
      <c r="B1388" s="1">
        <v>44926</v>
      </c>
      <c r="C1388" s="1">
        <v>44896</v>
      </c>
      <c r="D1388">
        <v>0</v>
      </c>
      <c r="E1388">
        <v>0</v>
      </c>
      <c r="F1388">
        <v>0</v>
      </c>
      <c r="G1388">
        <v>0</v>
      </c>
      <c r="H1388">
        <v>0</v>
      </c>
      <c r="I1388">
        <v>0</v>
      </c>
      <c r="J1388">
        <v>7</v>
      </c>
      <c r="K1388">
        <v>22.05</v>
      </c>
      <c r="L1388">
        <v>287446</v>
      </c>
      <c r="M1388" s="1">
        <v>46233</v>
      </c>
    </row>
    <row r="1389" spans="1:13" x14ac:dyDescent="0.2">
      <c r="A1389" t="s">
        <v>100</v>
      </c>
      <c r="B1389" s="1">
        <v>44742</v>
      </c>
      <c r="C1389" s="1">
        <v>44713</v>
      </c>
      <c r="D1389">
        <v>0</v>
      </c>
      <c r="E1389">
        <v>0</v>
      </c>
      <c r="F1389">
        <v>0</v>
      </c>
      <c r="G1389">
        <v>0</v>
      </c>
      <c r="H1389">
        <v>0</v>
      </c>
      <c r="I1389">
        <v>0</v>
      </c>
      <c r="J1389">
        <v>7</v>
      </c>
      <c r="K1389">
        <v>22.05</v>
      </c>
      <c r="L1389">
        <v>287446</v>
      </c>
      <c r="M1389" s="1">
        <v>46233</v>
      </c>
    </row>
    <row r="1390" spans="1:13" x14ac:dyDescent="0.2">
      <c r="A1390" t="s">
        <v>100</v>
      </c>
      <c r="B1390" s="1">
        <v>44530</v>
      </c>
      <c r="C1390" s="1">
        <v>44501</v>
      </c>
      <c r="D1390">
        <v>0</v>
      </c>
      <c r="E1390">
        <v>0</v>
      </c>
      <c r="F1390">
        <v>0</v>
      </c>
      <c r="G1390">
        <v>0</v>
      </c>
      <c r="H1390">
        <v>0</v>
      </c>
      <c r="I1390">
        <v>0</v>
      </c>
      <c r="J1390">
        <v>7</v>
      </c>
      <c r="K1390">
        <v>22.05</v>
      </c>
      <c r="L1390">
        <v>287446</v>
      </c>
      <c r="M1390" s="1">
        <v>46233</v>
      </c>
    </row>
    <row r="1391" spans="1:13" x14ac:dyDescent="0.2">
      <c r="A1391" t="s">
        <v>100</v>
      </c>
      <c r="B1391" s="1">
        <v>44347</v>
      </c>
      <c r="C1391" s="1">
        <v>44317</v>
      </c>
      <c r="D1391">
        <v>0</v>
      </c>
      <c r="E1391">
        <v>0</v>
      </c>
      <c r="F1391">
        <v>0</v>
      </c>
      <c r="G1391">
        <v>0</v>
      </c>
      <c r="H1391">
        <v>0</v>
      </c>
      <c r="I1391">
        <v>0</v>
      </c>
      <c r="J1391">
        <v>7</v>
      </c>
      <c r="K1391">
        <v>22.05</v>
      </c>
      <c r="L1391">
        <v>287446</v>
      </c>
      <c r="M1391" s="1">
        <v>46233</v>
      </c>
    </row>
    <row r="1392" spans="1:13" x14ac:dyDescent="0.2">
      <c r="A1392" t="s">
        <v>100</v>
      </c>
      <c r="B1392" s="1">
        <v>45016</v>
      </c>
      <c r="C1392" s="1">
        <v>44986</v>
      </c>
      <c r="D1392">
        <v>0</v>
      </c>
      <c r="E1392">
        <v>0</v>
      </c>
      <c r="F1392">
        <v>0</v>
      </c>
      <c r="G1392">
        <v>0</v>
      </c>
      <c r="H1392">
        <v>0</v>
      </c>
      <c r="I1392">
        <v>0</v>
      </c>
      <c r="J1392">
        <v>7</v>
      </c>
      <c r="K1392">
        <v>22.05</v>
      </c>
      <c r="L1392">
        <v>287446</v>
      </c>
      <c r="M1392" s="1">
        <v>46233</v>
      </c>
    </row>
    <row r="1393" spans="1:13" x14ac:dyDescent="0.2">
      <c r="A1393" t="s">
        <v>100</v>
      </c>
      <c r="B1393" s="1">
        <v>44592</v>
      </c>
      <c r="C1393" s="1">
        <v>44562</v>
      </c>
      <c r="D1393">
        <v>0</v>
      </c>
      <c r="E1393">
        <v>0</v>
      </c>
      <c r="F1393">
        <v>0</v>
      </c>
      <c r="G1393">
        <v>0</v>
      </c>
      <c r="H1393">
        <v>0</v>
      </c>
      <c r="I1393">
        <v>0</v>
      </c>
      <c r="J1393">
        <v>7</v>
      </c>
      <c r="K1393">
        <v>22.05</v>
      </c>
      <c r="L1393">
        <v>287446</v>
      </c>
      <c r="M1393" s="1">
        <v>46233</v>
      </c>
    </row>
    <row r="1394" spans="1:13" x14ac:dyDescent="0.2">
      <c r="A1394" t="s">
        <v>100</v>
      </c>
      <c r="B1394" s="1">
        <v>44408</v>
      </c>
      <c r="C1394" s="1">
        <v>44378</v>
      </c>
      <c r="D1394">
        <v>0</v>
      </c>
      <c r="E1394">
        <v>0</v>
      </c>
      <c r="F1394">
        <v>0</v>
      </c>
      <c r="G1394">
        <v>0</v>
      </c>
      <c r="H1394">
        <v>0</v>
      </c>
      <c r="I1394">
        <v>0</v>
      </c>
      <c r="J1394">
        <v>7</v>
      </c>
      <c r="K1394">
        <v>22.05</v>
      </c>
      <c r="L1394">
        <v>287446</v>
      </c>
      <c r="M1394" s="1">
        <v>46233</v>
      </c>
    </row>
    <row r="1395" spans="1:13" x14ac:dyDescent="0.2">
      <c r="A1395" t="s">
        <v>100</v>
      </c>
      <c r="B1395" s="1">
        <v>44316</v>
      </c>
      <c r="C1395" s="1">
        <v>44287</v>
      </c>
      <c r="D1395">
        <v>0</v>
      </c>
      <c r="E1395">
        <v>0</v>
      </c>
      <c r="F1395">
        <v>0</v>
      </c>
      <c r="G1395">
        <v>0</v>
      </c>
      <c r="H1395">
        <v>0</v>
      </c>
      <c r="I1395">
        <v>0</v>
      </c>
      <c r="J1395">
        <v>7</v>
      </c>
      <c r="K1395">
        <v>22.05</v>
      </c>
      <c r="L1395">
        <v>287446</v>
      </c>
      <c r="M1395" s="1">
        <v>46233</v>
      </c>
    </row>
    <row r="1396" spans="1:13" x14ac:dyDescent="0.2">
      <c r="A1396" t="s">
        <v>100</v>
      </c>
      <c r="B1396" s="1">
        <v>44377</v>
      </c>
      <c r="C1396" s="1">
        <v>44348</v>
      </c>
      <c r="D1396">
        <v>0</v>
      </c>
      <c r="E1396">
        <v>0</v>
      </c>
      <c r="F1396">
        <v>0</v>
      </c>
      <c r="G1396">
        <v>0</v>
      </c>
      <c r="H1396">
        <v>0</v>
      </c>
      <c r="I1396">
        <v>0</v>
      </c>
      <c r="J1396">
        <v>7</v>
      </c>
      <c r="K1396">
        <v>22.05</v>
      </c>
      <c r="L1396">
        <v>287446</v>
      </c>
      <c r="M1396" s="1">
        <v>46233</v>
      </c>
    </row>
    <row r="1397" spans="1:13" x14ac:dyDescent="0.2">
      <c r="A1397" t="s">
        <v>100</v>
      </c>
      <c r="B1397" s="1">
        <v>44469</v>
      </c>
      <c r="C1397" s="1">
        <v>44440</v>
      </c>
      <c r="D1397">
        <v>0</v>
      </c>
      <c r="E1397">
        <v>0</v>
      </c>
      <c r="F1397">
        <v>0</v>
      </c>
      <c r="G1397">
        <v>0</v>
      </c>
      <c r="H1397">
        <v>0</v>
      </c>
      <c r="I1397">
        <v>0</v>
      </c>
      <c r="J1397">
        <v>7</v>
      </c>
      <c r="K1397">
        <v>22.05</v>
      </c>
      <c r="L1397">
        <v>287446</v>
      </c>
      <c r="M1397" s="1">
        <v>46233</v>
      </c>
    </row>
    <row r="1398" spans="1:13" x14ac:dyDescent="0.2">
      <c r="A1398" t="s">
        <v>100</v>
      </c>
      <c r="B1398" s="1">
        <v>44500</v>
      </c>
      <c r="C1398" s="1">
        <v>44470</v>
      </c>
      <c r="D1398">
        <v>0</v>
      </c>
      <c r="E1398">
        <v>0</v>
      </c>
      <c r="F1398">
        <v>0</v>
      </c>
      <c r="G1398">
        <v>0</v>
      </c>
      <c r="H1398">
        <v>0</v>
      </c>
      <c r="I1398">
        <v>0</v>
      </c>
      <c r="J1398">
        <v>7</v>
      </c>
      <c r="K1398">
        <v>22.05</v>
      </c>
      <c r="L1398">
        <v>287446</v>
      </c>
      <c r="M1398" s="1">
        <v>46233</v>
      </c>
    </row>
    <row r="1399" spans="1:13" x14ac:dyDescent="0.2">
      <c r="A1399" t="s">
        <v>121</v>
      </c>
      <c r="B1399" s="1">
        <v>44469</v>
      </c>
      <c r="C1399" s="1">
        <v>44440</v>
      </c>
      <c r="D1399">
        <v>0</v>
      </c>
      <c r="E1399">
        <v>0</v>
      </c>
      <c r="F1399">
        <v>0</v>
      </c>
      <c r="G1399">
        <v>0</v>
      </c>
      <c r="H1399">
        <v>0</v>
      </c>
      <c r="I1399">
        <v>0</v>
      </c>
      <c r="J1399">
        <v>12</v>
      </c>
      <c r="K1399">
        <v>25.77</v>
      </c>
      <c r="L1399">
        <v>606603</v>
      </c>
      <c r="M1399" s="1">
        <v>46233</v>
      </c>
    </row>
    <row r="1400" spans="1:13" x14ac:dyDescent="0.2">
      <c r="A1400" t="s">
        <v>121</v>
      </c>
      <c r="B1400" s="1">
        <v>45504</v>
      </c>
      <c r="C1400" s="1">
        <v>45474</v>
      </c>
      <c r="D1400">
        <v>0</v>
      </c>
      <c r="E1400">
        <v>0</v>
      </c>
      <c r="F1400">
        <v>0</v>
      </c>
      <c r="G1400">
        <v>0</v>
      </c>
      <c r="H1400">
        <v>0</v>
      </c>
      <c r="I1400">
        <v>0</v>
      </c>
      <c r="J1400">
        <v>12</v>
      </c>
      <c r="K1400">
        <v>25.77</v>
      </c>
      <c r="L1400">
        <v>606603</v>
      </c>
      <c r="M1400" s="1">
        <v>46233</v>
      </c>
    </row>
    <row r="1401" spans="1:13" x14ac:dyDescent="0.2">
      <c r="A1401" t="s">
        <v>121</v>
      </c>
      <c r="B1401" s="1">
        <v>45138</v>
      </c>
      <c r="C1401" s="1">
        <v>45108</v>
      </c>
      <c r="D1401">
        <v>0</v>
      </c>
      <c r="E1401">
        <v>0</v>
      </c>
      <c r="F1401">
        <v>0</v>
      </c>
      <c r="G1401">
        <v>0</v>
      </c>
      <c r="H1401">
        <v>0</v>
      </c>
      <c r="I1401">
        <v>0</v>
      </c>
      <c r="J1401">
        <v>12</v>
      </c>
      <c r="K1401">
        <v>25.77</v>
      </c>
      <c r="L1401">
        <v>606603</v>
      </c>
      <c r="M1401" s="1">
        <v>46233</v>
      </c>
    </row>
    <row r="1402" spans="1:13" x14ac:dyDescent="0.2">
      <c r="A1402" t="s">
        <v>121</v>
      </c>
      <c r="B1402" s="1">
        <v>44620</v>
      </c>
      <c r="C1402" s="1">
        <v>44593</v>
      </c>
      <c r="D1402">
        <v>0</v>
      </c>
      <c r="E1402">
        <v>0</v>
      </c>
      <c r="F1402">
        <v>0</v>
      </c>
      <c r="G1402">
        <v>0</v>
      </c>
      <c r="H1402">
        <v>0</v>
      </c>
      <c r="I1402">
        <v>0</v>
      </c>
      <c r="J1402">
        <v>12</v>
      </c>
      <c r="K1402">
        <v>25.77</v>
      </c>
      <c r="L1402">
        <v>606603</v>
      </c>
      <c r="M1402" s="1">
        <v>46233</v>
      </c>
    </row>
    <row r="1403" spans="1:13" x14ac:dyDescent="0.2">
      <c r="A1403" t="s">
        <v>121</v>
      </c>
      <c r="B1403" s="1">
        <v>45199</v>
      </c>
      <c r="C1403" s="1">
        <v>45170</v>
      </c>
      <c r="D1403">
        <v>0</v>
      </c>
      <c r="E1403">
        <v>0</v>
      </c>
      <c r="F1403">
        <v>0</v>
      </c>
      <c r="G1403">
        <v>0</v>
      </c>
      <c r="H1403">
        <v>0</v>
      </c>
      <c r="I1403">
        <v>0</v>
      </c>
      <c r="J1403">
        <v>12</v>
      </c>
      <c r="K1403">
        <v>25.77</v>
      </c>
      <c r="L1403">
        <v>606603</v>
      </c>
      <c r="M1403" s="1">
        <v>46233</v>
      </c>
    </row>
    <row r="1404" spans="1:13" x14ac:dyDescent="0.2">
      <c r="A1404" t="s">
        <v>121</v>
      </c>
      <c r="B1404" s="1">
        <v>45382</v>
      </c>
      <c r="C1404" s="1">
        <v>45352</v>
      </c>
      <c r="D1404">
        <v>0</v>
      </c>
      <c r="E1404">
        <v>0</v>
      </c>
      <c r="F1404">
        <v>0</v>
      </c>
      <c r="G1404">
        <v>0</v>
      </c>
      <c r="H1404">
        <v>0</v>
      </c>
      <c r="I1404">
        <v>0</v>
      </c>
      <c r="J1404">
        <v>12</v>
      </c>
      <c r="K1404">
        <v>25.77</v>
      </c>
      <c r="L1404">
        <v>606603</v>
      </c>
      <c r="M1404" s="1">
        <v>46233</v>
      </c>
    </row>
    <row r="1405" spans="1:13" x14ac:dyDescent="0.2">
      <c r="A1405" t="s">
        <v>121</v>
      </c>
      <c r="B1405" s="1">
        <v>44227</v>
      </c>
      <c r="C1405" s="1">
        <v>44197</v>
      </c>
      <c r="D1405">
        <v>0</v>
      </c>
      <c r="E1405">
        <v>0</v>
      </c>
      <c r="F1405">
        <v>0</v>
      </c>
      <c r="G1405">
        <v>0</v>
      </c>
      <c r="H1405">
        <v>0</v>
      </c>
      <c r="I1405">
        <v>0</v>
      </c>
      <c r="J1405">
        <v>12</v>
      </c>
      <c r="K1405">
        <v>25.77</v>
      </c>
      <c r="L1405">
        <v>606603</v>
      </c>
      <c r="M1405" s="1">
        <v>46233</v>
      </c>
    </row>
    <row r="1406" spans="1:13" x14ac:dyDescent="0.2">
      <c r="A1406" t="s">
        <v>121</v>
      </c>
      <c r="B1406" s="1">
        <v>44439</v>
      </c>
      <c r="C1406" s="1">
        <v>44409</v>
      </c>
      <c r="D1406">
        <v>0</v>
      </c>
      <c r="E1406">
        <v>0</v>
      </c>
      <c r="F1406">
        <v>0</v>
      </c>
      <c r="G1406">
        <v>0</v>
      </c>
      <c r="H1406">
        <v>0</v>
      </c>
      <c r="I1406">
        <v>0</v>
      </c>
      <c r="J1406">
        <v>12</v>
      </c>
      <c r="K1406">
        <v>25.77</v>
      </c>
      <c r="L1406">
        <v>606603</v>
      </c>
      <c r="M1406" s="1">
        <v>46233</v>
      </c>
    </row>
    <row r="1407" spans="1:13" x14ac:dyDescent="0.2">
      <c r="A1407" t="s">
        <v>121</v>
      </c>
      <c r="B1407" s="1">
        <v>44681</v>
      </c>
      <c r="C1407" s="1">
        <v>44652</v>
      </c>
      <c r="D1407">
        <v>0</v>
      </c>
      <c r="E1407">
        <v>0</v>
      </c>
      <c r="F1407">
        <v>0</v>
      </c>
      <c r="G1407">
        <v>0</v>
      </c>
      <c r="H1407">
        <v>0</v>
      </c>
      <c r="I1407">
        <v>0</v>
      </c>
      <c r="J1407">
        <v>12</v>
      </c>
      <c r="K1407">
        <v>25.77</v>
      </c>
      <c r="L1407">
        <v>606603</v>
      </c>
      <c r="M1407" s="1">
        <v>46233</v>
      </c>
    </row>
    <row r="1408" spans="1:13" x14ac:dyDescent="0.2">
      <c r="A1408" t="s">
        <v>121</v>
      </c>
      <c r="B1408" s="1">
        <v>44347</v>
      </c>
      <c r="C1408" s="1">
        <v>44317</v>
      </c>
      <c r="D1408">
        <v>0</v>
      </c>
      <c r="E1408">
        <v>0</v>
      </c>
      <c r="F1408">
        <v>0</v>
      </c>
      <c r="G1408">
        <v>0</v>
      </c>
      <c r="H1408">
        <v>0</v>
      </c>
      <c r="I1408">
        <v>0</v>
      </c>
      <c r="J1408">
        <v>12</v>
      </c>
      <c r="K1408">
        <v>25.77</v>
      </c>
      <c r="L1408">
        <v>606603</v>
      </c>
      <c r="M1408" s="1">
        <v>46233</v>
      </c>
    </row>
    <row r="1409" spans="1:13" x14ac:dyDescent="0.2">
      <c r="A1409" t="s">
        <v>121</v>
      </c>
      <c r="B1409" s="1">
        <v>44804</v>
      </c>
      <c r="C1409" s="1">
        <v>44774</v>
      </c>
      <c r="D1409">
        <v>0</v>
      </c>
      <c r="E1409">
        <v>0</v>
      </c>
      <c r="F1409">
        <v>0</v>
      </c>
      <c r="G1409">
        <v>0</v>
      </c>
      <c r="H1409">
        <v>0</v>
      </c>
      <c r="I1409">
        <v>0</v>
      </c>
      <c r="J1409">
        <v>12</v>
      </c>
      <c r="K1409">
        <v>25.77</v>
      </c>
      <c r="L1409">
        <v>606603</v>
      </c>
      <c r="M1409" s="1">
        <v>46233</v>
      </c>
    </row>
    <row r="1410" spans="1:13" x14ac:dyDescent="0.2">
      <c r="A1410" t="s">
        <v>121</v>
      </c>
      <c r="B1410" s="1">
        <v>45291</v>
      </c>
      <c r="C1410" s="1">
        <v>45261</v>
      </c>
      <c r="D1410">
        <v>0</v>
      </c>
      <c r="E1410">
        <v>0</v>
      </c>
      <c r="F1410">
        <v>0</v>
      </c>
      <c r="G1410">
        <v>0</v>
      </c>
      <c r="H1410">
        <v>0</v>
      </c>
      <c r="I1410">
        <v>0</v>
      </c>
      <c r="J1410">
        <v>12</v>
      </c>
      <c r="K1410">
        <v>25.77</v>
      </c>
      <c r="L1410">
        <v>606603</v>
      </c>
      <c r="M1410" s="1">
        <v>46233</v>
      </c>
    </row>
    <row r="1411" spans="1:13" x14ac:dyDescent="0.2">
      <c r="A1411" t="s">
        <v>121</v>
      </c>
      <c r="B1411" s="1">
        <v>45565</v>
      </c>
      <c r="C1411" s="1">
        <v>45536</v>
      </c>
      <c r="D1411">
        <v>0</v>
      </c>
      <c r="E1411">
        <v>0</v>
      </c>
      <c r="F1411">
        <v>0</v>
      </c>
      <c r="G1411">
        <v>0</v>
      </c>
      <c r="H1411">
        <v>0</v>
      </c>
      <c r="I1411">
        <v>0</v>
      </c>
      <c r="J1411">
        <v>12</v>
      </c>
      <c r="K1411">
        <v>25.77</v>
      </c>
      <c r="L1411">
        <v>606603</v>
      </c>
      <c r="M1411" s="1">
        <v>46233</v>
      </c>
    </row>
    <row r="1412" spans="1:13" x14ac:dyDescent="0.2">
      <c r="A1412" t="s">
        <v>121</v>
      </c>
      <c r="B1412" s="1">
        <v>45351</v>
      </c>
      <c r="C1412" s="1">
        <v>45323</v>
      </c>
      <c r="D1412">
        <v>0</v>
      </c>
      <c r="E1412">
        <v>0</v>
      </c>
      <c r="F1412">
        <v>0</v>
      </c>
      <c r="G1412">
        <v>0</v>
      </c>
      <c r="H1412">
        <v>0</v>
      </c>
      <c r="I1412">
        <v>0</v>
      </c>
      <c r="J1412">
        <v>12</v>
      </c>
      <c r="K1412">
        <v>25.77</v>
      </c>
      <c r="L1412">
        <v>606603</v>
      </c>
      <c r="M1412" s="1">
        <v>46233</v>
      </c>
    </row>
    <row r="1413" spans="1:13" x14ac:dyDescent="0.2">
      <c r="A1413" t="s">
        <v>121</v>
      </c>
      <c r="B1413" s="1">
        <v>44500</v>
      </c>
      <c r="C1413" s="1">
        <v>44470</v>
      </c>
      <c r="D1413">
        <v>0</v>
      </c>
      <c r="E1413">
        <v>0</v>
      </c>
      <c r="F1413">
        <v>0</v>
      </c>
      <c r="G1413">
        <v>0</v>
      </c>
      <c r="H1413">
        <v>0</v>
      </c>
      <c r="I1413">
        <v>0</v>
      </c>
      <c r="J1413">
        <v>12</v>
      </c>
      <c r="K1413">
        <v>25.77</v>
      </c>
      <c r="L1413">
        <v>606603</v>
      </c>
      <c r="M1413" s="1">
        <v>46233</v>
      </c>
    </row>
    <row r="1414" spans="1:13" x14ac:dyDescent="0.2">
      <c r="A1414" t="s">
        <v>121</v>
      </c>
      <c r="B1414" s="1">
        <v>44957</v>
      </c>
      <c r="C1414" s="1">
        <v>44927</v>
      </c>
      <c r="D1414">
        <v>0</v>
      </c>
      <c r="E1414">
        <v>0</v>
      </c>
      <c r="F1414">
        <v>0</v>
      </c>
      <c r="G1414">
        <v>0</v>
      </c>
      <c r="H1414">
        <v>0</v>
      </c>
      <c r="I1414">
        <v>0</v>
      </c>
      <c r="J1414">
        <v>12</v>
      </c>
      <c r="K1414">
        <v>25.77</v>
      </c>
      <c r="L1414">
        <v>606603</v>
      </c>
      <c r="M1414" s="1">
        <v>46233</v>
      </c>
    </row>
    <row r="1415" spans="1:13" x14ac:dyDescent="0.2">
      <c r="A1415" t="s">
        <v>121</v>
      </c>
      <c r="B1415" s="1">
        <v>45107</v>
      </c>
      <c r="C1415" s="1">
        <v>45078</v>
      </c>
      <c r="D1415">
        <v>0</v>
      </c>
      <c r="E1415">
        <v>0</v>
      </c>
      <c r="F1415">
        <v>0</v>
      </c>
      <c r="G1415">
        <v>0</v>
      </c>
      <c r="H1415">
        <v>0</v>
      </c>
      <c r="I1415">
        <v>0</v>
      </c>
      <c r="J1415">
        <v>12</v>
      </c>
      <c r="K1415">
        <v>25.77</v>
      </c>
      <c r="L1415">
        <v>606603</v>
      </c>
      <c r="M1415" s="1">
        <v>46233</v>
      </c>
    </row>
    <row r="1416" spans="1:13" x14ac:dyDescent="0.2">
      <c r="A1416" t="s">
        <v>121</v>
      </c>
      <c r="B1416" s="1">
        <v>44926</v>
      </c>
      <c r="C1416" s="1">
        <v>44896</v>
      </c>
      <c r="D1416">
        <v>0</v>
      </c>
      <c r="E1416">
        <v>0</v>
      </c>
      <c r="F1416">
        <v>0</v>
      </c>
      <c r="G1416">
        <v>0</v>
      </c>
      <c r="H1416">
        <v>0</v>
      </c>
      <c r="I1416">
        <v>0</v>
      </c>
      <c r="J1416">
        <v>12</v>
      </c>
      <c r="K1416">
        <v>25.77</v>
      </c>
      <c r="L1416">
        <v>606603</v>
      </c>
      <c r="M1416" s="1">
        <v>46233</v>
      </c>
    </row>
    <row r="1417" spans="1:13" x14ac:dyDescent="0.2">
      <c r="A1417" t="s">
        <v>121</v>
      </c>
      <c r="B1417" s="1">
        <v>45169</v>
      </c>
      <c r="C1417" s="1">
        <v>45139</v>
      </c>
      <c r="D1417">
        <v>0</v>
      </c>
      <c r="E1417">
        <v>0</v>
      </c>
      <c r="F1417">
        <v>0</v>
      </c>
      <c r="G1417">
        <v>0</v>
      </c>
      <c r="H1417">
        <v>0</v>
      </c>
      <c r="I1417">
        <v>0</v>
      </c>
      <c r="J1417">
        <v>12</v>
      </c>
      <c r="K1417">
        <v>25.77</v>
      </c>
      <c r="L1417">
        <v>606603</v>
      </c>
      <c r="M1417" s="1">
        <v>46233</v>
      </c>
    </row>
    <row r="1418" spans="1:13" x14ac:dyDescent="0.2">
      <c r="A1418" t="s">
        <v>121</v>
      </c>
      <c r="B1418" s="1">
        <v>45443</v>
      </c>
      <c r="C1418" s="1">
        <v>45413</v>
      </c>
      <c r="D1418">
        <v>0</v>
      </c>
      <c r="E1418">
        <v>0</v>
      </c>
      <c r="F1418">
        <v>0</v>
      </c>
      <c r="G1418">
        <v>0</v>
      </c>
      <c r="H1418">
        <v>0</v>
      </c>
      <c r="I1418">
        <v>0</v>
      </c>
      <c r="J1418">
        <v>12</v>
      </c>
      <c r="K1418">
        <v>25.77</v>
      </c>
      <c r="L1418">
        <v>606603</v>
      </c>
      <c r="M1418" s="1">
        <v>46233</v>
      </c>
    </row>
    <row r="1419" spans="1:13" x14ac:dyDescent="0.2">
      <c r="A1419" t="s">
        <v>121</v>
      </c>
      <c r="B1419" s="1">
        <v>44377</v>
      </c>
      <c r="C1419" s="1">
        <v>44348</v>
      </c>
      <c r="D1419">
        <v>0</v>
      </c>
      <c r="E1419">
        <v>0</v>
      </c>
      <c r="F1419">
        <v>0</v>
      </c>
      <c r="G1419">
        <v>0</v>
      </c>
      <c r="H1419">
        <v>0</v>
      </c>
      <c r="I1419">
        <v>0</v>
      </c>
      <c r="J1419">
        <v>12</v>
      </c>
      <c r="K1419">
        <v>25.77</v>
      </c>
      <c r="L1419">
        <v>606603</v>
      </c>
      <c r="M1419" s="1">
        <v>46233</v>
      </c>
    </row>
    <row r="1420" spans="1:13" x14ac:dyDescent="0.2">
      <c r="A1420" t="s">
        <v>121</v>
      </c>
      <c r="B1420" s="1">
        <v>45077</v>
      </c>
      <c r="C1420" s="1">
        <v>45047</v>
      </c>
      <c r="D1420">
        <v>0</v>
      </c>
      <c r="E1420">
        <v>0</v>
      </c>
      <c r="F1420">
        <v>0</v>
      </c>
      <c r="G1420">
        <v>0</v>
      </c>
      <c r="H1420">
        <v>0</v>
      </c>
      <c r="I1420">
        <v>0</v>
      </c>
      <c r="J1420">
        <v>12</v>
      </c>
      <c r="K1420">
        <v>25.77</v>
      </c>
      <c r="L1420">
        <v>606603</v>
      </c>
      <c r="M1420" s="1">
        <v>46233</v>
      </c>
    </row>
    <row r="1421" spans="1:13" x14ac:dyDescent="0.2">
      <c r="A1421" t="s">
        <v>121</v>
      </c>
      <c r="B1421" s="1">
        <v>45473</v>
      </c>
      <c r="C1421" s="1">
        <v>45444</v>
      </c>
      <c r="D1421">
        <v>0</v>
      </c>
      <c r="E1421">
        <v>0</v>
      </c>
      <c r="F1421">
        <v>0</v>
      </c>
      <c r="G1421">
        <v>0</v>
      </c>
      <c r="H1421">
        <v>0</v>
      </c>
      <c r="I1421">
        <v>0</v>
      </c>
      <c r="J1421">
        <v>12</v>
      </c>
      <c r="K1421">
        <v>25.77</v>
      </c>
      <c r="L1421">
        <v>606603</v>
      </c>
      <c r="M1421" s="1">
        <v>46233</v>
      </c>
    </row>
    <row r="1422" spans="1:13" x14ac:dyDescent="0.2">
      <c r="A1422" t="s">
        <v>121</v>
      </c>
      <c r="B1422" s="1">
        <v>44712</v>
      </c>
      <c r="C1422" s="1">
        <v>44682</v>
      </c>
      <c r="D1422">
        <v>0</v>
      </c>
      <c r="E1422">
        <v>0</v>
      </c>
      <c r="F1422">
        <v>0</v>
      </c>
      <c r="G1422">
        <v>0</v>
      </c>
      <c r="H1422">
        <v>0</v>
      </c>
      <c r="I1422">
        <v>0</v>
      </c>
      <c r="J1422">
        <v>12</v>
      </c>
      <c r="K1422">
        <v>25.77</v>
      </c>
      <c r="L1422">
        <v>606603</v>
      </c>
      <c r="M1422" s="1">
        <v>46233</v>
      </c>
    </row>
    <row r="1423" spans="1:13" x14ac:dyDescent="0.2">
      <c r="A1423" t="s">
        <v>121</v>
      </c>
      <c r="B1423" s="1">
        <v>44286</v>
      </c>
      <c r="C1423" s="1">
        <v>44256</v>
      </c>
      <c r="D1423">
        <v>0</v>
      </c>
      <c r="E1423">
        <v>0</v>
      </c>
      <c r="F1423">
        <v>0</v>
      </c>
      <c r="G1423">
        <v>0</v>
      </c>
      <c r="H1423">
        <v>0</v>
      </c>
      <c r="I1423">
        <v>0</v>
      </c>
      <c r="J1423">
        <v>12</v>
      </c>
      <c r="K1423">
        <v>25.77</v>
      </c>
      <c r="L1423">
        <v>606603</v>
      </c>
      <c r="M1423" s="1">
        <v>46233</v>
      </c>
    </row>
    <row r="1424" spans="1:13" x14ac:dyDescent="0.2">
      <c r="A1424" t="s">
        <v>121</v>
      </c>
      <c r="B1424" s="1">
        <v>44408</v>
      </c>
      <c r="C1424" s="1">
        <v>44378</v>
      </c>
      <c r="D1424">
        <v>0</v>
      </c>
      <c r="E1424">
        <v>0</v>
      </c>
      <c r="F1424">
        <v>0</v>
      </c>
      <c r="G1424">
        <v>0</v>
      </c>
      <c r="H1424">
        <v>0</v>
      </c>
      <c r="I1424">
        <v>0</v>
      </c>
      <c r="J1424">
        <v>12</v>
      </c>
      <c r="K1424">
        <v>25.77</v>
      </c>
      <c r="L1424">
        <v>606603</v>
      </c>
      <c r="M1424" s="1">
        <v>46233</v>
      </c>
    </row>
    <row r="1425" spans="1:13" x14ac:dyDescent="0.2">
      <c r="A1425" t="s">
        <v>121</v>
      </c>
      <c r="B1425" s="1">
        <v>44651</v>
      </c>
      <c r="C1425" s="1">
        <v>44621</v>
      </c>
      <c r="D1425">
        <v>0</v>
      </c>
      <c r="E1425">
        <v>0</v>
      </c>
      <c r="F1425">
        <v>0</v>
      </c>
      <c r="G1425">
        <v>0</v>
      </c>
      <c r="H1425">
        <v>0</v>
      </c>
      <c r="I1425">
        <v>0</v>
      </c>
      <c r="J1425">
        <v>12</v>
      </c>
      <c r="K1425">
        <v>25.77</v>
      </c>
      <c r="L1425">
        <v>606603</v>
      </c>
      <c r="M1425" s="1">
        <v>46233</v>
      </c>
    </row>
    <row r="1426" spans="1:13" x14ac:dyDescent="0.2">
      <c r="A1426" t="s">
        <v>121</v>
      </c>
      <c r="B1426" s="1">
        <v>44834</v>
      </c>
      <c r="C1426" s="1">
        <v>44805</v>
      </c>
      <c r="D1426">
        <v>0</v>
      </c>
      <c r="E1426">
        <v>0</v>
      </c>
      <c r="F1426">
        <v>0</v>
      </c>
      <c r="G1426">
        <v>0</v>
      </c>
      <c r="H1426">
        <v>0</v>
      </c>
      <c r="I1426">
        <v>0</v>
      </c>
      <c r="J1426">
        <v>12</v>
      </c>
      <c r="K1426">
        <v>25.77</v>
      </c>
      <c r="L1426">
        <v>606603</v>
      </c>
      <c r="M1426" s="1">
        <v>46233</v>
      </c>
    </row>
    <row r="1427" spans="1:13" x14ac:dyDescent="0.2">
      <c r="A1427" t="s">
        <v>121</v>
      </c>
      <c r="B1427" s="1">
        <v>44561</v>
      </c>
      <c r="C1427" s="1">
        <v>44531</v>
      </c>
      <c r="D1427">
        <v>0</v>
      </c>
      <c r="E1427">
        <v>0</v>
      </c>
      <c r="F1427">
        <v>0</v>
      </c>
      <c r="G1427">
        <v>0</v>
      </c>
      <c r="H1427">
        <v>0</v>
      </c>
      <c r="I1427">
        <v>0</v>
      </c>
      <c r="J1427">
        <v>12</v>
      </c>
      <c r="K1427">
        <v>25.77</v>
      </c>
      <c r="L1427">
        <v>606603</v>
      </c>
      <c r="M1427" s="1">
        <v>46233</v>
      </c>
    </row>
    <row r="1428" spans="1:13" x14ac:dyDescent="0.2">
      <c r="A1428" t="s">
        <v>121</v>
      </c>
      <c r="B1428" s="1">
        <v>44592</v>
      </c>
      <c r="C1428" s="1">
        <v>44562</v>
      </c>
      <c r="D1428">
        <v>0</v>
      </c>
      <c r="E1428">
        <v>0</v>
      </c>
      <c r="F1428">
        <v>0</v>
      </c>
      <c r="G1428">
        <v>0</v>
      </c>
      <c r="H1428">
        <v>0</v>
      </c>
      <c r="I1428">
        <v>0</v>
      </c>
      <c r="J1428">
        <v>12</v>
      </c>
      <c r="K1428">
        <v>25.77</v>
      </c>
      <c r="L1428">
        <v>606603</v>
      </c>
      <c r="M1428" s="1">
        <v>46233</v>
      </c>
    </row>
    <row r="1429" spans="1:13" x14ac:dyDescent="0.2">
      <c r="A1429" t="s">
        <v>121</v>
      </c>
      <c r="B1429" s="1">
        <v>45657</v>
      </c>
      <c r="C1429" s="1">
        <v>45627</v>
      </c>
      <c r="D1429">
        <v>0</v>
      </c>
      <c r="E1429">
        <v>0</v>
      </c>
      <c r="F1429">
        <v>0</v>
      </c>
      <c r="G1429">
        <v>0</v>
      </c>
      <c r="H1429">
        <v>0</v>
      </c>
      <c r="I1429">
        <v>0</v>
      </c>
      <c r="J1429">
        <v>12</v>
      </c>
      <c r="K1429">
        <v>25.77</v>
      </c>
      <c r="L1429">
        <v>606603</v>
      </c>
      <c r="M1429" s="1">
        <v>46233</v>
      </c>
    </row>
    <row r="1430" spans="1:13" x14ac:dyDescent="0.2">
      <c r="A1430" t="s">
        <v>121</v>
      </c>
      <c r="B1430" s="1">
        <v>45016</v>
      </c>
      <c r="C1430" s="1">
        <v>44986</v>
      </c>
      <c r="D1430">
        <v>0</v>
      </c>
      <c r="E1430">
        <v>0</v>
      </c>
      <c r="F1430">
        <v>0</v>
      </c>
      <c r="G1430">
        <v>0</v>
      </c>
      <c r="H1430">
        <v>0</v>
      </c>
      <c r="I1430">
        <v>0</v>
      </c>
      <c r="J1430">
        <v>12</v>
      </c>
      <c r="K1430">
        <v>25.77</v>
      </c>
      <c r="L1430">
        <v>606603</v>
      </c>
      <c r="M1430" s="1">
        <v>46233</v>
      </c>
    </row>
    <row r="1431" spans="1:13" x14ac:dyDescent="0.2">
      <c r="A1431" t="s">
        <v>121</v>
      </c>
      <c r="B1431" s="1">
        <v>45046</v>
      </c>
      <c r="C1431" s="1">
        <v>45017</v>
      </c>
      <c r="D1431">
        <v>0</v>
      </c>
      <c r="E1431">
        <v>0</v>
      </c>
      <c r="F1431">
        <v>0</v>
      </c>
      <c r="G1431">
        <v>0</v>
      </c>
      <c r="H1431">
        <v>0</v>
      </c>
      <c r="I1431">
        <v>0</v>
      </c>
      <c r="J1431">
        <v>12</v>
      </c>
      <c r="K1431">
        <v>25.77</v>
      </c>
      <c r="L1431">
        <v>606603</v>
      </c>
      <c r="M1431" s="1">
        <v>46233</v>
      </c>
    </row>
    <row r="1432" spans="1:13" x14ac:dyDescent="0.2">
      <c r="A1432" t="s">
        <v>121</v>
      </c>
      <c r="B1432" s="1">
        <v>45626</v>
      </c>
      <c r="C1432" s="1">
        <v>45597</v>
      </c>
      <c r="D1432">
        <v>0</v>
      </c>
      <c r="E1432">
        <v>0</v>
      </c>
      <c r="F1432">
        <v>0</v>
      </c>
      <c r="G1432">
        <v>0</v>
      </c>
      <c r="H1432">
        <v>0</v>
      </c>
      <c r="I1432">
        <v>0</v>
      </c>
      <c r="J1432">
        <v>12</v>
      </c>
      <c r="K1432">
        <v>25.77</v>
      </c>
      <c r="L1432">
        <v>606603</v>
      </c>
      <c r="M1432" s="1">
        <v>46233</v>
      </c>
    </row>
    <row r="1433" spans="1:13" x14ac:dyDescent="0.2">
      <c r="A1433" t="s">
        <v>121</v>
      </c>
      <c r="B1433" s="1">
        <v>45322</v>
      </c>
      <c r="C1433" s="1">
        <v>45292</v>
      </c>
      <c r="D1433">
        <v>0</v>
      </c>
      <c r="E1433">
        <v>0</v>
      </c>
      <c r="F1433">
        <v>0</v>
      </c>
      <c r="G1433">
        <v>0</v>
      </c>
      <c r="H1433">
        <v>0</v>
      </c>
      <c r="I1433">
        <v>0</v>
      </c>
      <c r="J1433">
        <v>12</v>
      </c>
      <c r="K1433">
        <v>25.77</v>
      </c>
      <c r="L1433">
        <v>606603</v>
      </c>
      <c r="M1433" s="1">
        <v>46233</v>
      </c>
    </row>
    <row r="1434" spans="1:13" x14ac:dyDescent="0.2">
      <c r="A1434" t="s">
        <v>121</v>
      </c>
      <c r="B1434" s="1">
        <v>45260</v>
      </c>
      <c r="C1434" s="1">
        <v>45231</v>
      </c>
      <c r="D1434">
        <v>0</v>
      </c>
      <c r="E1434">
        <v>0</v>
      </c>
      <c r="F1434">
        <v>0</v>
      </c>
      <c r="G1434">
        <v>0</v>
      </c>
      <c r="H1434">
        <v>0</v>
      </c>
      <c r="I1434">
        <v>0</v>
      </c>
      <c r="J1434">
        <v>12</v>
      </c>
      <c r="K1434">
        <v>25.77</v>
      </c>
      <c r="L1434">
        <v>606603</v>
      </c>
      <c r="M1434" s="1">
        <v>46233</v>
      </c>
    </row>
    <row r="1435" spans="1:13" x14ac:dyDescent="0.2">
      <c r="A1435" t="s">
        <v>121</v>
      </c>
      <c r="B1435" s="1">
        <v>44255</v>
      </c>
      <c r="C1435" s="1">
        <v>44228</v>
      </c>
      <c r="D1435">
        <v>0</v>
      </c>
      <c r="E1435">
        <v>0</v>
      </c>
      <c r="F1435">
        <v>0</v>
      </c>
      <c r="G1435">
        <v>0</v>
      </c>
      <c r="H1435">
        <v>0</v>
      </c>
      <c r="I1435">
        <v>0</v>
      </c>
      <c r="J1435">
        <v>12</v>
      </c>
      <c r="K1435">
        <v>25.77</v>
      </c>
      <c r="L1435">
        <v>606603</v>
      </c>
      <c r="M1435" s="1">
        <v>46233</v>
      </c>
    </row>
    <row r="1436" spans="1:13" x14ac:dyDescent="0.2">
      <c r="A1436" t="s">
        <v>121</v>
      </c>
      <c r="B1436" s="1">
        <v>45230</v>
      </c>
      <c r="C1436" s="1">
        <v>45200</v>
      </c>
      <c r="D1436">
        <v>0</v>
      </c>
      <c r="E1436">
        <v>0</v>
      </c>
      <c r="F1436">
        <v>0</v>
      </c>
      <c r="G1436">
        <v>0</v>
      </c>
      <c r="H1436">
        <v>0</v>
      </c>
      <c r="I1436">
        <v>0</v>
      </c>
      <c r="J1436">
        <v>12</v>
      </c>
      <c r="K1436">
        <v>25.77</v>
      </c>
      <c r="L1436">
        <v>606603</v>
      </c>
      <c r="M1436" s="1">
        <v>46233</v>
      </c>
    </row>
    <row r="1437" spans="1:13" x14ac:dyDescent="0.2">
      <c r="A1437" t="s">
        <v>121</v>
      </c>
      <c r="B1437" s="1">
        <v>44865</v>
      </c>
      <c r="C1437" s="1">
        <v>44835</v>
      </c>
      <c r="D1437">
        <v>0</v>
      </c>
      <c r="E1437">
        <v>0</v>
      </c>
      <c r="F1437">
        <v>0</v>
      </c>
      <c r="G1437">
        <v>0</v>
      </c>
      <c r="H1437">
        <v>0</v>
      </c>
      <c r="I1437">
        <v>0</v>
      </c>
      <c r="J1437">
        <v>12</v>
      </c>
      <c r="K1437">
        <v>25.77</v>
      </c>
      <c r="L1437">
        <v>606603</v>
      </c>
      <c r="M1437" s="1">
        <v>46233</v>
      </c>
    </row>
    <row r="1438" spans="1:13" x14ac:dyDescent="0.2">
      <c r="A1438" t="s">
        <v>121</v>
      </c>
      <c r="B1438" s="1">
        <v>45412</v>
      </c>
      <c r="C1438" s="1">
        <v>45383</v>
      </c>
      <c r="D1438">
        <v>0</v>
      </c>
      <c r="E1438">
        <v>0</v>
      </c>
      <c r="F1438">
        <v>0</v>
      </c>
      <c r="G1438">
        <v>0</v>
      </c>
      <c r="H1438">
        <v>0</v>
      </c>
      <c r="I1438">
        <v>0</v>
      </c>
      <c r="J1438">
        <v>12</v>
      </c>
      <c r="K1438">
        <v>25.77</v>
      </c>
      <c r="L1438">
        <v>606603</v>
      </c>
      <c r="M1438" s="1">
        <v>46233</v>
      </c>
    </row>
    <row r="1439" spans="1:13" x14ac:dyDescent="0.2">
      <c r="A1439" t="s">
        <v>121</v>
      </c>
      <c r="B1439" s="1">
        <v>44985</v>
      </c>
      <c r="C1439" s="1">
        <v>44958</v>
      </c>
      <c r="D1439">
        <v>0</v>
      </c>
      <c r="E1439">
        <v>0</v>
      </c>
      <c r="F1439">
        <v>0</v>
      </c>
      <c r="G1439">
        <v>0</v>
      </c>
      <c r="H1439">
        <v>0</v>
      </c>
      <c r="I1439">
        <v>0</v>
      </c>
      <c r="J1439">
        <v>12</v>
      </c>
      <c r="K1439">
        <v>25.77</v>
      </c>
      <c r="L1439">
        <v>606603</v>
      </c>
      <c r="M1439" s="1">
        <v>46233</v>
      </c>
    </row>
    <row r="1440" spans="1:13" x14ac:dyDescent="0.2">
      <c r="A1440" t="s">
        <v>121</v>
      </c>
      <c r="B1440" s="1">
        <v>44316</v>
      </c>
      <c r="C1440" s="1">
        <v>44287</v>
      </c>
      <c r="D1440">
        <v>0</v>
      </c>
      <c r="E1440">
        <v>0</v>
      </c>
      <c r="F1440">
        <v>0</v>
      </c>
      <c r="G1440">
        <v>0</v>
      </c>
      <c r="H1440">
        <v>0</v>
      </c>
      <c r="I1440">
        <v>0</v>
      </c>
      <c r="J1440">
        <v>12</v>
      </c>
      <c r="K1440">
        <v>25.77</v>
      </c>
      <c r="L1440">
        <v>606603</v>
      </c>
      <c r="M1440" s="1">
        <v>46233</v>
      </c>
    </row>
    <row r="1441" spans="1:13" x14ac:dyDescent="0.2">
      <c r="A1441" t="s">
        <v>121</v>
      </c>
      <c r="B1441" s="1">
        <v>44773</v>
      </c>
      <c r="C1441" s="1">
        <v>44743</v>
      </c>
      <c r="D1441">
        <v>0</v>
      </c>
      <c r="E1441">
        <v>0</v>
      </c>
      <c r="F1441">
        <v>0</v>
      </c>
      <c r="G1441">
        <v>0</v>
      </c>
      <c r="H1441">
        <v>0</v>
      </c>
      <c r="I1441">
        <v>0</v>
      </c>
      <c r="J1441">
        <v>12</v>
      </c>
      <c r="K1441">
        <v>25.77</v>
      </c>
      <c r="L1441">
        <v>606603</v>
      </c>
      <c r="M1441" s="1">
        <v>46233</v>
      </c>
    </row>
    <row r="1442" spans="1:13" x14ac:dyDescent="0.2">
      <c r="A1442" t="s">
        <v>121</v>
      </c>
      <c r="B1442" s="1">
        <v>44530</v>
      </c>
      <c r="C1442" s="1">
        <v>44501</v>
      </c>
      <c r="D1442">
        <v>0</v>
      </c>
      <c r="E1442">
        <v>0</v>
      </c>
      <c r="F1442">
        <v>0</v>
      </c>
      <c r="G1442">
        <v>0</v>
      </c>
      <c r="H1442">
        <v>0</v>
      </c>
      <c r="I1442">
        <v>0</v>
      </c>
      <c r="J1442">
        <v>12</v>
      </c>
      <c r="K1442">
        <v>25.77</v>
      </c>
      <c r="L1442">
        <v>606603</v>
      </c>
      <c r="M1442" s="1">
        <v>46233</v>
      </c>
    </row>
    <row r="1443" spans="1:13" x14ac:dyDescent="0.2">
      <c r="A1443" t="s">
        <v>121</v>
      </c>
      <c r="B1443" s="1">
        <v>45535</v>
      </c>
      <c r="C1443" s="1">
        <v>45505</v>
      </c>
      <c r="D1443">
        <v>0</v>
      </c>
      <c r="E1443">
        <v>0</v>
      </c>
      <c r="F1443">
        <v>0</v>
      </c>
      <c r="G1443">
        <v>0</v>
      </c>
      <c r="H1443">
        <v>0</v>
      </c>
      <c r="I1443">
        <v>0</v>
      </c>
      <c r="J1443">
        <v>12</v>
      </c>
      <c r="K1443">
        <v>25.77</v>
      </c>
      <c r="L1443">
        <v>606603</v>
      </c>
      <c r="M1443" s="1">
        <v>46233</v>
      </c>
    </row>
    <row r="1444" spans="1:13" x14ac:dyDescent="0.2">
      <c r="A1444" t="s">
        <v>121</v>
      </c>
      <c r="B1444" s="1">
        <v>45596</v>
      </c>
      <c r="C1444" s="1">
        <v>45566</v>
      </c>
      <c r="D1444">
        <v>0</v>
      </c>
      <c r="E1444">
        <v>0</v>
      </c>
      <c r="F1444">
        <v>0</v>
      </c>
      <c r="G1444">
        <v>0</v>
      </c>
      <c r="H1444">
        <v>0</v>
      </c>
      <c r="I1444">
        <v>0</v>
      </c>
      <c r="J1444">
        <v>12</v>
      </c>
      <c r="K1444">
        <v>25.77</v>
      </c>
      <c r="L1444">
        <v>606603</v>
      </c>
      <c r="M1444" s="1">
        <v>46233</v>
      </c>
    </row>
    <row r="1445" spans="1:13" x14ac:dyDescent="0.2">
      <c r="A1445" t="s">
        <v>121</v>
      </c>
      <c r="B1445" s="1">
        <v>44742</v>
      </c>
      <c r="C1445" s="1">
        <v>44713</v>
      </c>
      <c r="D1445">
        <v>0</v>
      </c>
      <c r="E1445">
        <v>0</v>
      </c>
      <c r="F1445">
        <v>0</v>
      </c>
      <c r="G1445">
        <v>0</v>
      </c>
      <c r="H1445">
        <v>0</v>
      </c>
      <c r="I1445">
        <v>0</v>
      </c>
      <c r="J1445">
        <v>12</v>
      </c>
      <c r="K1445">
        <v>25.77</v>
      </c>
      <c r="L1445">
        <v>606603</v>
      </c>
      <c r="M1445" s="1">
        <v>46233</v>
      </c>
    </row>
    <row r="1446" spans="1:13" x14ac:dyDescent="0.2">
      <c r="A1446" t="s">
        <v>121</v>
      </c>
      <c r="B1446" s="1">
        <v>44895</v>
      </c>
      <c r="C1446" s="1">
        <v>44866</v>
      </c>
      <c r="D1446">
        <v>0</v>
      </c>
      <c r="E1446">
        <v>0</v>
      </c>
      <c r="F1446">
        <v>0</v>
      </c>
      <c r="G1446">
        <v>0</v>
      </c>
      <c r="H1446">
        <v>0</v>
      </c>
      <c r="I1446">
        <v>0</v>
      </c>
      <c r="J1446">
        <v>12</v>
      </c>
      <c r="K1446">
        <v>25.77</v>
      </c>
      <c r="L1446">
        <v>606603</v>
      </c>
      <c r="M1446" s="1">
        <v>46233</v>
      </c>
    </row>
    <row r="1447" spans="1:13" x14ac:dyDescent="0.2">
      <c r="A1447" t="s">
        <v>135</v>
      </c>
      <c r="B1447" s="1">
        <v>44592</v>
      </c>
      <c r="C1447" s="1">
        <v>44562</v>
      </c>
      <c r="D1447">
        <v>0</v>
      </c>
      <c r="E1447">
        <v>0</v>
      </c>
      <c r="F1447">
        <v>0</v>
      </c>
      <c r="G1447">
        <v>0</v>
      </c>
      <c r="H1447">
        <v>0</v>
      </c>
      <c r="I1447">
        <v>0</v>
      </c>
      <c r="J1447">
        <v>15</v>
      </c>
      <c r="K1447">
        <v>33.490000000000009</v>
      </c>
      <c r="L1447">
        <v>308063</v>
      </c>
      <c r="M1447" s="1">
        <v>46233</v>
      </c>
    </row>
    <row r="1448" spans="1:13" x14ac:dyDescent="0.2">
      <c r="A1448" t="s">
        <v>135</v>
      </c>
      <c r="B1448" s="1">
        <v>44408</v>
      </c>
      <c r="C1448" s="1">
        <v>44378</v>
      </c>
      <c r="D1448">
        <v>0</v>
      </c>
      <c r="E1448">
        <v>0</v>
      </c>
      <c r="F1448">
        <v>0</v>
      </c>
      <c r="G1448">
        <v>0</v>
      </c>
      <c r="H1448">
        <v>0</v>
      </c>
      <c r="I1448">
        <v>0</v>
      </c>
      <c r="J1448">
        <v>15</v>
      </c>
      <c r="K1448">
        <v>33.490000000000009</v>
      </c>
      <c r="L1448">
        <v>308063</v>
      </c>
      <c r="M1448" s="1">
        <v>46233</v>
      </c>
    </row>
    <row r="1449" spans="1:13" x14ac:dyDescent="0.2">
      <c r="A1449" t="s">
        <v>135</v>
      </c>
      <c r="B1449" s="1">
        <v>45016</v>
      </c>
      <c r="C1449" s="1">
        <v>44986</v>
      </c>
      <c r="D1449">
        <v>0</v>
      </c>
      <c r="E1449">
        <v>0</v>
      </c>
      <c r="F1449">
        <v>0</v>
      </c>
      <c r="G1449">
        <v>0</v>
      </c>
      <c r="H1449">
        <v>0</v>
      </c>
      <c r="I1449">
        <v>0</v>
      </c>
      <c r="J1449">
        <v>15</v>
      </c>
      <c r="K1449">
        <v>33.490000000000009</v>
      </c>
      <c r="L1449">
        <v>308063</v>
      </c>
      <c r="M1449" s="1">
        <v>46233</v>
      </c>
    </row>
    <row r="1450" spans="1:13" x14ac:dyDescent="0.2">
      <c r="A1450" t="s">
        <v>135</v>
      </c>
      <c r="B1450" s="1">
        <v>44742</v>
      </c>
      <c r="C1450" s="1">
        <v>44713</v>
      </c>
      <c r="D1450">
        <v>0</v>
      </c>
      <c r="E1450">
        <v>0</v>
      </c>
      <c r="F1450">
        <v>0</v>
      </c>
      <c r="G1450">
        <v>0</v>
      </c>
      <c r="H1450">
        <v>0</v>
      </c>
      <c r="I1450">
        <v>0</v>
      </c>
      <c r="J1450">
        <v>15</v>
      </c>
      <c r="K1450">
        <v>33.490000000000009</v>
      </c>
      <c r="L1450">
        <v>308063</v>
      </c>
      <c r="M1450" s="1">
        <v>46233</v>
      </c>
    </row>
    <row r="1451" spans="1:13" x14ac:dyDescent="0.2">
      <c r="A1451" t="s">
        <v>135</v>
      </c>
      <c r="B1451" s="1">
        <v>44712</v>
      </c>
      <c r="C1451" s="1">
        <v>44682</v>
      </c>
      <c r="D1451">
        <v>0</v>
      </c>
      <c r="E1451">
        <v>0</v>
      </c>
      <c r="F1451">
        <v>0</v>
      </c>
      <c r="G1451">
        <v>0</v>
      </c>
      <c r="H1451">
        <v>0</v>
      </c>
      <c r="I1451">
        <v>0</v>
      </c>
      <c r="J1451">
        <v>15</v>
      </c>
      <c r="K1451">
        <v>33.490000000000009</v>
      </c>
      <c r="L1451">
        <v>308063</v>
      </c>
      <c r="M1451" s="1">
        <v>46233</v>
      </c>
    </row>
    <row r="1452" spans="1:13" x14ac:dyDescent="0.2">
      <c r="A1452" t="s">
        <v>135</v>
      </c>
      <c r="B1452" s="1">
        <v>44865</v>
      </c>
      <c r="C1452" s="1">
        <v>44835</v>
      </c>
      <c r="D1452">
        <v>0</v>
      </c>
      <c r="E1452">
        <v>0</v>
      </c>
      <c r="F1452">
        <v>0</v>
      </c>
      <c r="G1452">
        <v>0</v>
      </c>
      <c r="H1452">
        <v>0</v>
      </c>
      <c r="I1452">
        <v>0</v>
      </c>
      <c r="J1452">
        <v>15</v>
      </c>
      <c r="K1452">
        <v>33.490000000000009</v>
      </c>
      <c r="L1452">
        <v>308063</v>
      </c>
      <c r="M1452" s="1">
        <v>46233</v>
      </c>
    </row>
    <row r="1453" spans="1:13" x14ac:dyDescent="0.2">
      <c r="A1453" t="s">
        <v>135</v>
      </c>
      <c r="B1453" s="1">
        <v>45138</v>
      </c>
      <c r="C1453" s="1">
        <v>45108</v>
      </c>
      <c r="D1453">
        <v>0</v>
      </c>
      <c r="E1453">
        <v>0</v>
      </c>
      <c r="F1453">
        <v>0</v>
      </c>
      <c r="G1453">
        <v>0</v>
      </c>
      <c r="H1453">
        <v>0</v>
      </c>
      <c r="I1453">
        <v>0</v>
      </c>
      <c r="J1453">
        <v>15</v>
      </c>
      <c r="K1453">
        <v>33.490000000000009</v>
      </c>
      <c r="L1453">
        <v>308063</v>
      </c>
      <c r="M1453" s="1">
        <v>46233</v>
      </c>
    </row>
    <row r="1454" spans="1:13" x14ac:dyDescent="0.2">
      <c r="A1454" t="s">
        <v>135</v>
      </c>
      <c r="B1454" s="1">
        <v>45169</v>
      </c>
      <c r="C1454" s="1">
        <v>45139</v>
      </c>
      <c r="D1454">
        <v>0</v>
      </c>
      <c r="E1454">
        <v>0</v>
      </c>
      <c r="F1454">
        <v>0</v>
      </c>
      <c r="G1454">
        <v>0</v>
      </c>
      <c r="H1454">
        <v>0</v>
      </c>
      <c r="I1454">
        <v>0</v>
      </c>
      <c r="J1454">
        <v>15</v>
      </c>
      <c r="K1454">
        <v>33.490000000000009</v>
      </c>
      <c r="L1454">
        <v>308063</v>
      </c>
      <c r="M1454" s="1">
        <v>46233</v>
      </c>
    </row>
    <row r="1455" spans="1:13" x14ac:dyDescent="0.2">
      <c r="A1455" t="s">
        <v>135</v>
      </c>
      <c r="B1455" s="1">
        <v>44773</v>
      </c>
      <c r="C1455" s="1">
        <v>44743</v>
      </c>
      <c r="D1455">
        <v>0</v>
      </c>
      <c r="E1455">
        <v>0</v>
      </c>
      <c r="F1455">
        <v>0</v>
      </c>
      <c r="G1455">
        <v>0</v>
      </c>
      <c r="H1455">
        <v>0</v>
      </c>
      <c r="I1455">
        <v>0</v>
      </c>
      <c r="J1455">
        <v>15</v>
      </c>
      <c r="K1455">
        <v>33.490000000000009</v>
      </c>
      <c r="L1455">
        <v>308063</v>
      </c>
      <c r="M1455" s="1">
        <v>46233</v>
      </c>
    </row>
    <row r="1456" spans="1:13" x14ac:dyDescent="0.2">
      <c r="A1456" t="s">
        <v>135</v>
      </c>
      <c r="B1456" s="1">
        <v>45107</v>
      </c>
      <c r="C1456" s="1">
        <v>45078</v>
      </c>
      <c r="D1456">
        <v>0</v>
      </c>
      <c r="E1456">
        <v>0</v>
      </c>
      <c r="F1456">
        <v>0</v>
      </c>
      <c r="G1456">
        <v>0</v>
      </c>
      <c r="H1456">
        <v>0</v>
      </c>
      <c r="I1456">
        <v>0</v>
      </c>
      <c r="J1456">
        <v>15</v>
      </c>
      <c r="K1456">
        <v>33.490000000000009</v>
      </c>
      <c r="L1456">
        <v>308063</v>
      </c>
      <c r="M1456" s="1">
        <v>46233</v>
      </c>
    </row>
    <row r="1457" spans="1:13" x14ac:dyDescent="0.2">
      <c r="A1457" t="s">
        <v>135</v>
      </c>
      <c r="B1457" s="1">
        <v>44255</v>
      </c>
      <c r="C1457" s="1">
        <v>44228</v>
      </c>
      <c r="D1457">
        <v>0</v>
      </c>
      <c r="E1457">
        <v>0</v>
      </c>
      <c r="F1457">
        <v>0</v>
      </c>
      <c r="G1457">
        <v>0</v>
      </c>
      <c r="H1457">
        <v>0</v>
      </c>
      <c r="I1457">
        <v>0</v>
      </c>
      <c r="J1457">
        <v>15</v>
      </c>
      <c r="K1457">
        <v>33.490000000000009</v>
      </c>
      <c r="L1457">
        <v>308063</v>
      </c>
      <c r="M1457" s="1">
        <v>46233</v>
      </c>
    </row>
    <row r="1458" spans="1:13" x14ac:dyDescent="0.2">
      <c r="A1458" t="s">
        <v>135</v>
      </c>
      <c r="B1458" s="1">
        <v>44347</v>
      </c>
      <c r="C1458" s="1">
        <v>44317</v>
      </c>
      <c r="D1458">
        <v>0</v>
      </c>
      <c r="E1458">
        <v>0</v>
      </c>
      <c r="F1458">
        <v>0</v>
      </c>
      <c r="G1458">
        <v>0</v>
      </c>
      <c r="H1458">
        <v>0</v>
      </c>
      <c r="I1458">
        <v>0</v>
      </c>
      <c r="J1458">
        <v>15</v>
      </c>
      <c r="K1458">
        <v>33.490000000000009</v>
      </c>
      <c r="L1458">
        <v>308063</v>
      </c>
      <c r="M1458" s="1">
        <v>46233</v>
      </c>
    </row>
    <row r="1459" spans="1:13" x14ac:dyDescent="0.2">
      <c r="A1459" t="s">
        <v>135</v>
      </c>
      <c r="B1459" s="1">
        <v>44439</v>
      </c>
      <c r="C1459" s="1">
        <v>44409</v>
      </c>
      <c r="D1459">
        <v>0</v>
      </c>
      <c r="E1459">
        <v>0</v>
      </c>
      <c r="F1459">
        <v>0</v>
      </c>
      <c r="G1459">
        <v>0</v>
      </c>
      <c r="H1459">
        <v>0</v>
      </c>
      <c r="I1459">
        <v>0</v>
      </c>
      <c r="J1459">
        <v>15</v>
      </c>
      <c r="K1459">
        <v>33.490000000000009</v>
      </c>
      <c r="L1459">
        <v>308063</v>
      </c>
      <c r="M1459" s="1">
        <v>46233</v>
      </c>
    </row>
    <row r="1460" spans="1:13" x14ac:dyDescent="0.2">
      <c r="A1460" t="s">
        <v>135</v>
      </c>
      <c r="B1460" s="1">
        <v>44286</v>
      </c>
      <c r="C1460" s="1">
        <v>44256</v>
      </c>
      <c r="D1460">
        <v>0</v>
      </c>
      <c r="E1460">
        <v>0</v>
      </c>
      <c r="F1460">
        <v>0</v>
      </c>
      <c r="G1460">
        <v>0</v>
      </c>
      <c r="H1460">
        <v>0</v>
      </c>
      <c r="I1460">
        <v>0</v>
      </c>
      <c r="J1460">
        <v>15</v>
      </c>
      <c r="K1460">
        <v>33.490000000000009</v>
      </c>
      <c r="L1460">
        <v>308063</v>
      </c>
      <c r="M1460" s="1">
        <v>46233</v>
      </c>
    </row>
    <row r="1461" spans="1:13" x14ac:dyDescent="0.2">
      <c r="A1461" t="s">
        <v>135</v>
      </c>
      <c r="B1461" s="1">
        <v>44561</v>
      </c>
      <c r="C1461" s="1">
        <v>44531</v>
      </c>
      <c r="D1461">
        <v>0</v>
      </c>
      <c r="E1461">
        <v>0</v>
      </c>
      <c r="F1461">
        <v>0</v>
      </c>
      <c r="G1461">
        <v>0</v>
      </c>
      <c r="H1461">
        <v>0</v>
      </c>
      <c r="I1461">
        <v>0</v>
      </c>
      <c r="J1461">
        <v>15</v>
      </c>
      <c r="K1461">
        <v>33.490000000000009</v>
      </c>
      <c r="L1461">
        <v>308063</v>
      </c>
      <c r="M1461" s="1">
        <v>46233</v>
      </c>
    </row>
    <row r="1462" spans="1:13" x14ac:dyDescent="0.2">
      <c r="A1462" t="s">
        <v>135</v>
      </c>
      <c r="B1462" s="1">
        <v>44377</v>
      </c>
      <c r="C1462" s="1">
        <v>44348</v>
      </c>
      <c r="D1462">
        <v>0</v>
      </c>
      <c r="E1462">
        <v>0</v>
      </c>
      <c r="F1462">
        <v>0</v>
      </c>
      <c r="G1462">
        <v>0</v>
      </c>
      <c r="H1462">
        <v>0</v>
      </c>
      <c r="I1462">
        <v>0</v>
      </c>
      <c r="J1462">
        <v>15</v>
      </c>
      <c r="K1462">
        <v>33.490000000000009</v>
      </c>
      <c r="L1462">
        <v>308063</v>
      </c>
      <c r="M1462" s="1">
        <v>46233</v>
      </c>
    </row>
    <row r="1463" spans="1:13" x14ac:dyDescent="0.2">
      <c r="A1463" t="s">
        <v>135</v>
      </c>
      <c r="B1463" s="1">
        <v>44895</v>
      </c>
      <c r="C1463" s="1">
        <v>44866</v>
      </c>
      <c r="D1463">
        <v>0</v>
      </c>
      <c r="E1463">
        <v>0</v>
      </c>
      <c r="F1463">
        <v>0</v>
      </c>
      <c r="G1463">
        <v>0</v>
      </c>
      <c r="H1463">
        <v>0</v>
      </c>
      <c r="I1463">
        <v>0</v>
      </c>
      <c r="J1463">
        <v>15</v>
      </c>
      <c r="K1463">
        <v>33.490000000000009</v>
      </c>
      <c r="L1463">
        <v>308063</v>
      </c>
      <c r="M1463" s="1">
        <v>46233</v>
      </c>
    </row>
    <row r="1464" spans="1:13" x14ac:dyDescent="0.2">
      <c r="A1464" t="s">
        <v>135</v>
      </c>
      <c r="B1464" s="1">
        <v>45046</v>
      </c>
      <c r="C1464" s="1">
        <v>45017</v>
      </c>
      <c r="D1464">
        <v>0</v>
      </c>
      <c r="E1464">
        <v>0</v>
      </c>
      <c r="F1464">
        <v>0</v>
      </c>
      <c r="G1464">
        <v>0</v>
      </c>
      <c r="H1464">
        <v>0</v>
      </c>
      <c r="I1464">
        <v>0</v>
      </c>
      <c r="J1464">
        <v>15</v>
      </c>
      <c r="K1464">
        <v>33.490000000000009</v>
      </c>
      <c r="L1464">
        <v>308063</v>
      </c>
      <c r="M1464" s="1">
        <v>46233</v>
      </c>
    </row>
    <row r="1465" spans="1:13" x14ac:dyDescent="0.2">
      <c r="A1465" t="s">
        <v>135</v>
      </c>
      <c r="B1465" s="1">
        <v>44469</v>
      </c>
      <c r="C1465" s="1">
        <v>44440</v>
      </c>
      <c r="D1465">
        <v>0</v>
      </c>
      <c r="E1465">
        <v>0</v>
      </c>
      <c r="F1465">
        <v>0</v>
      </c>
      <c r="G1465">
        <v>0</v>
      </c>
      <c r="H1465">
        <v>0</v>
      </c>
      <c r="I1465">
        <v>0</v>
      </c>
      <c r="J1465">
        <v>15</v>
      </c>
      <c r="K1465">
        <v>33.490000000000009</v>
      </c>
      <c r="L1465">
        <v>308063</v>
      </c>
      <c r="M1465" s="1">
        <v>46233</v>
      </c>
    </row>
    <row r="1466" spans="1:13" x14ac:dyDescent="0.2">
      <c r="A1466" t="s">
        <v>135</v>
      </c>
      <c r="B1466" s="1">
        <v>44620</v>
      </c>
      <c r="C1466" s="1">
        <v>44593</v>
      </c>
      <c r="D1466">
        <v>0</v>
      </c>
      <c r="E1466">
        <v>0</v>
      </c>
      <c r="F1466">
        <v>0</v>
      </c>
      <c r="G1466">
        <v>0</v>
      </c>
      <c r="H1466">
        <v>0</v>
      </c>
      <c r="I1466">
        <v>0</v>
      </c>
      <c r="J1466">
        <v>15</v>
      </c>
      <c r="K1466">
        <v>33.490000000000009</v>
      </c>
      <c r="L1466">
        <v>308063</v>
      </c>
      <c r="M1466" s="1">
        <v>46233</v>
      </c>
    </row>
    <row r="1467" spans="1:13" x14ac:dyDescent="0.2">
      <c r="A1467" t="s">
        <v>135</v>
      </c>
      <c r="B1467" s="1">
        <v>44834</v>
      </c>
      <c r="C1467" s="1">
        <v>44805</v>
      </c>
      <c r="D1467">
        <v>0</v>
      </c>
      <c r="E1467">
        <v>0</v>
      </c>
      <c r="F1467">
        <v>0</v>
      </c>
      <c r="G1467">
        <v>0</v>
      </c>
      <c r="H1467">
        <v>0</v>
      </c>
      <c r="I1467">
        <v>0</v>
      </c>
      <c r="J1467">
        <v>15</v>
      </c>
      <c r="K1467">
        <v>33.490000000000009</v>
      </c>
      <c r="L1467">
        <v>308063</v>
      </c>
      <c r="M1467" s="1">
        <v>46233</v>
      </c>
    </row>
    <row r="1468" spans="1:13" x14ac:dyDescent="0.2">
      <c r="A1468" t="s">
        <v>135</v>
      </c>
      <c r="B1468" s="1">
        <v>44926</v>
      </c>
      <c r="C1468" s="1">
        <v>44896</v>
      </c>
      <c r="D1468">
        <v>0</v>
      </c>
      <c r="E1468">
        <v>0</v>
      </c>
      <c r="F1468">
        <v>0</v>
      </c>
      <c r="G1468">
        <v>0</v>
      </c>
      <c r="H1468">
        <v>0</v>
      </c>
      <c r="I1468">
        <v>0</v>
      </c>
      <c r="J1468">
        <v>15</v>
      </c>
      <c r="K1468">
        <v>33.490000000000009</v>
      </c>
      <c r="L1468">
        <v>308063</v>
      </c>
      <c r="M1468" s="1">
        <v>46233</v>
      </c>
    </row>
    <row r="1469" spans="1:13" x14ac:dyDescent="0.2">
      <c r="A1469" t="s">
        <v>135</v>
      </c>
      <c r="B1469" s="1">
        <v>44957</v>
      </c>
      <c r="C1469" s="1">
        <v>44927</v>
      </c>
      <c r="D1469">
        <v>0</v>
      </c>
      <c r="E1469">
        <v>0</v>
      </c>
      <c r="F1469">
        <v>0</v>
      </c>
      <c r="G1469">
        <v>0</v>
      </c>
      <c r="H1469">
        <v>0</v>
      </c>
      <c r="I1469">
        <v>0</v>
      </c>
      <c r="J1469">
        <v>15</v>
      </c>
      <c r="K1469">
        <v>33.490000000000009</v>
      </c>
      <c r="L1469">
        <v>308063</v>
      </c>
      <c r="M1469" s="1">
        <v>46233</v>
      </c>
    </row>
    <row r="1470" spans="1:13" x14ac:dyDescent="0.2">
      <c r="A1470" t="s">
        <v>135</v>
      </c>
      <c r="B1470" s="1">
        <v>44530</v>
      </c>
      <c r="C1470" s="1">
        <v>44501</v>
      </c>
      <c r="D1470">
        <v>0</v>
      </c>
      <c r="E1470">
        <v>0</v>
      </c>
      <c r="F1470">
        <v>0</v>
      </c>
      <c r="G1470">
        <v>0</v>
      </c>
      <c r="H1470">
        <v>0</v>
      </c>
      <c r="I1470">
        <v>0</v>
      </c>
      <c r="J1470">
        <v>15</v>
      </c>
      <c r="K1470">
        <v>33.490000000000009</v>
      </c>
      <c r="L1470">
        <v>308063</v>
      </c>
      <c r="M1470" s="1">
        <v>46233</v>
      </c>
    </row>
    <row r="1471" spans="1:13" x14ac:dyDescent="0.2">
      <c r="A1471" t="s">
        <v>135</v>
      </c>
      <c r="B1471" s="1">
        <v>45077</v>
      </c>
      <c r="C1471" s="1">
        <v>45047</v>
      </c>
      <c r="D1471">
        <v>0</v>
      </c>
      <c r="E1471">
        <v>0</v>
      </c>
      <c r="F1471">
        <v>0</v>
      </c>
      <c r="G1471">
        <v>0</v>
      </c>
      <c r="H1471">
        <v>0</v>
      </c>
      <c r="I1471">
        <v>0</v>
      </c>
      <c r="J1471">
        <v>15</v>
      </c>
      <c r="K1471">
        <v>33.490000000000009</v>
      </c>
      <c r="L1471">
        <v>308063</v>
      </c>
      <c r="M1471" s="1">
        <v>46233</v>
      </c>
    </row>
    <row r="1472" spans="1:13" x14ac:dyDescent="0.2">
      <c r="A1472" t="s">
        <v>135</v>
      </c>
      <c r="B1472" s="1">
        <v>44227</v>
      </c>
      <c r="C1472" s="1">
        <v>44197</v>
      </c>
      <c r="D1472">
        <v>0</v>
      </c>
      <c r="E1472">
        <v>0</v>
      </c>
      <c r="F1472">
        <v>0</v>
      </c>
      <c r="G1472">
        <v>0</v>
      </c>
      <c r="H1472">
        <v>0</v>
      </c>
      <c r="I1472">
        <v>0</v>
      </c>
      <c r="J1472">
        <v>15</v>
      </c>
      <c r="K1472">
        <v>33.490000000000009</v>
      </c>
      <c r="L1472">
        <v>308063</v>
      </c>
      <c r="M1472" s="1">
        <v>46233</v>
      </c>
    </row>
    <row r="1473" spans="1:13" x14ac:dyDescent="0.2">
      <c r="A1473" t="s">
        <v>135</v>
      </c>
      <c r="B1473" s="1">
        <v>44681</v>
      </c>
      <c r="C1473" s="1">
        <v>44652</v>
      </c>
      <c r="D1473">
        <v>0</v>
      </c>
      <c r="E1473">
        <v>0</v>
      </c>
      <c r="F1473">
        <v>0</v>
      </c>
      <c r="G1473">
        <v>0</v>
      </c>
      <c r="H1473">
        <v>0</v>
      </c>
      <c r="I1473">
        <v>0</v>
      </c>
      <c r="J1473">
        <v>15</v>
      </c>
      <c r="K1473">
        <v>33.490000000000009</v>
      </c>
      <c r="L1473">
        <v>308063</v>
      </c>
      <c r="M1473" s="1">
        <v>46233</v>
      </c>
    </row>
    <row r="1474" spans="1:13" x14ac:dyDescent="0.2">
      <c r="A1474" t="s">
        <v>135</v>
      </c>
      <c r="B1474" s="1">
        <v>44500</v>
      </c>
      <c r="C1474" s="1">
        <v>44470</v>
      </c>
      <c r="D1474">
        <v>0</v>
      </c>
      <c r="E1474">
        <v>0</v>
      </c>
      <c r="F1474">
        <v>0</v>
      </c>
      <c r="G1474">
        <v>0</v>
      </c>
      <c r="H1474">
        <v>0</v>
      </c>
      <c r="I1474">
        <v>0</v>
      </c>
      <c r="J1474">
        <v>15</v>
      </c>
      <c r="K1474">
        <v>33.490000000000009</v>
      </c>
      <c r="L1474">
        <v>308063</v>
      </c>
      <c r="M1474" s="1">
        <v>46233</v>
      </c>
    </row>
    <row r="1475" spans="1:13" x14ac:dyDescent="0.2">
      <c r="A1475" t="s">
        <v>135</v>
      </c>
      <c r="B1475" s="1">
        <v>44651</v>
      </c>
      <c r="C1475" s="1">
        <v>44621</v>
      </c>
      <c r="D1475">
        <v>0</v>
      </c>
      <c r="E1475">
        <v>0</v>
      </c>
      <c r="F1475">
        <v>0</v>
      </c>
      <c r="G1475">
        <v>0</v>
      </c>
      <c r="H1475">
        <v>0</v>
      </c>
      <c r="I1475">
        <v>0</v>
      </c>
      <c r="J1475">
        <v>15</v>
      </c>
      <c r="K1475">
        <v>33.490000000000009</v>
      </c>
      <c r="L1475">
        <v>308063</v>
      </c>
      <c r="M1475" s="1">
        <v>46233</v>
      </c>
    </row>
    <row r="1476" spans="1:13" x14ac:dyDescent="0.2">
      <c r="A1476" t="s">
        <v>135</v>
      </c>
      <c r="B1476" s="1">
        <v>44804</v>
      </c>
      <c r="C1476" s="1">
        <v>44774</v>
      </c>
      <c r="D1476">
        <v>0</v>
      </c>
      <c r="E1476">
        <v>0</v>
      </c>
      <c r="F1476">
        <v>0</v>
      </c>
      <c r="G1476">
        <v>0</v>
      </c>
      <c r="H1476">
        <v>0</v>
      </c>
      <c r="I1476">
        <v>0</v>
      </c>
      <c r="J1476">
        <v>15</v>
      </c>
      <c r="K1476">
        <v>33.490000000000009</v>
      </c>
      <c r="L1476">
        <v>308063</v>
      </c>
      <c r="M1476" s="1">
        <v>46233</v>
      </c>
    </row>
    <row r="1477" spans="1:13" x14ac:dyDescent="0.2">
      <c r="A1477" t="s">
        <v>135</v>
      </c>
      <c r="B1477" s="1">
        <v>44316</v>
      </c>
      <c r="C1477" s="1">
        <v>44287</v>
      </c>
      <c r="D1477">
        <v>0</v>
      </c>
      <c r="E1477">
        <v>0</v>
      </c>
      <c r="F1477">
        <v>0</v>
      </c>
      <c r="G1477">
        <v>0</v>
      </c>
      <c r="H1477">
        <v>0</v>
      </c>
      <c r="I1477">
        <v>0</v>
      </c>
      <c r="J1477">
        <v>15</v>
      </c>
      <c r="K1477">
        <v>33.490000000000009</v>
      </c>
      <c r="L1477">
        <v>308063</v>
      </c>
      <c r="M1477" s="1">
        <v>46233</v>
      </c>
    </row>
    <row r="1478" spans="1:13" x14ac:dyDescent="0.2">
      <c r="A1478" t="s">
        <v>135</v>
      </c>
      <c r="B1478" s="1">
        <v>44985</v>
      </c>
      <c r="C1478" s="1">
        <v>44958</v>
      </c>
      <c r="D1478">
        <v>0</v>
      </c>
      <c r="E1478">
        <v>0</v>
      </c>
      <c r="F1478">
        <v>0</v>
      </c>
      <c r="G1478">
        <v>0</v>
      </c>
      <c r="H1478">
        <v>0</v>
      </c>
      <c r="I1478">
        <v>0</v>
      </c>
      <c r="J1478">
        <v>15</v>
      </c>
      <c r="K1478">
        <v>33.490000000000009</v>
      </c>
      <c r="L1478">
        <v>308063</v>
      </c>
      <c r="M1478" s="1">
        <v>46233</v>
      </c>
    </row>
    <row r="1479" spans="1:13" x14ac:dyDescent="0.2">
      <c r="A1479" t="s">
        <v>125</v>
      </c>
      <c r="B1479" s="1">
        <v>45077</v>
      </c>
      <c r="C1479" s="1">
        <v>45047</v>
      </c>
      <c r="D1479">
        <v>0</v>
      </c>
      <c r="E1479">
        <v>0</v>
      </c>
      <c r="F1479">
        <v>0</v>
      </c>
      <c r="G1479">
        <v>0</v>
      </c>
      <c r="H1479">
        <v>0</v>
      </c>
      <c r="I1479">
        <v>0</v>
      </c>
      <c r="J1479">
        <v>16</v>
      </c>
      <c r="K1479">
        <v>50.3</v>
      </c>
      <c r="L1479">
        <v>570547</v>
      </c>
      <c r="M1479" s="1">
        <v>46233</v>
      </c>
    </row>
    <row r="1480" spans="1:13" x14ac:dyDescent="0.2">
      <c r="A1480" t="s">
        <v>125</v>
      </c>
      <c r="B1480" s="1">
        <v>44500</v>
      </c>
      <c r="C1480" s="1">
        <v>44470</v>
      </c>
      <c r="D1480">
        <v>0</v>
      </c>
      <c r="E1480">
        <v>0</v>
      </c>
      <c r="F1480">
        <v>0</v>
      </c>
      <c r="G1480">
        <v>0</v>
      </c>
      <c r="H1480">
        <v>0</v>
      </c>
      <c r="I1480">
        <v>0</v>
      </c>
      <c r="J1480">
        <v>16</v>
      </c>
      <c r="K1480">
        <v>50.3</v>
      </c>
      <c r="L1480">
        <v>570547</v>
      </c>
      <c r="M1480" s="1">
        <v>46233</v>
      </c>
    </row>
    <row r="1481" spans="1:13" x14ac:dyDescent="0.2">
      <c r="A1481" t="s">
        <v>125</v>
      </c>
      <c r="B1481" s="1">
        <v>44895</v>
      </c>
      <c r="C1481" s="1">
        <v>44866</v>
      </c>
      <c r="D1481">
        <v>0</v>
      </c>
      <c r="E1481">
        <v>0</v>
      </c>
      <c r="F1481">
        <v>0</v>
      </c>
      <c r="G1481">
        <v>0</v>
      </c>
      <c r="H1481">
        <v>0</v>
      </c>
      <c r="I1481">
        <v>0</v>
      </c>
      <c r="J1481">
        <v>16</v>
      </c>
      <c r="K1481">
        <v>50.3</v>
      </c>
      <c r="L1481">
        <v>570547</v>
      </c>
      <c r="M1481" s="1">
        <v>46233</v>
      </c>
    </row>
    <row r="1482" spans="1:13" x14ac:dyDescent="0.2">
      <c r="A1482" t="s">
        <v>125</v>
      </c>
      <c r="B1482" s="1">
        <v>44377</v>
      </c>
      <c r="C1482" s="1">
        <v>44348</v>
      </c>
      <c r="D1482">
        <v>0</v>
      </c>
      <c r="E1482">
        <v>0</v>
      </c>
      <c r="F1482">
        <v>0</v>
      </c>
      <c r="G1482">
        <v>0</v>
      </c>
      <c r="H1482">
        <v>0</v>
      </c>
      <c r="I1482">
        <v>0</v>
      </c>
      <c r="J1482">
        <v>16</v>
      </c>
      <c r="K1482">
        <v>50.3</v>
      </c>
      <c r="L1482">
        <v>570547</v>
      </c>
      <c r="M1482" s="1">
        <v>46233</v>
      </c>
    </row>
    <row r="1483" spans="1:13" x14ac:dyDescent="0.2">
      <c r="A1483" t="s">
        <v>125</v>
      </c>
      <c r="B1483" s="1">
        <v>44561</v>
      </c>
      <c r="C1483" s="1">
        <v>44531</v>
      </c>
      <c r="D1483">
        <v>0</v>
      </c>
      <c r="E1483">
        <v>0</v>
      </c>
      <c r="F1483">
        <v>0</v>
      </c>
      <c r="G1483">
        <v>0</v>
      </c>
      <c r="H1483">
        <v>0</v>
      </c>
      <c r="I1483">
        <v>0</v>
      </c>
      <c r="J1483">
        <v>16</v>
      </c>
      <c r="K1483">
        <v>50.3</v>
      </c>
      <c r="L1483">
        <v>570547</v>
      </c>
      <c r="M1483" s="1">
        <v>46233</v>
      </c>
    </row>
    <row r="1484" spans="1:13" x14ac:dyDescent="0.2">
      <c r="A1484" t="s">
        <v>125</v>
      </c>
      <c r="B1484" s="1">
        <v>44439</v>
      </c>
      <c r="C1484" s="1">
        <v>44409</v>
      </c>
      <c r="D1484">
        <v>0</v>
      </c>
      <c r="E1484">
        <v>0</v>
      </c>
      <c r="F1484">
        <v>0</v>
      </c>
      <c r="G1484">
        <v>0</v>
      </c>
      <c r="H1484">
        <v>0</v>
      </c>
      <c r="I1484">
        <v>0</v>
      </c>
      <c r="J1484">
        <v>16</v>
      </c>
      <c r="K1484">
        <v>50.3</v>
      </c>
      <c r="L1484">
        <v>570547</v>
      </c>
      <c r="M1484" s="1">
        <v>46233</v>
      </c>
    </row>
    <row r="1485" spans="1:13" x14ac:dyDescent="0.2">
      <c r="A1485" t="s">
        <v>125</v>
      </c>
      <c r="B1485" s="1">
        <v>45046</v>
      </c>
      <c r="C1485" s="1">
        <v>45017</v>
      </c>
      <c r="D1485">
        <v>0</v>
      </c>
      <c r="E1485">
        <v>0</v>
      </c>
      <c r="F1485">
        <v>0</v>
      </c>
      <c r="G1485">
        <v>0</v>
      </c>
      <c r="H1485">
        <v>0</v>
      </c>
      <c r="I1485">
        <v>0</v>
      </c>
      <c r="J1485">
        <v>16</v>
      </c>
      <c r="K1485">
        <v>50.3</v>
      </c>
      <c r="L1485">
        <v>570547</v>
      </c>
      <c r="M1485" s="1">
        <v>46233</v>
      </c>
    </row>
    <row r="1486" spans="1:13" x14ac:dyDescent="0.2">
      <c r="A1486" t="s">
        <v>125</v>
      </c>
      <c r="B1486" s="1">
        <v>44834</v>
      </c>
      <c r="C1486" s="1">
        <v>44805</v>
      </c>
      <c r="D1486">
        <v>0</v>
      </c>
      <c r="E1486">
        <v>0</v>
      </c>
      <c r="F1486">
        <v>0</v>
      </c>
      <c r="G1486">
        <v>0</v>
      </c>
      <c r="H1486">
        <v>0</v>
      </c>
      <c r="I1486">
        <v>0</v>
      </c>
      <c r="J1486">
        <v>16</v>
      </c>
      <c r="K1486">
        <v>50.3</v>
      </c>
      <c r="L1486">
        <v>570547</v>
      </c>
      <c r="M1486" s="1">
        <v>46233</v>
      </c>
    </row>
    <row r="1487" spans="1:13" x14ac:dyDescent="0.2">
      <c r="A1487" t="s">
        <v>125</v>
      </c>
      <c r="B1487" s="1">
        <v>44316</v>
      </c>
      <c r="C1487" s="1">
        <v>44287</v>
      </c>
      <c r="D1487">
        <v>0</v>
      </c>
      <c r="E1487">
        <v>0</v>
      </c>
      <c r="F1487">
        <v>0</v>
      </c>
      <c r="G1487">
        <v>0</v>
      </c>
      <c r="H1487">
        <v>0</v>
      </c>
      <c r="I1487">
        <v>0</v>
      </c>
      <c r="J1487">
        <v>16</v>
      </c>
      <c r="K1487">
        <v>50.3</v>
      </c>
      <c r="L1487">
        <v>570547</v>
      </c>
      <c r="M1487" s="1">
        <v>46233</v>
      </c>
    </row>
    <row r="1488" spans="1:13" x14ac:dyDescent="0.2">
      <c r="A1488" t="s">
        <v>125</v>
      </c>
      <c r="B1488" s="1">
        <v>44681</v>
      </c>
      <c r="C1488" s="1">
        <v>44652</v>
      </c>
      <c r="D1488">
        <v>0</v>
      </c>
      <c r="E1488">
        <v>0</v>
      </c>
      <c r="F1488">
        <v>0</v>
      </c>
      <c r="G1488">
        <v>0</v>
      </c>
      <c r="H1488">
        <v>0</v>
      </c>
      <c r="I1488">
        <v>0</v>
      </c>
      <c r="J1488">
        <v>16</v>
      </c>
      <c r="K1488">
        <v>50.3</v>
      </c>
      <c r="L1488">
        <v>570547</v>
      </c>
      <c r="M1488" s="1">
        <v>46233</v>
      </c>
    </row>
    <row r="1489" spans="1:13" x14ac:dyDescent="0.2">
      <c r="A1489" t="s">
        <v>125</v>
      </c>
      <c r="B1489" s="1">
        <v>44926</v>
      </c>
      <c r="C1489" s="1">
        <v>44896</v>
      </c>
      <c r="D1489">
        <v>0</v>
      </c>
      <c r="E1489">
        <v>0</v>
      </c>
      <c r="F1489">
        <v>0</v>
      </c>
      <c r="G1489">
        <v>0</v>
      </c>
      <c r="H1489">
        <v>0</v>
      </c>
      <c r="I1489">
        <v>0</v>
      </c>
      <c r="J1489">
        <v>16</v>
      </c>
      <c r="K1489">
        <v>50.3</v>
      </c>
      <c r="L1489">
        <v>570547</v>
      </c>
      <c r="M1489" s="1">
        <v>46233</v>
      </c>
    </row>
    <row r="1490" spans="1:13" x14ac:dyDescent="0.2">
      <c r="A1490" t="s">
        <v>125</v>
      </c>
      <c r="B1490" s="1">
        <v>45016</v>
      </c>
      <c r="C1490" s="1">
        <v>44986</v>
      </c>
      <c r="D1490">
        <v>0</v>
      </c>
      <c r="E1490">
        <v>0</v>
      </c>
      <c r="F1490">
        <v>0</v>
      </c>
      <c r="G1490">
        <v>0</v>
      </c>
      <c r="H1490">
        <v>0</v>
      </c>
      <c r="I1490">
        <v>0</v>
      </c>
      <c r="J1490">
        <v>16</v>
      </c>
      <c r="K1490">
        <v>50.3</v>
      </c>
      <c r="L1490">
        <v>570547</v>
      </c>
      <c r="M1490" s="1">
        <v>46233</v>
      </c>
    </row>
    <row r="1491" spans="1:13" x14ac:dyDescent="0.2">
      <c r="A1491" t="s">
        <v>125</v>
      </c>
      <c r="B1491" s="1">
        <v>44804</v>
      </c>
      <c r="C1491" s="1">
        <v>44774</v>
      </c>
      <c r="D1491">
        <v>0</v>
      </c>
      <c r="E1491">
        <v>0</v>
      </c>
      <c r="F1491">
        <v>0</v>
      </c>
      <c r="G1491">
        <v>0</v>
      </c>
      <c r="H1491">
        <v>0</v>
      </c>
      <c r="I1491">
        <v>0</v>
      </c>
      <c r="J1491">
        <v>16</v>
      </c>
      <c r="K1491">
        <v>50.3</v>
      </c>
      <c r="L1491">
        <v>570547</v>
      </c>
      <c r="M1491" s="1">
        <v>46233</v>
      </c>
    </row>
    <row r="1492" spans="1:13" x14ac:dyDescent="0.2">
      <c r="A1492" t="s">
        <v>125</v>
      </c>
      <c r="B1492" s="1">
        <v>44651</v>
      </c>
      <c r="C1492" s="1">
        <v>44621</v>
      </c>
      <c r="D1492">
        <v>0</v>
      </c>
      <c r="E1492">
        <v>0</v>
      </c>
      <c r="F1492">
        <v>0</v>
      </c>
      <c r="G1492">
        <v>0</v>
      </c>
      <c r="H1492">
        <v>0</v>
      </c>
      <c r="I1492">
        <v>0</v>
      </c>
      <c r="J1492">
        <v>16</v>
      </c>
      <c r="K1492">
        <v>50.3</v>
      </c>
      <c r="L1492">
        <v>570547</v>
      </c>
      <c r="M1492" s="1">
        <v>46233</v>
      </c>
    </row>
    <row r="1493" spans="1:13" x14ac:dyDescent="0.2">
      <c r="A1493" t="s">
        <v>125</v>
      </c>
      <c r="B1493" s="1">
        <v>44957</v>
      </c>
      <c r="C1493" s="1">
        <v>44927</v>
      </c>
      <c r="D1493">
        <v>0</v>
      </c>
      <c r="E1493">
        <v>0</v>
      </c>
      <c r="F1493">
        <v>0</v>
      </c>
      <c r="G1493">
        <v>0</v>
      </c>
      <c r="H1493">
        <v>0</v>
      </c>
      <c r="I1493">
        <v>0</v>
      </c>
      <c r="J1493">
        <v>16</v>
      </c>
      <c r="K1493">
        <v>50.3</v>
      </c>
      <c r="L1493">
        <v>570547</v>
      </c>
      <c r="M1493" s="1">
        <v>46233</v>
      </c>
    </row>
    <row r="1494" spans="1:13" x14ac:dyDescent="0.2">
      <c r="A1494" t="s">
        <v>125</v>
      </c>
      <c r="B1494" s="1">
        <v>44255</v>
      </c>
      <c r="C1494" s="1">
        <v>44228</v>
      </c>
      <c r="D1494">
        <v>0</v>
      </c>
      <c r="E1494">
        <v>0</v>
      </c>
      <c r="F1494">
        <v>0</v>
      </c>
      <c r="G1494">
        <v>0</v>
      </c>
      <c r="H1494">
        <v>0</v>
      </c>
      <c r="I1494">
        <v>0</v>
      </c>
      <c r="J1494">
        <v>16</v>
      </c>
      <c r="K1494">
        <v>50.3</v>
      </c>
      <c r="L1494">
        <v>570547</v>
      </c>
      <c r="M1494" s="1">
        <v>46233</v>
      </c>
    </row>
    <row r="1495" spans="1:13" x14ac:dyDescent="0.2">
      <c r="A1495" t="s">
        <v>125</v>
      </c>
      <c r="B1495" s="1">
        <v>44408</v>
      </c>
      <c r="C1495" s="1">
        <v>44378</v>
      </c>
      <c r="D1495">
        <v>0</v>
      </c>
      <c r="E1495">
        <v>0</v>
      </c>
      <c r="F1495">
        <v>0</v>
      </c>
      <c r="G1495">
        <v>0</v>
      </c>
      <c r="H1495">
        <v>0</v>
      </c>
      <c r="I1495">
        <v>0</v>
      </c>
      <c r="J1495">
        <v>16</v>
      </c>
      <c r="K1495">
        <v>50.3</v>
      </c>
      <c r="L1495">
        <v>570547</v>
      </c>
      <c r="M1495" s="1">
        <v>46233</v>
      </c>
    </row>
    <row r="1496" spans="1:13" x14ac:dyDescent="0.2">
      <c r="A1496" t="s">
        <v>125</v>
      </c>
      <c r="B1496" s="1">
        <v>44592</v>
      </c>
      <c r="C1496" s="1">
        <v>44562</v>
      </c>
      <c r="D1496">
        <v>0</v>
      </c>
      <c r="E1496">
        <v>0</v>
      </c>
      <c r="F1496">
        <v>0</v>
      </c>
      <c r="G1496">
        <v>0</v>
      </c>
      <c r="H1496">
        <v>0</v>
      </c>
      <c r="I1496">
        <v>0</v>
      </c>
      <c r="J1496">
        <v>16</v>
      </c>
      <c r="K1496">
        <v>50.3</v>
      </c>
      <c r="L1496">
        <v>570547</v>
      </c>
      <c r="M1496" s="1">
        <v>46233</v>
      </c>
    </row>
    <row r="1497" spans="1:13" x14ac:dyDescent="0.2">
      <c r="A1497" t="s">
        <v>125</v>
      </c>
      <c r="B1497" s="1">
        <v>44469</v>
      </c>
      <c r="C1497" s="1">
        <v>44440</v>
      </c>
      <c r="D1497">
        <v>0</v>
      </c>
      <c r="E1497">
        <v>0</v>
      </c>
      <c r="F1497">
        <v>0</v>
      </c>
      <c r="G1497">
        <v>0</v>
      </c>
      <c r="H1497">
        <v>0</v>
      </c>
      <c r="I1497">
        <v>0</v>
      </c>
      <c r="J1497">
        <v>16</v>
      </c>
      <c r="K1497">
        <v>50.3</v>
      </c>
      <c r="L1497">
        <v>570547</v>
      </c>
      <c r="M1497" s="1">
        <v>46233</v>
      </c>
    </row>
    <row r="1498" spans="1:13" x14ac:dyDescent="0.2">
      <c r="A1498" t="s">
        <v>125</v>
      </c>
      <c r="B1498" s="1">
        <v>44530</v>
      </c>
      <c r="C1498" s="1">
        <v>44501</v>
      </c>
      <c r="D1498">
        <v>0</v>
      </c>
      <c r="E1498">
        <v>0</v>
      </c>
      <c r="F1498">
        <v>0</v>
      </c>
      <c r="G1498">
        <v>0</v>
      </c>
      <c r="H1498">
        <v>0</v>
      </c>
      <c r="I1498">
        <v>0</v>
      </c>
      <c r="J1498">
        <v>16</v>
      </c>
      <c r="K1498">
        <v>50.3</v>
      </c>
      <c r="L1498">
        <v>570547</v>
      </c>
      <c r="M1498" s="1">
        <v>46233</v>
      </c>
    </row>
    <row r="1499" spans="1:13" x14ac:dyDescent="0.2">
      <c r="A1499" t="s">
        <v>125</v>
      </c>
      <c r="B1499" s="1">
        <v>44620</v>
      </c>
      <c r="C1499" s="1">
        <v>44593</v>
      </c>
      <c r="D1499">
        <v>0</v>
      </c>
      <c r="E1499">
        <v>0</v>
      </c>
      <c r="F1499">
        <v>0</v>
      </c>
      <c r="G1499">
        <v>0</v>
      </c>
      <c r="H1499">
        <v>0</v>
      </c>
      <c r="I1499">
        <v>0</v>
      </c>
      <c r="J1499">
        <v>16</v>
      </c>
      <c r="K1499">
        <v>50.3</v>
      </c>
      <c r="L1499">
        <v>570547</v>
      </c>
      <c r="M1499" s="1">
        <v>46233</v>
      </c>
    </row>
    <row r="1500" spans="1:13" x14ac:dyDescent="0.2">
      <c r="A1500" t="s">
        <v>125</v>
      </c>
      <c r="B1500" s="1">
        <v>44227</v>
      </c>
      <c r="C1500" s="1">
        <v>44197</v>
      </c>
      <c r="D1500">
        <v>0</v>
      </c>
      <c r="E1500">
        <v>0</v>
      </c>
      <c r="F1500">
        <v>0</v>
      </c>
      <c r="G1500">
        <v>0</v>
      </c>
      <c r="H1500">
        <v>0</v>
      </c>
      <c r="I1500">
        <v>0</v>
      </c>
      <c r="J1500">
        <v>16</v>
      </c>
      <c r="K1500">
        <v>50.3</v>
      </c>
      <c r="L1500">
        <v>570547</v>
      </c>
      <c r="M1500" s="1">
        <v>46233</v>
      </c>
    </row>
    <row r="1501" spans="1:13" x14ac:dyDescent="0.2">
      <c r="A1501" t="s">
        <v>125</v>
      </c>
      <c r="B1501" s="1">
        <v>44286</v>
      </c>
      <c r="C1501" s="1">
        <v>44256</v>
      </c>
      <c r="D1501">
        <v>0</v>
      </c>
      <c r="E1501">
        <v>0</v>
      </c>
      <c r="F1501">
        <v>0</v>
      </c>
      <c r="G1501">
        <v>0</v>
      </c>
      <c r="H1501">
        <v>0</v>
      </c>
      <c r="I1501">
        <v>0</v>
      </c>
      <c r="J1501">
        <v>16</v>
      </c>
      <c r="K1501">
        <v>50.3</v>
      </c>
      <c r="L1501">
        <v>570547</v>
      </c>
      <c r="M1501" s="1">
        <v>46233</v>
      </c>
    </row>
    <row r="1502" spans="1:13" x14ac:dyDescent="0.2">
      <c r="A1502" t="s">
        <v>125</v>
      </c>
      <c r="B1502" s="1">
        <v>44742</v>
      </c>
      <c r="C1502" s="1">
        <v>44713</v>
      </c>
      <c r="D1502">
        <v>0</v>
      </c>
      <c r="E1502">
        <v>0</v>
      </c>
      <c r="F1502">
        <v>0</v>
      </c>
      <c r="G1502">
        <v>0</v>
      </c>
      <c r="H1502">
        <v>0</v>
      </c>
      <c r="I1502">
        <v>0</v>
      </c>
      <c r="J1502">
        <v>16</v>
      </c>
      <c r="K1502">
        <v>50.3</v>
      </c>
      <c r="L1502">
        <v>570547</v>
      </c>
      <c r="M1502" s="1">
        <v>46233</v>
      </c>
    </row>
    <row r="1503" spans="1:13" x14ac:dyDescent="0.2">
      <c r="A1503" t="s">
        <v>125</v>
      </c>
      <c r="B1503" s="1">
        <v>44347</v>
      </c>
      <c r="C1503" s="1">
        <v>44317</v>
      </c>
      <c r="D1503">
        <v>0</v>
      </c>
      <c r="E1503">
        <v>0</v>
      </c>
      <c r="F1503">
        <v>0</v>
      </c>
      <c r="G1503">
        <v>0</v>
      </c>
      <c r="H1503">
        <v>0</v>
      </c>
      <c r="I1503">
        <v>0</v>
      </c>
      <c r="J1503">
        <v>16</v>
      </c>
      <c r="K1503">
        <v>50.3</v>
      </c>
      <c r="L1503">
        <v>570547</v>
      </c>
      <c r="M1503" s="1">
        <v>46233</v>
      </c>
    </row>
    <row r="1504" spans="1:13" x14ac:dyDescent="0.2">
      <c r="A1504" t="s">
        <v>125</v>
      </c>
      <c r="B1504" s="1">
        <v>44865</v>
      </c>
      <c r="C1504" s="1">
        <v>44835</v>
      </c>
      <c r="D1504">
        <v>0</v>
      </c>
      <c r="E1504">
        <v>0</v>
      </c>
      <c r="F1504">
        <v>0</v>
      </c>
      <c r="G1504">
        <v>0</v>
      </c>
      <c r="H1504">
        <v>0</v>
      </c>
      <c r="I1504">
        <v>0</v>
      </c>
      <c r="J1504">
        <v>16</v>
      </c>
      <c r="K1504">
        <v>50.3</v>
      </c>
      <c r="L1504">
        <v>570547</v>
      </c>
      <c r="M1504" s="1">
        <v>46233</v>
      </c>
    </row>
    <row r="1505" spans="1:13" x14ac:dyDescent="0.2">
      <c r="A1505" t="s">
        <v>125</v>
      </c>
      <c r="B1505" s="1">
        <v>44985</v>
      </c>
      <c r="C1505" s="1">
        <v>44958</v>
      </c>
      <c r="D1505">
        <v>0</v>
      </c>
      <c r="E1505">
        <v>0</v>
      </c>
      <c r="F1505">
        <v>0</v>
      </c>
      <c r="G1505">
        <v>0</v>
      </c>
      <c r="H1505">
        <v>0</v>
      </c>
      <c r="I1505">
        <v>0</v>
      </c>
      <c r="J1505">
        <v>16</v>
      </c>
      <c r="K1505">
        <v>50.3</v>
      </c>
      <c r="L1505">
        <v>570547</v>
      </c>
      <c r="M1505" s="1">
        <v>46233</v>
      </c>
    </row>
    <row r="1506" spans="1:13" x14ac:dyDescent="0.2">
      <c r="A1506" t="s">
        <v>125</v>
      </c>
      <c r="B1506" s="1">
        <v>44712</v>
      </c>
      <c r="C1506" s="1">
        <v>44682</v>
      </c>
      <c r="D1506">
        <v>0</v>
      </c>
      <c r="E1506">
        <v>0</v>
      </c>
      <c r="F1506">
        <v>0</v>
      </c>
      <c r="G1506">
        <v>0</v>
      </c>
      <c r="H1506">
        <v>0</v>
      </c>
      <c r="I1506">
        <v>0</v>
      </c>
      <c r="J1506">
        <v>16</v>
      </c>
      <c r="K1506">
        <v>50.3</v>
      </c>
      <c r="L1506">
        <v>570547</v>
      </c>
      <c r="M1506" s="1">
        <v>46233</v>
      </c>
    </row>
    <row r="1507" spans="1:13" x14ac:dyDescent="0.2">
      <c r="A1507" t="s">
        <v>125</v>
      </c>
      <c r="B1507" s="1">
        <v>44773</v>
      </c>
      <c r="C1507" s="1">
        <v>44743</v>
      </c>
      <c r="D1507">
        <v>0</v>
      </c>
      <c r="E1507">
        <v>0</v>
      </c>
      <c r="F1507">
        <v>0</v>
      </c>
      <c r="G1507">
        <v>0</v>
      </c>
      <c r="H1507">
        <v>0</v>
      </c>
      <c r="I1507">
        <v>0</v>
      </c>
      <c r="J1507">
        <v>16</v>
      </c>
      <c r="K1507">
        <v>50.3</v>
      </c>
      <c r="L1507">
        <v>570547</v>
      </c>
      <c r="M1507" s="1">
        <v>46233</v>
      </c>
    </row>
    <row r="1508" spans="1:13" x14ac:dyDescent="0.2">
      <c r="A1508" t="s">
        <v>78</v>
      </c>
      <c r="B1508" s="1">
        <v>44834</v>
      </c>
      <c r="C1508" s="1">
        <v>44805</v>
      </c>
      <c r="D1508">
        <v>0</v>
      </c>
      <c r="E1508">
        <v>0</v>
      </c>
      <c r="F1508">
        <v>0</v>
      </c>
      <c r="G1508">
        <v>0</v>
      </c>
      <c r="H1508">
        <v>0</v>
      </c>
      <c r="I1508">
        <v>0</v>
      </c>
      <c r="J1508">
        <v>6</v>
      </c>
      <c r="K1508">
        <v>52.93</v>
      </c>
      <c r="L1508">
        <v>707400</v>
      </c>
      <c r="M1508" s="1">
        <v>46233</v>
      </c>
    </row>
    <row r="1509" spans="1:13" x14ac:dyDescent="0.2">
      <c r="A1509" t="s">
        <v>78</v>
      </c>
      <c r="B1509" s="1">
        <v>45473</v>
      </c>
      <c r="C1509" s="1">
        <v>45444</v>
      </c>
      <c r="D1509">
        <v>0</v>
      </c>
      <c r="E1509">
        <v>0</v>
      </c>
      <c r="F1509">
        <v>0</v>
      </c>
      <c r="G1509">
        <v>0</v>
      </c>
      <c r="H1509">
        <v>0</v>
      </c>
      <c r="I1509">
        <v>0</v>
      </c>
      <c r="J1509">
        <v>6</v>
      </c>
      <c r="K1509">
        <v>52.93</v>
      </c>
      <c r="L1509">
        <v>707400</v>
      </c>
      <c r="M1509" s="1">
        <v>46233</v>
      </c>
    </row>
    <row r="1510" spans="1:13" x14ac:dyDescent="0.2">
      <c r="A1510" t="s">
        <v>78</v>
      </c>
      <c r="B1510" s="1">
        <v>44712</v>
      </c>
      <c r="C1510" s="1">
        <v>44682</v>
      </c>
      <c r="D1510">
        <v>0</v>
      </c>
      <c r="E1510">
        <v>0</v>
      </c>
      <c r="F1510">
        <v>0</v>
      </c>
      <c r="G1510">
        <v>0</v>
      </c>
      <c r="H1510">
        <v>0</v>
      </c>
      <c r="I1510">
        <v>0</v>
      </c>
      <c r="J1510">
        <v>6</v>
      </c>
      <c r="K1510">
        <v>52.93</v>
      </c>
      <c r="L1510">
        <v>707400</v>
      </c>
      <c r="M1510" s="1">
        <v>46233</v>
      </c>
    </row>
    <row r="1511" spans="1:13" x14ac:dyDescent="0.2">
      <c r="A1511" t="s">
        <v>78</v>
      </c>
      <c r="B1511" s="1">
        <v>45382</v>
      </c>
      <c r="C1511" s="1">
        <v>45352</v>
      </c>
      <c r="D1511">
        <v>0</v>
      </c>
      <c r="E1511">
        <v>0</v>
      </c>
      <c r="F1511">
        <v>0</v>
      </c>
      <c r="G1511">
        <v>0</v>
      </c>
      <c r="H1511">
        <v>0</v>
      </c>
      <c r="I1511">
        <v>0</v>
      </c>
      <c r="J1511">
        <v>6</v>
      </c>
      <c r="K1511">
        <v>52.93</v>
      </c>
      <c r="L1511">
        <v>707400</v>
      </c>
      <c r="M1511" s="1">
        <v>46233</v>
      </c>
    </row>
    <row r="1512" spans="1:13" x14ac:dyDescent="0.2">
      <c r="A1512" t="s">
        <v>78</v>
      </c>
      <c r="B1512" s="1">
        <v>45504</v>
      </c>
      <c r="C1512" s="1">
        <v>45474</v>
      </c>
      <c r="D1512">
        <v>0</v>
      </c>
      <c r="E1512">
        <v>0</v>
      </c>
      <c r="F1512">
        <v>0</v>
      </c>
      <c r="G1512">
        <v>0</v>
      </c>
      <c r="H1512">
        <v>0</v>
      </c>
      <c r="I1512">
        <v>0</v>
      </c>
      <c r="J1512">
        <v>6</v>
      </c>
      <c r="K1512">
        <v>52.93</v>
      </c>
      <c r="L1512">
        <v>707400</v>
      </c>
      <c r="M1512" s="1">
        <v>46233</v>
      </c>
    </row>
    <row r="1513" spans="1:13" x14ac:dyDescent="0.2">
      <c r="A1513" t="s">
        <v>78</v>
      </c>
      <c r="B1513" s="1">
        <v>45747</v>
      </c>
      <c r="C1513" s="1">
        <v>45717</v>
      </c>
      <c r="D1513">
        <v>0</v>
      </c>
      <c r="E1513">
        <v>0</v>
      </c>
      <c r="F1513">
        <v>0</v>
      </c>
      <c r="G1513">
        <v>0</v>
      </c>
      <c r="H1513">
        <v>0</v>
      </c>
      <c r="I1513">
        <v>0</v>
      </c>
      <c r="J1513">
        <v>6</v>
      </c>
      <c r="K1513">
        <v>52.93</v>
      </c>
      <c r="L1513">
        <v>707400</v>
      </c>
      <c r="M1513" s="1">
        <v>46233</v>
      </c>
    </row>
    <row r="1514" spans="1:13" x14ac:dyDescent="0.2">
      <c r="A1514" t="s">
        <v>78</v>
      </c>
      <c r="B1514" s="1">
        <v>44865</v>
      </c>
      <c r="C1514" s="1">
        <v>44835</v>
      </c>
      <c r="D1514">
        <v>0</v>
      </c>
      <c r="E1514">
        <v>0</v>
      </c>
      <c r="F1514">
        <v>0</v>
      </c>
      <c r="G1514">
        <v>0</v>
      </c>
      <c r="H1514">
        <v>0</v>
      </c>
      <c r="I1514">
        <v>0</v>
      </c>
      <c r="J1514">
        <v>6</v>
      </c>
      <c r="K1514">
        <v>52.93</v>
      </c>
      <c r="L1514">
        <v>707400</v>
      </c>
      <c r="M1514" s="1">
        <v>46233</v>
      </c>
    </row>
    <row r="1515" spans="1:13" x14ac:dyDescent="0.2">
      <c r="A1515" t="s">
        <v>78</v>
      </c>
      <c r="B1515" s="1">
        <v>45626</v>
      </c>
      <c r="C1515" s="1">
        <v>45597</v>
      </c>
      <c r="D1515">
        <v>0</v>
      </c>
      <c r="E1515">
        <v>0</v>
      </c>
      <c r="F1515">
        <v>0</v>
      </c>
      <c r="G1515">
        <v>0</v>
      </c>
      <c r="H1515">
        <v>0</v>
      </c>
      <c r="I1515">
        <v>0</v>
      </c>
      <c r="J1515">
        <v>6</v>
      </c>
      <c r="K1515">
        <v>52.93</v>
      </c>
      <c r="L1515">
        <v>707400</v>
      </c>
      <c r="M1515" s="1">
        <v>46233</v>
      </c>
    </row>
    <row r="1516" spans="1:13" x14ac:dyDescent="0.2">
      <c r="A1516" t="s">
        <v>78</v>
      </c>
      <c r="B1516" s="1">
        <v>44592</v>
      </c>
      <c r="C1516" s="1">
        <v>44562</v>
      </c>
      <c r="D1516">
        <v>0</v>
      </c>
      <c r="E1516">
        <v>0</v>
      </c>
      <c r="F1516">
        <v>0</v>
      </c>
      <c r="G1516">
        <v>0</v>
      </c>
      <c r="H1516">
        <v>0</v>
      </c>
      <c r="I1516">
        <v>0</v>
      </c>
      <c r="J1516">
        <v>6</v>
      </c>
      <c r="K1516">
        <v>52.93</v>
      </c>
      <c r="L1516">
        <v>707400</v>
      </c>
      <c r="M1516" s="1">
        <v>46233</v>
      </c>
    </row>
    <row r="1517" spans="1:13" x14ac:dyDescent="0.2">
      <c r="A1517" t="s">
        <v>78</v>
      </c>
      <c r="B1517" s="1">
        <v>44561</v>
      </c>
      <c r="C1517" s="1">
        <v>44531</v>
      </c>
      <c r="D1517">
        <v>0</v>
      </c>
      <c r="E1517">
        <v>0</v>
      </c>
      <c r="F1517">
        <v>0</v>
      </c>
      <c r="G1517">
        <v>0</v>
      </c>
      <c r="H1517">
        <v>0</v>
      </c>
      <c r="I1517">
        <v>0</v>
      </c>
      <c r="J1517">
        <v>6</v>
      </c>
      <c r="K1517">
        <v>52.93</v>
      </c>
      <c r="L1517">
        <v>707400</v>
      </c>
      <c r="M1517" s="1">
        <v>46233</v>
      </c>
    </row>
    <row r="1518" spans="1:13" x14ac:dyDescent="0.2">
      <c r="A1518" t="s">
        <v>78</v>
      </c>
      <c r="B1518" s="1">
        <v>45322</v>
      </c>
      <c r="C1518" s="1">
        <v>45292</v>
      </c>
      <c r="D1518">
        <v>0</v>
      </c>
      <c r="E1518">
        <v>0</v>
      </c>
      <c r="F1518">
        <v>0</v>
      </c>
      <c r="G1518">
        <v>0</v>
      </c>
      <c r="H1518">
        <v>0</v>
      </c>
      <c r="I1518">
        <v>0</v>
      </c>
      <c r="J1518">
        <v>6</v>
      </c>
      <c r="K1518">
        <v>52.93</v>
      </c>
      <c r="L1518">
        <v>707400</v>
      </c>
      <c r="M1518" s="1">
        <v>46233</v>
      </c>
    </row>
    <row r="1519" spans="1:13" x14ac:dyDescent="0.2">
      <c r="A1519" t="s">
        <v>78</v>
      </c>
      <c r="B1519" s="1">
        <v>45688</v>
      </c>
      <c r="C1519" s="1">
        <v>45658</v>
      </c>
      <c r="D1519">
        <v>0</v>
      </c>
      <c r="E1519">
        <v>0</v>
      </c>
      <c r="F1519">
        <v>0</v>
      </c>
      <c r="G1519">
        <v>0</v>
      </c>
      <c r="H1519">
        <v>0</v>
      </c>
      <c r="I1519">
        <v>0</v>
      </c>
      <c r="J1519">
        <v>6</v>
      </c>
      <c r="K1519">
        <v>52.93</v>
      </c>
      <c r="L1519">
        <v>707400</v>
      </c>
      <c r="M1519" s="1">
        <v>46233</v>
      </c>
    </row>
    <row r="1520" spans="1:13" x14ac:dyDescent="0.2">
      <c r="A1520" t="s">
        <v>78</v>
      </c>
      <c r="B1520" s="1">
        <v>45199</v>
      </c>
      <c r="C1520" s="1">
        <v>45170</v>
      </c>
      <c r="D1520">
        <v>0</v>
      </c>
      <c r="E1520">
        <v>0</v>
      </c>
      <c r="F1520">
        <v>0</v>
      </c>
      <c r="G1520">
        <v>0</v>
      </c>
      <c r="H1520">
        <v>0</v>
      </c>
      <c r="I1520">
        <v>0</v>
      </c>
      <c r="J1520">
        <v>6</v>
      </c>
      <c r="K1520">
        <v>52.93</v>
      </c>
      <c r="L1520">
        <v>707400</v>
      </c>
      <c r="M1520" s="1">
        <v>46233</v>
      </c>
    </row>
    <row r="1521" spans="1:13" x14ac:dyDescent="0.2">
      <c r="A1521" t="s">
        <v>78</v>
      </c>
      <c r="B1521" s="1">
        <v>45657</v>
      </c>
      <c r="C1521" s="1">
        <v>45627</v>
      </c>
      <c r="D1521">
        <v>0</v>
      </c>
      <c r="E1521">
        <v>0</v>
      </c>
      <c r="F1521">
        <v>0</v>
      </c>
      <c r="G1521">
        <v>0</v>
      </c>
      <c r="H1521">
        <v>0</v>
      </c>
      <c r="I1521">
        <v>0</v>
      </c>
      <c r="J1521">
        <v>6</v>
      </c>
      <c r="K1521">
        <v>52.93</v>
      </c>
      <c r="L1521">
        <v>707400</v>
      </c>
      <c r="M1521" s="1">
        <v>46233</v>
      </c>
    </row>
    <row r="1522" spans="1:13" x14ac:dyDescent="0.2">
      <c r="A1522" t="s">
        <v>78</v>
      </c>
      <c r="B1522" s="1">
        <v>45046</v>
      </c>
      <c r="C1522" s="1">
        <v>45017</v>
      </c>
      <c r="D1522">
        <v>0</v>
      </c>
      <c r="E1522">
        <v>0</v>
      </c>
      <c r="F1522">
        <v>0</v>
      </c>
      <c r="G1522">
        <v>0</v>
      </c>
      <c r="H1522">
        <v>0</v>
      </c>
      <c r="I1522">
        <v>0</v>
      </c>
      <c r="J1522">
        <v>6</v>
      </c>
      <c r="K1522">
        <v>52.93</v>
      </c>
      <c r="L1522">
        <v>707400</v>
      </c>
      <c r="M1522" s="1">
        <v>46233</v>
      </c>
    </row>
    <row r="1523" spans="1:13" x14ac:dyDescent="0.2">
      <c r="A1523" t="s">
        <v>78</v>
      </c>
      <c r="B1523" s="1">
        <v>45443</v>
      </c>
      <c r="C1523" s="1">
        <v>45413</v>
      </c>
      <c r="D1523">
        <v>0</v>
      </c>
      <c r="E1523">
        <v>0</v>
      </c>
      <c r="F1523">
        <v>0</v>
      </c>
      <c r="G1523">
        <v>0</v>
      </c>
      <c r="H1523">
        <v>0</v>
      </c>
      <c r="I1523">
        <v>0</v>
      </c>
      <c r="J1523">
        <v>6</v>
      </c>
      <c r="K1523">
        <v>52.93</v>
      </c>
      <c r="L1523">
        <v>707400</v>
      </c>
      <c r="M1523" s="1">
        <v>46233</v>
      </c>
    </row>
    <row r="1524" spans="1:13" x14ac:dyDescent="0.2">
      <c r="A1524" t="s">
        <v>78</v>
      </c>
      <c r="B1524" s="1">
        <v>45838</v>
      </c>
      <c r="C1524" s="1">
        <v>45809</v>
      </c>
      <c r="D1524">
        <v>0</v>
      </c>
      <c r="E1524">
        <v>0</v>
      </c>
      <c r="F1524">
        <v>0</v>
      </c>
      <c r="G1524">
        <v>0</v>
      </c>
      <c r="H1524">
        <v>0</v>
      </c>
      <c r="I1524">
        <v>0</v>
      </c>
      <c r="J1524">
        <v>6</v>
      </c>
      <c r="K1524">
        <v>52.93</v>
      </c>
      <c r="L1524">
        <v>707400</v>
      </c>
      <c r="M1524" s="1">
        <v>46233</v>
      </c>
    </row>
    <row r="1525" spans="1:13" x14ac:dyDescent="0.2">
      <c r="A1525" t="s">
        <v>78</v>
      </c>
      <c r="B1525" s="1">
        <v>44377</v>
      </c>
      <c r="C1525" s="1">
        <v>44348</v>
      </c>
      <c r="D1525">
        <v>0</v>
      </c>
      <c r="E1525">
        <v>0</v>
      </c>
      <c r="F1525">
        <v>0</v>
      </c>
      <c r="G1525">
        <v>0</v>
      </c>
      <c r="H1525">
        <v>0</v>
      </c>
      <c r="I1525">
        <v>0</v>
      </c>
      <c r="J1525">
        <v>6</v>
      </c>
      <c r="K1525">
        <v>52.93</v>
      </c>
      <c r="L1525">
        <v>707400</v>
      </c>
      <c r="M1525" s="1">
        <v>46233</v>
      </c>
    </row>
    <row r="1526" spans="1:13" x14ac:dyDescent="0.2">
      <c r="A1526" t="s">
        <v>78</v>
      </c>
      <c r="B1526" s="1">
        <v>44773</v>
      </c>
      <c r="C1526" s="1">
        <v>44743</v>
      </c>
      <c r="D1526">
        <v>0</v>
      </c>
      <c r="E1526">
        <v>0</v>
      </c>
      <c r="F1526">
        <v>0</v>
      </c>
      <c r="G1526">
        <v>0</v>
      </c>
      <c r="H1526">
        <v>0</v>
      </c>
      <c r="I1526">
        <v>0</v>
      </c>
      <c r="J1526">
        <v>6</v>
      </c>
      <c r="K1526">
        <v>52.93</v>
      </c>
      <c r="L1526">
        <v>707400</v>
      </c>
      <c r="M1526" s="1">
        <v>46233</v>
      </c>
    </row>
    <row r="1527" spans="1:13" x14ac:dyDescent="0.2">
      <c r="A1527" t="s">
        <v>78</v>
      </c>
      <c r="B1527" s="1">
        <v>44985</v>
      </c>
      <c r="C1527" s="1">
        <v>44958</v>
      </c>
      <c r="D1527">
        <v>0</v>
      </c>
      <c r="E1527">
        <v>0</v>
      </c>
      <c r="F1527">
        <v>0</v>
      </c>
      <c r="G1527">
        <v>0</v>
      </c>
      <c r="H1527">
        <v>0</v>
      </c>
      <c r="I1527">
        <v>0</v>
      </c>
      <c r="J1527">
        <v>6</v>
      </c>
      <c r="K1527">
        <v>52.93</v>
      </c>
      <c r="L1527">
        <v>707400</v>
      </c>
      <c r="M1527" s="1">
        <v>46233</v>
      </c>
    </row>
    <row r="1528" spans="1:13" x14ac:dyDescent="0.2">
      <c r="A1528" t="s">
        <v>78</v>
      </c>
      <c r="B1528" s="1">
        <v>45412</v>
      </c>
      <c r="C1528" s="1">
        <v>45383</v>
      </c>
      <c r="D1528">
        <v>0</v>
      </c>
      <c r="E1528">
        <v>0</v>
      </c>
      <c r="F1528">
        <v>0</v>
      </c>
      <c r="G1528">
        <v>0</v>
      </c>
      <c r="H1528">
        <v>0</v>
      </c>
      <c r="I1528">
        <v>0</v>
      </c>
      <c r="J1528">
        <v>6</v>
      </c>
      <c r="K1528">
        <v>52.93</v>
      </c>
      <c r="L1528">
        <v>707400</v>
      </c>
      <c r="M1528" s="1">
        <v>46233</v>
      </c>
    </row>
    <row r="1529" spans="1:13" x14ac:dyDescent="0.2">
      <c r="A1529" t="s">
        <v>78</v>
      </c>
      <c r="B1529" s="1">
        <v>45169</v>
      </c>
      <c r="C1529" s="1">
        <v>45139</v>
      </c>
      <c r="D1529">
        <v>0</v>
      </c>
      <c r="E1529">
        <v>0</v>
      </c>
      <c r="F1529">
        <v>0</v>
      </c>
      <c r="G1529">
        <v>0</v>
      </c>
      <c r="H1529">
        <v>0</v>
      </c>
      <c r="I1529">
        <v>0</v>
      </c>
      <c r="J1529">
        <v>6</v>
      </c>
      <c r="K1529">
        <v>52.93</v>
      </c>
      <c r="L1529">
        <v>707400</v>
      </c>
      <c r="M1529" s="1">
        <v>46233</v>
      </c>
    </row>
    <row r="1530" spans="1:13" x14ac:dyDescent="0.2">
      <c r="A1530" t="s">
        <v>78</v>
      </c>
      <c r="B1530" s="1">
        <v>44620</v>
      </c>
      <c r="C1530" s="1">
        <v>44593</v>
      </c>
      <c r="D1530">
        <v>0</v>
      </c>
      <c r="E1530">
        <v>0</v>
      </c>
      <c r="F1530">
        <v>0</v>
      </c>
      <c r="G1530">
        <v>0</v>
      </c>
      <c r="H1530">
        <v>0</v>
      </c>
      <c r="I1530">
        <v>0</v>
      </c>
      <c r="J1530">
        <v>6</v>
      </c>
      <c r="K1530">
        <v>52.93</v>
      </c>
      <c r="L1530">
        <v>707400</v>
      </c>
      <c r="M1530" s="1">
        <v>46233</v>
      </c>
    </row>
    <row r="1531" spans="1:13" x14ac:dyDescent="0.2">
      <c r="A1531" t="s">
        <v>78</v>
      </c>
      <c r="B1531" s="1">
        <v>45138</v>
      </c>
      <c r="C1531" s="1">
        <v>45108</v>
      </c>
      <c r="D1531">
        <v>0</v>
      </c>
      <c r="E1531">
        <v>0</v>
      </c>
      <c r="F1531">
        <v>0</v>
      </c>
      <c r="G1531">
        <v>0</v>
      </c>
      <c r="H1531">
        <v>0</v>
      </c>
      <c r="I1531">
        <v>0</v>
      </c>
      <c r="J1531">
        <v>6</v>
      </c>
      <c r="K1531">
        <v>52.93</v>
      </c>
      <c r="L1531">
        <v>707400</v>
      </c>
      <c r="M1531" s="1">
        <v>46233</v>
      </c>
    </row>
    <row r="1532" spans="1:13" x14ac:dyDescent="0.2">
      <c r="A1532" t="s">
        <v>78</v>
      </c>
      <c r="B1532" s="1">
        <v>44895</v>
      </c>
      <c r="C1532" s="1">
        <v>44866</v>
      </c>
      <c r="D1532">
        <v>0</v>
      </c>
      <c r="E1532">
        <v>0</v>
      </c>
      <c r="F1532">
        <v>0</v>
      </c>
      <c r="G1532">
        <v>0</v>
      </c>
      <c r="H1532">
        <v>0</v>
      </c>
      <c r="I1532">
        <v>0</v>
      </c>
      <c r="J1532">
        <v>6</v>
      </c>
      <c r="K1532">
        <v>52.93</v>
      </c>
      <c r="L1532">
        <v>707400</v>
      </c>
      <c r="M1532" s="1">
        <v>46233</v>
      </c>
    </row>
    <row r="1533" spans="1:13" x14ac:dyDescent="0.2">
      <c r="A1533" t="s">
        <v>78</v>
      </c>
      <c r="B1533" s="1">
        <v>45016</v>
      </c>
      <c r="C1533" s="1">
        <v>44986</v>
      </c>
      <c r="D1533">
        <v>0</v>
      </c>
      <c r="E1533">
        <v>0</v>
      </c>
      <c r="F1533">
        <v>0</v>
      </c>
      <c r="G1533">
        <v>0</v>
      </c>
      <c r="H1533">
        <v>0</v>
      </c>
      <c r="I1533">
        <v>0</v>
      </c>
      <c r="J1533">
        <v>6</v>
      </c>
      <c r="K1533">
        <v>52.93</v>
      </c>
      <c r="L1533">
        <v>707400</v>
      </c>
      <c r="M1533" s="1">
        <v>46233</v>
      </c>
    </row>
    <row r="1534" spans="1:13" x14ac:dyDescent="0.2">
      <c r="A1534" t="s">
        <v>78</v>
      </c>
      <c r="B1534" s="1">
        <v>45077</v>
      </c>
      <c r="C1534" s="1">
        <v>45047</v>
      </c>
      <c r="D1534">
        <v>0</v>
      </c>
      <c r="E1534">
        <v>0</v>
      </c>
      <c r="F1534">
        <v>0</v>
      </c>
      <c r="G1534">
        <v>0</v>
      </c>
      <c r="H1534">
        <v>0</v>
      </c>
      <c r="I1534">
        <v>0</v>
      </c>
      <c r="J1534">
        <v>6</v>
      </c>
      <c r="K1534">
        <v>52.93</v>
      </c>
      <c r="L1534">
        <v>707400</v>
      </c>
      <c r="M1534" s="1">
        <v>46233</v>
      </c>
    </row>
    <row r="1535" spans="1:13" x14ac:dyDescent="0.2">
      <c r="A1535" t="s">
        <v>78</v>
      </c>
      <c r="B1535" s="1">
        <v>44651</v>
      </c>
      <c r="C1535" s="1">
        <v>44621</v>
      </c>
      <c r="D1535">
        <v>0</v>
      </c>
      <c r="E1535">
        <v>0</v>
      </c>
      <c r="F1535">
        <v>0</v>
      </c>
      <c r="G1535">
        <v>0</v>
      </c>
      <c r="H1535">
        <v>0</v>
      </c>
      <c r="I1535">
        <v>0</v>
      </c>
      <c r="J1535">
        <v>6</v>
      </c>
      <c r="K1535">
        <v>52.93</v>
      </c>
      <c r="L1535">
        <v>707400</v>
      </c>
      <c r="M1535" s="1">
        <v>46233</v>
      </c>
    </row>
    <row r="1536" spans="1:13" x14ac:dyDescent="0.2">
      <c r="A1536" t="s">
        <v>78</v>
      </c>
      <c r="B1536" s="1">
        <v>45596</v>
      </c>
      <c r="C1536" s="1">
        <v>45566</v>
      </c>
      <c r="D1536">
        <v>0</v>
      </c>
      <c r="E1536">
        <v>0</v>
      </c>
      <c r="F1536">
        <v>0</v>
      </c>
      <c r="G1536">
        <v>0</v>
      </c>
      <c r="H1536">
        <v>0</v>
      </c>
      <c r="I1536">
        <v>0</v>
      </c>
      <c r="J1536">
        <v>6</v>
      </c>
      <c r="K1536">
        <v>52.93</v>
      </c>
      <c r="L1536">
        <v>707400</v>
      </c>
      <c r="M1536" s="1">
        <v>46233</v>
      </c>
    </row>
    <row r="1537" spans="1:13" x14ac:dyDescent="0.2">
      <c r="A1537" t="s">
        <v>78</v>
      </c>
      <c r="B1537" s="1">
        <v>44408</v>
      </c>
      <c r="C1537" s="1">
        <v>44378</v>
      </c>
      <c r="D1537">
        <v>0</v>
      </c>
      <c r="E1537">
        <v>0</v>
      </c>
      <c r="F1537">
        <v>0</v>
      </c>
      <c r="G1537">
        <v>0</v>
      </c>
      <c r="H1537">
        <v>0</v>
      </c>
      <c r="I1537">
        <v>0</v>
      </c>
      <c r="J1537">
        <v>6</v>
      </c>
      <c r="K1537">
        <v>52.93</v>
      </c>
      <c r="L1537">
        <v>707400</v>
      </c>
      <c r="M1537" s="1">
        <v>46233</v>
      </c>
    </row>
    <row r="1538" spans="1:13" x14ac:dyDescent="0.2">
      <c r="A1538" t="s">
        <v>78</v>
      </c>
      <c r="B1538" s="1">
        <v>44439</v>
      </c>
      <c r="C1538" s="1">
        <v>44409</v>
      </c>
      <c r="D1538">
        <v>0</v>
      </c>
      <c r="E1538">
        <v>0</v>
      </c>
      <c r="F1538">
        <v>0</v>
      </c>
      <c r="G1538">
        <v>0</v>
      </c>
      <c r="H1538">
        <v>0</v>
      </c>
      <c r="I1538">
        <v>0</v>
      </c>
      <c r="J1538">
        <v>6</v>
      </c>
      <c r="K1538">
        <v>52.93</v>
      </c>
      <c r="L1538">
        <v>707400</v>
      </c>
      <c r="M1538" s="1">
        <v>46233</v>
      </c>
    </row>
    <row r="1539" spans="1:13" x14ac:dyDescent="0.2">
      <c r="A1539" t="s">
        <v>78</v>
      </c>
      <c r="B1539" s="1">
        <v>45351</v>
      </c>
      <c r="C1539" s="1">
        <v>45323</v>
      </c>
      <c r="D1539">
        <v>0</v>
      </c>
      <c r="E1539">
        <v>0</v>
      </c>
      <c r="F1539">
        <v>0</v>
      </c>
      <c r="G1539">
        <v>0</v>
      </c>
      <c r="H1539">
        <v>0</v>
      </c>
      <c r="I1539">
        <v>0</v>
      </c>
      <c r="J1539">
        <v>6</v>
      </c>
      <c r="K1539">
        <v>52.93</v>
      </c>
      <c r="L1539">
        <v>707400</v>
      </c>
      <c r="M1539" s="1">
        <v>46233</v>
      </c>
    </row>
    <row r="1540" spans="1:13" x14ac:dyDescent="0.2">
      <c r="A1540" t="s">
        <v>78</v>
      </c>
      <c r="B1540" s="1">
        <v>45565</v>
      </c>
      <c r="C1540" s="1">
        <v>45536</v>
      </c>
      <c r="D1540">
        <v>0</v>
      </c>
      <c r="E1540">
        <v>0</v>
      </c>
      <c r="F1540">
        <v>0</v>
      </c>
      <c r="G1540">
        <v>0</v>
      </c>
      <c r="H1540">
        <v>0</v>
      </c>
      <c r="I1540">
        <v>0</v>
      </c>
      <c r="J1540">
        <v>6</v>
      </c>
      <c r="K1540">
        <v>52.93</v>
      </c>
      <c r="L1540">
        <v>707400</v>
      </c>
      <c r="M1540" s="1">
        <v>46233</v>
      </c>
    </row>
    <row r="1541" spans="1:13" x14ac:dyDescent="0.2">
      <c r="A1541" t="s">
        <v>78</v>
      </c>
      <c r="B1541" s="1">
        <v>45716</v>
      </c>
      <c r="C1541" s="1">
        <v>45689</v>
      </c>
      <c r="D1541">
        <v>0</v>
      </c>
      <c r="E1541">
        <v>0</v>
      </c>
      <c r="F1541">
        <v>0</v>
      </c>
      <c r="G1541">
        <v>0</v>
      </c>
      <c r="H1541">
        <v>0</v>
      </c>
      <c r="I1541">
        <v>0</v>
      </c>
      <c r="J1541">
        <v>6</v>
      </c>
      <c r="K1541">
        <v>52.93</v>
      </c>
      <c r="L1541">
        <v>707400</v>
      </c>
      <c r="M1541" s="1">
        <v>46233</v>
      </c>
    </row>
    <row r="1542" spans="1:13" x14ac:dyDescent="0.2">
      <c r="A1542" t="s">
        <v>78</v>
      </c>
      <c r="B1542" s="1">
        <v>44255</v>
      </c>
      <c r="C1542" s="1">
        <v>44228</v>
      </c>
      <c r="D1542">
        <v>0</v>
      </c>
      <c r="E1542">
        <v>0</v>
      </c>
      <c r="F1542">
        <v>0</v>
      </c>
      <c r="G1542">
        <v>0</v>
      </c>
      <c r="H1542">
        <v>0</v>
      </c>
      <c r="I1542">
        <v>0</v>
      </c>
      <c r="J1542">
        <v>6</v>
      </c>
      <c r="K1542">
        <v>52.93</v>
      </c>
      <c r="L1542">
        <v>707400</v>
      </c>
      <c r="M1542" s="1">
        <v>46233</v>
      </c>
    </row>
    <row r="1543" spans="1:13" x14ac:dyDescent="0.2">
      <c r="A1543" t="s">
        <v>78</v>
      </c>
      <c r="B1543" s="1">
        <v>44681</v>
      </c>
      <c r="C1543" s="1">
        <v>44652</v>
      </c>
      <c r="D1543">
        <v>0</v>
      </c>
      <c r="E1543">
        <v>0</v>
      </c>
      <c r="F1543">
        <v>0</v>
      </c>
      <c r="G1543">
        <v>0</v>
      </c>
      <c r="H1543">
        <v>0</v>
      </c>
      <c r="I1543">
        <v>0</v>
      </c>
      <c r="J1543">
        <v>6</v>
      </c>
      <c r="K1543">
        <v>52.93</v>
      </c>
      <c r="L1543">
        <v>707400</v>
      </c>
      <c r="M1543" s="1">
        <v>46233</v>
      </c>
    </row>
    <row r="1544" spans="1:13" x14ac:dyDescent="0.2">
      <c r="A1544" t="s">
        <v>78</v>
      </c>
      <c r="B1544" s="1">
        <v>44286</v>
      </c>
      <c r="C1544" s="1">
        <v>44256</v>
      </c>
      <c r="D1544">
        <v>0</v>
      </c>
      <c r="E1544">
        <v>0</v>
      </c>
      <c r="F1544">
        <v>0</v>
      </c>
      <c r="G1544">
        <v>0</v>
      </c>
      <c r="H1544">
        <v>0</v>
      </c>
      <c r="I1544">
        <v>0</v>
      </c>
      <c r="J1544">
        <v>6</v>
      </c>
      <c r="K1544">
        <v>52.93</v>
      </c>
      <c r="L1544">
        <v>707400</v>
      </c>
      <c r="M1544" s="1">
        <v>46233</v>
      </c>
    </row>
    <row r="1545" spans="1:13" x14ac:dyDescent="0.2">
      <c r="A1545" t="s">
        <v>78</v>
      </c>
      <c r="B1545" s="1">
        <v>44347</v>
      </c>
      <c r="C1545" s="1">
        <v>44317</v>
      </c>
      <c r="D1545">
        <v>0</v>
      </c>
      <c r="E1545">
        <v>0</v>
      </c>
      <c r="F1545">
        <v>0</v>
      </c>
      <c r="G1545">
        <v>0</v>
      </c>
      <c r="H1545">
        <v>0</v>
      </c>
      <c r="I1545">
        <v>0</v>
      </c>
      <c r="J1545">
        <v>6</v>
      </c>
      <c r="K1545">
        <v>52.93</v>
      </c>
      <c r="L1545">
        <v>707400</v>
      </c>
      <c r="M1545" s="1">
        <v>46233</v>
      </c>
    </row>
    <row r="1546" spans="1:13" x14ac:dyDescent="0.2">
      <c r="A1546" t="s">
        <v>78</v>
      </c>
      <c r="B1546" s="1">
        <v>44500</v>
      </c>
      <c r="C1546" s="1">
        <v>44470</v>
      </c>
      <c r="D1546">
        <v>0</v>
      </c>
      <c r="E1546">
        <v>0</v>
      </c>
      <c r="F1546">
        <v>0</v>
      </c>
      <c r="G1546">
        <v>0</v>
      </c>
      <c r="H1546">
        <v>0</v>
      </c>
      <c r="I1546">
        <v>0</v>
      </c>
      <c r="J1546">
        <v>6</v>
      </c>
      <c r="K1546">
        <v>52.93</v>
      </c>
      <c r="L1546">
        <v>707400</v>
      </c>
      <c r="M1546" s="1">
        <v>46233</v>
      </c>
    </row>
    <row r="1547" spans="1:13" x14ac:dyDescent="0.2">
      <c r="A1547" t="s">
        <v>78</v>
      </c>
      <c r="B1547" s="1">
        <v>45808</v>
      </c>
      <c r="C1547" s="1">
        <v>45778</v>
      </c>
      <c r="D1547">
        <v>0</v>
      </c>
      <c r="E1547">
        <v>0</v>
      </c>
      <c r="F1547">
        <v>0</v>
      </c>
      <c r="G1547">
        <v>0</v>
      </c>
      <c r="H1547">
        <v>0</v>
      </c>
      <c r="I1547">
        <v>0</v>
      </c>
      <c r="J1547">
        <v>6</v>
      </c>
      <c r="K1547">
        <v>52.93</v>
      </c>
      <c r="L1547">
        <v>707400</v>
      </c>
      <c r="M1547" s="1">
        <v>46233</v>
      </c>
    </row>
    <row r="1548" spans="1:13" x14ac:dyDescent="0.2">
      <c r="A1548" t="s">
        <v>78</v>
      </c>
      <c r="B1548" s="1">
        <v>45107</v>
      </c>
      <c r="C1548" s="1">
        <v>45078</v>
      </c>
      <c r="D1548">
        <v>0</v>
      </c>
      <c r="E1548">
        <v>0</v>
      </c>
      <c r="F1548">
        <v>0</v>
      </c>
      <c r="G1548">
        <v>0</v>
      </c>
      <c r="H1548">
        <v>0</v>
      </c>
      <c r="I1548">
        <v>0</v>
      </c>
      <c r="J1548">
        <v>6</v>
      </c>
      <c r="K1548">
        <v>52.93</v>
      </c>
      <c r="L1548">
        <v>707400</v>
      </c>
      <c r="M1548" s="1">
        <v>46233</v>
      </c>
    </row>
    <row r="1549" spans="1:13" x14ac:dyDescent="0.2">
      <c r="A1549" t="s">
        <v>78</v>
      </c>
      <c r="B1549" s="1">
        <v>44804</v>
      </c>
      <c r="C1549" s="1">
        <v>44774</v>
      </c>
      <c r="D1549">
        <v>0</v>
      </c>
      <c r="E1549">
        <v>0</v>
      </c>
      <c r="F1549">
        <v>0</v>
      </c>
      <c r="G1549">
        <v>0</v>
      </c>
      <c r="H1549">
        <v>0</v>
      </c>
      <c r="I1549">
        <v>0</v>
      </c>
      <c r="J1549">
        <v>6</v>
      </c>
      <c r="K1549">
        <v>52.93</v>
      </c>
      <c r="L1549">
        <v>707400</v>
      </c>
      <c r="M1549" s="1">
        <v>46233</v>
      </c>
    </row>
    <row r="1550" spans="1:13" x14ac:dyDescent="0.2">
      <c r="A1550" t="s">
        <v>78</v>
      </c>
      <c r="B1550" s="1">
        <v>44530</v>
      </c>
      <c r="C1550" s="1">
        <v>44501</v>
      </c>
      <c r="D1550">
        <v>0</v>
      </c>
      <c r="E1550">
        <v>0</v>
      </c>
      <c r="F1550">
        <v>0</v>
      </c>
      <c r="G1550">
        <v>0</v>
      </c>
      <c r="H1550">
        <v>0</v>
      </c>
      <c r="I1550">
        <v>0</v>
      </c>
      <c r="J1550">
        <v>6</v>
      </c>
      <c r="K1550">
        <v>52.93</v>
      </c>
      <c r="L1550">
        <v>707400</v>
      </c>
      <c r="M1550" s="1">
        <v>46233</v>
      </c>
    </row>
    <row r="1551" spans="1:13" x14ac:dyDescent="0.2">
      <c r="A1551" t="s">
        <v>78</v>
      </c>
      <c r="B1551" s="1">
        <v>45230</v>
      </c>
      <c r="C1551" s="1">
        <v>45200</v>
      </c>
      <c r="D1551">
        <v>0</v>
      </c>
      <c r="E1551">
        <v>0</v>
      </c>
      <c r="F1551">
        <v>0</v>
      </c>
      <c r="G1551">
        <v>0</v>
      </c>
      <c r="H1551">
        <v>0</v>
      </c>
      <c r="I1551">
        <v>0</v>
      </c>
      <c r="J1551">
        <v>6</v>
      </c>
      <c r="K1551">
        <v>52.93</v>
      </c>
      <c r="L1551">
        <v>707400</v>
      </c>
      <c r="M1551" s="1">
        <v>46233</v>
      </c>
    </row>
    <row r="1552" spans="1:13" x14ac:dyDescent="0.2">
      <c r="A1552" t="s">
        <v>78</v>
      </c>
      <c r="B1552" s="1">
        <v>45291</v>
      </c>
      <c r="C1552" s="1">
        <v>45261</v>
      </c>
      <c r="D1552">
        <v>0</v>
      </c>
      <c r="E1552">
        <v>0</v>
      </c>
      <c r="F1552">
        <v>0</v>
      </c>
      <c r="G1552">
        <v>0</v>
      </c>
      <c r="H1552">
        <v>0</v>
      </c>
      <c r="I1552">
        <v>0</v>
      </c>
      <c r="J1552">
        <v>6</v>
      </c>
      <c r="K1552">
        <v>52.93</v>
      </c>
      <c r="L1552">
        <v>707400</v>
      </c>
      <c r="M1552" s="1">
        <v>46233</v>
      </c>
    </row>
    <row r="1553" spans="1:13" x14ac:dyDescent="0.2">
      <c r="A1553" t="s">
        <v>78</v>
      </c>
      <c r="B1553" s="1">
        <v>44469</v>
      </c>
      <c r="C1553" s="1">
        <v>44440</v>
      </c>
      <c r="D1553">
        <v>0</v>
      </c>
      <c r="E1553">
        <v>0</v>
      </c>
      <c r="F1553">
        <v>0</v>
      </c>
      <c r="G1553">
        <v>0</v>
      </c>
      <c r="H1553">
        <v>0</v>
      </c>
      <c r="I1553">
        <v>0</v>
      </c>
      <c r="J1553">
        <v>6</v>
      </c>
      <c r="K1553">
        <v>52.93</v>
      </c>
      <c r="L1553">
        <v>707400</v>
      </c>
      <c r="M1553" s="1">
        <v>46233</v>
      </c>
    </row>
    <row r="1554" spans="1:13" x14ac:dyDescent="0.2">
      <c r="A1554" t="s">
        <v>78</v>
      </c>
      <c r="B1554" s="1">
        <v>45535</v>
      </c>
      <c r="C1554" s="1">
        <v>45505</v>
      </c>
      <c r="D1554">
        <v>0</v>
      </c>
      <c r="E1554">
        <v>0</v>
      </c>
      <c r="F1554">
        <v>0</v>
      </c>
      <c r="G1554">
        <v>0</v>
      </c>
      <c r="H1554">
        <v>0</v>
      </c>
      <c r="I1554">
        <v>0</v>
      </c>
      <c r="J1554">
        <v>6</v>
      </c>
      <c r="K1554">
        <v>52.93</v>
      </c>
      <c r="L1554">
        <v>707400</v>
      </c>
      <c r="M1554" s="1">
        <v>46233</v>
      </c>
    </row>
    <row r="1555" spans="1:13" x14ac:dyDescent="0.2">
      <c r="A1555" t="s">
        <v>78</v>
      </c>
      <c r="B1555" s="1">
        <v>44957</v>
      </c>
      <c r="C1555" s="1">
        <v>44927</v>
      </c>
      <c r="D1555">
        <v>0</v>
      </c>
      <c r="E1555">
        <v>0</v>
      </c>
      <c r="F1555">
        <v>0</v>
      </c>
      <c r="G1555">
        <v>0</v>
      </c>
      <c r="H1555">
        <v>0</v>
      </c>
      <c r="I1555">
        <v>0</v>
      </c>
      <c r="J1555">
        <v>6</v>
      </c>
      <c r="K1555">
        <v>52.93</v>
      </c>
      <c r="L1555">
        <v>707400</v>
      </c>
      <c r="M1555" s="1">
        <v>46233</v>
      </c>
    </row>
    <row r="1556" spans="1:13" x14ac:dyDescent="0.2">
      <c r="A1556" t="s">
        <v>78</v>
      </c>
      <c r="B1556" s="1">
        <v>44316</v>
      </c>
      <c r="C1556" s="1">
        <v>44287</v>
      </c>
      <c r="D1556">
        <v>0</v>
      </c>
      <c r="E1556">
        <v>0</v>
      </c>
      <c r="F1556">
        <v>0</v>
      </c>
      <c r="G1556">
        <v>0</v>
      </c>
      <c r="H1556">
        <v>0</v>
      </c>
      <c r="I1556">
        <v>0</v>
      </c>
      <c r="J1556">
        <v>6</v>
      </c>
      <c r="K1556">
        <v>52.93</v>
      </c>
      <c r="L1556">
        <v>707400</v>
      </c>
      <c r="M1556" s="1">
        <v>46233</v>
      </c>
    </row>
    <row r="1557" spans="1:13" x14ac:dyDescent="0.2">
      <c r="A1557" t="s">
        <v>78</v>
      </c>
      <c r="B1557" s="1">
        <v>44742</v>
      </c>
      <c r="C1557" s="1">
        <v>44713</v>
      </c>
      <c r="D1557">
        <v>0</v>
      </c>
      <c r="E1557">
        <v>0</v>
      </c>
      <c r="F1557">
        <v>0</v>
      </c>
      <c r="G1557">
        <v>0</v>
      </c>
      <c r="H1557">
        <v>0</v>
      </c>
      <c r="I1557">
        <v>0</v>
      </c>
      <c r="J1557">
        <v>6</v>
      </c>
      <c r="K1557">
        <v>52.93</v>
      </c>
      <c r="L1557">
        <v>707400</v>
      </c>
      <c r="M1557" s="1">
        <v>46233</v>
      </c>
    </row>
    <row r="1558" spans="1:13" x14ac:dyDescent="0.2">
      <c r="A1558" t="s">
        <v>78</v>
      </c>
      <c r="B1558" s="1">
        <v>45777</v>
      </c>
      <c r="C1558" s="1">
        <v>45748</v>
      </c>
      <c r="D1558">
        <v>0</v>
      </c>
      <c r="E1558">
        <v>0</v>
      </c>
      <c r="F1558">
        <v>0</v>
      </c>
      <c r="G1558">
        <v>0</v>
      </c>
      <c r="H1558">
        <v>0</v>
      </c>
      <c r="I1558">
        <v>0</v>
      </c>
      <c r="J1558">
        <v>6</v>
      </c>
      <c r="K1558">
        <v>52.93</v>
      </c>
      <c r="L1558">
        <v>707400</v>
      </c>
      <c r="M1558" s="1">
        <v>46233</v>
      </c>
    </row>
    <row r="1559" spans="1:13" x14ac:dyDescent="0.2">
      <c r="A1559" t="s">
        <v>78</v>
      </c>
      <c r="B1559" s="1">
        <v>44926</v>
      </c>
      <c r="C1559" s="1">
        <v>44896</v>
      </c>
      <c r="D1559">
        <v>0</v>
      </c>
      <c r="E1559">
        <v>0</v>
      </c>
      <c r="F1559">
        <v>0</v>
      </c>
      <c r="G1559">
        <v>0</v>
      </c>
      <c r="H1559">
        <v>0</v>
      </c>
      <c r="I1559">
        <v>0</v>
      </c>
      <c r="J1559">
        <v>6</v>
      </c>
      <c r="K1559">
        <v>52.93</v>
      </c>
      <c r="L1559">
        <v>707400</v>
      </c>
      <c r="M1559" s="1">
        <v>46233</v>
      </c>
    </row>
    <row r="1560" spans="1:13" x14ac:dyDescent="0.2">
      <c r="A1560" t="s">
        <v>78</v>
      </c>
      <c r="B1560" s="1">
        <v>45260</v>
      </c>
      <c r="C1560" s="1">
        <v>45231</v>
      </c>
      <c r="D1560">
        <v>0</v>
      </c>
      <c r="E1560">
        <v>0</v>
      </c>
      <c r="F1560">
        <v>0</v>
      </c>
      <c r="G1560">
        <v>0</v>
      </c>
      <c r="H1560">
        <v>0</v>
      </c>
      <c r="I1560">
        <v>0</v>
      </c>
      <c r="J1560">
        <v>6</v>
      </c>
      <c r="K1560">
        <v>52.93</v>
      </c>
      <c r="L1560">
        <v>707400</v>
      </c>
      <c r="M1560" s="1">
        <v>46233</v>
      </c>
    </row>
    <row r="1561" spans="1:13" x14ac:dyDescent="0.2">
      <c r="A1561" t="s">
        <v>78</v>
      </c>
      <c r="B1561" s="1">
        <v>44227</v>
      </c>
      <c r="C1561" s="1">
        <v>44197</v>
      </c>
      <c r="D1561">
        <v>0</v>
      </c>
      <c r="E1561">
        <v>0</v>
      </c>
      <c r="F1561">
        <v>0</v>
      </c>
      <c r="G1561">
        <v>0</v>
      </c>
      <c r="H1561">
        <v>0</v>
      </c>
      <c r="I1561">
        <v>0</v>
      </c>
      <c r="J1561">
        <v>6</v>
      </c>
      <c r="K1561">
        <v>52.93</v>
      </c>
      <c r="L1561">
        <v>707400</v>
      </c>
      <c r="M1561" s="1">
        <v>46233</v>
      </c>
    </row>
    <row r="1562" spans="1:13" x14ac:dyDescent="0.2">
      <c r="A1562" t="s">
        <v>138</v>
      </c>
      <c r="B1562" s="1">
        <v>44255</v>
      </c>
      <c r="C1562" s="1">
        <v>44228</v>
      </c>
      <c r="D1562">
        <v>1</v>
      </c>
      <c r="E1562">
        <v>9</v>
      </c>
      <c r="F1562">
        <v>82231</v>
      </c>
      <c r="G1562">
        <v>0</v>
      </c>
      <c r="H1562">
        <v>0</v>
      </c>
      <c r="I1562">
        <v>0</v>
      </c>
      <c r="J1562">
        <v>23</v>
      </c>
      <c r="K1562">
        <v>74.668999999999997</v>
      </c>
      <c r="L1562">
        <v>1427137</v>
      </c>
      <c r="M1562" s="1">
        <v>46233</v>
      </c>
    </row>
    <row r="1563" spans="1:13" x14ac:dyDescent="0.2">
      <c r="A1563" t="s">
        <v>138</v>
      </c>
      <c r="B1563" s="1">
        <v>44286</v>
      </c>
      <c r="C1563" s="1">
        <v>44256</v>
      </c>
      <c r="D1563">
        <v>1</v>
      </c>
      <c r="E1563">
        <v>9</v>
      </c>
      <c r="F1563">
        <v>82231</v>
      </c>
      <c r="G1563">
        <v>0</v>
      </c>
      <c r="H1563">
        <v>0</v>
      </c>
      <c r="I1563">
        <v>0</v>
      </c>
      <c r="J1563">
        <v>23</v>
      </c>
      <c r="K1563">
        <v>74.668999999999997</v>
      </c>
      <c r="L1563">
        <v>1427137</v>
      </c>
      <c r="M1563" s="1">
        <v>46233</v>
      </c>
    </row>
    <row r="1564" spans="1:13" x14ac:dyDescent="0.2">
      <c r="A1564" t="s">
        <v>138</v>
      </c>
      <c r="B1564" s="1">
        <v>44227</v>
      </c>
      <c r="C1564" s="1">
        <v>44197</v>
      </c>
      <c r="D1564">
        <v>1</v>
      </c>
      <c r="E1564">
        <v>9</v>
      </c>
      <c r="F1564">
        <v>82231</v>
      </c>
      <c r="G1564">
        <v>0</v>
      </c>
      <c r="H1564">
        <v>0</v>
      </c>
      <c r="I1564">
        <v>0</v>
      </c>
      <c r="J1564">
        <v>23</v>
      </c>
      <c r="K1564">
        <v>74.668999999999997</v>
      </c>
      <c r="L1564">
        <v>1427137</v>
      </c>
      <c r="M1564" s="1">
        <v>46233</v>
      </c>
    </row>
    <row r="1565" spans="1:13" x14ac:dyDescent="0.2">
      <c r="A1565" t="s">
        <v>142</v>
      </c>
      <c r="B1565" s="1">
        <v>44773</v>
      </c>
      <c r="C1565" s="1">
        <v>44743</v>
      </c>
      <c r="D1565">
        <v>0</v>
      </c>
      <c r="E1565">
        <v>0</v>
      </c>
      <c r="F1565">
        <v>0</v>
      </c>
      <c r="G1565">
        <v>0</v>
      </c>
      <c r="H1565">
        <v>0</v>
      </c>
      <c r="I1565">
        <v>0</v>
      </c>
      <c r="J1565">
        <v>2</v>
      </c>
      <c r="K1565">
        <v>75.69</v>
      </c>
      <c r="L1565">
        <v>1201</v>
      </c>
      <c r="M1565" s="1">
        <v>46233</v>
      </c>
    </row>
    <row r="1566" spans="1:13" x14ac:dyDescent="0.2">
      <c r="A1566" t="s">
        <v>142</v>
      </c>
      <c r="B1566" s="1">
        <v>44804</v>
      </c>
      <c r="C1566" s="1">
        <v>44774</v>
      </c>
      <c r="D1566">
        <v>0</v>
      </c>
      <c r="E1566">
        <v>0</v>
      </c>
      <c r="F1566">
        <v>0</v>
      </c>
      <c r="G1566">
        <v>0</v>
      </c>
      <c r="H1566">
        <v>0</v>
      </c>
      <c r="I1566">
        <v>0</v>
      </c>
      <c r="J1566">
        <v>2</v>
      </c>
      <c r="K1566">
        <v>75.69</v>
      </c>
      <c r="L1566">
        <v>1201</v>
      </c>
      <c r="M1566" s="1">
        <v>46233</v>
      </c>
    </row>
    <row r="1567" spans="1:13" x14ac:dyDescent="0.2">
      <c r="A1567" t="s">
        <v>142</v>
      </c>
      <c r="B1567" s="1">
        <v>44742</v>
      </c>
      <c r="C1567" s="1">
        <v>44713</v>
      </c>
      <c r="D1567">
        <v>0</v>
      </c>
      <c r="E1567">
        <v>0</v>
      </c>
      <c r="F1567">
        <v>0</v>
      </c>
      <c r="G1567">
        <v>0</v>
      </c>
      <c r="H1567">
        <v>0</v>
      </c>
      <c r="I1567">
        <v>0</v>
      </c>
      <c r="J1567">
        <v>2</v>
      </c>
      <c r="K1567">
        <v>75.69</v>
      </c>
      <c r="L1567">
        <v>1201</v>
      </c>
      <c r="M1567" s="1">
        <v>46233</v>
      </c>
    </row>
    <row r="1568" spans="1:13" x14ac:dyDescent="0.2">
      <c r="A1568" t="s">
        <v>142</v>
      </c>
      <c r="B1568" s="1">
        <v>45504</v>
      </c>
      <c r="C1568" s="1">
        <v>45474</v>
      </c>
      <c r="D1568">
        <v>0</v>
      </c>
      <c r="E1568">
        <v>0</v>
      </c>
      <c r="F1568">
        <v>0</v>
      </c>
      <c r="G1568">
        <v>0</v>
      </c>
      <c r="H1568">
        <v>0</v>
      </c>
      <c r="I1568">
        <v>0</v>
      </c>
      <c r="J1568">
        <v>2</v>
      </c>
      <c r="K1568">
        <v>75.69</v>
      </c>
      <c r="L1568">
        <v>1201</v>
      </c>
      <c r="M1568" s="1">
        <v>46233</v>
      </c>
    </row>
    <row r="1569" spans="1:13" x14ac:dyDescent="0.2">
      <c r="A1569" t="s">
        <v>142</v>
      </c>
      <c r="B1569" s="1">
        <v>44895</v>
      </c>
      <c r="C1569" s="1">
        <v>44866</v>
      </c>
      <c r="D1569">
        <v>0</v>
      </c>
      <c r="E1569">
        <v>0</v>
      </c>
      <c r="F1569">
        <v>0</v>
      </c>
      <c r="G1569">
        <v>0</v>
      </c>
      <c r="H1569">
        <v>0</v>
      </c>
      <c r="I1569">
        <v>0</v>
      </c>
      <c r="J1569">
        <v>2</v>
      </c>
      <c r="K1569">
        <v>75.69</v>
      </c>
      <c r="L1569">
        <v>1201</v>
      </c>
      <c r="M1569" s="1">
        <v>46233</v>
      </c>
    </row>
    <row r="1570" spans="1:13" x14ac:dyDescent="0.2">
      <c r="A1570" t="s">
        <v>142</v>
      </c>
      <c r="B1570" s="1">
        <v>45077</v>
      </c>
      <c r="C1570" s="1">
        <v>45047</v>
      </c>
      <c r="D1570">
        <v>0</v>
      </c>
      <c r="E1570">
        <v>0</v>
      </c>
      <c r="F1570">
        <v>0</v>
      </c>
      <c r="G1570">
        <v>0</v>
      </c>
      <c r="H1570">
        <v>0</v>
      </c>
      <c r="I1570">
        <v>0</v>
      </c>
      <c r="J1570">
        <v>2</v>
      </c>
      <c r="K1570">
        <v>75.69</v>
      </c>
      <c r="L1570">
        <v>1201</v>
      </c>
      <c r="M1570" s="1">
        <v>46233</v>
      </c>
    </row>
    <row r="1571" spans="1:13" x14ac:dyDescent="0.2">
      <c r="A1571" t="s">
        <v>142</v>
      </c>
      <c r="B1571" s="1">
        <v>45322</v>
      </c>
      <c r="C1571" s="1">
        <v>45292</v>
      </c>
      <c r="D1571">
        <v>0</v>
      </c>
      <c r="E1571">
        <v>0</v>
      </c>
      <c r="F1571">
        <v>0</v>
      </c>
      <c r="G1571">
        <v>0</v>
      </c>
      <c r="H1571">
        <v>0</v>
      </c>
      <c r="I1571">
        <v>0</v>
      </c>
      <c r="J1571">
        <v>2</v>
      </c>
      <c r="K1571">
        <v>75.69</v>
      </c>
      <c r="L1571">
        <v>1201</v>
      </c>
      <c r="M1571" s="1">
        <v>46233</v>
      </c>
    </row>
    <row r="1572" spans="1:13" x14ac:dyDescent="0.2">
      <c r="A1572" t="s">
        <v>142</v>
      </c>
      <c r="B1572" s="1">
        <v>45046</v>
      </c>
      <c r="C1572" s="1">
        <v>45017</v>
      </c>
      <c r="D1572">
        <v>0</v>
      </c>
      <c r="E1572">
        <v>0</v>
      </c>
      <c r="F1572">
        <v>0</v>
      </c>
      <c r="G1572">
        <v>0</v>
      </c>
      <c r="H1572">
        <v>0</v>
      </c>
      <c r="I1572">
        <v>0</v>
      </c>
      <c r="J1572">
        <v>2</v>
      </c>
      <c r="K1572">
        <v>75.69</v>
      </c>
      <c r="L1572">
        <v>1201</v>
      </c>
      <c r="M1572" s="1">
        <v>46233</v>
      </c>
    </row>
    <row r="1573" spans="1:13" x14ac:dyDescent="0.2">
      <c r="A1573" t="s">
        <v>142</v>
      </c>
      <c r="B1573" s="1">
        <v>44957</v>
      </c>
      <c r="C1573" s="1">
        <v>44927</v>
      </c>
      <c r="D1573">
        <v>0</v>
      </c>
      <c r="E1573">
        <v>0</v>
      </c>
      <c r="F1573">
        <v>0</v>
      </c>
      <c r="G1573">
        <v>0</v>
      </c>
      <c r="H1573">
        <v>0</v>
      </c>
      <c r="I1573">
        <v>0</v>
      </c>
      <c r="J1573">
        <v>2</v>
      </c>
      <c r="K1573">
        <v>75.69</v>
      </c>
      <c r="L1573">
        <v>1201</v>
      </c>
      <c r="M1573" s="1">
        <v>46233</v>
      </c>
    </row>
    <row r="1574" spans="1:13" x14ac:dyDescent="0.2">
      <c r="A1574" t="s">
        <v>142</v>
      </c>
      <c r="B1574" s="1">
        <v>44834</v>
      </c>
      <c r="C1574" s="1">
        <v>44805</v>
      </c>
      <c r="D1574">
        <v>0</v>
      </c>
      <c r="E1574">
        <v>0</v>
      </c>
      <c r="F1574">
        <v>0</v>
      </c>
      <c r="G1574">
        <v>0</v>
      </c>
      <c r="H1574">
        <v>0</v>
      </c>
      <c r="I1574">
        <v>0</v>
      </c>
      <c r="J1574">
        <v>2</v>
      </c>
      <c r="K1574">
        <v>75.69</v>
      </c>
      <c r="L1574">
        <v>1201</v>
      </c>
      <c r="M1574" s="1">
        <v>46233</v>
      </c>
    </row>
    <row r="1575" spans="1:13" x14ac:dyDescent="0.2">
      <c r="A1575" t="s">
        <v>142</v>
      </c>
      <c r="B1575" s="1">
        <v>45199</v>
      </c>
      <c r="C1575" s="1">
        <v>45170</v>
      </c>
      <c r="D1575">
        <v>0</v>
      </c>
      <c r="E1575">
        <v>0</v>
      </c>
      <c r="F1575">
        <v>0</v>
      </c>
      <c r="G1575">
        <v>0</v>
      </c>
      <c r="H1575">
        <v>0</v>
      </c>
      <c r="I1575">
        <v>0</v>
      </c>
      <c r="J1575">
        <v>2</v>
      </c>
      <c r="K1575">
        <v>75.69</v>
      </c>
      <c r="L1575">
        <v>1201</v>
      </c>
      <c r="M1575" s="1">
        <v>46233</v>
      </c>
    </row>
    <row r="1576" spans="1:13" x14ac:dyDescent="0.2">
      <c r="A1576" t="s">
        <v>142</v>
      </c>
      <c r="B1576" s="1">
        <v>45565</v>
      </c>
      <c r="C1576" s="1">
        <v>45536</v>
      </c>
      <c r="D1576">
        <v>0</v>
      </c>
      <c r="E1576">
        <v>0</v>
      </c>
      <c r="F1576">
        <v>0</v>
      </c>
      <c r="G1576">
        <v>0</v>
      </c>
      <c r="H1576">
        <v>0</v>
      </c>
      <c r="I1576">
        <v>0</v>
      </c>
      <c r="J1576">
        <v>2</v>
      </c>
      <c r="K1576">
        <v>75.69</v>
      </c>
      <c r="L1576">
        <v>1201</v>
      </c>
      <c r="M1576" s="1">
        <v>46233</v>
      </c>
    </row>
    <row r="1577" spans="1:13" x14ac:dyDescent="0.2">
      <c r="A1577" t="s">
        <v>142</v>
      </c>
      <c r="B1577" s="1">
        <v>44865</v>
      </c>
      <c r="C1577" s="1">
        <v>44835</v>
      </c>
      <c r="D1577">
        <v>0</v>
      </c>
      <c r="E1577">
        <v>0</v>
      </c>
      <c r="F1577">
        <v>0</v>
      </c>
      <c r="G1577">
        <v>0</v>
      </c>
      <c r="H1577">
        <v>0</v>
      </c>
      <c r="I1577">
        <v>0</v>
      </c>
      <c r="J1577">
        <v>2</v>
      </c>
      <c r="K1577">
        <v>75.69</v>
      </c>
      <c r="L1577">
        <v>1201</v>
      </c>
      <c r="M1577" s="1">
        <v>46233</v>
      </c>
    </row>
    <row r="1578" spans="1:13" x14ac:dyDescent="0.2">
      <c r="A1578" t="s">
        <v>142</v>
      </c>
      <c r="B1578" s="1">
        <v>45260</v>
      </c>
      <c r="C1578" s="1">
        <v>45231</v>
      </c>
      <c r="D1578">
        <v>0</v>
      </c>
      <c r="E1578">
        <v>0</v>
      </c>
      <c r="F1578">
        <v>0</v>
      </c>
      <c r="G1578">
        <v>0</v>
      </c>
      <c r="H1578">
        <v>0</v>
      </c>
      <c r="I1578">
        <v>0</v>
      </c>
      <c r="J1578">
        <v>2</v>
      </c>
      <c r="K1578">
        <v>75.69</v>
      </c>
      <c r="L1578">
        <v>1201</v>
      </c>
      <c r="M1578" s="1">
        <v>46233</v>
      </c>
    </row>
    <row r="1579" spans="1:13" x14ac:dyDescent="0.2">
      <c r="A1579" t="s">
        <v>142</v>
      </c>
      <c r="B1579" s="1">
        <v>45596</v>
      </c>
      <c r="C1579" s="1">
        <v>45566</v>
      </c>
      <c r="D1579">
        <v>0</v>
      </c>
      <c r="E1579">
        <v>0</v>
      </c>
      <c r="F1579">
        <v>0</v>
      </c>
      <c r="G1579">
        <v>0</v>
      </c>
      <c r="H1579">
        <v>0</v>
      </c>
      <c r="I1579">
        <v>0</v>
      </c>
      <c r="J1579">
        <v>2</v>
      </c>
      <c r="K1579">
        <v>75.69</v>
      </c>
      <c r="L1579">
        <v>1201</v>
      </c>
      <c r="M1579" s="1">
        <v>46233</v>
      </c>
    </row>
    <row r="1580" spans="1:13" x14ac:dyDescent="0.2">
      <c r="A1580" t="s">
        <v>142</v>
      </c>
      <c r="B1580" s="1">
        <v>45169</v>
      </c>
      <c r="C1580" s="1">
        <v>45139</v>
      </c>
      <c r="D1580">
        <v>0</v>
      </c>
      <c r="E1580">
        <v>0</v>
      </c>
      <c r="F1580">
        <v>0</v>
      </c>
      <c r="G1580">
        <v>0</v>
      </c>
      <c r="H1580">
        <v>0</v>
      </c>
      <c r="I1580">
        <v>0</v>
      </c>
      <c r="J1580">
        <v>2</v>
      </c>
      <c r="K1580">
        <v>75.69</v>
      </c>
      <c r="L1580">
        <v>1201</v>
      </c>
      <c r="M1580" s="1">
        <v>46233</v>
      </c>
    </row>
    <row r="1581" spans="1:13" x14ac:dyDescent="0.2">
      <c r="A1581" t="s">
        <v>142</v>
      </c>
      <c r="B1581" s="1">
        <v>45412</v>
      </c>
      <c r="C1581" s="1">
        <v>45383</v>
      </c>
      <c r="D1581">
        <v>0</v>
      </c>
      <c r="E1581">
        <v>0</v>
      </c>
      <c r="F1581">
        <v>0</v>
      </c>
      <c r="G1581">
        <v>0</v>
      </c>
      <c r="H1581">
        <v>0</v>
      </c>
      <c r="I1581">
        <v>0</v>
      </c>
      <c r="J1581">
        <v>2</v>
      </c>
      <c r="K1581">
        <v>75.69</v>
      </c>
      <c r="L1581">
        <v>1201</v>
      </c>
      <c r="M1581" s="1">
        <v>46233</v>
      </c>
    </row>
    <row r="1582" spans="1:13" x14ac:dyDescent="0.2">
      <c r="A1582" t="s">
        <v>142</v>
      </c>
      <c r="B1582" s="1">
        <v>45138</v>
      </c>
      <c r="C1582" s="1">
        <v>45108</v>
      </c>
      <c r="D1582">
        <v>0</v>
      </c>
      <c r="E1582">
        <v>0</v>
      </c>
      <c r="F1582">
        <v>0</v>
      </c>
      <c r="G1582">
        <v>0</v>
      </c>
      <c r="H1582">
        <v>0</v>
      </c>
      <c r="I1582">
        <v>0</v>
      </c>
      <c r="J1582">
        <v>2</v>
      </c>
      <c r="K1582">
        <v>75.69</v>
      </c>
      <c r="L1582">
        <v>1201</v>
      </c>
      <c r="M1582" s="1">
        <v>46233</v>
      </c>
    </row>
    <row r="1583" spans="1:13" x14ac:dyDescent="0.2">
      <c r="A1583" t="s">
        <v>142</v>
      </c>
      <c r="B1583" s="1">
        <v>45107</v>
      </c>
      <c r="C1583" s="1">
        <v>45078</v>
      </c>
      <c r="D1583">
        <v>0</v>
      </c>
      <c r="E1583">
        <v>0</v>
      </c>
      <c r="F1583">
        <v>0</v>
      </c>
      <c r="G1583">
        <v>0</v>
      </c>
      <c r="H1583">
        <v>0</v>
      </c>
      <c r="I1583">
        <v>0</v>
      </c>
      <c r="J1583">
        <v>2</v>
      </c>
      <c r="K1583">
        <v>75.69</v>
      </c>
      <c r="L1583">
        <v>1201</v>
      </c>
      <c r="M1583" s="1">
        <v>46233</v>
      </c>
    </row>
    <row r="1584" spans="1:13" x14ac:dyDescent="0.2">
      <c r="A1584" t="s">
        <v>142</v>
      </c>
      <c r="B1584" s="1">
        <v>45473</v>
      </c>
      <c r="C1584" s="1">
        <v>45444</v>
      </c>
      <c r="D1584">
        <v>0</v>
      </c>
      <c r="E1584">
        <v>0</v>
      </c>
      <c r="F1584">
        <v>0</v>
      </c>
      <c r="G1584">
        <v>0</v>
      </c>
      <c r="H1584">
        <v>0</v>
      </c>
      <c r="I1584">
        <v>0</v>
      </c>
      <c r="J1584">
        <v>2</v>
      </c>
      <c r="K1584">
        <v>75.69</v>
      </c>
      <c r="L1584">
        <v>1201</v>
      </c>
      <c r="M1584" s="1">
        <v>46233</v>
      </c>
    </row>
    <row r="1585" spans="1:13" x14ac:dyDescent="0.2">
      <c r="A1585" t="s">
        <v>142</v>
      </c>
      <c r="B1585" s="1">
        <v>45291</v>
      </c>
      <c r="C1585" s="1">
        <v>45261</v>
      </c>
      <c r="D1585">
        <v>0</v>
      </c>
      <c r="E1585">
        <v>0</v>
      </c>
      <c r="F1585">
        <v>0</v>
      </c>
      <c r="G1585">
        <v>0</v>
      </c>
      <c r="H1585">
        <v>0</v>
      </c>
      <c r="I1585">
        <v>0</v>
      </c>
      <c r="J1585">
        <v>2</v>
      </c>
      <c r="K1585">
        <v>75.69</v>
      </c>
      <c r="L1585">
        <v>1201</v>
      </c>
      <c r="M1585" s="1">
        <v>46233</v>
      </c>
    </row>
    <row r="1586" spans="1:13" x14ac:dyDescent="0.2">
      <c r="A1586" t="s">
        <v>142</v>
      </c>
      <c r="B1586" s="1">
        <v>44985</v>
      </c>
      <c r="C1586" s="1">
        <v>44958</v>
      </c>
      <c r="D1586">
        <v>0</v>
      </c>
      <c r="E1586">
        <v>0</v>
      </c>
      <c r="F1586">
        <v>0</v>
      </c>
      <c r="G1586">
        <v>0</v>
      </c>
      <c r="H1586">
        <v>0</v>
      </c>
      <c r="I1586">
        <v>0</v>
      </c>
      <c r="J1586">
        <v>2</v>
      </c>
      <c r="K1586">
        <v>75.69</v>
      </c>
      <c r="L1586">
        <v>1201</v>
      </c>
      <c r="M1586" s="1">
        <v>46233</v>
      </c>
    </row>
    <row r="1587" spans="1:13" x14ac:dyDescent="0.2">
      <c r="A1587" t="s">
        <v>142</v>
      </c>
      <c r="B1587" s="1">
        <v>44926</v>
      </c>
      <c r="C1587" s="1">
        <v>44896</v>
      </c>
      <c r="D1587">
        <v>0</v>
      </c>
      <c r="E1587">
        <v>0</v>
      </c>
      <c r="F1587">
        <v>0</v>
      </c>
      <c r="G1587">
        <v>0</v>
      </c>
      <c r="H1587">
        <v>0</v>
      </c>
      <c r="I1587">
        <v>0</v>
      </c>
      <c r="J1587">
        <v>2</v>
      </c>
      <c r="K1587">
        <v>75.69</v>
      </c>
      <c r="L1587">
        <v>1201</v>
      </c>
      <c r="M1587" s="1">
        <v>46233</v>
      </c>
    </row>
    <row r="1588" spans="1:13" x14ac:dyDescent="0.2">
      <c r="A1588" t="s">
        <v>142</v>
      </c>
      <c r="B1588" s="1">
        <v>45382</v>
      </c>
      <c r="C1588" s="1">
        <v>45352</v>
      </c>
      <c r="D1588">
        <v>0</v>
      </c>
      <c r="E1588">
        <v>0</v>
      </c>
      <c r="F1588">
        <v>0</v>
      </c>
      <c r="G1588">
        <v>0</v>
      </c>
      <c r="H1588">
        <v>0</v>
      </c>
      <c r="I1588">
        <v>0</v>
      </c>
      <c r="J1588">
        <v>2</v>
      </c>
      <c r="K1588">
        <v>75.69</v>
      </c>
      <c r="L1588">
        <v>1201</v>
      </c>
      <c r="M1588" s="1">
        <v>46233</v>
      </c>
    </row>
    <row r="1589" spans="1:13" x14ac:dyDescent="0.2">
      <c r="A1589" t="s">
        <v>142</v>
      </c>
      <c r="B1589" s="1">
        <v>45351</v>
      </c>
      <c r="C1589" s="1">
        <v>45323</v>
      </c>
      <c r="D1589">
        <v>0</v>
      </c>
      <c r="E1589">
        <v>0</v>
      </c>
      <c r="F1589">
        <v>0</v>
      </c>
      <c r="G1589">
        <v>0</v>
      </c>
      <c r="H1589">
        <v>0</v>
      </c>
      <c r="I1589">
        <v>0</v>
      </c>
      <c r="J1589">
        <v>2</v>
      </c>
      <c r="K1589">
        <v>75.69</v>
      </c>
      <c r="L1589">
        <v>1201</v>
      </c>
      <c r="M1589" s="1">
        <v>46233</v>
      </c>
    </row>
    <row r="1590" spans="1:13" x14ac:dyDescent="0.2">
      <c r="A1590" t="s">
        <v>142</v>
      </c>
      <c r="B1590" s="1">
        <v>45443</v>
      </c>
      <c r="C1590" s="1">
        <v>45413</v>
      </c>
      <c r="D1590">
        <v>0</v>
      </c>
      <c r="E1590">
        <v>0</v>
      </c>
      <c r="F1590">
        <v>0</v>
      </c>
      <c r="G1590">
        <v>0</v>
      </c>
      <c r="H1590">
        <v>0</v>
      </c>
      <c r="I1590">
        <v>0</v>
      </c>
      <c r="J1590">
        <v>2</v>
      </c>
      <c r="K1590">
        <v>75.69</v>
      </c>
      <c r="L1590">
        <v>1201</v>
      </c>
      <c r="M1590" s="1">
        <v>46233</v>
      </c>
    </row>
    <row r="1591" spans="1:13" x14ac:dyDescent="0.2">
      <c r="A1591" t="s">
        <v>142</v>
      </c>
      <c r="B1591" s="1">
        <v>45016</v>
      </c>
      <c r="C1591" s="1">
        <v>44986</v>
      </c>
      <c r="D1591">
        <v>0</v>
      </c>
      <c r="E1591">
        <v>0</v>
      </c>
      <c r="F1591">
        <v>0</v>
      </c>
      <c r="G1591">
        <v>0</v>
      </c>
      <c r="H1591">
        <v>0</v>
      </c>
      <c r="I1591">
        <v>0</v>
      </c>
      <c r="J1591">
        <v>2</v>
      </c>
      <c r="K1591">
        <v>75.69</v>
      </c>
      <c r="L1591">
        <v>1201</v>
      </c>
      <c r="M1591" s="1">
        <v>46233</v>
      </c>
    </row>
    <row r="1592" spans="1:13" x14ac:dyDescent="0.2">
      <c r="A1592" t="s">
        <v>142</v>
      </c>
      <c r="B1592" s="1">
        <v>45535</v>
      </c>
      <c r="C1592" s="1">
        <v>45505</v>
      </c>
      <c r="D1592">
        <v>0</v>
      </c>
      <c r="E1592">
        <v>0</v>
      </c>
      <c r="F1592">
        <v>0</v>
      </c>
      <c r="G1592">
        <v>0</v>
      </c>
      <c r="H1592">
        <v>0</v>
      </c>
      <c r="I1592">
        <v>0</v>
      </c>
      <c r="J1592">
        <v>2</v>
      </c>
      <c r="K1592">
        <v>75.69</v>
      </c>
      <c r="L1592">
        <v>1201</v>
      </c>
      <c r="M1592" s="1">
        <v>46233</v>
      </c>
    </row>
    <row r="1593" spans="1:13" x14ac:dyDescent="0.2">
      <c r="A1593" t="s">
        <v>142</v>
      </c>
      <c r="B1593" s="1">
        <v>45230</v>
      </c>
      <c r="C1593" s="1">
        <v>45200</v>
      </c>
      <c r="D1593">
        <v>0</v>
      </c>
      <c r="E1593">
        <v>0</v>
      </c>
      <c r="F1593">
        <v>0</v>
      </c>
      <c r="G1593">
        <v>0</v>
      </c>
      <c r="H1593">
        <v>0</v>
      </c>
      <c r="I1593">
        <v>0</v>
      </c>
      <c r="J1593">
        <v>2</v>
      </c>
      <c r="K1593">
        <v>75.69</v>
      </c>
      <c r="L1593">
        <v>1201</v>
      </c>
      <c r="M1593" s="1">
        <v>46233</v>
      </c>
    </row>
    <row r="1594" spans="1:13" x14ac:dyDescent="0.2">
      <c r="A1594" t="s">
        <v>165</v>
      </c>
      <c r="B1594" s="1">
        <v>44227</v>
      </c>
      <c r="C1594" s="1">
        <v>44197</v>
      </c>
      <c r="D1594">
        <v>3</v>
      </c>
      <c r="E1594">
        <v>132</v>
      </c>
      <c r="F1594">
        <v>480000</v>
      </c>
      <c r="G1594">
        <v>0</v>
      </c>
      <c r="H1594">
        <v>0</v>
      </c>
      <c r="I1594">
        <v>0</v>
      </c>
      <c r="J1594">
        <v>5</v>
      </c>
      <c r="K1594">
        <v>85.17</v>
      </c>
      <c r="L1594">
        <v>493060</v>
      </c>
      <c r="M1594" s="1">
        <v>46233</v>
      </c>
    </row>
    <row r="1595" spans="1:13" x14ac:dyDescent="0.2">
      <c r="A1595" t="s">
        <v>138</v>
      </c>
      <c r="B1595" s="1">
        <v>44347</v>
      </c>
      <c r="C1595" s="1">
        <v>44317</v>
      </c>
      <c r="D1595">
        <v>1</v>
      </c>
      <c r="E1595">
        <v>9</v>
      </c>
      <c r="F1595">
        <v>82231</v>
      </c>
      <c r="G1595">
        <v>0</v>
      </c>
      <c r="H1595">
        <v>0</v>
      </c>
      <c r="I1595">
        <v>0</v>
      </c>
      <c r="J1595">
        <v>24</v>
      </c>
      <c r="K1595">
        <v>126.059</v>
      </c>
      <c r="L1595">
        <v>1900137</v>
      </c>
      <c r="M1595" s="1">
        <v>46233</v>
      </c>
    </row>
    <row r="1596" spans="1:13" x14ac:dyDescent="0.2">
      <c r="A1596" t="s">
        <v>138</v>
      </c>
      <c r="B1596" s="1">
        <v>44439</v>
      </c>
      <c r="C1596" s="1">
        <v>44409</v>
      </c>
      <c r="D1596">
        <v>1</v>
      </c>
      <c r="E1596">
        <v>9</v>
      </c>
      <c r="F1596">
        <v>82231</v>
      </c>
      <c r="G1596">
        <v>0</v>
      </c>
      <c r="H1596">
        <v>0</v>
      </c>
      <c r="I1596">
        <v>0</v>
      </c>
      <c r="J1596">
        <v>24</v>
      </c>
      <c r="K1596">
        <v>126.059</v>
      </c>
      <c r="L1596">
        <v>1900137</v>
      </c>
      <c r="M1596" s="1">
        <v>46233</v>
      </c>
    </row>
    <row r="1597" spans="1:13" x14ac:dyDescent="0.2">
      <c r="A1597" t="s">
        <v>138</v>
      </c>
      <c r="B1597" s="1">
        <v>44469</v>
      </c>
      <c r="C1597" s="1">
        <v>44440</v>
      </c>
      <c r="D1597">
        <v>1</v>
      </c>
      <c r="E1597">
        <v>9</v>
      </c>
      <c r="F1597">
        <v>82231</v>
      </c>
      <c r="G1597">
        <v>0</v>
      </c>
      <c r="H1597">
        <v>0</v>
      </c>
      <c r="I1597">
        <v>0</v>
      </c>
      <c r="J1597">
        <v>24</v>
      </c>
      <c r="K1597">
        <v>126.059</v>
      </c>
      <c r="L1597">
        <v>1900137</v>
      </c>
      <c r="M1597" s="1">
        <v>46233</v>
      </c>
    </row>
    <row r="1598" spans="1:13" x14ac:dyDescent="0.2">
      <c r="A1598" t="s">
        <v>138</v>
      </c>
      <c r="B1598" s="1">
        <v>44377</v>
      </c>
      <c r="C1598" s="1">
        <v>44348</v>
      </c>
      <c r="D1598">
        <v>1</v>
      </c>
      <c r="E1598">
        <v>9</v>
      </c>
      <c r="F1598">
        <v>82231</v>
      </c>
      <c r="G1598">
        <v>0</v>
      </c>
      <c r="H1598">
        <v>0</v>
      </c>
      <c r="I1598">
        <v>0</v>
      </c>
      <c r="J1598">
        <v>24</v>
      </c>
      <c r="K1598">
        <v>126.059</v>
      </c>
      <c r="L1598">
        <v>1900137</v>
      </c>
      <c r="M1598" s="1">
        <v>46233</v>
      </c>
    </row>
    <row r="1599" spans="1:13" x14ac:dyDescent="0.2">
      <c r="A1599" t="s">
        <v>138</v>
      </c>
      <c r="B1599" s="1">
        <v>44408</v>
      </c>
      <c r="C1599" s="1">
        <v>44378</v>
      </c>
      <c r="D1599">
        <v>1</v>
      </c>
      <c r="E1599">
        <v>9</v>
      </c>
      <c r="F1599">
        <v>82231</v>
      </c>
      <c r="G1599">
        <v>0</v>
      </c>
      <c r="H1599">
        <v>0</v>
      </c>
      <c r="I1599">
        <v>0</v>
      </c>
      <c r="J1599">
        <v>24</v>
      </c>
      <c r="K1599">
        <v>126.059</v>
      </c>
      <c r="L1599">
        <v>1900137</v>
      </c>
      <c r="M1599" s="1">
        <v>46233</v>
      </c>
    </row>
    <row r="1600" spans="1:13" x14ac:dyDescent="0.2">
      <c r="A1600" t="s">
        <v>138</v>
      </c>
      <c r="B1600" s="1">
        <v>44500</v>
      </c>
      <c r="C1600" s="1">
        <v>44470</v>
      </c>
      <c r="D1600">
        <v>1</v>
      </c>
      <c r="E1600">
        <v>9</v>
      </c>
      <c r="F1600">
        <v>82231</v>
      </c>
      <c r="G1600">
        <v>0</v>
      </c>
      <c r="H1600">
        <v>0</v>
      </c>
      <c r="I1600">
        <v>0</v>
      </c>
      <c r="J1600">
        <v>24</v>
      </c>
      <c r="K1600">
        <v>126.059</v>
      </c>
      <c r="L1600">
        <v>1900137</v>
      </c>
      <c r="M1600" s="1">
        <v>46233</v>
      </c>
    </row>
    <row r="1601" spans="1:13" x14ac:dyDescent="0.2">
      <c r="A1601" t="s">
        <v>138</v>
      </c>
      <c r="B1601" s="1">
        <v>44316</v>
      </c>
      <c r="C1601" s="1">
        <v>44287</v>
      </c>
      <c r="D1601">
        <v>1</v>
      </c>
      <c r="E1601">
        <v>9</v>
      </c>
      <c r="F1601">
        <v>82231</v>
      </c>
      <c r="G1601">
        <v>0</v>
      </c>
      <c r="H1601">
        <v>0</v>
      </c>
      <c r="I1601">
        <v>0</v>
      </c>
      <c r="J1601">
        <v>24</v>
      </c>
      <c r="K1601">
        <v>126.059</v>
      </c>
      <c r="L1601">
        <v>1900137</v>
      </c>
      <c r="M1601" s="1">
        <v>46233</v>
      </c>
    </row>
    <row r="1602" spans="1:13" x14ac:dyDescent="0.2">
      <c r="A1602" t="s">
        <v>138</v>
      </c>
      <c r="B1602" s="1">
        <v>44561</v>
      </c>
      <c r="C1602" s="1">
        <v>44531</v>
      </c>
      <c r="D1602">
        <v>0</v>
      </c>
      <c r="E1602">
        <v>0</v>
      </c>
      <c r="F1602">
        <v>0</v>
      </c>
      <c r="G1602">
        <v>0</v>
      </c>
      <c r="H1602">
        <v>0</v>
      </c>
      <c r="I1602">
        <v>0</v>
      </c>
      <c r="J1602">
        <v>25</v>
      </c>
      <c r="K1602">
        <v>135.059</v>
      </c>
      <c r="L1602">
        <v>1982368</v>
      </c>
      <c r="M1602" s="1">
        <v>46233</v>
      </c>
    </row>
    <row r="1603" spans="1:13" x14ac:dyDescent="0.2">
      <c r="A1603" t="s">
        <v>138</v>
      </c>
      <c r="B1603" s="1">
        <v>44530</v>
      </c>
      <c r="C1603" s="1">
        <v>44501</v>
      </c>
      <c r="D1603">
        <v>0</v>
      </c>
      <c r="E1603">
        <v>0</v>
      </c>
      <c r="F1603">
        <v>0</v>
      </c>
      <c r="G1603">
        <v>0</v>
      </c>
      <c r="H1603">
        <v>0</v>
      </c>
      <c r="I1603">
        <v>0</v>
      </c>
      <c r="J1603">
        <v>25</v>
      </c>
      <c r="K1603">
        <v>135.059</v>
      </c>
      <c r="L1603">
        <v>1982368</v>
      </c>
      <c r="M1603" s="1">
        <v>46233</v>
      </c>
    </row>
    <row r="1604" spans="1:13" x14ac:dyDescent="0.2">
      <c r="A1604" t="s">
        <v>138</v>
      </c>
      <c r="B1604" s="1">
        <v>44957</v>
      </c>
      <c r="C1604" s="1">
        <v>44927</v>
      </c>
      <c r="D1604">
        <v>0</v>
      </c>
      <c r="E1604">
        <v>0</v>
      </c>
      <c r="F1604">
        <v>0</v>
      </c>
      <c r="G1604">
        <v>0</v>
      </c>
      <c r="H1604">
        <v>0</v>
      </c>
      <c r="I1604">
        <v>0</v>
      </c>
      <c r="J1604">
        <v>26</v>
      </c>
      <c r="K1604">
        <v>136.07900000000001</v>
      </c>
      <c r="L1604">
        <v>1999368</v>
      </c>
      <c r="M1604" s="1">
        <v>46233</v>
      </c>
    </row>
    <row r="1605" spans="1:13" x14ac:dyDescent="0.2">
      <c r="A1605" t="s">
        <v>138</v>
      </c>
      <c r="B1605" s="1">
        <v>44742</v>
      </c>
      <c r="C1605" s="1">
        <v>44713</v>
      </c>
      <c r="D1605">
        <v>0</v>
      </c>
      <c r="E1605">
        <v>0</v>
      </c>
      <c r="F1605">
        <v>0</v>
      </c>
      <c r="G1605">
        <v>0</v>
      </c>
      <c r="H1605">
        <v>0</v>
      </c>
      <c r="I1605">
        <v>0</v>
      </c>
      <c r="J1605">
        <v>26</v>
      </c>
      <c r="K1605">
        <v>136.07900000000001</v>
      </c>
      <c r="L1605">
        <v>1999368</v>
      </c>
      <c r="M1605" s="1">
        <v>46233</v>
      </c>
    </row>
    <row r="1606" spans="1:13" x14ac:dyDescent="0.2">
      <c r="A1606" t="s">
        <v>138</v>
      </c>
      <c r="B1606" s="1">
        <v>44804</v>
      </c>
      <c r="C1606" s="1">
        <v>44774</v>
      </c>
      <c r="D1606">
        <v>0</v>
      </c>
      <c r="E1606">
        <v>0</v>
      </c>
      <c r="F1606">
        <v>0</v>
      </c>
      <c r="G1606">
        <v>0</v>
      </c>
      <c r="H1606">
        <v>0</v>
      </c>
      <c r="I1606">
        <v>0</v>
      </c>
      <c r="J1606">
        <v>26</v>
      </c>
      <c r="K1606">
        <v>136.07900000000001</v>
      </c>
      <c r="L1606">
        <v>1999368</v>
      </c>
      <c r="M1606" s="1">
        <v>46233</v>
      </c>
    </row>
    <row r="1607" spans="1:13" x14ac:dyDescent="0.2">
      <c r="A1607" t="s">
        <v>138</v>
      </c>
      <c r="B1607" s="1">
        <v>44620</v>
      </c>
      <c r="C1607" s="1">
        <v>44593</v>
      </c>
      <c r="D1607">
        <v>0</v>
      </c>
      <c r="E1607">
        <v>0</v>
      </c>
      <c r="F1607">
        <v>0</v>
      </c>
      <c r="G1607">
        <v>0</v>
      </c>
      <c r="H1607">
        <v>0</v>
      </c>
      <c r="I1607">
        <v>0</v>
      </c>
      <c r="J1607">
        <v>26</v>
      </c>
      <c r="K1607">
        <v>136.07900000000001</v>
      </c>
      <c r="L1607">
        <v>1999368</v>
      </c>
      <c r="M1607" s="1">
        <v>46233</v>
      </c>
    </row>
    <row r="1608" spans="1:13" x14ac:dyDescent="0.2">
      <c r="A1608" t="s">
        <v>138</v>
      </c>
      <c r="B1608" s="1">
        <v>44651</v>
      </c>
      <c r="C1608" s="1">
        <v>44621</v>
      </c>
      <c r="D1608">
        <v>0</v>
      </c>
      <c r="E1608">
        <v>0</v>
      </c>
      <c r="F1608">
        <v>0</v>
      </c>
      <c r="G1608">
        <v>0</v>
      </c>
      <c r="H1608">
        <v>0</v>
      </c>
      <c r="I1608">
        <v>0</v>
      </c>
      <c r="J1608">
        <v>26</v>
      </c>
      <c r="K1608">
        <v>136.07900000000001</v>
      </c>
      <c r="L1608">
        <v>1999368</v>
      </c>
      <c r="M1608" s="1">
        <v>46233</v>
      </c>
    </row>
    <row r="1609" spans="1:13" x14ac:dyDescent="0.2">
      <c r="A1609" t="s">
        <v>138</v>
      </c>
      <c r="B1609" s="1">
        <v>45046</v>
      </c>
      <c r="C1609" s="1">
        <v>45017</v>
      </c>
      <c r="D1609">
        <v>0</v>
      </c>
      <c r="E1609">
        <v>0</v>
      </c>
      <c r="F1609">
        <v>0</v>
      </c>
      <c r="G1609">
        <v>0</v>
      </c>
      <c r="H1609">
        <v>0</v>
      </c>
      <c r="I1609">
        <v>0</v>
      </c>
      <c r="J1609">
        <v>26</v>
      </c>
      <c r="K1609">
        <v>136.07900000000001</v>
      </c>
      <c r="L1609">
        <v>1999368</v>
      </c>
      <c r="M1609" s="1">
        <v>46233</v>
      </c>
    </row>
    <row r="1610" spans="1:13" x14ac:dyDescent="0.2">
      <c r="A1610" t="s">
        <v>138</v>
      </c>
      <c r="B1610" s="1">
        <v>44865</v>
      </c>
      <c r="C1610" s="1">
        <v>44835</v>
      </c>
      <c r="D1610">
        <v>0</v>
      </c>
      <c r="E1610">
        <v>0</v>
      </c>
      <c r="F1610">
        <v>0</v>
      </c>
      <c r="G1610">
        <v>0</v>
      </c>
      <c r="H1610">
        <v>0</v>
      </c>
      <c r="I1610">
        <v>0</v>
      </c>
      <c r="J1610">
        <v>26</v>
      </c>
      <c r="K1610">
        <v>136.07900000000001</v>
      </c>
      <c r="L1610">
        <v>1999368</v>
      </c>
      <c r="M1610" s="1">
        <v>46233</v>
      </c>
    </row>
    <row r="1611" spans="1:13" x14ac:dyDescent="0.2">
      <c r="A1611" t="s">
        <v>138</v>
      </c>
      <c r="B1611" s="1">
        <v>44895</v>
      </c>
      <c r="C1611" s="1">
        <v>44866</v>
      </c>
      <c r="D1611">
        <v>0</v>
      </c>
      <c r="E1611">
        <v>0</v>
      </c>
      <c r="F1611">
        <v>0</v>
      </c>
      <c r="G1611">
        <v>0</v>
      </c>
      <c r="H1611">
        <v>0</v>
      </c>
      <c r="I1611">
        <v>0</v>
      </c>
      <c r="J1611">
        <v>26</v>
      </c>
      <c r="K1611">
        <v>136.07900000000001</v>
      </c>
      <c r="L1611">
        <v>1999368</v>
      </c>
      <c r="M1611" s="1">
        <v>46233</v>
      </c>
    </row>
    <row r="1612" spans="1:13" x14ac:dyDescent="0.2">
      <c r="A1612" t="s">
        <v>138</v>
      </c>
      <c r="B1612" s="1">
        <v>44592</v>
      </c>
      <c r="C1612" s="1">
        <v>44562</v>
      </c>
      <c r="D1612">
        <v>0</v>
      </c>
      <c r="E1612">
        <v>0</v>
      </c>
      <c r="F1612">
        <v>0</v>
      </c>
      <c r="G1612">
        <v>0</v>
      </c>
      <c r="H1612">
        <v>0</v>
      </c>
      <c r="I1612">
        <v>0</v>
      </c>
      <c r="J1612">
        <v>26</v>
      </c>
      <c r="K1612">
        <v>136.07900000000001</v>
      </c>
      <c r="L1612">
        <v>1999368</v>
      </c>
      <c r="M1612" s="1">
        <v>46233</v>
      </c>
    </row>
    <row r="1613" spans="1:13" x14ac:dyDescent="0.2">
      <c r="A1613" t="s">
        <v>138</v>
      </c>
      <c r="B1613" s="1">
        <v>45107</v>
      </c>
      <c r="C1613" s="1">
        <v>45078</v>
      </c>
      <c r="D1613">
        <v>0</v>
      </c>
      <c r="E1613">
        <v>0</v>
      </c>
      <c r="F1613">
        <v>0</v>
      </c>
      <c r="G1613">
        <v>0</v>
      </c>
      <c r="H1613">
        <v>0</v>
      </c>
      <c r="I1613">
        <v>0</v>
      </c>
      <c r="J1613">
        <v>26</v>
      </c>
      <c r="K1613">
        <v>136.07900000000001</v>
      </c>
      <c r="L1613">
        <v>1999368</v>
      </c>
      <c r="M1613" s="1">
        <v>46233</v>
      </c>
    </row>
    <row r="1614" spans="1:13" x14ac:dyDescent="0.2">
      <c r="A1614" t="s">
        <v>138</v>
      </c>
      <c r="B1614" s="1">
        <v>44681</v>
      </c>
      <c r="C1614" s="1">
        <v>44652</v>
      </c>
      <c r="D1614">
        <v>0</v>
      </c>
      <c r="E1614">
        <v>0</v>
      </c>
      <c r="F1614">
        <v>0</v>
      </c>
      <c r="G1614">
        <v>0</v>
      </c>
      <c r="H1614">
        <v>0</v>
      </c>
      <c r="I1614">
        <v>0</v>
      </c>
      <c r="J1614">
        <v>26</v>
      </c>
      <c r="K1614">
        <v>136.07900000000001</v>
      </c>
      <c r="L1614">
        <v>1999368</v>
      </c>
      <c r="M1614" s="1">
        <v>46233</v>
      </c>
    </row>
    <row r="1615" spans="1:13" x14ac:dyDescent="0.2">
      <c r="A1615" t="s">
        <v>138</v>
      </c>
      <c r="B1615" s="1">
        <v>44773</v>
      </c>
      <c r="C1615" s="1">
        <v>44743</v>
      </c>
      <c r="D1615">
        <v>0</v>
      </c>
      <c r="E1615">
        <v>0</v>
      </c>
      <c r="F1615">
        <v>0</v>
      </c>
      <c r="G1615">
        <v>0</v>
      </c>
      <c r="H1615">
        <v>0</v>
      </c>
      <c r="I1615">
        <v>0</v>
      </c>
      <c r="J1615">
        <v>26</v>
      </c>
      <c r="K1615">
        <v>136.07900000000001</v>
      </c>
      <c r="L1615">
        <v>1999368</v>
      </c>
      <c r="M1615" s="1">
        <v>46233</v>
      </c>
    </row>
    <row r="1616" spans="1:13" x14ac:dyDescent="0.2">
      <c r="A1616" t="s">
        <v>138</v>
      </c>
      <c r="B1616" s="1">
        <v>44712</v>
      </c>
      <c r="C1616" s="1">
        <v>44682</v>
      </c>
      <c r="D1616">
        <v>0</v>
      </c>
      <c r="E1616">
        <v>0</v>
      </c>
      <c r="F1616">
        <v>0</v>
      </c>
      <c r="G1616">
        <v>0</v>
      </c>
      <c r="H1616">
        <v>0</v>
      </c>
      <c r="I1616">
        <v>0</v>
      </c>
      <c r="J1616">
        <v>26</v>
      </c>
      <c r="K1616">
        <v>136.07900000000001</v>
      </c>
      <c r="L1616">
        <v>1999368</v>
      </c>
      <c r="M1616" s="1">
        <v>46233</v>
      </c>
    </row>
    <row r="1617" spans="1:13" x14ac:dyDescent="0.2">
      <c r="A1617" t="s">
        <v>138</v>
      </c>
      <c r="B1617" s="1">
        <v>45016</v>
      </c>
      <c r="C1617" s="1">
        <v>44986</v>
      </c>
      <c r="D1617">
        <v>0</v>
      </c>
      <c r="E1617">
        <v>0</v>
      </c>
      <c r="F1617">
        <v>0</v>
      </c>
      <c r="G1617">
        <v>0</v>
      </c>
      <c r="H1617">
        <v>0</v>
      </c>
      <c r="I1617">
        <v>0</v>
      </c>
      <c r="J1617">
        <v>26</v>
      </c>
      <c r="K1617">
        <v>136.07900000000001</v>
      </c>
      <c r="L1617">
        <v>1999368</v>
      </c>
      <c r="M1617" s="1">
        <v>46233</v>
      </c>
    </row>
    <row r="1618" spans="1:13" x14ac:dyDescent="0.2">
      <c r="A1618" t="s">
        <v>138</v>
      </c>
      <c r="B1618" s="1">
        <v>44834</v>
      </c>
      <c r="C1618" s="1">
        <v>44805</v>
      </c>
      <c r="D1618">
        <v>0</v>
      </c>
      <c r="E1618">
        <v>0</v>
      </c>
      <c r="F1618">
        <v>0</v>
      </c>
      <c r="G1618">
        <v>0</v>
      </c>
      <c r="H1618">
        <v>0</v>
      </c>
      <c r="I1618">
        <v>0</v>
      </c>
      <c r="J1618">
        <v>26</v>
      </c>
      <c r="K1618">
        <v>136.07900000000001</v>
      </c>
      <c r="L1618">
        <v>1999368</v>
      </c>
      <c r="M1618" s="1">
        <v>46233</v>
      </c>
    </row>
    <row r="1619" spans="1:13" x14ac:dyDescent="0.2">
      <c r="A1619" t="s">
        <v>138</v>
      </c>
      <c r="B1619" s="1">
        <v>45077</v>
      </c>
      <c r="C1619" s="1">
        <v>45047</v>
      </c>
      <c r="D1619">
        <v>0</v>
      </c>
      <c r="E1619">
        <v>0</v>
      </c>
      <c r="F1619">
        <v>0</v>
      </c>
      <c r="G1619">
        <v>0</v>
      </c>
      <c r="H1619">
        <v>0</v>
      </c>
      <c r="I1619">
        <v>0</v>
      </c>
      <c r="J1619">
        <v>26</v>
      </c>
      <c r="K1619">
        <v>136.07900000000001</v>
      </c>
      <c r="L1619">
        <v>1999368</v>
      </c>
      <c r="M1619" s="1">
        <v>46233</v>
      </c>
    </row>
    <row r="1620" spans="1:13" x14ac:dyDescent="0.2">
      <c r="A1620" t="s">
        <v>138</v>
      </c>
      <c r="B1620" s="1">
        <v>45138</v>
      </c>
      <c r="C1620" s="1">
        <v>45108</v>
      </c>
      <c r="D1620">
        <v>0</v>
      </c>
      <c r="E1620">
        <v>0</v>
      </c>
      <c r="F1620">
        <v>0</v>
      </c>
      <c r="G1620">
        <v>0</v>
      </c>
      <c r="H1620">
        <v>0</v>
      </c>
      <c r="I1620">
        <v>0</v>
      </c>
      <c r="J1620">
        <v>26</v>
      </c>
      <c r="K1620">
        <v>136.07900000000001</v>
      </c>
      <c r="L1620">
        <v>1999368</v>
      </c>
      <c r="M1620" s="1">
        <v>46233</v>
      </c>
    </row>
    <row r="1621" spans="1:13" x14ac:dyDescent="0.2">
      <c r="A1621" t="s">
        <v>138</v>
      </c>
      <c r="B1621" s="1">
        <v>44926</v>
      </c>
      <c r="C1621" s="1">
        <v>44896</v>
      </c>
      <c r="D1621">
        <v>0</v>
      </c>
      <c r="E1621">
        <v>0</v>
      </c>
      <c r="F1621">
        <v>0</v>
      </c>
      <c r="G1621">
        <v>0</v>
      </c>
      <c r="H1621">
        <v>0</v>
      </c>
      <c r="I1621">
        <v>0</v>
      </c>
      <c r="J1621">
        <v>26</v>
      </c>
      <c r="K1621">
        <v>136.07900000000001</v>
      </c>
      <c r="L1621">
        <v>1999368</v>
      </c>
      <c r="M1621" s="1">
        <v>46233</v>
      </c>
    </row>
    <row r="1622" spans="1:13" x14ac:dyDescent="0.2">
      <c r="A1622" t="s">
        <v>138</v>
      </c>
      <c r="B1622" s="1">
        <v>44985</v>
      </c>
      <c r="C1622" s="1">
        <v>44958</v>
      </c>
      <c r="D1622">
        <v>0</v>
      </c>
      <c r="E1622">
        <v>0</v>
      </c>
      <c r="F1622">
        <v>0</v>
      </c>
      <c r="G1622">
        <v>0</v>
      </c>
      <c r="H1622">
        <v>0</v>
      </c>
      <c r="I1622">
        <v>0</v>
      </c>
      <c r="J1622">
        <v>26</v>
      </c>
      <c r="K1622">
        <v>136.07900000000001</v>
      </c>
      <c r="L1622">
        <v>1999368</v>
      </c>
      <c r="M1622" s="1">
        <v>46233</v>
      </c>
    </row>
    <row r="1623" spans="1:13" x14ac:dyDescent="0.2">
      <c r="A1623" t="s">
        <v>138</v>
      </c>
      <c r="B1623" s="1">
        <v>45322</v>
      </c>
      <c r="C1623" s="1">
        <v>45292</v>
      </c>
      <c r="D1623">
        <v>0</v>
      </c>
      <c r="E1623">
        <v>0</v>
      </c>
      <c r="F1623">
        <v>0</v>
      </c>
      <c r="G1623">
        <v>0</v>
      </c>
      <c r="H1623">
        <v>0</v>
      </c>
      <c r="I1623">
        <v>0</v>
      </c>
      <c r="J1623">
        <v>27</v>
      </c>
      <c r="K1623">
        <v>139.07900000000001</v>
      </c>
      <c r="L1623">
        <v>2007868</v>
      </c>
      <c r="M1623" s="1">
        <v>46233</v>
      </c>
    </row>
    <row r="1624" spans="1:13" x14ac:dyDescent="0.2">
      <c r="A1624" t="s">
        <v>138</v>
      </c>
      <c r="B1624" s="1">
        <v>45230</v>
      </c>
      <c r="C1624" s="1">
        <v>45200</v>
      </c>
      <c r="D1624">
        <v>0</v>
      </c>
      <c r="E1624">
        <v>0</v>
      </c>
      <c r="F1624">
        <v>0</v>
      </c>
      <c r="G1624">
        <v>0</v>
      </c>
      <c r="H1624">
        <v>0</v>
      </c>
      <c r="I1624">
        <v>0</v>
      </c>
      <c r="J1624">
        <v>27</v>
      </c>
      <c r="K1624">
        <v>139.07900000000001</v>
      </c>
      <c r="L1624">
        <v>2007868</v>
      </c>
      <c r="M1624" s="1">
        <v>46233</v>
      </c>
    </row>
    <row r="1625" spans="1:13" x14ac:dyDescent="0.2">
      <c r="A1625" t="s">
        <v>138</v>
      </c>
      <c r="B1625" s="1">
        <v>45199</v>
      </c>
      <c r="C1625" s="1">
        <v>45170</v>
      </c>
      <c r="D1625">
        <v>0</v>
      </c>
      <c r="E1625">
        <v>0</v>
      </c>
      <c r="F1625">
        <v>0</v>
      </c>
      <c r="G1625">
        <v>0</v>
      </c>
      <c r="H1625">
        <v>0</v>
      </c>
      <c r="I1625">
        <v>0</v>
      </c>
      <c r="J1625">
        <v>27</v>
      </c>
      <c r="K1625">
        <v>139.07900000000001</v>
      </c>
      <c r="L1625">
        <v>2007868</v>
      </c>
      <c r="M1625" s="1">
        <v>46233</v>
      </c>
    </row>
    <row r="1626" spans="1:13" x14ac:dyDescent="0.2">
      <c r="A1626" t="s">
        <v>138</v>
      </c>
      <c r="B1626" s="1">
        <v>45169</v>
      </c>
      <c r="C1626" s="1">
        <v>45139</v>
      </c>
      <c r="D1626">
        <v>0</v>
      </c>
      <c r="E1626">
        <v>0</v>
      </c>
      <c r="F1626">
        <v>0</v>
      </c>
      <c r="G1626">
        <v>0</v>
      </c>
      <c r="H1626">
        <v>0</v>
      </c>
      <c r="I1626">
        <v>0</v>
      </c>
      <c r="J1626">
        <v>27</v>
      </c>
      <c r="K1626">
        <v>139.07900000000001</v>
      </c>
      <c r="L1626">
        <v>2007868</v>
      </c>
      <c r="M1626" s="1">
        <v>46233</v>
      </c>
    </row>
    <row r="1627" spans="1:13" x14ac:dyDescent="0.2">
      <c r="A1627" t="s">
        <v>138</v>
      </c>
      <c r="B1627" s="1">
        <v>45291</v>
      </c>
      <c r="C1627" s="1">
        <v>45261</v>
      </c>
      <c r="D1627">
        <v>0</v>
      </c>
      <c r="E1627">
        <v>0</v>
      </c>
      <c r="F1627">
        <v>0</v>
      </c>
      <c r="G1627">
        <v>0</v>
      </c>
      <c r="H1627">
        <v>0</v>
      </c>
      <c r="I1627">
        <v>0</v>
      </c>
      <c r="J1627">
        <v>27</v>
      </c>
      <c r="K1627">
        <v>139.07900000000001</v>
      </c>
      <c r="L1627">
        <v>2007868</v>
      </c>
      <c r="M1627" s="1">
        <v>46233</v>
      </c>
    </row>
    <row r="1628" spans="1:13" x14ac:dyDescent="0.2">
      <c r="A1628" t="s">
        <v>138</v>
      </c>
      <c r="B1628" s="1">
        <v>45260</v>
      </c>
      <c r="C1628" s="1">
        <v>45231</v>
      </c>
      <c r="D1628">
        <v>0</v>
      </c>
      <c r="E1628">
        <v>0</v>
      </c>
      <c r="F1628">
        <v>0</v>
      </c>
      <c r="G1628">
        <v>0</v>
      </c>
      <c r="H1628">
        <v>0</v>
      </c>
      <c r="I1628">
        <v>0</v>
      </c>
      <c r="J1628">
        <v>27</v>
      </c>
      <c r="K1628">
        <v>139.07900000000001</v>
      </c>
      <c r="L1628">
        <v>2007868</v>
      </c>
      <c r="M1628" s="1">
        <v>46233</v>
      </c>
    </row>
    <row r="1629" spans="1:13" x14ac:dyDescent="0.2">
      <c r="A1629" t="s">
        <v>168</v>
      </c>
      <c r="B1629" s="1">
        <v>44316</v>
      </c>
      <c r="C1629" s="1">
        <v>44287</v>
      </c>
      <c r="D1629">
        <v>5</v>
      </c>
      <c r="E1629">
        <v>209</v>
      </c>
      <c r="F1629">
        <v>1897000</v>
      </c>
      <c r="G1629">
        <v>0</v>
      </c>
      <c r="H1629">
        <v>0</v>
      </c>
      <c r="I1629">
        <v>0</v>
      </c>
      <c r="J1629">
        <v>19</v>
      </c>
      <c r="K1629">
        <v>150.81</v>
      </c>
      <c r="L1629">
        <v>1951073</v>
      </c>
      <c r="M1629" s="1">
        <v>46233</v>
      </c>
    </row>
    <row r="1630" spans="1:13" x14ac:dyDescent="0.2">
      <c r="A1630" t="s">
        <v>168</v>
      </c>
      <c r="B1630" s="1">
        <v>44347</v>
      </c>
      <c r="C1630" s="1">
        <v>44317</v>
      </c>
      <c r="D1630">
        <v>5</v>
      </c>
      <c r="E1630">
        <v>209</v>
      </c>
      <c r="F1630">
        <v>1897000</v>
      </c>
      <c r="G1630">
        <v>0</v>
      </c>
      <c r="H1630">
        <v>0</v>
      </c>
      <c r="I1630">
        <v>0</v>
      </c>
      <c r="J1630">
        <v>19</v>
      </c>
      <c r="K1630">
        <v>150.81</v>
      </c>
      <c r="L1630">
        <v>1951073</v>
      </c>
      <c r="M1630" s="1">
        <v>46233</v>
      </c>
    </row>
    <row r="1631" spans="1:13" x14ac:dyDescent="0.2">
      <c r="A1631" t="s">
        <v>168</v>
      </c>
      <c r="B1631" s="1">
        <v>44227</v>
      </c>
      <c r="C1631" s="1">
        <v>44197</v>
      </c>
      <c r="D1631">
        <v>3</v>
      </c>
      <c r="E1631">
        <v>119</v>
      </c>
      <c r="F1631">
        <v>997000</v>
      </c>
      <c r="G1631">
        <v>0</v>
      </c>
      <c r="H1631">
        <v>0</v>
      </c>
      <c r="I1631">
        <v>0</v>
      </c>
      <c r="J1631">
        <v>19</v>
      </c>
      <c r="K1631">
        <v>150.81</v>
      </c>
      <c r="L1631">
        <v>1951073</v>
      </c>
      <c r="M1631" s="1">
        <v>46233</v>
      </c>
    </row>
    <row r="1632" spans="1:13" x14ac:dyDescent="0.2">
      <c r="A1632" t="s">
        <v>168</v>
      </c>
      <c r="B1632" s="1">
        <v>44286</v>
      </c>
      <c r="C1632" s="1">
        <v>44256</v>
      </c>
      <c r="D1632">
        <v>5</v>
      </c>
      <c r="E1632">
        <v>209</v>
      </c>
      <c r="F1632">
        <v>1897000</v>
      </c>
      <c r="G1632">
        <v>0</v>
      </c>
      <c r="H1632">
        <v>0</v>
      </c>
      <c r="I1632">
        <v>0</v>
      </c>
      <c r="J1632">
        <v>19</v>
      </c>
      <c r="K1632">
        <v>150.81</v>
      </c>
      <c r="L1632">
        <v>1951073</v>
      </c>
      <c r="M1632" s="1">
        <v>46233</v>
      </c>
    </row>
    <row r="1633" spans="1:13" x14ac:dyDescent="0.2">
      <c r="A1633" t="s">
        <v>168</v>
      </c>
      <c r="B1633" s="1">
        <v>44377</v>
      </c>
      <c r="C1633" s="1">
        <v>44348</v>
      </c>
      <c r="D1633">
        <v>5</v>
      </c>
      <c r="E1633">
        <v>209</v>
      </c>
      <c r="F1633">
        <v>1897000</v>
      </c>
      <c r="G1633">
        <v>0</v>
      </c>
      <c r="H1633">
        <v>0</v>
      </c>
      <c r="I1633">
        <v>0</v>
      </c>
      <c r="J1633">
        <v>19</v>
      </c>
      <c r="K1633">
        <v>150.81</v>
      </c>
      <c r="L1633">
        <v>1951073</v>
      </c>
      <c r="M1633" s="1">
        <v>46233</v>
      </c>
    </row>
    <row r="1634" spans="1:13" x14ac:dyDescent="0.2">
      <c r="A1634" t="s">
        <v>168</v>
      </c>
      <c r="B1634" s="1">
        <v>44439</v>
      </c>
      <c r="C1634" s="1">
        <v>44409</v>
      </c>
      <c r="D1634">
        <v>5</v>
      </c>
      <c r="E1634">
        <v>209</v>
      </c>
      <c r="F1634">
        <v>1897000</v>
      </c>
      <c r="G1634">
        <v>0</v>
      </c>
      <c r="H1634">
        <v>0</v>
      </c>
      <c r="I1634">
        <v>0</v>
      </c>
      <c r="J1634">
        <v>19</v>
      </c>
      <c r="K1634">
        <v>150.81</v>
      </c>
      <c r="L1634">
        <v>1951073</v>
      </c>
      <c r="M1634" s="1">
        <v>46233</v>
      </c>
    </row>
    <row r="1635" spans="1:13" x14ac:dyDescent="0.2">
      <c r="A1635" t="s">
        <v>168</v>
      </c>
      <c r="B1635" s="1">
        <v>44408</v>
      </c>
      <c r="C1635" s="1">
        <v>44378</v>
      </c>
      <c r="D1635">
        <v>5</v>
      </c>
      <c r="E1635">
        <v>209</v>
      </c>
      <c r="F1635">
        <v>1897000</v>
      </c>
      <c r="G1635">
        <v>0</v>
      </c>
      <c r="H1635">
        <v>0</v>
      </c>
      <c r="I1635">
        <v>0</v>
      </c>
      <c r="J1635">
        <v>19</v>
      </c>
      <c r="K1635">
        <v>150.81</v>
      </c>
      <c r="L1635">
        <v>1951073</v>
      </c>
      <c r="M1635" s="1">
        <v>46233</v>
      </c>
    </row>
    <row r="1636" spans="1:13" x14ac:dyDescent="0.2">
      <c r="A1636" t="s">
        <v>60</v>
      </c>
      <c r="B1636" s="1">
        <v>44834</v>
      </c>
      <c r="C1636" s="1">
        <v>44805</v>
      </c>
      <c r="D1636">
        <v>0</v>
      </c>
      <c r="E1636">
        <v>0</v>
      </c>
      <c r="F1636">
        <v>0</v>
      </c>
      <c r="G1636">
        <v>0</v>
      </c>
      <c r="H1636">
        <v>0</v>
      </c>
      <c r="I1636">
        <v>0</v>
      </c>
      <c r="J1636">
        <v>19</v>
      </c>
      <c r="K1636">
        <v>154.72999999999999</v>
      </c>
      <c r="L1636">
        <v>1677515</v>
      </c>
      <c r="M1636" s="1">
        <v>46233</v>
      </c>
    </row>
    <row r="1637" spans="1:13" x14ac:dyDescent="0.2">
      <c r="A1637" t="s">
        <v>60</v>
      </c>
      <c r="B1637" s="1">
        <v>45688</v>
      </c>
      <c r="C1637" s="1">
        <v>45658</v>
      </c>
      <c r="D1637">
        <v>0</v>
      </c>
      <c r="E1637">
        <v>0</v>
      </c>
      <c r="F1637">
        <v>0</v>
      </c>
      <c r="G1637">
        <v>0</v>
      </c>
      <c r="H1637">
        <v>0</v>
      </c>
      <c r="I1637">
        <v>0</v>
      </c>
      <c r="J1637">
        <v>19</v>
      </c>
      <c r="K1637">
        <v>154.72999999999999</v>
      </c>
      <c r="L1637">
        <v>1677515</v>
      </c>
      <c r="M1637" s="1">
        <v>46233</v>
      </c>
    </row>
    <row r="1638" spans="1:13" x14ac:dyDescent="0.2">
      <c r="A1638" t="s">
        <v>60</v>
      </c>
      <c r="B1638" s="1">
        <v>44408</v>
      </c>
      <c r="C1638" s="1">
        <v>44378</v>
      </c>
      <c r="D1638">
        <v>0</v>
      </c>
      <c r="E1638">
        <v>0</v>
      </c>
      <c r="F1638">
        <v>0</v>
      </c>
      <c r="G1638">
        <v>0</v>
      </c>
      <c r="H1638">
        <v>0</v>
      </c>
      <c r="I1638">
        <v>0</v>
      </c>
      <c r="J1638">
        <v>19</v>
      </c>
      <c r="K1638">
        <v>154.72999999999999</v>
      </c>
      <c r="L1638">
        <v>1677515</v>
      </c>
      <c r="M1638" s="1">
        <v>46233</v>
      </c>
    </row>
    <row r="1639" spans="1:13" x14ac:dyDescent="0.2">
      <c r="A1639" t="s">
        <v>60</v>
      </c>
      <c r="B1639" s="1">
        <v>44926</v>
      </c>
      <c r="C1639" s="1">
        <v>44896</v>
      </c>
      <c r="D1639">
        <v>0</v>
      </c>
      <c r="E1639">
        <v>0</v>
      </c>
      <c r="F1639">
        <v>0</v>
      </c>
      <c r="G1639">
        <v>0</v>
      </c>
      <c r="H1639">
        <v>0</v>
      </c>
      <c r="I1639">
        <v>0</v>
      </c>
      <c r="J1639">
        <v>19</v>
      </c>
      <c r="K1639">
        <v>154.72999999999999</v>
      </c>
      <c r="L1639">
        <v>1677515</v>
      </c>
      <c r="M1639" s="1">
        <v>46233</v>
      </c>
    </row>
    <row r="1640" spans="1:13" x14ac:dyDescent="0.2">
      <c r="A1640" t="s">
        <v>60</v>
      </c>
      <c r="B1640" s="1">
        <v>44985</v>
      </c>
      <c r="C1640" s="1">
        <v>44958</v>
      </c>
      <c r="D1640">
        <v>0</v>
      </c>
      <c r="E1640">
        <v>0</v>
      </c>
      <c r="F1640">
        <v>0</v>
      </c>
      <c r="G1640">
        <v>0</v>
      </c>
      <c r="H1640">
        <v>0</v>
      </c>
      <c r="I1640">
        <v>0</v>
      </c>
      <c r="J1640">
        <v>19</v>
      </c>
      <c r="K1640">
        <v>154.72999999999999</v>
      </c>
      <c r="L1640">
        <v>1677515</v>
      </c>
      <c r="M1640" s="1">
        <v>46233</v>
      </c>
    </row>
    <row r="1641" spans="1:13" x14ac:dyDescent="0.2">
      <c r="A1641" t="s">
        <v>60</v>
      </c>
      <c r="B1641" s="1">
        <v>46022</v>
      </c>
      <c r="C1641" s="1">
        <v>45992</v>
      </c>
      <c r="D1641">
        <v>0</v>
      </c>
      <c r="E1641">
        <v>0</v>
      </c>
      <c r="F1641">
        <v>0</v>
      </c>
      <c r="G1641">
        <v>0</v>
      </c>
      <c r="H1641">
        <v>0</v>
      </c>
      <c r="I1641">
        <v>0</v>
      </c>
      <c r="J1641">
        <v>19</v>
      </c>
      <c r="K1641">
        <v>154.72999999999999</v>
      </c>
      <c r="L1641">
        <v>1677515</v>
      </c>
      <c r="M1641" s="1">
        <v>46233</v>
      </c>
    </row>
    <row r="1642" spans="1:13" x14ac:dyDescent="0.2">
      <c r="A1642" t="s">
        <v>60</v>
      </c>
      <c r="B1642" s="1">
        <v>45565</v>
      </c>
      <c r="C1642" s="1">
        <v>45536</v>
      </c>
      <c r="D1642">
        <v>0</v>
      </c>
      <c r="E1642">
        <v>0</v>
      </c>
      <c r="F1642">
        <v>0</v>
      </c>
      <c r="G1642">
        <v>0</v>
      </c>
      <c r="H1642">
        <v>0</v>
      </c>
      <c r="I1642">
        <v>0</v>
      </c>
      <c r="J1642">
        <v>19</v>
      </c>
      <c r="K1642">
        <v>154.72999999999999</v>
      </c>
      <c r="L1642">
        <v>1677515</v>
      </c>
      <c r="M1642" s="1">
        <v>46233</v>
      </c>
    </row>
    <row r="1643" spans="1:13" x14ac:dyDescent="0.2">
      <c r="A1643" t="s">
        <v>60</v>
      </c>
      <c r="B1643" s="1">
        <v>45838</v>
      </c>
      <c r="C1643" s="1">
        <v>45809</v>
      </c>
      <c r="D1643">
        <v>0</v>
      </c>
      <c r="E1643">
        <v>0</v>
      </c>
      <c r="F1643">
        <v>0</v>
      </c>
      <c r="G1643">
        <v>0</v>
      </c>
      <c r="H1643">
        <v>0</v>
      </c>
      <c r="I1643">
        <v>0</v>
      </c>
      <c r="J1643">
        <v>19</v>
      </c>
      <c r="K1643">
        <v>154.72999999999999</v>
      </c>
      <c r="L1643">
        <v>1677515</v>
      </c>
      <c r="M1643" s="1">
        <v>46233</v>
      </c>
    </row>
    <row r="1644" spans="1:13" x14ac:dyDescent="0.2">
      <c r="A1644" t="s">
        <v>60</v>
      </c>
      <c r="B1644" s="1">
        <v>45169</v>
      </c>
      <c r="C1644" s="1">
        <v>45139</v>
      </c>
      <c r="D1644">
        <v>0</v>
      </c>
      <c r="E1644">
        <v>0</v>
      </c>
      <c r="F1644">
        <v>0</v>
      </c>
      <c r="G1644">
        <v>0</v>
      </c>
      <c r="H1644">
        <v>0</v>
      </c>
      <c r="I1644">
        <v>0</v>
      </c>
      <c r="J1644">
        <v>19</v>
      </c>
      <c r="K1644">
        <v>154.72999999999999</v>
      </c>
      <c r="L1644">
        <v>1677515</v>
      </c>
      <c r="M1644" s="1">
        <v>46233</v>
      </c>
    </row>
    <row r="1645" spans="1:13" x14ac:dyDescent="0.2">
      <c r="A1645" t="s">
        <v>60</v>
      </c>
      <c r="B1645" s="1">
        <v>44712</v>
      </c>
      <c r="C1645" s="1">
        <v>44682</v>
      </c>
      <c r="D1645">
        <v>0</v>
      </c>
      <c r="E1645">
        <v>0</v>
      </c>
      <c r="F1645">
        <v>0</v>
      </c>
      <c r="G1645">
        <v>0</v>
      </c>
      <c r="H1645">
        <v>0</v>
      </c>
      <c r="I1645">
        <v>0</v>
      </c>
      <c r="J1645">
        <v>19</v>
      </c>
      <c r="K1645">
        <v>154.72999999999999</v>
      </c>
      <c r="L1645">
        <v>1677515</v>
      </c>
      <c r="M1645" s="1">
        <v>46233</v>
      </c>
    </row>
    <row r="1646" spans="1:13" x14ac:dyDescent="0.2">
      <c r="A1646" t="s">
        <v>60</v>
      </c>
      <c r="B1646" s="1">
        <v>45869</v>
      </c>
      <c r="C1646" s="1">
        <v>45839</v>
      </c>
      <c r="D1646">
        <v>0</v>
      </c>
      <c r="E1646">
        <v>0</v>
      </c>
      <c r="F1646">
        <v>0</v>
      </c>
      <c r="G1646">
        <v>0</v>
      </c>
      <c r="H1646">
        <v>0</v>
      </c>
      <c r="I1646">
        <v>0</v>
      </c>
      <c r="J1646">
        <v>19</v>
      </c>
      <c r="K1646">
        <v>154.72999999999999</v>
      </c>
      <c r="L1646">
        <v>1677515</v>
      </c>
      <c r="M1646" s="1">
        <v>46233</v>
      </c>
    </row>
    <row r="1647" spans="1:13" x14ac:dyDescent="0.2">
      <c r="A1647" t="s">
        <v>60</v>
      </c>
      <c r="B1647" s="1">
        <v>44561</v>
      </c>
      <c r="C1647" s="1">
        <v>44531</v>
      </c>
      <c r="D1647">
        <v>0</v>
      </c>
      <c r="E1647">
        <v>0</v>
      </c>
      <c r="F1647">
        <v>0</v>
      </c>
      <c r="G1647">
        <v>0</v>
      </c>
      <c r="H1647">
        <v>0</v>
      </c>
      <c r="I1647">
        <v>0</v>
      </c>
      <c r="J1647">
        <v>19</v>
      </c>
      <c r="K1647">
        <v>154.72999999999999</v>
      </c>
      <c r="L1647">
        <v>1677515</v>
      </c>
      <c r="M1647" s="1">
        <v>46233</v>
      </c>
    </row>
    <row r="1648" spans="1:13" x14ac:dyDescent="0.2">
      <c r="A1648" t="s">
        <v>60</v>
      </c>
      <c r="B1648" s="1">
        <v>45504</v>
      </c>
      <c r="C1648" s="1">
        <v>45474</v>
      </c>
      <c r="D1648">
        <v>0</v>
      </c>
      <c r="E1648">
        <v>0</v>
      </c>
      <c r="F1648">
        <v>0</v>
      </c>
      <c r="G1648">
        <v>0</v>
      </c>
      <c r="H1648">
        <v>0</v>
      </c>
      <c r="I1648">
        <v>0</v>
      </c>
      <c r="J1648">
        <v>19</v>
      </c>
      <c r="K1648">
        <v>154.72999999999999</v>
      </c>
      <c r="L1648">
        <v>1677515</v>
      </c>
      <c r="M1648" s="1">
        <v>46233</v>
      </c>
    </row>
    <row r="1649" spans="1:13" x14ac:dyDescent="0.2">
      <c r="A1649" t="s">
        <v>60</v>
      </c>
      <c r="B1649" s="1">
        <v>45260</v>
      </c>
      <c r="C1649" s="1">
        <v>45231</v>
      </c>
      <c r="D1649">
        <v>0</v>
      </c>
      <c r="E1649">
        <v>0</v>
      </c>
      <c r="F1649">
        <v>0</v>
      </c>
      <c r="G1649">
        <v>0</v>
      </c>
      <c r="H1649">
        <v>0</v>
      </c>
      <c r="I1649">
        <v>0</v>
      </c>
      <c r="J1649">
        <v>19</v>
      </c>
      <c r="K1649">
        <v>154.72999999999999</v>
      </c>
      <c r="L1649">
        <v>1677515</v>
      </c>
      <c r="M1649" s="1">
        <v>46233</v>
      </c>
    </row>
    <row r="1650" spans="1:13" x14ac:dyDescent="0.2">
      <c r="A1650" t="s">
        <v>60</v>
      </c>
      <c r="B1650" s="1">
        <v>45596</v>
      </c>
      <c r="C1650" s="1">
        <v>45566</v>
      </c>
      <c r="D1650">
        <v>0</v>
      </c>
      <c r="E1650">
        <v>0</v>
      </c>
      <c r="F1650">
        <v>0</v>
      </c>
      <c r="G1650">
        <v>0</v>
      </c>
      <c r="H1650">
        <v>0</v>
      </c>
      <c r="I1650">
        <v>0</v>
      </c>
      <c r="J1650">
        <v>19</v>
      </c>
      <c r="K1650">
        <v>154.72999999999999</v>
      </c>
      <c r="L1650">
        <v>1677515</v>
      </c>
      <c r="M1650" s="1">
        <v>46233</v>
      </c>
    </row>
    <row r="1651" spans="1:13" x14ac:dyDescent="0.2">
      <c r="A1651" t="s">
        <v>60</v>
      </c>
      <c r="B1651" s="1">
        <v>44592</v>
      </c>
      <c r="C1651" s="1">
        <v>44562</v>
      </c>
      <c r="D1651">
        <v>0</v>
      </c>
      <c r="E1651">
        <v>0</v>
      </c>
      <c r="F1651">
        <v>0</v>
      </c>
      <c r="G1651">
        <v>0</v>
      </c>
      <c r="H1651">
        <v>0</v>
      </c>
      <c r="I1651">
        <v>0</v>
      </c>
      <c r="J1651">
        <v>19</v>
      </c>
      <c r="K1651">
        <v>154.72999999999999</v>
      </c>
      <c r="L1651">
        <v>1677515</v>
      </c>
      <c r="M1651" s="1">
        <v>46233</v>
      </c>
    </row>
    <row r="1652" spans="1:13" x14ac:dyDescent="0.2">
      <c r="A1652" t="s">
        <v>60</v>
      </c>
      <c r="B1652" s="1">
        <v>44865</v>
      </c>
      <c r="C1652" s="1">
        <v>44835</v>
      </c>
      <c r="D1652">
        <v>0</v>
      </c>
      <c r="E1652">
        <v>0</v>
      </c>
      <c r="F1652">
        <v>0</v>
      </c>
      <c r="G1652">
        <v>0</v>
      </c>
      <c r="H1652">
        <v>0</v>
      </c>
      <c r="I1652">
        <v>0</v>
      </c>
      <c r="J1652">
        <v>19</v>
      </c>
      <c r="K1652">
        <v>154.72999999999999</v>
      </c>
      <c r="L1652">
        <v>1677515</v>
      </c>
      <c r="M1652" s="1">
        <v>46233</v>
      </c>
    </row>
    <row r="1653" spans="1:13" x14ac:dyDescent="0.2">
      <c r="A1653" t="s">
        <v>60</v>
      </c>
      <c r="B1653" s="1">
        <v>44500</v>
      </c>
      <c r="C1653" s="1">
        <v>44470</v>
      </c>
      <c r="D1653">
        <v>0</v>
      </c>
      <c r="E1653">
        <v>0</v>
      </c>
      <c r="F1653">
        <v>0</v>
      </c>
      <c r="G1653">
        <v>0</v>
      </c>
      <c r="H1653">
        <v>0</v>
      </c>
      <c r="I1653">
        <v>0</v>
      </c>
      <c r="J1653">
        <v>19</v>
      </c>
      <c r="K1653">
        <v>154.72999999999999</v>
      </c>
      <c r="L1653">
        <v>1677515</v>
      </c>
      <c r="M1653" s="1">
        <v>46233</v>
      </c>
    </row>
    <row r="1654" spans="1:13" x14ac:dyDescent="0.2">
      <c r="A1654" t="s">
        <v>60</v>
      </c>
      <c r="B1654" s="1">
        <v>44620</v>
      </c>
      <c r="C1654" s="1">
        <v>44593</v>
      </c>
      <c r="D1654">
        <v>0</v>
      </c>
      <c r="E1654">
        <v>0</v>
      </c>
      <c r="F1654">
        <v>0</v>
      </c>
      <c r="G1654">
        <v>0</v>
      </c>
      <c r="H1654">
        <v>0</v>
      </c>
      <c r="I1654">
        <v>0</v>
      </c>
      <c r="J1654">
        <v>19</v>
      </c>
      <c r="K1654">
        <v>154.72999999999999</v>
      </c>
      <c r="L1654">
        <v>1677515</v>
      </c>
      <c r="M1654" s="1">
        <v>46233</v>
      </c>
    </row>
    <row r="1655" spans="1:13" x14ac:dyDescent="0.2">
      <c r="A1655" t="s">
        <v>60</v>
      </c>
      <c r="B1655" s="1">
        <v>44742</v>
      </c>
      <c r="C1655" s="1">
        <v>44713</v>
      </c>
      <c r="D1655">
        <v>0</v>
      </c>
      <c r="E1655">
        <v>0</v>
      </c>
      <c r="F1655">
        <v>0</v>
      </c>
      <c r="G1655">
        <v>0</v>
      </c>
      <c r="H1655">
        <v>0</v>
      </c>
      <c r="I1655">
        <v>0</v>
      </c>
      <c r="J1655">
        <v>19</v>
      </c>
      <c r="K1655">
        <v>154.72999999999999</v>
      </c>
      <c r="L1655">
        <v>1677515</v>
      </c>
      <c r="M1655" s="1">
        <v>46233</v>
      </c>
    </row>
    <row r="1656" spans="1:13" x14ac:dyDescent="0.2">
      <c r="A1656" t="s">
        <v>60</v>
      </c>
      <c r="B1656" s="1">
        <v>45930</v>
      </c>
      <c r="C1656" s="1">
        <v>45901</v>
      </c>
      <c r="D1656">
        <v>0</v>
      </c>
      <c r="E1656">
        <v>0</v>
      </c>
      <c r="F1656">
        <v>0</v>
      </c>
      <c r="G1656">
        <v>0</v>
      </c>
      <c r="H1656">
        <v>0</v>
      </c>
      <c r="I1656">
        <v>0</v>
      </c>
      <c r="J1656">
        <v>19</v>
      </c>
      <c r="K1656">
        <v>154.72999999999999</v>
      </c>
      <c r="L1656">
        <v>1677515</v>
      </c>
      <c r="M1656" s="1">
        <v>46233</v>
      </c>
    </row>
    <row r="1657" spans="1:13" x14ac:dyDescent="0.2">
      <c r="A1657" t="s">
        <v>60</v>
      </c>
      <c r="B1657" s="1">
        <v>44227</v>
      </c>
      <c r="C1657" s="1">
        <v>44197</v>
      </c>
      <c r="D1657">
        <v>0</v>
      </c>
      <c r="E1657">
        <v>0</v>
      </c>
      <c r="F1657">
        <v>0</v>
      </c>
      <c r="G1657">
        <v>0</v>
      </c>
      <c r="H1657">
        <v>0</v>
      </c>
      <c r="I1657">
        <v>0</v>
      </c>
      <c r="J1657">
        <v>19</v>
      </c>
      <c r="K1657">
        <v>154.72999999999999</v>
      </c>
      <c r="L1657">
        <v>1677515</v>
      </c>
      <c r="M1657" s="1">
        <v>46233</v>
      </c>
    </row>
    <row r="1658" spans="1:13" x14ac:dyDescent="0.2">
      <c r="A1658" t="s">
        <v>60</v>
      </c>
      <c r="B1658" s="1">
        <v>44377</v>
      </c>
      <c r="C1658" s="1">
        <v>44348</v>
      </c>
      <c r="D1658">
        <v>0</v>
      </c>
      <c r="E1658">
        <v>0</v>
      </c>
      <c r="F1658">
        <v>0</v>
      </c>
      <c r="G1658">
        <v>0</v>
      </c>
      <c r="H1658">
        <v>0</v>
      </c>
      <c r="I1658">
        <v>0</v>
      </c>
      <c r="J1658">
        <v>19</v>
      </c>
      <c r="K1658">
        <v>154.72999999999999</v>
      </c>
      <c r="L1658">
        <v>1677515</v>
      </c>
      <c r="M1658" s="1">
        <v>46233</v>
      </c>
    </row>
    <row r="1659" spans="1:13" x14ac:dyDescent="0.2">
      <c r="A1659" t="s">
        <v>60</v>
      </c>
      <c r="B1659" s="1">
        <v>44651</v>
      </c>
      <c r="C1659" s="1">
        <v>44621</v>
      </c>
      <c r="D1659">
        <v>0</v>
      </c>
      <c r="E1659">
        <v>0</v>
      </c>
      <c r="F1659">
        <v>0</v>
      </c>
      <c r="G1659">
        <v>0</v>
      </c>
      <c r="H1659">
        <v>0</v>
      </c>
      <c r="I1659">
        <v>0</v>
      </c>
      <c r="J1659">
        <v>19</v>
      </c>
      <c r="K1659">
        <v>154.72999999999999</v>
      </c>
      <c r="L1659">
        <v>1677515</v>
      </c>
      <c r="M1659" s="1">
        <v>46233</v>
      </c>
    </row>
    <row r="1660" spans="1:13" x14ac:dyDescent="0.2">
      <c r="A1660" t="s">
        <v>60</v>
      </c>
      <c r="B1660" s="1">
        <v>45016</v>
      </c>
      <c r="C1660" s="1">
        <v>44986</v>
      </c>
      <c r="D1660">
        <v>0</v>
      </c>
      <c r="E1660">
        <v>0</v>
      </c>
      <c r="F1660">
        <v>0</v>
      </c>
      <c r="G1660">
        <v>0</v>
      </c>
      <c r="H1660">
        <v>0</v>
      </c>
      <c r="I1660">
        <v>0</v>
      </c>
      <c r="J1660">
        <v>19</v>
      </c>
      <c r="K1660">
        <v>154.72999999999999</v>
      </c>
      <c r="L1660">
        <v>1677515</v>
      </c>
      <c r="M1660" s="1">
        <v>46233</v>
      </c>
    </row>
    <row r="1661" spans="1:13" x14ac:dyDescent="0.2">
      <c r="A1661" t="s">
        <v>60</v>
      </c>
      <c r="B1661" s="1">
        <v>46053</v>
      </c>
      <c r="C1661" s="1">
        <v>46023</v>
      </c>
      <c r="D1661">
        <v>0</v>
      </c>
      <c r="E1661">
        <v>0</v>
      </c>
      <c r="F1661">
        <v>0</v>
      </c>
      <c r="G1661">
        <v>0</v>
      </c>
      <c r="H1661">
        <v>0</v>
      </c>
      <c r="I1661">
        <v>0</v>
      </c>
      <c r="J1661">
        <v>19</v>
      </c>
      <c r="K1661">
        <v>154.72999999999999</v>
      </c>
      <c r="L1661">
        <v>1677515</v>
      </c>
      <c r="M1661" s="1">
        <v>46233</v>
      </c>
    </row>
    <row r="1662" spans="1:13" x14ac:dyDescent="0.2">
      <c r="A1662" t="s">
        <v>60</v>
      </c>
      <c r="B1662" s="1">
        <v>44895</v>
      </c>
      <c r="C1662" s="1">
        <v>44866</v>
      </c>
      <c r="D1662">
        <v>0</v>
      </c>
      <c r="E1662">
        <v>0</v>
      </c>
      <c r="F1662">
        <v>0</v>
      </c>
      <c r="G1662">
        <v>0</v>
      </c>
      <c r="H1662">
        <v>0</v>
      </c>
      <c r="I1662">
        <v>0</v>
      </c>
      <c r="J1662">
        <v>19</v>
      </c>
      <c r="K1662">
        <v>154.72999999999999</v>
      </c>
      <c r="L1662">
        <v>1677515</v>
      </c>
      <c r="M1662" s="1">
        <v>46233</v>
      </c>
    </row>
    <row r="1663" spans="1:13" x14ac:dyDescent="0.2">
      <c r="A1663" t="s">
        <v>60</v>
      </c>
      <c r="B1663" s="1">
        <v>46142</v>
      </c>
      <c r="C1663" s="1">
        <v>46113</v>
      </c>
      <c r="D1663">
        <v>0</v>
      </c>
      <c r="E1663">
        <v>0</v>
      </c>
      <c r="F1663">
        <v>0</v>
      </c>
      <c r="G1663">
        <v>0</v>
      </c>
      <c r="H1663">
        <v>0</v>
      </c>
      <c r="I1663">
        <v>0</v>
      </c>
      <c r="J1663">
        <v>19</v>
      </c>
      <c r="K1663">
        <v>154.72999999999999</v>
      </c>
      <c r="L1663">
        <v>1677515</v>
      </c>
      <c r="M1663" s="1">
        <v>46233</v>
      </c>
    </row>
    <row r="1664" spans="1:13" x14ac:dyDescent="0.2">
      <c r="A1664" t="s">
        <v>60</v>
      </c>
      <c r="B1664" s="1">
        <v>45199</v>
      </c>
      <c r="C1664" s="1">
        <v>45170</v>
      </c>
      <c r="D1664">
        <v>0</v>
      </c>
      <c r="E1664">
        <v>0</v>
      </c>
      <c r="F1664">
        <v>0</v>
      </c>
      <c r="G1664">
        <v>0</v>
      </c>
      <c r="H1664">
        <v>0</v>
      </c>
      <c r="I1664">
        <v>0</v>
      </c>
      <c r="J1664">
        <v>19</v>
      </c>
      <c r="K1664">
        <v>154.72999999999999</v>
      </c>
      <c r="L1664">
        <v>1677515</v>
      </c>
      <c r="M1664" s="1">
        <v>46233</v>
      </c>
    </row>
    <row r="1665" spans="1:13" x14ac:dyDescent="0.2">
      <c r="A1665" t="s">
        <v>60</v>
      </c>
      <c r="B1665" s="1">
        <v>44255</v>
      </c>
      <c r="C1665" s="1">
        <v>44228</v>
      </c>
      <c r="D1665">
        <v>0</v>
      </c>
      <c r="E1665">
        <v>0</v>
      </c>
      <c r="F1665">
        <v>0</v>
      </c>
      <c r="G1665">
        <v>0</v>
      </c>
      <c r="H1665">
        <v>0</v>
      </c>
      <c r="I1665">
        <v>0</v>
      </c>
      <c r="J1665">
        <v>19</v>
      </c>
      <c r="K1665">
        <v>154.72999999999999</v>
      </c>
      <c r="L1665">
        <v>1677515</v>
      </c>
      <c r="M1665" s="1">
        <v>46233</v>
      </c>
    </row>
    <row r="1666" spans="1:13" x14ac:dyDescent="0.2">
      <c r="A1666" t="s">
        <v>60</v>
      </c>
      <c r="B1666" s="1">
        <v>44439</v>
      </c>
      <c r="C1666" s="1">
        <v>44409</v>
      </c>
      <c r="D1666">
        <v>0</v>
      </c>
      <c r="E1666">
        <v>0</v>
      </c>
      <c r="F1666">
        <v>0</v>
      </c>
      <c r="G1666">
        <v>0</v>
      </c>
      <c r="H1666">
        <v>0</v>
      </c>
      <c r="I1666">
        <v>0</v>
      </c>
      <c r="J1666">
        <v>19</v>
      </c>
      <c r="K1666">
        <v>154.72999999999999</v>
      </c>
      <c r="L1666">
        <v>1677515</v>
      </c>
      <c r="M1666" s="1">
        <v>46233</v>
      </c>
    </row>
    <row r="1667" spans="1:13" x14ac:dyDescent="0.2">
      <c r="A1667" t="s">
        <v>60</v>
      </c>
      <c r="B1667" s="1">
        <v>44316</v>
      </c>
      <c r="C1667" s="1">
        <v>44287</v>
      </c>
      <c r="D1667">
        <v>0</v>
      </c>
      <c r="E1667">
        <v>0</v>
      </c>
      <c r="F1667">
        <v>0</v>
      </c>
      <c r="G1667">
        <v>0</v>
      </c>
      <c r="H1667">
        <v>0</v>
      </c>
      <c r="I1667">
        <v>0</v>
      </c>
      <c r="J1667">
        <v>19</v>
      </c>
      <c r="K1667">
        <v>154.72999999999999</v>
      </c>
      <c r="L1667">
        <v>1677515</v>
      </c>
      <c r="M1667" s="1">
        <v>46233</v>
      </c>
    </row>
    <row r="1668" spans="1:13" x14ac:dyDescent="0.2">
      <c r="A1668" t="s">
        <v>60</v>
      </c>
      <c r="B1668" s="1">
        <v>45900</v>
      </c>
      <c r="C1668" s="1">
        <v>45870</v>
      </c>
      <c r="D1668">
        <v>0</v>
      </c>
      <c r="E1668">
        <v>0</v>
      </c>
      <c r="F1668">
        <v>0</v>
      </c>
      <c r="G1668">
        <v>0</v>
      </c>
      <c r="H1668">
        <v>0</v>
      </c>
      <c r="I1668">
        <v>0</v>
      </c>
      <c r="J1668">
        <v>19</v>
      </c>
      <c r="K1668">
        <v>154.72999999999999</v>
      </c>
      <c r="L1668">
        <v>1677515</v>
      </c>
      <c r="M1668" s="1">
        <v>46233</v>
      </c>
    </row>
    <row r="1669" spans="1:13" x14ac:dyDescent="0.2">
      <c r="A1669" t="s">
        <v>60</v>
      </c>
      <c r="B1669" s="1">
        <v>44530</v>
      </c>
      <c r="C1669" s="1">
        <v>44501</v>
      </c>
      <c r="D1669">
        <v>0</v>
      </c>
      <c r="E1669">
        <v>0</v>
      </c>
      <c r="F1669">
        <v>0</v>
      </c>
      <c r="G1669">
        <v>0</v>
      </c>
      <c r="H1669">
        <v>0</v>
      </c>
      <c r="I1669">
        <v>0</v>
      </c>
      <c r="J1669">
        <v>19</v>
      </c>
      <c r="K1669">
        <v>154.72999999999999</v>
      </c>
      <c r="L1669">
        <v>1677515</v>
      </c>
      <c r="M1669" s="1">
        <v>46233</v>
      </c>
    </row>
    <row r="1670" spans="1:13" x14ac:dyDescent="0.2">
      <c r="A1670" t="s">
        <v>60</v>
      </c>
      <c r="B1670" s="1">
        <v>45412</v>
      </c>
      <c r="C1670" s="1">
        <v>45383</v>
      </c>
      <c r="D1670">
        <v>0</v>
      </c>
      <c r="E1670">
        <v>0</v>
      </c>
      <c r="F1670">
        <v>0</v>
      </c>
      <c r="G1670">
        <v>0</v>
      </c>
      <c r="H1670">
        <v>0</v>
      </c>
      <c r="I1670">
        <v>0</v>
      </c>
      <c r="J1670">
        <v>19</v>
      </c>
      <c r="K1670">
        <v>154.72999999999999</v>
      </c>
      <c r="L1670">
        <v>1677515</v>
      </c>
      <c r="M1670" s="1">
        <v>46233</v>
      </c>
    </row>
    <row r="1671" spans="1:13" x14ac:dyDescent="0.2">
      <c r="A1671" t="s">
        <v>60</v>
      </c>
      <c r="B1671" s="1">
        <v>45535</v>
      </c>
      <c r="C1671" s="1">
        <v>45505</v>
      </c>
      <c r="D1671">
        <v>0</v>
      </c>
      <c r="E1671">
        <v>0</v>
      </c>
      <c r="F1671">
        <v>0</v>
      </c>
      <c r="G1671">
        <v>0</v>
      </c>
      <c r="H1671">
        <v>0</v>
      </c>
      <c r="I1671">
        <v>0</v>
      </c>
      <c r="J1671">
        <v>19</v>
      </c>
      <c r="K1671">
        <v>154.72999999999999</v>
      </c>
      <c r="L1671">
        <v>1677515</v>
      </c>
      <c r="M1671" s="1">
        <v>46233</v>
      </c>
    </row>
    <row r="1672" spans="1:13" x14ac:dyDescent="0.2">
      <c r="A1672" t="s">
        <v>60</v>
      </c>
      <c r="B1672" s="1">
        <v>45657</v>
      </c>
      <c r="C1672" s="1">
        <v>45627</v>
      </c>
      <c r="D1672">
        <v>0</v>
      </c>
      <c r="E1672">
        <v>0</v>
      </c>
      <c r="F1672">
        <v>0</v>
      </c>
      <c r="G1672">
        <v>0</v>
      </c>
      <c r="H1672">
        <v>0</v>
      </c>
      <c r="I1672">
        <v>0</v>
      </c>
      <c r="J1672">
        <v>19</v>
      </c>
      <c r="K1672">
        <v>154.72999999999999</v>
      </c>
      <c r="L1672">
        <v>1677515</v>
      </c>
      <c r="M1672" s="1">
        <v>46233</v>
      </c>
    </row>
    <row r="1673" spans="1:13" x14ac:dyDescent="0.2">
      <c r="A1673" t="s">
        <v>60</v>
      </c>
      <c r="B1673" s="1">
        <v>46203</v>
      </c>
      <c r="C1673" s="1">
        <v>46174</v>
      </c>
      <c r="D1673">
        <v>0</v>
      </c>
      <c r="E1673">
        <v>0</v>
      </c>
      <c r="F1673">
        <v>0</v>
      </c>
      <c r="G1673">
        <v>0</v>
      </c>
      <c r="H1673">
        <v>0</v>
      </c>
      <c r="I1673">
        <v>0</v>
      </c>
      <c r="J1673">
        <v>19</v>
      </c>
      <c r="K1673">
        <v>154.72999999999999</v>
      </c>
      <c r="L1673">
        <v>1677515</v>
      </c>
      <c r="M1673" s="1">
        <v>46233</v>
      </c>
    </row>
    <row r="1674" spans="1:13" x14ac:dyDescent="0.2">
      <c r="A1674" t="s">
        <v>60</v>
      </c>
      <c r="B1674" s="1">
        <v>44286</v>
      </c>
      <c r="C1674" s="1">
        <v>44256</v>
      </c>
      <c r="D1674">
        <v>0</v>
      </c>
      <c r="E1674">
        <v>0</v>
      </c>
      <c r="F1674">
        <v>0</v>
      </c>
      <c r="G1674">
        <v>0</v>
      </c>
      <c r="H1674">
        <v>0</v>
      </c>
      <c r="I1674">
        <v>0</v>
      </c>
      <c r="J1674">
        <v>19</v>
      </c>
      <c r="K1674">
        <v>154.72999999999999</v>
      </c>
      <c r="L1674">
        <v>1677515</v>
      </c>
      <c r="M1674" s="1">
        <v>46233</v>
      </c>
    </row>
    <row r="1675" spans="1:13" x14ac:dyDescent="0.2">
      <c r="A1675" t="s">
        <v>60</v>
      </c>
      <c r="B1675" s="1">
        <v>45473</v>
      </c>
      <c r="C1675" s="1">
        <v>45444</v>
      </c>
      <c r="D1675">
        <v>0</v>
      </c>
      <c r="E1675">
        <v>0</v>
      </c>
      <c r="F1675">
        <v>0</v>
      </c>
      <c r="G1675">
        <v>0</v>
      </c>
      <c r="H1675">
        <v>0</v>
      </c>
      <c r="I1675">
        <v>0</v>
      </c>
      <c r="J1675">
        <v>19</v>
      </c>
      <c r="K1675">
        <v>154.72999999999999</v>
      </c>
      <c r="L1675">
        <v>1677515</v>
      </c>
      <c r="M1675" s="1">
        <v>46233</v>
      </c>
    </row>
    <row r="1676" spans="1:13" x14ac:dyDescent="0.2">
      <c r="A1676" t="s">
        <v>60</v>
      </c>
      <c r="B1676" s="1">
        <v>45808</v>
      </c>
      <c r="C1676" s="1">
        <v>45778</v>
      </c>
      <c r="D1676">
        <v>0</v>
      </c>
      <c r="E1676">
        <v>0</v>
      </c>
      <c r="F1676">
        <v>0</v>
      </c>
      <c r="G1676">
        <v>0</v>
      </c>
      <c r="H1676">
        <v>0</v>
      </c>
      <c r="I1676">
        <v>0</v>
      </c>
      <c r="J1676">
        <v>19</v>
      </c>
      <c r="K1676">
        <v>154.72999999999999</v>
      </c>
      <c r="L1676">
        <v>1677515</v>
      </c>
      <c r="M1676" s="1">
        <v>46233</v>
      </c>
    </row>
    <row r="1677" spans="1:13" x14ac:dyDescent="0.2">
      <c r="A1677" t="s">
        <v>60</v>
      </c>
      <c r="B1677" s="1">
        <v>45230</v>
      </c>
      <c r="C1677" s="1">
        <v>45200</v>
      </c>
      <c r="D1677">
        <v>0</v>
      </c>
      <c r="E1677">
        <v>0</v>
      </c>
      <c r="F1677">
        <v>0</v>
      </c>
      <c r="G1677">
        <v>0</v>
      </c>
      <c r="H1677">
        <v>0</v>
      </c>
      <c r="I1677">
        <v>0</v>
      </c>
      <c r="J1677">
        <v>19</v>
      </c>
      <c r="K1677">
        <v>154.72999999999999</v>
      </c>
      <c r="L1677">
        <v>1677515</v>
      </c>
      <c r="M1677" s="1">
        <v>46233</v>
      </c>
    </row>
    <row r="1678" spans="1:13" x14ac:dyDescent="0.2">
      <c r="A1678" t="s">
        <v>60</v>
      </c>
      <c r="B1678" s="1">
        <v>45716</v>
      </c>
      <c r="C1678" s="1">
        <v>45689</v>
      </c>
      <c r="D1678">
        <v>0</v>
      </c>
      <c r="E1678">
        <v>0</v>
      </c>
      <c r="F1678">
        <v>0</v>
      </c>
      <c r="G1678">
        <v>0</v>
      </c>
      <c r="H1678">
        <v>0</v>
      </c>
      <c r="I1678">
        <v>0</v>
      </c>
      <c r="J1678">
        <v>19</v>
      </c>
      <c r="K1678">
        <v>154.72999999999999</v>
      </c>
      <c r="L1678">
        <v>1677515</v>
      </c>
      <c r="M1678" s="1">
        <v>46233</v>
      </c>
    </row>
    <row r="1679" spans="1:13" x14ac:dyDescent="0.2">
      <c r="A1679" t="s">
        <v>60</v>
      </c>
      <c r="B1679" s="1">
        <v>45443</v>
      </c>
      <c r="C1679" s="1">
        <v>45413</v>
      </c>
      <c r="D1679">
        <v>0</v>
      </c>
      <c r="E1679">
        <v>0</v>
      </c>
      <c r="F1679">
        <v>0</v>
      </c>
      <c r="G1679">
        <v>0</v>
      </c>
      <c r="H1679">
        <v>0</v>
      </c>
      <c r="I1679">
        <v>0</v>
      </c>
      <c r="J1679">
        <v>19</v>
      </c>
      <c r="K1679">
        <v>154.72999999999999</v>
      </c>
      <c r="L1679">
        <v>1677515</v>
      </c>
      <c r="M1679" s="1">
        <v>46233</v>
      </c>
    </row>
    <row r="1680" spans="1:13" x14ac:dyDescent="0.2">
      <c r="A1680" t="s">
        <v>60</v>
      </c>
      <c r="B1680" s="1">
        <v>45747</v>
      </c>
      <c r="C1680" s="1">
        <v>45717</v>
      </c>
      <c r="D1680">
        <v>0</v>
      </c>
      <c r="E1680">
        <v>0</v>
      </c>
      <c r="F1680">
        <v>0</v>
      </c>
      <c r="G1680">
        <v>0</v>
      </c>
      <c r="H1680">
        <v>0</v>
      </c>
      <c r="I1680">
        <v>0</v>
      </c>
      <c r="J1680">
        <v>19</v>
      </c>
      <c r="K1680">
        <v>154.72999999999999</v>
      </c>
      <c r="L1680">
        <v>1677515</v>
      </c>
      <c r="M1680" s="1">
        <v>46233</v>
      </c>
    </row>
    <row r="1681" spans="1:13" x14ac:dyDescent="0.2">
      <c r="A1681" t="s">
        <v>60</v>
      </c>
      <c r="B1681" s="1">
        <v>45961</v>
      </c>
      <c r="C1681" s="1">
        <v>45931</v>
      </c>
      <c r="D1681">
        <v>0</v>
      </c>
      <c r="E1681">
        <v>0</v>
      </c>
      <c r="F1681">
        <v>0</v>
      </c>
      <c r="G1681">
        <v>0</v>
      </c>
      <c r="H1681">
        <v>0</v>
      </c>
      <c r="I1681">
        <v>0</v>
      </c>
      <c r="J1681">
        <v>19</v>
      </c>
      <c r="K1681">
        <v>154.72999999999999</v>
      </c>
      <c r="L1681">
        <v>1677515</v>
      </c>
      <c r="M1681" s="1">
        <v>46233</v>
      </c>
    </row>
    <row r="1682" spans="1:13" x14ac:dyDescent="0.2">
      <c r="A1682" t="s">
        <v>60</v>
      </c>
      <c r="B1682" s="1">
        <v>45046</v>
      </c>
      <c r="C1682" s="1">
        <v>45017</v>
      </c>
      <c r="D1682">
        <v>0</v>
      </c>
      <c r="E1682">
        <v>0</v>
      </c>
      <c r="F1682">
        <v>0</v>
      </c>
      <c r="G1682">
        <v>0</v>
      </c>
      <c r="H1682">
        <v>0</v>
      </c>
      <c r="I1682">
        <v>0</v>
      </c>
      <c r="J1682">
        <v>19</v>
      </c>
      <c r="K1682">
        <v>154.72999999999999</v>
      </c>
      <c r="L1682">
        <v>1677515</v>
      </c>
      <c r="M1682" s="1">
        <v>46233</v>
      </c>
    </row>
    <row r="1683" spans="1:13" x14ac:dyDescent="0.2">
      <c r="A1683" t="s">
        <v>60</v>
      </c>
      <c r="B1683" s="1">
        <v>44347</v>
      </c>
      <c r="C1683" s="1">
        <v>44317</v>
      </c>
      <c r="D1683">
        <v>0</v>
      </c>
      <c r="E1683">
        <v>0</v>
      </c>
      <c r="F1683">
        <v>0</v>
      </c>
      <c r="G1683">
        <v>0</v>
      </c>
      <c r="H1683">
        <v>0</v>
      </c>
      <c r="I1683">
        <v>0</v>
      </c>
      <c r="J1683">
        <v>19</v>
      </c>
      <c r="K1683">
        <v>154.72999999999999</v>
      </c>
      <c r="L1683">
        <v>1677515</v>
      </c>
      <c r="M1683" s="1">
        <v>46233</v>
      </c>
    </row>
    <row r="1684" spans="1:13" x14ac:dyDescent="0.2">
      <c r="A1684" t="s">
        <v>60</v>
      </c>
      <c r="B1684" s="1">
        <v>45351</v>
      </c>
      <c r="C1684" s="1">
        <v>45323</v>
      </c>
      <c r="D1684">
        <v>0</v>
      </c>
      <c r="E1684">
        <v>0</v>
      </c>
      <c r="F1684">
        <v>0</v>
      </c>
      <c r="G1684">
        <v>0</v>
      </c>
      <c r="H1684">
        <v>0</v>
      </c>
      <c r="I1684">
        <v>0</v>
      </c>
      <c r="J1684">
        <v>19</v>
      </c>
      <c r="K1684">
        <v>154.72999999999999</v>
      </c>
      <c r="L1684">
        <v>1677515</v>
      </c>
      <c r="M1684" s="1">
        <v>46233</v>
      </c>
    </row>
    <row r="1685" spans="1:13" x14ac:dyDescent="0.2">
      <c r="A1685" t="s">
        <v>60</v>
      </c>
      <c r="B1685" s="1">
        <v>45991</v>
      </c>
      <c r="C1685" s="1">
        <v>45962</v>
      </c>
      <c r="D1685">
        <v>0</v>
      </c>
      <c r="E1685">
        <v>0</v>
      </c>
      <c r="F1685">
        <v>0</v>
      </c>
      <c r="G1685">
        <v>0</v>
      </c>
      <c r="H1685">
        <v>0</v>
      </c>
      <c r="I1685">
        <v>0</v>
      </c>
      <c r="J1685">
        <v>19</v>
      </c>
      <c r="K1685">
        <v>154.72999999999999</v>
      </c>
      <c r="L1685">
        <v>1677515</v>
      </c>
      <c r="M1685" s="1">
        <v>46233</v>
      </c>
    </row>
    <row r="1686" spans="1:13" x14ac:dyDescent="0.2">
      <c r="A1686" t="s">
        <v>60</v>
      </c>
      <c r="B1686" s="1">
        <v>46173</v>
      </c>
      <c r="C1686" s="1">
        <v>46143</v>
      </c>
      <c r="D1686">
        <v>0</v>
      </c>
      <c r="E1686">
        <v>0</v>
      </c>
      <c r="F1686">
        <v>0</v>
      </c>
      <c r="G1686">
        <v>0</v>
      </c>
      <c r="H1686">
        <v>0</v>
      </c>
      <c r="I1686">
        <v>0</v>
      </c>
      <c r="J1686">
        <v>19</v>
      </c>
      <c r="K1686">
        <v>154.72999999999999</v>
      </c>
      <c r="L1686">
        <v>1677515</v>
      </c>
      <c r="M1686" s="1">
        <v>46233</v>
      </c>
    </row>
    <row r="1687" spans="1:13" x14ac:dyDescent="0.2">
      <c r="A1687" t="s">
        <v>60</v>
      </c>
      <c r="B1687" s="1">
        <v>44804</v>
      </c>
      <c r="C1687" s="1">
        <v>44774</v>
      </c>
      <c r="D1687">
        <v>0</v>
      </c>
      <c r="E1687">
        <v>0</v>
      </c>
      <c r="F1687">
        <v>0</v>
      </c>
      <c r="G1687">
        <v>0</v>
      </c>
      <c r="H1687">
        <v>0</v>
      </c>
      <c r="I1687">
        <v>0</v>
      </c>
      <c r="J1687">
        <v>19</v>
      </c>
      <c r="K1687">
        <v>154.72999999999999</v>
      </c>
      <c r="L1687">
        <v>1677515</v>
      </c>
      <c r="M1687" s="1">
        <v>46233</v>
      </c>
    </row>
    <row r="1688" spans="1:13" x14ac:dyDescent="0.2">
      <c r="A1688" t="s">
        <v>60</v>
      </c>
      <c r="B1688" s="1">
        <v>44681</v>
      </c>
      <c r="C1688" s="1">
        <v>44652</v>
      </c>
      <c r="D1688">
        <v>0</v>
      </c>
      <c r="E1688">
        <v>0</v>
      </c>
      <c r="F1688">
        <v>0</v>
      </c>
      <c r="G1688">
        <v>0</v>
      </c>
      <c r="H1688">
        <v>0</v>
      </c>
      <c r="I1688">
        <v>0</v>
      </c>
      <c r="J1688">
        <v>19</v>
      </c>
      <c r="K1688">
        <v>154.72999999999999</v>
      </c>
      <c r="L1688">
        <v>1677515</v>
      </c>
      <c r="M1688" s="1">
        <v>46233</v>
      </c>
    </row>
    <row r="1689" spans="1:13" x14ac:dyDescent="0.2">
      <c r="A1689" t="s">
        <v>60</v>
      </c>
      <c r="B1689" s="1">
        <v>44469</v>
      </c>
      <c r="C1689" s="1">
        <v>44440</v>
      </c>
      <c r="D1689">
        <v>0</v>
      </c>
      <c r="E1689">
        <v>0</v>
      </c>
      <c r="F1689">
        <v>0</v>
      </c>
      <c r="G1689">
        <v>0</v>
      </c>
      <c r="H1689">
        <v>0</v>
      </c>
      <c r="I1689">
        <v>0</v>
      </c>
      <c r="J1689">
        <v>19</v>
      </c>
      <c r="K1689">
        <v>154.72999999999999</v>
      </c>
      <c r="L1689">
        <v>1677515</v>
      </c>
      <c r="M1689" s="1">
        <v>46233</v>
      </c>
    </row>
    <row r="1690" spans="1:13" x14ac:dyDescent="0.2">
      <c r="A1690" t="s">
        <v>60</v>
      </c>
      <c r="B1690" s="1">
        <v>45138</v>
      </c>
      <c r="C1690" s="1">
        <v>45108</v>
      </c>
      <c r="D1690">
        <v>0</v>
      </c>
      <c r="E1690">
        <v>0</v>
      </c>
      <c r="F1690">
        <v>0</v>
      </c>
      <c r="G1690">
        <v>0</v>
      </c>
      <c r="H1690">
        <v>0</v>
      </c>
      <c r="I1690">
        <v>0</v>
      </c>
      <c r="J1690">
        <v>19</v>
      </c>
      <c r="K1690">
        <v>154.72999999999999</v>
      </c>
      <c r="L1690">
        <v>1677515</v>
      </c>
      <c r="M1690" s="1">
        <v>46233</v>
      </c>
    </row>
    <row r="1691" spans="1:13" x14ac:dyDescent="0.2">
      <c r="A1691" t="s">
        <v>60</v>
      </c>
      <c r="B1691" s="1">
        <v>45322</v>
      </c>
      <c r="C1691" s="1">
        <v>45292</v>
      </c>
      <c r="D1691">
        <v>0</v>
      </c>
      <c r="E1691">
        <v>0</v>
      </c>
      <c r="F1691">
        <v>0</v>
      </c>
      <c r="G1691">
        <v>0</v>
      </c>
      <c r="H1691">
        <v>0</v>
      </c>
      <c r="I1691">
        <v>0</v>
      </c>
      <c r="J1691">
        <v>19</v>
      </c>
      <c r="K1691">
        <v>154.72999999999999</v>
      </c>
      <c r="L1691">
        <v>1677515</v>
      </c>
      <c r="M1691" s="1">
        <v>46233</v>
      </c>
    </row>
    <row r="1692" spans="1:13" x14ac:dyDescent="0.2">
      <c r="A1692" t="s">
        <v>60</v>
      </c>
      <c r="B1692" s="1">
        <v>45626</v>
      </c>
      <c r="C1692" s="1">
        <v>45597</v>
      </c>
      <c r="D1692">
        <v>0</v>
      </c>
      <c r="E1692">
        <v>0</v>
      </c>
      <c r="F1692">
        <v>0</v>
      </c>
      <c r="G1692">
        <v>0</v>
      </c>
      <c r="H1692">
        <v>0</v>
      </c>
      <c r="I1692">
        <v>0</v>
      </c>
      <c r="J1692">
        <v>19</v>
      </c>
      <c r="K1692">
        <v>154.72999999999999</v>
      </c>
      <c r="L1692">
        <v>1677515</v>
      </c>
      <c r="M1692" s="1">
        <v>46233</v>
      </c>
    </row>
    <row r="1693" spans="1:13" x14ac:dyDescent="0.2">
      <c r="A1693" t="s">
        <v>60</v>
      </c>
      <c r="B1693" s="1">
        <v>46081</v>
      </c>
      <c r="C1693" s="1">
        <v>46054</v>
      </c>
      <c r="D1693">
        <v>0</v>
      </c>
      <c r="E1693">
        <v>0</v>
      </c>
      <c r="F1693">
        <v>0</v>
      </c>
      <c r="G1693">
        <v>0</v>
      </c>
      <c r="H1693">
        <v>0</v>
      </c>
      <c r="I1693">
        <v>0</v>
      </c>
      <c r="J1693">
        <v>19</v>
      </c>
      <c r="K1693">
        <v>154.72999999999999</v>
      </c>
      <c r="L1693">
        <v>1677515</v>
      </c>
      <c r="M1693" s="1">
        <v>46233</v>
      </c>
    </row>
    <row r="1694" spans="1:13" x14ac:dyDescent="0.2">
      <c r="A1694" t="s">
        <v>60</v>
      </c>
      <c r="B1694" s="1">
        <v>44773</v>
      </c>
      <c r="C1694" s="1">
        <v>44743</v>
      </c>
      <c r="D1694">
        <v>0</v>
      </c>
      <c r="E1694">
        <v>0</v>
      </c>
      <c r="F1694">
        <v>0</v>
      </c>
      <c r="G1694">
        <v>0</v>
      </c>
      <c r="H1694">
        <v>0</v>
      </c>
      <c r="I1694">
        <v>0</v>
      </c>
      <c r="J1694">
        <v>19</v>
      </c>
      <c r="K1694">
        <v>154.72999999999999</v>
      </c>
      <c r="L1694">
        <v>1677515</v>
      </c>
      <c r="M1694" s="1">
        <v>46233</v>
      </c>
    </row>
    <row r="1695" spans="1:13" x14ac:dyDescent="0.2">
      <c r="A1695" t="s">
        <v>60</v>
      </c>
      <c r="B1695" s="1">
        <v>44957</v>
      </c>
      <c r="C1695" s="1">
        <v>44927</v>
      </c>
      <c r="D1695">
        <v>0</v>
      </c>
      <c r="E1695">
        <v>0</v>
      </c>
      <c r="F1695">
        <v>0</v>
      </c>
      <c r="G1695">
        <v>0</v>
      </c>
      <c r="H1695">
        <v>0</v>
      </c>
      <c r="I1695">
        <v>0</v>
      </c>
      <c r="J1695">
        <v>19</v>
      </c>
      <c r="K1695">
        <v>154.72999999999999</v>
      </c>
      <c r="L1695">
        <v>1677515</v>
      </c>
      <c r="M1695" s="1">
        <v>46233</v>
      </c>
    </row>
    <row r="1696" spans="1:13" x14ac:dyDescent="0.2">
      <c r="A1696" t="s">
        <v>60</v>
      </c>
      <c r="B1696" s="1">
        <v>45107</v>
      </c>
      <c r="C1696" s="1">
        <v>45078</v>
      </c>
      <c r="D1696">
        <v>0</v>
      </c>
      <c r="E1696">
        <v>0</v>
      </c>
      <c r="F1696">
        <v>0</v>
      </c>
      <c r="G1696">
        <v>0</v>
      </c>
      <c r="H1696">
        <v>0</v>
      </c>
      <c r="I1696">
        <v>0</v>
      </c>
      <c r="J1696">
        <v>19</v>
      </c>
      <c r="K1696">
        <v>154.72999999999999</v>
      </c>
      <c r="L1696">
        <v>1677515</v>
      </c>
      <c r="M1696" s="1">
        <v>46233</v>
      </c>
    </row>
    <row r="1697" spans="1:13" x14ac:dyDescent="0.2">
      <c r="A1697" t="s">
        <v>60</v>
      </c>
      <c r="B1697" s="1">
        <v>45382</v>
      </c>
      <c r="C1697" s="1">
        <v>45352</v>
      </c>
      <c r="D1697">
        <v>0</v>
      </c>
      <c r="E1697">
        <v>0</v>
      </c>
      <c r="F1697">
        <v>0</v>
      </c>
      <c r="G1697">
        <v>0</v>
      </c>
      <c r="H1697">
        <v>0</v>
      </c>
      <c r="I1697">
        <v>0</v>
      </c>
      <c r="J1697">
        <v>19</v>
      </c>
      <c r="K1697">
        <v>154.72999999999999</v>
      </c>
      <c r="L1697">
        <v>1677515</v>
      </c>
      <c r="M1697" s="1">
        <v>46233</v>
      </c>
    </row>
    <row r="1698" spans="1:13" x14ac:dyDescent="0.2">
      <c r="A1698" t="s">
        <v>60</v>
      </c>
      <c r="B1698" s="1">
        <v>45777</v>
      </c>
      <c r="C1698" s="1">
        <v>45748</v>
      </c>
      <c r="D1698">
        <v>0</v>
      </c>
      <c r="E1698">
        <v>0</v>
      </c>
      <c r="F1698">
        <v>0</v>
      </c>
      <c r="G1698">
        <v>0</v>
      </c>
      <c r="H1698">
        <v>0</v>
      </c>
      <c r="I1698">
        <v>0</v>
      </c>
      <c r="J1698">
        <v>19</v>
      </c>
      <c r="K1698">
        <v>154.72999999999999</v>
      </c>
      <c r="L1698">
        <v>1677515</v>
      </c>
      <c r="M1698" s="1">
        <v>46233</v>
      </c>
    </row>
    <row r="1699" spans="1:13" x14ac:dyDescent="0.2">
      <c r="A1699" t="s">
        <v>60</v>
      </c>
      <c r="B1699" s="1">
        <v>46112</v>
      </c>
      <c r="C1699" s="1">
        <v>46082</v>
      </c>
      <c r="D1699">
        <v>0</v>
      </c>
      <c r="E1699">
        <v>0</v>
      </c>
      <c r="F1699">
        <v>0</v>
      </c>
      <c r="G1699">
        <v>0</v>
      </c>
      <c r="H1699">
        <v>0</v>
      </c>
      <c r="I1699">
        <v>0</v>
      </c>
      <c r="J1699">
        <v>19</v>
      </c>
      <c r="K1699">
        <v>154.72999999999999</v>
      </c>
      <c r="L1699">
        <v>1677515</v>
      </c>
      <c r="M1699" s="1">
        <v>46233</v>
      </c>
    </row>
    <row r="1700" spans="1:13" x14ac:dyDescent="0.2">
      <c r="A1700" t="s">
        <v>60</v>
      </c>
      <c r="B1700" s="1">
        <v>45077</v>
      </c>
      <c r="C1700" s="1">
        <v>45047</v>
      </c>
      <c r="D1700">
        <v>0</v>
      </c>
      <c r="E1700">
        <v>0</v>
      </c>
      <c r="F1700">
        <v>0</v>
      </c>
      <c r="G1700">
        <v>0</v>
      </c>
      <c r="H1700">
        <v>0</v>
      </c>
      <c r="I1700">
        <v>0</v>
      </c>
      <c r="J1700">
        <v>19</v>
      </c>
      <c r="K1700">
        <v>154.72999999999999</v>
      </c>
      <c r="L1700">
        <v>1677515</v>
      </c>
      <c r="M1700" s="1">
        <v>46233</v>
      </c>
    </row>
    <row r="1701" spans="1:13" x14ac:dyDescent="0.2">
      <c r="A1701" t="s">
        <v>60</v>
      </c>
      <c r="B1701" s="1">
        <v>45291</v>
      </c>
      <c r="C1701" s="1">
        <v>45261</v>
      </c>
      <c r="D1701">
        <v>0</v>
      </c>
      <c r="E1701">
        <v>0</v>
      </c>
      <c r="F1701">
        <v>0</v>
      </c>
      <c r="G1701">
        <v>0</v>
      </c>
      <c r="H1701">
        <v>0</v>
      </c>
      <c r="I1701">
        <v>0</v>
      </c>
      <c r="J1701">
        <v>19</v>
      </c>
      <c r="K1701">
        <v>154.72999999999999</v>
      </c>
      <c r="L1701">
        <v>1677515</v>
      </c>
      <c r="M1701" s="1">
        <v>46233</v>
      </c>
    </row>
    <row r="1702" spans="1:13" x14ac:dyDescent="0.2">
      <c r="A1702" t="s">
        <v>163</v>
      </c>
      <c r="B1702" s="1">
        <v>44316</v>
      </c>
      <c r="C1702" s="1">
        <v>44287</v>
      </c>
      <c r="D1702">
        <v>0</v>
      </c>
      <c r="E1702">
        <v>0</v>
      </c>
      <c r="F1702">
        <v>0</v>
      </c>
      <c r="G1702">
        <v>0</v>
      </c>
      <c r="H1702">
        <v>0</v>
      </c>
      <c r="I1702">
        <v>0</v>
      </c>
      <c r="J1702">
        <v>25</v>
      </c>
      <c r="K1702">
        <v>178.596</v>
      </c>
      <c r="L1702">
        <v>1842069</v>
      </c>
      <c r="M1702" s="1">
        <v>46233</v>
      </c>
    </row>
    <row r="1703" spans="1:13" x14ac:dyDescent="0.2">
      <c r="A1703" t="s">
        <v>163</v>
      </c>
      <c r="B1703" s="1">
        <v>44286</v>
      </c>
      <c r="C1703" s="1">
        <v>44256</v>
      </c>
      <c r="D1703">
        <v>0</v>
      </c>
      <c r="E1703">
        <v>0</v>
      </c>
      <c r="F1703">
        <v>0</v>
      </c>
      <c r="G1703">
        <v>0</v>
      </c>
      <c r="H1703">
        <v>0</v>
      </c>
      <c r="I1703">
        <v>0</v>
      </c>
      <c r="J1703">
        <v>25</v>
      </c>
      <c r="K1703">
        <v>178.596</v>
      </c>
      <c r="L1703">
        <v>1842069</v>
      </c>
      <c r="M1703" s="1">
        <v>46233</v>
      </c>
    </row>
    <row r="1704" spans="1:13" x14ac:dyDescent="0.2">
      <c r="A1704" t="s">
        <v>163</v>
      </c>
      <c r="B1704" s="1">
        <v>44227</v>
      </c>
      <c r="C1704" s="1">
        <v>44197</v>
      </c>
      <c r="D1704">
        <v>0</v>
      </c>
      <c r="E1704">
        <v>0</v>
      </c>
      <c r="F1704">
        <v>0</v>
      </c>
      <c r="G1704">
        <v>0</v>
      </c>
      <c r="H1704">
        <v>0</v>
      </c>
      <c r="I1704">
        <v>0</v>
      </c>
      <c r="J1704">
        <v>25</v>
      </c>
      <c r="K1704">
        <v>178.596</v>
      </c>
      <c r="L1704">
        <v>1842069</v>
      </c>
      <c r="M1704" s="1">
        <v>46233</v>
      </c>
    </row>
    <row r="1705" spans="1:13" x14ac:dyDescent="0.2">
      <c r="A1705" t="s">
        <v>163</v>
      </c>
      <c r="B1705" s="1">
        <v>44347</v>
      </c>
      <c r="C1705" s="1">
        <v>44317</v>
      </c>
      <c r="D1705">
        <v>0</v>
      </c>
      <c r="E1705">
        <v>0</v>
      </c>
      <c r="F1705">
        <v>0</v>
      </c>
      <c r="G1705">
        <v>0</v>
      </c>
      <c r="H1705">
        <v>0</v>
      </c>
      <c r="I1705">
        <v>0</v>
      </c>
      <c r="J1705">
        <v>25</v>
      </c>
      <c r="K1705">
        <v>178.596</v>
      </c>
      <c r="L1705">
        <v>1842069</v>
      </c>
      <c r="M1705" s="1">
        <v>46233</v>
      </c>
    </row>
    <row r="1706" spans="1:13" x14ac:dyDescent="0.2">
      <c r="A1706" t="s">
        <v>163</v>
      </c>
      <c r="B1706" s="1">
        <v>44255</v>
      </c>
      <c r="C1706" s="1">
        <v>44228</v>
      </c>
      <c r="D1706">
        <v>0</v>
      </c>
      <c r="E1706">
        <v>0</v>
      </c>
      <c r="F1706">
        <v>0</v>
      </c>
      <c r="G1706">
        <v>0</v>
      </c>
      <c r="H1706">
        <v>0</v>
      </c>
      <c r="I1706">
        <v>0</v>
      </c>
      <c r="J1706">
        <v>25</v>
      </c>
      <c r="K1706">
        <v>178.596</v>
      </c>
      <c r="L1706">
        <v>1842069</v>
      </c>
      <c r="M1706" s="1">
        <v>46233</v>
      </c>
    </row>
    <row r="1707" spans="1:13" x14ac:dyDescent="0.2">
      <c r="A1707" t="s">
        <v>163</v>
      </c>
      <c r="B1707" s="1">
        <v>44377</v>
      </c>
      <c r="C1707" s="1">
        <v>44348</v>
      </c>
      <c r="D1707">
        <v>0</v>
      </c>
      <c r="E1707">
        <v>0</v>
      </c>
      <c r="F1707">
        <v>0</v>
      </c>
      <c r="G1707">
        <v>0</v>
      </c>
      <c r="H1707">
        <v>0</v>
      </c>
      <c r="I1707">
        <v>0</v>
      </c>
      <c r="J1707">
        <v>25</v>
      </c>
      <c r="K1707">
        <v>178.596</v>
      </c>
      <c r="L1707">
        <v>1842069</v>
      </c>
      <c r="M1707" s="1">
        <v>46233</v>
      </c>
    </row>
    <row r="1708" spans="1:13" x14ac:dyDescent="0.2">
      <c r="A1708" t="s">
        <v>168</v>
      </c>
      <c r="B1708" s="1">
        <v>44500</v>
      </c>
      <c r="C1708" s="1">
        <v>44470</v>
      </c>
      <c r="D1708">
        <v>5</v>
      </c>
      <c r="E1708">
        <v>200</v>
      </c>
      <c r="F1708">
        <v>1688250</v>
      </c>
      <c r="G1708">
        <v>0</v>
      </c>
      <c r="H1708">
        <v>0</v>
      </c>
      <c r="I1708">
        <v>0</v>
      </c>
      <c r="J1708">
        <v>20</v>
      </c>
      <c r="K1708">
        <v>181.81</v>
      </c>
      <c r="L1708">
        <v>2248073</v>
      </c>
      <c r="M1708" s="1">
        <v>46233</v>
      </c>
    </row>
    <row r="1709" spans="1:13" x14ac:dyDescent="0.2">
      <c r="A1709" t="s">
        <v>168</v>
      </c>
      <c r="B1709" s="1">
        <v>44592</v>
      </c>
      <c r="C1709" s="1">
        <v>44562</v>
      </c>
      <c r="D1709">
        <v>5</v>
      </c>
      <c r="E1709">
        <v>200</v>
      </c>
      <c r="F1709">
        <v>1688250</v>
      </c>
      <c r="G1709">
        <v>0</v>
      </c>
      <c r="H1709">
        <v>0</v>
      </c>
      <c r="I1709">
        <v>0</v>
      </c>
      <c r="J1709">
        <v>20</v>
      </c>
      <c r="K1709">
        <v>181.81</v>
      </c>
      <c r="L1709">
        <v>2248073</v>
      </c>
      <c r="M1709" s="1">
        <v>46233</v>
      </c>
    </row>
    <row r="1710" spans="1:13" x14ac:dyDescent="0.2">
      <c r="A1710" t="s">
        <v>168</v>
      </c>
      <c r="B1710" s="1">
        <v>44469</v>
      </c>
      <c r="C1710" s="1">
        <v>44440</v>
      </c>
      <c r="D1710">
        <v>5</v>
      </c>
      <c r="E1710">
        <v>200</v>
      </c>
      <c r="F1710">
        <v>1688250</v>
      </c>
      <c r="G1710">
        <v>0</v>
      </c>
      <c r="H1710">
        <v>0</v>
      </c>
      <c r="I1710">
        <v>0</v>
      </c>
      <c r="J1710">
        <v>20</v>
      </c>
      <c r="K1710">
        <v>181.81</v>
      </c>
      <c r="L1710">
        <v>2248073</v>
      </c>
      <c r="M1710" s="1">
        <v>46233</v>
      </c>
    </row>
    <row r="1711" spans="1:13" x14ac:dyDescent="0.2">
      <c r="A1711" t="s">
        <v>168</v>
      </c>
      <c r="B1711" s="1">
        <v>44530</v>
      </c>
      <c r="C1711" s="1">
        <v>44501</v>
      </c>
      <c r="D1711">
        <v>5</v>
      </c>
      <c r="E1711">
        <v>200</v>
      </c>
      <c r="F1711">
        <v>1688250</v>
      </c>
      <c r="G1711">
        <v>0</v>
      </c>
      <c r="H1711">
        <v>0</v>
      </c>
      <c r="I1711">
        <v>0</v>
      </c>
      <c r="J1711">
        <v>20</v>
      </c>
      <c r="K1711">
        <v>181.81</v>
      </c>
      <c r="L1711">
        <v>2248073</v>
      </c>
      <c r="M1711" s="1">
        <v>46233</v>
      </c>
    </row>
    <row r="1712" spans="1:13" x14ac:dyDescent="0.2">
      <c r="A1712" t="s">
        <v>168</v>
      </c>
      <c r="B1712" s="1">
        <v>44561</v>
      </c>
      <c r="C1712" s="1">
        <v>44531</v>
      </c>
      <c r="D1712">
        <v>5</v>
      </c>
      <c r="E1712">
        <v>200</v>
      </c>
      <c r="F1712">
        <v>1688250</v>
      </c>
      <c r="G1712">
        <v>0</v>
      </c>
      <c r="H1712">
        <v>0</v>
      </c>
      <c r="I1712">
        <v>0</v>
      </c>
      <c r="J1712">
        <v>20</v>
      </c>
      <c r="K1712">
        <v>181.81</v>
      </c>
      <c r="L1712">
        <v>2248073</v>
      </c>
      <c r="M1712" s="1">
        <v>46233</v>
      </c>
    </row>
    <row r="1713" spans="1:13" x14ac:dyDescent="0.2">
      <c r="A1713" t="s">
        <v>151</v>
      </c>
      <c r="B1713" s="1">
        <v>44227</v>
      </c>
      <c r="C1713" s="1">
        <v>44197</v>
      </c>
      <c r="D1713">
        <v>3</v>
      </c>
      <c r="E1713">
        <v>156.69999999999999</v>
      </c>
      <c r="F1713">
        <v>1189635</v>
      </c>
      <c r="G1713">
        <v>0</v>
      </c>
      <c r="H1713">
        <v>0</v>
      </c>
      <c r="I1713">
        <v>0</v>
      </c>
      <c r="J1713">
        <v>12</v>
      </c>
      <c r="K1713">
        <v>183.03000000000003</v>
      </c>
      <c r="L1713">
        <v>2128295</v>
      </c>
      <c r="M1713" s="1">
        <v>46233</v>
      </c>
    </row>
    <row r="1714" spans="1:13" x14ac:dyDescent="0.2">
      <c r="A1714" t="s">
        <v>151</v>
      </c>
      <c r="B1714" s="1">
        <v>44255</v>
      </c>
      <c r="C1714" s="1">
        <v>44228</v>
      </c>
      <c r="D1714">
        <v>3</v>
      </c>
      <c r="E1714">
        <v>156.69999999999999</v>
      </c>
      <c r="F1714">
        <v>1189635</v>
      </c>
      <c r="G1714">
        <v>0</v>
      </c>
      <c r="H1714">
        <v>0</v>
      </c>
      <c r="I1714">
        <v>0</v>
      </c>
      <c r="J1714">
        <v>12</v>
      </c>
      <c r="K1714">
        <v>183.03000000000003</v>
      </c>
      <c r="L1714">
        <v>2128295</v>
      </c>
      <c r="M1714" s="1">
        <v>46233</v>
      </c>
    </row>
    <row r="1715" spans="1:13" x14ac:dyDescent="0.2">
      <c r="A1715" t="s">
        <v>112</v>
      </c>
      <c r="B1715" s="1">
        <v>44620</v>
      </c>
      <c r="C1715" s="1">
        <v>44593</v>
      </c>
      <c r="D1715">
        <v>1</v>
      </c>
      <c r="E1715">
        <v>5</v>
      </c>
      <c r="F1715">
        <v>100000</v>
      </c>
      <c r="G1715">
        <v>0</v>
      </c>
      <c r="H1715">
        <v>0</v>
      </c>
      <c r="I1715">
        <v>0</v>
      </c>
      <c r="J1715">
        <v>52</v>
      </c>
      <c r="K1715">
        <v>187.215</v>
      </c>
      <c r="L1715">
        <v>2842220</v>
      </c>
      <c r="M1715" s="1">
        <v>46233</v>
      </c>
    </row>
    <row r="1716" spans="1:13" x14ac:dyDescent="0.2">
      <c r="A1716" t="s">
        <v>112</v>
      </c>
      <c r="B1716" s="1">
        <v>44377</v>
      </c>
      <c r="C1716" s="1">
        <v>44348</v>
      </c>
      <c r="D1716">
        <v>1</v>
      </c>
      <c r="E1716">
        <v>5</v>
      </c>
      <c r="F1716">
        <v>100000</v>
      </c>
      <c r="G1716">
        <v>0</v>
      </c>
      <c r="H1716">
        <v>0</v>
      </c>
      <c r="I1716">
        <v>0</v>
      </c>
      <c r="J1716">
        <v>52</v>
      </c>
      <c r="K1716">
        <v>187.215</v>
      </c>
      <c r="L1716">
        <v>2842220</v>
      </c>
      <c r="M1716" s="1">
        <v>46233</v>
      </c>
    </row>
    <row r="1717" spans="1:13" x14ac:dyDescent="0.2">
      <c r="A1717" t="s">
        <v>112</v>
      </c>
      <c r="B1717" s="1">
        <v>44439</v>
      </c>
      <c r="C1717" s="1">
        <v>44409</v>
      </c>
      <c r="D1717">
        <v>1</v>
      </c>
      <c r="E1717">
        <v>5</v>
      </c>
      <c r="F1717">
        <v>100000</v>
      </c>
      <c r="G1717">
        <v>0</v>
      </c>
      <c r="H1717">
        <v>0</v>
      </c>
      <c r="I1717">
        <v>0</v>
      </c>
      <c r="J1717">
        <v>52</v>
      </c>
      <c r="K1717">
        <v>187.215</v>
      </c>
      <c r="L1717">
        <v>2842220</v>
      </c>
      <c r="M1717" s="1">
        <v>46233</v>
      </c>
    </row>
    <row r="1718" spans="1:13" x14ac:dyDescent="0.2">
      <c r="A1718" t="s">
        <v>112</v>
      </c>
      <c r="B1718" s="1">
        <v>44347</v>
      </c>
      <c r="C1718" s="1">
        <v>44317</v>
      </c>
      <c r="D1718">
        <v>1</v>
      </c>
      <c r="E1718">
        <v>5</v>
      </c>
      <c r="F1718">
        <v>100000</v>
      </c>
      <c r="G1718">
        <v>0</v>
      </c>
      <c r="H1718">
        <v>0</v>
      </c>
      <c r="I1718">
        <v>0</v>
      </c>
      <c r="J1718">
        <v>52</v>
      </c>
      <c r="K1718">
        <v>187.215</v>
      </c>
      <c r="L1718">
        <v>2842220</v>
      </c>
      <c r="M1718" s="1">
        <v>46233</v>
      </c>
    </row>
    <row r="1719" spans="1:13" x14ac:dyDescent="0.2">
      <c r="A1719" t="s">
        <v>112</v>
      </c>
      <c r="B1719" s="1">
        <v>44561</v>
      </c>
      <c r="C1719" s="1">
        <v>44531</v>
      </c>
      <c r="D1719">
        <v>1</v>
      </c>
      <c r="E1719">
        <v>5</v>
      </c>
      <c r="F1719">
        <v>100000</v>
      </c>
      <c r="G1719">
        <v>0</v>
      </c>
      <c r="H1719">
        <v>0</v>
      </c>
      <c r="I1719">
        <v>0</v>
      </c>
      <c r="J1719">
        <v>52</v>
      </c>
      <c r="K1719">
        <v>187.215</v>
      </c>
      <c r="L1719">
        <v>2842220</v>
      </c>
      <c r="M1719" s="1">
        <v>46233</v>
      </c>
    </row>
    <row r="1720" spans="1:13" x14ac:dyDescent="0.2">
      <c r="A1720" t="s">
        <v>112</v>
      </c>
      <c r="B1720" s="1">
        <v>44286</v>
      </c>
      <c r="C1720" s="1">
        <v>44256</v>
      </c>
      <c r="D1720">
        <v>1</v>
      </c>
      <c r="E1720">
        <v>5</v>
      </c>
      <c r="F1720">
        <v>100000</v>
      </c>
      <c r="G1720">
        <v>0</v>
      </c>
      <c r="H1720">
        <v>0</v>
      </c>
      <c r="I1720">
        <v>0</v>
      </c>
      <c r="J1720">
        <v>52</v>
      </c>
      <c r="K1720">
        <v>187.215</v>
      </c>
      <c r="L1720">
        <v>2842220</v>
      </c>
      <c r="M1720" s="1">
        <v>46233</v>
      </c>
    </row>
    <row r="1721" spans="1:13" x14ac:dyDescent="0.2">
      <c r="A1721" t="s">
        <v>112</v>
      </c>
      <c r="B1721" s="1">
        <v>44712</v>
      </c>
      <c r="C1721" s="1">
        <v>44682</v>
      </c>
      <c r="D1721">
        <v>1</v>
      </c>
      <c r="E1721">
        <v>5</v>
      </c>
      <c r="F1721">
        <v>100000</v>
      </c>
      <c r="G1721">
        <v>0</v>
      </c>
      <c r="H1721">
        <v>0</v>
      </c>
      <c r="I1721">
        <v>0</v>
      </c>
      <c r="J1721">
        <v>52</v>
      </c>
      <c r="K1721">
        <v>187.215</v>
      </c>
      <c r="L1721">
        <v>2842220</v>
      </c>
      <c r="M1721" s="1">
        <v>46233</v>
      </c>
    </row>
    <row r="1722" spans="1:13" x14ac:dyDescent="0.2">
      <c r="A1722" t="s">
        <v>112</v>
      </c>
      <c r="B1722" s="1">
        <v>44316</v>
      </c>
      <c r="C1722" s="1">
        <v>44287</v>
      </c>
      <c r="D1722">
        <v>1</v>
      </c>
      <c r="E1722">
        <v>5</v>
      </c>
      <c r="F1722">
        <v>100000</v>
      </c>
      <c r="G1722">
        <v>0</v>
      </c>
      <c r="H1722">
        <v>0</v>
      </c>
      <c r="I1722">
        <v>0</v>
      </c>
      <c r="J1722">
        <v>52</v>
      </c>
      <c r="K1722">
        <v>187.215</v>
      </c>
      <c r="L1722">
        <v>2842220</v>
      </c>
      <c r="M1722" s="1">
        <v>46233</v>
      </c>
    </row>
    <row r="1723" spans="1:13" x14ac:dyDescent="0.2">
      <c r="A1723" t="s">
        <v>112</v>
      </c>
      <c r="B1723" s="1">
        <v>44408</v>
      </c>
      <c r="C1723" s="1">
        <v>44378</v>
      </c>
      <c r="D1723">
        <v>1</v>
      </c>
      <c r="E1723">
        <v>5</v>
      </c>
      <c r="F1723">
        <v>100000</v>
      </c>
      <c r="G1723">
        <v>0</v>
      </c>
      <c r="H1723">
        <v>0</v>
      </c>
      <c r="I1723">
        <v>0</v>
      </c>
      <c r="J1723">
        <v>52</v>
      </c>
      <c r="K1723">
        <v>187.215</v>
      </c>
      <c r="L1723">
        <v>2842220</v>
      </c>
      <c r="M1723" s="1">
        <v>46233</v>
      </c>
    </row>
    <row r="1724" spans="1:13" x14ac:dyDescent="0.2">
      <c r="A1724" t="s">
        <v>112</v>
      </c>
      <c r="B1724" s="1">
        <v>44227</v>
      </c>
      <c r="C1724" s="1">
        <v>44197</v>
      </c>
      <c r="D1724">
        <v>1</v>
      </c>
      <c r="E1724">
        <v>5</v>
      </c>
      <c r="F1724">
        <v>100000</v>
      </c>
      <c r="G1724">
        <v>0</v>
      </c>
      <c r="H1724">
        <v>0</v>
      </c>
      <c r="I1724">
        <v>0</v>
      </c>
      <c r="J1724">
        <v>52</v>
      </c>
      <c r="K1724">
        <v>187.215</v>
      </c>
      <c r="L1724">
        <v>2842220</v>
      </c>
      <c r="M1724" s="1">
        <v>46233</v>
      </c>
    </row>
    <row r="1725" spans="1:13" x14ac:dyDescent="0.2">
      <c r="A1725" t="s">
        <v>112</v>
      </c>
      <c r="B1725" s="1">
        <v>44592</v>
      </c>
      <c r="C1725" s="1">
        <v>44562</v>
      </c>
      <c r="D1725">
        <v>1</v>
      </c>
      <c r="E1725">
        <v>5</v>
      </c>
      <c r="F1725">
        <v>100000</v>
      </c>
      <c r="G1725">
        <v>0</v>
      </c>
      <c r="H1725">
        <v>0</v>
      </c>
      <c r="I1725">
        <v>0</v>
      </c>
      <c r="J1725">
        <v>52</v>
      </c>
      <c r="K1725">
        <v>187.215</v>
      </c>
      <c r="L1725">
        <v>2842220</v>
      </c>
      <c r="M1725" s="1">
        <v>46233</v>
      </c>
    </row>
    <row r="1726" spans="1:13" x14ac:dyDescent="0.2">
      <c r="A1726" t="s">
        <v>112</v>
      </c>
      <c r="B1726" s="1">
        <v>44681</v>
      </c>
      <c r="C1726" s="1">
        <v>44652</v>
      </c>
      <c r="D1726">
        <v>1</v>
      </c>
      <c r="E1726">
        <v>5</v>
      </c>
      <c r="F1726">
        <v>100000</v>
      </c>
      <c r="G1726">
        <v>0</v>
      </c>
      <c r="H1726">
        <v>0</v>
      </c>
      <c r="I1726">
        <v>0</v>
      </c>
      <c r="J1726">
        <v>52</v>
      </c>
      <c r="K1726">
        <v>187.215</v>
      </c>
      <c r="L1726">
        <v>2842220</v>
      </c>
      <c r="M1726" s="1">
        <v>46233</v>
      </c>
    </row>
    <row r="1727" spans="1:13" x14ac:dyDescent="0.2">
      <c r="A1727" t="s">
        <v>112</v>
      </c>
      <c r="B1727" s="1">
        <v>44255</v>
      </c>
      <c r="C1727" s="1">
        <v>44228</v>
      </c>
      <c r="D1727">
        <v>1</v>
      </c>
      <c r="E1727">
        <v>5</v>
      </c>
      <c r="F1727">
        <v>100000</v>
      </c>
      <c r="G1727">
        <v>0</v>
      </c>
      <c r="H1727">
        <v>0</v>
      </c>
      <c r="I1727">
        <v>0</v>
      </c>
      <c r="J1727">
        <v>52</v>
      </c>
      <c r="K1727">
        <v>187.215</v>
      </c>
      <c r="L1727">
        <v>2842220</v>
      </c>
      <c r="M1727" s="1">
        <v>46233</v>
      </c>
    </row>
    <row r="1728" spans="1:13" x14ac:dyDescent="0.2">
      <c r="A1728" t="s">
        <v>112</v>
      </c>
      <c r="B1728" s="1">
        <v>44469</v>
      </c>
      <c r="C1728" s="1">
        <v>44440</v>
      </c>
      <c r="D1728">
        <v>1</v>
      </c>
      <c r="E1728">
        <v>5</v>
      </c>
      <c r="F1728">
        <v>100000</v>
      </c>
      <c r="G1728">
        <v>0</v>
      </c>
      <c r="H1728">
        <v>0</v>
      </c>
      <c r="I1728">
        <v>0</v>
      </c>
      <c r="J1728">
        <v>52</v>
      </c>
      <c r="K1728">
        <v>187.215</v>
      </c>
      <c r="L1728">
        <v>2842220</v>
      </c>
      <c r="M1728" s="1">
        <v>46233</v>
      </c>
    </row>
    <row r="1729" spans="1:13" x14ac:dyDescent="0.2">
      <c r="A1729" t="s">
        <v>112</v>
      </c>
      <c r="B1729" s="1">
        <v>44530</v>
      </c>
      <c r="C1729" s="1">
        <v>44501</v>
      </c>
      <c r="D1729">
        <v>1</v>
      </c>
      <c r="E1729">
        <v>5</v>
      </c>
      <c r="F1729">
        <v>100000</v>
      </c>
      <c r="G1729">
        <v>0</v>
      </c>
      <c r="H1729">
        <v>0</v>
      </c>
      <c r="I1729">
        <v>0</v>
      </c>
      <c r="J1729">
        <v>52</v>
      </c>
      <c r="K1729">
        <v>187.215</v>
      </c>
      <c r="L1729">
        <v>2842220</v>
      </c>
      <c r="M1729" s="1">
        <v>46233</v>
      </c>
    </row>
    <row r="1730" spans="1:13" x14ac:dyDescent="0.2">
      <c r="A1730" t="s">
        <v>112</v>
      </c>
      <c r="B1730" s="1">
        <v>44500</v>
      </c>
      <c r="C1730" s="1">
        <v>44470</v>
      </c>
      <c r="D1730">
        <v>1</v>
      </c>
      <c r="E1730">
        <v>5</v>
      </c>
      <c r="F1730">
        <v>100000</v>
      </c>
      <c r="G1730">
        <v>0</v>
      </c>
      <c r="H1730">
        <v>0</v>
      </c>
      <c r="I1730">
        <v>0</v>
      </c>
      <c r="J1730">
        <v>52</v>
      </c>
      <c r="K1730">
        <v>187.215</v>
      </c>
      <c r="L1730">
        <v>2842220</v>
      </c>
      <c r="M1730" s="1">
        <v>46233</v>
      </c>
    </row>
    <row r="1731" spans="1:13" x14ac:dyDescent="0.2">
      <c r="A1731" t="s">
        <v>112</v>
      </c>
      <c r="B1731" s="1">
        <v>44651</v>
      </c>
      <c r="C1731" s="1">
        <v>44621</v>
      </c>
      <c r="D1731">
        <v>1</v>
      </c>
      <c r="E1731">
        <v>5</v>
      </c>
      <c r="F1731">
        <v>100000</v>
      </c>
      <c r="G1731">
        <v>0</v>
      </c>
      <c r="H1731">
        <v>0</v>
      </c>
      <c r="I1731">
        <v>0</v>
      </c>
      <c r="J1731">
        <v>52</v>
      </c>
      <c r="K1731">
        <v>187.215</v>
      </c>
      <c r="L1731">
        <v>2842220</v>
      </c>
      <c r="M1731" s="1">
        <v>46233</v>
      </c>
    </row>
    <row r="1732" spans="1:13" x14ac:dyDescent="0.2">
      <c r="A1732" t="s">
        <v>163</v>
      </c>
      <c r="B1732" s="1">
        <v>45169</v>
      </c>
      <c r="C1732" s="1">
        <v>45139</v>
      </c>
      <c r="D1732">
        <v>4</v>
      </c>
      <c r="E1732">
        <v>158</v>
      </c>
      <c r="F1732">
        <v>581000</v>
      </c>
      <c r="G1732">
        <v>0</v>
      </c>
      <c r="H1732">
        <v>0</v>
      </c>
      <c r="I1732">
        <v>0</v>
      </c>
      <c r="J1732">
        <v>28</v>
      </c>
      <c r="K1732">
        <v>188.196</v>
      </c>
      <c r="L1732">
        <v>2024069</v>
      </c>
      <c r="M1732" s="1">
        <v>46233</v>
      </c>
    </row>
    <row r="1733" spans="1:13" x14ac:dyDescent="0.2">
      <c r="A1733" t="s">
        <v>163</v>
      </c>
      <c r="B1733" s="1">
        <v>45077</v>
      </c>
      <c r="C1733" s="1">
        <v>45047</v>
      </c>
      <c r="D1733">
        <v>4</v>
      </c>
      <c r="E1733">
        <v>158</v>
      </c>
      <c r="F1733">
        <v>581000</v>
      </c>
      <c r="G1733">
        <v>0</v>
      </c>
      <c r="H1733">
        <v>0</v>
      </c>
      <c r="I1733">
        <v>0</v>
      </c>
      <c r="J1733">
        <v>28</v>
      </c>
      <c r="K1733">
        <v>188.196</v>
      </c>
      <c r="L1733">
        <v>2024069</v>
      </c>
      <c r="M1733" s="1">
        <v>46233</v>
      </c>
    </row>
    <row r="1734" spans="1:13" x14ac:dyDescent="0.2">
      <c r="A1734" t="s">
        <v>163</v>
      </c>
      <c r="B1734" s="1">
        <v>45107</v>
      </c>
      <c r="C1734" s="1">
        <v>45078</v>
      </c>
      <c r="D1734">
        <v>4</v>
      </c>
      <c r="E1734">
        <v>158</v>
      </c>
      <c r="F1734">
        <v>581000</v>
      </c>
      <c r="G1734">
        <v>0</v>
      </c>
      <c r="H1734">
        <v>0</v>
      </c>
      <c r="I1734">
        <v>0</v>
      </c>
      <c r="J1734">
        <v>28</v>
      </c>
      <c r="K1734">
        <v>188.196</v>
      </c>
      <c r="L1734">
        <v>2024069</v>
      </c>
      <c r="M1734" s="1">
        <v>46233</v>
      </c>
    </row>
    <row r="1735" spans="1:13" x14ac:dyDescent="0.2">
      <c r="A1735" t="s">
        <v>163</v>
      </c>
      <c r="B1735" s="1">
        <v>45199</v>
      </c>
      <c r="C1735" s="1">
        <v>45170</v>
      </c>
      <c r="D1735">
        <v>4</v>
      </c>
      <c r="E1735">
        <v>158</v>
      </c>
      <c r="F1735">
        <v>581000</v>
      </c>
      <c r="G1735">
        <v>0</v>
      </c>
      <c r="H1735">
        <v>0</v>
      </c>
      <c r="I1735">
        <v>0</v>
      </c>
      <c r="J1735">
        <v>28</v>
      </c>
      <c r="K1735">
        <v>188.196</v>
      </c>
      <c r="L1735">
        <v>2024069</v>
      </c>
      <c r="M1735" s="1">
        <v>46233</v>
      </c>
    </row>
    <row r="1736" spans="1:13" x14ac:dyDescent="0.2">
      <c r="A1736" t="s">
        <v>163</v>
      </c>
      <c r="B1736" s="1">
        <v>45138</v>
      </c>
      <c r="C1736" s="1">
        <v>45108</v>
      </c>
      <c r="D1736">
        <v>4</v>
      </c>
      <c r="E1736">
        <v>158</v>
      </c>
      <c r="F1736">
        <v>581000</v>
      </c>
      <c r="G1736">
        <v>0</v>
      </c>
      <c r="H1736">
        <v>0</v>
      </c>
      <c r="I1736">
        <v>0</v>
      </c>
      <c r="J1736">
        <v>28</v>
      </c>
      <c r="K1736">
        <v>188.196</v>
      </c>
      <c r="L1736">
        <v>2024069</v>
      </c>
      <c r="M1736" s="1">
        <v>46233</v>
      </c>
    </row>
    <row r="1737" spans="1:13" x14ac:dyDescent="0.2">
      <c r="A1737" t="s">
        <v>163</v>
      </c>
      <c r="B1737" s="1">
        <v>45230</v>
      </c>
      <c r="C1737" s="1">
        <v>45200</v>
      </c>
      <c r="D1737">
        <v>4</v>
      </c>
      <c r="E1737">
        <v>158</v>
      </c>
      <c r="F1737">
        <v>581000</v>
      </c>
      <c r="G1737">
        <v>0</v>
      </c>
      <c r="H1737">
        <v>0</v>
      </c>
      <c r="I1737">
        <v>0</v>
      </c>
      <c r="J1737">
        <v>28</v>
      </c>
      <c r="K1737">
        <v>188.196</v>
      </c>
      <c r="L1737">
        <v>2024069</v>
      </c>
      <c r="M1737" s="1">
        <v>46233</v>
      </c>
    </row>
    <row r="1738" spans="1:13" x14ac:dyDescent="0.2">
      <c r="A1738" t="s">
        <v>163</v>
      </c>
      <c r="B1738" s="1">
        <v>45260</v>
      </c>
      <c r="C1738" s="1">
        <v>45231</v>
      </c>
      <c r="D1738">
        <v>4</v>
      </c>
      <c r="E1738">
        <v>158</v>
      </c>
      <c r="F1738">
        <v>581000</v>
      </c>
      <c r="G1738">
        <v>0</v>
      </c>
      <c r="H1738">
        <v>0</v>
      </c>
      <c r="I1738">
        <v>0</v>
      </c>
      <c r="J1738">
        <v>28</v>
      </c>
      <c r="K1738">
        <v>188.196</v>
      </c>
      <c r="L1738">
        <v>2024069</v>
      </c>
      <c r="M1738" s="1">
        <v>46233</v>
      </c>
    </row>
    <row r="1739" spans="1:13" x14ac:dyDescent="0.2">
      <c r="A1739" t="s">
        <v>112</v>
      </c>
      <c r="B1739" s="1">
        <v>44773</v>
      </c>
      <c r="C1739" s="1">
        <v>44743</v>
      </c>
      <c r="D1739">
        <v>1</v>
      </c>
      <c r="E1739">
        <v>5</v>
      </c>
      <c r="F1739">
        <v>100000</v>
      </c>
      <c r="G1739">
        <v>0</v>
      </c>
      <c r="H1739">
        <v>0</v>
      </c>
      <c r="I1739">
        <v>0</v>
      </c>
      <c r="J1739">
        <v>53</v>
      </c>
      <c r="K1739">
        <v>189.04500000000002</v>
      </c>
      <c r="L1739">
        <v>2867220</v>
      </c>
      <c r="M1739" s="1">
        <v>46233</v>
      </c>
    </row>
    <row r="1740" spans="1:13" x14ac:dyDescent="0.2">
      <c r="A1740" t="s">
        <v>112</v>
      </c>
      <c r="B1740" s="1">
        <v>44865</v>
      </c>
      <c r="C1740" s="1">
        <v>44835</v>
      </c>
      <c r="D1740">
        <v>1</v>
      </c>
      <c r="E1740">
        <v>5</v>
      </c>
      <c r="F1740">
        <v>100000</v>
      </c>
      <c r="G1740">
        <v>0</v>
      </c>
      <c r="H1740">
        <v>0</v>
      </c>
      <c r="I1740">
        <v>0</v>
      </c>
      <c r="J1740">
        <v>53</v>
      </c>
      <c r="K1740">
        <v>189.04500000000002</v>
      </c>
      <c r="L1740">
        <v>2867220</v>
      </c>
      <c r="M1740" s="1">
        <v>46233</v>
      </c>
    </row>
    <row r="1741" spans="1:13" x14ac:dyDescent="0.2">
      <c r="A1741" t="s">
        <v>112</v>
      </c>
      <c r="B1741" s="1">
        <v>44804</v>
      </c>
      <c r="C1741" s="1">
        <v>44774</v>
      </c>
      <c r="D1741">
        <v>1</v>
      </c>
      <c r="E1741">
        <v>5</v>
      </c>
      <c r="F1741">
        <v>100000</v>
      </c>
      <c r="G1741">
        <v>0</v>
      </c>
      <c r="H1741">
        <v>0</v>
      </c>
      <c r="I1741">
        <v>0</v>
      </c>
      <c r="J1741">
        <v>53</v>
      </c>
      <c r="K1741">
        <v>189.04500000000002</v>
      </c>
      <c r="L1741">
        <v>2867220</v>
      </c>
      <c r="M1741" s="1">
        <v>46233</v>
      </c>
    </row>
    <row r="1742" spans="1:13" x14ac:dyDescent="0.2">
      <c r="A1742" t="s">
        <v>112</v>
      </c>
      <c r="B1742" s="1">
        <v>44895</v>
      </c>
      <c r="C1742" s="1">
        <v>44866</v>
      </c>
      <c r="D1742">
        <v>1</v>
      </c>
      <c r="E1742">
        <v>5</v>
      </c>
      <c r="F1742">
        <v>100000</v>
      </c>
      <c r="G1742">
        <v>0</v>
      </c>
      <c r="H1742">
        <v>0</v>
      </c>
      <c r="I1742">
        <v>0</v>
      </c>
      <c r="J1742">
        <v>53</v>
      </c>
      <c r="K1742">
        <v>189.04500000000002</v>
      </c>
      <c r="L1742">
        <v>2867220</v>
      </c>
      <c r="M1742" s="1">
        <v>46233</v>
      </c>
    </row>
    <row r="1743" spans="1:13" x14ac:dyDescent="0.2">
      <c r="A1743" t="s">
        <v>112</v>
      </c>
      <c r="B1743" s="1">
        <v>44834</v>
      </c>
      <c r="C1743" s="1">
        <v>44805</v>
      </c>
      <c r="D1743">
        <v>1</v>
      </c>
      <c r="E1743">
        <v>5</v>
      </c>
      <c r="F1743">
        <v>100000</v>
      </c>
      <c r="G1743">
        <v>0</v>
      </c>
      <c r="H1743">
        <v>0</v>
      </c>
      <c r="I1743">
        <v>0</v>
      </c>
      <c r="J1743">
        <v>53</v>
      </c>
      <c r="K1743">
        <v>189.04500000000002</v>
      </c>
      <c r="L1743">
        <v>2867220</v>
      </c>
      <c r="M1743" s="1">
        <v>46233</v>
      </c>
    </row>
    <row r="1744" spans="1:13" x14ac:dyDescent="0.2">
      <c r="A1744" t="s">
        <v>112</v>
      </c>
      <c r="B1744" s="1">
        <v>44742</v>
      </c>
      <c r="C1744" s="1">
        <v>44713</v>
      </c>
      <c r="D1744">
        <v>1</v>
      </c>
      <c r="E1744">
        <v>5</v>
      </c>
      <c r="F1744">
        <v>100000</v>
      </c>
      <c r="G1744">
        <v>0</v>
      </c>
      <c r="H1744">
        <v>0</v>
      </c>
      <c r="I1744">
        <v>0</v>
      </c>
      <c r="J1744">
        <v>53</v>
      </c>
      <c r="K1744">
        <v>189.04500000000002</v>
      </c>
      <c r="L1744">
        <v>2867220</v>
      </c>
      <c r="M1744" s="1">
        <v>46233</v>
      </c>
    </row>
    <row r="1745" spans="1:13" x14ac:dyDescent="0.2">
      <c r="A1745" t="s">
        <v>174</v>
      </c>
      <c r="B1745" s="1">
        <v>45169</v>
      </c>
      <c r="C1745" s="1">
        <v>45139</v>
      </c>
      <c r="D1745">
        <v>3</v>
      </c>
      <c r="E1745">
        <v>135</v>
      </c>
      <c r="F1745">
        <v>1365000</v>
      </c>
      <c r="G1745">
        <v>0</v>
      </c>
      <c r="H1745">
        <v>0</v>
      </c>
      <c r="I1745">
        <v>0</v>
      </c>
      <c r="J1745">
        <v>6</v>
      </c>
      <c r="K1745">
        <v>203</v>
      </c>
      <c r="L1745">
        <v>2497000</v>
      </c>
      <c r="M1745" s="1">
        <v>46233</v>
      </c>
    </row>
    <row r="1746" spans="1:13" x14ac:dyDescent="0.2">
      <c r="A1746" t="s">
        <v>174</v>
      </c>
      <c r="B1746" s="1">
        <v>45291</v>
      </c>
      <c r="C1746" s="1">
        <v>45261</v>
      </c>
      <c r="D1746">
        <v>3</v>
      </c>
      <c r="E1746">
        <v>135</v>
      </c>
      <c r="F1746">
        <v>1365000</v>
      </c>
      <c r="G1746">
        <v>0</v>
      </c>
      <c r="H1746">
        <v>0</v>
      </c>
      <c r="I1746">
        <v>0</v>
      </c>
      <c r="J1746">
        <v>6</v>
      </c>
      <c r="K1746">
        <v>203</v>
      </c>
      <c r="L1746">
        <v>2497000</v>
      </c>
      <c r="M1746" s="1">
        <v>46233</v>
      </c>
    </row>
    <row r="1747" spans="1:13" x14ac:dyDescent="0.2">
      <c r="A1747" t="s">
        <v>174</v>
      </c>
      <c r="B1747" s="1">
        <v>45107</v>
      </c>
      <c r="C1747" s="1">
        <v>45078</v>
      </c>
      <c r="D1747">
        <v>3</v>
      </c>
      <c r="E1747">
        <v>135</v>
      </c>
      <c r="F1747">
        <v>1365000</v>
      </c>
      <c r="G1747">
        <v>0</v>
      </c>
      <c r="H1747">
        <v>0</v>
      </c>
      <c r="I1747">
        <v>0</v>
      </c>
      <c r="J1747">
        <v>6</v>
      </c>
      <c r="K1747">
        <v>203</v>
      </c>
      <c r="L1747">
        <v>2497000</v>
      </c>
      <c r="M1747" s="1">
        <v>46233</v>
      </c>
    </row>
    <row r="1748" spans="1:13" x14ac:dyDescent="0.2">
      <c r="A1748" t="s">
        <v>174</v>
      </c>
      <c r="B1748" s="1">
        <v>45322</v>
      </c>
      <c r="C1748" s="1">
        <v>45292</v>
      </c>
      <c r="D1748">
        <v>3</v>
      </c>
      <c r="E1748">
        <v>135</v>
      </c>
      <c r="F1748">
        <v>1365000</v>
      </c>
      <c r="G1748">
        <v>0</v>
      </c>
      <c r="H1748">
        <v>0</v>
      </c>
      <c r="I1748">
        <v>0</v>
      </c>
      <c r="J1748">
        <v>6</v>
      </c>
      <c r="K1748">
        <v>203</v>
      </c>
      <c r="L1748">
        <v>2497000</v>
      </c>
      <c r="M1748" s="1">
        <v>46233</v>
      </c>
    </row>
    <row r="1749" spans="1:13" x14ac:dyDescent="0.2">
      <c r="A1749" t="s">
        <v>174</v>
      </c>
      <c r="B1749" s="1">
        <v>45260</v>
      </c>
      <c r="C1749" s="1">
        <v>45231</v>
      </c>
      <c r="D1749">
        <v>3</v>
      </c>
      <c r="E1749">
        <v>135</v>
      </c>
      <c r="F1749">
        <v>1365000</v>
      </c>
      <c r="G1749">
        <v>0</v>
      </c>
      <c r="H1749">
        <v>0</v>
      </c>
      <c r="I1749">
        <v>0</v>
      </c>
      <c r="J1749">
        <v>6</v>
      </c>
      <c r="K1749">
        <v>203</v>
      </c>
      <c r="L1749">
        <v>2497000</v>
      </c>
      <c r="M1749" s="1">
        <v>46233</v>
      </c>
    </row>
    <row r="1750" spans="1:13" x14ac:dyDescent="0.2">
      <c r="A1750" t="s">
        <v>174</v>
      </c>
      <c r="B1750" s="1">
        <v>45351</v>
      </c>
      <c r="C1750" s="1">
        <v>45323</v>
      </c>
      <c r="D1750">
        <v>3</v>
      </c>
      <c r="E1750">
        <v>135</v>
      </c>
      <c r="F1750">
        <v>1365000</v>
      </c>
      <c r="G1750">
        <v>0</v>
      </c>
      <c r="H1750">
        <v>0</v>
      </c>
      <c r="I1750">
        <v>0</v>
      </c>
      <c r="J1750">
        <v>6</v>
      </c>
      <c r="K1750">
        <v>203</v>
      </c>
      <c r="L1750">
        <v>2497000</v>
      </c>
      <c r="M1750" s="1">
        <v>46233</v>
      </c>
    </row>
    <row r="1751" spans="1:13" x14ac:dyDescent="0.2">
      <c r="A1751" t="s">
        <v>174</v>
      </c>
      <c r="B1751" s="1">
        <v>45077</v>
      </c>
      <c r="C1751" s="1">
        <v>45047</v>
      </c>
      <c r="D1751">
        <v>3</v>
      </c>
      <c r="E1751">
        <v>135</v>
      </c>
      <c r="F1751">
        <v>1365000</v>
      </c>
      <c r="G1751">
        <v>0</v>
      </c>
      <c r="H1751">
        <v>0</v>
      </c>
      <c r="I1751">
        <v>0</v>
      </c>
      <c r="J1751">
        <v>6</v>
      </c>
      <c r="K1751">
        <v>203</v>
      </c>
      <c r="L1751">
        <v>2497000</v>
      </c>
      <c r="M1751" s="1">
        <v>46233</v>
      </c>
    </row>
    <row r="1752" spans="1:13" x14ac:dyDescent="0.2">
      <c r="A1752" t="s">
        <v>174</v>
      </c>
      <c r="B1752" s="1">
        <v>45230</v>
      </c>
      <c r="C1752" s="1">
        <v>45200</v>
      </c>
      <c r="D1752">
        <v>3</v>
      </c>
      <c r="E1752">
        <v>135</v>
      </c>
      <c r="F1752">
        <v>1365000</v>
      </c>
      <c r="G1752">
        <v>0</v>
      </c>
      <c r="H1752">
        <v>0</v>
      </c>
      <c r="I1752">
        <v>0</v>
      </c>
      <c r="J1752">
        <v>6</v>
      </c>
      <c r="K1752">
        <v>203</v>
      </c>
      <c r="L1752">
        <v>2497000</v>
      </c>
      <c r="M1752" s="1">
        <v>46233</v>
      </c>
    </row>
    <row r="1753" spans="1:13" x14ac:dyDescent="0.2">
      <c r="A1753" t="s">
        <v>174</v>
      </c>
      <c r="B1753" s="1">
        <v>45138</v>
      </c>
      <c r="C1753" s="1">
        <v>45108</v>
      </c>
      <c r="D1753">
        <v>3</v>
      </c>
      <c r="E1753">
        <v>135</v>
      </c>
      <c r="F1753">
        <v>1365000</v>
      </c>
      <c r="G1753">
        <v>0</v>
      </c>
      <c r="H1753">
        <v>0</v>
      </c>
      <c r="I1753">
        <v>0</v>
      </c>
      <c r="J1753">
        <v>6</v>
      </c>
      <c r="K1753">
        <v>203</v>
      </c>
      <c r="L1753">
        <v>2497000</v>
      </c>
      <c r="M1753" s="1">
        <v>46233</v>
      </c>
    </row>
    <row r="1754" spans="1:13" x14ac:dyDescent="0.2">
      <c r="A1754" t="s">
        <v>174</v>
      </c>
      <c r="B1754" s="1">
        <v>45199</v>
      </c>
      <c r="C1754" s="1">
        <v>45170</v>
      </c>
      <c r="D1754">
        <v>3</v>
      </c>
      <c r="E1754">
        <v>135</v>
      </c>
      <c r="F1754">
        <v>1365000</v>
      </c>
      <c r="G1754">
        <v>0</v>
      </c>
      <c r="H1754">
        <v>0</v>
      </c>
      <c r="I1754">
        <v>0</v>
      </c>
      <c r="J1754">
        <v>6</v>
      </c>
      <c r="K1754">
        <v>203</v>
      </c>
      <c r="L1754">
        <v>2497000</v>
      </c>
      <c r="M1754" s="1">
        <v>46233</v>
      </c>
    </row>
    <row r="1755" spans="1:13" x14ac:dyDescent="0.2">
      <c r="A1755" t="s">
        <v>33</v>
      </c>
      <c r="B1755" s="1">
        <v>45016</v>
      </c>
      <c r="C1755" s="1">
        <v>44986</v>
      </c>
      <c r="D1755">
        <v>0</v>
      </c>
      <c r="E1755">
        <v>0</v>
      </c>
      <c r="F1755">
        <v>0</v>
      </c>
      <c r="G1755">
        <v>0</v>
      </c>
      <c r="H1755">
        <v>0</v>
      </c>
      <c r="I1755">
        <v>0</v>
      </c>
      <c r="J1755">
        <v>36</v>
      </c>
      <c r="K1755">
        <v>214.38899999999998</v>
      </c>
      <c r="L1755">
        <v>3581316</v>
      </c>
      <c r="M1755" s="1">
        <v>46233</v>
      </c>
    </row>
    <row r="1756" spans="1:13" x14ac:dyDescent="0.2">
      <c r="A1756" t="s">
        <v>33</v>
      </c>
      <c r="B1756" s="1">
        <v>44500</v>
      </c>
      <c r="C1756" s="1">
        <v>44470</v>
      </c>
      <c r="D1756">
        <v>0</v>
      </c>
      <c r="E1756">
        <v>0</v>
      </c>
      <c r="F1756">
        <v>0</v>
      </c>
      <c r="G1756">
        <v>0</v>
      </c>
      <c r="H1756">
        <v>0</v>
      </c>
      <c r="I1756">
        <v>0</v>
      </c>
      <c r="J1756">
        <v>36</v>
      </c>
      <c r="K1756">
        <v>214.38899999999998</v>
      </c>
      <c r="L1756">
        <v>3581316</v>
      </c>
      <c r="M1756" s="1">
        <v>46233</v>
      </c>
    </row>
    <row r="1757" spans="1:13" x14ac:dyDescent="0.2">
      <c r="A1757" t="s">
        <v>33</v>
      </c>
      <c r="B1757" s="1">
        <v>44804</v>
      </c>
      <c r="C1757" s="1">
        <v>44774</v>
      </c>
      <c r="D1757">
        <v>0</v>
      </c>
      <c r="E1757">
        <v>0</v>
      </c>
      <c r="F1757">
        <v>0</v>
      </c>
      <c r="G1757">
        <v>0</v>
      </c>
      <c r="H1757">
        <v>0</v>
      </c>
      <c r="I1757">
        <v>0</v>
      </c>
      <c r="J1757">
        <v>36</v>
      </c>
      <c r="K1757">
        <v>214.38899999999998</v>
      </c>
      <c r="L1757">
        <v>3581316</v>
      </c>
      <c r="M1757" s="1">
        <v>46233</v>
      </c>
    </row>
    <row r="1758" spans="1:13" x14ac:dyDescent="0.2">
      <c r="A1758" t="s">
        <v>33</v>
      </c>
      <c r="B1758" s="1">
        <v>44834</v>
      </c>
      <c r="C1758" s="1">
        <v>44805</v>
      </c>
      <c r="D1758">
        <v>0</v>
      </c>
      <c r="E1758">
        <v>0</v>
      </c>
      <c r="F1758">
        <v>0</v>
      </c>
      <c r="G1758">
        <v>0</v>
      </c>
      <c r="H1758">
        <v>0</v>
      </c>
      <c r="I1758">
        <v>0</v>
      </c>
      <c r="J1758">
        <v>36</v>
      </c>
      <c r="K1758">
        <v>214.38899999999998</v>
      </c>
      <c r="L1758">
        <v>3581316</v>
      </c>
      <c r="M1758" s="1">
        <v>46233</v>
      </c>
    </row>
    <row r="1759" spans="1:13" x14ac:dyDescent="0.2">
      <c r="A1759" t="s">
        <v>33</v>
      </c>
      <c r="B1759" s="1">
        <v>44530</v>
      </c>
      <c r="C1759" s="1">
        <v>44501</v>
      </c>
      <c r="D1759">
        <v>0</v>
      </c>
      <c r="E1759">
        <v>0</v>
      </c>
      <c r="F1759">
        <v>0</v>
      </c>
      <c r="G1759">
        <v>0</v>
      </c>
      <c r="H1759">
        <v>0</v>
      </c>
      <c r="I1759">
        <v>0</v>
      </c>
      <c r="J1759">
        <v>36</v>
      </c>
      <c r="K1759">
        <v>214.38899999999998</v>
      </c>
      <c r="L1759">
        <v>3581316</v>
      </c>
      <c r="M1759" s="1">
        <v>46233</v>
      </c>
    </row>
    <row r="1760" spans="1:13" x14ac:dyDescent="0.2">
      <c r="A1760" t="s">
        <v>33</v>
      </c>
      <c r="B1760" s="1">
        <v>44286</v>
      </c>
      <c r="C1760" s="1">
        <v>44256</v>
      </c>
      <c r="D1760">
        <v>0</v>
      </c>
      <c r="E1760">
        <v>0</v>
      </c>
      <c r="F1760">
        <v>0</v>
      </c>
      <c r="G1760">
        <v>0</v>
      </c>
      <c r="H1760">
        <v>0</v>
      </c>
      <c r="I1760">
        <v>0</v>
      </c>
      <c r="J1760">
        <v>36</v>
      </c>
      <c r="K1760">
        <v>214.38899999999998</v>
      </c>
      <c r="L1760">
        <v>3581316</v>
      </c>
      <c r="M1760" s="1">
        <v>46233</v>
      </c>
    </row>
    <row r="1761" spans="1:13" x14ac:dyDescent="0.2">
      <c r="A1761" t="s">
        <v>33</v>
      </c>
      <c r="B1761" s="1">
        <v>44592</v>
      </c>
      <c r="C1761" s="1">
        <v>44562</v>
      </c>
      <c r="D1761">
        <v>0</v>
      </c>
      <c r="E1761">
        <v>0</v>
      </c>
      <c r="F1761">
        <v>0</v>
      </c>
      <c r="G1761">
        <v>0</v>
      </c>
      <c r="H1761">
        <v>0</v>
      </c>
      <c r="I1761">
        <v>0</v>
      </c>
      <c r="J1761">
        <v>36</v>
      </c>
      <c r="K1761">
        <v>214.38899999999998</v>
      </c>
      <c r="L1761">
        <v>3581316</v>
      </c>
      <c r="M1761" s="1">
        <v>46233</v>
      </c>
    </row>
    <row r="1762" spans="1:13" x14ac:dyDescent="0.2">
      <c r="A1762" t="s">
        <v>33</v>
      </c>
      <c r="B1762" s="1">
        <v>44620</v>
      </c>
      <c r="C1762" s="1">
        <v>44593</v>
      </c>
      <c r="D1762">
        <v>0</v>
      </c>
      <c r="E1762">
        <v>0</v>
      </c>
      <c r="F1762">
        <v>0</v>
      </c>
      <c r="G1762">
        <v>0</v>
      </c>
      <c r="H1762">
        <v>0</v>
      </c>
      <c r="I1762">
        <v>0</v>
      </c>
      <c r="J1762">
        <v>36</v>
      </c>
      <c r="K1762">
        <v>214.38899999999998</v>
      </c>
      <c r="L1762">
        <v>3581316</v>
      </c>
      <c r="M1762" s="1">
        <v>46233</v>
      </c>
    </row>
    <row r="1763" spans="1:13" x14ac:dyDescent="0.2">
      <c r="A1763" t="s">
        <v>33</v>
      </c>
      <c r="B1763" s="1">
        <v>44895</v>
      </c>
      <c r="C1763" s="1">
        <v>44866</v>
      </c>
      <c r="D1763">
        <v>0</v>
      </c>
      <c r="E1763">
        <v>0</v>
      </c>
      <c r="F1763">
        <v>0</v>
      </c>
      <c r="G1763">
        <v>0</v>
      </c>
      <c r="H1763">
        <v>0</v>
      </c>
      <c r="I1763">
        <v>0</v>
      </c>
      <c r="J1763">
        <v>36</v>
      </c>
      <c r="K1763">
        <v>214.38899999999998</v>
      </c>
      <c r="L1763">
        <v>3581316</v>
      </c>
      <c r="M1763" s="1">
        <v>46233</v>
      </c>
    </row>
    <row r="1764" spans="1:13" x14ac:dyDescent="0.2">
      <c r="A1764" t="s">
        <v>33</v>
      </c>
      <c r="B1764" s="1">
        <v>44377</v>
      </c>
      <c r="C1764" s="1">
        <v>44348</v>
      </c>
      <c r="D1764">
        <v>0</v>
      </c>
      <c r="E1764">
        <v>0</v>
      </c>
      <c r="F1764">
        <v>0</v>
      </c>
      <c r="G1764">
        <v>0</v>
      </c>
      <c r="H1764">
        <v>0</v>
      </c>
      <c r="I1764">
        <v>0</v>
      </c>
      <c r="J1764">
        <v>36</v>
      </c>
      <c r="K1764">
        <v>214.38899999999998</v>
      </c>
      <c r="L1764">
        <v>3581316</v>
      </c>
      <c r="M1764" s="1">
        <v>46233</v>
      </c>
    </row>
    <row r="1765" spans="1:13" x14ac:dyDescent="0.2">
      <c r="A1765" t="s">
        <v>33</v>
      </c>
      <c r="B1765" s="1">
        <v>45077</v>
      </c>
      <c r="C1765" s="1">
        <v>45047</v>
      </c>
      <c r="D1765">
        <v>0</v>
      </c>
      <c r="E1765">
        <v>0</v>
      </c>
      <c r="F1765">
        <v>0</v>
      </c>
      <c r="G1765">
        <v>0</v>
      </c>
      <c r="H1765">
        <v>0</v>
      </c>
      <c r="I1765">
        <v>0</v>
      </c>
      <c r="J1765">
        <v>36</v>
      </c>
      <c r="K1765">
        <v>214.38899999999998</v>
      </c>
      <c r="L1765">
        <v>3581316</v>
      </c>
      <c r="M1765" s="1">
        <v>46233</v>
      </c>
    </row>
    <row r="1766" spans="1:13" x14ac:dyDescent="0.2">
      <c r="A1766" t="s">
        <v>33</v>
      </c>
      <c r="B1766" s="1">
        <v>44316</v>
      </c>
      <c r="C1766" s="1">
        <v>44287</v>
      </c>
      <c r="D1766">
        <v>0</v>
      </c>
      <c r="E1766">
        <v>0</v>
      </c>
      <c r="F1766">
        <v>0</v>
      </c>
      <c r="G1766">
        <v>0</v>
      </c>
      <c r="H1766">
        <v>0</v>
      </c>
      <c r="I1766">
        <v>0</v>
      </c>
      <c r="J1766">
        <v>36</v>
      </c>
      <c r="K1766">
        <v>214.38899999999998</v>
      </c>
      <c r="L1766">
        <v>3581316</v>
      </c>
      <c r="M1766" s="1">
        <v>46233</v>
      </c>
    </row>
    <row r="1767" spans="1:13" x14ac:dyDescent="0.2">
      <c r="A1767" t="s">
        <v>33</v>
      </c>
      <c r="B1767" s="1">
        <v>44347</v>
      </c>
      <c r="C1767" s="1">
        <v>44317</v>
      </c>
      <c r="D1767">
        <v>0</v>
      </c>
      <c r="E1767">
        <v>0</v>
      </c>
      <c r="F1767">
        <v>0</v>
      </c>
      <c r="G1767">
        <v>0</v>
      </c>
      <c r="H1767">
        <v>0</v>
      </c>
      <c r="I1767">
        <v>0</v>
      </c>
      <c r="J1767">
        <v>36</v>
      </c>
      <c r="K1767">
        <v>214.38899999999998</v>
      </c>
      <c r="L1767">
        <v>3581316</v>
      </c>
      <c r="M1767" s="1">
        <v>46233</v>
      </c>
    </row>
    <row r="1768" spans="1:13" x14ac:dyDescent="0.2">
      <c r="A1768" t="s">
        <v>33</v>
      </c>
      <c r="B1768" s="1">
        <v>44561</v>
      </c>
      <c r="C1768" s="1">
        <v>44531</v>
      </c>
      <c r="D1768">
        <v>0</v>
      </c>
      <c r="E1768">
        <v>0</v>
      </c>
      <c r="F1768">
        <v>0</v>
      </c>
      <c r="G1768">
        <v>0</v>
      </c>
      <c r="H1768">
        <v>0</v>
      </c>
      <c r="I1768">
        <v>0</v>
      </c>
      <c r="J1768">
        <v>36</v>
      </c>
      <c r="K1768">
        <v>214.38899999999998</v>
      </c>
      <c r="L1768">
        <v>3581316</v>
      </c>
      <c r="M1768" s="1">
        <v>46233</v>
      </c>
    </row>
    <row r="1769" spans="1:13" x14ac:dyDescent="0.2">
      <c r="A1769" t="s">
        <v>33</v>
      </c>
      <c r="B1769" s="1">
        <v>44926</v>
      </c>
      <c r="C1769" s="1">
        <v>44896</v>
      </c>
      <c r="D1769">
        <v>0</v>
      </c>
      <c r="E1769">
        <v>0</v>
      </c>
      <c r="F1769">
        <v>0</v>
      </c>
      <c r="G1769">
        <v>0</v>
      </c>
      <c r="H1769">
        <v>0</v>
      </c>
      <c r="I1769">
        <v>0</v>
      </c>
      <c r="J1769">
        <v>36</v>
      </c>
      <c r="K1769">
        <v>214.38899999999998</v>
      </c>
      <c r="L1769">
        <v>3581316</v>
      </c>
      <c r="M1769" s="1">
        <v>46233</v>
      </c>
    </row>
    <row r="1770" spans="1:13" x14ac:dyDescent="0.2">
      <c r="A1770" t="s">
        <v>33</v>
      </c>
      <c r="B1770" s="1">
        <v>44681</v>
      </c>
      <c r="C1770" s="1">
        <v>44652</v>
      </c>
      <c r="D1770">
        <v>0</v>
      </c>
      <c r="E1770">
        <v>0</v>
      </c>
      <c r="F1770">
        <v>0</v>
      </c>
      <c r="G1770">
        <v>0</v>
      </c>
      <c r="H1770">
        <v>0</v>
      </c>
      <c r="I1770">
        <v>0</v>
      </c>
      <c r="J1770">
        <v>36</v>
      </c>
      <c r="K1770">
        <v>214.38899999999998</v>
      </c>
      <c r="L1770">
        <v>3581316</v>
      </c>
      <c r="M1770" s="1">
        <v>46233</v>
      </c>
    </row>
    <row r="1771" spans="1:13" x14ac:dyDescent="0.2">
      <c r="A1771" t="s">
        <v>33</v>
      </c>
      <c r="B1771" s="1">
        <v>44865</v>
      </c>
      <c r="C1771" s="1">
        <v>44835</v>
      </c>
      <c r="D1771">
        <v>0</v>
      </c>
      <c r="E1771">
        <v>0</v>
      </c>
      <c r="F1771">
        <v>0</v>
      </c>
      <c r="G1771">
        <v>0</v>
      </c>
      <c r="H1771">
        <v>0</v>
      </c>
      <c r="I1771">
        <v>0</v>
      </c>
      <c r="J1771">
        <v>36</v>
      </c>
      <c r="K1771">
        <v>214.38899999999998</v>
      </c>
      <c r="L1771">
        <v>3581316</v>
      </c>
      <c r="M1771" s="1">
        <v>46233</v>
      </c>
    </row>
    <row r="1772" spans="1:13" x14ac:dyDescent="0.2">
      <c r="A1772" t="s">
        <v>33</v>
      </c>
      <c r="B1772" s="1">
        <v>45107</v>
      </c>
      <c r="C1772" s="1">
        <v>45078</v>
      </c>
      <c r="D1772">
        <v>0</v>
      </c>
      <c r="E1772">
        <v>0</v>
      </c>
      <c r="F1772">
        <v>0</v>
      </c>
      <c r="G1772">
        <v>0</v>
      </c>
      <c r="H1772">
        <v>0</v>
      </c>
      <c r="I1772">
        <v>0</v>
      </c>
      <c r="J1772">
        <v>36</v>
      </c>
      <c r="K1772">
        <v>214.38899999999998</v>
      </c>
      <c r="L1772">
        <v>3581316</v>
      </c>
      <c r="M1772" s="1">
        <v>46233</v>
      </c>
    </row>
    <row r="1773" spans="1:13" x14ac:dyDescent="0.2">
      <c r="A1773" t="s">
        <v>33</v>
      </c>
      <c r="B1773" s="1">
        <v>44651</v>
      </c>
      <c r="C1773" s="1">
        <v>44621</v>
      </c>
      <c r="D1773">
        <v>0</v>
      </c>
      <c r="E1773">
        <v>0</v>
      </c>
      <c r="F1773">
        <v>0</v>
      </c>
      <c r="G1773">
        <v>0</v>
      </c>
      <c r="H1773">
        <v>0</v>
      </c>
      <c r="I1773">
        <v>0</v>
      </c>
      <c r="J1773">
        <v>36</v>
      </c>
      <c r="K1773">
        <v>214.38899999999998</v>
      </c>
      <c r="L1773">
        <v>3581316</v>
      </c>
      <c r="M1773" s="1">
        <v>46233</v>
      </c>
    </row>
    <row r="1774" spans="1:13" x14ac:dyDescent="0.2">
      <c r="A1774" t="s">
        <v>33</v>
      </c>
      <c r="B1774" s="1">
        <v>44255</v>
      </c>
      <c r="C1774" s="1">
        <v>44228</v>
      </c>
      <c r="D1774">
        <v>0</v>
      </c>
      <c r="E1774">
        <v>0</v>
      </c>
      <c r="F1774">
        <v>0</v>
      </c>
      <c r="G1774">
        <v>0</v>
      </c>
      <c r="H1774">
        <v>0</v>
      </c>
      <c r="I1774">
        <v>0</v>
      </c>
      <c r="J1774">
        <v>36</v>
      </c>
      <c r="K1774">
        <v>214.38899999999998</v>
      </c>
      <c r="L1774">
        <v>3581316</v>
      </c>
      <c r="M1774" s="1">
        <v>46233</v>
      </c>
    </row>
    <row r="1775" spans="1:13" x14ac:dyDescent="0.2">
      <c r="A1775" t="s">
        <v>33</v>
      </c>
      <c r="B1775" s="1">
        <v>44227</v>
      </c>
      <c r="C1775" s="1">
        <v>44197</v>
      </c>
      <c r="D1775">
        <v>0</v>
      </c>
      <c r="E1775">
        <v>0</v>
      </c>
      <c r="F1775">
        <v>0</v>
      </c>
      <c r="G1775">
        <v>0</v>
      </c>
      <c r="H1775">
        <v>0</v>
      </c>
      <c r="I1775">
        <v>0</v>
      </c>
      <c r="J1775">
        <v>36</v>
      </c>
      <c r="K1775">
        <v>214.38899999999998</v>
      </c>
      <c r="L1775">
        <v>3581316</v>
      </c>
      <c r="M1775" s="1">
        <v>46233</v>
      </c>
    </row>
    <row r="1776" spans="1:13" x14ac:dyDescent="0.2">
      <c r="A1776" t="s">
        <v>33</v>
      </c>
      <c r="B1776" s="1">
        <v>44742</v>
      </c>
      <c r="C1776" s="1">
        <v>44713</v>
      </c>
      <c r="D1776">
        <v>0</v>
      </c>
      <c r="E1776">
        <v>0</v>
      </c>
      <c r="F1776">
        <v>0</v>
      </c>
      <c r="G1776">
        <v>0</v>
      </c>
      <c r="H1776">
        <v>0</v>
      </c>
      <c r="I1776">
        <v>0</v>
      </c>
      <c r="J1776">
        <v>36</v>
      </c>
      <c r="K1776">
        <v>214.38899999999998</v>
      </c>
      <c r="L1776">
        <v>3581316</v>
      </c>
      <c r="M1776" s="1">
        <v>46233</v>
      </c>
    </row>
    <row r="1777" spans="1:13" x14ac:dyDescent="0.2">
      <c r="A1777" t="s">
        <v>33</v>
      </c>
      <c r="B1777" s="1">
        <v>45046</v>
      </c>
      <c r="C1777" s="1">
        <v>45017</v>
      </c>
      <c r="D1777">
        <v>0</v>
      </c>
      <c r="E1777">
        <v>0</v>
      </c>
      <c r="F1777">
        <v>0</v>
      </c>
      <c r="G1777">
        <v>0</v>
      </c>
      <c r="H1777">
        <v>0</v>
      </c>
      <c r="I1777">
        <v>0</v>
      </c>
      <c r="J1777">
        <v>36</v>
      </c>
      <c r="K1777">
        <v>214.38899999999998</v>
      </c>
      <c r="L1777">
        <v>3581316</v>
      </c>
      <c r="M1777" s="1">
        <v>46233</v>
      </c>
    </row>
    <row r="1778" spans="1:13" x14ac:dyDescent="0.2">
      <c r="A1778" t="s">
        <v>33</v>
      </c>
      <c r="B1778" s="1">
        <v>44712</v>
      </c>
      <c r="C1778" s="1">
        <v>44682</v>
      </c>
      <c r="D1778">
        <v>0</v>
      </c>
      <c r="E1778">
        <v>0</v>
      </c>
      <c r="F1778">
        <v>0</v>
      </c>
      <c r="G1778">
        <v>0</v>
      </c>
      <c r="H1778">
        <v>0</v>
      </c>
      <c r="I1778">
        <v>0</v>
      </c>
      <c r="J1778">
        <v>36</v>
      </c>
      <c r="K1778">
        <v>214.38899999999998</v>
      </c>
      <c r="L1778">
        <v>3581316</v>
      </c>
      <c r="M1778" s="1">
        <v>46233</v>
      </c>
    </row>
    <row r="1779" spans="1:13" x14ac:dyDescent="0.2">
      <c r="A1779" t="s">
        <v>33</v>
      </c>
      <c r="B1779" s="1">
        <v>44957</v>
      </c>
      <c r="C1779" s="1">
        <v>44927</v>
      </c>
      <c r="D1779">
        <v>0</v>
      </c>
      <c r="E1779">
        <v>0</v>
      </c>
      <c r="F1779">
        <v>0</v>
      </c>
      <c r="G1779">
        <v>0</v>
      </c>
      <c r="H1779">
        <v>0</v>
      </c>
      <c r="I1779">
        <v>0</v>
      </c>
      <c r="J1779">
        <v>36</v>
      </c>
      <c r="K1779">
        <v>214.38899999999998</v>
      </c>
      <c r="L1779">
        <v>3581316</v>
      </c>
      <c r="M1779" s="1">
        <v>46233</v>
      </c>
    </row>
    <row r="1780" spans="1:13" x14ac:dyDescent="0.2">
      <c r="A1780" t="s">
        <v>33</v>
      </c>
      <c r="B1780" s="1">
        <v>44408</v>
      </c>
      <c r="C1780" s="1">
        <v>44378</v>
      </c>
      <c r="D1780">
        <v>0</v>
      </c>
      <c r="E1780">
        <v>0</v>
      </c>
      <c r="F1780">
        <v>0</v>
      </c>
      <c r="G1780">
        <v>0</v>
      </c>
      <c r="H1780">
        <v>0</v>
      </c>
      <c r="I1780">
        <v>0</v>
      </c>
      <c r="J1780">
        <v>36</v>
      </c>
      <c r="K1780">
        <v>214.38899999999998</v>
      </c>
      <c r="L1780">
        <v>3581316</v>
      </c>
      <c r="M1780" s="1">
        <v>46233</v>
      </c>
    </row>
    <row r="1781" spans="1:13" x14ac:dyDescent="0.2">
      <c r="A1781" t="s">
        <v>33</v>
      </c>
      <c r="B1781" s="1">
        <v>44985</v>
      </c>
      <c r="C1781" s="1">
        <v>44958</v>
      </c>
      <c r="D1781">
        <v>0</v>
      </c>
      <c r="E1781">
        <v>0</v>
      </c>
      <c r="F1781">
        <v>0</v>
      </c>
      <c r="G1781">
        <v>0</v>
      </c>
      <c r="H1781">
        <v>0</v>
      </c>
      <c r="I1781">
        <v>0</v>
      </c>
      <c r="J1781">
        <v>36</v>
      </c>
      <c r="K1781">
        <v>214.38899999999998</v>
      </c>
      <c r="L1781">
        <v>3581316</v>
      </c>
      <c r="M1781" s="1">
        <v>46233</v>
      </c>
    </row>
    <row r="1782" spans="1:13" x14ac:dyDescent="0.2">
      <c r="A1782" t="s">
        <v>33</v>
      </c>
      <c r="B1782" s="1">
        <v>44439</v>
      </c>
      <c r="C1782" s="1">
        <v>44409</v>
      </c>
      <c r="D1782">
        <v>0</v>
      </c>
      <c r="E1782">
        <v>0</v>
      </c>
      <c r="F1782">
        <v>0</v>
      </c>
      <c r="G1782">
        <v>0</v>
      </c>
      <c r="H1782">
        <v>0</v>
      </c>
      <c r="I1782">
        <v>0</v>
      </c>
      <c r="J1782">
        <v>36</v>
      </c>
      <c r="K1782">
        <v>214.38899999999998</v>
      </c>
      <c r="L1782">
        <v>3581316</v>
      </c>
      <c r="M1782" s="1">
        <v>46233</v>
      </c>
    </row>
    <row r="1783" spans="1:13" x14ac:dyDescent="0.2">
      <c r="A1783" t="s">
        <v>33</v>
      </c>
      <c r="B1783" s="1">
        <v>44773</v>
      </c>
      <c r="C1783" s="1">
        <v>44743</v>
      </c>
      <c r="D1783">
        <v>0</v>
      </c>
      <c r="E1783">
        <v>0</v>
      </c>
      <c r="F1783">
        <v>0</v>
      </c>
      <c r="G1783">
        <v>0</v>
      </c>
      <c r="H1783">
        <v>0</v>
      </c>
      <c r="I1783">
        <v>0</v>
      </c>
      <c r="J1783">
        <v>36</v>
      </c>
      <c r="K1783">
        <v>214.38899999999998</v>
      </c>
      <c r="L1783">
        <v>3581316</v>
      </c>
      <c r="M1783" s="1">
        <v>46233</v>
      </c>
    </row>
    <row r="1784" spans="1:13" x14ac:dyDescent="0.2">
      <c r="A1784" t="s">
        <v>33</v>
      </c>
      <c r="B1784" s="1">
        <v>44469</v>
      </c>
      <c r="C1784" s="1">
        <v>44440</v>
      </c>
      <c r="D1784">
        <v>0</v>
      </c>
      <c r="E1784">
        <v>0</v>
      </c>
      <c r="F1784">
        <v>0</v>
      </c>
      <c r="G1784">
        <v>0</v>
      </c>
      <c r="H1784">
        <v>0</v>
      </c>
      <c r="I1784">
        <v>0</v>
      </c>
      <c r="J1784">
        <v>36</v>
      </c>
      <c r="K1784">
        <v>214.38899999999998</v>
      </c>
      <c r="L1784">
        <v>3581316</v>
      </c>
      <c r="M1784" s="1">
        <v>46233</v>
      </c>
    </row>
    <row r="1785" spans="1:13" x14ac:dyDescent="0.2">
      <c r="A1785" t="s">
        <v>117</v>
      </c>
      <c r="B1785" s="1">
        <v>44742</v>
      </c>
      <c r="C1785" s="1">
        <v>44713</v>
      </c>
      <c r="D1785">
        <v>4</v>
      </c>
      <c r="E1785">
        <v>185</v>
      </c>
      <c r="F1785">
        <v>1495000</v>
      </c>
      <c r="G1785">
        <v>0</v>
      </c>
      <c r="H1785">
        <v>0</v>
      </c>
      <c r="I1785">
        <v>0</v>
      </c>
      <c r="J1785">
        <v>11</v>
      </c>
      <c r="K1785">
        <v>229.03</v>
      </c>
      <c r="L1785">
        <v>1375058</v>
      </c>
      <c r="M1785" s="1">
        <v>46233</v>
      </c>
    </row>
    <row r="1786" spans="1:13" x14ac:dyDescent="0.2">
      <c r="A1786" t="s">
        <v>117</v>
      </c>
      <c r="B1786" s="1">
        <v>44592</v>
      </c>
      <c r="C1786" s="1">
        <v>44562</v>
      </c>
      <c r="D1786">
        <v>4</v>
      </c>
      <c r="E1786">
        <v>185</v>
      </c>
      <c r="F1786">
        <v>1495000</v>
      </c>
      <c r="G1786">
        <v>0</v>
      </c>
      <c r="H1786">
        <v>0</v>
      </c>
      <c r="I1786">
        <v>0</v>
      </c>
      <c r="J1786">
        <v>11</v>
      </c>
      <c r="K1786">
        <v>229.03</v>
      </c>
      <c r="L1786">
        <v>1375058</v>
      </c>
      <c r="M1786" s="1">
        <v>46233</v>
      </c>
    </row>
    <row r="1787" spans="1:13" x14ac:dyDescent="0.2">
      <c r="A1787" t="s">
        <v>117</v>
      </c>
      <c r="B1787" s="1">
        <v>44377</v>
      </c>
      <c r="C1787" s="1">
        <v>44348</v>
      </c>
      <c r="D1787">
        <v>4</v>
      </c>
      <c r="E1787">
        <v>185</v>
      </c>
      <c r="F1787">
        <v>1495000</v>
      </c>
      <c r="G1787">
        <v>0</v>
      </c>
      <c r="H1787">
        <v>0</v>
      </c>
      <c r="I1787">
        <v>0</v>
      </c>
      <c r="J1787">
        <v>11</v>
      </c>
      <c r="K1787">
        <v>229.03</v>
      </c>
      <c r="L1787">
        <v>1375058</v>
      </c>
      <c r="M1787" s="1">
        <v>46233</v>
      </c>
    </row>
    <row r="1788" spans="1:13" x14ac:dyDescent="0.2">
      <c r="A1788" t="s">
        <v>117</v>
      </c>
      <c r="B1788" s="1">
        <v>44530</v>
      </c>
      <c r="C1788" s="1">
        <v>44501</v>
      </c>
      <c r="D1788">
        <v>4</v>
      </c>
      <c r="E1788">
        <v>185</v>
      </c>
      <c r="F1788">
        <v>1495000</v>
      </c>
      <c r="G1788">
        <v>0</v>
      </c>
      <c r="H1788">
        <v>0</v>
      </c>
      <c r="I1788">
        <v>0</v>
      </c>
      <c r="J1788">
        <v>11</v>
      </c>
      <c r="K1788">
        <v>229.03</v>
      </c>
      <c r="L1788">
        <v>1375058</v>
      </c>
      <c r="M1788" s="1">
        <v>46233</v>
      </c>
    </row>
    <row r="1789" spans="1:13" x14ac:dyDescent="0.2">
      <c r="A1789" t="s">
        <v>117</v>
      </c>
      <c r="B1789" s="1">
        <v>44620</v>
      </c>
      <c r="C1789" s="1">
        <v>44593</v>
      </c>
      <c r="D1789">
        <v>4</v>
      </c>
      <c r="E1789">
        <v>185</v>
      </c>
      <c r="F1789">
        <v>1495000</v>
      </c>
      <c r="G1789">
        <v>0</v>
      </c>
      <c r="H1789">
        <v>0</v>
      </c>
      <c r="I1789">
        <v>0</v>
      </c>
      <c r="J1789">
        <v>11</v>
      </c>
      <c r="K1789">
        <v>229.03</v>
      </c>
      <c r="L1789">
        <v>1375058</v>
      </c>
      <c r="M1789" s="1">
        <v>46233</v>
      </c>
    </row>
    <row r="1790" spans="1:13" x14ac:dyDescent="0.2">
      <c r="A1790" t="s">
        <v>117</v>
      </c>
      <c r="B1790" s="1">
        <v>44500</v>
      </c>
      <c r="C1790" s="1">
        <v>44470</v>
      </c>
      <c r="D1790">
        <v>4</v>
      </c>
      <c r="E1790">
        <v>185</v>
      </c>
      <c r="F1790">
        <v>1495000</v>
      </c>
      <c r="G1790">
        <v>0</v>
      </c>
      <c r="H1790">
        <v>0</v>
      </c>
      <c r="I1790">
        <v>0</v>
      </c>
      <c r="J1790">
        <v>11</v>
      </c>
      <c r="K1790">
        <v>229.03</v>
      </c>
      <c r="L1790">
        <v>1375058</v>
      </c>
      <c r="M1790" s="1">
        <v>46233</v>
      </c>
    </row>
    <row r="1791" spans="1:13" x14ac:dyDescent="0.2">
      <c r="A1791" t="s">
        <v>117</v>
      </c>
      <c r="B1791" s="1">
        <v>44651</v>
      </c>
      <c r="C1791" s="1">
        <v>44621</v>
      </c>
      <c r="D1791">
        <v>4</v>
      </c>
      <c r="E1791">
        <v>185</v>
      </c>
      <c r="F1791">
        <v>1495000</v>
      </c>
      <c r="G1791">
        <v>0</v>
      </c>
      <c r="H1791">
        <v>0</v>
      </c>
      <c r="I1791">
        <v>0</v>
      </c>
      <c r="J1791">
        <v>11</v>
      </c>
      <c r="K1791">
        <v>229.03</v>
      </c>
      <c r="L1791">
        <v>1375058</v>
      </c>
      <c r="M1791" s="1">
        <v>46233</v>
      </c>
    </row>
    <row r="1792" spans="1:13" x14ac:dyDescent="0.2">
      <c r="A1792" t="s">
        <v>117</v>
      </c>
      <c r="B1792" s="1">
        <v>44561</v>
      </c>
      <c r="C1792" s="1">
        <v>44531</v>
      </c>
      <c r="D1792">
        <v>4</v>
      </c>
      <c r="E1792">
        <v>185</v>
      </c>
      <c r="F1792">
        <v>1495000</v>
      </c>
      <c r="G1792">
        <v>0</v>
      </c>
      <c r="H1792">
        <v>0</v>
      </c>
      <c r="I1792">
        <v>0</v>
      </c>
      <c r="J1792">
        <v>11</v>
      </c>
      <c r="K1792">
        <v>229.03</v>
      </c>
      <c r="L1792">
        <v>1375058</v>
      </c>
      <c r="M1792" s="1">
        <v>46233</v>
      </c>
    </row>
    <row r="1793" spans="1:13" x14ac:dyDescent="0.2">
      <c r="A1793" t="s">
        <v>117</v>
      </c>
      <c r="B1793" s="1">
        <v>44712</v>
      </c>
      <c r="C1793" s="1">
        <v>44682</v>
      </c>
      <c r="D1793">
        <v>4</v>
      </c>
      <c r="E1793">
        <v>185</v>
      </c>
      <c r="F1793">
        <v>1495000</v>
      </c>
      <c r="G1793">
        <v>0</v>
      </c>
      <c r="H1793">
        <v>0</v>
      </c>
      <c r="I1793">
        <v>0</v>
      </c>
      <c r="J1793">
        <v>11</v>
      </c>
      <c r="K1793">
        <v>229.03</v>
      </c>
      <c r="L1793">
        <v>1375058</v>
      </c>
      <c r="M1793" s="1">
        <v>46233</v>
      </c>
    </row>
    <row r="1794" spans="1:13" x14ac:dyDescent="0.2">
      <c r="A1794" t="s">
        <v>117</v>
      </c>
      <c r="B1794" s="1">
        <v>44408</v>
      </c>
      <c r="C1794" s="1">
        <v>44378</v>
      </c>
      <c r="D1794">
        <v>4</v>
      </c>
      <c r="E1794">
        <v>185</v>
      </c>
      <c r="F1794">
        <v>1495000</v>
      </c>
      <c r="G1794">
        <v>0</v>
      </c>
      <c r="H1794">
        <v>0</v>
      </c>
      <c r="I1794">
        <v>0</v>
      </c>
      <c r="J1794">
        <v>11</v>
      </c>
      <c r="K1794">
        <v>229.03</v>
      </c>
      <c r="L1794">
        <v>1375058</v>
      </c>
      <c r="M1794" s="1">
        <v>46233</v>
      </c>
    </row>
    <row r="1795" spans="1:13" x14ac:dyDescent="0.2">
      <c r="A1795" t="s">
        <v>117</v>
      </c>
      <c r="B1795" s="1">
        <v>44469</v>
      </c>
      <c r="C1795" s="1">
        <v>44440</v>
      </c>
      <c r="D1795">
        <v>4</v>
      </c>
      <c r="E1795">
        <v>185</v>
      </c>
      <c r="F1795">
        <v>1495000</v>
      </c>
      <c r="G1795">
        <v>0</v>
      </c>
      <c r="H1795">
        <v>0</v>
      </c>
      <c r="I1795">
        <v>0</v>
      </c>
      <c r="J1795">
        <v>11</v>
      </c>
      <c r="K1795">
        <v>229.03</v>
      </c>
      <c r="L1795">
        <v>1375058</v>
      </c>
      <c r="M1795" s="1">
        <v>46233</v>
      </c>
    </row>
    <row r="1796" spans="1:13" x14ac:dyDescent="0.2">
      <c r="A1796" t="s">
        <v>117</v>
      </c>
      <c r="B1796" s="1">
        <v>44439</v>
      </c>
      <c r="C1796" s="1">
        <v>44409</v>
      </c>
      <c r="D1796">
        <v>4</v>
      </c>
      <c r="E1796">
        <v>185</v>
      </c>
      <c r="F1796">
        <v>1495000</v>
      </c>
      <c r="G1796">
        <v>0</v>
      </c>
      <c r="H1796">
        <v>0</v>
      </c>
      <c r="I1796">
        <v>0</v>
      </c>
      <c r="J1796">
        <v>11</v>
      </c>
      <c r="K1796">
        <v>229.03</v>
      </c>
      <c r="L1796">
        <v>1375058</v>
      </c>
      <c r="M1796" s="1">
        <v>46233</v>
      </c>
    </row>
    <row r="1797" spans="1:13" x14ac:dyDescent="0.2">
      <c r="A1797" t="s">
        <v>117</v>
      </c>
      <c r="B1797" s="1">
        <v>44681</v>
      </c>
      <c r="C1797" s="1">
        <v>44652</v>
      </c>
      <c r="D1797">
        <v>4</v>
      </c>
      <c r="E1797">
        <v>185</v>
      </c>
      <c r="F1797">
        <v>1495000</v>
      </c>
      <c r="G1797">
        <v>0</v>
      </c>
      <c r="H1797">
        <v>0</v>
      </c>
      <c r="I1797">
        <v>0</v>
      </c>
      <c r="J1797">
        <v>11</v>
      </c>
      <c r="K1797">
        <v>229.03</v>
      </c>
      <c r="L1797">
        <v>1375058</v>
      </c>
      <c r="M1797" s="1">
        <v>46233</v>
      </c>
    </row>
    <row r="1798" spans="1:13" x14ac:dyDescent="0.2">
      <c r="A1798" t="s">
        <v>117</v>
      </c>
      <c r="B1798" s="1">
        <v>44347</v>
      </c>
      <c r="C1798" s="1">
        <v>44317</v>
      </c>
      <c r="D1798">
        <v>4</v>
      </c>
      <c r="E1798">
        <v>185</v>
      </c>
      <c r="F1798">
        <v>1495000</v>
      </c>
      <c r="G1798">
        <v>0</v>
      </c>
      <c r="H1798">
        <v>0</v>
      </c>
      <c r="I1798">
        <v>0</v>
      </c>
      <c r="J1798">
        <v>11</v>
      </c>
      <c r="K1798">
        <v>229.03</v>
      </c>
      <c r="L1798">
        <v>1375058</v>
      </c>
      <c r="M1798" s="1">
        <v>46233</v>
      </c>
    </row>
    <row r="1799" spans="1:13" x14ac:dyDescent="0.2">
      <c r="A1799" t="s">
        <v>168</v>
      </c>
      <c r="B1799" s="1">
        <v>44712</v>
      </c>
      <c r="C1799" s="1">
        <v>44682</v>
      </c>
      <c r="D1799">
        <v>4</v>
      </c>
      <c r="E1799">
        <v>152</v>
      </c>
      <c r="F1799">
        <v>1488250</v>
      </c>
      <c r="G1799">
        <v>0</v>
      </c>
      <c r="H1799">
        <v>0</v>
      </c>
      <c r="I1799">
        <v>0</v>
      </c>
      <c r="J1799">
        <v>21</v>
      </c>
      <c r="K1799">
        <v>229.81</v>
      </c>
      <c r="L1799">
        <v>2448073</v>
      </c>
      <c r="M1799" s="1">
        <v>46233</v>
      </c>
    </row>
    <row r="1800" spans="1:13" x14ac:dyDescent="0.2">
      <c r="A1800" t="s">
        <v>168</v>
      </c>
      <c r="B1800" s="1">
        <v>44620</v>
      </c>
      <c r="C1800" s="1">
        <v>44593</v>
      </c>
      <c r="D1800">
        <v>4</v>
      </c>
      <c r="E1800">
        <v>152</v>
      </c>
      <c r="F1800">
        <v>1488250</v>
      </c>
      <c r="G1800">
        <v>0</v>
      </c>
      <c r="H1800">
        <v>0</v>
      </c>
      <c r="I1800">
        <v>0</v>
      </c>
      <c r="J1800">
        <v>21</v>
      </c>
      <c r="K1800">
        <v>229.81</v>
      </c>
      <c r="L1800">
        <v>2448073</v>
      </c>
      <c r="M1800" s="1">
        <v>46233</v>
      </c>
    </row>
    <row r="1801" spans="1:13" x14ac:dyDescent="0.2">
      <c r="A1801" t="s">
        <v>168</v>
      </c>
      <c r="B1801" s="1">
        <v>44681</v>
      </c>
      <c r="C1801" s="1">
        <v>44652</v>
      </c>
      <c r="D1801">
        <v>4</v>
      </c>
      <c r="E1801">
        <v>152</v>
      </c>
      <c r="F1801">
        <v>1488250</v>
      </c>
      <c r="G1801">
        <v>0</v>
      </c>
      <c r="H1801">
        <v>0</v>
      </c>
      <c r="I1801">
        <v>0</v>
      </c>
      <c r="J1801">
        <v>21</v>
      </c>
      <c r="K1801">
        <v>229.81</v>
      </c>
      <c r="L1801">
        <v>2448073</v>
      </c>
      <c r="M1801" s="1">
        <v>46233</v>
      </c>
    </row>
    <row r="1802" spans="1:13" x14ac:dyDescent="0.2">
      <c r="A1802" t="s">
        <v>168</v>
      </c>
      <c r="B1802" s="1">
        <v>44651</v>
      </c>
      <c r="C1802" s="1">
        <v>44621</v>
      </c>
      <c r="D1802">
        <v>4</v>
      </c>
      <c r="E1802">
        <v>152</v>
      </c>
      <c r="F1802">
        <v>1488250</v>
      </c>
      <c r="G1802">
        <v>0</v>
      </c>
      <c r="H1802">
        <v>0</v>
      </c>
      <c r="I1802">
        <v>0</v>
      </c>
      <c r="J1802">
        <v>21</v>
      </c>
      <c r="K1802">
        <v>229.81</v>
      </c>
      <c r="L1802">
        <v>2448073</v>
      </c>
      <c r="M1802" s="1">
        <v>46233</v>
      </c>
    </row>
    <row r="1803" spans="1:13" x14ac:dyDescent="0.2">
      <c r="A1803" t="s">
        <v>127</v>
      </c>
      <c r="B1803" s="1">
        <v>45077</v>
      </c>
      <c r="C1803" s="1">
        <v>45047</v>
      </c>
      <c r="D1803">
        <v>0</v>
      </c>
      <c r="E1803">
        <v>0</v>
      </c>
      <c r="F1803">
        <v>0</v>
      </c>
      <c r="G1803">
        <v>0</v>
      </c>
      <c r="H1803">
        <v>0</v>
      </c>
      <c r="I1803">
        <v>0</v>
      </c>
      <c r="J1803">
        <v>31</v>
      </c>
      <c r="K1803">
        <v>236.90000000000003</v>
      </c>
      <c r="L1803">
        <v>1593993</v>
      </c>
      <c r="M1803" s="1">
        <v>46233</v>
      </c>
    </row>
    <row r="1804" spans="1:13" x14ac:dyDescent="0.2">
      <c r="A1804" t="s">
        <v>127</v>
      </c>
      <c r="B1804" s="1">
        <v>44985</v>
      </c>
      <c r="C1804" s="1">
        <v>44958</v>
      </c>
      <c r="D1804">
        <v>0</v>
      </c>
      <c r="E1804">
        <v>0</v>
      </c>
      <c r="F1804">
        <v>0</v>
      </c>
      <c r="G1804">
        <v>0</v>
      </c>
      <c r="H1804">
        <v>0</v>
      </c>
      <c r="I1804">
        <v>0</v>
      </c>
      <c r="J1804">
        <v>31</v>
      </c>
      <c r="K1804">
        <v>236.90000000000003</v>
      </c>
      <c r="L1804">
        <v>1593993</v>
      </c>
      <c r="M1804" s="1">
        <v>46233</v>
      </c>
    </row>
    <row r="1805" spans="1:13" x14ac:dyDescent="0.2">
      <c r="A1805" t="s">
        <v>127</v>
      </c>
      <c r="B1805" s="1">
        <v>45199</v>
      </c>
      <c r="C1805" s="1">
        <v>45170</v>
      </c>
      <c r="D1805">
        <v>0</v>
      </c>
      <c r="E1805">
        <v>0</v>
      </c>
      <c r="F1805">
        <v>0</v>
      </c>
      <c r="G1805">
        <v>0</v>
      </c>
      <c r="H1805">
        <v>0</v>
      </c>
      <c r="I1805">
        <v>0</v>
      </c>
      <c r="J1805">
        <v>31</v>
      </c>
      <c r="K1805">
        <v>236.90000000000003</v>
      </c>
      <c r="L1805">
        <v>1593993</v>
      </c>
      <c r="M1805" s="1">
        <v>46233</v>
      </c>
    </row>
    <row r="1806" spans="1:13" x14ac:dyDescent="0.2">
      <c r="A1806" t="s">
        <v>127</v>
      </c>
      <c r="B1806" s="1">
        <v>45351</v>
      </c>
      <c r="C1806" s="1">
        <v>45323</v>
      </c>
      <c r="D1806">
        <v>0</v>
      </c>
      <c r="E1806">
        <v>0</v>
      </c>
      <c r="F1806">
        <v>0</v>
      </c>
      <c r="G1806">
        <v>0</v>
      </c>
      <c r="H1806">
        <v>0</v>
      </c>
      <c r="I1806">
        <v>0</v>
      </c>
      <c r="J1806">
        <v>31</v>
      </c>
      <c r="K1806">
        <v>236.90000000000003</v>
      </c>
      <c r="L1806">
        <v>1593993</v>
      </c>
      <c r="M1806" s="1">
        <v>46233</v>
      </c>
    </row>
    <row r="1807" spans="1:13" x14ac:dyDescent="0.2">
      <c r="A1807" t="s">
        <v>127</v>
      </c>
      <c r="B1807" s="1">
        <v>45382</v>
      </c>
      <c r="C1807" s="1">
        <v>45352</v>
      </c>
      <c r="D1807">
        <v>0</v>
      </c>
      <c r="E1807">
        <v>0</v>
      </c>
      <c r="F1807">
        <v>0</v>
      </c>
      <c r="G1807">
        <v>0</v>
      </c>
      <c r="H1807">
        <v>0</v>
      </c>
      <c r="I1807">
        <v>0</v>
      </c>
      <c r="J1807">
        <v>31</v>
      </c>
      <c r="K1807">
        <v>236.90000000000003</v>
      </c>
      <c r="L1807">
        <v>1593993</v>
      </c>
      <c r="M1807" s="1">
        <v>46233</v>
      </c>
    </row>
    <row r="1808" spans="1:13" x14ac:dyDescent="0.2">
      <c r="A1808" t="s">
        <v>127</v>
      </c>
      <c r="B1808" s="1">
        <v>45322</v>
      </c>
      <c r="C1808" s="1">
        <v>45292</v>
      </c>
      <c r="D1808">
        <v>0</v>
      </c>
      <c r="E1808">
        <v>0</v>
      </c>
      <c r="F1808">
        <v>0</v>
      </c>
      <c r="G1808">
        <v>0</v>
      </c>
      <c r="H1808">
        <v>0</v>
      </c>
      <c r="I1808">
        <v>0</v>
      </c>
      <c r="J1808">
        <v>31</v>
      </c>
      <c r="K1808">
        <v>236.90000000000003</v>
      </c>
      <c r="L1808">
        <v>1593993</v>
      </c>
      <c r="M1808" s="1">
        <v>46233</v>
      </c>
    </row>
    <row r="1809" spans="1:13" x14ac:dyDescent="0.2">
      <c r="A1809" t="s">
        <v>127</v>
      </c>
      <c r="B1809" s="1">
        <v>45473</v>
      </c>
      <c r="C1809" s="1">
        <v>45444</v>
      </c>
      <c r="D1809">
        <v>0</v>
      </c>
      <c r="E1809">
        <v>0</v>
      </c>
      <c r="F1809">
        <v>0</v>
      </c>
      <c r="G1809">
        <v>0</v>
      </c>
      <c r="H1809">
        <v>0</v>
      </c>
      <c r="I1809">
        <v>0</v>
      </c>
      <c r="J1809">
        <v>31</v>
      </c>
      <c r="K1809">
        <v>236.90000000000003</v>
      </c>
      <c r="L1809">
        <v>1593993</v>
      </c>
      <c r="M1809" s="1">
        <v>46233</v>
      </c>
    </row>
    <row r="1810" spans="1:13" x14ac:dyDescent="0.2">
      <c r="A1810" t="s">
        <v>127</v>
      </c>
      <c r="B1810" s="1">
        <v>45169</v>
      </c>
      <c r="C1810" s="1">
        <v>45139</v>
      </c>
      <c r="D1810">
        <v>0</v>
      </c>
      <c r="E1810">
        <v>0</v>
      </c>
      <c r="F1810">
        <v>0</v>
      </c>
      <c r="G1810">
        <v>0</v>
      </c>
      <c r="H1810">
        <v>0</v>
      </c>
      <c r="I1810">
        <v>0</v>
      </c>
      <c r="J1810">
        <v>31</v>
      </c>
      <c r="K1810">
        <v>236.90000000000003</v>
      </c>
      <c r="L1810">
        <v>1593993</v>
      </c>
      <c r="M1810" s="1">
        <v>46233</v>
      </c>
    </row>
    <row r="1811" spans="1:13" x14ac:dyDescent="0.2">
      <c r="A1811" t="s">
        <v>127</v>
      </c>
      <c r="B1811" s="1">
        <v>45443</v>
      </c>
      <c r="C1811" s="1">
        <v>45413</v>
      </c>
      <c r="D1811">
        <v>0</v>
      </c>
      <c r="E1811">
        <v>0</v>
      </c>
      <c r="F1811">
        <v>0</v>
      </c>
      <c r="G1811">
        <v>0</v>
      </c>
      <c r="H1811">
        <v>0</v>
      </c>
      <c r="I1811">
        <v>0</v>
      </c>
      <c r="J1811">
        <v>31</v>
      </c>
      <c r="K1811">
        <v>236.90000000000003</v>
      </c>
      <c r="L1811">
        <v>1593993</v>
      </c>
      <c r="M1811" s="1">
        <v>46233</v>
      </c>
    </row>
    <row r="1812" spans="1:13" x14ac:dyDescent="0.2">
      <c r="A1812" t="s">
        <v>127</v>
      </c>
      <c r="B1812" s="1">
        <v>44957</v>
      </c>
      <c r="C1812" s="1">
        <v>44927</v>
      </c>
      <c r="D1812">
        <v>0</v>
      </c>
      <c r="E1812">
        <v>0</v>
      </c>
      <c r="F1812">
        <v>0</v>
      </c>
      <c r="G1812">
        <v>0</v>
      </c>
      <c r="H1812">
        <v>0</v>
      </c>
      <c r="I1812">
        <v>0</v>
      </c>
      <c r="J1812">
        <v>31</v>
      </c>
      <c r="K1812">
        <v>236.90000000000003</v>
      </c>
      <c r="L1812">
        <v>1593993</v>
      </c>
      <c r="M1812" s="1">
        <v>46233</v>
      </c>
    </row>
    <row r="1813" spans="1:13" x14ac:dyDescent="0.2">
      <c r="A1813" t="s">
        <v>127</v>
      </c>
      <c r="B1813" s="1">
        <v>45504</v>
      </c>
      <c r="C1813" s="1">
        <v>45474</v>
      </c>
      <c r="D1813">
        <v>0</v>
      </c>
      <c r="E1813">
        <v>0</v>
      </c>
      <c r="F1813">
        <v>0</v>
      </c>
      <c r="G1813">
        <v>0</v>
      </c>
      <c r="H1813">
        <v>0</v>
      </c>
      <c r="I1813">
        <v>0</v>
      </c>
      <c r="J1813">
        <v>31</v>
      </c>
      <c r="K1813">
        <v>236.90000000000003</v>
      </c>
      <c r="L1813">
        <v>1593993</v>
      </c>
      <c r="M1813" s="1">
        <v>46233</v>
      </c>
    </row>
    <row r="1814" spans="1:13" x14ac:dyDescent="0.2">
      <c r="A1814" t="s">
        <v>127</v>
      </c>
      <c r="B1814" s="1">
        <v>44926</v>
      </c>
      <c r="C1814" s="1">
        <v>44896</v>
      </c>
      <c r="D1814">
        <v>0</v>
      </c>
      <c r="E1814">
        <v>0</v>
      </c>
      <c r="F1814">
        <v>0</v>
      </c>
      <c r="G1814">
        <v>0</v>
      </c>
      <c r="H1814">
        <v>0</v>
      </c>
      <c r="I1814">
        <v>0</v>
      </c>
      <c r="J1814">
        <v>31</v>
      </c>
      <c r="K1814">
        <v>236.90000000000003</v>
      </c>
      <c r="L1814">
        <v>1593993</v>
      </c>
      <c r="M1814" s="1">
        <v>46233</v>
      </c>
    </row>
    <row r="1815" spans="1:13" x14ac:dyDescent="0.2">
      <c r="A1815" t="s">
        <v>127</v>
      </c>
      <c r="B1815" s="1">
        <v>45412</v>
      </c>
      <c r="C1815" s="1">
        <v>45383</v>
      </c>
      <c r="D1815">
        <v>0</v>
      </c>
      <c r="E1815">
        <v>0</v>
      </c>
      <c r="F1815">
        <v>0</v>
      </c>
      <c r="G1815">
        <v>0</v>
      </c>
      <c r="H1815">
        <v>0</v>
      </c>
      <c r="I1815">
        <v>0</v>
      </c>
      <c r="J1815">
        <v>31</v>
      </c>
      <c r="K1815">
        <v>236.90000000000003</v>
      </c>
      <c r="L1815">
        <v>1593993</v>
      </c>
      <c r="M1815" s="1">
        <v>46233</v>
      </c>
    </row>
    <row r="1816" spans="1:13" x14ac:dyDescent="0.2">
      <c r="A1816" t="s">
        <v>127</v>
      </c>
      <c r="B1816" s="1">
        <v>45138</v>
      </c>
      <c r="C1816" s="1">
        <v>45108</v>
      </c>
      <c r="D1816">
        <v>0</v>
      </c>
      <c r="E1816">
        <v>0</v>
      </c>
      <c r="F1816">
        <v>0</v>
      </c>
      <c r="G1816">
        <v>0</v>
      </c>
      <c r="H1816">
        <v>0</v>
      </c>
      <c r="I1816">
        <v>0</v>
      </c>
      <c r="J1816">
        <v>31</v>
      </c>
      <c r="K1816">
        <v>236.90000000000003</v>
      </c>
      <c r="L1816">
        <v>1593993</v>
      </c>
      <c r="M1816" s="1">
        <v>46233</v>
      </c>
    </row>
    <row r="1817" spans="1:13" x14ac:dyDescent="0.2">
      <c r="A1817" t="s">
        <v>127</v>
      </c>
      <c r="B1817" s="1">
        <v>45291</v>
      </c>
      <c r="C1817" s="1">
        <v>45261</v>
      </c>
      <c r="D1817">
        <v>0</v>
      </c>
      <c r="E1817">
        <v>0</v>
      </c>
      <c r="F1817">
        <v>0</v>
      </c>
      <c r="G1817">
        <v>0</v>
      </c>
      <c r="H1817">
        <v>0</v>
      </c>
      <c r="I1817">
        <v>0</v>
      </c>
      <c r="J1817">
        <v>31</v>
      </c>
      <c r="K1817">
        <v>236.90000000000003</v>
      </c>
      <c r="L1817">
        <v>1593993</v>
      </c>
      <c r="M1817" s="1">
        <v>46233</v>
      </c>
    </row>
    <row r="1818" spans="1:13" x14ac:dyDescent="0.2">
      <c r="A1818" t="s">
        <v>127</v>
      </c>
      <c r="B1818" s="1">
        <v>45535</v>
      </c>
      <c r="C1818" s="1">
        <v>45505</v>
      </c>
      <c r="D1818">
        <v>0</v>
      </c>
      <c r="E1818">
        <v>0</v>
      </c>
      <c r="F1818">
        <v>0</v>
      </c>
      <c r="G1818">
        <v>0</v>
      </c>
      <c r="H1818">
        <v>0</v>
      </c>
      <c r="I1818">
        <v>0</v>
      </c>
      <c r="J1818">
        <v>31</v>
      </c>
      <c r="K1818">
        <v>236.90000000000003</v>
      </c>
      <c r="L1818">
        <v>1593993</v>
      </c>
      <c r="M1818" s="1">
        <v>46233</v>
      </c>
    </row>
    <row r="1819" spans="1:13" x14ac:dyDescent="0.2">
      <c r="A1819" t="s">
        <v>127</v>
      </c>
      <c r="B1819" s="1">
        <v>45565</v>
      </c>
      <c r="C1819" s="1">
        <v>45536</v>
      </c>
      <c r="D1819">
        <v>0</v>
      </c>
      <c r="E1819">
        <v>0</v>
      </c>
      <c r="F1819">
        <v>0</v>
      </c>
      <c r="G1819">
        <v>0</v>
      </c>
      <c r="H1819">
        <v>0</v>
      </c>
      <c r="I1819">
        <v>0</v>
      </c>
      <c r="J1819">
        <v>31</v>
      </c>
      <c r="K1819">
        <v>236.90000000000003</v>
      </c>
      <c r="L1819">
        <v>1593993</v>
      </c>
      <c r="M1819" s="1">
        <v>46233</v>
      </c>
    </row>
    <row r="1820" spans="1:13" x14ac:dyDescent="0.2">
      <c r="A1820" t="s">
        <v>127</v>
      </c>
      <c r="B1820" s="1">
        <v>44895</v>
      </c>
      <c r="C1820" s="1">
        <v>44866</v>
      </c>
      <c r="D1820">
        <v>0</v>
      </c>
      <c r="E1820">
        <v>0</v>
      </c>
      <c r="F1820">
        <v>0</v>
      </c>
      <c r="G1820">
        <v>0</v>
      </c>
      <c r="H1820">
        <v>0</v>
      </c>
      <c r="I1820">
        <v>0</v>
      </c>
      <c r="J1820">
        <v>31</v>
      </c>
      <c r="K1820">
        <v>236.90000000000003</v>
      </c>
      <c r="L1820">
        <v>1593993</v>
      </c>
      <c r="M1820" s="1">
        <v>46233</v>
      </c>
    </row>
    <row r="1821" spans="1:13" x14ac:dyDescent="0.2">
      <c r="A1821" t="s">
        <v>127</v>
      </c>
      <c r="B1821" s="1">
        <v>45046</v>
      </c>
      <c r="C1821" s="1">
        <v>45017</v>
      </c>
      <c r="D1821">
        <v>0</v>
      </c>
      <c r="E1821">
        <v>0</v>
      </c>
      <c r="F1821">
        <v>0</v>
      </c>
      <c r="G1821">
        <v>0</v>
      </c>
      <c r="H1821">
        <v>0</v>
      </c>
      <c r="I1821">
        <v>0</v>
      </c>
      <c r="J1821">
        <v>31</v>
      </c>
      <c r="K1821">
        <v>236.90000000000003</v>
      </c>
      <c r="L1821">
        <v>1593993</v>
      </c>
      <c r="M1821" s="1">
        <v>46233</v>
      </c>
    </row>
    <row r="1822" spans="1:13" x14ac:dyDescent="0.2">
      <c r="A1822" t="s">
        <v>127</v>
      </c>
      <c r="B1822" s="1">
        <v>45107</v>
      </c>
      <c r="C1822" s="1">
        <v>45078</v>
      </c>
      <c r="D1822">
        <v>0</v>
      </c>
      <c r="E1822">
        <v>0</v>
      </c>
      <c r="F1822">
        <v>0</v>
      </c>
      <c r="G1822">
        <v>0</v>
      </c>
      <c r="H1822">
        <v>0</v>
      </c>
      <c r="I1822">
        <v>0</v>
      </c>
      <c r="J1822">
        <v>31</v>
      </c>
      <c r="K1822">
        <v>236.90000000000003</v>
      </c>
      <c r="L1822">
        <v>1593993</v>
      </c>
      <c r="M1822" s="1">
        <v>46233</v>
      </c>
    </row>
    <row r="1823" spans="1:13" x14ac:dyDescent="0.2">
      <c r="A1823" t="s">
        <v>127</v>
      </c>
      <c r="B1823" s="1">
        <v>45230</v>
      </c>
      <c r="C1823" s="1">
        <v>45200</v>
      </c>
      <c r="D1823">
        <v>0</v>
      </c>
      <c r="E1823">
        <v>0</v>
      </c>
      <c r="F1823">
        <v>0</v>
      </c>
      <c r="G1823">
        <v>0</v>
      </c>
      <c r="H1823">
        <v>0</v>
      </c>
      <c r="I1823">
        <v>0</v>
      </c>
      <c r="J1823">
        <v>31</v>
      </c>
      <c r="K1823">
        <v>236.90000000000003</v>
      </c>
      <c r="L1823">
        <v>1593993</v>
      </c>
      <c r="M1823" s="1">
        <v>46233</v>
      </c>
    </row>
    <row r="1824" spans="1:13" x14ac:dyDescent="0.2">
      <c r="A1824" t="s">
        <v>127</v>
      </c>
      <c r="B1824" s="1">
        <v>45016</v>
      </c>
      <c r="C1824" s="1">
        <v>44986</v>
      </c>
      <c r="D1824">
        <v>0</v>
      </c>
      <c r="E1824">
        <v>0</v>
      </c>
      <c r="F1824">
        <v>0</v>
      </c>
      <c r="G1824">
        <v>0</v>
      </c>
      <c r="H1824">
        <v>0</v>
      </c>
      <c r="I1824">
        <v>0</v>
      </c>
      <c r="J1824">
        <v>31</v>
      </c>
      <c r="K1824">
        <v>236.90000000000003</v>
      </c>
      <c r="L1824">
        <v>1593993</v>
      </c>
      <c r="M1824" s="1">
        <v>46233</v>
      </c>
    </row>
    <row r="1825" spans="1:13" x14ac:dyDescent="0.2">
      <c r="A1825" t="s">
        <v>127</v>
      </c>
      <c r="B1825" s="1">
        <v>45260</v>
      </c>
      <c r="C1825" s="1">
        <v>45231</v>
      </c>
      <c r="D1825">
        <v>0</v>
      </c>
      <c r="E1825">
        <v>0</v>
      </c>
      <c r="F1825">
        <v>0</v>
      </c>
      <c r="G1825">
        <v>0</v>
      </c>
      <c r="H1825">
        <v>0</v>
      </c>
      <c r="I1825">
        <v>0</v>
      </c>
      <c r="J1825">
        <v>31</v>
      </c>
      <c r="K1825">
        <v>236.90000000000003</v>
      </c>
      <c r="L1825">
        <v>1593993</v>
      </c>
      <c r="M1825" s="1">
        <v>46233</v>
      </c>
    </row>
    <row r="1826" spans="1:13" x14ac:dyDescent="0.2">
      <c r="A1826" t="s">
        <v>118</v>
      </c>
      <c r="B1826" s="1">
        <v>44865</v>
      </c>
      <c r="C1826" s="1">
        <v>44835</v>
      </c>
      <c r="D1826">
        <v>2</v>
      </c>
      <c r="E1826">
        <v>84.4</v>
      </c>
      <c r="F1826">
        <v>548150</v>
      </c>
      <c r="G1826">
        <v>0</v>
      </c>
      <c r="H1826">
        <v>0</v>
      </c>
      <c r="I1826">
        <v>0</v>
      </c>
      <c r="J1826">
        <v>19</v>
      </c>
      <c r="K1826">
        <v>257.54999999999995</v>
      </c>
      <c r="L1826">
        <v>1241482</v>
      </c>
      <c r="M1826" s="1">
        <v>46233</v>
      </c>
    </row>
    <row r="1827" spans="1:13" x14ac:dyDescent="0.2">
      <c r="A1827" t="s">
        <v>118</v>
      </c>
      <c r="B1827" s="1">
        <v>44895</v>
      </c>
      <c r="C1827" s="1">
        <v>44866</v>
      </c>
      <c r="D1827">
        <v>2</v>
      </c>
      <c r="E1827">
        <v>84.4</v>
      </c>
      <c r="F1827">
        <v>548150</v>
      </c>
      <c r="G1827">
        <v>0</v>
      </c>
      <c r="H1827">
        <v>0</v>
      </c>
      <c r="I1827">
        <v>0</v>
      </c>
      <c r="J1827">
        <v>19</v>
      </c>
      <c r="K1827">
        <v>257.54999999999995</v>
      </c>
      <c r="L1827">
        <v>1241482</v>
      </c>
      <c r="M1827" s="1">
        <v>46233</v>
      </c>
    </row>
    <row r="1828" spans="1:13" x14ac:dyDescent="0.2">
      <c r="A1828" t="s">
        <v>118</v>
      </c>
      <c r="B1828" s="1">
        <v>44957</v>
      </c>
      <c r="C1828" s="1">
        <v>44927</v>
      </c>
      <c r="D1828">
        <v>2</v>
      </c>
      <c r="E1828">
        <v>84.4</v>
      </c>
      <c r="F1828">
        <v>548150</v>
      </c>
      <c r="G1828">
        <v>0</v>
      </c>
      <c r="H1828">
        <v>0</v>
      </c>
      <c r="I1828">
        <v>0</v>
      </c>
      <c r="J1828">
        <v>19</v>
      </c>
      <c r="K1828">
        <v>257.54999999999995</v>
      </c>
      <c r="L1828">
        <v>1241482</v>
      </c>
      <c r="M1828" s="1">
        <v>46233</v>
      </c>
    </row>
    <row r="1829" spans="1:13" x14ac:dyDescent="0.2">
      <c r="A1829" t="s">
        <v>118</v>
      </c>
      <c r="B1829" s="1">
        <v>44926</v>
      </c>
      <c r="C1829" s="1">
        <v>44896</v>
      </c>
      <c r="D1829">
        <v>2</v>
      </c>
      <c r="E1829">
        <v>84.4</v>
      </c>
      <c r="F1829">
        <v>548150</v>
      </c>
      <c r="G1829">
        <v>0</v>
      </c>
      <c r="H1829">
        <v>0</v>
      </c>
      <c r="I1829">
        <v>0</v>
      </c>
      <c r="J1829">
        <v>19</v>
      </c>
      <c r="K1829">
        <v>257.54999999999995</v>
      </c>
      <c r="L1829">
        <v>1241482</v>
      </c>
      <c r="M1829" s="1">
        <v>46233</v>
      </c>
    </row>
    <row r="1830" spans="1:13" x14ac:dyDescent="0.2">
      <c r="A1830" t="s">
        <v>118</v>
      </c>
      <c r="B1830" s="1">
        <v>45382</v>
      </c>
      <c r="C1830" s="1">
        <v>45352</v>
      </c>
      <c r="D1830">
        <v>2</v>
      </c>
      <c r="E1830">
        <v>107.29</v>
      </c>
      <c r="F1830">
        <v>445950</v>
      </c>
      <c r="G1830">
        <v>0</v>
      </c>
      <c r="H1830">
        <v>0</v>
      </c>
      <c r="I1830">
        <v>0</v>
      </c>
      <c r="J1830">
        <v>20</v>
      </c>
      <c r="K1830">
        <v>267.10999999999996</v>
      </c>
      <c r="L1830">
        <v>1516482</v>
      </c>
      <c r="M1830" s="1">
        <v>46233</v>
      </c>
    </row>
    <row r="1831" spans="1:13" x14ac:dyDescent="0.2">
      <c r="A1831" t="s">
        <v>118</v>
      </c>
      <c r="B1831" s="1">
        <v>45230</v>
      </c>
      <c r="C1831" s="1">
        <v>45200</v>
      </c>
      <c r="D1831">
        <v>2</v>
      </c>
      <c r="E1831">
        <v>107.29</v>
      </c>
      <c r="F1831">
        <v>445950</v>
      </c>
      <c r="G1831">
        <v>0</v>
      </c>
      <c r="H1831">
        <v>0</v>
      </c>
      <c r="I1831">
        <v>0</v>
      </c>
      <c r="J1831">
        <v>20</v>
      </c>
      <c r="K1831">
        <v>267.10999999999996</v>
      </c>
      <c r="L1831">
        <v>1516482</v>
      </c>
      <c r="M1831" s="1">
        <v>46233</v>
      </c>
    </row>
    <row r="1832" spans="1:13" x14ac:dyDescent="0.2">
      <c r="A1832" t="s">
        <v>118</v>
      </c>
      <c r="B1832" s="1">
        <v>45169</v>
      </c>
      <c r="C1832" s="1">
        <v>45139</v>
      </c>
      <c r="D1832">
        <v>1</v>
      </c>
      <c r="E1832">
        <v>74.84</v>
      </c>
      <c r="F1832">
        <v>273150</v>
      </c>
      <c r="G1832">
        <v>0</v>
      </c>
      <c r="H1832">
        <v>0</v>
      </c>
      <c r="I1832">
        <v>0</v>
      </c>
      <c r="J1832">
        <v>20</v>
      </c>
      <c r="K1832">
        <v>267.10999999999996</v>
      </c>
      <c r="L1832">
        <v>1516482</v>
      </c>
      <c r="M1832" s="1">
        <v>46233</v>
      </c>
    </row>
    <row r="1833" spans="1:13" x14ac:dyDescent="0.2">
      <c r="A1833" t="s">
        <v>118</v>
      </c>
      <c r="B1833" s="1">
        <v>45291</v>
      </c>
      <c r="C1833" s="1">
        <v>45261</v>
      </c>
      <c r="D1833">
        <v>2</v>
      </c>
      <c r="E1833">
        <v>107.29</v>
      </c>
      <c r="F1833">
        <v>445950</v>
      </c>
      <c r="G1833">
        <v>0</v>
      </c>
      <c r="H1833">
        <v>0</v>
      </c>
      <c r="I1833">
        <v>0</v>
      </c>
      <c r="J1833">
        <v>20</v>
      </c>
      <c r="K1833">
        <v>267.10999999999996</v>
      </c>
      <c r="L1833">
        <v>1516482</v>
      </c>
      <c r="M1833" s="1">
        <v>46233</v>
      </c>
    </row>
    <row r="1834" spans="1:13" x14ac:dyDescent="0.2">
      <c r="A1834" t="s">
        <v>118</v>
      </c>
      <c r="B1834" s="1">
        <v>45077</v>
      </c>
      <c r="C1834" s="1">
        <v>45047</v>
      </c>
      <c r="D1834">
        <v>1</v>
      </c>
      <c r="E1834">
        <v>74.84</v>
      </c>
      <c r="F1834">
        <v>273150</v>
      </c>
      <c r="G1834">
        <v>0</v>
      </c>
      <c r="H1834">
        <v>0</v>
      </c>
      <c r="I1834">
        <v>0</v>
      </c>
      <c r="J1834">
        <v>20</v>
      </c>
      <c r="K1834">
        <v>267.10999999999996</v>
      </c>
      <c r="L1834">
        <v>1516482</v>
      </c>
      <c r="M1834" s="1">
        <v>46233</v>
      </c>
    </row>
    <row r="1835" spans="1:13" x14ac:dyDescent="0.2">
      <c r="A1835" t="s">
        <v>118</v>
      </c>
      <c r="B1835" s="1">
        <v>44985</v>
      </c>
      <c r="C1835" s="1">
        <v>44958</v>
      </c>
      <c r="D1835">
        <v>1</v>
      </c>
      <c r="E1835">
        <v>74.84</v>
      </c>
      <c r="F1835">
        <v>273150</v>
      </c>
      <c r="G1835">
        <v>0</v>
      </c>
      <c r="H1835">
        <v>0</v>
      </c>
      <c r="I1835">
        <v>0</v>
      </c>
      <c r="J1835">
        <v>20</v>
      </c>
      <c r="K1835">
        <v>267.10999999999996</v>
      </c>
      <c r="L1835">
        <v>1516482</v>
      </c>
      <c r="M1835" s="1">
        <v>46233</v>
      </c>
    </row>
    <row r="1836" spans="1:13" x14ac:dyDescent="0.2">
      <c r="A1836" t="s">
        <v>118</v>
      </c>
      <c r="B1836" s="1">
        <v>45016</v>
      </c>
      <c r="C1836" s="1">
        <v>44986</v>
      </c>
      <c r="D1836">
        <v>1</v>
      </c>
      <c r="E1836">
        <v>74.84</v>
      </c>
      <c r="F1836">
        <v>273150</v>
      </c>
      <c r="G1836">
        <v>0</v>
      </c>
      <c r="H1836">
        <v>0</v>
      </c>
      <c r="I1836">
        <v>0</v>
      </c>
      <c r="J1836">
        <v>20</v>
      </c>
      <c r="K1836">
        <v>267.10999999999996</v>
      </c>
      <c r="L1836">
        <v>1516482</v>
      </c>
      <c r="M1836" s="1">
        <v>46233</v>
      </c>
    </row>
    <row r="1837" spans="1:13" x14ac:dyDescent="0.2">
      <c r="A1837" t="s">
        <v>118</v>
      </c>
      <c r="B1837" s="1">
        <v>45107</v>
      </c>
      <c r="C1837" s="1">
        <v>45078</v>
      </c>
      <c r="D1837">
        <v>1</v>
      </c>
      <c r="E1837">
        <v>74.84</v>
      </c>
      <c r="F1837">
        <v>273150</v>
      </c>
      <c r="G1837">
        <v>0</v>
      </c>
      <c r="H1837">
        <v>0</v>
      </c>
      <c r="I1837">
        <v>0</v>
      </c>
      <c r="J1837">
        <v>20</v>
      </c>
      <c r="K1837">
        <v>267.10999999999996</v>
      </c>
      <c r="L1837">
        <v>1516482</v>
      </c>
      <c r="M1837" s="1">
        <v>46233</v>
      </c>
    </row>
    <row r="1838" spans="1:13" x14ac:dyDescent="0.2">
      <c r="A1838" t="s">
        <v>118</v>
      </c>
      <c r="B1838" s="1">
        <v>45351</v>
      </c>
      <c r="C1838" s="1">
        <v>45323</v>
      </c>
      <c r="D1838">
        <v>2</v>
      </c>
      <c r="E1838">
        <v>107.29</v>
      </c>
      <c r="F1838">
        <v>445950</v>
      </c>
      <c r="G1838">
        <v>0</v>
      </c>
      <c r="H1838">
        <v>0</v>
      </c>
      <c r="I1838">
        <v>0</v>
      </c>
      <c r="J1838">
        <v>20</v>
      </c>
      <c r="K1838">
        <v>267.10999999999996</v>
      </c>
      <c r="L1838">
        <v>1516482</v>
      </c>
      <c r="M1838" s="1">
        <v>46233</v>
      </c>
    </row>
    <row r="1839" spans="1:13" x14ac:dyDescent="0.2">
      <c r="A1839" t="s">
        <v>118</v>
      </c>
      <c r="B1839" s="1">
        <v>45322</v>
      </c>
      <c r="C1839" s="1">
        <v>45292</v>
      </c>
      <c r="D1839">
        <v>2</v>
      </c>
      <c r="E1839">
        <v>107.29</v>
      </c>
      <c r="F1839">
        <v>445950</v>
      </c>
      <c r="G1839">
        <v>0</v>
      </c>
      <c r="H1839">
        <v>0</v>
      </c>
      <c r="I1839">
        <v>0</v>
      </c>
      <c r="J1839">
        <v>20</v>
      </c>
      <c r="K1839">
        <v>267.10999999999996</v>
      </c>
      <c r="L1839">
        <v>1516482</v>
      </c>
      <c r="M1839" s="1">
        <v>46233</v>
      </c>
    </row>
    <row r="1840" spans="1:13" x14ac:dyDescent="0.2">
      <c r="A1840" t="s">
        <v>118</v>
      </c>
      <c r="B1840" s="1">
        <v>45199</v>
      </c>
      <c r="C1840" s="1">
        <v>45170</v>
      </c>
      <c r="D1840">
        <v>2</v>
      </c>
      <c r="E1840">
        <v>107.29</v>
      </c>
      <c r="F1840">
        <v>445950</v>
      </c>
      <c r="G1840">
        <v>0</v>
      </c>
      <c r="H1840">
        <v>0</v>
      </c>
      <c r="I1840">
        <v>0</v>
      </c>
      <c r="J1840">
        <v>20</v>
      </c>
      <c r="K1840">
        <v>267.10999999999996</v>
      </c>
      <c r="L1840">
        <v>1516482</v>
      </c>
      <c r="M1840" s="1">
        <v>46233</v>
      </c>
    </row>
    <row r="1841" spans="1:13" x14ac:dyDescent="0.2">
      <c r="A1841" t="s">
        <v>118</v>
      </c>
      <c r="B1841" s="1">
        <v>45046</v>
      </c>
      <c r="C1841" s="1">
        <v>45017</v>
      </c>
      <c r="D1841">
        <v>1</v>
      </c>
      <c r="E1841">
        <v>74.84</v>
      </c>
      <c r="F1841">
        <v>273150</v>
      </c>
      <c r="G1841">
        <v>0</v>
      </c>
      <c r="H1841">
        <v>0</v>
      </c>
      <c r="I1841">
        <v>0</v>
      </c>
      <c r="J1841">
        <v>20</v>
      </c>
      <c r="K1841">
        <v>267.10999999999996</v>
      </c>
      <c r="L1841">
        <v>1516482</v>
      </c>
      <c r="M1841" s="1">
        <v>46233</v>
      </c>
    </row>
    <row r="1842" spans="1:13" x14ac:dyDescent="0.2">
      <c r="A1842" t="s">
        <v>118</v>
      </c>
      <c r="B1842" s="1">
        <v>45138</v>
      </c>
      <c r="C1842" s="1">
        <v>45108</v>
      </c>
      <c r="D1842">
        <v>1</v>
      </c>
      <c r="E1842">
        <v>74.84</v>
      </c>
      <c r="F1842">
        <v>273150</v>
      </c>
      <c r="G1842">
        <v>0</v>
      </c>
      <c r="H1842">
        <v>0</v>
      </c>
      <c r="I1842">
        <v>0</v>
      </c>
      <c r="J1842">
        <v>20</v>
      </c>
      <c r="K1842">
        <v>267.10999999999996</v>
      </c>
      <c r="L1842">
        <v>1516482</v>
      </c>
      <c r="M1842" s="1">
        <v>46233</v>
      </c>
    </row>
    <row r="1843" spans="1:13" x14ac:dyDescent="0.2">
      <c r="A1843" t="s">
        <v>118</v>
      </c>
      <c r="B1843" s="1">
        <v>45260</v>
      </c>
      <c r="C1843" s="1">
        <v>45231</v>
      </c>
      <c r="D1843">
        <v>2</v>
      </c>
      <c r="E1843">
        <v>107.29</v>
      </c>
      <c r="F1843">
        <v>445950</v>
      </c>
      <c r="G1843">
        <v>0</v>
      </c>
      <c r="H1843">
        <v>0</v>
      </c>
      <c r="I1843">
        <v>0</v>
      </c>
      <c r="J1843">
        <v>20</v>
      </c>
      <c r="K1843">
        <v>267.10999999999996</v>
      </c>
      <c r="L1843">
        <v>1516482</v>
      </c>
      <c r="M1843" s="1">
        <v>46233</v>
      </c>
    </row>
    <row r="1844" spans="1:13" x14ac:dyDescent="0.2">
      <c r="A1844" t="s">
        <v>168</v>
      </c>
      <c r="B1844" s="1">
        <v>44773</v>
      </c>
      <c r="C1844" s="1">
        <v>44743</v>
      </c>
      <c r="D1844">
        <v>4</v>
      </c>
      <c r="E1844">
        <v>192</v>
      </c>
      <c r="F1844">
        <v>1188250</v>
      </c>
      <c r="G1844">
        <v>0</v>
      </c>
      <c r="H1844">
        <v>0</v>
      </c>
      <c r="I1844">
        <v>0</v>
      </c>
      <c r="J1844">
        <v>22</v>
      </c>
      <c r="K1844">
        <v>269.81</v>
      </c>
      <c r="L1844">
        <v>2948073</v>
      </c>
      <c r="M1844" s="1">
        <v>46233</v>
      </c>
    </row>
    <row r="1845" spans="1:13" x14ac:dyDescent="0.2">
      <c r="A1845" t="s">
        <v>168</v>
      </c>
      <c r="B1845" s="1">
        <v>44742</v>
      </c>
      <c r="C1845" s="1">
        <v>44713</v>
      </c>
      <c r="D1845">
        <v>3</v>
      </c>
      <c r="E1845">
        <v>112</v>
      </c>
      <c r="F1845">
        <v>988250</v>
      </c>
      <c r="G1845">
        <v>0</v>
      </c>
      <c r="H1845">
        <v>0</v>
      </c>
      <c r="I1845">
        <v>0</v>
      </c>
      <c r="J1845">
        <v>22</v>
      </c>
      <c r="K1845">
        <v>269.81</v>
      </c>
      <c r="L1845">
        <v>2948073</v>
      </c>
      <c r="M1845" s="1">
        <v>46233</v>
      </c>
    </row>
    <row r="1846" spans="1:13" x14ac:dyDescent="0.2">
      <c r="A1846" t="s">
        <v>168</v>
      </c>
      <c r="B1846" s="1">
        <v>44834</v>
      </c>
      <c r="C1846" s="1">
        <v>44805</v>
      </c>
      <c r="D1846">
        <v>4</v>
      </c>
      <c r="E1846">
        <v>192</v>
      </c>
      <c r="F1846">
        <v>1188250</v>
      </c>
      <c r="G1846">
        <v>0</v>
      </c>
      <c r="H1846">
        <v>0</v>
      </c>
      <c r="I1846">
        <v>0</v>
      </c>
      <c r="J1846">
        <v>22</v>
      </c>
      <c r="K1846">
        <v>269.81</v>
      </c>
      <c r="L1846">
        <v>2948073</v>
      </c>
      <c r="M1846" s="1">
        <v>46233</v>
      </c>
    </row>
    <row r="1847" spans="1:13" x14ac:dyDescent="0.2">
      <c r="A1847" t="s">
        <v>168</v>
      </c>
      <c r="B1847" s="1">
        <v>44804</v>
      </c>
      <c r="C1847" s="1">
        <v>44774</v>
      </c>
      <c r="D1847">
        <v>4</v>
      </c>
      <c r="E1847">
        <v>192</v>
      </c>
      <c r="F1847">
        <v>1188250</v>
      </c>
      <c r="G1847">
        <v>0</v>
      </c>
      <c r="H1847">
        <v>0</v>
      </c>
      <c r="I1847">
        <v>0</v>
      </c>
      <c r="J1847">
        <v>22</v>
      </c>
      <c r="K1847">
        <v>269.81</v>
      </c>
      <c r="L1847">
        <v>2948073</v>
      </c>
      <c r="M1847" s="1">
        <v>46233</v>
      </c>
    </row>
    <row r="1848" spans="1:13" x14ac:dyDescent="0.2">
      <c r="A1848" t="s">
        <v>117</v>
      </c>
      <c r="B1848" s="1">
        <v>44773</v>
      </c>
      <c r="C1848" s="1">
        <v>44743</v>
      </c>
      <c r="D1848">
        <v>3</v>
      </c>
      <c r="E1848">
        <v>140</v>
      </c>
      <c r="F1848">
        <v>1010000</v>
      </c>
      <c r="G1848">
        <v>0</v>
      </c>
      <c r="H1848">
        <v>0</v>
      </c>
      <c r="I1848">
        <v>0</v>
      </c>
      <c r="J1848">
        <v>12</v>
      </c>
      <c r="K1848">
        <v>274.02999999999997</v>
      </c>
      <c r="L1848">
        <v>1860058</v>
      </c>
      <c r="M1848" s="1">
        <v>46233</v>
      </c>
    </row>
    <row r="1849" spans="1:13" x14ac:dyDescent="0.2">
      <c r="A1849" t="s">
        <v>117</v>
      </c>
      <c r="B1849" s="1">
        <v>44804</v>
      </c>
      <c r="C1849" s="1">
        <v>44774</v>
      </c>
      <c r="D1849">
        <v>3</v>
      </c>
      <c r="E1849">
        <v>140</v>
      </c>
      <c r="F1849">
        <v>1010000</v>
      </c>
      <c r="G1849">
        <v>0</v>
      </c>
      <c r="H1849">
        <v>0</v>
      </c>
      <c r="I1849">
        <v>0</v>
      </c>
      <c r="J1849">
        <v>12</v>
      </c>
      <c r="K1849">
        <v>274.02999999999997</v>
      </c>
      <c r="L1849">
        <v>1860058</v>
      </c>
      <c r="M1849" s="1">
        <v>46233</v>
      </c>
    </row>
    <row r="1850" spans="1:13" x14ac:dyDescent="0.2">
      <c r="A1850" t="s">
        <v>174</v>
      </c>
      <c r="B1850" s="1">
        <v>45443</v>
      </c>
      <c r="C1850" s="1">
        <v>45413</v>
      </c>
      <c r="D1850">
        <v>1</v>
      </c>
      <c r="E1850">
        <v>45</v>
      </c>
      <c r="F1850">
        <v>455000</v>
      </c>
      <c r="G1850">
        <v>0</v>
      </c>
      <c r="H1850">
        <v>0</v>
      </c>
      <c r="I1850">
        <v>0</v>
      </c>
      <c r="J1850">
        <v>8</v>
      </c>
      <c r="K1850">
        <v>293</v>
      </c>
      <c r="L1850">
        <v>3407000</v>
      </c>
      <c r="M1850" s="1">
        <v>46233</v>
      </c>
    </row>
    <row r="1851" spans="1:13" x14ac:dyDescent="0.2">
      <c r="A1851" t="s">
        <v>174</v>
      </c>
      <c r="B1851" s="1">
        <v>45382</v>
      </c>
      <c r="C1851" s="1">
        <v>45352</v>
      </c>
      <c r="D1851">
        <v>1</v>
      </c>
      <c r="E1851">
        <v>45</v>
      </c>
      <c r="F1851">
        <v>455000</v>
      </c>
      <c r="G1851">
        <v>0</v>
      </c>
      <c r="H1851">
        <v>0</v>
      </c>
      <c r="I1851">
        <v>0</v>
      </c>
      <c r="J1851">
        <v>8</v>
      </c>
      <c r="K1851">
        <v>293</v>
      </c>
      <c r="L1851">
        <v>3407000</v>
      </c>
      <c r="M1851" s="1">
        <v>46233</v>
      </c>
    </row>
    <row r="1852" spans="1:13" x14ac:dyDescent="0.2">
      <c r="A1852" t="s">
        <v>174</v>
      </c>
      <c r="B1852" s="1">
        <v>45412</v>
      </c>
      <c r="C1852" s="1">
        <v>45383</v>
      </c>
      <c r="D1852">
        <v>1</v>
      </c>
      <c r="E1852">
        <v>45</v>
      </c>
      <c r="F1852">
        <v>455000</v>
      </c>
      <c r="G1852">
        <v>0</v>
      </c>
      <c r="H1852">
        <v>0</v>
      </c>
      <c r="I1852">
        <v>0</v>
      </c>
      <c r="J1852">
        <v>8</v>
      </c>
      <c r="K1852">
        <v>293</v>
      </c>
      <c r="L1852">
        <v>3407000</v>
      </c>
      <c r="M1852" s="1">
        <v>46233</v>
      </c>
    </row>
    <row r="1853" spans="1:13" x14ac:dyDescent="0.2">
      <c r="A1853" t="s">
        <v>174</v>
      </c>
      <c r="B1853" s="1">
        <v>45688</v>
      </c>
      <c r="C1853" s="1">
        <v>45658</v>
      </c>
      <c r="D1853">
        <v>3</v>
      </c>
      <c r="E1853">
        <v>125</v>
      </c>
      <c r="F1853">
        <v>920301</v>
      </c>
      <c r="G1853">
        <v>0</v>
      </c>
      <c r="H1853">
        <v>0</v>
      </c>
      <c r="I1853">
        <v>0</v>
      </c>
      <c r="J1853">
        <v>8</v>
      </c>
      <c r="K1853">
        <v>293</v>
      </c>
      <c r="L1853">
        <v>3407000</v>
      </c>
      <c r="M1853" s="1">
        <v>46233</v>
      </c>
    </row>
    <row r="1854" spans="1:13" x14ac:dyDescent="0.2">
      <c r="A1854" t="s">
        <v>117</v>
      </c>
      <c r="B1854" s="1">
        <v>44834</v>
      </c>
      <c r="C1854" s="1">
        <v>44805</v>
      </c>
      <c r="D1854">
        <v>2</v>
      </c>
      <c r="E1854">
        <v>95</v>
      </c>
      <c r="F1854">
        <v>525000</v>
      </c>
      <c r="G1854">
        <v>0</v>
      </c>
      <c r="H1854">
        <v>0</v>
      </c>
      <c r="I1854">
        <v>0</v>
      </c>
      <c r="J1854">
        <v>13</v>
      </c>
      <c r="K1854">
        <v>319.02999999999997</v>
      </c>
      <c r="L1854">
        <v>2345058</v>
      </c>
      <c r="M1854" s="1">
        <v>46233</v>
      </c>
    </row>
    <row r="1855" spans="1:13" x14ac:dyDescent="0.2">
      <c r="A1855" t="s">
        <v>117</v>
      </c>
      <c r="B1855" s="1">
        <v>44865</v>
      </c>
      <c r="C1855" s="1">
        <v>44835</v>
      </c>
      <c r="D1855">
        <v>2</v>
      </c>
      <c r="E1855">
        <v>95</v>
      </c>
      <c r="F1855">
        <v>525000</v>
      </c>
      <c r="G1855">
        <v>0</v>
      </c>
      <c r="H1855">
        <v>0</v>
      </c>
      <c r="I1855">
        <v>0</v>
      </c>
      <c r="J1855">
        <v>13</v>
      </c>
      <c r="K1855">
        <v>319.02999999999997</v>
      </c>
      <c r="L1855">
        <v>2345058</v>
      </c>
      <c r="M1855" s="1">
        <v>46233</v>
      </c>
    </row>
    <row r="1856" spans="1:13" x14ac:dyDescent="0.2">
      <c r="A1856" t="s">
        <v>117</v>
      </c>
      <c r="B1856" s="1">
        <v>44895</v>
      </c>
      <c r="C1856" s="1">
        <v>44866</v>
      </c>
      <c r="D1856">
        <v>1</v>
      </c>
      <c r="E1856">
        <v>50</v>
      </c>
      <c r="F1856">
        <v>40000</v>
      </c>
      <c r="G1856">
        <v>0</v>
      </c>
      <c r="H1856">
        <v>0</v>
      </c>
      <c r="I1856">
        <v>0</v>
      </c>
      <c r="J1856">
        <v>14</v>
      </c>
      <c r="K1856">
        <v>364.03000000000003</v>
      </c>
      <c r="L1856">
        <v>2830058</v>
      </c>
      <c r="M1856" s="1">
        <v>46233</v>
      </c>
    </row>
    <row r="1857" spans="1:13" x14ac:dyDescent="0.2">
      <c r="A1857" t="s">
        <v>117</v>
      </c>
      <c r="B1857" s="1">
        <v>45382</v>
      </c>
      <c r="C1857" s="1">
        <v>45352</v>
      </c>
      <c r="D1857">
        <v>4</v>
      </c>
      <c r="E1857">
        <v>300</v>
      </c>
      <c r="F1857">
        <v>1367500</v>
      </c>
      <c r="G1857">
        <v>0</v>
      </c>
      <c r="H1857">
        <v>0</v>
      </c>
      <c r="I1857">
        <v>0</v>
      </c>
      <c r="J1857">
        <v>14</v>
      </c>
      <c r="K1857">
        <v>364.03000000000003</v>
      </c>
      <c r="L1857">
        <v>2830058</v>
      </c>
      <c r="M1857" s="1">
        <v>46233</v>
      </c>
    </row>
    <row r="1858" spans="1:13" x14ac:dyDescent="0.2">
      <c r="A1858" t="s">
        <v>117</v>
      </c>
      <c r="B1858" s="1">
        <v>45412</v>
      </c>
      <c r="C1858" s="1">
        <v>45383</v>
      </c>
      <c r="D1858">
        <v>5</v>
      </c>
      <c r="E1858">
        <v>390</v>
      </c>
      <c r="F1858">
        <v>1725000</v>
      </c>
      <c r="G1858">
        <v>0</v>
      </c>
      <c r="H1858">
        <v>0</v>
      </c>
      <c r="I1858">
        <v>0</v>
      </c>
      <c r="J1858">
        <v>14</v>
      </c>
      <c r="K1858">
        <v>364.03000000000003</v>
      </c>
      <c r="L1858">
        <v>2830058</v>
      </c>
      <c r="M1858" s="1">
        <v>46233</v>
      </c>
    </row>
    <row r="1859" spans="1:13" x14ac:dyDescent="0.2">
      <c r="A1859" t="s">
        <v>117</v>
      </c>
      <c r="B1859" s="1">
        <v>45351</v>
      </c>
      <c r="C1859" s="1">
        <v>45323</v>
      </c>
      <c r="D1859">
        <v>3</v>
      </c>
      <c r="E1859">
        <v>220</v>
      </c>
      <c r="F1859">
        <v>1010000</v>
      </c>
      <c r="G1859">
        <v>0</v>
      </c>
      <c r="H1859">
        <v>0</v>
      </c>
      <c r="I1859">
        <v>0</v>
      </c>
      <c r="J1859">
        <v>14</v>
      </c>
      <c r="K1859">
        <v>364.03000000000003</v>
      </c>
      <c r="L1859">
        <v>2830058</v>
      </c>
      <c r="M1859" s="1">
        <v>46233</v>
      </c>
    </row>
    <row r="1860" spans="1:13" x14ac:dyDescent="0.2">
      <c r="A1860" t="s">
        <v>117</v>
      </c>
      <c r="B1860" s="1">
        <v>45443</v>
      </c>
      <c r="C1860" s="1">
        <v>45413</v>
      </c>
      <c r="D1860">
        <v>5</v>
      </c>
      <c r="E1860">
        <v>390</v>
      </c>
      <c r="F1860">
        <v>1725000</v>
      </c>
      <c r="G1860">
        <v>0</v>
      </c>
      <c r="H1860">
        <v>0</v>
      </c>
      <c r="I1860">
        <v>0</v>
      </c>
      <c r="J1860">
        <v>14</v>
      </c>
      <c r="K1860">
        <v>364.03000000000003</v>
      </c>
      <c r="L1860">
        <v>2830058</v>
      </c>
      <c r="M1860" s="1">
        <v>46233</v>
      </c>
    </row>
    <row r="1861" spans="1:13" x14ac:dyDescent="0.2">
      <c r="A1861" t="s">
        <v>106</v>
      </c>
      <c r="B1861" s="1">
        <v>44255</v>
      </c>
      <c r="C1861" s="1">
        <v>44228</v>
      </c>
      <c r="D1861">
        <v>2</v>
      </c>
      <c r="E1861">
        <v>136.07</v>
      </c>
      <c r="F1861">
        <v>350500</v>
      </c>
      <c r="G1861">
        <v>0</v>
      </c>
      <c r="H1861">
        <v>0</v>
      </c>
      <c r="I1861">
        <v>0</v>
      </c>
      <c r="J1861">
        <v>14</v>
      </c>
      <c r="K1861">
        <v>453.78</v>
      </c>
      <c r="L1861">
        <v>1983650</v>
      </c>
      <c r="M1861" s="1">
        <v>46233</v>
      </c>
    </row>
    <row r="1862" spans="1:13" x14ac:dyDescent="0.2">
      <c r="A1862" t="s">
        <v>106</v>
      </c>
      <c r="B1862" s="1">
        <v>44227</v>
      </c>
      <c r="C1862" s="1">
        <v>44197</v>
      </c>
      <c r="D1862">
        <v>2</v>
      </c>
      <c r="E1862">
        <v>136.07</v>
      </c>
      <c r="F1862">
        <v>350500</v>
      </c>
      <c r="G1862">
        <v>0</v>
      </c>
      <c r="H1862">
        <v>0</v>
      </c>
      <c r="I1862">
        <v>0</v>
      </c>
      <c r="J1862">
        <v>14</v>
      </c>
      <c r="K1862">
        <v>453.78</v>
      </c>
      <c r="L1862">
        <v>1983650</v>
      </c>
      <c r="M1862" s="1">
        <v>46233</v>
      </c>
    </row>
    <row r="1863" spans="1:13" x14ac:dyDescent="0.2">
      <c r="A1863" t="s">
        <v>106</v>
      </c>
      <c r="B1863" s="1">
        <v>44286</v>
      </c>
      <c r="C1863" s="1">
        <v>44256</v>
      </c>
      <c r="D1863">
        <v>2</v>
      </c>
      <c r="E1863">
        <v>136.07</v>
      </c>
      <c r="F1863">
        <v>350500</v>
      </c>
      <c r="G1863">
        <v>0</v>
      </c>
      <c r="H1863">
        <v>0</v>
      </c>
      <c r="I1863">
        <v>0</v>
      </c>
      <c r="J1863">
        <v>14</v>
      </c>
      <c r="K1863">
        <v>453.78</v>
      </c>
      <c r="L1863">
        <v>1983650</v>
      </c>
      <c r="M1863" s="1">
        <v>46233</v>
      </c>
    </row>
    <row r="1864" spans="1:13" x14ac:dyDescent="0.2">
      <c r="A1864" t="s">
        <v>106</v>
      </c>
      <c r="B1864" s="1">
        <v>44316</v>
      </c>
      <c r="C1864" s="1">
        <v>44287</v>
      </c>
      <c r="D1864">
        <v>2</v>
      </c>
      <c r="E1864">
        <v>136.07</v>
      </c>
      <c r="F1864">
        <v>350500</v>
      </c>
      <c r="G1864">
        <v>0</v>
      </c>
      <c r="H1864">
        <v>0</v>
      </c>
      <c r="I1864">
        <v>0</v>
      </c>
      <c r="J1864">
        <v>14</v>
      </c>
      <c r="K1864">
        <v>453.78</v>
      </c>
      <c r="L1864">
        <v>1983650</v>
      </c>
      <c r="M1864" s="1">
        <v>46233</v>
      </c>
    </row>
    <row r="1865" spans="1:13" x14ac:dyDescent="0.2">
      <c r="A1865" t="s">
        <v>154</v>
      </c>
      <c r="B1865" s="1">
        <v>44712</v>
      </c>
      <c r="C1865" s="1">
        <v>44682</v>
      </c>
      <c r="D1865">
        <v>0</v>
      </c>
      <c r="E1865">
        <v>0</v>
      </c>
      <c r="F1865">
        <v>0</v>
      </c>
      <c r="G1865">
        <v>0</v>
      </c>
      <c r="H1865">
        <v>0</v>
      </c>
      <c r="I1865">
        <v>0</v>
      </c>
      <c r="J1865">
        <v>17</v>
      </c>
      <c r="K1865">
        <v>479.51000000000005</v>
      </c>
      <c r="L1865">
        <v>2577944</v>
      </c>
      <c r="M1865" s="1">
        <v>46233</v>
      </c>
    </row>
    <row r="1866" spans="1:13" x14ac:dyDescent="0.2">
      <c r="A1866" t="s">
        <v>154</v>
      </c>
      <c r="B1866" s="1">
        <v>44408</v>
      </c>
      <c r="C1866" s="1">
        <v>44378</v>
      </c>
      <c r="D1866">
        <v>0</v>
      </c>
      <c r="E1866">
        <v>0</v>
      </c>
      <c r="F1866">
        <v>0</v>
      </c>
      <c r="G1866">
        <v>0</v>
      </c>
      <c r="H1866">
        <v>0</v>
      </c>
      <c r="I1866">
        <v>0</v>
      </c>
      <c r="J1866">
        <v>17</v>
      </c>
      <c r="K1866">
        <v>479.51000000000005</v>
      </c>
      <c r="L1866">
        <v>2577944</v>
      </c>
      <c r="M1866" s="1">
        <v>46233</v>
      </c>
    </row>
    <row r="1867" spans="1:13" x14ac:dyDescent="0.2">
      <c r="A1867" t="s">
        <v>154</v>
      </c>
      <c r="B1867" s="1">
        <v>44561</v>
      </c>
      <c r="C1867" s="1">
        <v>44531</v>
      </c>
      <c r="D1867">
        <v>0</v>
      </c>
      <c r="E1867">
        <v>0</v>
      </c>
      <c r="F1867">
        <v>0</v>
      </c>
      <c r="G1867">
        <v>0</v>
      </c>
      <c r="H1867">
        <v>0</v>
      </c>
      <c r="I1867">
        <v>0</v>
      </c>
      <c r="J1867">
        <v>17</v>
      </c>
      <c r="K1867">
        <v>479.51000000000005</v>
      </c>
      <c r="L1867">
        <v>2577944</v>
      </c>
      <c r="M1867" s="1">
        <v>46233</v>
      </c>
    </row>
    <row r="1868" spans="1:13" x14ac:dyDescent="0.2">
      <c r="A1868" t="s">
        <v>154</v>
      </c>
      <c r="B1868" s="1">
        <v>44500</v>
      </c>
      <c r="C1868" s="1">
        <v>44470</v>
      </c>
      <c r="D1868">
        <v>0</v>
      </c>
      <c r="E1868">
        <v>0</v>
      </c>
      <c r="F1868">
        <v>0</v>
      </c>
      <c r="G1868">
        <v>0</v>
      </c>
      <c r="H1868">
        <v>0</v>
      </c>
      <c r="I1868">
        <v>0</v>
      </c>
      <c r="J1868">
        <v>17</v>
      </c>
      <c r="K1868">
        <v>479.51000000000005</v>
      </c>
      <c r="L1868">
        <v>2577944</v>
      </c>
      <c r="M1868" s="1">
        <v>46233</v>
      </c>
    </row>
    <row r="1869" spans="1:13" x14ac:dyDescent="0.2">
      <c r="A1869" t="s">
        <v>154</v>
      </c>
      <c r="B1869" s="1">
        <v>44773</v>
      </c>
      <c r="C1869" s="1">
        <v>44743</v>
      </c>
      <c r="D1869">
        <v>0</v>
      </c>
      <c r="E1869">
        <v>0</v>
      </c>
      <c r="F1869">
        <v>0</v>
      </c>
      <c r="G1869">
        <v>0</v>
      </c>
      <c r="H1869">
        <v>0</v>
      </c>
      <c r="I1869">
        <v>0</v>
      </c>
      <c r="J1869">
        <v>17</v>
      </c>
      <c r="K1869">
        <v>479.51000000000005</v>
      </c>
      <c r="L1869">
        <v>2577944</v>
      </c>
      <c r="M1869" s="1">
        <v>46233</v>
      </c>
    </row>
    <row r="1870" spans="1:13" x14ac:dyDescent="0.2">
      <c r="A1870" t="s">
        <v>154</v>
      </c>
      <c r="B1870" s="1">
        <v>44592</v>
      </c>
      <c r="C1870" s="1">
        <v>44562</v>
      </c>
      <c r="D1870">
        <v>0</v>
      </c>
      <c r="E1870">
        <v>0</v>
      </c>
      <c r="F1870">
        <v>0</v>
      </c>
      <c r="G1870">
        <v>0</v>
      </c>
      <c r="H1870">
        <v>0</v>
      </c>
      <c r="I1870">
        <v>0</v>
      </c>
      <c r="J1870">
        <v>17</v>
      </c>
      <c r="K1870">
        <v>479.51000000000005</v>
      </c>
      <c r="L1870">
        <v>2577944</v>
      </c>
      <c r="M1870" s="1">
        <v>46233</v>
      </c>
    </row>
    <row r="1871" spans="1:13" x14ac:dyDescent="0.2">
      <c r="A1871" t="s">
        <v>154</v>
      </c>
      <c r="B1871" s="1">
        <v>44742</v>
      </c>
      <c r="C1871" s="1">
        <v>44713</v>
      </c>
      <c r="D1871">
        <v>0</v>
      </c>
      <c r="E1871">
        <v>0</v>
      </c>
      <c r="F1871">
        <v>0</v>
      </c>
      <c r="G1871">
        <v>0</v>
      </c>
      <c r="H1871">
        <v>0</v>
      </c>
      <c r="I1871">
        <v>0</v>
      </c>
      <c r="J1871">
        <v>17</v>
      </c>
      <c r="K1871">
        <v>479.51000000000005</v>
      </c>
      <c r="L1871">
        <v>2577944</v>
      </c>
      <c r="M1871" s="1">
        <v>46233</v>
      </c>
    </row>
    <row r="1872" spans="1:13" x14ac:dyDescent="0.2">
      <c r="A1872" t="s">
        <v>154</v>
      </c>
      <c r="B1872" s="1">
        <v>44469</v>
      </c>
      <c r="C1872" s="1">
        <v>44440</v>
      </c>
      <c r="D1872">
        <v>0</v>
      </c>
      <c r="E1872">
        <v>0</v>
      </c>
      <c r="F1872">
        <v>0</v>
      </c>
      <c r="G1872">
        <v>0</v>
      </c>
      <c r="H1872">
        <v>0</v>
      </c>
      <c r="I1872">
        <v>0</v>
      </c>
      <c r="J1872">
        <v>17</v>
      </c>
      <c r="K1872">
        <v>479.51000000000005</v>
      </c>
      <c r="L1872">
        <v>2577944</v>
      </c>
      <c r="M1872" s="1">
        <v>46233</v>
      </c>
    </row>
    <row r="1873" spans="1:13" x14ac:dyDescent="0.2">
      <c r="A1873" t="s">
        <v>154</v>
      </c>
      <c r="B1873" s="1">
        <v>44227</v>
      </c>
      <c r="C1873" s="1">
        <v>44197</v>
      </c>
      <c r="D1873">
        <v>0</v>
      </c>
      <c r="E1873">
        <v>0</v>
      </c>
      <c r="F1873">
        <v>0</v>
      </c>
      <c r="G1873">
        <v>0</v>
      </c>
      <c r="H1873">
        <v>0</v>
      </c>
      <c r="I1873">
        <v>0</v>
      </c>
      <c r="J1873">
        <v>17</v>
      </c>
      <c r="K1873">
        <v>479.51000000000005</v>
      </c>
      <c r="L1873">
        <v>2577944</v>
      </c>
      <c r="M1873" s="1">
        <v>46233</v>
      </c>
    </row>
    <row r="1874" spans="1:13" x14ac:dyDescent="0.2">
      <c r="A1874" t="s">
        <v>154</v>
      </c>
      <c r="B1874" s="1">
        <v>44439</v>
      </c>
      <c r="C1874" s="1">
        <v>44409</v>
      </c>
      <c r="D1874">
        <v>0</v>
      </c>
      <c r="E1874">
        <v>0</v>
      </c>
      <c r="F1874">
        <v>0</v>
      </c>
      <c r="G1874">
        <v>0</v>
      </c>
      <c r="H1874">
        <v>0</v>
      </c>
      <c r="I1874">
        <v>0</v>
      </c>
      <c r="J1874">
        <v>17</v>
      </c>
      <c r="K1874">
        <v>479.51000000000005</v>
      </c>
      <c r="L1874">
        <v>2577944</v>
      </c>
      <c r="M1874" s="1">
        <v>46233</v>
      </c>
    </row>
    <row r="1875" spans="1:13" x14ac:dyDescent="0.2">
      <c r="A1875" t="s">
        <v>154</v>
      </c>
      <c r="B1875" s="1">
        <v>44865</v>
      </c>
      <c r="C1875" s="1">
        <v>44835</v>
      </c>
      <c r="D1875">
        <v>0</v>
      </c>
      <c r="E1875">
        <v>0</v>
      </c>
      <c r="F1875">
        <v>0</v>
      </c>
      <c r="G1875">
        <v>0</v>
      </c>
      <c r="H1875">
        <v>0</v>
      </c>
      <c r="I1875">
        <v>0</v>
      </c>
      <c r="J1875">
        <v>17</v>
      </c>
      <c r="K1875">
        <v>479.51000000000005</v>
      </c>
      <c r="L1875">
        <v>2577944</v>
      </c>
      <c r="M1875" s="1">
        <v>46233</v>
      </c>
    </row>
    <row r="1876" spans="1:13" x14ac:dyDescent="0.2">
      <c r="A1876" t="s">
        <v>154</v>
      </c>
      <c r="B1876" s="1">
        <v>44286</v>
      </c>
      <c r="C1876" s="1">
        <v>44256</v>
      </c>
      <c r="D1876">
        <v>0</v>
      </c>
      <c r="E1876">
        <v>0</v>
      </c>
      <c r="F1876">
        <v>0</v>
      </c>
      <c r="G1876">
        <v>0</v>
      </c>
      <c r="H1876">
        <v>0</v>
      </c>
      <c r="I1876">
        <v>0</v>
      </c>
      <c r="J1876">
        <v>17</v>
      </c>
      <c r="K1876">
        <v>479.51000000000005</v>
      </c>
      <c r="L1876">
        <v>2577944</v>
      </c>
      <c r="M1876" s="1">
        <v>46233</v>
      </c>
    </row>
    <row r="1877" spans="1:13" x14ac:dyDescent="0.2">
      <c r="A1877" t="s">
        <v>154</v>
      </c>
      <c r="B1877" s="1">
        <v>44804</v>
      </c>
      <c r="C1877" s="1">
        <v>44774</v>
      </c>
      <c r="D1877">
        <v>0</v>
      </c>
      <c r="E1877">
        <v>0</v>
      </c>
      <c r="F1877">
        <v>0</v>
      </c>
      <c r="G1877">
        <v>0</v>
      </c>
      <c r="H1877">
        <v>0</v>
      </c>
      <c r="I1877">
        <v>0</v>
      </c>
      <c r="J1877">
        <v>17</v>
      </c>
      <c r="K1877">
        <v>479.51000000000005</v>
      </c>
      <c r="L1877">
        <v>2577944</v>
      </c>
      <c r="M1877" s="1">
        <v>46233</v>
      </c>
    </row>
    <row r="1878" spans="1:13" x14ac:dyDescent="0.2">
      <c r="A1878" t="s">
        <v>154</v>
      </c>
      <c r="B1878" s="1">
        <v>44834</v>
      </c>
      <c r="C1878" s="1">
        <v>44805</v>
      </c>
      <c r="D1878">
        <v>0</v>
      </c>
      <c r="E1878">
        <v>0</v>
      </c>
      <c r="F1878">
        <v>0</v>
      </c>
      <c r="G1878">
        <v>0</v>
      </c>
      <c r="H1878">
        <v>0</v>
      </c>
      <c r="I1878">
        <v>0</v>
      </c>
      <c r="J1878">
        <v>17</v>
      </c>
      <c r="K1878">
        <v>479.51000000000005</v>
      </c>
      <c r="L1878">
        <v>2577944</v>
      </c>
      <c r="M1878" s="1">
        <v>46233</v>
      </c>
    </row>
    <row r="1879" spans="1:13" x14ac:dyDescent="0.2">
      <c r="A1879" t="s">
        <v>154</v>
      </c>
      <c r="B1879" s="1">
        <v>44895</v>
      </c>
      <c r="C1879" s="1">
        <v>44866</v>
      </c>
      <c r="D1879">
        <v>0</v>
      </c>
      <c r="E1879">
        <v>0</v>
      </c>
      <c r="F1879">
        <v>0</v>
      </c>
      <c r="G1879">
        <v>0</v>
      </c>
      <c r="H1879">
        <v>0</v>
      </c>
      <c r="I1879">
        <v>0</v>
      </c>
      <c r="J1879">
        <v>17</v>
      </c>
      <c r="K1879">
        <v>479.51000000000005</v>
      </c>
      <c r="L1879">
        <v>2577944</v>
      </c>
      <c r="M1879" s="1">
        <v>46233</v>
      </c>
    </row>
    <row r="1880" spans="1:13" x14ac:dyDescent="0.2">
      <c r="A1880" t="s">
        <v>154</v>
      </c>
      <c r="B1880" s="1">
        <v>44377</v>
      </c>
      <c r="C1880" s="1">
        <v>44348</v>
      </c>
      <c r="D1880">
        <v>0</v>
      </c>
      <c r="E1880">
        <v>0</v>
      </c>
      <c r="F1880">
        <v>0</v>
      </c>
      <c r="G1880">
        <v>0</v>
      </c>
      <c r="H1880">
        <v>0</v>
      </c>
      <c r="I1880">
        <v>0</v>
      </c>
      <c r="J1880">
        <v>17</v>
      </c>
      <c r="K1880">
        <v>479.51000000000005</v>
      </c>
      <c r="L1880">
        <v>2577944</v>
      </c>
      <c r="M1880" s="1">
        <v>46233</v>
      </c>
    </row>
    <row r="1881" spans="1:13" x14ac:dyDescent="0.2">
      <c r="A1881" t="s">
        <v>154</v>
      </c>
      <c r="B1881" s="1">
        <v>44681</v>
      </c>
      <c r="C1881" s="1">
        <v>44652</v>
      </c>
      <c r="D1881">
        <v>0</v>
      </c>
      <c r="E1881">
        <v>0</v>
      </c>
      <c r="F1881">
        <v>0</v>
      </c>
      <c r="G1881">
        <v>0</v>
      </c>
      <c r="H1881">
        <v>0</v>
      </c>
      <c r="I1881">
        <v>0</v>
      </c>
      <c r="J1881">
        <v>17</v>
      </c>
      <c r="K1881">
        <v>479.51000000000005</v>
      </c>
      <c r="L1881">
        <v>2577944</v>
      </c>
      <c r="M1881" s="1">
        <v>46233</v>
      </c>
    </row>
    <row r="1882" spans="1:13" x14ac:dyDescent="0.2">
      <c r="A1882" t="s">
        <v>154</v>
      </c>
      <c r="B1882" s="1">
        <v>44620</v>
      </c>
      <c r="C1882" s="1">
        <v>44593</v>
      </c>
      <c r="D1882">
        <v>0</v>
      </c>
      <c r="E1882">
        <v>0</v>
      </c>
      <c r="F1882">
        <v>0</v>
      </c>
      <c r="G1882">
        <v>0</v>
      </c>
      <c r="H1882">
        <v>0</v>
      </c>
      <c r="I1882">
        <v>0</v>
      </c>
      <c r="J1882">
        <v>17</v>
      </c>
      <c r="K1882">
        <v>479.51000000000005</v>
      </c>
      <c r="L1882">
        <v>2577944</v>
      </c>
      <c r="M1882" s="1">
        <v>46233</v>
      </c>
    </row>
    <row r="1883" spans="1:13" x14ac:dyDescent="0.2">
      <c r="A1883" t="s">
        <v>154</v>
      </c>
      <c r="B1883" s="1">
        <v>44316</v>
      </c>
      <c r="C1883" s="1">
        <v>44287</v>
      </c>
      <c r="D1883">
        <v>0</v>
      </c>
      <c r="E1883">
        <v>0</v>
      </c>
      <c r="F1883">
        <v>0</v>
      </c>
      <c r="G1883">
        <v>0</v>
      </c>
      <c r="H1883">
        <v>0</v>
      </c>
      <c r="I1883">
        <v>0</v>
      </c>
      <c r="J1883">
        <v>17</v>
      </c>
      <c r="K1883">
        <v>479.51000000000005</v>
      </c>
      <c r="L1883">
        <v>2577944</v>
      </c>
      <c r="M1883" s="1">
        <v>46233</v>
      </c>
    </row>
    <row r="1884" spans="1:13" x14ac:dyDescent="0.2">
      <c r="A1884" t="s">
        <v>154</v>
      </c>
      <c r="B1884" s="1">
        <v>44255</v>
      </c>
      <c r="C1884" s="1">
        <v>44228</v>
      </c>
      <c r="D1884">
        <v>0</v>
      </c>
      <c r="E1884">
        <v>0</v>
      </c>
      <c r="F1884">
        <v>0</v>
      </c>
      <c r="G1884">
        <v>0</v>
      </c>
      <c r="H1884">
        <v>0</v>
      </c>
      <c r="I1884">
        <v>0</v>
      </c>
      <c r="J1884">
        <v>17</v>
      </c>
      <c r="K1884">
        <v>479.51000000000005</v>
      </c>
      <c r="L1884">
        <v>2577944</v>
      </c>
      <c r="M1884" s="1">
        <v>46233</v>
      </c>
    </row>
    <row r="1885" spans="1:13" x14ac:dyDescent="0.2">
      <c r="A1885" t="s">
        <v>154</v>
      </c>
      <c r="B1885" s="1">
        <v>44651</v>
      </c>
      <c r="C1885" s="1">
        <v>44621</v>
      </c>
      <c r="D1885">
        <v>0</v>
      </c>
      <c r="E1885">
        <v>0</v>
      </c>
      <c r="F1885">
        <v>0</v>
      </c>
      <c r="G1885">
        <v>0</v>
      </c>
      <c r="H1885">
        <v>0</v>
      </c>
      <c r="I1885">
        <v>0</v>
      </c>
      <c r="J1885">
        <v>17</v>
      </c>
      <c r="K1885">
        <v>479.51000000000005</v>
      </c>
      <c r="L1885">
        <v>2577944</v>
      </c>
      <c r="M1885" s="1">
        <v>46233</v>
      </c>
    </row>
    <row r="1886" spans="1:13" x14ac:dyDescent="0.2">
      <c r="A1886" t="s">
        <v>154</v>
      </c>
      <c r="B1886" s="1">
        <v>44347</v>
      </c>
      <c r="C1886" s="1">
        <v>44317</v>
      </c>
      <c r="D1886">
        <v>0</v>
      </c>
      <c r="E1886">
        <v>0</v>
      </c>
      <c r="F1886">
        <v>0</v>
      </c>
      <c r="G1886">
        <v>0</v>
      </c>
      <c r="H1886">
        <v>0</v>
      </c>
      <c r="I1886">
        <v>0</v>
      </c>
      <c r="J1886">
        <v>17</v>
      </c>
      <c r="K1886">
        <v>479.51000000000005</v>
      </c>
      <c r="L1886">
        <v>2577944</v>
      </c>
      <c r="M1886" s="1">
        <v>46233</v>
      </c>
    </row>
    <row r="1887" spans="1:13" x14ac:dyDescent="0.2">
      <c r="A1887" t="s">
        <v>154</v>
      </c>
      <c r="B1887" s="1">
        <v>44530</v>
      </c>
      <c r="C1887" s="1">
        <v>44501</v>
      </c>
      <c r="D1887">
        <v>0</v>
      </c>
      <c r="E1887">
        <v>0</v>
      </c>
      <c r="F1887">
        <v>0</v>
      </c>
      <c r="G1887">
        <v>0</v>
      </c>
      <c r="H1887">
        <v>0</v>
      </c>
      <c r="I1887">
        <v>0</v>
      </c>
      <c r="J1887">
        <v>17</v>
      </c>
      <c r="K1887">
        <v>479.51000000000005</v>
      </c>
      <c r="L1887">
        <v>2577944</v>
      </c>
      <c r="M1887" s="1">
        <v>46233</v>
      </c>
    </row>
    <row r="1888" spans="1:13" x14ac:dyDescent="0.2">
      <c r="A1888" t="s">
        <v>56</v>
      </c>
      <c r="B1888" s="1">
        <v>44255</v>
      </c>
      <c r="C1888" s="1">
        <v>44228</v>
      </c>
      <c r="D1888">
        <v>5</v>
      </c>
      <c r="E1888">
        <v>287.77</v>
      </c>
      <c r="F1888">
        <v>1778600</v>
      </c>
      <c r="G1888">
        <v>0</v>
      </c>
      <c r="H1888">
        <v>0</v>
      </c>
      <c r="I1888">
        <v>0</v>
      </c>
      <c r="J1888">
        <v>53</v>
      </c>
      <c r="K1888">
        <v>525.79999999999995</v>
      </c>
      <c r="L1888">
        <v>4500775</v>
      </c>
      <c r="M1888" s="1">
        <v>46233</v>
      </c>
    </row>
    <row r="1889" spans="1:13" x14ac:dyDescent="0.2">
      <c r="A1889" t="s">
        <v>56</v>
      </c>
      <c r="B1889" s="1">
        <v>44227</v>
      </c>
      <c r="C1889" s="1">
        <v>44197</v>
      </c>
      <c r="D1889">
        <v>5</v>
      </c>
      <c r="E1889">
        <v>287.77</v>
      </c>
      <c r="F1889">
        <v>1778600</v>
      </c>
      <c r="G1889">
        <v>0</v>
      </c>
      <c r="H1889">
        <v>0</v>
      </c>
      <c r="I1889">
        <v>0</v>
      </c>
      <c r="J1889">
        <v>53</v>
      </c>
      <c r="K1889">
        <v>525.79999999999995</v>
      </c>
      <c r="L1889">
        <v>4500775</v>
      </c>
      <c r="M1889" s="1">
        <v>46233</v>
      </c>
    </row>
    <row r="1890" spans="1:13" x14ac:dyDescent="0.2">
      <c r="A1890" t="s">
        <v>106</v>
      </c>
      <c r="B1890" s="1">
        <v>44377</v>
      </c>
      <c r="C1890" s="1">
        <v>44348</v>
      </c>
      <c r="D1890">
        <v>1</v>
      </c>
      <c r="E1890">
        <v>48.07</v>
      </c>
      <c r="F1890">
        <v>175000</v>
      </c>
      <c r="G1890">
        <v>0</v>
      </c>
      <c r="H1890">
        <v>0</v>
      </c>
      <c r="I1890">
        <v>0</v>
      </c>
      <c r="J1890">
        <v>15</v>
      </c>
      <c r="K1890">
        <v>541.78</v>
      </c>
      <c r="L1890">
        <v>2159150</v>
      </c>
      <c r="M1890" s="1">
        <v>46233</v>
      </c>
    </row>
    <row r="1891" spans="1:13" x14ac:dyDescent="0.2">
      <c r="A1891" t="s">
        <v>106</v>
      </c>
      <c r="B1891" s="1">
        <v>44651</v>
      </c>
      <c r="C1891" s="1">
        <v>44621</v>
      </c>
      <c r="D1891">
        <v>1</v>
      </c>
      <c r="E1891">
        <v>48.07</v>
      </c>
      <c r="F1891">
        <v>175000</v>
      </c>
      <c r="G1891">
        <v>0</v>
      </c>
      <c r="H1891">
        <v>0</v>
      </c>
      <c r="I1891">
        <v>0</v>
      </c>
      <c r="J1891">
        <v>15</v>
      </c>
      <c r="K1891">
        <v>541.78</v>
      </c>
      <c r="L1891">
        <v>2159150</v>
      </c>
      <c r="M1891" s="1">
        <v>46233</v>
      </c>
    </row>
    <row r="1892" spans="1:13" x14ac:dyDescent="0.2">
      <c r="A1892" t="s">
        <v>106</v>
      </c>
      <c r="B1892" s="1">
        <v>44530</v>
      </c>
      <c r="C1892" s="1">
        <v>44501</v>
      </c>
      <c r="D1892">
        <v>1</v>
      </c>
      <c r="E1892">
        <v>48.07</v>
      </c>
      <c r="F1892">
        <v>175000</v>
      </c>
      <c r="G1892">
        <v>0</v>
      </c>
      <c r="H1892">
        <v>0</v>
      </c>
      <c r="I1892">
        <v>0</v>
      </c>
      <c r="J1892">
        <v>15</v>
      </c>
      <c r="K1892">
        <v>541.78</v>
      </c>
      <c r="L1892">
        <v>2159150</v>
      </c>
      <c r="M1892" s="1">
        <v>46233</v>
      </c>
    </row>
    <row r="1893" spans="1:13" x14ac:dyDescent="0.2">
      <c r="A1893" t="s">
        <v>106</v>
      </c>
      <c r="B1893" s="1">
        <v>44620</v>
      </c>
      <c r="C1893" s="1">
        <v>44593</v>
      </c>
      <c r="D1893">
        <v>1</v>
      </c>
      <c r="E1893">
        <v>48.07</v>
      </c>
      <c r="F1893">
        <v>175000</v>
      </c>
      <c r="G1893">
        <v>0</v>
      </c>
      <c r="H1893">
        <v>0</v>
      </c>
      <c r="I1893">
        <v>0</v>
      </c>
      <c r="J1893">
        <v>15</v>
      </c>
      <c r="K1893">
        <v>541.78</v>
      </c>
      <c r="L1893">
        <v>2159150</v>
      </c>
      <c r="M1893" s="1">
        <v>46233</v>
      </c>
    </row>
    <row r="1894" spans="1:13" x14ac:dyDescent="0.2">
      <c r="A1894" t="s">
        <v>106</v>
      </c>
      <c r="B1894" s="1">
        <v>44408</v>
      </c>
      <c r="C1894" s="1">
        <v>44378</v>
      </c>
      <c r="D1894">
        <v>1</v>
      </c>
      <c r="E1894">
        <v>48.07</v>
      </c>
      <c r="F1894">
        <v>175000</v>
      </c>
      <c r="G1894">
        <v>0</v>
      </c>
      <c r="H1894">
        <v>0</v>
      </c>
      <c r="I1894">
        <v>0</v>
      </c>
      <c r="J1894">
        <v>15</v>
      </c>
      <c r="K1894">
        <v>541.78</v>
      </c>
      <c r="L1894">
        <v>2159150</v>
      </c>
      <c r="M1894" s="1">
        <v>46233</v>
      </c>
    </row>
    <row r="1895" spans="1:13" x14ac:dyDescent="0.2">
      <c r="A1895" t="s">
        <v>106</v>
      </c>
      <c r="B1895" s="1">
        <v>44681</v>
      </c>
      <c r="C1895" s="1">
        <v>44652</v>
      </c>
      <c r="D1895">
        <v>1</v>
      </c>
      <c r="E1895">
        <v>48.07</v>
      </c>
      <c r="F1895">
        <v>175000</v>
      </c>
      <c r="G1895">
        <v>0</v>
      </c>
      <c r="H1895">
        <v>0</v>
      </c>
      <c r="I1895">
        <v>0</v>
      </c>
      <c r="J1895">
        <v>15</v>
      </c>
      <c r="K1895">
        <v>541.78</v>
      </c>
      <c r="L1895">
        <v>2159150</v>
      </c>
      <c r="M1895" s="1">
        <v>46233</v>
      </c>
    </row>
    <row r="1896" spans="1:13" x14ac:dyDescent="0.2">
      <c r="A1896" t="s">
        <v>106</v>
      </c>
      <c r="B1896" s="1">
        <v>44439</v>
      </c>
      <c r="C1896" s="1">
        <v>44409</v>
      </c>
      <c r="D1896">
        <v>1</v>
      </c>
      <c r="E1896">
        <v>48.07</v>
      </c>
      <c r="F1896">
        <v>175000</v>
      </c>
      <c r="G1896">
        <v>0</v>
      </c>
      <c r="H1896">
        <v>0</v>
      </c>
      <c r="I1896">
        <v>0</v>
      </c>
      <c r="J1896">
        <v>15</v>
      </c>
      <c r="K1896">
        <v>541.78</v>
      </c>
      <c r="L1896">
        <v>2159150</v>
      </c>
      <c r="M1896" s="1">
        <v>46233</v>
      </c>
    </row>
    <row r="1897" spans="1:13" x14ac:dyDescent="0.2">
      <c r="A1897" t="s">
        <v>106</v>
      </c>
      <c r="B1897" s="1">
        <v>44592</v>
      </c>
      <c r="C1897" s="1">
        <v>44562</v>
      </c>
      <c r="D1897">
        <v>1</v>
      </c>
      <c r="E1897">
        <v>48.07</v>
      </c>
      <c r="F1897">
        <v>175000</v>
      </c>
      <c r="G1897">
        <v>0</v>
      </c>
      <c r="H1897">
        <v>0</v>
      </c>
      <c r="I1897">
        <v>0</v>
      </c>
      <c r="J1897">
        <v>15</v>
      </c>
      <c r="K1897">
        <v>541.78</v>
      </c>
      <c r="L1897">
        <v>2159150</v>
      </c>
      <c r="M1897" s="1">
        <v>46233</v>
      </c>
    </row>
    <row r="1898" spans="1:13" x14ac:dyDescent="0.2">
      <c r="A1898" t="s">
        <v>106</v>
      </c>
      <c r="B1898" s="1">
        <v>44469</v>
      </c>
      <c r="C1898" s="1">
        <v>44440</v>
      </c>
      <c r="D1898">
        <v>1</v>
      </c>
      <c r="E1898">
        <v>48.07</v>
      </c>
      <c r="F1898">
        <v>175000</v>
      </c>
      <c r="G1898">
        <v>0</v>
      </c>
      <c r="H1898">
        <v>0</v>
      </c>
      <c r="I1898">
        <v>0</v>
      </c>
      <c r="J1898">
        <v>15</v>
      </c>
      <c r="K1898">
        <v>541.78</v>
      </c>
      <c r="L1898">
        <v>2159150</v>
      </c>
      <c r="M1898" s="1">
        <v>46233</v>
      </c>
    </row>
    <row r="1899" spans="1:13" x14ac:dyDescent="0.2">
      <c r="A1899" t="s">
        <v>106</v>
      </c>
      <c r="B1899" s="1">
        <v>44347</v>
      </c>
      <c r="C1899" s="1">
        <v>44317</v>
      </c>
      <c r="D1899">
        <v>1</v>
      </c>
      <c r="E1899">
        <v>48.07</v>
      </c>
      <c r="F1899">
        <v>175000</v>
      </c>
      <c r="G1899">
        <v>0</v>
      </c>
      <c r="H1899">
        <v>0</v>
      </c>
      <c r="I1899">
        <v>0</v>
      </c>
      <c r="J1899">
        <v>15</v>
      </c>
      <c r="K1899">
        <v>541.78</v>
      </c>
      <c r="L1899">
        <v>2159150</v>
      </c>
      <c r="M1899" s="1">
        <v>46233</v>
      </c>
    </row>
    <row r="1900" spans="1:13" x14ac:dyDescent="0.2">
      <c r="A1900" t="s">
        <v>106</v>
      </c>
      <c r="B1900" s="1">
        <v>44500</v>
      </c>
      <c r="C1900" s="1">
        <v>44470</v>
      </c>
      <c r="D1900">
        <v>1</v>
      </c>
      <c r="E1900">
        <v>48.07</v>
      </c>
      <c r="F1900">
        <v>175000</v>
      </c>
      <c r="G1900">
        <v>0</v>
      </c>
      <c r="H1900">
        <v>0</v>
      </c>
      <c r="I1900">
        <v>0</v>
      </c>
      <c r="J1900">
        <v>15</v>
      </c>
      <c r="K1900">
        <v>541.78</v>
      </c>
      <c r="L1900">
        <v>2159150</v>
      </c>
      <c r="M1900" s="1">
        <v>46233</v>
      </c>
    </row>
    <row r="1901" spans="1:13" x14ac:dyDescent="0.2">
      <c r="A1901" t="s">
        <v>106</v>
      </c>
      <c r="B1901" s="1">
        <v>44561</v>
      </c>
      <c r="C1901" s="1">
        <v>44531</v>
      </c>
      <c r="D1901">
        <v>1</v>
      </c>
      <c r="E1901">
        <v>48.07</v>
      </c>
      <c r="F1901">
        <v>175000</v>
      </c>
      <c r="G1901">
        <v>0</v>
      </c>
      <c r="H1901">
        <v>0</v>
      </c>
      <c r="I1901">
        <v>0</v>
      </c>
      <c r="J1901">
        <v>15</v>
      </c>
      <c r="K1901">
        <v>541.78</v>
      </c>
      <c r="L1901">
        <v>2159150</v>
      </c>
      <c r="M1901" s="1">
        <v>46233</v>
      </c>
    </row>
    <row r="1902" spans="1:13" x14ac:dyDescent="0.2">
      <c r="A1902" t="s">
        <v>56</v>
      </c>
      <c r="B1902" s="1">
        <v>44286</v>
      </c>
      <c r="C1902" s="1">
        <v>44256</v>
      </c>
      <c r="D1902">
        <v>5</v>
      </c>
      <c r="E1902">
        <v>287.77</v>
      </c>
      <c r="F1902">
        <v>1778600</v>
      </c>
      <c r="G1902">
        <v>0</v>
      </c>
      <c r="H1902">
        <v>0</v>
      </c>
      <c r="I1902">
        <v>0</v>
      </c>
      <c r="J1902">
        <v>55</v>
      </c>
      <c r="K1902">
        <v>588.29999999999995</v>
      </c>
      <c r="L1902">
        <v>4800775</v>
      </c>
      <c r="M1902" s="1">
        <v>46233</v>
      </c>
    </row>
    <row r="1903" spans="1:13" x14ac:dyDescent="0.2">
      <c r="A1903" t="s">
        <v>106</v>
      </c>
      <c r="B1903" s="1">
        <v>44742</v>
      </c>
      <c r="C1903" s="1">
        <v>44713</v>
      </c>
      <c r="D1903">
        <v>0</v>
      </c>
      <c r="E1903">
        <v>0</v>
      </c>
      <c r="F1903">
        <v>0</v>
      </c>
      <c r="G1903">
        <v>0</v>
      </c>
      <c r="H1903">
        <v>0</v>
      </c>
      <c r="I1903">
        <v>0</v>
      </c>
      <c r="J1903">
        <v>16</v>
      </c>
      <c r="K1903">
        <v>589.85</v>
      </c>
      <c r="L1903">
        <v>2334150</v>
      </c>
      <c r="M1903" s="1">
        <v>46233</v>
      </c>
    </row>
    <row r="1904" spans="1:13" x14ac:dyDescent="0.2">
      <c r="A1904" t="s">
        <v>106</v>
      </c>
      <c r="B1904" s="1">
        <v>44773</v>
      </c>
      <c r="C1904" s="1">
        <v>44743</v>
      </c>
      <c r="D1904">
        <v>0</v>
      </c>
      <c r="E1904">
        <v>0</v>
      </c>
      <c r="F1904">
        <v>0</v>
      </c>
      <c r="G1904">
        <v>0</v>
      </c>
      <c r="H1904">
        <v>0</v>
      </c>
      <c r="I1904">
        <v>0</v>
      </c>
      <c r="J1904">
        <v>16</v>
      </c>
      <c r="K1904">
        <v>589.85</v>
      </c>
      <c r="L1904">
        <v>2334150</v>
      </c>
      <c r="M1904" s="1">
        <v>46233</v>
      </c>
    </row>
    <row r="1905" spans="1:13" x14ac:dyDescent="0.2">
      <c r="A1905" t="s">
        <v>106</v>
      </c>
      <c r="B1905" s="1">
        <v>44712</v>
      </c>
      <c r="C1905" s="1">
        <v>44682</v>
      </c>
      <c r="D1905">
        <v>0</v>
      </c>
      <c r="E1905">
        <v>0</v>
      </c>
      <c r="F1905">
        <v>0</v>
      </c>
      <c r="G1905">
        <v>0</v>
      </c>
      <c r="H1905">
        <v>0</v>
      </c>
      <c r="I1905">
        <v>0</v>
      </c>
      <c r="J1905">
        <v>16</v>
      </c>
      <c r="K1905">
        <v>589.85</v>
      </c>
      <c r="L1905">
        <v>2334150</v>
      </c>
      <c r="M1905" s="1">
        <v>46233</v>
      </c>
    </row>
    <row r="1906" spans="1:13" x14ac:dyDescent="0.2">
      <c r="A1906" t="s">
        <v>106</v>
      </c>
      <c r="B1906" s="1">
        <v>44804</v>
      </c>
      <c r="C1906" s="1">
        <v>44774</v>
      </c>
      <c r="D1906">
        <v>0</v>
      </c>
      <c r="E1906">
        <v>0</v>
      </c>
      <c r="F1906">
        <v>0</v>
      </c>
      <c r="G1906">
        <v>0</v>
      </c>
      <c r="H1906">
        <v>0</v>
      </c>
      <c r="I1906">
        <v>0</v>
      </c>
      <c r="J1906">
        <v>17</v>
      </c>
      <c r="K1906">
        <v>592.85</v>
      </c>
      <c r="L1906">
        <v>2388150</v>
      </c>
      <c r="M1906" s="1">
        <v>46233</v>
      </c>
    </row>
    <row r="1907" spans="1:13" x14ac:dyDescent="0.2">
      <c r="A1907" t="s">
        <v>106</v>
      </c>
      <c r="B1907" s="1">
        <v>44834</v>
      </c>
      <c r="C1907" s="1">
        <v>44805</v>
      </c>
      <c r="D1907">
        <v>0</v>
      </c>
      <c r="E1907">
        <v>0</v>
      </c>
      <c r="F1907">
        <v>0</v>
      </c>
      <c r="G1907">
        <v>0</v>
      </c>
      <c r="H1907">
        <v>0</v>
      </c>
      <c r="I1907">
        <v>0</v>
      </c>
      <c r="J1907">
        <v>17</v>
      </c>
      <c r="K1907">
        <v>592.85</v>
      </c>
      <c r="L1907">
        <v>2388150</v>
      </c>
      <c r="M1907" s="1">
        <v>46233</v>
      </c>
    </row>
    <row r="1908" spans="1:13" x14ac:dyDescent="0.2">
      <c r="A1908" t="s">
        <v>106</v>
      </c>
      <c r="B1908" s="1">
        <v>44865</v>
      </c>
      <c r="C1908" s="1">
        <v>44835</v>
      </c>
      <c r="D1908">
        <v>0</v>
      </c>
      <c r="E1908">
        <v>0</v>
      </c>
      <c r="F1908">
        <v>0</v>
      </c>
      <c r="G1908">
        <v>0</v>
      </c>
      <c r="H1908">
        <v>0</v>
      </c>
      <c r="I1908">
        <v>0</v>
      </c>
      <c r="J1908">
        <v>17</v>
      </c>
      <c r="K1908">
        <v>592.85</v>
      </c>
      <c r="L1908">
        <v>2388150</v>
      </c>
      <c r="M1908" s="1">
        <v>46233</v>
      </c>
    </row>
    <row r="1909" spans="1:13" x14ac:dyDescent="0.2">
      <c r="A1909" t="s">
        <v>106</v>
      </c>
      <c r="B1909" s="1">
        <v>44895</v>
      </c>
      <c r="C1909" s="1">
        <v>44866</v>
      </c>
      <c r="D1909">
        <v>0</v>
      </c>
      <c r="E1909">
        <v>0</v>
      </c>
      <c r="F1909">
        <v>0</v>
      </c>
      <c r="G1909">
        <v>0</v>
      </c>
      <c r="H1909">
        <v>0</v>
      </c>
      <c r="I1909">
        <v>0</v>
      </c>
      <c r="J1909">
        <v>18</v>
      </c>
      <c r="K1909">
        <v>607.85</v>
      </c>
      <c r="L1909">
        <v>2513150</v>
      </c>
      <c r="M1909" s="1">
        <v>46233</v>
      </c>
    </row>
    <row r="1910" spans="1:13" x14ac:dyDescent="0.2">
      <c r="A1910" t="s">
        <v>106</v>
      </c>
      <c r="B1910" s="1">
        <v>45016</v>
      </c>
      <c r="C1910" s="1">
        <v>44986</v>
      </c>
      <c r="D1910">
        <v>0</v>
      </c>
      <c r="E1910">
        <v>0</v>
      </c>
      <c r="F1910">
        <v>0</v>
      </c>
      <c r="G1910">
        <v>0</v>
      </c>
      <c r="H1910">
        <v>0</v>
      </c>
      <c r="I1910">
        <v>0</v>
      </c>
      <c r="J1910">
        <v>18</v>
      </c>
      <c r="K1910">
        <v>607.85</v>
      </c>
      <c r="L1910">
        <v>2513150</v>
      </c>
      <c r="M1910" s="1">
        <v>46233</v>
      </c>
    </row>
    <row r="1911" spans="1:13" x14ac:dyDescent="0.2">
      <c r="A1911" t="s">
        <v>106</v>
      </c>
      <c r="B1911" s="1">
        <v>45046</v>
      </c>
      <c r="C1911" s="1">
        <v>45017</v>
      </c>
      <c r="D1911">
        <v>0</v>
      </c>
      <c r="E1911">
        <v>0</v>
      </c>
      <c r="F1911">
        <v>0</v>
      </c>
      <c r="G1911">
        <v>0</v>
      </c>
      <c r="H1911">
        <v>0</v>
      </c>
      <c r="I1911">
        <v>0</v>
      </c>
      <c r="J1911">
        <v>18</v>
      </c>
      <c r="K1911">
        <v>607.85</v>
      </c>
      <c r="L1911">
        <v>2513150</v>
      </c>
      <c r="M1911" s="1">
        <v>46233</v>
      </c>
    </row>
    <row r="1912" spans="1:13" x14ac:dyDescent="0.2">
      <c r="A1912" t="s">
        <v>106</v>
      </c>
      <c r="B1912" s="1">
        <v>45138</v>
      </c>
      <c r="C1912" s="1">
        <v>45108</v>
      </c>
      <c r="D1912">
        <v>0</v>
      </c>
      <c r="E1912">
        <v>0</v>
      </c>
      <c r="F1912">
        <v>0</v>
      </c>
      <c r="G1912">
        <v>0</v>
      </c>
      <c r="H1912">
        <v>0</v>
      </c>
      <c r="I1912">
        <v>0</v>
      </c>
      <c r="J1912">
        <v>18</v>
      </c>
      <c r="K1912">
        <v>607.85</v>
      </c>
      <c r="L1912">
        <v>2513150</v>
      </c>
      <c r="M1912" s="1">
        <v>46233</v>
      </c>
    </row>
    <row r="1913" spans="1:13" x14ac:dyDescent="0.2">
      <c r="A1913" t="s">
        <v>106</v>
      </c>
      <c r="B1913" s="1">
        <v>44926</v>
      </c>
      <c r="C1913" s="1">
        <v>44896</v>
      </c>
      <c r="D1913">
        <v>0</v>
      </c>
      <c r="E1913">
        <v>0</v>
      </c>
      <c r="F1913">
        <v>0</v>
      </c>
      <c r="G1913">
        <v>0</v>
      </c>
      <c r="H1913">
        <v>0</v>
      </c>
      <c r="I1913">
        <v>0</v>
      </c>
      <c r="J1913">
        <v>18</v>
      </c>
      <c r="K1913">
        <v>607.85</v>
      </c>
      <c r="L1913">
        <v>2513150</v>
      </c>
      <c r="M1913" s="1">
        <v>46233</v>
      </c>
    </row>
    <row r="1914" spans="1:13" x14ac:dyDescent="0.2">
      <c r="A1914" t="s">
        <v>106</v>
      </c>
      <c r="B1914" s="1">
        <v>45077</v>
      </c>
      <c r="C1914" s="1">
        <v>45047</v>
      </c>
      <c r="D1914">
        <v>0</v>
      </c>
      <c r="E1914">
        <v>0</v>
      </c>
      <c r="F1914">
        <v>0</v>
      </c>
      <c r="G1914">
        <v>0</v>
      </c>
      <c r="H1914">
        <v>0</v>
      </c>
      <c r="I1914">
        <v>0</v>
      </c>
      <c r="J1914">
        <v>18</v>
      </c>
      <c r="K1914">
        <v>607.85</v>
      </c>
      <c r="L1914">
        <v>2513150</v>
      </c>
      <c r="M1914" s="1">
        <v>46233</v>
      </c>
    </row>
    <row r="1915" spans="1:13" x14ac:dyDescent="0.2">
      <c r="A1915" t="s">
        <v>106</v>
      </c>
      <c r="B1915" s="1">
        <v>44957</v>
      </c>
      <c r="C1915" s="1">
        <v>44927</v>
      </c>
      <c r="D1915">
        <v>0</v>
      </c>
      <c r="E1915">
        <v>0</v>
      </c>
      <c r="F1915">
        <v>0</v>
      </c>
      <c r="G1915">
        <v>0</v>
      </c>
      <c r="H1915">
        <v>0</v>
      </c>
      <c r="I1915">
        <v>0</v>
      </c>
      <c r="J1915">
        <v>18</v>
      </c>
      <c r="K1915">
        <v>607.85</v>
      </c>
      <c r="L1915">
        <v>2513150</v>
      </c>
      <c r="M1915" s="1">
        <v>46233</v>
      </c>
    </row>
    <row r="1916" spans="1:13" x14ac:dyDescent="0.2">
      <c r="A1916" t="s">
        <v>106</v>
      </c>
      <c r="B1916" s="1">
        <v>44985</v>
      </c>
      <c r="C1916" s="1">
        <v>44958</v>
      </c>
      <c r="D1916">
        <v>0</v>
      </c>
      <c r="E1916">
        <v>0</v>
      </c>
      <c r="F1916">
        <v>0</v>
      </c>
      <c r="G1916">
        <v>0</v>
      </c>
      <c r="H1916">
        <v>0</v>
      </c>
      <c r="I1916">
        <v>0</v>
      </c>
      <c r="J1916">
        <v>18</v>
      </c>
      <c r="K1916">
        <v>607.85</v>
      </c>
      <c r="L1916">
        <v>2513150</v>
      </c>
      <c r="M1916" s="1">
        <v>46233</v>
      </c>
    </row>
    <row r="1917" spans="1:13" x14ac:dyDescent="0.2">
      <c r="A1917" t="s">
        <v>106</v>
      </c>
      <c r="B1917" s="1">
        <v>45169</v>
      </c>
      <c r="C1917" s="1">
        <v>45139</v>
      </c>
      <c r="D1917">
        <v>0</v>
      </c>
      <c r="E1917">
        <v>0</v>
      </c>
      <c r="F1917">
        <v>0</v>
      </c>
      <c r="G1917">
        <v>0</v>
      </c>
      <c r="H1917">
        <v>0</v>
      </c>
      <c r="I1917">
        <v>0</v>
      </c>
      <c r="J1917">
        <v>18</v>
      </c>
      <c r="K1917">
        <v>607.85</v>
      </c>
      <c r="L1917">
        <v>2513150</v>
      </c>
      <c r="M1917" s="1">
        <v>46233</v>
      </c>
    </row>
    <row r="1918" spans="1:13" x14ac:dyDescent="0.2">
      <c r="A1918" t="s">
        <v>106</v>
      </c>
      <c r="B1918" s="1">
        <v>45107</v>
      </c>
      <c r="C1918" s="1">
        <v>45078</v>
      </c>
      <c r="D1918">
        <v>0</v>
      </c>
      <c r="E1918">
        <v>0</v>
      </c>
      <c r="F1918">
        <v>0</v>
      </c>
      <c r="G1918">
        <v>0</v>
      </c>
      <c r="H1918">
        <v>0</v>
      </c>
      <c r="I1918">
        <v>0</v>
      </c>
      <c r="J1918">
        <v>18</v>
      </c>
      <c r="K1918">
        <v>607.85</v>
      </c>
      <c r="L1918">
        <v>2513150</v>
      </c>
      <c r="M1918" s="1">
        <v>46233</v>
      </c>
    </row>
    <row r="1919" spans="1:13" x14ac:dyDescent="0.2">
      <c r="A1919" t="s">
        <v>118</v>
      </c>
      <c r="B1919" s="1">
        <v>45504</v>
      </c>
      <c r="C1919" s="1">
        <v>45474</v>
      </c>
      <c r="D1919">
        <v>3</v>
      </c>
      <c r="E1919">
        <v>207.29000000000002</v>
      </c>
      <c r="F1919">
        <v>770950</v>
      </c>
      <c r="G1919">
        <v>0</v>
      </c>
      <c r="H1919">
        <v>0</v>
      </c>
      <c r="I1919">
        <v>0</v>
      </c>
      <c r="J1919">
        <v>21</v>
      </c>
      <c r="K1919">
        <v>614.86999999999989</v>
      </c>
      <c r="L1919">
        <v>2186482</v>
      </c>
      <c r="M1919" s="1">
        <v>46233</v>
      </c>
    </row>
    <row r="1920" spans="1:13" x14ac:dyDescent="0.2">
      <c r="A1920" t="s">
        <v>118</v>
      </c>
      <c r="B1920" s="1">
        <v>45565</v>
      </c>
      <c r="C1920" s="1">
        <v>45536</v>
      </c>
      <c r="D1920">
        <v>3</v>
      </c>
      <c r="E1920">
        <v>207.29000000000002</v>
      </c>
      <c r="F1920">
        <v>770950</v>
      </c>
      <c r="G1920">
        <v>0</v>
      </c>
      <c r="H1920">
        <v>0</v>
      </c>
      <c r="I1920">
        <v>0</v>
      </c>
      <c r="J1920">
        <v>21</v>
      </c>
      <c r="K1920">
        <v>614.86999999999989</v>
      </c>
      <c r="L1920">
        <v>2186482</v>
      </c>
      <c r="M1920" s="1">
        <v>46233</v>
      </c>
    </row>
    <row r="1921" spans="1:13" x14ac:dyDescent="0.2">
      <c r="A1921" t="s">
        <v>118</v>
      </c>
      <c r="B1921" s="1">
        <v>45535</v>
      </c>
      <c r="C1921" s="1">
        <v>45505</v>
      </c>
      <c r="D1921">
        <v>3</v>
      </c>
      <c r="E1921">
        <v>207.29000000000002</v>
      </c>
      <c r="F1921">
        <v>770950</v>
      </c>
      <c r="G1921">
        <v>0</v>
      </c>
      <c r="H1921">
        <v>0</v>
      </c>
      <c r="I1921">
        <v>0</v>
      </c>
      <c r="J1921">
        <v>21</v>
      </c>
      <c r="K1921">
        <v>614.86999999999989</v>
      </c>
      <c r="L1921">
        <v>2186482</v>
      </c>
      <c r="M1921" s="1">
        <v>46233</v>
      </c>
    </row>
    <row r="1922" spans="1:13" x14ac:dyDescent="0.2">
      <c r="A1922" t="s">
        <v>118</v>
      </c>
      <c r="B1922" s="1">
        <v>45596</v>
      </c>
      <c r="C1922" s="1">
        <v>45566</v>
      </c>
      <c r="D1922">
        <v>2</v>
      </c>
      <c r="E1922">
        <v>174.84</v>
      </c>
      <c r="F1922">
        <v>598150</v>
      </c>
      <c r="G1922">
        <v>0</v>
      </c>
      <c r="H1922">
        <v>0</v>
      </c>
      <c r="I1922">
        <v>0</v>
      </c>
      <c r="J1922">
        <v>22</v>
      </c>
      <c r="K1922">
        <v>647.31999999999982</v>
      </c>
      <c r="L1922">
        <v>2359282</v>
      </c>
      <c r="M1922" s="1">
        <v>46233</v>
      </c>
    </row>
    <row r="1923" spans="1:13" x14ac:dyDescent="0.2">
      <c r="A1923" t="s">
        <v>56</v>
      </c>
      <c r="B1923" s="1">
        <v>44347</v>
      </c>
      <c r="C1923" s="1">
        <v>44317</v>
      </c>
      <c r="D1923">
        <v>4</v>
      </c>
      <c r="E1923">
        <v>221.76999999999998</v>
      </c>
      <c r="F1923">
        <v>1638000</v>
      </c>
      <c r="G1923">
        <v>0</v>
      </c>
      <c r="H1923">
        <v>0</v>
      </c>
      <c r="I1923">
        <v>0</v>
      </c>
      <c r="J1923">
        <v>56</v>
      </c>
      <c r="K1923">
        <v>654.29999999999984</v>
      </c>
      <c r="L1923">
        <v>4941375</v>
      </c>
      <c r="M1923" s="1">
        <v>46233</v>
      </c>
    </row>
    <row r="1924" spans="1:13" x14ac:dyDescent="0.2">
      <c r="A1924" t="s">
        <v>56</v>
      </c>
      <c r="B1924" s="1">
        <v>44316</v>
      </c>
      <c r="C1924" s="1">
        <v>44287</v>
      </c>
      <c r="D1924">
        <v>4</v>
      </c>
      <c r="E1924">
        <v>221.76999999999998</v>
      </c>
      <c r="F1924">
        <v>1638000</v>
      </c>
      <c r="G1924">
        <v>0</v>
      </c>
      <c r="H1924">
        <v>0</v>
      </c>
      <c r="I1924">
        <v>0</v>
      </c>
      <c r="J1924">
        <v>56</v>
      </c>
      <c r="K1924">
        <v>654.29999999999984</v>
      </c>
      <c r="L1924">
        <v>4941375</v>
      </c>
      <c r="M1924" s="1">
        <v>46233</v>
      </c>
    </row>
    <row r="1925" spans="1:13" x14ac:dyDescent="0.2">
      <c r="A1925" t="s">
        <v>56</v>
      </c>
      <c r="B1925" s="1">
        <v>44377</v>
      </c>
      <c r="C1925" s="1">
        <v>44348</v>
      </c>
      <c r="D1925">
        <v>3</v>
      </c>
      <c r="E1925">
        <v>171.76999999999998</v>
      </c>
      <c r="F1925">
        <v>1188000</v>
      </c>
      <c r="G1925">
        <v>0</v>
      </c>
      <c r="H1925">
        <v>0</v>
      </c>
      <c r="I1925">
        <v>0</v>
      </c>
      <c r="J1925">
        <v>57</v>
      </c>
      <c r="K1925">
        <v>704.29999999999984</v>
      </c>
      <c r="L1925">
        <v>5391375</v>
      </c>
      <c r="M1925" s="1">
        <v>46233</v>
      </c>
    </row>
    <row r="1926" spans="1:13" x14ac:dyDescent="0.2">
      <c r="A1926" t="s">
        <v>118</v>
      </c>
      <c r="B1926" s="1">
        <v>45626</v>
      </c>
      <c r="C1926" s="1">
        <v>45597</v>
      </c>
      <c r="D1926">
        <v>1</v>
      </c>
      <c r="E1926">
        <v>100</v>
      </c>
      <c r="F1926">
        <v>325000</v>
      </c>
      <c r="G1926">
        <v>0</v>
      </c>
      <c r="H1926">
        <v>0</v>
      </c>
      <c r="I1926">
        <v>0</v>
      </c>
      <c r="J1926">
        <v>23</v>
      </c>
      <c r="K1926">
        <v>722.15999999999985</v>
      </c>
      <c r="L1926">
        <v>2632432</v>
      </c>
      <c r="M1926" s="1">
        <v>46233</v>
      </c>
    </row>
    <row r="1927" spans="1:13" x14ac:dyDescent="0.2">
      <c r="A1927" t="s">
        <v>118</v>
      </c>
      <c r="B1927" s="1">
        <v>45657</v>
      </c>
      <c r="C1927" s="1">
        <v>45627</v>
      </c>
      <c r="D1927">
        <v>1</v>
      </c>
      <c r="E1927">
        <v>100</v>
      </c>
      <c r="F1927">
        <v>325000</v>
      </c>
      <c r="G1927">
        <v>0</v>
      </c>
      <c r="H1927">
        <v>0</v>
      </c>
      <c r="I1927">
        <v>0</v>
      </c>
      <c r="J1927">
        <v>23</v>
      </c>
      <c r="K1927">
        <v>722.15999999999985</v>
      </c>
      <c r="L1927">
        <v>2632432</v>
      </c>
      <c r="M1927" s="1">
        <v>46233</v>
      </c>
    </row>
    <row r="1928" spans="1:13" x14ac:dyDescent="0.2">
      <c r="A1928" t="s">
        <v>118</v>
      </c>
      <c r="B1928" s="1">
        <v>45688</v>
      </c>
      <c r="C1928" s="1">
        <v>45658</v>
      </c>
      <c r="D1928">
        <v>1</v>
      </c>
      <c r="E1928">
        <v>100</v>
      </c>
      <c r="F1928">
        <v>325000</v>
      </c>
      <c r="G1928">
        <v>0</v>
      </c>
      <c r="H1928">
        <v>0</v>
      </c>
      <c r="I1928">
        <v>0</v>
      </c>
      <c r="J1928">
        <v>23</v>
      </c>
      <c r="K1928">
        <v>722.15999999999985</v>
      </c>
      <c r="L1928">
        <v>2632432</v>
      </c>
      <c r="M1928" s="1">
        <v>46233</v>
      </c>
    </row>
    <row r="1929" spans="1:13" x14ac:dyDescent="0.2">
      <c r="A1929" t="s">
        <v>118</v>
      </c>
      <c r="B1929" s="1">
        <v>45716</v>
      </c>
      <c r="C1929" s="1">
        <v>45689</v>
      </c>
      <c r="D1929">
        <v>1</v>
      </c>
      <c r="E1929">
        <v>100</v>
      </c>
      <c r="F1929">
        <v>325000</v>
      </c>
      <c r="G1929">
        <v>0</v>
      </c>
      <c r="H1929">
        <v>0</v>
      </c>
      <c r="I1929">
        <v>0</v>
      </c>
      <c r="J1929">
        <v>23</v>
      </c>
      <c r="K1929">
        <v>722.15999999999985</v>
      </c>
      <c r="L1929">
        <v>2632432</v>
      </c>
      <c r="M1929" s="1">
        <v>46233</v>
      </c>
    </row>
    <row r="1930" spans="1:13" x14ac:dyDescent="0.2">
      <c r="A1930" t="s">
        <v>56</v>
      </c>
      <c r="B1930" s="1">
        <v>44408</v>
      </c>
      <c r="C1930" s="1">
        <v>44378</v>
      </c>
      <c r="D1930">
        <v>3</v>
      </c>
      <c r="E1930">
        <v>171.76999999999998</v>
      </c>
      <c r="F1930">
        <v>1188000</v>
      </c>
      <c r="G1930">
        <v>0</v>
      </c>
      <c r="H1930">
        <v>0</v>
      </c>
      <c r="I1930">
        <v>0</v>
      </c>
      <c r="J1930">
        <v>59</v>
      </c>
      <c r="K1930">
        <v>761.8</v>
      </c>
      <c r="L1930">
        <v>5691875</v>
      </c>
      <c r="M1930" s="1">
        <v>46233</v>
      </c>
    </row>
    <row r="1931" spans="1:13" x14ac:dyDescent="0.2">
      <c r="A1931" t="s">
        <v>183</v>
      </c>
      <c r="B1931" s="1">
        <v>44742</v>
      </c>
      <c r="C1931" s="1">
        <v>44713</v>
      </c>
      <c r="D1931">
        <v>3</v>
      </c>
      <c r="E1931">
        <v>89.81</v>
      </c>
      <c r="F1931">
        <v>565675</v>
      </c>
      <c r="G1931">
        <v>0</v>
      </c>
      <c r="H1931">
        <v>0</v>
      </c>
      <c r="I1931">
        <v>0</v>
      </c>
      <c r="J1931">
        <v>44</v>
      </c>
      <c r="K1931">
        <v>793.3599999999999</v>
      </c>
      <c r="L1931">
        <v>5947686</v>
      </c>
      <c r="M1931" s="1">
        <v>46233</v>
      </c>
    </row>
    <row r="1932" spans="1:13" x14ac:dyDescent="0.2">
      <c r="A1932" t="s">
        <v>154</v>
      </c>
      <c r="B1932" s="1">
        <v>44957</v>
      </c>
      <c r="C1932" s="1">
        <v>44927</v>
      </c>
      <c r="D1932">
        <v>1</v>
      </c>
      <c r="E1932">
        <v>48.84</v>
      </c>
      <c r="F1932">
        <v>271935</v>
      </c>
      <c r="G1932">
        <v>0</v>
      </c>
      <c r="H1932">
        <v>0</v>
      </c>
      <c r="I1932">
        <v>0</v>
      </c>
      <c r="J1932">
        <v>23</v>
      </c>
      <c r="K1932">
        <v>797.5100000000001</v>
      </c>
      <c r="L1932">
        <v>2577944</v>
      </c>
      <c r="M1932" s="1">
        <v>46233</v>
      </c>
    </row>
    <row r="1933" spans="1:13" x14ac:dyDescent="0.2">
      <c r="A1933" t="s">
        <v>154</v>
      </c>
      <c r="B1933" s="1">
        <v>45046</v>
      </c>
      <c r="C1933" s="1">
        <v>45017</v>
      </c>
      <c r="D1933">
        <v>1</v>
      </c>
      <c r="E1933">
        <v>48.84</v>
      </c>
      <c r="F1933">
        <v>271935</v>
      </c>
      <c r="G1933">
        <v>0</v>
      </c>
      <c r="H1933">
        <v>0</v>
      </c>
      <c r="I1933">
        <v>0</v>
      </c>
      <c r="J1933">
        <v>23</v>
      </c>
      <c r="K1933">
        <v>797.5100000000001</v>
      </c>
      <c r="L1933">
        <v>2577944</v>
      </c>
      <c r="M1933" s="1">
        <v>46233</v>
      </c>
    </row>
    <row r="1934" spans="1:13" x14ac:dyDescent="0.2">
      <c r="A1934" t="s">
        <v>154</v>
      </c>
      <c r="B1934" s="1">
        <v>45077</v>
      </c>
      <c r="C1934" s="1">
        <v>45047</v>
      </c>
      <c r="D1934">
        <v>1</v>
      </c>
      <c r="E1934">
        <v>48.84</v>
      </c>
      <c r="F1934">
        <v>271935</v>
      </c>
      <c r="G1934">
        <v>0</v>
      </c>
      <c r="H1934">
        <v>0</v>
      </c>
      <c r="I1934">
        <v>0</v>
      </c>
      <c r="J1934">
        <v>23</v>
      </c>
      <c r="K1934">
        <v>797.5100000000001</v>
      </c>
      <c r="L1934">
        <v>2577944</v>
      </c>
      <c r="M1934" s="1">
        <v>46233</v>
      </c>
    </row>
    <row r="1935" spans="1:13" x14ac:dyDescent="0.2">
      <c r="A1935" t="s">
        <v>154</v>
      </c>
      <c r="B1935" s="1">
        <v>45260</v>
      </c>
      <c r="C1935" s="1">
        <v>45231</v>
      </c>
      <c r="D1935">
        <v>1</v>
      </c>
      <c r="E1935">
        <v>48.84</v>
      </c>
      <c r="F1935">
        <v>271935</v>
      </c>
      <c r="G1935">
        <v>0</v>
      </c>
      <c r="H1935">
        <v>0</v>
      </c>
      <c r="I1935">
        <v>0</v>
      </c>
      <c r="J1935">
        <v>23</v>
      </c>
      <c r="K1935">
        <v>797.5100000000001</v>
      </c>
      <c r="L1935">
        <v>2577944</v>
      </c>
      <c r="M1935" s="1">
        <v>46233</v>
      </c>
    </row>
    <row r="1936" spans="1:13" x14ac:dyDescent="0.2">
      <c r="A1936" t="s">
        <v>154</v>
      </c>
      <c r="B1936" s="1">
        <v>45107</v>
      </c>
      <c r="C1936" s="1">
        <v>45078</v>
      </c>
      <c r="D1936">
        <v>1</v>
      </c>
      <c r="E1936">
        <v>48.84</v>
      </c>
      <c r="F1936">
        <v>271935</v>
      </c>
      <c r="G1936">
        <v>0</v>
      </c>
      <c r="H1936">
        <v>0</v>
      </c>
      <c r="I1936">
        <v>0</v>
      </c>
      <c r="J1936">
        <v>23</v>
      </c>
      <c r="K1936">
        <v>797.5100000000001</v>
      </c>
      <c r="L1936">
        <v>2577944</v>
      </c>
      <c r="M1936" s="1">
        <v>46233</v>
      </c>
    </row>
    <row r="1937" spans="1:13" x14ac:dyDescent="0.2">
      <c r="A1937" t="s">
        <v>154</v>
      </c>
      <c r="B1937" s="1">
        <v>45322</v>
      </c>
      <c r="C1937" s="1">
        <v>45292</v>
      </c>
      <c r="D1937">
        <v>1</v>
      </c>
      <c r="E1937">
        <v>48.84</v>
      </c>
      <c r="F1937">
        <v>271935</v>
      </c>
      <c r="G1937">
        <v>0</v>
      </c>
      <c r="H1937">
        <v>0</v>
      </c>
      <c r="I1937">
        <v>0</v>
      </c>
      <c r="J1937">
        <v>23</v>
      </c>
      <c r="K1937">
        <v>797.5100000000001</v>
      </c>
      <c r="L1937">
        <v>2577944</v>
      </c>
      <c r="M1937" s="1">
        <v>46233</v>
      </c>
    </row>
    <row r="1938" spans="1:13" x14ac:dyDescent="0.2">
      <c r="A1938" t="s">
        <v>154</v>
      </c>
      <c r="B1938" s="1">
        <v>45138</v>
      </c>
      <c r="C1938" s="1">
        <v>45108</v>
      </c>
      <c r="D1938">
        <v>1</v>
      </c>
      <c r="E1938">
        <v>48.84</v>
      </c>
      <c r="F1938">
        <v>271935</v>
      </c>
      <c r="G1938">
        <v>0</v>
      </c>
      <c r="H1938">
        <v>0</v>
      </c>
      <c r="I1938">
        <v>0</v>
      </c>
      <c r="J1938">
        <v>23</v>
      </c>
      <c r="K1938">
        <v>797.5100000000001</v>
      </c>
      <c r="L1938">
        <v>2577944</v>
      </c>
      <c r="M1938" s="1">
        <v>46233</v>
      </c>
    </row>
    <row r="1939" spans="1:13" x14ac:dyDescent="0.2">
      <c r="A1939" t="s">
        <v>154</v>
      </c>
      <c r="B1939" s="1">
        <v>45230</v>
      </c>
      <c r="C1939" s="1">
        <v>45200</v>
      </c>
      <c r="D1939">
        <v>1</v>
      </c>
      <c r="E1939">
        <v>48.84</v>
      </c>
      <c r="F1939">
        <v>271935</v>
      </c>
      <c r="G1939">
        <v>0</v>
      </c>
      <c r="H1939">
        <v>0</v>
      </c>
      <c r="I1939">
        <v>0</v>
      </c>
      <c r="J1939">
        <v>23</v>
      </c>
      <c r="K1939">
        <v>797.5100000000001</v>
      </c>
      <c r="L1939">
        <v>2577944</v>
      </c>
      <c r="M1939" s="1">
        <v>46233</v>
      </c>
    </row>
    <row r="1940" spans="1:13" x14ac:dyDescent="0.2">
      <c r="A1940" t="s">
        <v>154</v>
      </c>
      <c r="B1940" s="1">
        <v>45169</v>
      </c>
      <c r="C1940" s="1">
        <v>45139</v>
      </c>
      <c r="D1940">
        <v>1</v>
      </c>
      <c r="E1940">
        <v>48.84</v>
      </c>
      <c r="F1940">
        <v>271935</v>
      </c>
      <c r="G1940">
        <v>0</v>
      </c>
      <c r="H1940">
        <v>0</v>
      </c>
      <c r="I1940">
        <v>0</v>
      </c>
      <c r="J1940">
        <v>23</v>
      </c>
      <c r="K1940">
        <v>797.5100000000001</v>
      </c>
      <c r="L1940">
        <v>2577944</v>
      </c>
      <c r="M1940" s="1">
        <v>46233</v>
      </c>
    </row>
    <row r="1941" spans="1:13" x14ac:dyDescent="0.2">
      <c r="A1941" t="s">
        <v>154</v>
      </c>
      <c r="B1941" s="1">
        <v>44926</v>
      </c>
      <c r="C1941" s="1">
        <v>44896</v>
      </c>
      <c r="D1941">
        <v>0</v>
      </c>
      <c r="E1941">
        <v>0</v>
      </c>
      <c r="F1941">
        <v>0</v>
      </c>
      <c r="G1941">
        <v>0</v>
      </c>
      <c r="H1941">
        <v>0</v>
      </c>
      <c r="I1941">
        <v>0</v>
      </c>
      <c r="J1941">
        <v>23</v>
      </c>
      <c r="K1941">
        <v>797.5100000000001</v>
      </c>
      <c r="L1941">
        <v>2577944</v>
      </c>
      <c r="M1941" s="1">
        <v>46233</v>
      </c>
    </row>
    <row r="1942" spans="1:13" x14ac:dyDescent="0.2">
      <c r="A1942" t="s">
        <v>154</v>
      </c>
      <c r="B1942" s="1">
        <v>45016</v>
      </c>
      <c r="C1942" s="1">
        <v>44986</v>
      </c>
      <c r="D1942">
        <v>1</v>
      </c>
      <c r="E1942">
        <v>48.84</v>
      </c>
      <c r="F1942">
        <v>271935</v>
      </c>
      <c r="G1942">
        <v>0</v>
      </c>
      <c r="H1942">
        <v>0</v>
      </c>
      <c r="I1942">
        <v>0</v>
      </c>
      <c r="J1942">
        <v>23</v>
      </c>
      <c r="K1942">
        <v>797.5100000000001</v>
      </c>
      <c r="L1942">
        <v>2577944</v>
      </c>
      <c r="M1942" s="1">
        <v>46233</v>
      </c>
    </row>
    <row r="1943" spans="1:13" x14ac:dyDescent="0.2">
      <c r="A1943" t="s">
        <v>154</v>
      </c>
      <c r="B1943" s="1">
        <v>44985</v>
      </c>
      <c r="C1943" s="1">
        <v>44958</v>
      </c>
      <c r="D1943">
        <v>1</v>
      </c>
      <c r="E1943">
        <v>48.84</v>
      </c>
      <c r="F1943">
        <v>271935</v>
      </c>
      <c r="G1943">
        <v>0</v>
      </c>
      <c r="H1943">
        <v>0</v>
      </c>
      <c r="I1943">
        <v>0</v>
      </c>
      <c r="J1943">
        <v>23</v>
      </c>
      <c r="K1943">
        <v>797.5100000000001</v>
      </c>
      <c r="L1943">
        <v>2577944</v>
      </c>
      <c r="M1943" s="1">
        <v>46233</v>
      </c>
    </row>
    <row r="1944" spans="1:13" x14ac:dyDescent="0.2">
      <c r="A1944" t="s">
        <v>154</v>
      </c>
      <c r="B1944" s="1">
        <v>45199</v>
      </c>
      <c r="C1944" s="1">
        <v>45170</v>
      </c>
      <c r="D1944">
        <v>1</v>
      </c>
      <c r="E1944">
        <v>48.84</v>
      </c>
      <c r="F1944">
        <v>271935</v>
      </c>
      <c r="G1944">
        <v>0</v>
      </c>
      <c r="H1944">
        <v>0</v>
      </c>
      <c r="I1944">
        <v>0</v>
      </c>
      <c r="J1944">
        <v>23</v>
      </c>
      <c r="K1944">
        <v>797.5100000000001</v>
      </c>
      <c r="L1944">
        <v>2577944</v>
      </c>
      <c r="M1944" s="1">
        <v>46233</v>
      </c>
    </row>
    <row r="1945" spans="1:13" x14ac:dyDescent="0.2">
      <c r="A1945" t="s">
        <v>154</v>
      </c>
      <c r="B1945" s="1">
        <v>45291</v>
      </c>
      <c r="C1945" s="1">
        <v>45261</v>
      </c>
      <c r="D1945">
        <v>1</v>
      </c>
      <c r="E1945">
        <v>48.84</v>
      </c>
      <c r="F1945">
        <v>271935</v>
      </c>
      <c r="G1945">
        <v>0</v>
      </c>
      <c r="H1945">
        <v>0</v>
      </c>
      <c r="I1945">
        <v>0</v>
      </c>
      <c r="J1945">
        <v>23</v>
      </c>
      <c r="K1945">
        <v>797.5100000000001</v>
      </c>
      <c r="L1945">
        <v>2577944</v>
      </c>
      <c r="M1945" s="1">
        <v>46233</v>
      </c>
    </row>
    <row r="1946" spans="1:13" x14ac:dyDescent="0.2">
      <c r="A1946" t="s">
        <v>154</v>
      </c>
      <c r="B1946" s="1">
        <v>45351</v>
      </c>
      <c r="C1946" s="1">
        <v>45323</v>
      </c>
      <c r="D1946">
        <v>1</v>
      </c>
      <c r="E1946">
        <v>48.84</v>
      </c>
      <c r="F1946">
        <v>271935</v>
      </c>
      <c r="G1946">
        <v>0</v>
      </c>
      <c r="H1946">
        <v>0</v>
      </c>
      <c r="I1946">
        <v>0</v>
      </c>
      <c r="J1946">
        <v>23</v>
      </c>
      <c r="K1946">
        <v>797.5100000000001</v>
      </c>
      <c r="L1946">
        <v>2577944</v>
      </c>
      <c r="M1946" s="1">
        <v>46233</v>
      </c>
    </row>
    <row r="1947" spans="1:13" x14ac:dyDescent="0.2">
      <c r="A1947" t="s">
        <v>56</v>
      </c>
      <c r="B1947" s="1">
        <v>44681</v>
      </c>
      <c r="C1947" s="1">
        <v>44652</v>
      </c>
      <c r="D1947">
        <v>6</v>
      </c>
      <c r="E1947">
        <v>300.96999999999997</v>
      </c>
      <c r="F1947">
        <v>2020080</v>
      </c>
      <c r="G1947">
        <v>0</v>
      </c>
      <c r="H1947">
        <v>0</v>
      </c>
      <c r="I1947">
        <v>0</v>
      </c>
      <c r="J1947">
        <v>62</v>
      </c>
      <c r="K1947">
        <v>826.27</v>
      </c>
      <c r="L1947">
        <v>6104875</v>
      </c>
      <c r="M1947" s="1">
        <v>46233</v>
      </c>
    </row>
    <row r="1948" spans="1:13" x14ac:dyDescent="0.2">
      <c r="A1948" t="s">
        <v>183</v>
      </c>
      <c r="B1948" s="1">
        <v>44773</v>
      </c>
      <c r="C1948" s="1">
        <v>44743</v>
      </c>
      <c r="D1948">
        <v>3</v>
      </c>
      <c r="E1948">
        <v>89.81</v>
      </c>
      <c r="F1948">
        <v>565675</v>
      </c>
      <c r="G1948">
        <v>0</v>
      </c>
      <c r="H1948">
        <v>0</v>
      </c>
      <c r="I1948">
        <v>0</v>
      </c>
      <c r="J1948">
        <v>45</v>
      </c>
      <c r="K1948">
        <v>835.3599999999999</v>
      </c>
      <c r="L1948">
        <v>6142106</v>
      </c>
      <c r="M1948" s="1">
        <v>46233</v>
      </c>
    </row>
    <row r="1949" spans="1:13" x14ac:dyDescent="0.2">
      <c r="A1949" t="s">
        <v>183</v>
      </c>
      <c r="B1949" s="1">
        <v>44804</v>
      </c>
      <c r="C1949" s="1">
        <v>44774</v>
      </c>
      <c r="D1949">
        <v>3</v>
      </c>
      <c r="E1949">
        <v>89.81</v>
      </c>
      <c r="F1949">
        <v>565675</v>
      </c>
      <c r="G1949">
        <v>0</v>
      </c>
      <c r="H1949">
        <v>0</v>
      </c>
      <c r="I1949">
        <v>0</v>
      </c>
      <c r="J1949">
        <v>45</v>
      </c>
      <c r="K1949">
        <v>835.3599999999999</v>
      </c>
      <c r="L1949">
        <v>6142106</v>
      </c>
      <c r="M1949" s="1">
        <v>46233</v>
      </c>
    </row>
    <row r="1950" spans="1:13" x14ac:dyDescent="0.2">
      <c r="A1950" t="s">
        <v>183</v>
      </c>
      <c r="B1950" s="1">
        <v>44926</v>
      </c>
      <c r="C1950" s="1">
        <v>44896</v>
      </c>
      <c r="D1950">
        <v>3</v>
      </c>
      <c r="E1950">
        <v>89.81</v>
      </c>
      <c r="F1950">
        <v>565675</v>
      </c>
      <c r="G1950">
        <v>0</v>
      </c>
      <c r="H1950">
        <v>0</v>
      </c>
      <c r="I1950">
        <v>0</v>
      </c>
      <c r="J1950">
        <v>45</v>
      </c>
      <c r="K1950">
        <v>835.3599999999999</v>
      </c>
      <c r="L1950">
        <v>6142106</v>
      </c>
      <c r="M1950" s="1">
        <v>46233</v>
      </c>
    </row>
    <row r="1951" spans="1:13" x14ac:dyDescent="0.2">
      <c r="A1951" t="s">
        <v>183</v>
      </c>
      <c r="B1951" s="1">
        <v>44895</v>
      </c>
      <c r="C1951" s="1">
        <v>44866</v>
      </c>
      <c r="D1951">
        <v>3</v>
      </c>
      <c r="E1951">
        <v>89.81</v>
      </c>
      <c r="F1951">
        <v>565675</v>
      </c>
      <c r="G1951">
        <v>0</v>
      </c>
      <c r="H1951">
        <v>0</v>
      </c>
      <c r="I1951">
        <v>0</v>
      </c>
      <c r="J1951">
        <v>45</v>
      </c>
      <c r="K1951">
        <v>835.3599999999999</v>
      </c>
      <c r="L1951">
        <v>6142106</v>
      </c>
      <c r="M1951" s="1">
        <v>46233</v>
      </c>
    </row>
    <row r="1952" spans="1:13" x14ac:dyDescent="0.2">
      <c r="A1952" t="s">
        <v>183</v>
      </c>
      <c r="B1952" s="1">
        <v>44865</v>
      </c>
      <c r="C1952" s="1">
        <v>44835</v>
      </c>
      <c r="D1952">
        <v>3</v>
      </c>
      <c r="E1952">
        <v>89.81</v>
      </c>
      <c r="F1952">
        <v>565675</v>
      </c>
      <c r="G1952">
        <v>0</v>
      </c>
      <c r="H1952">
        <v>0</v>
      </c>
      <c r="I1952">
        <v>0</v>
      </c>
      <c r="J1952">
        <v>45</v>
      </c>
      <c r="K1952">
        <v>835.3599999999999</v>
      </c>
      <c r="L1952">
        <v>6142106</v>
      </c>
      <c r="M1952" s="1">
        <v>46233</v>
      </c>
    </row>
    <row r="1953" spans="1:13" x14ac:dyDescent="0.2">
      <c r="A1953" t="s">
        <v>183</v>
      </c>
      <c r="B1953" s="1">
        <v>44834</v>
      </c>
      <c r="C1953" s="1">
        <v>44805</v>
      </c>
      <c r="D1953">
        <v>3</v>
      </c>
      <c r="E1953">
        <v>89.81</v>
      </c>
      <c r="F1953">
        <v>565675</v>
      </c>
      <c r="G1953">
        <v>0</v>
      </c>
      <c r="H1953">
        <v>0</v>
      </c>
      <c r="I1953">
        <v>0</v>
      </c>
      <c r="J1953">
        <v>45</v>
      </c>
      <c r="K1953">
        <v>835.3599999999999</v>
      </c>
      <c r="L1953">
        <v>6142106</v>
      </c>
      <c r="M1953" s="1">
        <v>46233</v>
      </c>
    </row>
    <row r="1954" spans="1:13" x14ac:dyDescent="0.2">
      <c r="A1954" t="s">
        <v>46</v>
      </c>
      <c r="B1954" s="1">
        <v>44255</v>
      </c>
      <c r="C1954" s="1">
        <v>44228</v>
      </c>
      <c r="D1954">
        <v>6</v>
      </c>
      <c r="E1954">
        <v>212</v>
      </c>
      <c r="F1954">
        <v>1648000</v>
      </c>
      <c r="G1954">
        <v>0</v>
      </c>
      <c r="H1954">
        <v>0</v>
      </c>
      <c r="I1954">
        <v>0</v>
      </c>
      <c r="J1954">
        <v>52</v>
      </c>
      <c r="K1954">
        <v>896.80000000000007</v>
      </c>
      <c r="L1954">
        <v>7890934</v>
      </c>
      <c r="M1954" s="1">
        <v>46233</v>
      </c>
    </row>
    <row r="1955" spans="1:13" x14ac:dyDescent="0.2">
      <c r="A1955" t="s">
        <v>46</v>
      </c>
      <c r="B1955" s="1">
        <v>44227</v>
      </c>
      <c r="C1955" s="1">
        <v>44197</v>
      </c>
      <c r="D1955">
        <v>6</v>
      </c>
      <c r="E1955">
        <v>212</v>
      </c>
      <c r="F1955">
        <v>1648000</v>
      </c>
      <c r="G1955">
        <v>0</v>
      </c>
      <c r="H1955">
        <v>0</v>
      </c>
      <c r="I1955">
        <v>0</v>
      </c>
      <c r="J1955">
        <v>52</v>
      </c>
      <c r="K1955">
        <v>896.80000000000007</v>
      </c>
      <c r="L1955">
        <v>7890934</v>
      </c>
      <c r="M1955" s="1">
        <v>46233</v>
      </c>
    </row>
    <row r="1956" spans="1:13" x14ac:dyDescent="0.2">
      <c r="A1956" t="s">
        <v>183</v>
      </c>
      <c r="B1956" s="1">
        <v>44957</v>
      </c>
      <c r="C1956" s="1">
        <v>44927</v>
      </c>
      <c r="D1956">
        <v>1</v>
      </c>
      <c r="E1956">
        <v>20.149999999999999</v>
      </c>
      <c r="F1956">
        <v>174960</v>
      </c>
      <c r="G1956">
        <v>0</v>
      </c>
      <c r="H1956">
        <v>0</v>
      </c>
      <c r="I1956">
        <v>0</v>
      </c>
      <c r="J1956">
        <v>47</v>
      </c>
      <c r="K1956">
        <v>905.01999999999987</v>
      </c>
      <c r="L1956">
        <v>6532821</v>
      </c>
      <c r="M1956" s="1">
        <v>46233</v>
      </c>
    </row>
    <row r="1957" spans="1:13" x14ac:dyDescent="0.2">
      <c r="A1957" t="s">
        <v>183</v>
      </c>
      <c r="B1957" s="1">
        <v>44985</v>
      </c>
      <c r="C1957" s="1">
        <v>44958</v>
      </c>
      <c r="D1957">
        <v>1</v>
      </c>
      <c r="E1957">
        <v>20.149999999999999</v>
      </c>
      <c r="F1957">
        <v>174960</v>
      </c>
      <c r="G1957">
        <v>0</v>
      </c>
      <c r="H1957">
        <v>0</v>
      </c>
      <c r="I1957">
        <v>0</v>
      </c>
      <c r="J1957">
        <v>48</v>
      </c>
      <c r="K1957">
        <v>913.94999999999982</v>
      </c>
      <c r="L1957">
        <v>6592821</v>
      </c>
      <c r="M1957" s="1">
        <v>46233</v>
      </c>
    </row>
    <row r="1958" spans="1:13" x14ac:dyDescent="0.2">
      <c r="A1958" t="s">
        <v>78</v>
      </c>
      <c r="B1958" s="1">
        <v>46234</v>
      </c>
      <c r="C1958" s="1">
        <v>46204</v>
      </c>
      <c r="D1958">
        <v>0</v>
      </c>
      <c r="E1958">
        <v>0</v>
      </c>
      <c r="F1958">
        <v>0</v>
      </c>
      <c r="G1958">
        <v>1</v>
      </c>
      <c r="H1958">
        <v>0</v>
      </c>
      <c r="I1958">
        <v>0</v>
      </c>
      <c r="M1958" s="1">
        <v>46233</v>
      </c>
    </row>
    <row r="1959" spans="1:13" x14ac:dyDescent="0.2">
      <c r="A1959" t="s">
        <v>75</v>
      </c>
      <c r="B1959" s="1">
        <v>45046</v>
      </c>
      <c r="C1959" s="1">
        <v>45017</v>
      </c>
      <c r="D1959">
        <v>0</v>
      </c>
      <c r="E1959">
        <v>0</v>
      </c>
      <c r="F1959">
        <v>0</v>
      </c>
      <c r="G1959">
        <v>1</v>
      </c>
      <c r="H1959">
        <v>60</v>
      </c>
      <c r="I1959">
        <v>0</v>
      </c>
      <c r="J1959">
        <v>2</v>
      </c>
      <c r="K1959">
        <v>0</v>
      </c>
      <c r="L1959">
        <v>0</v>
      </c>
      <c r="M1959" s="1">
        <v>46233</v>
      </c>
    </row>
    <row r="1960" spans="1:13" x14ac:dyDescent="0.2">
      <c r="A1960" t="s">
        <v>75</v>
      </c>
      <c r="B1960" s="1">
        <v>44957</v>
      </c>
      <c r="C1960" s="1">
        <v>44927</v>
      </c>
      <c r="D1960">
        <v>0</v>
      </c>
      <c r="E1960">
        <v>0</v>
      </c>
      <c r="F1960">
        <v>0</v>
      </c>
      <c r="G1960">
        <v>1</v>
      </c>
      <c r="H1960">
        <v>60</v>
      </c>
      <c r="I1960">
        <v>0</v>
      </c>
      <c r="J1960">
        <v>2</v>
      </c>
      <c r="K1960">
        <v>0</v>
      </c>
      <c r="L1960">
        <v>0</v>
      </c>
      <c r="M1960" s="1">
        <v>46233</v>
      </c>
    </row>
    <row r="1961" spans="1:13" x14ac:dyDescent="0.2">
      <c r="A1961" t="s">
        <v>75</v>
      </c>
      <c r="B1961" s="1">
        <v>44895</v>
      </c>
      <c r="C1961" s="1">
        <v>44866</v>
      </c>
      <c r="D1961">
        <v>0</v>
      </c>
      <c r="E1961">
        <v>0</v>
      </c>
      <c r="F1961">
        <v>0</v>
      </c>
      <c r="G1961">
        <v>1</v>
      </c>
      <c r="H1961">
        <v>60</v>
      </c>
      <c r="I1961">
        <v>0</v>
      </c>
      <c r="J1961">
        <v>2</v>
      </c>
      <c r="K1961">
        <v>0</v>
      </c>
      <c r="L1961">
        <v>0</v>
      </c>
      <c r="M1961" s="1">
        <v>46233</v>
      </c>
    </row>
    <row r="1962" spans="1:13" x14ac:dyDescent="0.2">
      <c r="A1962" t="s">
        <v>8916</v>
      </c>
      <c r="B1962" s="1">
        <v>45900</v>
      </c>
      <c r="C1962" s="1">
        <v>45870</v>
      </c>
      <c r="D1962">
        <v>0</v>
      </c>
      <c r="E1962">
        <v>0</v>
      </c>
      <c r="F1962">
        <v>0</v>
      </c>
      <c r="G1962">
        <v>1</v>
      </c>
      <c r="H1962">
        <v>0</v>
      </c>
      <c r="I1962">
        <v>0</v>
      </c>
      <c r="J1962">
        <v>0</v>
      </c>
      <c r="K1962">
        <v>0</v>
      </c>
      <c r="L1962">
        <v>0</v>
      </c>
      <c r="M1962" s="1">
        <v>46233</v>
      </c>
    </row>
    <row r="1963" spans="1:13" x14ac:dyDescent="0.2">
      <c r="A1963" t="s">
        <v>75</v>
      </c>
      <c r="B1963" s="1">
        <v>45565</v>
      </c>
      <c r="C1963" s="1">
        <v>45536</v>
      </c>
      <c r="D1963">
        <v>0</v>
      </c>
      <c r="E1963">
        <v>0</v>
      </c>
      <c r="F1963">
        <v>0</v>
      </c>
      <c r="G1963">
        <v>1</v>
      </c>
      <c r="H1963">
        <v>60</v>
      </c>
      <c r="I1963">
        <v>0</v>
      </c>
      <c r="J1963">
        <v>2</v>
      </c>
      <c r="K1963">
        <v>0</v>
      </c>
      <c r="L1963">
        <v>0</v>
      </c>
      <c r="M1963" s="1">
        <v>46233</v>
      </c>
    </row>
    <row r="1964" spans="1:13" x14ac:dyDescent="0.2">
      <c r="A1964" t="s">
        <v>8916</v>
      </c>
      <c r="B1964" s="1">
        <v>45961</v>
      </c>
      <c r="C1964" s="1">
        <v>45931</v>
      </c>
      <c r="D1964">
        <v>0</v>
      </c>
      <c r="E1964">
        <v>0</v>
      </c>
      <c r="F1964">
        <v>0</v>
      </c>
      <c r="G1964">
        <v>1</v>
      </c>
      <c r="H1964">
        <v>0</v>
      </c>
      <c r="I1964">
        <v>0</v>
      </c>
      <c r="J1964">
        <v>0</v>
      </c>
      <c r="K1964">
        <v>0</v>
      </c>
      <c r="L1964">
        <v>0</v>
      </c>
      <c r="M1964" s="1">
        <v>46233</v>
      </c>
    </row>
    <row r="1965" spans="1:13" x14ac:dyDescent="0.2">
      <c r="A1965" t="s">
        <v>75</v>
      </c>
      <c r="B1965" s="1">
        <v>45382</v>
      </c>
      <c r="C1965" s="1">
        <v>45352</v>
      </c>
      <c r="D1965">
        <v>0</v>
      </c>
      <c r="E1965">
        <v>0</v>
      </c>
      <c r="F1965">
        <v>0</v>
      </c>
      <c r="G1965">
        <v>1</v>
      </c>
      <c r="H1965">
        <v>60</v>
      </c>
      <c r="I1965">
        <v>0</v>
      </c>
      <c r="J1965">
        <v>2</v>
      </c>
      <c r="K1965">
        <v>0</v>
      </c>
      <c r="L1965">
        <v>0</v>
      </c>
      <c r="M1965" s="1">
        <v>46233</v>
      </c>
    </row>
    <row r="1966" spans="1:13" x14ac:dyDescent="0.2">
      <c r="A1966" t="s">
        <v>75</v>
      </c>
      <c r="B1966" s="1">
        <v>45716</v>
      </c>
      <c r="C1966" s="1">
        <v>45689</v>
      </c>
      <c r="D1966">
        <v>0</v>
      </c>
      <c r="E1966">
        <v>0</v>
      </c>
      <c r="F1966">
        <v>0</v>
      </c>
      <c r="G1966">
        <v>1</v>
      </c>
      <c r="H1966">
        <v>60</v>
      </c>
      <c r="I1966">
        <v>0</v>
      </c>
      <c r="J1966">
        <v>2</v>
      </c>
      <c r="K1966">
        <v>0</v>
      </c>
      <c r="L1966">
        <v>0</v>
      </c>
      <c r="M1966" s="1">
        <v>46233</v>
      </c>
    </row>
    <row r="1967" spans="1:13" x14ac:dyDescent="0.2">
      <c r="A1967" t="s">
        <v>75</v>
      </c>
      <c r="B1967" s="1">
        <v>45260</v>
      </c>
      <c r="C1967" s="1">
        <v>45231</v>
      </c>
      <c r="D1967">
        <v>0</v>
      </c>
      <c r="E1967">
        <v>0</v>
      </c>
      <c r="F1967">
        <v>0</v>
      </c>
      <c r="G1967">
        <v>1</v>
      </c>
      <c r="H1967">
        <v>60</v>
      </c>
      <c r="I1967">
        <v>0</v>
      </c>
      <c r="J1967">
        <v>2</v>
      </c>
      <c r="K1967">
        <v>0</v>
      </c>
      <c r="L1967">
        <v>0</v>
      </c>
      <c r="M1967" s="1">
        <v>46233</v>
      </c>
    </row>
    <row r="1968" spans="1:13" x14ac:dyDescent="0.2">
      <c r="A1968" t="s">
        <v>75</v>
      </c>
      <c r="B1968" s="1">
        <v>45688</v>
      </c>
      <c r="C1968" s="1">
        <v>45658</v>
      </c>
      <c r="D1968">
        <v>0</v>
      </c>
      <c r="E1968">
        <v>0</v>
      </c>
      <c r="F1968">
        <v>0</v>
      </c>
      <c r="G1968">
        <v>1</v>
      </c>
      <c r="H1968">
        <v>60</v>
      </c>
      <c r="I1968">
        <v>0</v>
      </c>
      <c r="J1968">
        <v>2</v>
      </c>
      <c r="K1968">
        <v>0</v>
      </c>
      <c r="L1968">
        <v>0</v>
      </c>
      <c r="M1968" s="1">
        <v>46233</v>
      </c>
    </row>
    <row r="1969" spans="1:13" x14ac:dyDescent="0.2">
      <c r="A1969" t="s">
        <v>75</v>
      </c>
      <c r="B1969" s="1">
        <v>44804</v>
      </c>
      <c r="C1969" s="1">
        <v>44774</v>
      </c>
      <c r="D1969">
        <v>0</v>
      </c>
      <c r="E1969">
        <v>0</v>
      </c>
      <c r="F1969">
        <v>0</v>
      </c>
      <c r="G1969">
        <v>1</v>
      </c>
      <c r="H1969">
        <v>60</v>
      </c>
      <c r="I1969">
        <v>0</v>
      </c>
      <c r="J1969">
        <v>2</v>
      </c>
      <c r="K1969">
        <v>0</v>
      </c>
      <c r="L1969">
        <v>0</v>
      </c>
      <c r="M1969" s="1">
        <v>46233</v>
      </c>
    </row>
    <row r="1970" spans="1:13" x14ac:dyDescent="0.2">
      <c r="A1970" t="s">
        <v>278</v>
      </c>
      <c r="B1970" s="1">
        <v>46022</v>
      </c>
      <c r="C1970" s="1">
        <v>45992</v>
      </c>
      <c r="D1970">
        <v>0</v>
      </c>
      <c r="E1970">
        <v>0</v>
      </c>
      <c r="F1970">
        <v>0</v>
      </c>
      <c r="G1970">
        <v>1</v>
      </c>
      <c r="H1970">
        <v>0</v>
      </c>
      <c r="I1970">
        <v>0</v>
      </c>
      <c r="J1970">
        <v>0</v>
      </c>
      <c r="K1970">
        <v>0</v>
      </c>
      <c r="L1970">
        <v>0</v>
      </c>
      <c r="M1970" s="1">
        <v>46233</v>
      </c>
    </row>
    <row r="1971" spans="1:13" x14ac:dyDescent="0.2">
      <c r="A1971" t="s">
        <v>75</v>
      </c>
      <c r="B1971" s="1">
        <v>44926</v>
      </c>
      <c r="C1971" s="1">
        <v>44896</v>
      </c>
      <c r="D1971">
        <v>0</v>
      </c>
      <c r="E1971">
        <v>0</v>
      </c>
      <c r="F1971">
        <v>0</v>
      </c>
      <c r="G1971">
        <v>1</v>
      </c>
      <c r="H1971">
        <v>60</v>
      </c>
      <c r="I1971">
        <v>0</v>
      </c>
      <c r="J1971">
        <v>2</v>
      </c>
      <c r="K1971">
        <v>0</v>
      </c>
      <c r="L1971">
        <v>0</v>
      </c>
      <c r="M1971" s="1">
        <v>46233</v>
      </c>
    </row>
    <row r="1972" spans="1:13" x14ac:dyDescent="0.2">
      <c r="A1972" t="s">
        <v>75</v>
      </c>
      <c r="B1972" s="1">
        <v>45351</v>
      </c>
      <c r="C1972" s="1">
        <v>45323</v>
      </c>
      <c r="D1972">
        <v>0</v>
      </c>
      <c r="E1972">
        <v>0</v>
      </c>
      <c r="F1972">
        <v>0</v>
      </c>
      <c r="G1972">
        <v>1</v>
      </c>
      <c r="H1972">
        <v>60</v>
      </c>
      <c r="I1972">
        <v>0</v>
      </c>
      <c r="J1972">
        <v>2</v>
      </c>
      <c r="K1972">
        <v>0</v>
      </c>
      <c r="L1972">
        <v>0</v>
      </c>
      <c r="M1972" s="1">
        <v>46233</v>
      </c>
    </row>
    <row r="1973" spans="1:13" x14ac:dyDescent="0.2">
      <c r="A1973" t="s">
        <v>75</v>
      </c>
      <c r="B1973" s="1">
        <v>45626</v>
      </c>
      <c r="C1973" s="1">
        <v>45597</v>
      </c>
      <c r="D1973">
        <v>0</v>
      </c>
      <c r="E1973">
        <v>0</v>
      </c>
      <c r="F1973">
        <v>0</v>
      </c>
      <c r="G1973">
        <v>1</v>
      </c>
      <c r="H1973">
        <v>60</v>
      </c>
      <c r="I1973">
        <v>0</v>
      </c>
      <c r="J1973">
        <v>2</v>
      </c>
      <c r="K1973">
        <v>0</v>
      </c>
      <c r="L1973">
        <v>0</v>
      </c>
      <c r="M1973" s="1">
        <v>46233</v>
      </c>
    </row>
    <row r="1974" spans="1:13" x14ac:dyDescent="0.2">
      <c r="A1974" t="s">
        <v>75</v>
      </c>
      <c r="B1974" s="1">
        <v>44377</v>
      </c>
      <c r="C1974" s="1">
        <v>44348</v>
      </c>
      <c r="D1974">
        <v>0</v>
      </c>
      <c r="E1974">
        <v>0</v>
      </c>
      <c r="F1974">
        <v>0</v>
      </c>
      <c r="G1974">
        <v>1</v>
      </c>
      <c r="H1974">
        <v>60</v>
      </c>
      <c r="I1974">
        <v>0</v>
      </c>
      <c r="J1974">
        <v>2</v>
      </c>
      <c r="K1974">
        <v>0</v>
      </c>
      <c r="L1974">
        <v>0</v>
      </c>
      <c r="M1974" s="1">
        <v>46233</v>
      </c>
    </row>
    <row r="1975" spans="1:13" x14ac:dyDescent="0.2">
      <c r="A1975" t="s">
        <v>75</v>
      </c>
      <c r="B1975" s="1">
        <v>44865</v>
      </c>
      <c r="C1975" s="1">
        <v>44835</v>
      </c>
      <c r="D1975">
        <v>0</v>
      </c>
      <c r="E1975">
        <v>0</v>
      </c>
      <c r="F1975">
        <v>0</v>
      </c>
      <c r="G1975">
        <v>1</v>
      </c>
      <c r="H1975">
        <v>60</v>
      </c>
      <c r="I1975">
        <v>0</v>
      </c>
      <c r="J1975">
        <v>2</v>
      </c>
      <c r="K1975">
        <v>0</v>
      </c>
      <c r="L1975">
        <v>0</v>
      </c>
      <c r="M1975" s="1">
        <v>46233</v>
      </c>
    </row>
    <row r="1976" spans="1:13" x14ac:dyDescent="0.2">
      <c r="A1976" t="s">
        <v>75</v>
      </c>
      <c r="B1976" s="1">
        <v>45504</v>
      </c>
      <c r="C1976" s="1">
        <v>45474</v>
      </c>
      <c r="D1976">
        <v>0</v>
      </c>
      <c r="E1976">
        <v>0</v>
      </c>
      <c r="F1976">
        <v>0</v>
      </c>
      <c r="G1976">
        <v>1</v>
      </c>
      <c r="H1976">
        <v>60</v>
      </c>
      <c r="I1976">
        <v>0</v>
      </c>
      <c r="J1976">
        <v>2</v>
      </c>
      <c r="K1976">
        <v>0</v>
      </c>
      <c r="L1976">
        <v>0</v>
      </c>
      <c r="M1976" s="1">
        <v>46233</v>
      </c>
    </row>
    <row r="1977" spans="1:13" x14ac:dyDescent="0.2">
      <c r="A1977" t="s">
        <v>75</v>
      </c>
      <c r="B1977" s="1">
        <v>45747</v>
      </c>
      <c r="C1977" s="1">
        <v>45717</v>
      </c>
      <c r="D1977">
        <v>0</v>
      </c>
      <c r="E1977">
        <v>0</v>
      </c>
      <c r="F1977">
        <v>0</v>
      </c>
      <c r="G1977">
        <v>1</v>
      </c>
      <c r="H1977">
        <v>60</v>
      </c>
      <c r="I1977">
        <v>0</v>
      </c>
      <c r="J1977">
        <v>2</v>
      </c>
      <c r="K1977">
        <v>0</v>
      </c>
      <c r="L1977">
        <v>0</v>
      </c>
      <c r="M1977" s="1">
        <v>46233</v>
      </c>
    </row>
    <row r="1978" spans="1:13" x14ac:dyDescent="0.2">
      <c r="A1978" t="s">
        <v>75</v>
      </c>
      <c r="B1978" s="1">
        <v>45596</v>
      </c>
      <c r="C1978" s="1">
        <v>45566</v>
      </c>
      <c r="D1978">
        <v>0</v>
      </c>
      <c r="E1978">
        <v>0</v>
      </c>
      <c r="F1978">
        <v>0</v>
      </c>
      <c r="G1978">
        <v>1</v>
      </c>
      <c r="H1978">
        <v>60</v>
      </c>
      <c r="I1978">
        <v>0</v>
      </c>
      <c r="J1978">
        <v>2</v>
      </c>
      <c r="K1978">
        <v>0</v>
      </c>
      <c r="L1978">
        <v>0</v>
      </c>
      <c r="M1978" s="1">
        <v>46233</v>
      </c>
    </row>
    <row r="1979" spans="1:13" x14ac:dyDescent="0.2">
      <c r="A1979" t="s">
        <v>8916</v>
      </c>
      <c r="B1979" s="1">
        <v>45808</v>
      </c>
      <c r="C1979" s="1">
        <v>45778</v>
      </c>
      <c r="D1979">
        <v>0</v>
      </c>
      <c r="E1979">
        <v>0</v>
      </c>
      <c r="F1979">
        <v>0</v>
      </c>
      <c r="G1979">
        <v>1</v>
      </c>
      <c r="H1979">
        <v>0</v>
      </c>
      <c r="I1979">
        <v>0</v>
      </c>
      <c r="J1979">
        <v>0</v>
      </c>
      <c r="K1979">
        <v>0</v>
      </c>
      <c r="L1979">
        <v>0</v>
      </c>
      <c r="M1979" s="1">
        <v>46233</v>
      </c>
    </row>
    <row r="1980" spans="1:13" x14ac:dyDescent="0.2">
      <c r="A1980" t="s">
        <v>75</v>
      </c>
      <c r="B1980" s="1">
        <v>45322</v>
      </c>
      <c r="C1980" s="1">
        <v>45292</v>
      </c>
      <c r="D1980">
        <v>0</v>
      </c>
      <c r="E1980">
        <v>0</v>
      </c>
      <c r="F1980">
        <v>0</v>
      </c>
      <c r="G1980">
        <v>1</v>
      </c>
      <c r="H1980">
        <v>60</v>
      </c>
      <c r="I1980">
        <v>0</v>
      </c>
      <c r="J1980">
        <v>2</v>
      </c>
      <c r="K1980">
        <v>0</v>
      </c>
      <c r="L1980">
        <v>0</v>
      </c>
      <c r="M1980" s="1">
        <v>46233</v>
      </c>
    </row>
    <row r="1981" spans="1:13" x14ac:dyDescent="0.2">
      <c r="A1981" t="s">
        <v>75</v>
      </c>
      <c r="B1981" s="1">
        <v>45412</v>
      </c>
      <c r="C1981" s="1">
        <v>45383</v>
      </c>
      <c r="D1981">
        <v>0</v>
      </c>
      <c r="E1981">
        <v>0</v>
      </c>
      <c r="F1981">
        <v>0</v>
      </c>
      <c r="G1981">
        <v>1</v>
      </c>
      <c r="H1981">
        <v>60</v>
      </c>
      <c r="I1981">
        <v>0</v>
      </c>
      <c r="J1981">
        <v>2</v>
      </c>
      <c r="K1981">
        <v>0</v>
      </c>
      <c r="L1981">
        <v>0</v>
      </c>
      <c r="M1981" s="1">
        <v>46233</v>
      </c>
    </row>
    <row r="1982" spans="1:13" x14ac:dyDescent="0.2">
      <c r="A1982" t="s">
        <v>75</v>
      </c>
      <c r="B1982" s="1">
        <v>44742</v>
      </c>
      <c r="C1982" s="1">
        <v>44713</v>
      </c>
      <c r="D1982">
        <v>0</v>
      </c>
      <c r="E1982">
        <v>0</v>
      </c>
      <c r="F1982">
        <v>0</v>
      </c>
      <c r="G1982">
        <v>1</v>
      </c>
      <c r="H1982">
        <v>60</v>
      </c>
      <c r="I1982">
        <v>0</v>
      </c>
      <c r="J1982">
        <v>2</v>
      </c>
      <c r="K1982">
        <v>0</v>
      </c>
      <c r="L1982">
        <v>0</v>
      </c>
      <c r="M1982" s="1">
        <v>46233</v>
      </c>
    </row>
    <row r="1983" spans="1:13" x14ac:dyDescent="0.2">
      <c r="A1983" t="s">
        <v>75</v>
      </c>
      <c r="B1983" s="1">
        <v>45443</v>
      </c>
      <c r="C1983" s="1">
        <v>45413</v>
      </c>
      <c r="D1983">
        <v>0</v>
      </c>
      <c r="E1983">
        <v>0</v>
      </c>
      <c r="F1983">
        <v>0</v>
      </c>
      <c r="G1983">
        <v>1</v>
      </c>
      <c r="H1983">
        <v>60</v>
      </c>
      <c r="I1983">
        <v>0</v>
      </c>
      <c r="J1983">
        <v>2</v>
      </c>
      <c r="K1983">
        <v>0</v>
      </c>
      <c r="L1983">
        <v>0</v>
      </c>
      <c r="M1983" s="1">
        <v>46233</v>
      </c>
    </row>
    <row r="1984" spans="1:13" x14ac:dyDescent="0.2">
      <c r="A1984" t="s">
        <v>75</v>
      </c>
      <c r="B1984" s="1">
        <v>44469</v>
      </c>
      <c r="C1984" s="1">
        <v>44440</v>
      </c>
      <c r="D1984">
        <v>0</v>
      </c>
      <c r="E1984">
        <v>0</v>
      </c>
      <c r="F1984">
        <v>0</v>
      </c>
      <c r="G1984">
        <v>1</v>
      </c>
      <c r="H1984">
        <v>60</v>
      </c>
      <c r="I1984">
        <v>0</v>
      </c>
      <c r="J1984">
        <v>2</v>
      </c>
      <c r="K1984">
        <v>0</v>
      </c>
      <c r="L1984">
        <v>0</v>
      </c>
      <c r="M1984" s="1">
        <v>46233</v>
      </c>
    </row>
    <row r="1985" spans="1:13" x14ac:dyDescent="0.2">
      <c r="A1985" t="s">
        <v>75</v>
      </c>
      <c r="B1985" s="1">
        <v>44561</v>
      </c>
      <c r="C1985" s="1">
        <v>44531</v>
      </c>
      <c r="D1985">
        <v>0</v>
      </c>
      <c r="E1985">
        <v>0</v>
      </c>
      <c r="F1985">
        <v>0</v>
      </c>
      <c r="G1985">
        <v>1</v>
      </c>
      <c r="H1985">
        <v>60</v>
      </c>
      <c r="I1985">
        <v>0</v>
      </c>
      <c r="J1985">
        <v>2</v>
      </c>
      <c r="K1985">
        <v>0</v>
      </c>
      <c r="L1985">
        <v>0</v>
      </c>
      <c r="M1985" s="1">
        <v>46233</v>
      </c>
    </row>
    <row r="1986" spans="1:13" x14ac:dyDescent="0.2">
      <c r="A1986" t="s">
        <v>278</v>
      </c>
      <c r="B1986" s="1">
        <v>45991</v>
      </c>
      <c r="C1986" s="1">
        <v>45962</v>
      </c>
      <c r="D1986">
        <v>0</v>
      </c>
      <c r="E1986">
        <v>0</v>
      </c>
      <c r="F1986">
        <v>0</v>
      </c>
      <c r="G1986">
        <v>1</v>
      </c>
      <c r="H1986">
        <v>0</v>
      </c>
      <c r="I1986">
        <v>0</v>
      </c>
      <c r="J1986">
        <v>0</v>
      </c>
      <c r="K1986">
        <v>0</v>
      </c>
      <c r="L1986">
        <v>0</v>
      </c>
      <c r="M1986" s="1">
        <v>46233</v>
      </c>
    </row>
    <row r="1987" spans="1:13" x14ac:dyDescent="0.2">
      <c r="A1987" t="s">
        <v>75</v>
      </c>
      <c r="B1987" s="1">
        <v>44408</v>
      </c>
      <c r="C1987" s="1">
        <v>44378</v>
      </c>
      <c r="D1987">
        <v>0</v>
      </c>
      <c r="E1987">
        <v>0</v>
      </c>
      <c r="F1987">
        <v>0</v>
      </c>
      <c r="G1987">
        <v>1</v>
      </c>
      <c r="H1987">
        <v>60</v>
      </c>
      <c r="I1987">
        <v>0</v>
      </c>
      <c r="J1987">
        <v>2</v>
      </c>
      <c r="K1987">
        <v>0</v>
      </c>
      <c r="L1987">
        <v>0</v>
      </c>
      <c r="M1987" s="1">
        <v>46233</v>
      </c>
    </row>
    <row r="1988" spans="1:13" x14ac:dyDescent="0.2">
      <c r="A1988" t="s">
        <v>75</v>
      </c>
      <c r="B1988" s="1">
        <v>44592</v>
      </c>
      <c r="C1988" s="1">
        <v>44562</v>
      </c>
      <c r="D1988">
        <v>0</v>
      </c>
      <c r="E1988">
        <v>0</v>
      </c>
      <c r="F1988">
        <v>0</v>
      </c>
      <c r="G1988">
        <v>1</v>
      </c>
      <c r="H1988">
        <v>60</v>
      </c>
      <c r="I1988">
        <v>0</v>
      </c>
      <c r="J1988">
        <v>2</v>
      </c>
      <c r="K1988">
        <v>0</v>
      </c>
      <c r="L1988">
        <v>0</v>
      </c>
      <c r="M1988" s="1">
        <v>46233</v>
      </c>
    </row>
    <row r="1989" spans="1:13" x14ac:dyDescent="0.2">
      <c r="A1989" t="s">
        <v>75</v>
      </c>
      <c r="B1989" s="1">
        <v>45535</v>
      </c>
      <c r="C1989" s="1">
        <v>45505</v>
      </c>
      <c r="D1989">
        <v>0</v>
      </c>
      <c r="E1989">
        <v>0</v>
      </c>
      <c r="F1989">
        <v>0</v>
      </c>
      <c r="G1989">
        <v>1</v>
      </c>
      <c r="H1989">
        <v>60</v>
      </c>
      <c r="I1989">
        <v>0</v>
      </c>
      <c r="J1989">
        <v>2</v>
      </c>
      <c r="K1989">
        <v>0</v>
      </c>
      <c r="L1989">
        <v>0</v>
      </c>
      <c r="M1989" s="1">
        <v>46233</v>
      </c>
    </row>
    <row r="1990" spans="1:13" x14ac:dyDescent="0.2">
      <c r="A1990" t="s">
        <v>278</v>
      </c>
      <c r="B1990" s="1">
        <v>46053</v>
      </c>
      <c r="C1990" s="1">
        <v>46023</v>
      </c>
      <c r="D1990">
        <v>0</v>
      </c>
      <c r="E1990">
        <v>0</v>
      </c>
      <c r="F1990">
        <v>0</v>
      </c>
      <c r="G1990">
        <v>1</v>
      </c>
      <c r="H1990">
        <v>0</v>
      </c>
      <c r="I1990">
        <v>0</v>
      </c>
      <c r="J1990">
        <v>0</v>
      </c>
      <c r="K1990">
        <v>0</v>
      </c>
      <c r="L1990">
        <v>0</v>
      </c>
      <c r="M1990" s="1">
        <v>46233</v>
      </c>
    </row>
    <row r="1991" spans="1:13" x14ac:dyDescent="0.2">
      <c r="A1991" t="s">
        <v>75</v>
      </c>
      <c r="B1991" s="1">
        <v>44530</v>
      </c>
      <c r="C1991" s="1">
        <v>44501</v>
      </c>
      <c r="D1991">
        <v>0</v>
      </c>
      <c r="E1991">
        <v>0</v>
      </c>
      <c r="F1991">
        <v>0</v>
      </c>
      <c r="G1991">
        <v>1</v>
      </c>
      <c r="H1991">
        <v>60</v>
      </c>
      <c r="I1991">
        <v>0</v>
      </c>
      <c r="J1991">
        <v>2</v>
      </c>
      <c r="K1991">
        <v>0</v>
      </c>
      <c r="L1991">
        <v>0</v>
      </c>
      <c r="M1991" s="1">
        <v>46233</v>
      </c>
    </row>
    <row r="1992" spans="1:13" x14ac:dyDescent="0.2">
      <c r="A1992" t="s">
        <v>75</v>
      </c>
      <c r="B1992" s="1">
        <v>44712</v>
      </c>
      <c r="C1992" s="1">
        <v>44682</v>
      </c>
      <c r="D1992">
        <v>0</v>
      </c>
      <c r="E1992">
        <v>0</v>
      </c>
      <c r="F1992">
        <v>0</v>
      </c>
      <c r="G1992">
        <v>1</v>
      </c>
      <c r="H1992">
        <v>60</v>
      </c>
      <c r="I1992">
        <v>0</v>
      </c>
      <c r="J1992">
        <v>2</v>
      </c>
      <c r="K1992">
        <v>0</v>
      </c>
      <c r="L1992">
        <v>0</v>
      </c>
      <c r="M1992" s="1">
        <v>46233</v>
      </c>
    </row>
    <row r="1993" spans="1:13" x14ac:dyDescent="0.2">
      <c r="A1993" t="s">
        <v>8916</v>
      </c>
      <c r="B1993" s="1">
        <v>45869</v>
      </c>
      <c r="C1993" s="1">
        <v>45839</v>
      </c>
      <c r="D1993">
        <v>0</v>
      </c>
      <c r="E1993">
        <v>0</v>
      </c>
      <c r="F1993">
        <v>0</v>
      </c>
      <c r="G1993">
        <v>1</v>
      </c>
      <c r="H1993">
        <v>0</v>
      </c>
      <c r="I1993">
        <v>0</v>
      </c>
      <c r="J1993">
        <v>0</v>
      </c>
      <c r="K1993">
        <v>0</v>
      </c>
      <c r="L1993">
        <v>0</v>
      </c>
      <c r="M1993" s="1">
        <v>46233</v>
      </c>
    </row>
    <row r="1994" spans="1:13" x14ac:dyDescent="0.2">
      <c r="A1994" t="s">
        <v>75</v>
      </c>
      <c r="B1994" s="1">
        <v>44834</v>
      </c>
      <c r="C1994" s="1">
        <v>44805</v>
      </c>
      <c r="D1994">
        <v>0</v>
      </c>
      <c r="E1994">
        <v>0</v>
      </c>
      <c r="F1994">
        <v>0</v>
      </c>
      <c r="G1994">
        <v>1</v>
      </c>
      <c r="H1994">
        <v>60</v>
      </c>
      <c r="I1994">
        <v>0</v>
      </c>
      <c r="J1994">
        <v>2</v>
      </c>
      <c r="K1994">
        <v>0</v>
      </c>
      <c r="L1994">
        <v>0</v>
      </c>
      <c r="M1994" s="1">
        <v>46233</v>
      </c>
    </row>
    <row r="1995" spans="1:13" x14ac:dyDescent="0.2">
      <c r="A1995" t="s">
        <v>75</v>
      </c>
      <c r="B1995" s="1">
        <v>45291</v>
      </c>
      <c r="C1995" s="1">
        <v>45261</v>
      </c>
      <c r="D1995">
        <v>0</v>
      </c>
      <c r="E1995">
        <v>0</v>
      </c>
      <c r="F1995">
        <v>0</v>
      </c>
      <c r="G1995">
        <v>1</v>
      </c>
      <c r="H1995">
        <v>60</v>
      </c>
      <c r="I1995">
        <v>0</v>
      </c>
      <c r="J1995">
        <v>2</v>
      </c>
      <c r="K1995">
        <v>0</v>
      </c>
      <c r="L1995">
        <v>0</v>
      </c>
      <c r="M1995" s="1">
        <v>46233</v>
      </c>
    </row>
    <row r="1996" spans="1:13" x14ac:dyDescent="0.2">
      <c r="A1996" t="s">
        <v>75</v>
      </c>
      <c r="B1996" s="1">
        <v>44985</v>
      </c>
      <c r="C1996" s="1">
        <v>44958</v>
      </c>
      <c r="D1996">
        <v>0</v>
      </c>
      <c r="E1996">
        <v>0</v>
      </c>
      <c r="F1996">
        <v>0</v>
      </c>
      <c r="G1996">
        <v>1</v>
      </c>
      <c r="H1996">
        <v>60</v>
      </c>
      <c r="I1996">
        <v>0</v>
      </c>
      <c r="J1996">
        <v>2</v>
      </c>
      <c r="K1996">
        <v>0</v>
      </c>
      <c r="L1996">
        <v>0</v>
      </c>
      <c r="M1996" s="1">
        <v>46233</v>
      </c>
    </row>
    <row r="1997" spans="1:13" x14ac:dyDescent="0.2">
      <c r="A1997" t="s">
        <v>75</v>
      </c>
      <c r="B1997" s="1">
        <v>45077</v>
      </c>
      <c r="C1997" s="1">
        <v>45047</v>
      </c>
      <c r="D1997">
        <v>0</v>
      </c>
      <c r="E1997">
        <v>0</v>
      </c>
      <c r="F1997">
        <v>0</v>
      </c>
      <c r="G1997">
        <v>1</v>
      </c>
      <c r="H1997">
        <v>60</v>
      </c>
      <c r="I1997">
        <v>0</v>
      </c>
      <c r="J1997">
        <v>2</v>
      </c>
      <c r="K1997">
        <v>0</v>
      </c>
      <c r="L1997">
        <v>0</v>
      </c>
      <c r="M1997" s="1">
        <v>46233</v>
      </c>
    </row>
    <row r="1998" spans="1:13" x14ac:dyDescent="0.2">
      <c r="A1998" t="s">
        <v>278</v>
      </c>
      <c r="B1998" s="1">
        <v>46081</v>
      </c>
      <c r="C1998" s="1">
        <v>46054</v>
      </c>
      <c r="D1998">
        <v>0</v>
      </c>
      <c r="E1998">
        <v>0</v>
      </c>
      <c r="F1998">
        <v>0</v>
      </c>
      <c r="G1998">
        <v>1</v>
      </c>
      <c r="H1998">
        <v>0</v>
      </c>
      <c r="I1998">
        <v>0</v>
      </c>
      <c r="J1998">
        <v>0</v>
      </c>
      <c r="K1998">
        <v>0</v>
      </c>
      <c r="L1998">
        <v>0</v>
      </c>
      <c r="M1998" s="1">
        <v>46233</v>
      </c>
    </row>
    <row r="1999" spans="1:13" x14ac:dyDescent="0.2">
      <c r="A1999" t="s">
        <v>75</v>
      </c>
      <c r="B1999" s="1">
        <v>44681</v>
      </c>
      <c r="C1999" s="1">
        <v>44652</v>
      </c>
      <c r="D1999">
        <v>0</v>
      </c>
      <c r="E1999">
        <v>0</v>
      </c>
      <c r="F1999">
        <v>0</v>
      </c>
      <c r="G1999">
        <v>1</v>
      </c>
      <c r="H1999">
        <v>60</v>
      </c>
      <c r="I1999">
        <v>0</v>
      </c>
      <c r="J1999">
        <v>2</v>
      </c>
      <c r="K1999">
        <v>0</v>
      </c>
      <c r="L1999">
        <v>0</v>
      </c>
      <c r="M1999" s="1">
        <v>46233</v>
      </c>
    </row>
    <row r="2000" spans="1:13" x14ac:dyDescent="0.2">
      <c r="A2000" t="s">
        <v>75</v>
      </c>
      <c r="B2000" s="1">
        <v>45199</v>
      </c>
      <c r="C2000" s="1">
        <v>45170</v>
      </c>
      <c r="D2000">
        <v>0</v>
      </c>
      <c r="E2000">
        <v>0</v>
      </c>
      <c r="F2000">
        <v>0</v>
      </c>
      <c r="G2000">
        <v>1</v>
      </c>
      <c r="H2000">
        <v>60</v>
      </c>
      <c r="I2000">
        <v>0</v>
      </c>
      <c r="J2000">
        <v>2</v>
      </c>
      <c r="K2000">
        <v>0</v>
      </c>
      <c r="L2000">
        <v>0</v>
      </c>
      <c r="M2000" s="1">
        <v>46233</v>
      </c>
    </row>
    <row r="2001" spans="1:13" x14ac:dyDescent="0.2">
      <c r="A2001" t="s">
        <v>75</v>
      </c>
      <c r="B2001" s="1">
        <v>44773</v>
      </c>
      <c r="C2001" s="1">
        <v>44743</v>
      </c>
      <c r="D2001">
        <v>0</v>
      </c>
      <c r="E2001">
        <v>0</v>
      </c>
      <c r="F2001">
        <v>0</v>
      </c>
      <c r="G2001">
        <v>1</v>
      </c>
      <c r="H2001">
        <v>60</v>
      </c>
      <c r="I2001">
        <v>0</v>
      </c>
      <c r="J2001">
        <v>2</v>
      </c>
      <c r="K2001">
        <v>0</v>
      </c>
      <c r="L2001">
        <v>0</v>
      </c>
      <c r="M2001" s="1">
        <v>46233</v>
      </c>
    </row>
    <row r="2002" spans="1:13" x14ac:dyDescent="0.2">
      <c r="A2002" t="s">
        <v>75</v>
      </c>
      <c r="B2002" s="1">
        <v>45657</v>
      </c>
      <c r="C2002" s="1">
        <v>45627</v>
      </c>
      <c r="D2002">
        <v>0</v>
      </c>
      <c r="E2002">
        <v>0</v>
      </c>
      <c r="F2002">
        <v>0</v>
      </c>
      <c r="G2002">
        <v>1</v>
      </c>
      <c r="H2002">
        <v>60</v>
      </c>
      <c r="I2002">
        <v>0</v>
      </c>
      <c r="J2002">
        <v>2</v>
      </c>
      <c r="K2002">
        <v>0</v>
      </c>
      <c r="L2002">
        <v>0</v>
      </c>
      <c r="M2002" s="1">
        <v>46233</v>
      </c>
    </row>
    <row r="2003" spans="1:13" x14ac:dyDescent="0.2">
      <c r="A2003" t="s">
        <v>8916</v>
      </c>
      <c r="B2003" s="1">
        <v>45991</v>
      </c>
      <c r="C2003" s="1">
        <v>45962</v>
      </c>
      <c r="D2003">
        <v>0</v>
      </c>
      <c r="E2003">
        <v>0</v>
      </c>
      <c r="F2003">
        <v>0</v>
      </c>
      <c r="G2003">
        <v>1</v>
      </c>
      <c r="H2003">
        <v>0</v>
      </c>
      <c r="I2003">
        <v>0</v>
      </c>
      <c r="J2003">
        <v>0</v>
      </c>
      <c r="K2003">
        <v>0</v>
      </c>
      <c r="L2003">
        <v>0</v>
      </c>
      <c r="M2003" s="1">
        <v>46233</v>
      </c>
    </row>
    <row r="2004" spans="1:13" x14ac:dyDescent="0.2">
      <c r="A2004" t="s">
        <v>75</v>
      </c>
      <c r="B2004" s="1">
        <v>44500</v>
      </c>
      <c r="C2004" s="1">
        <v>44470</v>
      </c>
      <c r="D2004">
        <v>0</v>
      </c>
      <c r="E2004">
        <v>0</v>
      </c>
      <c r="F2004">
        <v>0</v>
      </c>
      <c r="G2004">
        <v>1</v>
      </c>
      <c r="H2004">
        <v>60</v>
      </c>
      <c r="I2004">
        <v>0</v>
      </c>
      <c r="J2004">
        <v>2</v>
      </c>
      <c r="K2004">
        <v>0</v>
      </c>
      <c r="L2004">
        <v>0</v>
      </c>
      <c r="M2004" s="1">
        <v>46233</v>
      </c>
    </row>
    <row r="2005" spans="1:13" x14ac:dyDescent="0.2">
      <c r="A2005" t="s">
        <v>75</v>
      </c>
      <c r="B2005" s="1">
        <v>45930</v>
      </c>
      <c r="C2005" s="1">
        <v>45901</v>
      </c>
      <c r="D2005">
        <v>0</v>
      </c>
      <c r="E2005">
        <v>0</v>
      </c>
      <c r="F2005">
        <v>0</v>
      </c>
      <c r="G2005">
        <v>1</v>
      </c>
      <c r="H2005">
        <v>0</v>
      </c>
      <c r="I2005">
        <v>0</v>
      </c>
      <c r="J2005">
        <v>2</v>
      </c>
      <c r="K2005">
        <v>0</v>
      </c>
      <c r="L2005">
        <v>0</v>
      </c>
      <c r="M2005" s="1">
        <v>46233</v>
      </c>
    </row>
    <row r="2006" spans="1:13" x14ac:dyDescent="0.2">
      <c r="A2006" t="s">
        <v>8916</v>
      </c>
      <c r="B2006" s="1">
        <v>45838</v>
      </c>
      <c r="C2006" s="1">
        <v>45809</v>
      </c>
      <c r="D2006">
        <v>0</v>
      </c>
      <c r="E2006">
        <v>0</v>
      </c>
      <c r="F2006">
        <v>0</v>
      </c>
      <c r="G2006">
        <v>1</v>
      </c>
      <c r="H2006">
        <v>0</v>
      </c>
      <c r="I2006">
        <v>0</v>
      </c>
      <c r="J2006">
        <v>0</v>
      </c>
      <c r="K2006">
        <v>0</v>
      </c>
      <c r="L2006">
        <v>0</v>
      </c>
      <c r="M2006" s="1">
        <v>46233</v>
      </c>
    </row>
    <row r="2007" spans="1:13" x14ac:dyDescent="0.2">
      <c r="A2007" t="s">
        <v>8916</v>
      </c>
      <c r="B2007" s="1">
        <v>46022</v>
      </c>
      <c r="C2007" s="1">
        <v>45992</v>
      </c>
      <c r="D2007">
        <v>0</v>
      </c>
      <c r="E2007">
        <v>0</v>
      </c>
      <c r="F2007">
        <v>0</v>
      </c>
      <c r="G2007">
        <v>1</v>
      </c>
      <c r="H2007">
        <v>0</v>
      </c>
      <c r="I2007">
        <v>0</v>
      </c>
      <c r="J2007">
        <v>0</v>
      </c>
      <c r="K2007">
        <v>0</v>
      </c>
      <c r="L2007">
        <v>0</v>
      </c>
      <c r="M2007" s="1">
        <v>46233</v>
      </c>
    </row>
    <row r="2008" spans="1:13" x14ac:dyDescent="0.2">
      <c r="A2008" t="s">
        <v>75</v>
      </c>
      <c r="B2008" s="1">
        <v>45107</v>
      </c>
      <c r="C2008" s="1">
        <v>45078</v>
      </c>
      <c r="D2008">
        <v>0</v>
      </c>
      <c r="E2008">
        <v>0</v>
      </c>
      <c r="F2008">
        <v>0</v>
      </c>
      <c r="G2008">
        <v>1</v>
      </c>
      <c r="H2008">
        <v>60</v>
      </c>
      <c r="I2008">
        <v>0</v>
      </c>
      <c r="J2008">
        <v>2</v>
      </c>
      <c r="K2008">
        <v>0</v>
      </c>
      <c r="L2008">
        <v>0</v>
      </c>
      <c r="M2008" s="1">
        <v>46233</v>
      </c>
    </row>
    <row r="2009" spans="1:13" x14ac:dyDescent="0.2">
      <c r="A2009" t="s">
        <v>75</v>
      </c>
      <c r="B2009" s="1">
        <v>45230</v>
      </c>
      <c r="C2009" s="1">
        <v>45200</v>
      </c>
      <c r="D2009">
        <v>0</v>
      </c>
      <c r="E2009">
        <v>0</v>
      </c>
      <c r="F2009">
        <v>0</v>
      </c>
      <c r="G2009">
        <v>1</v>
      </c>
      <c r="H2009">
        <v>60</v>
      </c>
      <c r="I2009">
        <v>0</v>
      </c>
      <c r="J2009">
        <v>2</v>
      </c>
      <c r="K2009">
        <v>0</v>
      </c>
      <c r="L2009">
        <v>0</v>
      </c>
      <c r="M2009" s="1">
        <v>46233</v>
      </c>
    </row>
    <row r="2010" spans="1:13" x14ac:dyDescent="0.2">
      <c r="A2010" t="s">
        <v>75</v>
      </c>
      <c r="B2010" s="1">
        <v>44651</v>
      </c>
      <c r="C2010" s="1">
        <v>44621</v>
      </c>
      <c r="D2010">
        <v>0</v>
      </c>
      <c r="E2010">
        <v>0</v>
      </c>
      <c r="F2010">
        <v>0</v>
      </c>
      <c r="G2010">
        <v>1</v>
      </c>
      <c r="H2010">
        <v>60</v>
      </c>
      <c r="I2010">
        <v>0</v>
      </c>
      <c r="J2010">
        <v>2</v>
      </c>
      <c r="K2010">
        <v>0</v>
      </c>
      <c r="L2010">
        <v>0</v>
      </c>
      <c r="M2010" s="1">
        <v>46233</v>
      </c>
    </row>
    <row r="2011" spans="1:13" x14ac:dyDescent="0.2">
      <c r="A2011" t="s">
        <v>8916</v>
      </c>
      <c r="B2011" s="1">
        <v>45930</v>
      </c>
      <c r="C2011" s="1">
        <v>45901</v>
      </c>
      <c r="D2011">
        <v>0</v>
      </c>
      <c r="E2011">
        <v>0</v>
      </c>
      <c r="F2011">
        <v>0</v>
      </c>
      <c r="G2011">
        <v>1</v>
      </c>
      <c r="H2011">
        <v>0</v>
      </c>
      <c r="I2011">
        <v>0</v>
      </c>
      <c r="J2011">
        <v>0</v>
      </c>
      <c r="K2011">
        <v>0</v>
      </c>
      <c r="L2011">
        <v>0</v>
      </c>
      <c r="M2011" s="1">
        <v>46233</v>
      </c>
    </row>
    <row r="2012" spans="1:13" x14ac:dyDescent="0.2">
      <c r="A2012" t="s">
        <v>75</v>
      </c>
      <c r="B2012" s="1">
        <v>45016</v>
      </c>
      <c r="C2012" s="1">
        <v>44986</v>
      </c>
      <c r="D2012">
        <v>0</v>
      </c>
      <c r="E2012">
        <v>0</v>
      </c>
      <c r="F2012">
        <v>0</v>
      </c>
      <c r="G2012">
        <v>1</v>
      </c>
      <c r="H2012">
        <v>60</v>
      </c>
      <c r="I2012">
        <v>0</v>
      </c>
      <c r="J2012">
        <v>2</v>
      </c>
      <c r="K2012">
        <v>0</v>
      </c>
      <c r="L2012">
        <v>0</v>
      </c>
      <c r="M2012" s="1">
        <v>46233</v>
      </c>
    </row>
    <row r="2013" spans="1:13" x14ac:dyDescent="0.2">
      <c r="A2013" t="s">
        <v>75</v>
      </c>
      <c r="B2013" s="1">
        <v>45138</v>
      </c>
      <c r="C2013" s="1">
        <v>45108</v>
      </c>
      <c r="D2013">
        <v>0</v>
      </c>
      <c r="E2013">
        <v>0</v>
      </c>
      <c r="F2013">
        <v>0</v>
      </c>
      <c r="G2013">
        <v>1</v>
      </c>
      <c r="H2013">
        <v>60</v>
      </c>
      <c r="I2013">
        <v>0</v>
      </c>
      <c r="J2013">
        <v>2</v>
      </c>
      <c r="K2013">
        <v>0</v>
      </c>
      <c r="L2013">
        <v>0</v>
      </c>
      <c r="M2013" s="1">
        <v>46233</v>
      </c>
    </row>
    <row r="2014" spans="1:13" x14ac:dyDescent="0.2">
      <c r="A2014" t="s">
        <v>75</v>
      </c>
      <c r="B2014" s="1">
        <v>45473</v>
      </c>
      <c r="C2014" s="1">
        <v>45444</v>
      </c>
      <c r="D2014">
        <v>0</v>
      </c>
      <c r="E2014">
        <v>0</v>
      </c>
      <c r="F2014">
        <v>0</v>
      </c>
      <c r="G2014">
        <v>1</v>
      </c>
      <c r="H2014">
        <v>60</v>
      </c>
      <c r="I2014">
        <v>0</v>
      </c>
      <c r="J2014">
        <v>2</v>
      </c>
      <c r="K2014">
        <v>0</v>
      </c>
      <c r="L2014">
        <v>0</v>
      </c>
      <c r="M2014" s="1">
        <v>46233</v>
      </c>
    </row>
    <row r="2015" spans="1:13" x14ac:dyDescent="0.2">
      <c r="A2015" t="s">
        <v>278</v>
      </c>
      <c r="B2015" s="1">
        <v>46112</v>
      </c>
      <c r="C2015" s="1">
        <v>46082</v>
      </c>
      <c r="D2015">
        <v>0</v>
      </c>
      <c r="E2015">
        <v>0</v>
      </c>
      <c r="F2015">
        <v>0</v>
      </c>
      <c r="G2015">
        <v>1</v>
      </c>
      <c r="H2015">
        <v>0</v>
      </c>
      <c r="I2015">
        <v>0</v>
      </c>
      <c r="J2015">
        <v>0</v>
      </c>
      <c r="K2015">
        <v>0</v>
      </c>
      <c r="L2015">
        <v>0</v>
      </c>
      <c r="M2015" s="1">
        <v>46233</v>
      </c>
    </row>
    <row r="2016" spans="1:13" x14ac:dyDescent="0.2">
      <c r="A2016" t="s">
        <v>75</v>
      </c>
      <c r="B2016" s="1">
        <v>44620</v>
      </c>
      <c r="C2016" s="1">
        <v>44593</v>
      </c>
      <c r="D2016">
        <v>0</v>
      </c>
      <c r="E2016">
        <v>0</v>
      </c>
      <c r="F2016">
        <v>0</v>
      </c>
      <c r="G2016">
        <v>1</v>
      </c>
      <c r="H2016">
        <v>60</v>
      </c>
      <c r="I2016">
        <v>0</v>
      </c>
      <c r="J2016">
        <v>2</v>
      </c>
      <c r="K2016">
        <v>0</v>
      </c>
      <c r="L2016">
        <v>0</v>
      </c>
      <c r="M2016" s="1">
        <v>46233</v>
      </c>
    </row>
    <row r="2017" spans="1:13" x14ac:dyDescent="0.2">
      <c r="A2017" t="s">
        <v>75</v>
      </c>
      <c r="B2017" s="1">
        <v>45169</v>
      </c>
      <c r="C2017" s="1">
        <v>45139</v>
      </c>
      <c r="D2017">
        <v>0</v>
      </c>
      <c r="E2017">
        <v>0</v>
      </c>
      <c r="F2017">
        <v>0</v>
      </c>
      <c r="G2017">
        <v>1</v>
      </c>
      <c r="H2017">
        <v>60</v>
      </c>
      <c r="I2017">
        <v>0</v>
      </c>
      <c r="J2017">
        <v>2</v>
      </c>
      <c r="K2017">
        <v>0</v>
      </c>
      <c r="L2017">
        <v>0</v>
      </c>
      <c r="M2017" s="1">
        <v>46233</v>
      </c>
    </row>
    <row r="2018" spans="1:13" x14ac:dyDescent="0.2">
      <c r="A2018" t="s">
        <v>75</v>
      </c>
      <c r="B2018" s="1">
        <v>44439</v>
      </c>
      <c r="C2018" s="1">
        <v>44409</v>
      </c>
      <c r="D2018">
        <v>0</v>
      </c>
      <c r="E2018">
        <v>0</v>
      </c>
      <c r="F2018">
        <v>0</v>
      </c>
      <c r="G2018">
        <v>1</v>
      </c>
      <c r="H2018">
        <v>60</v>
      </c>
      <c r="I2018">
        <v>0</v>
      </c>
      <c r="J2018">
        <v>2</v>
      </c>
      <c r="K2018">
        <v>0</v>
      </c>
      <c r="L2018">
        <v>0</v>
      </c>
      <c r="M2018" s="1">
        <v>46233</v>
      </c>
    </row>
    <row r="2019" spans="1:13" x14ac:dyDescent="0.2">
      <c r="A2019" t="s">
        <v>141</v>
      </c>
      <c r="B2019" s="1">
        <v>45596</v>
      </c>
      <c r="C2019" s="1">
        <v>45566</v>
      </c>
      <c r="D2019">
        <v>0</v>
      </c>
      <c r="E2019">
        <v>0</v>
      </c>
      <c r="F2019">
        <v>0</v>
      </c>
      <c r="G2019">
        <v>1</v>
      </c>
      <c r="H2019">
        <v>50</v>
      </c>
      <c r="I2019">
        <v>0</v>
      </c>
      <c r="J2019">
        <v>1</v>
      </c>
      <c r="K2019">
        <v>2.4500000000000002</v>
      </c>
      <c r="L2019">
        <v>25000</v>
      </c>
      <c r="M2019" s="1">
        <v>46233</v>
      </c>
    </row>
    <row r="2020" spans="1:13" x14ac:dyDescent="0.2">
      <c r="A2020" t="s">
        <v>141</v>
      </c>
      <c r="B2020" s="1">
        <v>45657</v>
      </c>
      <c r="C2020" s="1">
        <v>45627</v>
      </c>
      <c r="D2020">
        <v>0</v>
      </c>
      <c r="E2020">
        <v>0</v>
      </c>
      <c r="F2020">
        <v>0</v>
      </c>
      <c r="G2020">
        <v>1</v>
      </c>
      <c r="H2020">
        <v>50</v>
      </c>
      <c r="I2020">
        <v>0</v>
      </c>
      <c r="J2020">
        <v>1</v>
      </c>
      <c r="K2020">
        <v>2.4500000000000002</v>
      </c>
      <c r="L2020">
        <v>25000</v>
      </c>
      <c r="M2020" s="1">
        <v>46233</v>
      </c>
    </row>
    <row r="2021" spans="1:13" x14ac:dyDescent="0.2">
      <c r="A2021" t="s">
        <v>141</v>
      </c>
      <c r="B2021" s="1">
        <v>45230</v>
      </c>
      <c r="C2021" s="1">
        <v>45200</v>
      </c>
      <c r="D2021">
        <v>0</v>
      </c>
      <c r="E2021">
        <v>0</v>
      </c>
      <c r="F2021">
        <v>0</v>
      </c>
      <c r="G2021">
        <v>1</v>
      </c>
      <c r="H2021">
        <v>50</v>
      </c>
      <c r="I2021">
        <v>0</v>
      </c>
      <c r="J2021">
        <v>1</v>
      </c>
      <c r="K2021">
        <v>2.4500000000000002</v>
      </c>
      <c r="L2021">
        <v>25000</v>
      </c>
      <c r="M2021" s="1">
        <v>46233</v>
      </c>
    </row>
    <row r="2022" spans="1:13" x14ac:dyDescent="0.2">
      <c r="A2022" t="s">
        <v>141</v>
      </c>
      <c r="B2022" s="1">
        <v>45473</v>
      </c>
      <c r="C2022" s="1">
        <v>45444</v>
      </c>
      <c r="D2022">
        <v>0</v>
      </c>
      <c r="E2022">
        <v>0</v>
      </c>
      <c r="F2022">
        <v>0</v>
      </c>
      <c r="G2022">
        <v>1</v>
      </c>
      <c r="H2022">
        <v>50</v>
      </c>
      <c r="I2022">
        <v>0</v>
      </c>
      <c r="J2022">
        <v>1</v>
      </c>
      <c r="K2022">
        <v>2.4500000000000002</v>
      </c>
      <c r="L2022">
        <v>25000</v>
      </c>
      <c r="M2022" s="1">
        <v>46233</v>
      </c>
    </row>
    <row r="2023" spans="1:13" x14ac:dyDescent="0.2">
      <c r="A2023" t="s">
        <v>141</v>
      </c>
      <c r="B2023" s="1">
        <v>45747</v>
      </c>
      <c r="C2023" s="1">
        <v>45717</v>
      </c>
      <c r="D2023">
        <v>0</v>
      </c>
      <c r="E2023">
        <v>0</v>
      </c>
      <c r="F2023">
        <v>0</v>
      </c>
      <c r="G2023">
        <v>1</v>
      </c>
      <c r="H2023">
        <v>50</v>
      </c>
      <c r="I2023">
        <v>0</v>
      </c>
      <c r="J2023">
        <v>1</v>
      </c>
      <c r="K2023">
        <v>2.4500000000000002</v>
      </c>
      <c r="L2023">
        <v>25000</v>
      </c>
      <c r="M2023" s="1">
        <v>46233</v>
      </c>
    </row>
    <row r="2024" spans="1:13" x14ac:dyDescent="0.2">
      <c r="A2024" t="s">
        <v>141</v>
      </c>
      <c r="B2024" s="1">
        <v>45322</v>
      </c>
      <c r="C2024" s="1">
        <v>45292</v>
      </c>
      <c r="D2024">
        <v>0</v>
      </c>
      <c r="E2024">
        <v>0</v>
      </c>
      <c r="F2024">
        <v>0</v>
      </c>
      <c r="G2024">
        <v>1</v>
      </c>
      <c r="H2024">
        <v>50</v>
      </c>
      <c r="I2024">
        <v>0</v>
      </c>
      <c r="J2024">
        <v>1</v>
      </c>
      <c r="K2024">
        <v>2.4500000000000002</v>
      </c>
      <c r="L2024">
        <v>25000</v>
      </c>
      <c r="M2024" s="1">
        <v>46233</v>
      </c>
    </row>
    <row r="2025" spans="1:13" x14ac:dyDescent="0.2">
      <c r="A2025" t="s">
        <v>141</v>
      </c>
      <c r="B2025" s="1">
        <v>45351</v>
      </c>
      <c r="C2025" s="1">
        <v>45323</v>
      </c>
      <c r="D2025">
        <v>0</v>
      </c>
      <c r="E2025">
        <v>0</v>
      </c>
      <c r="F2025">
        <v>0</v>
      </c>
      <c r="G2025">
        <v>1</v>
      </c>
      <c r="H2025">
        <v>50</v>
      </c>
      <c r="I2025">
        <v>0</v>
      </c>
      <c r="J2025">
        <v>1</v>
      </c>
      <c r="K2025">
        <v>2.4500000000000002</v>
      </c>
      <c r="L2025">
        <v>25000</v>
      </c>
      <c r="M2025" s="1">
        <v>46233</v>
      </c>
    </row>
    <row r="2026" spans="1:13" x14ac:dyDescent="0.2">
      <c r="A2026" t="s">
        <v>141</v>
      </c>
      <c r="B2026" s="1">
        <v>45535</v>
      </c>
      <c r="C2026" s="1">
        <v>45505</v>
      </c>
      <c r="D2026">
        <v>0</v>
      </c>
      <c r="E2026">
        <v>0</v>
      </c>
      <c r="F2026">
        <v>0</v>
      </c>
      <c r="G2026">
        <v>1</v>
      </c>
      <c r="H2026">
        <v>50</v>
      </c>
      <c r="I2026">
        <v>0</v>
      </c>
      <c r="J2026">
        <v>1</v>
      </c>
      <c r="K2026">
        <v>2.4500000000000002</v>
      </c>
      <c r="L2026">
        <v>25000</v>
      </c>
      <c r="M2026" s="1">
        <v>46233</v>
      </c>
    </row>
    <row r="2027" spans="1:13" x14ac:dyDescent="0.2">
      <c r="A2027" t="s">
        <v>141</v>
      </c>
      <c r="B2027" s="1">
        <v>45565</v>
      </c>
      <c r="C2027" s="1">
        <v>45536</v>
      </c>
      <c r="D2027">
        <v>0</v>
      </c>
      <c r="E2027">
        <v>0</v>
      </c>
      <c r="F2027">
        <v>0</v>
      </c>
      <c r="G2027">
        <v>1</v>
      </c>
      <c r="H2027">
        <v>50</v>
      </c>
      <c r="I2027">
        <v>0</v>
      </c>
      <c r="J2027">
        <v>1</v>
      </c>
      <c r="K2027">
        <v>2.4500000000000002</v>
      </c>
      <c r="L2027">
        <v>25000</v>
      </c>
      <c r="M2027" s="1">
        <v>46233</v>
      </c>
    </row>
    <row r="2028" spans="1:13" x14ac:dyDescent="0.2">
      <c r="A2028" t="s">
        <v>141</v>
      </c>
      <c r="B2028" s="1">
        <v>45260</v>
      </c>
      <c r="C2028" s="1">
        <v>45231</v>
      </c>
      <c r="D2028">
        <v>0</v>
      </c>
      <c r="E2028">
        <v>0</v>
      </c>
      <c r="F2028">
        <v>0</v>
      </c>
      <c r="G2028">
        <v>1</v>
      </c>
      <c r="H2028">
        <v>50</v>
      </c>
      <c r="I2028">
        <v>0</v>
      </c>
      <c r="J2028">
        <v>1</v>
      </c>
      <c r="K2028">
        <v>2.4500000000000002</v>
      </c>
      <c r="L2028">
        <v>25000</v>
      </c>
      <c r="M2028" s="1">
        <v>46233</v>
      </c>
    </row>
    <row r="2029" spans="1:13" x14ac:dyDescent="0.2">
      <c r="A2029" t="s">
        <v>141</v>
      </c>
      <c r="B2029" s="1">
        <v>45412</v>
      </c>
      <c r="C2029" s="1">
        <v>45383</v>
      </c>
      <c r="D2029">
        <v>0</v>
      </c>
      <c r="E2029">
        <v>0</v>
      </c>
      <c r="F2029">
        <v>0</v>
      </c>
      <c r="G2029">
        <v>1</v>
      </c>
      <c r="H2029">
        <v>50</v>
      </c>
      <c r="I2029">
        <v>0</v>
      </c>
      <c r="J2029">
        <v>1</v>
      </c>
      <c r="K2029">
        <v>2.4500000000000002</v>
      </c>
      <c r="L2029">
        <v>25000</v>
      </c>
      <c r="M2029" s="1">
        <v>46233</v>
      </c>
    </row>
    <row r="2030" spans="1:13" x14ac:dyDescent="0.2">
      <c r="A2030" t="s">
        <v>141</v>
      </c>
      <c r="B2030" s="1">
        <v>45688</v>
      </c>
      <c r="C2030" s="1">
        <v>45658</v>
      </c>
      <c r="D2030">
        <v>0</v>
      </c>
      <c r="E2030">
        <v>0</v>
      </c>
      <c r="F2030">
        <v>0</v>
      </c>
      <c r="G2030">
        <v>1</v>
      </c>
      <c r="H2030">
        <v>50</v>
      </c>
      <c r="I2030">
        <v>0</v>
      </c>
      <c r="J2030">
        <v>1</v>
      </c>
      <c r="K2030">
        <v>2.4500000000000002</v>
      </c>
      <c r="L2030">
        <v>25000</v>
      </c>
      <c r="M2030" s="1">
        <v>46233</v>
      </c>
    </row>
    <row r="2031" spans="1:13" x14ac:dyDescent="0.2">
      <c r="A2031" t="s">
        <v>141</v>
      </c>
      <c r="B2031" s="1">
        <v>45716</v>
      </c>
      <c r="C2031" s="1">
        <v>45689</v>
      </c>
      <c r="D2031">
        <v>0</v>
      </c>
      <c r="E2031">
        <v>0</v>
      </c>
      <c r="F2031">
        <v>0</v>
      </c>
      <c r="G2031">
        <v>1</v>
      </c>
      <c r="H2031">
        <v>50</v>
      </c>
      <c r="I2031">
        <v>0</v>
      </c>
      <c r="J2031">
        <v>1</v>
      </c>
      <c r="K2031">
        <v>2.4500000000000002</v>
      </c>
      <c r="L2031">
        <v>25000</v>
      </c>
      <c r="M2031" s="1">
        <v>46233</v>
      </c>
    </row>
    <row r="2032" spans="1:13" x14ac:dyDescent="0.2">
      <c r="A2032" t="s">
        <v>141</v>
      </c>
      <c r="B2032" s="1">
        <v>45443</v>
      </c>
      <c r="C2032" s="1">
        <v>45413</v>
      </c>
      <c r="D2032">
        <v>0</v>
      </c>
      <c r="E2032">
        <v>0</v>
      </c>
      <c r="F2032">
        <v>0</v>
      </c>
      <c r="G2032">
        <v>1</v>
      </c>
      <c r="H2032">
        <v>50</v>
      </c>
      <c r="I2032">
        <v>0</v>
      </c>
      <c r="J2032">
        <v>1</v>
      </c>
      <c r="K2032">
        <v>2.4500000000000002</v>
      </c>
      <c r="L2032">
        <v>25000</v>
      </c>
      <c r="M2032" s="1">
        <v>46233</v>
      </c>
    </row>
    <row r="2033" spans="1:13" x14ac:dyDescent="0.2">
      <c r="A2033" t="s">
        <v>141</v>
      </c>
      <c r="B2033" s="1">
        <v>45504</v>
      </c>
      <c r="C2033" s="1">
        <v>45474</v>
      </c>
      <c r="D2033">
        <v>0</v>
      </c>
      <c r="E2033">
        <v>0</v>
      </c>
      <c r="F2033">
        <v>0</v>
      </c>
      <c r="G2033">
        <v>1</v>
      </c>
      <c r="H2033">
        <v>50</v>
      </c>
      <c r="I2033">
        <v>0</v>
      </c>
      <c r="J2033">
        <v>1</v>
      </c>
      <c r="K2033">
        <v>2.4500000000000002</v>
      </c>
      <c r="L2033">
        <v>25000</v>
      </c>
      <c r="M2033" s="1">
        <v>46233</v>
      </c>
    </row>
    <row r="2034" spans="1:13" x14ac:dyDescent="0.2">
      <c r="A2034" t="s">
        <v>141</v>
      </c>
      <c r="B2034" s="1">
        <v>45626</v>
      </c>
      <c r="C2034" s="1">
        <v>45597</v>
      </c>
      <c r="D2034">
        <v>0</v>
      </c>
      <c r="E2034">
        <v>0</v>
      </c>
      <c r="F2034">
        <v>0</v>
      </c>
      <c r="G2034">
        <v>1</v>
      </c>
      <c r="H2034">
        <v>50</v>
      </c>
      <c r="I2034">
        <v>0</v>
      </c>
      <c r="J2034">
        <v>1</v>
      </c>
      <c r="K2034">
        <v>2.4500000000000002</v>
      </c>
      <c r="L2034">
        <v>25000</v>
      </c>
      <c r="M2034" s="1">
        <v>46233</v>
      </c>
    </row>
    <row r="2035" spans="1:13" x14ac:dyDescent="0.2">
      <c r="A2035" t="s">
        <v>141</v>
      </c>
      <c r="B2035" s="1">
        <v>45291</v>
      </c>
      <c r="C2035" s="1">
        <v>45261</v>
      </c>
      <c r="D2035">
        <v>0</v>
      </c>
      <c r="E2035">
        <v>0</v>
      </c>
      <c r="F2035">
        <v>0</v>
      </c>
      <c r="G2035">
        <v>1</v>
      </c>
      <c r="H2035">
        <v>50</v>
      </c>
      <c r="I2035">
        <v>0</v>
      </c>
      <c r="J2035">
        <v>1</v>
      </c>
      <c r="K2035">
        <v>2.4500000000000002</v>
      </c>
      <c r="L2035">
        <v>25000</v>
      </c>
      <c r="M2035" s="1">
        <v>46233</v>
      </c>
    </row>
    <row r="2036" spans="1:13" x14ac:dyDescent="0.2">
      <c r="A2036" t="s">
        <v>141</v>
      </c>
      <c r="B2036" s="1">
        <v>45382</v>
      </c>
      <c r="C2036" s="1">
        <v>45352</v>
      </c>
      <c r="D2036">
        <v>0</v>
      </c>
      <c r="E2036">
        <v>0</v>
      </c>
      <c r="F2036">
        <v>0</v>
      </c>
      <c r="G2036">
        <v>1</v>
      </c>
      <c r="H2036">
        <v>50</v>
      </c>
      <c r="I2036">
        <v>0</v>
      </c>
      <c r="J2036">
        <v>1</v>
      </c>
      <c r="K2036">
        <v>2.4500000000000002</v>
      </c>
      <c r="L2036">
        <v>25000</v>
      </c>
      <c r="M2036" s="1">
        <v>46233</v>
      </c>
    </row>
    <row r="2037" spans="1:13" x14ac:dyDescent="0.2">
      <c r="A2037" t="s">
        <v>78</v>
      </c>
      <c r="B2037" s="1">
        <v>45930</v>
      </c>
      <c r="C2037" s="1">
        <v>45901</v>
      </c>
      <c r="D2037">
        <v>0</v>
      </c>
      <c r="E2037">
        <v>0</v>
      </c>
      <c r="F2037">
        <v>0</v>
      </c>
      <c r="G2037">
        <v>1</v>
      </c>
      <c r="H2037">
        <v>0</v>
      </c>
      <c r="I2037">
        <v>0</v>
      </c>
      <c r="J2037">
        <v>6</v>
      </c>
      <c r="K2037">
        <v>52.93</v>
      </c>
      <c r="L2037">
        <v>707400</v>
      </c>
      <c r="M2037" s="1">
        <v>46233</v>
      </c>
    </row>
    <row r="2038" spans="1:13" x14ac:dyDescent="0.2">
      <c r="A2038" t="s">
        <v>78</v>
      </c>
      <c r="B2038" s="1">
        <v>45900</v>
      </c>
      <c r="C2038" s="1">
        <v>45870</v>
      </c>
      <c r="D2038">
        <v>0</v>
      </c>
      <c r="E2038">
        <v>0</v>
      </c>
      <c r="F2038">
        <v>0</v>
      </c>
      <c r="G2038">
        <v>1</v>
      </c>
      <c r="H2038">
        <v>0</v>
      </c>
      <c r="I2038">
        <v>0</v>
      </c>
      <c r="J2038">
        <v>6</v>
      </c>
      <c r="K2038">
        <v>52.93</v>
      </c>
      <c r="L2038">
        <v>707400</v>
      </c>
      <c r="M2038" s="1">
        <v>46233</v>
      </c>
    </row>
    <row r="2039" spans="1:13" x14ac:dyDescent="0.2">
      <c r="A2039" t="s">
        <v>78</v>
      </c>
      <c r="B2039" s="1">
        <v>45991</v>
      </c>
      <c r="C2039" s="1">
        <v>45962</v>
      </c>
      <c r="D2039">
        <v>0</v>
      </c>
      <c r="E2039">
        <v>0</v>
      </c>
      <c r="F2039">
        <v>0</v>
      </c>
      <c r="G2039">
        <v>1</v>
      </c>
      <c r="H2039">
        <v>0</v>
      </c>
      <c r="I2039">
        <v>0</v>
      </c>
      <c r="J2039">
        <v>6</v>
      </c>
      <c r="K2039">
        <v>52.93</v>
      </c>
      <c r="L2039">
        <v>707400</v>
      </c>
      <c r="M2039" s="1">
        <v>46233</v>
      </c>
    </row>
    <row r="2040" spans="1:13" x14ac:dyDescent="0.2">
      <c r="A2040" t="s">
        <v>78</v>
      </c>
      <c r="B2040" s="1">
        <v>46142</v>
      </c>
      <c r="C2040" s="1">
        <v>46113</v>
      </c>
      <c r="D2040">
        <v>0</v>
      </c>
      <c r="E2040">
        <v>0</v>
      </c>
      <c r="F2040">
        <v>0</v>
      </c>
      <c r="G2040">
        <v>1</v>
      </c>
      <c r="H2040">
        <v>0</v>
      </c>
      <c r="I2040">
        <v>0</v>
      </c>
      <c r="J2040">
        <v>6</v>
      </c>
      <c r="K2040">
        <v>52.93</v>
      </c>
      <c r="L2040">
        <v>707400</v>
      </c>
      <c r="M2040" s="1">
        <v>46233</v>
      </c>
    </row>
    <row r="2041" spans="1:13" x14ac:dyDescent="0.2">
      <c r="A2041" t="s">
        <v>78</v>
      </c>
      <c r="B2041" s="1">
        <v>46173</v>
      </c>
      <c r="C2041" s="1">
        <v>46143</v>
      </c>
      <c r="D2041">
        <v>0</v>
      </c>
      <c r="E2041">
        <v>0</v>
      </c>
      <c r="F2041">
        <v>0</v>
      </c>
      <c r="G2041">
        <v>1</v>
      </c>
      <c r="H2041">
        <v>0</v>
      </c>
      <c r="I2041">
        <v>0</v>
      </c>
      <c r="J2041">
        <v>6</v>
      </c>
      <c r="K2041">
        <v>52.93</v>
      </c>
      <c r="L2041">
        <v>707400</v>
      </c>
      <c r="M2041" s="1">
        <v>46233</v>
      </c>
    </row>
    <row r="2042" spans="1:13" x14ac:dyDescent="0.2">
      <c r="A2042" t="s">
        <v>78</v>
      </c>
      <c r="B2042" s="1">
        <v>45869</v>
      </c>
      <c r="C2042" s="1">
        <v>45839</v>
      </c>
      <c r="D2042">
        <v>0</v>
      </c>
      <c r="E2042">
        <v>0</v>
      </c>
      <c r="F2042">
        <v>0</v>
      </c>
      <c r="G2042">
        <v>1</v>
      </c>
      <c r="H2042">
        <v>0</v>
      </c>
      <c r="I2042">
        <v>0</v>
      </c>
      <c r="J2042">
        <v>6</v>
      </c>
      <c r="K2042">
        <v>52.93</v>
      </c>
      <c r="L2042">
        <v>707400</v>
      </c>
      <c r="M2042" s="1">
        <v>46233</v>
      </c>
    </row>
    <row r="2043" spans="1:13" x14ac:dyDescent="0.2">
      <c r="A2043" t="s">
        <v>78</v>
      </c>
      <c r="B2043" s="1">
        <v>46112</v>
      </c>
      <c r="C2043" s="1">
        <v>46082</v>
      </c>
      <c r="D2043">
        <v>0</v>
      </c>
      <c r="E2043">
        <v>0</v>
      </c>
      <c r="F2043">
        <v>0</v>
      </c>
      <c r="G2043">
        <v>1</v>
      </c>
      <c r="H2043">
        <v>0</v>
      </c>
      <c r="I2043">
        <v>0</v>
      </c>
      <c r="J2043">
        <v>6</v>
      </c>
      <c r="K2043">
        <v>52.93</v>
      </c>
      <c r="L2043">
        <v>707400</v>
      </c>
      <c r="M2043" s="1">
        <v>46233</v>
      </c>
    </row>
    <row r="2044" spans="1:13" x14ac:dyDescent="0.2">
      <c r="A2044" t="s">
        <v>78</v>
      </c>
      <c r="B2044" s="1">
        <v>46053</v>
      </c>
      <c r="C2044" s="1">
        <v>46023</v>
      </c>
      <c r="D2044">
        <v>0</v>
      </c>
      <c r="E2044">
        <v>0</v>
      </c>
      <c r="F2044">
        <v>0</v>
      </c>
      <c r="G2044">
        <v>1</v>
      </c>
      <c r="H2044">
        <v>0</v>
      </c>
      <c r="I2044">
        <v>0</v>
      </c>
      <c r="J2044">
        <v>6</v>
      </c>
      <c r="K2044">
        <v>52.93</v>
      </c>
      <c r="L2044">
        <v>707400</v>
      </c>
      <c r="M2044" s="1">
        <v>46233</v>
      </c>
    </row>
    <row r="2045" spans="1:13" x14ac:dyDescent="0.2">
      <c r="A2045" t="s">
        <v>78</v>
      </c>
      <c r="B2045" s="1">
        <v>46022</v>
      </c>
      <c r="C2045" s="1">
        <v>45992</v>
      </c>
      <c r="D2045">
        <v>0</v>
      </c>
      <c r="E2045">
        <v>0</v>
      </c>
      <c r="F2045">
        <v>0</v>
      </c>
      <c r="G2045">
        <v>1</v>
      </c>
      <c r="H2045">
        <v>0</v>
      </c>
      <c r="I2045">
        <v>0</v>
      </c>
      <c r="J2045">
        <v>6</v>
      </c>
      <c r="K2045">
        <v>52.93</v>
      </c>
      <c r="L2045">
        <v>707400</v>
      </c>
      <c r="M2045" s="1">
        <v>46233</v>
      </c>
    </row>
    <row r="2046" spans="1:13" x14ac:dyDescent="0.2">
      <c r="A2046" t="s">
        <v>78</v>
      </c>
      <c r="B2046" s="1">
        <v>46203</v>
      </c>
      <c r="C2046" s="1">
        <v>46174</v>
      </c>
      <c r="D2046">
        <v>0</v>
      </c>
      <c r="E2046">
        <v>0</v>
      </c>
      <c r="F2046">
        <v>0</v>
      </c>
      <c r="G2046">
        <v>1</v>
      </c>
      <c r="H2046">
        <v>0</v>
      </c>
      <c r="I2046">
        <v>0</v>
      </c>
      <c r="J2046">
        <v>6</v>
      </c>
      <c r="K2046">
        <v>52.93</v>
      </c>
      <c r="L2046">
        <v>707400</v>
      </c>
      <c r="M2046" s="1">
        <v>46233</v>
      </c>
    </row>
    <row r="2047" spans="1:13" x14ac:dyDescent="0.2">
      <c r="A2047" t="s">
        <v>78</v>
      </c>
      <c r="B2047" s="1">
        <v>45961</v>
      </c>
      <c r="C2047" s="1">
        <v>45931</v>
      </c>
      <c r="D2047">
        <v>0</v>
      </c>
      <c r="E2047">
        <v>0</v>
      </c>
      <c r="F2047">
        <v>0</v>
      </c>
      <c r="G2047">
        <v>1</v>
      </c>
      <c r="H2047">
        <v>0</v>
      </c>
      <c r="I2047">
        <v>0</v>
      </c>
      <c r="J2047">
        <v>6</v>
      </c>
      <c r="K2047">
        <v>52.93</v>
      </c>
      <c r="L2047">
        <v>707400</v>
      </c>
      <c r="M2047" s="1">
        <v>46233</v>
      </c>
    </row>
    <row r="2048" spans="1:13" x14ac:dyDescent="0.2">
      <c r="A2048" t="s">
        <v>78</v>
      </c>
      <c r="B2048" s="1">
        <v>46081</v>
      </c>
      <c r="C2048" s="1">
        <v>46054</v>
      </c>
      <c r="D2048">
        <v>0</v>
      </c>
      <c r="E2048">
        <v>0</v>
      </c>
      <c r="F2048">
        <v>0</v>
      </c>
      <c r="G2048">
        <v>1</v>
      </c>
      <c r="H2048">
        <v>0</v>
      </c>
      <c r="I2048">
        <v>0</v>
      </c>
      <c r="J2048">
        <v>6</v>
      </c>
      <c r="K2048">
        <v>52.93</v>
      </c>
      <c r="L2048">
        <v>707400</v>
      </c>
      <c r="M2048" s="1">
        <v>46233</v>
      </c>
    </row>
    <row r="2049" spans="1:13" x14ac:dyDescent="0.2">
      <c r="A2049" t="s">
        <v>142</v>
      </c>
      <c r="B2049" s="1">
        <v>45626</v>
      </c>
      <c r="C2049" s="1">
        <v>45597</v>
      </c>
      <c r="D2049">
        <v>0</v>
      </c>
      <c r="E2049">
        <v>0</v>
      </c>
      <c r="F2049">
        <v>0</v>
      </c>
      <c r="G2049">
        <v>1</v>
      </c>
      <c r="H2049">
        <v>0</v>
      </c>
      <c r="I2049">
        <v>0</v>
      </c>
      <c r="J2049">
        <v>2</v>
      </c>
      <c r="K2049">
        <v>75.69</v>
      </c>
      <c r="L2049">
        <v>1201</v>
      </c>
      <c r="M2049" s="1">
        <v>46233</v>
      </c>
    </row>
    <row r="2050" spans="1:13" x14ac:dyDescent="0.2">
      <c r="A2050" t="s">
        <v>142</v>
      </c>
      <c r="B2050" s="1">
        <v>45716</v>
      </c>
      <c r="C2050" s="1">
        <v>45689</v>
      </c>
      <c r="D2050">
        <v>0</v>
      </c>
      <c r="E2050">
        <v>0</v>
      </c>
      <c r="F2050">
        <v>0</v>
      </c>
      <c r="G2050">
        <v>1</v>
      </c>
      <c r="H2050">
        <v>0</v>
      </c>
      <c r="I2050">
        <v>0</v>
      </c>
      <c r="J2050">
        <v>2</v>
      </c>
      <c r="K2050">
        <v>75.69</v>
      </c>
      <c r="L2050">
        <v>1201</v>
      </c>
      <c r="M2050" s="1">
        <v>46233</v>
      </c>
    </row>
    <row r="2051" spans="1:13" x14ac:dyDescent="0.2">
      <c r="A2051" t="s">
        <v>142</v>
      </c>
      <c r="B2051" s="1">
        <v>45657</v>
      </c>
      <c r="C2051" s="1">
        <v>45627</v>
      </c>
      <c r="D2051">
        <v>0</v>
      </c>
      <c r="E2051">
        <v>0</v>
      </c>
      <c r="F2051">
        <v>0</v>
      </c>
      <c r="G2051">
        <v>1</v>
      </c>
      <c r="H2051">
        <v>0</v>
      </c>
      <c r="I2051">
        <v>0</v>
      </c>
      <c r="J2051">
        <v>2</v>
      </c>
      <c r="K2051">
        <v>75.69</v>
      </c>
      <c r="L2051">
        <v>1201</v>
      </c>
      <c r="M2051" s="1">
        <v>46233</v>
      </c>
    </row>
    <row r="2052" spans="1:13" x14ac:dyDescent="0.2">
      <c r="A2052" t="s">
        <v>142</v>
      </c>
      <c r="B2052" s="1">
        <v>45688</v>
      </c>
      <c r="C2052" s="1">
        <v>45658</v>
      </c>
      <c r="D2052">
        <v>0</v>
      </c>
      <c r="E2052">
        <v>0</v>
      </c>
      <c r="F2052">
        <v>0</v>
      </c>
      <c r="G2052">
        <v>1</v>
      </c>
      <c r="H2052">
        <v>0</v>
      </c>
      <c r="I2052">
        <v>0</v>
      </c>
      <c r="J2052">
        <v>2</v>
      </c>
      <c r="K2052">
        <v>75.69</v>
      </c>
      <c r="L2052">
        <v>1201</v>
      </c>
      <c r="M2052" s="1">
        <v>46233</v>
      </c>
    </row>
    <row r="2053" spans="1:13" x14ac:dyDescent="0.2">
      <c r="A2053" t="s">
        <v>165</v>
      </c>
      <c r="B2053" s="1">
        <v>44316</v>
      </c>
      <c r="C2053" s="1">
        <v>44287</v>
      </c>
      <c r="D2053">
        <v>4</v>
      </c>
      <c r="E2053">
        <v>186</v>
      </c>
      <c r="F2053">
        <v>740000</v>
      </c>
      <c r="G2053">
        <v>1</v>
      </c>
      <c r="H2053">
        <v>54</v>
      </c>
      <c r="I2053">
        <v>260000</v>
      </c>
      <c r="J2053">
        <v>5</v>
      </c>
      <c r="K2053">
        <v>85.17</v>
      </c>
      <c r="L2053">
        <v>493060</v>
      </c>
      <c r="M2053" s="1">
        <v>46233</v>
      </c>
    </row>
    <row r="2054" spans="1:13" x14ac:dyDescent="0.2">
      <c r="A2054" t="s">
        <v>174</v>
      </c>
      <c r="B2054" s="1">
        <v>44408</v>
      </c>
      <c r="C2054" s="1">
        <v>44378</v>
      </c>
      <c r="D2054">
        <v>2</v>
      </c>
      <c r="E2054">
        <v>80</v>
      </c>
      <c r="F2054">
        <v>910000</v>
      </c>
      <c r="G2054">
        <v>1</v>
      </c>
      <c r="H2054">
        <v>45</v>
      </c>
      <c r="I2054">
        <v>455000</v>
      </c>
      <c r="J2054">
        <v>4</v>
      </c>
      <c r="K2054">
        <v>123</v>
      </c>
      <c r="L2054">
        <v>1587000</v>
      </c>
      <c r="M2054" s="1">
        <v>46233</v>
      </c>
    </row>
    <row r="2055" spans="1:13" x14ac:dyDescent="0.2">
      <c r="A2055" t="s">
        <v>174</v>
      </c>
      <c r="B2055" s="1">
        <v>44316</v>
      </c>
      <c r="C2055" s="1">
        <v>44287</v>
      </c>
      <c r="D2055">
        <v>2</v>
      </c>
      <c r="E2055">
        <v>80</v>
      </c>
      <c r="F2055">
        <v>910000</v>
      </c>
      <c r="G2055">
        <v>1</v>
      </c>
      <c r="H2055">
        <v>45</v>
      </c>
      <c r="I2055">
        <v>455000</v>
      </c>
      <c r="J2055">
        <v>4</v>
      </c>
      <c r="K2055">
        <v>123</v>
      </c>
      <c r="L2055">
        <v>1587000</v>
      </c>
      <c r="M2055" s="1">
        <v>46233</v>
      </c>
    </row>
    <row r="2056" spans="1:13" x14ac:dyDescent="0.2">
      <c r="A2056" t="s">
        <v>174</v>
      </c>
      <c r="B2056" s="1">
        <v>44439</v>
      </c>
      <c r="C2056" s="1">
        <v>44409</v>
      </c>
      <c r="D2056">
        <v>2</v>
      </c>
      <c r="E2056">
        <v>80</v>
      </c>
      <c r="F2056">
        <v>910000</v>
      </c>
      <c r="G2056">
        <v>1</v>
      </c>
      <c r="H2056">
        <v>45</v>
      </c>
      <c r="I2056">
        <v>455000</v>
      </c>
      <c r="J2056">
        <v>4</v>
      </c>
      <c r="K2056">
        <v>123</v>
      </c>
      <c r="L2056">
        <v>1587000</v>
      </c>
      <c r="M2056" s="1">
        <v>46233</v>
      </c>
    </row>
    <row r="2057" spans="1:13" x14ac:dyDescent="0.2">
      <c r="A2057" t="s">
        <v>174</v>
      </c>
      <c r="B2057" s="1">
        <v>44227</v>
      </c>
      <c r="C2057" s="1">
        <v>44197</v>
      </c>
      <c r="D2057">
        <v>2</v>
      </c>
      <c r="E2057">
        <v>80</v>
      </c>
      <c r="F2057">
        <v>910000</v>
      </c>
      <c r="G2057">
        <v>1</v>
      </c>
      <c r="H2057">
        <v>45</v>
      </c>
      <c r="I2057">
        <v>455000</v>
      </c>
      <c r="J2057">
        <v>4</v>
      </c>
      <c r="K2057">
        <v>123</v>
      </c>
      <c r="L2057">
        <v>1587000</v>
      </c>
      <c r="M2057" s="1">
        <v>46233</v>
      </c>
    </row>
    <row r="2058" spans="1:13" x14ac:dyDescent="0.2">
      <c r="A2058" t="s">
        <v>174</v>
      </c>
      <c r="B2058" s="1">
        <v>44926</v>
      </c>
      <c r="C2058" s="1">
        <v>44896</v>
      </c>
      <c r="D2058">
        <v>4</v>
      </c>
      <c r="E2058">
        <v>170</v>
      </c>
      <c r="F2058">
        <v>1820000</v>
      </c>
      <c r="G2058">
        <v>1</v>
      </c>
      <c r="H2058">
        <v>45</v>
      </c>
      <c r="I2058">
        <v>455000</v>
      </c>
      <c r="J2058">
        <v>4</v>
      </c>
      <c r="K2058">
        <v>123</v>
      </c>
      <c r="L2058">
        <v>1587000</v>
      </c>
      <c r="M2058" s="1">
        <v>46233</v>
      </c>
    </row>
    <row r="2059" spans="1:13" x14ac:dyDescent="0.2">
      <c r="A2059" t="s">
        <v>174</v>
      </c>
      <c r="B2059" s="1">
        <v>44804</v>
      </c>
      <c r="C2059" s="1">
        <v>44774</v>
      </c>
      <c r="D2059">
        <v>4</v>
      </c>
      <c r="E2059">
        <v>170</v>
      </c>
      <c r="F2059">
        <v>1820000</v>
      </c>
      <c r="G2059">
        <v>1</v>
      </c>
      <c r="H2059">
        <v>45</v>
      </c>
      <c r="I2059">
        <v>455000</v>
      </c>
      <c r="J2059">
        <v>4</v>
      </c>
      <c r="K2059">
        <v>123</v>
      </c>
      <c r="L2059">
        <v>1587000</v>
      </c>
      <c r="M2059" s="1">
        <v>46233</v>
      </c>
    </row>
    <row r="2060" spans="1:13" x14ac:dyDescent="0.2">
      <c r="A2060" t="s">
        <v>174</v>
      </c>
      <c r="B2060" s="1">
        <v>44865</v>
      </c>
      <c r="C2060" s="1">
        <v>44835</v>
      </c>
      <c r="D2060">
        <v>4</v>
      </c>
      <c r="E2060">
        <v>170</v>
      </c>
      <c r="F2060">
        <v>1820000</v>
      </c>
      <c r="G2060">
        <v>1</v>
      </c>
      <c r="H2060">
        <v>45</v>
      </c>
      <c r="I2060">
        <v>455000</v>
      </c>
      <c r="J2060">
        <v>4</v>
      </c>
      <c r="K2060">
        <v>123</v>
      </c>
      <c r="L2060">
        <v>1587000</v>
      </c>
      <c r="M2060" s="1">
        <v>46233</v>
      </c>
    </row>
    <row r="2061" spans="1:13" x14ac:dyDescent="0.2">
      <c r="A2061" t="s">
        <v>174</v>
      </c>
      <c r="B2061" s="1">
        <v>44286</v>
      </c>
      <c r="C2061" s="1">
        <v>44256</v>
      </c>
      <c r="D2061">
        <v>2</v>
      </c>
      <c r="E2061">
        <v>80</v>
      </c>
      <c r="F2061">
        <v>910000</v>
      </c>
      <c r="G2061">
        <v>1</v>
      </c>
      <c r="H2061">
        <v>45</v>
      </c>
      <c r="I2061">
        <v>455000</v>
      </c>
      <c r="J2061">
        <v>4</v>
      </c>
      <c r="K2061">
        <v>123</v>
      </c>
      <c r="L2061">
        <v>1587000</v>
      </c>
      <c r="M2061" s="1">
        <v>46233</v>
      </c>
    </row>
    <row r="2062" spans="1:13" x14ac:dyDescent="0.2">
      <c r="A2062" t="s">
        <v>174</v>
      </c>
      <c r="B2062" s="1">
        <v>44377</v>
      </c>
      <c r="C2062" s="1">
        <v>44348</v>
      </c>
      <c r="D2062">
        <v>2</v>
      </c>
      <c r="E2062">
        <v>80</v>
      </c>
      <c r="F2062">
        <v>910000</v>
      </c>
      <c r="G2062">
        <v>1</v>
      </c>
      <c r="H2062">
        <v>45</v>
      </c>
      <c r="I2062">
        <v>455000</v>
      </c>
      <c r="J2062">
        <v>4</v>
      </c>
      <c r="K2062">
        <v>123</v>
      </c>
      <c r="L2062">
        <v>1587000</v>
      </c>
      <c r="M2062" s="1">
        <v>46233</v>
      </c>
    </row>
    <row r="2063" spans="1:13" x14ac:dyDescent="0.2">
      <c r="A2063" t="s">
        <v>174</v>
      </c>
      <c r="B2063" s="1">
        <v>44347</v>
      </c>
      <c r="C2063" s="1">
        <v>44317</v>
      </c>
      <c r="D2063">
        <v>2</v>
      </c>
      <c r="E2063">
        <v>80</v>
      </c>
      <c r="F2063">
        <v>910000</v>
      </c>
      <c r="G2063">
        <v>1</v>
      </c>
      <c r="H2063">
        <v>45</v>
      </c>
      <c r="I2063">
        <v>455000</v>
      </c>
      <c r="J2063">
        <v>4</v>
      </c>
      <c r="K2063">
        <v>123</v>
      </c>
      <c r="L2063">
        <v>1587000</v>
      </c>
      <c r="M2063" s="1">
        <v>46233</v>
      </c>
    </row>
    <row r="2064" spans="1:13" x14ac:dyDescent="0.2">
      <c r="A2064" t="s">
        <v>174</v>
      </c>
      <c r="B2064" s="1">
        <v>44469</v>
      </c>
      <c r="C2064" s="1">
        <v>44440</v>
      </c>
      <c r="D2064">
        <v>2</v>
      </c>
      <c r="E2064">
        <v>80</v>
      </c>
      <c r="F2064">
        <v>910000</v>
      </c>
      <c r="G2064">
        <v>1</v>
      </c>
      <c r="H2064">
        <v>45</v>
      </c>
      <c r="I2064">
        <v>455000</v>
      </c>
      <c r="J2064">
        <v>4</v>
      </c>
      <c r="K2064">
        <v>123</v>
      </c>
      <c r="L2064">
        <v>1587000</v>
      </c>
      <c r="M2064" s="1">
        <v>46233</v>
      </c>
    </row>
    <row r="2065" spans="1:13" x14ac:dyDescent="0.2">
      <c r="A2065" t="s">
        <v>174</v>
      </c>
      <c r="B2065" s="1">
        <v>44773</v>
      </c>
      <c r="C2065" s="1">
        <v>44743</v>
      </c>
      <c r="D2065">
        <v>4</v>
      </c>
      <c r="E2065">
        <v>170</v>
      </c>
      <c r="F2065">
        <v>1820000</v>
      </c>
      <c r="G2065">
        <v>1</v>
      </c>
      <c r="H2065">
        <v>45</v>
      </c>
      <c r="I2065">
        <v>455000</v>
      </c>
      <c r="J2065">
        <v>4</v>
      </c>
      <c r="K2065">
        <v>123</v>
      </c>
      <c r="L2065">
        <v>1587000</v>
      </c>
      <c r="M2065" s="1">
        <v>46233</v>
      </c>
    </row>
    <row r="2066" spans="1:13" x14ac:dyDescent="0.2">
      <c r="A2066" t="s">
        <v>174</v>
      </c>
      <c r="B2066" s="1">
        <v>44834</v>
      </c>
      <c r="C2066" s="1">
        <v>44805</v>
      </c>
      <c r="D2066">
        <v>4</v>
      </c>
      <c r="E2066">
        <v>170</v>
      </c>
      <c r="F2066">
        <v>1820000</v>
      </c>
      <c r="G2066">
        <v>1</v>
      </c>
      <c r="H2066">
        <v>45</v>
      </c>
      <c r="I2066">
        <v>455000</v>
      </c>
      <c r="J2066">
        <v>4</v>
      </c>
      <c r="K2066">
        <v>123</v>
      </c>
      <c r="L2066">
        <v>1587000</v>
      </c>
      <c r="M2066" s="1">
        <v>46233</v>
      </c>
    </row>
    <row r="2067" spans="1:13" x14ac:dyDescent="0.2">
      <c r="A2067" t="s">
        <v>174</v>
      </c>
      <c r="B2067" s="1">
        <v>44895</v>
      </c>
      <c r="C2067" s="1">
        <v>44866</v>
      </c>
      <c r="D2067">
        <v>4</v>
      </c>
      <c r="E2067">
        <v>170</v>
      </c>
      <c r="F2067">
        <v>1820000</v>
      </c>
      <c r="G2067">
        <v>1</v>
      </c>
      <c r="H2067">
        <v>45</v>
      </c>
      <c r="I2067">
        <v>455000</v>
      </c>
      <c r="J2067">
        <v>4</v>
      </c>
      <c r="K2067">
        <v>123</v>
      </c>
      <c r="L2067">
        <v>1587000</v>
      </c>
      <c r="M2067" s="1">
        <v>46233</v>
      </c>
    </row>
    <row r="2068" spans="1:13" x14ac:dyDescent="0.2">
      <c r="A2068" t="s">
        <v>174</v>
      </c>
      <c r="B2068" s="1">
        <v>44255</v>
      </c>
      <c r="C2068" s="1">
        <v>44228</v>
      </c>
      <c r="D2068">
        <v>2</v>
      </c>
      <c r="E2068">
        <v>80</v>
      </c>
      <c r="F2068">
        <v>910000</v>
      </c>
      <c r="G2068">
        <v>1</v>
      </c>
      <c r="H2068">
        <v>45</v>
      </c>
      <c r="I2068">
        <v>455000</v>
      </c>
      <c r="J2068">
        <v>4</v>
      </c>
      <c r="K2068">
        <v>123</v>
      </c>
      <c r="L2068">
        <v>1587000</v>
      </c>
      <c r="M2068" s="1">
        <v>46233</v>
      </c>
    </row>
    <row r="2069" spans="1:13" x14ac:dyDescent="0.2">
      <c r="A2069" t="s">
        <v>147</v>
      </c>
      <c r="B2069" s="1">
        <v>45077</v>
      </c>
      <c r="C2069" s="1">
        <v>45047</v>
      </c>
      <c r="D2069">
        <v>3</v>
      </c>
      <c r="E2069">
        <v>135</v>
      </c>
      <c r="F2069">
        <v>750000</v>
      </c>
      <c r="G2069">
        <v>1</v>
      </c>
      <c r="H2069">
        <v>48</v>
      </c>
      <c r="I2069">
        <v>250000</v>
      </c>
      <c r="J2069">
        <v>19</v>
      </c>
      <c r="K2069">
        <v>159.32999999999998</v>
      </c>
      <c r="L2069">
        <v>1890641</v>
      </c>
      <c r="M2069" s="1">
        <v>46233</v>
      </c>
    </row>
    <row r="2070" spans="1:13" x14ac:dyDescent="0.2">
      <c r="A2070" t="s">
        <v>147</v>
      </c>
      <c r="B2070" s="1">
        <v>45107</v>
      </c>
      <c r="C2070" s="1">
        <v>45078</v>
      </c>
      <c r="D2070">
        <v>3</v>
      </c>
      <c r="E2070">
        <v>135</v>
      </c>
      <c r="F2070">
        <v>750000</v>
      </c>
      <c r="G2070">
        <v>1</v>
      </c>
      <c r="H2070">
        <v>48</v>
      </c>
      <c r="I2070">
        <v>250000</v>
      </c>
      <c r="J2070">
        <v>20</v>
      </c>
      <c r="K2070">
        <v>160.32999999999998</v>
      </c>
      <c r="L2070">
        <v>1912641</v>
      </c>
      <c r="M2070" s="1">
        <v>46233</v>
      </c>
    </row>
    <row r="2071" spans="1:13" x14ac:dyDescent="0.2">
      <c r="A2071" t="s">
        <v>147</v>
      </c>
      <c r="B2071" s="1">
        <v>45138</v>
      </c>
      <c r="C2071" s="1">
        <v>45108</v>
      </c>
      <c r="D2071">
        <v>3</v>
      </c>
      <c r="E2071">
        <v>135</v>
      </c>
      <c r="F2071">
        <v>750000</v>
      </c>
      <c r="G2071">
        <v>1</v>
      </c>
      <c r="H2071">
        <v>48</v>
      </c>
      <c r="I2071">
        <v>250000</v>
      </c>
      <c r="J2071">
        <v>20</v>
      </c>
      <c r="K2071">
        <v>160.32999999999998</v>
      </c>
      <c r="L2071">
        <v>1912641</v>
      </c>
      <c r="M2071" s="1">
        <v>46233</v>
      </c>
    </row>
    <row r="2072" spans="1:13" x14ac:dyDescent="0.2">
      <c r="A2072" t="s">
        <v>147</v>
      </c>
      <c r="B2072" s="1">
        <v>45169</v>
      </c>
      <c r="C2072" s="1">
        <v>45139</v>
      </c>
      <c r="D2072">
        <v>3</v>
      </c>
      <c r="E2072">
        <v>135</v>
      </c>
      <c r="F2072">
        <v>750000</v>
      </c>
      <c r="G2072">
        <v>1</v>
      </c>
      <c r="H2072">
        <v>48</v>
      </c>
      <c r="I2072">
        <v>250000</v>
      </c>
      <c r="J2072">
        <v>20</v>
      </c>
      <c r="K2072">
        <v>160.32999999999998</v>
      </c>
      <c r="L2072">
        <v>1912641</v>
      </c>
      <c r="M2072" s="1">
        <v>46233</v>
      </c>
    </row>
    <row r="2073" spans="1:13" x14ac:dyDescent="0.2">
      <c r="A2073" t="s">
        <v>163</v>
      </c>
      <c r="B2073" s="1">
        <v>44408</v>
      </c>
      <c r="C2073" s="1">
        <v>44378</v>
      </c>
      <c r="D2073">
        <v>0</v>
      </c>
      <c r="E2073">
        <v>0</v>
      </c>
      <c r="F2073">
        <v>0</v>
      </c>
      <c r="G2073">
        <v>1</v>
      </c>
      <c r="H2073">
        <v>16</v>
      </c>
      <c r="I2073">
        <v>56000</v>
      </c>
      <c r="J2073">
        <v>25</v>
      </c>
      <c r="K2073">
        <v>178.596</v>
      </c>
      <c r="L2073">
        <v>1842069</v>
      </c>
      <c r="M2073" s="1">
        <v>46233</v>
      </c>
    </row>
    <row r="2074" spans="1:13" x14ac:dyDescent="0.2">
      <c r="A2074" t="s">
        <v>163</v>
      </c>
      <c r="B2074" s="1">
        <v>44439</v>
      </c>
      <c r="C2074" s="1">
        <v>44409</v>
      </c>
      <c r="D2074">
        <v>0</v>
      </c>
      <c r="E2074">
        <v>0</v>
      </c>
      <c r="F2074">
        <v>0</v>
      </c>
      <c r="G2074">
        <v>1</v>
      </c>
      <c r="H2074">
        <v>16</v>
      </c>
      <c r="I2074">
        <v>56000</v>
      </c>
      <c r="J2074">
        <v>25</v>
      </c>
      <c r="K2074">
        <v>178.596</v>
      </c>
      <c r="L2074">
        <v>1842069</v>
      </c>
      <c r="M2074" s="1">
        <v>46233</v>
      </c>
    </row>
    <row r="2075" spans="1:13" x14ac:dyDescent="0.2">
      <c r="A2075" t="s">
        <v>163</v>
      </c>
      <c r="B2075" s="1">
        <v>44500</v>
      </c>
      <c r="C2075" s="1">
        <v>44470</v>
      </c>
      <c r="D2075">
        <v>0</v>
      </c>
      <c r="E2075">
        <v>0</v>
      </c>
      <c r="F2075">
        <v>0</v>
      </c>
      <c r="G2075">
        <v>1</v>
      </c>
      <c r="H2075">
        <v>16</v>
      </c>
      <c r="I2075">
        <v>56000</v>
      </c>
      <c r="J2075">
        <v>25</v>
      </c>
      <c r="K2075">
        <v>178.596</v>
      </c>
      <c r="L2075">
        <v>1842069</v>
      </c>
      <c r="M2075" s="1">
        <v>46233</v>
      </c>
    </row>
    <row r="2076" spans="1:13" x14ac:dyDescent="0.2">
      <c r="A2076" t="s">
        <v>163</v>
      </c>
      <c r="B2076" s="1">
        <v>44469</v>
      </c>
      <c r="C2076" s="1">
        <v>44440</v>
      </c>
      <c r="D2076">
        <v>0</v>
      </c>
      <c r="E2076">
        <v>0</v>
      </c>
      <c r="F2076">
        <v>0</v>
      </c>
      <c r="G2076">
        <v>1</v>
      </c>
      <c r="H2076">
        <v>16</v>
      </c>
      <c r="I2076">
        <v>56000</v>
      </c>
      <c r="J2076">
        <v>25</v>
      </c>
      <c r="K2076">
        <v>178.596</v>
      </c>
      <c r="L2076">
        <v>1842069</v>
      </c>
      <c r="M2076" s="1">
        <v>46233</v>
      </c>
    </row>
    <row r="2077" spans="1:13" x14ac:dyDescent="0.2">
      <c r="A2077" t="s">
        <v>163</v>
      </c>
      <c r="B2077" s="1">
        <v>44712</v>
      </c>
      <c r="C2077" s="1">
        <v>44682</v>
      </c>
      <c r="D2077">
        <v>0</v>
      </c>
      <c r="E2077">
        <v>0</v>
      </c>
      <c r="F2077">
        <v>0</v>
      </c>
      <c r="G2077">
        <v>1</v>
      </c>
      <c r="H2077">
        <v>16</v>
      </c>
      <c r="I2077">
        <v>56000</v>
      </c>
      <c r="J2077">
        <v>27</v>
      </c>
      <c r="K2077">
        <v>180.196</v>
      </c>
      <c r="L2077">
        <v>1874069</v>
      </c>
      <c r="M2077" s="1">
        <v>46233</v>
      </c>
    </row>
    <row r="2078" spans="1:13" x14ac:dyDescent="0.2">
      <c r="A2078" t="s">
        <v>163</v>
      </c>
      <c r="B2078" s="1">
        <v>44561</v>
      </c>
      <c r="C2078" s="1">
        <v>44531</v>
      </c>
      <c r="D2078">
        <v>0</v>
      </c>
      <c r="E2078">
        <v>0</v>
      </c>
      <c r="F2078">
        <v>0</v>
      </c>
      <c r="G2078">
        <v>1</v>
      </c>
      <c r="H2078">
        <v>16</v>
      </c>
      <c r="I2078">
        <v>56000</v>
      </c>
      <c r="J2078">
        <v>27</v>
      </c>
      <c r="K2078">
        <v>180.196</v>
      </c>
      <c r="L2078">
        <v>1874069</v>
      </c>
      <c r="M2078" s="1">
        <v>46233</v>
      </c>
    </row>
    <row r="2079" spans="1:13" x14ac:dyDescent="0.2">
      <c r="A2079" t="s">
        <v>163</v>
      </c>
      <c r="B2079" s="1">
        <v>44592</v>
      </c>
      <c r="C2079" s="1">
        <v>44562</v>
      </c>
      <c r="D2079">
        <v>0</v>
      </c>
      <c r="E2079">
        <v>0</v>
      </c>
      <c r="F2079">
        <v>0</v>
      </c>
      <c r="G2079">
        <v>1</v>
      </c>
      <c r="H2079">
        <v>16</v>
      </c>
      <c r="I2079">
        <v>56000</v>
      </c>
      <c r="J2079">
        <v>27</v>
      </c>
      <c r="K2079">
        <v>180.196</v>
      </c>
      <c r="L2079">
        <v>1874069</v>
      </c>
      <c r="M2079" s="1">
        <v>46233</v>
      </c>
    </row>
    <row r="2080" spans="1:13" x14ac:dyDescent="0.2">
      <c r="A2080" t="s">
        <v>163</v>
      </c>
      <c r="B2080" s="1">
        <v>44620</v>
      </c>
      <c r="C2080" s="1">
        <v>44593</v>
      </c>
      <c r="D2080">
        <v>0</v>
      </c>
      <c r="E2080">
        <v>0</v>
      </c>
      <c r="F2080">
        <v>0</v>
      </c>
      <c r="G2080">
        <v>1</v>
      </c>
      <c r="H2080">
        <v>16</v>
      </c>
      <c r="I2080">
        <v>56000</v>
      </c>
      <c r="J2080">
        <v>27</v>
      </c>
      <c r="K2080">
        <v>180.196</v>
      </c>
      <c r="L2080">
        <v>1874069</v>
      </c>
      <c r="M2080" s="1">
        <v>46233</v>
      </c>
    </row>
    <row r="2081" spans="1:13" x14ac:dyDescent="0.2">
      <c r="A2081" t="s">
        <v>163</v>
      </c>
      <c r="B2081" s="1">
        <v>45046</v>
      </c>
      <c r="C2081" s="1">
        <v>45017</v>
      </c>
      <c r="D2081">
        <v>3</v>
      </c>
      <c r="E2081">
        <v>142</v>
      </c>
      <c r="F2081">
        <v>525000</v>
      </c>
      <c r="G2081">
        <v>1</v>
      </c>
      <c r="H2081">
        <v>16</v>
      </c>
      <c r="I2081">
        <v>56000</v>
      </c>
      <c r="J2081">
        <v>27</v>
      </c>
      <c r="K2081">
        <v>180.196</v>
      </c>
      <c r="L2081">
        <v>1874069</v>
      </c>
      <c r="M2081" s="1">
        <v>46233</v>
      </c>
    </row>
    <row r="2082" spans="1:13" x14ac:dyDescent="0.2">
      <c r="A2082" t="s">
        <v>163</v>
      </c>
      <c r="B2082" s="1">
        <v>44651</v>
      </c>
      <c r="C2082" s="1">
        <v>44621</v>
      </c>
      <c r="D2082">
        <v>0</v>
      </c>
      <c r="E2082">
        <v>0</v>
      </c>
      <c r="F2082">
        <v>0</v>
      </c>
      <c r="G2082">
        <v>1</v>
      </c>
      <c r="H2082">
        <v>16</v>
      </c>
      <c r="I2082">
        <v>56000</v>
      </c>
      <c r="J2082">
        <v>27</v>
      </c>
      <c r="K2082">
        <v>180.196</v>
      </c>
      <c r="L2082">
        <v>1874069</v>
      </c>
      <c r="M2082" s="1">
        <v>46233</v>
      </c>
    </row>
    <row r="2083" spans="1:13" x14ac:dyDescent="0.2">
      <c r="A2083" t="s">
        <v>163</v>
      </c>
      <c r="B2083" s="1">
        <v>44742</v>
      </c>
      <c r="C2083" s="1">
        <v>44713</v>
      </c>
      <c r="D2083">
        <v>0</v>
      </c>
      <c r="E2083">
        <v>0</v>
      </c>
      <c r="F2083">
        <v>0</v>
      </c>
      <c r="G2083">
        <v>1</v>
      </c>
      <c r="H2083">
        <v>16</v>
      </c>
      <c r="I2083">
        <v>56000</v>
      </c>
      <c r="J2083">
        <v>27</v>
      </c>
      <c r="K2083">
        <v>180.196</v>
      </c>
      <c r="L2083">
        <v>1874069</v>
      </c>
      <c r="M2083" s="1">
        <v>46233</v>
      </c>
    </row>
    <row r="2084" spans="1:13" x14ac:dyDescent="0.2">
      <c r="A2084" t="s">
        <v>163</v>
      </c>
      <c r="B2084" s="1">
        <v>44530</v>
      </c>
      <c r="C2084" s="1">
        <v>44501</v>
      </c>
      <c r="D2084">
        <v>0</v>
      </c>
      <c r="E2084">
        <v>0</v>
      </c>
      <c r="F2084">
        <v>0</v>
      </c>
      <c r="G2084">
        <v>1</v>
      </c>
      <c r="H2084">
        <v>16</v>
      </c>
      <c r="I2084">
        <v>56000</v>
      </c>
      <c r="J2084">
        <v>27</v>
      </c>
      <c r="K2084">
        <v>180.196</v>
      </c>
      <c r="L2084">
        <v>1874069</v>
      </c>
      <c r="M2084" s="1">
        <v>46233</v>
      </c>
    </row>
    <row r="2085" spans="1:13" x14ac:dyDescent="0.2">
      <c r="A2085" t="s">
        <v>163</v>
      </c>
      <c r="B2085" s="1">
        <v>44681</v>
      </c>
      <c r="C2085" s="1">
        <v>44652</v>
      </c>
      <c r="D2085">
        <v>0</v>
      </c>
      <c r="E2085">
        <v>0</v>
      </c>
      <c r="F2085">
        <v>0</v>
      </c>
      <c r="G2085">
        <v>1</v>
      </c>
      <c r="H2085">
        <v>16</v>
      </c>
      <c r="I2085">
        <v>56000</v>
      </c>
      <c r="J2085">
        <v>27</v>
      </c>
      <c r="K2085">
        <v>180.196</v>
      </c>
      <c r="L2085">
        <v>1874069</v>
      </c>
      <c r="M2085" s="1">
        <v>46233</v>
      </c>
    </row>
    <row r="2086" spans="1:13" x14ac:dyDescent="0.2">
      <c r="A2086" t="s">
        <v>163</v>
      </c>
      <c r="B2086" s="1">
        <v>45412</v>
      </c>
      <c r="C2086" s="1">
        <v>45383</v>
      </c>
      <c r="D2086">
        <v>6</v>
      </c>
      <c r="E2086">
        <v>197</v>
      </c>
      <c r="F2086">
        <v>790000</v>
      </c>
      <c r="G2086">
        <v>1</v>
      </c>
      <c r="H2086">
        <v>21</v>
      </c>
      <c r="I2086">
        <v>112000</v>
      </c>
      <c r="J2086">
        <v>28</v>
      </c>
      <c r="K2086">
        <v>188.196</v>
      </c>
      <c r="L2086">
        <v>2024069</v>
      </c>
      <c r="M2086" s="1">
        <v>46233</v>
      </c>
    </row>
    <row r="2087" spans="1:13" x14ac:dyDescent="0.2">
      <c r="A2087" t="s">
        <v>112</v>
      </c>
      <c r="B2087" s="1">
        <v>45291</v>
      </c>
      <c r="C2087" s="1">
        <v>45261</v>
      </c>
      <c r="D2087">
        <v>1</v>
      </c>
      <c r="E2087">
        <v>5</v>
      </c>
      <c r="F2087">
        <v>100000</v>
      </c>
      <c r="G2087">
        <v>1</v>
      </c>
      <c r="H2087">
        <v>0</v>
      </c>
      <c r="I2087">
        <v>0</v>
      </c>
      <c r="J2087">
        <v>53</v>
      </c>
      <c r="K2087">
        <v>189.04500000000002</v>
      </c>
      <c r="L2087">
        <v>2867220</v>
      </c>
      <c r="M2087" s="1">
        <v>46233</v>
      </c>
    </row>
    <row r="2088" spans="1:13" x14ac:dyDescent="0.2">
      <c r="A2088" t="s">
        <v>112</v>
      </c>
      <c r="B2088" s="1">
        <v>45199</v>
      </c>
      <c r="C2088" s="1">
        <v>45170</v>
      </c>
      <c r="D2088">
        <v>1</v>
      </c>
      <c r="E2088">
        <v>5</v>
      </c>
      <c r="F2088">
        <v>100000</v>
      </c>
      <c r="G2088">
        <v>1</v>
      </c>
      <c r="H2088">
        <v>0</v>
      </c>
      <c r="I2088">
        <v>0</v>
      </c>
      <c r="J2088">
        <v>53</v>
      </c>
      <c r="K2088">
        <v>189.04500000000002</v>
      </c>
      <c r="L2088">
        <v>2867220</v>
      </c>
      <c r="M2088" s="1">
        <v>46233</v>
      </c>
    </row>
    <row r="2089" spans="1:13" x14ac:dyDescent="0.2">
      <c r="A2089" t="s">
        <v>112</v>
      </c>
      <c r="B2089" s="1">
        <v>45016</v>
      </c>
      <c r="C2089" s="1">
        <v>44986</v>
      </c>
      <c r="D2089">
        <v>1</v>
      </c>
      <c r="E2089">
        <v>5</v>
      </c>
      <c r="F2089">
        <v>100000</v>
      </c>
      <c r="G2089">
        <v>1</v>
      </c>
      <c r="H2089">
        <v>0</v>
      </c>
      <c r="I2089">
        <v>0</v>
      </c>
      <c r="J2089">
        <v>53</v>
      </c>
      <c r="K2089">
        <v>189.04500000000002</v>
      </c>
      <c r="L2089">
        <v>2867220</v>
      </c>
      <c r="M2089" s="1">
        <v>46233</v>
      </c>
    </row>
    <row r="2090" spans="1:13" x14ac:dyDescent="0.2">
      <c r="A2090" t="s">
        <v>112</v>
      </c>
      <c r="B2090" s="1">
        <v>45077</v>
      </c>
      <c r="C2090" s="1">
        <v>45047</v>
      </c>
      <c r="D2090">
        <v>1</v>
      </c>
      <c r="E2090">
        <v>5</v>
      </c>
      <c r="F2090">
        <v>100000</v>
      </c>
      <c r="G2090">
        <v>1</v>
      </c>
      <c r="H2090">
        <v>0</v>
      </c>
      <c r="I2090">
        <v>0</v>
      </c>
      <c r="J2090">
        <v>53</v>
      </c>
      <c r="K2090">
        <v>189.04500000000002</v>
      </c>
      <c r="L2090">
        <v>2867220</v>
      </c>
      <c r="M2090" s="1">
        <v>46233</v>
      </c>
    </row>
    <row r="2091" spans="1:13" x14ac:dyDescent="0.2">
      <c r="A2091" t="s">
        <v>112</v>
      </c>
      <c r="B2091" s="1">
        <v>44985</v>
      </c>
      <c r="C2091" s="1">
        <v>44958</v>
      </c>
      <c r="D2091">
        <v>1</v>
      </c>
      <c r="E2091">
        <v>5</v>
      </c>
      <c r="F2091">
        <v>100000</v>
      </c>
      <c r="G2091">
        <v>1</v>
      </c>
      <c r="H2091">
        <v>0</v>
      </c>
      <c r="I2091">
        <v>0</v>
      </c>
      <c r="J2091">
        <v>53</v>
      </c>
      <c r="K2091">
        <v>189.04500000000002</v>
      </c>
      <c r="L2091">
        <v>2867220</v>
      </c>
      <c r="M2091" s="1">
        <v>46233</v>
      </c>
    </row>
    <row r="2092" spans="1:13" x14ac:dyDescent="0.2">
      <c r="A2092" t="s">
        <v>112</v>
      </c>
      <c r="B2092" s="1">
        <v>45260</v>
      </c>
      <c r="C2092" s="1">
        <v>45231</v>
      </c>
      <c r="D2092">
        <v>1</v>
      </c>
      <c r="E2092">
        <v>5</v>
      </c>
      <c r="F2092">
        <v>100000</v>
      </c>
      <c r="G2092">
        <v>1</v>
      </c>
      <c r="H2092">
        <v>0</v>
      </c>
      <c r="I2092">
        <v>0</v>
      </c>
      <c r="J2092">
        <v>53</v>
      </c>
      <c r="K2092">
        <v>189.04500000000002</v>
      </c>
      <c r="L2092">
        <v>2867220</v>
      </c>
      <c r="M2092" s="1">
        <v>46233</v>
      </c>
    </row>
    <row r="2093" spans="1:13" x14ac:dyDescent="0.2">
      <c r="A2093" t="s">
        <v>112</v>
      </c>
      <c r="B2093" s="1">
        <v>45107</v>
      </c>
      <c r="C2093" s="1">
        <v>45078</v>
      </c>
      <c r="D2093">
        <v>1</v>
      </c>
      <c r="E2093">
        <v>5</v>
      </c>
      <c r="F2093">
        <v>100000</v>
      </c>
      <c r="G2093">
        <v>1</v>
      </c>
      <c r="H2093">
        <v>0</v>
      </c>
      <c r="I2093">
        <v>0</v>
      </c>
      <c r="J2093">
        <v>53</v>
      </c>
      <c r="K2093">
        <v>189.04500000000002</v>
      </c>
      <c r="L2093">
        <v>2867220</v>
      </c>
      <c r="M2093" s="1">
        <v>46233</v>
      </c>
    </row>
    <row r="2094" spans="1:13" x14ac:dyDescent="0.2">
      <c r="A2094" t="s">
        <v>112</v>
      </c>
      <c r="B2094" s="1">
        <v>45169</v>
      </c>
      <c r="C2094" s="1">
        <v>45139</v>
      </c>
      <c r="D2094">
        <v>1</v>
      </c>
      <c r="E2094">
        <v>5</v>
      </c>
      <c r="F2094">
        <v>100000</v>
      </c>
      <c r="G2094">
        <v>1</v>
      </c>
      <c r="H2094">
        <v>0</v>
      </c>
      <c r="I2094">
        <v>0</v>
      </c>
      <c r="J2094">
        <v>53</v>
      </c>
      <c r="K2094">
        <v>189.04500000000002</v>
      </c>
      <c r="L2094">
        <v>2867220</v>
      </c>
      <c r="M2094" s="1">
        <v>46233</v>
      </c>
    </row>
    <row r="2095" spans="1:13" x14ac:dyDescent="0.2">
      <c r="A2095" t="s">
        <v>112</v>
      </c>
      <c r="B2095" s="1">
        <v>44926</v>
      </c>
      <c r="C2095" s="1">
        <v>44896</v>
      </c>
      <c r="D2095">
        <v>1</v>
      </c>
      <c r="E2095">
        <v>5</v>
      </c>
      <c r="F2095">
        <v>100000</v>
      </c>
      <c r="G2095">
        <v>1</v>
      </c>
      <c r="H2095">
        <v>0</v>
      </c>
      <c r="I2095">
        <v>0</v>
      </c>
      <c r="J2095">
        <v>53</v>
      </c>
      <c r="K2095">
        <v>189.04500000000002</v>
      </c>
      <c r="L2095">
        <v>2867220</v>
      </c>
      <c r="M2095" s="1">
        <v>46233</v>
      </c>
    </row>
    <row r="2096" spans="1:13" x14ac:dyDescent="0.2">
      <c r="A2096" t="s">
        <v>112</v>
      </c>
      <c r="B2096" s="1">
        <v>45138</v>
      </c>
      <c r="C2096" s="1">
        <v>45108</v>
      </c>
      <c r="D2096">
        <v>1</v>
      </c>
      <c r="E2096">
        <v>5</v>
      </c>
      <c r="F2096">
        <v>100000</v>
      </c>
      <c r="G2096">
        <v>1</v>
      </c>
      <c r="H2096">
        <v>0</v>
      </c>
      <c r="I2096">
        <v>0</v>
      </c>
      <c r="J2096">
        <v>53</v>
      </c>
      <c r="K2096">
        <v>189.04500000000002</v>
      </c>
      <c r="L2096">
        <v>2867220</v>
      </c>
      <c r="M2096" s="1">
        <v>46233</v>
      </c>
    </row>
    <row r="2097" spans="1:13" x14ac:dyDescent="0.2">
      <c r="A2097" t="s">
        <v>112</v>
      </c>
      <c r="B2097" s="1">
        <v>45230</v>
      </c>
      <c r="C2097" s="1">
        <v>45200</v>
      </c>
      <c r="D2097">
        <v>1</v>
      </c>
      <c r="E2097">
        <v>5</v>
      </c>
      <c r="F2097">
        <v>100000</v>
      </c>
      <c r="G2097">
        <v>1</v>
      </c>
      <c r="H2097">
        <v>0</v>
      </c>
      <c r="I2097">
        <v>0</v>
      </c>
      <c r="J2097">
        <v>53</v>
      </c>
      <c r="K2097">
        <v>189.04500000000002</v>
      </c>
      <c r="L2097">
        <v>2867220</v>
      </c>
      <c r="M2097" s="1">
        <v>46233</v>
      </c>
    </row>
    <row r="2098" spans="1:13" x14ac:dyDescent="0.2">
      <c r="A2098" t="s">
        <v>112</v>
      </c>
      <c r="B2098" s="1">
        <v>44957</v>
      </c>
      <c r="C2098" s="1">
        <v>44927</v>
      </c>
      <c r="D2098">
        <v>1</v>
      </c>
      <c r="E2098">
        <v>5</v>
      </c>
      <c r="F2098">
        <v>100000</v>
      </c>
      <c r="G2098">
        <v>1</v>
      </c>
      <c r="H2098">
        <v>0</v>
      </c>
      <c r="I2098">
        <v>0</v>
      </c>
      <c r="J2098">
        <v>53</v>
      </c>
      <c r="K2098">
        <v>189.04500000000002</v>
      </c>
      <c r="L2098">
        <v>2867220</v>
      </c>
      <c r="M2098" s="1">
        <v>46233</v>
      </c>
    </row>
    <row r="2099" spans="1:13" x14ac:dyDescent="0.2">
      <c r="A2099" t="s">
        <v>112</v>
      </c>
      <c r="B2099" s="1">
        <v>45046</v>
      </c>
      <c r="C2099" s="1">
        <v>45017</v>
      </c>
      <c r="D2099">
        <v>1</v>
      </c>
      <c r="E2099">
        <v>5</v>
      </c>
      <c r="F2099">
        <v>100000</v>
      </c>
      <c r="G2099">
        <v>1</v>
      </c>
      <c r="H2099">
        <v>0</v>
      </c>
      <c r="I2099">
        <v>0</v>
      </c>
      <c r="J2099">
        <v>53</v>
      </c>
      <c r="K2099">
        <v>189.04500000000002</v>
      </c>
      <c r="L2099">
        <v>2867220</v>
      </c>
      <c r="M2099" s="1">
        <v>46233</v>
      </c>
    </row>
    <row r="2100" spans="1:13" x14ac:dyDescent="0.2">
      <c r="A2100" t="s">
        <v>112</v>
      </c>
      <c r="B2100" s="1">
        <v>45716</v>
      </c>
      <c r="C2100" s="1">
        <v>45689</v>
      </c>
      <c r="D2100">
        <v>2</v>
      </c>
      <c r="E2100">
        <v>21</v>
      </c>
      <c r="F2100">
        <v>250000</v>
      </c>
      <c r="G2100">
        <v>1</v>
      </c>
      <c r="H2100">
        <v>0</v>
      </c>
      <c r="I2100">
        <v>0</v>
      </c>
      <c r="J2100">
        <v>53</v>
      </c>
      <c r="K2100">
        <v>189.04500000000002</v>
      </c>
      <c r="L2100">
        <v>2867220</v>
      </c>
      <c r="M2100" s="1">
        <v>46233</v>
      </c>
    </row>
    <row r="2101" spans="1:13" x14ac:dyDescent="0.2">
      <c r="A2101" t="s">
        <v>112</v>
      </c>
      <c r="B2101" s="1">
        <v>45351</v>
      </c>
      <c r="C2101" s="1">
        <v>45323</v>
      </c>
      <c r="D2101">
        <v>1</v>
      </c>
      <c r="E2101">
        <v>5</v>
      </c>
      <c r="F2101">
        <v>100000</v>
      </c>
      <c r="G2101">
        <v>1</v>
      </c>
      <c r="H2101">
        <v>0</v>
      </c>
      <c r="I2101">
        <v>0</v>
      </c>
      <c r="J2101">
        <v>53</v>
      </c>
      <c r="K2101">
        <v>189.04500000000002</v>
      </c>
      <c r="L2101">
        <v>2867220</v>
      </c>
      <c r="M2101" s="1">
        <v>46233</v>
      </c>
    </row>
    <row r="2102" spans="1:13" x14ac:dyDescent="0.2">
      <c r="A2102" t="s">
        <v>112</v>
      </c>
      <c r="B2102" s="1">
        <v>45322</v>
      </c>
      <c r="C2102" s="1">
        <v>45292</v>
      </c>
      <c r="D2102">
        <v>1</v>
      </c>
      <c r="E2102">
        <v>5</v>
      </c>
      <c r="F2102">
        <v>100000</v>
      </c>
      <c r="G2102">
        <v>1</v>
      </c>
      <c r="H2102">
        <v>0</v>
      </c>
      <c r="I2102">
        <v>0</v>
      </c>
      <c r="J2102">
        <v>53</v>
      </c>
      <c r="K2102">
        <v>189.04500000000002</v>
      </c>
      <c r="L2102">
        <v>2867220</v>
      </c>
      <c r="M2102" s="1">
        <v>46233</v>
      </c>
    </row>
    <row r="2103" spans="1:13" x14ac:dyDescent="0.2">
      <c r="A2103" t="s">
        <v>112</v>
      </c>
      <c r="B2103" s="1">
        <v>45747</v>
      </c>
      <c r="C2103" s="1">
        <v>45717</v>
      </c>
      <c r="D2103">
        <v>2</v>
      </c>
      <c r="E2103">
        <v>21</v>
      </c>
      <c r="F2103">
        <v>250000</v>
      </c>
      <c r="G2103">
        <v>1</v>
      </c>
      <c r="H2103">
        <v>0</v>
      </c>
      <c r="I2103">
        <v>0</v>
      </c>
      <c r="J2103">
        <v>53</v>
      </c>
      <c r="K2103">
        <v>189.04500000000002</v>
      </c>
      <c r="L2103">
        <v>2867220</v>
      </c>
      <c r="M2103" s="1">
        <v>46233</v>
      </c>
    </row>
    <row r="2104" spans="1:13" x14ac:dyDescent="0.2">
      <c r="A2104" t="s">
        <v>174</v>
      </c>
      <c r="B2104" s="1">
        <v>44985</v>
      </c>
      <c r="C2104" s="1">
        <v>44958</v>
      </c>
      <c r="D2104">
        <v>2</v>
      </c>
      <c r="E2104">
        <v>90</v>
      </c>
      <c r="F2104">
        <v>910000</v>
      </c>
      <c r="G2104">
        <v>1</v>
      </c>
      <c r="H2104">
        <v>45</v>
      </c>
      <c r="I2104">
        <v>455000</v>
      </c>
      <c r="J2104">
        <v>6</v>
      </c>
      <c r="K2104">
        <v>203</v>
      </c>
      <c r="L2104">
        <v>2497000</v>
      </c>
      <c r="M2104" s="1">
        <v>46233</v>
      </c>
    </row>
    <row r="2105" spans="1:13" x14ac:dyDescent="0.2">
      <c r="A2105" t="s">
        <v>174</v>
      </c>
      <c r="B2105" s="1">
        <v>44957</v>
      </c>
      <c r="C2105" s="1">
        <v>44927</v>
      </c>
      <c r="D2105">
        <v>2</v>
      </c>
      <c r="E2105">
        <v>90</v>
      </c>
      <c r="F2105">
        <v>910000</v>
      </c>
      <c r="G2105">
        <v>1</v>
      </c>
      <c r="H2105">
        <v>45</v>
      </c>
      <c r="I2105">
        <v>455000</v>
      </c>
      <c r="J2105">
        <v>6</v>
      </c>
      <c r="K2105">
        <v>203</v>
      </c>
      <c r="L2105">
        <v>2497000</v>
      </c>
      <c r="M2105" s="1">
        <v>46233</v>
      </c>
    </row>
    <row r="2106" spans="1:13" x14ac:dyDescent="0.2">
      <c r="A2106" t="s">
        <v>174</v>
      </c>
      <c r="B2106" s="1">
        <v>45046</v>
      </c>
      <c r="C2106" s="1">
        <v>45017</v>
      </c>
      <c r="D2106">
        <v>2</v>
      </c>
      <c r="E2106">
        <v>90</v>
      </c>
      <c r="F2106">
        <v>910000</v>
      </c>
      <c r="G2106">
        <v>1</v>
      </c>
      <c r="H2106">
        <v>45</v>
      </c>
      <c r="I2106">
        <v>455000</v>
      </c>
      <c r="J2106">
        <v>6</v>
      </c>
      <c r="K2106">
        <v>203</v>
      </c>
      <c r="L2106">
        <v>2497000</v>
      </c>
      <c r="M2106" s="1">
        <v>46233</v>
      </c>
    </row>
    <row r="2107" spans="1:13" x14ac:dyDescent="0.2">
      <c r="A2107" t="s">
        <v>174</v>
      </c>
      <c r="B2107" s="1">
        <v>45016</v>
      </c>
      <c r="C2107" s="1">
        <v>44986</v>
      </c>
      <c r="D2107">
        <v>2</v>
      </c>
      <c r="E2107">
        <v>90</v>
      </c>
      <c r="F2107">
        <v>910000</v>
      </c>
      <c r="G2107">
        <v>1</v>
      </c>
      <c r="H2107">
        <v>45</v>
      </c>
      <c r="I2107">
        <v>455000</v>
      </c>
      <c r="J2107">
        <v>6</v>
      </c>
      <c r="K2107">
        <v>203</v>
      </c>
      <c r="L2107">
        <v>2497000</v>
      </c>
      <c r="M2107" s="1">
        <v>46233</v>
      </c>
    </row>
    <row r="2108" spans="1:13" x14ac:dyDescent="0.2">
      <c r="A2108" t="s">
        <v>127</v>
      </c>
      <c r="B2108" s="1">
        <v>44439</v>
      </c>
      <c r="C2108" s="1">
        <v>44409</v>
      </c>
      <c r="D2108">
        <v>0</v>
      </c>
      <c r="E2108">
        <v>0</v>
      </c>
      <c r="F2108">
        <v>0</v>
      </c>
      <c r="G2108">
        <v>1</v>
      </c>
      <c r="H2108">
        <v>30</v>
      </c>
      <c r="I2108">
        <v>100000</v>
      </c>
      <c r="J2108">
        <v>30</v>
      </c>
      <c r="K2108">
        <v>206.90000000000003</v>
      </c>
      <c r="L2108">
        <v>1493993</v>
      </c>
      <c r="M2108" s="1">
        <v>46233</v>
      </c>
    </row>
    <row r="2109" spans="1:13" x14ac:dyDescent="0.2">
      <c r="A2109" t="s">
        <v>127</v>
      </c>
      <c r="B2109" s="1">
        <v>44377</v>
      </c>
      <c r="C2109" s="1">
        <v>44348</v>
      </c>
      <c r="D2109">
        <v>0</v>
      </c>
      <c r="E2109">
        <v>0</v>
      </c>
      <c r="F2109">
        <v>0</v>
      </c>
      <c r="G2109">
        <v>1</v>
      </c>
      <c r="H2109">
        <v>30</v>
      </c>
      <c r="I2109">
        <v>100000</v>
      </c>
      <c r="J2109">
        <v>30</v>
      </c>
      <c r="K2109">
        <v>206.90000000000003</v>
      </c>
      <c r="L2109">
        <v>1493993</v>
      </c>
      <c r="M2109" s="1">
        <v>46233</v>
      </c>
    </row>
    <row r="2110" spans="1:13" x14ac:dyDescent="0.2">
      <c r="A2110" t="s">
        <v>127</v>
      </c>
      <c r="B2110" s="1">
        <v>44865</v>
      </c>
      <c r="C2110" s="1">
        <v>44835</v>
      </c>
      <c r="D2110">
        <v>0</v>
      </c>
      <c r="E2110">
        <v>0</v>
      </c>
      <c r="F2110">
        <v>0</v>
      </c>
      <c r="G2110">
        <v>1</v>
      </c>
      <c r="H2110">
        <v>30</v>
      </c>
      <c r="I2110">
        <v>100000</v>
      </c>
      <c r="J2110">
        <v>30</v>
      </c>
      <c r="K2110">
        <v>206.90000000000003</v>
      </c>
      <c r="L2110">
        <v>1493993</v>
      </c>
      <c r="M2110" s="1">
        <v>46233</v>
      </c>
    </row>
    <row r="2111" spans="1:13" x14ac:dyDescent="0.2">
      <c r="A2111" t="s">
        <v>127</v>
      </c>
      <c r="B2111" s="1">
        <v>44742</v>
      </c>
      <c r="C2111" s="1">
        <v>44713</v>
      </c>
      <c r="D2111">
        <v>0</v>
      </c>
      <c r="E2111">
        <v>0</v>
      </c>
      <c r="F2111">
        <v>0</v>
      </c>
      <c r="G2111">
        <v>1</v>
      </c>
      <c r="H2111">
        <v>30</v>
      </c>
      <c r="I2111">
        <v>100000</v>
      </c>
      <c r="J2111">
        <v>30</v>
      </c>
      <c r="K2111">
        <v>206.90000000000003</v>
      </c>
      <c r="L2111">
        <v>1493993</v>
      </c>
      <c r="M2111" s="1">
        <v>46233</v>
      </c>
    </row>
    <row r="2112" spans="1:13" x14ac:dyDescent="0.2">
      <c r="A2112" t="s">
        <v>127</v>
      </c>
      <c r="B2112" s="1">
        <v>44347</v>
      </c>
      <c r="C2112" s="1">
        <v>44317</v>
      </c>
      <c r="D2112">
        <v>0</v>
      </c>
      <c r="E2112">
        <v>0</v>
      </c>
      <c r="F2112">
        <v>0</v>
      </c>
      <c r="G2112">
        <v>1</v>
      </c>
      <c r="H2112">
        <v>30</v>
      </c>
      <c r="I2112">
        <v>100000</v>
      </c>
      <c r="J2112">
        <v>30</v>
      </c>
      <c r="K2112">
        <v>206.90000000000003</v>
      </c>
      <c r="L2112">
        <v>1493993</v>
      </c>
      <c r="M2112" s="1">
        <v>46233</v>
      </c>
    </row>
    <row r="2113" spans="1:13" x14ac:dyDescent="0.2">
      <c r="A2113" t="s">
        <v>127</v>
      </c>
      <c r="B2113" s="1">
        <v>44712</v>
      </c>
      <c r="C2113" s="1">
        <v>44682</v>
      </c>
      <c r="D2113">
        <v>0</v>
      </c>
      <c r="E2113">
        <v>0</v>
      </c>
      <c r="F2113">
        <v>0</v>
      </c>
      <c r="G2113">
        <v>1</v>
      </c>
      <c r="H2113">
        <v>30</v>
      </c>
      <c r="I2113">
        <v>100000</v>
      </c>
      <c r="J2113">
        <v>30</v>
      </c>
      <c r="K2113">
        <v>206.90000000000003</v>
      </c>
      <c r="L2113">
        <v>1493993</v>
      </c>
      <c r="M2113" s="1">
        <v>46233</v>
      </c>
    </row>
    <row r="2114" spans="1:13" x14ac:dyDescent="0.2">
      <c r="A2114" t="s">
        <v>127</v>
      </c>
      <c r="B2114" s="1">
        <v>44804</v>
      </c>
      <c r="C2114" s="1">
        <v>44774</v>
      </c>
      <c r="D2114">
        <v>0</v>
      </c>
      <c r="E2114">
        <v>0</v>
      </c>
      <c r="F2114">
        <v>0</v>
      </c>
      <c r="G2114">
        <v>1</v>
      </c>
      <c r="H2114">
        <v>30</v>
      </c>
      <c r="I2114">
        <v>100000</v>
      </c>
      <c r="J2114">
        <v>30</v>
      </c>
      <c r="K2114">
        <v>206.90000000000003</v>
      </c>
      <c r="L2114">
        <v>1493993</v>
      </c>
      <c r="M2114" s="1">
        <v>46233</v>
      </c>
    </row>
    <row r="2115" spans="1:13" x14ac:dyDescent="0.2">
      <c r="A2115" t="s">
        <v>127</v>
      </c>
      <c r="B2115" s="1">
        <v>44408</v>
      </c>
      <c r="C2115" s="1">
        <v>44378</v>
      </c>
      <c r="D2115">
        <v>0</v>
      </c>
      <c r="E2115">
        <v>0</v>
      </c>
      <c r="F2115">
        <v>0</v>
      </c>
      <c r="G2115">
        <v>1</v>
      </c>
      <c r="H2115">
        <v>30</v>
      </c>
      <c r="I2115">
        <v>100000</v>
      </c>
      <c r="J2115">
        <v>30</v>
      </c>
      <c r="K2115">
        <v>206.90000000000003</v>
      </c>
      <c r="L2115">
        <v>1493993</v>
      </c>
      <c r="M2115" s="1">
        <v>46233</v>
      </c>
    </row>
    <row r="2116" spans="1:13" x14ac:dyDescent="0.2">
      <c r="A2116" t="s">
        <v>127</v>
      </c>
      <c r="B2116" s="1">
        <v>44592</v>
      </c>
      <c r="C2116" s="1">
        <v>44562</v>
      </c>
      <c r="D2116">
        <v>0</v>
      </c>
      <c r="E2116">
        <v>0</v>
      </c>
      <c r="F2116">
        <v>0</v>
      </c>
      <c r="G2116">
        <v>1</v>
      </c>
      <c r="H2116">
        <v>30</v>
      </c>
      <c r="I2116">
        <v>100000</v>
      </c>
      <c r="J2116">
        <v>30</v>
      </c>
      <c r="K2116">
        <v>206.90000000000003</v>
      </c>
      <c r="L2116">
        <v>1493993</v>
      </c>
      <c r="M2116" s="1">
        <v>46233</v>
      </c>
    </row>
    <row r="2117" spans="1:13" x14ac:dyDescent="0.2">
      <c r="A2117" t="s">
        <v>127</v>
      </c>
      <c r="B2117" s="1">
        <v>44561</v>
      </c>
      <c r="C2117" s="1">
        <v>44531</v>
      </c>
      <c r="D2117">
        <v>0</v>
      </c>
      <c r="E2117">
        <v>0</v>
      </c>
      <c r="F2117">
        <v>0</v>
      </c>
      <c r="G2117">
        <v>1</v>
      </c>
      <c r="H2117">
        <v>30</v>
      </c>
      <c r="I2117">
        <v>100000</v>
      </c>
      <c r="J2117">
        <v>30</v>
      </c>
      <c r="K2117">
        <v>206.90000000000003</v>
      </c>
      <c r="L2117">
        <v>1493993</v>
      </c>
      <c r="M2117" s="1">
        <v>46233</v>
      </c>
    </row>
    <row r="2118" spans="1:13" x14ac:dyDescent="0.2">
      <c r="A2118" t="s">
        <v>127</v>
      </c>
      <c r="B2118" s="1">
        <v>44316</v>
      </c>
      <c r="C2118" s="1">
        <v>44287</v>
      </c>
      <c r="D2118">
        <v>0</v>
      </c>
      <c r="E2118">
        <v>0</v>
      </c>
      <c r="F2118">
        <v>0</v>
      </c>
      <c r="G2118">
        <v>1</v>
      </c>
      <c r="H2118">
        <v>30</v>
      </c>
      <c r="I2118">
        <v>100000</v>
      </c>
      <c r="J2118">
        <v>30</v>
      </c>
      <c r="K2118">
        <v>206.90000000000003</v>
      </c>
      <c r="L2118">
        <v>1493993</v>
      </c>
      <c r="M2118" s="1">
        <v>46233</v>
      </c>
    </row>
    <row r="2119" spans="1:13" x14ac:dyDescent="0.2">
      <c r="A2119" t="s">
        <v>127</v>
      </c>
      <c r="B2119" s="1">
        <v>44469</v>
      </c>
      <c r="C2119" s="1">
        <v>44440</v>
      </c>
      <c r="D2119">
        <v>0</v>
      </c>
      <c r="E2119">
        <v>0</v>
      </c>
      <c r="F2119">
        <v>0</v>
      </c>
      <c r="G2119">
        <v>1</v>
      </c>
      <c r="H2119">
        <v>30</v>
      </c>
      <c r="I2119">
        <v>100000</v>
      </c>
      <c r="J2119">
        <v>30</v>
      </c>
      <c r="K2119">
        <v>206.90000000000003</v>
      </c>
      <c r="L2119">
        <v>1493993</v>
      </c>
      <c r="M2119" s="1">
        <v>46233</v>
      </c>
    </row>
    <row r="2120" spans="1:13" x14ac:dyDescent="0.2">
      <c r="A2120" t="s">
        <v>127</v>
      </c>
      <c r="B2120" s="1">
        <v>44227</v>
      </c>
      <c r="C2120" s="1">
        <v>44197</v>
      </c>
      <c r="D2120">
        <v>0</v>
      </c>
      <c r="E2120">
        <v>0</v>
      </c>
      <c r="F2120">
        <v>0</v>
      </c>
      <c r="G2120">
        <v>1</v>
      </c>
      <c r="H2120">
        <v>30</v>
      </c>
      <c r="I2120">
        <v>100000</v>
      </c>
      <c r="J2120">
        <v>30</v>
      </c>
      <c r="K2120">
        <v>206.90000000000003</v>
      </c>
      <c r="L2120">
        <v>1493993</v>
      </c>
      <c r="M2120" s="1">
        <v>46233</v>
      </c>
    </row>
    <row r="2121" spans="1:13" x14ac:dyDescent="0.2">
      <c r="A2121" t="s">
        <v>127</v>
      </c>
      <c r="B2121" s="1">
        <v>44651</v>
      </c>
      <c r="C2121" s="1">
        <v>44621</v>
      </c>
      <c r="D2121">
        <v>0</v>
      </c>
      <c r="E2121">
        <v>0</v>
      </c>
      <c r="F2121">
        <v>0</v>
      </c>
      <c r="G2121">
        <v>1</v>
      </c>
      <c r="H2121">
        <v>30</v>
      </c>
      <c r="I2121">
        <v>100000</v>
      </c>
      <c r="J2121">
        <v>30</v>
      </c>
      <c r="K2121">
        <v>206.90000000000003</v>
      </c>
      <c r="L2121">
        <v>1493993</v>
      </c>
      <c r="M2121" s="1">
        <v>46233</v>
      </c>
    </row>
    <row r="2122" spans="1:13" x14ac:dyDescent="0.2">
      <c r="A2122" t="s">
        <v>127</v>
      </c>
      <c r="B2122" s="1">
        <v>44834</v>
      </c>
      <c r="C2122" s="1">
        <v>44805</v>
      </c>
      <c r="D2122">
        <v>0</v>
      </c>
      <c r="E2122">
        <v>0</v>
      </c>
      <c r="F2122">
        <v>0</v>
      </c>
      <c r="G2122">
        <v>1</v>
      </c>
      <c r="H2122">
        <v>30</v>
      </c>
      <c r="I2122">
        <v>100000</v>
      </c>
      <c r="J2122">
        <v>30</v>
      </c>
      <c r="K2122">
        <v>206.90000000000003</v>
      </c>
      <c r="L2122">
        <v>1493993</v>
      </c>
      <c r="M2122" s="1">
        <v>46233</v>
      </c>
    </row>
    <row r="2123" spans="1:13" x14ac:dyDescent="0.2">
      <c r="A2123" t="s">
        <v>127</v>
      </c>
      <c r="B2123" s="1">
        <v>44620</v>
      </c>
      <c r="C2123" s="1">
        <v>44593</v>
      </c>
      <c r="D2123">
        <v>0</v>
      </c>
      <c r="E2123">
        <v>0</v>
      </c>
      <c r="F2123">
        <v>0</v>
      </c>
      <c r="G2123">
        <v>1</v>
      </c>
      <c r="H2123">
        <v>30</v>
      </c>
      <c r="I2123">
        <v>100000</v>
      </c>
      <c r="J2123">
        <v>30</v>
      </c>
      <c r="K2123">
        <v>206.90000000000003</v>
      </c>
      <c r="L2123">
        <v>1493993</v>
      </c>
      <c r="M2123" s="1">
        <v>46233</v>
      </c>
    </row>
    <row r="2124" spans="1:13" x14ac:dyDescent="0.2">
      <c r="A2124" t="s">
        <v>127</v>
      </c>
      <c r="B2124" s="1">
        <v>44681</v>
      </c>
      <c r="C2124" s="1">
        <v>44652</v>
      </c>
      <c r="D2124">
        <v>0</v>
      </c>
      <c r="E2124">
        <v>0</v>
      </c>
      <c r="F2124">
        <v>0</v>
      </c>
      <c r="G2124">
        <v>1</v>
      </c>
      <c r="H2124">
        <v>30</v>
      </c>
      <c r="I2124">
        <v>100000</v>
      </c>
      <c r="J2124">
        <v>30</v>
      </c>
      <c r="K2124">
        <v>206.90000000000003</v>
      </c>
      <c r="L2124">
        <v>1493993</v>
      </c>
      <c r="M2124" s="1">
        <v>46233</v>
      </c>
    </row>
    <row r="2125" spans="1:13" x14ac:dyDescent="0.2">
      <c r="A2125" t="s">
        <v>127</v>
      </c>
      <c r="B2125" s="1">
        <v>44500</v>
      </c>
      <c r="C2125" s="1">
        <v>44470</v>
      </c>
      <c r="D2125">
        <v>0</v>
      </c>
      <c r="E2125">
        <v>0</v>
      </c>
      <c r="F2125">
        <v>0</v>
      </c>
      <c r="G2125">
        <v>1</v>
      </c>
      <c r="H2125">
        <v>30</v>
      </c>
      <c r="I2125">
        <v>100000</v>
      </c>
      <c r="J2125">
        <v>30</v>
      </c>
      <c r="K2125">
        <v>206.90000000000003</v>
      </c>
      <c r="L2125">
        <v>1493993</v>
      </c>
      <c r="M2125" s="1">
        <v>46233</v>
      </c>
    </row>
    <row r="2126" spans="1:13" x14ac:dyDescent="0.2">
      <c r="A2126" t="s">
        <v>127</v>
      </c>
      <c r="B2126" s="1">
        <v>44530</v>
      </c>
      <c r="C2126" s="1">
        <v>44501</v>
      </c>
      <c r="D2126">
        <v>0</v>
      </c>
      <c r="E2126">
        <v>0</v>
      </c>
      <c r="F2126">
        <v>0</v>
      </c>
      <c r="G2126">
        <v>1</v>
      </c>
      <c r="H2126">
        <v>30</v>
      </c>
      <c r="I2126">
        <v>100000</v>
      </c>
      <c r="J2126">
        <v>30</v>
      </c>
      <c r="K2126">
        <v>206.90000000000003</v>
      </c>
      <c r="L2126">
        <v>1493993</v>
      </c>
      <c r="M2126" s="1">
        <v>46233</v>
      </c>
    </row>
    <row r="2127" spans="1:13" x14ac:dyDescent="0.2">
      <c r="A2127" t="s">
        <v>127</v>
      </c>
      <c r="B2127" s="1">
        <v>44773</v>
      </c>
      <c r="C2127" s="1">
        <v>44743</v>
      </c>
      <c r="D2127">
        <v>0</v>
      </c>
      <c r="E2127">
        <v>0</v>
      </c>
      <c r="F2127">
        <v>0</v>
      </c>
      <c r="G2127">
        <v>1</v>
      </c>
      <c r="H2127">
        <v>30</v>
      </c>
      <c r="I2127">
        <v>100000</v>
      </c>
      <c r="J2127">
        <v>30</v>
      </c>
      <c r="K2127">
        <v>206.90000000000003</v>
      </c>
      <c r="L2127">
        <v>1493993</v>
      </c>
      <c r="M2127" s="1">
        <v>46233</v>
      </c>
    </row>
    <row r="2128" spans="1:13" x14ac:dyDescent="0.2">
      <c r="A2128" t="s">
        <v>127</v>
      </c>
      <c r="B2128" s="1">
        <v>44255</v>
      </c>
      <c r="C2128" s="1">
        <v>44228</v>
      </c>
      <c r="D2128">
        <v>0</v>
      </c>
      <c r="E2128">
        <v>0</v>
      </c>
      <c r="F2128">
        <v>0</v>
      </c>
      <c r="G2128">
        <v>1</v>
      </c>
      <c r="H2128">
        <v>30</v>
      </c>
      <c r="I2128">
        <v>100000</v>
      </c>
      <c r="J2128">
        <v>30</v>
      </c>
      <c r="K2128">
        <v>206.90000000000003</v>
      </c>
      <c r="L2128">
        <v>1493993</v>
      </c>
      <c r="M2128" s="1">
        <v>46233</v>
      </c>
    </row>
    <row r="2129" spans="1:13" x14ac:dyDescent="0.2">
      <c r="A2129" t="s">
        <v>127</v>
      </c>
      <c r="B2129" s="1">
        <v>44286</v>
      </c>
      <c r="C2129" s="1">
        <v>44256</v>
      </c>
      <c r="D2129">
        <v>0</v>
      </c>
      <c r="E2129">
        <v>0</v>
      </c>
      <c r="F2129">
        <v>0</v>
      </c>
      <c r="G2129">
        <v>1</v>
      </c>
      <c r="H2129">
        <v>30</v>
      </c>
      <c r="I2129">
        <v>100000</v>
      </c>
      <c r="J2129">
        <v>30</v>
      </c>
      <c r="K2129">
        <v>206.90000000000003</v>
      </c>
      <c r="L2129">
        <v>1493993</v>
      </c>
      <c r="M2129" s="1">
        <v>46233</v>
      </c>
    </row>
    <row r="2130" spans="1:13" x14ac:dyDescent="0.2">
      <c r="A2130" t="s">
        <v>33</v>
      </c>
      <c r="B2130" s="1">
        <v>45138</v>
      </c>
      <c r="C2130" s="1">
        <v>45108</v>
      </c>
      <c r="D2130">
        <v>0</v>
      </c>
      <c r="E2130">
        <v>0</v>
      </c>
      <c r="F2130">
        <v>0</v>
      </c>
      <c r="G2130">
        <v>1</v>
      </c>
      <c r="H2130">
        <v>6</v>
      </c>
      <c r="I2130">
        <v>35000</v>
      </c>
      <c r="J2130">
        <v>36</v>
      </c>
      <c r="K2130">
        <v>214.38899999999998</v>
      </c>
      <c r="L2130">
        <v>3581316</v>
      </c>
      <c r="M2130" s="1">
        <v>46233</v>
      </c>
    </row>
    <row r="2131" spans="1:13" x14ac:dyDescent="0.2">
      <c r="A2131" t="s">
        <v>33</v>
      </c>
      <c r="B2131" s="1">
        <v>45260</v>
      </c>
      <c r="C2131" s="1">
        <v>45231</v>
      </c>
      <c r="D2131">
        <v>0</v>
      </c>
      <c r="E2131">
        <v>0</v>
      </c>
      <c r="F2131">
        <v>0</v>
      </c>
      <c r="G2131">
        <v>1</v>
      </c>
      <c r="H2131">
        <v>6</v>
      </c>
      <c r="I2131">
        <v>35000</v>
      </c>
      <c r="J2131">
        <v>36</v>
      </c>
      <c r="K2131">
        <v>214.38899999999998</v>
      </c>
      <c r="L2131">
        <v>3581316</v>
      </c>
      <c r="M2131" s="1">
        <v>46233</v>
      </c>
    </row>
    <row r="2132" spans="1:13" x14ac:dyDescent="0.2">
      <c r="A2132" t="s">
        <v>33</v>
      </c>
      <c r="B2132" s="1">
        <v>45291</v>
      </c>
      <c r="C2132" s="1">
        <v>45261</v>
      </c>
      <c r="D2132">
        <v>0</v>
      </c>
      <c r="E2132">
        <v>0</v>
      </c>
      <c r="F2132">
        <v>0</v>
      </c>
      <c r="G2132">
        <v>1</v>
      </c>
      <c r="H2132">
        <v>6</v>
      </c>
      <c r="I2132">
        <v>35000</v>
      </c>
      <c r="J2132">
        <v>36</v>
      </c>
      <c r="K2132">
        <v>214.38899999999998</v>
      </c>
      <c r="L2132">
        <v>3581316</v>
      </c>
      <c r="M2132" s="1">
        <v>46233</v>
      </c>
    </row>
    <row r="2133" spans="1:13" x14ac:dyDescent="0.2">
      <c r="A2133" t="s">
        <v>33</v>
      </c>
      <c r="B2133" s="1">
        <v>45169</v>
      </c>
      <c r="C2133" s="1">
        <v>45139</v>
      </c>
      <c r="D2133">
        <v>0</v>
      </c>
      <c r="E2133">
        <v>0</v>
      </c>
      <c r="F2133">
        <v>0</v>
      </c>
      <c r="G2133">
        <v>1</v>
      </c>
      <c r="H2133">
        <v>6</v>
      </c>
      <c r="I2133">
        <v>35000</v>
      </c>
      <c r="J2133">
        <v>36</v>
      </c>
      <c r="K2133">
        <v>214.38899999999998</v>
      </c>
      <c r="L2133">
        <v>3581316</v>
      </c>
      <c r="M2133" s="1">
        <v>46233</v>
      </c>
    </row>
    <row r="2134" spans="1:13" x14ac:dyDescent="0.2">
      <c r="A2134" t="s">
        <v>33</v>
      </c>
      <c r="B2134" s="1">
        <v>45230</v>
      </c>
      <c r="C2134" s="1">
        <v>45200</v>
      </c>
      <c r="D2134">
        <v>0</v>
      </c>
      <c r="E2134">
        <v>0</v>
      </c>
      <c r="F2134">
        <v>0</v>
      </c>
      <c r="G2134">
        <v>1</v>
      </c>
      <c r="H2134">
        <v>6</v>
      </c>
      <c r="I2134">
        <v>35000</v>
      </c>
      <c r="J2134">
        <v>36</v>
      </c>
      <c r="K2134">
        <v>214.38899999999998</v>
      </c>
      <c r="L2134">
        <v>3581316</v>
      </c>
      <c r="M2134" s="1">
        <v>46233</v>
      </c>
    </row>
    <row r="2135" spans="1:13" x14ac:dyDescent="0.2">
      <c r="A2135" t="s">
        <v>33</v>
      </c>
      <c r="B2135" s="1">
        <v>45199</v>
      </c>
      <c r="C2135" s="1">
        <v>45170</v>
      </c>
      <c r="D2135">
        <v>0</v>
      </c>
      <c r="E2135">
        <v>0</v>
      </c>
      <c r="F2135">
        <v>0</v>
      </c>
      <c r="G2135">
        <v>1</v>
      </c>
      <c r="H2135">
        <v>6</v>
      </c>
      <c r="I2135">
        <v>35000</v>
      </c>
      <c r="J2135">
        <v>36</v>
      </c>
      <c r="K2135">
        <v>214.38899999999998</v>
      </c>
      <c r="L2135">
        <v>3581316</v>
      </c>
      <c r="M2135" s="1">
        <v>46233</v>
      </c>
    </row>
    <row r="2136" spans="1:13" x14ac:dyDescent="0.2">
      <c r="A2136" t="s">
        <v>117</v>
      </c>
      <c r="B2136" s="1">
        <v>44286</v>
      </c>
      <c r="C2136" s="1">
        <v>44256</v>
      </c>
      <c r="D2136">
        <v>3</v>
      </c>
      <c r="E2136">
        <v>140</v>
      </c>
      <c r="F2136">
        <v>1010000</v>
      </c>
      <c r="G2136">
        <v>1</v>
      </c>
      <c r="H2136">
        <v>45</v>
      </c>
      <c r="I2136">
        <v>485000</v>
      </c>
      <c r="J2136">
        <v>11</v>
      </c>
      <c r="K2136">
        <v>229.03</v>
      </c>
      <c r="L2136">
        <v>1375058</v>
      </c>
      <c r="M2136" s="1">
        <v>46233</v>
      </c>
    </row>
    <row r="2137" spans="1:13" x14ac:dyDescent="0.2">
      <c r="A2137" t="s">
        <v>117</v>
      </c>
      <c r="B2137" s="1">
        <v>44316</v>
      </c>
      <c r="C2137" s="1">
        <v>44287</v>
      </c>
      <c r="D2137">
        <v>3</v>
      </c>
      <c r="E2137">
        <v>140</v>
      </c>
      <c r="F2137">
        <v>1010000</v>
      </c>
      <c r="G2137">
        <v>1</v>
      </c>
      <c r="H2137">
        <v>45</v>
      </c>
      <c r="I2137">
        <v>485000</v>
      </c>
      <c r="J2137">
        <v>11</v>
      </c>
      <c r="K2137">
        <v>229.03</v>
      </c>
      <c r="L2137">
        <v>1375058</v>
      </c>
      <c r="M2137" s="1">
        <v>46233</v>
      </c>
    </row>
    <row r="2138" spans="1:13" x14ac:dyDescent="0.2">
      <c r="A2138" t="s">
        <v>127</v>
      </c>
      <c r="B2138" s="1">
        <v>45596</v>
      </c>
      <c r="C2138" s="1">
        <v>45566</v>
      </c>
      <c r="D2138">
        <v>0</v>
      </c>
      <c r="E2138">
        <v>0</v>
      </c>
      <c r="F2138">
        <v>0</v>
      </c>
      <c r="G2138">
        <v>1</v>
      </c>
      <c r="H2138">
        <v>42.48</v>
      </c>
      <c r="I2138">
        <v>0</v>
      </c>
      <c r="J2138">
        <v>31</v>
      </c>
      <c r="K2138">
        <v>236.90000000000003</v>
      </c>
      <c r="L2138">
        <v>1593993</v>
      </c>
      <c r="M2138" s="1">
        <v>46233</v>
      </c>
    </row>
    <row r="2139" spans="1:13" x14ac:dyDescent="0.2">
      <c r="A2139" t="s">
        <v>127</v>
      </c>
      <c r="B2139" s="1">
        <v>45688</v>
      </c>
      <c r="C2139" s="1">
        <v>45658</v>
      </c>
      <c r="D2139">
        <v>0</v>
      </c>
      <c r="E2139">
        <v>0</v>
      </c>
      <c r="F2139">
        <v>0</v>
      </c>
      <c r="G2139">
        <v>1</v>
      </c>
      <c r="H2139">
        <v>42.48</v>
      </c>
      <c r="I2139">
        <v>0</v>
      </c>
      <c r="J2139">
        <v>31</v>
      </c>
      <c r="K2139">
        <v>236.90000000000003</v>
      </c>
      <c r="L2139">
        <v>1593993</v>
      </c>
      <c r="M2139" s="1">
        <v>46233</v>
      </c>
    </row>
    <row r="2140" spans="1:13" x14ac:dyDescent="0.2">
      <c r="A2140" t="s">
        <v>127</v>
      </c>
      <c r="B2140" s="1">
        <v>45626</v>
      </c>
      <c r="C2140" s="1">
        <v>45597</v>
      </c>
      <c r="D2140">
        <v>0</v>
      </c>
      <c r="E2140">
        <v>0</v>
      </c>
      <c r="F2140">
        <v>0</v>
      </c>
      <c r="G2140">
        <v>1</v>
      </c>
      <c r="H2140">
        <v>42.48</v>
      </c>
      <c r="I2140">
        <v>0</v>
      </c>
      <c r="J2140">
        <v>31</v>
      </c>
      <c r="K2140">
        <v>236.90000000000003</v>
      </c>
      <c r="L2140">
        <v>1593993</v>
      </c>
      <c r="M2140" s="1">
        <v>46233</v>
      </c>
    </row>
    <row r="2141" spans="1:13" x14ac:dyDescent="0.2">
      <c r="A2141" t="s">
        <v>127</v>
      </c>
      <c r="B2141" s="1">
        <v>45657</v>
      </c>
      <c r="C2141" s="1">
        <v>45627</v>
      </c>
      <c r="D2141">
        <v>0</v>
      </c>
      <c r="E2141">
        <v>0</v>
      </c>
      <c r="F2141">
        <v>0</v>
      </c>
      <c r="G2141">
        <v>1</v>
      </c>
      <c r="H2141">
        <v>42.48</v>
      </c>
      <c r="I2141">
        <v>0</v>
      </c>
      <c r="J2141">
        <v>31</v>
      </c>
      <c r="K2141">
        <v>236.90000000000003</v>
      </c>
      <c r="L2141">
        <v>1593993</v>
      </c>
      <c r="M2141" s="1">
        <v>46233</v>
      </c>
    </row>
    <row r="2142" spans="1:13" x14ac:dyDescent="0.2">
      <c r="A2142" t="s">
        <v>118</v>
      </c>
      <c r="B2142" s="1">
        <v>44469</v>
      </c>
      <c r="C2142" s="1">
        <v>44440</v>
      </c>
      <c r="D2142">
        <v>2</v>
      </c>
      <c r="E2142">
        <v>19.12</v>
      </c>
      <c r="F2142">
        <v>548100</v>
      </c>
      <c r="G2142">
        <v>1</v>
      </c>
      <c r="H2142">
        <v>74.84</v>
      </c>
      <c r="I2142">
        <v>273150</v>
      </c>
      <c r="J2142">
        <v>18</v>
      </c>
      <c r="K2142">
        <v>247.98999999999998</v>
      </c>
      <c r="L2142">
        <v>968382</v>
      </c>
      <c r="M2142" s="1">
        <v>46233</v>
      </c>
    </row>
    <row r="2143" spans="1:13" x14ac:dyDescent="0.2">
      <c r="A2143" t="s">
        <v>118</v>
      </c>
      <c r="B2143" s="1">
        <v>44408</v>
      </c>
      <c r="C2143" s="1">
        <v>44378</v>
      </c>
      <c r="D2143">
        <v>2</v>
      </c>
      <c r="E2143">
        <v>19.12</v>
      </c>
      <c r="F2143">
        <v>548100</v>
      </c>
      <c r="G2143">
        <v>1</v>
      </c>
      <c r="H2143">
        <v>74.84</v>
      </c>
      <c r="I2143">
        <v>273150</v>
      </c>
      <c r="J2143">
        <v>18</v>
      </c>
      <c r="K2143">
        <v>247.98999999999998</v>
      </c>
      <c r="L2143">
        <v>968382</v>
      </c>
      <c r="M2143" s="1">
        <v>46233</v>
      </c>
    </row>
    <row r="2144" spans="1:13" x14ac:dyDescent="0.2">
      <c r="A2144" t="s">
        <v>118</v>
      </c>
      <c r="B2144" s="1">
        <v>44500</v>
      </c>
      <c r="C2144" s="1">
        <v>44470</v>
      </c>
      <c r="D2144">
        <v>2</v>
      </c>
      <c r="E2144">
        <v>19.12</v>
      </c>
      <c r="F2144">
        <v>548100</v>
      </c>
      <c r="G2144">
        <v>1</v>
      </c>
      <c r="H2144">
        <v>74.84</v>
      </c>
      <c r="I2144">
        <v>273150</v>
      </c>
      <c r="J2144">
        <v>18</v>
      </c>
      <c r="K2144">
        <v>247.98999999999998</v>
      </c>
      <c r="L2144">
        <v>968382</v>
      </c>
      <c r="M2144" s="1">
        <v>46233</v>
      </c>
    </row>
    <row r="2145" spans="1:13" x14ac:dyDescent="0.2">
      <c r="A2145" t="s">
        <v>118</v>
      </c>
      <c r="B2145" s="1">
        <v>44439</v>
      </c>
      <c r="C2145" s="1">
        <v>44409</v>
      </c>
      <c r="D2145">
        <v>2</v>
      </c>
      <c r="E2145">
        <v>19.12</v>
      </c>
      <c r="F2145">
        <v>548100</v>
      </c>
      <c r="G2145">
        <v>1</v>
      </c>
      <c r="H2145">
        <v>74.84</v>
      </c>
      <c r="I2145">
        <v>273150</v>
      </c>
      <c r="J2145">
        <v>18</v>
      </c>
      <c r="K2145">
        <v>247.98999999999998</v>
      </c>
      <c r="L2145">
        <v>968382</v>
      </c>
      <c r="M2145" s="1">
        <v>46233</v>
      </c>
    </row>
    <row r="2146" spans="1:13" x14ac:dyDescent="0.2">
      <c r="A2146" t="s">
        <v>118</v>
      </c>
      <c r="B2146" s="1">
        <v>44530</v>
      </c>
      <c r="C2146" s="1">
        <v>44501</v>
      </c>
      <c r="D2146">
        <v>1</v>
      </c>
      <c r="E2146">
        <v>9.56</v>
      </c>
      <c r="F2146">
        <v>275000</v>
      </c>
      <c r="G2146">
        <v>1</v>
      </c>
      <c r="H2146">
        <v>74.84</v>
      </c>
      <c r="I2146">
        <v>273150</v>
      </c>
      <c r="J2146">
        <v>19</v>
      </c>
      <c r="K2146">
        <v>257.54999999999995</v>
      </c>
      <c r="L2146">
        <v>1241482</v>
      </c>
      <c r="M2146" s="1">
        <v>46233</v>
      </c>
    </row>
    <row r="2147" spans="1:13" x14ac:dyDescent="0.2">
      <c r="A2147" t="s">
        <v>118</v>
      </c>
      <c r="B2147" s="1">
        <v>44773</v>
      </c>
      <c r="C2147" s="1">
        <v>44743</v>
      </c>
      <c r="D2147">
        <v>1</v>
      </c>
      <c r="E2147">
        <v>9.56</v>
      </c>
      <c r="F2147">
        <v>275000</v>
      </c>
      <c r="G2147">
        <v>1</v>
      </c>
      <c r="H2147">
        <v>74.84</v>
      </c>
      <c r="I2147">
        <v>273150</v>
      </c>
      <c r="J2147">
        <v>19</v>
      </c>
      <c r="K2147">
        <v>257.54999999999995</v>
      </c>
      <c r="L2147">
        <v>1241482</v>
      </c>
      <c r="M2147" s="1">
        <v>46233</v>
      </c>
    </row>
    <row r="2148" spans="1:13" x14ac:dyDescent="0.2">
      <c r="A2148" t="s">
        <v>118</v>
      </c>
      <c r="B2148" s="1">
        <v>44651</v>
      </c>
      <c r="C2148" s="1">
        <v>44621</v>
      </c>
      <c r="D2148">
        <v>1</v>
      </c>
      <c r="E2148">
        <v>9.56</v>
      </c>
      <c r="F2148">
        <v>275000</v>
      </c>
      <c r="G2148">
        <v>1</v>
      </c>
      <c r="H2148">
        <v>74.84</v>
      </c>
      <c r="I2148">
        <v>273150</v>
      </c>
      <c r="J2148">
        <v>19</v>
      </c>
      <c r="K2148">
        <v>257.54999999999995</v>
      </c>
      <c r="L2148">
        <v>1241482</v>
      </c>
      <c r="M2148" s="1">
        <v>46233</v>
      </c>
    </row>
    <row r="2149" spans="1:13" x14ac:dyDescent="0.2">
      <c r="A2149" t="s">
        <v>118</v>
      </c>
      <c r="B2149" s="1">
        <v>44561</v>
      </c>
      <c r="C2149" s="1">
        <v>44531</v>
      </c>
      <c r="D2149">
        <v>1</v>
      </c>
      <c r="E2149">
        <v>9.56</v>
      </c>
      <c r="F2149">
        <v>275000</v>
      </c>
      <c r="G2149">
        <v>1</v>
      </c>
      <c r="H2149">
        <v>74.84</v>
      </c>
      <c r="I2149">
        <v>273150</v>
      </c>
      <c r="J2149">
        <v>19</v>
      </c>
      <c r="K2149">
        <v>257.54999999999995</v>
      </c>
      <c r="L2149">
        <v>1241482</v>
      </c>
      <c r="M2149" s="1">
        <v>46233</v>
      </c>
    </row>
    <row r="2150" spans="1:13" x14ac:dyDescent="0.2">
      <c r="A2150" t="s">
        <v>118</v>
      </c>
      <c r="B2150" s="1">
        <v>44804</v>
      </c>
      <c r="C2150" s="1">
        <v>44774</v>
      </c>
      <c r="D2150">
        <v>1</v>
      </c>
      <c r="E2150">
        <v>9.56</v>
      </c>
      <c r="F2150">
        <v>275000</v>
      </c>
      <c r="G2150">
        <v>1</v>
      </c>
      <c r="H2150">
        <v>74.84</v>
      </c>
      <c r="I2150">
        <v>273150</v>
      </c>
      <c r="J2150">
        <v>19</v>
      </c>
      <c r="K2150">
        <v>257.54999999999995</v>
      </c>
      <c r="L2150">
        <v>1241482</v>
      </c>
      <c r="M2150" s="1">
        <v>46233</v>
      </c>
    </row>
    <row r="2151" spans="1:13" x14ac:dyDescent="0.2">
      <c r="A2151" t="s">
        <v>118</v>
      </c>
      <c r="B2151" s="1">
        <v>44681</v>
      </c>
      <c r="C2151" s="1">
        <v>44652</v>
      </c>
      <c r="D2151">
        <v>1</v>
      </c>
      <c r="E2151">
        <v>9.56</v>
      </c>
      <c r="F2151">
        <v>275000</v>
      </c>
      <c r="G2151">
        <v>1</v>
      </c>
      <c r="H2151">
        <v>74.84</v>
      </c>
      <c r="I2151">
        <v>273150</v>
      </c>
      <c r="J2151">
        <v>19</v>
      </c>
      <c r="K2151">
        <v>257.54999999999995</v>
      </c>
      <c r="L2151">
        <v>1241482</v>
      </c>
      <c r="M2151" s="1">
        <v>46233</v>
      </c>
    </row>
    <row r="2152" spans="1:13" x14ac:dyDescent="0.2">
      <c r="A2152" t="s">
        <v>118</v>
      </c>
      <c r="B2152" s="1">
        <v>44712</v>
      </c>
      <c r="C2152" s="1">
        <v>44682</v>
      </c>
      <c r="D2152">
        <v>1</v>
      </c>
      <c r="E2152">
        <v>9.56</v>
      </c>
      <c r="F2152">
        <v>275000</v>
      </c>
      <c r="G2152">
        <v>1</v>
      </c>
      <c r="H2152">
        <v>74.84</v>
      </c>
      <c r="I2152">
        <v>273150</v>
      </c>
      <c r="J2152">
        <v>19</v>
      </c>
      <c r="K2152">
        <v>257.54999999999995</v>
      </c>
      <c r="L2152">
        <v>1241482</v>
      </c>
      <c r="M2152" s="1">
        <v>46233</v>
      </c>
    </row>
    <row r="2153" spans="1:13" x14ac:dyDescent="0.2">
      <c r="A2153" t="s">
        <v>118</v>
      </c>
      <c r="B2153" s="1">
        <v>44834</v>
      </c>
      <c r="C2153" s="1">
        <v>44805</v>
      </c>
      <c r="D2153">
        <v>1</v>
      </c>
      <c r="E2153">
        <v>9.56</v>
      </c>
      <c r="F2153">
        <v>275000</v>
      </c>
      <c r="G2153">
        <v>1</v>
      </c>
      <c r="H2153">
        <v>74.84</v>
      </c>
      <c r="I2153">
        <v>273150</v>
      </c>
      <c r="J2153">
        <v>19</v>
      </c>
      <c r="K2153">
        <v>257.54999999999995</v>
      </c>
      <c r="L2153">
        <v>1241482</v>
      </c>
      <c r="M2153" s="1">
        <v>46233</v>
      </c>
    </row>
    <row r="2154" spans="1:13" x14ac:dyDescent="0.2">
      <c r="A2154" t="s">
        <v>118</v>
      </c>
      <c r="B2154" s="1">
        <v>44620</v>
      </c>
      <c r="C2154" s="1">
        <v>44593</v>
      </c>
      <c r="D2154">
        <v>1</v>
      </c>
      <c r="E2154">
        <v>9.56</v>
      </c>
      <c r="F2154">
        <v>275000</v>
      </c>
      <c r="G2154">
        <v>1</v>
      </c>
      <c r="H2154">
        <v>74.84</v>
      </c>
      <c r="I2154">
        <v>273150</v>
      </c>
      <c r="J2154">
        <v>19</v>
      </c>
      <c r="K2154">
        <v>257.54999999999995</v>
      </c>
      <c r="L2154">
        <v>1241482</v>
      </c>
      <c r="M2154" s="1">
        <v>46233</v>
      </c>
    </row>
    <row r="2155" spans="1:13" x14ac:dyDescent="0.2">
      <c r="A2155" t="s">
        <v>118</v>
      </c>
      <c r="B2155" s="1">
        <v>44592</v>
      </c>
      <c r="C2155" s="1">
        <v>44562</v>
      </c>
      <c r="D2155">
        <v>1</v>
      </c>
      <c r="E2155">
        <v>9.56</v>
      </c>
      <c r="F2155">
        <v>275000</v>
      </c>
      <c r="G2155">
        <v>1</v>
      </c>
      <c r="H2155">
        <v>74.84</v>
      </c>
      <c r="I2155">
        <v>273150</v>
      </c>
      <c r="J2155">
        <v>19</v>
      </c>
      <c r="K2155">
        <v>257.54999999999995</v>
      </c>
      <c r="L2155">
        <v>1241482</v>
      </c>
      <c r="M2155" s="1">
        <v>46233</v>
      </c>
    </row>
    <row r="2156" spans="1:13" x14ac:dyDescent="0.2">
      <c r="A2156" t="s">
        <v>118</v>
      </c>
      <c r="B2156" s="1">
        <v>44742</v>
      </c>
      <c r="C2156" s="1">
        <v>44713</v>
      </c>
      <c r="D2156">
        <v>1</v>
      </c>
      <c r="E2156">
        <v>9.56</v>
      </c>
      <c r="F2156">
        <v>275000</v>
      </c>
      <c r="G2156">
        <v>1</v>
      </c>
      <c r="H2156">
        <v>74.84</v>
      </c>
      <c r="I2156">
        <v>273150</v>
      </c>
      <c r="J2156">
        <v>19</v>
      </c>
      <c r="K2156">
        <v>257.54999999999995</v>
      </c>
      <c r="L2156">
        <v>1241482</v>
      </c>
      <c r="M2156" s="1">
        <v>46233</v>
      </c>
    </row>
    <row r="2157" spans="1:13" x14ac:dyDescent="0.2">
      <c r="A2157" t="s">
        <v>118</v>
      </c>
      <c r="B2157" s="1">
        <v>45412</v>
      </c>
      <c r="C2157" s="1">
        <v>45383</v>
      </c>
      <c r="D2157">
        <v>2</v>
      </c>
      <c r="E2157">
        <v>107.29</v>
      </c>
      <c r="F2157">
        <v>445950</v>
      </c>
      <c r="G2157">
        <v>1</v>
      </c>
      <c r="H2157">
        <v>100</v>
      </c>
      <c r="I2157">
        <v>325000</v>
      </c>
      <c r="J2157">
        <v>20</v>
      </c>
      <c r="K2157">
        <v>267.10999999999996</v>
      </c>
      <c r="L2157">
        <v>1516482</v>
      </c>
      <c r="M2157" s="1">
        <v>46233</v>
      </c>
    </row>
    <row r="2158" spans="1:13" x14ac:dyDescent="0.2">
      <c r="A2158" t="s">
        <v>118</v>
      </c>
      <c r="B2158" s="1">
        <v>45473</v>
      </c>
      <c r="C2158" s="1">
        <v>45444</v>
      </c>
      <c r="D2158">
        <v>2</v>
      </c>
      <c r="E2158">
        <v>107.29</v>
      </c>
      <c r="F2158">
        <v>445950</v>
      </c>
      <c r="G2158">
        <v>1</v>
      </c>
      <c r="H2158">
        <v>100</v>
      </c>
      <c r="I2158">
        <v>325000</v>
      </c>
      <c r="J2158">
        <v>20</v>
      </c>
      <c r="K2158">
        <v>267.10999999999996</v>
      </c>
      <c r="L2158">
        <v>1516482</v>
      </c>
      <c r="M2158" s="1">
        <v>46233</v>
      </c>
    </row>
    <row r="2159" spans="1:13" x14ac:dyDescent="0.2">
      <c r="A2159" t="s">
        <v>118</v>
      </c>
      <c r="B2159" s="1">
        <v>45443</v>
      </c>
      <c r="C2159" s="1">
        <v>45413</v>
      </c>
      <c r="D2159">
        <v>2</v>
      </c>
      <c r="E2159">
        <v>107.29</v>
      </c>
      <c r="F2159">
        <v>445950</v>
      </c>
      <c r="G2159">
        <v>1</v>
      </c>
      <c r="H2159">
        <v>100</v>
      </c>
      <c r="I2159">
        <v>325000</v>
      </c>
      <c r="J2159">
        <v>20</v>
      </c>
      <c r="K2159">
        <v>267.10999999999996</v>
      </c>
      <c r="L2159">
        <v>1516482</v>
      </c>
      <c r="M2159" s="1">
        <v>46233</v>
      </c>
    </row>
    <row r="2160" spans="1:13" x14ac:dyDescent="0.2">
      <c r="A2160" t="s">
        <v>174</v>
      </c>
      <c r="B2160" s="1">
        <v>45626</v>
      </c>
      <c r="C2160" s="1">
        <v>45597</v>
      </c>
      <c r="D2160">
        <v>2</v>
      </c>
      <c r="E2160">
        <v>115</v>
      </c>
      <c r="F2160">
        <v>830000</v>
      </c>
      <c r="G2160">
        <v>1</v>
      </c>
      <c r="H2160">
        <v>10</v>
      </c>
      <c r="I2160">
        <v>90301</v>
      </c>
      <c r="J2160">
        <v>8</v>
      </c>
      <c r="K2160">
        <v>293</v>
      </c>
      <c r="L2160">
        <v>3407000</v>
      </c>
      <c r="M2160" s="1">
        <v>46233</v>
      </c>
    </row>
    <row r="2161" spans="1:13" x14ac:dyDescent="0.2">
      <c r="A2161" t="s">
        <v>174</v>
      </c>
      <c r="B2161" s="1">
        <v>45473</v>
      </c>
      <c r="C2161" s="1">
        <v>45444</v>
      </c>
      <c r="D2161">
        <v>1</v>
      </c>
      <c r="E2161">
        <v>45</v>
      </c>
      <c r="F2161">
        <v>455000</v>
      </c>
      <c r="G2161">
        <v>1</v>
      </c>
      <c r="H2161">
        <v>10</v>
      </c>
      <c r="I2161">
        <v>90301</v>
      </c>
      <c r="J2161">
        <v>8</v>
      </c>
      <c r="K2161">
        <v>293</v>
      </c>
      <c r="L2161">
        <v>3407000</v>
      </c>
      <c r="M2161" s="1">
        <v>46233</v>
      </c>
    </row>
    <row r="2162" spans="1:13" x14ac:dyDescent="0.2">
      <c r="A2162" t="s">
        <v>174</v>
      </c>
      <c r="B2162" s="1">
        <v>45504</v>
      </c>
      <c r="C2162" s="1">
        <v>45474</v>
      </c>
      <c r="D2162">
        <v>1</v>
      </c>
      <c r="E2162">
        <v>45</v>
      </c>
      <c r="F2162">
        <v>455000</v>
      </c>
      <c r="G2162">
        <v>1</v>
      </c>
      <c r="H2162">
        <v>10</v>
      </c>
      <c r="I2162">
        <v>90301</v>
      </c>
      <c r="J2162">
        <v>8</v>
      </c>
      <c r="K2162">
        <v>293</v>
      </c>
      <c r="L2162">
        <v>3407000</v>
      </c>
      <c r="M2162" s="1">
        <v>46233</v>
      </c>
    </row>
    <row r="2163" spans="1:13" x14ac:dyDescent="0.2">
      <c r="A2163" t="s">
        <v>174</v>
      </c>
      <c r="B2163" s="1">
        <v>45657</v>
      </c>
      <c r="C2163" s="1">
        <v>45627</v>
      </c>
      <c r="D2163">
        <v>2</v>
      </c>
      <c r="E2163">
        <v>115</v>
      </c>
      <c r="F2163">
        <v>830000</v>
      </c>
      <c r="G2163">
        <v>1</v>
      </c>
      <c r="H2163">
        <v>10</v>
      </c>
      <c r="I2163">
        <v>90301</v>
      </c>
      <c r="J2163">
        <v>8</v>
      </c>
      <c r="K2163">
        <v>293</v>
      </c>
      <c r="L2163">
        <v>3407000</v>
      </c>
      <c r="M2163" s="1">
        <v>46233</v>
      </c>
    </row>
    <row r="2164" spans="1:13" x14ac:dyDescent="0.2">
      <c r="A2164" t="s">
        <v>174</v>
      </c>
      <c r="B2164" s="1">
        <v>45535</v>
      </c>
      <c r="C2164" s="1">
        <v>45505</v>
      </c>
      <c r="D2164">
        <v>1</v>
      </c>
      <c r="E2164">
        <v>45</v>
      </c>
      <c r="F2164">
        <v>455000</v>
      </c>
      <c r="G2164">
        <v>1</v>
      </c>
      <c r="H2164">
        <v>10</v>
      </c>
      <c r="I2164">
        <v>90301</v>
      </c>
      <c r="J2164">
        <v>8</v>
      </c>
      <c r="K2164">
        <v>293</v>
      </c>
      <c r="L2164">
        <v>3407000</v>
      </c>
      <c r="M2164" s="1">
        <v>46233</v>
      </c>
    </row>
    <row r="2165" spans="1:13" x14ac:dyDescent="0.2">
      <c r="A2165" t="s">
        <v>174</v>
      </c>
      <c r="B2165" s="1">
        <v>45596</v>
      </c>
      <c r="C2165" s="1">
        <v>45566</v>
      </c>
      <c r="D2165">
        <v>1</v>
      </c>
      <c r="E2165">
        <v>45</v>
      </c>
      <c r="F2165">
        <v>455000</v>
      </c>
      <c r="G2165">
        <v>1</v>
      </c>
      <c r="H2165">
        <v>10</v>
      </c>
      <c r="I2165">
        <v>90301</v>
      </c>
      <c r="J2165">
        <v>8</v>
      </c>
      <c r="K2165">
        <v>293</v>
      </c>
      <c r="L2165">
        <v>3407000</v>
      </c>
      <c r="M2165" s="1">
        <v>46233</v>
      </c>
    </row>
    <row r="2166" spans="1:13" x14ac:dyDescent="0.2">
      <c r="A2166" t="s">
        <v>174</v>
      </c>
      <c r="B2166" s="1">
        <v>45565</v>
      </c>
      <c r="C2166" s="1">
        <v>45536</v>
      </c>
      <c r="D2166">
        <v>1</v>
      </c>
      <c r="E2166">
        <v>45</v>
      </c>
      <c r="F2166">
        <v>455000</v>
      </c>
      <c r="G2166">
        <v>1</v>
      </c>
      <c r="H2166">
        <v>10</v>
      </c>
      <c r="I2166">
        <v>90301</v>
      </c>
      <c r="J2166">
        <v>8</v>
      </c>
      <c r="K2166">
        <v>293</v>
      </c>
      <c r="L2166">
        <v>3407000</v>
      </c>
      <c r="M2166" s="1">
        <v>46233</v>
      </c>
    </row>
    <row r="2167" spans="1:13" x14ac:dyDescent="0.2">
      <c r="A2167" t="s">
        <v>117</v>
      </c>
      <c r="B2167" s="1">
        <v>45596</v>
      </c>
      <c r="C2167" s="1">
        <v>45566</v>
      </c>
      <c r="D2167">
        <v>5</v>
      </c>
      <c r="E2167">
        <v>390</v>
      </c>
      <c r="F2167">
        <v>1725000</v>
      </c>
      <c r="G2167">
        <v>1</v>
      </c>
      <c r="H2167">
        <v>60</v>
      </c>
      <c r="I2167">
        <v>0</v>
      </c>
      <c r="J2167">
        <v>14</v>
      </c>
      <c r="K2167">
        <v>364.03000000000003</v>
      </c>
      <c r="L2167">
        <v>2830058</v>
      </c>
      <c r="M2167" s="1">
        <v>46233</v>
      </c>
    </row>
    <row r="2168" spans="1:13" x14ac:dyDescent="0.2">
      <c r="A2168" t="s">
        <v>117</v>
      </c>
      <c r="B2168" s="1">
        <v>45565</v>
      </c>
      <c r="C2168" s="1">
        <v>45536</v>
      </c>
      <c r="D2168">
        <v>5</v>
      </c>
      <c r="E2168">
        <v>390</v>
      </c>
      <c r="F2168">
        <v>1725000</v>
      </c>
      <c r="G2168">
        <v>1</v>
      </c>
      <c r="H2168">
        <v>60</v>
      </c>
      <c r="I2168">
        <v>0</v>
      </c>
      <c r="J2168">
        <v>14</v>
      </c>
      <c r="K2168">
        <v>364.03000000000003</v>
      </c>
      <c r="L2168">
        <v>2830058</v>
      </c>
      <c r="M2168" s="1">
        <v>46233</v>
      </c>
    </row>
    <row r="2169" spans="1:13" x14ac:dyDescent="0.2">
      <c r="A2169" t="s">
        <v>117</v>
      </c>
      <c r="B2169" s="1">
        <v>45473</v>
      </c>
      <c r="C2169" s="1">
        <v>45444</v>
      </c>
      <c r="D2169">
        <v>5</v>
      </c>
      <c r="E2169">
        <v>390</v>
      </c>
      <c r="F2169">
        <v>1725000</v>
      </c>
      <c r="G2169">
        <v>1</v>
      </c>
      <c r="H2169">
        <v>60</v>
      </c>
      <c r="I2169">
        <v>0</v>
      </c>
      <c r="J2169">
        <v>14</v>
      </c>
      <c r="K2169">
        <v>364.03000000000003</v>
      </c>
      <c r="L2169">
        <v>2830058</v>
      </c>
      <c r="M2169" s="1">
        <v>46233</v>
      </c>
    </row>
    <row r="2170" spans="1:13" x14ac:dyDescent="0.2">
      <c r="A2170" t="s">
        <v>117</v>
      </c>
      <c r="B2170" s="1">
        <v>45626</v>
      </c>
      <c r="C2170" s="1">
        <v>45597</v>
      </c>
      <c r="D2170">
        <v>5</v>
      </c>
      <c r="E2170">
        <v>390</v>
      </c>
      <c r="F2170">
        <v>1725000</v>
      </c>
      <c r="G2170">
        <v>1</v>
      </c>
      <c r="H2170">
        <v>60</v>
      </c>
      <c r="I2170">
        <v>0</v>
      </c>
      <c r="J2170">
        <v>14</v>
      </c>
      <c r="K2170">
        <v>364.03000000000003</v>
      </c>
      <c r="L2170">
        <v>2830058</v>
      </c>
      <c r="M2170" s="1">
        <v>46233</v>
      </c>
    </row>
    <row r="2171" spans="1:13" x14ac:dyDescent="0.2">
      <c r="A2171" t="s">
        <v>117</v>
      </c>
      <c r="B2171" s="1">
        <v>45504</v>
      </c>
      <c r="C2171" s="1">
        <v>45474</v>
      </c>
      <c r="D2171">
        <v>5</v>
      </c>
      <c r="E2171">
        <v>390</v>
      </c>
      <c r="F2171">
        <v>1725000</v>
      </c>
      <c r="G2171">
        <v>1</v>
      </c>
      <c r="H2171">
        <v>60</v>
      </c>
      <c r="I2171">
        <v>0</v>
      </c>
      <c r="J2171">
        <v>14</v>
      </c>
      <c r="K2171">
        <v>364.03000000000003</v>
      </c>
      <c r="L2171">
        <v>2830058</v>
      </c>
      <c r="M2171" s="1">
        <v>46233</v>
      </c>
    </row>
    <row r="2172" spans="1:13" x14ac:dyDescent="0.2">
      <c r="A2172" t="s">
        <v>117</v>
      </c>
      <c r="B2172" s="1">
        <v>45535</v>
      </c>
      <c r="C2172" s="1">
        <v>45505</v>
      </c>
      <c r="D2172">
        <v>5</v>
      </c>
      <c r="E2172">
        <v>390</v>
      </c>
      <c r="F2172">
        <v>1725000</v>
      </c>
      <c r="G2172">
        <v>1</v>
      </c>
      <c r="H2172">
        <v>60</v>
      </c>
      <c r="I2172">
        <v>0</v>
      </c>
      <c r="J2172">
        <v>14</v>
      </c>
      <c r="K2172">
        <v>364.03000000000003</v>
      </c>
      <c r="L2172">
        <v>2830058</v>
      </c>
      <c r="M2172" s="1">
        <v>46233</v>
      </c>
    </row>
    <row r="2173" spans="1:13" x14ac:dyDescent="0.2">
      <c r="A2173" t="s">
        <v>80</v>
      </c>
      <c r="B2173" s="1">
        <v>44316</v>
      </c>
      <c r="C2173" s="1">
        <v>44287</v>
      </c>
      <c r="D2173">
        <v>1</v>
      </c>
      <c r="E2173">
        <v>10.1</v>
      </c>
      <c r="F2173">
        <v>125385</v>
      </c>
      <c r="G2173">
        <v>1</v>
      </c>
      <c r="H2173">
        <v>39.869999999999997</v>
      </c>
      <c r="I2173">
        <v>275000</v>
      </c>
      <c r="J2173">
        <v>35</v>
      </c>
      <c r="K2173">
        <v>522.79</v>
      </c>
      <c r="L2173">
        <v>6102852</v>
      </c>
      <c r="M2173" s="1">
        <v>46233</v>
      </c>
    </row>
    <row r="2174" spans="1:13" x14ac:dyDescent="0.2">
      <c r="A2174" t="s">
        <v>80</v>
      </c>
      <c r="B2174" s="1">
        <v>44469</v>
      </c>
      <c r="C2174" s="1">
        <v>44440</v>
      </c>
      <c r="D2174">
        <v>1</v>
      </c>
      <c r="E2174">
        <v>10.1</v>
      </c>
      <c r="F2174">
        <v>125385</v>
      </c>
      <c r="G2174">
        <v>1</v>
      </c>
      <c r="H2174">
        <v>39.869999999999997</v>
      </c>
      <c r="I2174">
        <v>275000</v>
      </c>
      <c r="J2174">
        <v>35</v>
      </c>
      <c r="K2174">
        <v>522.79</v>
      </c>
      <c r="L2174">
        <v>6102852</v>
      </c>
      <c r="M2174" s="1">
        <v>46233</v>
      </c>
    </row>
    <row r="2175" spans="1:13" x14ac:dyDescent="0.2">
      <c r="A2175" t="s">
        <v>80</v>
      </c>
      <c r="B2175" s="1">
        <v>44439</v>
      </c>
      <c r="C2175" s="1">
        <v>44409</v>
      </c>
      <c r="D2175">
        <v>1</v>
      </c>
      <c r="E2175">
        <v>10.1</v>
      </c>
      <c r="F2175">
        <v>125385</v>
      </c>
      <c r="G2175">
        <v>1</v>
      </c>
      <c r="H2175">
        <v>39.869999999999997</v>
      </c>
      <c r="I2175">
        <v>275000</v>
      </c>
      <c r="J2175">
        <v>35</v>
      </c>
      <c r="K2175">
        <v>522.79</v>
      </c>
      <c r="L2175">
        <v>6102852</v>
      </c>
      <c r="M2175" s="1">
        <v>46233</v>
      </c>
    </row>
    <row r="2176" spans="1:13" x14ac:dyDescent="0.2">
      <c r="A2176" t="s">
        <v>80</v>
      </c>
      <c r="B2176" s="1">
        <v>44408</v>
      </c>
      <c r="C2176" s="1">
        <v>44378</v>
      </c>
      <c r="D2176">
        <v>1</v>
      </c>
      <c r="E2176">
        <v>10.1</v>
      </c>
      <c r="F2176">
        <v>125385</v>
      </c>
      <c r="G2176">
        <v>1</v>
      </c>
      <c r="H2176">
        <v>39.869999999999997</v>
      </c>
      <c r="I2176">
        <v>275000</v>
      </c>
      <c r="J2176">
        <v>35</v>
      </c>
      <c r="K2176">
        <v>522.79</v>
      </c>
      <c r="L2176">
        <v>6102852</v>
      </c>
      <c r="M2176" s="1">
        <v>46233</v>
      </c>
    </row>
    <row r="2177" spans="1:13" x14ac:dyDescent="0.2">
      <c r="A2177" t="s">
        <v>80</v>
      </c>
      <c r="B2177" s="1">
        <v>44561</v>
      </c>
      <c r="C2177" s="1">
        <v>44531</v>
      </c>
      <c r="D2177">
        <v>1</v>
      </c>
      <c r="E2177">
        <v>10.1</v>
      </c>
      <c r="F2177">
        <v>125385</v>
      </c>
      <c r="G2177">
        <v>1</v>
      </c>
      <c r="H2177">
        <v>39.869999999999997</v>
      </c>
      <c r="I2177">
        <v>275000</v>
      </c>
      <c r="J2177">
        <v>35</v>
      </c>
      <c r="K2177">
        <v>522.79</v>
      </c>
      <c r="L2177">
        <v>6102852</v>
      </c>
      <c r="M2177" s="1">
        <v>46233</v>
      </c>
    </row>
    <row r="2178" spans="1:13" x14ac:dyDescent="0.2">
      <c r="A2178" t="s">
        <v>80</v>
      </c>
      <c r="B2178" s="1">
        <v>44500</v>
      </c>
      <c r="C2178" s="1">
        <v>44470</v>
      </c>
      <c r="D2178">
        <v>1</v>
      </c>
      <c r="E2178">
        <v>10.1</v>
      </c>
      <c r="F2178">
        <v>125385</v>
      </c>
      <c r="G2178">
        <v>1</v>
      </c>
      <c r="H2178">
        <v>39.869999999999997</v>
      </c>
      <c r="I2178">
        <v>275000</v>
      </c>
      <c r="J2178">
        <v>35</v>
      </c>
      <c r="K2178">
        <v>522.79</v>
      </c>
      <c r="L2178">
        <v>6102852</v>
      </c>
      <c r="M2178" s="1">
        <v>46233</v>
      </c>
    </row>
    <row r="2179" spans="1:13" x14ac:dyDescent="0.2">
      <c r="A2179" t="s">
        <v>80</v>
      </c>
      <c r="B2179" s="1">
        <v>44377</v>
      </c>
      <c r="C2179" s="1">
        <v>44348</v>
      </c>
      <c r="D2179">
        <v>1</v>
      </c>
      <c r="E2179">
        <v>10.1</v>
      </c>
      <c r="F2179">
        <v>125385</v>
      </c>
      <c r="G2179">
        <v>1</v>
      </c>
      <c r="H2179">
        <v>39.869999999999997</v>
      </c>
      <c r="I2179">
        <v>275000</v>
      </c>
      <c r="J2179">
        <v>35</v>
      </c>
      <c r="K2179">
        <v>522.79</v>
      </c>
      <c r="L2179">
        <v>6102852</v>
      </c>
      <c r="M2179" s="1">
        <v>46233</v>
      </c>
    </row>
    <row r="2180" spans="1:13" x14ac:dyDescent="0.2">
      <c r="A2180" t="s">
        <v>80</v>
      </c>
      <c r="B2180" s="1">
        <v>44286</v>
      </c>
      <c r="C2180" s="1">
        <v>44256</v>
      </c>
      <c r="D2180">
        <v>1</v>
      </c>
      <c r="E2180">
        <v>10.1</v>
      </c>
      <c r="F2180">
        <v>125385</v>
      </c>
      <c r="G2180">
        <v>1</v>
      </c>
      <c r="H2180">
        <v>39.869999999999997</v>
      </c>
      <c r="I2180">
        <v>275000</v>
      </c>
      <c r="J2180">
        <v>35</v>
      </c>
      <c r="K2180">
        <v>522.79</v>
      </c>
      <c r="L2180">
        <v>6102852</v>
      </c>
      <c r="M2180" s="1">
        <v>46233</v>
      </c>
    </row>
    <row r="2181" spans="1:13" x14ac:dyDescent="0.2">
      <c r="A2181" t="s">
        <v>80</v>
      </c>
      <c r="B2181" s="1">
        <v>44530</v>
      </c>
      <c r="C2181" s="1">
        <v>44501</v>
      </c>
      <c r="D2181">
        <v>1</v>
      </c>
      <c r="E2181">
        <v>10.1</v>
      </c>
      <c r="F2181">
        <v>125385</v>
      </c>
      <c r="G2181">
        <v>1</v>
      </c>
      <c r="H2181">
        <v>39.869999999999997</v>
      </c>
      <c r="I2181">
        <v>275000</v>
      </c>
      <c r="J2181">
        <v>35</v>
      </c>
      <c r="K2181">
        <v>522.79</v>
      </c>
      <c r="L2181">
        <v>6102852</v>
      </c>
      <c r="M2181" s="1">
        <v>46233</v>
      </c>
    </row>
    <row r="2182" spans="1:13" x14ac:dyDescent="0.2">
      <c r="A2182" t="s">
        <v>80</v>
      </c>
      <c r="B2182" s="1">
        <v>44347</v>
      </c>
      <c r="C2182" s="1">
        <v>44317</v>
      </c>
      <c r="D2182">
        <v>1</v>
      </c>
      <c r="E2182">
        <v>10.1</v>
      </c>
      <c r="F2182">
        <v>125385</v>
      </c>
      <c r="G2182">
        <v>1</v>
      </c>
      <c r="H2182">
        <v>39.869999999999997</v>
      </c>
      <c r="I2182">
        <v>275000</v>
      </c>
      <c r="J2182">
        <v>35</v>
      </c>
      <c r="K2182">
        <v>522.79</v>
      </c>
      <c r="L2182">
        <v>6102852</v>
      </c>
      <c r="M2182" s="1">
        <v>46233</v>
      </c>
    </row>
    <row r="2183" spans="1:13" x14ac:dyDescent="0.2">
      <c r="A2183" t="s">
        <v>80</v>
      </c>
      <c r="B2183" s="1">
        <v>44255</v>
      </c>
      <c r="C2183" s="1">
        <v>44228</v>
      </c>
      <c r="D2183">
        <v>1</v>
      </c>
      <c r="E2183">
        <v>10.1</v>
      </c>
      <c r="F2183">
        <v>125385</v>
      </c>
      <c r="G2183">
        <v>1</v>
      </c>
      <c r="H2183">
        <v>39.869999999999997</v>
      </c>
      <c r="I2183">
        <v>275000</v>
      </c>
      <c r="J2183">
        <v>35</v>
      </c>
      <c r="K2183">
        <v>522.79</v>
      </c>
      <c r="L2183">
        <v>6102852</v>
      </c>
      <c r="M2183" s="1">
        <v>46233</v>
      </c>
    </row>
    <row r="2184" spans="1:13" x14ac:dyDescent="0.2">
      <c r="A2184" t="s">
        <v>80</v>
      </c>
      <c r="B2184" s="1">
        <v>44227</v>
      </c>
      <c r="C2184" s="1">
        <v>44197</v>
      </c>
      <c r="D2184">
        <v>1</v>
      </c>
      <c r="E2184">
        <v>10.1</v>
      </c>
      <c r="F2184">
        <v>125385</v>
      </c>
      <c r="G2184">
        <v>1</v>
      </c>
      <c r="H2184">
        <v>39.869999999999997</v>
      </c>
      <c r="I2184">
        <v>275000</v>
      </c>
      <c r="J2184">
        <v>35</v>
      </c>
      <c r="K2184">
        <v>522.79</v>
      </c>
      <c r="L2184">
        <v>6102852</v>
      </c>
      <c r="M2184" s="1">
        <v>46233</v>
      </c>
    </row>
    <row r="2185" spans="1:13" x14ac:dyDescent="0.2">
      <c r="A2185" t="s">
        <v>80</v>
      </c>
      <c r="B2185" s="1">
        <v>44651</v>
      </c>
      <c r="C2185" s="1">
        <v>44621</v>
      </c>
      <c r="D2185">
        <v>0</v>
      </c>
      <c r="E2185">
        <v>0</v>
      </c>
      <c r="F2185">
        <v>0</v>
      </c>
      <c r="G2185">
        <v>1</v>
      </c>
      <c r="H2185">
        <v>39.869999999999997</v>
      </c>
      <c r="I2185">
        <v>275000</v>
      </c>
      <c r="J2185">
        <v>36</v>
      </c>
      <c r="K2185">
        <v>532.89</v>
      </c>
      <c r="L2185">
        <v>6228237</v>
      </c>
      <c r="M2185" s="1">
        <v>46233</v>
      </c>
    </row>
    <row r="2186" spans="1:13" x14ac:dyDescent="0.2">
      <c r="A2186" t="s">
        <v>80</v>
      </c>
      <c r="B2186" s="1">
        <v>45016</v>
      </c>
      <c r="C2186" s="1">
        <v>44986</v>
      </c>
      <c r="D2186">
        <v>0</v>
      </c>
      <c r="E2186">
        <v>0</v>
      </c>
      <c r="F2186">
        <v>0</v>
      </c>
      <c r="G2186">
        <v>1</v>
      </c>
      <c r="H2186">
        <v>39.869999999999997</v>
      </c>
      <c r="I2186">
        <v>275000</v>
      </c>
      <c r="J2186">
        <v>36</v>
      </c>
      <c r="K2186">
        <v>532.89</v>
      </c>
      <c r="L2186">
        <v>6228237</v>
      </c>
      <c r="M2186" s="1">
        <v>46233</v>
      </c>
    </row>
    <row r="2187" spans="1:13" x14ac:dyDescent="0.2">
      <c r="A2187" t="s">
        <v>80</v>
      </c>
      <c r="B2187" s="1">
        <v>45382</v>
      </c>
      <c r="C2187" s="1">
        <v>45352</v>
      </c>
      <c r="D2187">
        <v>2</v>
      </c>
      <c r="E2187">
        <v>37.659999999999997</v>
      </c>
      <c r="F2187">
        <v>353000</v>
      </c>
      <c r="G2187">
        <v>1</v>
      </c>
      <c r="H2187">
        <v>39.869999999999997</v>
      </c>
      <c r="I2187">
        <v>275000</v>
      </c>
      <c r="J2187">
        <v>36</v>
      </c>
      <c r="K2187">
        <v>532.89</v>
      </c>
      <c r="L2187">
        <v>6228237</v>
      </c>
      <c r="M2187" s="1">
        <v>46233</v>
      </c>
    </row>
    <row r="2188" spans="1:13" x14ac:dyDescent="0.2">
      <c r="A2188" t="s">
        <v>80</v>
      </c>
      <c r="B2188" s="1">
        <v>45077</v>
      </c>
      <c r="C2188" s="1">
        <v>45047</v>
      </c>
      <c r="D2188">
        <v>0</v>
      </c>
      <c r="E2188">
        <v>0</v>
      </c>
      <c r="F2188">
        <v>0</v>
      </c>
      <c r="G2188">
        <v>1</v>
      </c>
      <c r="H2188">
        <v>39.869999999999997</v>
      </c>
      <c r="I2188">
        <v>275000</v>
      </c>
      <c r="J2188">
        <v>36</v>
      </c>
      <c r="K2188">
        <v>532.89</v>
      </c>
      <c r="L2188">
        <v>6228237</v>
      </c>
      <c r="M2188" s="1">
        <v>46233</v>
      </c>
    </row>
    <row r="2189" spans="1:13" x14ac:dyDescent="0.2">
      <c r="A2189" t="s">
        <v>80</v>
      </c>
      <c r="B2189" s="1">
        <v>45107</v>
      </c>
      <c r="C2189" s="1">
        <v>45078</v>
      </c>
      <c r="D2189">
        <v>0</v>
      </c>
      <c r="E2189">
        <v>0</v>
      </c>
      <c r="F2189">
        <v>0</v>
      </c>
      <c r="G2189">
        <v>1</v>
      </c>
      <c r="H2189">
        <v>39.869999999999997</v>
      </c>
      <c r="I2189">
        <v>275000</v>
      </c>
      <c r="J2189">
        <v>36</v>
      </c>
      <c r="K2189">
        <v>532.89</v>
      </c>
      <c r="L2189">
        <v>6228237</v>
      </c>
      <c r="M2189" s="1">
        <v>46233</v>
      </c>
    </row>
    <row r="2190" spans="1:13" x14ac:dyDescent="0.2">
      <c r="A2190" t="s">
        <v>80</v>
      </c>
      <c r="B2190" s="1">
        <v>44592</v>
      </c>
      <c r="C2190" s="1">
        <v>44562</v>
      </c>
      <c r="D2190">
        <v>0</v>
      </c>
      <c r="E2190">
        <v>0</v>
      </c>
      <c r="F2190">
        <v>0</v>
      </c>
      <c r="G2190">
        <v>1</v>
      </c>
      <c r="H2190">
        <v>39.869999999999997</v>
      </c>
      <c r="I2190">
        <v>275000</v>
      </c>
      <c r="J2190">
        <v>36</v>
      </c>
      <c r="K2190">
        <v>532.89</v>
      </c>
      <c r="L2190">
        <v>6228237</v>
      </c>
      <c r="M2190" s="1">
        <v>46233</v>
      </c>
    </row>
    <row r="2191" spans="1:13" x14ac:dyDescent="0.2">
      <c r="A2191" t="s">
        <v>80</v>
      </c>
      <c r="B2191" s="1">
        <v>45322</v>
      </c>
      <c r="C2191" s="1">
        <v>45292</v>
      </c>
      <c r="D2191">
        <v>2</v>
      </c>
      <c r="E2191">
        <v>37.659999999999997</v>
      </c>
      <c r="F2191">
        <v>353000</v>
      </c>
      <c r="G2191">
        <v>1</v>
      </c>
      <c r="H2191">
        <v>39.869999999999997</v>
      </c>
      <c r="I2191">
        <v>275000</v>
      </c>
      <c r="J2191">
        <v>36</v>
      </c>
      <c r="K2191">
        <v>532.89</v>
      </c>
      <c r="L2191">
        <v>6228237</v>
      </c>
      <c r="M2191" s="1">
        <v>46233</v>
      </c>
    </row>
    <row r="2192" spans="1:13" x14ac:dyDescent="0.2">
      <c r="A2192" t="s">
        <v>80</v>
      </c>
      <c r="B2192" s="1">
        <v>45473</v>
      </c>
      <c r="C2192" s="1">
        <v>45444</v>
      </c>
      <c r="D2192">
        <v>2</v>
      </c>
      <c r="E2192">
        <v>37.659999999999997</v>
      </c>
      <c r="F2192">
        <v>353000</v>
      </c>
      <c r="G2192">
        <v>1</v>
      </c>
      <c r="H2192">
        <v>39.869999999999997</v>
      </c>
      <c r="I2192">
        <v>275000</v>
      </c>
      <c r="J2192">
        <v>36</v>
      </c>
      <c r="K2192">
        <v>532.89</v>
      </c>
      <c r="L2192">
        <v>6228237</v>
      </c>
      <c r="M2192" s="1">
        <v>46233</v>
      </c>
    </row>
    <row r="2193" spans="1:13" x14ac:dyDescent="0.2">
      <c r="A2193" t="s">
        <v>80</v>
      </c>
      <c r="B2193" s="1">
        <v>44957</v>
      </c>
      <c r="C2193" s="1">
        <v>44927</v>
      </c>
      <c r="D2193">
        <v>0</v>
      </c>
      <c r="E2193">
        <v>0</v>
      </c>
      <c r="F2193">
        <v>0</v>
      </c>
      <c r="G2193">
        <v>1</v>
      </c>
      <c r="H2193">
        <v>39.869999999999997</v>
      </c>
      <c r="I2193">
        <v>275000</v>
      </c>
      <c r="J2193">
        <v>36</v>
      </c>
      <c r="K2193">
        <v>532.89</v>
      </c>
      <c r="L2193">
        <v>6228237</v>
      </c>
      <c r="M2193" s="1">
        <v>46233</v>
      </c>
    </row>
    <row r="2194" spans="1:13" x14ac:dyDescent="0.2">
      <c r="A2194" t="s">
        <v>80</v>
      </c>
      <c r="B2194" s="1">
        <v>45199</v>
      </c>
      <c r="C2194" s="1">
        <v>45170</v>
      </c>
      <c r="D2194">
        <v>1</v>
      </c>
      <c r="E2194">
        <v>22.66</v>
      </c>
      <c r="F2194">
        <v>215000</v>
      </c>
      <c r="G2194">
        <v>1</v>
      </c>
      <c r="H2194">
        <v>39.869999999999997</v>
      </c>
      <c r="I2194">
        <v>275000</v>
      </c>
      <c r="J2194">
        <v>36</v>
      </c>
      <c r="K2194">
        <v>532.89</v>
      </c>
      <c r="L2194">
        <v>6228237</v>
      </c>
      <c r="M2194" s="1">
        <v>46233</v>
      </c>
    </row>
    <row r="2195" spans="1:13" x14ac:dyDescent="0.2">
      <c r="A2195" t="s">
        <v>80</v>
      </c>
      <c r="B2195" s="1">
        <v>45230</v>
      </c>
      <c r="C2195" s="1">
        <v>45200</v>
      </c>
      <c r="D2195">
        <v>1</v>
      </c>
      <c r="E2195">
        <v>22.66</v>
      </c>
      <c r="F2195">
        <v>215000</v>
      </c>
      <c r="G2195">
        <v>1</v>
      </c>
      <c r="H2195">
        <v>39.869999999999997</v>
      </c>
      <c r="I2195">
        <v>275000</v>
      </c>
      <c r="J2195">
        <v>36</v>
      </c>
      <c r="K2195">
        <v>532.89</v>
      </c>
      <c r="L2195">
        <v>6228237</v>
      </c>
      <c r="M2195" s="1">
        <v>46233</v>
      </c>
    </row>
    <row r="2196" spans="1:13" x14ac:dyDescent="0.2">
      <c r="A2196" t="s">
        <v>80</v>
      </c>
      <c r="B2196" s="1">
        <v>44834</v>
      </c>
      <c r="C2196" s="1">
        <v>44805</v>
      </c>
      <c r="D2196">
        <v>0</v>
      </c>
      <c r="E2196">
        <v>0</v>
      </c>
      <c r="F2196">
        <v>0</v>
      </c>
      <c r="G2196">
        <v>1</v>
      </c>
      <c r="H2196">
        <v>39.869999999999997</v>
      </c>
      <c r="I2196">
        <v>275000</v>
      </c>
      <c r="J2196">
        <v>36</v>
      </c>
      <c r="K2196">
        <v>532.89</v>
      </c>
      <c r="L2196">
        <v>6228237</v>
      </c>
      <c r="M2196" s="1">
        <v>46233</v>
      </c>
    </row>
    <row r="2197" spans="1:13" x14ac:dyDescent="0.2">
      <c r="A2197" t="s">
        <v>80</v>
      </c>
      <c r="B2197" s="1">
        <v>44773</v>
      </c>
      <c r="C2197" s="1">
        <v>44743</v>
      </c>
      <c r="D2197">
        <v>0</v>
      </c>
      <c r="E2197">
        <v>0</v>
      </c>
      <c r="F2197">
        <v>0</v>
      </c>
      <c r="G2197">
        <v>1</v>
      </c>
      <c r="H2197">
        <v>39.869999999999997</v>
      </c>
      <c r="I2197">
        <v>275000</v>
      </c>
      <c r="J2197">
        <v>36</v>
      </c>
      <c r="K2197">
        <v>532.89</v>
      </c>
      <c r="L2197">
        <v>6228237</v>
      </c>
      <c r="M2197" s="1">
        <v>46233</v>
      </c>
    </row>
    <row r="2198" spans="1:13" x14ac:dyDescent="0.2">
      <c r="A2198" t="s">
        <v>80</v>
      </c>
      <c r="B2198" s="1">
        <v>45138</v>
      </c>
      <c r="C2198" s="1">
        <v>45108</v>
      </c>
      <c r="D2198">
        <v>1</v>
      </c>
      <c r="E2198">
        <v>22.66</v>
      </c>
      <c r="F2198">
        <v>215000</v>
      </c>
      <c r="G2198">
        <v>1</v>
      </c>
      <c r="H2198">
        <v>39.869999999999997</v>
      </c>
      <c r="I2198">
        <v>275000</v>
      </c>
      <c r="J2198">
        <v>36</v>
      </c>
      <c r="K2198">
        <v>532.89</v>
      </c>
      <c r="L2198">
        <v>6228237</v>
      </c>
      <c r="M2198" s="1">
        <v>46233</v>
      </c>
    </row>
    <row r="2199" spans="1:13" x14ac:dyDescent="0.2">
      <c r="A2199" t="s">
        <v>80</v>
      </c>
      <c r="B2199" s="1">
        <v>44895</v>
      </c>
      <c r="C2199" s="1">
        <v>44866</v>
      </c>
      <c r="D2199">
        <v>0</v>
      </c>
      <c r="E2199">
        <v>0</v>
      </c>
      <c r="F2199">
        <v>0</v>
      </c>
      <c r="G2199">
        <v>1</v>
      </c>
      <c r="H2199">
        <v>39.869999999999997</v>
      </c>
      <c r="I2199">
        <v>275000</v>
      </c>
      <c r="J2199">
        <v>36</v>
      </c>
      <c r="K2199">
        <v>532.89</v>
      </c>
      <c r="L2199">
        <v>6228237</v>
      </c>
      <c r="M2199" s="1">
        <v>46233</v>
      </c>
    </row>
    <row r="2200" spans="1:13" x14ac:dyDescent="0.2">
      <c r="A2200" t="s">
        <v>80</v>
      </c>
      <c r="B2200" s="1">
        <v>44926</v>
      </c>
      <c r="C2200" s="1">
        <v>44896</v>
      </c>
      <c r="D2200">
        <v>0</v>
      </c>
      <c r="E2200">
        <v>0</v>
      </c>
      <c r="F2200">
        <v>0</v>
      </c>
      <c r="G2200">
        <v>1</v>
      </c>
      <c r="H2200">
        <v>39.869999999999997</v>
      </c>
      <c r="I2200">
        <v>275000</v>
      </c>
      <c r="J2200">
        <v>36</v>
      </c>
      <c r="K2200">
        <v>532.89</v>
      </c>
      <c r="L2200">
        <v>6228237</v>
      </c>
      <c r="M2200" s="1">
        <v>46233</v>
      </c>
    </row>
    <row r="2201" spans="1:13" x14ac:dyDescent="0.2">
      <c r="A2201" t="s">
        <v>80</v>
      </c>
      <c r="B2201" s="1">
        <v>45443</v>
      </c>
      <c r="C2201" s="1">
        <v>45413</v>
      </c>
      <c r="D2201">
        <v>2</v>
      </c>
      <c r="E2201">
        <v>37.659999999999997</v>
      </c>
      <c r="F2201">
        <v>353000</v>
      </c>
      <c r="G2201">
        <v>1</v>
      </c>
      <c r="H2201">
        <v>39.869999999999997</v>
      </c>
      <c r="I2201">
        <v>275000</v>
      </c>
      <c r="J2201">
        <v>36</v>
      </c>
      <c r="K2201">
        <v>532.89</v>
      </c>
      <c r="L2201">
        <v>6228237</v>
      </c>
      <c r="M2201" s="1">
        <v>46233</v>
      </c>
    </row>
    <row r="2202" spans="1:13" x14ac:dyDescent="0.2">
      <c r="A2202" t="s">
        <v>80</v>
      </c>
      <c r="B2202" s="1">
        <v>45169</v>
      </c>
      <c r="C2202" s="1">
        <v>45139</v>
      </c>
      <c r="D2202">
        <v>1</v>
      </c>
      <c r="E2202">
        <v>22.66</v>
      </c>
      <c r="F2202">
        <v>215000</v>
      </c>
      <c r="G2202">
        <v>1</v>
      </c>
      <c r="H2202">
        <v>39.869999999999997</v>
      </c>
      <c r="I2202">
        <v>275000</v>
      </c>
      <c r="J2202">
        <v>36</v>
      </c>
      <c r="K2202">
        <v>532.89</v>
      </c>
      <c r="L2202">
        <v>6228237</v>
      </c>
      <c r="M2202" s="1">
        <v>46233</v>
      </c>
    </row>
    <row r="2203" spans="1:13" x14ac:dyDescent="0.2">
      <c r="A2203" t="s">
        <v>80</v>
      </c>
      <c r="B2203" s="1">
        <v>45260</v>
      </c>
      <c r="C2203" s="1">
        <v>45231</v>
      </c>
      <c r="D2203">
        <v>1</v>
      </c>
      <c r="E2203">
        <v>22.66</v>
      </c>
      <c r="F2203">
        <v>215000</v>
      </c>
      <c r="G2203">
        <v>1</v>
      </c>
      <c r="H2203">
        <v>39.869999999999997</v>
      </c>
      <c r="I2203">
        <v>275000</v>
      </c>
      <c r="J2203">
        <v>36</v>
      </c>
      <c r="K2203">
        <v>532.89</v>
      </c>
      <c r="L2203">
        <v>6228237</v>
      </c>
      <c r="M2203" s="1">
        <v>46233</v>
      </c>
    </row>
    <row r="2204" spans="1:13" x14ac:dyDescent="0.2">
      <c r="A2204" t="s">
        <v>80</v>
      </c>
      <c r="B2204" s="1">
        <v>45351</v>
      </c>
      <c r="C2204" s="1">
        <v>45323</v>
      </c>
      <c r="D2204">
        <v>2</v>
      </c>
      <c r="E2204">
        <v>37.659999999999997</v>
      </c>
      <c r="F2204">
        <v>353000</v>
      </c>
      <c r="G2204">
        <v>1</v>
      </c>
      <c r="H2204">
        <v>39.869999999999997</v>
      </c>
      <c r="I2204">
        <v>275000</v>
      </c>
      <c r="J2204">
        <v>36</v>
      </c>
      <c r="K2204">
        <v>532.89</v>
      </c>
      <c r="L2204">
        <v>6228237</v>
      </c>
      <c r="M2204" s="1">
        <v>46233</v>
      </c>
    </row>
    <row r="2205" spans="1:13" x14ac:dyDescent="0.2">
      <c r="A2205" t="s">
        <v>80</v>
      </c>
      <c r="B2205" s="1">
        <v>44712</v>
      </c>
      <c r="C2205" s="1">
        <v>44682</v>
      </c>
      <c r="D2205">
        <v>0</v>
      </c>
      <c r="E2205">
        <v>0</v>
      </c>
      <c r="F2205">
        <v>0</v>
      </c>
      <c r="G2205">
        <v>1</v>
      </c>
      <c r="H2205">
        <v>39.869999999999997</v>
      </c>
      <c r="I2205">
        <v>275000</v>
      </c>
      <c r="J2205">
        <v>36</v>
      </c>
      <c r="K2205">
        <v>532.89</v>
      </c>
      <c r="L2205">
        <v>6228237</v>
      </c>
      <c r="M2205" s="1">
        <v>46233</v>
      </c>
    </row>
    <row r="2206" spans="1:13" x14ac:dyDescent="0.2">
      <c r="A2206" t="s">
        <v>80</v>
      </c>
      <c r="B2206" s="1">
        <v>44804</v>
      </c>
      <c r="C2206" s="1">
        <v>44774</v>
      </c>
      <c r="D2206">
        <v>0</v>
      </c>
      <c r="E2206">
        <v>0</v>
      </c>
      <c r="F2206">
        <v>0</v>
      </c>
      <c r="G2206">
        <v>1</v>
      </c>
      <c r="H2206">
        <v>39.869999999999997</v>
      </c>
      <c r="I2206">
        <v>275000</v>
      </c>
      <c r="J2206">
        <v>36</v>
      </c>
      <c r="K2206">
        <v>532.89</v>
      </c>
      <c r="L2206">
        <v>6228237</v>
      </c>
      <c r="M2206" s="1">
        <v>46233</v>
      </c>
    </row>
    <row r="2207" spans="1:13" x14ac:dyDescent="0.2">
      <c r="A2207" t="s">
        <v>80</v>
      </c>
      <c r="B2207" s="1">
        <v>45412</v>
      </c>
      <c r="C2207" s="1">
        <v>45383</v>
      </c>
      <c r="D2207">
        <v>2</v>
      </c>
      <c r="E2207">
        <v>37.659999999999997</v>
      </c>
      <c r="F2207">
        <v>353000</v>
      </c>
      <c r="G2207">
        <v>1</v>
      </c>
      <c r="H2207">
        <v>39.869999999999997</v>
      </c>
      <c r="I2207">
        <v>275000</v>
      </c>
      <c r="J2207">
        <v>36</v>
      </c>
      <c r="K2207">
        <v>532.89</v>
      </c>
      <c r="L2207">
        <v>6228237</v>
      </c>
      <c r="M2207" s="1">
        <v>46233</v>
      </c>
    </row>
    <row r="2208" spans="1:13" x14ac:dyDescent="0.2">
      <c r="A2208" t="s">
        <v>80</v>
      </c>
      <c r="B2208" s="1">
        <v>44620</v>
      </c>
      <c r="C2208" s="1">
        <v>44593</v>
      </c>
      <c r="D2208">
        <v>0</v>
      </c>
      <c r="E2208">
        <v>0</v>
      </c>
      <c r="F2208">
        <v>0</v>
      </c>
      <c r="G2208">
        <v>1</v>
      </c>
      <c r="H2208">
        <v>39.869999999999997</v>
      </c>
      <c r="I2208">
        <v>275000</v>
      </c>
      <c r="J2208">
        <v>36</v>
      </c>
      <c r="K2208">
        <v>532.89</v>
      </c>
      <c r="L2208">
        <v>6228237</v>
      </c>
      <c r="M2208" s="1">
        <v>46233</v>
      </c>
    </row>
    <row r="2209" spans="1:13" x14ac:dyDescent="0.2">
      <c r="A2209" t="s">
        <v>80</v>
      </c>
      <c r="B2209" s="1">
        <v>44742</v>
      </c>
      <c r="C2209" s="1">
        <v>44713</v>
      </c>
      <c r="D2209">
        <v>0</v>
      </c>
      <c r="E2209">
        <v>0</v>
      </c>
      <c r="F2209">
        <v>0</v>
      </c>
      <c r="G2209">
        <v>1</v>
      </c>
      <c r="H2209">
        <v>39.869999999999997</v>
      </c>
      <c r="I2209">
        <v>275000</v>
      </c>
      <c r="J2209">
        <v>36</v>
      </c>
      <c r="K2209">
        <v>532.89</v>
      </c>
      <c r="L2209">
        <v>6228237</v>
      </c>
      <c r="M2209" s="1">
        <v>46233</v>
      </c>
    </row>
    <row r="2210" spans="1:13" x14ac:dyDescent="0.2">
      <c r="A2210" t="s">
        <v>80</v>
      </c>
      <c r="B2210" s="1">
        <v>44865</v>
      </c>
      <c r="C2210" s="1">
        <v>44835</v>
      </c>
      <c r="D2210">
        <v>0</v>
      </c>
      <c r="E2210">
        <v>0</v>
      </c>
      <c r="F2210">
        <v>0</v>
      </c>
      <c r="G2210">
        <v>1</v>
      </c>
      <c r="H2210">
        <v>39.869999999999997</v>
      </c>
      <c r="I2210">
        <v>275000</v>
      </c>
      <c r="J2210">
        <v>36</v>
      </c>
      <c r="K2210">
        <v>532.89</v>
      </c>
      <c r="L2210">
        <v>6228237</v>
      </c>
      <c r="M2210" s="1">
        <v>46233</v>
      </c>
    </row>
    <row r="2211" spans="1:13" x14ac:dyDescent="0.2">
      <c r="A2211" t="s">
        <v>80</v>
      </c>
      <c r="B2211" s="1">
        <v>44681</v>
      </c>
      <c r="C2211" s="1">
        <v>44652</v>
      </c>
      <c r="D2211">
        <v>0</v>
      </c>
      <c r="E2211">
        <v>0</v>
      </c>
      <c r="F2211">
        <v>0</v>
      </c>
      <c r="G2211">
        <v>1</v>
      </c>
      <c r="H2211">
        <v>39.869999999999997</v>
      </c>
      <c r="I2211">
        <v>275000</v>
      </c>
      <c r="J2211">
        <v>36</v>
      </c>
      <c r="K2211">
        <v>532.89</v>
      </c>
      <c r="L2211">
        <v>6228237</v>
      </c>
      <c r="M2211" s="1">
        <v>46233</v>
      </c>
    </row>
    <row r="2212" spans="1:13" x14ac:dyDescent="0.2">
      <c r="A2212" t="s">
        <v>80</v>
      </c>
      <c r="B2212" s="1">
        <v>44985</v>
      </c>
      <c r="C2212" s="1">
        <v>44958</v>
      </c>
      <c r="D2212">
        <v>0</v>
      </c>
      <c r="E2212">
        <v>0</v>
      </c>
      <c r="F2212">
        <v>0</v>
      </c>
      <c r="G2212">
        <v>1</v>
      </c>
      <c r="H2212">
        <v>39.869999999999997</v>
      </c>
      <c r="I2212">
        <v>275000</v>
      </c>
      <c r="J2212">
        <v>36</v>
      </c>
      <c r="K2212">
        <v>532.89</v>
      </c>
      <c r="L2212">
        <v>6228237</v>
      </c>
      <c r="M2212" s="1">
        <v>46233</v>
      </c>
    </row>
    <row r="2213" spans="1:13" x14ac:dyDescent="0.2">
      <c r="A2213" t="s">
        <v>80</v>
      </c>
      <c r="B2213" s="1">
        <v>45046</v>
      </c>
      <c r="C2213" s="1">
        <v>45017</v>
      </c>
      <c r="D2213">
        <v>0</v>
      </c>
      <c r="E2213">
        <v>0</v>
      </c>
      <c r="F2213">
        <v>0</v>
      </c>
      <c r="G2213">
        <v>1</v>
      </c>
      <c r="H2213">
        <v>39.869999999999997</v>
      </c>
      <c r="I2213">
        <v>275000</v>
      </c>
      <c r="J2213">
        <v>36</v>
      </c>
      <c r="K2213">
        <v>532.89</v>
      </c>
      <c r="L2213">
        <v>6228237</v>
      </c>
      <c r="M2213" s="1">
        <v>46233</v>
      </c>
    </row>
    <row r="2214" spans="1:13" x14ac:dyDescent="0.2">
      <c r="A2214" t="s">
        <v>183</v>
      </c>
      <c r="B2214" s="1">
        <v>44316</v>
      </c>
      <c r="C2214" s="1">
        <v>44287</v>
      </c>
      <c r="D2214">
        <v>1</v>
      </c>
      <c r="E2214">
        <v>45.02</v>
      </c>
      <c r="F2214">
        <v>392995</v>
      </c>
      <c r="G2214">
        <v>1</v>
      </c>
      <c r="H2214">
        <v>20.149999999999999</v>
      </c>
      <c r="I2214">
        <v>174960</v>
      </c>
      <c r="J2214">
        <v>42</v>
      </c>
      <c r="K2214">
        <v>732.31</v>
      </c>
      <c r="L2214">
        <v>5422361</v>
      </c>
      <c r="M2214" s="1">
        <v>46233</v>
      </c>
    </row>
    <row r="2215" spans="1:13" x14ac:dyDescent="0.2">
      <c r="A2215" t="s">
        <v>183</v>
      </c>
      <c r="B2215" s="1">
        <v>44286</v>
      </c>
      <c r="C2215" s="1">
        <v>44256</v>
      </c>
      <c r="D2215">
        <v>1</v>
      </c>
      <c r="E2215">
        <v>45.02</v>
      </c>
      <c r="F2215">
        <v>392995</v>
      </c>
      <c r="G2215">
        <v>1</v>
      </c>
      <c r="H2215">
        <v>20.149999999999999</v>
      </c>
      <c r="I2215">
        <v>174960</v>
      </c>
      <c r="J2215">
        <v>42</v>
      </c>
      <c r="K2215">
        <v>732.31</v>
      </c>
      <c r="L2215">
        <v>5422361</v>
      </c>
      <c r="M2215" s="1">
        <v>46233</v>
      </c>
    </row>
    <row r="2216" spans="1:13" x14ac:dyDescent="0.2">
      <c r="A2216" t="s">
        <v>183</v>
      </c>
      <c r="B2216" s="1">
        <v>44227</v>
      </c>
      <c r="C2216" s="1">
        <v>44197</v>
      </c>
      <c r="D2216">
        <v>1</v>
      </c>
      <c r="E2216">
        <v>45.02</v>
      </c>
      <c r="F2216">
        <v>392995</v>
      </c>
      <c r="G2216">
        <v>1</v>
      </c>
      <c r="H2216">
        <v>20.149999999999999</v>
      </c>
      <c r="I2216">
        <v>174960</v>
      </c>
      <c r="J2216">
        <v>42</v>
      </c>
      <c r="K2216">
        <v>732.31</v>
      </c>
      <c r="L2216">
        <v>5422361</v>
      </c>
      <c r="M2216" s="1">
        <v>46233</v>
      </c>
    </row>
    <row r="2217" spans="1:13" x14ac:dyDescent="0.2">
      <c r="A2217" t="s">
        <v>183</v>
      </c>
      <c r="B2217" s="1">
        <v>44255</v>
      </c>
      <c r="C2217" s="1">
        <v>44228</v>
      </c>
      <c r="D2217">
        <v>1</v>
      </c>
      <c r="E2217">
        <v>45.02</v>
      </c>
      <c r="F2217">
        <v>392995</v>
      </c>
      <c r="G2217">
        <v>1</v>
      </c>
      <c r="H2217">
        <v>20.149999999999999</v>
      </c>
      <c r="I2217">
        <v>174960</v>
      </c>
      <c r="J2217">
        <v>42</v>
      </c>
      <c r="K2217">
        <v>732.31</v>
      </c>
      <c r="L2217">
        <v>5422361</v>
      </c>
      <c r="M2217" s="1">
        <v>46233</v>
      </c>
    </row>
    <row r="2218" spans="1:13" x14ac:dyDescent="0.2">
      <c r="A2218" t="s">
        <v>183</v>
      </c>
      <c r="B2218" s="1">
        <v>44620</v>
      </c>
      <c r="C2218" s="1">
        <v>44593</v>
      </c>
      <c r="D2218">
        <v>3</v>
      </c>
      <c r="E2218">
        <v>114.68</v>
      </c>
      <c r="F2218">
        <v>783710</v>
      </c>
      <c r="G2218">
        <v>1</v>
      </c>
      <c r="H2218">
        <v>20.149999999999999</v>
      </c>
      <c r="I2218">
        <v>174960</v>
      </c>
      <c r="J2218">
        <v>43</v>
      </c>
      <c r="K2218">
        <v>748.33999999999992</v>
      </c>
      <c r="L2218">
        <v>5554691</v>
      </c>
      <c r="M2218" s="1">
        <v>46233</v>
      </c>
    </row>
    <row r="2219" spans="1:13" x14ac:dyDescent="0.2">
      <c r="A2219" t="s">
        <v>183</v>
      </c>
      <c r="B2219" s="1">
        <v>44469</v>
      </c>
      <c r="C2219" s="1">
        <v>44440</v>
      </c>
      <c r="D2219">
        <v>1</v>
      </c>
      <c r="E2219">
        <v>45.02</v>
      </c>
      <c r="F2219">
        <v>392995</v>
      </c>
      <c r="G2219">
        <v>1</v>
      </c>
      <c r="H2219">
        <v>20.149999999999999</v>
      </c>
      <c r="I2219">
        <v>174960</v>
      </c>
      <c r="J2219">
        <v>43</v>
      </c>
      <c r="K2219">
        <v>748.33999999999992</v>
      </c>
      <c r="L2219">
        <v>5554691</v>
      </c>
      <c r="M2219" s="1">
        <v>46233</v>
      </c>
    </row>
    <row r="2220" spans="1:13" x14ac:dyDescent="0.2">
      <c r="A2220" t="s">
        <v>183</v>
      </c>
      <c r="B2220" s="1">
        <v>44530</v>
      </c>
      <c r="C2220" s="1">
        <v>44501</v>
      </c>
      <c r="D2220">
        <v>3</v>
      </c>
      <c r="E2220">
        <v>114.68</v>
      </c>
      <c r="F2220">
        <v>783710</v>
      </c>
      <c r="G2220">
        <v>1</v>
      </c>
      <c r="H2220">
        <v>20.149999999999999</v>
      </c>
      <c r="I2220">
        <v>174960</v>
      </c>
      <c r="J2220">
        <v>43</v>
      </c>
      <c r="K2220">
        <v>748.33999999999992</v>
      </c>
      <c r="L2220">
        <v>5554691</v>
      </c>
      <c r="M2220" s="1">
        <v>46233</v>
      </c>
    </row>
    <row r="2221" spans="1:13" x14ac:dyDescent="0.2">
      <c r="A2221" t="s">
        <v>183</v>
      </c>
      <c r="B2221" s="1">
        <v>44377</v>
      </c>
      <c r="C2221" s="1">
        <v>44348</v>
      </c>
      <c r="D2221">
        <v>1</v>
      </c>
      <c r="E2221">
        <v>45.02</v>
      </c>
      <c r="F2221">
        <v>392995</v>
      </c>
      <c r="G2221">
        <v>1</v>
      </c>
      <c r="H2221">
        <v>20.149999999999999</v>
      </c>
      <c r="I2221">
        <v>174960</v>
      </c>
      <c r="J2221">
        <v>43</v>
      </c>
      <c r="K2221">
        <v>748.33999999999992</v>
      </c>
      <c r="L2221">
        <v>5554691</v>
      </c>
      <c r="M2221" s="1">
        <v>46233</v>
      </c>
    </row>
    <row r="2222" spans="1:13" x14ac:dyDescent="0.2">
      <c r="A2222" t="s">
        <v>183</v>
      </c>
      <c r="B2222" s="1">
        <v>44408</v>
      </c>
      <c r="C2222" s="1">
        <v>44378</v>
      </c>
      <c r="D2222">
        <v>1</v>
      </c>
      <c r="E2222">
        <v>45.02</v>
      </c>
      <c r="F2222">
        <v>392995</v>
      </c>
      <c r="G2222">
        <v>1</v>
      </c>
      <c r="H2222">
        <v>20.149999999999999</v>
      </c>
      <c r="I2222">
        <v>174960</v>
      </c>
      <c r="J2222">
        <v>43</v>
      </c>
      <c r="K2222">
        <v>748.33999999999992</v>
      </c>
      <c r="L2222">
        <v>5554691</v>
      </c>
      <c r="M2222" s="1">
        <v>46233</v>
      </c>
    </row>
    <row r="2223" spans="1:13" x14ac:dyDescent="0.2">
      <c r="A2223" t="s">
        <v>183</v>
      </c>
      <c r="B2223" s="1">
        <v>44651</v>
      </c>
      <c r="C2223" s="1">
        <v>44621</v>
      </c>
      <c r="D2223">
        <v>3</v>
      </c>
      <c r="E2223">
        <v>114.68</v>
      </c>
      <c r="F2223">
        <v>783710</v>
      </c>
      <c r="G2223">
        <v>1</v>
      </c>
      <c r="H2223">
        <v>20.149999999999999</v>
      </c>
      <c r="I2223">
        <v>174960</v>
      </c>
      <c r="J2223">
        <v>43</v>
      </c>
      <c r="K2223">
        <v>748.33999999999992</v>
      </c>
      <c r="L2223">
        <v>5554691</v>
      </c>
      <c r="M2223" s="1">
        <v>46233</v>
      </c>
    </row>
    <row r="2224" spans="1:13" x14ac:dyDescent="0.2">
      <c r="A2224" t="s">
        <v>183</v>
      </c>
      <c r="B2224" s="1">
        <v>44347</v>
      </c>
      <c r="C2224" s="1">
        <v>44317</v>
      </c>
      <c r="D2224">
        <v>1</v>
      </c>
      <c r="E2224">
        <v>45.02</v>
      </c>
      <c r="F2224">
        <v>392995</v>
      </c>
      <c r="G2224">
        <v>1</v>
      </c>
      <c r="H2224">
        <v>20.149999999999999</v>
      </c>
      <c r="I2224">
        <v>174960</v>
      </c>
      <c r="J2224">
        <v>43</v>
      </c>
      <c r="K2224">
        <v>748.33999999999992</v>
      </c>
      <c r="L2224">
        <v>5554691</v>
      </c>
      <c r="M2224" s="1">
        <v>46233</v>
      </c>
    </row>
    <row r="2225" spans="1:13" x14ac:dyDescent="0.2">
      <c r="A2225" t="s">
        <v>183</v>
      </c>
      <c r="B2225" s="1">
        <v>44500</v>
      </c>
      <c r="C2225" s="1">
        <v>44470</v>
      </c>
      <c r="D2225">
        <v>2</v>
      </c>
      <c r="E2225">
        <v>99.02000000000001</v>
      </c>
      <c r="F2225">
        <v>637995</v>
      </c>
      <c r="G2225">
        <v>1</v>
      </c>
      <c r="H2225">
        <v>20.149999999999999</v>
      </c>
      <c r="I2225">
        <v>174960</v>
      </c>
      <c r="J2225">
        <v>43</v>
      </c>
      <c r="K2225">
        <v>748.33999999999992</v>
      </c>
      <c r="L2225">
        <v>5554691</v>
      </c>
      <c r="M2225" s="1">
        <v>46233</v>
      </c>
    </row>
    <row r="2226" spans="1:13" x14ac:dyDescent="0.2">
      <c r="A2226" t="s">
        <v>183</v>
      </c>
      <c r="B2226" s="1">
        <v>44681</v>
      </c>
      <c r="C2226" s="1">
        <v>44652</v>
      </c>
      <c r="D2226">
        <v>3</v>
      </c>
      <c r="E2226">
        <v>114.68</v>
      </c>
      <c r="F2226">
        <v>783710</v>
      </c>
      <c r="G2226">
        <v>1</v>
      </c>
      <c r="H2226">
        <v>20.149999999999999</v>
      </c>
      <c r="I2226">
        <v>174960</v>
      </c>
      <c r="J2226">
        <v>43</v>
      </c>
      <c r="K2226">
        <v>748.33999999999992</v>
      </c>
      <c r="L2226">
        <v>5554691</v>
      </c>
      <c r="M2226" s="1">
        <v>46233</v>
      </c>
    </row>
    <row r="2227" spans="1:13" x14ac:dyDescent="0.2">
      <c r="A2227" t="s">
        <v>183</v>
      </c>
      <c r="B2227" s="1">
        <v>44712</v>
      </c>
      <c r="C2227" s="1">
        <v>44682</v>
      </c>
      <c r="D2227">
        <v>3</v>
      </c>
      <c r="E2227">
        <v>114.68</v>
      </c>
      <c r="F2227">
        <v>783710</v>
      </c>
      <c r="G2227">
        <v>1</v>
      </c>
      <c r="H2227">
        <v>20.149999999999999</v>
      </c>
      <c r="I2227">
        <v>174960</v>
      </c>
      <c r="J2227">
        <v>43</v>
      </c>
      <c r="K2227">
        <v>748.33999999999992</v>
      </c>
      <c r="L2227">
        <v>5554691</v>
      </c>
      <c r="M2227" s="1">
        <v>46233</v>
      </c>
    </row>
    <row r="2228" spans="1:13" x14ac:dyDescent="0.2">
      <c r="A2228" t="s">
        <v>183</v>
      </c>
      <c r="B2228" s="1">
        <v>44439</v>
      </c>
      <c r="C2228" s="1">
        <v>44409</v>
      </c>
      <c r="D2228">
        <v>1</v>
      </c>
      <c r="E2228">
        <v>45.02</v>
      </c>
      <c r="F2228">
        <v>392995</v>
      </c>
      <c r="G2228">
        <v>1</v>
      </c>
      <c r="H2228">
        <v>20.149999999999999</v>
      </c>
      <c r="I2228">
        <v>174960</v>
      </c>
      <c r="J2228">
        <v>43</v>
      </c>
      <c r="K2228">
        <v>748.33999999999992</v>
      </c>
      <c r="L2228">
        <v>5554691</v>
      </c>
      <c r="M2228" s="1">
        <v>46233</v>
      </c>
    </row>
    <row r="2229" spans="1:13" x14ac:dyDescent="0.2">
      <c r="A2229" t="s">
        <v>183</v>
      </c>
      <c r="B2229" s="1">
        <v>44561</v>
      </c>
      <c r="C2229" s="1">
        <v>44531</v>
      </c>
      <c r="D2229">
        <v>3</v>
      </c>
      <c r="E2229">
        <v>114.68</v>
      </c>
      <c r="F2229">
        <v>783710</v>
      </c>
      <c r="G2229">
        <v>1</v>
      </c>
      <c r="H2229">
        <v>20.149999999999999</v>
      </c>
      <c r="I2229">
        <v>174960</v>
      </c>
      <c r="J2229">
        <v>43</v>
      </c>
      <c r="K2229">
        <v>748.33999999999992</v>
      </c>
      <c r="L2229">
        <v>5554691</v>
      </c>
      <c r="M2229" s="1">
        <v>46233</v>
      </c>
    </row>
    <row r="2230" spans="1:13" x14ac:dyDescent="0.2">
      <c r="A2230" t="s">
        <v>183</v>
      </c>
      <c r="B2230" s="1">
        <v>44592</v>
      </c>
      <c r="C2230" s="1">
        <v>44562</v>
      </c>
      <c r="D2230">
        <v>3</v>
      </c>
      <c r="E2230">
        <v>114.68</v>
      </c>
      <c r="F2230">
        <v>783710</v>
      </c>
      <c r="G2230">
        <v>1</v>
      </c>
      <c r="H2230">
        <v>20.149999999999999</v>
      </c>
      <c r="I2230">
        <v>174960</v>
      </c>
      <c r="J2230">
        <v>43</v>
      </c>
      <c r="K2230">
        <v>748.33999999999992</v>
      </c>
      <c r="L2230">
        <v>5554691</v>
      </c>
      <c r="M2230" s="1">
        <v>46233</v>
      </c>
    </row>
    <row r="2231" spans="1:13" x14ac:dyDescent="0.2">
      <c r="A2231" t="s">
        <v>56</v>
      </c>
      <c r="B2231" s="1">
        <v>44439</v>
      </c>
      <c r="C2231" s="1">
        <v>44409</v>
      </c>
      <c r="D2231">
        <v>3</v>
      </c>
      <c r="E2231">
        <v>171.76999999999998</v>
      </c>
      <c r="F2231">
        <v>1188000</v>
      </c>
      <c r="G2231">
        <v>1</v>
      </c>
      <c r="H2231">
        <v>49.6</v>
      </c>
      <c r="I2231">
        <v>284770</v>
      </c>
      <c r="J2231">
        <v>59</v>
      </c>
      <c r="K2231">
        <v>761.8</v>
      </c>
      <c r="L2231">
        <v>5691875</v>
      </c>
      <c r="M2231" s="1">
        <v>46233</v>
      </c>
    </row>
    <row r="2232" spans="1:13" x14ac:dyDescent="0.2">
      <c r="A2232" t="s">
        <v>44</v>
      </c>
      <c r="B2232" s="1">
        <v>44834</v>
      </c>
      <c r="C2232" s="1">
        <v>44805</v>
      </c>
      <c r="D2232">
        <v>2</v>
      </c>
      <c r="E2232">
        <v>150</v>
      </c>
      <c r="F2232">
        <v>746328</v>
      </c>
      <c r="G2232">
        <v>1</v>
      </c>
      <c r="H2232">
        <v>125</v>
      </c>
      <c r="I2232">
        <v>300000</v>
      </c>
      <c r="J2232">
        <v>18</v>
      </c>
      <c r="K2232">
        <v>790.4899999999999</v>
      </c>
      <c r="L2232">
        <v>4852054</v>
      </c>
      <c r="M2232" s="1">
        <v>46233</v>
      </c>
    </row>
    <row r="2233" spans="1:13" x14ac:dyDescent="0.2">
      <c r="A2233" t="s">
        <v>44</v>
      </c>
      <c r="B2233" s="1">
        <v>44804</v>
      </c>
      <c r="C2233" s="1">
        <v>44774</v>
      </c>
      <c r="D2233">
        <v>2</v>
      </c>
      <c r="E2233">
        <v>150</v>
      </c>
      <c r="F2233">
        <v>746328</v>
      </c>
      <c r="G2233">
        <v>1</v>
      </c>
      <c r="H2233">
        <v>125</v>
      </c>
      <c r="I2233">
        <v>300000</v>
      </c>
      <c r="J2233">
        <v>18</v>
      </c>
      <c r="K2233">
        <v>790.4899999999999</v>
      </c>
      <c r="L2233">
        <v>4852054</v>
      </c>
      <c r="M2233" s="1">
        <v>46233</v>
      </c>
    </row>
    <row r="2234" spans="1:13" x14ac:dyDescent="0.2">
      <c r="A2234" t="s">
        <v>44</v>
      </c>
      <c r="B2234" s="1">
        <v>44773</v>
      </c>
      <c r="C2234" s="1">
        <v>44743</v>
      </c>
      <c r="D2234">
        <v>2</v>
      </c>
      <c r="E2234">
        <v>150</v>
      </c>
      <c r="F2234">
        <v>746328</v>
      </c>
      <c r="G2234">
        <v>1</v>
      </c>
      <c r="H2234">
        <v>125</v>
      </c>
      <c r="I2234">
        <v>300000</v>
      </c>
      <c r="J2234">
        <v>18</v>
      </c>
      <c r="K2234">
        <v>790.4899999999999</v>
      </c>
      <c r="L2234">
        <v>4852054</v>
      </c>
      <c r="M2234" s="1">
        <v>46233</v>
      </c>
    </row>
    <row r="2235" spans="1:13" x14ac:dyDescent="0.2">
      <c r="A2235" t="s">
        <v>56</v>
      </c>
      <c r="B2235" s="1">
        <v>44530</v>
      </c>
      <c r="C2235" s="1">
        <v>44501</v>
      </c>
      <c r="D2235">
        <v>4</v>
      </c>
      <c r="E2235">
        <v>201.76999999999998</v>
      </c>
      <c r="F2235">
        <v>1448000</v>
      </c>
      <c r="G2235">
        <v>1</v>
      </c>
      <c r="H2235">
        <v>49.6</v>
      </c>
      <c r="I2235">
        <v>284770</v>
      </c>
      <c r="J2235">
        <v>61</v>
      </c>
      <c r="K2235">
        <v>819.3</v>
      </c>
      <c r="L2235">
        <v>5997875</v>
      </c>
      <c r="M2235" s="1">
        <v>46233</v>
      </c>
    </row>
    <row r="2236" spans="1:13" x14ac:dyDescent="0.2">
      <c r="A2236" t="s">
        <v>56</v>
      </c>
      <c r="B2236" s="1">
        <v>44500</v>
      </c>
      <c r="C2236" s="1">
        <v>44470</v>
      </c>
      <c r="D2236">
        <v>4</v>
      </c>
      <c r="E2236">
        <v>201.76999999999998</v>
      </c>
      <c r="F2236">
        <v>1448000</v>
      </c>
      <c r="G2236">
        <v>1</v>
      </c>
      <c r="H2236">
        <v>49.6</v>
      </c>
      <c r="I2236">
        <v>284770</v>
      </c>
      <c r="J2236">
        <v>61</v>
      </c>
      <c r="K2236">
        <v>819.3</v>
      </c>
      <c r="L2236">
        <v>5997875</v>
      </c>
      <c r="M2236" s="1">
        <v>46233</v>
      </c>
    </row>
    <row r="2237" spans="1:13" x14ac:dyDescent="0.2">
      <c r="A2237" t="s">
        <v>56</v>
      </c>
      <c r="B2237" s="1">
        <v>44469</v>
      </c>
      <c r="C2237" s="1">
        <v>44440</v>
      </c>
      <c r="D2237">
        <v>3</v>
      </c>
      <c r="E2237">
        <v>171.76999999999998</v>
      </c>
      <c r="F2237">
        <v>1188000</v>
      </c>
      <c r="G2237">
        <v>1</v>
      </c>
      <c r="H2237">
        <v>49.6</v>
      </c>
      <c r="I2237">
        <v>284770</v>
      </c>
      <c r="J2237">
        <v>61</v>
      </c>
      <c r="K2237">
        <v>819.3</v>
      </c>
      <c r="L2237">
        <v>5997875</v>
      </c>
      <c r="M2237" s="1">
        <v>46233</v>
      </c>
    </row>
    <row r="2238" spans="1:13" x14ac:dyDescent="0.2">
      <c r="A2238" t="s">
        <v>56</v>
      </c>
      <c r="B2238" s="1">
        <v>44561</v>
      </c>
      <c r="C2238" s="1">
        <v>44531</v>
      </c>
      <c r="D2238">
        <v>4</v>
      </c>
      <c r="E2238">
        <v>201.76999999999998</v>
      </c>
      <c r="F2238">
        <v>1448000</v>
      </c>
      <c r="G2238">
        <v>1</v>
      </c>
      <c r="H2238">
        <v>49.6</v>
      </c>
      <c r="I2238">
        <v>284770</v>
      </c>
      <c r="J2238">
        <v>62</v>
      </c>
      <c r="K2238">
        <v>826.27</v>
      </c>
      <c r="L2238">
        <v>6104875</v>
      </c>
      <c r="M2238" s="1">
        <v>46233</v>
      </c>
    </row>
    <row r="2239" spans="1:13" x14ac:dyDescent="0.2">
      <c r="A2239" t="s">
        <v>56</v>
      </c>
      <c r="B2239" s="1">
        <v>44592</v>
      </c>
      <c r="C2239" s="1">
        <v>44562</v>
      </c>
      <c r="D2239">
        <v>5</v>
      </c>
      <c r="E2239">
        <v>251.37</v>
      </c>
      <c r="F2239">
        <v>1735310</v>
      </c>
      <c r="G2239">
        <v>1</v>
      </c>
      <c r="H2239">
        <v>49.6</v>
      </c>
      <c r="I2239">
        <v>284770</v>
      </c>
      <c r="J2239">
        <v>62</v>
      </c>
      <c r="K2239">
        <v>826.27</v>
      </c>
      <c r="L2239">
        <v>6104875</v>
      </c>
      <c r="M2239" s="1">
        <v>46233</v>
      </c>
    </row>
    <row r="2240" spans="1:13" x14ac:dyDescent="0.2">
      <c r="A2240" t="s">
        <v>56</v>
      </c>
      <c r="B2240" s="1">
        <v>44651</v>
      </c>
      <c r="C2240" s="1">
        <v>44621</v>
      </c>
      <c r="D2240">
        <v>5</v>
      </c>
      <c r="E2240">
        <v>251.37</v>
      </c>
      <c r="F2240">
        <v>1735310</v>
      </c>
      <c r="G2240">
        <v>1</v>
      </c>
      <c r="H2240">
        <v>49.6</v>
      </c>
      <c r="I2240">
        <v>284770</v>
      </c>
      <c r="J2240">
        <v>62</v>
      </c>
      <c r="K2240">
        <v>826.27</v>
      </c>
      <c r="L2240">
        <v>6104875</v>
      </c>
      <c r="M2240" s="1">
        <v>46233</v>
      </c>
    </row>
    <row r="2241" spans="1:13" x14ac:dyDescent="0.2">
      <c r="A2241" t="s">
        <v>56</v>
      </c>
      <c r="B2241" s="1">
        <v>44620</v>
      </c>
      <c r="C2241" s="1">
        <v>44593</v>
      </c>
      <c r="D2241">
        <v>5</v>
      </c>
      <c r="E2241">
        <v>251.37</v>
      </c>
      <c r="F2241">
        <v>1735310</v>
      </c>
      <c r="G2241">
        <v>1</v>
      </c>
      <c r="H2241">
        <v>49.6</v>
      </c>
      <c r="I2241">
        <v>284770</v>
      </c>
      <c r="J2241">
        <v>62</v>
      </c>
      <c r="K2241">
        <v>826.27</v>
      </c>
      <c r="L2241">
        <v>6104875</v>
      </c>
      <c r="M2241" s="1">
        <v>46233</v>
      </c>
    </row>
    <row r="2242" spans="1:13" x14ac:dyDescent="0.2">
      <c r="A2242" t="s">
        <v>44</v>
      </c>
      <c r="B2242" s="1">
        <v>44865</v>
      </c>
      <c r="C2242" s="1">
        <v>44835</v>
      </c>
      <c r="D2242">
        <v>1</v>
      </c>
      <c r="E2242">
        <v>100</v>
      </c>
      <c r="F2242">
        <v>246328</v>
      </c>
      <c r="G2242">
        <v>1</v>
      </c>
      <c r="H2242">
        <v>125</v>
      </c>
      <c r="I2242">
        <v>300000</v>
      </c>
      <c r="J2242">
        <v>19</v>
      </c>
      <c r="K2242">
        <v>840.4899999999999</v>
      </c>
      <c r="L2242">
        <v>5352054</v>
      </c>
      <c r="M2242" s="1">
        <v>46233</v>
      </c>
    </row>
    <row r="2243" spans="1:13" x14ac:dyDescent="0.2">
      <c r="A2243" t="s">
        <v>44</v>
      </c>
      <c r="B2243" s="1">
        <v>44895</v>
      </c>
      <c r="C2243" s="1">
        <v>44866</v>
      </c>
      <c r="D2243">
        <v>1</v>
      </c>
      <c r="E2243">
        <v>100</v>
      </c>
      <c r="F2243">
        <v>246328</v>
      </c>
      <c r="G2243">
        <v>1</v>
      </c>
      <c r="H2243">
        <v>125</v>
      </c>
      <c r="I2243">
        <v>300000</v>
      </c>
      <c r="J2243">
        <v>19</v>
      </c>
      <c r="K2243">
        <v>840.4899999999999</v>
      </c>
      <c r="L2243">
        <v>5352054</v>
      </c>
      <c r="M2243" s="1">
        <v>46233</v>
      </c>
    </row>
    <row r="2244" spans="1:13" x14ac:dyDescent="0.2">
      <c r="A2244" t="s">
        <v>44</v>
      </c>
      <c r="B2244" s="1">
        <v>44926</v>
      </c>
      <c r="C2244" s="1">
        <v>44896</v>
      </c>
      <c r="D2244">
        <v>1</v>
      </c>
      <c r="E2244">
        <v>100</v>
      </c>
      <c r="F2244">
        <v>246328</v>
      </c>
      <c r="G2244">
        <v>1</v>
      </c>
      <c r="H2244">
        <v>125</v>
      </c>
      <c r="I2244">
        <v>300000</v>
      </c>
      <c r="J2244">
        <v>19</v>
      </c>
      <c r="K2244">
        <v>840.4899999999999</v>
      </c>
      <c r="L2244">
        <v>5352054</v>
      </c>
      <c r="M2244" s="1">
        <v>46233</v>
      </c>
    </row>
    <row r="2245" spans="1:13" x14ac:dyDescent="0.2">
      <c r="A2245" t="s">
        <v>36</v>
      </c>
      <c r="B2245" s="1">
        <v>44227</v>
      </c>
      <c r="C2245" s="1">
        <v>44197</v>
      </c>
      <c r="D2245">
        <v>7</v>
      </c>
      <c r="E2245">
        <v>309</v>
      </c>
      <c r="F2245">
        <v>1818000</v>
      </c>
      <c r="G2245">
        <v>1</v>
      </c>
      <c r="H2245">
        <v>19.5</v>
      </c>
      <c r="I2245">
        <v>0</v>
      </c>
      <c r="J2245">
        <v>47</v>
      </c>
      <c r="K2245">
        <v>1588.7200000000003</v>
      </c>
      <c r="L2245">
        <v>9389475</v>
      </c>
      <c r="M2245" s="1">
        <v>46233</v>
      </c>
    </row>
    <row r="2246" spans="1:13" x14ac:dyDescent="0.2">
      <c r="A2246" t="s">
        <v>36</v>
      </c>
      <c r="B2246" s="1">
        <v>44255</v>
      </c>
      <c r="C2246" s="1">
        <v>44228</v>
      </c>
      <c r="D2246">
        <v>6</v>
      </c>
      <c r="E2246">
        <v>285</v>
      </c>
      <c r="F2246">
        <v>1660000</v>
      </c>
      <c r="G2246">
        <v>1</v>
      </c>
      <c r="H2246">
        <v>19.5</v>
      </c>
      <c r="I2246">
        <v>0</v>
      </c>
      <c r="J2246">
        <v>48</v>
      </c>
      <c r="K2246">
        <v>1612.7199999999998</v>
      </c>
      <c r="L2246">
        <v>9547475</v>
      </c>
      <c r="M2246" s="1">
        <v>46233</v>
      </c>
    </row>
    <row r="2247" spans="1:13" x14ac:dyDescent="0.2">
      <c r="A2247" t="s">
        <v>36</v>
      </c>
      <c r="B2247" s="1">
        <v>44439</v>
      </c>
      <c r="C2247" s="1">
        <v>44409</v>
      </c>
      <c r="D2247">
        <v>15</v>
      </c>
      <c r="E2247">
        <v>695.86</v>
      </c>
      <c r="F2247">
        <v>4390400</v>
      </c>
      <c r="G2247">
        <v>1</v>
      </c>
      <c r="H2247">
        <v>19.5</v>
      </c>
      <c r="I2247">
        <v>0</v>
      </c>
      <c r="J2247">
        <v>49</v>
      </c>
      <c r="K2247">
        <v>1620.7199999999998</v>
      </c>
      <c r="L2247">
        <v>9667475</v>
      </c>
      <c r="M2247" s="1">
        <v>46233</v>
      </c>
    </row>
    <row r="2248" spans="1:13" x14ac:dyDescent="0.2">
      <c r="A2248" t="s">
        <v>36</v>
      </c>
      <c r="B2248" s="1">
        <v>44408</v>
      </c>
      <c r="C2248" s="1">
        <v>44378</v>
      </c>
      <c r="D2248">
        <v>13</v>
      </c>
      <c r="E2248">
        <v>647</v>
      </c>
      <c r="F2248">
        <v>3950000</v>
      </c>
      <c r="G2248">
        <v>1</v>
      </c>
      <c r="H2248">
        <v>19.5</v>
      </c>
      <c r="I2248">
        <v>0</v>
      </c>
      <c r="J2248">
        <v>49</v>
      </c>
      <c r="K2248">
        <v>1620.7199999999998</v>
      </c>
      <c r="L2248">
        <v>9667475</v>
      </c>
      <c r="M2248" s="1">
        <v>46233</v>
      </c>
    </row>
    <row r="2249" spans="1:13" x14ac:dyDescent="0.2">
      <c r="A2249" t="s">
        <v>36</v>
      </c>
      <c r="B2249" s="1">
        <v>44469</v>
      </c>
      <c r="C2249" s="1">
        <v>44440</v>
      </c>
      <c r="D2249">
        <v>15</v>
      </c>
      <c r="E2249">
        <v>695.86</v>
      </c>
      <c r="F2249">
        <v>4390400</v>
      </c>
      <c r="G2249">
        <v>1</v>
      </c>
      <c r="H2249">
        <v>19.5</v>
      </c>
      <c r="I2249">
        <v>0</v>
      </c>
      <c r="J2249">
        <v>49</v>
      </c>
      <c r="K2249">
        <v>1620.7199999999998</v>
      </c>
      <c r="L2249">
        <v>9667475</v>
      </c>
      <c r="M2249" s="1">
        <v>46233</v>
      </c>
    </row>
    <row r="2250" spans="1:13" x14ac:dyDescent="0.2">
      <c r="A2250" t="s">
        <v>36</v>
      </c>
      <c r="B2250" s="1">
        <v>44500</v>
      </c>
      <c r="C2250" s="1">
        <v>44470</v>
      </c>
      <c r="D2250">
        <v>15</v>
      </c>
      <c r="E2250">
        <v>695.86</v>
      </c>
      <c r="F2250">
        <v>4390400</v>
      </c>
      <c r="G2250">
        <v>1</v>
      </c>
      <c r="H2250">
        <v>19.5</v>
      </c>
      <c r="I2250">
        <v>0</v>
      </c>
      <c r="J2250">
        <v>49</v>
      </c>
      <c r="K2250">
        <v>1620.7199999999998</v>
      </c>
      <c r="L2250">
        <v>9667475</v>
      </c>
      <c r="M2250" s="1">
        <v>46233</v>
      </c>
    </row>
    <row r="2251" spans="1:13" x14ac:dyDescent="0.2">
      <c r="A2251" t="s">
        <v>36</v>
      </c>
      <c r="B2251" s="1">
        <v>44530</v>
      </c>
      <c r="C2251" s="1">
        <v>44501</v>
      </c>
      <c r="D2251">
        <v>15</v>
      </c>
      <c r="E2251">
        <v>695.86</v>
      </c>
      <c r="F2251">
        <v>4390400</v>
      </c>
      <c r="G2251">
        <v>1</v>
      </c>
      <c r="H2251">
        <v>19.5</v>
      </c>
      <c r="I2251">
        <v>0</v>
      </c>
      <c r="J2251">
        <v>49</v>
      </c>
      <c r="K2251">
        <v>1620.7199999999998</v>
      </c>
      <c r="L2251">
        <v>9667475</v>
      </c>
      <c r="M2251" s="1">
        <v>46233</v>
      </c>
    </row>
    <row r="2252" spans="1:13" x14ac:dyDescent="0.2">
      <c r="A2252" t="s">
        <v>36</v>
      </c>
      <c r="B2252" s="1">
        <v>44561</v>
      </c>
      <c r="C2252" s="1">
        <v>44531</v>
      </c>
      <c r="D2252">
        <v>15</v>
      </c>
      <c r="E2252">
        <v>695.86</v>
      </c>
      <c r="F2252">
        <v>4390400</v>
      </c>
      <c r="G2252">
        <v>1</v>
      </c>
      <c r="H2252">
        <v>19.5</v>
      </c>
      <c r="I2252">
        <v>0</v>
      </c>
      <c r="J2252">
        <v>50</v>
      </c>
      <c r="K2252">
        <v>1670.7199999999998</v>
      </c>
      <c r="L2252">
        <v>9887475</v>
      </c>
      <c r="M2252" s="1">
        <v>46233</v>
      </c>
    </row>
    <row r="2253" spans="1:13" x14ac:dyDescent="0.2">
      <c r="A2253" t="s">
        <v>36</v>
      </c>
      <c r="B2253" s="1">
        <v>44592</v>
      </c>
      <c r="C2253" s="1">
        <v>44562</v>
      </c>
      <c r="D2253">
        <v>14</v>
      </c>
      <c r="E2253">
        <v>659.86</v>
      </c>
      <c r="F2253">
        <v>4032400</v>
      </c>
      <c r="G2253">
        <v>1</v>
      </c>
      <c r="H2253">
        <v>19.5</v>
      </c>
      <c r="I2253">
        <v>0</v>
      </c>
      <c r="J2253">
        <v>51</v>
      </c>
      <c r="K2253">
        <v>1706.7200000000003</v>
      </c>
      <c r="L2253">
        <v>10245475</v>
      </c>
      <c r="M2253" s="1">
        <v>46233</v>
      </c>
    </row>
    <row r="2254" spans="1:13" x14ac:dyDescent="0.2">
      <c r="A2254" t="s">
        <v>36</v>
      </c>
      <c r="B2254" s="1">
        <v>44651</v>
      </c>
      <c r="C2254" s="1">
        <v>44621</v>
      </c>
      <c r="D2254">
        <v>14</v>
      </c>
      <c r="E2254">
        <v>659.86</v>
      </c>
      <c r="F2254">
        <v>4032400</v>
      </c>
      <c r="G2254">
        <v>1</v>
      </c>
      <c r="H2254">
        <v>19.5</v>
      </c>
      <c r="I2254">
        <v>0</v>
      </c>
      <c r="J2254">
        <v>51</v>
      </c>
      <c r="K2254">
        <v>1706.7200000000003</v>
      </c>
      <c r="L2254">
        <v>10245475</v>
      </c>
      <c r="M2254" s="1">
        <v>46233</v>
      </c>
    </row>
    <row r="2255" spans="1:13" x14ac:dyDescent="0.2">
      <c r="A2255" t="s">
        <v>36</v>
      </c>
      <c r="B2255" s="1">
        <v>44620</v>
      </c>
      <c r="C2255" s="1">
        <v>44593</v>
      </c>
      <c r="D2255">
        <v>14</v>
      </c>
      <c r="E2255">
        <v>659.86</v>
      </c>
      <c r="F2255">
        <v>4032400</v>
      </c>
      <c r="G2255">
        <v>1</v>
      </c>
      <c r="H2255">
        <v>19.5</v>
      </c>
      <c r="I2255">
        <v>0</v>
      </c>
      <c r="J2255">
        <v>51</v>
      </c>
      <c r="K2255">
        <v>1706.7200000000003</v>
      </c>
      <c r="L2255">
        <v>10245475</v>
      </c>
      <c r="M2255" s="1">
        <v>46233</v>
      </c>
    </row>
    <row r="2256" spans="1:13" x14ac:dyDescent="0.2">
      <c r="A2256" t="s">
        <v>36</v>
      </c>
      <c r="B2256" s="1">
        <v>44681</v>
      </c>
      <c r="C2256" s="1">
        <v>44652</v>
      </c>
      <c r="D2256">
        <v>14</v>
      </c>
      <c r="E2256">
        <v>659.86</v>
      </c>
      <c r="F2256">
        <v>4032400</v>
      </c>
      <c r="G2256">
        <v>1</v>
      </c>
      <c r="H2256">
        <v>19.5</v>
      </c>
      <c r="I2256">
        <v>0</v>
      </c>
      <c r="J2256">
        <v>51</v>
      </c>
      <c r="K2256">
        <v>1706.7200000000003</v>
      </c>
      <c r="L2256">
        <v>10245475</v>
      </c>
      <c r="M2256" s="1">
        <v>46233</v>
      </c>
    </row>
    <row r="2257" spans="1:13" x14ac:dyDescent="0.2">
      <c r="A2257" t="s">
        <v>75</v>
      </c>
      <c r="B2257" s="1">
        <v>45991</v>
      </c>
      <c r="C2257" s="1">
        <v>45962</v>
      </c>
      <c r="D2257">
        <v>0</v>
      </c>
      <c r="E2257">
        <v>0</v>
      </c>
      <c r="F2257">
        <v>0</v>
      </c>
      <c r="G2257">
        <v>2</v>
      </c>
      <c r="H2257">
        <v>5</v>
      </c>
      <c r="I2257">
        <v>115000</v>
      </c>
      <c r="J2257">
        <v>2</v>
      </c>
      <c r="K2257">
        <v>0</v>
      </c>
      <c r="L2257">
        <v>0</v>
      </c>
      <c r="M2257" s="1">
        <v>46233</v>
      </c>
    </row>
    <row r="2258" spans="1:13" x14ac:dyDescent="0.2">
      <c r="A2258" t="s">
        <v>75</v>
      </c>
      <c r="B2258" s="1">
        <v>46053</v>
      </c>
      <c r="C2258" s="1">
        <v>46023</v>
      </c>
      <c r="D2258">
        <v>0</v>
      </c>
      <c r="E2258">
        <v>0</v>
      </c>
      <c r="F2258">
        <v>0</v>
      </c>
      <c r="G2258">
        <v>2</v>
      </c>
      <c r="H2258">
        <v>5</v>
      </c>
      <c r="I2258">
        <v>115000</v>
      </c>
      <c r="J2258">
        <v>2</v>
      </c>
      <c r="K2258">
        <v>0</v>
      </c>
      <c r="L2258">
        <v>0</v>
      </c>
      <c r="M2258" s="1">
        <v>46233</v>
      </c>
    </row>
    <row r="2259" spans="1:13" x14ac:dyDescent="0.2">
      <c r="A2259" t="s">
        <v>75</v>
      </c>
      <c r="B2259" s="1">
        <v>46022</v>
      </c>
      <c r="C2259" s="1">
        <v>45992</v>
      </c>
      <c r="D2259">
        <v>0</v>
      </c>
      <c r="E2259">
        <v>0</v>
      </c>
      <c r="F2259">
        <v>0</v>
      </c>
      <c r="G2259">
        <v>2</v>
      </c>
      <c r="H2259">
        <v>5</v>
      </c>
      <c r="I2259">
        <v>115000</v>
      </c>
      <c r="J2259">
        <v>2</v>
      </c>
      <c r="K2259">
        <v>0</v>
      </c>
      <c r="L2259">
        <v>0</v>
      </c>
      <c r="M2259" s="1">
        <v>46233</v>
      </c>
    </row>
    <row r="2260" spans="1:13" x14ac:dyDescent="0.2">
      <c r="A2260" t="s">
        <v>75</v>
      </c>
      <c r="B2260" s="1">
        <v>45961</v>
      </c>
      <c r="C2260" s="1">
        <v>45931</v>
      </c>
      <c r="D2260">
        <v>0</v>
      </c>
      <c r="E2260">
        <v>0</v>
      </c>
      <c r="F2260">
        <v>0</v>
      </c>
      <c r="G2260">
        <v>2</v>
      </c>
      <c r="H2260">
        <v>5</v>
      </c>
      <c r="I2260">
        <v>115000</v>
      </c>
      <c r="J2260">
        <v>2</v>
      </c>
      <c r="K2260">
        <v>0</v>
      </c>
      <c r="L2260">
        <v>0</v>
      </c>
      <c r="M2260" s="1">
        <v>46233</v>
      </c>
    </row>
    <row r="2261" spans="1:13" x14ac:dyDescent="0.2">
      <c r="A2261" t="s">
        <v>167</v>
      </c>
      <c r="B2261" s="1">
        <v>44620</v>
      </c>
      <c r="C2261" s="1">
        <v>44593</v>
      </c>
      <c r="D2261">
        <v>0</v>
      </c>
      <c r="E2261">
        <v>0</v>
      </c>
      <c r="F2261">
        <v>0</v>
      </c>
      <c r="G2261">
        <v>2</v>
      </c>
      <c r="H2261">
        <v>170</v>
      </c>
      <c r="I2261">
        <v>960000</v>
      </c>
      <c r="J2261">
        <v>2</v>
      </c>
      <c r="K2261">
        <v>3</v>
      </c>
      <c r="L2261">
        <v>79000</v>
      </c>
      <c r="M2261" s="1">
        <v>46233</v>
      </c>
    </row>
    <row r="2262" spans="1:13" x14ac:dyDescent="0.2">
      <c r="A2262" t="s">
        <v>167</v>
      </c>
      <c r="B2262" s="1">
        <v>44592</v>
      </c>
      <c r="C2262" s="1">
        <v>44562</v>
      </c>
      <c r="D2262">
        <v>0</v>
      </c>
      <c r="E2262">
        <v>0</v>
      </c>
      <c r="F2262">
        <v>0</v>
      </c>
      <c r="G2262">
        <v>2</v>
      </c>
      <c r="H2262">
        <v>170</v>
      </c>
      <c r="I2262">
        <v>960000</v>
      </c>
      <c r="J2262">
        <v>2</v>
      </c>
      <c r="K2262">
        <v>3</v>
      </c>
      <c r="L2262">
        <v>79000</v>
      </c>
      <c r="M2262" s="1">
        <v>46233</v>
      </c>
    </row>
    <row r="2263" spans="1:13" x14ac:dyDescent="0.2">
      <c r="A2263" t="s">
        <v>167</v>
      </c>
      <c r="B2263" s="1">
        <v>44651</v>
      </c>
      <c r="C2263" s="1">
        <v>44621</v>
      </c>
      <c r="D2263">
        <v>0</v>
      </c>
      <c r="E2263">
        <v>0</v>
      </c>
      <c r="F2263">
        <v>0</v>
      </c>
      <c r="G2263">
        <v>2</v>
      </c>
      <c r="H2263">
        <v>170</v>
      </c>
      <c r="I2263">
        <v>960000</v>
      </c>
      <c r="J2263">
        <v>2</v>
      </c>
      <c r="K2263">
        <v>3</v>
      </c>
      <c r="L2263">
        <v>79000</v>
      </c>
      <c r="M2263" s="1">
        <v>46233</v>
      </c>
    </row>
    <row r="2264" spans="1:13" x14ac:dyDescent="0.2">
      <c r="A2264" t="s">
        <v>167</v>
      </c>
      <c r="B2264" s="1">
        <v>44681</v>
      </c>
      <c r="C2264" s="1">
        <v>44652</v>
      </c>
      <c r="D2264">
        <v>0</v>
      </c>
      <c r="E2264">
        <v>0</v>
      </c>
      <c r="F2264">
        <v>0</v>
      </c>
      <c r="G2264">
        <v>2</v>
      </c>
      <c r="H2264">
        <v>170</v>
      </c>
      <c r="I2264">
        <v>960000</v>
      </c>
      <c r="J2264">
        <v>2</v>
      </c>
      <c r="K2264">
        <v>3</v>
      </c>
      <c r="L2264">
        <v>79000</v>
      </c>
      <c r="M2264" s="1">
        <v>46233</v>
      </c>
    </row>
    <row r="2265" spans="1:13" x14ac:dyDescent="0.2">
      <c r="A2265" t="s">
        <v>142</v>
      </c>
      <c r="B2265" s="1">
        <v>45747</v>
      </c>
      <c r="C2265" s="1">
        <v>45717</v>
      </c>
      <c r="D2265">
        <v>0</v>
      </c>
      <c r="E2265">
        <v>0</v>
      </c>
      <c r="F2265">
        <v>0</v>
      </c>
      <c r="G2265">
        <v>2</v>
      </c>
      <c r="H2265">
        <v>0</v>
      </c>
      <c r="I2265">
        <v>0</v>
      </c>
      <c r="J2265">
        <v>2</v>
      </c>
      <c r="K2265">
        <v>75.69</v>
      </c>
      <c r="L2265">
        <v>1201</v>
      </c>
      <c r="M2265" s="1">
        <v>46233</v>
      </c>
    </row>
    <row r="2266" spans="1:13" x14ac:dyDescent="0.2">
      <c r="A2266" t="s">
        <v>165</v>
      </c>
      <c r="B2266" s="1">
        <v>44255</v>
      </c>
      <c r="C2266" s="1">
        <v>44228</v>
      </c>
      <c r="D2266">
        <v>3</v>
      </c>
      <c r="E2266">
        <v>132</v>
      </c>
      <c r="F2266">
        <v>480000</v>
      </c>
      <c r="G2266">
        <v>2</v>
      </c>
      <c r="H2266">
        <v>108</v>
      </c>
      <c r="I2266">
        <v>520000</v>
      </c>
      <c r="J2266">
        <v>5</v>
      </c>
      <c r="K2266">
        <v>85.17</v>
      </c>
      <c r="L2266">
        <v>493060</v>
      </c>
      <c r="M2266" s="1">
        <v>46233</v>
      </c>
    </row>
    <row r="2267" spans="1:13" x14ac:dyDescent="0.2">
      <c r="A2267" t="s">
        <v>165</v>
      </c>
      <c r="B2267" s="1">
        <v>44286</v>
      </c>
      <c r="C2267" s="1">
        <v>44256</v>
      </c>
      <c r="D2267">
        <v>3</v>
      </c>
      <c r="E2267">
        <v>132</v>
      </c>
      <c r="F2267">
        <v>480000</v>
      </c>
      <c r="G2267">
        <v>2</v>
      </c>
      <c r="H2267">
        <v>108</v>
      </c>
      <c r="I2267">
        <v>520000</v>
      </c>
      <c r="J2267">
        <v>5</v>
      </c>
      <c r="K2267">
        <v>85.17</v>
      </c>
      <c r="L2267">
        <v>493060</v>
      </c>
      <c r="M2267" s="1">
        <v>46233</v>
      </c>
    </row>
    <row r="2268" spans="1:13" x14ac:dyDescent="0.2">
      <c r="A2268" t="s">
        <v>138</v>
      </c>
      <c r="B2268" s="1">
        <v>45504</v>
      </c>
      <c r="C2268" s="1">
        <v>45474</v>
      </c>
      <c r="D2268">
        <v>2</v>
      </c>
      <c r="E2268">
        <v>170</v>
      </c>
      <c r="F2268">
        <v>715000</v>
      </c>
      <c r="G2268">
        <v>2</v>
      </c>
      <c r="H2268">
        <v>84.96</v>
      </c>
      <c r="I2268">
        <v>0</v>
      </c>
      <c r="J2268">
        <v>27</v>
      </c>
      <c r="K2268">
        <v>139.07900000000001</v>
      </c>
      <c r="L2268">
        <v>2007868</v>
      </c>
      <c r="M2268" s="1">
        <v>46233</v>
      </c>
    </row>
    <row r="2269" spans="1:13" x14ac:dyDescent="0.2">
      <c r="A2269" t="s">
        <v>138</v>
      </c>
      <c r="B2269" s="1">
        <v>45443</v>
      </c>
      <c r="C2269" s="1">
        <v>45413</v>
      </c>
      <c r="D2269">
        <v>2</v>
      </c>
      <c r="E2269">
        <v>170</v>
      </c>
      <c r="F2269">
        <v>715000</v>
      </c>
      <c r="G2269">
        <v>2</v>
      </c>
      <c r="H2269">
        <v>84.96</v>
      </c>
      <c r="I2269">
        <v>0</v>
      </c>
      <c r="J2269">
        <v>27</v>
      </c>
      <c r="K2269">
        <v>139.07900000000001</v>
      </c>
      <c r="L2269">
        <v>2007868</v>
      </c>
      <c r="M2269" s="1">
        <v>46233</v>
      </c>
    </row>
    <row r="2270" spans="1:13" x14ac:dyDescent="0.2">
      <c r="A2270" t="s">
        <v>138</v>
      </c>
      <c r="B2270" s="1">
        <v>45535</v>
      </c>
      <c r="C2270" s="1">
        <v>45505</v>
      </c>
      <c r="D2270">
        <v>2</v>
      </c>
      <c r="E2270">
        <v>170</v>
      </c>
      <c r="F2270">
        <v>715000</v>
      </c>
      <c r="G2270">
        <v>2</v>
      </c>
      <c r="H2270">
        <v>84.96</v>
      </c>
      <c r="I2270">
        <v>0</v>
      </c>
      <c r="J2270">
        <v>27</v>
      </c>
      <c r="K2270">
        <v>139.07900000000001</v>
      </c>
      <c r="L2270">
        <v>2007868</v>
      </c>
      <c r="M2270" s="1">
        <v>46233</v>
      </c>
    </row>
    <row r="2271" spans="1:13" x14ac:dyDescent="0.2">
      <c r="A2271" t="s">
        <v>138</v>
      </c>
      <c r="B2271" s="1">
        <v>45473</v>
      </c>
      <c r="C2271" s="1">
        <v>45444</v>
      </c>
      <c r="D2271">
        <v>2</v>
      </c>
      <c r="E2271">
        <v>170</v>
      </c>
      <c r="F2271">
        <v>715000</v>
      </c>
      <c r="G2271">
        <v>2</v>
      </c>
      <c r="H2271">
        <v>84.96</v>
      </c>
      <c r="I2271">
        <v>0</v>
      </c>
      <c r="J2271">
        <v>27</v>
      </c>
      <c r="K2271">
        <v>139.07900000000001</v>
      </c>
      <c r="L2271">
        <v>2007868</v>
      </c>
      <c r="M2271" s="1">
        <v>46233</v>
      </c>
    </row>
    <row r="2272" spans="1:13" x14ac:dyDescent="0.2">
      <c r="A2272" t="s">
        <v>138</v>
      </c>
      <c r="B2272" s="1">
        <v>45412</v>
      </c>
      <c r="C2272" s="1">
        <v>45383</v>
      </c>
      <c r="D2272">
        <v>2</v>
      </c>
      <c r="E2272">
        <v>170</v>
      </c>
      <c r="F2272">
        <v>715000</v>
      </c>
      <c r="G2272">
        <v>2</v>
      </c>
      <c r="H2272">
        <v>84.96</v>
      </c>
      <c r="I2272">
        <v>0</v>
      </c>
      <c r="J2272">
        <v>27</v>
      </c>
      <c r="K2272">
        <v>139.07900000000001</v>
      </c>
      <c r="L2272">
        <v>2007868</v>
      </c>
      <c r="M2272" s="1">
        <v>46233</v>
      </c>
    </row>
    <row r="2273" spans="1:13" x14ac:dyDescent="0.2">
      <c r="A2273" t="s">
        <v>138</v>
      </c>
      <c r="B2273" s="1">
        <v>45351</v>
      </c>
      <c r="C2273" s="1">
        <v>45323</v>
      </c>
      <c r="D2273">
        <v>0</v>
      </c>
      <c r="E2273">
        <v>0</v>
      </c>
      <c r="F2273">
        <v>0</v>
      </c>
      <c r="G2273">
        <v>2</v>
      </c>
      <c r="H2273">
        <v>84.96</v>
      </c>
      <c r="I2273">
        <v>0</v>
      </c>
      <c r="J2273">
        <v>27</v>
      </c>
      <c r="K2273">
        <v>139.07900000000001</v>
      </c>
      <c r="L2273">
        <v>2007868</v>
      </c>
      <c r="M2273" s="1">
        <v>46233</v>
      </c>
    </row>
    <row r="2274" spans="1:13" x14ac:dyDescent="0.2">
      <c r="A2274" t="s">
        <v>168</v>
      </c>
      <c r="B2274" s="1">
        <v>44255</v>
      </c>
      <c r="C2274" s="1">
        <v>44228</v>
      </c>
      <c r="D2274">
        <v>3</v>
      </c>
      <c r="E2274">
        <v>119</v>
      </c>
      <c r="F2274">
        <v>997000</v>
      </c>
      <c r="G2274">
        <v>2</v>
      </c>
      <c r="H2274">
        <v>90</v>
      </c>
      <c r="I2274">
        <v>900000</v>
      </c>
      <c r="J2274">
        <v>19</v>
      </c>
      <c r="K2274">
        <v>150.81</v>
      </c>
      <c r="L2274">
        <v>1951073</v>
      </c>
      <c r="M2274" s="1">
        <v>46233</v>
      </c>
    </row>
    <row r="2275" spans="1:13" x14ac:dyDescent="0.2">
      <c r="A2275" t="s">
        <v>147</v>
      </c>
      <c r="B2275" s="1">
        <v>44985</v>
      </c>
      <c r="C2275" s="1">
        <v>44958</v>
      </c>
      <c r="D2275">
        <v>2</v>
      </c>
      <c r="E2275">
        <v>90</v>
      </c>
      <c r="F2275">
        <v>500000</v>
      </c>
      <c r="G2275">
        <v>2</v>
      </c>
      <c r="H2275">
        <v>93</v>
      </c>
      <c r="I2275">
        <v>500000</v>
      </c>
      <c r="J2275">
        <v>19</v>
      </c>
      <c r="K2275">
        <v>159.32999999999998</v>
      </c>
      <c r="L2275">
        <v>1890641</v>
      </c>
      <c r="M2275" s="1">
        <v>46233</v>
      </c>
    </row>
    <row r="2276" spans="1:13" x14ac:dyDescent="0.2">
      <c r="A2276" t="s">
        <v>147</v>
      </c>
      <c r="B2276" s="1">
        <v>45046</v>
      </c>
      <c r="C2276" s="1">
        <v>45017</v>
      </c>
      <c r="D2276">
        <v>2</v>
      </c>
      <c r="E2276">
        <v>90</v>
      </c>
      <c r="F2276">
        <v>500000</v>
      </c>
      <c r="G2276">
        <v>2</v>
      </c>
      <c r="H2276">
        <v>93</v>
      </c>
      <c r="I2276">
        <v>500000</v>
      </c>
      <c r="J2276">
        <v>19</v>
      </c>
      <c r="K2276">
        <v>159.32999999999998</v>
      </c>
      <c r="L2276">
        <v>1890641</v>
      </c>
      <c r="M2276" s="1">
        <v>46233</v>
      </c>
    </row>
    <row r="2277" spans="1:13" x14ac:dyDescent="0.2">
      <c r="A2277" t="s">
        <v>147</v>
      </c>
      <c r="B2277" s="1">
        <v>44773</v>
      </c>
      <c r="C2277" s="1">
        <v>44743</v>
      </c>
      <c r="D2277">
        <v>2</v>
      </c>
      <c r="E2277">
        <v>90</v>
      </c>
      <c r="F2277">
        <v>500000</v>
      </c>
      <c r="G2277">
        <v>2</v>
      </c>
      <c r="H2277">
        <v>93</v>
      </c>
      <c r="I2277">
        <v>500000</v>
      </c>
      <c r="J2277">
        <v>19</v>
      </c>
      <c r="K2277">
        <v>159.32999999999998</v>
      </c>
      <c r="L2277">
        <v>1890641</v>
      </c>
      <c r="M2277" s="1">
        <v>46233</v>
      </c>
    </row>
    <row r="2278" spans="1:13" x14ac:dyDescent="0.2">
      <c r="A2278" t="s">
        <v>147</v>
      </c>
      <c r="B2278" s="1">
        <v>44804</v>
      </c>
      <c r="C2278" s="1">
        <v>44774</v>
      </c>
      <c r="D2278">
        <v>2</v>
      </c>
      <c r="E2278">
        <v>90</v>
      </c>
      <c r="F2278">
        <v>500000</v>
      </c>
      <c r="G2278">
        <v>2</v>
      </c>
      <c r="H2278">
        <v>93</v>
      </c>
      <c r="I2278">
        <v>500000</v>
      </c>
      <c r="J2278">
        <v>19</v>
      </c>
      <c r="K2278">
        <v>159.32999999999998</v>
      </c>
      <c r="L2278">
        <v>1890641</v>
      </c>
      <c r="M2278" s="1">
        <v>46233</v>
      </c>
    </row>
    <row r="2279" spans="1:13" x14ac:dyDescent="0.2">
      <c r="A2279" t="s">
        <v>147</v>
      </c>
      <c r="B2279" s="1">
        <v>44926</v>
      </c>
      <c r="C2279" s="1">
        <v>44896</v>
      </c>
      <c r="D2279">
        <v>2</v>
      </c>
      <c r="E2279">
        <v>90</v>
      </c>
      <c r="F2279">
        <v>500000</v>
      </c>
      <c r="G2279">
        <v>2</v>
      </c>
      <c r="H2279">
        <v>93</v>
      </c>
      <c r="I2279">
        <v>500000</v>
      </c>
      <c r="J2279">
        <v>19</v>
      </c>
      <c r="K2279">
        <v>159.32999999999998</v>
      </c>
      <c r="L2279">
        <v>1890641</v>
      </c>
      <c r="M2279" s="1">
        <v>46233</v>
      </c>
    </row>
    <row r="2280" spans="1:13" x14ac:dyDescent="0.2">
      <c r="A2280" t="s">
        <v>147</v>
      </c>
      <c r="B2280" s="1">
        <v>44742</v>
      </c>
      <c r="C2280" s="1">
        <v>44713</v>
      </c>
      <c r="D2280">
        <v>2</v>
      </c>
      <c r="E2280">
        <v>90</v>
      </c>
      <c r="F2280">
        <v>500000</v>
      </c>
      <c r="G2280">
        <v>2</v>
      </c>
      <c r="H2280">
        <v>93</v>
      </c>
      <c r="I2280">
        <v>500000</v>
      </c>
      <c r="J2280">
        <v>19</v>
      </c>
      <c r="K2280">
        <v>159.32999999999998</v>
      </c>
      <c r="L2280">
        <v>1890641</v>
      </c>
      <c r="M2280" s="1">
        <v>46233</v>
      </c>
    </row>
    <row r="2281" spans="1:13" x14ac:dyDescent="0.2">
      <c r="A2281" t="s">
        <v>147</v>
      </c>
      <c r="B2281" s="1">
        <v>44957</v>
      </c>
      <c r="C2281" s="1">
        <v>44927</v>
      </c>
      <c r="D2281">
        <v>2</v>
      </c>
      <c r="E2281">
        <v>90</v>
      </c>
      <c r="F2281">
        <v>500000</v>
      </c>
      <c r="G2281">
        <v>2</v>
      </c>
      <c r="H2281">
        <v>93</v>
      </c>
      <c r="I2281">
        <v>500000</v>
      </c>
      <c r="J2281">
        <v>19</v>
      </c>
      <c r="K2281">
        <v>159.32999999999998</v>
      </c>
      <c r="L2281">
        <v>1890641</v>
      </c>
      <c r="M2281" s="1">
        <v>46233</v>
      </c>
    </row>
    <row r="2282" spans="1:13" x14ac:dyDescent="0.2">
      <c r="A2282" t="s">
        <v>147</v>
      </c>
      <c r="B2282" s="1">
        <v>44895</v>
      </c>
      <c r="C2282" s="1">
        <v>44866</v>
      </c>
      <c r="D2282">
        <v>2</v>
      </c>
      <c r="E2282">
        <v>90</v>
      </c>
      <c r="F2282">
        <v>500000</v>
      </c>
      <c r="G2282">
        <v>2</v>
      </c>
      <c r="H2282">
        <v>93</v>
      </c>
      <c r="I2282">
        <v>500000</v>
      </c>
      <c r="J2282">
        <v>19</v>
      </c>
      <c r="K2282">
        <v>159.32999999999998</v>
      </c>
      <c r="L2282">
        <v>1890641</v>
      </c>
      <c r="M2282" s="1">
        <v>46233</v>
      </c>
    </row>
    <row r="2283" spans="1:13" x14ac:dyDescent="0.2">
      <c r="A2283" t="s">
        <v>147</v>
      </c>
      <c r="B2283" s="1">
        <v>45016</v>
      </c>
      <c r="C2283" s="1">
        <v>44986</v>
      </c>
      <c r="D2283">
        <v>2</v>
      </c>
      <c r="E2283">
        <v>90</v>
      </c>
      <c r="F2283">
        <v>500000</v>
      </c>
      <c r="G2283">
        <v>2</v>
      </c>
      <c r="H2283">
        <v>93</v>
      </c>
      <c r="I2283">
        <v>500000</v>
      </c>
      <c r="J2283">
        <v>19</v>
      </c>
      <c r="K2283">
        <v>159.32999999999998</v>
      </c>
      <c r="L2283">
        <v>1890641</v>
      </c>
      <c r="M2283" s="1">
        <v>46233</v>
      </c>
    </row>
    <row r="2284" spans="1:13" x14ac:dyDescent="0.2">
      <c r="A2284" t="s">
        <v>147</v>
      </c>
      <c r="B2284" s="1">
        <v>44865</v>
      </c>
      <c r="C2284" s="1">
        <v>44835</v>
      </c>
      <c r="D2284">
        <v>2</v>
      </c>
      <c r="E2284">
        <v>90</v>
      </c>
      <c r="F2284">
        <v>500000</v>
      </c>
      <c r="G2284">
        <v>2</v>
      </c>
      <c r="H2284">
        <v>93</v>
      </c>
      <c r="I2284">
        <v>500000</v>
      </c>
      <c r="J2284">
        <v>19</v>
      </c>
      <c r="K2284">
        <v>159.32999999999998</v>
      </c>
      <c r="L2284">
        <v>1890641</v>
      </c>
      <c r="M2284" s="1">
        <v>46233</v>
      </c>
    </row>
    <row r="2285" spans="1:13" x14ac:dyDescent="0.2">
      <c r="A2285" t="s">
        <v>147</v>
      </c>
      <c r="B2285" s="1">
        <v>44834</v>
      </c>
      <c r="C2285" s="1">
        <v>44805</v>
      </c>
      <c r="D2285">
        <v>2</v>
      </c>
      <c r="E2285">
        <v>90</v>
      </c>
      <c r="F2285">
        <v>500000</v>
      </c>
      <c r="G2285">
        <v>2</v>
      </c>
      <c r="H2285">
        <v>93</v>
      </c>
      <c r="I2285">
        <v>500000</v>
      </c>
      <c r="J2285">
        <v>19</v>
      </c>
      <c r="K2285">
        <v>159.32999999999998</v>
      </c>
      <c r="L2285">
        <v>1890641</v>
      </c>
      <c r="M2285" s="1">
        <v>46233</v>
      </c>
    </row>
    <row r="2286" spans="1:13" x14ac:dyDescent="0.2">
      <c r="A2286" t="s">
        <v>163</v>
      </c>
      <c r="B2286" s="1">
        <v>45504</v>
      </c>
      <c r="C2286" s="1">
        <v>45474</v>
      </c>
      <c r="D2286">
        <v>6</v>
      </c>
      <c r="E2286">
        <v>197</v>
      </c>
      <c r="F2286">
        <v>790000</v>
      </c>
      <c r="G2286">
        <v>2</v>
      </c>
      <c r="H2286">
        <v>43</v>
      </c>
      <c r="I2286">
        <v>361000</v>
      </c>
      <c r="J2286">
        <v>28</v>
      </c>
      <c r="K2286">
        <v>188.196</v>
      </c>
      <c r="L2286">
        <v>2024069</v>
      </c>
      <c r="M2286" s="1">
        <v>46233</v>
      </c>
    </row>
    <row r="2287" spans="1:13" x14ac:dyDescent="0.2">
      <c r="A2287" t="s">
        <v>163</v>
      </c>
      <c r="B2287" s="1">
        <v>45473</v>
      </c>
      <c r="C2287" s="1">
        <v>45444</v>
      </c>
      <c r="D2287">
        <v>6</v>
      </c>
      <c r="E2287">
        <v>197</v>
      </c>
      <c r="F2287">
        <v>790000</v>
      </c>
      <c r="G2287">
        <v>2</v>
      </c>
      <c r="H2287">
        <v>43</v>
      </c>
      <c r="I2287">
        <v>361000</v>
      </c>
      <c r="J2287">
        <v>28</v>
      </c>
      <c r="K2287">
        <v>188.196</v>
      </c>
      <c r="L2287">
        <v>2024069</v>
      </c>
      <c r="M2287" s="1">
        <v>46233</v>
      </c>
    </row>
    <row r="2288" spans="1:13" x14ac:dyDescent="0.2">
      <c r="A2288" t="s">
        <v>163</v>
      </c>
      <c r="B2288" s="1">
        <v>45443</v>
      </c>
      <c r="C2288" s="1">
        <v>45413</v>
      </c>
      <c r="D2288">
        <v>6</v>
      </c>
      <c r="E2288">
        <v>197</v>
      </c>
      <c r="F2288">
        <v>790000</v>
      </c>
      <c r="G2288">
        <v>2</v>
      </c>
      <c r="H2288">
        <v>43</v>
      </c>
      <c r="I2288">
        <v>361000</v>
      </c>
      <c r="J2288">
        <v>28</v>
      </c>
      <c r="K2288">
        <v>188.196</v>
      </c>
      <c r="L2288">
        <v>2024069</v>
      </c>
      <c r="M2288" s="1">
        <v>46233</v>
      </c>
    </row>
    <row r="2289" spans="1:13" x14ac:dyDescent="0.2">
      <c r="A2289" t="s">
        <v>163</v>
      </c>
      <c r="B2289" s="1">
        <v>45565</v>
      </c>
      <c r="C2289" s="1">
        <v>45536</v>
      </c>
      <c r="D2289">
        <v>6</v>
      </c>
      <c r="E2289">
        <v>197</v>
      </c>
      <c r="F2289">
        <v>790000</v>
      </c>
      <c r="G2289">
        <v>2</v>
      </c>
      <c r="H2289">
        <v>43</v>
      </c>
      <c r="I2289">
        <v>361000</v>
      </c>
      <c r="J2289">
        <v>28</v>
      </c>
      <c r="K2289">
        <v>188.196</v>
      </c>
      <c r="L2289">
        <v>2024069</v>
      </c>
      <c r="M2289" s="1">
        <v>46233</v>
      </c>
    </row>
    <row r="2290" spans="1:13" x14ac:dyDescent="0.2">
      <c r="A2290" t="s">
        <v>163</v>
      </c>
      <c r="B2290" s="1">
        <v>45535</v>
      </c>
      <c r="C2290" s="1">
        <v>45505</v>
      </c>
      <c r="D2290">
        <v>6</v>
      </c>
      <c r="E2290">
        <v>197</v>
      </c>
      <c r="F2290">
        <v>790000</v>
      </c>
      <c r="G2290">
        <v>2</v>
      </c>
      <c r="H2290">
        <v>43</v>
      </c>
      <c r="I2290">
        <v>361000</v>
      </c>
      <c r="J2290">
        <v>28</v>
      </c>
      <c r="K2290">
        <v>188.196</v>
      </c>
      <c r="L2290">
        <v>2024069</v>
      </c>
      <c r="M2290" s="1">
        <v>46233</v>
      </c>
    </row>
    <row r="2291" spans="1:13" x14ac:dyDescent="0.2">
      <c r="A2291" t="s">
        <v>112</v>
      </c>
      <c r="B2291" s="1">
        <v>45382</v>
      </c>
      <c r="C2291" s="1">
        <v>45352</v>
      </c>
      <c r="D2291">
        <v>1</v>
      </c>
      <c r="E2291">
        <v>5</v>
      </c>
      <c r="F2291">
        <v>100000</v>
      </c>
      <c r="G2291">
        <v>2</v>
      </c>
      <c r="H2291">
        <v>16</v>
      </c>
      <c r="I2291">
        <v>150000</v>
      </c>
      <c r="J2291">
        <v>53</v>
      </c>
      <c r="K2291">
        <v>189.04500000000002</v>
      </c>
      <c r="L2291">
        <v>2867220</v>
      </c>
      <c r="M2291" s="1">
        <v>46233</v>
      </c>
    </row>
    <row r="2292" spans="1:13" x14ac:dyDescent="0.2">
      <c r="A2292" t="s">
        <v>112</v>
      </c>
      <c r="B2292" s="1">
        <v>45565</v>
      </c>
      <c r="C2292" s="1">
        <v>45536</v>
      </c>
      <c r="D2292">
        <v>1</v>
      </c>
      <c r="E2292">
        <v>5</v>
      </c>
      <c r="F2292">
        <v>100000</v>
      </c>
      <c r="G2292">
        <v>2</v>
      </c>
      <c r="H2292">
        <v>16</v>
      </c>
      <c r="I2292">
        <v>150000</v>
      </c>
      <c r="J2292">
        <v>53</v>
      </c>
      <c r="K2292">
        <v>189.04500000000002</v>
      </c>
      <c r="L2292">
        <v>2867220</v>
      </c>
      <c r="M2292" s="1">
        <v>46233</v>
      </c>
    </row>
    <row r="2293" spans="1:13" x14ac:dyDescent="0.2">
      <c r="A2293" t="s">
        <v>112</v>
      </c>
      <c r="B2293" s="1">
        <v>45808</v>
      </c>
      <c r="C2293" s="1">
        <v>45778</v>
      </c>
      <c r="D2293">
        <v>2</v>
      </c>
      <c r="E2293">
        <v>21</v>
      </c>
      <c r="F2293">
        <v>250000</v>
      </c>
      <c r="G2293">
        <v>2</v>
      </c>
      <c r="H2293">
        <v>15.2</v>
      </c>
      <c r="I2293">
        <v>110000</v>
      </c>
      <c r="J2293">
        <v>53</v>
      </c>
      <c r="K2293">
        <v>189.04500000000002</v>
      </c>
      <c r="L2293">
        <v>2867220</v>
      </c>
      <c r="M2293" s="1">
        <v>46233</v>
      </c>
    </row>
    <row r="2294" spans="1:13" x14ac:dyDescent="0.2">
      <c r="A2294" t="s">
        <v>112</v>
      </c>
      <c r="B2294" s="1">
        <v>45777</v>
      </c>
      <c r="C2294" s="1">
        <v>45748</v>
      </c>
      <c r="D2294">
        <v>2</v>
      </c>
      <c r="E2294">
        <v>21</v>
      </c>
      <c r="F2294">
        <v>250000</v>
      </c>
      <c r="G2294">
        <v>2</v>
      </c>
      <c r="H2294">
        <v>15.2</v>
      </c>
      <c r="I2294">
        <v>110000</v>
      </c>
      <c r="J2294">
        <v>53</v>
      </c>
      <c r="K2294">
        <v>189.04500000000002</v>
      </c>
      <c r="L2294">
        <v>2867220</v>
      </c>
      <c r="M2294" s="1">
        <v>46233</v>
      </c>
    </row>
    <row r="2295" spans="1:13" x14ac:dyDescent="0.2">
      <c r="A2295" t="s">
        <v>112</v>
      </c>
      <c r="B2295" s="1">
        <v>45412</v>
      </c>
      <c r="C2295" s="1">
        <v>45383</v>
      </c>
      <c r="D2295">
        <v>1</v>
      </c>
      <c r="E2295">
        <v>5</v>
      </c>
      <c r="F2295">
        <v>100000</v>
      </c>
      <c r="G2295">
        <v>2</v>
      </c>
      <c r="H2295">
        <v>16</v>
      </c>
      <c r="I2295">
        <v>150000</v>
      </c>
      <c r="J2295">
        <v>53</v>
      </c>
      <c r="K2295">
        <v>189.04500000000002</v>
      </c>
      <c r="L2295">
        <v>2867220</v>
      </c>
      <c r="M2295" s="1">
        <v>46233</v>
      </c>
    </row>
    <row r="2296" spans="1:13" x14ac:dyDescent="0.2">
      <c r="A2296" t="s">
        <v>112</v>
      </c>
      <c r="B2296" s="1">
        <v>45504</v>
      </c>
      <c r="C2296" s="1">
        <v>45474</v>
      </c>
      <c r="D2296">
        <v>1</v>
      </c>
      <c r="E2296">
        <v>5</v>
      </c>
      <c r="F2296">
        <v>100000</v>
      </c>
      <c r="G2296">
        <v>2</v>
      </c>
      <c r="H2296">
        <v>16</v>
      </c>
      <c r="I2296">
        <v>150000</v>
      </c>
      <c r="J2296">
        <v>53</v>
      </c>
      <c r="K2296">
        <v>189.04500000000002</v>
      </c>
      <c r="L2296">
        <v>2867220</v>
      </c>
      <c r="M2296" s="1">
        <v>46233</v>
      </c>
    </row>
    <row r="2297" spans="1:13" x14ac:dyDescent="0.2">
      <c r="A2297" t="s">
        <v>112</v>
      </c>
      <c r="B2297" s="1">
        <v>45473</v>
      </c>
      <c r="C2297" s="1">
        <v>45444</v>
      </c>
      <c r="D2297">
        <v>1</v>
      </c>
      <c r="E2297">
        <v>5</v>
      </c>
      <c r="F2297">
        <v>100000</v>
      </c>
      <c r="G2297">
        <v>2</v>
      </c>
      <c r="H2297">
        <v>16</v>
      </c>
      <c r="I2297">
        <v>150000</v>
      </c>
      <c r="J2297">
        <v>53</v>
      </c>
      <c r="K2297">
        <v>189.04500000000002</v>
      </c>
      <c r="L2297">
        <v>2867220</v>
      </c>
      <c r="M2297" s="1">
        <v>46233</v>
      </c>
    </row>
    <row r="2298" spans="1:13" x14ac:dyDescent="0.2">
      <c r="A2298" t="s">
        <v>112</v>
      </c>
      <c r="B2298" s="1">
        <v>45626</v>
      </c>
      <c r="C2298" s="1">
        <v>45597</v>
      </c>
      <c r="D2298">
        <v>1</v>
      </c>
      <c r="E2298">
        <v>5</v>
      </c>
      <c r="F2298">
        <v>100000</v>
      </c>
      <c r="G2298">
        <v>2</v>
      </c>
      <c r="H2298">
        <v>16</v>
      </c>
      <c r="I2298">
        <v>150000</v>
      </c>
      <c r="J2298">
        <v>53</v>
      </c>
      <c r="K2298">
        <v>189.04500000000002</v>
      </c>
      <c r="L2298">
        <v>2867220</v>
      </c>
      <c r="M2298" s="1">
        <v>46233</v>
      </c>
    </row>
    <row r="2299" spans="1:13" x14ac:dyDescent="0.2">
      <c r="A2299" t="s">
        <v>112</v>
      </c>
      <c r="B2299" s="1">
        <v>45688</v>
      </c>
      <c r="C2299" s="1">
        <v>45658</v>
      </c>
      <c r="D2299">
        <v>1</v>
      </c>
      <c r="E2299">
        <v>5</v>
      </c>
      <c r="F2299">
        <v>100000</v>
      </c>
      <c r="G2299">
        <v>2</v>
      </c>
      <c r="H2299">
        <v>16</v>
      </c>
      <c r="I2299">
        <v>150000</v>
      </c>
      <c r="J2299">
        <v>53</v>
      </c>
      <c r="K2299">
        <v>189.04500000000002</v>
      </c>
      <c r="L2299">
        <v>2867220</v>
      </c>
      <c r="M2299" s="1">
        <v>46233</v>
      </c>
    </row>
    <row r="2300" spans="1:13" x14ac:dyDescent="0.2">
      <c r="A2300" t="s">
        <v>112</v>
      </c>
      <c r="B2300" s="1">
        <v>45596</v>
      </c>
      <c r="C2300" s="1">
        <v>45566</v>
      </c>
      <c r="D2300">
        <v>1</v>
      </c>
      <c r="E2300">
        <v>5</v>
      </c>
      <c r="F2300">
        <v>100000</v>
      </c>
      <c r="G2300">
        <v>2</v>
      </c>
      <c r="H2300">
        <v>16</v>
      </c>
      <c r="I2300">
        <v>150000</v>
      </c>
      <c r="J2300">
        <v>53</v>
      </c>
      <c r="K2300">
        <v>189.04500000000002</v>
      </c>
      <c r="L2300">
        <v>2867220</v>
      </c>
      <c r="M2300" s="1">
        <v>46233</v>
      </c>
    </row>
    <row r="2301" spans="1:13" x14ac:dyDescent="0.2">
      <c r="A2301" t="s">
        <v>112</v>
      </c>
      <c r="B2301" s="1">
        <v>45535</v>
      </c>
      <c r="C2301" s="1">
        <v>45505</v>
      </c>
      <c r="D2301">
        <v>1</v>
      </c>
      <c r="E2301">
        <v>5</v>
      </c>
      <c r="F2301">
        <v>100000</v>
      </c>
      <c r="G2301">
        <v>2</v>
      </c>
      <c r="H2301">
        <v>16</v>
      </c>
      <c r="I2301">
        <v>150000</v>
      </c>
      <c r="J2301">
        <v>53</v>
      </c>
      <c r="K2301">
        <v>189.04500000000002</v>
      </c>
      <c r="L2301">
        <v>2867220</v>
      </c>
      <c r="M2301" s="1">
        <v>46233</v>
      </c>
    </row>
    <row r="2302" spans="1:13" x14ac:dyDescent="0.2">
      <c r="A2302" t="s">
        <v>112</v>
      </c>
      <c r="B2302" s="1">
        <v>45657</v>
      </c>
      <c r="C2302" s="1">
        <v>45627</v>
      </c>
      <c r="D2302">
        <v>1</v>
      </c>
      <c r="E2302">
        <v>5</v>
      </c>
      <c r="F2302">
        <v>100000</v>
      </c>
      <c r="G2302">
        <v>2</v>
      </c>
      <c r="H2302">
        <v>16</v>
      </c>
      <c r="I2302">
        <v>150000</v>
      </c>
      <c r="J2302">
        <v>53</v>
      </c>
      <c r="K2302">
        <v>189.04500000000002</v>
      </c>
      <c r="L2302">
        <v>2867220</v>
      </c>
      <c r="M2302" s="1">
        <v>46233</v>
      </c>
    </row>
    <row r="2303" spans="1:13" x14ac:dyDescent="0.2">
      <c r="A2303" t="s">
        <v>112</v>
      </c>
      <c r="B2303" s="1">
        <v>45443</v>
      </c>
      <c r="C2303" s="1">
        <v>45413</v>
      </c>
      <c r="D2303">
        <v>1</v>
      </c>
      <c r="E2303">
        <v>5</v>
      </c>
      <c r="F2303">
        <v>100000</v>
      </c>
      <c r="G2303">
        <v>2</v>
      </c>
      <c r="H2303">
        <v>16</v>
      </c>
      <c r="I2303">
        <v>150000</v>
      </c>
      <c r="J2303">
        <v>53</v>
      </c>
      <c r="K2303">
        <v>189.04500000000002</v>
      </c>
      <c r="L2303">
        <v>2867220</v>
      </c>
      <c r="M2303" s="1">
        <v>46233</v>
      </c>
    </row>
    <row r="2304" spans="1:13" x14ac:dyDescent="0.2">
      <c r="A2304" t="s">
        <v>163</v>
      </c>
      <c r="B2304" s="1">
        <v>45747</v>
      </c>
      <c r="C2304" s="1">
        <v>45717</v>
      </c>
      <c r="D2304">
        <v>5</v>
      </c>
      <c r="E2304">
        <v>181</v>
      </c>
      <c r="F2304">
        <v>734000</v>
      </c>
      <c r="G2304">
        <v>2</v>
      </c>
      <c r="H2304">
        <v>43</v>
      </c>
      <c r="I2304">
        <v>361000</v>
      </c>
      <c r="J2304">
        <v>29</v>
      </c>
      <c r="K2304">
        <v>204.19600000000003</v>
      </c>
      <c r="L2304">
        <v>2080069</v>
      </c>
      <c r="M2304" s="1">
        <v>46233</v>
      </c>
    </row>
    <row r="2305" spans="1:13" x14ac:dyDescent="0.2">
      <c r="A2305" t="s">
        <v>163</v>
      </c>
      <c r="B2305" s="1">
        <v>45777</v>
      </c>
      <c r="C2305" s="1">
        <v>45748</v>
      </c>
      <c r="D2305">
        <v>5</v>
      </c>
      <c r="E2305">
        <v>181</v>
      </c>
      <c r="F2305">
        <v>734000</v>
      </c>
      <c r="G2305">
        <v>2</v>
      </c>
      <c r="H2305">
        <v>43</v>
      </c>
      <c r="I2305">
        <v>361000</v>
      </c>
      <c r="J2305">
        <v>29</v>
      </c>
      <c r="K2305">
        <v>204.19600000000003</v>
      </c>
      <c r="L2305">
        <v>2080069</v>
      </c>
      <c r="M2305" s="1">
        <v>46233</v>
      </c>
    </row>
    <row r="2306" spans="1:13" x14ac:dyDescent="0.2">
      <c r="A2306" t="s">
        <v>163</v>
      </c>
      <c r="B2306" s="1">
        <v>45688</v>
      </c>
      <c r="C2306" s="1">
        <v>45658</v>
      </c>
      <c r="D2306">
        <v>5</v>
      </c>
      <c r="E2306">
        <v>181</v>
      </c>
      <c r="F2306">
        <v>734000</v>
      </c>
      <c r="G2306">
        <v>2</v>
      </c>
      <c r="H2306">
        <v>43</v>
      </c>
      <c r="I2306">
        <v>361000</v>
      </c>
      <c r="J2306">
        <v>29</v>
      </c>
      <c r="K2306">
        <v>204.19600000000003</v>
      </c>
      <c r="L2306">
        <v>2080069</v>
      </c>
      <c r="M2306" s="1">
        <v>46233</v>
      </c>
    </row>
    <row r="2307" spans="1:13" x14ac:dyDescent="0.2">
      <c r="A2307" t="s">
        <v>163</v>
      </c>
      <c r="B2307" s="1">
        <v>45657</v>
      </c>
      <c r="C2307" s="1">
        <v>45627</v>
      </c>
      <c r="D2307">
        <v>5</v>
      </c>
      <c r="E2307">
        <v>181</v>
      </c>
      <c r="F2307">
        <v>734000</v>
      </c>
      <c r="G2307">
        <v>2</v>
      </c>
      <c r="H2307">
        <v>43</v>
      </c>
      <c r="I2307">
        <v>361000</v>
      </c>
      <c r="J2307">
        <v>29</v>
      </c>
      <c r="K2307">
        <v>204.19600000000003</v>
      </c>
      <c r="L2307">
        <v>2080069</v>
      </c>
      <c r="M2307" s="1">
        <v>46233</v>
      </c>
    </row>
    <row r="2308" spans="1:13" x14ac:dyDescent="0.2">
      <c r="A2308" t="s">
        <v>163</v>
      </c>
      <c r="B2308" s="1">
        <v>45716</v>
      </c>
      <c r="C2308" s="1">
        <v>45689</v>
      </c>
      <c r="D2308">
        <v>5</v>
      </c>
      <c r="E2308">
        <v>181</v>
      </c>
      <c r="F2308">
        <v>734000</v>
      </c>
      <c r="G2308">
        <v>2</v>
      </c>
      <c r="H2308">
        <v>43</v>
      </c>
      <c r="I2308">
        <v>361000</v>
      </c>
      <c r="J2308">
        <v>29</v>
      </c>
      <c r="K2308">
        <v>204.19600000000003</v>
      </c>
      <c r="L2308">
        <v>2080069</v>
      </c>
      <c r="M2308" s="1">
        <v>46233</v>
      </c>
    </row>
    <row r="2309" spans="1:13" x14ac:dyDescent="0.2">
      <c r="A2309" t="s">
        <v>163</v>
      </c>
      <c r="B2309" s="1">
        <v>45596</v>
      </c>
      <c r="C2309" s="1">
        <v>45566</v>
      </c>
      <c r="D2309">
        <v>5</v>
      </c>
      <c r="E2309">
        <v>181</v>
      </c>
      <c r="F2309">
        <v>734000</v>
      </c>
      <c r="G2309">
        <v>2</v>
      </c>
      <c r="H2309">
        <v>43</v>
      </c>
      <c r="I2309">
        <v>361000</v>
      </c>
      <c r="J2309">
        <v>29</v>
      </c>
      <c r="K2309">
        <v>204.19600000000003</v>
      </c>
      <c r="L2309">
        <v>2080069</v>
      </c>
      <c r="M2309" s="1">
        <v>46233</v>
      </c>
    </row>
    <row r="2310" spans="1:13" x14ac:dyDescent="0.2">
      <c r="A2310" t="s">
        <v>163</v>
      </c>
      <c r="B2310" s="1">
        <v>45626</v>
      </c>
      <c r="C2310" s="1">
        <v>45597</v>
      </c>
      <c r="D2310">
        <v>5</v>
      </c>
      <c r="E2310">
        <v>181</v>
      </c>
      <c r="F2310">
        <v>734000</v>
      </c>
      <c r="G2310">
        <v>2</v>
      </c>
      <c r="H2310">
        <v>43</v>
      </c>
      <c r="I2310">
        <v>361000</v>
      </c>
      <c r="J2310">
        <v>29</v>
      </c>
      <c r="K2310">
        <v>204.19600000000003</v>
      </c>
      <c r="L2310">
        <v>2080069</v>
      </c>
      <c r="M2310" s="1">
        <v>46233</v>
      </c>
    </row>
    <row r="2311" spans="1:13" x14ac:dyDescent="0.2">
      <c r="A2311" t="s">
        <v>86</v>
      </c>
      <c r="B2311" s="1">
        <v>44408</v>
      </c>
      <c r="C2311" s="1">
        <v>44378</v>
      </c>
      <c r="D2311">
        <v>0</v>
      </c>
      <c r="E2311">
        <v>0</v>
      </c>
      <c r="F2311">
        <v>0</v>
      </c>
      <c r="G2311">
        <v>2</v>
      </c>
      <c r="H2311">
        <v>300</v>
      </c>
      <c r="I2311">
        <v>0</v>
      </c>
      <c r="J2311">
        <v>26</v>
      </c>
      <c r="K2311">
        <v>214.12999999999997</v>
      </c>
      <c r="L2311">
        <v>2009696</v>
      </c>
      <c r="M2311" s="1">
        <v>46233</v>
      </c>
    </row>
    <row r="2312" spans="1:13" x14ac:dyDescent="0.2">
      <c r="A2312" t="s">
        <v>86</v>
      </c>
      <c r="B2312" s="1">
        <v>44286</v>
      </c>
      <c r="C2312" s="1">
        <v>44256</v>
      </c>
      <c r="D2312">
        <v>0</v>
      </c>
      <c r="E2312">
        <v>0</v>
      </c>
      <c r="F2312">
        <v>0</v>
      </c>
      <c r="G2312">
        <v>2</v>
      </c>
      <c r="H2312">
        <v>300</v>
      </c>
      <c r="I2312">
        <v>0</v>
      </c>
      <c r="J2312">
        <v>26</v>
      </c>
      <c r="K2312">
        <v>214.12999999999997</v>
      </c>
      <c r="L2312">
        <v>2009696</v>
      </c>
      <c r="M2312" s="1">
        <v>46233</v>
      </c>
    </row>
    <row r="2313" spans="1:13" x14ac:dyDescent="0.2">
      <c r="A2313" t="s">
        <v>86</v>
      </c>
      <c r="B2313" s="1">
        <v>44227</v>
      </c>
      <c r="C2313" s="1">
        <v>44197</v>
      </c>
      <c r="D2313">
        <v>0</v>
      </c>
      <c r="E2313">
        <v>0</v>
      </c>
      <c r="F2313">
        <v>0</v>
      </c>
      <c r="G2313">
        <v>2</v>
      </c>
      <c r="H2313">
        <v>300</v>
      </c>
      <c r="I2313">
        <v>0</v>
      </c>
      <c r="J2313">
        <v>26</v>
      </c>
      <c r="K2313">
        <v>214.12999999999997</v>
      </c>
      <c r="L2313">
        <v>2009696</v>
      </c>
      <c r="M2313" s="1">
        <v>46233</v>
      </c>
    </row>
    <row r="2314" spans="1:13" x14ac:dyDescent="0.2">
      <c r="A2314" t="s">
        <v>86</v>
      </c>
      <c r="B2314" s="1">
        <v>44377</v>
      </c>
      <c r="C2314" s="1">
        <v>44348</v>
      </c>
      <c r="D2314">
        <v>0</v>
      </c>
      <c r="E2314">
        <v>0</v>
      </c>
      <c r="F2314">
        <v>0</v>
      </c>
      <c r="G2314">
        <v>2</v>
      </c>
      <c r="H2314">
        <v>300</v>
      </c>
      <c r="I2314">
        <v>0</v>
      </c>
      <c r="J2314">
        <v>26</v>
      </c>
      <c r="K2314">
        <v>214.12999999999997</v>
      </c>
      <c r="L2314">
        <v>2009696</v>
      </c>
      <c r="M2314" s="1">
        <v>46233</v>
      </c>
    </row>
    <row r="2315" spans="1:13" x14ac:dyDescent="0.2">
      <c r="A2315" t="s">
        <v>86</v>
      </c>
      <c r="B2315" s="1">
        <v>44255</v>
      </c>
      <c r="C2315" s="1">
        <v>44228</v>
      </c>
      <c r="D2315">
        <v>0</v>
      </c>
      <c r="E2315">
        <v>0</v>
      </c>
      <c r="F2315">
        <v>0</v>
      </c>
      <c r="G2315">
        <v>2</v>
      </c>
      <c r="H2315">
        <v>300</v>
      </c>
      <c r="I2315">
        <v>0</v>
      </c>
      <c r="J2315">
        <v>26</v>
      </c>
      <c r="K2315">
        <v>214.12999999999997</v>
      </c>
      <c r="L2315">
        <v>2009696</v>
      </c>
      <c r="M2315" s="1">
        <v>46233</v>
      </c>
    </row>
    <row r="2316" spans="1:13" x14ac:dyDescent="0.2">
      <c r="A2316" t="s">
        <v>86</v>
      </c>
      <c r="B2316" s="1">
        <v>44316</v>
      </c>
      <c r="C2316" s="1">
        <v>44287</v>
      </c>
      <c r="D2316">
        <v>0</v>
      </c>
      <c r="E2316">
        <v>0</v>
      </c>
      <c r="F2316">
        <v>0</v>
      </c>
      <c r="G2316">
        <v>2</v>
      </c>
      <c r="H2316">
        <v>300</v>
      </c>
      <c r="I2316">
        <v>0</v>
      </c>
      <c r="J2316">
        <v>26</v>
      </c>
      <c r="K2316">
        <v>214.12999999999997</v>
      </c>
      <c r="L2316">
        <v>2009696</v>
      </c>
      <c r="M2316" s="1">
        <v>46233</v>
      </c>
    </row>
    <row r="2317" spans="1:13" x14ac:dyDescent="0.2">
      <c r="A2317" t="s">
        <v>86</v>
      </c>
      <c r="B2317" s="1">
        <v>44347</v>
      </c>
      <c r="C2317" s="1">
        <v>44317</v>
      </c>
      <c r="D2317">
        <v>0</v>
      </c>
      <c r="E2317">
        <v>0</v>
      </c>
      <c r="F2317">
        <v>0</v>
      </c>
      <c r="G2317">
        <v>2</v>
      </c>
      <c r="H2317">
        <v>300</v>
      </c>
      <c r="I2317">
        <v>0</v>
      </c>
      <c r="J2317">
        <v>26</v>
      </c>
      <c r="K2317">
        <v>214.12999999999997</v>
      </c>
      <c r="L2317">
        <v>2009696</v>
      </c>
      <c r="M2317" s="1">
        <v>46233</v>
      </c>
    </row>
    <row r="2318" spans="1:13" x14ac:dyDescent="0.2">
      <c r="A2318" t="s">
        <v>117</v>
      </c>
      <c r="B2318" s="1">
        <v>44227</v>
      </c>
      <c r="C2318" s="1">
        <v>44197</v>
      </c>
      <c r="D2318">
        <v>1</v>
      </c>
      <c r="E2318">
        <v>45</v>
      </c>
      <c r="F2318">
        <v>485000</v>
      </c>
      <c r="G2318">
        <v>2</v>
      </c>
      <c r="H2318">
        <v>90</v>
      </c>
      <c r="I2318">
        <v>970000</v>
      </c>
      <c r="J2318">
        <v>11</v>
      </c>
      <c r="K2318">
        <v>229.03</v>
      </c>
      <c r="L2318">
        <v>1375058</v>
      </c>
      <c r="M2318" s="1">
        <v>46233</v>
      </c>
    </row>
    <row r="2319" spans="1:13" x14ac:dyDescent="0.2">
      <c r="A2319" t="s">
        <v>117</v>
      </c>
      <c r="B2319" s="1">
        <v>44255</v>
      </c>
      <c r="C2319" s="1">
        <v>44228</v>
      </c>
      <c r="D2319">
        <v>2</v>
      </c>
      <c r="E2319">
        <v>95</v>
      </c>
      <c r="F2319">
        <v>525000</v>
      </c>
      <c r="G2319">
        <v>2</v>
      </c>
      <c r="H2319">
        <v>90</v>
      </c>
      <c r="I2319">
        <v>970000</v>
      </c>
      <c r="J2319">
        <v>11</v>
      </c>
      <c r="K2319">
        <v>229.03</v>
      </c>
      <c r="L2319">
        <v>1375058</v>
      </c>
      <c r="M2319" s="1">
        <v>46233</v>
      </c>
    </row>
    <row r="2320" spans="1:13" x14ac:dyDescent="0.2">
      <c r="A2320" t="s">
        <v>118</v>
      </c>
      <c r="B2320" s="1">
        <v>44316</v>
      </c>
      <c r="C2320" s="1">
        <v>44287</v>
      </c>
      <c r="D2320">
        <v>1</v>
      </c>
      <c r="E2320">
        <v>9.56</v>
      </c>
      <c r="F2320">
        <v>273100</v>
      </c>
      <c r="G2320">
        <v>2</v>
      </c>
      <c r="H2320">
        <v>84.4</v>
      </c>
      <c r="I2320">
        <v>548150</v>
      </c>
      <c r="J2320">
        <v>18</v>
      </c>
      <c r="K2320">
        <v>247.98999999999998</v>
      </c>
      <c r="L2320">
        <v>968382</v>
      </c>
      <c r="M2320" s="1">
        <v>46233</v>
      </c>
    </row>
    <row r="2321" spans="1:13" x14ac:dyDescent="0.2">
      <c r="A2321" t="s">
        <v>118</v>
      </c>
      <c r="B2321" s="1">
        <v>44347</v>
      </c>
      <c r="C2321" s="1">
        <v>44317</v>
      </c>
      <c r="D2321">
        <v>1</v>
      </c>
      <c r="E2321">
        <v>9.56</v>
      </c>
      <c r="F2321">
        <v>273100</v>
      </c>
      <c r="G2321">
        <v>2</v>
      </c>
      <c r="H2321">
        <v>84.4</v>
      </c>
      <c r="I2321">
        <v>548150</v>
      </c>
      <c r="J2321">
        <v>18</v>
      </c>
      <c r="K2321">
        <v>247.98999999999998</v>
      </c>
      <c r="L2321">
        <v>968382</v>
      </c>
      <c r="M2321" s="1">
        <v>46233</v>
      </c>
    </row>
    <row r="2322" spans="1:13" x14ac:dyDescent="0.2">
      <c r="A2322" t="s">
        <v>118</v>
      </c>
      <c r="B2322" s="1">
        <v>44255</v>
      </c>
      <c r="C2322" s="1">
        <v>44228</v>
      </c>
      <c r="D2322">
        <v>1</v>
      </c>
      <c r="E2322">
        <v>9.56</v>
      </c>
      <c r="F2322">
        <v>273100</v>
      </c>
      <c r="G2322">
        <v>2</v>
      </c>
      <c r="H2322">
        <v>84.4</v>
      </c>
      <c r="I2322">
        <v>548150</v>
      </c>
      <c r="J2322">
        <v>18</v>
      </c>
      <c r="K2322">
        <v>247.98999999999998</v>
      </c>
      <c r="L2322">
        <v>968382</v>
      </c>
      <c r="M2322" s="1">
        <v>46233</v>
      </c>
    </row>
    <row r="2323" spans="1:13" x14ac:dyDescent="0.2">
      <c r="A2323" t="s">
        <v>118</v>
      </c>
      <c r="B2323" s="1">
        <v>44286</v>
      </c>
      <c r="C2323" s="1">
        <v>44256</v>
      </c>
      <c r="D2323">
        <v>1</v>
      </c>
      <c r="E2323">
        <v>9.56</v>
      </c>
      <c r="F2323">
        <v>273100</v>
      </c>
      <c r="G2323">
        <v>2</v>
      </c>
      <c r="H2323">
        <v>84.4</v>
      </c>
      <c r="I2323">
        <v>548150</v>
      </c>
      <c r="J2323">
        <v>18</v>
      </c>
      <c r="K2323">
        <v>247.98999999999998</v>
      </c>
      <c r="L2323">
        <v>968382</v>
      </c>
      <c r="M2323" s="1">
        <v>46233</v>
      </c>
    </row>
    <row r="2324" spans="1:13" x14ac:dyDescent="0.2">
      <c r="A2324" t="s">
        <v>118</v>
      </c>
      <c r="B2324" s="1">
        <v>44377</v>
      </c>
      <c r="C2324" s="1">
        <v>44348</v>
      </c>
      <c r="D2324">
        <v>1</v>
      </c>
      <c r="E2324">
        <v>9.56</v>
      </c>
      <c r="F2324">
        <v>273100</v>
      </c>
      <c r="G2324">
        <v>2</v>
      </c>
      <c r="H2324">
        <v>84.4</v>
      </c>
      <c r="I2324">
        <v>548150</v>
      </c>
      <c r="J2324">
        <v>18</v>
      </c>
      <c r="K2324">
        <v>247.98999999999998</v>
      </c>
      <c r="L2324">
        <v>968382</v>
      </c>
      <c r="M2324" s="1">
        <v>46233</v>
      </c>
    </row>
    <row r="2325" spans="1:13" x14ac:dyDescent="0.2">
      <c r="A2325" t="s">
        <v>118</v>
      </c>
      <c r="B2325" s="1">
        <v>44227</v>
      </c>
      <c r="C2325" s="1">
        <v>44197</v>
      </c>
      <c r="D2325">
        <v>1</v>
      </c>
      <c r="E2325">
        <v>9.56</v>
      </c>
      <c r="F2325">
        <v>273100</v>
      </c>
      <c r="G2325">
        <v>2</v>
      </c>
      <c r="H2325">
        <v>84.4</v>
      </c>
      <c r="I2325">
        <v>548150</v>
      </c>
      <c r="J2325">
        <v>18</v>
      </c>
      <c r="K2325">
        <v>247.98999999999998</v>
      </c>
      <c r="L2325">
        <v>968382</v>
      </c>
      <c r="M2325" s="1">
        <v>46233</v>
      </c>
    </row>
    <row r="2326" spans="1:13" x14ac:dyDescent="0.2">
      <c r="A2326" t="s">
        <v>168</v>
      </c>
      <c r="B2326" s="1">
        <v>44926</v>
      </c>
      <c r="C2326" s="1">
        <v>44896</v>
      </c>
      <c r="D2326">
        <v>4</v>
      </c>
      <c r="E2326">
        <v>192</v>
      </c>
      <c r="F2326">
        <v>1188250</v>
      </c>
      <c r="G2326">
        <v>2</v>
      </c>
      <c r="H2326">
        <v>170</v>
      </c>
      <c r="I2326">
        <v>2000000</v>
      </c>
      <c r="J2326">
        <v>22</v>
      </c>
      <c r="K2326">
        <v>269.81</v>
      </c>
      <c r="L2326">
        <v>2948073</v>
      </c>
      <c r="M2326" s="1">
        <v>46233</v>
      </c>
    </row>
    <row r="2327" spans="1:13" x14ac:dyDescent="0.2">
      <c r="A2327" t="s">
        <v>168</v>
      </c>
      <c r="B2327" s="1">
        <v>44985</v>
      </c>
      <c r="C2327" s="1">
        <v>44958</v>
      </c>
      <c r="D2327">
        <v>4</v>
      </c>
      <c r="E2327">
        <v>192</v>
      </c>
      <c r="F2327">
        <v>1188250</v>
      </c>
      <c r="G2327">
        <v>2</v>
      </c>
      <c r="H2327">
        <v>170</v>
      </c>
      <c r="I2327">
        <v>2000000</v>
      </c>
      <c r="J2327">
        <v>22</v>
      </c>
      <c r="K2327">
        <v>269.81</v>
      </c>
      <c r="L2327">
        <v>2948073</v>
      </c>
      <c r="M2327" s="1">
        <v>46233</v>
      </c>
    </row>
    <row r="2328" spans="1:13" x14ac:dyDescent="0.2">
      <c r="A2328" t="s">
        <v>168</v>
      </c>
      <c r="B2328" s="1">
        <v>44865</v>
      </c>
      <c r="C2328" s="1">
        <v>44835</v>
      </c>
      <c r="D2328">
        <v>4</v>
      </c>
      <c r="E2328">
        <v>192</v>
      </c>
      <c r="F2328">
        <v>1188250</v>
      </c>
      <c r="G2328">
        <v>2</v>
      </c>
      <c r="H2328">
        <v>170</v>
      </c>
      <c r="I2328">
        <v>2000000</v>
      </c>
      <c r="J2328">
        <v>22</v>
      </c>
      <c r="K2328">
        <v>269.81</v>
      </c>
      <c r="L2328">
        <v>2948073</v>
      </c>
      <c r="M2328" s="1">
        <v>46233</v>
      </c>
    </row>
    <row r="2329" spans="1:13" x14ac:dyDescent="0.2">
      <c r="A2329" t="s">
        <v>168</v>
      </c>
      <c r="B2329" s="1">
        <v>45016</v>
      </c>
      <c r="C2329" s="1">
        <v>44986</v>
      </c>
      <c r="D2329">
        <v>4</v>
      </c>
      <c r="E2329">
        <v>192</v>
      </c>
      <c r="F2329">
        <v>1188250</v>
      </c>
      <c r="G2329">
        <v>2</v>
      </c>
      <c r="H2329">
        <v>170</v>
      </c>
      <c r="I2329">
        <v>2000000</v>
      </c>
      <c r="J2329">
        <v>22</v>
      </c>
      <c r="K2329">
        <v>269.81</v>
      </c>
      <c r="L2329">
        <v>2948073</v>
      </c>
      <c r="M2329" s="1">
        <v>46233</v>
      </c>
    </row>
    <row r="2330" spans="1:13" x14ac:dyDescent="0.2">
      <c r="A2330" t="s">
        <v>168</v>
      </c>
      <c r="B2330" s="1">
        <v>44957</v>
      </c>
      <c r="C2330" s="1">
        <v>44927</v>
      </c>
      <c r="D2330">
        <v>4</v>
      </c>
      <c r="E2330">
        <v>192</v>
      </c>
      <c r="F2330">
        <v>1188250</v>
      </c>
      <c r="G2330">
        <v>2</v>
      </c>
      <c r="H2330">
        <v>170</v>
      </c>
      <c r="I2330">
        <v>2000000</v>
      </c>
      <c r="J2330">
        <v>22</v>
      </c>
      <c r="K2330">
        <v>269.81</v>
      </c>
      <c r="L2330">
        <v>2948073</v>
      </c>
      <c r="M2330" s="1">
        <v>46233</v>
      </c>
    </row>
    <row r="2331" spans="1:13" x14ac:dyDescent="0.2">
      <c r="A2331" t="s">
        <v>168</v>
      </c>
      <c r="B2331" s="1">
        <v>44895</v>
      </c>
      <c r="C2331" s="1">
        <v>44866</v>
      </c>
      <c r="D2331">
        <v>4</v>
      </c>
      <c r="E2331">
        <v>192</v>
      </c>
      <c r="F2331">
        <v>1188250</v>
      </c>
      <c r="G2331">
        <v>2</v>
      </c>
      <c r="H2331">
        <v>170</v>
      </c>
      <c r="I2331">
        <v>2000000</v>
      </c>
      <c r="J2331">
        <v>22</v>
      </c>
      <c r="K2331">
        <v>269.81</v>
      </c>
      <c r="L2331">
        <v>2948073</v>
      </c>
      <c r="M2331" s="1">
        <v>46233</v>
      </c>
    </row>
    <row r="2332" spans="1:13" x14ac:dyDescent="0.2">
      <c r="A2332" t="s">
        <v>174</v>
      </c>
      <c r="B2332" s="1">
        <v>45808</v>
      </c>
      <c r="C2332" s="1">
        <v>45778</v>
      </c>
      <c r="D2332">
        <v>3</v>
      </c>
      <c r="E2332">
        <v>125</v>
      </c>
      <c r="F2332">
        <v>920301</v>
      </c>
      <c r="G2332">
        <v>2</v>
      </c>
      <c r="H2332">
        <v>220</v>
      </c>
      <c r="I2332">
        <v>0</v>
      </c>
      <c r="J2332">
        <v>8</v>
      </c>
      <c r="K2332">
        <v>293</v>
      </c>
      <c r="L2332">
        <v>3407000</v>
      </c>
      <c r="M2332" s="1">
        <v>46233</v>
      </c>
    </row>
    <row r="2333" spans="1:13" x14ac:dyDescent="0.2">
      <c r="A2333" t="s">
        <v>174</v>
      </c>
      <c r="B2333" s="1">
        <v>45777</v>
      </c>
      <c r="C2333" s="1">
        <v>45748</v>
      </c>
      <c r="D2333">
        <v>3</v>
      </c>
      <c r="E2333">
        <v>125</v>
      </c>
      <c r="F2333">
        <v>920301</v>
      </c>
      <c r="G2333">
        <v>2</v>
      </c>
      <c r="H2333">
        <v>220</v>
      </c>
      <c r="I2333">
        <v>0</v>
      </c>
      <c r="J2333">
        <v>8</v>
      </c>
      <c r="K2333">
        <v>293</v>
      </c>
      <c r="L2333">
        <v>3407000</v>
      </c>
      <c r="M2333" s="1">
        <v>46233</v>
      </c>
    </row>
    <row r="2334" spans="1:13" x14ac:dyDescent="0.2">
      <c r="A2334" t="s">
        <v>174</v>
      </c>
      <c r="B2334" s="1">
        <v>45747</v>
      </c>
      <c r="C2334" s="1">
        <v>45717</v>
      </c>
      <c r="D2334">
        <v>3</v>
      </c>
      <c r="E2334">
        <v>125</v>
      </c>
      <c r="F2334">
        <v>920301</v>
      </c>
      <c r="G2334">
        <v>2</v>
      </c>
      <c r="H2334">
        <v>220</v>
      </c>
      <c r="I2334">
        <v>0</v>
      </c>
      <c r="J2334">
        <v>8</v>
      </c>
      <c r="K2334">
        <v>293</v>
      </c>
      <c r="L2334">
        <v>3407000</v>
      </c>
      <c r="M2334" s="1">
        <v>46233</v>
      </c>
    </row>
    <row r="2335" spans="1:13" x14ac:dyDescent="0.2">
      <c r="A2335" t="s">
        <v>174</v>
      </c>
      <c r="B2335" s="1">
        <v>45716</v>
      </c>
      <c r="C2335" s="1">
        <v>45689</v>
      </c>
      <c r="D2335">
        <v>3</v>
      </c>
      <c r="E2335">
        <v>125</v>
      </c>
      <c r="F2335">
        <v>920301</v>
      </c>
      <c r="G2335">
        <v>2</v>
      </c>
      <c r="H2335">
        <v>220</v>
      </c>
      <c r="I2335">
        <v>0</v>
      </c>
      <c r="J2335">
        <v>8</v>
      </c>
      <c r="K2335">
        <v>293</v>
      </c>
      <c r="L2335">
        <v>3407000</v>
      </c>
      <c r="M2335" s="1">
        <v>46233</v>
      </c>
    </row>
    <row r="2336" spans="1:13" x14ac:dyDescent="0.2">
      <c r="A2336" t="s">
        <v>174</v>
      </c>
      <c r="B2336" s="1">
        <v>45838</v>
      </c>
      <c r="C2336" s="1">
        <v>45809</v>
      </c>
      <c r="D2336">
        <v>2</v>
      </c>
      <c r="E2336">
        <v>80</v>
      </c>
      <c r="F2336">
        <v>465301</v>
      </c>
      <c r="G2336">
        <v>2</v>
      </c>
      <c r="H2336">
        <v>220</v>
      </c>
      <c r="I2336">
        <v>0</v>
      </c>
      <c r="J2336">
        <v>9</v>
      </c>
      <c r="K2336">
        <v>338</v>
      </c>
      <c r="L2336">
        <v>3862000</v>
      </c>
      <c r="M2336" s="1">
        <v>46233</v>
      </c>
    </row>
    <row r="2337" spans="1:13" x14ac:dyDescent="0.2">
      <c r="A2337" t="s">
        <v>174</v>
      </c>
      <c r="B2337" s="1">
        <v>45869</v>
      </c>
      <c r="C2337" s="1">
        <v>45839</v>
      </c>
      <c r="D2337">
        <v>2</v>
      </c>
      <c r="E2337">
        <v>80</v>
      </c>
      <c r="F2337">
        <v>465301</v>
      </c>
      <c r="G2337">
        <v>2</v>
      </c>
      <c r="H2337">
        <v>220</v>
      </c>
      <c r="I2337">
        <v>0</v>
      </c>
      <c r="J2337">
        <v>9</v>
      </c>
      <c r="K2337">
        <v>338</v>
      </c>
      <c r="L2337">
        <v>3862000</v>
      </c>
      <c r="M2337" s="1">
        <v>46233</v>
      </c>
    </row>
    <row r="2338" spans="1:13" x14ac:dyDescent="0.2">
      <c r="A2338" t="s">
        <v>168</v>
      </c>
      <c r="B2338" s="1">
        <v>45046</v>
      </c>
      <c r="C2338" s="1">
        <v>45017</v>
      </c>
      <c r="D2338">
        <v>2</v>
      </c>
      <c r="E2338">
        <v>102</v>
      </c>
      <c r="F2338">
        <v>288250</v>
      </c>
      <c r="G2338">
        <v>2</v>
      </c>
      <c r="H2338">
        <v>170</v>
      </c>
      <c r="I2338">
        <v>2000000</v>
      </c>
      <c r="J2338">
        <v>24</v>
      </c>
      <c r="K2338">
        <v>359.81</v>
      </c>
      <c r="L2338">
        <v>3848073</v>
      </c>
      <c r="M2338" s="1">
        <v>46233</v>
      </c>
    </row>
    <row r="2339" spans="1:13" x14ac:dyDescent="0.2">
      <c r="A2339" t="s">
        <v>117</v>
      </c>
      <c r="B2339" s="1">
        <v>45688</v>
      </c>
      <c r="C2339" s="1">
        <v>45658</v>
      </c>
      <c r="D2339">
        <v>5</v>
      </c>
      <c r="E2339">
        <v>390</v>
      </c>
      <c r="F2339">
        <v>1725000</v>
      </c>
      <c r="G2339">
        <v>2</v>
      </c>
      <c r="H2339">
        <v>65</v>
      </c>
      <c r="I2339">
        <v>0</v>
      </c>
      <c r="J2339">
        <v>14</v>
      </c>
      <c r="K2339">
        <v>364.03000000000003</v>
      </c>
      <c r="L2339">
        <v>2830058</v>
      </c>
      <c r="M2339" s="1">
        <v>46233</v>
      </c>
    </row>
    <row r="2340" spans="1:13" x14ac:dyDescent="0.2">
      <c r="A2340" t="s">
        <v>117</v>
      </c>
      <c r="B2340" s="1">
        <v>45199</v>
      </c>
      <c r="C2340" s="1">
        <v>45170</v>
      </c>
      <c r="D2340">
        <v>1</v>
      </c>
      <c r="E2340">
        <v>50</v>
      </c>
      <c r="F2340">
        <v>40000</v>
      </c>
      <c r="G2340">
        <v>2</v>
      </c>
      <c r="H2340">
        <v>170</v>
      </c>
      <c r="I2340">
        <v>970000</v>
      </c>
      <c r="J2340">
        <v>14</v>
      </c>
      <c r="K2340">
        <v>364.03000000000003</v>
      </c>
      <c r="L2340">
        <v>2830058</v>
      </c>
      <c r="M2340" s="1">
        <v>46233</v>
      </c>
    </row>
    <row r="2341" spans="1:13" x14ac:dyDescent="0.2">
      <c r="A2341" t="s">
        <v>117</v>
      </c>
      <c r="B2341" s="1">
        <v>45291</v>
      </c>
      <c r="C2341" s="1">
        <v>45261</v>
      </c>
      <c r="D2341">
        <v>1</v>
      </c>
      <c r="E2341">
        <v>50</v>
      </c>
      <c r="F2341">
        <v>40000</v>
      </c>
      <c r="G2341">
        <v>2</v>
      </c>
      <c r="H2341">
        <v>170</v>
      </c>
      <c r="I2341">
        <v>970000</v>
      </c>
      <c r="J2341">
        <v>14</v>
      </c>
      <c r="K2341">
        <v>364.03000000000003</v>
      </c>
      <c r="L2341">
        <v>2830058</v>
      </c>
      <c r="M2341" s="1">
        <v>46233</v>
      </c>
    </row>
    <row r="2342" spans="1:13" x14ac:dyDescent="0.2">
      <c r="A2342" t="s">
        <v>117</v>
      </c>
      <c r="B2342" s="1">
        <v>44985</v>
      </c>
      <c r="C2342" s="1">
        <v>44958</v>
      </c>
      <c r="D2342">
        <v>1</v>
      </c>
      <c r="E2342">
        <v>50</v>
      </c>
      <c r="F2342">
        <v>40000</v>
      </c>
      <c r="G2342">
        <v>2</v>
      </c>
      <c r="H2342">
        <v>170</v>
      </c>
      <c r="I2342">
        <v>970000</v>
      </c>
      <c r="J2342">
        <v>14</v>
      </c>
      <c r="K2342">
        <v>364.03000000000003</v>
      </c>
      <c r="L2342">
        <v>2830058</v>
      </c>
      <c r="M2342" s="1">
        <v>46233</v>
      </c>
    </row>
    <row r="2343" spans="1:13" x14ac:dyDescent="0.2">
      <c r="A2343" t="s">
        <v>117</v>
      </c>
      <c r="B2343" s="1">
        <v>45260</v>
      </c>
      <c r="C2343" s="1">
        <v>45231</v>
      </c>
      <c r="D2343">
        <v>1</v>
      </c>
      <c r="E2343">
        <v>50</v>
      </c>
      <c r="F2343">
        <v>40000</v>
      </c>
      <c r="G2343">
        <v>2</v>
      </c>
      <c r="H2343">
        <v>170</v>
      </c>
      <c r="I2343">
        <v>970000</v>
      </c>
      <c r="J2343">
        <v>14</v>
      </c>
      <c r="K2343">
        <v>364.03000000000003</v>
      </c>
      <c r="L2343">
        <v>2830058</v>
      </c>
      <c r="M2343" s="1">
        <v>46233</v>
      </c>
    </row>
    <row r="2344" spans="1:13" x14ac:dyDescent="0.2">
      <c r="A2344" t="s">
        <v>117</v>
      </c>
      <c r="B2344" s="1">
        <v>45138</v>
      </c>
      <c r="C2344" s="1">
        <v>45108</v>
      </c>
      <c r="D2344">
        <v>1</v>
      </c>
      <c r="E2344">
        <v>50</v>
      </c>
      <c r="F2344">
        <v>40000</v>
      </c>
      <c r="G2344">
        <v>2</v>
      </c>
      <c r="H2344">
        <v>170</v>
      </c>
      <c r="I2344">
        <v>970000</v>
      </c>
      <c r="J2344">
        <v>14</v>
      </c>
      <c r="K2344">
        <v>364.03000000000003</v>
      </c>
      <c r="L2344">
        <v>2830058</v>
      </c>
      <c r="M2344" s="1">
        <v>46233</v>
      </c>
    </row>
    <row r="2345" spans="1:13" x14ac:dyDescent="0.2">
      <c r="A2345" t="s">
        <v>117</v>
      </c>
      <c r="B2345" s="1">
        <v>44957</v>
      </c>
      <c r="C2345" s="1">
        <v>44927</v>
      </c>
      <c r="D2345">
        <v>1</v>
      </c>
      <c r="E2345">
        <v>50</v>
      </c>
      <c r="F2345">
        <v>40000</v>
      </c>
      <c r="G2345">
        <v>2</v>
      </c>
      <c r="H2345">
        <v>170</v>
      </c>
      <c r="I2345">
        <v>970000</v>
      </c>
      <c r="J2345">
        <v>14</v>
      </c>
      <c r="K2345">
        <v>364.03000000000003</v>
      </c>
      <c r="L2345">
        <v>2830058</v>
      </c>
      <c r="M2345" s="1">
        <v>46233</v>
      </c>
    </row>
    <row r="2346" spans="1:13" x14ac:dyDescent="0.2">
      <c r="A2346" t="s">
        <v>117</v>
      </c>
      <c r="B2346" s="1">
        <v>45046</v>
      </c>
      <c r="C2346" s="1">
        <v>45017</v>
      </c>
      <c r="D2346">
        <v>1</v>
      </c>
      <c r="E2346">
        <v>50</v>
      </c>
      <c r="F2346">
        <v>40000</v>
      </c>
      <c r="G2346">
        <v>2</v>
      </c>
      <c r="H2346">
        <v>170</v>
      </c>
      <c r="I2346">
        <v>970000</v>
      </c>
      <c r="J2346">
        <v>14</v>
      </c>
      <c r="K2346">
        <v>364.03000000000003</v>
      </c>
      <c r="L2346">
        <v>2830058</v>
      </c>
      <c r="M2346" s="1">
        <v>46233</v>
      </c>
    </row>
    <row r="2347" spans="1:13" x14ac:dyDescent="0.2">
      <c r="A2347" t="s">
        <v>117</v>
      </c>
      <c r="B2347" s="1">
        <v>45230</v>
      </c>
      <c r="C2347" s="1">
        <v>45200</v>
      </c>
      <c r="D2347">
        <v>1</v>
      </c>
      <c r="E2347">
        <v>50</v>
      </c>
      <c r="F2347">
        <v>40000</v>
      </c>
      <c r="G2347">
        <v>2</v>
      </c>
      <c r="H2347">
        <v>170</v>
      </c>
      <c r="I2347">
        <v>970000</v>
      </c>
      <c r="J2347">
        <v>14</v>
      </c>
      <c r="K2347">
        <v>364.03000000000003</v>
      </c>
      <c r="L2347">
        <v>2830058</v>
      </c>
      <c r="M2347" s="1">
        <v>46233</v>
      </c>
    </row>
    <row r="2348" spans="1:13" x14ac:dyDescent="0.2">
      <c r="A2348" t="s">
        <v>117</v>
      </c>
      <c r="B2348" s="1">
        <v>45716</v>
      </c>
      <c r="C2348" s="1">
        <v>45689</v>
      </c>
      <c r="D2348">
        <v>6</v>
      </c>
      <c r="E2348">
        <v>395</v>
      </c>
      <c r="F2348">
        <v>1725000</v>
      </c>
      <c r="G2348">
        <v>2</v>
      </c>
      <c r="H2348">
        <v>115</v>
      </c>
      <c r="I2348">
        <v>0</v>
      </c>
      <c r="J2348">
        <v>14</v>
      </c>
      <c r="K2348">
        <v>364.03000000000003</v>
      </c>
      <c r="L2348">
        <v>2830058</v>
      </c>
      <c r="M2348" s="1">
        <v>46233</v>
      </c>
    </row>
    <row r="2349" spans="1:13" x14ac:dyDescent="0.2">
      <c r="A2349" t="s">
        <v>117</v>
      </c>
      <c r="B2349" s="1">
        <v>45077</v>
      </c>
      <c r="C2349" s="1">
        <v>45047</v>
      </c>
      <c r="D2349">
        <v>1</v>
      </c>
      <c r="E2349">
        <v>50</v>
      </c>
      <c r="F2349">
        <v>40000</v>
      </c>
      <c r="G2349">
        <v>2</v>
      </c>
      <c r="H2349">
        <v>170</v>
      </c>
      <c r="I2349">
        <v>970000</v>
      </c>
      <c r="J2349">
        <v>14</v>
      </c>
      <c r="K2349">
        <v>364.03000000000003</v>
      </c>
      <c r="L2349">
        <v>2830058</v>
      </c>
      <c r="M2349" s="1">
        <v>46233</v>
      </c>
    </row>
    <row r="2350" spans="1:13" x14ac:dyDescent="0.2">
      <c r="A2350" t="s">
        <v>117</v>
      </c>
      <c r="B2350" s="1">
        <v>45169</v>
      </c>
      <c r="C2350" s="1">
        <v>45139</v>
      </c>
      <c r="D2350">
        <v>1</v>
      </c>
      <c r="E2350">
        <v>50</v>
      </c>
      <c r="F2350">
        <v>40000</v>
      </c>
      <c r="G2350">
        <v>2</v>
      </c>
      <c r="H2350">
        <v>170</v>
      </c>
      <c r="I2350">
        <v>970000</v>
      </c>
      <c r="J2350">
        <v>14</v>
      </c>
      <c r="K2350">
        <v>364.03000000000003</v>
      </c>
      <c r="L2350">
        <v>2830058</v>
      </c>
      <c r="M2350" s="1">
        <v>46233</v>
      </c>
    </row>
    <row r="2351" spans="1:13" x14ac:dyDescent="0.2">
      <c r="A2351" t="s">
        <v>117</v>
      </c>
      <c r="B2351" s="1">
        <v>45322</v>
      </c>
      <c r="C2351" s="1">
        <v>45292</v>
      </c>
      <c r="D2351">
        <v>1</v>
      </c>
      <c r="E2351">
        <v>50</v>
      </c>
      <c r="F2351">
        <v>40000</v>
      </c>
      <c r="G2351">
        <v>2</v>
      </c>
      <c r="H2351">
        <v>170</v>
      </c>
      <c r="I2351">
        <v>970000</v>
      </c>
      <c r="J2351">
        <v>14</v>
      </c>
      <c r="K2351">
        <v>364.03000000000003</v>
      </c>
      <c r="L2351">
        <v>2830058</v>
      </c>
      <c r="M2351" s="1">
        <v>46233</v>
      </c>
    </row>
    <row r="2352" spans="1:13" x14ac:dyDescent="0.2">
      <c r="A2352" t="s">
        <v>117</v>
      </c>
      <c r="B2352" s="1">
        <v>45107</v>
      </c>
      <c r="C2352" s="1">
        <v>45078</v>
      </c>
      <c r="D2352">
        <v>1</v>
      </c>
      <c r="E2352">
        <v>50</v>
      </c>
      <c r="F2352">
        <v>40000</v>
      </c>
      <c r="G2352">
        <v>2</v>
      </c>
      <c r="H2352">
        <v>170</v>
      </c>
      <c r="I2352">
        <v>970000</v>
      </c>
      <c r="J2352">
        <v>14</v>
      </c>
      <c r="K2352">
        <v>364.03000000000003</v>
      </c>
      <c r="L2352">
        <v>2830058</v>
      </c>
      <c r="M2352" s="1">
        <v>46233</v>
      </c>
    </row>
    <row r="2353" spans="1:13" x14ac:dyDescent="0.2">
      <c r="A2353" t="s">
        <v>117</v>
      </c>
      <c r="B2353" s="1">
        <v>45657</v>
      </c>
      <c r="C2353" s="1">
        <v>45627</v>
      </c>
      <c r="D2353">
        <v>5</v>
      </c>
      <c r="E2353">
        <v>390</v>
      </c>
      <c r="F2353">
        <v>1725000</v>
      </c>
      <c r="G2353">
        <v>2</v>
      </c>
      <c r="H2353">
        <v>65</v>
      </c>
      <c r="I2353">
        <v>0</v>
      </c>
      <c r="J2353">
        <v>14</v>
      </c>
      <c r="K2353">
        <v>364.03000000000003</v>
      </c>
      <c r="L2353">
        <v>2830058</v>
      </c>
      <c r="M2353" s="1">
        <v>46233</v>
      </c>
    </row>
    <row r="2354" spans="1:13" x14ac:dyDescent="0.2">
      <c r="A2354" t="s">
        <v>117</v>
      </c>
      <c r="B2354" s="1">
        <v>45016</v>
      </c>
      <c r="C2354" s="1">
        <v>44986</v>
      </c>
      <c r="D2354">
        <v>1</v>
      </c>
      <c r="E2354">
        <v>50</v>
      </c>
      <c r="F2354">
        <v>40000</v>
      </c>
      <c r="G2354">
        <v>2</v>
      </c>
      <c r="H2354">
        <v>170</v>
      </c>
      <c r="I2354">
        <v>970000</v>
      </c>
      <c r="J2354">
        <v>14</v>
      </c>
      <c r="K2354">
        <v>364.03000000000003</v>
      </c>
      <c r="L2354">
        <v>2830058</v>
      </c>
      <c r="M2354" s="1">
        <v>46233</v>
      </c>
    </row>
    <row r="2355" spans="1:13" x14ac:dyDescent="0.2">
      <c r="A2355" t="s">
        <v>117</v>
      </c>
      <c r="B2355" s="1">
        <v>44926</v>
      </c>
      <c r="C2355" s="1">
        <v>44896</v>
      </c>
      <c r="D2355">
        <v>1</v>
      </c>
      <c r="E2355">
        <v>50</v>
      </c>
      <c r="F2355">
        <v>40000</v>
      </c>
      <c r="G2355">
        <v>2</v>
      </c>
      <c r="H2355">
        <v>170</v>
      </c>
      <c r="I2355">
        <v>970000</v>
      </c>
      <c r="J2355">
        <v>14</v>
      </c>
      <c r="K2355">
        <v>364.03000000000003</v>
      </c>
      <c r="L2355">
        <v>2830058</v>
      </c>
      <c r="M2355" s="1">
        <v>46233</v>
      </c>
    </row>
    <row r="2356" spans="1:13" x14ac:dyDescent="0.2">
      <c r="A2356" t="s">
        <v>168</v>
      </c>
      <c r="B2356" s="1">
        <v>45199</v>
      </c>
      <c r="C2356" s="1">
        <v>45170</v>
      </c>
      <c r="D2356">
        <v>1</v>
      </c>
      <c r="E2356">
        <v>80</v>
      </c>
      <c r="F2356">
        <v>200000</v>
      </c>
      <c r="G2356">
        <v>2</v>
      </c>
      <c r="H2356">
        <v>170</v>
      </c>
      <c r="I2356">
        <v>2000000</v>
      </c>
      <c r="J2356">
        <v>25</v>
      </c>
      <c r="K2356">
        <v>381.81</v>
      </c>
      <c r="L2356">
        <v>3936323</v>
      </c>
      <c r="M2356" s="1">
        <v>46233</v>
      </c>
    </row>
    <row r="2357" spans="1:13" x14ac:dyDescent="0.2">
      <c r="A2357" t="s">
        <v>168</v>
      </c>
      <c r="B2357" s="1">
        <v>45077</v>
      </c>
      <c r="C2357" s="1">
        <v>45047</v>
      </c>
      <c r="D2357">
        <v>1</v>
      </c>
      <c r="E2357">
        <v>80</v>
      </c>
      <c r="F2357">
        <v>200000</v>
      </c>
      <c r="G2357">
        <v>2</v>
      </c>
      <c r="H2357">
        <v>170</v>
      </c>
      <c r="I2357">
        <v>2000000</v>
      </c>
      <c r="J2357">
        <v>25</v>
      </c>
      <c r="K2357">
        <v>381.81</v>
      </c>
      <c r="L2357">
        <v>3936323</v>
      </c>
      <c r="M2357" s="1">
        <v>46233</v>
      </c>
    </row>
    <row r="2358" spans="1:13" x14ac:dyDescent="0.2">
      <c r="A2358" t="s">
        <v>168</v>
      </c>
      <c r="B2358" s="1">
        <v>45107</v>
      </c>
      <c r="C2358" s="1">
        <v>45078</v>
      </c>
      <c r="D2358">
        <v>1</v>
      </c>
      <c r="E2358">
        <v>80</v>
      </c>
      <c r="F2358">
        <v>200000</v>
      </c>
      <c r="G2358">
        <v>2</v>
      </c>
      <c r="H2358">
        <v>170</v>
      </c>
      <c r="I2358">
        <v>2000000</v>
      </c>
      <c r="J2358">
        <v>25</v>
      </c>
      <c r="K2358">
        <v>381.81</v>
      </c>
      <c r="L2358">
        <v>3936323</v>
      </c>
      <c r="M2358" s="1">
        <v>46233</v>
      </c>
    </row>
    <row r="2359" spans="1:13" x14ac:dyDescent="0.2">
      <c r="A2359" t="s">
        <v>168</v>
      </c>
      <c r="B2359" s="1">
        <v>45169</v>
      </c>
      <c r="C2359" s="1">
        <v>45139</v>
      </c>
      <c r="D2359">
        <v>1</v>
      </c>
      <c r="E2359">
        <v>80</v>
      </c>
      <c r="F2359">
        <v>200000</v>
      </c>
      <c r="G2359">
        <v>2</v>
      </c>
      <c r="H2359">
        <v>170</v>
      </c>
      <c r="I2359">
        <v>2000000</v>
      </c>
      <c r="J2359">
        <v>25</v>
      </c>
      <c r="K2359">
        <v>381.81</v>
      </c>
      <c r="L2359">
        <v>3936323</v>
      </c>
      <c r="M2359" s="1">
        <v>46233</v>
      </c>
    </row>
    <row r="2360" spans="1:13" x14ac:dyDescent="0.2">
      <c r="A2360" t="s">
        <v>168</v>
      </c>
      <c r="B2360" s="1">
        <v>45138</v>
      </c>
      <c r="C2360" s="1">
        <v>45108</v>
      </c>
      <c r="D2360">
        <v>1</v>
      </c>
      <c r="E2360">
        <v>80</v>
      </c>
      <c r="F2360">
        <v>200000</v>
      </c>
      <c r="G2360">
        <v>2</v>
      </c>
      <c r="H2360">
        <v>170</v>
      </c>
      <c r="I2360">
        <v>2000000</v>
      </c>
      <c r="J2360">
        <v>25</v>
      </c>
      <c r="K2360">
        <v>381.81</v>
      </c>
      <c r="L2360">
        <v>3936323</v>
      </c>
      <c r="M2360" s="1">
        <v>46233</v>
      </c>
    </row>
    <row r="2361" spans="1:13" x14ac:dyDescent="0.2">
      <c r="A2361" t="s">
        <v>168</v>
      </c>
      <c r="B2361" s="1">
        <v>45260</v>
      </c>
      <c r="C2361" s="1">
        <v>45231</v>
      </c>
      <c r="D2361">
        <v>1</v>
      </c>
      <c r="E2361">
        <v>72</v>
      </c>
      <c r="F2361">
        <v>318000</v>
      </c>
      <c r="G2361">
        <v>2</v>
      </c>
      <c r="H2361">
        <v>170</v>
      </c>
      <c r="I2361">
        <v>2000000</v>
      </c>
      <c r="J2361">
        <v>26</v>
      </c>
      <c r="K2361">
        <v>461.81</v>
      </c>
      <c r="L2361">
        <v>4136323</v>
      </c>
      <c r="M2361" s="1">
        <v>46233</v>
      </c>
    </row>
    <row r="2362" spans="1:13" x14ac:dyDescent="0.2">
      <c r="A2362" t="s">
        <v>168</v>
      </c>
      <c r="B2362" s="1">
        <v>45291</v>
      </c>
      <c r="C2362" s="1">
        <v>45261</v>
      </c>
      <c r="D2362">
        <v>2</v>
      </c>
      <c r="E2362">
        <v>144</v>
      </c>
      <c r="F2362">
        <v>318000</v>
      </c>
      <c r="G2362">
        <v>2</v>
      </c>
      <c r="H2362">
        <v>170</v>
      </c>
      <c r="I2362">
        <v>2000000</v>
      </c>
      <c r="J2362">
        <v>26</v>
      </c>
      <c r="K2362">
        <v>461.81</v>
      </c>
      <c r="L2362">
        <v>4136323</v>
      </c>
      <c r="M2362" s="1">
        <v>46233</v>
      </c>
    </row>
    <row r="2363" spans="1:13" x14ac:dyDescent="0.2">
      <c r="A2363" t="s">
        <v>168</v>
      </c>
      <c r="B2363" s="1">
        <v>45230</v>
      </c>
      <c r="C2363" s="1">
        <v>45200</v>
      </c>
      <c r="D2363">
        <v>0</v>
      </c>
      <c r="E2363">
        <v>0</v>
      </c>
      <c r="F2363">
        <v>0</v>
      </c>
      <c r="G2363">
        <v>2</v>
      </c>
      <c r="H2363">
        <v>170</v>
      </c>
      <c r="I2363">
        <v>2000000</v>
      </c>
      <c r="J2363">
        <v>26</v>
      </c>
      <c r="K2363">
        <v>461.81</v>
      </c>
      <c r="L2363">
        <v>4136323</v>
      </c>
      <c r="M2363" s="1">
        <v>46233</v>
      </c>
    </row>
    <row r="2364" spans="1:13" x14ac:dyDescent="0.2">
      <c r="A2364" t="s">
        <v>80</v>
      </c>
      <c r="B2364" s="1">
        <v>45291</v>
      </c>
      <c r="C2364" s="1">
        <v>45261</v>
      </c>
      <c r="D2364">
        <v>1</v>
      </c>
      <c r="E2364">
        <v>22.66</v>
      </c>
      <c r="F2364">
        <v>215000</v>
      </c>
      <c r="G2364">
        <v>2</v>
      </c>
      <c r="H2364">
        <v>54.87</v>
      </c>
      <c r="I2364">
        <v>413000</v>
      </c>
      <c r="J2364">
        <v>36</v>
      </c>
      <c r="K2364">
        <v>532.89</v>
      </c>
      <c r="L2364">
        <v>6228237</v>
      </c>
      <c r="M2364" s="1">
        <v>46233</v>
      </c>
    </row>
    <row r="2365" spans="1:13" x14ac:dyDescent="0.2">
      <c r="A2365" t="s">
        <v>44</v>
      </c>
      <c r="B2365" s="1">
        <v>44227</v>
      </c>
      <c r="C2365" s="1">
        <v>44197</v>
      </c>
      <c r="D2365">
        <v>2</v>
      </c>
      <c r="E2365">
        <v>116</v>
      </c>
      <c r="F2365">
        <v>645750</v>
      </c>
      <c r="G2365">
        <v>2</v>
      </c>
      <c r="H2365">
        <v>275</v>
      </c>
      <c r="I2365">
        <v>891500</v>
      </c>
      <c r="J2365">
        <v>16</v>
      </c>
      <c r="K2365">
        <v>574.4899999999999</v>
      </c>
      <c r="L2365">
        <v>4114804</v>
      </c>
      <c r="M2365" s="1">
        <v>46233</v>
      </c>
    </row>
    <row r="2366" spans="1:13" x14ac:dyDescent="0.2">
      <c r="A2366" t="s">
        <v>44</v>
      </c>
      <c r="B2366" s="1">
        <v>44255</v>
      </c>
      <c r="C2366" s="1">
        <v>44228</v>
      </c>
      <c r="D2366">
        <v>2</v>
      </c>
      <c r="E2366">
        <v>116</v>
      </c>
      <c r="F2366">
        <v>645750</v>
      </c>
      <c r="G2366">
        <v>2</v>
      </c>
      <c r="H2366">
        <v>275</v>
      </c>
      <c r="I2366">
        <v>891500</v>
      </c>
      <c r="J2366">
        <v>16</v>
      </c>
      <c r="K2366">
        <v>574.4899999999999</v>
      </c>
      <c r="L2366">
        <v>4114804</v>
      </c>
      <c r="M2366" s="1">
        <v>46233</v>
      </c>
    </row>
    <row r="2367" spans="1:13" x14ac:dyDescent="0.2">
      <c r="A2367" t="s">
        <v>44</v>
      </c>
      <c r="B2367" s="1">
        <v>44286</v>
      </c>
      <c r="C2367" s="1">
        <v>44256</v>
      </c>
      <c r="D2367">
        <v>1</v>
      </c>
      <c r="E2367">
        <v>50</v>
      </c>
      <c r="F2367">
        <v>500000</v>
      </c>
      <c r="G2367">
        <v>2</v>
      </c>
      <c r="H2367">
        <v>275</v>
      </c>
      <c r="I2367">
        <v>891500</v>
      </c>
      <c r="J2367">
        <v>17</v>
      </c>
      <c r="K2367">
        <v>640.4899999999999</v>
      </c>
      <c r="L2367">
        <v>4260554</v>
      </c>
      <c r="M2367" s="1">
        <v>46233</v>
      </c>
    </row>
    <row r="2368" spans="1:13" x14ac:dyDescent="0.2">
      <c r="A2368" t="s">
        <v>44</v>
      </c>
      <c r="B2368" s="1">
        <v>44377</v>
      </c>
      <c r="C2368" s="1">
        <v>44348</v>
      </c>
      <c r="D2368">
        <v>1</v>
      </c>
      <c r="E2368">
        <v>50</v>
      </c>
      <c r="F2368">
        <v>500000</v>
      </c>
      <c r="G2368">
        <v>2</v>
      </c>
      <c r="H2368">
        <v>275</v>
      </c>
      <c r="I2368">
        <v>891500</v>
      </c>
      <c r="J2368">
        <v>17</v>
      </c>
      <c r="K2368">
        <v>640.4899999999999</v>
      </c>
      <c r="L2368">
        <v>4260554</v>
      </c>
      <c r="M2368" s="1">
        <v>46233</v>
      </c>
    </row>
    <row r="2369" spans="1:13" x14ac:dyDescent="0.2">
      <c r="A2369" t="s">
        <v>44</v>
      </c>
      <c r="B2369" s="1">
        <v>44742</v>
      </c>
      <c r="C2369" s="1">
        <v>44713</v>
      </c>
      <c r="D2369">
        <v>2</v>
      </c>
      <c r="E2369">
        <v>150</v>
      </c>
      <c r="F2369">
        <v>746328</v>
      </c>
      <c r="G2369">
        <v>2</v>
      </c>
      <c r="H2369">
        <v>275</v>
      </c>
      <c r="I2369">
        <v>891500</v>
      </c>
      <c r="J2369">
        <v>17</v>
      </c>
      <c r="K2369">
        <v>640.4899999999999</v>
      </c>
      <c r="L2369">
        <v>4260554</v>
      </c>
      <c r="M2369" s="1">
        <v>46233</v>
      </c>
    </row>
    <row r="2370" spans="1:13" x14ac:dyDescent="0.2">
      <c r="A2370" t="s">
        <v>44</v>
      </c>
      <c r="B2370" s="1">
        <v>44592</v>
      </c>
      <c r="C2370" s="1">
        <v>44562</v>
      </c>
      <c r="D2370">
        <v>2</v>
      </c>
      <c r="E2370">
        <v>150</v>
      </c>
      <c r="F2370">
        <v>746328</v>
      </c>
      <c r="G2370">
        <v>2</v>
      </c>
      <c r="H2370">
        <v>275</v>
      </c>
      <c r="I2370">
        <v>891500</v>
      </c>
      <c r="J2370">
        <v>17</v>
      </c>
      <c r="K2370">
        <v>640.4899999999999</v>
      </c>
      <c r="L2370">
        <v>4260554</v>
      </c>
      <c r="M2370" s="1">
        <v>46233</v>
      </c>
    </row>
    <row r="2371" spans="1:13" x14ac:dyDescent="0.2">
      <c r="A2371" t="s">
        <v>44</v>
      </c>
      <c r="B2371" s="1">
        <v>44439</v>
      </c>
      <c r="C2371" s="1">
        <v>44409</v>
      </c>
      <c r="D2371">
        <v>1</v>
      </c>
      <c r="E2371">
        <v>50</v>
      </c>
      <c r="F2371">
        <v>500000</v>
      </c>
      <c r="G2371">
        <v>2</v>
      </c>
      <c r="H2371">
        <v>275</v>
      </c>
      <c r="I2371">
        <v>891500</v>
      </c>
      <c r="J2371">
        <v>17</v>
      </c>
      <c r="K2371">
        <v>640.4899999999999</v>
      </c>
      <c r="L2371">
        <v>4260554</v>
      </c>
      <c r="M2371" s="1">
        <v>46233</v>
      </c>
    </row>
    <row r="2372" spans="1:13" x14ac:dyDescent="0.2">
      <c r="A2372" t="s">
        <v>44</v>
      </c>
      <c r="B2372" s="1">
        <v>44561</v>
      </c>
      <c r="C2372" s="1">
        <v>44531</v>
      </c>
      <c r="D2372">
        <v>2</v>
      </c>
      <c r="E2372">
        <v>150</v>
      </c>
      <c r="F2372">
        <v>746328</v>
      </c>
      <c r="G2372">
        <v>2</v>
      </c>
      <c r="H2372">
        <v>275</v>
      </c>
      <c r="I2372">
        <v>891500</v>
      </c>
      <c r="J2372">
        <v>17</v>
      </c>
      <c r="K2372">
        <v>640.4899999999999</v>
      </c>
      <c r="L2372">
        <v>4260554</v>
      </c>
      <c r="M2372" s="1">
        <v>46233</v>
      </c>
    </row>
    <row r="2373" spans="1:13" x14ac:dyDescent="0.2">
      <c r="A2373" t="s">
        <v>44</v>
      </c>
      <c r="B2373" s="1">
        <v>44712</v>
      </c>
      <c r="C2373" s="1">
        <v>44682</v>
      </c>
      <c r="D2373">
        <v>2</v>
      </c>
      <c r="E2373">
        <v>150</v>
      </c>
      <c r="F2373">
        <v>746328</v>
      </c>
      <c r="G2373">
        <v>2</v>
      </c>
      <c r="H2373">
        <v>275</v>
      </c>
      <c r="I2373">
        <v>891500</v>
      </c>
      <c r="J2373">
        <v>17</v>
      </c>
      <c r="K2373">
        <v>640.4899999999999</v>
      </c>
      <c r="L2373">
        <v>4260554</v>
      </c>
      <c r="M2373" s="1">
        <v>46233</v>
      </c>
    </row>
    <row r="2374" spans="1:13" x14ac:dyDescent="0.2">
      <c r="A2374" t="s">
        <v>44</v>
      </c>
      <c r="B2374" s="1">
        <v>44347</v>
      </c>
      <c r="C2374" s="1">
        <v>44317</v>
      </c>
      <c r="D2374">
        <v>1</v>
      </c>
      <c r="E2374">
        <v>50</v>
      </c>
      <c r="F2374">
        <v>500000</v>
      </c>
      <c r="G2374">
        <v>2</v>
      </c>
      <c r="H2374">
        <v>275</v>
      </c>
      <c r="I2374">
        <v>891500</v>
      </c>
      <c r="J2374">
        <v>17</v>
      </c>
      <c r="K2374">
        <v>640.4899999999999</v>
      </c>
      <c r="L2374">
        <v>4260554</v>
      </c>
      <c r="M2374" s="1">
        <v>46233</v>
      </c>
    </row>
    <row r="2375" spans="1:13" x14ac:dyDescent="0.2">
      <c r="A2375" t="s">
        <v>44</v>
      </c>
      <c r="B2375" s="1">
        <v>44408</v>
      </c>
      <c r="C2375" s="1">
        <v>44378</v>
      </c>
      <c r="D2375">
        <v>1</v>
      </c>
      <c r="E2375">
        <v>50</v>
      </c>
      <c r="F2375">
        <v>500000</v>
      </c>
      <c r="G2375">
        <v>2</v>
      </c>
      <c r="H2375">
        <v>275</v>
      </c>
      <c r="I2375">
        <v>891500</v>
      </c>
      <c r="J2375">
        <v>17</v>
      </c>
      <c r="K2375">
        <v>640.4899999999999</v>
      </c>
      <c r="L2375">
        <v>4260554</v>
      </c>
      <c r="M2375" s="1">
        <v>46233</v>
      </c>
    </row>
    <row r="2376" spans="1:13" x14ac:dyDescent="0.2">
      <c r="A2376" t="s">
        <v>44</v>
      </c>
      <c r="B2376" s="1">
        <v>44651</v>
      </c>
      <c r="C2376" s="1">
        <v>44621</v>
      </c>
      <c r="D2376">
        <v>2</v>
      </c>
      <c r="E2376">
        <v>150</v>
      </c>
      <c r="F2376">
        <v>746328</v>
      </c>
      <c r="G2376">
        <v>2</v>
      </c>
      <c r="H2376">
        <v>275</v>
      </c>
      <c r="I2376">
        <v>891500</v>
      </c>
      <c r="J2376">
        <v>17</v>
      </c>
      <c r="K2376">
        <v>640.4899999999999</v>
      </c>
      <c r="L2376">
        <v>4260554</v>
      </c>
      <c r="M2376" s="1">
        <v>46233</v>
      </c>
    </row>
    <row r="2377" spans="1:13" x14ac:dyDescent="0.2">
      <c r="A2377" t="s">
        <v>44</v>
      </c>
      <c r="B2377" s="1">
        <v>44530</v>
      </c>
      <c r="C2377" s="1">
        <v>44501</v>
      </c>
      <c r="D2377">
        <v>2</v>
      </c>
      <c r="E2377">
        <v>150</v>
      </c>
      <c r="F2377">
        <v>746328</v>
      </c>
      <c r="G2377">
        <v>2</v>
      </c>
      <c r="H2377">
        <v>275</v>
      </c>
      <c r="I2377">
        <v>891500</v>
      </c>
      <c r="J2377">
        <v>17</v>
      </c>
      <c r="K2377">
        <v>640.4899999999999</v>
      </c>
      <c r="L2377">
        <v>4260554</v>
      </c>
      <c r="M2377" s="1">
        <v>46233</v>
      </c>
    </row>
    <row r="2378" spans="1:13" x14ac:dyDescent="0.2">
      <c r="A2378" t="s">
        <v>44</v>
      </c>
      <c r="B2378" s="1">
        <v>44316</v>
      </c>
      <c r="C2378" s="1">
        <v>44287</v>
      </c>
      <c r="D2378">
        <v>1</v>
      </c>
      <c r="E2378">
        <v>50</v>
      </c>
      <c r="F2378">
        <v>500000</v>
      </c>
      <c r="G2378">
        <v>2</v>
      </c>
      <c r="H2378">
        <v>275</v>
      </c>
      <c r="I2378">
        <v>891500</v>
      </c>
      <c r="J2378">
        <v>17</v>
      </c>
      <c r="K2378">
        <v>640.4899999999999</v>
      </c>
      <c r="L2378">
        <v>4260554</v>
      </c>
      <c r="M2378" s="1">
        <v>46233</v>
      </c>
    </row>
    <row r="2379" spans="1:13" x14ac:dyDescent="0.2">
      <c r="A2379" t="s">
        <v>44</v>
      </c>
      <c r="B2379" s="1">
        <v>44620</v>
      </c>
      <c r="C2379" s="1">
        <v>44593</v>
      </c>
      <c r="D2379">
        <v>2</v>
      </c>
      <c r="E2379">
        <v>150</v>
      </c>
      <c r="F2379">
        <v>746328</v>
      </c>
      <c r="G2379">
        <v>2</v>
      </c>
      <c r="H2379">
        <v>275</v>
      </c>
      <c r="I2379">
        <v>891500</v>
      </c>
      <c r="J2379">
        <v>17</v>
      </c>
      <c r="K2379">
        <v>640.4899999999999</v>
      </c>
      <c r="L2379">
        <v>4260554</v>
      </c>
      <c r="M2379" s="1">
        <v>46233</v>
      </c>
    </row>
    <row r="2380" spans="1:13" x14ac:dyDescent="0.2">
      <c r="A2380" t="s">
        <v>44</v>
      </c>
      <c r="B2380" s="1">
        <v>44681</v>
      </c>
      <c r="C2380" s="1">
        <v>44652</v>
      </c>
      <c r="D2380">
        <v>2</v>
      </c>
      <c r="E2380">
        <v>150</v>
      </c>
      <c r="F2380">
        <v>746328</v>
      </c>
      <c r="G2380">
        <v>2</v>
      </c>
      <c r="H2380">
        <v>275</v>
      </c>
      <c r="I2380">
        <v>891500</v>
      </c>
      <c r="J2380">
        <v>17</v>
      </c>
      <c r="K2380">
        <v>640.4899999999999</v>
      </c>
      <c r="L2380">
        <v>4260554</v>
      </c>
      <c r="M2380" s="1">
        <v>46233</v>
      </c>
    </row>
    <row r="2381" spans="1:13" x14ac:dyDescent="0.2">
      <c r="A2381" t="s">
        <v>44</v>
      </c>
      <c r="B2381" s="1">
        <v>44469</v>
      </c>
      <c r="C2381" s="1">
        <v>44440</v>
      </c>
      <c r="D2381">
        <v>1</v>
      </c>
      <c r="E2381">
        <v>50</v>
      </c>
      <c r="F2381">
        <v>500000</v>
      </c>
      <c r="G2381">
        <v>2</v>
      </c>
      <c r="H2381">
        <v>275</v>
      </c>
      <c r="I2381">
        <v>891500</v>
      </c>
      <c r="J2381">
        <v>17</v>
      </c>
      <c r="K2381">
        <v>640.4899999999999</v>
      </c>
      <c r="L2381">
        <v>4260554</v>
      </c>
      <c r="M2381" s="1">
        <v>46233</v>
      </c>
    </row>
    <row r="2382" spans="1:13" x14ac:dyDescent="0.2">
      <c r="A2382" t="s">
        <v>44</v>
      </c>
      <c r="B2382" s="1">
        <v>44500</v>
      </c>
      <c r="C2382" s="1">
        <v>44470</v>
      </c>
      <c r="D2382">
        <v>1</v>
      </c>
      <c r="E2382">
        <v>50</v>
      </c>
      <c r="F2382">
        <v>500000</v>
      </c>
      <c r="G2382">
        <v>2</v>
      </c>
      <c r="H2382">
        <v>275</v>
      </c>
      <c r="I2382">
        <v>891500</v>
      </c>
      <c r="J2382">
        <v>17</v>
      </c>
      <c r="K2382">
        <v>640.4899999999999</v>
      </c>
      <c r="L2382">
        <v>4260554</v>
      </c>
      <c r="M2382" s="1">
        <v>46233</v>
      </c>
    </row>
    <row r="2383" spans="1:13" x14ac:dyDescent="0.2">
      <c r="A2383" t="s">
        <v>118</v>
      </c>
      <c r="B2383" s="1">
        <v>45777</v>
      </c>
      <c r="C2383" s="1">
        <v>45748</v>
      </c>
      <c r="D2383">
        <v>2</v>
      </c>
      <c r="E2383">
        <v>530</v>
      </c>
      <c r="F2383">
        <v>1325000</v>
      </c>
      <c r="G2383">
        <v>2</v>
      </c>
      <c r="H2383">
        <v>232</v>
      </c>
      <c r="I2383">
        <v>102500</v>
      </c>
      <c r="J2383">
        <v>23</v>
      </c>
      <c r="K2383">
        <v>722.15999999999985</v>
      </c>
      <c r="L2383">
        <v>2632432</v>
      </c>
      <c r="M2383" s="1">
        <v>46233</v>
      </c>
    </row>
    <row r="2384" spans="1:13" x14ac:dyDescent="0.2">
      <c r="A2384" t="s">
        <v>154</v>
      </c>
      <c r="B2384" s="1">
        <v>45412</v>
      </c>
      <c r="C2384" s="1">
        <v>45383</v>
      </c>
      <c r="D2384">
        <v>1</v>
      </c>
      <c r="E2384">
        <v>48.84</v>
      </c>
      <c r="F2384">
        <v>271935</v>
      </c>
      <c r="G2384">
        <v>2</v>
      </c>
      <c r="H2384">
        <v>200</v>
      </c>
      <c r="I2384">
        <v>645000</v>
      </c>
      <c r="J2384">
        <v>23</v>
      </c>
      <c r="K2384">
        <v>797.5100000000001</v>
      </c>
      <c r="L2384">
        <v>2577944</v>
      </c>
      <c r="M2384" s="1">
        <v>46233</v>
      </c>
    </row>
    <row r="2385" spans="1:13" x14ac:dyDescent="0.2">
      <c r="A2385" t="s">
        <v>154</v>
      </c>
      <c r="B2385" s="1">
        <v>45473</v>
      </c>
      <c r="C2385" s="1">
        <v>45444</v>
      </c>
      <c r="D2385">
        <v>1</v>
      </c>
      <c r="E2385">
        <v>48.84</v>
      </c>
      <c r="F2385">
        <v>271935</v>
      </c>
      <c r="G2385">
        <v>2</v>
      </c>
      <c r="H2385">
        <v>200</v>
      </c>
      <c r="I2385">
        <v>645000</v>
      </c>
      <c r="J2385">
        <v>23</v>
      </c>
      <c r="K2385">
        <v>797.5100000000001</v>
      </c>
      <c r="L2385">
        <v>2577944</v>
      </c>
      <c r="M2385" s="1">
        <v>46233</v>
      </c>
    </row>
    <row r="2386" spans="1:13" x14ac:dyDescent="0.2">
      <c r="A2386" t="s">
        <v>154</v>
      </c>
      <c r="B2386" s="1">
        <v>45443</v>
      </c>
      <c r="C2386" s="1">
        <v>45413</v>
      </c>
      <c r="D2386">
        <v>1</v>
      </c>
      <c r="E2386">
        <v>48.84</v>
      </c>
      <c r="F2386">
        <v>271935</v>
      </c>
      <c r="G2386">
        <v>2</v>
      </c>
      <c r="H2386">
        <v>200</v>
      </c>
      <c r="I2386">
        <v>645000</v>
      </c>
      <c r="J2386">
        <v>23</v>
      </c>
      <c r="K2386">
        <v>797.5100000000001</v>
      </c>
      <c r="L2386">
        <v>2577944</v>
      </c>
      <c r="M2386" s="1">
        <v>46233</v>
      </c>
    </row>
    <row r="2387" spans="1:13" x14ac:dyDescent="0.2">
      <c r="A2387" t="s">
        <v>154</v>
      </c>
      <c r="B2387" s="1">
        <v>45382</v>
      </c>
      <c r="C2387" s="1">
        <v>45352</v>
      </c>
      <c r="D2387">
        <v>1</v>
      </c>
      <c r="E2387">
        <v>48.84</v>
      </c>
      <c r="F2387">
        <v>271935</v>
      </c>
      <c r="G2387">
        <v>2</v>
      </c>
      <c r="H2387">
        <v>200</v>
      </c>
      <c r="I2387">
        <v>645000</v>
      </c>
      <c r="J2387">
        <v>23</v>
      </c>
      <c r="K2387">
        <v>797.5100000000001</v>
      </c>
      <c r="L2387">
        <v>2577944</v>
      </c>
      <c r="M2387" s="1">
        <v>46233</v>
      </c>
    </row>
    <row r="2388" spans="1:13" x14ac:dyDescent="0.2">
      <c r="A2388" t="s">
        <v>44</v>
      </c>
      <c r="B2388" s="1">
        <v>45016</v>
      </c>
      <c r="C2388" s="1">
        <v>44986</v>
      </c>
      <c r="D2388">
        <v>1</v>
      </c>
      <c r="E2388">
        <v>100</v>
      </c>
      <c r="F2388">
        <v>246328</v>
      </c>
      <c r="G2388">
        <v>2</v>
      </c>
      <c r="H2388">
        <v>167.28</v>
      </c>
      <c r="I2388">
        <v>300000</v>
      </c>
      <c r="J2388">
        <v>19</v>
      </c>
      <c r="K2388">
        <v>840.4899999999999</v>
      </c>
      <c r="L2388">
        <v>5352054</v>
      </c>
      <c r="M2388" s="1">
        <v>46233</v>
      </c>
    </row>
    <row r="2389" spans="1:13" x14ac:dyDescent="0.2">
      <c r="A2389" t="s">
        <v>44</v>
      </c>
      <c r="B2389" s="1">
        <v>45107</v>
      </c>
      <c r="C2389" s="1">
        <v>45078</v>
      </c>
      <c r="D2389">
        <v>1</v>
      </c>
      <c r="E2389">
        <v>100</v>
      </c>
      <c r="F2389">
        <v>246328</v>
      </c>
      <c r="G2389">
        <v>2</v>
      </c>
      <c r="H2389">
        <v>167.28</v>
      </c>
      <c r="I2389">
        <v>300000</v>
      </c>
      <c r="J2389">
        <v>19</v>
      </c>
      <c r="K2389">
        <v>840.4899999999999</v>
      </c>
      <c r="L2389">
        <v>5352054</v>
      </c>
      <c r="M2389" s="1">
        <v>46233</v>
      </c>
    </row>
    <row r="2390" spans="1:13" x14ac:dyDescent="0.2">
      <c r="A2390" t="s">
        <v>44</v>
      </c>
      <c r="B2390" s="1">
        <v>44957</v>
      </c>
      <c r="C2390" s="1">
        <v>44927</v>
      </c>
      <c r="D2390">
        <v>1</v>
      </c>
      <c r="E2390">
        <v>100</v>
      </c>
      <c r="F2390">
        <v>246328</v>
      </c>
      <c r="G2390">
        <v>2</v>
      </c>
      <c r="H2390">
        <v>167.28</v>
      </c>
      <c r="I2390">
        <v>300000</v>
      </c>
      <c r="J2390">
        <v>19</v>
      </c>
      <c r="K2390">
        <v>840.4899999999999</v>
      </c>
      <c r="L2390">
        <v>5352054</v>
      </c>
      <c r="M2390" s="1">
        <v>46233</v>
      </c>
    </row>
    <row r="2391" spans="1:13" x14ac:dyDescent="0.2">
      <c r="A2391" t="s">
        <v>44</v>
      </c>
      <c r="B2391" s="1">
        <v>45138</v>
      </c>
      <c r="C2391" s="1">
        <v>45108</v>
      </c>
      <c r="D2391">
        <v>1</v>
      </c>
      <c r="E2391">
        <v>100</v>
      </c>
      <c r="F2391">
        <v>246328</v>
      </c>
      <c r="G2391">
        <v>2</v>
      </c>
      <c r="H2391">
        <v>167.28</v>
      </c>
      <c r="I2391">
        <v>300000</v>
      </c>
      <c r="J2391">
        <v>19</v>
      </c>
      <c r="K2391">
        <v>840.4899999999999</v>
      </c>
      <c r="L2391">
        <v>5352054</v>
      </c>
      <c r="M2391" s="1">
        <v>46233</v>
      </c>
    </row>
    <row r="2392" spans="1:13" x14ac:dyDescent="0.2">
      <c r="A2392" t="s">
        <v>44</v>
      </c>
      <c r="B2392" s="1">
        <v>45046</v>
      </c>
      <c r="C2392" s="1">
        <v>45017</v>
      </c>
      <c r="D2392">
        <v>1</v>
      </c>
      <c r="E2392">
        <v>100</v>
      </c>
      <c r="F2392">
        <v>246328</v>
      </c>
      <c r="G2392">
        <v>2</v>
      </c>
      <c r="H2392">
        <v>167.28</v>
      </c>
      <c r="I2392">
        <v>300000</v>
      </c>
      <c r="J2392">
        <v>19</v>
      </c>
      <c r="K2392">
        <v>840.4899999999999</v>
      </c>
      <c r="L2392">
        <v>5352054</v>
      </c>
      <c r="M2392" s="1">
        <v>46233</v>
      </c>
    </row>
    <row r="2393" spans="1:13" x14ac:dyDescent="0.2">
      <c r="A2393" t="s">
        <v>44</v>
      </c>
      <c r="B2393" s="1">
        <v>44985</v>
      </c>
      <c r="C2393" s="1">
        <v>44958</v>
      </c>
      <c r="D2393">
        <v>1</v>
      </c>
      <c r="E2393">
        <v>100</v>
      </c>
      <c r="F2393">
        <v>246328</v>
      </c>
      <c r="G2393">
        <v>2</v>
      </c>
      <c r="H2393">
        <v>167.28</v>
      </c>
      <c r="I2393">
        <v>300000</v>
      </c>
      <c r="J2393">
        <v>19</v>
      </c>
      <c r="K2393">
        <v>840.4899999999999</v>
      </c>
      <c r="L2393">
        <v>5352054</v>
      </c>
      <c r="M2393" s="1">
        <v>46233</v>
      </c>
    </row>
    <row r="2394" spans="1:13" x14ac:dyDescent="0.2">
      <c r="A2394" t="s">
        <v>44</v>
      </c>
      <c r="B2394" s="1">
        <v>45077</v>
      </c>
      <c r="C2394" s="1">
        <v>45047</v>
      </c>
      <c r="D2394">
        <v>1</v>
      </c>
      <c r="E2394">
        <v>100</v>
      </c>
      <c r="F2394">
        <v>246328</v>
      </c>
      <c r="G2394">
        <v>2</v>
      </c>
      <c r="H2394">
        <v>167.28</v>
      </c>
      <c r="I2394">
        <v>300000</v>
      </c>
      <c r="J2394">
        <v>19</v>
      </c>
      <c r="K2394">
        <v>840.4899999999999</v>
      </c>
      <c r="L2394">
        <v>5352054</v>
      </c>
      <c r="M2394" s="1">
        <v>46233</v>
      </c>
    </row>
    <row r="2395" spans="1:13" x14ac:dyDescent="0.2">
      <c r="A2395" t="s">
        <v>46</v>
      </c>
      <c r="B2395" s="1">
        <v>44286</v>
      </c>
      <c r="C2395" s="1">
        <v>44256</v>
      </c>
      <c r="D2395">
        <v>6</v>
      </c>
      <c r="E2395">
        <v>212</v>
      </c>
      <c r="F2395">
        <v>1648000</v>
      </c>
      <c r="G2395">
        <v>2</v>
      </c>
      <c r="H2395">
        <v>84</v>
      </c>
      <c r="I2395">
        <v>400000</v>
      </c>
      <c r="J2395">
        <v>52</v>
      </c>
      <c r="K2395">
        <v>896.80000000000007</v>
      </c>
      <c r="L2395">
        <v>7890934</v>
      </c>
      <c r="M2395" s="1">
        <v>46233</v>
      </c>
    </row>
    <row r="2396" spans="1:13" x14ac:dyDescent="0.2">
      <c r="A2396" t="s">
        <v>46</v>
      </c>
      <c r="B2396" s="1">
        <v>44316</v>
      </c>
      <c r="C2396" s="1">
        <v>44287</v>
      </c>
      <c r="D2396">
        <v>5</v>
      </c>
      <c r="E2396">
        <v>182</v>
      </c>
      <c r="F2396">
        <v>1478000</v>
      </c>
      <c r="G2396">
        <v>2</v>
      </c>
      <c r="H2396">
        <v>84</v>
      </c>
      <c r="I2396">
        <v>400000</v>
      </c>
      <c r="J2396">
        <v>53</v>
      </c>
      <c r="K2396">
        <v>926.80000000000007</v>
      </c>
      <c r="L2396">
        <v>8060934</v>
      </c>
      <c r="M2396" s="1">
        <v>46233</v>
      </c>
    </row>
    <row r="2397" spans="1:13" x14ac:dyDescent="0.2">
      <c r="A2397" t="s">
        <v>46</v>
      </c>
      <c r="B2397" s="1">
        <v>44347</v>
      </c>
      <c r="C2397" s="1">
        <v>44317</v>
      </c>
      <c r="D2397">
        <v>7</v>
      </c>
      <c r="E2397">
        <v>250</v>
      </c>
      <c r="F2397">
        <v>1924000</v>
      </c>
      <c r="G2397">
        <v>2</v>
      </c>
      <c r="H2397">
        <v>84</v>
      </c>
      <c r="I2397">
        <v>400000</v>
      </c>
      <c r="J2397">
        <v>53</v>
      </c>
      <c r="K2397">
        <v>926.80000000000007</v>
      </c>
      <c r="L2397">
        <v>8060934</v>
      </c>
      <c r="M2397" s="1">
        <v>46233</v>
      </c>
    </row>
    <row r="2398" spans="1:13" x14ac:dyDescent="0.2">
      <c r="A2398" t="s">
        <v>183</v>
      </c>
      <c r="B2398" s="1">
        <v>45504</v>
      </c>
      <c r="C2398" s="1">
        <v>45474</v>
      </c>
      <c r="D2398">
        <v>5</v>
      </c>
      <c r="E2398">
        <v>269.13</v>
      </c>
      <c r="F2398">
        <v>1564065</v>
      </c>
      <c r="G2398">
        <v>2</v>
      </c>
      <c r="H2398">
        <v>117.01</v>
      </c>
      <c r="I2398">
        <v>500000</v>
      </c>
      <c r="J2398">
        <v>50</v>
      </c>
      <c r="K2398">
        <v>945.76999999999987</v>
      </c>
      <c r="L2398">
        <v>6871846</v>
      </c>
      <c r="M2398" s="1">
        <v>46233</v>
      </c>
    </row>
    <row r="2399" spans="1:13" x14ac:dyDescent="0.2">
      <c r="A2399" t="s">
        <v>183</v>
      </c>
      <c r="B2399" s="1">
        <v>45473</v>
      </c>
      <c r="C2399" s="1">
        <v>45444</v>
      </c>
      <c r="D2399">
        <v>5</v>
      </c>
      <c r="E2399">
        <v>269.13</v>
      </c>
      <c r="F2399">
        <v>1564065</v>
      </c>
      <c r="G2399">
        <v>2</v>
      </c>
      <c r="H2399">
        <v>117.01</v>
      </c>
      <c r="I2399">
        <v>500000</v>
      </c>
      <c r="J2399">
        <v>50</v>
      </c>
      <c r="K2399">
        <v>945.76999999999987</v>
      </c>
      <c r="L2399">
        <v>6871846</v>
      </c>
      <c r="M2399" s="1">
        <v>46233</v>
      </c>
    </row>
    <row r="2400" spans="1:13" x14ac:dyDescent="0.2">
      <c r="A2400" t="s">
        <v>46</v>
      </c>
      <c r="B2400" s="1">
        <v>44408</v>
      </c>
      <c r="C2400" s="1">
        <v>44378</v>
      </c>
      <c r="D2400">
        <v>6</v>
      </c>
      <c r="E2400">
        <v>226</v>
      </c>
      <c r="F2400">
        <v>1824000</v>
      </c>
      <c r="G2400">
        <v>2</v>
      </c>
      <c r="H2400">
        <v>84</v>
      </c>
      <c r="I2400">
        <v>400000</v>
      </c>
      <c r="J2400">
        <v>54</v>
      </c>
      <c r="K2400">
        <v>950.80000000000007</v>
      </c>
      <c r="L2400">
        <v>8160934</v>
      </c>
      <c r="M2400" s="1">
        <v>46233</v>
      </c>
    </row>
    <row r="2401" spans="1:13" x14ac:dyDescent="0.2">
      <c r="A2401" t="s">
        <v>46</v>
      </c>
      <c r="B2401" s="1">
        <v>44377</v>
      </c>
      <c r="C2401" s="1">
        <v>44348</v>
      </c>
      <c r="D2401">
        <v>6</v>
      </c>
      <c r="E2401">
        <v>226</v>
      </c>
      <c r="F2401">
        <v>1824000</v>
      </c>
      <c r="G2401">
        <v>2</v>
      </c>
      <c r="H2401">
        <v>84</v>
      </c>
      <c r="I2401">
        <v>400000</v>
      </c>
      <c r="J2401">
        <v>54</v>
      </c>
      <c r="K2401">
        <v>950.80000000000007</v>
      </c>
      <c r="L2401">
        <v>8160934</v>
      </c>
      <c r="M2401" s="1">
        <v>46233</v>
      </c>
    </row>
    <row r="2402" spans="1:13" x14ac:dyDescent="0.2">
      <c r="A2402" t="s">
        <v>46</v>
      </c>
      <c r="B2402" s="1">
        <v>44439</v>
      </c>
      <c r="C2402" s="1">
        <v>44409</v>
      </c>
      <c r="D2402">
        <v>5</v>
      </c>
      <c r="E2402">
        <v>181</v>
      </c>
      <c r="F2402">
        <v>1344000</v>
      </c>
      <c r="G2402">
        <v>2</v>
      </c>
      <c r="H2402">
        <v>84</v>
      </c>
      <c r="I2402">
        <v>400000</v>
      </c>
      <c r="J2402">
        <v>55</v>
      </c>
      <c r="K2402">
        <v>995.80000000000007</v>
      </c>
      <c r="L2402">
        <v>8640934</v>
      </c>
      <c r="M2402" s="1">
        <v>46233</v>
      </c>
    </row>
    <row r="2403" spans="1:13" x14ac:dyDescent="0.2">
      <c r="A2403" t="s">
        <v>183</v>
      </c>
      <c r="B2403" s="1">
        <v>45535</v>
      </c>
      <c r="C2403" s="1">
        <v>45505</v>
      </c>
      <c r="D2403">
        <v>4</v>
      </c>
      <c r="E2403">
        <v>215.13</v>
      </c>
      <c r="F2403">
        <v>1319065</v>
      </c>
      <c r="G2403">
        <v>2</v>
      </c>
      <c r="H2403">
        <v>117.01</v>
      </c>
      <c r="I2403">
        <v>500000</v>
      </c>
      <c r="J2403">
        <v>51</v>
      </c>
      <c r="K2403">
        <v>999.76999999999987</v>
      </c>
      <c r="L2403">
        <v>7116846</v>
      </c>
      <c r="M2403" s="1">
        <v>46233</v>
      </c>
    </row>
    <row r="2404" spans="1:13" x14ac:dyDescent="0.2">
      <c r="A2404" t="s">
        <v>183</v>
      </c>
      <c r="B2404" s="1">
        <v>45565</v>
      </c>
      <c r="C2404" s="1">
        <v>45536</v>
      </c>
      <c r="D2404">
        <v>4</v>
      </c>
      <c r="E2404">
        <v>215.13</v>
      </c>
      <c r="F2404">
        <v>1319065</v>
      </c>
      <c r="G2404">
        <v>2</v>
      </c>
      <c r="H2404">
        <v>117.01</v>
      </c>
      <c r="I2404">
        <v>500000</v>
      </c>
      <c r="J2404">
        <v>51</v>
      </c>
      <c r="K2404">
        <v>999.76999999999987</v>
      </c>
      <c r="L2404">
        <v>7116846</v>
      </c>
      <c r="M2404" s="1">
        <v>46233</v>
      </c>
    </row>
    <row r="2405" spans="1:13" x14ac:dyDescent="0.2">
      <c r="A2405" t="s">
        <v>118</v>
      </c>
      <c r="B2405" s="1">
        <v>45991</v>
      </c>
      <c r="C2405" s="1">
        <v>45962</v>
      </c>
      <c r="D2405">
        <v>5</v>
      </c>
      <c r="E2405">
        <v>632</v>
      </c>
      <c r="F2405">
        <v>2097500</v>
      </c>
      <c r="G2405">
        <v>2</v>
      </c>
      <c r="H2405">
        <v>20</v>
      </c>
      <c r="I2405">
        <v>950972</v>
      </c>
      <c r="J2405">
        <v>24</v>
      </c>
      <c r="K2405">
        <v>1152.1600000000003</v>
      </c>
      <c r="L2405">
        <v>3632432</v>
      </c>
      <c r="M2405" s="1">
        <v>46233</v>
      </c>
    </row>
    <row r="2406" spans="1:13" x14ac:dyDescent="0.2">
      <c r="A2406" t="s">
        <v>118</v>
      </c>
      <c r="B2406" s="1">
        <v>46022</v>
      </c>
      <c r="C2406" s="1">
        <v>45992</v>
      </c>
      <c r="D2406">
        <v>5</v>
      </c>
      <c r="E2406">
        <v>632</v>
      </c>
      <c r="F2406">
        <v>2097500</v>
      </c>
      <c r="G2406">
        <v>2</v>
      </c>
      <c r="H2406">
        <v>20</v>
      </c>
      <c r="I2406">
        <v>950972</v>
      </c>
      <c r="J2406">
        <v>24</v>
      </c>
      <c r="K2406">
        <v>1152.1600000000003</v>
      </c>
      <c r="L2406">
        <v>3632432</v>
      </c>
      <c r="M2406" s="1">
        <v>46233</v>
      </c>
    </row>
    <row r="2407" spans="1:13" x14ac:dyDescent="0.2">
      <c r="A2407" t="s">
        <v>118</v>
      </c>
      <c r="B2407" s="1">
        <v>45961</v>
      </c>
      <c r="C2407" s="1">
        <v>45931</v>
      </c>
      <c r="D2407">
        <v>5</v>
      </c>
      <c r="E2407">
        <v>632</v>
      </c>
      <c r="F2407">
        <v>2097500</v>
      </c>
      <c r="G2407">
        <v>2</v>
      </c>
      <c r="H2407">
        <v>20</v>
      </c>
      <c r="I2407">
        <v>950972</v>
      </c>
      <c r="J2407">
        <v>24</v>
      </c>
      <c r="K2407">
        <v>1152.1600000000003</v>
      </c>
      <c r="L2407">
        <v>3632432</v>
      </c>
      <c r="M2407" s="1">
        <v>46233</v>
      </c>
    </row>
    <row r="2408" spans="1:13" x14ac:dyDescent="0.2">
      <c r="A2408" t="s">
        <v>36</v>
      </c>
      <c r="B2408" s="1">
        <v>44316</v>
      </c>
      <c r="C2408" s="1">
        <v>44287</v>
      </c>
      <c r="D2408">
        <v>11</v>
      </c>
      <c r="E2408">
        <v>570</v>
      </c>
      <c r="F2408">
        <v>2925000</v>
      </c>
      <c r="G2408">
        <v>2</v>
      </c>
      <c r="H2408">
        <v>64.5</v>
      </c>
      <c r="I2408">
        <v>465000</v>
      </c>
      <c r="J2408">
        <v>48</v>
      </c>
      <c r="K2408">
        <v>1612.7199999999998</v>
      </c>
      <c r="L2408">
        <v>9547475</v>
      </c>
      <c r="M2408" s="1">
        <v>46233</v>
      </c>
    </row>
    <row r="2409" spans="1:13" x14ac:dyDescent="0.2">
      <c r="A2409" t="s">
        <v>36</v>
      </c>
      <c r="B2409" s="1">
        <v>44347</v>
      </c>
      <c r="C2409" s="1">
        <v>44317</v>
      </c>
      <c r="D2409">
        <v>12</v>
      </c>
      <c r="E2409">
        <v>602</v>
      </c>
      <c r="F2409">
        <v>3485000</v>
      </c>
      <c r="G2409">
        <v>2</v>
      </c>
      <c r="H2409">
        <v>64.5</v>
      </c>
      <c r="I2409">
        <v>465000</v>
      </c>
      <c r="J2409">
        <v>48</v>
      </c>
      <c r="K2409">
        <v>1612.7199999999998</v>
      </c>
      <c r="L2409">
        <v>9547475</v>
      </c>
      <c r="M2409" s="1">
        <v>46233</v>
      </c>
    </row>
    <row r="2410" spans="1:13" x14ac:dyDescent="0.2">
      <c r="A2410" t="s">
        <v>36</v>
      </c>
      <c r="B2410" s="1">
        <v>44377</v>
      </c>
      <c r="C2410" s="1">
        <v>44348</v>
      </c>
      <c r="D2410">
        <v>12</v>
      </c>
      <c r="E2410">
        <v>602</v>
      </c>
      <c r="F2410">
        <v>3485000</v>
      </c>
      <c r="G2410">
        <v>2</v>
      </c>
      <c r="H2410">
        <v>64.5</v>
      </c>
      <c r="I2410">
        <v>465000</v>
      </c>
      <c r="J2410">
        <v>49</v>
      </c>
      <c r="K2410">
        <v>1620.7199999999998</v>
      </c>
      <c r="L2410">
        <v>9667475</v>
      </c>
      <c r="M2410" s="1">
        <v>46233</v>
      </c>
    </row>
    <row r="2411" spans="1:13" x14ac:dyDescent="0.2">
      <c r="A2411" t="s">
        <v>94</v>
      </c>
      <c r="B2411" s="1">
        <v>46234</v>
      </c>
      <c r="C2411" s="1">
        <v>46204</v>
      </c>
      <c r="D2411">
        <v>0</v>
      </c>
      <c r="E2411">
        <v>0</v>
      </c>
      <c r="F2411">
        <v>0</v>
      </c>
      <c r="G2411">
        <v>3</v>
      </c>
      <c r="H2411">
        <v>155.94</v>
      </c>
      <c r="I2411">
        <v>847950</v>
      </c>
      <c r="M2411" s="1">
        <v>46233</v>
      </c>
    </row>
    <row r="2412" spans="1:13" x14ac:dyDescent="0.2">
      <c r="A2412" t="s">
        <v>141</v>
      </c>
      <c r="B2412" s="1">
        <v>45869</v>
      </c>
      <c r="C2412" s="1">
        <v>45839</v>
      </c>
      <c r="D2412">
        <v>0</v>
      </c>
      <c r="E2412">
        <v>0</v>
      </c>
      <c r="F2412">
        <v>0</v>
      </c>
      <c r="G2412">
        <v>3</v>
      </c>
      <c r="H2412">
        <v>450</v>
      </c>
      <c r="I2412">
        <v>1815000</v>
      </c>
      <c r="J2412">
        <v>1</v>
      </c>
      <c r="K2412">
        <v>2.4500000000000002</v>
      </c>
      <c r="L2412">
        <v>25000</v>
      </c>
      <c r="M2412" s="1">
        <v>46233</v>
      </c>
    </row>
    <row r="2413" spans="1:13" x14ac:dyDescent="0.2">
      <c r="A2413" t="s">
        <v>141</v>
      </c>
      <c r="B2413" s="1">
        <v>45777</v>
      </c>
      <c r="C2413" s="1">
        <v>45748</v>
      </c>
      <c r="D2413">
        <v>0</v>
      </c>
      <c r="E2413">
        <v>0</v>
      </c>
      <c r="F2413">
        <v>0</v>
      </c>
      <c r="G2413">
        <v>3</v>
      </c>
      <c r="H2413">
        <v>450</v>
      </c>
      <c r="I2413">
        <v>1815000</v>
      </c>
      <c r="J2413">
        <v>1</v>
      </c>
      <c r="K2413">
        <v>2.4500000000000002</v>
      </c>
      <c r="L2413">
        <v>25000</v>
      </c>
      <c r="M2413" s="1">
        <v>46233</v>
      </c>
    </row>
    <row r="2414" spans="1:13" x14ac:dyDescent="0.2">
      <c r="A2414" t="s">
        <v>141</v>
      </c>
      <c r="B2414" s="1">
        <v>45838</v>
      </c>
      <c r="C2414" s="1">
        <v>45809</v>
      </c>
      <c r="D2414">
        <v>0</v>
      </c>
      <c r="E2414">
        <v>0</v>
      </c>
      <c r="F2414">
        <v>0</v>
      </c>
      <c r="G2414">
        <v>3</v>
      </c>
      <c r="H2414">
        <v>450</v>
      </c>
      <c r="I2414">
        <v>1815000</v>
      </c>
      <c r="J2414">
        <v>1</v>
      </c>
      <c r="K2414">
        <v>2.4500000000000002</v>
      </c>
      <c r="L2414">
        <v>25000</v>
      </c>
      <c r="M2414" s="1">
        <v>46233</v>
      </c>
    </row>
    <row r="2415" spans="1:13" x14ac:dyDescent="0.2">
      <c r="A2415" t="s">
        <v>141</v>
      </c>
      <c r="B2415" s="1">
        <v>45808</v>
      </c>
      <c r="C2415" s="1">
        <v>45778</v>
      </c>
      <c r="D2415">
        <v>0</v>
      </c>
      <c r="E2415">
        <v>0</v>
      </c>
      <c r="F2415">
        <v>0</v>
      </c>
      <c r="G2415">
        <v>3</v>
      </c>
      <c r="H2415">
        <v>450</v>
      </c>
      <c r="I2415">
        <v>1815000</v>
      </c>
      <c r="J2415">
        <v>1</v>
      </c>
      <c r="K2415">
        <v>2.4500000000000002</v>
      </c>
      <c r="L2415">
        <v>25000</v>
      </c>
      <c r="M2415" s="1">
        <v>46233</v>
      </c>
    </row>
    <row r="2416" spans="1:13" x14ac:dyDescent="0.2">
      <c r="A2416" t="s">
        <v>94</v>
      </c>
      <c r="B2416" s="1">
        <v>46142</v>
      </c>
      <c r="C2416" s="1">
        <v>46113</v>
      </c>
      <c r="D2416">
        <v>0</v>
      </c>
      <c r="E2416">
        <v>0</v>
      </c>
      <c r="F2416">
        <v>0</v>
      </c>
      <c r="G2416">
        <v>3</v>
      </c>
      <c r="H2416">
        <v>155.94</v>
      </c>
      <c r="I2416">
        <v>847950</v>
      </c>
      <c r="J2416">
        <v>3</v>
      </c>
      <c r="K2416">
        <v>15.05</v>
      </c>
      <c r="L2416">
        <v>91085</v>
      </c>
      <c r="M2416" s="1">
        <v>46233</v>
      </c>
    </row>
    <row r="2417" spans="1:13" x14ac:dyDescent="0.2">
      <c r="A2417" t="s">
        <v>94</v>
      </c>
      <c r="B2417" s="1">
        <v>46112</v>
      </c>
      <c r="C2417" s="1">
        <v>46082</v>
      </c>
      <c r="D2417">
        <v>0</v>
      </c>
      <c r="E2417">
        <v>0</v>
      </c>
      <c r="F2417">
        <v>0</v>
      </c>
      <c r="G2417">
        <v>3</v>
      </c>
      <c r="H2417">
        <v>155.94</v>
      </c>
      <c r="I2417">
        <v>847950</v>
      </c>
      <c r="J2417">
        <v>3</v>
      </c>
      <c r="K2417">
        <v>15.05</v>
      </c>
      <c r="L2417">
        <v>91085</v>
      </c>
      <c r="M2417" s="1">
        <v>46233</v>
      </c>
    </row>
    <row r="2418" spans="1:13" x14ac:dyDescent="0.2">
      <c r="A2418" t="s">
        <v>94</v>
      </c>
      <c r="B2418" s="1">
        <v>46173</v>
      </c>
      <c r="C2418" s="1">
        <v>46143</v>
      </c>
      <c r="D2418">
        <v>0</v>
      </c>
      <c r="E2418">
        <v>0</v>
      </c>
      <c r="F2418">
        <v>0</v>
      </c>
      <c r="G2418">
        <v>3</v>
      </c>
      <c r="H2418">
        <v>155.94</v>
      </c>
      <c r="I2418">
        <v>847950</v>
      </c>
      <c r="J2418">
        <v>3</v>
      </c>
      <c r="K2418">
        <v>15.05</v>
      </c>
      <c r="L2418">
        <v>91085</v>
      </c>
      <c r="M2418" s="1">
        <v>46233</v>
      </c>
    </row>
    <row r="2419" spans="1:13" x14ac:dyDescent="0.2">
      <c r="A2419" t="s">
        <v>94</v>
      </c>
      <c r="B2419" s="1">
        <v>46081</v>
      </c>
      <c r="C2419" s="1">
        <v>46054</v>
      </c>
      <c r="D2419">
        <v>0</v>
      </c>
      <c r="E2419">
        <v>0</v>
      </c>
      <c r="F2419">
        <v>0</v>
      </c>
      <c r="G2419">
        <v>3</v>
      </c>
      <c r="H2419">
        <v>155.94</v>
      </c>
      <c r="I2419">
        <v>847950</v>
      </c>
      <c r="J2419">
        <v>3</v>
      </c>
      <c r="K2419">
        <v>15.05</v>
      </c>
      <c r="L2419">
        <v>91085</v>
      </c>
      <c r="M2419" s="1">
        <v>46233</v>
      </c>
    </row>
    <row r="2420" spans="1:13" x14ac:dyDescent="0.2">
      <c r="A2420" t="s">
        <v>94</v>
      </c>
      <c r="B2420" s="1">
        <v>46203</v>
      </c>
      <c r="C2420" s="1">
        <v>46174</v>
      </c>
      <c r="D2420">
        <v>0</v>
      </c>
      <c r="E2420">
        <v>0</v>
      </c>
      <c r="F2420">
        <v>0</v>
      </c>
      <c r="G2420">
        <v>3</v>
      </c>
      <c r="H2420">
        <v>155.94</v>
      </c>
      <c r="I2420">
        <v>847950</v>
      </c>
      <c r="J2420">
        <v>3</v>
      </c>
      <c r="K2420">
        <v>15.05</v>
      </c>
      <c r="L2420">
        <v>91085</v>
      </c>
      <c r="M2420" s="1">
        <v>46233</v>
      </c>
    </row>
    <row r="2421" spans="1:13" x14ac:dyDescent="0.2">
      <c r="A2421" t="s">
        <v>135</v>
      </c>
      <c r="B2421" s="1">
        <v>45473</v>
      </c>
      <c r="C2421" s="1">
        <v>45444</v>
      </c>
      <c r="D2421">
        <v>3</v>
      </c>
      <c r="E2421">
        <v>350</v>
      </c>
      <c r="F2421">
        <v>1240600</v>
      </c>
      <c r="G2421">
        <v>3</v>
      </c>
      <c r="H2421">
        <v>152.38</v>
      </c>
      <c r="I2421">
        <v>910600</v>
      </c>
      <c r="J2421">
        <v>15</v>
      </c>
      <c r="K2421">
        <v>33.490000000000009</v>
      </c>
      <c r="L2421">
        <v>308063</v>
      </c>
      <c r="M2421" s="1">
        <v>46233</v>
      </c>
    </row>
    <row r="2422" spans="1:13" x14ac:dyDescent="0.2">
      <c r="A2422" t="s">
        <v>135</v>
      </c>
      <c r="B2422" s="1">
        <v>45412</v>
      </c>
      <c r="C2422" s="1">
        <v>45383</v>
      </c>
      <c r="D2422">
        <v>3</v>
      </c>
      <c r="E2422">
        <v>350</v>
      </c>
      <c r="F2422">
        <v>1240600</v>
      </c>
      <c r="G2422">
        <v>3</v>
      </c>
      <c r="H2422">
        <v>152.38</v>
      </c>
      <c r="I2422">
        <v>910600</v>
      </c>
      <c r="J2422">
        <v>15</v>
      </c>
      <c r="K2422">
        <v>33.490000000000009</v>
      </c>
      <c r="L2422">
        <v>308063</v>
      </c>
      <c r="M2422" s="1">
        <v>46233</v>
      </c>
    </row>
    <row r="2423" spans="1:13" x14ac:dyDescent="0.2">
      <c r="A2423" t="s">
        <v>135</v>
      </c>
      <c r="B2423" s="1">
        <v>45351</v>
      </c>
      <c r="C2423" s="1">
        <v>45323</v>
      </c>
      <c r="D2423">
        <v>3</v>
      </c>
      <c r="E2423">
        <v>350</v>
      </c>
      <c r="F2423">
        <v>1240600</v>
      </c>
      <c r="G2423">
        <v>3</v>
      </c>
      <c r="H2423">
        <v>152.38</v>
      </c>
      <c r="I2423">
        <v>910600</v>
      </c>
      <c r="J2423">
        <v>15</v>
      </c>
      <c r="K2423">
        <v>33.490000000000009</v>
      </c>
      <c r="L2423">
        <v>308063</v>
      </c>
      <c r="M2423" s="1">
        <v>46233</v>
      </c>
    </row>
    <row r="2424" spans="1:13" x14ac:dyDescent="0.2">
      <c r="A2424" t="s">
        <v>135</v>
      </c>
      <c r="B2424" s="1">
        <v>45443</v>
      </c>
      <c r="C2424" s="1">
        <v>45413</v>
      </c>
      <c r="D2424">
        <v>3</v>
      </c>
      <c r="E2424">
        <v>350</v>
      </c>
      <c r="F2424">
        <v>1240600</v>
      </c>
      <c r="G2424">
        <v>3</v>
      </c>
      <c r="H2424">
        <v>152.38</v>
      </c>
      <c r="I2424">
        <v>910600</v>
      </c>
      <c r="J2424">
        <v>15</v>
      </c>
      <c r="K2424">
        <v>33.490000000000009</v>
      </c>
      <c r="L2424">
        <v>308063</v>
      </c>
      <c r="M2424" s="1">
        <v>46233</v>
      </c>
    </row>
    <row r="2425" spans="1:13" x14ac:dyDescent="0.2">
      <c r="A2425" t="s">
        <v>135</v>
      </c>
      <c r="B2425" s="1">
        <v>45504</v>
      </c>
      <c r="C2425" s="1">
        <v>45474</v>
      </c>
      <c r="D2425">
        <v>3</v>
      </c>
      <c r="E2425">
        <v>350</v>
      </c>
      <c r="F2425">
        <v>1240600</v>
      </c>
      <c r="G2425">
        <v>3</v>
      </c>
      <c r="H2425">
        <v>152.38</v>
      </c>
      <c r="I2425">
        <v>910600</v>
      </c>
      <c r="J2425">
        <v>15</v>
      </c>
      <c r="K2425">
        <v>33.490000000000009</v>
      </c>
      <c r="L2425">
        <v>308063</v>
      </c>
      <c r="M2425" s="1">
        <v>46233</v>
      </c>
    </row>
    <row r="2426" spans="1:13" x14ac:dyDescent="0.2">
      <c r="A2426" t="s">
        <v>135</v>
      </c>
      <c r="B2426" s="1">
        <v>45382</v>
      </c>
      <c r="C2426" s="1">
        <v>45352</v>
      </c>
      <c r="D2426">
        <v>3</v>
      </c>
      <c r="E2426">
        <v>350</v>
      </c>
      <c r="F2426">
        <v>1240600</v>
      </c>
      <c r="G2426">
        <v>3</v>
      </c>
      <c r="H2426">
        <v>152.38</v>
      </c>
      <c r="I2426">
        <v>910600</v>
      </c>
      <c r="J2426">
        <v>15</v>
      </c>
      <c r="K2426">
        <v>33.490000000000009</v>
      </c>
      <c r="L2426">
        <v>308063</v>
      </c>
      <c r="M2426" s="1">
        <v>46233</v>
      </c>
    </row>
    <row r="2427" spans="1:13" x14ac:dyDescent="0.2">
      <c r="A2427" t="s">
        <v>125</v>
      </c>
      <c r="B2427" s="1">
        <v>45199</v>
      </c>
      <c r="C2427" s="1">
        <v>45170</v>
      </c>
      <c r="D2427">
        <v>4</v>
      </c>
      <c r="E2427">
        <v>260</v>
      </c>
      <c r="F2427">
        <v>864000</v>
      </c>
      <c r="G2427">
        <v>3</v>
      </c>
      <c r="H2427">
        <v>195</v>
      </c>
      <c r="I2427">
        <v>600000</v>
      </c>
      <c r="J2427">
        <v>16</v>
      </c>
      <c r="K2427">
        <v>50.3</v>
      </c>
      <c r="L2427">
        <v>570547</v>
      </c>
      <c r="M2427" s="1">
        <v>46233</v>
      </c>
    </row>
    <row r="2428" spans="1:13" x14ac:dyDescent="0.2">
      <c r="A2428" t="s">
        <v>125</v>
      </c>
      <c r="B2428" s="1">
        <v>45260</v>
      </c>
      <c r="C2428" s="1">
        <v>45231</v>
      </c>
      <c r="D2428">
        <v>4</v>
      </c>
      <c r="E2428">
        <v>260</v>
      </c>
      <c r="F2428">
        <v>864000</v>
      </c>
      <c r="G2428">
        <v>3</v>
      </c>
      <c r="H2428">
        <v>195</v>
      </c>
      <c r="I2428">
        <v>600000</v>
      </c>
      <c r="J2428">
        <v>16</v>
      </c>
      <c r="K2428">
        <v>50.3</v>
      </c>
      <c r="L2428">
        <v>570547</v>
      </c>
      <c r="M2428" s="1">
        <v>46233</v>
      </c>
    </row>
    <row r="2429" spans="1:13" x14ac:dyDescent="0.2">
      <c r="A2429" t="s">
        <v>125</v>
      </c>
      <c r="B2429" s="1">
        <v>45169</v>
      </c>
      <c r="C2429" s="1">
        <v>45139</v>
      </c>
      <c r="D2429">
        <v>4</v>
      </c>
      <c r="E2429">
        <v>260</v>
      </c>
      <c r="F2429">
        <v>864000</v>
      </c>
      <c r="G2429">
        <v>3</v>
      </c>
      <c r="H2429">
        <v>195</v>
      </c>
      <c r="I2429">
        <v>600000</v>
      </c>
      <c r="J2429">
        <v>16</v>
      </c>
      <c r="K2429">
        <v>50.3</v>
      </c>
      <c r="L2429">
        <v>570547</v>
      </c>
      <c r="M2429" s="1">
        <v>46233</v>
      </c>
    </row>
    <row r="2430" spans="1:13" x14ac:dyDescent="0.2">
      <c r="A2430" t="s">
        <v>125</v>
      </c>
      <c r="B2430" s="1">
        <v>45230</v>
      </c>
      <c r="C2430" s="1">
        <v>45200</v>
      </c>
      <c r="D2430">
        <v>4</v>
      </c>
      <c r="E2430">
        <v>260</v>
      </c>
      <c r="F2430">
        <v>864000</v>
      </c>
      <c r="G2430">
        <v>3</v>
      </c>
      <c r="H2430">
        <v>195</v>
      </c>
      <c r="I2430">
        <v>600000</v>
      </c>
      <c r="J2430">
        <v>16</v>
      </c>
      <c r="K2430">
        <v>50.3</v>
      </c>
      <c r="L2430">
        <v>570547</v>
      </c>
      <c r="M2430" s="1">
        <v>46233</v>
      </c>
    </row>
    <row r="2431" spans="1:13" x14ac:dyDescent="0.2">
      <c r="A2431" t="s">
        <v>142</v>
      </c>
      <c r="B2431" s="1">
        <v>45777</v>
      </c>
      <c r="C2431" s="1">
        <v>45748</v>
      </c>
      <c r="D2431">
        <v>0</v>
      </c>
      <c r="E2431">
        <v>0</v>
      </c>
      <c r="F2431">
        <v>0</v>
      </c>
      <c r="G2431">
        <v>3</v>
      </c>
      <c r="H2431">
        <v>250</v>
      </c>
      <c r="I2431">
        <v>0</v>
      </c>
      <c r="J2431">
        <v>2</v>
      </c>
      <c r="K2431">
        <v>75.69</v>
      </c>
      <c r="L2431">
        <v>1201</v>
      </c>
      <c r="M2431" s="1">
        <v>46233</v>
      </c>
    </row>
    <row r="2432" spans="1:13" x14ac:dyDescent="0.2">
      <c r="A2432" t="s">
        <v>142</v>
      </c>
      <c r="B2432" s="1">
        <v>45808</v>
      </c>
      <c r="C2432" s="1">
        <v>45778</v>
      </c>
      <c r="D2432">
        <v>0</v>
      </c>
      <c r="E2432">
        <v>0</v>
      </c>
      <c r="F2432">
        <v>0</v>
      </c>
      <c r="G2432">
        <v>3</v>
      </c>
      <c r="H2432">
        <v>250</v>
      </c>
      <c r="I2432">
        <v>0</v>
      </c>
      <c r="J2432">
        <v>2</v>
      </c>
      <c r="K2432">
        <v>75.69</v>
      </c>
      <c r="L2432">
        <v>1201</v>
      </c>
      <c r="M2432" s="1">
        <v>46233</v>
      </c>
    </row>
    <row r="2433" spans="1:13" x14ac:dyDescent="0.2">
      <c r="A2433" t="s">
        <v>174</v>
      </c>
      <c r="B2433" s="1">
        <v>44561</v>
      </c>
      <c r="C2433" s="1">
        <v>44531</v>
      </c>
      <c r="D2433">
        <v>2</v>
      </c>
      <c r="E2433">
        <v>80</v>
      </c>
      <c r="F2433">
        <v>910000</v>
      </c>
      <c r="G2433">
        <v>3</v>
      </c>
      <c r="H2433">
        <v>135</v>
      </c>
      <c r="I2433">
        <v>1365000</v>
      </c>
      <c r="J2433">
        <v>4</v>
      </c>
      <c r="K2433">
        <v>123</v>
      </c>
      <c r="L2433">
        <v>1587000</v>
      </c>
      <c r="M2433" s="1">
        <v>46233</v>
      </c>
    </row>
    <row r="2434" spans="1:13" x14ac:dyDescent="0.2">
      <c r="A2434" t="s">
        <v>174</v>
      </c>
      <c r="B2434" s="1">
        <v>44500</v>
      </c>
      <c r="C2434" s="1">
        <v>44470</v>
      </c>
      <c r="D2434">
        <v>2</v>
      </c>
      <c r="E2434">
        <v>80</v>
      </c>
      <c r="F2434">
        <v>910000</v>
      </c>
      <c r="G2434">
        <v>3</v>
      </c>
      <c r="H2434">
        <v>135</v>
      </c>
      <c r="I2434">
        <v>1365000</v>
      </c>
      <c r="J2434">
        <v>4</v>
      </c>
      <c r="K2434">
        <v>123</v>
      </c>
      <c r="L2434">
        <v>1587000</v>
      </c>
      <c r="M2434" s="1">
        <v>46233</v>
      </c>
    </row>
    <row r="2435" spans="1:13" x14ac:dyDescent="0.2">
      <c r="A2435" t="s">
        <v>174</v>
      </c>
      <c r="B2435" s="1">
        <v>44712</v>
      </c>
      <c r="C2435" s="1">
        <v>44682</v>
      </c>
      <c r="D2435">
        <v>2</v>
      </c>
      <c r="E2435">
        <v>80</v>
      </c>
      <c r="F2435">
        <v>910000</v>
      </c>
      <c r="G2435">
        <v>3</v>
      </c>
      <c r="H2435">
        <v>135</v>
      </c>
      <c r="I2435">
        <v>1365000</v>
      </c>
      <c r="J2435">
        <v>4</v>
      </c>
      <c r="K2435">
        <v>123</v>
      </c>
      <c r="L2435">
        <v>1587000</v>
      </c>
      <c r="M2435" s="1">
        <v>46233</v>
      </c>
    </row>
    <row r="2436" spans="1:13" x14ac:dyDescent="0.2">
      <c r="A2436" t="s">
        <v>174</v>
      </c>
      <c r="B2436" s="1">
        <v>44530</v>
      </c>
      <c r="C2436" s="1">
        <v>44501</v>
      </c>
      <c r="D2436">
        <v>2</v>
      </c>
      <c r="E2436">
        <v>80</v>
      </c>
      <c r="F2436">
        <v>910000</v>
      </c>
      <c r="G2436">
        <v>3</v>
      </c>
      <c r="H2436">
        <v>135</v>
      </c>
      <c r="I2436">
        <v>1365000</v>
      </c>
      <c r="J2436">
        <v>4</v>
      </c>
      <c r="K2436">
        <v>123</v>
      </c>
      <c r="L2436">
        <v>1587000</v>
      </c>
      <c r="M2436" s="1">
        <v>46233</v>
      </c>
    </row>
    <row r="2437" spans="1:13" x14ac:dyDescent="0.2">
      <c r="A2437" t="s">
        <v>174</v>
      </c>
      <c r="B2437" s="1">
        <v>44592</v>
      </c>
      <c r="C2437" s="1">
        <v>44562</v>
      </c>
      <c r="D2437">
        <v>2</v>
      </c>
      <c r="E2437">
        <v>80</v>
      </c>
      <c r="F2437">
        <v>910000</v>
      </c>
      <c r="G2437">
        <v>3</v>
      </c>
      <c r="H2437">
        <v>135</v>
      </c>
      <c r="I2437">
        <v>1365000</v>
      </c>
      <c r="J2437">
        <v>4</v>
      </c>
      <c r="K2437">
        <v>123</v>
      </c>
      <c r="L2437">
        <v>1587000</v>
      </c>
      <c r="M2437" s="1">
        <v>46233</v>
      </c>
    </row>
    <row r="2438" spans="1:13" x14ac:dyDescent="0.2">
      <c r="A2438" t="s">
        <v>174</v>
      </c>
      <c r="B2438" s="1">
        <v>44742</v>
      </c>
      <c r="C2438" s="1">
        <v>44713</v>
      </c>
      <c r="D2438">
        <v>2</v>
      </c>
      <c r="E2438">
        <v>80</v>
      </c>
      <c r="F2438">
        <v>910000</v>
      </c>
      <c r="G2438">
        <v>3</v>
      </c>
      <c r="H2438">
        <v>135</v>
      </c>
      <c r="I2438">
        <v>1365000</v>
      </c>
      <c r="J2438">
        <v>4</v>
      </c>
      <c r="K2438">
        <v>123</v>
      </c>
      <c r="L2438">
        <v>1587000</v>
      </c>
      <c r="M2438" s="1">
        <v>46233</v>
      </c>
    </row>
    <row r="2439" spans="1:13" x14ac:dyDescent="0.2">
      <c r="A2439" t="s">
        <v>174</v>
      </c>
      <c r="B2439" s="1">
        <v>44681</v>
      </c>
      <c r="C2439" s="1">
        <v>44652</v>
      </c>
      <c r="D2439">
        <v>2</v>
      </c>
      <c r="E2439">
        <v>80</v>
      </c>
      <c r="F2439">
        <v>910000</v>
      </c>
      <c r="G2439">
        <v>3</v>
      </c>
      <c r="H2439">
        <v>135</v>
      </c>
      <c r="I2439">
        <v>1365000</v>
      </c>
      <c r="J2439">
        <v>4</v>
      </c>
      <c r="K2439">
        <v>123</v>
      </c>
      <c r="L2439">
        <v>1587000</v>
      </c>
      <c r="M2439" s="1">
        <v>46233</v>
      </c>
    </row>
    <row r="2440" spans="1:13" x14ac:dyDescent="0.2">
      <c r="A2440" t="s">
        <v>174</v>
      </c>
      <c r="B2440" s="1">
        <v>44620</v>
      </c>
      <c r="C2440" s="1">
        <v>44593</v>
      </c>
      <c r="D2440">
        <v>2</v>
      </c>
      <c r="E2440">
        <v>80</v>
      </c>
      <c r="F2440">
        <v>910000</v>
      </c>
      <c r="G2440">
        <v>3</v>
      </c>
      <c r="H2440">
        <v>135</v>
      </c>
      <c r="I2440">
        <v>1365000</v>
      </c>
      <c r="J2440">
        <v>4</v>
      </c>
      <c r="K2440">
        <v>123</v>
      </c>
      <c r="L2440">
        <v>1587000</v>
      </c>
      <c r="M2440" s="1">
        <v>46233</v>
      </c>
    </row>
    <row r="2441" spans="1:13" x14ac:dyDescent="0.2">
      <c r="A2441" t="s">
        <v>174</v>
      </c>
      <c r="B2441" s="1">
        <v>44651</v>
      </c>
      <c r="C2441" s="1">
        <v>44621</v>
      </c>
      <c r="D2441">
        <v>2</v>
      </c>
      <c r="E2441">
        <v>80</v>
      </c>
      <c r="F2441">
        <v>910000</v>
      </c>
      <c r="G2441">
        <v>3</v>
      </c>
      <c r="H2441">
        <v>135</v>
      </c>
      <c r="I2441">
        <v>1365000</v>
      </c>
      <c r="J2441">
        <v>4</v>
      </c>
      <c r="K2441">
        <v>123</v>
      </c>
      <c r="L2441">
        <v>1587000</v>
      </c>
      <c r="M2441" s="1">
        <v>46233</v>
      </c>
    </row>
    <row r="2442" spans="1:13" x14ac:dyDescent="0.2">
      <c r="A2442" t="s">
        <v>165</v>
      </c>
      <c r="B2442" s="1">
        <v>44592</v>
      </c>
      <c r="C2442" s="1">
        <v>44562</v>
      </c>
      <c r="D2442">
        <v>4</v>
      </c>
      <c r="E2442">
        <v>186</v>
      </c>
      <c r="F2442">
        <v>775000</v>
      </c>
      <c r="G2442">
        <v>3</v>
      </c>
      <c r="H2442">
        <v>162</v>
      </c>
      <c r="I2442">
        <v>760000</v>
      </c>
      <c r="J2442">
        <v>6</v>
      </c>
      <c r="K2442">
        <v>139.17000000000002</v>
      </c>
      <c r="L2442">
        <v>708060</v>
      </c>
      <c r="M2442" s="1">
        <v>46233</v>
      </c>
    </row>
    <row r="2443" spans="1:13" x14ac:dyDescent="0.2">
      <c r="A2443" t="s">
        <v>165</v>
      </c>
      <c r="B2443" s="1">
        <v>44742</v>
      </c>
      <c r="C2443" s="1">
        <v>44713</v>
      </c>
      <c r="D2443">
        <v>4</v>
      </c>
      <c r="E2443">
        <v>186</v>
      </c>
      <c r="F2443">
        <v>775000</v>
      </c>
      <c r="G2443">
        <v>3</v>
      </c>
      <c r="H2443">
        <v>162</v>
      </c>
      <c r="I2443">
        <v>760000</v>
      </c>
      <c r="J2443">
        <v>6</v>
      </c>
      <c r="K2443">
        <v>139.17000000000002</v>
      </c>
      <c r="L2443">
        <v>708060</v>
      </c>
      <c r="M2443" s="1">
        <v>46233</v>
      </c>
    </row>
    <row r="2444" spans="1:13" x14ac:dyDescent="0.2">
      <c r="A2444" t="s">
        <v>165</v>
      </c>
      <c r="B2444" s="1">
        <v>44681</v>
      </c>
      <c r="C2444" s="1">
        <v>44652</v>
      </c>
      <c r="D2444">
        <v>4</v>
      </c>
      <c r="E2444">
        <v>186</v>
      </c>
      <c r="F2444">
        <v>775000</v>
      </c>
      <c r="G2444">
        <v>3</v>
      </c>
      <c r="H2444">
        <v>162</v>
      </c>
      <c r="I2444">
        <v>760000</v>
      </c>
      <c r="J2444">
        <v>6</v>
      </c>
      <c r="K2444">
        <v>139.17000000000002</v>
      </c>
      <c r="L2444">
        <v>708060</v>
      </c>
      <c r="M2444" s="1">
        <v>46233</v>
      </c>
    </row>
    <row r="2445" spans="1:13" x14ac:dyDescent="0.2">
      <c r="A2445" t="s">
        <v>165</v>
      </c>
      <c r="B2445" s="1">
        <v>44651</v>
      </c>
      <c r="C2445" s="1">
        <v>44621</v>
      </c>
      <c r="D2445">
        <v>4</v>
      </c>
      <c r="E2445">
        <v>186</v>
      </c>
      <c r="F2445">
        <v>775000</v>
      </c>
      <c r="G2445">
        <v>3</v>
      </c>
      <c r="H2445">
        <v>162</v>
      </c>
      <c r="I2445">
        <v>760000</v>
      </c>
      <c r="J2445">
        <v>6</v>
      </c>
      <c r="K2445">
        <v>139.17000000000002</v>
      </c>
      <c r="L2445">
        <v>708060</v>
      </c>
      <c r="M2445" s="1">
        <v>46233</v>
      </c>
    </row>
    <row r="2446" spans="1:13" x14ac:dyDescent="0.2">
      <c r="A2446" t="s">
        <v>165</v>
      </c>
      <c r="B2446" s="1">
        <v>44712</v>
      </c>
      <c r="C2446" s="1">
        <v>44682</v>
      </c>
      <c r="D2446">
        <v>4</v>
      </c>
      <c r="E2446">
        <v>186</v>
      </c>
      <c r="F2446">
        <v>775000</v>
      </c>
      <c r="G2446">
        <v>3</v>
      </c>
      <c r="H2446">
        <v>162</v>
      </c>
      <c r="I2446">
        <v>760000</v>
      </c>
      <c r="J2446">
        <v>6</v>
      </c>
      <c r="K2446">
        <v>139.17000000000002</v>
      </c>
      <c r="L2446">
        <v>708060</v>
      </c>
      <c r="M2446" s="1">
        <v>46233</v>
      </c>
    </row>
    <row r="2447" spans="1:13" x14ac:dyDescent="0.2">
      <c r="A2447" t="s">
        <v>165</v>
      </c>
      <c r="B2447" s="1">
        <v>44620</v>
      </c>
      <c r="C2447" s="1">
        <v>44593</v>
      </c>
      <c r="D2447">
        <v>4</v>
      </c>
      <c r="E2447">
        <v>186</v>
      </c>
      <c r="F2447">
        <v>775000</v>
      </c>
      <c r="G2447">
        <v>3</v>
      </c>
      <c r="H2447">
        <v>162</v>
      </c>
      <c r="I2447">
        <v>760000</v>
      </c>
      <c r="J2447">
        <v>6</v>
      </c>
      <c r="K2447">
        <v>139.17000000000002</v>
      </c>
      <c r="L2447">
        <v>708060</v>
      </c>
      <c r="M2447" s="1">
        <v>46233</v>
      </c>
    </row>
    <row r="2448" spans="1:13" x14ac:dyDescent="0.2">
      <c r="A2448" t="s">
        <v>163</v>
      </c>
      <c r="B2448" s="1">
        <v>45322</v>
      </c>
      <c r="C2448" s="1">
        <v>45292</v>
      </c>
      <c r="D2448">
        <v>4</v>
      </c>
      <c r="E2448">
        <v>158</v>
      </c>
      <c r="F2448">
        <v>581000</v>
      </c>
      <c r="G2448">
        <v>3</v>
      </c>
      <c r="H2448">
        <v>60</v>
      </c>
      <c r="I2448">
        <v>321000</v>
      </c>
      <c r="J2448">
        <v>28</v>
      </c>
      <c r="K2448">
        <v>188.196</v>
      </c>
      <c r="L2448">
        <v>2024069</v>
      </c>
      <c r="M2448" s="1">
        <v>46233</v>
      </c>
    </row>
    <row r="2449" spans="1:13" x14ac:dyDescent="0.2">
      <c r="A2449" t="s">
        <v>163</v>
      </c>
      <c r="B2449" s="1">
        <v>45291</v>
      </c>
      <c r="C2449" s="1">
        <v>45261</v>
      </c>
      <c r="D2449">
        <v>4</v>
      </c>
      <c r="E2449">
        <v>158</v>
      </c>
      <c r="F2449">
        <v>581000</v>
      </c>
      <c r="G2449">
        <v>3</v>
      </c>
      <c r="H2449">
        <v>60</v>
      </c>
      <c r="I2449">
        <v>321000</v>
      </c>
      <c r="J2449">
        <v>28</v>
      </c>
      <c r="K2449">
        <v>188.196</v>
      </c>
      <c r="L2449">
        <v>2024069</v>
      </c>
      <c r="M2449" s="1">
        <v>46233</v>
      </c>
    </row>
    <row r="2450" spans="1:13" x14ac:dyDescent="0.2">
      <c r="A2450" t="s">
        <v>163</v>
      </c>
      <c r="B2450" s="1">
        <v>45351</v>
      </c>
      <c r="C2450" s="1">
        <v>45323</v>
      </c>
      <c r="D2450">
        <v>4</v>
      </c>
      <c r="E2450">
        <v>158</v>
      </c>
      <c r="F2450">
        <v>581000</v>
      </c>
      <c r="G2450">
        <v>3</v>
      </c>
      <c r="H2450">
        <v>60</v>
      </c>
      <c r="I2450">
        <v>321000</v>
      </c>
      <c r="J2450">
        <v>28</v>
      </c>
      <c r="K2450">
        <v>188.196</v>
      </c>
      <c r="L2450">
        <v>2024069</v>
      </c>
      <c r="M2450" s="1">
        <v>46233</v>
      </c>
    </row>
    <row r="2451" spans="1:13" x14ac:dyDescent="0.2">
      <c r="A2451" t="s">
        <v>163</v>
      </c>
      <c r="B2451" s="1">
        <v>45382</v>
      </c>
      <c r="C2451" s="1">
        <v>45352</v>
      </c>
      <c r="D2451">
        <v>4</v>
      </c>
      <c r="E2451">
        <v>158</v>
      </c>
      <c r="F2451">
        <v>581000</v>
      </c>
      <c r="G2451">
        <v>3</v>
      </c>
      <c r="H2451">
        <v>60</v>
      </c>
      <c r="I2451">
        <v>321000</v>
      </c>
      <c r="J2451">
        <v>28</v>
      </c>
      <c r="K2451">
        <v>188.196</v>
      </c>
      <c r="L2451">
        <v>2024069</v>
      </c>
      <c r="M2451" s="1">
        <v>46233</v>
      </c>
    </row>
    <row r="2452" spans="1:13" x14ac:dyDescent="0.2">
      <c r="A2452" t="s">
        <v>165</v>
      </c>
      <c r="B2452" s="1">
        <v>44834</v>
      </c>
      <c r="C2452" s="1">
        <v>44805</v>
      </c>
      <c r="D2452">
        <v>2</v>
      </c>
      <c r="E2452">
        <v>108</v>
      </c>
      <c r="F2452">
        <v>510000</v>
      </c>
      <c r="G2452">
        <v>3</v>
      </c>
      <c r="H2452">
        <v>162</v>
      </c>
      <c r="I2452">
        <v>760000</v>
      </c>
      <c r="J2452">
        <v>8</v>
      </c>
      <c r="K2452">
        <v>217.17000000000002</v>
      </c>
      <c r="L2452">
        <v>973060</v>
      </c>
      <c r="M2452" s="1">
        <v>46233</v>
      </c>
    </row>
    <row r="2453" spans="1:13" x14ac:dyDescent="0.2">
      <c r="A2453" t="s">
        <v>165</v>
      </c>
      <c r="B2453" s="1">
        <v>45046</v>
      </c>
      <c r="C2453" s="1">
        <v>45017</v>
      </c>
      <c r="D2453">
        <v>2</v>
      </c>
      <c r="E2453">
        <v>108</v>
      </c>
      <c r="F2453">
        <v>510000</v>
      </c>
      <c r="G2453">
        <v>3</v>
      </c>
      <c r="H2453">
        <v>162</v>
      </c>
      <c r="I2453">
        <v>760000</v>
      </c>
      <c r="J2453">
        <v>8</v>
      </c>
      <c r="K2453">
        <v>217.17000000000002</v>
      </c>
      <c r="L2453">
        <v>973060</v>
      </c>
      <c r="M2453" s="1">
        <v>46233</v>
      </c>
    </row>
    <row r="2454" spans="1:13" x14ac:dyDescent="0.2">
      <c r="A2454" t="s">
        <v>165</v>
      </c>
      <c r="B2454" s="1">
        <v>45107</v>
      </c>
      <c r="C2454" s="1">
        <v>45078</v>
      </c>
      <c r="D2454">
        <v>2</v>
      </c>
      <c r="E2454">
        <v>108</v>
      </c>
      <c r="F2454">
        <v>510000</v>
      </c>
      <c r="G2454">
        <v>3</v>
      </c>
      <c r="H2454">
        <v>162</v>
      </c>
      <c r="I2454">
        <v>760000</v>
      </c>
      <c r="J2454">
        <v>8</v>
      </c>
      <c r="K2454">
        <v>217.17000000000002</v>
      </c>
      <c r="L2454">
        <v>973060</v>
      </c>
      <c r="M2454" s="1">
        <v>46233</v>
      </c>
    </row>
    <row r="2455" spans="1:13" x14ac:dyDescent="0.2">
      <c r="A2455" t="s">
        <v>165</v>
      </c>
      <c r="B2455" s="1">
        <v>44804</v>
      </c>
      <c r="C2455" s="1">
        <v>44774</v>
      </c>
      <c r="D2455">
        <v>2</v>
      </c>
      <c r="E2455">
        <v>108</v>
      </c>
      <c r="F2455">
        <v>510000</v>
      </c>
      <c r="G2455">
        <v>3</v>
      </c>
      <c r="H2455">
        <v>162</v>
      </c>
      <c r="I2455">
        <v>760000</v>
      </c>
      <c r="J2455">
        <v>8</v>
      </c>
      <c r="K2455">
        <v>217.17000000000002</v>
      </c>
      <c r="L2455">
        <v>973060</v>
      </c>
      <c r="M2455" s="1">
        <v>46233</v>
      </c>
    </row>
    <row r="2456" spans="1:13" x14ac:dyDescent="0.2">
      <c r="A2456" t="s">
        <v>165</v>
      </c>
      <c r="B2456" s="1">
        <v>44957</v>
      </c>
      <c r="C2456" s="1">
        <v>44927</v>
      </c>
      <c r="D2456">
        <v>2</v>
      </c>
      <c r="E2456">
        <v>108</v>
      </c>
      <c r="F2456">
        <v>510000</v>
      </c>
      <c r="G2456">
        <v>3</v>
      </c>
      <c r="H2456">
        <v>162</v>
      </c>
      <c r="I2456">
        <v>760000</v>
      </c>
      <c r="J2456">
        <v>8</v>
      </c>
      <c r="K2456">
        <v>217.17000000000002</v>
      </c>
      <c r="L2456">
        <v>973060</v>
      </c>
      <c r="M2456" s="1">
        <v>46233</v>
      </c>
    </row>
    <row r="2457" spans="1:13" x14ac:dyDescent="0.2">
      <c r="A2457" t="s">
        <v>165</v>
      </c>
      <c r="B2457" s="1">
        <v>44926</v>
      </c>
      <c r="C2457" s="1">
        <v>44896</v>
      </c>
      <c r="D2457">
        <v>2</v>
      </c>
      <c r="E2457">
        <v>108</v>
      </c>
      <c r="F2457">
        <v>510000</v>
      </c>
      <c r="G2457">
        <v>3</v>
      </c>
      <c r="H2457">
        <v>162</v>
      </c>
      <c r="I2457">
        <v>760000</v>
      </c>
      <c r="J2457">
        <v>8</v>
      </c>
      <c r="K2457">
        <v>217.17000000000002</v>
      </c>
      <c r="L2457">
        <v>973060</v>
      </c>
      <c r="M2457" s="1">
        <v>46233</v>
      </c>
    </row>
    <row r="2458" spans="1:13" x14ac:dyDescent="0.2">
      <c r="A2458" t="s">
        <v>165</v>
      </c>
      <c r="B2458" s="1">
        <v>44865</v>
      </c>
      <c r="C2458" s="1">
        <v>44835</v>
      </c>
      <c r="D2458">
        <v>2</v>
      </c>
      <c r="E2458">
        <v>108</v>
      </c>
      <c r="F2458">
        <v>510000</v>
      </c>
      <c r="G2458">
        <v>3</v>
      </c>
      <c r="H2458">
        <v>162</v>
      </c>
      <c r="I2458">
        <v>760000</v>
      </c>
      <c r="J2458">
        <v>8</v>
      </c>
      <c r="K2458">
        <v>217.17000000000002</v>
      </c>
      <c r="L2458">
        <v>973060</v>
      </c>
      <c r="M2458" s="1">
        <v>46233</v>
      </c>
    </row>
    <row r="2459" spans="1:13" x14ac:dyDescent="0.2">
      <c r="A2459" t="s">
        <v>165</v>
      </c>
      <c r="B2459" s="1">
        <v>45077</v>
      </c>
      <c r="C2459" s="1">
        <v>45047</v>
      </c>
      <c r="D2459">
        <v>2</v>
      </c>
      <c r="E2459">
        <v>108</v>
      </c>
      <c r="F2459">
        <v>510000</v>
      </c>
      <c r="G2459">
        <v>3</v>
      </c>
      <c r="H2459">
        <v>162</v>
      </c>
      <c r="I2459">
        <v>760000</v>
      </c>
      <c r="J2459">
        <v>8</v>
      </c>
      <c r="K2459">
        <v>217.17000000000002</v>
      </c>
      <c r="L2459">
        <v>973060</v>
      </c>
      <c r="M2459" s="1">
        <v>46233</v>
      </c>
    </row>
    <row r="2460" spans="1:13" x14ac:dyDescent="0.2">
      <c r="A2460" t="s">
        <v>165</v>
      </c>
      <c r="B2460" s="1">
        <v>45016</v>
      </c>
      <c r="C2460" s="1">
        <v>44986</v>
      </c>
      <c r="D2460">
        <v>2</v>
      </c>
      <c r="E2460">
        <v>108</v>
      </c>
      <c r="F2460">
        <v>510000</v>
      </c>
      <c r="G2460">
        <v>3</v>
      </c>
      <c r="H2460">
        <v>162</v>
      </c>
      <c r="I2460">
        <v>760000</v>
      </c>
      <c r="J2460">
        <v>8</v>
      </c>
      <c r="K2460">
        <v>217.17000000000002</v>
      </c>
      <c r="L2460">
        <v>973060</v>
      </c>
      <c r="M2460" s="1">
        <v>46233</v>
      </c>
    </row>
    <row r="2461" spans="1:13" x14ac:dyDescent="0.2">
      <c r="A2461" t="s">
        <v>165</v>
      </c>
      <c r="B2461" s="1">
        <v>44895</v>
      </c>
      <c r="C2461" s="1">
        <v>44866</v>
      </c>
      <c r="D2461">
        <v>2</v>
      </c>
      <c r="E2461">
        <v>108</v>
      </c>
      <c r="F2461">
        <v>510000</v>
      </c>
      <c r="G2461">
        <v>3</v>
      </c>
      <c r="H2461">
        <v>162</v>
      </c>
      <c r="I2461">
        <v>760000</v>
      </c>
      <c r="J2461">
        <v>8</v>
      </c>
      <c r="K2461">
        <v>217.17000000000002</v>
      </c>
      <c r="L2461">
        <v>973060</v>
      </c>
      <c r="M2461" s="1">
        <v>46233</v>
      </c>
    </row>
    <row r="2462" spans="1:13" x14ac:dyDescent="0.2">
      <c r="A2462" t="s">
        <v>165</v>
      </c>
      <c r="B2462" s="1">
        <v>44773</v>
      </c>
      <c r="C2462" s="1">
        <v>44743</v>
      </c>
      <c r="D2462">
        <v>2</v>
      </c>
      <c r="E2462">
        <v>108</v>
      </c>
      <c r="F2462">
        <v>510000</v>
      </c>
      <c r="G2462">
        <v>3</v>
      </c>
      <c r="H2462">
        <v>162</v>
      </c>
      <c r="I2462">
        <v>760000</v>
      </c>
      <c r="J2462">
        <v>8</v>
      </c>
      <c r="K2462">
        <v>217.17000000000002</v>
      </c>
      <c r="L2462">
        <v>973060</v>
      </c>
      <c r="M2462" s="1">
        <v>46233</v>
      </c>
    </row>
    <row r="2463" spans="1:13" x14ac:dyDescent="0.2">
      <c r="A2463" t="s">
        <v>165</v>
      </c>
      <c r="B2463" s="1">
        <v>44985</v>
      </c>
      <c r="C2463" s="1">
        <v>44958</v>
      </c>
      <c r="D2463">
        <v>2</v>
      </c>
      <c r="E2463">
        <v>108</v>
      </c>
      <c r="F2463">
        <v>510000</v>
      </c>
      <c r="G2463">
        <v>3</v>
      </c>
      <c r="H2463">
        <v>162</v>
      </c>
      <c r="I2463">
        <v>760000</v>
      </c>
      <c r="J2463">
        <v>8</v>
      </c>
      <c r="K2463">
        <v>217.17000000000002</v>
      </c>
      <c r="L2463">
        <v>973060</v>
      </c>
      <c r="M2463" s="1">
        <v>46233</v>
      </c>
    </row>
    <row r="2464" spans="1:13" x14ac:dyDescent="0.2">
      <c r="A2464" t="s">
        <v>127</v>
      </c>
      <c r="B2464" s="1">
        <v>45716</v>
      </c>
      <c r="C2464" s="1">
        <v>45689</v>
      </c>
      <c r="D2464">
        <v>0</v>
      </c>
      <c r="E2464">
        <v>0</v>
      </c>
      <c r="F2464">
        <v>0</v>
      </c>
      <c r="G2464">
        <v>3</v>
      </c>
      <c r="H2464">
        <v>352.48</v>
      </c>
      <c r="I2464">
        <v>100000</v>
      </c>
      <c r="J2464">
        <v>31</v>
      </c>
      <c r="K2464">
        <v>236.90000000000003</v>
      </c>
      <c r="L2464">
        <v>1593993</v>
      </c>
      <c r="M2464" s="1">
        <v>46233</v>
      </c>
    </row>
    <row r="2465" spans="1:13" x14ac:dyDescent="0.2">
      <c r="A2465" t="s">
        <v>127</v>
      </c>
      <c r="B2465" s="1">
        <v>45808</v>
      </c>
      <c r="C2465" s="1">
        <v>45778</v>
      </c>
      <c r="D2465">
        <v>0</v>
      </c>
      <c r="E2465">
        <v>0</v>
      </c>
      <c r="F2465">
        <v>0</v>
      </c>
      <c r="G2465">
        <v>3</v>
      </c>
      <c r="H2465">
        <v>352.48</v>
      </c>
      <c r="I2465">
        <v>100000</v>
      </c>
      <c r="J2465">
        <v>31</v>
      </c>
      <c r="K2465">
        <v>236.90000000000003</v>
      </c>
      <c r="L2465">
        <v>1593993</v>
      </c>
      <c r="M2465" s="1">
        <v>46233</v>
      </c>
    </row>
    <row r="2466" spans="1:13" x14ac:dyDescent="0.2">
      <c r="A2466" t="s">
        <v>127</v>
      </c>
      <c r="B2466" s="1">
        <v>45777</v>
      </c>
      <c r="C2466" s="1">
        <v>45748</v>
      </c>
      <c r="D2466">
        <v>0</v>
      </c>
      <c r="E2466">
        <v>0</v>
      </c>
      <c r="F2466">
        <v>0</v>
      </c>
      <c r="G2466">
        <v>3</v>
      </c>
      <c r="H2466">
        <v>352.48</v>
      </c>
      <c r="I2466">
        <v>100000</v>
      </c>
      <c r="J2466">
        <v>31</v>
      </c>
      <c r="K2466">
        <v>236.90000000000003</v>
      </c>
      <c r="L2466">
        <v>1593993</v>
      </c>
      <c r="M2466" s="1">
        <v>46233</v>
      </c>
    </row>
    <row r="2467" spans="1:13" x14ac:dyDescent="0.2">
      <c r="A2467" t="s">
        <v>127</v>
      </c>
      <c r="B2467" s="1">
        <v>45747</v>
      </c>
      <c r="C2467" s="1">
        <v>45717</v>
      </c>
      <c r="D2467">
        <v>0</v>
      </c>
      <c r="E2467">
        <v>0</v>
      </c>
      <c r="F2467">
        <v>0</v>
      </c>
      <c r="G2467">
        <v>3</v>
      </c>
      <c r="H2467">
        <v>352.48</v>
      </c>
      <c r="I2467">
        <v>100000</v>
      </c>
      <c r="J2467">
        <v>31</v>
      </c>
      <c r="K2467">
        <v>236.90000000000003</v>
      </c>
      <c r="L2467">
        <v>1593993</v>
      </c>
      <c r="M2467" s="1">
        <v>46233</v>
      </c>
    </row>
    <row r="2468" spans="1:13" x14ac:dyDescent="0.2">
      <c r="A2468" t="s">
        <v>127</v>
      </c>
      <c r="B2468" s="1">
        <v>45838</v>
      </c>
      <c r="C2468" s="1">
        <v>45809</v>
      </c>
      <c r="D2468">
        <v>0</v>
      </c>
      <c r="E2468">
        <v>0</v>
      </c>
      <c r="F2468">
        <v>0</v>
      </c>
      <c r="G2468">
        <v>3</v>
      </c>
      <c r="H2468">
        <v>352.48</v>
      </c>
      <c r="I2468">
        <v>100000</v>
      </c>
      <c r="J2468">
        <v>31</v>
      </c>
      <c r="K2468">
        <v>236.90000000000003</v>
      </c>
      <c r="L2468">
        <v>1593993</v>
      </c>
      <c r="M2468" s="1">
        <v>46233</v>
      </c>
    </row>
    <row r="2469" spans="1:13" x14ac:dyDescent="0.2">
      <c r="A2469" t="s">
        <v>33</v>
      </c>
      <c r="B2469" s="1">
        <v>45322</v>
      </c>
      <c r="C2469" s="1">
        <v>45292</v>
      </c>
      <c r="D2469">
        <v>0</v>
      </c>
      <c r="E2469">
        <v>0</v>
      </c>
      <c r="F2469">
        <v>0</v>
      </c>
      <c r="G2469">
        <v>3</v>
      </c>
      <c r="H2469">
        <v>294</v>
      </c>
      <c r="I2469">
        <v>1579700</v>
      </c>
      <c r="J2469">
        <v>37</v>
      </c>
      <c r="K2469">
        <v>281.88900000000001</v>
      </c>
      <c r="L2469">
        <v>3881316</v>
      </c>
      <c r="M2469" s="1">
        <v>46233</v>
      </c>
    </row>
    <row r="2470" spans="1:13" x14ac:dyDescent="0.2">
      <c r="A2470" t="s">
        <v>33</v>
      </c>
      <c r="B2470" s="1">
        <v>45351</v>
      </c>
      <c r="C2470" s="1">
        <v>45323</v>
      </c>
      <c r="D2470">
        <v>0</v>
      </c>
      <c r="E2470">
        <v>0</v>
      </c>
      <c r="F2470">
        <v>0</v>
      </c>
      <c r="G2470">
        <v>3</v>
      </c>
      <c r="H2470">
        <v>294</v>
      </c>
      <c r="I2470">
        <v>1579700</v>
      </c>
      <c r="J2470">
        <v>37</v>
      </c>
      <c r="K2470">
        <v>281.88900000000001</v>
      </c>
      <c r="L2470">
        <v>3881316</v>
      </c>
      <c r="M2470" s="1">
        <v>46233</v>
      </c>
    </row>
    <row r="2471" spans="1:13" x14ac:dyDescent="0.2">
      <c r="A2471" t="s">
        <v>103</v>
      </c>
      <c r="B2471" s="1">
        <v>44561</v>
      </c>
      <c r="C2471" s="1">
        <v>44531</v>
      </c>
      <c r="D2471">
        <v>0</v>
      </c>
      <c r="E2471">
        <v>0</v>
      </c>
      <c r="F2471">
        <v>0</v>
      </c>
      <c r="G2471">
        <v>3</v>
      </c>
      <c r="H2471">
        <v>65</v>
      </c>
      <c r="I2471">
        <v>249999</v>
      </c>
      <c r="J2471">
        <v>39</v>
      </c>
      <c r="K2471">
        <v>575.78</v>
      </c>
      <c r="L2471">
        <v>4861039</v>
      </c>
      <c r="M2471" s="1">
        <v>46233</v>
      </c>
    </row>
    <row r="2472" spans="1:13" x14ac:dyDescent="0.2">
      <c r="A2472" t="s">
        <v>103</v>
      </c>
      <c r="B2472" s="1">
        <v>44377</v>
      </c>
      <c r="C2472" s="1">
        <v>44348</v>
      </c>
      <c r="D2472">
        <v>0</v>
      </c>
      <c r="E2472">
        <v>0</v>
      </c>
      <c r="F2472">
        <v>0</v>
      </c>
      <c r="G2472">
        <v>3</v>
      </c>
      <c r="H2472">
        <v>65</v>
      </c>
      <c r="I2472">
        <v>249999</v>
      </c>
      <c r="J2472">
        <v>39</v>
      </c>
      <c r="K2472">
        <v>575.78</v>
      </c>
      <c r="L2472">
        <v>4861039</v>
      </c>
      <c r="M2472" s="1">
        <v>46233</v>
      </c>
    </row>
    <row r="2473" spans="1:13" x14ac:dyDescent="0.2">
      <c r="A2473" t="s">
        <v>103</v>
      </c>
      <c r="B2473" s="1">
        <v>44439</v>
      </c>
      <c r="C2473" s="1">
        <v>44409</v>
      </c>
      <c r="D2473">
        <v>0</v>
      </c>
      <c r="E2473">
        <v>0</v>
      </c>
      <c r="F2473">
        <v>0</v>
      </c>
      <c r="G2473">
        <v>3</v>
      </c>
      <c r="H2473">
        <v>65</v>
      </c>
      <c r="I2473">
        <v>249999</v>
      </c>
      <c r="J2473">
        <v>39</v>
      </c>
      <c r="K2473">
        <v>575.78</v>
      </c>
      <c r="L2473">
        <v>4861039</v>
      </c>
      <c r="M2473" s="1">
        <v>46233</v>
      </c>
    </row>
    <row r="2474" spans="1:13" x14ac:dyDescent="0.2">
      <c r="A2474" t="s">
        <v>103</v>
      </c>
      <c r="B2474" s="1">
        <v>44469</v>
      </c>
      <c r="C2474" s="1">
        <v>44440</v>
      </c>
      <c r="D2474">
        <v>0</v>
      </c>
      <c r="E2474">
        <v>0</v>
      </c>
      <c r="F2474">
        <v>0</v>
      </c>
      <c r="G2474">
        <v>3</v>
      </c>
      <c r="H2474">
        <v>65</v>
      </c>
      <c r="I2474">
        <v>249999</v>
      </c>
      <c r="J2474">
        <v>39</v>
      </c>
      <c r="K2474">
        <v>575.78</v>
      </c>
      <c r="L2474">
        <v>4861039</v>
      </c>
      <c r="M2474" s="1">
        <v>46233</v>
      </c>
    </row>
    <row r="2475" spans="1:13" x14ac:dyDescent="0.2">
      <c r="A2475" t="s">
        <v>103</v>
      </c>
      <c r="B2475" s="1">
        <v>44408</v>
      </c>
      <c r="C2475" s="1">
        <v>44378</v>
      </c>
      <c r="D2475">
        <v>0</v>
      </c>
      <c r="E2475">
        <v>0</v>
      </c>
      <c r="F2475">
        <v>0</v>
      </c>
      <c r="G2475">
        <v>3</v>
      </c>
      <c r="H2475">
        <v>65</v>
      </c>
      <c r="I2475">
        <v>249999</v>
      </c>
      <c r="J2475">
        <v>39</v>
      </c>
      <c r="K2475">
        <v>575.78</v>
      </c>
      <c r="L2475">
        <v>4861039</v>
      </c>
      <c r="M2475" s="1">
        <v>46233</v>
      </c>
    </row>
    <row r="2476" spans="1:13" x14ac:dyDescent="0.2">
      <c r="A2476" t="s">
        <v>103</v>
      </c>
      <c r="B2476" s="1">
        <v>44286</v>
      </c>
      <c r="C2476" s="1">
        <v>44256</v>
      </c>
      <c r="D2476">
        <v>0</v>
      </c>
      <c r="E2476">
        <v>0</v>
      </c>
      <c r="F2476">
        <v>0</v>
      </c>
      <c r="G2476">
        <v>3</v>
      </c>
      <c r="H2476">
        <v>65</v>
      </c>
      <c r="I2476">
        <v>249999</v>
      </c>
      <c r="J2476">
        <v>39</v>
      </c>
      <c r="K2476">
        <v>575.78</v>
      </c>
      <c r="L2476">
        <v>4861039</v>
      </c>
      <c r="M2476" s="1">
        <v>46233</v>
      </c>
    </row>
    <row r="2477" spans="1:13" x14ac:dyDescent="0.2">
      <c r="A2477" t="s">
        <v>103</v>
      </c>
      <c r="B2477" s="1">
        <v>44500</v>
      </c>
      <c r="C2477" s="1">
        <v>44470</v>
      </c>
      <c r="D2477">
        <v>0</v>
      </c>
      <c r="E2477">
        <v>0</v>
      </c>
      <c r="F2477">
        <v>0</v>
      </c>
      <c r="G2477">
        <v>3</v>
      </c>
      <c r="H2477">
        <v>65</v>
      </c>
      <c r="I2477">
        <v>249999</v>
      </c>
      <c r="J2477">
        <v>39</v>
      </c>
      <c r="K2477">
        <v>575.78</v>
      </c>
      <c r="L2477">
        <v>4861039</v>
      </c>
      <c r="M2477" s="1">
        <v>46233</v>
      </c>
    </row>
    <row r="2478" spans="1:13" x14ac:dyDescent="0.2">
      <c r="A2478" t="s">
        <v>103</v>
      </c>
      <c r="B2478" s="1">
        <v>44227</v>
      </c>
      <c r="C2478" s="1">
        <v>44197</v>
      </c>
      <c r="D2478">
        <v>0</v>
      </c>
      <c r="E2478">
        <v>0</v>
      </c>
      <c r="F2478">
        <v>0</v>
      </c>
      <c r="G2478">
        <v>3</v>
      </c>
      <c r="H2478">
        <v>65</v>
      </c>
      <c r="I2478">
        <v>249999</v>
      </c>
      <c r="J2478">
        <v>39</v>
      </c>
      <c r="K2478">
        <v>575.78</v>
      </c>
      <c r="L2478">
        <v>4861039</v>
      </c>
      <c r="M2478" s="1">
        <v>46233</v>
      </c>
    </row>
    <row r="2479" spans="1:13" x14ac:dyDescent="0.2">
      <c r="A2479" t="s">
        <v>103</v>
      </c>
      <c r="B2479" s="1">
        <v>44347</v>
      </c>
      <c r="C2479" s="1">
        <v>44317</v>
      </c>
      <c r="D2479">
        <v>0</v>
      </c>
      <c r="E2479">
        <v>0</v>
      </c>
      <c r="F2479">
        <v>0</v>
      </c>
      <c r="G2479">
        <v>3</v>
      </c>
      <c r="H2479">
        <v>65</v>
      </c>
      <c r="I2479">
        <v>249999</v>
      </c>
      <c r="J2479">
        <v>39</v>
      </c>
      <c r="K2479">
        <v>575.78</v>
      </c>
      <c r="L2479">
        <v>4861039</v>
      </c>
      <c r="M2479" s="1">
        <v>46233</v>
      </c>
    </row>
    <row r="2480" spans="1:13" x14ac:dyDescent="0.2">
      <c r="A2480" t="s">
        <v>103</v>
      </c>
      <c r="B2480" s="1">
        <v>44530</v>
      </c>
      <c r="C2480" s="1">
        <v>44501</v>
      </c>
      <c r="D2480">
        <v>0</v>
      </c>
      <c r="E2480">
        <v>0</v>
      </c>
      <c r="F2480">
        <v>0</v>
      </c>
      <c r="G2480">
        <v>3</v>
      </c>
      <c r="H2480">
        <v>65</v>
      </c>
      <c r="I2480">
        <v>249999</v>
      </c>
      <c r="J2480">
        <v>39</v>
      </c>
      <c r="K2480">
        <v>575.78</v>
      </c>
      <c r="L2480">
        <v>4861039</v>
      </c>
      <c r="M2480" s="1">
        <v>46233</v>
      </c>
    </row>
    <row r="2481" spans="1:13" x14ac:dyDescent="0.2">
      <c r="A2481" t="s">
        <v>103</v>
      </c>
      <c r="B2481" s="1">
        <v>44316</v>
      </c>
      <c r="C2481" s="1">
        <v>44287</v>
      </c>
      <c r="D2481">
        <v>0</v>
      </c>
      <c r="E2481">
        <v>0</v>
      </c>
      <c r="F2481">
        <v>0</v>
      </c>
      <c r="G2481">
        <v>3</v>
      </c>
      <c r="H2481">
        <v>65</v>
      </c>
      <c r="I2481">
        <v>249999</v>
      </c>
      <c r="J2481">
        <v>39</v>
      </c>
      <c r="K2481">
        <v>575.78</v>
      </c>
      <c r="L2481">
        <v>4861039</v>
      </c>
      <c r="M2481" s="1">
        <v>46233</v>
      </c>
    </row>
    <row r="2482" spans="1:13" x14ac:dyDescent="0.2">
      <c r="A2482" t="s">
        <v>103</v>
      </c>
      <c r="B2482" s="1">
        <v>44255</v>
      </c>
      <c r="C2482" s="1">
        <v>44228</v>
      </c>
      <c r="D2482">
        <v>0</v>
      </c>
      <c r="E2482">
        <v>0</v>
      </c>
      <c r="F2482">
        <v>0</v>
      </c>
      <c r="G2482">
        <v>3</v>
      </c>
      <c r="H2482">
        <v>65</v>
      </c>
      <c r="I2482">
        <v>249999</v>
      </c>
      <c r="J2482">
        <v>39</v>
      </c>
      <c r="K2482">
        <v>575.78</v>
      </c>
      <c r="L2482">
        <v>4861039</v>
      </c>
      <c r="M2482" s="1">
        <v>46233</v>
      </c>
    </row>
    <row r="2483" spans="1:13" x14ac:dyDescent="0.2">
      <c r="A2483" t="s">
        <v>103</v>
      </c>
      <c r="B2483" s="1">
        <v>44742</v>
      </c>
      <c r="C2483" s="1">
        <v>44713</v>
      </c>
      <c r="D2483">
        <v>1</v>
      </c>
      <c r="E2483">
        <v>21.93</v>
      </c>
      <c r="F2483">
        <v>220000</v>
      </c>
      <c r="G2483">
        <v>3</v>
      </c>
      <c r="H2483">
        <v>65</v>
      </c>
      <c r="I2483">
        <v>249999</v>
      </c>
      <c r="J2483">
        <v>40</v>
      </c>
      <c r="K2483">
        <v>580.78</v>
      </c>
      <c r="L2483">
        <v>4885939</v>
      </c>
      <c r="M2483" s="1">
        <v>46233</v>
      </c>
    </row>
    <row r="2484" spans="1:13" x14ac:dyDescent="0.2">
      <c r="A2484" t="s">
        <v>103</v>
      </c>
      <c r="B2484" s="1">
        <v>44681</v>
      </c>
      <c r="C2484" s="1">
        <v>44652</v>
      </c>
      <c r="D2484">
        <v>0</v>
      </c>
      <c r="E2484">
        <v>0</v>
      </c>
      <c r="F2484">
        <v>0</v>
      </c>
      <c r="G2484">
        <v>3</v>
      </c>
      <c r="H2484">
        <v>65</v>
      </c>
      <c r="I2484">
        <v>249999</v>
      </c>
      <c r="J2484">
        <v>40</v>
      </c>
      <c r="K2484">
        <v>580.78</v>
      </c>
      <c r="L2484">
        <v>4885939</v>
      </c>
      <c r="M2484" s="1">
        <v>46233</v>
      </c>
    </row>
    <row r="2485" spans="1:13" x14ac:dyDescent="0.2">
      <c r="A2485" t="s">
        <v>103</v>
      </c>
      <c r="B2485" s="1">
        <v>44773</v>
      </c>
      <c r="C2485" s="1">
        <v>44743</v>
      </c>
      <c r="D2485">
        <v>1</v>
      </c>
      <c r="E2485">
        <v>21.93</v>
      </c>
      <c r="F2485">
        <v>220000</v>
      </c>
      <c r="G2485">
        <v>3</v>
      </c>
      <c r="H2485">
        <v>65</v>
      </c>
      <c r="I2485">
        <v>249999</v>
      </c>
      <c r="J2485">
        <v>40</v>
      </c>
      <c r="K2485">
        <v>580.78</v>
      </c>
      <c r="L2485">
        <v>4885939</v>
      </c>
      <c r="M2485" s="1">
        <v>46233</v>
      </c>
    </row>
    <row r="2486" spans="1:13" x14ac:dyDescent="0.2">
      <c r="A2486" t="s">
        <v>103</v>
      </c>
      <c r="B2486" s="1">
        <v>44834</v>
      </c>
      <c r="C2486" s="1">
        <v>44805</v>
      </c>
      <c r="D2486">
        <v>1</v>
      </c>
      <c r="E2486">
        <v>21.93</v>
      </c>
      <c r="F2486">
        <v>220000</v>
      </c>
      <c r="G2486">
        <v>3</v>
      </c>
      <c r="H2486">
        <v>65</v>
      </c>
      <c r="I2486">
        <v>249999</v>
      </c>
      <c r="J2486">
        <v>40</v>
      </c>
      <c r="K2486">
        <v>580.78</v>
      </c>
      <c r="L2486">
        <v>4885939</v>
      </c>
      <c r="M2486" s="1">
        <v>46233</v>
      </c>
    </row>
    <row r="2487" spans="1:13" x14ac:dyDescent="0.2">
      <c r="A2487" t="s">
        <v>103</v>
      </c>
      <c r="B2487" s="1">
        <v>44865</v>
      </c>
      <c r="C2487" s="1">
        <v>44835</v>
      </c>
      <c r="D2487">
        <v>1</v>
      </c>
      <c r="E2487">
        <v>21.93</v>
      </c>
      <c r="F2487">
        <v>220000</v>
      </c>
      <c r="G2487">
        <v>3</v>
      </c>
      <c r="H2487">
        <v>65</v>
      </c>
      <c r="I2487">
        <v>249999</v>
      </c>
      <c r="J2487">
        <v>40</v>
      </c>
      <c r="K2487">
        <v>580.78</v>
      </c>
      <c r="L2487">
        <v>4885939</v>
      </c>
      <c r="M2487" s="1">
        <v>46233</v>
      </c>
    </row>
    <row r="2488" spans="1:13" x14ac:dyDescent="0.2">
      <c r="A2488" t="s">
        <v>103</v>
      </c>
      <c r="B2488" s="1">
        <v>44592</v>
      </c>
      <c r="C2488" s="1">
        <v>44562</v>
      </c>
      <c r="D2488">
        <v>0</v>
      </c>
      <c r="E2488">
        <v>0</v>
      </c>
      <c r="F2488">
        <v>0</v>
      </c>
      <c r="G2488">
        <v>3</v>
      </c>
      <c r="H2488">
        <v>65</v>
      </c>
      <c r="I2488">
        <v>249999</v>
      </c>
      <c r="J2488">
        <v>40</v>
      </c>
      <c r="K2488">
        <v>580.78</v>
      </c>
      <c r="L2488">
        <v>4885939</v>
      </c>
      <c r="M2488" s="1">
        <v>46233</v>
      </c>
    </row>
    <row r="2489" spans="1:13" x14ac:dyDescent="0.2">
      <c r="A2489" t="s">
        <v>103</v>
      </c>
      <c r="B2489" s="1">
        <v>44804</v>
      </c>
      <c r="C2489" s="1">
        <v>44774</v>
      </c>
      <c r="D2489">
        <v>1</v>
      </c>
      <c r="E2489">
        <v>21.93</v>
      </c>
      <c r="F2489">
        <v>220000</v>
      </c>
      <c r="G2489">
        <v>3</v>
      </c>
      <c r="H2489">
        <v>65</v>
      </c>
      <c r="I2489">
        <v>249999</v>
      </c>
      <c r="J2489">
        <v>40</v>
      </c>
      <c r="K2489">
        <v>580.78</v>
      </c>
      <c r="L2489">
        <v>4885939</v>
      </c>
      <c r="M2489" s="1">
        <v>46233</v>
      </c>
    </row>
    <row r="2490" spans="1:13" x14ac:dyDescent="0.2">
      <c r="A2490" t="s">
        <v>103</v>
      </c>
      <c r="B2490" s="1">
        <v>44620</v>
      </c>
      <c r="C2490" s="1">
        <v>44593</v>
      </c>
      <c r="D2490">
        <v>0</v>
      </c>
      <c r="E2490">
        <v>0</v>
      </c>
      <c r="F2490">
        <v>0</v>
      </c>
      <c r="G2490">
        <v>3</v>
      </c>
      <c r="H2490">
        <v>65</v>
      </c>
      <c r="I2490">
        <v>249999</v>
      </c>
      <c r="J2490">
        <v>40</v>
      </c>
      <c r="K2490">
        <v>580.78</v>
      </c>
      <c r="L2490">
        <v>4885939</v>
      </c>
      <c r="M2490" s="1">
        <v>46233</v>
      </c>
    </row>
    <row r="2491" spans="1:13" x14ac:dyDescent="0.2">
      <c r="A2491" t="s">
        <v>103</v>
      </c>
      <c r="B2491" s="1">
        <v>44712</v>
      </c>
      <c r="C2491" s="1">
        <v>44682</v>
      </c>
      <c r="D2491">
        <v>0</v>
      </c>
      <c r="E2491">
        <v>0</v>
      </c>
      <c r="F2491">
        <v>0</v>
      </c>
      <c r="G2491">
        <v>3</v>
      </c>
      <c r="H2491">
        <v>65</v>
      </c>
      <c r="I2491">
        <v>249999</v>
      </c>
      <c r="J2491">
        <v>40</v>
      </c>
      <c r="K2491">
        <v>580.78</v>
      </c>
      <c r="L2491">
        <v>4885939</v>
      </c>
      <c r="M2491" s="1">
        <v>46233</v>
      </c>
    </row>
    <row r="2492" spans="1:13" x14ac:dyDescent="0.2">
      <c r="A2492" t="s">
        <v>103</v>
      </c>
      <c r="B2492" s="1">
        <v>44651</v>
      </c>
      <c r="C2492" s="1">
        <v>44621</v>
      </c>
      <c r="D2492">
        <v>0</v>
      </c>
      <c r="E2492">
        <v>0</v>
      </c>
      <c r="F2492">
        <v>0</v>
      </c>
      <c r="G2492">
        <v>3</v>
      </c>
      <c r="H2492">
        <v>65</v>
      </c>
      <c r="I2492">
        <v>249999</v>
      </c>
      <c r="J2492">
        <v>40</v>
      </c>
      <c r="K2492">
        <v>580.78</v>
      </c>
      <c r="L2492">
        <v>4885939</v>
      </c>
      <c r="M2492" s="1">
        <v>46233</v>
      </c>
    </row>
    <row r="2493" spans="1:13" x14ac:dyDescent="0.2">
      <c r="A2493" t="s">
        <v>118</v>
      </c>
      <c r="B2493" s="1">
        <v>45869</v>
      </c>
      <c r="C2493" s="1">
        <v>45839</v>
      </c>
      <c r="D2493">
        <v>3</v>
      </c>
      <c r="E2493">
        <v>680</v>
      </c>
      <c r="F2493">
        <v>1995000</v>
      </c>
      <c r="G2493">
        <v>3</v>
      </c>
      <c r="H2493">
        <v>252</v>
      </c>
      <c r="I2493">
        <v>1053472</v>
      </c>
      <c r="J2493">
        <v>23</v>
      </c>
      <c r="K2493">
        <v>722.15999999999985</v>
      </c>
      <c r="L2493">
        <v>2632432</v>
      </c>
      <c r="M2493" s="1">
        <v>46233</v>
      </c>
    </row>
    <row r="2494" spans="1:13" x14ac:dyDescent="0.2">
      <c r="A2494" t="s">
        <v>118</v>
      </c>
      <c r="B2494" s="1">
        <v>45747</v>
      </c>
      <c r="C2494" s="1">
        <v>45717</v>
      </c>
      <c r="D2494">
        <v>1</v>
      </c>
      <c r="E2494">
        <v>100</v>
      </c>
      <c r="F2494">
        <v>325000</v>
      </c>
      <c r="G2494">
        <v>3</v>
      </c>
      <c r="H2494">
        <v>662</v>
      </c>
      <c r="I2494">
        <v>1102500</v>
      </c>
      <c r="J2494">
        <v>23</v>
      </c>
      <c r="K2494">
        <v>722.15999999999985</v>
      </c>
      <c r="L2494">
        <v>2632432</v>
      </c>
      <c r="M2494" s="1">
        <v>46233</v>
      </c>
    </row>
    <row r="2495" spans="1:13" x14ac:dyDescent="0.2">
      <c r="A2495" t="s">
        <v>118</v>
      </c>
      <c r="B2495" s="1">
        <v>45808</v>
      </c>
      <c r="C2495" s="1">
        <v>45778</v>
      </c>
      <c r="D2495">
        <v>3</v>
      </c>
      <c r="E2495">
        <v>680</v>
      </c>
      <c r="F2495">
        <v>1995000</v>
      </c>
      <c r="G2495">
        <v>3</v>
      </c>
      <c r="H2495">
        <v>252</v>
      </c>
      <c r="I2495">
        <v>1053472</v>
      </c>
      <c r="J2495">
        <v>23</v>
      </c>
      <c r="K2495">
        <v>722.15999999999985</v>
      </c>
      <c r="L2495">
        <v>2632432</v>
      </c>
      <c r="M2495" s="1">
        <v>46233</v>
      </c>
    </row>
    <row r="2496" spans="1:13" x14ac:dyDescent="0.2">
      <c r="A2496" t="s">
        <v>118</v>
      </c>
      <c r="B2496" s="1">
        <v>45838</v>
      </c>
      <c r="C2496" s="1">
        <v>45809</v>
      </c>
      <c r="D2496">
        <v>3</v>
      </c>
      <c r="E2496">
        <v>680</v>
      </c>
      <c r="F2496">
        <v>1995000</v>
      </c>
      <c r="G2496">
        <v>3</v>
      </c>
      <c r="H2496">
        <v>252</v>
      </c>
      <c r="I2496">
        <v>1053472</v>
      </c>
      <c r="J2496">
        <v>23</v>
      </c>
      <c r="K2496">
        <v>722.15999999999985</v>
      </c>
      <c r="L2496">
        <v>2632432</v>
      </c>
      <c r="M2496" s="1">
        <v>46233</v>
      </c>
    </row>
    <row r="2497" spans="1:13" x14ac:dyDescent="0.2">
      <c r="A2497" t="s">
        <v>183</v>
      </c>
      <c r="B2497" s="1">
        <v>45077</v>
      </c>
      <c r="C2497" s="1">
        <v>45047</v>
      </c>
      <c r="D2497">
        <v>2</v>
      </c>
      <c r="E2497">
        <v>74.150000000000006</v>
      </c>
      <c r="F2497">
        <v>419960</v>
      </c>
      <c r="G2497">
        <v>3</v>
      </c>
      <c r="H2497">
        <v>169.98000000000002</v>
      </c>
      <c r="I2497">
        <v>750000</v>
      </c>
      <c r="J2497">
        <v>49</v>
      </c>
      <c r="K2497">
        <v>925.61999999999978</v>
      </c>
      <c r="L2497">
        <v>6696886</v>
      </c>
      <c r="M2497" s="1">
        <v>46233</v>
      </c>
    </row>
    <row r="2498" spans="1:13" x14ac:dyDescent="0.2">
      <c r="A2498" t="s">
        <v>183</v>
      </c>
      <c r="B2498" s="1">
        <v>45046</v>
      </c>
      <c r="C2498" s="1">
        <v>45017</v>
      </c>
      <c r="D2498">
        <v>1</v>
      </c>
      <c r="E2498">
        <v>20.149999999999999</v>
      </c>
      <c r="F2498">
        <v>174960</v>
      </c>
      <c r="G2498">
        <v>3</v>
      </c>
      <c r="H2498">
        <v>169.98000000000002</v>
      </c>
      <c r="I2498">
        <v>750000</v>
      </c>
      <c r="J2498">
        <v>49</v>
      </c>
      <c r="K2498">
        <v>925.61999999999978</v>
      </c>
      <c r="L2498">
        <v>6696886</v>
      </c>
      <c r="M2498" s="1">
        <v>46233</v>
      </c>
    </row>
    <row r="2499" spans="1:13" x14ac:dyDescent="0.2">
      <c r="A2499" t="s">
        <v>183</v>
      </c>
      <c r="B2499" s="1">
        <v>45199</v>
      </c>
      <c r="C2499" s="1">
        <v>45170</v>
      </c>
      <c r="D2499">
        <v>4</v>
      </c>
      <c r="E2499">
        <v>175.82</v>
      </c>
      <c r="F2499">
        <v>1244025</v>
      </c>
      <c r="G2499">
        <v>3</v>
      </c>
      <c r="H2499">
        <v>169.98000000000002</v>
      </c>
      <c r="I2499">
        <v>750000</v>
      </c>
      <c r="J2499">
        <v>49</v>
      </c>
      <c r="K2499">
        <v>925.61999999999978</v>
      </c>
      <c r="L2499">
        <v>6696886</v>
      </c>
      <c r="M2499" s="1">
        <v>46233</v>
      </c>
    </row>
    <row r="2500" spans="1:13" x14ac:dyDescent="0.2">
      <c r="A2500" t="s">
        <v>183</v>
      </c>
      <c r="B2500" s="1">
        <v>45169</v>
      </c>
      <c r="C2500" s="1">
        <v>45139</v>
      </c>
      <c r="D2500">
        <v>4</v>
      </c>
      <c r="E2500">
        <v>175.82</v>
      </c>
      <c r="F2500">
        <v>1244025</v>
      </c>
      <c r="G2500">
        <v>3</v>
      </c>
      <c r="H2500">
        <v>169.98000000000002</v>
      </c>
      <c r="I2500">
        <v>750000</v>
      </c>
      <c r="J2500">
        <v>49</v>
      </c>
      <c r="K2500">
        <v>925.61999999999978</v>
      </c>
      <c r="L2500">
        <v>6696886</v>
      </c>
      <c r="M2500" s="1">
        <v>46233</v>
      </c>
    </row>
    <row r="2501" spans="1:13" x14ac:dyDescent="0.2">
      <c r="A2501" t="s">
        <v>183</v>
      </c>
      <c r="B2501" s="1">
        <v>45107</v>
      </c>
      <c r="C2501" s="1">
        <v>45078</v>
      </c>
      <c r="D2501">
        <v>4</v>
      </c>
      <c r="E2501">
        <v>175.82</v>
      </c>
      <c r="F2501">
        <v>1244025</v>
      </c>
      <c r="G2501">
        <v>3</v>
      </c>
      <c r="H2501">
        <v>169.98000000000002</v>
      </c>
      <c r="I2501">
        <v>750000</v>
      </c>
      <c r="J2501">
        <v>49</v>
      </c>
      <c r="K2501">
        <v>925.61999999999978</v>
      </c>
      <c r="L2501">
        <v>6696886</v>
      </c>
      <c r="M2501" s="1">
        <v>46233</v>
      </c>
    </row>
    <row r="2502" spans="1:13" x14ac:dyDescent="0.2">
      <c r="A2502" t="s">
        <v>183</v>
      </c>
      <c r="B2502" s="1">
        <v>45016</v>
      </c>
      <c r="C2502" s="1">
        <v>44986</v>
      </c>
      <c r="D2502">
        <v>1</v>
      </c>
      <c r="E2502">
        <v>20.149999999999999</v>
      </c>
      <c r="F2502">
        <v>174960</v>
      </c>
      <c r="G2502">
        <v>3</v>
      </c>
      <c r="H2502">
        <v>169.98000000000002</v>
      </c>
      <c r="I2502">
        <v>750000</v>
      </c>
      <c r="J2502">
        <v>49</v>
      </c>
      <c r="K2502">
        <v>925.61999999999978</v>
      </c>
      <c r="L2502">
        <v>6696886</v>
      </c>
      <c r="M2502" s="1">
        <v>46233</v>
      </c>
    </row>
    <row r="2503" spans="1:13" x14ac:dyDescent="0.2">
      <c r="A2503" t="s">
        <v>183</v>
      </c>
      <c r="B2503" s="1">
        <v>45138</v>
      </c>
      <c r="C2503" s="1">
        <v>45108</v>
      </c>
      <c r="D2503">
        <v>4</v>
      </c>
      <c r="E2503">
        <v>175.82</v>
      </c>
      <c r="F2503">
        <v>1244025</v>
      </c>
      <c r="G2503">
        <v>3</v>
      </c>
      <c r="H2503">
        <v>169.98000000000002</v>
      </c>
      <c r="I2503">
        <v>750000</v>
      </c>
      <c r="J2503">
        <v>49</v>
      </c>
      <c r="K2503">
        <v>925.61999999999978</v>
      </c>
      <c r="L2503">
        <v>6696886</v>
      </c>
      <c r="M2503" s="1">
        <v>46233</v>
      </c>
    </row>
    <row r="2504" spans="1:13" x14ac:dyDescent="0.2">
      <c r="A2504" t="s">
        <v>183</v>
      </c>
      <c r="B2504" s="1">
        <v>45382</v>
      </c>
      <c r="C2504" s="1">
        <v>45352</v>
      </c>
      <c r="D2504">
        <v>4</v>
      </c>
      <c r="E2504">
        <v>216.16</v>
      </c>
      <c r="F2504">
        <v>1314065</v>
      </c>
      <c r="G2504">
        <v>3</v>
      </c>
      <c r="H2504">
        <v>169.98000000000002</v>
      </c>
      <c r="I2504">
        <v>750000</v>
      </c>
      <c r="J2504">
        <v>50</v>
      </c>
      <c r="K2504">
        <v>945.76999999999987</v>
      </c>
      <c r="L2504">
        <v>6871846</v>
      </c>
      <c r="M2504" s="1">
        <v>46233</v>
      </c>
    </row>
    <row r="2505" spans="1:13" x14ac:dyDescent="0.2">
      <c r="A2505" t="s">
        <v>183</v>
      </c>
      <c r="B2505" s="1">
        <v>45260</v>
      </c>
      <c r="C2505" s="1">
        <v>45231</v>
      </c>
      <c r="D2505">
        <v>3</v>
      </c>
      <c r="E2505">
        <v>155.67000000000002</v>
      </c>
      <c r="F2505">
        <v>1069065</v>
      </c>
      <c r="G2505">
        <v>3</v>
      </c>
      <c r="H2505">
        <v>169.98000000000002</v>
      </c>
      <c r="I2505">
        <v>750000</v>
      </c>
      <c r="J2505">
        <v>50</v>
      </c>
      <c r="K2505">
        <v>945.76999999999987</v>
      </c>
      <c r="L2505">
        <v>6871846</v>
      </c>
      <c r="M2505" s="1">
        <v>46233</v>
      </c>
    </row>
    <row r="2506" spans="1:13" x14ac:dyDescent="0.2">
      <c r="A2506" t="s">
        <v>183</v>
      </c>
      <c r="B2506" s="1">
        <v>45230</v>
      </c>
      <c r="C2506" s="1">
        <v>45200</v>
      </c>
      <c r="D2506">
        <v>3</v>
      </c>
      <c r="E2506">
        <v>155.67000000000002</v>
      </c>
      <c r="F2506">
        <v>1069065</v>
      </c>
      <c r="G2506">
        <v>3</v>
      </c>
      <c r="H2506">
        <v>169.98000000000002</v>
      </c>
      <c r="I2506">
        <v>750000</v>
      </c>
      <c r="J2506">
        <v>50</v>
      </c>
      <c r="K2506">
        <v>945.76999999999987</v>
      </c>
      <c r="L2506">
        <v>6871846</v>
      </c>
      <c r="M2506" s="1">
        <v>46233</v>
      </c>
    </row>
    <row r="2507" spans="1:13" x14ac:dyDescent="0.2">
      <c r="A2507" t="s">
        <v>183</v>
      </c>
      <c r="B2507" s="1">
        <v>45351</v>
      </c>
      <c r="C2507" s="1">
        <v>45323</v>
      </c>
      <c r="D2507">
        <v>4</v>
      </c>
      <c r="E2507">
        <v>216.16</v>
      </c>
      <c r="F2507">
        <v>1314065</v>
      </c>
      <c r="G2507">
        <v>3</v>
      </c>
      <c r="H2507">
        <v>169.98000000000002</v>
      </c>
      <c r="I2507">
        <v>750000</v>
      </c>
      <c r="J2507">
        <v>50</v>
      </c>
      <c r="K2507">
        <v>945.76999999999987</v>
      </c>
      <c r="L2507">
        <v>6871846</v>
      </c>
      <c r="M2507" s="1">
        <v>46233</v>
      </c>
    </row>
    <row r="2508" spans="1:13" x14ac:dyDescent="0.2">
      <c r="A2508" t="s">
        <v>183</v>
      </c>
      <c r="B2508" s="1">
        <v>45291</v>
      </c>
      <c r="C2508" s="1">
        <v>45261</v>
      </c>
      <c r="D2508">
        <v>3</v>
      </c>
      <c r="E2508">
        <v>155.67000000000002</v>
      </c>
      <c r="F2508">
        <v>1069065</v>
      </c>
      <c r="G2508">
        <v>3</v>
      </c>
      <c r="H2508">
        <v>169.98000000000002</v>
      </c>
      <c r="I2508">
        <v>750000</v>
      </c>
      <c r="J2508">
        <v>50</v>
      </c>
      <c r="K2508">
        <v>945.76999999999987</v>
      </c>
      <c r="L2508">
        <v>6871846</v>
      </c>
      <c r="M2508" s="1">
        <v>46233</v>
      </c>
    </row>
    <row r="2509" spans="1:13" x14ac:dyDescent="0.2">
      <c r="A2509" t="s">
        <v>183</v>
      </c>
      <c r="B2509" s="1">
        <v>45443</v>
      </c>
      <c r="C2509" s="1">
        <v>45413</v>
      </c>
      <c r="D2509">
        <v>4</v>
      </c>
      <c r="E2509">
        <v>216.16</v>
      </c>
      <c r="F2509">
        <v>1314065</v>
      </c>
      <c r="G2509">
        <v>3</v>
      </c>
      <c r="H2509">
        <v>169.98000000000002</v>
      </c>
      <c r="I2509">
        <v>750000</v>
      </c>
      <c r="J2509">
        <v>50</v>
      </c>
      <c r="K2509">
        <v>945.76999999999987</v>
      </c>
      <c r="L2509">
        <v>6871846</v>
      </c>
      <c r="M2509" s="1">
        <v>46233</v>
      </c>
    </row>
    <row r="2510" spans="1:13" x14ac:dyDescent="0.2">
      <c r="A2510" t="s">
        <v>183</v>
      </c>
      <c r="B2510" s="1">
        <v>45412</v>
      </c>
      <c r="C2510" s="1">
        <v>45383</v>
      </c>
      <c r="D2510">
        <v>4</v>
      </c>
      <c r="E2510">
        <v>216.16</v>
      </c>
      <c r="F2510">
        <v>1314065</v>
      </c>
      <c r="G2510">
        <v>3</v>
      </c>
      <c r="H2510">
        <v>169.98000000000002</v>
      </c>
      <c r="I2510">
        <v>750000</v>
      </c>
      <c r="J2510">
        <v>50</v>
      </c>
      <c r="K2510">
        <v>945.76999999999987</v>
      </c>
      <c r="L2510">
        <v>6871846</v>
      </c>
      <c r="M2510" s="1">
        <v>46233</v>
      </c>
    </row>
    <row r="2511" spans="1:13" x14ac:dyDescent="0.2">
      <c r="A2511" t="s">
        <v>183</v>
      </c>
      <c r="B2511" s="1">
        <v>45322</v>
      </c>
      <c r="C2511" s="1">
        <v>45292</v>
      </c>
      <c r="D2511">
        <v>3</v>
      </c>
      <c r="E2511">
        <v>155.67000000000002</v>
      </c>
      <c r="F2511">
        <v>1069065</v>
      </c>
      <c r="G2511">
        <v>3</v>
      </c>
      <c r="H2511">
        <v>169.98000000000002</v>
      </c>
      <c r="I2511">
        <v>750000</v>
      </c>
      <c r="J2511">
        <v>50</v>
      </c>
      <c r="K2511">
        <v>945.76999999999987</v>
      </c>
      <c r="L2511">
        <v>6871846</v>
      </c>
      <c r="M2511" s="1">
        <v>46233</v>
      </c>
    </row>
    <row r="2512" spans="1:13" x14ac:dyDescent="0.2">
      <c r="A2512" t="s">
        <v>118</v>
      </c>
      <c r="B2512" s="1">
        <v>46081</v>
      </c>
      <c r="C2512" s="1">
        <v>46054</v>
      </c>
      <c r="D2512">
        <v>6</v>
      </c>
      <c r="E2512">
        <v>832</v>
      </c>
      <c r="F2512">
        <v>2097500</v>
      </c>
      <c r="G2512">
        <v>3</v>
      </c>
      <c r="H2512">
        <v>20</v>
      </c>
      <c r="I2512">
        <v>950972</v>
      </c>
      <c r="J2512">
        <v>24</v>
      </c>
      <c r="K2512">
        <v>1152.1600000000003</v>
      </c>
      <c r="L2512">
        <v>3632432</v>
      </c>
      <c r="M2512" s="1">
        <v>46233</v>
      </c>
    </row>
    <row r="2513" spans="1:13" x14ac:dyDescent="0.2">
      <c r="A2513" t="s">
        <v>118</v>
      </c>
      <c r="B2513" s="1">
        <v>45930</v>
      </c>
      <c r="C2513" s="1">
        <v>45901</v>
      </c>
      <c r="D2513">
        <v>3</v>
      </c>
      <c r="E2513">
        <v>262</v>
      </c>
      <c r="F2513">
        <v>1097500</v>
      </c>
      <c r="G2513">
        <v>3</v>
      </c>
      <c r="H2513">
        <v>240</v>
      </c>
      <c r="I2513">
        <v>950972</v>
      </c>
      <c r="J2513">
        <v>24</v>
      </c>
      <c r="K2513">
        <v>1152.1600000000003</v>
      </c>
      <c r="L2513">
        <v>3632432</v>
      </c>
      <c r="M2513" s="1">
        <v>46233</v>
      </c>
    </row>
    <row r="2514" spans="1:13" x14ac:dyDescent="0.2">
      <c r="A2514" t="s">
        <v>118</v>
      </c>
      <c r="B2514" s="1">
        <v>45900</v>
      </c>
      <c r="C2514" s="1">
        <v>45870</v>
      </c>
      <c r="D2514">
        <v>2</v>
      </c>
      <c r="E2514">
        <v>250</v>
      </c>
      <c r="F2514">
        <v>995000</v>
      </c>
      <c r="G2514">
        <v>3</v>
      </c>
      <c r="H2514">
        <v>252</v>
      </c>
      <c r="I2514">
        <v>1053472</v>
      </c>
      <c r="J2514">
        <v>24</v>
      </c>
      <c r="K2514">
        <v>1152.1600000000003</v>
      </c>
      <c r="L2514">
        <v>3632432</v>
      </c>
      <c r="M2514" s="1">
        <v>46233</v>
      </c>
    </row>
    <row r="2515" spans="1:13" x14ac:dyDescent="0.2">
      <c r="A2515" t="s">
        <v>118</v>
      </c>
      <c r="B2515" s="1">
        <v>46053</v>
      </c>
      <c r="C2515" s="1">
        <v>46023</v>
      </c>
      <c r="D2515">
        <v>6</v>
      </c>
      <c r="E2515">
        <v>832</v>
      </c>
      <c r="F2515">
        <v>2097500</v>
      </c>
      <c r="G2515">
        <v>3</v>
      </c>
      <c r="H2515">
        <v>20</v>
      </c>
      <c r="I2515">
        <v>950972</v>
      </c>
      <c r="J2515">
        <v>24</v>
      </c>
      <c r="K2515">
        <v>1152.1600000000003</v>
      </c>
      <c r="L2515">
        <v>3632432</v>
      </c>
      <c r="M2515" s="1">
        <v>46233</v>
      </c>
    </row>
    <row r="2516" spans="1:13" x14ac:dyDescent="0.2">
      <c r="A2516" t="s">
        <v>39</v>
      </c>
      <c r="B2516" s="1">
        <v>44286</v>
      </c>
      <c r="C2516" s="1">
        <v>44256</v>
      </c>
      <c r="D2516">
        <v>4</v>
      </c>
      <c r="E2516">
        <v>63.28</v>
      </c>
      <c r="F2516">
        <v>371530</v>
      </c>
      <c r="G2516">
        <v>3</v>
      </c>
      <c r="H2516">
        <v>129.19999999999999</v>
      </c>
      <c r="I2516">
        <v>1193450</v>
      </c>
      <c r="J2516">
        <v>147</v>
      </c>
      <c r="K2516">
        <v>1250.675</v>
      </c>
      <c r="L2516">
        <v>12231049</v>
      </c>
      <c r="M2516" s="1">
        <v>46233</v>
      </c>
    </row>
    <row r="2517" spans="1:13" x14ac:dyDescent="0.2">
      <c r="A2517" t="s">
        <v>39</v>
      </c>
      <c r="B2517" s="1">
        <v>44255</v>
      </c>
      <c r="C2517" s="1">
        <v>44228</v>
      </c>
      <c r="D2517">
        <v>4</v>
      </c>
      <c r="E2517">
        <v>63.28</v>
      </c>
      <c r="F2517">
        <v>371530</v>
      </c>
      <c r="G2517">
        <v>3</v>
      </c>
      <c r="H2517">
        <v>129.19999999999999</v>
      </c>
      <c r="I2517">
        <v>1193450</v>
      </c>
      <c r="J2517">
        <v>147</v>
      </c>
      <c r="K2517">
        <v>1250.675</v>
      </c>
      <c r="L2517">
        <v>12231049</v>
      </c>
      <c r="M2517" s="1">
        <v>46233</v>
      </c>
    </row>
    <row r="2518" spans="1:13" x14ac:dyDescent="0.2">
      <c r="A2518" t="s">
        <v>39</v>
      </c>
      <c r="B2518" s="1">
        <v>44227</v>
      </c>
      <c r="C2518" s="1">
        <v>44197</v>
      </c>
      <c r="D2518">
        <v>4</v>
      </c>
      <c r="E2518">
        <v>63.28</v>
      </c>
      <c r="F2518">
        <v>371530</v>
      </c>
      <c r="G2518">
        <v>3</v>
      </c>
      <c r="H2518">
        <v>129.19999999999999</v>
      </c>
      <c r="I2518">
        <v>1193450</v>
      </c>
      <c r="J2518">
        <v>147</v>
      </c>
      <c r="K2518">
        <v>1250.675</v>
      </c>
      <c r="L2518">
        <v>12231049</v>
      </c>
      <c r="M2518" s="1">
        <v>46233</v>
      </c>
    </row>
    <row r="2519" spans="1:13" x14ac:dyDescent="0.2">
      <c r="A2519" t="s">
        <v>39</v>
      </c>
      <c r="B2519" s="1">
        <v>44592</v>
      </c>
      <c r="C2519" s="1">
        <v>44562</v>
      </c>
      <c r="D2519">
        <v>5</v>
      </c>
      <c r="E2519">
        <v>156.28</v>
      </c>
      <c r="F2519">
        <v>858440</v>
      </c>
      <c r="G2519">
        <v>3</v>
      </c>
      <c r="H2519">
        <v>129.19999999999999</v>
      </c>
      <c r="I2519">
        <v>1193450</v>
      </c>
      <c r="J2519">
        <v>148</v>
      </c>
      <c r="K2519">
        <v>1266.675</v>
      </c>
      <c r="L2519">
        <v>12295139</v>
      </c>
      <c r="M2519" s="1">
        <v>46233</v>
      </c>
    </row>
    <row r="2520" spans="1:13" x14ac:dyDescent="0.2">
      <c r="A2520" t="s">
        <v>39</v>
      </c>
      <c r="B2520" s="1">
        <v>44377</v>
      </c>
      <c r="C2520" s="1">
        <v>44348</v>
      </c>
      <c r="D2520">
        <v>4</v>
      </c>
      <c r="E2520">
        <v>147.28</v>
      </c>
      <c r="F2520">
        <v>737440</v>
      </c>
      <c r="G2520">
        <v>3</v>
      </c>
      <c r="H2520">
        <v>129.19999999999999</v>
      </c>
      <c r="I2520">
        <v>1193450</v>
      </c>
      <c r="J2520">
        <v>148</v>
      </c>
      <c r="K2520">
        <v>1266.675</v>
      </c>
      <c r="L2520">
        <v>12295139</v>
      </c>
      <c r="M2520" s="1">
        <v>46233</v>
      </c>
    </row>
    <row r="2521" spans="1:13" x14ac:dyDescent="0.2">
      <c r="A2521" t="s">
        <v>39</v>
      </c>
      <c r="B2521" s="1">
        <v>44530</v>
      </c>
      <c r="C2521" s="1">
        <v>44501</v>
      </c>
      <c r="D2521">
        <v>5</v>
      </c>
      <c r="E2521">
        <v>156.28</v>
      </c>
      <c r="F2521">
        <v>858440</v>
      </c>
      <c r="G2521">
        <v>3</v>
      </c>
      <c r="H2521">
        <v>129.19999999999999</v>
      </c>
      <c r="I2521">
        <v>1193450</v>
      </c>
      <c r="J2521">
        <v>148</v>
      </c>
      <c r="K2521">
        <v>1266.675</v>
      </c>
      <c r="L2521">
        <v>12295139</v>
      </c>
      <c r="M2521" s="1">
        <v>46233</v>
      </c>
    </row>
    <row r="2522" spans="1:13" x14ac:dyDescent="0.2">
      <c r="A2522" t="s">
        <v>39</v>
      </c>
      <c r="B2522" s="1">
        <v>44561</v>
      </c>
      <c r="C2522" s="1">
        <v>44531</v>
      </c>
      <c r="D2522">
        <v>5</v>
      </c>
      <c r="E2522">
        <v>156.28</v>
      </c>
      <c r="F2522">
        <v>858440</v>
      </c>
      <c r="G2522">
        <v>3</v>
      </c>
      <c r="H2522">
        <v>129.19999999999999</v>
      </c>
      <c r="I2522">
        <v>1193450</v>
      </c>
      <c r="J2522">
        <v>148</v>
      </c>
      <c r="K2522">
        <v>1266.675</v>
      </c>
      <c r="L2522">
        <v>12295139</v>
      </c>
      <c r="M2522" s="1">
        <v>46233</v>
      </c>
    </row>
    <row r="2523" spans="1:13" x14ac:dyDescent="0.2">
      <c r="A2523" t="s">
        <v>39</v>
      </c>
      <c r="B2523" s="1">
        <v>44439</v>
      </c>
      <c r="C2523" s="1">
        <v>44409</v>
      </c>
      <c r="D2523">
        <v>4</v>
      </c>
      <c r="E2523">
        <v>147.28</v>
      </c>
      <c r="F2523">
        <v>737440</v>
      </c>
      <c r="G2523">
        <v>3</v>
      </c>
      <c r="H2523">
        <v>129.19999999999999</v>
      </c>
      <c r="I2523">
        <v>1193450</v>
      </c>
      <c r="J2523">
        <v>148</v>
      </c>
      <c r="K2523">
        <v>1266.675</v>
      </c>
      <c r="L2523">
        <v>12295139</v>
      </c>
      <c r="M2523" s="1">
        <v>46233</v>
      </c>
    </row>
    <row r="2524" spans="1:13" x14ac:dyDescent="0.2">
      <c r="A2524" t="s">
        <v>39</v>
      </c>
      <c r="B2524" s="1">
        <v>44316</v>
      </c>
      <c r="C2524" s="1">
        <v>44287</v>
      </c>
      <c r="D2524">
        <v>3</v>
      </c>
      <c r="E2524">
        <v>47.28</v>
      </c>
      <c r="F2524">
        <v>307440</v>
      </c>
      <c r="G2524">
        <v>3</v>
      </c>
      <c r="H2524">
        <v>129.19999999999999</v>
      </c>
      <c r="I2524">
        <v>1193450</v>
      </c>
      <c r="J2524">
        <v>148</v>
      </c>
      <c r="K2524">
        <v>1266.675</v>
      </c>
      <c r="L2524">
        <v>12295139</v>
      </c>
      <c r="M2524" s="1">
        <v>46233</v>
      </c>
    </row>
    <row r="2525" spans="1:13" x14ac:dyDescent="0.2">
      <c r="A2525" t="s">
        <v>39</v>
      </c>
      <c r="B2525" s="1">
        <v>44408</v>
      </c>
      <c r="C2525" s="1">
        <v>44378</v>
      </c>
      <c r="D2525">
        <v>4</v>
      </c>
      <c r="E2525">
        <v>147.28</v>
      </c>
      <c r="F2525">
        <v>737440</v>
      </c>
      <c r="G2525">
        <v>3</v>
      </c>
      <c r="H2525">
        <v>129.19999999999999</v>
      </c>
      <c r="I2525">
        <v>1193450</v>
      </c>
      <c r="J2525">
        <v>148</v>
      </c>
      <c r="K2525">
        <v>1266.675</v>
      </c>
      <c r="L2525">
        <v>12295139</v>
      </c>
      <c r="M2525" s="1">
        <v>46233</v>
      </c>
    </row>
    <row r="2526" spans="1:13" x14ac:dyDescent="0.2">
      <c r="A2526" t="s">
        <v>39</v>
      </c>
      <c r="B2526" s="1">
        <v>44469</v>
      </c>
      <c r="C2526" s="1">
        <v>44440</v>
      </c>
      <c r="D2526">
        <v>5</v>
      </c>
      <c r="E2526">
        <v>156.28</v>
      </c>
      <c r="F2526">
        <v>858440</v>
      </c>
      <c r="G2526">
        <v>3</v>
      </c>
      <c r="H2526">
        <v>129.19999999999999</v>
      </c>
      <c r="I2526">
        <v>1193450</v>
      </c>
      <c r="J2526">
        <v>148</v>
      </c>
      <c r="K2526">
        <v>1266.675</v>
      </c>
      <c r="L2526">
        <v>12295139</v>
      </c>
      <c r="M2526" s="1">
        <v>46233</v>
      </c>
    </row>
    <row r="2527" spans="1:13" x14ac:dyDescent="0.2">
      <c r="A2527" t="s">
        <v>39</v>
      </c>
      <c r="B2527" s="1">
        <v>44500</v>
      </c>
      <c r="C2527" s="1">
        <v>44470</v>
      </c>
      <c r="D2527">
        <v>5</v>
      </c>
      <c r="E2527">
        <v>156.28</v>
      </c>
      <c r="F2527">
        <v>858440</v>
      </c>
      <c r="G2527">
        <v>3</v>
      </c>
      <c r="H2527">
        <v>129.19999999999999</v>
      </c>
      <c r="I2527">
        <v>1193450</v>
      </c>
      <c r="J2527">
        <v>148</v>
      </c>
      <c r="K2527">
        <v>1266.675</v>
      </c>
      <c r="L2527">
        <v>12295139</v>
      </c>
      <c r="M2527" s="1">
        <v>46233</v>
      </c>
    </row>
    <row r="2528" spans="1:13" x14ac:dyDescent="0.2">
      <c r="A2528" t="s">
        <v>39</v>
      </c>
      <c r="B2528" s="1">
        <v>44347</v>
      </c>
      <c r="C2528" s="1">
        <v>44317</v>
      </c>
      <c r="D2528">
        <v>4</v>
      </c>
      <c r="E2528">
        <v>147.28</v>
      </c>
      <c r="F2528">
        <v>737440</v>
      </c>
      <c r="G2528">
        <v>3</v>
      </c>
      <c r="H2528">
        <v>129.19999999999999</v>
      </c>
      <c r="I2528">
        <v>1193450</v>
      </c>
      <c r="J2528">
        <v>148</v>
      </c>
      <c r="K2528">
        <v>1266.675</v>
      </c>
      <c r="L2528">
        <v>12295139</v>
      </c>
      <c r="M2528" s="1">
        <v>46233</v>
      </c>
    </row>
    <row r="2529" spans="1:13" x14ac:dyDescent="0.2">
      <c r="A2529" t="s">
        <v>39</v>
      </c>
      <c r="B2529" s="1">
        <v>44620</v>
      </c>
      <c r="C2529" s="1">
        <v>44593</v>
      </c>
      <c r="D2529">
        <v>5</v>
      </c>
      <c r="E2529">
        <v>174.28</v>
      </c>
      <c r="F2529">
        <v>1238880</v>
      </c>
      <c r="G2529">
        <v>3</v>
      </c>
      <c r="H2529">
        <v>129.19999999999999</v>
      </c>
      <c r="I2529">
        <v>1193450</v>
      </c>
      <c r="J2529">
        <v>149</v>
      </c>
      <c r="K2529">
        <v>1296.675</v>
      </c>
      <c r="L2529">
        <v>12475139</v>
      </c>
      <c r="M2529" s="1">
        <v>46233</v>
      </c>
    </row>
    <row r="2530" spans="1:13" x14ac:dyDescent="0.2">
      <c r="A2530" t="s">
        <v>39</v>
      </c>
      <c r="B2530" s="1">
        <v>44651</v>
      </c>
      <c r="C2530" s="1">
        <v>44621</v>
      </c>
      <c r="D2530">
        <v>5</v>
      </c>
      <c r="E2530">
        <v>174.28</v>
      </c>
      <c r="F2530">
        <v>1238880</v>
      </c>
      <c r="G2530">
        <v>3</v>
      </c>
      <c r="H2530">
        <v>129.19999999999999</v>
      </c>
      <c r="I2530">
        <v>1193450</v>
      </c>
      <c r="J2530">
        <v>149</v>
      </c>
      <c r="K2530">
        <v>1296.675</v>
      </c>
      <c r="L2530">
        <v>12475139</v>
      </c>
      <c r="M2530" s="1">
        <v>46233</v>
      </c>
    </row>
    <row r="2531" spans="1:13" x14ac:dyDescent="0.2">
      <c r="A2531" t="s">
        <v>118</v>
      </c>
      <c r="B2531" s="1">
        <v>46112</v>
      </c>
      <c r="C2531" s="1">
        <v>46082</v>
      </c>
      <c r="D2531">
        <v>5</v>
      </c>
      <c r="E2531">
        <v>682</v>
      </c>
      <c r="F2531">
        <v>1427500</v>
      </c>
      <c r="G2531">
        <v>3</v>
      </c>
      <c r="H2531">
        <v>20</v>
      </c>
      <c r="I2531">
        <v>950972</v>
      </c>
      <c r="J2531">
        <v>25</v>
      </c>
      <c r="K2531">
        <v>1302.1600000000003</v>
      </c>
      <c r="L2531">
        <v>4302432</v>
      </c>
      <c r="M2531" s="1">
        <v>46233</v>
      </c>
    </row>
    <row r="2532" spans="1:13" x14ac:dyDescent="0.2">
      <c r="A2532" t="s">
        <v>118</v>
      </c>
      <c r="B2532" s="1">
        <v>46142</v>
      </c>
      <c r="C2532" s="1">
        <v>46113</v>
      </c>
      <c r="D2532">
        <v>5</v>
      </c>
      <c r="E2532">
        <v>682</v>
      </c>
      <c r="F2532">
        <v>1427500</v>
      </c>
      <c r="G2532">
        <v>3</v>
      </c>
      <c r="H2532">
        <v>20</v>
      </c>
      <c r="I2532">
        <v>950972</v>
      </c>
      <c r="J2532">
        <v>25</v>
      </c>
      <c r="K2532">
        <v>1302.1600000000003</v>
      </c>
      <c r="L2532">
        <v>4302432</v>
      </c>
      <c r="M2532" s="1">
        <v>46233</v>
      </c>
    </row>
    <row r="2533" spans="1:13" x14ac:dyDescent="0.2">
      <c r="A2533" t="s">
        <v>36</v>
      </c>
      <c r="B2533" s="1">
        <v>44286</v>
      </c>
      <c r="C2533" s="1">
        <v>44256</v>
      </c>
      <c r="D2533">
        <v>10</v>
      </c>
      <c r="E2533">
        <v>525</v>
      </c>
      <c r="F2533">
        <v>2460000</v>
      </c>
      <c r="G2533">
        <v>3</v>
      </c>
      <c r="H2533">
        <v>109.5</v>
      </c>
      <c r="I2533">
        <v>930000</v>
      </c>
      <c r="J2533">
        <v>48</v>
      </c>
      <c r="K2533">
        <v>1612.7199999999998</v>
      </c>
      <c r="L2533">
        <v>9547475</v>
      </c>
      <c r="M2533" s="1">
        <v>46233</v>
      </c>
    </row>
    <row r="2534" spans="1:13" x14ac:dyDescent="0.2">
      <c r="A2534" t="s">
        <v>36</v>
      </c>
      <c r="B2534" s="1">
        <v>44712</v>
      </c>
      <c r="C2534" s="1">
        <v>44682</v>
      </c>
      <c r="D2534">
        <v>14</v>
      </c>
      <c r="E2534">
        <v>659.86</v>
      </c>
      <c r="F2534">
        <v>4032400</v>
      </c>
      <c r="G2534">
        <v>3</v>
      </c>
      <c r="H2534">
        <v>139.5</v>
      </c>
      <c r="I2534">
        <v>430000</v>
      </c>
      <c r="J2534">
        <v>51</v>
      </c>
      <c r="K2534">
        <v>1706.7200000000003</v>
      </c>
      <c r="L2534">
        <v>10245475</v>
      </c>
      <c r="M2534" s="1">
        <v>46233</v>
      </c>
    </row>
    <row r="2535" spans="1:13" x14ac:dyDescent="0.2">
      <c r="A2535" t="s">
        <v>36</v>
      </c>
      <c r="B2535" s="1">
        <v>44742</v>
      </c>
      <c r="C2535" s="1">
        <v>44713</v>
      </c>
      <c r="D2535">
        <v>15</v>
      </c>
      <c r="E2535">
        <v>675.16</v>
      </c>
      <c r="F2535">
        <v>4190100</v>
      </c>
      <c r="G2535">
        <v>3</v>
      </c>
      <c r="H2535">
        <v>139.5</v>
      </c>
      <c r="I2535">
        <v>430000</v>
      </c>
      <c r="J2535">
        <v>52</v>
      </c>
      <c r="K2535">
        <v>1730.7200000000003</v>
      </c>
      <c r="L2535">
        <v>10427475</v>
      </c>
      <c r="M2535" s="1">
        <v>46233</v>
      </c>
    </row>
    <row r="2536" spans="1:13" x14ac:dyDescent="0.2">
      <c r="A2536" t="s">
        <v>36</v>
      </c>
      <c r="B2536" s="1">
        <v>44773</v>
      </c>
      <c r="C2536" s="1">
        <v>44743</v>
      </c>
      <c r="D2536">
        <v>14</v>
      </c>
      <c r="E2536">
        <v>630.16</v>
      </c>
      <c r="F2536">
        <v>3725100</v>
      </c>
      <c r="G2536">
        <v>3</v>
      </c>
      <c r="H2536">
        <v>139.5</v>
      </c>
      <c r="I2536">
        <v>430000</v>
      </c>
      <c r="J2536">
        <v>53</v>
      </c>
      <c r="K2536">
        <v>1775.7200000000003</v>
      </c>
      <c r="L2536">
        <v>10892475</v>
      </c>
      <c r="M2536" s="1">
        <v>46233</v>
      </c>
    </row>
    <row r="2537" spans="1:13" x14ac:dyDescent="0.2">
      <c r="A2537" t="s">
        <v>36</v>
      </c>
      <c r="B2537" s="1">
        <v>44804</v>
      </c>
      <c r="C2537" s="1">
        <v>44774</v>
      </c>
      <c r="D2537">
        <v>15</v>
      </c>
      <c r="E2537">
        <v>649.53</v>
      </c>
      <c r="F2537">
        <v>3894950</v>
      </c>
      <c r="G2537">
        <v>3</v>
      </c>
      <c r="H2537">
        <v>139.5</v>
      </c>
      <c r="I2537">
        <v>430000</v>
      </c>
      <c r="J2537">
        <v>53</v>
      </c>
      <c r="K2537">
        <v>1775.7200000000003</v>
      </c>
      <c r="L2537">
        <v>10892475</v>
      </c>
      <c r="M2537" s="1">
        <v>46233</v>
      </c>
    </row>
    <row r="2538" spans="1:13" x14ac:dyDescent="0.2">
      <c r="A2538" t="s">
        <v>36</v>
      </c>
      <c r="B2538" s="1">
        <v>44834</v>
      </c>
      <c r="C2538" s="1">
        <v>44805</v>
      </c>
      <c r="D2538">
        <v>13</v>
      </c>
      <c r="E2538">
        <v>569.88</v>
      </c>
      <c r="F2538">
        <v>3509550</v>
      </c>
      <c r="G2538">
        <v>3</v>
      </c>
      <c r="H2538">
        <v>139.5</v>
      </c>
      <c r="I2538">
        <v>430000</v>
      </c>
      <c r="J2538">
        <v>55</v>
      </c>
      <c r="K2538">
        <v>1855.37</v>
      </c>
      <c r="L2538">
        <v>11277875</v>
      </c>
      <c r="M2538" s="1">
        <v>46233</v>
      </c>
    </row>
    <row r="2539" spans="1:13" x14ac:dyDescent="0.2">
      <c r="A2539" t="s">
        <v>36</v>
      </c>
      <c r="B2539" s="1">
        <v>44895</v>
      </c>
      <c r="C2539" s="1">
        <v>44866</v>
      </c>
      <c r="D2539">
        <v>14</v>
      </c>
      <c r="E2539">
        <v>593.88</v>
      </c>
      <c r="F2539">
        <v>3680550</v>
      </c>
      <c r="G2539">
        <v>3</v>
      </c>
      <c r="H2539">
        <v>139.5</v>
      </c>
      <c r="I2539">
        <v>430000</v>
      </c>
      <c r="J2539">
        <v>55</v>
      </c>
      <c r="K2539">
        <v>1855.37</v>
      </c>
      <c r="L2539">
        <v>11277875</v>
      </c>
      <c r="M2539" s="1">
        <v>46233</v>
      </c>
    </row>
    <row r="2540" spans="1:13" x14ac:dyDescent="0.2">
      <c r="A2540" t="s">
        <v>36</v>
      </c>
      <c r="B2540" s="1">
        <v>44865</v>
      </c>
      <c r="C2540" s="1">
        <v>44835</v>
      </c>
      <c r="D2540">
        <v>13</v>
      </c>
      <c r="E2540">
        <v>569.88</v>
      </c>
      <c r="F2540">
        <v>3509550</v>
      </c>
      <c r="G2540">
        <v>3</v>
      </c>
      <c r="H2540">
        <v>139.5</v>
      </c>
      <c r="I2540">
        <v>430000</v>
      </c>
      <c r="J2540">
        <v>55</v>
      </c>
      <c r="K2540">
        <v>1855.37</v>
      </c>
      <c r="L2540">
        <v>11277875</v>
      </c>
      <c r="M2540" s="1">
        <v>46233</v>
      </c>
    </row>
    <row r="2541" spans="1:13" x14ac:dyDescent="0.2">
      <c r="A2541" t="s">
        <v>36</v>
      </c>
      <c r="B2541" s="1">
        <v>44926</v>
      </c>
      <c r="C2541" s="1">
        <v>44896</v>
      </c>
      <c r="D2541">
        <v>14</v>
      </c>
      <c r="E2541">
        <v>593.88</v>
      </c>
      <c r="F2541">
        <v>3680550</v>
      </c>
      <c r="G2541">
        <v>3</v>
      </c>
      <c r="H2541">
        <v>139.5</v>
      </c>
      <c r="I2541">
        <v>430000</v>
      </c>
      <c r="J2541">
        <v>56</v>
      </c>
      <c r="K2541">
        <v>1915.37</v>
      </c>
      <c r="L2541">
        <v>11477875</v>
      </c>
      <c r="M2541" s="1">
        <v>46233</v>
      </c>
    </row>
    <row r="2542" spans="1:13" x14ac:dyDescent="0.2">
      <c r="A2542" t="s">
        <v>278</v>
      </c>
      <c r="B2542" s="1">
        <v>46142</v>
      </c>
      <c r="C2542" s="1">
        <v>46113</v>
      </c>
      <c r="D2542">
        <v>0</v>
      </c>
      <c r="E2542">
        <v>0</v>
      </c>
      <c r="F2542">
        <v>0</v>
      </c>
      <c r="G2542">
        <v>4</v>
      </c>
      <c r="H2542">
        <v>0</v>
      </c>
      <c r="I2542">
        <v>0</v>
      </c>
      <c r="J2542">
        <v>0</v>
      </c>
      <c r="K2542">
        <v>0</v>
      </c>
      <c r="L2542">
        <v>0</v>
      </c>
      <c r="M2542" s="1">
        <v>46233</v>
      </c>
    </row>
    <row r="2543" spans="1:13" x14ac:dyDescent="0.2">
      <c r="A2543" t="s">
        <v>278</v>
      </c>
      <c r="B2543" s="1">
        <v>46173</v>
      </c>
      <c r="C2543" s="1">
        <v>46143</v>
      </c>
      <c r="D2543">
        <v>0</v>
      </c>
      <c r="E2543">
        <v>0</v>
      </c>
      <c r="F2543">
        <v>0</v>
      </c>
      <c r="G2543">
        <v>4</v>
      </c>
      <c r="H2543">
        <v>0</v>
      </c>
      <c r="I2543">
        <v>0</v>
      </c>
      <c r="J2543">
        <v>0</v>
      </c>
      <c r="K2543">
        <v>0</v>
      </c>
      <c r="L2543">
        <v>0</v>
      </c>
      <c r="M2543" s="1">
        <v>46233</v>
      </c>
    </row>
    <row r="2544" spans="1:13" x14ac:dyDescent="0.2">
      <c r="A2544" t="s">
        <v>278</v>
      </c>
      <c r="B2544" s="1">
        <v>46203</v>
      </c>
      <c r="C2544" s="1">
        <v>46174</v>
      </c>
      <c r="D2544">
        <v>0</v>
      </c>
      <c r="E2544">
        <v>0</v>
      </c>
      <c r="F2544">
        <v>0</v>
      </c>
      <c r="G2544">
        <v>4</v>
      </c>
      <c r="H2544">
        <v>0</v>
      </c>
      <c r="I2544">
        <v>0</v>
      </c>
      <c r="J2544">
        <v>0</v>
      </c>
      <c r="K2544">
        <v>0</v>
      </c>
      <c r="L2544">
        <v>0</v>
      </c>
      <c r="M2544" s="1">
        <v>46233</v>
      </c>
    </row>
    <row r="2545" spans="1:13" x14ac:dyDescent="0.2">
      <c r="A2545" t="s">
        <v>100</v>
      </c>
      <c r="B2545" s="1">
        <v>45991</v>
      </c>
      <c r="C2545" s="1">
        <v>45962</v>
      </c>
      <c r="D2545">
        <v>12</v>
      </c>
      <c r="E2545">
        <v>716</v>
      </c>
      <c r="F2545">
        <v>2790242</v>
      </c>
      <c r="G2545">
        <v>4</v>
      </c>
      <c r="H2545">
        <v>186</v>
      </c>
      <c r="I2545">
        <v>938724</v>
      </c>
      <c r="J2545">
        <v>7</v>
      </c>
      <c r="K2545">
        <v>22.05</v>
      </c>
      <c r="L2545">
        <v>287446</v>
      </c>
      <c r="M2545" s="1">
        <v>46233</v>
      </c>
    </row>
    <row r="2546" spans="1:13" x14ac:dyDescent="0.2">
      <c r="A2546" t="s">
        <v>100</v>
      </c>
      <c r="B2546" s="1">
        <v>45169</v>
      </c>
      <c r="C2546" s="1">
        <v>45139</v>
      </c>
      <c r="D2546">
        <v>0</v>
      </c>
      <c r="E2546">
        <v>0</v>
      </c>
      <c r="F2546">
        <v>0</v>
      </c>
      <c r="G2546">
        <v>4</v>
      </c>
      <c r="H2546">
        <v>264</v>
      </c>
      <c r="I2546">
        <v>1599000</v>
      </c>
      <c r="J2546">
        <v>7</v>
      </c>
      <c r="K2546">
        <v>22.05</v>
      </c>
      <c r="L2546">
        <v>287446</v>
      </c>
      <c r="M2546" s="1">
        <v>46233</v>
      </c>
    </row>
    <row r="2547" spans="1:13" x14ac:dyDescent="0.2">
      <c r="A2547" t="s">
        <v>100</v>
      </c>
      <c r="B2547" s="1">
        <v>45107</v>
      </c>
      <c r="C2547" s="1">
        <v>45078</v>
      </c>
      <c r="D2547">
        <v>0</v>
      </c>
      <c r="E2547">
        <v>0</v>
      </c>
      <c r="F2547">
        <v>0</v>
      </c>
      <c r="G2547">
        <v>4</v>
      </c>
      <c r="H2547">
        <v>264</v>
      </c>
      <c r="I2547">
        <v>1599000</v>
      </c>
      <c r="J2547">
        <v>7</v>
      </c>
      <c r="K2547">
        <v>22.05</v>
      </c>
      <c r="L2547">
        <v>287446</v>
      </c>
      <c r="M2547" s="1">
        <v>46233</v>
      </c>
    </row>
    <row r="2548" spans="1:13" x14ac:dyDescent="0.2">
      <c r="A2548" t="s">
        <v>100</v>
      </c>
      <c r="B2548" s="1">
        <v>45260</v>
      </c>
      <c r="C2548" s="1">
        <v>45231</v>
      </c>
      <c r="D2548">
        <v>0</v>
      </c>
      <c r="E2548">
        <v>0</v>
      </c>
      <c r="F2548">
        <v>0</v>
      </c>
      <c r="G2548">
        <v>4</v>
      </c>
      <c r="H2548">
        <v>264</v>
      </c>
      <c r="I2548">
        <v>1599000</v>
      </c>
      <c r="J2548">
        <v>7</v>
      </c>
      <c r="K2548">
        <v>22.05</v>
      </c>
      <c r="L2548">
        <v>287446</v>
      </c>
      <c r="M2548" s="1">
        <v>46233</v>
      </c>
    </row>
    <row r="2549" spans="1:13" x14ac:dyDescent="0.2">
      <c r="A2549" t="s">
        <v>100</v>
      </c>
      <c r="B2549" s="1">
        <v>45138</v>
      </c>
      <c r="C2549" s="1">
        <v>45108</v>
      </c>
      <c r="D2549">
        <v>0</v>
      </c>
      <c r="E2549">
        <v>0</v>
      </c>
      <c r="F2549">
        <v>0</v>
      </c>
      <c r="G2549">
        <v>4</v>
      </c>
      <c r="H2549">
        <v>264</v>
      </c>
      <c r="I2549">
        <v>1599000</v>
      </c>
      <c r="J2549">
        <v>7</v>
      </c>
      <c r="K2549">
        <v>22.05</v>
      </c>
      <c r="L2549">
        <v>287446</v>
      </c>
      <c r="M2549" s="1">
        <v>46233</v>
      </c>
    </row>
    <row r="2550" spans="1:13" x14ac:dyDescent="0.2">
      <c r="A2550" t="s">
        <v>100</v>
      </c>
      <c r="B2550" s="1">
        <v>45291</v>
      </c>
      <c r="C2550" s="1">
        <v>45261</v>
      </c>
      <c r="D2550">
        <v>0</v>
      </c>
      <c r="E2550">
        <v>0</v>
      </c>
      <c r="F2550">
        <v>0</v>
      </c>
      <c r="G2550">
        <v>4</v>
      </c>
      <c r="H2550">
        <v>264</v>
      </c>
      <c r="I2550">
        <v>1599000</v>
      </c>
      <c r="J2550">
        <v>7</v>
      </c>
      <c r="K2550">
        <v>22.05</v>
      </c>
      <c r="L2550">
        <v>287446</v>
      </c>
      <c r="M2550" s="1">
        <v>46233</v>
      </c>
    </row>
    <row r="2551" spans="1:13" x14ac:dyDescent="0.2">
      <c r="A2551" t="s">
        <v>100</v>
      </c>
      <c r="B2551" s="1">
        <v>45077</v>
      </c>
      <c r="C2551" s="1">
        <v>45047</v>
      </c>
      <c r="D2551">
        <v>0</v>
      </c>
      <c r="E2551">
        <v>0</v>
      </c>
      <c r="F2551">
        <v>0</v>
      </c>
      <c r="G2551">
        <v>4</v>
      </c>
      <c r="H2551">
        <v>264</v>
      </c>
      <c r="I2551">
        <v>1599000</v>
      </c>
      <c r="J2551">
        <v>7</v>
      </c>
      <c r="K2551">
        <v>22.05</v>
      </c>
      <c r="L2551">
        <v>287446</v>
      </c>
      <c r="M2551" s="1">
        <v>46233</v>
      </c>
    </row>
    <row r="2552" spans="1:13" x14ac:dyDescent="0.2">
      <c r="A2552" t="s">
        <v>100</v>
      </c>
      <c r="B2552" s="1">
        <v>45230</v>
      </c>
      <c r="C2552" s="1">
        <v>45200</v>
      </c>
      <c r="D2552">
        <v>0</v>
      </c>
      <c r="E2552">
        <v>0</v>
      </c>
      <c r="F2552">
        <v>0</v>
      </c>
      <c r="G2552">
        <v>4</v>
      </c>
      <c r="H2552">
        <v>264</v>
      </c>
      <c r="I2552">
        <v>1599000</v>
      </c>
      <c r="J2552">
        <v>7</v>
      </c>
      <c r="K2552">
        <v>22.05</v>
      </c>
      <c r="L2552">
        <v>287446</v>
      </c>
      <c r="M2552" s="1">
        <v>46233</v>
      </c>
    </row>
    <row r="2553" spans="1:13" x14ac:dyDescent="0.2">
      <c r="A2553" t="s">
        <v>100</v>
      </c>
      <c r="B2553" s="1">
        <v>45930</v>
      </c>
      <c r="C2553" s="1">
        <v>45901</v>
      </c>
      <c r="D2553">
        <v>12</v>
      </c>
      <c r="E2553">
        <v>716</v>
      </c>
      <c r="F2553">
        <v>2790242</v>
      </c>
      <c r="G2553">
        <v>4</v>
      </c>
      <c r="H2553">
        <v>186</v>
      </c>
      <c r="I2553">
        <v>938724</v>
      </c>
      <c r="J2553">
        <v>7</v>
      </c>
      <c r="K2553">
        <v>22.05</v>
      </c>
      <c r="L2553">
        <v>287446</v>
      </c>
      <c r="M2553" s="1">
        <v>46233</v>
      </c>
    </row>
    <row r="2554" spans="1:13" x14ac:dyDescent="0.2">
      <c r="A2554" t="s">
        <v>100</v>
      </c>
      <c r="B2554" s="1">
        <v>45199</v>
      </c>
      <c r="C2554" s="1">
        <v>45170</v>
      </c>
      <c r="D2554">
        <v>0</v>
      </c>
      <c r="E2554">
        <v>0</v>
      </c>
      <c r="F2554">
        <v>0</v>
      </c>
      <c r="G2554">
        <v>4</v>
      </c>
      <c r="H2554">
        <v>264</v>
      </c>
      <c r="I2554">
        <v>1599000</v>
      </c>
      <c r="J2554">
        <v>7</v>
      </c>
      <c r="K2554">
        <v>22.05</v>
      </c>
      <c r="L2554">
        <v>287446</v>
      </c>
      <c r="M2554" s="1">
        <v>46233</v>
      </c>
    </row>
    <row r="2555" spans="1:13" x14ac:dyDescent="0.2">
      <c r="A2555" t="s">
        <v>100</v>
      </c>
      <c r="B2555" s="1">
        <v>45961</v>
      </c>
      <c r="C2555" s="1">
        <v>45931</v>
      </c>
      <c r="D2555">
        <v>12</v>
      </c>
      <c r="E2555">
        <v>716</v>
      </c>
      <c r="F2555">
        <v>2790242</v>
      </c>
      <c r="G2555">
        <v>4</v>
      </c>
      <c r="H2555">
        <v>186</v>
      </c>
      <c r="I2555">
        <v>938724</v>
      </c>
      <c r="J2555">
        <v>7</v>
      </c>
      <c r="K2555">
        <v>22.05</v>
      </c>
      <c r="L2555">
        <v>287446</v>
      </c>
      <c r="M2555" s="1">
        <v>46233</v>
      </c>
    </row>
    <row r="2556" spans="1:13" x14ac:dyDescent="0.2">
      <c r="A2556" t="s">
        <v>121</v>
      </c>
      <c r="B2556" s="1">
        <v>45838</v>
      </c>
      <c r="C2556" s="1">
        <v>45809</v>
      </c>
      <c r="D2556">
        <v>2</v>
      </c>
      <c r="E2556">
        <v>112</v>
      </c>
      <c r="F2556">
        <v>600000</v>
      </c>
      <c r="G2556">
        <v>4</v>
      </c>
      <c r="H2556">
        <v>224</v>
      </c>
      <c r="I2556">
        <v>1200000</v>
      </c>
      <c r="J2556">
        <v>12</v>
      </c>
      <c r="K2556">
        <v>25.77</v>
      </c>
      <c r="L2556">
        <v>606603</v>
      </c>
      <c r="M2556" s="1">
        <v>46233</v>
      </c>
    </row>
    <row r="2557" spans="1:13" x14ac:dyDescent="0.2">
      <c r="A2557" t="s">
        <v>121</v>
      </c>
      <c r="B2557" s="1">
        <v>45869</v>
      </c>
      <c r="C2557" s="1">
        <v>45839</v>
      </c>
      <c r="D2557">
        <v>2</v>
      </c>
      <c r="E2557">
        <v>112</v>
      </c>
      <c r="F2557">
        <v>600000</v>
      </c>
      <c r="G2557">
        <v>4</v>
      </c>
      <c r="H2557">
        <v>224</v>
      </c>
      <c r="I2557">
        <v>1200000</v>
      </c>
      <c r="J2557">
        <v>12</v>
      </c>
      <c r="K2557">
        <v>25.77</v>
      </c>
      <c r="L2557">
        <v>606603</v>
      </c>
      <c r="M2557" s="1">
        <v>46233</v>
      </c>
    </row>
    <row r="2558" spans="1:13" x14ac:dyDescent="0.2">
      <c r="A2558" t="s">
        <v>135</v>
      </c>
      <c r="B2558" s="1">
        <v>45291</v>
      </c>
      <c r="C2558" s="1">
        <v>45261</v>
      </c>
      <c r="D2558">
        <v>2</v>
      </c>
      <c r="E2558">
        <v>250</v>
      </c>
      <c r="F2558">
        <v>870600</v>
      </c>
      <c r="G2558">
        <v>4</v>
      </c>
      <c r="H2558">
        <v>252.38</v>
      </c>
      <c r="I2558">
        <v>1280600</v>
      </c>
      <c r="J2558">
        <v>15</v>
      </c>
      <c r="K2558">
        <v>33.490000000000009</v>
      </c>
      <c r="L2558">
        <v>308063</v>
      </c>
      <c r="M2558" s="1">
        <v>46233</v>
      </c>
    </row>
    <row r="2559" spans="1:13" x14ac:dyDescent="0.2">
      <c r="A2559" t="s">
        <v>135</v>
      </c>
      <c r="B2559" s="1">
        <v>45322</v>
      </c>
      <c r="C2559" s="1">
        <v>45292</v>
      </c>
      <c r="D2559">
        <v>2</v>
      </c>
      <c r="E2559">
        <v>250</v>
      </c>
      <c r="F2559">
        <v>870600</v>
      </c>
      <c r="G2559">
        <v>4</v>
      </c>
      <c r="H2559">
        <v>252.38</v>
      </c>
      <c r="I2559">
        <v>1280600</v>
      </c>
      <c r="J2559">
        <v>15</v>
      </c>
      <c r="K2559">
        <v>33.490000000000009</v>
      </c>
      <c r="L2559">
        <v>308063</v>
      </c>
      <c r="M2559" s="1">
        <v>46233</v>
      </c>
    </row>
    <row r="2560" spans="1:13" x14ac:dyDescent="0.2">
      <c r="A2560" t="s">
        <v>147</v>
      </c>
      <c r="B2560" s="1">
        <v>44286</v>
      </c>
      <c r="C2560" s="1">
        <v>44256</v>
      </c>
      <c r="D2560">
        <v>0</v>
      </c>
      <c r="E2560">
        <v>0</v>
      </c>
      <c r="F2560">
        <v>0</v>
      </c>
      <c r="G2560">
        <v>4</v>
      </c>
      <c r="H2560">
        <v>183</v>
      </c>
      <c r="I2560">
        <v>1000000</v>
      </c>
      <c r="J2560">
        <v>17</v>
      </c>
      <c r="K2560">
        <v>96.03</v>
      </c>
      <c r="L2560">
        <v>1317641</v>
      </c>
      <c r="M2560" s="1">
        <v>46233</v>
      </c>
    </row>
    <row r="2561" spans="1:13" x14ac:dyDescent="0.2">
      <c r="A2561" t="s">
        <v>147</v>
      </c>
      <c r="B2561" s="1">
        <v>44500</v>
      </c>
      <c r="C2561" s="1">
        <v>44470</v>
      </c>
      <c r="D2561">
        <v>1</v>
      </c>
      <c r="E2561">
        <v>1.38</v>
      </c>
      <c r="F2561">
        <v>23000</v>
      </c>
      <c r="G2561">
        <v>4</v>
      </c>
      <c r="H2561">
        <v>183</v>
      </c>
      <c r="I2561">
        <v>1000000</v>
      </c>
      <c r="J2561">
        <v>17</v>
      </c>
      <c r="K2561">
        <v>96.03</v>
      </c>
      <c r="L2561">
        <v>1317641</v>
      </c>
      <c r="M2561" s="1">
        <v>46233</v>
      </c>
    </row>
    <row r="2562" spans="1:13" x14ac:dyDescent="0.2">
      <c r="A2562" t="s">
        <v>147</v>
      </c>
      <c r="B2562" s="1">
        <v>44530</v>
      </c>
      <c r="C2562" s="1">
        <v>44501</v>
      </c>
      <c r="D2562">
        <v>1</v>
      </c>
      <c r="E2562">
        <v>1.38</v>
      </c>
      <c r="F2562">
        <v>23000</v>
      </c>
      <c r="G2562">
        <v>4</v>
      </c>
      <c r="H2562">
        <v>183</v>
      </c>
      <c r="I2562">
        <v>1000000</v>
      </c>
      <c r="J2562">
        <v>17</v>
      </c>
      <c r="K2562">
        <v>96.03</v>
      </c>
      <c r="L2562">
        <v>1317641</v>
      </c>
      <c r="M2562" s="1">
        <v>46233</v>
      </c>
    </row>
    <row r="2563" spans="1:13" x14ac:dyDescent="0.2">
      <c r="A2563" t="s">
        <v>147</v>
      </c>
      <c r="B2563" s="1">
        <v>44255</v>
      </c>
      <c r="C2563" s="1">
        <v>44228</v>
      </c>
      <c r="D2563">
        <v>0</v>
      </c>
      <c r="E2563">
        <v>0</v>
      </c>
      <c r="F2563">
        <v>0</v>
      </c>
      <c r="G2563">
        <v>4</v>
      </c>
      <c r="H2563">
        <v>183</v>
      </c>
      <c r="I2563">
        <v>1000000</v>
      </c>
      <c r="J2563">
        <v>17</v>
      </c>
      <c r="K2563">
        <v>96.03</v>
      </c>
      <c r="L2563">
        <v>1317641</v>
      </c>
      <c r="M2563" s="1">
        <v>46233</v>
      </c>
    </row>
    <row r="2564" spans="1:13" x14ac:dyDescent="0.2">
      <c r="A2564" t="s">
        <v>147</v>
      </c>
      <c r="B2564" s="1">
        <v>44408</v>
      </c>
      <c r="C2564" s="1">
        <v>44378</v>
      </c>
      <c r="D2564">
        <v>1</v>
      </c>
      <c r="E2564">
        <v>1.38</v>
      </c>
      <c r="F2564">
        <v>23000</v>
      </c>
      <c r="G2564">
        <v>4</v>
      </c>
      <c r="H2564">
        <v>183</v>
      </c>
      <c r="I2564">
        <v>1000000</v>
      </c>
      <c r="J2564">
        <v>17</v>
      </c>
      <c r="K2564">
        <v>96.03</v>
      </c>
      <c r="L2564">
        <v>1317641</v>
      </c>
      <c r="M2564" s="1">
        <v>46233</v>
      </c>
    </row>
    <row r="2565" spans="1:13" x14ac:dyDescent="0.2">
      <c r="A2565" t="s">
        <v>147</v>
      </c>
      <c r="B2565" s="1">
        <v>44227</v>
      </c>
      <c r="C2565" s="1">
        <v>44197</v>
      </c>
      <c r="D2565">
        <v>0</v>
      </c>
      <c r="E2565">
        <v>0</v>
      </c>
      <c r="F2565">
        <v>0</v>
      </c>
      <c r="G2565">
        <v>4</v>
      </c>
      <c r="H2565">
        <v>183</v>
      </c>
      <c r="I2565">
        <v>1000000</v>
      </c>
      <c r="J2565">
        <v>17</v>
      </c>
      <c r="K2565">
        <v>96.03</v>
      </c>
      <c r="L2565">
        <v>1317641</v>
      </c>
      <c r="M2565" s="1">
        <v>46233</v>
      </c>
    </row>
    <row r="2566" spans="1:13" x14ac:dyDescent="0.2">
      <c r="A2566" t="s">
        <v>147</v>
      </c>
      <c r="B2566" s="1">
        <v>44561</v>
      </c>
      <c r="C2566" s="1">
        <v>44531</v>
      </c>
      <c r="D2566">
        <v>1</v>
      </c>
      <c r="E2566">
        <v>1.38</v>
      </c>
      <c r="F2566">
        <v>23000</v>
      </c>
      <c r="G2566">
        <v>4</v>
      </c>
      <c r="H2566">
        <v>183</v>
      </c>
      <c r="I2566">
        <v>1000000</v>
      </c>
      <c r="J2566">
        <v>17</v>
      </c>
      <c r="K2566">
        <v>96.03</v>
      </c>
      <c r="L2566">
        <v>1317641</v>
      </c>
      <c r="M2566" s="1">
        <v>46233</v>
      </c>
    </row>
    <row r="2567" spans="1:13" x14ac:dyDescent="0.2">
      <c r="A2567" t="s">
        <v>147</v>
      </c>
      <c r="B2567" s="1">
        <v>44347</v>
      </c>
      <c r="C2567" s="1">
        <v>44317</v>
      </c>
      <c r="D2567">
        <v>0</v>
      </c>
      <c r="E2567">
        <v>0</v>
      </c>
      <c r="F2567">
        <v>0</v>
      </c>
      <c r="G2567">
        <v>4</v>
      </c>
      <c r="H2567">
        <v>183</v>
      </c>
      <c r="I2567">
        <v>1000000</v>
      </c>
      <c r="J2567">
        <v>17</v>
      </c>
      <c r="K2567">
        <v>96.03</v>
      </c>
      <c r="L2567">
        <v>1317641</v>
      </c>
      <c r="M2567" s="1">
        <v>46233</v>
      </c>
    </row>
    <row r="2568" spans="1:13" x14ac:dyDescent="0.2">
      <c r="A2568" t="s">
        <v>147</v>
      </c>
      <c r="B2568" s="1">
        <v>44316</v>
      </c>
      <c r="C2568" s="1">
        <v>44287</v>
      </c>
      <c r="D2568">
        <v>0</v>
      </c>
      <c r="E2568">
        <v>0</v>
      </c>
      <c r="F2568">
        <v>0</v>
      </c>
      <c r="G2568">
        <v>4</v>
      </c>
      <c r="H2568">
        <v>183</v>
      </c>
      <c r="I2568">
        <v>1000000</v>
      </c>
      <c r="J2568">
        <v>17</v>
      </c>
      <c r="K2568">
        <v>96.03</v>
      </c>
      <c r="L2568">
        <v>1317641</v>
      </c>
      <c r="M2568" s="1">
        <v>46233</v>
      </c>
    </row>
    <row r="2569" spans="1:13" x14ac:dyDescent="0.2">
      <c r="A2569" t="s">
        <v>147</v>
      </c>
      <c r="B2569" s="1">
        <v>44469</v>
      </c>
      <c r="C2569" s="1">
        <v>44440</v>
      </c>
      <c r="D2569">
        <v>1</v>
      </c>
      <c r="E2569">
        <v>1.38</v>
      </c>
      <c r="F2569">
        <v>23000</v>
      </c>
      <c r="G2569">
        <v>4</v>
      </c>
      <c r="H2569">
        <v>183</v>
      </c>
      <c r="I2569">
        <v>1000000</v>
      </c>
      <c r="J2569">
        <v>17</v>
      </c>
      <c r="K2569">
        <v>96.03</v>
      </c>
      <c r="L2569">
        <v>1317641</v>
      </c>
      <c r="M2569" s="1">
        <v>46233</v>
      </c>
    </row>
    <row r="2570" spans="1:13" x14ac:dyDescent="0.2">
      <c r="A2570" t="s">
        <v>147</v>
      </c>
      <c r="B2570" s="1">
        <v>44377</v>
      </c>
      <c r="C2570" s="1">
        <v>44348</v>
      </c>
      <c r="D2570">
        <v>0</v>
      </c>
      <c r="E2570">
        <v>0</v>
      </c>
      <c r="F2570">
        <v>0</v>
      </c>
      <c r="G2570">
        <v>4</v>
      </c>
      <c r="H2570">
        <v>183</v>
      </c>
      <c r="I2570">
        <v>1000000</v>
      </c>
      <c r="J2570">
        <v>17</v>
      </c>
      <c r="K2570">
        <v>96.03</v>
      </c>
      <c r="L2570">
        <v>1317641</v>
      </c>
      <c r="M2570" s="1">
        <v>46233</v>
      </c>
    </row>
    <row r="2571" spans="1:13" x14ac:dyDescent="0.2">
      <c r="A2571" t="s">
        <v>147</v>
      </c>
      <c r="B2571" s="1">
        <v>44439</v>
      </c>
      <c r="C2571" s="1">
        <v>44409</v>
      </c>
      <c r="D2571">
        <v>1</v>
      </c>
      <c r="E2571">
        <v>1.38</v>
      </c>
      <c r="F2571">
        <v>23000</v>
      </c>
      <c r="G2571">
        <v>4</v>
      </c>
      <c r="H2571">
        <v>183</v>
      </c>
      <c r="I2571">
        <v>1000000</v>
      </c>
      <c r="J2571">
        <v>17</v>
      </c>
      <c r="K2571">
        <v>96.03</v>
      </c>
      <c r="L2571">
        <v>1317641</v>
      </c>
      <c r="M2571" s="1">
        <v>46233</v>
      </c>
    </row>
    <row r="2572" spans="1:13" x14ac:dyDescent="0.2">
      <c r="A2572" t="s">
        <v>138</v>
      </c>
      <c r="B2572" s="1">
        <v>45382</v>
      </c>
      <c r="C2572" s="1">
        <v>45352</v>
      </c>
      <c r="D2572">
        <v>0</v>
      </c>
      <c r="E2572">
        <v>0</v>
      </c>
      <c r="F2572">
        <v>0</v>
      </c>
      <c r="G2572">
        <v>4</v>
      </c>
      <c r="H2572">
        <v>254.95999999999998</v>
      </c>
      <c r="I2572">
        <v>715000</v>
      </c>
      <c r="J2572">
        <v>27</v>
      </c>
      <c r="K2572">
        <v>139.07900000000001</v>
      </c>
      <c r="L2572">
        <v>2007868</v>
      </c>
      <c r="M2572" s="1">
        <v>46233</v>
      </c>
    </row>
    <row r="2573" spans="1:13" x14ac:dyDescent="0.2">
      <c r="A2573" t="s">
        <v>165</v>
      </c>
      <c r="B2573" s="1">
        <v>44377</v>
      </c>
      <c r="C2573" s="1">
        <v>44348</v>
      </c>
      <c r="D2573">
        <v>3</v>
      </c>
      <c r="E2573">
        <v>132</v>
      </c>
      <c r="F2573">
        <v>525000</v>
      </c>
      <c r="G2573">
        <v>4</v>
      </c>
      <c r="H2573">
        <v>216</v>
      </c>
      <c r="I2573">
        <v>1010000</v>
      </c>
      <c r="J2573">
        <v>6</v>
      </c>
      <c r="K2573">
        <v>139.17000000000002</v>
      </c>
      <c r="L2573">
        <v>708060</v>
      </c>
      <c r="M2573" s="1">
        <v>46233</v>
      </c>
    </row>
    <row r="2574" spans="1:13" x14ac:dyDescent="0.2">
      <c r="A2574" t="s">
        <v>165</v>
      </c>
      <c r="B2574" s="1">
        <v>44408</v>
      </c>
      <c r="C2574" s="1">
        <v>44378</v>
      </c>
      <c r="D2574">
        <v>3</v>
      </c>
      <c r="E2574">
        <v>132</v>
      </c>
      <c r="F2574">
        <v>525000</v>
      </c>
      <c r="G2574">
        <v>4</v>
      </c>
      <c r="H2574">
        <v>216</v>
      </c>
      <c r="I2574">
        <v>1010000</v>
      </c>
      <c r="J2574">
        <v>6</v>
      </c>
      <c r="K2574">
        <v>139.17000000000002</v>
      </c>
      <c r="L2574">
        <v>708060</v>
      </c>
      <c r="M2574" s="1">
        <v>46233</v>
      </c>
    </row>
    <row r="2575" spans="1:13" x14ac:dyDescent="0.2">
      <c r="A2575" t="s">
        <v>165</v>
      </c>
      <c r="B2575" s="1">
        <v>44561</v>
      </c>
      <c r="C2575" s="1">
        <v>44531</v>
      </c>
      <c r="D2575">
        <v>3</v>
      </c>
      <c r="E2575">
        <v>132</v>
      </c>
      <c r="F2575">
        <v>525000</v>
      </c>
      <c r="G2575">
        <v>4</v>
      </c>
      <c r="H2575">
        <v>216</v>
      </c>
      <c r="I2575">
        <v>1010000</v>
      </c>
      <c r="J2575">
        <v>6</v>
      </c>
      <c r="K2575">
        <v>139.17000000000002</v>
      </c>
      <c r="L2575">
        <v>708060</v>
      </c>
      <c r="M2575" s="1">
        <v>46233</v>
      </c>
    </row>
    <row r="2576" spans="1:13" x14ac:dyDescent="0.2">
      <c r="A2576" t="s">
        <v>165</v>
      </c>
      <c r="B2576" s="1">
        <v>44469</v>
      </c>
      <c r="C2576" s="1">
        <v>44440</v>
      </c>
      <c r="D2576">
        <v>3</v>
      </c>
      <c r="E2576">
        <v>132</v>
      </c>
      <c r="F2576">
        <v>525000</v>
      </c>
      <c r="G2576">
        <v>4</v>
      </c>
      <c r="H2576">
        <v>216</v>
      </c>
      <c r="I2576">
        <v>1010000</v>
      </c>
      <c r="J2576">
        <v>6</v>
      </c>
      <c r="K2576">
        <v>139.17000000000002</v>
      </c>
      <c r="L2576">
        <v>708060</v>
      </c>
      <c r="M2576" s="1">
        <v>46233</v>
      </c>
    </row>
    <row r="2577" spans="1:13" x14ac:dyDescent="0.2">
      <c r="A2577" t="s">
        <v>165</v>
      </c>
      <c r="B2577" s="1">
        <v>44530</v>
      </c>
      <c r="C2577" s="1">
        <v>44501</v>
      </c>
      <c r="D2577">
        <v>3</v>
      </c>
      <c r="E2577">
        <v>132</v>
      </c>
      <c r="F2577">
        <v>525000</v>
      </c>
      <c r="G2577">
        <v>4</v>
      </c>
      <c r="H2577">
        <v>216</v>
      </c>
      <c r="I2577">
        <v>1010000</v>
      </c>
      <c r="J2577">
        <v>6</v>
      </c>
      <c r="K2577">
        <v>139.17000000000002</v>
      </c>
      <c r="L2577">
        <v>708060</v>
      </c>
      <c r="M2577" s="1">
        <v>46233</v>
      </c>
    </row>
    <row r="2578" spans="1:13" x14ac:dyDescent="0.2">
      <c r="A2578" t="s">
        <v>165</v>
      </c>
      <c r="B2578" s="1">
        <v>44500</v>
      </c>
      <c r="C2578" s="1">
        <v>44470</v>
      </c>
      <c r="D2578">
        <v>3</v>
      </c>
      <c r="E2578">
        <v>132</v>
      </c>
      <c r="F2578">
        <v>525000</v>
      </c>
      <c r="G2578">
        <v>4</v>
      </c>
      <c r="H2578">
        <v>216</v>
      </c>
      <c r="I2578">
        <v>1010000</v>
      </c>
      <c r="J2578">
        <v>6</v>
      </c>
      <c r="K2578">
        <v>139.17000000000002</v>
      </c>
      <c r="L2578">
        <v>708060</v>
      </c>
      <c r="M2578" s="1">
        <v>46233</v>
      </c>
    </row>
    <row r="2579" spans="1:13" x14ac:dyDescent="0.2">
      <c r="A2579" t="s">
        <v>165</v>
      </c>
      <c r="B2579" s="1">
        <v>44439</v>
      </c>
      <c r="C2579" s="1">
        <v>44409</v>
      </c>
      <c r="D2579">
        <v>3</v>
      </c>
      <c r="E2579">
        <v>132</v>
      </c>
      <c r="F2579">
        <v>525000</v>
      </c>
      <c r="G2579">
        <v>4</v>
      </c>
      <c r="H2579">
        <v>216</v>
      </c>
      <c r="I2579">
        <v>1010000</v>
      </c>
      <c r="J2579">
        <v>6</v>
      </c>
      <c r="K2579">
        <v>139.17000000000002</v>
      </c>
      <c r="L2579">
        <v>708060</v>
      </c>
      <c r="M2579" s="1">
        <v>46233</v>
      </c>
    </row>
    <row r="2580" spans="1:13" x14ac:dyDescent="0.2">
      <c r="A2580" t="s">
        <v>165</v>
      </c>
      <c r="B2580" s="1">
        <v>44347</v>
      </c>
      <c r="C2580" s="1">
        <v>44317</v>
      </c>
      <c r="D2580">
        <v>3</v>
      </c>
      <c r="E2580">
        <v>132</v>
      </c>
      <c r="F2580">
        <v>525000</v>
      </c>
      <c r="G2580">
        <v>4</v>
      </c>
      <c r="H2580">
        <v>216</v>
      </c>
      <c r="I2580">
        <v>1010000</v>
      </c>
      <c r="J2580">
        <v>6</v>
      </c>
      <c r="K2580">
        <v>139.17000000000002</v>
      </c>
      <c r="L2580">
        <v>708060</v>
      </c>
      <c r="M2580" s="1">
        <v>46233</v>
      </c>
    </row>
    <row r="2581" spans="1:13" x14ac:dyDescent="0.2">
      <c r="A2581" t="s">
        <v>147</v>
      </c>
      <c r="B2581" s="1">
        <v>44592</v>
      </c>
      <c r="C2581" s="1">
        <v>44562</v>
      </c>
      <c r="D2581">
        <v>1</v>
      </c>
      <c r="E2581">
        <v>1.38</v>
      </c>
      <c r="F2581">
        <v>23000</v>
      </c>
      <c r="G2581">
        <v>4</v>
      </c>
      <c r="H2581">
        <v>183</v>
      </c>
      <c r="I2581">
        <v>1000000</v>
      </c>
      <c r="J2581">
        <v>18</v>
      </c>
      <c r="K2581">
        <v>157.94999999999996</v>
      </c>
      <c r="L2581">
        <v>1867641</v>
      </c>
      <c r="M2581" s="1">
        <v>46233</v>
      </c>
    </row>
    <row r="2582" spans="1:13" x14ac:dyDescent="0.2">
      <c r="A2582" t="s">
        <v>147</v>
      </c>
      <c r="B2582" s="1">
        <v>44651</v>
      </c>
      <c r="C2582" s="1">
        <v>44621</v>
      </c>
      <c r="D2582">
        <v>1</v>
      </c>
      <c r="E2582">
        <v>1.38</v>
      </c>
      <c r="F2582">
        <v>23000</v>
      </c>
      <c r="G2582">
        <v>4</v>
      </c>
      <c r="H2582">
        <v>183</v>
      </c>
      <c r="I2582">
        <v>1000000</v>
      </c>
      <c r="J2582">
        <v>18</v>
      </c>
      <c r="K2582">
        <v>157.94999999999996</v>
      </c>
      <c r="L2582">
        <v>1867641</v>
      </c>
      <c r="M2582" s="1">
        <v>46233</v>
      </c>
    </row>
    <row r="2583" spans="1:13" x14ac:dyDescent="0.2">
      <c r="A2583" t="s">
        <v>147</v>
      </c>
      <c r="B2583" s="1">
        <v>44620</v>
      </c>
      <c r="C2583" s="1">
        <v>44593</v>
      </c>
      <c r="D2583">
        <v>1</v>
      </c>
      <c r="E2583">
        <v>1.38</v>
      </c>
      <c r="F2583">
        <v>23000</v>
      </c>
      <c r="G2583">
        <v>4</v>
      </c>
      <c r="H2583">
        <v>183</v>
      </c>
      <c r="I2583">
        <v>1000000</v>
      </c>
      <c r="J2583">
        <v>18</v>
      </c>
      <c r="K2583">
        <v>157.94999999999996</v>
      </c>
      <c r="L2583">
        <v>1867641</v>
      </c>
      <c r="M2583" s="1">
        <v>46233</v>
      </c>
    </row>
    <row r="2584" spans="1:13" x14ac:dyDescent="0.2">
      <c r="A2584" t="s">
        <v>147</v>
      </c>
      <c r="B2584" s="1">
        <v>44712</v>
      </c>
      <c r="C2584" s="1">
        <v>44682</v>
      </c>
      <c r="D2584">
        <v>0</v>
      </c>
      <c r="E2584">
        <v>0</v>
      </c>
      <c r="F2584">
        <v>0</v>
      </c>
      <c r="G2584">
        <v>4</v>
      </c>
      <c r="H2584">
        <v>183</v>
      </c>
      <c r="I2584">
        <v>1000000</v>
      </c>
      <c r="J2584">
        <v>19</v>
      </c>
      <c r="K2584">
        <v>159.32999999999998</v>
      </c>
      <c r="L2584">
        <v>1890641</v>
      </c>
      <c r="M2584" s="1">
        <v>46233</v>
      </c>
    </row>
    <row r="2585" spans="1:13" x14ac:dyDescent="0.2">
      <c r="A2585" t="s">
        <v>147</v>
      </c>
      <c r="B2585" s="1">
        <v>44681</v>
      </c>
      <c r="C2585" s="1">
        <v>44652</v>
      </c>
      <c r="D2585">
        <v>0</v>
      </c>
      <c r="E2585">
        <v>0</v>
      </c>
      <c r="F2585">
        <v>0</v>
      </c>
      <c r="G2585">
        <v>4</v>
      </c>
      <c r="H2585">
        <v>183</v>
      </c>
      <c r="I2585">
        <v>1000000</v>
      </c>
      <c r="J2585">
        <v>19</v>
      </c>
      <c r="K2585">
        <v>159.32999999999998</v>
      </c>
      <c r="L2585">
        <v>1890641</v>
      </c>
      <c r="M2585" s="1">
        <v>46233</v>
      </c>
    </row>
    <row r="2586" spans="1:13" x14ac:dyDescent="0.2">
      <c r="A2586" t="s">
        <v>163</v>
      </c>
      <c r="B2586" s="1">
        <v>44895</v>
      </c>
      <c r="C2586" s="1">
        <v>44866</v>
      </c>
      <c r="D2586">
        <v>0</v>
      </c>
      <c r="E2586">
        <v>0</v>
      </c>
      <c r="F2586">
        <v>0</v>
      </c>
      <c r="G2586">
        <v>4</v>
      </c>
      <c r="H2586">
        <v>158</v>
      </c>
      <c r="I2586">
        <v>581000</v>
      </c>
      <c r="J2586">
        <v>27</v>
      </c>
      <c r="K2586">
        <v>180.196</v>
      </c>
      <c r="L2586">
        <v>1874069</v>
      </c>
      <c r="M2586" s="1">
        <v>46233</v>
      </c>
    </row>
    <row r="2587" spans="1:13" x14ac:dyDescent="0.2">
      <c r="A2587" t="s">
        <v>163</v>
      </c>
      <c r="B2587" s="1">
        <v>44865</v>
      </c>
      <c r="C2587" s="1">
        <v>44835</v>
      </c>
      <c r="D2587">
        <v>0</v>
      </c>
      <c r="E2587">
        <v>0</v>
      </c>
      <c r="F2587">
        <v>0</v>
      </c>
      <c r="G2587">
        <v>4</v>
      </c>
      <c r="H2587">
        <v>158</v>
      </c>
      <c r="I2587">
        <v>581000</v>
      </c>
      <c r="J2587">
        <v>27</v>
      </c>
      <c r="K2587">
        <v>180.196</v>
      </c>
      <c r="L2587">
        <v>1874069</v>
      </c>
      <c r="M2587" s="1">
        <v>46233</v>
      </c>
    </row>
    <row r="2588" spans="1:13" x14ac:dyDescent="0.2">
      <c r="A2588" t="s">
        <v>163</v>
      </c>
      <c r="B2588" s="1">
        <v>44957</v>
      </c>
      <c r="C2588" s="1">
        <v>44927</v>
      </c>
      <c r="D2588">
        <v>0</v>
      </c>
      <c r="E2588">
        <v>0</v>
      </c>
      <c r="F2588">
        <v>0</v>
      </c>
      <c r="G2588">
        <v>4</v>
      </c>
      <c r="H2588">
        <v>158</v>
      </c>
      <c r="I2588">
        <v>581000</v>
      </c>
      <c r="J2588">
        <v>27</v>
      </c>
      <c r="K2588">
        <v>180.196</v>
      </c>
      <c r="L2588">
        <v>1874069</v>
      </c>
      <c r="M2588" s="1">
        <v>46233</v>
      </c>
    </row>
    <row r="2589" spans="1:13" x14ac:dyDescent="0.2">
      <c r="A2589" t="s">
        <v>163</v>
      </c>
      <c r="B2589" s="1">
        <v>44926</v>
      </c>
      <c r="C2589" s="1">
        <v>44896</v>
      </c>
      <c r="D2589">
        <v>0</v>
      </c>
      <c r="E2589">
        <v>0</v>
      </c>
      <c r="F2589">
        <v>0</v>
      </c>
      <c r="G2589">
        <v>4</v>
      </c>
      <c r="H2589">
        <v>158</v>
      </c>
      <c r="I2589">
        <v>581000</v>
      </c>
      <c r="J2589">
        <v>27</v>
      </c>
      <c r="K2589">
        <v>180.196</v>
      </c>
      <c r="L2589">
        <v>1874069</v>
      </c>
      <c r="M2589" s="1">
        <v>46233</v>
      </c>
    </row>
    <row r="2590" spans="1:13" x14ac:dyDescent="0.2">
      <c r="A2590" t="s">
        <v>163</v>
      </c>
      <c r="B2590" s="1">
        <v>44804</v>
      </c>
      <c r="C2590" s="1">
        <v>44774</v>
      </c>
      <c r="D2590">
        <v>0</v>
      </c>
      <c r="E2590">
        <v>0</v>
      </c>
      <c r="F2590">
        <v>0</v>
      </c>
      <c r="G2590">
        <v>4</v>
      </c>
      <c r="H2590">
        <v>158</v>
      </c>
      <c r="I2590">
        <v>581000</v>
      </c>
      <c r="J2590">
        <v>27</v>
      </c>
      <c r="K2590">
        <v>180.196</v>
      </c>
      <c r="L2590">
        <v>1874069</v>
      </c>
      <c r="M2590" s="1">
        <v>46233</v>
      </c>
    </row>
    <row r="2591" spans="1:13" x14ac:dyDescent="0.2">
      <c r="A2591" t="s">
        <v>163</v>
      </c>
      <c r="B2591" s="1">
        <v>44773</v>
      </c>
      <c r="C2591" s="1">
        <v>44743</v>
      </c>
      <c r="D2591">
        <v>0</v>
      </c>
      <c r="E2591">
        <v>0</v>
      </c>
      <c r="F2591">
        <v>0</v>
      </c>
      <c r="G2591">
        <v>4</v>
      </c>
      <c r="H2591">
        <v>158</v>
      </c>
      <c r="I2591">
        <v>581000</v>
      </c>
      <c r="J2591">
        <v>27</v>
      </c>
      <c r="K2591">
        <v>180.196</v>
      </c>
      <c r="L2591">
        <v>1874069</v>
      </c>
      <c r="M2591" s="1">
        <v>46233</v>
      </c>
    </row>
    <row r="2592" spans="1:13" x14ac:dyDescent="0.2">
      <c r="A2592" t="s">
        <v>163</v>
      </c>
      <c r="B2592" s="1">
        <v>44834</v>
      </c>
      <c r="C2592" s="1">
        <v>44805</v>
      </c>
      <c r="D2592">
        <v>0</v>
      </c>
      <c r="E2592">
        <v>0</v>
      </c>
      <c r="F2592">
        <v>0</v>
      </c>
      <c r="G2592">
        <v>4</v>
      </c>
      <c r="H2592">
        <v>158</v>
      </c>
      <c r="I2592">
        <v>581000</v>
      </c>
      <c r="J2592">
        <v>27</v>
      </c>
      <c r="K2592">
        <v>180.196</v>
      </c>
      <c r="L2592">
        <v>1874069</v>
      </c>
      <c r="M2592" s="1">
        <v>46233</v>
      </c>
    </row>
    <row r="2593" spans="1:13" x14ac:dyDescent="0.2">
      <c r="A2593" t="s">
        <v>163</v>
      </c>
      <c r="B2593" s="1">
        <v>45016</v>
      </c>
      <c r="C2593" s="1">
        <v>44986</v>
      </c>
      <c r="D2593">
        <v>0</v>
      </c>
      <c r="E2593">
        <v>0</v>
      </c>
      <c r="F2593">
        <v>0</v>
      </c>
      <c r="G2593">
        <v>4</v>
      </c>
      <c r="H2593">
        <v>158</v>
      </c>
      <c r="I2593">
        <v>581000</v>
      </c>
      <c r="J2593">
        <v>27</v>
      </c>
      <c r="K2593">
        <v>180.196</v>
      </c>
      <c r="L2593">
        <v>1874069</v>
      </c>
      <c r="M2593" s="1">
        <v>46233</v>
      </c>
    </row>
    <row r="2594" spans="1:13" x14ac:dyDescent="0.2">
      <c r="A2594" t="s">
        <v>163</v>
      </c>
      <c r="B2594" s="1">
        <v>44985</v>
      </c>
      <c r="C2594" s="1">
        <v>44958</v>
      </c>
      <c r="D2594">
        <v>0</v>
      </c>
      <c r="E2594">
        <v>0</v>
      </c>
      <c r="F2594">
        <v>0</v>
      </c>
      <c r="G2594">
        <v>4</v>
      </c>
      <c r="H2594">
        <v>158</v>
      </c>
      <c r="I2594">
        <v>581000</v>
      </c>
      <c r="J2594">
        <v>27</v>
      </c>
      <c r="K2594">
        <v>180.196</v>
      </c>
      <c r="L2594">
        <v>1874069</v>
      </c>
      <c r="M2594" s="1">
        <v>46233</v>
      </c>
    </row>
    <row r="2595" spans="1:13" x14ac:dyDescent="0.2">
      <c r="A2595" t="s">
        <v>151</v>
      </c>
      <c r="B2595" s="1">
        <v>44286</v>
      </c>
      <c r="C2595" s="1">
        <v>44256</v>
      </c>
      <c r="D2595">
        <v>3</v>
      </c>
      <c r="E2595">
        <v>156.69999999999999</v>
      </c>
      <c r="F2595">
        <v>1189635</v>
      </c>
      <c r="G2595">
        <v>4</v>
      </c>
      <c r="H2595">
        <v>180.38</v>
      </c>
      <c r="I2595">
        <v>1350000</v>
      </c>
      <c r="J2595">
        <v>12</v>
      </c>
      <c r="K2595">
        <v>183.03000000000003</v>
      </c>
      <c r="L2595">
        <v>2128295</v>
      </c>
      <c r="M2595" s="1">
        <v>46233</v>
      </c>
    </row>
    <row r="2596" spans="1:13" x14ac:dyDescent="0.2">
      <c r="A2596" t="s">
        <v>151</v>
      </c>
      <c r="B2596" s="1">
        <v>44316</v>
      </c>
      <c r="C2596" s="1">
        <v>44287</v>
      </c>
      <c r="D2596">
        <v>3</v>
      </c>
      <c r="E2596">
        <v>156.69999999999999</v>
      </c>
      <c r="F2596">
        <v>1189635</v>
      </c>
      <c r="G2596">
        <v>4</v>
      </c>
      <c r="H2596">
        <v>180.38</v>
      </c>
      <c r="I2596">
        <v>1350000</v>
      </c>
      <c r="J2596">
        <v>12</v>
      </c>
      <c r="K2596">
        <v>183.03000000000003</v>
      </c>
      <c r="L2596">
        <v>2128295</v>
      </c>
      <c r="M2596" s="1">
        <v>46233</v>
      </c>
    </row>
    <row r="2597" spans="1:13" x14ac:dyDescent="0.2">
      <c r="A2597" t="s">
        <v>151</v>
      </c>
      <c r="B2597" s="1">
        <v>44408</v>
      </c>
      <c r="C2597" s="1">
        <v>44378</v>
      </c>
      <c r="D2597">
        <v>2</v>
      </c>
      <c r="E2597">
        <v>116.7</v>
      </c>
      <c r="F2597">
        <v>739635</v>
      </c>
      <c r="G2597">
        <v>4</v>
      </c>
      <c r="H2597">
        <v>180.38</v>
      </c>
      <c r="I2597">
        <v>1350000</v>
      </c>
      <c r="J2597">
        <v>13</v>
      </c>
      <c r="K2597">
        <v>223.03</v>
      </c>
      <c r="L2597">
        <v>2578295</v>
      </c>
      <c r="M2597" s="1">
        <v>46233</v>
      </c>
    </row>
    <row r="2598" spans="1:13" x14ac:dyDescent="0.2">
      <c r="A2598" t="s">
        <v>151</v>
      </c>
      <c r="B2598" s="1">
        <v>44377</v>
      </c>
      <c r="C2598" s="1">
        <v>44348</v>
      </c>
      <c r="D2598">
        <v>2</v>
      </c>
      <c r="E2598">
        <v>116.7</v>
      </c>
      <c r="F2598">
        <v>739635</v>
      </c>
      <c r="G2598">
        <v>4</v>
      </c>
      <c r="H2598">
        <v>180.38</v>
      </c>
      <c r="I2598">
        <v>1350000</v>
      </c>
      <c r="J2598">
        <v>13</v>
      </c>
      <c r="K2598">
        <v>223.03</v>
      </c>
      <c r="L2598">
        <v>2578295</v>
      </c>
      <c r="M2598" s="1">
        <v>46233</v>
      </c>
    </row>
    <row r="2599" spans="1:13" x14ac:dyDescent="0.2">
      <c r="A2599" t="s">
        <v>151</v>
      </c>
      <c r="B2599" s="1">
        <v>44347</v>
      </c>
      <c r="C2599" s="1">
        <v>44317</v>
      </c>
      <c r="D2599">
        <v>2</v>
      </c>
      <c r="E2599">
        <v>116.7</v>
      </c>
      <c r="F2599">
        <v>739635</v>
      </c>
      <c r="G2599">
        <v>4</v>
      </c>
      <c r="H2599">
        <v>180.38</v>
      </c>
      <c r="I2599">
        <v>1350000</v>
      </c>
      <c r="J2599">
        <v>13</v>
      </c>
      <c r="K2599">
        <v>223.03</v>
      </c>
      <c r="L2599">
        <v>2578295</v>
      </c>
      <c r="M2599" s="1">
        <v>46233</v>
      </c>
    </row>
    <row r="2600" spans="1:13" x14ac:dyDescent="0.2">
      <c r="A2600" t="s">
        <v>127</v>
      </c>
      <c r="B2600" s="1">
        <v>45869</v>
      </c>
      <c r="C2600" s="1">
        <v>45839</v>
      </c>
      <c r="D2600">
        <v>0</v>
      </c>
      <c r="E2600">
        <v>0</v>
      </c>
      <c r="F2600">
        <v>0</v>
      </c>
      <c r="G2600">
        <v>4</v>
      </c>
      <c r="H2600">
        <v>352.48</v>
      </c>
      <c r="I2600">
        <v>100000</v>
      </c>
      <c r="J2600">
        <v>31</v>
      </c>
      <c r="K2600">
        <v>236.90000000000003</v>
      </c>
      <c r="L2600">
        <v>1593993</v>
      </c>
      <c r="M2600" s="1">
        <v>46233</v>
      </c>
    </row>
    <row r="2601" spans="1:13" x14ac:dyDescent="0.2">
      <c r="A2601" t="s">
        <v>151</v>
      </c>
      <c r="B2601" s="1">
        <v>44592</v>
      </c>
      <c r="C2601" s="1">
        <v>44562</v>
      </c>
      <c r="D2601">
        <v>2</v>
      </c>
      <c r="E2601">
        <v>158.18</v>
      </c>
      <c r="F2601">
        <v>578535</v>
      </c>
      <c r="G2601">
        <v>4</v>
      </c>
      <c r="H2601">
        <v>180.38</v>
      </c>
      <c r="I2601">
        <v>1350000</v>
      </c>
      <c r="J2601">
        <v>14</v>
      </c>
      <c r="K2601">
        <v>263.02999999999997</v>
      </c>
      <c r="L2601">
        <v>3028295</v>
      </c>
      <c r="M2601" s="1">
        <v>46233</v>
      </c>
    </row>
    <row r="2602" spans="1:13" x14ac:dyDescent="0.2">
      <c r="A2602" t="s">
        <v>151</v>
      </c>
      <c r="B2602" s="1">
        <v>44651</v>
      </c>
      <c r="C2602" s="1">
        <v>44621</v>
      </c>
      <c r="D2602">
        <v>3</v>
      </c>
      <c r="E2602">
        <v>234.88</v>
      </c>
      <c r="F2602">
        <v>863985</v>
      </c>
      <c r="G2602">
        <v>4</v>
      </c>
      <c r="H2602">
        <v>180.38</v>
      </c>
      <c r="I2602">
        <v>1350000</v>
      </c>
      <c r="J2602">
        <v>14</v>
      </c>
      <c r="K2602">
        <v>263.02999999999997</v>
      </c>
      <c r="L2602">
        <v>3028295</v>
      </c>
      <c r="M2602" s="1">
        <v>46233</v>
      </c>
    </row>
    <row r="2603" spans="1:13" x14ac:dyDescent="0.2">
      <c r="A2603" t="s">
        <v>151</v>
      </c>
      <c r="B2603" s="1">
        <v>44469</v>
      </c>
      <c r="C2603" s="1">
        <v>44440</v>
      </c>
      <c r="D2603">
        <v>1</v>
      </c>
      <c r="E2603">
        <v>76.7</v>
      </c>
      <c r="F2603">
        <v>289635</v>
      </c>
      <c r="G2603">
        <v>4</v>
      </c>
      <c r="H2603">
        <v>180.38</v>
      </c>
      <c r="I2603">
        <v>1350000</v>
      </c>
      <c r="J2603">
        <v>14</v>
      </c>
      <c r="K2603">
        <v>263.02999999999997</v>
      </c>
      <c r="L2603">
        <v>3028295</v>
      </c>
      <c r="M2603" s="1">
        <v>46233</v>
      </c>
    </row>
    <row r="2604" spans="1:13" x14ac:dyDescent="0.2">
      <c r="A2604" t="s">
        <v>151</v>
      </c>
      <c r="B2604" s="1">
        <v>44530</v>
      </c>
      <c r="C2604" s="1">
        <v>44501</v>
      </c>
      <c r="D2604">
        <v>2</v>
      </c>
      <c r="E2604">
        <v>158.18</v>
      </c>
      <c r="F2604">
        <v>578535</v>
      </c>
      <c r="G2604">
        <v>4</v>
      </c>
      <c r="H2604">
        <v>180.38</v>
      </c>
      <c r="I2604">
        <v>1350000</v>
      </c>
      <c r="J2604">
        <v>14</v>
      </c>
      <c r="K2604">
        <v>263.02999999999997</v>
      </c>
      <c r="L2604">
        <v>3028295</v>
      </c>
      <c r="M2604" s="1">
        <v>46233</v>
      </c>
    </row>
    <row r="2605" spans="1:13" x14ac:dyDescent="0.2">
      <c r="A2605" t="s">
        <v>151</v>
      </c>
      <c r="B2605" s="1">
        <v>44561</v>
      </c>
      <c r="C2605" s="1">
        <v>44531</v>
      </c>
      <c r="D2605">
        <v>2</v>
      </c>
      <c r="E2605">
        <v>158.18</v>
      </c>
      <c r="F2605">
        <v>578535</v>
      </c>
      <c r="G2605">
        <v>4</v>
      </c>
      <c r="H2605">
        <v>180.38</v>
      </c>
      <c r="I2605">
        <v>1350000</v>
      </c>
      <c r="J2605">
        <v>14</v>
      </c>
      <c r="K2605">
        <v>263.02999999999997</v>
      </c>
      <c r="L2605">
        <v>3028295</v>
      </c>
      <c r="M2605" s="1">
        <v>46233</v>
      </c>
    </row>
    <row r="2606" spans="1:13" x14ac:dyDescent="0.2">
      <c r="A2606" t="s">
        <v>151</v>
      </c>
      <c r="B2606" s="1">
        <v>44620</v>
      </c>
      <c r="C2606" s="1">
        <v>44593</v>
      </c>
      <c r="D2606">
        <v>2</v>
      </c>
      <c r="E2606">
        <v>158.18</v>
      </c>
      <c r="F2606">
        <v>578535</v>
      </c>
      <c r="G2606">
        <v>4</v>
      </c>
      <c r="H2606">
        <v>180.38</v>
      </c>
      <c r="I2606">
        <v>1350000</v>
      </c>
      <c r="J2606">
        <v>14</v>
      </c>
      <c r="K2606">
        <v>263.02999999999997</v>
      </c>
      <c r="L2606">
        <v>3028295</v>
      </c>
      <c r="M2606" s="1">
        <v>46233</v>
      </c>
    </row>
    <row r="2607" spans="1:13" x14ac:dyDescent="0.2">
      <c r="A2607" t="s">
        <v>151</v>
      </c>
      <c r="B2607" s="1">
        <v>44500</v>
      </c>
      <c r="C2607" s="1">
        <v>44470</v>
      </c>
      <c r="D2607">
        <v>1</v>
      </c>
      <c r="E2607">
        <v>76.7</v>
      </c>
      <c r="F2607">
        <v>289635</v>
      </c>
      <c r="G2607">
        <v>4</v>
      </c>
      <c r="H2607">
        <v>180.38</v>
      </c>
      <c r="I2607">
        <v>1350000</v>
      </c>
      <c r="J2607">
        <v>14</v>
      </c>
      <c r="K2607">
        <v>263.02999999999997</v>
      </c>
      <c r="L2607">
        <v>3028295</v>
      </c>
      <c r="M2607" s="1">
        <v>46233</v>
      </c>
    </row>
    <row r="2608" spans="1:13" x14ac:dyDescent="0.2">
      <c r="A2608" t="s">
        <v>151</v>
      </c>
      <c r="B2608" s="1">
        <v>44439</v>
      </c>
      <c r="C2608" s="1">
        <v>44409</v>
      </c>
      <c r="D2608">
        <v>1</v>
      </c>
      <c r="E2608">
        <v>76.7</v>
      </c>
      <c r="F2608">
        <v>289635</v>
      </c>
      <c r="G2608">
        <v>4</v>
      </c>
      <c r="H2608">
        <v>180.38</v>
      </c>
      <c r="I2608">
        <v>1350000</v>
      </c>
      <c r="J2608">
        <v>14</v>
      </c>
      <c r="K2608">
        <v>263.02999999999997</v>
      </c>
      <c r="L2608">
        <v>3028295</v>
      </c>
      <c r="M2608" s="1">
        <v>46233</v>
      </c>
    </row>
    <row r="2609" spans="1:13" x14ac:dyDescent="0.2">
      <c r="A2609" t="s">
        <v>165</v>
      </c>
      <c r="B2609" s="1">
        <v>45412</v>
      </c>
      <c r="C2609" s="1">
        <v>45383</v>
      </c>
      <c r="D2609">
        <v>3</v>
      </c>
      <c r="E2609">
        <v>162</v>
      </c>
      <c r="F2609">
        <v>760000</v>
      </c>
      <c r="G2609">
        <v>4</v>
      </c>
      <c r="H2609">
        <v>312</v>
      </c>
      <c r="I2609">
        <v>500000</v>
      </c>
      <c r="J2609">
        <v>9</v>
      </c>
      <c r="K2609">
        <v>271.17</v>
      </c>
      <c r="L2609">
        <v>1233060</v>
      </c>
      <c r="M2609" s="1">
        <v>46233</v>
      </c>
    </row>
    <row r="2610" spans="1:13" x14ac:dyDescent="0.2">
      <c r="A2610" t="s">
        <v>151</v>
      </c>
      <c r="B2610" s="1">
        <v>44895</v>
      </c>
      <c r="C2610" s="1">
        <v>44866</v>
      </c>
      <c r="D2610">
        <v>6</v>
      </c>
      <c r="E2610">
        <v>381.18</v>
      </c>
      <c r="F2610">
        <v>2213850</v>
      </c>
      <c r="G2610">
        <v>4</v>
      </c>
      <c r="H2610">
        <v>294.83</v>
      </c>
      <c r="I2610">
        <v>583825</v>
      </c>
      <c r="J2610">
        <v>15</v>
      </c>
      <c r="K2610">
        <v>339.73</v>
      </c>
      <c r="L2610">
        <v>3317930</v>
      </c>
      <c r="M2610" s="1">
        <v>46233</v>
      </c>
    </row>
    <row r="2611" spans="1:13" x14ac:dyDescent="0.2">
      <c r="A2611" t="s">
        <v>151</v>
      </c>
      <c r="B2611" s="1">
        <v>44926</v>
      </c>
      <c r="C2611" s="1">
        <v>44896</v>
      </c>
      <c r="D2611">
        <v>6</v>
      </c>
      <c r="E2611">
        <v>381.18</v>
      </c>
      <c r="F2611">
        <v>2213850</v>
      </c>
      <c r="G2611">
        <v>4</v>
      </c>
      <c r="H2611">
        <v>294.83</v>
      </c>
      <c r="I2611">
        <v>583825</v>
      </c>
      <c r="J2611">
        <v>15</v>
      </c>
      <c r="K2611">
        <v>339.73</v>
      </c>
      <c r="L2611">
        <v>3317930</v>
      </c>
      <c r="M2611" s="1">
        <v>46233</v>
      </c>
    </row>
    <row r="2612" spans="1:13" x14ac:dyDescent="0.2">
      <c r="A2612" t="s">
        <v>151</v>
      </c>
      <c r="B2612" s="1">
        <v>44865</v>
      </c>
      <c r="C2612" s="1">
        <v>44835</v>
      </c>
      <c r="D2612">
        <v>6</v>
      </c>
      <c r="E2612">
        <v>381.18</v>
      </c>
      <c r="F2612">
        <v>2213850</v>
      </c>
      <c r="G2612">
        <v>4</v>
      </c>
      <c r="H2612">
        <v>294.83</v>
      </c>
      <c r="I2612">
        <v>583825</v>
      </c>
      <c r="J2612">
        <v>15</v>
      </c>
      <c r="K2612">
        <v>339.73</v>
      </c>
      <c r="L2612">
        <v>3317930</v>
      </c>
      <c r="M2612" s="1">
        <v>46233</v>
      </c>
    </row>
    <row r="2613" spans="1:13" x14ac:dyDescent="0.2">
      <c r="A2613" t="s">
        <v>80</v>
      </c>
      <c r="B2613" s="1">
        <v>45504</v>
      </c>
      <c r="C2613" s="1">
        <v>45474</v>
      </c>
      <c r="D2613">
        <v>2</v>
      </c>
      <c r="E2613">
        <v>37.659999999999997</v>
      </c>
      <c r="F2613">
        <v>353000</v>
      </c>
      <c r="G2613">
        <v>4</v>
      </c>
      <c r="H2613">
        <v>339.87</v>
      </c>
      <c r="I2613">
        <v>1483000</v>
      </c>
      <c r="J2613">
        <v>36</v>
      </c>
      <c r="K2613">
        <v>532.89</v>
      </c>
      <c r="L2613">
        <v>6228237</v>
      </c>
      <c r="M2613" s="1">
        <v>46233</v>
      </c>
    </row>
    <row r="2614" spans="1:13" x14ac:dyDescent="0.2">
      <c r="A2614" t="s">
        <v>133</v>
      </c>
      <c r="B2614" s="1">
        <v>44227</v>
      </c>
      <c r="C2614" s="1">
        <v>44197</v>
      </c>
      <c r="D2614">
        <v>7</v>
      </c>
      <c r="E2614">
        <v>288</v>
      </c>
      <c r="F2614">
        <v>1856133</v>
      </c>
      <c r="G2614">
        <v>4</v>
      </c>
      <c r="H2614">
        <v>183.8</v>
      </c>
      <c r="I2614">
        <v>987500</v>
      </c>
      <c r="J2614">
        <v>34</v>
      </c>
      <c r="K2614">
        <v>736.48999999999978</v>
      </c>
      <c r="L2614">
        <v>6948449</v>
      </c>
      <c r="M2614" s="1">
        <v>46233</v>
      </c>
    </row>
    <row r="2615" spans="1:13" x14ac:dyDescent="0.2">
      <c r="A2615" t="s">
        <v>133</v>
      </c>
      <c r="B2615" s="1">
        <v>44255</v>
      </c>
      <c r="C2615" s="1">
        <v>44228</v>
      </c>
      <c r="D2615">
        <v>7</v>
      </c>
      <c r="E2615">
        <v>288</v>
      </c>
      <c r="F2615">
        <v>1856133</v>
      </c>
      <c r="G2615">
        <v>4</v>
      </c>
      <c r="H2615">
        <v>183.8</v>
      </c>
      <c r="I2615">
        <v>987500</v>
      </c>
      <c r="J2615">
        <v>34</v>
      </c>
      <c r="K2615">
        <v>736.48999999999978</v>
      </c>
      <c r="L2615">
        <v>6948449</v>
      </c>
      <c r="M2615" s="1">
        <v>46233</v>
      </c>
    </row>
    <row r="2616" spans="1:13" x14ac:dyDescent="0.2">
      <c r="A2616" t="s">
        <v>133</v>
      </c>
      <c r="B2616" s="1">
        <v>44286</v>
      </c>
      <c r="C2616" s="1">
        <v>44256</v>
      </c>
      <c r="D2616">
        <v>6</v>
      </c>
      <c r="E2616">
        <v>270</v>
      </c>
      <c r="F2616">
        <v>1796133</v>
      </c>
      <c r="G2616">
        <v>4</v>
      </c>
      <c r="H2616">
        <v>183.8</v>
      </c>
      <c r="I2616">
        <v>987500</v>
      </c>
      <c r="J2616">
        <v>36</v>
      </c>
      <c r="K2616">
        <v>755.48999999999978</v>
      </c>
      <c r="L2616">
        <v>7038449</v>
      </c>
      <c r="M2616" s="1">
        <v>46233</v>
      </c>
    </row>
    <row r="2617" spans="1:13" x14ac:dyDescent="0.2">
      <c r="A2617" t="s">
        <v>133</v>
      </c>
      <c r="B2617" s="1">
        <v>44316</v>
      </c>
      <c r="C2617" s="1">
        <v>44287</v>
      </c>
      <c r="D2617">
        <v>5</v>
      </c>
      <c r="E2617">
        <v>216</v>
      </c>
      <c r="F2617">
        <v>1548633</v>
      </c>
      <c r="G2617">
        <v>4</v>
      </c>
      <c r="H2617">
        <v>183.8</v>
      </c>
      <c r="I2617">
        <v>987500</v>
      </c>
      <c r="J2617">
        <v>37</v>
      </c>
      <c r="K2617">
        <v>809.48999999999978</v>
      </c>
      <c r="L2617">
        <v>7285949</v>
      </c>
      <c r="M2617" s="1">
        <v>46233</v>
      </c>
    </row>
    <row r="2618" spans="1:13" x14ac:dyDescent="0.2">
      <c r="A2618" t="s">
        <v>44</v>
      </c>
      <c r="B2618" s="1">
        <v>45169</v>
      </c>
      <c r="C2618" s="1">
        <v>45139</v>
      </c>
      <c r="D2618">
        <v>4</v>
      </c>
      <c r="E2618">
        <v>357</v>
      </c>
      <c r="F2618">
        <v>1240428</v>
      </c>
      <c r="G2618">
        <v>4</v>
      </c>
      <c r="H2618">
        <v>311.27999999999997</v>
      </c>
      <c r="I2618">
        <v>878000</v>
      </c>
      <c r="J2618">
        <v>19</v>
      </c>
      <c r="K2618">
        <v>840.4899999999999</v>
      </c>
      <c r="L2618">
        <v>5352054</v>
      </c>
      <c r="M2618" s="1">
        <v>46233</v>
      </c>
    </row>
    <row r="2619" spans="1:13" x14ac:dyDescent="0.2">
      <c r="A2619" t="s">
        <v>44</v>
      </c>
      <c r="B2619" s="1">
        <v>45260</v>
      </c>
      <c r="C2619" s="1">
        <v>45231</v>
      </c>
      <c r="D2619">
        <v>5</v>
      </c>
      <c r="E2619">
        <v>335.77</v>
      </c>
      <c r="F2619">
        <v>1377300</v>
      </c>
      <c r="G2619">
        <v>4</v>
      </c>
      <c r="H2619">
        <v>311.27999999999997</v>
      </c>
      <c r="I2619">
        <v>878000</v>
      </c>
      <c r="J2619">
        <v>20</v>
      </c>
      <c r="K2619">
        <v>940.4899999999999</v>
      </c>
      <c r="L2619">
        <v>5598382</v>
      </c>
      <c r="M2619" s="1">
        <v>46233</v>
      </c>
    </row>
    <row r="2620" spans="1:13" x14ac:dyDescent="0.2">
      <c r="A2620" t="s">
        <v>44</v>
      </c>
      <c r="B2620" s="1">
        <v>45199</v>
      </c>
      <c r="C2620" s="1">
        <v>45170</v>
      </c>
      <c r="D2620">
        <v>4</v>
      </c>
      <c r="E2620">
        <v>307</v>
      </c>
      <c r="F2620">
        <v>1235800</v>
      </c>
      <c r="G2620">
        <v>4</v>
      </c>
      <c r="H2620">
        <v>311.27999999999997</v>
      </c>
      <c r="I2620">
        <v>878000</v>
      </c>
      <c r="J2620">
        <v>20</v>
      </c>
      <c r="K2620">
        <v>940.4899999999999</v>
      </c>
      <c r="L2620">
        <v>5598382</v>
      </c>
      <c r="M2620" s="1">
        <v>46233</v>
      </c>
    </row>
    <row r="2621" spans="1:13" x14ac:dyDescent="0.2">
      <c r="A2621" t="s">
        <v>44</v>
      </c>
      <c r="B2621" s="1">
        <v>45230</v>
      </c>
      <c r="C2621" s="1">
        <v>45200</v>
      </c>
      <c r="D2621">
        <v>5</v>
      </c>
      <c r="E2621">
        <v>335.77</v>
      </c>
      <c r="F2621">
        <v>1377300</v>
      </c>
      <c r="G2621">
        <v>4</v>
      </c>
      <c r="H2621">
        <v>311.27999999999997</v>
      </c>
      <c r="I2621">
        <v>878000</v>
      </c>
      <c r="J2621">
        <v>20</v>
      </c>
      <c r="K2621">
        <v>940.4899999999999</v>
      </c>
      <c r="L2621">
        <v>5598382</v>
      </c>
      <c r="M2621" s="1">
        <v>46233</v>
      </c>
    </row>
    <row r="2622" spans="1:13" x14ac:dyDescent="0.2">
      <c r="A2622" t="s">
        <v>44</v>
      </c>
      <c r="B2622" s="1">
        <v>45291</v>
      </c>
      <c r="C2622" s="1">
        <v>45261</v>
      </c>
      <c r="D2622">
        <v>5</v>
      </c>
      <c r="E2622">
        <v>335.77</v>
      </c>
      <c r="F2622">
        <v>1377300</v>
      </c>
      <c r="G2622">
        <v>4</v>
      </c>
      <c r="H2622">
        <v>311.27999999999997</v>
      </c>
      <c r="I2622">
        <v>878000</v>
      </c>
      <c r="J2622">
        <v>20</v>
      </c>
      <c r="K2622">
        <v>940.4899999999999</v>
      </c>
      <c r="L2622">
        <v>5598382</v>
      </c>
      <c r="M2622" s="1">
        <v>46233</v>
      </c>
    </row>
    <row r="2623" spans="1:13" x14ac:dyDescent="0.2">
      <c r="A2623" t="s">
        <v>118</v>
      </c>
      <c r="B2623" s="1">
        <v>46173</v>
      </c>
      <c r="C2623" s="1">
        <v>46143</v>
      </c>
      <c r="D2623">
        <v>5</v>
      </c>
      <c r="E2623">
        <v>682</v>
      </c>
      <c r="F2623">
        <v>1427500</v>
      </c>
      <c r="G2623">
        <v>4</v>
      </c>
      <c r="H2623">
        <v>50</v>
      </c>
      <c r="I2623">
        <v>1020972</v>
      </c>
      <c r="J2623">
        <v>25</v>
      </c>
      <c r="K2623">
        <v>1302.1600000000003</v>
      </c>
      <c r="L2623">
        <v>4302432</v>
      </c>
      <c r="M2623" s="1">
        <v>46233</v>
      </c>
    </row>
    <row r="2624" spans="1:13" x14ac:dyDescent="0.2">
      <c r="A2624" t="s">
        <v>39</v>
      </c>
      <c r="B2624" s="1">
        <v>45107</v>
      </c>
      <c r="C2624" s="1">
        <v>45078</v>
      </c>
      <c r="D2624">
        <v>8</v>
      </c>
      <c r="E2624">
        <v>386.28</v>
      </c>
      <c r="F2624">
        <v>2715825</v>
      </c>
      <c r="G2624">
        <v>4</v>
      </c>
      <c r="H2624">
        <v>197.17000000000002</v>
      </c>
      <c r="I2624">
        <v>1352110</v>
      </c>
      <c r="J2624">
        <v>153</v>
      </c>
      <c r="K2624">
        <v>1369.2050000000002</v>
      </c>
      <c r="L2624">
        <v>13054899</v>
      </c>
      <c r="M2624" s="1">
        <v>46233</v>
      </c>
    </row>
    <row r="2625" spans="1:13" x14ac:dyDescent="0.2">
      <c r="A2625" t="s">
        <v>39</v>
      </c>
      <c r="B2625" s="1">
        <v>45138</v>
      </c>
      <c r="C2625" s="1">
        <v>45108</v>
      </c>
      <c r="D2625">
        <v>7</v>
      </c>
      <c r="E2625">
        <v>378</v>
      </c>
      <c r="F2625">
        <v>2640385</v>
      </c>
      <c r="G2625">
        <v>4</v>
      </c>
      <c r="H2625">
        <v>197.17000000000002</v>
      </c>
      <c r="I2625">
        <v>1352110</v>
      </c>
      <c r="J2625">
        <v>155</v>
      </c>
      <c r="K2625">
        <v>1378.4850000000001</v>
      </c>
      <c r="L2625">
        <v>13152339</v>
      </c>
      <c r="M2625" s="1">
        <v>46233</v>
      </c>
    </row>
    <row r="2626" spans="1:13" x14ac:dyDescent="0.2">
      <c r="A2626" t="s">
        <v>36</v>
      </c>
      <c r="B2626" s="1">
        <v>44957</v>
      </c>
      <c r="C2626" s="1">
        <v>44927</v>
      </c>
      <c r="D2626">
        <v>12</v>
      </c>
      <c r="E2626">
        <v>516.88</v>
      </c>
      <c r="F2626">
        <v>2655550</v>
      </c>
      <c r="G2626">
        <v>4</v>
      </c>
      <c r="H2626">
        <v>157.5</v>
      </c>
      <c r="I2626">
        <v>910000</v>
      </c>
      <c r="J2626">
        <v>58</v>
      </c>
      <c r="K2626">
        <v>1992.37</v>
      </c>
      <c r="L2626">
        <v>12502875</v>
      </c>
      <c r="M2626" s="1">
        <v>46233</v>
      </c>
    </row>
    <row r="2627" spans="1:13" x14ac:dyDescent="0.2">
      <c r="A2627" t="s">
        <v>36</v>
      </c>
      <c r="B2627" s="1">
        <v>44985</v>
      </c>
      <c r="C2627" s="1">
        <v>44958</v>
      </c>
      <c r="D2627">
        <v>13</v>
      </c>
      <c r="E2627">
        <v>552.88</v>
      </c>
      <c r="F2627">
        <v>3013550</v>
      </c>
      <c r="G2627">
        <v>4</v>
      </c>
      <c r="H2627">
        <v>157.5</v>
      </c>
      <c r="I2627">
        <v>910000</v>
      </c>
      <c r="J2627">
        <v>58</v>
      </c>
      <c r="K2627">
        <v>1992.37</v>
      </c>
      <c r="L2627">
        <v>12502875</v>
      </c>
      <c r="M2627" s="1">
        <v>46233</v>
      </c>
    </row>
    <row r="2628" spans="1:13" x14ac:dyDescent="0.2">
      <c r="A2628" t="s">
        <v>36</v>
      </c>
      <c r="B2628" s="1">
        <v>45046</v>
      </c>
      <c r="C2628" s="1">
        <v>45017</v>
      </c>
      <c r="D2628">
        <v>13</v>
      </c>
      <c r="E2628">
        <v>539.98</v>
      </c>
      <c r="F2628">
        <v>3071550</v>
      </c>
      <c r="G2628">
        <v>4</v>
      </c>
      <c r="H2628">
        <v>157.5</v>
      </c>
      <c r="I2628">
        <v>910000</v>
      </c>
      <c r="J2628">
        <v>61</v>
      </c>
      <c r="K2628">
        <v>2172.37</v>
      </c>
      <c r="L2628">
        <v>13162875</v>
      </c>
      <c r="M2628" s="1">
        <v>46233</v>
      </c>
    </row>
    <row r="2629" spans="1:13" x14ac:dyDescent="0.2">
      <c r="A2629" t="s">
        <v>36</v>
      </c>
      <c r="B2629" s="1">
        <v>45016</v>
      </c>
      <c r="C2629" s="1">
        <v>44986</v>
      </c>
      <c r="D2629">
        <v>11</v>
      </c>
      <c r="E2629">
        <v>432.88</v>
      </c>
      <c r="F2629">
        <v>2573550</v>
      </c>
      <c r="G2629">
        <v>4</v>
      </c>
      <c r="H2629">
        <v>157.5</v>
      </c>
      <c r="I2629">
        <v>910000</v>
      </c>
      <c r="J2629">
        <v>61</v>
      </c>
      <c r="K2629">
        <v>2172.37</v>
      </c>
      <c r="L2629">
        <v>13162875</v>
      </c>
      <c r="M2629" s="1">
        <v>46233</v>
      </c>
    </row>
    <row r="2630" spans="1:13" x14ac:dyDescent="0.2">
      <c r="A2630" t="s">
        <v>36</v>
      </c>
      <c r="B2630" s="1">
        <v>45077</v>
      </c>
      <c r="C2630" s="1">
        <v>45047</v>
      </c>
      <c r="D2630">
        <v>14</v>
      </c>
      <c r="E2630">
        <v>599.98</v>
      </c>
      <c r="F2630">
        <v>3286550</v>
      </c>
      <c r="G2630">
        <v>4</v>
      </c>
      <c r="H2630">
        <v>157.5</v>
      </c>
      <c r="I2630">
        <v>910000</v>
      </c>
      <c r="J2630">
        <v>61</v>
      </c>
      <c r="K2630">
        <v>2172.37</v>
      </c>
      <c r="L2630">
        <v>13162875</v>
      </c>
      <c r="M2630" s="1">
        <v>46233</v>
      </c>
    </row>
    <row r="2631" spans="1:13" x14ac:dyDescent="0.2">
      <c r="A2631" t="s">
        <v>36</v>
      </c>
      <c r="B2631" s="1">
        <v>45107</v>
      </c>
      <c r="C2631" s="1">
        <v>45078</v>
      </c>
      <c r="D2631">
        <v>13</v>
      </c>
      <c r="E2631">
        <v>570.77</v>
      </c>
      <c r="F2631">
        <v>3016550</v>
      </c>
      <c r="G2631">
        <v>4</v>
      </c>
      <c r="H2631">
        <v>157.5</v>
      </c>
      <c r="I2631">
        <v>910000</v>
      </c>
      <c r="J2631">
        <v>62</v>
      </c>
      <c r="K2631">
        <v>2201.58</v>
      </c>
      <c r="L2631">
        <v>13432875</v>
      </c>
      <c r="M2631" s="1">
        <v>46233</v>
      </c>
    </row>
    <row r="2632" spans="1:13" x14ac:dyDescent="0.2">
      <c r="A2632" t="s">
        <v>278</v>
      </c>
      <c r="B2632" s="1">
        <v>46234</v>
      </c>
      <c r="C2632" s="1">
        <v>46204</v>
      </c>
      <c r="D2632">
        <v>0</v>
      </c>
      <c r="E2632">
        <v>0</v>
      </c>
      <c r="F2632">
        <v>0</v>
      </c>
      <c r="G2632">
        <v>5</v>
      </c>
      <c r="M2632" s="1">
        <v>46233</v>
      </c>
    </row>
    <row r="2633" spans="1:13" x14ac:dyDescent="0.2">
      <c r="A2633" t="s">
        <v>167</v>
      </c>
      <c r="B2633" s="1">
        <v>45688</v>
      </c>
      <c r="C2633" s="1">
        <v>45658</v>
      </c>
      <c r="D2633">
        <v>2</v>
      </c>
      <c r="E2633">
        <v>170</v>
      </c>
      <c r="F2633">
        <v>960000</v>
      </c>
      <c r="G2633">
        <v>5</v>
      </c>
      <c r="H2633">
        <v>0</v>
      </c>
      <c r="I2633">
        <v>0</v>
      </c>
      <c r="J2633">
        <v>2</v>
      </c>
      <c r="K2633">
        <v>3</v>
      </c>
      <c r="L2633">
        <v>79000</v>
      </c>
      <c r="M2633" s="1">
        <v>46233</v>
      </c>
    </row>
    <row r="2634" spans="1:13" x14ac:dyDescent="0.2">
      <c r="A2634" t="s">
        <v>167</v>
      </c>
      <c r="B2634" s="1">
        <v>45838</v>
      </c>
      <c r="C2634" s="1">
        <v>45809</v>
      </c>
      <c r="D2634">
        <v>2</v>
      </c>
      <c r="E2634">
        <v>170</v>
      </c>
      <c r="F2634">
        <v>960000</v>
      </c>
      <c r="G2634">
        <v>5</v>
      </c>
      <c r="H2634">
        <v>0</v>
      </c>
      <c r="I2634">
        <v>0</v>
      </c>
      <c r="J2634">
        <v>2</v>
      </c>
      <c r="K2634">
        <v>3</v>
      </c>
      <c r="L2634">
        <v>79000</v>
      </c>
      <c r="M2634" s="1">
        <v>46233</v>
      </c>
    </row>
    <row r="2635" spans="1:13" x14ac:dyDescent="0.2">
      <c r="A2635" t="s">
        <v>167</v>
      </c>
      <c r="B2635" s="1">
        <v>45777</v>
      </c>
      <c r="C2635" s="1">
        <v>45748</v>
      </c>
      <c r="D2635">
        <v>2</v>
      </c>
      <c r="E2635">
        <v>170</v>
      </c>
      <c r="F2635">
        <v>960000</v>
      </c>
      <c r="G2635">
        <v>5</v>
      </c>
      <c r="H2635">
        <v>0</v>
      </c>
      <c r="I2635">
        <v>0</v>
      </c>
      <c r="J2635">
        <v>2</v>
      </c>
      <c r="K2635">
        <v>3</v>
      </c>
      <c r="L2635">
        <v>79000</v>
      </c>
      <c r="M2635" s="1">
        <v>46233</v>
      </c>
    </row>
    <row r="2636" spans="1:13" x14ac:dyDescent="0.2">
      <c r="A2636" t="s">
        <v>167</v>
      </c>
      <c r="B2636" s="1">
        <v>45869</v>
      </c>
      <c r="C2636" s="1">
        <v>45839</v>
      </c>
      <c r="D2636">
        <v>2</v>
      </c>
      <c r="E2636">
        <v>170</v>
      </c>
      <c r="F2636">
        <v>960000</v>
      </c>
      <c r="G2636">
        <v>5</v>
      </c>
      <c r="H2636">
        <v>0</v>
      </c>
      <c r="I2636">
        <v>0</v>
      </c>
      <c r="J2636">
        <v>2</v>
      </c>
      <c r="K2636">
        <v>3</v>
      </c>
      <c r="L2636">
        <v>79000</v>
      </c>
      <c r="M2636" s="1">
        <v>46233</v>
      </c>
    </row>
    <row r="2637" spans="1:13" x14ac:dyDescent="0.2">
      <c r="A2637" t="s">
        <v>167</v>
      </c>
      <c r="B2637" s="1">
        <v>45716</v>
      </c>
      <c r="C2637" s="1">
        <v>45689</v>
      </c>
      <c r="D2637">
        <v>2</v>
      </c>
      <c r="E2637">
        <v>170</v>
      </c>
      <c r="F2637">
        <v>960000</v>
      </c>
      <c r="G2637">
        <v>5</v>
      </c>
      <c r="H2637">
        <v>0</v>
      </c>
      <c r="I2637">
        <v>0</v>
      </c>
      <c r="J2637">
        <v>2</v>
      </c>
      <c r="K2637">
        <v>3</v>
      </c>
      <c r="L2637">
        <v>79000</v>
      </c>
      <c r="M2637" s="1">
        <v>46233</v>
      </c>
    </row>
    <row r="2638" spans="1:13" x14ac:dyDescent="0.2">
      <c r="A2638" t="s">
        <v>167</v>
      </c>
      <c r="B2638" s="1">
        <v>45900</v>
      </c>
      <c r="C2638" s="1">
        <v>45870</v>
      </c>
      <c r="D2638">
        <v>2</v>
      </c>
      <c r="E2638">
        <v>170</v>
      </c>
      <c r="F2638">
        <v>960000</v>
      </c>
      <c r="G2638">
        <v>5</v>
      </c>
      <c r="H2638">
        <v>0</v>
      </c>
      <c r="I2638">
        <v>0</v>
      </c>
      <c r="J2638">
        <v>2</v>
      </c>
      <c r="K2638">
        <v>3</v>
      </c>
      <c r="L2638">
        <v>79000</v>
      </c>
      <c r="M2638" s="1">
        <v>46233</v>
      </c>
    </row>
    <row r="2639" spans="1:13" x14ac:dyDescent="0.2">
      <c r="A2639" t="s">
        <v>167</v>
      </c>
      <c r="B2639" s="1">
        <v>45747</v>
      </c>
      <c r="C2639" s="1">
        <v>45717</v>
      </c>
      <c r="D2639">
        <v>2</v>
      </c>
      <c r="E2639">
        <v>170</v>
      </c>
      <c r="F2639">
        <v>960000</v>
      </c>
      <c r="G2639">
        <v>5</v>
      </c>
      <c r="H2639">
        <v>0</v>
      </c>
      <c r="I2639">
        <v>0</v>
      </c>
      <c r="J2639">
        <v>2</v>
      </c>
      <c r="K2639">
        <v>3</v>
      </c>
      <c r="L2639">
        <v>79000</v>
      </c>
      <c r="M2639" s="1">
        <v>46233</v>
      </c>
    </row>
    <row r="2640" spans="1:13" x14ac:dyDescent="0.2">
      <c r="A2640" t="s">
        <v>167</v>
      </c>
      <c r="B2640" s="1">
        <v>45808</v>
      </c>
      <c r="C2640" s="1">
        <v>45778</v>
      </c>
      <c r="D2640">
        <v>2</v>
      </c>
      <c r="E2640">
        <v>170</v>
      </c>
      <c r="F2640">
        <v>960000</v>
      </c>
      <c r="G2640">
        <v>5</v>
      </c>
      <c r="H2640">
        <v>0</v>
      </c>
      <c r="I2640">
        <v>0</v>
      </c>
      <c r="J2640">
        <v>2</v>
      </c>
      <c r="K2640">
        <v>3</v>
      </c>
      <c r="L2640">
        <v>79000</v>
      </c>
      <c r="M2640" s="1">
        <v>46233</v>
      </c>
    </row>
    <row r="2641" spans="1:13" x14ac:dyDescent="0.2">
      <c r="A2641" t="s">
        <v>153</v>
      </c>
      <c r="B2641" s="1">
        <v>45535</v>
      </c>
      <c r="C2641" s="1">
        <v>45505</v>
      </c>
      <c r="D2641">
        <v>0</v>
      </c>
      <c r="E2641">
        <v>0</v>
      </c>
      <c r="F2641">
        <v>0</v>
      </c>
      <c r="G2641">
        <v>5</v>
      </c>
      <c r="H2641">
        <v>480</v>
      </c>
      <c r="I2641">
        <v>1425000</v>
      </c>
      <c r="J2641">
        <v>4</v>
      </c>
      <c r="K2641">
        <v>12.8</v>
      </c>
      <c r="L2641">
        <v>70775</v>
      </c>
      <c r="M2641" s="1">
        <v>46233</v>
      </c>
    </row>
    <row r="2642" spans="1:13" x14ac:dyDescent="0.2">
      <c r="A2642" t="s">
        <v>153</v>
      </c>
      <c r="B2642" s="1">
        <v>45565</v>
      </c>
      <c r="C2642" s="1">
        <v>45536</v>
      </c>
      <c r="D2642">
        <v>0</v>
      </c>
      <c r="E2642">
        <v>0</v>
      </c>
      <c r="F2642">
        <v>0</v>
      </c>
      <c r="G2642">
        <v>5</v>
      </c>
      <c r="H2642">
        <v>480</v>
      </c>
      <c r="I2642">
        <v>1425000</v>
      </c>
      <c r="J2642">
        <v>4</v>
      </c>
      <c r="K2642">
        <v>12.8</v>
      </c>
      <c r="L2642">
        <v>70775</v>
      </c>
      <c r="M2642" s="1">
        <v>46233</v>
      </c>
    </row>
    <row r="2643" spans="1:13" x14ac:dyDescent="0.2">
      <c r="A2643" t="s">
        <v>153</v>
      </c>
      <c r="B2643" s="1">
        <v>45657</v>
      </c>
      <c r="C2643" s="1">
        <v>45627</v>
      </c>
      <c r="D2643">
        <v>0</v>
      </c>
      <c r="E2643">
        <v>0</v>
      </c>
      <c r="F2643">
        <v>0</v>
      </c>
      <c r="G2643">
        <v>5</v>
      </c>
      <c r="H2643">
        <v>480</v>
      </c>
      <c r="I2643">
        <v>1425000</v>
      </c>
      <c r="J2643">
        <v>4</v>
      </c>
      <c r="K2643">
        <v>12.8</v>
      </c>
      <c r="L2643">
        <v>70775</v>
      </c>
      <c r="M2643" s="1">
        <v>46233</v>
      </c>
    </row>
    <row r="2644" spans="1:13" x14ac:dyDescent="0.2">
      <c r="A2644" t="s">
        <v>153</v>
      </c>
      <c r="B2644" s="1">
        <v>45688</v>
      </c>
      <c r="C2644" s="1">
        <v>45658</v>
      </c>
      <c r="D2644">
        <v>0</v>
      </c>
      <c r="E2644">
        <v>0</v>
      </c>
      <c r="F2644">
        <v>0</v>
      </c>
      <c r="G2644">
        <v>5</v>
      </c>
      <c r="H2644">
        <v>480</v>
      </c>
      <c r="I2644">
        <v>1425000</v>
      </c>
      <c r="J2644">
        <v>4</v>
      </c>
      <c r="K2644">
        <v>12.8</v>
      </c>
      <c r="L2644">
        <v>70775</v>
      </c>
      <c r="M2644" s="1">
        <v>46233</v>
      </c>
    </row>
    <row r="2645" spans="1:13" x14ac:dyDescent="0.2">
      <c r="A2645" t="s">
        <v>153</v>
      </c>
      <c r="B2645" s="1">
        <v>45504</v>
      </c>
      <c r="C2645" s="1">
        <v>45474</v>
      </c>
      <c r="D2645">
        <v>0</v>
      </c>
      <c r="E2645">
        <v>0</v>
      </c>
      <c r="F2645">
        <v>0</v>
      </c>
      <c r="G2645">
        <v>5</v>
      </c>
      <c r="H2645">
        <v>480</v>
      </c>
      <c r="I2645">
        <v>1425000</v>
      </c>
      <c r="J2645">
        <v>4</v>
      </c>
      <c r="K2645">
        <v>12.8</v>
      </c>
      <c r="L2645">
        <v>70775</v>
      </c>
      <c r="M2645" s="1">
        <v>46233</v>
      </c>
    </row>
    <row r="2646" spans="1:13" x14ac:dyDescent="0.2">
      <c r="A2646" t="s">
        <v>153</v>
      </c>
      <c r="B2646" s="1">
        <v>45596</v>
      </c>
      <c r="C2646" s="1">
        <v>45566</v>
      </c>
      <c r="D2646">
        <v>0</v>
      </c>
      <c r="E2646">
        <v>0</v>
      </c>
      <c r="F2646">
        <v>0</v>
      </c>
      <c r="G2646">
        <v>5</v>
      </c>
      <c r="H2646">
        <v>480</v>
      </c>
      <c r="I2646">
        <v>1425000</v>
      </c>
      <c r="J2646">
        <v>4</v>
      </c>
      <c r="K2646">
        <v>12.8</v>
      </c>
      <c r="L2646">
        <v>70775</v>
      </c>
      <c r="M2646" s="1">
        <v>46233</v>
      </c>
    </row>
    <row r="2647" spans="1:13" x14ac:dyDescent="0.2">
      <c r="A2647" t="s">
        <v>153</v>
      </c>
      <c r="B2647" s="1">
        <v>45716</v>
      </c>
      <c r="C2647" s="1">
        <v>45689</v>
      </c>
      <c r="D2647">
        <v>0</v>
      </c>
      <c r="E2647">
        <v>0</v>
      </c>
      <c r="F2647">
        <v>0</v>
      </c>
      <c r="G2647">
        <v>5</v>
      </c>
      <c r="H2647">
        <v>480</v>
      </c>
      <c r="I2647">
        <v>1425000</v>
      </c>
      <c r="J2647">
        <v>4</v>
      </c>
      <c r="K2647">
        <v>12.8</v>
      </c>
      <c r="L2647">
        <v>70775</v>
      </c>
      <c r="M2647" s="1">
        <v>46233</v>
      </c>
    </row>
    <row r="2648" spans="1:13" x14ac:dyDescent="0.2">
      <c r="A2648" t="s">
        <v>153</v>
      </c>
      <c r="B2648" s="1">
        <v>45747</v>
      </c>
      <c r="C2648" s="1">
        <v>45717</v>
      </c>
      <c r="D2648">
        <v>0</v>
      </c>
      <c r="E2648">
        <v>0</v>
      </c>
      <c r="F2648">
        <v>0</v>
      </c>
      <c r="G2648">
        <v>5</v>
      </c>
      <c r="H2648">
        <v>480</v>
      </c>
      <c r="I2648">
        <v>1425000</v>
      </c>
      <c r="J2648">
        <v>4</v>
      </c>
      <c r="K2648">
        <v>12.8</v>
      </c>
      <c r="L2648">
        <v>70775</v>
      </c>
      <c r="M2648" s="1">
        <v>46233</v>
      </c>
    </row>
    <row r="2649" spans="1:13" x14ac:dyDescent="0.2">
      <c r="A2649" t="s">
        <v>153</v>
      </c>
      <c r="B2649" s="1">
        <v>45626</v>
      </c>
      <c r="C2649" s="1">
        <v>45597</v>
      </c>
      <c r="D2649">
        <v>0</v>
      </c>
      <c r="E2649">
        <v>0</v>
      </c>
      <c r="F2649">
        <v>0</v>
      </c>
      <c r="G2649">
        <v>5</v>
      </c>
      <c r="H2649">
        <v>480</v>
      </c>
      <c r="I2649">
        <v>1425000</v>
      </c>
      <c r="J2649">
        <v>4</v>
      </c>
      <c r="K2649">
        <v>12.8</v>
      </c>
      <c r="L2649">
        <v>70775</v>
      </c>
      <c r="M2649" s="1">
        <v>46233</v>
      </c>
    </row>
    <row r="2650" spans="1:13" x14ac:dyDescent="0.2">
      <c r="A2650" t="s">
        <v>100</v>
      </c>
      <c r="B2650" s="1">
        <v>46053</v>
      </c>
      <c r="C2650" s="1">
        <v>46023</v>
      </c>
      <c r="D2650">
        <v>12</v>
      </c>
      <c r="E2650">
        <v>716</v>
      </c>
      <c r="F2650">
        <v>2790242</v>
      </c>
      <c r="G2650">
        <v>5</v>
      </c>
      <c r="H2650">
        <v>336</v>
      </c>
      <c r="I2650">
        <v>938724</v>
      </c>
      <c r="J2650">
        <v>7</v>
      </c>
      <c r="K2650">
        <v>22.05</v>
      </c>
      <c r="L2650">
        <v>287446</v>
      </c>
      <c r="M2650" s="1">
        <v>46233</v>
      </c>
    </row>
    <row r="2651" spans="1:13" x14ac:dyDescent="0.2">
      <c r="A2651" t="s">
        <v>100</v>
      </c>
      <c r="B2651" s="1">
        <v>46022</v>
      </c>
      <c r="C2651" s="1">
        <v>45992</v>
      </c>
      <c r="D2651">
        <v>12</v>
      </c>
      <c r="E2651">
        <v>716</v>
      </c>
      <c r="F2651">
        <v>2790242</v>
      </c>
      <c r="G2651">
        <v>5</v>
      </c>
      <c r="H2651">
        <v>336</v>
      </c>
      <c r="I2651">
        <v>938724</v>
      </c>
      <c r="J2651">
        <v>7</v>
      </c>
      <c r="K2651">
        <v>22.05</v>
      </c>
      <c r="L2651">
        <v>287446</v>
      </c>
      <c r="M2651" s="1">
        <v>46233</v>
      </c>
    </row>
    <row r="2652" spans="1:13" x14ac:dyDescent="0.2">
      <c r="A2652" t="s">
        <v>147</v>
      </c>
      <c r="B2652" s="1">
        <v>45199</v>
      </c>
      <c r="C2652" s="1">
        <v>45170</v>
      </c>
      <c r="D2652">
        <v>4</v>
      </c>
      <c r="E2652">
        <v>159</v>
      </c>
      <c r="F2652">
        <v>874645</v>
      </c>
      <c r="G2652">
        <v>5</v>
      </c>
      <c r="H2652">
        <v>432</v>
      </c>
      <c r="I2652">
        <v>1390000</v>
      </c>
      <c r="J2652">
        <v>20</v>
      </c>
      <c r="K2652">
        <v>160.32999999999998</v>
      </c>
      <c r="L2652">
        <v>1912641</v>
      </c>
      <c r="M2652" s="1">
        <v>46233</v>
      </c>
    </row>
    <row r="2653" spans="1:13" x14ac:dyDescent="0.2">
      <c r="A2653" t="s">
        <v>147</v>
      </c>
      <c r="B2653" s="1">
        <v>45260</v>
      </c>
      <c r="C2653" s="1">
        <v>45231</v>
      </c>
      <c r="D2653">
        <v>4</v>
      </c>
      <c r="E2653">
        <v>159</v>
      </c>
      <c r="F2653">
        <v>874645</v>
      </c>
      <c r="G2653">
        <v>5</v>
      </c>
      <c r="H2653">
        <v>432</v>
      </c>
      <c r="I2653">
        <v>1390000</v>
      </c>
      <c r="J2653">
        <v>20</v>
      </c>
      <c r="K2653">
        <v>160.32999999999998</v>
      </c>
      <c r="L2653">
        <v>1912641</v>
      </c>
      <c r="M2653" s="1">
        <v>46233</v>
      </c>
    </row>
    <row r="2654" spans="1:13" x14ac:dyDescent="0.2">
      <c r="A2654" t="s">
        <v>147</v>
      </c>
      <c r="B2654" s="1">
        <v>45291</v>
      </c>
      <c r="C2654" s="1">
        <v>45261</v>
      </c>
      <c r="D2654">
        <v>4</v>
      </c>
      <c r="E2654">
        <v>159</v>
      </c>
      <c r="F2654">
        <v>874645</v>
      </c>
      <c r="G2654">
        <v>5</v>
      </c>
      <c r="H2654">
        <v>432</v>
      </c>
      <c r="I2654">
        <v>1390000</v>
      </c>
      <c r="J2654">
        <v>20</v>
      </c>
      <c r="K2654">
        <v>160.32999999999998</v>
      </c>
      <c r="L2654">
        <v>1912641</v>
      </c>
      <c r="M2654" s="1">
        <v>46233</v>
      </c>
    </row>
    <row r="2655" spans="1:13" x14ac:dyDescent="0.2">
      <c r="A2655" t="s">
        <v>147</v>
      </c>
      <c r="B2655" s="1">
        <v>45230</v>
      </c>
      <c r="C2655" s="1">
        <v>45200</v>
      </c>
      <c r="D2655">
        <v>4</v>
      </c>
      <c r="E2655">
        <v>159</v>
      </c>
      <c r="F2655">
        <v>874645</v>
      </c>
      <c r="G2655">
        <v>5</v>
      </c>
      <c r="H2655">
        <v>432</v>
      </c>
      <c r="I2655">
        <v>1390000</v>
      </c>
      <c r="J2655">
        <v>20</v>
      </c>
      <c r="K2655">
        <v>160.32999999999998</v>
      </c>
      <c r="L2655">
        <v>1912641</v>
      </c>
      <c r="M2655" s="1">
        <v>46233</v>
      </c>
    </row>
    <row r="2656" spans="1:13" x14ac:dyDescent="0.2">
      <c r="A2656" t="s">
        <v>165</v>
      </c>
      <c r="B2656" s="1">
        <v>45382</v>
      </c>
      <c r="C2656" s="1">
        <v>45352</v>
      </c>
      <c r="D2656">
        <v>2</v>
      </c>
      <c r="E2656">
        <v>108</v>
      </c>
      <c r="F2656">
        <v>500000</v>
      </c>
      <c r="G2656">
        <v>5</v>
      </c>
      <c r="H2656">
        <v>366</v>
      </c>
      <c r="I2656">
        <v>760000</v>
      </c>
      <c r="J2656">
        <v>9</v>
      </c>
      <c r="K2656">
        <v>271.17</v>
      </c>
      <c r="L2656">
        <v>1233060</v>
      </c>
      <c r="M2656" s="1">
        <v>46233</v>
      </c>
    </row>
    <row r="2657" spans="1:13" x14ac:dyDescent="0.2">
      <c r="A2657" t="s">
        <v>165</v>
      </c>
      <c r="B2657" s="1">
        <v>45351</v>
      </c>
      <c r="C2657" s="1">
        <v>45323</v>
      </c>
      <c r="D2657">
        <v>2</v>
      </c>
      <c r="E2657">
        <v>108</v>
      </c>
      <c r="F2657">
        <v>500000</v>
      </c>
      <c r="G2657">
        <v>5</v>
      </c>
      <c r="H2657">
        <v>366</v>
      </c>
      <c r="I2657">
        <v>760000</v>
      </c>
      <c r="J2657">
        <v>9</v>
      </c>
      <c r="K2657">
        <v>271.17</v>
      </c>
      <c r="L2657">
        <v>1233060</v>
      </c>
      <c r="M2657" s="1">
        <v>46233</v>
      </c>
    </row>
    <row r="2658" spans="1:13" x14ac:dyDescent="0.2">
      <c r="A2658" t="s">
        <v>165</v>
      </c>
      <c r="B2658" s="1">
        <v>45322</v>
      </c>
      <c r="C2658" s="1">
        <v>45292</v>
      </c>
      <c r="D2658">
        <v>2</v>
      </c>
      <c r="E2658">
        <v>108</v>
      </c>
      <c r="F2658">
        <v>500000</v>
      </c>
      <c r="G2658">
        <v>5</v>
      </c>
      <c r="H2658">
        <v>366</v>
      </c>
      <c r="I2658">
        <v>760000</v>
      </c>
      <c r="J2658">
        <v>9</v>
      </c>
      <c r="K2658">
        <v>271.17</v>
      </c>
      <c r="L2658">
        <v>1233060</v>
      </c>
      <c r="M2658" s="1">
        <v>46233</v>
      </c>
    </row>
    <row r="2659" spans="1:13" x14ac:dyDescent="0.2">
      <c r="A2659" t="s">
        <v>151</v>
      </c>
      <c r="B2659" s="1">
        <v>44834</v>
      </c>
      <c r="C2659" s="1">
        <v>44805</v>
      </c>
      <c r="D2659">
        <v>5</v>
      </c>
      <c r="E2659">
        <v>336.18</v>
      </c>
      <c r="F2659">
        <v>1763850</v>
      </c>
      <c r="G2659">
        <v>5</v>
      </c>
      <c r="H2659">
        <v>339.83</v>
      </c>
      <c r="I2659">
        <v>1033825</v>
      </c>
      <c r="J2659">
        <v>15</v>
      </c>
      <c r="K2659">
        <v>339.73</v>
      </c>
      <c r="L2659">
        <v>3317930</v>
      </c>
      <c r="M2659" s="1">
        <v>46233</v>
      </c>
    </row>
    <row r="2660" spans="1:13" x14ac:dyDescent="0.2">
      <c r="A2660" t="s">
        <v>80</v>
      </c>
      <c r="B2660" s="1">
        <v>45808</v>
      </c>
      <c r="C2660" s="1">
        <v>45778</v>
      </c>
      <c r="D2660">
        <v>3</v>
      </c>
      <c r="E2660">
        <v>104.87</v>
      </c>
      <c r="F2660">
        <v>413000</v>
      </c>
      <c r="G2660">
        <v>5</v>
      </c>
      <c r="H2660">
        <v>565</v>
      </c>
      <c r="I2660">
        <v>1600100</v>
      </c>
      <c r="J2660">
        <v>37</v>
      </c>
      <c r="K2660">
        <v>555.55000000000007</v>
      </c>
      <c r="L2660">
        <v>6443237</v>
      </c>
      <c r="M2660" s="1">
        <v>46233</v>
      </c>
    </row>
    <row r="2661" spans="1:13" x14ac:dyDescent="0.2">
      <c r="A2661" t="s">
        <v>80</v>
      </c>
      <c r="B2661" s="1">
        <v>45747</v>
      </c>
      <c r="C2661" s="1">
        <v>45717</v>
      </c>
      <c r="D2661">
        <v>3</v>
      </c>
      <c r="E2661">
        <v>104.87</v>
      </c>
      <c r="F2661">
        <v>413000</v>
      </c>
      <c r="G2661">
        <v>5</v>
      </c>
      <c r="H2661">
        <v>565</v>
      </c>
      <c r="I2661">
        <v>1600100</v>
      </c>
      <c r="J2661">
        <v>37</v>
      </c>
      <c r="K2661">
        <v>555.55000000000007</v>
      </c>
      <c r="L2661">
        <v>6443237</v>
      </c>
      <c r="M2661" s="1">
        <v>46233</v>
      </c>
    </row>
    <row r="2662" spans="1:13" x14ac:dyDescent="0.2">
      <c r="A2662" t="s">
        <v>80</v>
      </c>
      <c r="B2662" s="1">
        <v>45777</v>
      </c>
      <c r="C2662" s="1">
        <v>45748</v>
      </c>
      <c r="D2662">
        <v>3</v>
      </c>
      <c r="E2662">
        <v>104.87</v>
      </c>
      <c r="F2662">
        <v>413000</v>
      </c>
      <c r="G2662">
        <v>5</v>
      </c>
      <c r="H2662">
        <v>565</v>
      </c>
      <c r="I2662">
        <v>1600100</v>
      </c>
      <c r="J2662">
        <v>37</v>
      </c>
      <c r="K2662">
        <v>555.55000000000007</v>
      </c>
      <c r="L2662">
        <v>6443237</v>
      </c>
      <c r="M2662" s="1">
        <v>46233</v>
      </c>
    </row>
    <row r="2663" spans="1:13" x14ac:dyDescent="0.2">
      <c r="A2663" t="s">
        <v>80</v>
      </c>
      <c r="B2663" s="1">
        <v>45716</v>
      </c>
      <c r="C2663" s="1">
        <v>45689</v>
      </c>
      <c r="D2663">
        <v>3</v>
      </c>
      <c r="E2663">
        <v>104.87</v>
      </c>
      <c r="F2663">
        <v>413000</v>
      </c>
      <c r="G2663">
        <v>5</v>
      </c>
      <c r="H2663">
        <v>565</v>
      </c>
      <c r="I2663">
        <v>1600100</v>
      </c>
      <c r="J2663">
        <v>37</v>
      </c>
      <c r="K2663">
        <v>555.55000000000007</v>
      </c>
      <c r="L2663">
        <v>6443237</v>
      </c>
      <c r="M2663" s="1">
        <v>46233</v>
      </c>
    </row>
    <row r="2664" spans="1:13" x14ac:dyDescent="0.2">
      <c r="A2664" t="s">
        <v>80</v>
      </c>
      <c r="B2664" s="1">
        <v>45565</v>
      </c>
      <c r="C2664" s="1">
        <v>45536</v>
      </c>
      <c r="D2664">
        <v>1</v>
      </c>
      <c r="E2664">
        <v>15</v>
      </c>
      <c r="F2664">
        <v>138000</v>
      </c>
      <c r="G2664">
        <v>5</v>
      </c>
      <c r="H2664">
        <v>404.87</v>
      </c>
      <c r="I2664">
        <v>1483000</v>
      </c>
      <c r="J2664">
        <v>37</v>
      </c>
      <c r="K2664">
        <v>555.55000000000007</v>
      </c>
      <c r="L2664">
        <v>6443237</v>
      </c>
      <c r="M2664" s="1">
        <v>46233</v>
      </c>
    </row>
    <row r="2665" spans="1:13" x14ac:dyDescent="0.2">
      <c r="A2665" t="s">
        <v>80</v>
      </c>
      <c r="B2665" s="1">
        <v>45535</v>
      </c>
      <c r="C2665" s="1">
        <v>45505</v>
      </c>
      <c r="D2665">
        <v>1</v>
      </c>
      <c r="E2665">
        <v>15</v>
      </c>
      <c r="F2665">
        <v>138000</v>
      </c>
      <c r="G2665">
        <v>5</v>
      </c>
      <c r="H2665">
        <v>404.87</v>
      </c>
      <c r="I2665">
        <v>1483000</v>
      </c>
      <c r="J2665">
        <v>37</v>
      </c>
      <c r="K2665">
        <v>555.55000000000007</v>
      </c>
      <c r="L2665">
        <v>6443237</v>
      </c>
      <c r="M2665" s="1">
        <v>46233</v>
      </c>
    </row>
    <row r="2666" spans="1:13" x14ac:dyDescent="0.2">
      <c r="A2666" t="s">
        <v>46</v>
      </c>
      <c r="B2666" s="1">
        <v>44561</v>
      </c>
      <c r="C2666" s="1">
        <v>44531</v>
      </c>
      <c r="D2666">
        <v>5</v>
      </c>
      <c r="E2666">
        <v>190</v>
      </c>
      <c r="F2666">
        <v>1114000</v>
      </c>
      <c r="G2666">
        <v>5</v>
      </c>
      <c r="H2666">
        <v>210</v>
      </c>
      <c r="I2666">
        <v>1109134</v>
      </c>
      <c r="J2666">
        <v>56</v>
      </c>
      <c r="K2666">
        <v>1040.8</v>
      </c>
      <c r="L2666">
        <v>9120934</v>
      </c>
      <c r="M2666" s="1">
        <v>46233</v>
      </c>
    </row>
    <row r="2667" spans="1:13" x14ac:dyDescent="0.2">
      <c r="A2667" t="s">
        <v>46</v>
      </c>
      <c r="B2667" s="1">
        <v>44592</v>
      </c>
      <c r="C2667" s="1">
        <v>44562</v>
      </c>
      <c r="D2667">
        <v>5</v>
      </c>
      <c r="E2667">
        <v>190</v>
      </c>
      <c r="F2667">
        <v>1114000</v>
      </c>
      <c r="G2667">
        <v>5</v>
      </c>
      <c r="H2667">
        <v>210</v>
      </c>
      <c r="I2667">
        <v>1109134</v>
      </c>
      <c r="J2667">
        <v>57</v>
      </c>
      <c r="K2667">
        <v>1041.3999999999999</v>
      </c>
      <c r="L2667">
        <v>9120934</v>
      </c>
      <c r="M2667" s="1">
        <v>46233</v>
      </c>
    </row>
    <row r="2668" spans="1:13" x14ac:dyDescent="0.2">
      <c r="A2668" t="s">
        <v>46</v>
      </c>
      <c r="B2668" s="1">
        <v>44620</v>
      </c>
      <c r="C2668" s="1">
        <v>44593</v>
      </c>
      <c r="D2668">
        <v>4</v>
      </c>
      <c r="E2668">
        <v>148</v>
      </c>
      <c r="F2668">
        <v>988000</v>
      </c>
      <c r="G2668">
        <v>5</v>
      </c>
      <c r="H2668">
        <v>210</v>
      </c>
      <c r="I2668">
        <v>1109134</v>
      </c>
      <c r="J2668">
        <v>58</v>
      </c>
      <c r="K2668">
        <v>1083.4000000000001</v>
      </c>
      <c r="L2668">
        <v>9246934</v>
      </c>
      <c r="M2668" s="1">
        <v>46233</v>
      </c>
    </row>
    <row r="2669" spans="1:13" x14ac:dyDescent="0.2">
      <c r="A2669" t="s">
        <v>46</v>
      </c>
      <c r="B2669" s="1">
        <v>44651</v>
      </c>
      <c r="C2669" s="1">
        <v>44621</v>
      </c>
      <c r="D2669">
        <v>5</v>
      </c>
      <c r="E2669">
        <v>193</v>
      </c>
      <c r="F2669">
        <v>1468000</v>
      </c>
      <c r="G2669">
        <v>5</v>
      </c>
      <c r="H2669">
        <v>210</v>
      </c>
      <c r="I2669">
        <v>1109134</v>
      </c>
      <c r="J2669">
        <v>58</v>
      </c>
      <c r="K2669">
        <v>1083.4000000000001</v>
      </c>
      <c r="L2669">
        <v>9246934</v>
      </c>
      <c r="M2669" s="1">
        <v>46233</v>
      </c>
    </row>
    <row r="2670" spans="1:13" x14ac:dyDescent="0.2">
      <c r="A2670" t="s">
        <v>46</v>
      </c>
      <c r="B2670" s="1">
        <v>44773</v>
      </c>
      <c r="C2670" s="1">
        <v>44743</v>
      </c>
      <c r="D2670">
        <v>9</v>
      </c>
      <c r="E2670">
        <v>329.13</v>
      </c>
      <c r="F2670">
        <v>2816368</v>
      </c>
      <c r="G2670">
        <v>5</v>
      </c>
      <c r="H2670">
        <v>210</v>
      </c>
      <c r="I2670">
        <v>1109134</v>
      </c>
      <c r="J2670">
        <v>59</v>
      </c>
      <c r="K2670">
        <v>1101.4000000000001</v>
      </c>
      <c r="L2670">
        <v>9354434</v>
      </c>
      <c r="M2670" s="1">
        <v>46233</v>
      </c>
    </row>
    <row r="2671" spans="1:13" x14ac:dyDescent="0.2">
      <c r="A2671" t="s">
        <v>46</v>
      </c>
      <c r="B2671" s="1">
        <v>44804</v>
      </c>
      <c r="C2671" s="1">
        <v>44774</v>
      </c>
      <c r="D2671">
        <v>9</v>
      </c>
      <c r="E2671">
        <v>329.13</v>
      </c>
      <c r="F2671">
        <v>2816368</v>
      </c>
      <c r="G2671">
        <v>5</v>
      </c>
      <c r="H2671">
        <v>210</v>
      </c>
      <c r="I2671">
        <v>1109134</v>
      </c>
      <c r="J2671">
        <v>59</v>
      </c>
      <c r="K2671">
        <v>1101.4000000000001</v>
      </c>
      <c r="L2671">
        <v>9354434</v>
      </c>
      <c r="M2671" s="1">
        <v>46233</v>
      </c>
    </row>
    <row r="2672" spans="1:13" x14ac:dyDescent="0.2">
      <c r="A2672" t="s">
        <v>46</v>
      </c>
      <c r="B2672" s="1">
        <v>44834</v>
      </c>
      <c r="C2672" s="1">
        <v>44805</v>
      </c>
      <c r="D2672">
        <v>9</v>
      </c>
      <c r="E2672">
        <v>329.13</v>
      </c>
      <c r="F2672">
        <v>2816368</v>
      </c>
      <c r="G2672">
        <v>5</v>
      </c>
      <c r="H2672">
        <v>210</v>
      </c>
      <c r="I2672">
        <v>1109134</v>
      </c>
      <c r="J2672">
        <v>59</v>
      </c>
      <c r="K2672">
        <v>1101.4000000000001</v>
      </c>
      <c r="L2672">
        <v>9354434</v>
      </c>
      <c r="M2672" s="1">
        <v>46233</v>
      </c>
    </row>
    <row r="2673" spans="1:13" x14ac:dyDescent="0.2">
      <c r="A2673" t="s">
        <v>46</v>
      </c>
      <c r="B2673" s="1">
        <v>44712</v>
      </c>
      <c r="C2673" s="1">
        <v>44682</v>
      </c>
      <c r="D2673">
        <v>7</v>
      </c>
      <c r="E2673">
        <v>283</v>
      </c>
      <c r="F2673">
        <v>2428000</v>
      </c>
      <c r="G2673">
        <v>5</v>
      </c>
      <c r="H2673">
        <v>210</v>
      </c>
      <c r="I2673">
        <v>1109134</v>
      </c>
      <c r="J2673">
        <v>59</v>
      </c>
      <c r="K2673">
        <v>1101.4000000000001</v>
      </c>
      <c r="L2673">
        <v>9354434</v>
      </c>
      <c r="M2673" s="1">
        <v>46233</v>
      </c>
    </row>
    <row r="2674" spans="1:13" x14ac:dyDescent="0.2">
      <c r="A2674" t="s">
        <v>46</v>
      </c>
      <c r="B2674" s="1">
        <v>44742</v>
      </c>
      <c r="C2674" s="1">
        <v>44713</v>
      </c>
      <c r="D2674">
        <v>7</v>
      </c>
      <c r="E2674">
        <v>283</v>
      </c>
      <c r="F2674">
        <v>2428000</v>
      </c>
      <c r="G2674">
        <v>5</v>
      </c>
      <c r="H2674">
        <v>210</v>
      </c>
      <c r="I2674">
        <v>1109134</v>
      </c>
      <c r="J2674">
        <v>59</v>
      </c>
      <c r="K2674">
        <v>1101.4000000000001</v>
      </c>
      <c r="L2674">
        <v>9354434</v>
      </c>
      <c r="M2674" s="1">
        <v>46233</v>
      </c>
    </row>
    <row r="2675" spans="1:13" x14ac:dyDescent="0.2">
      <c r="A2675" t="s">
        <v>46</v>
      </c>
      <c r="B2675" s="1">
        <v>44926</v>
      </c>
      <c r="C2675" s="1">
        <v>44896</v>
      </c>
      <c r="D2675">
        <v>8</v>
      </c>
      <c r="E2675">
        <v>293.13</v>
      </c>
      <c r="F2675">
        <v>2596368</v>
      </c>
      <c r="G2675">
        <v>5</v>
      </c>
      <c r="H2675">
        <v>210</v>
      </c>
      <c r="I2675">
        <v>1109134</v>
      </c>
      <c r="J2675">
        <v>60</v>
      </c>
      <c r="K2675">
        <v>1137.4000000000001</v>
      </c>
      <c r="L2675">
        <v>9574434</v>
      </c>
      <c r="M2675" s="1">
        <v>46233</v>
      </c>
    </row>
    <row r="2676" spans="1:13" x14ac:dyDescent="0.2">
      <c r="A2676" t="s">
        <v>46</v>
      </c>
      <c r="B2676" s="1">
        <v>44895</v>
      </c>
      <c r="C2676" s="1">
        <v>44866</v>
      </c>
      <c r="D2676">
        <v>8</v>
      </c>
      <c r="E2676">
        <v>293.13</v>
      </c>
      <c r="F2676">
        <v>2596368</v>
      </c>
      <c r="G2676">
        <v>5</v>
      </c>
      <c r="H2676">
        <v>210</v>
      </c>
      <c r="I2676">
        <v>1109134</v>
      </c>
      <c r="J2676">
        <v>60</v>
      </c>
      <c r="K2676">
        <v>1137.4000000000001</v>
      </c>
      <c r="L2676">
        <v>9574434</v>
      </c>
      <c r="M2676" s="1">
        <v>46233</v>
      </c>
    </row>
    <row r="2677" spans="1:13" x14ac:dyDescent="0.2">
      <c r="A2677" t="s">
        <v>46</v>
      </c>
      <c r="B2677" s="1">
        <v>44865</v>
      </c>
      <c r="C2677" s="1">
        <v>44835</v>
      </c>
      <c r="D2677">
        <v>8</v>
      </c>
      <c r="E2677">
        <v>293.13</v>
      </c>
      <c r="F2677">
        <v>2596368</v>
      </c>
      <c r="G2677">
        <v>5</v>
      </c>
      <c r="H2677">
        <v>210</v>
      </c>
      <c r="I2677">
        <v>1109134</v>
      </c>
      <c r="J2677">
        <v>60</v>
      </c>
      <c r="K2677">
        <v>1137.4000000000001</v>
      </c>
      <c r="L2677">
        <v>9574434</v>
      </c>
      <c r="M2677" s="1">
        <v>46233</v>
      </c>
    </row>
    <row r="2678" spans="1:13" x14ac:dyDescent="0.2">
      <c r="A2678" t="s">
        <v>46</v>
      </c>
      <c r="B2678" s="1">
        <v>44957</v>
      </c>
      <c r="C2678" s="1">
        <v>44927</v>
      </c>
      <c r="D2678">
        <v>6</v>
      </c>
      <c r="E2678">
        <v>216.13</v>
      </c>
      <c r="F2678">
        <v>1890368</v>
      </c>
      <c r="G2678">
        <v>5</v>
      </c>
      <c r="H2678">
        <v>210</v>
      </c>
      <c r="I2678">
        <v>1109134</v>
      </c>
      <c r="J2678">
        <v>63</v>
      </c>
      <c r="K2678">
        <v>1221.4000000000001</v>
      </c>
      <c r="L2678">
        <v>10320434</v>
      </c>
      <c r="M2678" s="1">
        <v>46233</v>
      </c>
    </row>
    <row r="2679" spans="1:13" x14ac:dyDescent="0.2">
      <c r="A2679" t="s">
        <v>39</v>
      </c>
      <c r="B2679" s="1">
        <v>44681</v>
      </c>
      <c r="C2679" s="1">
        <v>44652</v>
      </c>
      <c r="D2679">
        <v>6</v>
      </c>
      <c r="E2679">
        <v>264.27999999999997</v>
      </c>
      <c r="F2679">
        <v>1798880</v>
      </c>
      <c r="G2679">
        <v>5</v>
      </c>
      <c r="H2679">
        <v>228.20000000000002</v>
      </c>
      <c r="I2679">
        <v>1631950</v>
      </c>
      <c r="J2679">
        <v>149</v>
      </c>
      <c r="K2679">
        <v>1296.675</v>
      </c>
      <c r="L2679">
        <v>12475139</v>
      </c>
      <c r="M2679" s="1">
        <v>46233</v>
      </c>
    </row>
    <row r="2680" spans="1:13" x14ac:dyDescent="0.2">
      <c r="A2680" t="s">
        <v>39</v>
      </c>
      <c r="B2680" s="1">
        <v>44712</v>
      </c>
      <c r="C2680" s="1">
        <v>44682</v>
      </c>
      <c r="D2680">
        <v>6</v>
      </c>
      <c r="E2680">
        <v>264.27999999999997</v>
      </c>
      <c r="F2680">
        <v>1798880</v>
      </c>
      <c r="G2680">
        <v>5</v>
      </c>
      <c r="H2680">
        <v>228.20000000000002</v>
      </c>
      <c r="I2680">
        <v>1631950</v>
      </c>
      <c r="J2680">
        <v>149</v>
      </c>
      <c r="K2680">
        <v>1296.675</v>
      </c>
      <c r="L2680">
        <v>12475139</v>
      </c>
      <c r="M2680" s="1">
        <v>46233</v>
      </c>
    </row>
    <row r="2681" spans="1:13" x14ac:dyDescent="0.2">
      <c r="A2681" t="s">
        <v>39</v>
      </c>
      <c r="B2681" s="1">
        <v>44865</v>
      </c>
      <c r="C2681" s="1">
        <v>44835</v>
      </c>
      <c r="D2681">
        <v>6</v>
      </c>
      <c r="E2681">
        <v>264.27999999999997</v>
      </c>
      <c r="F2681">
        <v>1798880</v>
      </c>
      <c r="G2681">
        <v>5</v>
      </c>
      <c r="H2681">
        <v>228.20000000000002</v>
      </c>
      <c r="I2681">
        <v>1631950</v>
      </c>
      <c r="J2681">
        <v>150</v>
      </c>
      <c r="K2681">
        <v>1328.675</v>
      </c>
      <c r="L2681">
        <v>12715139</v>
      </c>
      <c r="M2681" s="1">
        <v>46233</v>
      </c>
    </row>
    <row r="2682" spans="1:13" x14ac:dyDescent="0.2">
      <c r="A2682" t="s">
        <v>39</v>
      </c>
      <c r="B2682" s="1">
        <v>44742</v>
      </c>
      <c r="C2682" s="1">
        <v>44713</v>
      </c>
      <c r="D2682">
        <v>6</v>
      </c>
      <c r="E2682">
        <v>264.27999999999997</v>
      </c>
      <c r="F2682">
        <v>1798880</v>
      </c>
      <c r="G2682">
        <v>5</v>
      </c>
      <c r="H2682">
        <v>228.20000000000002</v>
      </c>
      <c r="I2682">
        <v>1631950</v>
      </c>
      <c r="J2682">
        <v>150</v>
      </c>
      <c r="K2682">
        <v>1328.675</v>
      </c>
      <c r="L2682">
        <v>12715139</v>
      </c>
      <c r="M2682" s="1">
        <v>46233</v>
      </c>
    </row>
    <row r="2683" spans="1:13" x14ac:dyDescent="0.2">
      <c r="A2683" t="s">
        <v>39</v>
      </c>
      <c r="B2683" s="1">
        <v>44773</v>
      </c>
      <c r="C2683" s="1">
        <v>44743</v>
      </c>
      <c r="D2683">
        <v>6</v>
      </c>
      <c r="E2683">
        <v>264.27999999999997</v>
      </c>
      <c r="F2683">
        <v>1798880</v>
      </c>
      <c r="G2683">
        <v>5</v>
      </c>
      <c r="H2683">
        <v>228.20000000000002</v>
      </c>
      <c r="I2683">
        <v>1631950</v>
      </c>
      <c r="J2683">
        <v>150</v>
      </c>
      <c r="K2683">
        <v>1328.675</v>
      </c>
      <c r="L2683">
        <v>12715139</v>
      </c>
      <c r="M2683" s="1">
        <v>46233</v>
      </c>
    </row>
    <row r="2684" spans="1:13" x14ac:dyDescent="0.2">
      <c r="A2684" t="s">
        <v>39</v>
      </c>
      <c r="B2684" s="1">
        <v>44895</v>
      </c>
      <c r="C2684" s="1">
        <v>44866</v>
      </c>
      <c r="D2684">
        <v>6</v>
      </c>
      <c r="E2684">
        <v>264.27999999999997</v>
      </c>
      <c r="F2684">
        <v>1798880</v>
      </c>
      <c r="G2684">
        <v>5</v>
      </c>
      <c r="H2684">
        <v>228.20000000000002</v>
      </c>
      <c r="I2684">
        <v>1631950</v>
      </c>
      <c r="J2684">
        <v>150</v>
      </c>
      <c r="K2684">
        <v>1328.675</v>
      </c>
      <c r="L2684">
        <v>12715139</v>
      </c>
      <c r="M2684" s="1">
        <v>46233</v>
      </c>
    </row>
    <row r="2685" spans="1:13" x14ac:dyDescent="0.2">
      <c r="A2685" t="s">
        <v>39</v>
      </c>
      <c r="B2685" s="1">
        <v>44804</v>
      </c>
      <c r="C2685" s="1">
        <v>44774</v>
      </c>
      <c r="D2685">
        <v>6</v>
      </c>
      <c r="E2685">
        <v>264.27999999999997</v>
      </c>
      <c r="F2685">
        <v>1798880</v>
      </c>
      <c r="G2685">
        <v>5</v>
      </c>
      <c r="H2685">
        <v>228.20000000000002</v>
      </c>
      <c r="I2685">
        <v>1631950</v>
      </c>
      <c r="J2685">
        <v>150</v>
      </c>
      <c r="K2685">
        <v>1328.675</v>
      </c>
      <c r="L2685">
        <v>12715139</v>
      </c>
      <c r="M2685" s="1">
        <v>46233</v>
      </c>
    </row>
    <row r="2686" spans="1:13" x14ac:dyDescent="0.2">
      <c r="A2686" t="s">
        <v>39</v>
      </c>
      <c r="B2686" s="1">
        <v>44926</v>
      </c>
      <c r="C2686" s="1">
        <v>44896</v>
      </c>
      <c r="D2686">
        <v>6</v>
      </c>
      <c r="E2686">
        <v>264.27999999999997</v>
      </c>
      <c r="F2686">
        <v>1798880</v>
      </c>
      <c r="G2686">
        <v>5</v>
      </c>
      <c r="H2686">
        <v>228.20000000000002</v>
      </c>
      <c r="I2686">
        <v>1631950</v>
      </c>
      <c r="J2686">
        <v>150</v>
      </c>
      <c r="K2686">
        <v>1328.675</v>
      </c>
      <c r="L2686">
        <v>12715139</v>
      </c>
      <c r="M2686" s="1">
        <v>46233</v>
      </c>
    </row>
    <row r="2687" spans="1:13" x14ac:dyDescent="0.2">
      <c r="A2687" t="s">
        <v>39</v>
      </c>
      <c r="B2687" s="1">
        <v>44834</v>
      </c>
      <c r="C2687" s="1">
        <v>44805</v>
      </c>
      <c r="D2687">
        <v>6</v>
      </c>
      <c r="E2687">
        <v>264.27999999999997</v>
      </c>
      <c r="F2687">
        <v>1798880</v>
      </c>
      <c r="G2687">
        <v>5</v>
      </c>
      <c r="H2687">
        <v>228.20000000000002</v>
      </c>
      <c r="I2687">
        <v>1631950</v>
      </c>
      <c r="J2687">
        <v>150</v>
      </c>
      <c r="K2687">
        <v>1328.675</v>
      </c>
      <c r="L2687">
        <v>12715139</v>
      </c>
      <c r="M2687" s="1">
        <v>46233</v>
      </c>
    </row>
    <row r="2688" spans="1:13" x14ac:dyDescent="0.2">
      <c r="A2688" t="s">
        <v>36</v>
      </c>
      <c r="B2688" s="1">
        <v>45504</v>
      </c>
      <c r="C2688" s="1">
        <v>45474</v>
      </c>
      <c r="D2688">
        <v>12</v>
      </c>
      <c r="E2688">
        <v>638.61999999999989</v>
      </c>
      <c r="F2688">
        <v>2869000</v>
      </c>
      <c r="G2688">
        <v>5</v>
      </c>
      <c r="H2688">
        <v>360</v>
      </c>
      <c r="I2688">
        <v>1340000</v>
      </c>
      <c r="J2688">
        <v>80</v>
      </c>
      <c r="K2688">
        <v>3062.79</v>
      </c>
      <c r="L2688">
        <v>17248425</v>
      </c>
      <c r="M2688" s="1">
        <v>46233</v>
      </c>
    </row>
    <row r="2689" spans="1:13" x14ac:dyDescent="0.2">
      <c r="A2689" t="s">
        <v>80</v>
      </c>
      <c r="B2689" s="1">
        <v>46234</v>
      </c>
      <c r="C2689" s="1">
        <v>46204</v>
      </c>
      <c r="D2689">
        <v>4</v>
      </c>
      <c r="E2689">
        <v>364.87</v>
      </c>
      <c r="F2689">
        <v>1767000</v>
      </c>
      <c r="G2689">
        <v>6</v>
      </c>
      <c r="H2689">
        <v>240</v>
      </c>
      <c r="I2689">
        <v>108100</v>
      </c>
      <c r="M2689" s="1">
        <v>46233</v>
      </c>
    </row>
    <row r="2690" spans="1:13" x14ac:dyDescent="0.2">
      <c r="A2690" t="s">
        <v>167</v>
      </c>
      <c r="B2690" s="1">
        <v>46234</v>
      </c>
      <c r="C2690" s="1">
        <v>46204</v>
      </c>
      <c r="D2690">
        <v>2</v>
      </c>
      <c r="E2690">
        <v>96.36</v>
      </c>
      <c r="F2690">
        <v>270700</v>
      </c>
      <c r="G2690">
        <v>6</v>
      </c>
      <c r="H2690">
        <v>8.25</v>
      </c>
      <c r="I2690">
        <v>80000</v>
      </c>
      <c r="M2690" s="1">
        <v>46233</v>
      </c>
    </row>
    <row r="2691" spans="1:13" x14ac:dyDescent="0.2">
      <c r="A2691" t="s">
        <v>118</v>
      </c>
      <c r="B2691" s="1">
        <v>46234</v>
      </c>
      <c r="C2691" s="1">
        <v>46204</v>
      </c>
      <c r="D2691">
        <v>5</v>
      </c>
      <c r="E2691">
        <v>682</v>
      </c>
      <c r="F2691">
        <v>1427500</v>
      </c>
      <c r="G2691">
        <v>6</v>
      </c>
      <c r="H2691">
        <v>100</v>
      </c>
      <c r="I2691">
        <v>1020972</v>
      </c>
      <c r="M2691" s="1">
        <v>46233</v>
      </c>
    </row>
    <row r="2692" spans="1:13" x14ac:dyDescent="0.2">
      <c r="A2692" t="s">
        <v>75</v>
      </c>
      <c r="B2692" s="1">
        <v>46081</v>
      </c>
      <c r="C2692" s="1">
        <v>46054</v>
      </c>
      <c r="D2692">
        <v>0</v>
      </c>
      <c r="E2692">
        <v>0</v>
      </c>
      <c r="F2692">
        <v>0</v>
      </c>
      <c r="G2692">
        <v>6</v>
      </c>
      <c r="H2692">
        <v>356</v>
      </c>
      <c r="I2692">
        <v>115000</v>
      </c>
      <c r="J2692">
        <v>2</v>
      </c>
      <c r="K2692">
        <v>0</v>
      </c>
      <c r="L2692">
        <v>0</v>
      </c>
      <c r="M2692" s="1">
        <v>46233</v>
      </c>
    </row>
    <row r="2693" spans="1:13" x14ac:dyDescent="0.2">
      <c r="A2693" t="s">
        <v>167</v>
      </c>
      <c r="B2693" s="1">
        <v>46022</v>
      </c>
      <c r="C2693" s="1">
        <v>45992</v>
      </c>
      <c r="D2693">
        <v>2</v>
      </c>
      <c r="E2693">
        <v>170</v>
      </c>
      <c r="F2693">
        <v>960000</v>
      </c>
      <c r="G2693">
        <v>6</v>
      </c>
      <c r="H2693">
        <v>8.25</v>
      </c>
      <c r="I2693">
        <v>80000</v>
      </c>
      <c r="J2693">
        <v>2</v>
      </c>
      <c r="K2693">
        <v>3</v>
      </c>
      <c r="L2693">
        <v>79000</v>
      </c>
      <c r="M2693" s="1">
        <v>46233</v>
      </c>
    </row>
    <row r="2694" spans="1:13" x14ac:dyDescent="0.2">
      <c r="A2694" t="s">
        <v>167</v>
      </c>
      <c r="B2694" s="1">
        <v>46142</v>
      </c>
      <c r="C2694" s="1">
        <v>46113</v>
      </c>
      <c r="D2694">
        <v>4</v>
      </c>
      <c r="E2694">
        <v>266.36</v>
      </c>
      <c r="F2694">
        <v>1230700</v>
      </c>
      <c r="G2694">
        <v>6</v>
      </c>
      <c r="H2694">
        <v>8.25</v>
      </c>
      <c r="I2694">
        <v>80000</v>
      </c>
      <c r="J2694">
        <v>2</v>
      </c>
      <c r="K2694">
        <v>3</v>
      </c>
      <c r="L2694">
        <v>79000</v>
      </c>
      <c r="M2694" s="1">
        <v>46233</v>
      </c>
    </row>
    <row r="2695" spans="1:13" x14ac:dyDescent="0.2">
      <c r="A2695" t="s">
        <v>167</v>
      </c>
      <c r="B2695" s="1">
        <v>46053</v>
      </c>
      <c r="C2695" s="1">
        <v>46023</v>
      </c>
      <c r="D2695">
        <v>2</v>
      </c>
      <c r="E2695">
        <v>170</v>
      </c>
      <c r="F2695">
        <v>960000</v>
      </c>
      <c r="G2695">
        <v>6</v>
      </c>
      <c r="H2695">
        <v>8.25</v>
      </c>
      <c r="I2695">
        <v>80000</v>
      </c>
      <c r="J2695">
        <v>2</v>
      </c>
      <c r="K2695">
        <v>3</v>
      </c>
      <c r="L2695">
        <v>79000</v>
      </c>
      <c r="M2695" s="1">
        <v>46233</v>
      </c>
    </row>
    <row r="2696" spans="1:13" x14ac:dyDescent="0.2">
      <c r="A2696" t="s">
        <v>167</v>
      </c>
      <c r="B2696" s="1">
        <v>46112</v>
      </c>
      <c r="C2696" s="1">
        <v>46082</v>
      </c>
      <c r="D2696">
        <v>3</v>
      </c>
      <c r="E2696">
        <v>218.18</v>
      </c>
      <c r="F2696">
        <v>1095350</v>
      </c>
      <c r="G2696">
        <v>6</v>
      </c>
      <c r="H2696">
        <v>8.25</v>
      </c>
      <c r="I2696">
        <v>80000</v>
      </c>
      <c r="J2696">
        <v>2</v>
      </c>
      <c r="K2696">
        <v>3</v>
      </c>
      <c r="L2696">
        <v>79000</v>
      </c>
      <c r="M2696" s="1">
        <v>46233</v>
      </c>
    </row>
    <row r="2697" spans="1:13" x14ac:dyDescent="0.2">
      <c r="A2697" t="s">
        <v>167</v>
      </c>
      <c r="B2697" s="1">
        <v>46081</v>
      </c>
      <c r="C2697" s="1">
        <v>46054</v>
      </c>
      <c r="D2697">
        <v>2</v>
      </c>
      <c r="E2697">
        <v>170</v>
      </c>
      <c r="F2697">
        <v>960000</v>
      </c>
      <c r="G2697">
        <v>6</v>
      </c>
      <c r="H2697">
        <v>8.25</v>
      </c>
      <c r="I2697">
        <v>80000</v>
      </c>
      <c r="J2697">
        <v>2</v>
      </c>
      <c r="K2697">
        <v>3</v>
      </c>
      <c r="L2697">
        <v>79000</v>
      </c>
      <c r="M2697" s="1">
        <v>46233</v>
      </c>
    </row>
    <row r="2698" spans="1:13" x14ac:dyDescent="0.2">
      <c r="A2698" t="s">
        <v>167</v>
      </c>
      <c r="B2698" s="1">
        <v>45930</v>
      </c>
      <c r="C2698" s="1">
        <v>45901</v>
      </c>
      <c r="D2698">
        <v>2</v>
      </c>
      <c r="E2698">
        <v>170</v>
      </c>
      <c r="F2698">
        <v>960000</v>
      </c>
      <c r="G2698">
        <v>6</v>
      </c>
      <c r="H2698">
        <v>8.25</v>
      </c>
      <c r="I2698">
        <v>80000</v>
      </c>
      <c r="J2698">
        <v>2</v>
      </c>
      <c r="K2698">
        <v>3</v>
      </c>
      <c r="L2698">
        <v>79000</v>
      </c>
      <c r="M2698" s="1">
        <v>46233</v>
      </c>
    </row>
    <row r="2699" spans="1:13" x14ac:dyDescent="0.2">
      <c r="A2699" t="s">
        <v>167</v>
      </c>
      <c r="B2699" s="1">
        <v>45991</v>
      </c>
      <c r="C2699" s="1">
        <v>45962</v>
      </c>
      <c r="D2699">
        <v>2</v>
      </c>
      <c r="E2699">
        <v>170</v>
      </c>
      <c r="F2699">
        <v>960000</v>
      </c>
      <c r="G2699">
        <v>6</v>
      </c>
      <c r="H2699">
        <v>8.25</v>
      </c>
      <c r="I2699">
        <v>80000</v>
      </c>
      <c r="J2699">
        <v>2</v>
      </c>
      <c r="K2699">
        <v>3</v>
      </c>
      <c r="L2699">
        <v>79000</v>
      </c>
      <c r="M2699" s="1">
        <v>46233</v>
      </c>
    </row>
    <row r="2700" spans="1:13" x14ac:dyDescent="0.2">
      <c r="A2700" t="s">
        <v>167</v>
      </c>
      <c r="B2700" s="1">
        <v>45961</v>
      </c>
      <c r="C2700" s="1">
        <v>45931</v>
      </c>
      <c r="D2700">
        <v>2</v>
      </c>
      <c r="E2700">
        <v>170</v>
      </c>
      <c r="F2700">
        <v>960000</v>
      </c>
      <c r="G2700">
        <v>6</v>
      </c>
      <c r="H2700">
        <v>8.25</v>
      </c>
      <c r="I2700">
        <v>80000</v>
      </c>
      <c r="J2700">
        <v>2</v>
      </c>
      <c r="K2700">
        <v>3</v>
      </c>
      <c r="L2700">
        <v>79000</v>
      </c>
      <c r="M2700" s="1">
        <v>46233</v>
      </c>
    </row>
    <row r="2701" spans="1:13" x14ac:dyDescent="0.2">
      <c r="A2701" t="s">
        <v>153</v>
      </c>
      <c r="B2701" s="1">
        <v>45808</v>
      </c>
      <c r="C2701" s="1">
        <v>45778</v>
      </c>
      <c r="D2701">
        <v>1</v>
      </c>
      <c r="E2701">
        <v>96</v>
      </c>
      <c r="F2701">
        <v>285000</v>
      </c>
      <c r="G2701">
        <v>6</v>
      </c>
      <c r="H2701">
        <v>543.05999999999995</v>
      </c>
      <c r="I2701">
        <v>1740000</v>
      </c>
      <c r="J2701">
        <v>4</v>
      </c>
      <c r="K2701">
        <v>12.8</v>
      </c>
      <c r="L2701">
        <v>70775</v>
      </c>
      <c r="M2701" s="1">
        <v>46233</v>
      </c>
    </row>
    <row r="2702" spans="1:13" x14ac:dyDescent="0.2">
      <c r="A2702" t="s">
        <v>152</v>
      </c>
      <c r="B2702" s="1">
        <v>45716</v>
      </c>
      <c r="C2702" s="1">
        <v>45689</v>
      </c>
      <c r="D2702">
        <v>5</v>
      </c>
      <c r="E2702">
        <v>1680</v>
      </c>
      <c r="F2702">
        <v>2225000</v>
      </c>
      <c r="G2702">
        <v>6</v>
      </c>
      <c r="H2702">
        <v>690</v>
      </c>
      <c r="I2702">
        <v>2680000</v>
      </c>
      <c r="J2702">
        <v>7</v>
      </c>
      <c r="K2702">
        <v>17.649999999999999</v>
      </c>
      <c r="L2702">
        <v>203262</v>
      </c>
      <c r="M2702" s="1">
        <v>46233</v>
      </c>
    </row>
    <row r="2703" spans="1:13" x14ac:dyDescent="0.2">
      <c r="A2703" t="s">
        <v>152</v>
      </c>
      <c r="B2703" s="1">
        <v>45808</v>
      </c>
      <c r="C2703" s="1">
        <v>45778</v>
      </c>
      <c r="D2703">
        <v>5</v>
      </c>
      <c r="E2703">
        <v>1680</v>
      </c>
      <c r="F2703">
        <v>2225000</v>
      </c>
      <c r="G2703">
        <v>6</v>
      </c>
      <c r="H2703">
        <v>690</v>
      </c>
      <c r="I2703">
        <v>2680000</v>
      </c>
      <c r="J2703">
        <v>7</v>
      </c>
      <c r="K2703">
        <v>17.649999999999999</v>
      </c>
      <c r="L2703">
        <v>203262</v>
      </c>
      <c r="M2703" s="1">
        <v>46233</v>
      </c>
    </row>
    <row r="2704" spans="1:13" x14ac:dyDescent="0.2">
      <c r="A2704" t="s">
        <v>152</v>
      </c>
      <c r="B2704" s="1">
        <v>45747</v>
      </c>
      <c r="C2704" s="1">
        <v>45717</v>
      </c>
      <c r="D2704">
        <v>5</v>
      </c>
      <c r="E2704">
        <v>1680</v>
      </c>
      <c r="F2704">
        <v>2225000</v>
      </c>
      <c r="G2704">
        <v>6</v>
      </c>
      <c r="H2704">
        <v>690</v>
      </c>
      <c r="I2704">
        <v>2680000</v>
      </c>
      <c r="J2704">
        <v>7</v>
      </c>
      <c r="K2704">
        <v>17.649999999999999</v>
      </c>
      <c r="L2704">
        <v>203262</v>
      </c>
      <c r="M2704" s="1">
        <v>46233</v>
      </c>
    </row>
    <row r="2705" spans="1:13" x14ac:dyDescent="0.2">
      <c r="A2705" t="s">
        <v>152</v>
      </c>
      <c r="B2705" s="1">
        <v>45838</v>
      </c>
      <c r="C2705" s="1">
        <v>45809</v>
      </c>
      <c r="D2705">
        <v>5</v>
      </c>
      <c r="E2705">
        <v>1680</v>
      </c>
      <c r="F2705">
        <v>2225000</v>
      </c>
      <c r="G2705">
        <v>6</v>
      </c>
      <c r="H2705">
        <v>690</v>
      </c>
      <c r="I2705">
        <v>2680000</v>
      </c>
      <c r="J2705">
        <v>7</v>
      </c>
      <c r="K2705">
        <v>17.649999999999999</v>
      </c>
      <c r="L2705">
        <v>203262</v>
      </c>
      <c r="M2705" s="1">
        <v>46233</v>
      </c>
    </row>
    <row r="2706" spans="1:13" x14ac:dyDescent="0.2">
      <c r="A2706" t="s">
        <v>152</v>
      </c>
      <c r="B2706" s="1">
        <v>45777</v>
      </c>
      <c r="C2706" s="1">
        <v>45748</v>
      </c>
      <c r="D2706">
        <v>5</v>
      </c>
      <c r="E2706">
        <v>1680</v>
      </c>
      <c r="F2706">
        <v>2225000</v>
      </c>
      <c r="G2706">
        <v>6</v>
      </c>
      <c r="H2706">
        <v>690</v>
      </c>
      <c r="I2706">
        <v>2680000</v>
      </c>
      <c r="J2706">
        <v>7</v>
      </c>
      <c r="K2706">
        <v>17.649999999999999</v>
      </c>
      <c r="L2706">
        <v>203262</v>
      </c>
      <c r="M2706" s="1">
        <v>46233</v>
      </c>
    </row>
    <row r="2707" spans="1:13" x14ac:dyDescent="0.2">
      <c r="A2707" t="s">
        <v>150</v>
      </c>
      <c r="B2707" s="1">
        <v>45808</v>
      </c>
      <c r="C2707" s="1">
        <v>45778</v>
      </c>
      <c r="D2707">
        <v>1</v>
      </c>
      <c r="E2707">
        <v>83.27</v>
      </c>
      <c r="F2707">
        <v>756000</v>
      </c>
      <c r="G2707">
        <v>6</v>
      </c>
      <c r="H2707">
        <v>600</v>
      </c>
      <c r="I2707">
        <v>1980000</v>
      </c>
      <c r="J2707">
        <v>5</v>
      </c>
      <c r="K2707">
        <v>20.89</v>
      </c>
      <c r="L2707">
        <v>420700</v>
      </c>
      <c r="M2707" s="1">
        <v>46233</v>
      </c>
    </row>
    <row r="2708" spans="1:13" x14ac:dyDescent="0.2">
      <c r="A2708" t="s">
        <v>150</v>
      </c>
      <c r="B2708" s="1">
        <v>45869</v>
      </c>
      <c r="C2708" s="1">
        <v>45839</v>
      </c>
      <c r="D2708">
        <v>1</v>
      </c>
      <c r="E2708">
        <v>83.27</v>
      </c>
      <c r="F2708">
        <v>756000</v>
      </c>
      <c r="G2708">
        <v>6</v>
      </c>
      <c r="H2708">
        <v>600</v>
      </c>
      <c r="I2708">
        <v>1980000</v>
      </c>
      <c r="J2708">
        <v>5</v>
      </c>
      <c r="K2708">
        <v>20.89</v>
      </c>
      <c r="L2708">
        <v>420700</v>
      </c>
      <c r="M2708" s="1">
        <v>46233</v>
      </c>
    </row>
    <row r="2709" spans="1:13" x14ac:dyDescent="0.2">
      <c r="A2709" t="s">
        <v>150</v>
      </c>
      <c r="B2709" s="1">
        <v>45838</v>
      </c>
      <c r="C2709" s="1">
        <v>45809</v>
      </c>
      <c r="D2709">
        <v>1</v>
      </c>
      <c r="E2709">
        <v>83.27</v>
      </c>
      <c r="F2709">
        <v>756000</v>
      </c>
      <c r="G2709">
        <v>6</v>
      </c>
      <c r="H2709">
        <v>600</v>
      </c>
      <c r="I2709">
        <v>1980000</v>
      </c>
      <c r="J2709">
        <v>5</v>
      </c>
      <c r="K2709">
        <v>20.89</v>
      </c>
      <c r="L2709">
        <v>420700</v>
      </c>
      <c r="M2709" s="1">
        <v>46233</v>
      </c>
    </row>
    <row r="2710" spans="1:13" x14ac:dyDescent="0.2">
      <c r="A2710" t="s">
        <v>150</v>
      </c>
      <c r="B2710" s="1">
        <v>45777</v>
      </c>
      <c r="C2710" s="1">
        <v>45748</v>
      </c>
      <c r="D2710">
        <v>1</v>
      </c>
      <c r="E2710">
        <v>83.27</v>
      </c>
      <c r="F2710">
        <v>756000</v>
      </c>
      <c r="G2710">
        <v>6</v>
      </c>
      <c r="H2710">
        <v>600</v>
      </c>
      <c r="I2710">
        <v>1980000</v>
      </c>
      <c r="J2710">
        <v>5</v>
      </c>
      <c r="K2710">
        <v>20.89</v>
      </c>
      <c r="L2710">
        <v>420700</v>
      </c>
      <c r="M2710" s="1">
        <v>46233</v>
      </c>
    </row>
    <row r="2711" spans="1:13" x14ac:dyDescent="0.2">
      <c r="A2711" t="s">
        <v>100</v>
      </c>
      <c r="B2711" s="1">
        <v>45869</v>
      </c>
      <c r="C2711" s="1">
        <v>45839</v>
      </c>
      <c r="D2711">
        <v>10</v>
      </c>
      <c r="E2711">
        <v>606</v>
      </c>
      <c r="F2711">
        <v>2417973</v>
      </c>
      <c r="G2711">
        <v>6</v>
      </c>
      <c r="H2711">
        <v>296</v>
      </c>
      <c r="I2711">
        <v>1310993</v>
      </c>
      <c r="J2711">
        <v>7</v>
      </c>
      <c r="K2711">
        <v>22.05</v>
      </c>
      <c r="L2711">
        <v>287446</v>
      </c>
      <c r="M2711" s="1">
        <v>46233</v>
      </c>
    </row>
    <row r="2712" spans="1:13" x14ac:dyDescent="0.2">
      <c r="A2712" t="s">
        <v>100</v>
      </c>
      <c r="B2712" s="1">
        <v>45838</v>
      </c>
      <c r="C2712" s="1">
        <v>45809</v>
      </c>
      <c r="D2712">
        <v>10</v>
      </c>
      <c r="E2712">
        <v>606</v>
      </c>
      <c r="F2712">
        <v>2417973</v>
      </c>
      <c r="G2712">
        <v>6</v>
      </c>
      <c r="H2712">
        <v>296</v>
      </c>
      <c r="I2712">
        <v>1310993</v>
      </c>
      <c r="J2712">
        <v>7</v>
      </c>
      <c r="K2712">
        <v>22.05</v>
      </c>
      <c r="L2712">
        <v>287446</v>
      </c>
      <c r="M2712" s="1">
        <v>46233</v>
      </c>
    </row>
    <row r="2713" spans="1:13" x14ac:dyDescent="0.2">
      <c r="A2713" t="s">
        <v>100</v>
      </c>
      <c r="B2713" s="1">
        <v>45900</v>
      </c>
      <c r="C2713" s="1">
        <v>45870</v>
      </c>
      <c r="D2713">
        <v>10</v>
      </c>
      <c r="E2713">
        <v>606</v>
      </c>
      <c r="F2713">
        <v>2417973</v>
      </c>
      <c r="G2713">
        <v>6</v>
      </c>
      <c r="H2713">
        <v>296</v>
      </c>
      <c r="I2713">
        <v>1310993</v>
      </c>
      <c r="J2713">
        <v>7</v>
      </c>
      <c r="K2713">
        <v>22.05</v>
      </c>
      <c r="L2713">
        <v>287446</v>
      </c>
      <c r="M2713" s="1">
        <v>46233</v>
      </c>
    </row>
    <row r="2714" spans="1:13" x14ac:dyDescent="0.2">
      <c r="A2714" t="s">
        <v>121</v>
      </c>
      <c r="B2714" s="1">
        <v>45716</v>
      </c>
      <c r="C2714" s="1">
        <v>45689</v>
      </c>
      <c r="D2714">
        <v>0</v>
      </c>
      <c r="E2714">
        <v>0</v>
      </c>
      <c r="F2714">
        <v>0</v>
      </c>
      <c r="G2714">
        <v>6</v>
      </c>
      <c r="H2714">
        <v>336</v>
      </c>
      <c r="I2714">
        <v>1800000</v>
      </c>
      <c r="J2714">
        <v>12</v>
      </c>
      <c r="K2714">
        <v>25.77</v>
      </c>
      <c r="L2714">
        <v>606603</v>
      </c>
      <c r="M2714" s="1">
        <v>46233</v>
      </c>
    </row>
    <row r="2715" spans="1:13" x14ac:dyDescent="0.2">
      <c r="A2715" t="s">
        <v>121</v>
      </c>
      <c r="B2715" s="1">
        <v>45688</v>
      </c>
      <c r="C2715" s="1">
        <v>45658</v>
      </c>
      <c r="D2715">
        <v>0</v>
      </c>
      <c r="E2715">
        <v>0</v>
      </c>
      <c r="F2715">
        <v>0</v>
      </c>
      <c r="G2715">
        <v>6</v>
      </c>
      <c r="H2715">
        <v>336</v>
      </c>
      <c r="I2715">
        <v>1800000</v>
      </c>
      <c r="J2715">
        <v>12</v>
      </c>
      <c r="K2715">
        <v>25.77</v>
      </c>
      <c r="L2715">
        <v>606603</v>
      </c>
      <c r="M2715" s="1">
        <v>46233</v>
      </c>
    </row>
    <row r="2716" spans="1:13" x14ac:dyDescent="0.2">
      <c r="A2716" t="s">
        <v>135</v>
      </c>
      <c r="B2716" s="1">
        <v>45260</v>
      </c>
      <c r="C2716" s="1">
        <v>45231</v>
      </c>
      <c r="D2716">
        <v>0</v>
      </c>
      <c r="E2716">
        <v>0</v>
      </c>
      <c r="F2716">
        <v>0</v>
      </c>
      <c r="G2716">
        <v>6</v>
      </c>
      <c r="H2716">
        <v>502.38</v>
      </c>
      <c r="I2716">
        <v>2151200</v>
      </c>
      <c r="J2716">
        <v>15</v>
      </c>
      <c r="K2716">
        <v>33.490000000000009</v>
      </c>
      <c r="L2716">
        <v>308063</v>
      </c>
      <c r="M2716" s="1">
        <v>46233</v>
      </c>
    </row>
    <row r="2717" spans="1:13" x14ac:dyDescent="0.2">
      <c r="A2717" t="s">
        <v>135</v>
      </c>
      <c r="B2717" s="1">
        <v>45230</v>
      </c>
      <c r="C2717" s="1">
        <v>45200</v>
      </c>
      <c r="D2717">
        <v>0</v>
      </c>
      <c r="E2717">
        <v>0</v>
      </c>
      <c r="F2717">
        <v>0</v>
      </c>
      <c r="G2717">
        <v>6</v>
      </c>
      <c r="H2717">
        <v>502.38</v>
      </c>
      <c r="I2717">
        <v>2151200</v>
      </c>
      <c r="J2717">
        <v>15</v>
      </c>
      <c r="K2717">
        <v>33.490000000000009</v>
      </c>
      <c r="L2717">
        <v>308063</v>
      </c>
      <c r="M2717" s="1">
        <v>46233</v>
      </c>
    </row>
    <row r="2718" spans="1:13" x14ac:dyDescent="0.2">
      <c r="A2718" t="s">
        <v>135</v>
      </c>
      <c r="B2718" s="1">
        <v>45199</v>
      </c>
      <c r="C2718" s="1">
        <v>45170</v>
      </c>
      <c r="D2718">
        <v>0</v>
      </c>
      <c r="E2718">
        <v>0</v>
      </c>
      <c r="F2718">
        <v>0</v>
      </c>
      <c r="G2718">
        <v>6</v>
      </c>
      <c r="H2718">
        <v>502.38</v>
      </c>
      <c r="I2718">
        <v>2151200</v>
      </c>
      <c r="J2718">
        <v>15</v>
      </c>
      <c r="K2718">
        <v>33.490000000000009</v>
      </c>
      <c r="L2718">
        <v>308063</v>
      </c>
      <c r="M2718" s="1">
        <v>46233</v>
      </c>
    </row>
    <row r="2719" spans="1:13" x14ac:dyDescent="0.2">
      <c r="A2719" t="s">
        <v>163</v>
      </c>
      <c r="B2719" s="1">
        <v>45838</v>
      </c>
      <c r="C2719" s="1">
        <v>45809</v>
      </c>
      <c r="D2719">
        <v>6</v>
      </c>
      <c r="E2719">
        <v>203</v>
      </c>
      <c r="F2719">
        <v>983000</v>
      </c>
      <c r="G2719">
        <v>6</v>
      </c>
      <c r="H2719">
        <v>271</v>
      </c>
      <c r="I2719">
        <v>112000</v>
      </c>
      <c r="J2719">
        <v>29</v>
      </c>
      <c r="K2719">
        <v>204.19600000000003</v>
      </c>
      <c r="L2719">
        <v>2080069</v>
      </c>
      <c r="M2719" s="1">
        <v>46233</v>
      </c>
    </row>
    <row r="2720" spans="1:13" x14ac:dyDescent="0.2">
      <c r="A2720" t="s">
        <v>163</v>
      </c>
      <c r="B2720" s="1">
        <v>45808</v>
      </c>
      <c r="C2720" s="1">
        <v>45778</v>
      </c>
      <c r="D2720">
        <v>6</v>
      </c>
      <c r="E2720">
        <v>203</v>
      </c>
      <c r="F2720">
        <v>983000</v>
      </c>
      <c r="G2720">
        <v>6</v>
      </c>
      <c r="H2720">
        <v>271</v>
      </c>
      <c r="I2720">
        <v>112000</v>
      </c>
      <c r="J2720">
        <v>29</v>
      </c>
      <c r="K2720">
        <v>204.19600000000003</v>
      </c>
      <c r="L2720">
        <v>2080069</v>
      </c>
      <c r="M2720" s="1">
        <v>46233</v>
      </c>
    </row>
    <row r="2721" spans="1:13" x14ac:dyDescent="0.2">
      <c r="A2721" t="s">
        <v>165</v>
      </c>
      <c r="B2721" s="1">
        <v>45199</v>
      </c>
      <c r="C2721" s="1">
        <v>45170</v>
      </c>
      <c r="D2721">
        <v>2</v>
      </c>
      <c r="E2721">
        <v>108</v>
      </c>
      <c r="F2721">
        <v>510000</v>
      </c>
      <c r="G2721">
        <v>6</v>
      </c>
      <c r="H2721">
        <v>420</v>
      </c>
      <c r="I2721">
        <v>1010000</v>
      </c>
      <c r="J2721">
        <v>8</v>
      </c>
      <c r="K2721">
        <v>217.17000000000002</v>
      </c>
      <c r="L2721">
        <v>973060</v>
      </c>
      <c r="M2721" s="1">
        <v>46233</v>
      </c>
    </row>
    <row r="2722" spans="1:13" x14ac:dyDescent="0.2">
      <c r="A2722" t="s">
        <v>165</v>
      </c>
      <c r="B2722" s="1">
        <v>45169</v>
      </c>
      <c r="C2722" s="1">
        <v>45139</v>
      </c>
      <c r="D2722">
        <v>2</v>
      </c>
      <c r="E2722">
        <v>108</v>
      </c>
      <c r="F2722">
        <v>510000</v>
      </c>
      <c r="G2722">
        <v>6</v>
      </c>
      <c r="H2722">
        <v>420</v>
      </c>
      <c r="I2722">
        <v>1010000</v>
      </c>
      <c r="J2722">
        <v>8</v>
      </c>
      <c r="K2722">
        <v>217.17000000000002</v>
      </c>
      <c r="L2722">
        <v>973060</v>
      </c>
      <c r="M2722" s="1">
        <v>46233</v>
      </c>
    </row>
    <row r="2723" spans="1:13" x14ac:dyDescent="0.2">
      <c r="A2723" t="s">
        <v>165</v>
      </c>
      <c r="B2723" s="1">
        <v>45230</v>
      </c>
      <c r="C2723" s="1">
        <v>45200</v>
      </c>
      <c r="D2723">
        <v>2</v>
      </c>
      <c r="E2723">
        <v>108</v>
      </c>
      <c r="F2723">
        <v>510000</v>
      </c>
      <c r="G2723">
        <v>6</v>
      </c>
      <c r="H2723">
        <v>420</v>
      </c>
      <c r="I2723">
        <v>1010000</v>
      </c>
      <c r="J2723">
        <v>8</v>
      </c>
      <c r="K2723">
        <v>217.17000000000002</v>
      </c>
      <c r="L2723">
        <v>973060</v>
      </c>
      <c r="M2723" s="1">
        <v>46233</v>
      </c>
    </row>
    <row r="2724" spans="1:13" x14ac:dyDescent="0.2">
      <c r="A2724" t="s">
        <v>165</v>
      </c>
      <c r="B2724" s="1">
        <v>45138</v>
      </c>
      <c r="C2724" s="1">
        <v>45108</v>
      </c>
      <c r="D2724">
        <v>2</v>
      </c>
      <c r="E2724">
        <v>108</v>
      </c>
      <c r="F2724">
        <v>510000</v>
      </c>
      <c r="G2724">
        <v>6</v>
      </c>
      <c r="H2724">
        <v>420</v>
      </c>
      <c r="I2724">
        <v>1010000</v>
      </c>
      <c r="J2724">
        <v>8</v>
      </c>
      <c r="K2724">
        <v>217.17000000000002</v>
      </c>
      <c r="L2724">
        <v>973060</v>
      </c>
      <c r="M2724" s="1">
        <v>46233</v>
      </c>
    </row>
    <row r="2725" spans="1:13" x14ac:dyDescent="0.2">
      <c r="A2725" t="s">
        <v>165</v>
      </c>
      <c r="B2725" s="1">
        <v>45260</v>
      </c>
      <c r="C2725" s="1">
        <v>45231</v>
      </c>
      <c r="D2725">
        <v>2</v>
      </c>
      <c r="E2725">
        <v>108</v>
      </c>
      <c r="F2725">
        <v>510000</v>
      </c>
      <c r="G2725">
        <v>6</v>
      </c>
      <c r="H2725">
        <v>420</v>
      </c>
      <c r="I2725">
        <v>1010000</v>
      </c>
      <c r="J2725">
        <v>8</v>
      </c>
      <c r="K2725">
        <v>217.17000000000002</v>
      </c>
      <c r="L2725">
        <v>973060</v>
      </c>
      <c r="M2725" s="1">
        <v>46233</v>
      </c>
    </row>
    <row r="2726" spans="1:13" x14ac:dyDescent="0.2">
      <c r="A2726" t="s">
        <v>165</v>
      </c>
      <c r="B2726" s="1">
        <v>45291</v>
      </c>
      <c r="C2726" s="1">
        <v>45261</v>
      </c>
      <c r="D2726">
        <v>1</v>
      </c>
      <c r="E2726">
        <v>54</v>
      </c>
      <c r="F2726">
        <v>250000</v>
      </c>
      <c r="G2726">
        <v>6</v>
      </c>
      <c r="H2726">
        <v>420</v>
      </c>
      <c r="I2726">
        <v>1010000</v>
      </c>
      <c r="J2726">
        <v>9</v>
      </c>
      <c r="K2726">
        <v>271.17</v>
      </c>
      <c r="L2726">
        <v>1233060</v>
      </c>
      <c r="M2726" s="1">
        <v>46233</v>
      </c>
    </row>
    <row r="2727" spans="1:13" x14ac:dyDescent="0.2">
      <c r="A2727" t="s">
        <v>151</v>
      </c>
      <c r="B2727" s="1">
        <v>44742</v>
      </c>
      <c r="C2727" s="1">
        <v>44713</v>
      </c>
      <c r="D2727">
        <v>3</v>
      </c>
      <c r="E2727">
        <v>203.18</v>
      </c>
      <c r="F2727">
        <v>1024350</v>
      </c>
      <c r="G2727">
        <v>6</v>
      </c>
      <c r="H2727">
        <v>402.83</v>
      </c>
      <c r="I2727">
        <v>1773325</v>
      </c>
      <c r="J2727">
        <v>15</v>
      </c>
      <c r="K2727">
        <v>339.73</v>
      </c>
      <c r="L2727">
        <v>3317930</v>
      </c>
      <c r="M2727" s="1">
        <v>46233</v>
      </c>
    </row>
    <row r="2728" spans="1:13" x14ac:dyDescent="0.2">
      <c r="A2728" t="s">
        <v>151</v>
      </c>
      <c r="B2728" s="1">
        <v>44804</v>
      </c>
      <c r="C2728" s="1">
        <v>44774</v>
      </c>
      <c r="D2728">
        <v>4</v>
      </c>
      <c r="E2728">
        <v>248.18</v>
      </c>
      <c r="F2728">
        <v>1474350</v>
      </c>
      <c r="G2728">
        <v>6</v>
      </c>
      <c r="H2728">
        <v>427.83</v>
      </c>
      <c r="I2728">
        <v>1323325</v>
      </c>
      <c r="J2728">
        <v>15</v>
      </c>
      <c r="K2728">
        <v>339.73</v>
      </c>
      <c r="L2728">
        <v>3317930</v>
      </c>
      <c r="M2728" s="1">
        <v>46233</v>
      </c>
    </row>
    <row r="2729" spans="1:13" x14ac:dyDescent="0.2">
      <c r="A2729" t="s">
        <v>80</v>
      </c>
      <c r="B2729" s="1">
        <v>45626</v>
      </c>
      <c r="C2729" s="1">
        <v>45597</v>
      </c>
      <c r="D2729">
        <v>2</v>
      </c>
      <c r="E2729">
        <v>54.87</v>
      </c>
      <c r="F2729">
        <v>413000</v>
      </c>
      <c r="G2729">
        <v>6</v>
      </c>
      <c r="H2729">
        <v>615</v>
      </c>
      <c r="I2729">
        <v>1600100</v>
      </c>
      <c r="J2729">
        <v>37</v>
      </c>
      <c r="K2729">
        <v>555.55000000000007</v>
      </c>
      <c r="L2729">
        <v>6443237</v>
      </c>
      <c r="M2729" s="1">
        <v>46233</v>
      </c>
    </row>
    <row r="2730" spans="1:13" x14ac:dyDescent="0.2">
      <c r="A2730" t="s">
        <v>80</v>
      </c>
      <c r="B2730" s="1">
        <v>45688</v>
      </c>
      <c r="C2730" s="1">
        <v>45658</v>
      </c>
      <c r="D2730">
        <v>2</v>
      </c>
      <c r="E2730">
        <v>54.87</v>
      </c>
      <c r="F2730">
        <v>413000</v>
      </c>
      <c r="G2730">
        <v>6</v>
      </c>
      <c r="H2730">
        <v>615</v>
      </c>
      <c r="I2730">
        <v>1600100</v>
      </c>
      <c r="J2730">
        <v>37</v>
      </c>
      <c r="K2730">
        <v>555.55000000000007</v>
      </c>
      <c r="L2730">
        <v>6443237</v>
      </c>
      <c r="M2730" s="1">
        <v>46233</v>
      </c>
    </row>
    <row r="2731" spans="1:13" x14ac:dyDescent="0.2">
      <c r="A2731" t="s">
        <v>80</v>
      </c>
      <c r="B2731" s="1">
        <v>45596</v>
      </c>
      <c r="C2731" s="1">
        <v>45566</v>
      </c>
      <c r="D2731">
        <v>2</v>
      </c>
      <c r="E2731">
        <v>54.87</v>
      </c>
      <c r="F2731">
        <v>413000</v>
      </c>
      <c r="G2731">
        <v>6</v>
      </c>
      <c r="H2731">
        <v>615</v>
      </c>
      <c r="I2731">
        <v>1600100</v>
      </c>
      <c r="J2731">
        <v>37</v>
      </c>
      <c r="K2731">
        <v>555.55000000000007</v>
      </c>
      <c r="L2731">
        <v>6443237</v>
      </c>
      <c r="M2731" s="1">
        <v>46233</v>
      </c>
    </row>
    <row r="2732" spans="1:13" x14ac:dyDescent="0.2">
      <c r="A2732" t="s">
        <v>80</v>
      </c>
      <c r="B2732" s="1">
        <v>45838</v>
      </c>
      <c r="C2732" s="1">
        <v>45809</v>
      </c>
      <c r="D2732">
        <v>3</v>
      </c>
      <c r="E2732">
        <v>104.87</v>
      </c>
      <c r="F2732">
        <v>413000</v>
      </c>
      <c r="G2732">
        <v>6</v>
      </c>
      <c r="H2732">
        <v>565</v>
      </c>
      <c r="I2732">
        <v>1600100</v>
      </c>
      <c r="J2732">
        <v>37</v>
      </c>
      <c r="K2732">
        <v>555.55000000000007</v>
      </c>
      <c r="L2732">
        <v>6443237</v>
      </c>
      <c r="M2732" s="1">
        <v>46233</v>
      </c>
    </row>
    <row r="2733" spans="1:13" x14ac:dyDescent="0.2">
      <c r="A2733" t="s">
        <v>80</v>
      </c>
      <c r="B2733" s="1">
        <v>45657</v>
      </c>
      <c r="C2733" s="1">
        <v>45627</v>
      </c>
      <c r="D2733">
        <v>2</v>
      </c>
      <c r="E2733">
        <v>54.87</v>
      </c>
      <c r="F2733">
        <v>413000</v>
      </c>
      <c r="G2733">
        <v>6</v>
      </c>
      <c r="H2733">
        <v>615</v>
      </c>
      <c r="I2733">
        <v>1600100</v>
      </c>
      <c r="J2733">
        <v>37</v>
      </c>
      <c r="K2733">
        <v>555.55000000000007</v>
      </c>
      <c r="L2733">
        <v>6443237</v>
      </c>
      <c r="M2733" s="1">
        <v>46233</v>
      </c>
    </row>
    <row r="2734" spans="1:13" x14ac:dyDescent="0.2">
      <c r="A2734" t="s">
        <v>80</v>
      </c>
      <c r="B2734" s="1">
        <v>45991</v>
      </c>
      <c r="C2734" s="1">
        <v>45962</v>
      </c>
      <c r="D2734">
        <v>5</v>
      </c>
      <c r="E2734">
        <v>414.87</v>
      </c>
      <c r="F2734">
        <v>1767000</v>
      </c>
      <c r="G2734">
        <v>6</v>
      </c>
      <c r="H2734">
        <v>240</v>
      </c>
      <c r="I2734">
        <v>108100</v>
      </c>
      <c r="J2734">
        <v>38</v>
      </c>
      <c r="K2734">
        <v>570.55000000000007</v>
      </c>
      <c r="L2734">
        <v>6581237</v>
      </c>
      <c r="M2734" s="1">
        <v>46233</v>
      </c>
    </row>
    <row r="2735" spans="1:13" x14ac:dyDescent="0.2">
      <c r="A2735" t="s">
        <v>80</v>
      </c>
      <c r="B2735" s="1">
        <v>46053</v>
      </c>
      <c r="C2735" s="1">
        <v>46023</v>
      </c>
      <c r="D2735">
        <v>4</v>
      </c>
      <c r="E2735">
        <v>364.87</v>
      </c>
      <c r="F2735">
        <v>1767000</v>
      </c>
      <c r="G2735">
        <v>6</v>
      </c>
      <c r="H2735">
        <v>240</v>
      </c>
      <c r="I2735">
        <v>108100</v>
      </c>
      <c r="J2735">
        <v>39</v>
      </c>
      <c r="K2735">
        <v>620.54999999999995</v>
      </c>
      <c r="L2735">
        <v>6581237</v>
      </c>
      <c r="M2735" s="1">
        <v>46233</v>
      </c>
    </row>
    <row r="2736" spans="1:13" x14ac:dyDescent="0.2">
      <c r="A2736" t="s">
        <v>80</v>
      </c>
      <c r="B2736" s="1">
        <v>46022</v>
      </c>
      <c r="C2736" s="1">
        <v>45992</v>
      </c>
      <c r="D2736">
        <v>4</v>
      </c>
      <c r="E2736">
        <v>364.87</v>
      </c>
      <c r="F2736">
        <v>1767000</v>
      </c>
      <c r="G2736">
        <v>6</v>
      </c>
      <c r="H2736">
        <v>240</v>
      </c>
      <c r="I2736">
        <v>108100</v>
      </c>
      <c r="J2736">
        <v>39</v>
      </c>
      <c r="K2736">
        <v>620.54999999999995</v>
      </c>
      <c r="L2736">
        <v>6581237</v>
      </c>
      <c r="M2736" s="1">
        <v>46233</v>
      </c>
    </row>
    <row r="2737" spans="1:13" x14ac:dyDescent="0.2">
      <c r="A2737" t="s">
        <v>80</v>
      </c>
      <c r="B2737" s="1">
        <v>46081</v>
      </c>
      <c r="C2737" s="1">
        <v>46054</v>
      </c>
      <c r="D2737">
        <v>4</v>
      </c>
      <c r="E2737">
        <v>364.87</v>
      </c>
      <c r="F2737">
        <v>1767000</v>
      </c>
      <c r="G2737">
        <v>6</v>
      </c>
      <c r="H2737">
        <v>240</v>
      </c>
      <c r="I2737">
        <v>108100</v>
      </c>
      <c r="J2737">
        <v>39</v>
      </c>
      <c r="K2737">
        <v>620.54999999999995</v>
      </c>
      <c r="L2737">
        <v>6581237</v>
      </c>
      <c r="M2737" s="1">
        <v>46233</v>
      </c>
    </row>
    <row r="2738" spans="1:13" x14ac:dyDescent="0.2">
      <c r="A2738" t="s">
        <v>80</v>
      </c>
      <c r="B2738" s="1">
        <v>46203</v>
      </c>
      <c r="C2738" s="1">
        <v>46174</v>
      </c>
      <c r="D2738">
        <v>4</v>
      </c>
      <c r="E2738">
        <v>364.87</v>
      </c>
      <c r="F2738">
        <v>1767000</v>
      </c>
      <c r="G2738">
        <v>6</v>
      </c>
      <c r="H2738">
        <v>240</v>
      </c>
      <c r="I2738">
        <v>108100</v>
      </c>
      <c r="J2738">
        <v>39</v>
      </c>
      <c r="K2738">
        <v>620.54999999999995</v>
      </c>
      <c r="L2738">
        <v>6581237</v>
      </c>
      <c r="M2738" s="1">
        <v>46233</v>
      </c>
    </row>
    <row r="2739" spans="1:13" x14ac:dyDescent="0.2">
      <c r="A2739" t="s">
        <v>80</v>
      </c>
      <c r="B2739" s="1">
        <v>46112</v>
      </c>
      <c r="C2739" s="1">
        <v>46082</v>
      </c>
      <c r="D2739">
        <v>4</v>
      </c>
      <c r="E2739">
        <v>364.87</v>
      </c>
      <c r="F2739">
        <v>1767000</v>
      </c>
      <c r="G2739">
        <v>6</v>
      </c>
      <c r="H2739">
        <v>240</v>
      </c>
      <c r="I2739">
        <v>108100</v>
      </c>
      <c r="J2739">
        <v>39</v>
      </c>
      <c r="K2739">
        <v>620.54999999999995</v>
      </c>
      <c r="L2739">
        <v>6581237</v>
      </c>
      <c r="M2739" s="1">
        <v>46233</v>
      </c>
    </row>
    <row r="2740" spans="1:13" x14ac:dyDescent="0.2">
      <c r="A2740" t="s">
        <v>41</v>
      </c>
      <c r="B2740" s="1">
        <v>44377</v>
      </c>
      <c r="C2740" s="1">
        <v>44348</v>
      </c>
      <c r="D2740">
        <v>5</v>
      </c>
      <c r="E2740">
        <v>196.63</v>
      </c>
      <c r="F2740">
        <v>1294200</v>
      </c>
      <c r="G2740">
        <v>6</v>
      </c>
      <c r="H2740">
        <v>337.65</v>
      </c>
      <c r="I2740">
        <v>1550000</v>
      </c>
      <c r="J2740">
        <v>39</v>
      </c>
      <c r="K2740">
        <v>788.0100000000001</v>
      </c>
      <c r="L2740">
        <v>6568316</v>
      </c>
      <c r="M2740" s="1">
        <v>46233</v>
      </c>
    </row>
    <row r="2741" spans="1:13" x14ac:dyDescent="0.2">
      <c r="A2741" t="s">
        <v>41</v>
      </c>
      <c r="B2741" s="1">
        <v>44408</v>
      </c>
      <c r="C2741" s="1">
        <v>44378</v>
      </c>
      <c r="D2741">
        <v>5</v>
      </c>
      <c r="E2741">
        <v>196.63</v>
      </c>
      <c r="F2741">
        <v>1294200</v>
      </c>
      <c r="G2741">
        <v>6</v>
      </c>
      <c r="H2741">
        <v>337.65</v>
      </c>
      <c r="I2741">
        <v>1550000</v>
      </c>
      <c r="J2741">
        <v>39</v>
      </c>
      <c r="K2741">
        <v>788.0100000000001</v>
      </c>
      <c r="L2741">
        <v>6568316</v>
      </c>
      <c r="M2741" s="1">
        <v>46233</v>
      </c>
    </row>
    <row r="2742" spans="1:13" x14ac:dyDescent="0.2">
      <c r="A2742" t="s">
        <v>133</v>
      </c>
      <c r="B2742" s="1">
        <v>44347</v>
      </c>
      <c r="C2742" s="1">
        <v>44317</v>
      </c>
      <c r="D2742">
        <v>5</v>
      </c>
      <c r="E2742">
        <v>248</v>
      </c>
      <c r="F2742">
        <v>2060000</v>
      </c>
      <c r="G2742">
        <v>6</v>
      </c>
      <c r="H2742">
        <v>273.8</v>
      </c>
      <c r="I2742">
        <v>1957500</v>
      </c>
      <c r="J2742">
        <v>38</v>
      </c>
      <c r="K2742">
        <v>827.48999999999978</v>
      </c>
      <c r="L2742">
        <v>7374582</v>
      </c>
      <c r="M2742" s="1">
        <v>46233</v>
      </c>
    </row>
    <row r="2743" spans="1:13" x14ac:dyDescent="0.2">
      <c r="A2743" t="s">
        <v>154</v>
      </c>
      <c r="B2743" s="1">
        <v>45747</v>
      </c>
      <c r="C2743" s="1">
        <v>45717</v>
      </c>
      <c r="D2743">
        <v>3</v>
      </c>
      <c r="E2743">
        <v>262</v>
      </c>
      <c r="F2743">
        <v>738000</v>
      </c>
      <c r="G2743">
        <v>6</v>
      </c>
      <c r="H2743">
        <v>584</v>
      </c>
      <c r="I2743">
        <v>1845000</v>
      </c>
      <c r="J2743">
        <v>24</v>
      </c>
      <c r="K2743">
        <v>846.35000000000014</v>
      </c>
      <c r="L2743">
        <v>2849879</v>
      </c>
      <c r="M2743" s="1">
        <v>46233</v>
      </c>
    </row>
    <row r="2744" spans="1:13" x14ac:dyDescent="0.2">
      <c r="A2744" t="s">
        <v>133</v>
      </c>
      <c r="B2744" s="1">
        <v>44439</v>
      </c>
      <c r="C2744" s="1">
        <v>44409</v>
      </c>
      <c r="D2744">
        <v>5</v>
      </c>
      <c r="E2744">
        <v>248</v>
      </c>
      <c r="F2744">
        <v>2063500</v>
      </c>
      <c r="G2744">
        <v>6</v>
      </c>
      <c r="H2744">
        <v>273.8</v>
      </c>
      <c r="I2744">
        <v>1957500</v>
      </c>
      <c r="J2744">
        <v>39</v>
      </c>
      <c r="K2744">
        <v>881.48999999999978</v>
      </c>
      <c r="L2744">
        <v>7619582</v>
      </c>
      <c r="M2744" s="1">
        <v>46233</v>
      </c>
    </row>
    <row r="2745" spans="1:13" x14ac:dyDescent="0.2">
      <c r="A2745" t="s">
        <v>133</v>
      </c>
      <c r="B2745" s="1">
        <v>44408</v>
      </c>
      <c r="C2745" s="1">
        <v>44378</v>
      </c>
      <c r="D2745">
        <v>5</v>
      </c>
      <c r="E2745">
        <v>248</v>
      </c>
      <c r="F2745">
        <v>2063500</v>
      </c>
      <c r="G2745">
        <v>6</v>
      </c>
      <c r="H2745">
        <v>273.8</v>
      </c>
      <c r="I2745">
        <v>1957500</v>
      </c>
      <c r="J2745">
        <v>39</v>
      </c>
      <c r="K2745">
        <v>881.48999999999978</v>
      </c>
      <c r="L2745">
        <v>7619582</v>
      </c>
      <c r="M2745" s="1">
        <v>46233</v>
      </c>
    </row>
    <row r="2746" spans="1:13" x14ac:dyDescent="0.2">
      <c r="A2746" t="s">
        <v>133</v>
      </c>
      <c r="B2746" s="1">
        <v>44377</v>
      </c>
      <c r="C2746" s="1">
        <v>44348</v>
      </c>
      <c r="D2746">
        <v>4</v>
      </c>
      <c r="E2746">
        <v>194</v>
      </c>
      <c r="F2746">
        <v>1815000</v>
      </c>
      <c r="G2746">
        <v>6</v>
      </c>
      <c r="H2746">
        <v>273.8</v>
      </c>
      <c r="I2746">
        <v>1957500</v>
      </c>
      <c r="J2746">
        <v>39</v>
      </c>
      <c r="K2746">
        <v>881.48999999999978</v>
      </c>
      <c r="L2746">
        <v>7619582</v>
      </c>
      <c r="M2746" s="1">
        <v>46233</v>
      </c>
    </row>
    <row r="2747" spans="1:13" x14ac:dyDescent="0.2">
      <c r="A2747" t="s">
        <v>46</v>
      </c>
      <c r="B2747" s="1">
        <v>44469</v>
      </c>
      <c r="C2747" s="1">
        <v>44440</v>
      </c>
      <c r="D2747">
        <v>5</v>
      </c>
      <c r="E2747">
        <v>181</v>
      </c>
      <c r="F2747">
        <v>1344000</v>
      </c>
      <c r="G2747">
        <v>6</v>
      </c>
      <c r="H2747">
        <v>264</v>
      </c>
      <c r="I2747">
        <v>1359134</v>
      </c>
      <c r="J2747">
        <v>55</v>
      </c>
      <c r="K2747">
        <v>995.80000000000007</v>
      </c>
      <c r="L2747">
        <v>8640934</v>
      </c>
      <c r="M2747" s="1">
        <v>46233</v>
      </c>
    </row>
    <row r="2748" spans="1:13" x14ac:dyDescent="0.2">
      <c r="A2748" t="s">
        <v>46</v>
      </c>
      <c r="B2748" s="1">
        <v>44530</v>
      </c>
      <c r="C2748" s="1">
        <v>44501</v>
      </c>
      <c r="D2748">
        <v>4</v>
      </c>
      <c r="E2748">
        <v>136</v>
      </c>
      <c r="F2748">
        <v>864000</v>
      </c>
      <c r="G2748">
        <v>6</v>
      </c>
      <c r="H2748">
        <v>264</v>
      </c>
      <c r="I2748">
        <v>1359134</v>
      </c>
      <c r="J2748">
        <v>56</v>
      </c>
      <c r="K2748">
        <v>1040.8</v>
      </c>
      <c r="L2748">
        <v>9120934</v>
      </c>
      <c r="M2748" s="1">
        <v>46233</v>
      </c>
    </row>
    <row r="2749" spans="1:13" x14ac:dyDescent="0.2">
      <c r="A2749" t="s">
        <v>46</v>
      </c>
      <c r="B2749" s="1">
        <v>44500</v>
      </c>
      <c r="C2749" s="1">
        <v>44470</v>
      </c>
      <c r="D2749">
        <v>4</v>
      </c>
      <c r="E2749">
        <v>136</v>
      </c>
      <c r="F2749">
        <v>864000</v>
      </c>
      <c r="G2749">
        <v>6</v>
      </c>
      <c r="H2749">
        <v>264</v>
      </c>
      <c r="I2749">
        <v>1359134</v>
      </c>
      <c r="J2749">
        <v>56</v>
      </c>
      <c r="K2749">
        <v>1040.8</v>
      </c>
      <c r="L2749">
        <v>9120934</v>
      </c>
      <c r="M2749" s="1">
        <v>46233</v>
      </c>
    </row>
    <row r="2750" spans="1:13" x14ac:dyDescent="0.2">
      <c r="A2750" t="s">
        <v>133</v>
      </c>
      <c r="B2750" s="1">
        <v>45169</v>
      </c>
      <c r="C2750" s="1">
        <v>45139</v>
      </c>
      <c r="D2750">
        <v>10</v>
      </c>
      <c r="E2750">
        <v>516.97</v>
      </c>
      <c r="F2750">
        <v>3072500</v>
      </c>
      <c r="G2750">
        <v>6</v>
      </c>
      <c r="H2750">
        <v>304.29000000000002</v>
      </c>
      <c r="I2750">
        <v>1210700</v>
      </c>
      <c r="J2750">
        <v>43</v>
      </c>
      <c r="K2750">
        <v>1075.4899999999998</v>
      </c>
      <c r="L2750">
        <v>9434582</v>
      </c>
      <c r="M2750" s="1">
        <v>46233</v>
      </c>
    </row>
    <row r="2751" spans="1:13" x14ac:dyDescent="0.2">
      <c r="A2751" t="s">
        <v>133</v>
      </c>
      <c r="B2751" s="1">
        <v>45016</v>
      </c>
      <c r="C2751" s="1">
        <v>44986</v>
      </c>
      <c r="D2751">
        <v>7</v>
      </c>
      <c r="E2751">
        <v>335.87</v>
      </c>
      <c r="F2751">
        <v>2248000</v>
      </c>
      <c r="G2751">
        <v>6</v>
      </c>
      <c r="H2751">
        <v>304.29000000000002</v>
      </c>
      <c r="I2751">
        <v>1210700</v>
      </c>
      <c r="J2751">
        <v>43</v>
      </c>
      <c r="K2751">
        <v>1075.4899999999998</v>
      </c>
      <c r="L2751">
        <v>9434582</v>
      </c>
      <c r="M2751" s="1">
        <v>46233</v>
      </c>
    </row>
    <row r="2752" spans="1:13" x14ac:dyDescent="0.2">
      <c r="A2752" t="s">
        <v>133</v>
      </c>
      <c r="B2752" s="1">
        <v>45077</v>
      </c>
      <c r="C2752" s="1">
        <v>45047</v>
      </c>
      <c r="D2752">
        <v>7</v>
      </c>
      <c r="E2752">
        <v>335.87</v>
      </c>
      <c r="F2752">
        <v>2248000</v>
      </c>
      <c r="G2752">
        <v>6</v>
      </c>
      <c r="H2752">
        <v>304.29000000000002</v>
      </c>
      <c r="I2752">
        <v>1210700</v>
      </c>
      <c r="J2752">
        <v>43</v>
      </c>
      <c r="K2752">
        <v>1075.4899999999998</v>
      </c>
      <c r="L2752">
        <v>9434582</v>
      </c>
      <c r="M2752" s="1">
        <v>46233</v>
      </c>
    </row>
    <row r="2753" spans="1:13" x14ac:dyDescent="0.2">
      <c r="A2753" t="s">
        <v>133</v>
      </c>
      <c r="B2753" s="1">
        <v>45107</v>
      </c>
      <c r="C2753" s="1">
        <v>45078</v>
      </c>
      <c r="D2753">
        <v>8</v>
      </c>
      <c r="E2753">
        <v>399.42</v>
      </c>
      <c r="F2753">
        <v>2536000</v>
      </c>
      <c r="G2753">
        <v>6</v>
      </c>
      <c r="H2753">
        <v>304.29000000000002</v>
      </c>
      <c r="I2753">
        <v>1210700</v>
      </c>
      <c r="J2753">
        <v>43</v>
      </c>
      <c r="K2753">
        <v>1075.4899999999998</v>
      </c>
      <c r="L2753">
        <v>9434582</v>
      </c>
      <c r="M2753" s="1">
        <v>46233</v>
      </c>
    </row>
    <row r="2754" spans="1:13" x14ac:dyDescent="0.2">
      <c r="A2754" t="s">
        <v>133</v>
      </c>
      <c r="B2754" s="1">
        <v>45138</v>
      </c>
      <c r="C2754" s="1">
        <v>45108</v>
      </c>
      <c r="D2754">
        <v>9</v>
      </c>
      <c r="E2754">
        <v>453.42</v>
      </c>
      <c r="F2754">
        <v>2784500</v>
      </c>
      <c r="G2754">
        <v>6</v>
      </c>
      <c r="H2754">
        <v>304.29000000000002</v>
      </c>
      <c r="I2754">
        <v>1210700</v>
      </c>
      <c r="J2754">
        <v>43</v>
      </c>
      <c r="K2754">
        <v>1075.4899999999998</v>
      </c>
      <c r="L2754">
        <v>9434582</v>
      </c>
      <c r="M2754" s="1">
        <v>46233</v>
      </c>
    </row>
    <row r="2755" spans="1:13" x14ac:dyDescent="0.2">
      <c r="A2755" t="s">
        <v>133</v>
      </c>
      <c r="B2755" s="1">
        <v>44985</v>
      </c>
      <c r="C2755" s="1">
        <v>44958</v>
      </c>
      <c r="D2755">
        <v>7</v>
      </c>
      <c r="E2755">
        <v>335.87</v>
      </c>
      <c r="F2755">
        <v>2248000</v>
      </c>
      <c r="G2755">
        <v>6</v>
      </c>
      <c r="H2755">
        <v>304.29000000000002</v>
      </c>
      <c r="I2755">
        <v>1210700</v>
      </c>
      <c r="J2755">
        <v>43</v>
      </c>
      <c r="K2755">
        <v>1075.4899999999998</v>
      </c>
      <c r="L2755">
        <v>9434582</v>
      </c>
      <c r="M2755" s="1">
        <v>46233</v>
      </c>
    </row>
    <row r="2756" spans="1:13" x14ac:dyDescent="0.2">
      <c r="A2756" t="s">
        <v>133</v>
      </c>
      <c r="B2756" s="1">
        <v>44957</v>
      </c>
      <c r="C2756" s="1">
        <v>44927</v>
      </c>
      <c r="D2756">
        <v>7</v>
      </c>
      <c r="E2756">
        <v>335.87</v>
      </c>
      <c r="F2756">
        <v>2248000</v>
      </c>
      <c r="G2756">
        <v>6</v>
      </c>
      <c r="H2756">
        <v>304.29000000000002</v>
      </c>
      <c r="I2756">
        <v>1210700</v>
      </c>
      <c r="J2756">
        <v>43</v>
      </c>
      <c r="K2756">
        <v>1075.4899999999998</v>
      </c>
      <c r="L2756">
        <v>9434582</v>
      </c>
      <c r="M2756" s="1">
        <v>46233</v>
      </c>
    </row>
    <row r="2757" spans="1:13" x14ac:dyDescent="0.2">
      <c r="A2757" t="s">
        <v>133</v>
      </c>
      <c r="B2757" s="1">
        <v>45046</v>
      </c>
      <c r="C2757" s="1">
        <v>45017</v>
      </c>
      <c r="D2757">
        <v>7</v>
      </c>
      <c r="E2757">
        <v>335.87</v>
      </c>
      <c r="F2757">
        <v>2248000</v>
      </c>
      <c r="G2757">
        <v>6</v>
      </c>
      <c r="H2757">
        <v>304.29000000000002</v>
      </c>
      <c r="I2757">
        <v>1210700</v>
      </c>
      <c r="J2757">
        <v>43</v>
      </c>
      <c r="K2757">
        <v>1075.4899999999998</v>
      </c>
      <c r="L2757">
        <v>9434582</v>
      </c>
      <c r="M2757" s="1">
        <v>46233</v>
      </c>
    </row>
    <row r="2758" spans="1:13" x14ac:dyDescent="0.2">
      <c r="A2758" t="s">
        <v>133</v>
      </c>
      <c r="B2758" s="1">
        <v>44926</v>
      </c>
      <c r="C2758" s="1">
        <v>44896</v>
      </c>
      <c r="D2758">
        <v>7</v>
      </c>
      <c r="E2758">
        <v>335.87</v>
      </c>
      <c r="F2758">
        <v>2248000</v>
      </c>
      <c r="G2758">
        <v>6</v>
      </c>
      <c r="H2758">
        <v>304.29000000000002</v>
      </c>
      <c r="I2758">
        <v>1210700</v>
      </c>
      <c r="J2758">
        <v>43</v>
      </c>
      <c r="K2758">
        <v>1075.4899999999998</v>
      </c>
      <c r="L2758">
        <v>9434582</v>
      </c>
      <c r="M2758" s="1">
        <v>46233</v>
      </c>
    </row>
    <row r="2759" spans="1:13" x14ac:dyDescent="0.2">
      <c r="A2759" t="s">
        <v>133</v>
      </c>
      <c r="B2759" s="1">
        <v>45230</v>
      </c>
      <c r="C2759" s="1">
        <v>45200</v>
      </c>
      <c r="D2759">
        <v>10</v>
      </c>
      <c r="E2759">
        <v>550.97</v>
      </c>
      <c r="F2759">
        <v>3112000</v>
      </c>
      <c r="G2759">
        <v>6</v>
      </c>
      <c r="H2759">
        <v>304.29000000000002</v>
      </c>
      <c r="I2759">
        <v>1210700</v>
      </c>
      <c r="J2759">
        <v>44</v>
      </c>
      <c r="K2759">
        <v>1129.4899999999998</v>
      </c>
      <c r="L2759">
        <v>9683082</v>
      </c>
      <c r="M2759" s="1">
        <v>46233</v>
      </c>
    </row>
    <row r="2760" spans="1:13" x14ac:dyDescent="0.2">
      <c r="A2760" t="s">
        <v>133</v>
      </c>
      <c r="B2760" s="1">
        <v>45199</v>
      </c>
      <c r="C2760" s="1">
        <v>45170</v>
      </c>
      <c r="D2760">
        <v>9</v>
      </c>
      <c r="E2760">
        <v>462.97</v>
      </c>
      <c r="F2760">
        <v>2824000</v>
      </c>
      <c r="G2760">
        <v>6</v>
      </c>
      <c r="H2760">
        <v>304.29000000000002</v>
      </c>
      <c r="I2760">
        <v>1210700</v>
      </c>
      <c r="J2760">
        <v>44</v>
      </c>
      <c r="K2760">
        <v>1129.4899999999998</v>
      </c>
      <c r="L2760">
        <v>9683082</v>
      </c>
      <c r="M2760" s="1">
        <v>46233</v>
      </c>
    </row>
    <row r="2761" spans="1:13" x14ac:dyDescent="0.2">
      <c r="A2761" t="s">
        <v>133</v>
      </c>
      <c r="B2761" s="1">
        <v>45260</v>
      </c>
      <c r="C2761" s="1">
        <v>45231</v>
      </c>
      <c r="D2761">
        <v>9</v>
      </c>
      <c r="E2761">
        <v>514.97</v>
      </c>
      <c r="F2761">
        <v>2392000</v>
      </c>
      <c r="G2761">
        <v>6</v>
      </c>
      <c r="H2761">
        <v>302.09000000000003</v>
      </c>
      <c r="I2761">
        <v>1205700</v>
      </c>
      <c r="J2761">
        <v>46</v>
      </c>
      <c r="K2761">
        <v>1219.4899999999998</v>
      </c>
      <c r="L2761">
        <v>10653082</v>
      </c>
      <c r="M2761" s="1">
        <v>46233</v>
      </c>
    </row>
    <row r="2762" spans="1:13" x14ac:dyDescent="0.2">
      <c r="A2762" t="s">
        <v>133</v>
      </c>
      <c r="B2762" s="1">
        <v>45291</v>
      </c>
      <c r="C2762" s="1">
        <v>45261</v>
      </c>
      <c r="D2762">
        <v>9</v>
      </c>
      <c r="E2762">
        <v>514.97</v>
      </c>
      <c r="F2762">
        <v>2392000</v>
      </c>
      <c r="G2762">
        <v>6</v>
      </c>
      <c r="H2762">
        <v>302.09000000000003</v>
      </c>
      <c r="I2762">
        <v>1205700</v>
      </c>
      <c r="J2762">
        <v>46</v>
      </c>
      <c r="K2762">
        <v>1219.4899999999998</v>
      </c>
      <c r="L2762">
        <v>10653082</v>
      </c>
      <c r="M2762" s="1">
        <v>46233</v>
      </c>
    </row>
    <row r="2763" spans="1:13" x14ac:dyDescent="0.2">
      <c r="A2763" t="s">
        <v>46</v>
      </c>
      <c r="B2763" s="1">
        <v>45077</v>
      </c>
      <c r="C2763" s="1">
        <v>45047</v>
      </c>
      <c r="D2763">
        <v>7</v>
      </c>
      <c r="E2763">
        <v>264.13</v>
      </c>
      <c r="F2763">
        <v>2005368</v>
      </c>
      <c r="G2763">
        <v>6</v>
      </c>
      <c r="H2763">
        <v>264</v>
      </c>
      <c r="I2763">
        <v>1316134</v>
      </c>
      <c r="J2763">
        <v>63</v>
      </c>
      <c r="K2763">
        <v>1221.4000000000001</v>
      </c>
      <c r="L2763">
        <v>10320434</v>
      </c>
      <c r="M2763" s="1">
        <v>46233</v>
      </c>
    </row>
    <row r="2764" spans="1:13" x14ac:dyDescent="0.2">
      <c r="A2764" t="s">
        <v>46</v>
      </c>
      <c r="B2764" s="1">
        <v>45107</v>
      </c>
      <c r="C2764" s="1">
        <v>45078</v>
      </c>
      <c r="D2764">
        <v>8</v>
      </c>
      <c r="E2764">
        <v>288.13</v>
      </c>
      <c r="F2764">
        <v>2215368</v>
      </c>
      <c r="G2764">
        <v>6</v>
      </c>
      <c r="H2764">
        <v>264</v>
      </c>
      <c r="I2764">
        <v>1316134</v>
      </c>
      <c r="J2764">
        <v>63</v>
      </c>
      <c r="K2764">
        <v>1221.4000000000001</v>
      </c>
      <c r="L2764">
        <v>10320434</v>
      </c>
      <c r="M2764" s="1">
        <v>46233</v>
      </c>
    </row>
    <row r="2765" spans="1:13" x14ac:dyDescent="0.2">
      <c r="A2765" t="s">
        <v>46</v>
      </c>
      <c r="B2765" s="1">
        <v>44985</v>
      </c>
      <c r="C2765" s="1">
        <v>44958</v>
      </c>
      <c r="D2765">
        <v>6</v>
      </c>
      <c r="E2765">
        <v>216.13</v>
      </c>
      <c r="F2765">
        <v>1890368</v>
      </c>
      <c r="G2765">
        <v>6</v>
      </c>
      <c r="H2765">
        <v>264</v>
      </c>
      <c r="I2765">
        <v>1316134</v>
      </c>
      <c r="J2765">
        <v>63</v>
      </c>
      <c r="K2765">
        <v>1221.4000000000001</v>
      </c>
      <c r="L2765">
        <v>10320434</v>
      </c>
      <c r="M2765" s="1">
        <v>46233</v>
      </c>
    </row>
    <row r="2766" spans="1:13" x14ac:dyDescent="0.2">
      <c r="A2766" t="s">
        <v>46</v>
      </c>
      <c r="B2766" s="1">
        <v>45016</v>
      </c>
      <c r="C2766" s="1">
        <v>44986</v>
      </c>
      <c r="D2766">
        <v>6</v>
      </c>
      <c r="E2766">
        <v>216.13</v>
      </c>
      <c r="F2766">
        <v>1890368</v>
      </c>
      <c r="G2766">
        <v>6</v>
      </c>
      <c r="H2766">
        <v>264</v>
      </c>
      <c r="I2766">
        <v>1316134</v>
      </c>
      <c r="J2766">
        <v>63</v>
      </c>
      <c r="K2766">
        <v>1221.4000000000001</v>
      </c>
      <c r="L2766">
        <v>10320434</v>
      </c>
      <c r="M2766" s="1">
        <v>46233</v>
      </c>
    </row>
    <row r="2767" spans="1:13" x14ac:dyDescent="0.2">
      <c r="A2767" t="s">
        <v>46</v>
      </c>
      <c r="B2767" s="1">
        <v>45046</v>
      </c>
      <c r="C2767" s="1">
        <v>45017</v>
      </c>
      <c r="D2767">
        <v>7</v>
      </c>
      <c r="E2767">
        <v>264.13</v>
      </c>
      <c r="F2767">
        <v>2005368</v>
      </c>
      <c r="G2767">
        <v>6</v>
      </c>
      <c r="H2767">
        <v>264</v>
      </c>
      <c r="I2767">
        <v>1316134</v>
      </c>
      <c r="J2767">
        <v>63</v>
      </c>
      <c r="K2767">
        <v>1221.4000000000001</v>
      </c>
      <c r="L2767">
        <v>10320434</v>
      </c>
      <c r="M2767" s="1">
        <v>46233</v>
      </c>
    </row>
    <row r="2768" spans="1:13" x14ac:dyDescent="0.2">
      <c r="A2768" t="s">
        <v>46</v>
      </c>
      <c r="B2768" s="1">
        <v>45138</v>
      </c>
      <c r="C2768" s="1">
        <v>45108</v>
      </c>
      <c r="D2768">
        <v>7</v>
      </c>
      <c r="E2768">
        <v>262.13</v>
      </c>
      <c r="F2768">
        <v>1923368</v>
      </c>
      <c r="G2768">
        <v>6</v>
      </c>
      <c r="H2768">
        <v>264</v>
      </c>
      <c r="I2768">
        <v>1316134</v>
      </c>
      <c r="J2768">
        <v>64</v>
      </c>
      <c r="K2768">
        <v>1247.4000000000001</v>
      </c>
      <c r="L2768">
        <v>10612434</v>
      </c>
      <c r="M2768" s="1">
        <v>46233</v>
      </c>
    </row>
    <row r="2769" spans="1:13" x14ac:dyDescent="0.2">
      <c r="A2769" t="s">
        <v>133</v>
      </c>
      <c r="B2769" s="1">
        <v>45322</v>
      </c>
      <c r="C2769" s="1">
        <v>45292</v>
      </c>
      <c r="D2769">
        <v>8</v>
      </c>
      <c r="E2769">
        <v>485.1</v>
      </c>
      <c r="F2769">
        <v>2102000</v>
      </c>
      <c r="G2769">
        <v>6</v>
      </c>
      <c r="H2769">
        <v>302.09000000000003</v>
      </c>
      <c r="I2769">
        <v>1205700</v>
      </c>
      <c r="J2769">
        <v>47</v>
      </c>
      <c r="K2769">
        <v>1249.3599999999999</v>
      </c>
      <c r="L2769">
        <v>10943082</v>
      </c>
      <c r="M2769" s="1">
        <v>46233</v>
      </c>
    </row>
    <row r="2770" spans="1:13" x14ac:dyDescent="0.2">
      <c r="A2770" t="s">
        <v>46</v>
      </c>
      <c r="B2770" s="1">
        <v>45169</v>
      </c>
      <c r="C2770" s="1">
        <v>45139</v>
      </c>
      <c r="D2770">
        <v>6</v>
      </c>
      <c r="E2770">
        <v>252</v>
      </c>
      <c r="F2770">
        <v>1763768</v>
      </c>
      <c r="G2770">
        <v>6</v>
      </c>
      <c r="H2770">
        <v>264</v>
      </c>
      <c r="I2770">
        <v>1316134</v>
      </c>
      <c r="J2770">
        <v>65</v>
      </c>
      <c r="K2770">
        <v>1257.5300000000002</v>
      </c>
      <c r="L2770">
        <v>10772034</v>
      </c>
      <c r="M2770" s="1">
        <v>46233</v>
      </c>
    </row>
    <row r="2771" spans="1:13" x14ac:dyDescent="0.2">
      <c r="A2771" t="s">
        <v>46</v>
      </c>
      <c r="B2771" s="1">
        <v>45199</v>
      </c>
      <c r="C2771" s="1">
        <v>45170</v>
      </c>
      <c r="D2771">
        <v>6</v>
      </c>
      <c r="E2771">
        <v>252</v>
      </c>
      <c r="F2771">
        <v>1763768</v>
      </c>
      <c r="G2771">
        <v>6</v>
      </c>
      <c r="H2771">
        <v>264</v>
      </c>
      <c r="I2771">
        <v>1316134</v>
      </c>
      <c r="J2771">
        <v>65</v>
      </c>
      <c r="K2771">
        <v>1257.5300000000002</v>
      </c>
      <c r="L2771">
        <v>10772034</v>
      </c>
      <c r="M2771" s="1">
        <v>46233</v>
      </c>
    </row>
    <row r="2772" spans="1:13" x14ac:dyDescent="0.2">
      <c r="A2772" t="s">
        <v>118</v>
      </c>
      <c r="B2772" s="1">
        <v>46203</v>
      </c>
      <c r="C2772" s="1">
        <v>46174</v>
      </c>
      <c r="D2772">
        <v>5</v>
      </c>
      <c r="E2772">
        <v>682</v>
      </c>
      <c r="F2772">
        <v>1427500</v>
      </c>
      <c r="G2772">
        <v>6</v>
      </c>
      <c r="H2772">
        <v>100</v>
      </c>
      <c r="I2772">
        <v>1020972</v>
      </c>
      <c r="J2772">
        <v>25</v>
      </c>
      <c r="K2772">
        <v>1302.1600000000003</v>
      </c>
      <c r="L2772">
        <v>4302432</v>
      </c>
      <c r="M2772" s="1">
        <v>46233</v>
      </c>
    </row>
    <row r="2773" spans="1:13" x14ac:dyDescent="0.2">
      <c r="A2773" t="s">
        <v>39</v>
      </c>
      <c r="B2773" s="1">
        <v>44985</v>
      </c>
      <c r="C2773" s="1">
        <v>44958</v>
      </c>
      <c r="D2773">
        <v>7</v>
      </c>
      <c r="E2773">
        <v>328.28</v>
      </c>
      <c r="F2773">
        <v>2284880</v>
      </c>
      <c r="G2773">
        <v>6</v>
      </c>
      <c r="H2773">
        <v>228.70000000000002</v>
      </c>
      <c r="I2773">
        <v>1639870</v>
      </c>
      <c r="J2773">
        <v>150</v>
      </c>
      <c r="K2773">
        <v>1328.675</v>
      </c>
      <c r="L2773">
        <v>12715139</v>
      </c>
      <c r="M2773" s="1">
        <v>46233</v>
      </c>
    </row>
    <row r="2774" spans="1:13" x14ac:dyDescent="0.2">
      <c r="A2774" t="s">
        <v>39</v>
      </c>
      <c r="B2774" s="1">
        <v>44957</v>
      </c>
      <c r="C2774" s="1">
        <v>44927</v>
      </c>
      <c r="D2774">
        <v>7</v>
      </c>
      <c r="E2774">
        <v>328.28</v>
      </c>
      <c r="F2774">
        <v>2284880</v>
      </c>
      <c r="G2774">
        <v>6</v>
      </c>
      <c r="H2774">
        <v>228.70000000000002</v>
      </c>
      <c r="I2774">
        <v>1639870</v>
      </c>
      <c r="J2774">
        <v>150</v>
      </c>
      <c r="K2774">
        <v>1328.675</v>
      </c>
      <c r="L2774">
        <v>12715139</v>
      </c>
      <c r="M2774" s="1">
        <v>46233</v>
      </c>
    </row>
    <row r="2775" spans="1:13" x14ac:dyDescent="0.2">
      <c r="A2775" t="s">
        <v>39</v>
      </c>
      <c r="B2775" s="1">
        <v>45016</v>
      </c>
      <c r="C2775" s="1">
        <v>44986</v>
      </c>
      <c r="D2775">
        <v>7</v>
      </c>
      <c r="E2775">
        <v>328.28</v>
      </c>
      <c r="F2775">
        <v>2284880</v>
      </c>
      <c r="G2775">
        <v>6</v>
      </c>
      <c r="H2775">
        <v>228.70000000000002</v>
      </c>
      <c r="I2775">
        <v>1639870</v>
      </c>
      <c r="J2775">
        <v>150</v>
      </c>
      <c r="K2775">
        <v>1328.675</v>
      </c>
      <c r="L2775">
        <v>12715139</v>
      </c>
      <c r="M2775" s="1">
        <v>46233</v>
      </c>
    </row>
    <row r="2776" spans="1:13" x14ac:dyDescent="0.2">
      <c r="A2776" t="s">
        <v>39</v>
      </c>
      <c r="B2776" s="1">
        <v>45077</v>
      </c>
      <c r="C2776" s="1">
        <v>45047</v>
      </c>
      <c r="D2776">
        <v>8</v>
      </c>
      <c r="E2776">
        <v>362.28</v>
      </c>
      <c r="F2776">
        <v>2524880</v>
      </c>
      <c r="G2776">
        <v>6</v>
      </c>
      <c r="H2776">
        <v>228.70000000000002</v>
      </c>
      <c r="I2776">
        <v>1639870</v>
      </c>
      <c r="J2776">
        <v>150</v>
      </c>
      <c r="K2776">
        <v>1328.675</v>
      </c>
      <c r="L2776">
        <v>12715139</v>
      </c>
      <c r="M2776" s="1">
        <v>46233</v>
      </c>
    </row>
    <row r="2777" spans="1:13" x14ac:dyDescent="0.2">
      <c r="A2777" t="s">
        <v>39</v>
      </c>
      <c r="B2777" s="1">
        <v>45199</v>
      </c>
      <c r="C2777" s="1">
        <v>45170</v>
      </c>
      <c r="D2777">
        <v>8</v>
      </c>
      <c r="E2777">
        <v>414</v>
      </c>
      <c r="F2777">
        <v>2895583</v>
      </c>
      <c r="G2777">
        <v>6</v>
      </c>
      <c r="H2777">
        <v>293.17</v>
      </c>
      <c r="I2777">
        <v>1749024</v>
      </c>
      <c r="J2777">
        <v>155</v>
      </c>
      <c r="K2777">
        <v>1378.4850000000001</v>
      </c>
      <c r="L2777">
        <v>13152339</v>
      </c>
      <c r="M2777" s="1">
        <v>46233</v>
      </c>
    </row>
    <row r="2778" spans="1:13" x14ac:dyDescent="0.2">
      <c r="A2778" t="s">
        <v>39</v>
      </c>
      <c r="B2778" s="1">
        <v>45230</v>
      </c>
      <c r="C2778" s="1">
        <v>45200</v>
      </c>
      <c r="D2778">
        <v>8</v>
      </c>
      <c r="E2778">
        <v>414</v>
      </c>
      <c r="F2778">
        <v>2895583</v>
      </c>
      <c r="G2778">
        <v>6</v>
      </c>
      <c r="H2778">
        <v>293.17</v>
      </c>
      <c r="I2778">
        <v>1749024</v>
      </c>
      <c r="J2778">
        <v>155</v>
      </c>
      <c r="K2778">
        <v>1378.4850000000001</v>
      </c>
      <c r="L2778">
        <v>13152339</v>
      </c>
      <c r="M2778" s="1">
        <v>46233</v>
      </c>
    </row>
    <row r="2779" spans="1:13" x14ac:dyDescent="0.2">
      <c r="A2779" t="s">
        <v>39</v>
      </c>
      <c r="B2779" s="1">
        <v>45169</v>
      </c>
      <c r="C2779" s="1">
        <v>45139</v>
      </c>
      <c r="D2779">
        <v>7</v>
      </c>
      <c r="E2779">
        <v>378</v>
      </c>
      <c r="F2779">
        <v>2640385</v>
      </c>
      <c r="G2779">
        <v>6</v>
      </c>
      <c r="H2779">
        <v>293.17</v>
      </c>
      <c r="I2779">
        <v>1749024</v>
      </c>
      <c r="J2779">
        <v>155</v>
      </c>
      <c r="K2779">
        <v>1378.4850000000001</v>
      </c>
      <c r="L2779">
        <v>13152339</v>
      </c>
      <c r="M2779" s="1">
        <v>46233</v>
      </c>
    </row>
    <row r="2780" spans="1:13" x14ac:dyDescent="0.2">
      <c r="A2780" t="s">
        <v>36</v>
      </c>
      <c r="B2780" s="1">
        <v>45443</v>
      </c>
      <c r="C2780" s="1">
        <v>45413</v>
      </c>
      <c r="D2780">
        <v>13</v>
      </c>
      <c r="E2780">
        <v>658.16000000000008</v>
      </c>
      <c r="F2780">
        <v>3082000</v>
      </c>
      <c r="G2780">
        <v>6</v>
      </c>
      <c r="H2780">
        <v>420</v>
      </c>
      <c r="I2780">
        <v>1555000</v>
      </c>
      <c r="J2780">
        <v>78</v>
      </c>
      <c r="K2780">
        <v>2983.25</v>
      </c>
      <c r="L2780">
        <v>16820425</v>
      </c>
      <c r="M2780" s="1">
        <v>46233</v>
      </c>
    </row>
    <row r="2781" spans="1:13" x14ac:dyDescent="0.2">
      <c r="A2781" t="s">
        <v>36</v>
      </c>
      <c r="B2781" s="1">
        <v>45473</v>
      </c>
      <c r="C2781" s="1">
        <v>45444</v>
      </c>
      <c r="D2781">
        <v>12</v>
      </c>
      <c r="E2781">
        <v>598.16000000000008</v>
      </c>
      <c r="F2781">
        <v>2867000</v>
      </c>
      <c r="G2781">
        <v>6</v>
      </c>
      <c r="H2781">
        <v>420</v>
      </c>
      <c r="I2781">
        <v>1555000</v>
      </c>
      <c r="J2781">
        <v>79</v>
      </c>
      <c r="K2781">
        <v>3043.25</v>
      </c>
      <c r="L2781">
        <v>17035425</v>
      </c>
      <c r="M2781" s="1">
        <v>46233</v>
      </c>
    </row>
    <row r="2782" spans="1:13" x14ac:dyDescent="0.2">
      <c r="A2782" t="s">
        <v>75</v>
      </c>
      <c r="B2782" s="1">
        <v>46234</v>
      </c>
      <c r="C2782" s="1">
        <v>46204</v>
      </c>
      <c r="D2782">
        <v>0</v>
      </c>
      <c r="E2782">
        <v>0</v>
      </c>
      <c r="F2782">
        <v>0</v>
      </c>
      <c r="G2782">
        <v>7</v>
      </c>
      <c r="H2782">
        <v>445.33</v>
      </c>
      <c r="I2782">
        <v>1115000</v>
      </c>
      <c r="M2782" s="1">
        <v>46233</v>
      </c>
    </row>
    <row r="2783" spans="1:13" x14ac:dyDescent="0.2">
      <c r="A2783" t="s">
        <v>75</v>
      </c>
      <c r="B2783" s="1">
        <v>46203</v>
      </c>
      <c r="C2783" s="1">
        <v>46174</v>
      </c>
      <c r="D2783">
        <v>0</v>
      </c>
      <c r="E2783">
        <v>0</v>
      </c>
      <c r="F2783">
        <v>0</v>
      </c>
      <c r="G2783">
        <v>7</v>
      </c>
      <c r="H2783">
        <v>445.33</v>
      </c>
      <c r="I2783">
        <v>1115000</v>
      </c>
      <c r="J2783">
        <v>2</v>
      </c>
      <c r="K2783">
        <v>0</v>
      </c>
      <c r="L2783">
        <v>0</v>
      </c>
      <c r="M2783" s="1">
        <v>46233</v>
      </c>
    </row>
    <row r="2784" spans="1:13" x14ac:dyDescent="0.2">
      <c r="A2784" t="s">
        <v>75</v>
      </c>
      <c r="B2784" s="1">
        <v>46142</v>
      </c>
      <c r="C2784" s="1">
        <v>46113</v>
      </c>
      <c r="D2784">
        <v>0</v>
      </c>
      <c r="E2784">
        <v>0</v>
      </c>
      <c r="F2784">
        <v>0</v>
      </c>
      <c r="G2784">
        <v>7</v>
      </c>
      <c r="H2784">
        <v>445.33</v>
      </c>
      <c r="I2784">
        <v>1115000</v>
      </c>
      <c r="J2784">
        <v>2</v>
      </c>
      <c r="K2784">
        <v>0</v>
      </c>
      <c r="L2784">
        <v>0</v>
      </c>
      <c r="M2784" s="1">
        <v>46233</v>
      </c>
    </row>
    <row r="2785" spans="1:13" x14ac:dyDescent="0.2">
      <c r="A2785" t="s">
        <v>75</v>
      </c>
      <c r="B2785" s="1">
        <v>46112</v>
      </c>
      <c r="C2785" s="1">
        <v>46082</v>
      </c>
      <c r="D2785">
        <v>0</v>
      </c>
      <c r="E2785">
        <v>0</v>
      </c>
      <c r="F2785">
        <v>0</v>
      </c>
      <c r="G2785">
        <v>7</v>
      </c>
      <c r="H2785">
        <v>445.33</v>
      </c>
      <c r="I2785">
        <v>1115000</v>
      </c>
      <c r="J2785">
        <v>2</v>
      </c>
      <c r="K2785">
        <v>0</v>
      </c>
      <c r="L2785">
        <v>0</v>
      </c>
      <c r="M2785" s="1">
        <v>46233</v>
      </c>
    </row>
    <row r="2786" spans="1:13" x14ac:dyDescent="0.2">
      <c r="A2786" t="s">
        <v>75</v>
      </c>
      <c r="B2786" s="1">
        <v>46173</v>
      </c>
      <c r="C2786" s="1">
        <v>46143</v>
      </c>
      <c r="D2786">
        <v>0</v>
      </c>
      <c r="E2786">
        <v>0</v>
      </c>
      <c r="F2786">
        <v>0</v>
      </c>
      <c r="G2786">
        <v>7</v>
      </c>
      <c r="H2786">
        <v>445.33</v>
      </c>
      <c r="I2786">
        <v>1115000</v>
      </c>
      <c r="J2786">
        <v>2</v>
      </c>
      <c r="K2786">
        <v>0</v>
      </c>
      <c r="L2786">
        <v>0</v>
      </c>
      <c r="M2786" s="1">
        <v>46233</v>
      </c>
    </row>
    <row r="2787" spans="1:13" x14ac:dyDescent="0.2">
      <c r="A2787" t="s">
        <v>153</v>
      </c>
      <c r="B2787" s="1">
        <v>45777</v>
      </c>
      <c r="C2787" s="1">
        <v>45748</v>
      </c>
      <c r="D2787">
        <v>0</v>
      </c>
      <c r="E2787">
        <v>0</v>
      </c>
      <c r="F2787">
        <v>0</v>
      </c>
      <c r="G2787">
        <v>7</v>
      </c>
      <c r="H2787">
        <v>639.05999999999995</v>
      </c>
      <c r="I2787">
        <v>2025000</v>
      </c>
      <c r="J2787">
        <v>4</v>
      </c>
      <c r="K2787">
        <v>12.8</v>
      </c>
      <c r="L2787">
        <v>70775</v>
      </c>
      <c r="M2787" s="1">
        <v>46233</v>
      </c>
    </row>
    <row r="2788" spans="1:13" x14ac:dyDescent="0.2">
      <c r="A2788" t="s">
        <v>152</v>
      </c>
      <c r="B2788" s="1">
        <v>45991</v>
      </c>
      <c r="C2788" s="1">
        <v>45962</v>
      </c>
      <c r="D2788">
        <v>11</v>
      </c>
      <c r="E2788">
        <v>2370</v>
      </c>
      <c r="F2788">
        <v>4905000</v>
      </c>
      <c r="G2788">
        <v>7</v>
      </c>
      <c r="H2788">
        <v>3000.2</v>
      </c>
      <c r="I2788">
        <v>0</v>
      </c>
      <c r="J2788">
        <v>7</v>
      </c>
      <c r="K2788">
        <v>17.649999999999999</v>
      </c>
      <c r="L2788">
        <v>203262</v>
      </c>
      <c r="M2788" s="1">
        <v>46233</v>
      </c>
    </row>
    <row r="2789" spans="1:13" x14ac:dyDescent="0.2">
      <c r="A2789" t="s">
        <v>152</v>
      </c>
      <c r="B2789" s="1">
        <v>45900</v>
      </c>
      <c r="C2789" s="1">
        <v>45870</v>
      </c>
      <c r="D2789">
        <v>11</v>
      </c>
      <c r="E2789">
        <v>2370</v>
      </c>
      <c r="F2789">
        <v>4905000</v>
      </c>
      <c r="G2789">
        <v>7</v>
      </c>
      <c r="H2789">
        <v>3000.2</v>
      </c>
      <c r="I2789">
        <v>0</v>
      </c>
      <c r="J2789">
        <v>7</v>
      </c>
      <c r="K2789">
        <v>17.649999999999999</v>
      </c>
      <c r="L2789">
        <v>203262</v>
      </c>
      <c r="M2789" s="1">
        <v>46233</v>
      </c>
    </row>
    <row r="2790" spans="1:13" x14ac:dyDescent="0.2">
      <c r="A2790" t="s">
        <v>152</v>
      </c>
      <c r="B2790" s="1">
        <v>45930</v>
      </c>
      <c r="C2790" s="1">
        <v>45901</v>
      </c>
      <c r="D2790">
        <v>11</v>
      </c>
      <c r="E2790">
        <v>2370</v>
      </c>
      <c r="F2790">
        <v>4905000</v>
      </c>
      <c r="G2790">
        <v>7</v>
      </c>
      <c r="H2790">
        <v>3000.2</v>
      </c>
      <c r="I2790">
        <v>0</v>
      </c>
      <c r="J2790">
        <v>7</v>
      </c>
      <c r="K2790">
        <v>17.649999999999999</v>
      </c>
      <c r="L2790">
        <v>203262</v>
      </c>
      <c r="M2790" s="1">
        <v>46233</v>
      </c>
    </row>
    <row r="2791" spans="1:13" x14ac:dyDescent="0.2">
      <c r="A2791" t="s">
        <v>152</v>
      </c>
      <c r="B2791" s="1">
        <v>45961</v>
      </c>
      <c r="C2791" s="1">
        <v>45931</v>
      </c>
      <c r="D2791">
        <v>11</v>
      </c>
      <c r="E2791">
        <v>2370</v>
      </c>
      <c r="F2791">
        <v>4905000</v>
      </c>
      <c r="G2791">
        <v>7</v>
      </c>
      <c r="H2791">
        <v>3000.2</v>
      </c>
      <c r="I2791">
        <v>0</v>
      </c>
      <c r="J2791">
        <v>7</v>
      </c>
      <c r="K2791">
        <v>17.649999999999999</v>
      </c>
      <c r="L2791">
        <v>203262</v>
      </c>
      <c r="M2791" s="1">
        <v>46233</v>
      </c>
    </row>
    <row r="2792" spans="1:13" x14ac:dyDescent="0.2">
      <c r="A2792" t="s">
        <v>100</v>
      </c>
      <c r="B2792" s="1">
        <v>45808</v>
      </c>
      <c r="C2792" s="1">
        <v>45778</v>
      </c>
      <c r="D2792">
        <v>9</v>
      </c>
      <c r="E2792">
        <v>534</v>
      </c>
      <c r="F2792">
        <v>1991973</v>
      </c>
      <c r="G2792">
        <v>7</v>
      </c>
      <c r="H2792">
        <v>368</v>
      </c>
      <c r="I2792">
        <v>1736993</v>
      </c>
      <c r="J2792">
        <v>7</v>
      </c>
      <c r="K2792">
        <v>22.05</v>
      </c>
      <c r="L2792">
        <v>287446</v>
      </c>
      <c r="M2792" s="1">
        <v>46233</v>
      </c>
    </row>
    <row r="2793" spans="1:13" x14ac:dyDescent="0.2">
      <c r="A2793" t="s">
        <v>100</v>
      </c>
      <c r="B2793" s="1">
        <v>45777</v>
      </c>
      <c r="C2793" s="1">
        <v>45748</v>
      </c>
      <c r="D2793">
        <v>9</v>
      </c>
      <c r="E2793">
        <v>534</v>
      </c>
      <c r="F2793">
        <v>1991973</v>
      </c>
      <c r="G2793">
        <v>7</v>
      </c>
      <c r="H2793">
        <v>368</v>
      </c>
      <c r="I2793">
        <v>1736993</v>
      </c>
      <c r="J2793">
        <v>7</v>
      </c>
      <c r="K2793">
        <v>22.05</v>
      </c>
      <c r="L2793">
        <v>287446</v>
      </c>
      <c r="M2793" s="1">
        <v>46233</v>
      </c>
    </row>
    <row r="2794" spans="1:13" x14ac:dyDescent="0.2">
      <c r="A2794" t="s">
        <v>125</v>
      </c>
      <c r="B2794" s="1">
        <v>45138</v>
      </c>
      <c r="C2794" s="1">
        <v>45108</v>
      </c>
      <c r="D2794">
        <v>0</v>
      </c>
      <c r="E2794">
        <v>0</v>
      </c>
      <c r="F2794">
        <v>0</v>
      </c>
      <c r="G2794">
        <v>7</v>
      </c>
      <c r="H2794">
        <v>455</v>
      </c>
      <c r="I2794">
        <v>1464000</v>
      </c>
      <c r="J2794">
        <v>16</v>
      </c>
      <c r="K2794">
        <v>50.3</v>
      </c>
      <c r="L2794">
        <v>570547</v>
      </c>
      <c r="M2794" s="1">
        <v>46233</v>
      </c>
    </row>
    <row r="2795" spans="1:13" x14ac:dyDescent="0.2">
      <c r="A2795" t="s">
        <v>125</v>
      </c>
      <c r="B2795" s="1">
        <v>45107</v>
      </c>
      <c r="C2795" s="1">
        <v>45078</v>
      </c>
      <c r="D2795">
        <v>0</v>
      </c>
      <c r="E2795">
        <v>0</v>
      </c>
      <c r="F2795">
        <v>0</v>
      </c>
      <c r="G2795">
        <v>7</v>
      </c>
      <c r="H2795">
        <v>455</v>
      </c>
      <c r="I2795">
        <v>1464000</v>
      </c>
      <c r="J2795">
        <v>16</v>
      </c>
      <c r="K2795">
        <v>50.3</v>
      </c>
      <c r="L2795">
        <v>570547</v>
      </c>
      <c r="M2795" s="1">
        <v>46233</v>
      </c>
    </row>
    <row r="2796" spans="1:13" x14ac:dyDescent="0.2">
      <c r="A2796" t="s">
        <v>127</v>
      </c>
      <c r="B2796" s="1">
        <v>45900</v>
      </c>
      <c r="C2796" s="1">
        <v>45870</v>
      </c>
      <c r="D2796">
        <v>0</v>
      </c>
      <c r="E2796">
        <v>0</v>
      </c>
      <c r="F2796">
        <v>0</v>
      </c>
      <c r="G2796">
        <v>7</v>
      </c>
      <c r="H2796">
        <v>1750.48</v>
      </c>
      <c r="I2796">
        <v>1755865</v>
      </c>
      <c r="J2796">
        <v>31</v>
      </c>
      <c r="K2796">
        <v>236.90000000000003</v>
      </c>
      <c r="L2796">
        <v>1593993</v>
      </c>
      <c r="M2796" s="1">
        <v>46233</v>
      </c>
    </row>
    <row r="2797" spans="1:13" x14ac:dyDescent="0.2">
      <c r="A2797" t="s">
        <v>151</v>
      </c>
      <c r="B2797" s="1">
        <v>44712</v>
      </c>
      <c r="C2797" s="1">
        <v>44682</v>
      </c>
      <c r="D2797">
        <v>3</v>
      </c>
      <c r="E2797">
        <v>234.88</v>
      </c>
      <c r="F2797">
        <v>863985</v>
      </c>
      <c r="G2797">
        <v>7</v>
      </c>
      <c r="H2797">
        <v>447.83</v>
      </c>
      <c r="I2797">
        <v>2223325</v>
      </c>
      <c r="J2797">
        <v>14</v>
      </c>
      <c r="K2797">
        <v>263.02999999999997</v>
      </c>
      <c r="L2797">
        <v>3028295</v>
      </c>
      <c r="M2797" s="1">
        <v>46233</v>
      </c>
    </row>
    <row r="2798" spans="1:13" x14ac:dyDescent="0.2">
      <c r="A2798" t="s">
        <v>151</v>
      </c>
      <c r="B2798" s="1">
        <v>44681</v>
      </c>
      <c r="C2798" s="1">
        <v>44652</v>
      </c>
      <c r="D2798">
        <v>3</v>
      </c>
      <c r="E2798">
        <v>234.88</v>
      </c>
      <c r="F2798">
        <v>863985</v>
      </c>
      <c r="G2798">
        <v>7</v>
      </c>
      <c r="H2798">
        <v>447.83</v>
      </c>
      <c r="I2798">
        <v>2223325</v>
      </c>
      <c r="J2798">
        <v>14</v>
      </c>
      <c r="K2798">
        <v>263.02999999999997</v>
      </c>
      <c r="L2798">
        <v>3028295</v>
      </c>
      <c r="M2798" s="1">
        <v>46233</v>
      </c>
    </row>
    <row r="2799" spans="1:13" x14ac:dyDescent="0.2">
      <c r="A2799" t="s">
        <v>147</v>
      </c>
      <c r="B2799" s="1">
        <v>45716</v>
      </c>
      <c r="C2799" s="1">
        <v>45689</v>
      </c>
      <c r="D2799">
        <v>5</v>
      </c>
      <c r="E2799">
        <v>381</v>
      </c>
      <c r="F2799">
        <v>1357500</v>
      </c>
      <c r="G2799">
        <v>7</v>
      </c>
      <c r="H2799">
        <v>561.99</v>
      </c>
      <c r="I2799">
        <v>2040500</v>
      </c>
      <c r="J2799">
        <v>23</v>
      </c>
      <c r="K2799">
        <v>274.33</v>
      </c>
      <c r="L2799">
        <v>2537286</v>
      </c>
      <c r="M2799" s="1">
        <v>46233</v>
      </c>
    </row>
    <row r="2800" spans="1:13" x14ac:dyDescent="0.2">
      <c r="A2800" t="s">
        <v>151</v>
      </c>
      <c r="B2800" s="1">
        <v>44773</v>
      </c>
      <c r="C2800" s="1">
        <v>44743</v>
      </c>
      <c r="D2800">
        <v>3</v>
      </c>
      <c r="E2800">
        <v>203.18</v>
      </c>
      <c r="F2800">
        <v>1024350</v>
      </c>
      <c r="G2800">
        <v>7</v>
      </c>
      <c r="H2800">
        <v>472.83</v>
      </c>
      <c r="I2800">
        <v>1773325</v>
      </c>
      <c r="J2800">
        <v>15</v>
      </c>
      <c r="K2800">
        <v>339.73</v>
      </c>
      <c r="L2800">
        <v>3317930</v>
      </c>
      <c r="M2800" s="1">
        <v>46233</v>
      </c>
    </row>
    <row r="2801" spans="1:13" x14ac:dyDescent="0.2">
      <c r="A2801" t="s">
        <v>80</v>
      </c>
      <c r="B2801" s="1">
        <v>45961</v>
      </c>
      <c r="C2801" s="1">
        <v>45931</v>
      </c>
      <c r="D2801">
        <v>4</v>
      </c>
      <c r="E2801">
        <v>289.87</v>
      </c>
      <c r="F2801">
        <v>1189000</v>
      </c>
      <c r="G2801">
        <v>7</v>
      </c>
      <c r="H2801">
        <v>365</v>
      </c>
      <c r="I2801">
        <v>686100</v>
      </c>
      <c r="J2801">
        <v>38</v>
      </c>
      <c r="K2801">
        <v>570.55000000000007</v>
      </c>
      <c r="L2801">
        <v>6581237</v>
      </c>
      <c r="M2801" s="1">
        <v>46233</v>
      </c>
    </row>
    <row r="2802" spans="1:13" x14ac:dyDescent="0.2">
      <c r="A2802" t="s">
        <v>80</v>
      </c>
      <c r="B2802" s="1">
        <v>45930</v>
      </c>
      <c r="C2802" s="1">
        <v>45901</v>
      </c>
      <c r="D2802">
        <v>4</v>
      </c>
      <c r="E2802">
        <v>289.87</v>
      </c>
      <c r="F2802">
        <v>1189000</v>
      </c>
      <c r="G2802">
        <v>7</v>
      </c>
      <c r="H2802">
        <v>365</v>
      </c>
      <c r="I2802">
        <v>686100</v>
      </c>
      <c r="J2802">
        <v>38</v>
      </c>
      <c r="K2802">
        <v>570.55000000000007</v>
      </c>
      <c r="L2802">
        <v>6581237</v>
      </c>
      <c r="M2802" s="1">
        <v>46233</v>
      </c>
    </row>
    <row r="2803" spans="1:13" x14ac:dyDescent="0.2">
      <c r="A2803" t="s">
        <v>80</v>
      </c>
      <c r="B2803" s="1">
        <v>46173</v>
      </c>
      <c r="C2803" s="1">
        <v>46143</v>
      </c>
      <c r="D2803">
        <v>4</v>
      </c>
      <c r="E2803">
        <v>364.87</v>
      </c>
      <c r="F2803">
        <v>1767000</v>
      </c>
      <c r="G2803">
        <v>7</v>
      </c>
      <c r="H2803">
        <v>244</v>
      </c>
      <c r="I2803">
        <v>124100</v>
      </c>
      <c r="J2803">
        <v>39</v>
      </c>
      <c r="K2803">
        <v>620.54999999999995</v>
      </c>
      <c r="L2803">
        <v>6581237</v>
      </c>
      <c r="M2803" s="1">
        <v>46233</v>
      </c>
    </row>
    <row r="2804" spans="1:13" x14ac:dyDescent="0.2">
      <c r="A2804" t="s">
        <v>56</v>
      </c>
      <c r="B2804" s="1">
        <v>44712</v>
      </c>
      <c r="C2804" s="1">
        <v>44682</v>
      </c>
      <c r="D2804">
        <v>6</v>
      </c>
      <c r="E2804">
        <v>300.96999999999997</v>
      </c>
      <c r="F2804">
        <v>2020080</v>
      </c>
      <c r="G2804">
        <v>7</v>
      </c>
      <c r="H2804">
        <v>420.84</v>
      </c>
      <c r="I2804">
        <v>1589000</v>
      </c>
      <c r="J2804">
        <v>62</v>
      </c>
      <c r="K2804">
        <v>826.27</v>
      </c>
      <c r="L2804">
        <v>6104875</v>
      </c>
      <c r="M2804" s="1">
        <v>46233</v>
      </c>
    </row>
    <row r="2805" spans="1:13" x14ac:dyDescent="0.2">
      <c r="A2805" t="s">
        <v>56</v>
      </c>
      <c r="B2805" s="1">
        <v>44742</v>
      </c>
      <c r="C2805" s="1">
        <v>44713</v>
      </c>
      <c r="D2805">
        <v>5</v>
      </c>
      <c r="E2805">
        <v>229.2</v>
      </c>
      <c r="F2805">
        <v>1732080</v>
      </c>
      <c r="G2805">
        <v>7</v>
      </c>
      <c r="H2805">
        <v>420.84</v>
      </c>
      <c r="I2805">
        <v>1589000</v>
      </c>
      <c r="J2805">
        <v>64</v>
      </c>
      <c r="K2805">
        <v>928.04</v>
      </c>
      <c r="L2805">
        <v>6546875</v>
      </c>
      <c r="M2805" s="1">
        <v>46233</v>
      </c>
    </row>
    <row r="2806" spans="1:13" x14ac:dyDescent="0.2">
      <c r="A2806" t="s">
        <v>56</v>
      </c>
      <c r="B2806" s="1">
        <v>44865</v>
      </c>
      <c r="C2806" s="1">
        <v>44835</v>
      </c>
      <c r="D2806">
        <v>6</v>
      </c>
      <c r="E2806">
        <v>289.2</v>
      </c>
      <c r="F2806">
        <v>1952080</v>
      </c>
      <c r="G2806">
        <v>7</v>
      </c>
      <c r="H2806">
        <v>420.84</v>
      </c>
      <c r="I2806">
        <v>1589000</v>
      </c>
      <c r="J2806">
        <v>64</v>
      </c>
      <c r="K2806">
        <v>928.04</v>
      </c>
      <c r="L2806">
        <v>6546875</v>
      </c>
      <c r="M2806" s="1">
        <v>46233</v>
      </c>
    </row>
    <row r="2807" spans="1:13" x14ac:dyDescent="0.2">
      <c r="A2807" t="s">
        <v>56</v>
      </c>
      <c r="B2807" s="1">
        <v>44773</v>
      </c>
      <c r="C2807" s="1">
        <v>44743</v>
      </c>
      <c r="D2807">
        <v>5</v>
      </c>
      <c r="E2807">
        <v>229.2</v>
      </c>
      <c r="F2807">
        <v>1732080</v>
      </c>
      <c r="G2807">
        <v>7</v>
      </c>
      <c r="H2807">
        <v>420.84</v>
      </c>
      <c r="I2807">
        <v>1589000</v>
      </c>
      <c r="J2807">
        <v>64</v>
      </c>
      <c r="K2807">
        <v>928.04</v>
      </c>
      <c r="L2807">
        <v>6546875</v>
      </c>
      <c r="M2807" s="1">
        <v>46233</v>
      </c>
    </row>
    <row r="2808" spans="1:13" x14ac:dyDescent="0.2">
      <c r="A2808" t="s">
        <v>56</v>
      </c>
      <c r="B2808" s="1">
        <v>44834</v>
      </c>
      <c r="C2808" s="1">
        <v>44805</v>
      </c>
      <c r="D2808">
        <v>6</v>
      </c>
      <c r="E2808">
        <v>289.2</v>
      </c>
      <c r="F2808">
        <v>1952080</v>
      </c>
      <c r="G2808">
        <v>7</v>
      </c>
      <c r="H2808">
        <v>420.84</v>
      </c>
      <c r="I2808">
        <v>1589000</v>
      </c>
      <c r="J2808">
        <v>64</v>
      </c>
      <c r="K2808">
        <v>928.04</v>
      </c>
      <c r="L2808">
        <v>6546875</v>
      </c>
      <c r="M2808" s="1">
        <v>46233</v>
      </c>
    </row>
    <row r="2809" spans="1:13" x14ac:dyDescent="0.2">
      <c r="A2809" t="s">
        <v>56</v>
      </c>
      <c r="B2809" s="1">
        <v>44804</v>
      </c>
      <c r="C2809" s="1">
        <v>44774</v>
      </c>
      <c r="D2809">
        <v>5</v>
      </c>
      <c r="E2809">
        <v>229.2</v>
      </c>
      <c r="F2809">
        <v>1732080</v>
      </c>
      <c r="G2809">
        <v>7</v>
      </c>
      <c r="H2809">
        <v>420.84</v>
      </c>
      <c r="I2809">
        <v>1589000</v>
      </c>
      <c r="J2809">
        <v>64</v>
      </c>
      <c r="K2809">
        <v>928.04</v>
      </c>
      <c r="L2809">
        <v>6546875</v>
      </c>
      <c r="M2809" s="1">
        <v>46233</v>
      </c>
    </row>
    <row r="2810" spans="1:13" x14ac:dyDescent="0.2">
      <c r="A2810" t="s">
        <v>44</v>
      </c>
      <c r="B2810" s="1">
        <v>45351</v>
      </c>
      <c r="C2810" s="1">
        <v>45323</v>
      </c>
      <c r="D2810">
        <v>5</v>
      </c>
      <c r="E2810">
        <v>335.77</v>
      </c>
      <c r="F2810">
        <v>1377300</v>
      </c>
      <c r="G2810">
        <v>7</v>
      </c>
      <c r="H2810">
        <v>511.28</v>
      </c>
      <c r="I2810">
        <v>1778000</v>
      </c>
      <c r="J2810">
        <v>20</v>
      </c>
      <c r="K2810">
        <v>940.4899999999999</v>
      </c>
      <c r="L2810">
        <v>5598382</v>
      </c>
      <c r="M2810" s="1">
        <v>46233</v>
      </c>
    </row>
    <row r="2811" spans="1:13" x14ac:dyDescent="0.2">
      <c r="A2811" t="s">
        <v>44</v>
      </c>
      <c r="B2811" s="1">
        <v>45382</v>
      </c>
      <c r="C2811" s="1">
        <v>45352</v>
      </c>
      <c r="D2811">
        <v>5</v>
      </c>
      <c r="E2811">
        <v>335.77</v>
      </c>
      <c r="F2811">
        <v>1377300</v>
      </c>
      <c r="G2811">
        <v>7</v>
      </c>
      <c r="H2811">
        <v>511.28</v>
      </c>
      <c r="I2811">
        <v>1778000</v>
      </c>
      <c r="J2811">
        <v>20</v>
      </c>
      <c r="K2811">
        <v>940.4899999999999</v>
      </c>
      <c r="L2811">
        <v>5598382</v>
      </c>
      <c r="M2811" s="1">
        <v>46233</v>
      </c>
    </row>
    <row r="2812" spans="1:13" x14ac:dyDescent="0.2">
      <c r="A2812" t="s">
        <v>44</v>
      </c>
      <c r="B2812" s="1">
        <v>45322</v>
      </c>
      <c r="C2812" s="1">
        <v>45292</v>
      </c>
      <c r="D2812">
        <v>5</v>
      </c>
      <c r="E2812">
        <v>335.77</v>
      </c>
      <c r="F2812">
        <v>1377300</v>
      </c>
      <c r="G2812">
        <v>7</v>
      </c>
      <c r="H2812">
        <v>511.28</v>
      </c>
      <c r="I2812">
        <v>1778000</v>
      </c>
      <c r="J2812">
        <v>20</v>
      </c>
      <c r="K2812">
        <v>940.4899999999999</v>
      </c>
      <c r="L2812">
        <v>5598382</v>
      </c>
      <c r="M2812" s="1">
        <v>46233</v>
      </c>
    </row>
    <row r="2813" spans="1:13" x14ac:dyDescent="0.2">
      <c r="A2813" t="s">
        <v>133</v>
      </c>
      <c r="B2813" s="1">
        <v>44804</v>
      </c>
      <c r="C2813" s="1">
        <v>44774</v>
      </c>
      <c r="D2813">
        <v>7</v>
      </c>
      <c r="E2813">
        <v>356</v>
      </c>
      <c r="F2813">
        <v>2558000</v>
      </c>
      <c r="G2813">
        <v>7</v>
      </c>
      <c r="H2813">
        <v>334.16</v>
      </c>
      <c r="I2813">
        <v>1500700</v>
      </c>
      <c r="J2813">
        <v>42</v>
      </c>
      <c r="K2813">
        <v>1025.4899999999998</v>
      </c>
      <c r="L2813">
        <v>8834582</v>
      </c>
      <c r="M2813" s="1">
        <v>46233</v>
      </c>
    </row>
    <row r="2814" spans="1:13" x14ac:dyDescent="0.2">
      <c r="A2814" t="s">
        <v>133</v>
      </c>
      <c r="B2814" s="1">
        <v>44834</v>
      </c>
      <c r="C2814" s="1">
        <v>44805</v>
      </c>
      <c r="D2814">
        <v>7</v>
      </c>
      <c r="E2814">
        <v>356</v>
      </c>
      <c r="F2814">
        <v>2558000</v>
      </c>
      <c r="G2814">
        <v>7</v>
      </c>
      <c r="H2814">
        <v>334.16</v>
      </c>
      <c r="I2814">
        <v>1500700</v>
      </c>
      <c r="J2814">
        <v>42</v>
      </c>
      <c r="K2814">
        <v>1025.4899999999998</v>
      </c>
      <c r="L2814">
        <v>8834582</v>
      </c>
      <c r="M2814" s="1">
        <v>46233</v>
      </c>
    </row>
    <row r="2815" spans="1:13" x14ac:dyDescent="0.2">
      <c r="A2815" t="s">
        <v>133</v>
      </c>
      <c r="B2815" s="1">
        <v>44773</v>
      </c>
      <c r="C2815" s="1">
        <v>44743</v>
      </c>
      <c r="D2815">
        <v>7</v>
      </c>
      <c r="E2815">
        <v>356</v>
      </c>
      <c r="F2815">
        <v>2558000</v>
      </c>
      <c r="G2815">
        <v>7</v>
      </c>
      <c r="H2815">
        <v>334.16</v>
      </c>
      <c r="I2815">
        <v>1500700</v>
      </c>
      <c r="J2815">
        <v>42</v>
      </c>
      <c r="K2815">
        <v>1025.4899999999998</v>
      </c>
      <c r="L2815">
        <v>8834582</v>
      </c>
      <c r="M2815" s="1">
        <v>46233</v>
      </c>
    </row>
    <row r="2816" spans="1:13" x14ac:dyDescent="0.2">
      <c r="A2816" t="s">
        <v>133</v>
      </c>
      <c r="B2816" s="1">
        <v>44895</v>
      </c>
      <c r="C2816" s="1">
        <v>44866</v>
      </c>
      <c r="D2816">
        <v>6</v>
      </c>
      <c r="E2816">
        <v>306</v>
      </c>
      <c r="F2816">
        <v>1958000</v>
      </c>
      <c r="G2816">
        <v>7</v>
      </c>
      <c r="H2816">
        <v>334.16</v>
      </c>
      <c r="I2816">
        <v>1500700</v>
      </c>
      <c r="J2816">
        <v>43</v>
      </c>
      <c r="K2816">
        <v>1075.4899999999998</v>
      </c>
      <c r="L2816">
        <v>9434582</v>
      </c>
      <c r="M2816" s="1">
        <v>46233</v>
      </c>
    </row>
    <row r="2817" spans="1:13" x14ac:dyDescent="0.2">
      <c r="A2817" t="s">
        <v>133</v>
      </c>
      <c r="B2817" s="1">
        <v>44865</v>
      </c>
      <c r="C2817" s="1">
        <v>44835</v>
      </c>
      <c r="D2817">
        <v>6</v>
      </c>
      <c r="E2817">
        <v>306</v>
      </c>
      <c r="F2817">
        <v>1958000</v>
      </c>
      <c r="G2817">
        <v>7</v>
      </c>
      <c r="H2817">
        <v>334.16</v>
      </c>
      <c r="I2817">
        <v>1500700</v>
      </c>
      <c r="J2817">
        <v>43</v>
      </c>
      <c r="K2817">
        <v>1075.4899999999998</v>
      </c>
      <c r="L2817">
        <v>9434582</v>
      </c>
      <c r="M2817" s="1">
        <v>46233</v>
      </c>
    </row>
    <row r="2818" spans="1:13" x14ac:dyDescent="0.2">
      <c r="A2818" t="s">
        <v>46</v>
      </c>
      <c r="B2818" s="1">
        <v>44681</v>
      </c>
      <c r="C2818" s="1">
        <v>44652</v>
      </c>
      <c r="D2818">
        <v>5</v>
      </c>
      <c r="E2818">
        <v>193</v>
      </c>
      <c r="F2818">
        <v>1468000</v>
      </c>
      <c r="G2818">
        <v>7</v>
      </c>
      <c r="H2818">
        <v>300</v>
      </c>
      <c r="I2818">
        <v>2069134</v>
      </c>
      <c r="J2818">
        <v>58</v>
      </c>
      <c r="K2818">
        <v>1083.4000000000001</v>
      </c>
      <c r="L2818">
        <v>9246934</v>
      </c>
      <c r="M2818" s="1">
        <v>46233</v>
      </c>
    </row>
    <row r="2819" spans="1:13" x14ac:dyDescent="0.2">
      <c r="A2819" t="s">
        <v>133</v>
      </c>
      <c r="B2819" s="1">
        <v>45351</v>
      </c>
      <c r="C2819" s="1">
        <v>45323</v>
      </c>
      <c r="D2819">
        <v>8</v>
      </c>
      <c r="E2819">
        <v>485.1</v>
      </c>
      <c r="F2819">
        <v>2102000</v>
      </c>
      <c r="G2819">
        <v>7</v>
      </c>
      <c r="H2819">
        <v>344.99</v>
      </c>
      <c r="I2819">
        <v>1205700</v>
      </c>
      <c r="J2819">
        <v>47</v>
      </c>
      <c r="K2819">
        <v>1249.3599999999999</v>
      </c>
      <c r="L2819">
        <v>10943082</v>
      </c>
      <c r="M2819" s="1">
        <v>46233</v>
      </c>
    </row>
    <row r="2820" spans="1:13" x14ac:dyDescent="0.2">
      <c r="A2820" t="s">
        <v>39</v>
      </c>
      <c r="B2820" s="1">
        <v>45046</v>
      </c>
      <c r="C2820" s="1">
        <v>45017</v>
      </c>
      <c r="D2820">
        <v>7</v>
      </c>
      <c r="E2820">
        <v>328.28</v>
      </c>
      <c r="F2820">
        <v>2284880</v>
      </c>
      <c r="G2820">
        <v>7</v>
      </c>
      <c r="H2820">
        <v>262.70000000000005</v>
      </c>
      <c r="I2820">
        <v>1879870</v>
      </c>
      <c r="J2820">
        <v>150</v>
      </c>
      <c r="K2820">
        <v>1328.675</v>
      </c>
      <c r="L2820">
        <v>12715139</v>
      </c>
      <c r="M2820" s="1">
        <v>46233</v>
      </c>
    </row>
    <row r="2821" spans="1:13" x14ac:dyDescent="0.2">
      <c r="A2821" t="s">
        <v>36</v>
      </c>
      <c r="B2821" s="1">
        <v>45230</v>
      </c>
      <c r="C2821" s="1">
        <v>45200</v>
      </c>
      <c r="D2821">
        <v>7</v>
      </c>
      <c r="E2821">
        <v>264.47000000000003</v>
      </c>
      <c r="F2821">
        <v>1891850</v>
      </c>
      <c r="G2821">
        <v>7</v>
      </c>
      <c r="H2821">
        <v>439.5</v>
      </c>
      <c r="I2821">
        <v>1555000</v>
      </c>
      <c r="J2821">
        <v>70</v>
      </c>
      <c r="K2821">
        <v>2543.88</v>
      </c>
      <c r="L2821">
        <v>15175575</v>
      </c>
      <c r="M2821" s="1">
        <v>46233</v>
      </c>
    </row>
    <row r="2822" spans="1:13" x14ac:dyDescent="0.2">
      <c r="A2822" t="s">
        <v>36</v>
      </c>
      <c r="B2822" s="1">
        <v>45351</v>
      </c>
      <c r="C2822" s="1">
        <v>45323</v>
      </c>
      <c r="D2822">
        <v>12</v>
      </c>
      <c r="E2822">
        <v>570.47</v>
      </c>
      <c r="F2822">
        <v>2966850</v>
      </c>
      <c r="G2822">
        <v>7</v>
      </c>
      <c r="H2822">
        <v>439.5</v>
      </c>
      <c r="I2822">
        <v>1555000</v>
      </c>
      <c r="J2822">
        <v>77</v>
      </c>
      <c r="K2822">
        <v>2963.88</v>
      </c>
      <c r="L2822">
        <v>16650575</v>
      </c>
      <c r="M2822" s="1">
        <v>46233</v>
      </c>
    </row>
    <row r="2823" spans="1:13" x14ac:dyDescent="0.2">
      <c r="A2823" t="s">
        <v>36</v>
      </c>
      <c r="B2823" s="1">
        <v>45382</v>
      </c>
      <c r="C2823" s="1">
        <v>45352</v>
      </c>
      <c r="D2823">
        <v>12</v>
      </c>
      <c r="E2823">
        <v>570.47</v>
      </c>
      <c r="F2823">
        <v>2966850</v>
      </c>
      <c r="G2823">
        <v>7</v>
      </c>
      <c r="H2823">
        <v>439.5</v>
      </c>
      <c r="I2823">
        <v>1555000</v>
      </c>
      <c r="J2823">
        <v>77</v>
      </c>
      <c r="K2823">
        <v>2963.88</v>
      </c>
      <c r="L2823">
        <v>16650575</v>
      </c>
      <c r="M2823" s="1">
        <v>46233</v>
      </c>
    </row>
    <row r="2824" spans="1:13" x14ac:dyDescent="0.2">
      <c r="A2824" t="s">
        <v>36</v>
      </c>
      <c r="B2824" s="1">
        <v>45412</v>
      </c>
      <c r="C2824" s="1">
        <v>45383</v>
      </c>
      <c r="D2824">
        <v>13</v>
      </c>
      <c r="E2824">
        <v>658.03</v>
      </c>
      <c r="F2824">
        <v>3251850</v>
      </c>
      <c r="G2824">
        <v>7</v>
      </c>
      <c r="H2824">
        <v>439.5</v>
      </c>
      <c r="I2824">
        <v>1555000</v>
      </c>
      <c r="J2824">
        <v>77</v>
      </c>
      <c r="K2824">
        <v>2963.88</v>
      </c>
      <c r="L2824">
        <v>16650575</v>
      </c>
      <c r="M2824" s="1">
        <v>46233</v>
      </c>
    </row>
    <row r="2825" spans="1:13" x14ac:dyDescent="0.2">
      <c r="A2825" t="s">
        <v>201</v>
      </c>
      <c r="B2825" s="1">
        <v>45961</v>
      </c>
      <c r="C2825" s="1">
        <v>45931</v>
      </c>
      <c r="D2825">
        <v>6</v>
      </c>
      <c r="E2825">
        <v>700</v>
      </c>
      <c r="F2825">
        <v>2142000</v>
      </c>
      <c r="G2825">
        <v>8</v>
      </c>
      <c r="H2825">
        <v>555</v>
      </c>
      <c r="I2825">
        <v>1773000</v>
      </c>
      <c r="J2825">
        <v>0</v>
      </c>
      <c r="K2825">
        <v>0</v>
      </c>
      <c r="L2825">
        <v>0</v>
      </c>
      <c r="M2825" s="1">
        <v>46233</v>
      </c>
    </row>
    <row r="2826" spans="1:13" x14ac:dyDescent="0.2">
      <c r="A2826" t="s">
        <v>201</v>
      </c>
      <c r="B2826" s="1">
        <v>45808</v>
      </c>
      <c r="C2826" s="1">
        <v>45778</v>
      </c>
      <c r="D2826">
        <v>2</v>
      </c>
      <c r="E2826">
        <v>250</v>
      </c>
      <c r="F2826">
        <v>1242000</v>
      </c>
      <c r="G2826">
        <v>8</v>
      </c>
      <c r="H2826">
        <v>555</v>
      </c>
      <c r="I2826">
        <v>1773000</v>
      </c>
      <c r="J2826">
        <v>0</v>
      </c>
      <c r="K2826">
        <v>0</v>
      </c>
      <c r="L2826">
        <v>0</v>
      </c>
      <c r="M2826" s="1">
        <v>46233</v>
      </c>
    </row>
    <row r="2827" spans="1:13" x14ac:dyDescent="0.2">
      <c r="A2827" t="s">
        <v>201</v>
      </c>
      <c r="B2827" s="1">
        <v>45747</v>
      </c>
      <c r="C2827" s="1">
        <v>45717</v>
      </c>
      <c r="D2827">
        <v>2</v>
      </c>
      <c r="E2827">
        <v>250</v>
      </c>
      <c r="F2827">
        <v>1242000</v>
      </c>
      <c r="G2827">
        <v>8</v>
      </c>
      <c r="H2827">
        <v>555</v>
      </c>
      <c r="I2827">
        <v>1773000</v>
      </c>
      <c r="J2827">
        <v>0</v>
      </c>
      <c r="K2827">
        <v>0</v>
      </c>
      <c r="L2827">
        <v>0</v>
      </c>
      <c r="M2827" s="1">
        <v>46233</v>
      </c>
    </row>
    <row r="2828" spans="1:13" x14ac:dyDescent="0.2">
      <c r="A2828" t="s">
        <v>201</v>
      </c>
      <c r="B2828" s="1">
        <v>45777</v>
      </c>
      <c r="C2828" s="1">
        <v>45748</v>
      </c>
      <c r="D2828">
        <v>2</v>
      </c>
      <c r="E2828">
        <v>250</v>
      </c>
      <c r="F2828">
        <v>1242000</v>
      </c>
      <c r="G2828">
        <v>8</v>
      </c>
      <c r="H2828">
        <v>555</v>
      </c>
      <c r="I2828">
        <v>1773000</v>
      </c>
      <c r="J2828">
        <v>0</v>
      </c>
      <c r="K2828">
        <v>0</v>
      </c>
      <c r="L2828">
        <v>0</v>
      </c>
      <c r="M2828" s="1">
        <v>46233</v>
      </c>
    </row>
    <row r="2829" spans="1:13" x14ac:dyDescent="0.2">
      <c r="A2829" t="s">
        <v>201</v>
      </c>
      <c r="B2829" s="1">
        <v>45838</v>
      </c>
      <c r="C2829" s="1">
        <v>45809</v>
      </c>
      <c r="D2829">
        <v>2</v>
      </c>
      <c r="E2829">
        <v>250</v>
      </c>
      <c r="F2829">
        <v>1242000</v>
      </c>
      <c r="G2829">
        <v>8</v>
      </c>
      <c r="H2829">
        <v>555</v>
      </c>
      <c r="I2829">
        <v>1773000</v>
      </c>
      <c r="J2829">
        <v>0</v>
      </c>
      <c r="K2829">
        <v>0</v>
      </c>
      <c r="L2829">
        <v>0</v>
      </c>
      <c r="M2829" s="1">
        <v>46233</v>
      </c>
    </row>
    <row r="2830" spans="1:13" x14ac:dyDescent="0.2">
      <c r="A2830" t="s">
        <v>201</v>
      </c>
      <c r="B2830" s="1">
        <v>45869</v>
      </c>
      <c r="C2830" s="1">
        <v>45839</v>
      </c>
      <c r="D2830">
        <v>2</v>
      </c>
      <c r="E2830">
        <v>250</v>
      </c>
      <c r="F2830">
        <v>1242000</v>
      </c>
      <c r="G2830">
        <v>8</v>
      </c>
      <c r="H2830">
        <v>555</v>
      </c>
      <c r="I2830">
        <v>1773000</v>
      </c>
      <c r="J2830">
        <v>0</v>
      </c>
      <c r="K2830">
        <v>0</v>
      </c>
      <c r="L2830">
        <v>0</v>
      </c>
      <c r="M2830" s="1">
        <v>46233</v>
      </c>
    </row>
    <row r="2831" spans="1:13" x14ac:dyDescent="0.2">
      <c r="A2831" t="s">
        <v>201</v>
      </c>
      <c r="B2831" s="1">
        <v>45930</v>
      </c>
      <c r="C2831" s="1">
        <v>45901</v>
      </c>
      <c r="D2831">
        <v>6</v>
      </c>
      <c r="E2831">
        <v>700</v>
      </c>
      <c r="F2831">
        <v>2142000</v>
      </c>
      <c r="G2831">
        <v>8</v>
      </c>
      <c r="H2831">
        <v>555</v>
      </c>
      <c r="I2831">
        <v>1773000</v>
      </c>
      <c r="J2831">
        <v>0</v>
      </c>
      <c r="K2831">
        <v>0</v>
      </c>
      <c r="L2831">
        <v>0</v>
      </c>
      <c r="M2831" s="1">
        <v>46233</v>
      </c>
    </row>
    <row r="2832" spans="1:13" x14ac:dyDescent="0.2">
      <c r="A2832" t="s">
        <v>201</v>
      </c>
      <c r="B2832" s="1">
        <v>45716</v>
      </c>
      <c r="C2832" s="1">
        <v>45689</v>
      </c>
      <c r="D2832">
        <v>1</v>
      </c>
      <c r="E2832">
        <v>100</v>
      </c>
      <c r="F2832">
        <v>342000</v>
      </c>
      <c r="G2832">
        <v>8</v>
      </c>
      <c r="H2832">
        <v>555</v>
      </c>
      <c r="I2832">
        <v>1773000</v>
      </c>
      <c r="J2832">
        <v>0</v>
      </c>
      <c r="K2832">
        <v>0</v>
      </c>
      <c r="L2832">
        <v>0</v>
      </c>
      <c r="M2832" s="1">
        <v>46233</v>
      </c>
    </row>
    <row r="2833" spans="1:13" x14ac:dyDescent="0.2">
      <c r="A2833" t="s">
        <v>141</v>
      </c>
      <c r="B2833" s="1">
        <v>45961</v>
      </c>
      <c r="C2833" s="1">
        <v>45931</v>
      </c>
      <c r="D2833">
        <v>0</v>
      </c>
      <c r="E2833">
        <v>0</v>
      </c>
      <c r="F2833">
        <v>0</v>
      </c>
      <c r="G2833">
        <v>8</v>
      </c>
      <c r="H2833">
        <v>950</v>
      </c>
      <c r="I2833">
        <v>1815000</v>
      </c>
      <c r="J2833">
        <v>1</v>
      </c>
      <c r="K2833">
        <v>2.4500000000000002</v>
      </c>
      <c r="L2833">
        <v>25000</v>
      </c>
      <c r="M2833" s="1">
        <v>46233</v>
      </c>
    </row>
    <row r="2834" spans="1:13" x14ac:dyDescent="0.2">
      <c r="A2834" t="s">
        <v>141</v>
      </c>
      <c r="B2834" s="1">
        <v>45930</v>
      </c>
      <c r="C2834" s="1">
        <v>45901</v>
      </c>
      <c r="D2834">
        <v>0</v>
      </c>
      <c r="E2834">
        <v>0</v>
      </c>
      <c r="F2834">
        <v>0</v>
      </c>
      <c r="G2834">
        <v>8</v>
      </c>
      <c r="H2834">
        <v>950</v>
      </c>
      <c r="I2834">
        <v>1815000</v>
      </c>
      <c r="J2834">
        <v>1</v>
      </c>
      <c r="K2834">
        <v>2.4500000000000002</v>
      </c>
      <c r="L2834">
        <v>25000</v>
      </c>
      <c r="M2834" s="1">
        <v>46233</v>
      </c>
    </row>
    <row r="2835" spans="1:13" x14ac:dyDescent="0.2">
      <c r="A2835" t="s">
        <v>141</v>
      </c>
      <c r="B2835" s="1">
        <v>46022</v>
      </c>
      <c r="C2835" s="1">
        <v>45992</v>
      </c>
      <c r="D2835">
        <v>0</v>
      </c>
      <c r="E2835">
        <v>0</v>
      </c>
      <c r="F2835">
        <v>0</v>
      </c>
      <c r="G2835">
        <v>8</v>
      </c>
      <c r="H2835">
        <v>950</v>
      </c>
      <c r="I2835">
        <v>1815000</v>
      </c>
      <c r="J2835">
        <v>1</v>
      </c>
      <c r="K2835">
        <v>2.4500000000000002</v>
      </c>
      <c r="L2835">
        <v>25000</v>
      </c>
      <c r="M2835" s="1">
        <v>46233</v>
      </c>
    </row>
    <row r="2836" spans="1:13" x14ac:dyDescent="0.2">
      <c r="A2836" t="s">
        <v>141</v>
      </c>
      <c r="B2836" s="1">
        <v>45991</v>
      </c>
      <c r="C2836" s="1">
        <v>45962</v>
      </c>
      <c r="D2836">
        <v>0</v>
      </c>
      <c r="E2836">
        <v>0</v>
      </c>
      <c r="F2836">
        <v>0</v>
      </c>
      <c r="G2836">
        <v>8</v>
      </c>
      <c r="H2836">
        <v>950</v>
      </c>
      <c r="I2836">
        <v>1815000</v>
      </c>
      <c r="J2836">
        <v>1</v>
      </c>
      <c r="K2836">
        <v>2.4500000000000002</v>
      </c>
      <c r="L2836">
        <v>25000</v>
      </c>
      <c r="M2836" s="1">
        <v>46233</v>
      </c>
    </row>
    <row r="2837" spans="1:13" x14ac:dyDescent="0.2">
      <c r="A2837" t="s">
        <v>141</v>
      </c>
      <c r="B2837" s="1">
        <v>46053</v>
      </c>
      <c r="C2837" s="1">
        <v>46023</v>
      </c>
      <c r="D2837">
        <v>0</v>
      </c>
      <c r="E2837">
        <v>0</v>
      </c>
      <c r="F2837">
        <v>0</v>
      </c>
      <c r="G2837">
        <v>8</v>
      </c>
      <c r="H2837">
        <v>950</v>
      </c>
      <c r="I2837">
        <v>1815000</v>
      </c>
      <c r="J2837">
        <v>1</v>
      </c>
      <c r="K2837">
        <v>2.4500000000000002</v>
      </c>
      <c r="L2837">
        <v>25000</v>
      </c>
      <c r="M2837" s="1">
        <v>46233</v>
      </c>
    </row>
    <row r="2838" spans="1:13" x14ac:dyDescent="0.2">
      <c r="A2838" t="s">
        <v>141</v>
      </c>
      <c r="B2838" s="1">
        <v>45900</v>
      </c>
      <c r="C2838" s="1">
        <v>45870</v>
      </c>
      <c r="D2838">
        <v>0</v>
      </c>
      <c r="E2838">
        <v>0</v>
      </c>
      <c r="F2838">
        <v>0</v>
      </c>
      <c r="G2838">
        <v>8</v>
      </c>
      <c r="H2838">
        <v>950</v>
      </c>
      <c r="I2838">
        <v>1815000</v>
      </c>
      <c r="J2838">
        <v>1</v>
      </c>
      <c r="K2838">
        <v>2.4500000000000002</v>
      </c>
      <c r="L2838">
        <v>25000</v>
      </c>
      <c r="M2838" s="1">
        <v>46233</v>
      </c>
    </row>
    <row r="2839" spans="1:13" x14ac:dyDescent="0.2">
      <c r="A2839" t="s">
        <v>100</v>
      </c>
      <c r="B2839" s="1">
        <v>45382</v>
      </c>
      <c r="C2839" s="1">
        <v>45352</v>
      </c>
      <c r="D2839">
        <v>0</v>
      </c>
      <c r="E2839">
        <v>0</v>
      </c>
      <c r="F2839">
        <v>0</v>
      </c>
      <c r="G2839">
        <v>8</v>
      </c>
      <c r="H2839">
        <v>495</v>
      </c>
      <c r="I2839">
        <v>2366082</v>
      </c>
      <c r="J2839">
        <v>7</v>
      </c>
      <c r="K2839">
        <v>22.05</v>
      </c>
      <c r="L2839">
        <v>287446</v>
      </c>
      <c r="M2839" s="1">
        <v>46233</v>
      </c>
    </row>
    <row r="2840" spans="1:13" x14ac:dyDescent="0.2">
      <c r="A2840" t="s">
        <v>100</v>
      </c>
      <c r="B2840" s="1">
        <v>45412</v>
      </c>
      <c r="C2840" s="1">
        <v>45383</v>
      </c>
      <c r="D2840">
        <v>0</v>
      </c>
      <c r="E2840">
        <v>0</v>
      </c>
      <c r="F2840">
        <v>0</v>
      </c>
      <c r="G2840">
        <v>8</v>
      </c>
      <c r="H2840">
        <v>495</v>
      </c>
      <c r="I2840">
        <v>2366082</v>
      </c>
      <c r="J2840">
        <v>7</v>
      </c>
      <c r="K2840">
        <v>22.05</v>
      </c>
      <c r="L2840">
        <v>287446</v>
      </c>
      <c r="M2840" s="1">
        <v>46233</v>
      </c>
    </row>
    <row r="2841" spans="1:13" x14ac:dyDescent="0.2">
      <c r="A2841" t="s">
        <v>100</v>
      </c>
      <c r="B2841" s="1">
        <v>45322</v>
      </c>
      <c r="C2841" s="1">
        <v>45292</v>
      </c>
      <c r="D2841">
        <v>0</v>
      </c>
      <c r="E2841">
        <v>0</v>
      </c>
      <c r="F2841">
        <v>0</v>
      </c>
      <c r="G2841">
        <v>8</v>
      </c>
      <c r="H2841">
        <v>495</v>
      </c>
      <c r="I2841">
        <v>2366082</v>
      </c>
      <c r="J2841">
        <v>7</v>
      </c>
      <c r="K2841">
        <v>22.05</v>
      </c>
      <c r="L2841">
        <v>287446</v>
      </c>
      <c r="M2841" s="1">
        <v>46233</v>
      </c>
    </row>
    <row r="2842" spans="1:13" x14ac:dyDescent="0.2">
      <c r="A2842" t="s">
        <v>100</v>
      </c>
      <c r="B2842" s="1">
        <v>45351</v>
      </c>
      <c r="C2842" s="1">
        <v>45323</v>
      </c>
      <c r="D2842">
        <v>0</v>
      </c>
      <c r="E2842">
        <v>0</v>
      </c>
      <c r="F2842">
        <v>0</v>
      </c>
      <c r="G2842">
        <v>8</v>
      </c>
      <c r="H2842">
        <v>495</v>
      </c>
      <c r="I2842">
        <v>2366082</v>
      </c>
      <c r="J2842">
        <v>7</v>
      </c>
      <c r="K2842">
        <v>22.05</v>
      </c>
      <c r="L2842">
        <v>287446</v>
      </c>
      <c r="M2842" s="1">
        <v>46233</v>
      </c>
    </row>
    <row r="2843" spans="1:13" x14ac:dyDescent="0.2">
      <c r="A2843" t="s">
        <v>135</v>
      </c>
      <c r="B2843" s="1">
        <v>45688</v>
      </c>
      <c r="C2843" s="1">
        <v>45658</v>
      </c>
      <c r="D2843">
        <v>7</v>
      </c>
      <c r="E2843">
        <v>551.42000000000007</v>
      </c>
      <c r="F2843">
        <v>2730996</v>
      </c>
      <c r="G2843">
        <v>8</v>
      </c>
      <c r="H2843">
        <v>314.62</v>
      </c>
      <c r="I2843">
        <v>3467083</v>
      </c>
      <c r="J2843">
        <v>15</v>
      </c>
      <c r="K2843">
        <v>33.490000000000009</v>
      </c>
      <c r="L2843">
        <v>308063</v>
      </c>
      <c r="M2843" s="1">
        <v>46233</v>
      </c>
    </row>
    <row r="2844" spans="1:13" x14ac:dyDescent="0.2">
      <c r="A2844" t="s">
        <v>125</v>
      </c>
      <c r="B2844" s="1">
        <v>45291</v>
      </c>
      <c r="C2844" s="1">
        <v>45261</v>
      </c>
      <c r="D2844">
        <v>4</v>
      </c>
      <c r="E2844">
        <v>260</v>
      </c>
      <c r="F2844">
        <v>864000</v>
      </c>
      <c r="G2844">
        <v>8</v>
      </c>
      <c r="H2844">
        <v>486.44</v>
      </c>
      <c r="I2844">
        <v>1500000</v>
      </c>
      <c r="J2844">
        <v>16</v>
      </c>
      <c r="K2844">
        <v>50.3</v>
      </c>
      <c r="L2844">
        <v>570547</v>
      </c>
      <c r="M2844" s="1">
        <v>46233</v>
      </c>
    </row>
    <row r="2845" spans="1:13" x14ac:dyDescent="0.2">
      <c r="A2845" t="s">
        <v>201</v>
      </c>
      <c r="B2845" s="1">
        <v>46022</v>
      </c>
      <c r="C2845" s="1">
        <v>45992</v>
      </c>
      <c r="D2845">
        <v>5</v>
      </c>
      <c r="E2845">
        <v>600</v>
      </c>
      <c r="F2845">
        <v>1800000</v>
      </c>
      <c r="G2845">
        <v>8</v>
      </c>
      <c r="H2845">
        <v>555</v>
      </c>
      <c r="I2845">
        <v>1773000</v>
      </c>
      <c r="J2845">
        <v>1</v>
      </c>
      <c r="K2845">
        <v>100</v>
      </c>
      <c r="L2845">
        <v>342000</v>
      </c>
      <c r="M2845" s="1">
        <v>46233</v>
      </c>
    </row>
    <row r="2846" spans="1:13" x14ac:dyDescent="0.2">
      <c r="A2846" t="s">
        <v>201</v>
      </c>
      <c r="B2846" s="1">
        <v>46081</v>
      </c>
      <c r="C2846" s="1">
        <v>46054</v>
      </c>
      <c r="D2846">
        <v>5</v>
      </c>
      <c r="E2846">
        <v>600</v>
      </c>
      <c r="F2846">
        <v>1800000</v>
      </c>
      <c r="G2846">
        <v>8</v>
      </c>
      <c r="H2846">
        <v>555</v>
      </c>
      <c r="I2846">
        <v>1773000</v>
      </c>
      <c r="J2846">
        <v>1</v>
      </c>
      <c r="K2846">
        <v>100</v>
      </c>
      <c r="L2846">
        <v>342000</v>
      </c>
      <c r="M2846" s="1">
        <v>46233</v>
      </c>
    </row>
    <row r="2847" spans="1:13" x14ac:dyDescent="0.2">
      <c r="A2847" t="s">
        <v>201</v>
      </c>
      <c r="B2847" s="1">
        <v>46142</v>
      </c>
      <c r="C2847" s="1">
        <v>46113</v>
      </c>
      <c r="D2847">
        <v>5</v>
      </c>
      <c r="E2847">
        <v>600</v>
      </c>
      <c r="F2847">
        <v>1800000</v>
      </c>
      <c r="G2847">
        <v>8</v>
      </c>
      <c r="H2847">
        <v>555</v>
      </c>
      <c r="I2847">
        <v>1773000</v>
      </c>
      <c r="J2847">
        <v>1</v>
      </c>
      <c r="K2847">
        <v>100</v>
      </c>
      <c r="L2847">
        <v>342000</v>
      </c>
      <c r="M2847" s="1">
        <v>46233</v>
      </c>
    </row>
    <row r="2848" spans="1:13" x14ac:dyDescent="0.2">
      <c r="A2848" t="s">
        <v>201</v>
      </c>
      <c r="B2848" s="1">
        <v>46053</v>
      </c>
      <c r="C2848" s="1">
        <v>46023</v>
      </c>
      <c r="D2848">
        <v>5</v>
      </c>
      <c r="E2848">
        <v>600</v>
      </c>
      <c r="F2848">
        <v>1800000</v>
      </c>
      <c r="G2848">
        <v>8</v>
      </c>
      <c r="H2848">
        <v>555</v>
      </c>
      <c r="I2848">
        <v>1773000</v>
      </c>
      <c r="J2848">
        <v>1</v>
      </c>
      <c r="K2848">
        <v>100</v>
      </c>
      <c r="L2848">
        <v>342000</v>
      </c>
      <c r="M2848" s="1">
        <v>46233</v>
      </c>
    </row>
    <row r="2849" spans="1:13" x14ac:dyDescent="0.2">
      <c r="A2849" t="s">
        <v>201</v>
      </c>
      <c r="B2849" s="1">
        <v>46112</v>
      </c>
      <c r="C2849" s="1">
        <v>46082</v>
      </c>
      <c r="D2849">
        <v>5</v>
      </c>
      <c r="E2849">
        <v>600</v>
      </c>
      <c r="F2849">
        <v>1800000</v>
      </c>
      <c r="G2849">
        <v>8</v>
      </c>
      <c r="H2849">
        <v>555</v>
      </c>
      <c r="I2849">
        <v>1773000</v>
      </c>
      <c r="J2849">
        <v>1</v>
      </c>
      <c r="K2849">
        <v>100</v>
      </c>
      <c r="L2849">
        <v>342000</v>
      </c>
      <c r="M2849" s="1">
        <v>46233</v>
      </c>
    </row>
    <row r="2850" spans="1:13" x14ac:dyDescent="0.2">
      <c r="A2850" t="s">
        <v>201</v>
      </c>
      <c r="B2850" s="1">
        <v>45991</v>
      </c>
      <c r="C2850" s="1">
        <v>45962</v>
      </c>
      <c r="D2850">
        <v>5</v>
      </c>
      <c r="E2850">
        <v>600</v>
      </c>
      <c r="F2850">
        <v>1800000</v>
      </c>
      <c r="G2850">
        <v>8</v>
      </c>
      <c r="H2850">
        <v>555</v>
      </c>
      <c r="I2850">
        <v>1773000</v>
      </c>
      <c r="J2850">
        <v>1</v>
      </c>
      <c r="K2850">
        <v>100</v>
      </c>
      <c r="L2850">
        <v>342000</v>
      </c>
      <c r="M2850" s="1">
        <v>46233</v>
      </c>
    </row>
    <row r="2851" spans="1:13" x14ac:dyDescent="0.2">
      <c r="A2851" t="s">
        <v>86</v>
      </c>
      <c r="B2851" s="1">
        <v>44439</v>
      </c>
      <c r="C2851" s="1">
        <v>44409</v>
      </c>
      <c r="D2851">
        <v>0</v>
      </c>
      <c r="E2851">
        <v>0</v>
      </c>
      <c r="F2851">
        <v>0</v>
      </c>
      <c r="G2851">
        <v>8</v>
      </c>
      <c r="H2851">
        <v>1050</v>
      </c>
      <c r="I2851">
        <v>1090640</v>
      </c>
      <c r="J2851">
        <v>26</v>
      </c>
      <c r="K2851">
        <v>214.12999999999997</v>
      </c>
      <c r="L2851">
        <v>2009696</v>
      </c>
      <c r="M2851" s="1">
        <v>46233</v>
      </c>
    </row>
    <row r="2852" spans="1:13" x14ac:dyDescent="0.2">
      <c r="A2852" t="s">
        <v>86</v>
      </c>
      <c r="B2852" s="1">
        <v>44469</v>
      </c>
      <c r="C2852" s="1">
        <v>44440</v>
      </c>
      <c r="D2852">
        <v>0</v>
      </c>
      <c r="E2852">
        <v>0</v>
      </c>
      <c r="F2852">
        <v>0</v>
      </c>
      <c r="G2852">
        <v>8</v>
      </c>
      <c r="H2852">
        <v>1050</v>
      </c>
      <c r="I2852">
        <v>1090640</v>
      </c>
      <c r="J2852">
        <v>26</v>
      </c>
      <c r="K2852">
        <v>214.12999999999997</v>
      </c>
      <c r="L2852">
        <v>2009696</v>
      </c>
      <c r="M2852" s="1">
        <v>46233</v>
      </c>
    </row>
    <row r="2853" spans="1:13" x14ac:dyDescent="0.2">
      <c r="A2853" t="s">
        <v>86</v>
      </c>
      <c r="B2853" s="1">
        <v>44530</v>
      </c>
      <c r="C2853" s="1">
        <v>44501</v>
      </c>
      <c r="D2853">
        <v>0</v>
      </c>
      <c r="E2853">
        <v>0</v>
      </c>
      <c r="F2853">
        <v>0</v>
      </c>
      <c r="G2853">
        <v>8</v>
      </c>
      <c r="H2853">
        <v>1050</v>
      </c>
      <c r="I2853">
        <v>1090640</v>
      </c>
      <c r="J2853">
        <v>26</v>
      </c>
      <c r="K2853">
        <v>214.12999999999997</v>
      </c>
      <c r="L2853">
        <v>2009696</v>
      </c>
      <c r="M2853" s="1">
        <v>46233</v>
      </c>
    </row>
    <row r="2854" spans="1:13" x14ac:dyDescent="0.2">
      <c r="A2854" t="s">
        <v>86</v>
      </c>
      <c r="B2854" s="1">
        <v>44500</v>
      </c>
      <c r="C2854" s="1">
        <v>44470</v>
      </c>
      <c r="D2854">
        <v>0</v>
      </c>
      <c r="E2854">
        <v>0</v>
      </c>
      <c r="F2854">
        <v>0</v>
      </c>
      <c r="G2854">
        <v>8</v>
      </c>
      <c r="H2854">
        <v>1050</v>
      </c>
      <c r="I2854">
        <v>1090640</v>
      </c>
      <c r="J2854">
        <v>26</v>
      </c>
      <c r="K2854">
        <v>214.12999999999997</v>
      </c>
      <c r="L2854">
        <v>2009696</v>
      </c>
      <c r="M2854" s="1">
        <v>46233</v>
      </c>
    </row>
    <row r="2855" spans="1:13" x14ac:dyDescent="0.2">
      <c r="A2855" t="s">
        <v>165</v>
      </c>
      <c r="B2855" s="1">
        <v>45747</v>
      </c>
      <c r="C2855" s="1">
        <v>45717</v>
      </c>
      <c r="D2855">
        <v>6</v>
      </c>
      <c r="E2855">
        <v>386</v>
      </c>
      <c r="F2855">
        <v>1725000</v>
      </c>
      <c r="G2855">
        <v>8</v>
      </c>
      <c r="H2855">
        <v>1404</v>
      </c>
      <c r="I2855">
        <v>0</v>
      </c>
      <c r="J2855">
        <v>10</v>
      </c>
      <c r="K2855">
        <v>325.16999999999996</v>
      </c>
      <c r="L2855">
        <v>1483060</v>
      </c>
      <c r="M2855" s="1">
        <v>46233</v>
      </c>
    </row>
    <row r="2856" spans="1:13" x14ac:dyDescent="0.2">
      <c r="A2856" t="s">
        <v>165</v>
      </c>
      <c r="B2856" s="1">
        <v>45777</v>
      </c>
      <c r="C2856" s="1">
        <v>45748</v>
      </c>
      <c r="D2856">
        <v>6</v>
      </c>
      <c r="E2856">
        <v>386</v>
      </c>
      <c r="F2856">
        <v>1725000</v>
      </c>
      <c r="G2856">
        <v>8</v>
      </c>
      <c r="H2856">
        <v>1404</v>
      </c>
      <c r="I2856">
        <v>0</v>
      </c>
      <c r="J2856">
        <v>10</v>
      </c>
      <c r="K2856">
        <v>325.16999999999996</v>
      </c>
      <c r="L2856">
        <v>1483060</v>
      </c>
      <c r="M2856" s="1">
        <v>46233</v>
      </c>
    </row>
    <row r="2857" spans="1:13" x14ac:dyDescent="0.2">
      <c r="A2857" t="s">
        <v>151</v>
      </c>
      <c r="B2857" s="1">
        <v>45077</v>
      </c>
      <c r="C2857" s="1">
        <v>45047</v>
      </c>
      <c r="D2857">
        <v>7</v>
      </c>
      <c r="E2857">
        <v>464.63</v>
      </c>
      <c r="F2857">
        <v>2508175</v>
      </c>
      <c r="G2857">
        <v>8</v>
      </c>
      <c r="H2857">
        <v>691.38</v>
      </c>
      <c r="I2857">
        <v>1737000</v>
      </c>
      <c r="J2857">
        <v>15</v>
      </c>
      <c r="K2857">
        <v>339.73</v>
      </c>
      <c r="L2857">
        <v>3317930</v>
      </c>
      <c r="M2857" s="1">
        <v>46233</v>
      </c>
    </row>
    <row r="2858" spans="1:13" x14ac:dyDescent="0.2">
      <c r="A2858" t="s">
        <v>151</v>
      </c>
      <c r="B2858" s="1">
        <v>45107</v>
      </c>
      <c r="C2858" s="1">
        <v>45078</v>
      </c>
      <c r="D2858">
        <v>6</v>
      </c>
      <c r="E2858">
        <v>419.63</v>
      </c>
      <c r="F2858">
        <v>2058175</v>
      </c>
      <c r="G2858">
        <v>8</v>
      </c>
      <c r="H2858">
        <v>691.38</v>
      </c>
      <c r="I2858">
        <v>1737000</v>
      </c>
      <c r="J2858">
        <v>16</v>
      </c>
      <c r="K2858">
        <v>384.73</v>
      </c>
      <c r="L2858">
        <v>3767930</v>
      </c>
      <c r="M2858" s="1">
        <v>46233</v>
      </c>
    </row>
    <row r="2859" spans="1:13" x14ac:dyDescent="0.2">
      <c r="A2859" t="s">
        <v>151</v>
      </c>
      <c r="B2859" s="1">
        <v>45138</v>
      </c>
      <c r="C2859" s="1">
        <v>45108</v>
      </c>
      <c r="D2859">
        <v>5</v>
      </c>
      <c r="E2859">
        <v>338.15</v>
      </c>
      <c r="F2859">
        <v>1769275</v>
      </c>
      <c r="G2859">
        <v>8</v>
      </c>
      <c r="H2859">
        <v>691.38</v>
      </c>
      <c r="I2859">
        <v>1737000</v>
      </c>
      <c r="J2859">
        <v>17</v>
      </c>
      <c r="K2859">
        <v>466.21</v>
      </c>
      <c r="L2859">
        <v>4056830</v>
      </c>
      <c r="M2859" s="1">
        <v>46233</v>
      </c>
    </row>
    <row r="2860" spans="1:13" x14ac:dyDescent="0.2">
      <c r="A2860" t="s">
        <v>80</v>
      </c>
      <c r="B2860" s="1">
        <v>45900</v>
      </c>
      <c r="C2860" s="1">
        <v>45870</v>
      </c>
      <c r="D2860">
        <v>4</v>
      </c>
      <c r="E2860">
        <v>229.87</v>
      </c>
      <c r="F2860">
        <v>1043000</v>
      </c>
      <c r="G2860">
        <v>8</v>
      </c>
      <c r="H2860">
        <v>440</v>
      </c>
      <c r="I2860">
        <v>970100</v>
      </c>
      <c r="J2860">
        <v>37</v>
      </c>
      <c r="K2860">
        <v>555.55000000000007</v>
      </c>
      <c r="L2860">
        <v>6443237</v>
      </c>
      <c r="M2860" s="1">
        <v>46233</v>
      </c>
    </row>
    <row r="2861" spans="1:13" x14ac:dyDescent="0.2">
      <c r="A2861" t="s">
        <v>41</v>
      </c>
      <c r="B2861" s="1">
        <v>44316</v>
      </c>
      <c r="C2861" s="1">
        <v>44287</v>
      </c>
      <c r="D2861">
        <v>3</v>
      </c>
      <c r="E2861">
        <v>96.63</v>
      </c>
      <c r="F2861">
        <v>744200</v>
      </c>
      <c r="G2861">
        <v>8</v>
      </c>
      <c r="H2861">
        <v>437.65</v>
      </c>
      <c r="I2861">
        <v>2100000</v>
      </c>
      <c r="J2861">
        <v>39</v>
      </c>
      <c r="K2861">
        <v>788.0100000000001</v>
      </c>
      <c r="L2861">
        <v>6568316</v>
      </c>
      <c r="M2861" s="1">
        <v>46233</v>
      </c>
    </row>
    <row r="2862" spans="1:13" x14ac:dyDescent="0.2">
      <c r="A2862" t="s">
        <v>41</v>
      </c>
      <c r="B2862" s="1">
        <v>44286</v>
      </c>
      <c r="C2862" s="1">
        <v>44256</v>
      </c>
      <c r="D2862">
        <v>3</v>
      </c>
      <c r="E2862">
        <v>96.63</v>
      </c>
      <c r="F2862">
        <v>744200</v>
      </c>
      <c r="G2862">
        <v>8</v>
      </c>
      <c r="H2862">
        <v>437.65</v>
      </c>
      <c r="I2862">
        <v>2100000</v>
      </c>
      <c r="J2862">
        <v>39</v>
      </c>
      <c r="K2862">
        <v>788.0100000000001</v>
      </c>
      <c r="L2862">
        <v>6568316</v>
      </c>
      <c r="M2862" s="1">
        <v>46233</v>
      </c>
    </row>
    <row r="2863" spans="1:13" x14ac:dyDescent="0.2">
      <c r="A2863" t="s">
        <v>41</v>
      </c>
      <c r="B2863" s="1">
        <v>44347</v>
      </c>
      <c r="C2863" s="1">
        <v>44317</v>
      </c>
      <c r="D2863">
        <v>3</v>
      </c>
      <c r="E2863">
        <v>96.63</v>
      </c>
      <c r="F2863">
        <v>744200</v>
      </c>
      <c r="G2863">
        <v>8</v>
      </c>
      <c r="H2863">
        <v>437.65</v>
      </c>
      <c r="I2863">
        <v>2100000</v>
      </c>
      <c r="J2863">
        <v>39</v>
      </c>
      <c r="K2863">
        <v>788.0100000000001</v>
      </c>
      <c r="L2863">
        <v>6568316</v>
      </c>
      <c r="M2863" s="1">
        <v>46233</v>
      </c>
    </row>
    <row r="2864" spans="1:13" x14ac:dyDescent="0.2">
      <c r="A2864" t="s">
        <v>41</v>
      </c>
      <c r="B2864" s="1">
        <v>44227</v>
      </c>
      <c r="C2864" s="1">
        <v>44197</v>
      </c>
      <c r="D2864">
        <v>2</v>
      </c>
      <c r="E2864">
        <v>60.63</v>
      </c>
      <c r="F2864">
        <v>618200</v>
      </c>
      <c r="G2864">
        <v>8</v>
      </c>
      <c r="H2864">
        <v>437.65</v>
      </c>
      <c r="I2864">
        <v>2100000</v>
      </c>
      <c r="J2864">
        <v>39</v>
      </c>
      <c r="K2864">
        <v>788.0100000000001</v>
      </c>
      <c r="L2864">
        <v>6568316</v>
      </c>
      <c r="M2864" s="1">
        <v>46233</v>
      </c>
    </row>
    <row r="2865" spans="1:13" x14ac:dyDescent="0.2">
      <c r="A2865" t="s">
        <v>41</v>
      </c>
      <c r="B2865" s="1">
        <v>44255</v>
      </c>
      <c r="C2865" s="1">
        <v>44228</v>
      </c>
      <c r="D2865">
        <v>2</v>
      </c>
      <c r="E2865">
        <v>60.63</v>
      </c>
      <c r="F2865">
        <v>618200</v>
      </c>
      <c r="G2865">
        <v>8</v>
      </c>
      <c r="H2865">
        <v>437.65</v>
      </c>
      <c r="I2865">
        <v>2100000</v>
      </c>
      <c r="J2865">
        <v>39</v>
      </c>
      <c r="K2865">
        <v>788.0100000000001</v>
      </c>
      <c r="L2865">
        <v>6568316</v>
      </c>
      <c r="M2865" s="1">
        <v>46233</v>
      </c>
    </row>
    <row r="2866" spans="1:13" x14ac:dyDescent="0.2">
      <c r="A2866" t="s">
        <v>154</v>
      </c>
      <c r="B2866" s="1">
        <v>45535</v>
      </c>
      <c r="C2866" s="1">
        <v>45505</v>
      </c>
      <c r="D2866">
        <v>1</v>
      </c>
      <c r="E2866">
        <v>48.84</v>
      </c>
      <c r="F2866">
        <v>271935</v>
      </c>
      <c r="G2866">
        <v>8</v>
      </c>
      <c r="H2866">
        <v>776</v>
      </c>
      <c r="I2866">
        <v>2445000</v>
      </c>
      <c r="J2866">
        <v>23</v>
      </c>
      <c r="K2866">
        <v>797.5100000000001</v>
      </c>
      <c r="L2866">
        <v>2577944</v>
      </c>
      <c r="M2866" s="1">
        <v>46233</v>
      </c>
    </row>
    <row r="2867" spans="1:13" x14ac:dyDescent="0.2">
      <c r="A2867" t="s">
        <v>154</v>
      </c>
      <c r="B2867" s="1">
        <v>45504</v>
      </c>
      <c r="C2867" s="1">
        <v>45474</v>
      </c>
      <c r="D2867">
        <v>1</v>
      </c>
      <c r="E2867">
        <v>48.84</v>
      </c>
      <c r="F2867">
        <v>271935</v>
      </c>
      <c r="G2867">
        <v>8</v>
      </c>
      <c r="H2867">
        <v>776</v>
      </c>
      <c r="I2867">
        <v>2445000</v>
      </c>
      <c r="J2867">
        <v>23</v>
      </c>
      <c r="K2867">
        <v>797.5100000000001</v>
      </c>
      <c r="L2867">
        <v>2577944</v>
      </c>
      <c r="M2867" s="1">
        <v>46233</v>
      </c>
    </row>
    <row r="2868" spans="1:13" x14ac:dyDescent="0.2">
      <c r="A2868" t="s">
        <v>154</v>
      </c>
      <c r="B2868" s="1">
        <v>45565</v>
      </c>
      <c r="C2868" s="1">
        <v>45536</v>
      </c>
      <c r="D2868">
        <v>1</v>
      </c>
      <c r="E2868">
        <v>48.84</v>
      </c>
      <c r="F2868">
        <v>271935</v>
      </c>
      <c r="G2868">
        <v>8</v>
      </c>
      <c r="H2868">
        <v>776</v>
      </c>
      <c r="I2868">
        <v>2445000</v>
      </c>
      <c r="J2868">
        <v>23</v>
      </c>
      <c r="K2868">
        <v>797.5100000000001</v>
      </c>
      <c r="L2868">
        <v>2577944</v>
      </c>
      <c r="M2868" s="1">
        <v>46233</v>
      </c>
    </row>
    <row r="2869" spans="1:13" x14ac:dyDescent="0.2">
      <c r="A2869" t="s">
        <v>154</v>
      </c>
      <c r="B2869" s="1">
        <v>45596</v>
      </c>
      <c r="C2869" s="1">
        <v>45566</v>
      </c>
      <c r="D2869">
        <v>0</v>
      </c>
      <c r="E2869">
        <v>0</v>
      </c>
      <c r="F2869">
        <v>0</v>
      </c>
      <c r="G2869">
        <v>8</v>
      </c>
      <c r="H2869">
        <v>776</v>
      </c>
      <c r="I2869">
        <v>2445000</v>
      </c>
      <c r="J2869">
        <v>24</v>
      </c>
      <c r="K2869">
        <v>846.35000000000014</v>
      </c>
      <c r="L2869">
        <v>2849879</v>
      </c>
      <c r="M2869" s="1">
        <v>46233</v>
      </c>
    </row>
    <row r="2870" spans="1:13" x14ac:dyDescent="0.2">
      <c r="A2870" t="s">
        <v>154</v>
      </c>
      <c r="B2870" s="1">
        <v>45626</v>
      </c>
      <c r="C2870" s="1">
        <v>45597</v>
      </c>
      <c r="D2870">
        <v>1</v>
      </c>
      <c r="E2870">
        <v>70</v>
      </c>
      <c r="F2870">
        <v>138000</v>
      </c>
      <c r="G2870">
        <v>8</v>
      </c>
      <c r="H2870">
        <v>776</v>
      </c>
      <c r="I2870">
        <v>2445000</v>
      </c>
      <c r="J2870">
        <v>24</v>
      </c>
      <c r="K2870">
        <v>846.35000000000014</v>
      </c>
      <c r="L2870">
        <v>2849879</v>
      </c>
      <c r="M2870" s="1">
        <v>46233</v>
      </c>
    </row>
    <row r="2871" spans="1:13" x14ac:dyDescent="0.2">
      <c r="A2871" t="s">
        <v>154</v>
      </c>
      <c r="B2871" s="1">
        <v>45688</v>
      </c>
      <c r="C2871" s="1">
        <v>45658</v>
      </c>
      <c r="D2871">
        <v>1</v>
      </c>
      <c r="E2871">
        <v>70</v>
      </c>
      <c r="F2871">
        <v>138000</v>
      </c>
      <c r="G2871">
        <v>8</v>
      </c>
      <c r="H2871">
        <v>776</v>
      </c>
      <c r="I2871">
        <v>2445000</v>
      </c>
      <c r="J2871">
        <v>24</v>
      </c>
      <c r="K2871">
        <v>846.35000000000014</v>
      </c>
      <c r="L2871">
        <v>2849879</v>
      </c>
      <c r="M2871" s="1">
        <v>46233</v>
      </c>
    </row>
    <row r="2872" spans="1:13" x14ac:dyDescent="0.2">
      <c r="A2872" t="s">
        <v>154</v>
      </c>
      <c r="B2872" s="1">
        <v>45716</v>
      </c>
      <c r="C2872" s="1">
        <v>45689</v>
      </c>
      <c r="D2872">
        <v>1</v>
      </c>
      <c r="E2872">
        <v>70</v>
      </c>
      <c r="F2872">
        <v>138000</v>
      </c>
      <c r="G2872">
        <v>8</v>
      </c>
      <c r="H2872">
        <v>776</v>
      </c>
      <c r="I2872">
        <v>2445000</v>
      </c>
      <c r="J2872">
        <v>24</v>
      </c>
      <c r="K2872">
        <v>846.35000000000014</v>
      </c>
      <c r="L2872">
        <v>2849879</v>
      </c>
      <c r="M2872" s="1">
        <v>46233</v>
      </c>
    </row>
    <row r="2873" spans="1:13" x14ac:dyDescent="0.2">
      <c r="A2873" t="s">
        <v>154</v>
      </c>
      <c r="B2873" s="1">
        <v>45657</v>
      </c>
      <c r="C2873" s="1">
        <v>45627</v>
      </c>
      <c r="D2873">
        <v>1</v>
      </c>
      <c r="E2873">
        <v>70</v>
      </c>
      <c r="F2873">
        <v>138000</v>
      </c>
      <c r="G2873">
        <v>8</v>
      </c>
      <c r="H2873">
        <v>776</v>
      </c>
      <c r="I2873">
        <v>2445000</v>
      </c>
      <c r="J2873">
        <v>24</v>
      </c>
      <c r="K2873">
        <v>846.35000000000014</v>
      </c>
      <c r="L2873">
        <v>2849879</v>
      </c>
      <c r="M2873" s="1">
        <v>46233</v>
      </c>
    </row>
    <row r="2874" spans="1:13" x14ac:dyDescent="0.2">
      <c r="A2874" t="s">
        <v>39</v>
      </c>
      <c r="B2874" s="1">
        <v>45260</v>
      </c>
      <c r="C2874" s="1">
        <v>45231</v>
      </c>
      <c r="D2874">
        <v>8</v>
      </c>
      <c r="E2874">
        <v>414</v>
      </c>
      <c r="F2874">
        <v>2895583</v>
      </c>
      <c r="G2874">
        <v>8</v>
      </c>
      <c r="H2874">
        <v>389.17</v>
      </c>
      <c r="I2874">
        <v>2380024</v>
      </c>
      <c r="J2874">
        <v>155</v>
      </c>
      <c r="K2874">
        <v>1378.4850000000001</v>
      </c>
      <c r="L2874">
        <v>13152339</v>
      </c>
      <c r="M2874" s="1">
        <v>46233</v>
      </c>
    </row>
    <row r="2875" spans="1:13" x14ac:dyDescent="0.2">
      <c r="A2875" t="s">
        <v>36</v>
      </c>
      <c r="B2875" s="1">
        <v>45138</v>
      </c>
      <c r="C2875" s="1">
        <v>45108</v>
      </c>
      <c r="D2875">
        <v>12</v>
      </c>
      <c r="E2875">
        <v>551.12</v>
      </c>
      <c r="F2875">
        <v>2846700</v>
      </c>
      <c r="G2875">
        <v>8</v>
      </c>
      <c r="H2875">
        <v>457.5</v>
      </c>
      <c r="I2875">
        <v>2035000</v>
      </c>
      <c r="J2875">
        <v>63</v>
      </c>
      <c r="K2875">
        <v>2221.23</v>
      </c>
      <c r="L2875">
        <v>13602725</v>
      </c>
      <c r="M2875" s="1">
        <v>46233</v>
      </c>
    </row>
    <row r="2876" spans="1:13" x14ac:dyDescent="0.2">
      <c r="A2876" t="s">
        <v>36</v>
      </c>
      <c r="B2876" s="1">
        <v>45169</v>
      </c>
      <c r="C2876" s="1">
        <v>45139</v>
      </c>
      <c r="D2876">
        <v>10</v>
      </c>
      <c r="E2876">
        <v>486.47</v>
      </c>
      <c r="F2876">
        <v>2211850</v>
      </c>
      <c r="G2876">
        <v>8</v>
      </c>
      <c r="H2876">
        <v>457.5</v>
      </c>
      <c r="I2876">
        <v>2035000</v>
      </c>
      <c r="J2876">
        <v>65</v>
      </c>
      <c r="K2876">
        <v>2285.88</v>
      </c>
      <c r="L2876">
        <v>14237575</v>
      </c>
      <c r="M2876" s="1">
        <v>46233</v>
      </c>
    </row>
    <row r="2877" spans="1:13" x14ac:dyDescent="0.2">
      <c r="A2877" t="s">
        <v>36</v>
      </c>
      <c r="B2877" s="1">
        <v>45199</v>
      </c>
      <c r="C2877" s="1">
        <v>45170</v>
      </c>
      <c r="D2877">
        <v>6</v>
      </c>
      <c r="E2877">
        <v>246.47</v>
      </c>
      <c r="F2877">
        <v>1411850</v>
      </c>
      <c r="G2877">
        <v>8</v>
      </c>
      <c r="H2877">
        <v>457.5</v>
      </c>
      <c r="I2877">
        <v>2035000</v>
      </c>
      <c r="J2877">
        <v>69</v>
      </c>
      <c r="K2877">
        <v>2525.88</v>
      </c>
      <c r="L2877">
        <v>15037575</v>
      </c>
      <c r="M2877" s="1">
        <v>46233</v>
      </c>
    </row>
    <row r="2878" spans="1:13" x14ac:dyDescent="0.2">
      <c r="A2878" t="s">
        <v>141</v>
      </c>
      <c r="B2878" s="1">
        <v>46234</v>
      </c>
      <c r="C2878" s="1">
        <v>46204</v>
      </c>
      <c r="D2878">
        <v>0</v>
      </c>
      <c r="E2878">
        <v>0</v>
      </c>
      <c r="F2878">
        <v>0</v>
      </c>
      <c r="G2878">
        <v>9</v>
      </c>
      <c r="H2878">
        <v>952</v>
      </c>
      <c r="I2878">
        <v>1815000</v>
      </c>
      <c r="M2878" s="1">
        <v>46233</v>
      </c>
    </row>
    <row r="2879" spans="1:13" x14ac:dyDescent="0.2">
      <c r="A2879" t="s">
        <v>141</v>
      </c>
      <c r="B2879" s="1">
        <v>46112</v>
      </c>
      <c r="C2879" s="1">
        <v>46082</v>
      </c>
      <c r="D2879">
        <v>0</v>
      </c>
      <c r="E2879">
        <v>0</v>
      </c>
      <c r="F2879">
        <v>0</v>
      </c>
      <c r="G2879">
        <v>9</v>
      </c>
      <c r="H2879">
        <v>952</v>
      </c>
      <c r="I2879">
        <v>1815000</v>
      </c>
      <c r="J2879">
        <v>1</v>
      </c>
      <c r="K2879">
        <v>2.4500000000000002</v>
      </c>
      <c r="L2879">
        <v>25000</v>
      </c>
      <c r="M2879" s="1">
        <v>46233</v>
      </c>
    </row>
    <row r="2880" spans="1:13" x14ac:dyDescent="0.2">
      <c r="A2880" t="s">
        <v>141</v>
      </c>
      <c r="B2880" s="1">
        <v>46081</v>
      </c>
      <c r="C2880" s="1">
        <v>46054</v>
      </c>
      <c r="D2880">
        <v>0</v>
      </c>
      <c r="E2880">
        <v>0</v>
      </c>
      <c r="F2880">
        <v>0</v>
      </c>
      <c r="G2880">
        <v>9</v>
      </c>
      <c r="H2880">
        <v>952</v>
      </c>
      <c r="I2880">
        <v>1815000</v>
      </c>
      <c r="J2880">
        <v>1</v>
      </c>
      <c r="K2880">
        <v>2.4500000000000002</v>
      </c>
      <c r="L2880">
        <v>25000</v>
      </c>
      <c r="M2880" s="1">
        <v>46233</v>
      </c>
    </row>
    <row r="2881" spans="1:13" x14ac:dyDescent="0.2">
      <c r="A2881" t="s">
        <v>141</v>
      </c>
      <c r="B2881" s="1">
        <v>46203</v>
      </c>
      <c r="C2881" s="1">
        <v>46174</v>
      </c>
      <c r="D2881">
        <v>0</v>
      </c>
      <c r="E2881">
        <v>0</v>
      </c>
      <c r="F2881">
        <v>0</v>
      </c>
      <c r="G2881">
        <v>9</v>
      </c>
      <c r="H2881">
        <v>952</v>
      </c>
      <c r="I2881">
        <v>1815000</v>
      </c>
      <c r="J2881">
        <v>1</v>
      </c>
      <c r="K2881">
        <v>2.4500000000000002</v>
      </c>
      <c r="L2881">
        <v>25000</v>
      </c>
      <c r="M2881" s="1">
        <v>46233</v>
      </c>
    </row>
    <row r="2882" spans="1:13" x14ac:dyDescent="0.2">
      <c r="A2882" t="s">
        <v>141</v>
      </c>
      <c r="B2882" s="1">
        <v>46142</v>
      </c>
      <c r="C2882" s="1">
        <v>46113</v>
      </c>
      <c r="D2882">
        <v>0</v>
      </c>
      <c r="E2882">
        <v>0</v>
      </c>
      <c r="F2882">
        <v>0</v>
      </c>
      <c r="G2882">
        <v>9</v>
      </c>
      <c r="H2882">
        <v>952</v>
      </c>
      <c r="I2882">
        <v>1815000</v>
      </c>
      <c r="J2882">
        <v>1</v>
      </c>
      <c r="K2882">
        <v>2.4500000000000002</v>
      </c>
      <c r="L2882">
        <v>25000</v>
      </c>
      <c r="M2882" s="1">
        <v>46233</v>
      </c>
    </row>
    <row r="2883" spans="1:13" x14ac:dyDescent="0.2">
      <c r="A2883" t="s">
        <v>141</v>
      </c>
      <c r="B2883" s="1">
        <v>46173</v>
      </c>
      <c r="C2883" s="1">
        <v>46143</v>
      </c>
      <c r="D2883">
        <v>0</v>
      </c>
      <c r="E2883">
        <v>0</v>
      </c>
      <c r="F2883">
        <v>0</v>
      </c>
      <c r="G2883">
        <v>9</v>
      </c>
      <c r="H2883">
        <v>952</v>
      </c>
      <c r="I2883">
        <v>1815000</v>
      </c>
      <c r="J2883">
        <v>1</v>
      </c>
      <c r="K2883">
        <v>2.4500000000000002</v>
      </c>
      <c r="L2883">
        <v>25000</v>
      </c>
      <c r="M2883" s="1">
        <v>46233</v>
      </c>
    </row>
    <row r="2884" spans="1:13" x14ac:dyDescent="0.2">
      <c r="A2884" t="s">
        <v>153</v>
      </c>
      <c r="B2884" s="1">
        <v>45869</v>
      </c>
      <c r="C2884" s="1">
        <v>45839</v>
      </c>
      <c r="D2884">
        <v>2</v>
      </c>
      <c r="E2884">
        <v>192</v>
      </c>
      <c r="F2884">
        <v>570000</v>
      </c>
      <c r="G2884">
        <v>9</v>
      </c>
      <c r="H2884">
        <v>1247.06</v>
      </c>
      <c r="I2884">
        <v>1455000</v>
      </c>
      <c r="J2884">
        <v>4</v>
      </c>
      <c r="K2884">
        <v>12.8</v>
      </c>
      <c r="L2884">
        <v>70775</v>
      </c>
      <c r="M2884" s="1">
        <v>46233</v>
      </c>
    </row>
    <row r="2885" spans="1:13" x14ac:dyDescent="0.2">
      <c r="A2885" t="s">
        <v>153</v>
      </c>
      <c r="B2885" s="1">
        <v>45900</v>
      </c>
      <c r="C2885" s="1">
        <v>45870</v>
      </c>
      <c r="D2885">
        <v>2</v>
      </c>
      <c r="E2885">
        <v>192</v>
      </c>
      <c r="F2885">
        <v>570000</v>
      </c>
      <c r="G2885">
        <v>9</v>
      </c>
      <c r="H2885">
        <v>1247.06</v>
      </c>
      <c r="I2885">
        <v>1455000</v>
      </c>
      <c r="J2885">
        <v>4</v>
      </c>
      <c r="K2885">
        <v>12.8</v>
      </c>
      <c r="L2885">
        <v>70775</v>
      </c>
      <c r="M2885" s="1">
        <v>46233</v>
      </c>
    </row>
    <row r="2886" spans="1:13" x14ac:dyDescent="0.2">
      <c r="A2886" t="s">
        <v>153</v>
      </c>
      <c r="B2886" s="1">
        <v>45961</v>
      </c>
      <c r="C2886" s="1">
        <v>45931</v>
      </c>
      <c r="D2886">
        <v>2</v>
      </c>
      <c r="E2886">
        <v>192</v>
      </c>
      <c r="F2886">
        <v>570000</v>
      </c>
      <c r="G2886">
        <v>9</v>
      </c>
      <c r="H2886">
        <v>1247.06</v>
      </c>
      <c r="I2886">
        <v>1455000</v>
      </c>
      <c r="J2886">
        <v>4</v>
      </c>
      <c r="K2886">
        <v>12.8</v>
      </c>
      <c r="L2886">
        <v>70775</v>
      </c>
      <c r="M2886" s="1">
        <v>46233</v>
      </c>
    </row>
    <row r="2887" spans="1:13" x14ac:dyDescent="0.2">
      <c r="A2887" t="s">
        <v>153</v>
      </c>
      <c r="B2887" s="1">
        <v>45930</v>
      </c>
      <c r="C2887" s="1">
        <v>45901</v>
      </c>
      <c r="D2887">
        <v>2</v>
      </c>
      <c r="E2887">
        <v>192</v>
      </c>
      <c r="F2887">
        <v>570000</v>
      </c>
      <c r="G2887">
        <v>9</v>
      </c>
      <c r="H2887">
        <v>1247.06</v>
      </c>
      <c r="I2887">
        <v>1455000</v>
      </c>
      <c r="J2887">
        <v>4</v>
      </c>
      <c r="K2887">
        <v>12.8</v>
      </c>
      <c r="L2887">
        <v>70775</v>
      </c>
      <c r="M2887" s="1">
        <v>46233</v>
      </c>
    </row>
    <row r="2888" spans="1:13" x14ac:dyDescent="0.2">
      <c r="A2888" t="s">
        <v>152</v>
      </c>
      <c r="B2888" s="1">
        <v>45657</v>
      </c>
      <c r="C2888" s="1">
        <v>45627</v>
      </c>
      <c r="D2888">
        <v>2</v>
      </c>
      <c r="E2888">
        <v>510</v>
      </c>
      <c r="F2888">
        <v>890000</v>
      </c>
      <c r="G2888">
        <v>9</v>
      </c>
      <c r="H2888">
        <v>1860</v>
      </c>
      <c r="I2888">
        <v>4015000</v>
      </c>
      <c r="J2888">
        <v>7</v>
      </c>
      <c r="K2888">
        <v>17.649999999999999</v>
      </c>
      <c r="L2888">
        <v>203262</v>
      </c>
      <c r="M2888" s="1">
        <v>46233</v>
      </c>
    </row>
    <row r="2889" spans="1:13" x14ac:dyDescent="0.2">
      <c r="A2889" t="s">
        <v>152</v>
      </c>
      <c r="B2889" s="1">
        <v>45688</v>
      </c>
      <c r="C2889" s="1">
        <v>45658</v>
      </c>
      <c r="D2889">
        <v>2</v>
      </c>
      <c r="E2889">
        <v>510</v>
      </c>
      <c r="F2889">
        <v>890000</v>
      </c>
      <c r="G2889">
        <v>9</v>
      </c>
      <c r="H2889">
        <v>1860</v>
      </c>
      <c r="I2889">
        <v>4015000</v>
      </c>
      <c r="J2889">
        <v>7</v>
      </c>
      <c r="K2889">
        <v>17.649999999999999</v>
      </c>
      <c r="L2889">
        <v>203262</v>
      </c>
      <c r="M2889" s="1">
        <v>46233</v>
      </c>
    </row>
    <row r="2890" spans="1:13" x14ac:dyDescent="0.2">
      <c r="A2890" t="s">
        <v>152</v>
      </c>
      <c r="B2890" s="1">
        <v>45869</v>
      </c>
      <c r="C2890" s="1">
        <v>45839</v>
      </c>
      <c r="D2890">
        <v>9</v>
      </c>
      <c r="E2890">
        <v>2040</v>
      </c>
      <c r="F2890">
        <v>4005000</v>
      </c>
      <c r="G2890">
        <v>9</v>
      </c>
      <c r="H2890">
        <v>3330.2</v>
      </c>
      <c r="I2890">
        <v>900000</v>
      </c>
      <c r="J2890">
        <v>7</v>
      </c>
      <c r="K2890">
        <v>17.649999999999999</v>
      </c>
      <c r="L2890">
        <v>203262</v>
      </c>
      <c r="M2890" s="1">
        <v>46233</v>
      </c>
    </row>
    <row r="2891" spans="1:13" x14ac:dyDescent="0.2">
      <c r="A2891" t="s">
        <v>152</v>
      </c>
      <c r="B2891" s="1">
        <v>45626</v>
      </c>
      <c r="C2891" s="1">
        <v>45597</v>
      </c>
      <c r="D2891">
        <v>0</v>
      </c>
      <c r="E2891">
        <v>0</v>
      </c>
      <c r="F2891">
        <v>0</v>
      </c>
      <c r="G2891">
        <v>9</v>
      </c>
      <c r="H2891">
        <v>2040</v>
      </c>
      <c r="I2891">
        <v>4005000</v>
      </c>
      <c r="J2891">
        <v>7</v>
      </c>
      <c r="K2891">
        <v>17.649999999999999</v>
      </c>
      <c r="L2891">
        <v>203262</v>
      </c>
      <c r="M2891" s="1">
        <v>46233</v>
      </c>
    </row>
    <row r="2892" spans="1:13" x14ac:dyDescent="0.2">
      <c r="A2892" t="s">
        <v>135</v>
      </c>
      <c r="B2892" s="1">
        <v>45596</v>
      </c>
      <c r="C2892" s="1">
        <v>45566</v>
      </c>
      <c r="D2892">
        <v>4</v>
      </c>
      <c r="E2892">
        <v>399.03999999999996</v>
      </c>
      <c r="F2892">
        <v>1820396</v>
      </c>
      <c r="G2892">
        <v>9</v>
      </c>
      <c r="H2892">
        <v>447</v>
      </c>
      <c r="I2892">
        <v>4377683</v>
      </c>
      <c r="J2892">
        <v>15</v>
      </c>
      <c r="K2892">
        <v>33.490000000000009</v>
      </c>
      <c r="L2892">
        <v>308063</v>
      </c>
      <c r="M2892" s="1">
        <v>46233</v>
      </c>
    </row>
    <row r="2893" spans="1:13" x14ac:dyDescent="0.2">
      <c r="A2893" t="s">
        <v>135</v>
      </c>
      <c r="B2893" s="1">
        <v>45657</v>
      </c>
      <c r="C2893" s="1">
        <v>45627</v>
      </c>
      <c r="D2893">
        <v>4</v>
      </c>
      <c r="E2893">
        <v>399.03999999999996</v>
      </c>
      <c r="F2893">
        <v>1820396</v>
      </c>
      <c r="G2893">
        <v>9</v>
      </c>
      <c r="H2893">
        <v>447</v>
      </c>
      <c r="I2893">
        <v>4377683</v>
      </c>
      <c r="J2893">
        <v>15</v>
      </c>
      <c r="K2893">
        <v>33.490000000000009</v>
      </c>
      <c r="L2893">
        <v>308063</v>
      </c>
      <c r="M2893" s="1">
        <v>46233</v>
      </c>
    </row>
    <row r="2894" spans="1:13" x14ac:dyDescent="0.2">
      <c r="A2894" t="s">
        <v>135</v>
      </c>
      <c r="B2894" s="1">
        <v>45626</v>
      </c>
      <c r="C2894" s="1">
        <v>45597</v>
      </c>
      <c r="D2894">
        <v>4</v>
      </c>
      <c r="E2894">
        <v>399.03999999999996</v>
      </c>
      <c r="F2894">
        <v>1820396</v>
      </c>
      <c r="G2894">
        <v>9</v>
      </c>
      <c r="H2894">
        <v>447</v>
      </c>
      <c r="I2894">
        <v>4377683</v>
      </c>
      <c r="J2894">
        <v>15</v>
      </c>
      <c r="K2894">
        <v>33.490000000000009</v>
      </c>
      <c r="L2894">
        <v>308063</v>
      </c>
      <c r="M2894" s="1">
        <v>46233</v>
      </c>
    </row>
    <row r="2895" spans="1:13" x14ac:dyDescent="0.2">
      <c r="A2895" t="s">
        <v>112</v>
      </c>
      <c r="B2895" s="1">
        <v>45900</v>
      </c>
      <c r="C2895" s="1">
        <v>45870</v>
      </c>
      <c r="D2895">
        <v>2</v>
      </c>
      <c r="E2895">
        <v>21</v>
      </c>
      <c r="F2895">
        <v>250000</v>
      </c>
      <c r="G2895">
        <v>9</v>
      </c>
      <c r="H2895">
        <v>606.80000000000007</v>
      </c>
      <c r="I2895">
        <v>4510000</v>
      </c>
      <c r="J2895">
        <v>53</v>
      </c>
      <c r="K2895">
        <v>189.04500000000002</v>
      </c>
      <c r="L2895">
        <v>2867220</v>
      </c>
      <c r="M2895" s="1">
        <v>46233</v>
      </c>
    </row>
    <row r="2896" spans="1:13" x14ac:dyDescent="0.2">
      <c r="A2896" t="s">
        <v>112</v>
      </c>
      <c r="B2896" s="1">
        <v>45869</v>
      </c>
      <c r="C2896" s="1">
        <v>45839</v>
      </c>
      <c r="D2896">
        <v>2</v>
      </c>
      <c r="E2896">
        <v>21</v>
      </c>
      <c r="F2896">
        <v>250000</v>
      </c>
      <c r="G2896">
        <v>9</v>
      </c>
      <c r="H2896">
        <v>606.80000000000007</v>
      </c>
      <c r="I2896">
        <v>4510000</v>
      </c>
      <c r="J2896">
        <v>53</v>
      </c>
      <c r="K2896">
        <v>189.04500000000002</v>
      </c>
      <c r="L2896">
        <v>2867220</v>
      </c>
      <c r="M2896" s="1">
        <v>46233</v>
      </c>
    </row>
    <row r="2897" spans="1:13" x14ac:dyDescent="0.2">
      <c r="A2897" t="s">
        <v>112</v>
      </c>
      <c r="B2897" s="1">
        <v>45930</v>
      </c>
      <c r="C2897" s="1">
        <v>45901</v>
      </c>
      <c r="D2897">
        <v>2</v>
      </c>
      <c r="E2897">
        <v>21</v>
      </c>
      <c r="F2897">
        <v>250000</v>
      </c>
      <c r="G2897">
        <v>9</v>
      </c>
      <c r="H2897">
        <v>606.80000000000007</v>
      </c>
      <c r="I2897">
        <v>4510000</v>
      </c>
      <c r="J2897">
        <v>53</v>
      </c>
      <c r="K2897">
        <v>189.04500000000002</v>
      </c>
      <c r="L2897">
        <v>2867220</v>
      </c>
      <c r="M2897" s="1">
        <v>46233</v>
      </c>
    </row>
    <row r="2898" spans="1:13" x14ac:dyDescent="0.2">
      <c r="A2898" t="s">
        <v>86</v>
      </c>
      <c r="B2898" s="1">
        <v>44651</v>
      </c>
      <c r="C2898" s="1">
        <v>44621</v>
      </c>
      <c r="D2898">
        <v>1</v>
      </c>
      <c r="E2898">
        <v>22.5</v>
      </c>
      <c r="F2898">
        <v>62640</v>
      </c>
      <c r="G2898">
        <v>9</v>
      </c>
      <c r="H2898">
        <v>1147.5</v>
      </c>
      <c r="I2898">
        <v>1028000</v>
      </c>
      <c r="J2898">
        <v>26</v>
      </c>
      <c r="K2898">
        <v>214.12999999999997</v>
      </c>
      <c r="L2898">
        <v>2009696</v>
      </c>
      <c r="M2898" s="1">
        <v>46233</v>
      </c>
    </row>
    <row r="2899" spans="1:13" x14ac:dyDescent="0.2">
      <c r="A2899" t="s">
        <v>86</v>
      </c>
      <c r="B2899" s="1">
        <v>44985</v>
      </c>
      <c r="C2899" s="1">
        <v>44958</v>
      </c>
      <c r="D2899">
        <v>1</v>
      </c>
      <c r="E2899">
        <v>22.5</v>
      </c>
      <c r="F2899">
        <v>62640</v>
      </c>
      <c r="G2899">
        <v>9</v>
      </c>
      <c r="H2899">
        <v>1147.5</v>
      </c>
      <c r="I2899">
        <v>1028000</v>
      </c>
      <c r="J2899">
        <v>26</v>
      </c>
      <c r="K2899">
        <v>214.12999999999997</v>
      </c>
      <c r="L2899">
        <v>2009696</v>
      </c>
      <c r="M2899" s="1">
        <v>46233</v>
      </c>
    </row>
    <row r="2900" spans="1:13" x14ac:dyDescent="0.2">
      <c r="A2900" t="s">
        <v>86</v>
      </c>
      <c r="B2900" s="1">
        <v>45016</v>
      </c>
      <c r="C2900" s="1">
        <v>44986</v>
      </c>
      <c r="D2900">
        <v>1</v>
      </c>
      <c r="E2900">
        <v>22.5</v>
      </c>
      <c r="F2900">
        <v>62640</v>
      </c>
      <c r="G2900">
        <v>9</v>
      </c>
      <c r="H2900">
        <v>1147.5</v>
      </c>
      <c r="I2900">
        <v>1028000</v>
      </c>
      <c r="J2900">
        <v>26</v>
      </c>
      <c r="K2900">
        <v>214.12999999999997</v>
      </c>
      <c r="L2900">
        <v>2009696</v>
      </c>
      <c r="M2900" s="1">
        <v>46233</v>
      </c>
    </row>
    <row r="2901" spans="1:13" x14ac:dyDescent="0.2">
      <c r="A2901" t="s">
        <v>86</v>
      </c>
      <c r="B2901" s="1">
        <v>44742</v>
      </c>
      <c r="C2901" s="1">
        <v>44713</v>
      </c>
      <c r="D2901">
        <v>1</v>
      </c>
      <c r="E2901">
        <v>22.5</v>
      </c>
      <c r="F2901">
        <v>62640</v>
      </c>
      <c r="G2901">
        <v>9</v>
      </c>
      <c r="H2901">
        <v>1147.5</v>
      </c>
      <c r="I2901">
        <v>1028000</v>
      </c>
      <c r="J2901">
        <v>26</v>
      </c>
      <c r="K2901">
        <v>214.12999999999997</v>
      </c>
      <c r="L2901">
        <v>2009696</v>
      </c>
      <c r="M2901" s="1">
        <v>46233</v>
      </c>
    </row>
    <row r="2902" spans="1:13" x14ac:dyDescent="0.2">
      <c r="A2902" t="s">
        <v>86</v>
      </c>
      <c r="B2902" s="1">
        <v>44712</v>
      </c>
      <c r="C2902" s="1">
        <v>44682</v>
      </c>
      <c r="D2902">
        <v>1</v>
      </c>
      <c r="E2902">
        <v>22.5</v>
      </c>
      <c r="F2902">
        <v>62640</v>
      </c>
      <c r="G2902">
        <v>9</v>
      </c>
      <c r="H2902">
        <v>1147.5</v>
      </c>
      <c r="I2902">
        <v>1028000</v>
      </c>
      <c r="J2902">
        <v>26</v>
      </c>
      <c r="K2902">
        <v>214.12999999999997</v>
      </c>
      <c r="L2902">
        <v>2009696</v>
      </c>
      <c r="M2902" s="1">
        <v>46233</v>
      </c>
    </row>
    <row r="2903" spans="1:13" x14ac:dyDescent="0.2">
      <c r="A2903" t="s">
        <v>86</v>
      </c>
      <c r="B2903" s="1">
        <v>44895</v>
      </c>
      <c r="C2903" s="1">
        <v>44866</v>
      </c>
      <c r="D2903">
        <v>1</v>
      </c>
      <c r="E2903">
        <v>22.5</v>
      </c>
      <c r="F2903">
        <v>62640</v>
      </c>
      <c r="G2903">
        <v>9</v>
      </c>
      <c r="H2903">
        <v>1147.5</v>
      </c>
      <c r="I2903">
        <v>1028000</v>
      </c>
      <c r="J2903">
        <v>26</v>
      </c>
      <c r="K2903">
        <v>214.12999999999997</v>
      </c>
      <c r="L2903">
        <v>2009696</v>
      </c>
      <c r="M2903" s="1">
        <v>46233</v>
      </c>
    </row>
    <row r="2904" spans="1:13" x14ac:dyDescent="0.2">
      <c r="A2904" t="s">
        <v>86</v>
      </c>
      <c r="B2904" s="1">
        <v>44926</v>
      </c>
      <c r="C2904" s="1">
        <v>44896</v>
      </c>
      <c r="D2904">
        <v>1</v>
      </c>
      <c r="E2904">
        <v>22.5</v>
      </c>
      <c r="F2904">
        <v>62640</v>
      </c>
      <c r="G2904">
        <v>9</v>
      </c>
      <c r="H2904">
        <v>1147.5</v>
      </c>
      <c r="I2904">
        <v>1028000</v>
      </c>
      <c r="J2904">
        <v>26</v>
      </c>
      <c r="K2904">
        <v>214.12999999999997</v>
      </c>
      <c r="L2904">
        <v>2009696</v>
      </c>
      <c r="M2904" s="1">
        <v>46233</v>
      </c>
    </row>
    <row r="2905" spans="1:13" x14ac:dyDescent="0.2">
      <c r="A2905" t="s">
        <v>86</v>
      </c>
      <c r="B2905" s="1">
        <v>45046</v>
      </c>
      <c r="C2905" s="1">
        <v>45017</v>
      </c>
      <c r="D2905">
        <v>1</v>
      </c>
      <c r="E2905">
        <v>22.5</v>
      </c>
      <c r="F2905">
        <v>62640</v>
      </c>
      <c r="G2905">
        <v>9</v>
      </c>
      <c r="H2905">
        <v>1147.5</v>
      </c>
      <c r="I2905">
        <v>1028000</v>
      </c>
      <c r="J2905">
        <v>26</v>
      </c>
      <c r="K2905">
        <v>214.12999999999997</v>
      </c>
      <c r="L2905">
        <v>2009696</v>
      </c>
      <c r="M2905" s="1">
        <v>46233</v>
      </c>
    </row>
    <row r="2906" spans="1:13" x14ac:dyDescent="0.2">
      <c r="A2906" t="s">
        <v>86</v>
      </c>
      <c r="B2906" s="1">
        <v>44773</v>
      </c>
      <c r="C2906" s="1">
        <v>44743</v>
      </c>
      <c r="D2906">
        <v>1</v>
      </c>
      <c r="E2906">
        <v>22.5</v>
      </c>
      <c r="F2906">
        <v>62640</v>
      </c>
      <c r="G2906">
        <v>9</v>
      </c>
      <c r="H2906">
        <v>1147.5</v>
      </c>
      <c r="I2906">
        <v>1028000</v>
      </c>
      <c r="J2906">
        <v>26</v>
      </c>
      <c r="K2906">
        <v>214.12999999999997</v>
      </c>
      <c r="L2906">
        <v>2009696</v>
      </c>
      <c r="M2906" s="1">
        <v>46233</v>
      </c>
    </row>
    <row r="2907" spans="1:13" x14ac:dyDescent="0.2">
      <c r="A2907" t="s">
        <v>86</v>
      </c>
      <c r="B2907" s="1">
        <v>44957</v>
      </c>
      <c r="C2907" s="1">
        <v>44927</v>
      </c>
      <c r="D2907">
        <v>1</v>
      </c>
      <c r="E2907">
        <v>22.5</v>
      </c>
      <c r="F2907">
        <v>62640</v>
      </c>
      <c r="G2907">
        <v>9</v>
      </c>
      <c r="H2907">
        <v>1147.5</v>
      </c>
      <c r="I2907">
        <v>1028000</v>
      </c>
      <c r="J2907">
        <v>26</v>
      </c>
      <c r="K2907">
        <v>214.12999999999997</v>
      </c>
      <c r="L2907">
        <v>2009696</v>
      </c>
      <c r="M2907" s="1">
        <v>46233</v>
      </c>
    </row>
    <row r="2908" spans="1:13" x14ac:dyDescent="0.2">
      <c r="A2908" t="s">
        <v>86</v>
      </c>
      <c r="B2908" s="1">
        <v>44681</v>
      </c>
      <c r="C2908" s="1">
        <v>44652</v>
      </c>
      <c r="D2908">
        <v>1</v>
      </c>
      <c r="E2908">
        <v>22.5</v>
      </c>
      <c r="F2908">
        <v>62640</v>
      </c>
      <c r="G2908">
        <v>9</v>
      </c>
      <c r="H2908">
        <v>1147.5</v>
      </c>
      <c r="I2908">
        <v>1028000</v>
      </c>
      <c r="J2908">
        <v>26</v>
      </c>
      <c r="K2908">
        <v>214.12999999999997</v>
      </c>
      <c r="L2908">
        <v>2009696</v>
      </c>
      <c r="M2908" s="1">
        <v>46233</v>
      </c>
    </row>
    <row r="2909" spans="1:13" x14ac:dyDescent="0.2">
      <c r="A2909" t="s">
        <v>86</v>
      </c>
      <c r="B2909" s="1">
        <v>44865</v>
      </c>
      <c r="C2909" s="1">
        <v>44835</v>
      </c>
      <c r="D2909">
        <v>1</v>
      </c>
      <c r="E2909">
        <v>22.5</v>
      </c>
      <c r="F2909">
        <v>62640</v>
      </c>
      <c r="G2909">
        <v>9</v>
      </c>
      <c r="H2909">
        <v>1147.5</v>
      </c>
      <c r="I2909">
        <v>1028000</v>
      </c>
      <c r="J2909">
        <v>26</v>
      </c>
      <c r="K2909">
        <v>214.12999999999997</v>
      </c>
      <c r="L2909">
        <v>2009696</v>
      </c>
      <c r="M2909" s="1">
        <v>46233</v>
      </c>
    </row>
    <row r="2910" spans="1:13" x14ac:dyDescent="0.2">
      <c r="A2910" t="s">
        <v>86</v>
      </c>
      <c r="B2910" s="1">
        <v>44834</v>
      </c>
      <c r="C2910" s="1">
        <v>44805</v>
      </c>
      <c r="D2910">
        <v>1</v>
      </c>
      <c r="E2910">
        <v>22.5</v>
      </c>
      <c r="F2910">
        <v>62640</v>
      </c>
      <c r="G2910">
        <v>9</v>
      </c>
      <c r="H2910">
        <v>1147.5</v>
      </c>
      <c r="I2910">
        <v>1028000</v>
      </c>
      <c r="J2910">
        <v>26</v>
      </c>
      <c r="K2910">
        <v>214.12999999999997</v>
      </c>
      <c r="L2910">
        <v>2009696</v>
      </c>
      <c r="M2910" s="1">
        <v>46233</v>
      </c>
    </row>
    <row r="2911" spans="1:13" x14ac:dyDescent="0.2">
      <c r="A2911" t="s">
        <v>86</v>
      </c>
      <c r="B2911" s="1">
        <v>44620</v>
      </c>
      <c r="C2911" s="1">
        <v>44593</v>
      </c>
      <c r="D2911">
        <v>1</v>
      </c>
      <c r="E2911">
        <v>22.5</v>
      </c>
      <c r="F2911">
        <v>62640</v>
      </c>
      <c r="G2911">
        <v>9</v>
      </c>
      <c r="H2911">
        <v>1147.5</v>
      </c>
      <c r="I2911">
        <v>1028000</v>
      </c>
      <c r="J2911">
        <v>26</v>
      </c>
      <c r="K2911">
        <v>214.12999999999997</v>
      </c>
      <c r="L2911">
        <v>2009696</v>
      </c>
      <c r="M2911" s="1">
        <v>46233</v>
      </c>
    </row>
    <row r="2912" spans="1:13" x14ac:dyDescent="0.2">
      <c r="A2912" t="s">
        <v>86</v>
      </c>
      <c r="B2912" s="1">
        <v>44804</v>
      </c>
      <c r="C2912" s="1">
        <v>44774</v>
      </c>
      <c r="D2912">
        <v>1</v>
      </c>
      <c r="E2912">
        <v>22.5</v>
      </c>
      <c r="F2912">
        <v>62640</v>
      </c>
      <c r="G2912">
        <v>9</v>
      </c>
      <c r="H2912">
        <v>1147.5</v>
      </c>
      <c r="I2912">
        <v>1028000</v>
      </c>
      <c r="J2912">
        <v>26</v>
      </c>
      <c r="K2912">
        <v>214.12999999999997</v>
      </c>
      <c r="L2912">
        <v>2009696</v>
      </c>
      <c r="M2912" s="1">
        <v>46233</v>
      </c>
    </row>
    <row r="2913" spans="1:13" x14ac:dyDescent="0.2">
      <c r="A2913" t="s">
        <v>86</v>
      </c>
      <c r="B2913" s="1">
        <v>44592</v>
      </c>
      <c r="C2913" s="1">
        <v>44562</v>
      </c>
      <c r="D2913">
        <v>1</v>
      </c>
      <c r="E2913">
        <v>22.5</v>
      </c>
      <c r="F2913">
        <v>62640</v>
      </c>
      <c r="G2913">
        <v>9</v>
      </c>
      <c r="H2913">
        <v>1147.5</v>
      </c>
      <c r="I2913">
        <v>1028000</v>
      </c>
      <c r="J2913">
        <v>26</v>
      </c>
      <c r="K2913">
        <v>214.12999999999997</v>
      </c>
      <c r="L2913">
        <v>2009696</v>
      </c>
      <c r="M2913" s="1">
        <v>46233</v>
      </c>
    </row>
    <row r="2914" spans="1:13" x14ac:dyDescent="0.2">
      <c r="A2914" t="s">
        <v>147</v>
      </c>
      <c r="B2914" s="1">
        <v>45596</v>
      </c>
      <c r="C2914" s="1">
        <v>45566</v>
      </c>
      <c r="D2914">
        <v>3</v>
      </c>
      <c r="E2914">
        <v>165</v>
      </c>
      <c r="F2914">
        <v>659645</v>
      </c>
      <c r="G2914">
        <v>9</v>
      </c>
      <c r="H2914">
        <v>766.99</v>
      </c>
      <c r="I2914">
        <v>2463000</v>
      </c>
      <c r="J2914">
        <v>22</v>
      </c>
      <c r="K2914">
        <v>250.32999999999998</v>
      </c>
      <c r="L2914">
        <v>2412641</v>
      </c>
      <c r="M2914" s="1">
        <v>46233</v>
      </c>
    </row>
    <row r="2915" spans="1:13" x14ac:dyDescent="0.2">
      <c r="A2915" t="s">
        <v>147</v>
      </c>
      <c r="B2915" s="1">
        <v>45747</v>
      </c>
      <c r="C2915" s="1">
        <v>45717</v>
      </c>
      <c r="D2915">
        <v>5</v>
      </c>
      <c r="E2915">
        <v>381</v>
      </c>
      <c r="F2915">
        <v>1357500</v>
      </c>
      <c r="G2915">
        <v>9</v>
      </c>
      <c r="H2915">
        <v>1761.99</v>
      </c>
      <c r="I2915">
        <v>3491400</v>
      </c>
      <c r="J2915">
        <v>23</v>
      </c>
      <c r="K2915">
        <v>274.33</v>
      </c>
      <c r="L2915">
        <v>2537286</v>
      </c>
      <c r="M2915" s="1">
        <v>46233</v>
      </c>
    </row>
    <row r="2916" spans="1:13" x14ac:dyDescent="0.2">
      <c r="A2916" t="s">
        <v>147</v>
      </c>
      <c r="B2916" s="1">
        <v>45688</v>
      </c>
      <c r="C2916" s="1">
        <v>45658</v>
      </c>
      <c r="D2916">
        <v>3</v>
      </c>
      <c r="E2916">
        <v>237</v>
      </c>
      <c r="F2916">
        <v>822500</v>
      </c>
      <c r="G2916">
        <v>9</v>
      </c>
      <c r="H2916">
        <v>705.99</v>
      </c>
      <c r="I2916">
        <v>2575500</v>
      </c>
      <c r="J2916">
        <v>23</v>
      </c>
      <c r="K2916">
        <v>274.33</v>
      </c>
      <c r="L2916">
        <v>2537286</v>
      </c>
      <c r="M2916" s="1">
        <v>46233</v>
      </c>
    </row>
    <row r="2917" spans="1:13" x14ac:dyDescent="0.2">
      <c r="A2917" t="s">
        <v>147</v>
      </c>
      <c r="B2917" s="1">
        <v>45808</v>
      </c>
      <c r="C2917" s="1">
        <v>45778</v>
      </c>
      <c r="D2917">
        <v>5</v>
      </c>
      <c r="E2917">
        <v>381</v>
      </c>
      <c r="F2917">
        <v>1357500</v>
      </c>
      <c r="G2917">
        <v>9</v>
      </c>
      <c r="H2917">
        <v>1761.99</v>
      </c>
      <c r="I2917">
        <v>3491400</v>
      </c>
      <c r="J2917">
        <v>23</v>
      </c>
      <c r="K2917">
        <v>274.33</v>
      </c>
      <c r="L2917">
        <v>2537286</v>
      </c>
      <c r="M2917" s="1">
        <v>46233</v>
      </c>
    </row>
    <row r="2918" spans="1:13" x14ac:dyDescent="0.2">
      <c r="A2918" t="s">
        <v>147</v>
      </c>
      <c r="B2918" s="1">
        <v>45777</v>
      </c>
      <c r="C2918" s="1">
        <v>45748</v>
      </c>
      <c r="D2918">
        <v>5</v>
      </c>
      <c r="E2918">
        <v>381</v>
      </c>
      <c r="F2918">
        <v>1357500</v>
      </c>
      <c r="G2918">
        <v>9</v>
      </c>
      <c r="H2918">
        <v>1761.99</v>
      </c>
      <c r="I2918">
        <v>3491400</v>
      </c>
      <c r="J2918">
        <v>23</v>
      </c>
      <c r="K2918">
        <v>274.33</v>
      </c>
      <c r="L2918">
        <v>2537286</v>
      </c>
      <c r="M2918" s="1">
        <v>46233</v>
      </c>
    </row>
    <row r="2919" spans="1:13" x14ac:dyDescent="0.2">
      <c r="A2919" t="s">
        <v>165</v>
      </c>
      <c r="B2919" s="1">
        <v>45716</v>
      </c>
      <c r="C2919" s="1">
        <v>45689</v>
      </c>
      <c r="D2919">
        <v>5</v>
      </c>
      <c r="E2919">
        <v>332</v>
      </c>
      <c r="F2919">
        <v>1475000</v>
      </c>
      <c r="G2919">
        <v>9</v>
      </c>
      <c r="H2919">
        <v>1458</v>
      </c>
      <c r="I2919">
        <v>250000</v>
      </c>
      <c r="J2919">
        <v>10</v>
      </c>
      <c r="K2919">
        <v>325.16999999999996</v>
      </c>
      <c r="L2919">
        <v>1483060</v>
      </c>
      <c r="M2919" s="1">
        <v>46233</v>
      </c>
    </row>
    <row r="2920" spans="1:13" x14ac:dyDescent="0.2">
      <c r="A2920" t="s">
        <v>165</v>
      </c>
      <c r="B2920" s="1">
        <v>45688</v>
      </c>
      <c r="C2920" s="1">
        <v>45658</v>
      </c>
      <c r="D2920">
        <v>5</v>
      </c>
      <c r="E2920">
        <v>332</v>
      </c>
      <c r="F2920">
        <v>1475000</v>
      </c>
      <c r="G2920">
        <v>9</v>
      </c>
      <c r="H2920">
        <v>1458</v>
      </c>
      <c r="I2920">
        <v>250000</v>
      </c>
      <c r="J2920">
        <v>10</v>
      </c>
      <c r="K2920">
        <v>325.16999999999996</v>
      </c>
      <c r="L2920">
        <v>1483060</v>
      </c>
      <c r="M2920" s="1">
        <v>46233</v>
      </c>
    </row>
    <row r="2921" spans="1:13" x14ac:dyDescent="0.2">
      <c r="A2921" t="s">
        <v>165</v>
      </c>
      <c r="B2921" s="1">
        <v>45657</v>
      </c>
      <c r="C2921" s="1">
        <v>45627</v>
      </c>
      <c r="D2921">
        <v>5</v>
      </c>
      <c r="E2921">
        <v>332</v>
      </c>
      <c r="F2921">
        <v>1475000</v>
      </c>
      <c r="G2921">
        <v>9</v>
      </c>
      <c r="H2921">
        <v>1458</v>
      </c>
      <c r="I2921">
        <v>250000</v>
      </c>
      <c r="J2921">
        <v>10</v>
      </c>
      <c r="K2921">
        <v>325.16999999999996</v>
      </c>
      <c r="L2921">
        <v>1483060</v>
      </c>
      <c r="M2921" s="1">
        <v>46233</v>
      </c>
    </row>
    <row r="2922" spans="1:13" x14ac:dyDescent="0.2">
      <c r="A2922" t="s">
        <v>151</v>
      </c>
      <c r="B2922" s="1">
        <v>45046</v>
      </c>
      <c r="C2922" s="1">
        <v>45017</v>
      </c>
      <c r="D2922">
        <v>6</v>
      </c>
      <c r="E2922">
        <v>381.18</v>
      </c>
      <c r="F2922">
        <v>2213850</v>
      </c>
      <c r="G2922">
        <v>9</v>
      </c>
      <c r="H2922">
        <v>774.83</v>
      </c>
      <c r="I2922">
        <v>2031325</v>
      </c>
      <c r="J2922">
        <v>15</v>
      </c>
      <c r="K2922">
        <v>339.73</v>
      </c>
      <c r="L2922">
        <v>3317930</v>
      </c>
      <c r="M2922" s="1">
        <v>46233</v>
      </c>
    </row>
    <row r="2923" spans="1:13" x14ac:dyDescent="0.2">
      <c r="A2923" t="s">
        <v>151</v>
      </c>
      <c r="B2923" s="1">
        <v>44985</v>
      </c>
      <c r="C2923" s="1">
        <v>44958</v>
      </c>
      <c r="D2923">
        <v>6</v>
      </c>
      <c r="E2923">
        <v>381.18</v>
      </c>
      <c r="F2923">
        <v>2213850</v>
      </c>
      <c r="G2923">
        <v>9</v>
      </c>
      <c r="H2923">
        <v>774.83</v>
      </c>
      <c r="I2923">
        <v>2031325</v>
      </c>
      <c r="J2923">
        <v>15</v>
      </c>
      <c r="K2923">
        <v>339.73</v>
      </c>
      <c r="L2923">
        <v>3317930</v>
      </c>
      <c r="M2923" s="1">
        <v>46233</v>
      </c>
    </row>
    <row r="2924" spans="1:13" x14ac:dyDescent="0.2">
      <c r="A2924" t="s">
        <v>151</v>
      </c>
      <c r="B2924" s="1">
        <v>44957</v>
      </c>
      <c r="C2924" s="1">
        <v>44927</v>
      </c>
      <c r="D2924">
        <v>6</v>
      </c>
      <c r="E2924">
        <v>381.18</v>
      </c>
      <c r="F2924">
        <v>2213850</v>
      </c>
      <c r="G2924">
        <v>9</v>
      </c>
      <c r="H2924">
        <v>774.83</v>
      </c>
      <c r="I2924">
        <v>2031325</v>
      </c>
      <c r="J2924">
        <v>15</v>
      </c>
      <c r="K2924">
        <v>339.73</v>
      </c>
      <c r="L2924">
        <v>3317930</v>
      </c>
      <c r="M2924" s="1">
        <v>46233</v>
      </c>
    </row>
    <row r="2925" spans="1:13" x14ac:dyDescent="0.2">
      <c r="A2925" t="s">
        <v>151</v>
      </c>
      <c r="B2925" s="1">
        <v>45016</v>
      </c>
      <c r="C2925" s="1">
        <v>44986</v>
      </c>
      <c r="D2925">
        <v>6</v>
      </c>
      <c r="E2925">
        <v>381.18</v>
      </c>
      <c r="F2925">
        <v>2213850</v>
      </c>
      <c r="G2925">
        <v>9</v>
      </c>
      <c r="H2925">
        <v>774.83</v>
      </c>
      <c r="I2925">
        <v>2031325</v>
      </c>
      <c r="J2925">
        <v>15</v>
      </c>
      <c r="K2925">
        <v>339.73</v>
      </c>
      <c r="L2925">
        <v>3317930</v>
      </c>
      <c r="M2925" s="1">
        <v>46233</v>
      </c>
    </row>
    <row r="2926" spans="1:13" x14ac:dyDescent="0.2">
      <c r="A2926" t="s">
        <v>80</v>
      </c>
      <c r="B2926" s="1">
        <v>45869</v>
      </c>
      <c r="C2926" s="1">
        <v>45839</v>
      </c>
      <c r="D2926">
        <v>3</v>
      </c>
      <c r="E2926">
        <v>104.87</v>
      </c>
      <c r="F2926">
        <v>413000</v>
      </c>
      <c r="G2926">
        <v>9</v>
      </c>
      <c r="H2926">
        <v>565</v>
      </c>
      <c r="I2926">
        <v>1600100</v>
      </c>
      <c r="J2926">
        <v>37</v>
      </c>
      <c r="K2926">
        <v>555.55000000000007</v>
      </c>
      <c r="L2926">
        <v>6443237</v>
      </c>
      <c r="M2926" s="1">
        <v>46233</v>
      </c>
    </row>
    <row r="2927" spans="1:13" x14ac:dyDescent="0.2">
      <c r="A2927" t="s">
        <v>103</v>
      </c>
      <c r="B2927" s="1">
        <v>44957</v>
      </c>
      <c r="C2927" s="1">
        <v>44927</v>
      </c>
      <c r="D2927">
        <v>1</v>
      </c>
      <c r="E2927">
        <v>21.93</v>
      </c>
      <c r="F2927">
        <v>220000</v>
      </c>
      <c r="G2927">
        <v>9</v>
      </c>
      <c r="H2927">
        <v>399.04</v>
      </c>
      <c r="I2927">
        <v>1699999</v>
      </c>
      <c r="J2927">
        <v>40</v>
      </c>
      <c r="K2927">
        <v>580.78</v>
      </c>
      <c r="L2927">
        <v>4885939</v>
      </c>
      <c r="M2927" s="1">
        <v>46233</v>
      </c>
    </row>
    <row r="2928" spans="1:13" x14ac:dyDescent="0.2">
      <c r="A2928" t="s">
        <v>103</v>
      </c>
      <c r="B2928" s="1">
        <v>44895</v>
      </c>
      <c r="C2928" s="1">
        <v>44866</v>
      </c>
      <c r="D2928">
        <v>1</v>
      </c>
      <c r="E2928">
        <v>21.93</v>
      </c>
      <c r="F2928">
        <v>220000</v>
      </c>
      <c r="G2928">
        <v>9</v>
      </c>
      <c r="H2928">
        <v>399.04</v>
      </c>
      <c r="I2928">
        <v>1699999</v>
      </c>
      <c r="J2928">
        <v>40</v>
      </c>
      <c r="K2928">
        <v>580.78</v>
      </c>
      <c r="L2928">
        <v>4885939</v>
      </c>
      <c r="M2928" s="1">
        <v>46233</v>
      </c>
    </row>
    <row r="2929" spans="1:13" x14ac:dyDescent="0.2">
      <c r="A2929" t="s">
        <v>103</v>
      </c>
      <c r="B2929" s="1">
        <v>45138</v>
      </c>
      <c r="C2929" s="1">
        <v>45108</v>
      </c>
      <c r="D2929">
        <v>1</v>
      </c>
      <c r="E2929">
        <v>21.93</v>
      </c>
      <c r="F2929">
        <v>220000</v>
      </c>
      <c r="G2929">
        <v>9</v>
      </c>
      <c r="H2929">
        <v>399.04</v>
      </c>
      <c r="I2929">
        <v>1699999</v>
      </c>
      <c r="J2929">
        <v>40</v>
      </c>
      <c r="K2929">
        <v>580.78</v>
      </c>
      <c r="L2929">
        <v>4885939</v>
      </c>
      <c r="M2929" s="1">
        <v>46233</v>
      </c>
    </row>
    <row r="2930" spans="1:13" x14ac:dyDescent="0.2">
      <c r="A2930" t="s">
        <v>103</v>
      </c>
      <c r="B2930" s="1">
        <v>44926</v>
      </c>
      <c r="C2930" s="1">
        <v>44896</v>
      </c>
      <c r="D2930">
        <v>1</v>
      </c>
      <c r="E2930">
        <v>21.93</v>
      </c>
      <c r="F2930">
        <v>220000</v>
      </c>
      <c r="G2930">
        <v>9</v>
      </c>
      <c r="H2930">
        <v>399.04</v>
      </c>
      <c r="I2930">
        <v>1699999</v>
      </c>
      <c r="J2930">
        <v>40</v>
      </c>
      <c r="K2930">
        <v>580.78</v>
      </c>
      <c r="L2930">
        <v>4885939</v>
      </c>
      <c r="M2930" s="1">
        <v>46233</v>
      </c>
    </row>
    <row r="2931" spans="1:13" x14ac:dyDescent="0.2">
      <c r="A2931" t="s">
        <v>103</v>
      </c>
      <c r="B2931" s="1">
        <v>45107</v>
      </c>
      <c r="C2931" s="1">
        <v>45078</v>
      </c>
      <c r="D2931">
        <v>1</v>
      </c>
      <c r="E2931">
        <v>21.93</v>
      </c>
      <c r="F2931">
        <v>220000</v>
      </c>
      <c r="G2931">
        <v>9</v>
      </c>
      <c r="H2931">
        <v>399.04</v>
      </c>
      <c r="I2931">
        <v>1699999</v>
      </c>
      <c r="J2931">
        <v>40</v>
      </c>
      <c r="K2931">
        <v>580.78</v>
      </c>
      <c r="L2931">
        <v>4885939</v>
      </c>
      <c r="M2931" s="1">
        <v>46233</v>
      </c>
    </row>
    <row r="2932" spans="1:13" x14ac:dyDescent="0.2">
      <c r="A2932" t="s">
        <v>103</v>
      </c>
      <c r="B2932" s="1">
        <v>44985</v>
      </c>
      <c r="C2932" s="1">
        <v>44958</v>
      </c>
      <c r="D2932">
        <v>1</v>
      </c>
      <c r="E2932">
        <v>21.93</v>
      </c>
      <c r="F2932">
        <v>220000</v>
      </c>
      <c r="G2932">
        <v>9</v>
      </c>
      <c r="H2932">
        <v>399.04</v>
      </c>
      <c r="I2932">
        <v>1699999</v>
      </c>
      <c r="J2932">
        <v>40</v>
      </c>
      <c r="K2932">
        <v>580.78</v>
      </c>
      <c r="L2932">
        <v>4885939</v>
      </c>
      <c r="M2932" s="1">
        <v>46233</v>
      </c>
    </row>
    <row r="2933" spans="1:13" x14ac:dyDescent="0.2">
      <c r="A2933" t="s">
        <v>103</v>
      </c>
      <c r="B2933" s="1">
        <v>45077</v>
      </c>
      <c r="C2933" s="1">
        <v>45047</v>
      </c>
      <c r="D2933">
        <v>1</v>
      </c>
      <c r="E2933">
        <v>21.93</v>
      </c>
      <c r="F2933">
        <v>220000</v>
      </c>
      <c r="G2933">
        <v>9</v>
      </c>
      <c r="H2933">
        <v>399.04</v>
      </c>
      <c r="I2933">
        <v>1699999</v>
      </c>
      <c r="J2933">
        <v>40</v>
      </c>
      <c r="K2933">
        <v>580.78</v>
      </c>
      <c r="L2933">
        <v>4885939</v>
      </c>
      <c r="M2933" s="1">
        <v>46233</v>
      </c>
    </row>
    <row r="2934" spans="1:13" x14ac:dyDescent="0.2">
      <c r="A2934" t="s">
        <v>103</v>
      </c>
      <c r="B2934" s="1">
        <v>45169</v>
      </c>
      <c r="C2934" s="1">
        <v>45139</v>
      </c>
      <c r="D2934">
        <v>1</v>
      </c>
      <c r="E2934">
        <v>21.93</v>
      </c>
      <c r="F2934">
        <v>220000</v>
      </c>
      <c r="G2934">
        <v>9</v>
      </c>
      <c r="H2934">
        <v>399.04</v>
      </c>
      <c r="I2934">
        <v>1699999</v>
      </c>
      <c r="J2934">
        <v>40</v>
      </c>
      <c r="K2934">
        <v>580.78</v>
      </c>
      <c r="L2934">
        <v>4885939</v>
      </c>
      <c r="M2934" s="1">
        <v>46233</v>
      </c>
    </row>
    <row r="2935" spans="1:13" x14ac:dyDescent="0.2">
      <c r="A2935" t="s">
        <v>103</v>
      </c>
      <c r="B2935" s="1">
        <v>45260</v>
      </c>
      <c r="C2935" s="1">
        <v>45231</v>
      </c>
      <c r="D2935">
        <v>1</v>
      </c>
      <c r="E2935">
        <v>21.93</v>
      </c>
      <c r="F2935">
        <v>220000</v>
      </c>
      <c r="G2935">
        <v>9</v>
      </c>
      <c r="H2935">
        <v>399.04</v>
      </c>
      <c r="I2935">
        <v>1699999</v>
      </c>
      <c r="J2935">
        <v>40</v>
      </c>
      <c r="K2935">
        <v>580.78</v>
      </c>
      <c r="L2935">
        <v>4885939</v>
      </c>
      <c r="M2935" s="1">
        <v>46233</v>
      </c>
    </row>
    <row r="2936" spans="1:13" x14ac:dyDescent="0.2">
      <c r="A2936" t="s">
        <v>103</v>
      </c>
      <c r="B2936" s="1">
        <v>45199</v>
      </c>
      <c r="C2936" s="1">
        <v>45170</v>
      </c>
      <c r="D2936">
        <v>1</v>
      </c>
      <c r="E2936">
        <v>21.93</v>
      </c>
      <c r="F2936">
        <v>220000</v>
      </c>
      <c r="G2936">
        <v>9</v>
      </c>
      <c r="H2936">
        <v>399.04</v>
      </c>
      <c r="I2936">
        <v>1699999</v>
      </c>
      <c r="J2936">
        <v>40</v>
      </c>
      <c r="K2936">
        <v>580.78</v>
      </c>
      <c r="L2936">
        <v>4885939</v>
      </c>
      <c r="M2936" s="1">
        <v>46233</v>
      </c>
    </row>
    <row r="2937" spans="1:13" x14ac:dyDescent="0.2">
      <c r="A2937" t="s">
        <v>103</v>
      </c>
      <c r="B2937" s="1">
        <v>45046</v>
      </c>
      <c r="C2937" s="1">
        <v>45017</v>
      </c>
      <c r="D2937">
        <v>1</v>
      </c>
      <c r="E2937">
        <v>21.93</v>
      </c>
      <c r="F2937">
        <v>220000</v>
      </c>
      <c r="G2937">
        <v>9</v>
      </c>
      <c r="H2937">
        <v>399.04</v>
      </c>
      <c r="I2937">
        <v>1699999</v>
      </c>
      <c r="J2937">
        <v>40</v>
      </c>
      <c r="K2937">
        <v>580.78</v>
      </c>
      <c r="L2937">
        <v>4885939</v>
      </c>
      <c r="M2937" s="1">
        <v>46233</v>
      </c>
    </row>
    <row r="2938" spans="1:13" x14ac:dyDescent="0.2">
      <c r="A2938" t="s">
        <v>103</v>
      </c>
      <c r="B2938" s="1">
        <v>45016</v>
      </c>
      <c r="C2938" s="1">
        <v>44986</v>
      </c>
      <c r="D2938">
        <v>1</v>
      </c>
      <c r="E2938">
        <v>21.93</v>
      </c>
      <c r="F2938">
        <v>220000</v>
      </c>
      <c r="G2938">
        <v>9</v>
      </c>
      <c r="H2938">
        <v>399.04</v>
      </c>
      <c r="I2938">
        <v>1699999</v>
      </c>
      <c r="J2938">
        <v>40</v>
      </c>
      <c r="K2938">
        <v>580.78</v>
      </c>
      <c r="L2938">
        <v>4885939</v>
      </c>
      <c r="M2938" s="1">
        <v>46233</v>
      </c>
    </row>
    <row r="2939" spans="1:13" x14ac:dyDescent="0.2">
      <c r="A2939" t="s">
        <v>103</v>
      </c>
      <c r="B2939" s="1">
        <v>45230</v>
      </c>
      <c r="C2939" s="1">
        <v>45200</v>
      </c>
      <c r="D2939">
        <v>1</v>
      </c>
      <c r="E2939">
        <v>21.93</v>
      </c>
      <c r="F2939">
        <v>220000</v>
      </c>
      <c r="G2939">
        <v>9</v>
      </c>
      <c r="H2939">
        <v>399.04</v>
      </c>
      <c r="I2939">
        <v>1699999</v>
      </c>
      <c r="J2939">
        <v>40</v>
      </c>
      <c r="K2939">
        <v>580.78</v>
      </c>
      <c r="L2939">
        <v>4885939</v>
      </c>
      <c r="M2939" s="1">
        <v>46233</v>
      </c>
    </row>
    <row r="2940" spans="1:13" x14ac:dyDescent="0.2">
      <c r="A2940" t="s">
        <v>103</v>
      </c>
      <c r="B2940" s="1">
        <v>45382</v>
      </c>
      <c r="C2940" s="1">
        <v>45352</v>
      </c>
      <c r="D2940">
        <v>0</v>
      </c>
      <c r="E2940">
        <v>0</v>
      </c>
      <c r="F2940">
        <v>0</v>
      </c>
      <c r="G2940">
        <v>9</v>
      </c>
      <c r="H2940">
        <v>399.04</v>
      </c>
      <c r="I2940">
        <v>1699999</v>
      </c>
      <c r="J2940">
        <v>41</v>
      </c>
      <c r="K2940">
        <v>602.70999999999992</v>
      </c>
      <c r="L2940">
        <v>5105939</v>
      </c>
      <c r="M2940" s="1">
        <v>46233</v>
      </c>
    </row>
    <row r="2941" spans="1:13" x14ac:dyDescent="0.2">
      <c r="A2941" t="s">
        <v>103</v>
      </c>
      <c r="B2941" s="1">
        <v>45322</v>
      </c>
      <c r="C2941" s="1">
        <v>45292</v>
      </c>
      <c r="D2941">
        <v>0</v>
      </c>
      <c r="E2941">
        <v>0</v>
      </c>
      <c r="F2941">
        <v>0</v>
      </c>
      <c r="G2941">
        <v>9</v>
      </c>
      <c r="H2941">
        <v>399.04</v>
      </c>
      <c r="I2941">
        <v>1699999</v>
      </c>
      <c r="J2941">
        <v>41</v>
      </c>
      <c r="K2941">
        <v>602.70999999999992</v>
      </c>
      <c r="L2941">
        <v>5105939</v>
      </c>
      <c r="M2941" s="1">
        <v>46233</v>
      </c>
    </row>
    <row r="2942" spans="1:13" x14ac:dyDescent="0.2">
      <c r="A2942" t="s">
        <v>103</v>
      </c>
      <c r="B2942" s="1">
        <v>45351</v>
      </c>
      <c r="C2942" s="1">
        <v>45323</v>
      </c>
      <c r="D2942">
        <v>0</v>
      </c>
      <c r="E2942">
        <v>0</v>
      </c>
      <c r="F2942">
        <v>0</v>
      </c>
      <c r="G2942">
        <v>9</v>
      </c>
      <c r="H2942">
        <v>399.04</v>
      </c>
      <c r="I2942">
        <v>1699999</v>
      </c>
      <c r="J2942">
        <v>41</v>
      </c>
      <c r="K2942">
        <v>602.70999999999992</v>
      </c>
      <c r="L2942">
        <v>5105939</v>
      </c>
      <c r="M2942" s="1">
        <v>46233</v>
      </c>
    </row>
    <row r="2943" spans="1:13" x14ac:dyDescent="0.2">
      <c r="A2943" t="s">
        <v>103</v>
      </c>
      <c r="B2943" s="1">
        <v>45412</v>
      </c>
      <c r="C2943" s="1">
        <v>45383</v>
      </c>
      <c r="D2943">
        <v>0</v>
      </c>
      <c r="E2943">
        <v>0</v>
      </c>
      <c r="F2943">
        <v>0</v>
      </c>
      <c r="G2943">
        <v>9</v>
      </c>
      <c r="H2943">
        <v>399.04</v>
      </c>
      <c r="I2943">
        <v>1699999</v>
      </c>
      <c r="J2943">
        <v>41</v>
      </c>
      <c r="K2943">
        <v>602.70999999999992</v>
      </c>
      <c r="L2943">
        <v>5105939</v>
      </c>
      <c r="M2943" s="1">
        <v>46233</v>
      </c>
    </row>
    <row r="2944" spans="1:13" x14ac:dyDescent="0.2">
      <c r="A2944" t="s">
        <v>103</v>
      </c>
      <c r="B2944" s="1">
        <v>45291</v>
      </c>
      <c r="C2944" s="1">
        <v>45261</v>
      </c>
      <c r="D2944">
        <v>0</v>
      </c>
      <c r="E2944">
        <v>0</v>
      </c>
      <c r="F2944">
        <v>0</v>
      </c>
      <c r="G2944">
        <v>9</v>
      </c>
      <c r="H2944">
        <v>399.04</v>
      </c>
      <c r="I2944">
        <v>1699999</v>
      </c>
      <c r="J2944">
        <v>41</v>
      </c>
      <c r="K2944">
        <v>602.70999999999992</v>
      </c>
      <c r="L2944">
        <v>5105939</v>
      </c>
      <c r="M2944" s="1">
        <v>46233</v>
      </c>
    </row>
    <row r="2945" spans="1:13" x14ac:dyDescent="0.2">
      <c r="A2945" t="s">
        <v>106</v>
      </c>
      <c r="B2945" s="1">
        <v>45260</v>
      </c>
      <c r="C2945" s="1">
        <v>45231</v>
      </c>
      <c r="D2945">
        <v>0</v>
      </c>
      <c r="E2945">
        <v>0</v>
      </c>
      <c r="F2945">
        <v>0</v>
      </c>
      <c r="G2945">
        <v>9</v>
      </c>
      <c r="H2945">
        <v>0</v>
      </c>
      <c r="I2945">
        <v>0</v>
      </c>
      <c r="J2945">
        <v>18</v>
      </c>
      <c r="K2945">
        <v>607.85</v>
      </c>
      <c r="L2945">
        <v>2513150</v>
      </c>
      <c r="M2945" s="1">
        <v>46233</v>
      </c>
    </row>
    <row r="2946" spans="1:13" x14ac:dyDescent="0.2">
      <c r="A2946" t="s">
        <v>106</v>
      </c>
      <c r="B2946" s="1">
        <v>45199</v>
      </c>
      <c r="C2946" s="1">
        <v>45170</v>
      </c>
      <c r="D2946">
        <v>0</v>
      </c>
      <c r="E2946">
        <v>0</v>
      </c>
      <c r="F2946">
        <v>0</v>
      </c>
      <c r="G2946">
        <v>9</v>
      </c>
      <c r="H2946">
        <v>0</v>
      </c>
      <c r="I2946">
        <v>0</v>
      </c>
      <c r="J2946">
        <v>18</v>
      </c>
      <c r="K2946">
        <v>607.85</v>
      </c>
      <c r="L2946">
        <v>2513150</v>
      </c>
      <c r="M2946" s="1">
        <v>46233</v>
      </c>
    </row>
    <row r="2947" spans="1:13" x14ac:dyDescent="0.2">
      <c r="A2947" t="s">
        <v>106</v>
      </c>
      <c r="B2947" s="1">
        <v>45230</v>
      </c>
      <c r="C2947" s="1">
        <v>45200</v>
      </c>
      <c r="D2947">
        <v>0</v>
      </c>
      <c r="E2947">
        <v>0</v>
      </c>
      <c r="F2947">
        <v>0</v>
      </c>
      <c r="G2947">
        <v>9</v>
      </c>
      <c r="H2947">
        <v>0</v>
      </c>
      <c r="I2947">
        <v>0</v>
      </c>
      <c r="J2947">
        <v>18</v>
      </c>
      <c r="K2947">
        <v>607.85</v>
      </c>
      <c r="L2947">
        <v>2513150</v>
      </c>
      <c r="M2947" s="1">
        <v>46233</v>
      </c>
    </row>
    <row r="2948" spans="1:13" x14ac:dyDescent="0.2">
      <c r="A2948" t="s">
        <v>106</v>
      </c>
      <c r="B2948" s="1">
        <v>45291</v>
      </c>
      <c r="C2948" s="1">
        <v>45261</v>
      </c>
      <c r="D2948">
        <v>0</v>
      </c>
      <c r="E2948">
        <v>0</v>
      </c>
      <c r="F2948">
        <v>0</v>
      </c>
      <c r="G2948">
        <v>9</v>
      </c>
      <c r="H2948">
        <v>0</v>
      </c>
      <c r="I2948">
        <v>0</v>
      </c>
      <c r="J2948">
        <v>18</v>
      </c>
      <c r="K2948">
        <v>607.85</v>
      </c>
      <c r="L2948">
        <v>2513150</v>
      </c>
      <c r="M2948" s="1">
        <v>46233</v>
      </c>
    </row>
    <row r="2949" spans="1:13" x14ac:dyDescent="0.2">
      <c r="A2949" t="s">
        <v>133</v>
      </c>
      <c r="B2949" s="1">
        <v>44469</v>
      </c>
      <c r="C2949" s="1">
        <v>44440</v>
      </c>
      <c r="D2949">
        <v>5</v>
      </c>
      <c r="E2949">
        <v>248</v>
      </c>
      <c r="F2949">
        <v>2063500</v>
      </c>
      <c r="G2949">
        <v>9</v>
      </c>
      <c r="H2949">
        <v>435.8</v>
      </c>
      <c r="I2949">
        <v>2692500</v>
      </c>
      <c r="J2949">
        <v>39</v>
      </c>
      <c r="K2949">
        <v>881.48999999999978</v>
      </c>
      <c r="L2949">
        <v>7619582</v>
      </c>
      <c r="M2949" s="1">
        <v>46233</v>
      </c>
    </row>
    <row r="2950" spans="1:13" x14ac:dyDescent="0.2">
      <c r="A2950" t="s">
        <v>133</v>
      </c>
      <c r="B2950" s="1">
        <v>44500</v>
      </c>
      <c r="C2950" s="1">
        <v>44470</v>
      </c>
      <c r="D2950">
        <v>3</v>
      </c>
      <c r="E2950">
        <v>158</v>
      </c>
      <c r="F2950">
        <v>1093500</v>
      </c>
      <c r="G2950">
        <v>9</v>
      </c>
      <c r="H2950">
        <v>435.8</v>
      </c>
      <c r="I2950">
        <v>2692500</v>
      </c>
      <c r="J2950">
        <v>41</v>
      </c>
      <c r="K2950">
        <v>971.48999999999978</v>
      </c>
      <c r="L2950">
        <v>8589582</v>
      </c>
      <c r="M2950" s="1">
        <v>46233</v>
      </c>
    </row>
    <row r="2951" spans="1:13" x14ac:dyDescent="0.2">
      <c r="A2951" t="s">
        <v>133</v>
      </c>
      <c r="B2951" s="1">
        <v>44742</v>
      </c>
      <c r="C2951" s="1">
        <v>44713</v>
      </c>
      <c r="D2951">
        <v>5</v>
      </c>
      <c r="E2951">
        <v>257</v>
      </c>
      <c r="F2951">
        <v>1826000</v>
      </c>
      <c r="G2951">
        <v>9</v>
      </c>
      <c r="H2951">
        <v>433.16</v>
      </c>
      <c r="I2951">
        <v>2230700</v>
      </c>
      <c r="J2951">
        <v>41</v>
      </c>
      <c r="K2951">
        <v>971.48999999999978</v>
      </c>
      <c r="L2951">
        <v>8589582</v>
      </c>
      <c r="M2951" s="1">
        <v>46233</v>
      </c>
    </row>
    <row r="2952" spans="1:13" x14ac:dyDescent="0.2">
      <c r="A2952" t="s">
        <v>133</v>
      </c>
      <c r="B2952" s="1">
        <v>44530</v>
      </c>
      <c r="C2952" s="1">
        <v>44501</v>
      </c>
      <c r="D2952">
        <v>3</v>
      </c>
      <c r="E2952">
        <v>158</v>
      </c>
      <c r="F2952">
        <v>1093500</v>
      </c>
      <c r="G2952">
        <v>9</v>
      </c>
      <c r="H2952">
        <v>435.8</v>
      </c>
      <c r="I2952">
        <v>2692500</v>
      </c>
      <c r="J2952">
        <v>41</v>
      </c>
      <c r="K2952">
        <v>971.48999999999978</v>
      </c>
      <c r="L2952">
        <v>8589582</v>
      </c>
      <c r="M2952" s="1">
        <v>46233</v>
      </c>
    </row>
    <row r="2953" spans="1:13" x14ac:dyDescent="0.2">
      <c r="A2953" t="s">
        <v>46</v>
      </c>
      <c r="B2953" s="1">
        <v>45322</v>
      </c>
      <c r="C2953" s="1">
        <v>45292</v>
      </c>
      <c r="D2953">
        <v>5</v>
      </c>
      <c r="E2953">
        <v>199</v>
      </c>
      <c r="F2953">
        <v>1061842</v>
      </c>
      <c r="G2953">
        <v>9</v>
      </c>
      <c r="H2953">
        <v>477</v>
      </c>
      <c r="I2953">
        <v>2241060</v>
      </c>
      <c r="J2953">
        <v>67</v>
      </c>
      <c r="K2953">
        <v>1347.5300000000002</v>
      </c>
      <c r="L2953">
        <v>11732034</v>
      </c>
      <c r="M2953" s="1">
        <v>46233</v>
      </c>
    </row>
    <row r="2954" spans="1:13" x14ac:dyDescent="0.2">
      <c r="A2954" t="s">
        <v>36</v>
      </c>
      <c r="B2954" s="1">
        <v>45535</v>
      </c>
      <c r="C2954" s="1">
        <v>45505</v>
      </c>
      <c r="D2954">
        <v>12</v>
      </c>
      <c r="E2954">
        <v>638.61999999999989</v>
      </c>
      <c r="F2954">
        <v>2869000</v>
      </c>
      <c r="G2954">
        <v>9</v>
      </c>
      <c r="H2954">
        <v>624</v>
      </c>
      <c r="I2954">
        <v>2220000</v>
      </c>
      <c r="J2954">
        <v>80</v>
      </c>
      <c r="K2954">
        <v>3062.79</v>
      </c>
      <c r="L2954">
        <v>17248425</v>
      </c>
      <c r="M2954" s="1">
        <v>46233</v>
      </c>
    </row>
    <row r="2955" spans="1:13" x14ac:dyDescent="0.2">
      <c r="A2955" t="s">
        <v>36</v>
      </c>
      <c r="B2955" s="1">
        <v>45565</v>
      </c>
      <c r="C2955" s="1">
        <v>45536</v>
      </c>
      <c r="D2955">
        <v>12</v>
      </c>
      <c r="E2955">
        <v>638.61999999999989</v>
      </c>
      <c r="F2955">
        <v>2869000</v>
      </c>
      <c r="G2955">
        <v>9</v>
      </c>
      <c r="H2955">
        <v>624</v>
      </c>
      <c r="I2955">
        <v>2220000</v>
      </c>
      <c r="J2955">
        <v>82</v>
      </c>
      <c r="K2955">
        <v>3182.79</v>
      </c>
      <c r="L2955">
        <v>17678425</v>
      </c>
      <c r="M2955" s="1">
        <v>46233</v>
      </c>
    </row>
    <row r="2956" spans="1:13" x14ac:dyDescent="0.2">
      <c r="A2956" t="s">
        <v>36</v>
      </c>
      <c r="B2956" s="1">
        <v>45596</v>
      </c>
      <c r="C2956" s="1">
        <v>45566</v>
      </c>
      <c r="D2956">
        <v>12</v>
      </c>
      <c r="E2956">
        <v>638.61999999999989</v>
      </c>
      <c r="F2956">
        <v>2869000</v>
      </c>
      <c r="G2956">
        <v>9</v>
      </c>
      <c r="H2956">
        <v>624</v>
      </c>
      <c r="I2956">
        <v>2220000</v>
      </c>
      <c r="J2956">
        <v>82</v>
      </c>
      <c r="K2956">
        <v>3182.79</v>
      </c>
      <c r="L2956">
        <v>17678425</v>
      </c>
      <c r="M2956" s="1">
        <v>46233</v>
      </c>
    </row>
    <row r="2957" spans="1:13" x14ac:dyDescent="0.2">
      <c r="A2957" t="s">
        <v>36</v>
      </c>
      <c r="B2957" s="1">
        <v>45657</v>
      </c>
      <c r="C2957" s="1">
        <v>45627</v>
      </c>
      <c r="D2957">
        <v>11</v>
      </c>
      <c r="E2957">
        <v>551.05999999999995</v>
      </c>
      <c r="F2957">
        <v>2584000</v>
      </c>
      <c r="G2957">
        <v>9</v>
      </c>
      <c r="H2957">
        <v>624</v>
      </c>
      <c r="I2957">
        <v>2220000</v>
      </c>
      <c r="J2957">
        <v>84</v>
      </c>
      <c r="K2957">
        <v>3330.35</v>
      </c>
      <c r="L2957">
        <v>18178425</v>
      </c>
      <c r="M2957" s="1">
        <v>46233</v>
      </c>
    </row>
    <row r="2958" spans="1:13" x14ac:dyDescent="0.2">
      <c r="A2958" t="s">
        <v>36</v>
      </c>
      <c r="B2958" s="1">
        <v>45626</v>
      </c>
      <c r="C2958" s="1">
        <v>45597</v>
      </c>
      <c r="D2958">
        <v>11</v>
      </c>
      <c r="E2958">
        <v>551.05999999999995</v>
      </c>
      <c r="F2958">
        <v>2584000</v>
      </c>
      <c r="G2958">
        <v>9</v>
      </c>
      <c r="H2958">
        <v>624</v>
      </c>
      <c r="I2958">
        <v>2220000</v>
      </c>
      <c r="J2958">
        <v>84</v>
      </c>
      <c r="K2958">
        <v>3330.35</v>
      </c>
      <c r="L2958">
        <v>18178425</v>
      </c>
      <c r="M2958" s="1">
        <v>46233</v>
      </c>
    </row>
    <row r="2959" spans="1:13" x14ac:dyDescent="0.2">
      <c r="A2959" t="s">
        <v>151</v>
      </c>
      <c r="B2959" s="1">
        <v>46234</v>
      </c>
      <c r="C2959" s="1">
        <v>46204</v>
      </c>
      <c r="D2959">
        <v>5</v>
      </c>
      <c r="E2959">
        <v>454</v>
      </c>
      <c r="F2959">
        <v>1144500</v>
      </c>
      <c r="G2959">
        <v>10</v>
      </c>
      <c r="H2959">
        <v>717.38</v>
      </c>
      <c r="I2959">
        <v>2013000</v>
      </c>
      <c r="M2959" s="1">
        <v>46233</v>
      </c>
    </row>
    <row r="2960" spans="1:13" x14ac:dyDescent="0.2">
      <c r="A2960" t="s">
        <v>153</v>
      </c>
      <c r="B2960" s="1">
        <v>45838</v>
      </c>
      <c r="C2960" s="1">
        <v>45809</v>
      </c>
      <c r="D2960">
        <v>1</v>
      </c>
      <c r="E2960">
        <v>96</v>
      </c>
      <c r="F2960">
        <v>285000</v>
      </c>
      <c r="G2960">
        <v>10</v>
      </c>
      <c r="H2960">
        <v>1343.06</v>
      </c>
      <c r="I2960">
        <v>1740000</v>
      </c>
      <c r="J2960">
        <v>4</v>
      </c>
      <c r="K2960">
        <v>12.8</v>
      </c>
      <c r="L2960">
        <v>70775</v>
      </c>
      <c r="M2960" s="1">
        <v>46233</v>
      </c>
    </row>
    <row r="2961" spans="1:13" x14ac:dyDescent="0.2">
      <c r="A2961" t="s">
        <v>94</v>
      </c>
      <c r="B2961" s="1">
        <v>45900</v>
      </c>
      <c r="C2961" s="1">
        <v>45870</v>
      </c>
      <c r="D2961">
        <v>0</v>
      </c>
      <c r="E2961">
        <v>0</v>
      </c>
      <c r="F2961">
        <v>0</v>
      </c>
      <c r="G2961">
        <v>10</v>
      </c>
      <c r="H2961">
        <v>864</v>
      </c>
      <c r="I2961">
        <v>5400000</v>
      </c>
      <c r="J2961">
        <v>3</v>
      </c>
      <c r="K2961">
        <v>15.05</v>
      </c>
      <c r="L2961">
        <v>91085</v>
      </c>
      <c r="M2961" s="1">
        <v>46233</v>
      </c>
    </row>
    <row r="2962" spans="1:13" x14ac:dyDescent="0.2">
      <c r="A2962" t="s">
        <v>94</v>
      </c>
      <c r="B2962" s="1">
        <v>45930</v>
      </c>
      <c r="C2962" s="1">
        <v>45901</v>
      </c>
      <c r="D2962">
        <v>0</v>
      </c>
      <c r="E2962">
        <v>0</v>
      </c>
      <c r="F2962">
        <v>0</v>
      </c>
      <c r="G2962">
        <v>10</v>
      </c>
      <c r="H2962">
        <v>864</v>
      </c>
      <c r="I2962">
        <v>5400000</v>
      </c>
      <c r="J2962">
        <v>3</v>
      </c>
      <c r="K2962">
        <v>15.05</v>
      </c>
      <c r="L2962">
        <v>91085</v>
      </c>
      <c r="M2962" s="1">
        <v>46233</v>
      </c>
    </row>
    <row r="2963" spans="1:13" x14ac:dyDescent="0.2">
      <c r="A2963" t="s">
        <v>94</v>
      </c>
      <c r="B2963" s="1">
        <v>45869</v>
      </c>
      <c r="C2963" s="1">
        <v>45839</v>
      </c>
      <c r="D2963">
        <v>0</v>
      </c>
      <c r="E2963">
        <v>0</v>
      </c>
      <c r="F2963">
        <v>0</v>
      </c>
      <c r="G2963">
        <v>10</v>
      </c>
      <c r="H2963">
        <v>864</v>
      </c>
      <c r="I2963">
        <v>5400000</v>
      </c>
      <c r="J2963">
        <v>3</v>
      </c>
      <c r="K2963">
        <v>15.05</v>
      </c>
      <c r="L2963">
        <v>91085</v>
      </c>
      <c r="M2963" s="1">
        <v>46233</v>
      </c>
    </row>
    <row r="2964" spans="1:13" x14ac:dyDescent="0.2">
      <c r="A2964" t="s">
        <v>94</v>
      </c>
      <c r="B2964" s="1">
        <v>45961</v>
      </c>
      <c r="C2964" s="1">
        <v>45931</v>
      </c>
      <c r="D2964">
        <v>0</v>
      </c>
      <c r="E2964">
        <v>0</v>
      </c>
      <c r="F2964">
        <v>0</v>
      </c>
      <c r="G2964">
        <v>10</v>
      </c>
      <c r="H2964">
        <v>864</v>
      </c>
      <c r="I2964">
        <v>5400000</v>
      </c>
      <c r="J2964">
        <v>3</v>
      </c>
      <c r="K2964">
        <v>15.05</v>
      </c>
      <c r="L2964">
        <v>91085</v>
      </c>
      <c r="M2964" s="1">
        <v>46233</v>
      </c>
    </row>
    <row r="2965" spans="1:13" x14ac:dyDescent="0.2">
      <c r="A2965" t="s">
        <v>150</v>
      </c>
      <c r="B2965" s="1">
        <v>45900</v>
      </c>
      <c r="C2965" s="1">
        <v>45870</v>
      </c>
      <c r="D2965">
        <v>1</v>
      </c>
      <c r="E2965">
        <v>83.27</v>
      </c>
      <c r="F2965">
        <v>756000</v>
      </c>
      <c r="G2965">
        <v>10</v>
      </c>
      <c r="H2965">
        <v>1199.99</v>
      </c>
      <c r="I2965">
        <v>4871000</v>
      </c>
      <c r="J2965">
        <v>5</v>
      </c>
      <c r="K2965">
        <v>20.89</v>
      </c>
      <c r="L2965">
        <v>420700</v>
      </c>
      <c r="M2965" s="1">
        <v>46233</v>
      </c>
    </row>
    <row r="2966" spans="1:13" x14ac:dyDescent="0.2">
      <c r="A2966" t="s">
        <v>100</v>
      </c>
      <c r="B2966" s="1">
        <v>46081</v>
      </c>
      <c r="C2966" s="1">
        <v>46054</v>
      </c>
      <c r="D2966">
        <v>12</v>
      </c>
      <c r="E2966">
        <v>716</v>
      </c>
      <c r="F2966">
        <v>2790242</v>
      </c>
      <c r="G2966">
        <v>10</v>
      </c>
      <c r="H2966">
        <v>836</v>
      </c>
      <c r="I2966">
        <v>938724</v>
      </c>
      <c r="J2966">
        <v>7</v>
      </c>
      <c r="K2966">
        <v>22.05</v>
      </c>
      <c r="L2966">
        <v>287446</v>
      </c>
      <c r="M2966" s="1">
        <v>46233</v>
      </c>
    </row>
    <row r="2967" spans="1:13" x14ac:dyDescent="0.2">
      <c r="A2967" t="s">
        <v>135</v>
      </c>
      <c r="B2967" s="1">
        <v>45565</v>
      </c>
      <c r="C2967" s="1">
        <v>45536</v>
      </c>
      <c r="D2967">
        <v>3</v>
      </c>
      <c r="E2967">
        <v>350</v>
      </c>
      <c r="F2967">
        <v>1240600</v>
      </c>
      <c r="G2967">
        <v>10</v>
      </c>
      <c r="H2967">
        <v>496.04</v>
      </c>
      <c r="I2967">
        <v>4957479</v>
      </c>
      <c r="J2967">
        <v>15</v>
      </c>
      <c r="K2967">
        <v>33.490000000000009</v>
      </c>
      <c r="L2967">
        <v>308063</v>
      </c>
      <c r="M2967" s="1">
        <v>46233</v>
      </c>
    </row>
    <row r="2968" spans="1:13" x14ac:dyDescent="0.2">
      <c r="A2968" t="s">
        <v>135</v>
      </c>
      <c r="B2968" s="1">
        <v>45747</v>
      </c>
      <c r="C2968" s="1">
        <v>45717</v>
      </c>
      <c r="D2968">
        <v>7</v>
      </c>
      <c r="E2968">
        <v>551.42000000000007</v>
      </c>
      <c r="F2968">
        <v>2730996</v>
      </c>
      <c r="G2968">
        <v>10</v>
      </c>
      <c r="H2968">
        <v>405.74</v>
      </c>
      <c r="I2968">
        <v>4167083</v>
      </c>
      <c r="J2968">
        <v>15</v>
      </c>
      <c r="K2968">
        <v>33.490000000000009</v>
      </c>
      <c r="L2968">
        <v>308063</v>
      </c>
      <c r="M2968" s="1">
        <v>46233</v>
      </c>
    </row>
    <row r="2969" spans="1:13" x14ac:dyDescent="0.2">
      <c r="A2969" t="s">
        <v>135</v>
      </c>
      <c r="B2969" s="1">
        <v>45777</v>
      </c>
      <c r="C2969" s="1">
        <v>45748</v>
      </c>
      <c r="D2969">
        <v>7</v>
      </c>
      <c r="E2969">
        <v>551.42000000000007</v>
      </c>
      <c r="F2969">
        <v>2730996</v>
      </c>
      <c r="G2969">
        <v>10</v>
      </c>
      <c r="H2969">
        <v>405.74</v>
      </c>
      <c r="I2969">
        <v>4167083</v>
      </c>
      <c r="J2969">
        <v>15</v>
      </c>
      <c r="K2969">
        <v>33.490000000000009</v>
      </c>
      <c r="L2969">
        <v>308063</v>
      </c>
      <c r="M2969" s="1">
        <v>46233</v>
      </c>
    </row>
    <row r="2970" spans="1:13" x14ac:dyDescent="0.2">
      <c r="A2970" t="s">
        <v>135</v>
      </c>
      <c r="B2970" s="1">
        <v>45716</v>
      </c>
      <c r="C2970" s="1">
        <v>45689</v>
      </c>
      <c r="D2970">
        <v>7</v>
      </c>
      <c r="E2970">
        <v>551.42000000000007</v>
      </c>
      <c r="F2970">
        <v>2730996</v>
      </c>
      <c r="G2970">
        <v>10</v>
      </c>
      <c r="H2970">
        <v>405.74</v>
      </c>
      <c r="I2970">
        <v>4167083</v>
      </c>
      <c r="J2970">
        <v>15</v>
      </c>
      <c r="K2970">
        <v>33.490000000000009</v>
      </c>
      <c r="L2970">
        <v>308063</v>
      </c>
      <c r="M2970" s="1">
        <v>46233</v>
      </c>
    </row>
    <row r="2971" spans="1:13" x14ac:dyDescent="0.2">
      <c r="A2971" t="s">
        <v>135</v>
      </c>
      <c r="B2971" s="1">
        <v>45535</v>
      </c>
      <c r="C2971" s="1">
        <v>45505</v>
      </c>
      <c r="D2971">
        <v>3</v>
      </c>
      <c r="E2971">
        <v>350</v>
      </c>
      <c r="F2971">
        <v>1240600</v>
      </c>
      <c r="G2971">
        <v>10</v>
      </c>
      <c r="H2971">
        <v>496.04</v>
      </c>
      <c r="I2971">
        <v>4957479</v>
      </c>
      <c r="J2971">
        <v>15</v>
      </c>
      <c r="K2971">
        <v>33.490000000000009</v>
      </c>
      <c r="L2971">
        <v>308063</v>
      </c>
      <c r="M2971" s="1">
        <v>46233</v>
      </c>
    </row>
    <row r="2972" spans="1:13" x14ac:dyDescent="0.2">
      <c r="A2972" t="s">
        <v>150</v>
      </c>
      <c r="B2972" s="1">
        <v>46081</v>
      </c>
      <c r="C2972" s="1">
        <v>46054</v>
      </c>
      <c r="D2972">
        <v>1</v>
      </c>
      <c r="E2972">
        <v>83.27</v>
      </c>
      <c r="F2972">
        <v>756000</v>
      </c>
      <c r="G2972">
        <v>10</v>
      </c>
      <c r="H2972">
        <v>1199.99</v>
      </c>
      <c r="I2972">
        <v>4871000</v>
      </c>
      <c r="J2972">
        <v>6</v>
      </c>
      <c r="K2972">
        <v>34.89</v>
      </c>
      <c r="L2972">
        <v>487620</v>
      </c>
      <c r="M2972" s="1">
        <v>46233</v>
      </c>
    </row>
    <row r="2973" spans="1:13" x14ac:dyDescent="0.2">
      <c r="A2973" t="s">
        <v>150</v>
      </c>
      <c r="B2973" s="1">
        <v>45991</v>
      </c>
      <c r="C2973" s="1">
        <v>45962</v>
      </c>
      <c r="D2973">
        <v>1</v>
      </c>
      <c r="E2973">
        <v>83.27</v>
      </c>
      <c r="F2973">
        <v>756000</v>
      </c>
      <c r="G2973">
        <v>10</v>
      </c>
      <c r="H2973">
        <v>1199.99</v>
      </c>
      <c r="I2973">
        <v>4871000</v>
      </c>
      <c r="J2973">
        <v>6</v>
      </c>
      <c r="K2973">
        <v>34.89</v>
      </c>
      <c r="L2973">
        <v>487620</v>
      </c>
      <c r="M2973" s="1">
        <v>46233</v>
      </c>
    </row>
    <row r="2974" spans="1:13" x14ac:dyDescent="0.2">
      <c r="A2974" t="s">
        <v>150</v>
      </c>
      <c r="B2974" s="1">
        <v>46053</v>
      </c>
      <c r="C2974" s="1">
        <v>46023</v>
      </c>
      <c r="D2974">
        <v>1</v>
      </c>
      <c r="E2974">
        <v>83.27</v>
      </c>
      <c r="F2974">
        <v>756000</v>
      </c>
      <c r="G2974">
        <v>10</v>
      </c>
      <c r="H2974">
        <v>1199.99</v>
      </c>
      <c r="I2974">
        <v>4871000</v>
      </c>
      <c r="J2974">
        <v>6</v>
      </c>
      <c r="K2974">
        <v>34.89</v>
      </c>
      <c r="L2974">
        <v>487620</v>
      </c>
      <c r="M2974" s="1">
        <v>46233</v>
      </c>
    </row>
    <row r="2975" spans="1:13" x14ac:dyDescent="0.2">
      <c r="A2975" t="s">
        <v>150</v>
      </c>
      <c r="B2975" s="1">
        <v>45961</v>
      </c>
      <c r="C2975" s="1">
        <v>45931</v>
      </c>
      <c r="D2975">
        <v>1</v>
      </c>
      <c r="E2975">
        <v>83.27</v>
      </c>
      <c r="F2975">
        <v>756000</v>
      </c>
      <c r="G2975">
        <v>10</v>
      </c>
      <c r="H2975">
        <v>1199.99</v>
      </c>
      <c r="I2975">
        <v>4871000</v>
      </c>
      <c r="J2975">
        <v>6</v>
      </c>
      <c r="K2975">
        <v>34.89</v>
      </c>
      <c r="L2975">
        <v>487620</v>
      </c>
      <c r="M2975" s="1">
        <v>46233</v>
      </c>
    </row>
    <row r="2976" spans="1:13" x14ac:dyDescent="0.2">
      <c r="A2976" t="s">
        <v>150</v>
      </c>
      <c r="B2976" s="1">
        <v>45930</v>
      </c>
      <c r="C2976" s="1">
        <v>45901</v>
      </c>
      <c r="D2976">
        <v>1</v>
      </c>
      <c r="E2976">
        <v>83.27</v>
      </c>
      <c r="F2976">
        <v>756000</v>
      </c>
      <c r="G2976">
        <v>10</v>
      </c>
      <c r="H2976">
        <v>1199.99</v>
      </c>
      <c r="I2976">
        <v>4871000</v>
      </c>
      <c r="J2976">
        <v>6</v>
      </c>
      <c r="K2976">
        <v>34.89</v>
      </c>
      <c r="L2976">
        <v>487620</v>
      </c>
      <c r="M2976" s="1">
        <v>46233</v>
      </c>
    </row>
    <row r="2977" spans="1:13" x14ac:dyDescent="0.2">
      <c r="A2977" t="s">
        <v>150</v>
      </c>
      <c r="B2977" s="1">
        <v>46022</v>
      </c>
      <c r="C2977" s="1">
        <v>45992</v>
      </c>
      <c r="D2977">
        <v>1</v>
      </c>
      <c r="E2977">
        <v>83.27</v>
      </c>
      <c r="F2977">
        <v>756000</v>
      </c>
      <c r="G2977">
        <v>10</v>
      </c>
      <c r="H2977">
        <v>1199.99</v>
      </c>
      <c r="I2977">
        <v>4871000</v>
      </c>
      <c r="J2977">
        <v>6</v>
      </c>
      <c r="K2977">
        <v>34.89</v>
      </c>
      <c r="L2977">
        <v>487620</v>
      </c>
      <c r="M2977" s="1">
        <v>46233</v>
      </c>
    </row>
    <row r="2978" spans="1:13" x14ac:dyDescent="0.2">
      <c r="A2978" t="s">
        <v>201</v>
      </c>
      <c r="B2978" s="1">
        <v>46173</v>
      </c>
      <c r="C2978" s="1">
        <v>46143</v>
      </c>
      <c r="D2978">
        <v>5</v>
      </c>
      <c r="E2978">
        <v>600</v>
      </c>
      <c r="F2978">
        <v>1800000</v>
      </c>
      <c r="G2978">
        <v>10</v>
      </c>
      <c r="H2978">
        <v>985</v>
      </c>
      <c r="I2978">
        <v>1773000</v>
      </c>
      <c r="J2978">
        <v>1</v>
      </c>
      <c r="K2978">
        <v>100</v>
      </c>
      <c r="L2978">
        <v>342000</v>
      </c>
      <c r="M2978" s="1">
        <v>46233</v>
      </c>
    </row>
    <row r="2979" spans="1:13" x14ac:dyDescent="0.2">
      <c r="A2979" t="s">
        <v>112</v>
      </c>
      <c r="B2979" s="1">
        <v>45838</v>
      </c>
      <c r="C2979" s="1">
        <v>45809</v>
      </c>
      <c r="D2979">
        <v>2</v>
      </c>
      <c r="E2979">
        <v>21</v>
      </c>
      <c r="F2979">
        <v>250000</v>
      </c>
      <c r="G2979">
        <v>10</v>
      </c>
      <c r="H2979">
        <v>606.80000000000007</v>
      </c>
      <c r="I2979">
        <v>4510000</v>
      </c>
      <c r="J2979">
        <v>53</v>
      </c>
      <c r="K2979">
        <v>189.04500000000002</v>
      </c>
      <c r="L2979">
        <v>2867220</v>
      </c>
      <c r="M2979" s="1">
        <v>46233</v>
      </c>
    </row>
    <row r="2980" spans="1:13" x14ac:dyDescent="0.2">
      <c r="A2980" t="s">
        <v>86</v>
      </c>
      <c r="B2980" s="1">
        <v>44561</v>
      </c>
      <c r="C2980" s="1">
        <v>44531</v>
      </c>
      <c r="D2980">
        <v>0</v>
      </c>
      <c r="E2980">
        <v>0</v>
      </c>
      <c r="F2980">
        <v>0</v>
      </c>
      <c r="G2980">
        <v>10</v>
      </c>
      <c r="H2980">
        <v>1170</v>
      </c>
      <c r="I2980">
        <v>1090640</v>
      </c>
      <c r="J2980">
        <v>26</v>
      </c>
      <c r="K2980">
        <v>214.12999999999997</v>
      </c>
      <c r="L2980">
        <v>2009696</v>
      </c>
      <c r="M2980" s="1">
        <v>46233</v>
      </c>
    </row>
    <row r="2981" spans="1:13" x14ac:dyDescent="0.2">
      <c r="A2981" t="s">
        <v>163</v>
      </c>
      <c r="B2981" s="1">
        <v>45900</v>
      </c>
      <c r="C2981" s="1">
        <v>45870</v>
      </c>
      <c r="D2981">
        <v>5</v>
      </c>
      <c r="E2981">
        <v>179</v>
      </c>
      <c r="F2981">
        <v>808000</v>
      </c>
      <c r="G2981">
        <v>10</v>
      </c>
      <c r="H2981">
        <v>651</v>
      </c>
      <c r="I2981">
        <v>112000</v>
      </c>
      <c r="J2981">
        <v>30</v>
      </c>
      <c r="K2981">
        <v>228.19599999999997</v>
      </c>
      <c r="L2981">
        <v>2255069</v>
      </c>
      <c r="M2981" s="1">
        <v>46233</v>
      </c>
    </row>
    <row r="2982" spans="1:13" x14ac:dyDescent="0.2">
      <c r="A2982" t="s">
        <v>163</v>
      </c>
      <c r="B2982" s="1">
        <v>46022</v>
      </c>
      <c r="C2982" s="1">
        <v>45992</v>
      </c>
      <c r="D2982">
        <v>5</v>
      </c>
      <c r="E2982">
        <v>179</v>
      </c>
      <c r="F2982">
        <v>808000</v>
      </c>
      <c r="G2982">
        <v>10</v>
      </c>
      <c r="H2982">
        <v>651</v>
      </c>
      <c r="I2982">
        <v>112000</v>
      </c>
      <c r="J2982">
        <v>30</v>
      </c>
      <c r="K2982">
        <v>228.19599999999997</v>
      </c>
      <c r="L2982">
        <v>2255069</v>
      </c>
      <c r="M2982" s="1">
        <v>46233</v>
      </c>
    </row>
    <row r="2983" spans="1:13" x14ac:dyDescent="0.2">
      <c r="A2983" t="s">
        <v>163</v>
      </c>
      <c r="B2983" s="1">
        <v>46053</v>
      </c>
      <c r="C2983" s="1">
        <v>46023</v>
      </c>
      <c r="D2983">
        <v>5</v>
      </c>
      <c r="E2983">
        <v>179</v>
      </c>
      <c r="F2983">
        <v>808000</v>
      </c>
      <c r="G2983">
        <v>10</v>
      </c>
      <c r="H2983">
        <v>651</v>
      </c>
      <c r="I2983">
        <v>112000</v>
      </c>
      <c r="J2983">
        <v>30</v>
      </c>
      <c r="K2983">
        <v>228.19599999999997</v>
      </c>
      <c r="L2983">
        <v>2255069</v>
      </c>
      <c r="M2983" s="1">
        <v>46233</v>
      </c>
    </row>
    <row r="2984" spans="1:13" x14ac:dyDescent="0.2">
      <c r="A2984" t="s">
        <v>163</v>
      </c>
      <c r="B2984" s="1">
        <v>46081</v>
      </c>
      <c r="C2984" s="1">
        <v>46054</v>
      </c>
      <c r="D2984">
        <v>5</v>
      </c>
      <c r="E2984">
        <v>179</v>
      </c>
      <c r="F2984">
        <v>808000</v>
      </c>
      <c r="G2984">
        <v>10</v>
      </c>
      <c r="H2984">
        <v>651</v>
      </c>
      <c r="I2984">
        <v>112000</v>
      </c>
      <c r="J2984">
        <v>30</v>
      </c>
      <c r="K2984">
        <v>228.19599999999997</v>
      </c>
      <c r="L2984">
        <v>2255069</v>
      </c>
      <c r="M2984" s="1">
        <v>46233</v>
      </c>
    </row>
    <row r="2985" spans="1:13" x14ac:dyDescent="0.2">
      <c r="A2985" t="s">
        <v>163</v>
      </c>
      <c r="B2985" s="1">
        <v>45869</v>
      </c>
      <c r="C2985" s="1">
        <v>45839</v>
      </c>
      <c r="D2985">
        <v>5</v>
      </c>
      <c r="E2985">
        <v>179</v>
      </c>
      <c r="F2985">
        <v>808000</v>
      </c>
      <c r="G2985">
        <v>10</v>
      </c>
      <c r="H2985">
        <v>651</v>
      </c>
      <c r="I2985">
        <v>112000</v>
      </c>
      <c r="J2985">
        <v>30</v>
      </c>
      <c r="K2985">
        <v>228.19599999999997</v>
      </c>
      <c r="L2985">
        <v>2255069</v>
      </c>
      <c r="M2985" s="1">
        <v>46233</v>
      </c>
    </row>
    <row r="2986" spans="1:13" x14ac:dyDescent="0.2">
      <c r="A2986" t="s">
        <v>163</v>
      </c>
      <c r="B2986" s="1">
        <v>45961</v>
      </c>
      <c r="C2986" s="1">
        <v>45931</v>
      </c>
      <c r="D2986">
        <v>5</v>
      </c>
      <c r="E2986">
        <v>179</v>
      </c>
      <c r="F2986">
        <v>808000</v>
      </c>
      <c r="G2986">
        <v>10</v>
      </c>
      <c r="H2986">
        <v>651</v>
      </c>
      <c r="I2986">
        <v>112000</v>
      </c>
      <c r="J2986">
        <v>30</v>
      </c>
      <c r="K2986">
        <v>228.19599999999997</v>
      </c>
      <c r="L2986">
        <v>2255069</v>
      </c>
      <c r="M2986" s="1">
        <v>46233</v>
      </c>
    </row>
    <row r="2987" spans="1:13" x14ac:dyDescent="0.2">
      <c r="A2987" t="s">
        <v>163</v>
      </c>
      <c r="B2987" s="1">
        <v>45991</v>
      </c>
      <c r="C2987" s="1">
        <v>45962</v>
      </c>
      <c r="D2987">
        <v>5</v>
      </c>
      <c r="E2987">
        <v>179</v>
      </c>
      <c r="F2987">
        <v>808000</v>
      </c>
      <c r="G2987">
        <v>10</v>
      </c>
      <c r="H2987">
        <v>651</v>
      </c>
      <c r="I2987">
        <v>112000</v>
      </c>
      <c r="J2987">
        <v>30</v>
      </c>
      <c r="K2987">
        <v>228.19599999999997</v>
      </c>
      <c r="L2987">
        <v>2255069</v>
      </c>
      <c r="M2987" s="1">
        <v>46233</v>
      </c>
    </row>
    <row r="2988" spans="1:13" x14ac:dyDescent="0.2">
      <c r="A2988" t="s">
        <v>163</v>
      </c>
      <c r="B2988" s="1">
        <v>45930</v>
      </c>
      <c r="C2988" s="1">
        <v>45901</v>
      </c>
      <c r="D2988">
        <v>5</v>
      </c>
      <c r="E2988">
        <v>179</v>
      </c>
      <c r="F2988">
        <v>808000</v>
      </c>
      <c r="G2988">
        <v>10</v>
      </c>
      <c r="H2988">
        <v>651</v>
      </c>
      <c r="I2988">
        <v>112000</v>
      </c>
      <c r="J2988">
        <v>30</v>
      </c>
      <c r="K2988">
        <v>228.19599999999997</v>
      </c>
      <c r="L2988">
        <v>2255069</v>
      </c>
      <c r="M2988" s="1">
        <v>46233</v>
      </c>
    </row>
    <row r="2989" spans="1:13" x14ac:dyDescent="0.2">
      <c r="A2989" t="s">
        <v>165</v>
      </c>
      <c r="B2989" s="1">
        <v>45443</v>
      </c>
      <c r="C2989" s="1">
        <v>45413</v>
      </c>
      <c r="D2989">
        <v>3</v>
      </c>
      <c r="E2989">
        <v>162</v>
      </c>
      <c r="F2989">
        <v>760000</v>
      </c>
      <c r="G2989">
        <v>10</v>
      </c>
      <c r="H2989">
        <v>1512</v>
      </c>
      <c r="I2989">
        <v>500000</v>
      </c>
      <c r="J2989">
        <v>9</v>
      </c>
      <c r="K2989">
        <v>271.17</v>
      </c>
      <c r="L2989">
        <v>1233060</v>
      </c>
      <c r="M2989" s="1">
        <v>46233</v>
      </c>
    </row>
    <row r="2990" spans="1:13" x14ac:dyDescent="0.2">
      <c r="A2990" t="s">
        <v>165</v>
      </c>
      <c r="B2990" s="1">
        <v>45473</v>
      </c>
      <c r="C2990" s="1">
        <v>45444</v>
      </c>
      <c r="D2990">
        <v>3</v>
      </c>
      <c r="E2990">
        <v>162</v>
      </c>
      <c r="F2990">
        <v>760000</v>
      </c>
      <c r="G2990">
        <v>10</v>
      </c>
      <c r="H2990">
        <v>1512</v>
      </c>
      <c r="I2990">
        <v>500000</v>
      </c>
      <c r="J2990">
        <v>9</v>
      </c>
      <c r="K2990">
        <v>271.17</v>
      </c>
      <c r="L2990">
        <v>1233060</v>
      </c>
      <c r="M2990" s="1">
        <v>46233</v>
      </c>
    </row>
    <row r="2991" spans="1:13" x14ac:dyDescent="0.2">
      <c r="A2991" t="s">
        <v>147</v>
      </c>
      <c r="B2991" s="1">
        <v>45657</v>
      </c>
      <c r="C2991" s="1">
        <v>45627</v>
      </c>
      <c r="D2991">
        <v>2</v>
      </c>
      <c r="E2991">
        <v>141</v>
      </c>
      <c r="F2991">
        <v>535000</v>
      </c>
      <c r="G2991">
        <v>10</v>
      </c>
      <c r="H2991">
        <v>801.99</v>
      </c>
      <c r="I2991">
        <v>2863000</v>
      </c>
      <c r="J2991">
        <v>23</v>
      </c>
      <c r="K2991">
        <v>274.33</v>
      </c>
      <c r="L2991">
        <v>2537286</v>
      </c>
      <c r="M2991" s="1">
        <v>46233</v>
      </c>
    </row>
    <row r="2992" spans="1:13" x14ac:dyDescent="0.2">
      <c r="A2992" t="s">
        <v>147</v>
      </c>
      <c r="B2992" s="1">
        <v>45626</v>
      </c>
      <c r="C2992" s="1">
        <v>45597</v>
      </c>
      <c r="D2992">
        <v>2</v>
      </c>
      <c r="E2992">
        <v>141</v>
      </c>
      <c r="F2992">
        <v>535000</v>
      </c>
      <c r="G2992">
        <v>10</v>
      </c>
      <c r="H2992">
        <v>801.99</v>
      </c>
      <c r="I2992">
        <v>2863000</v>
      </c>
      <c r="J2992">
        <v>23</v>
      </c>
      <c r="K2992">
        <v>274.33</v>
      </c>
      <c r="L2992">
        <v>2537286</v>
      </c>
      <c r="M2992" s="1">
        <v>46233</v>
      </c>
    </row>
    <row r="2993" spans="1:13" x14ac:dyDescent="0.2">
      <c r="A2993" t="s">
        <v>165</v>
      </c>
      <c r="B2993" s="1">
        <v>45565</v>
      </c>
      <c r="C2993" s="1">
        <v>45536</v>
      </c>
      <c r="D2993">
        <v>4</v>
      </c>
      <c r="E2993">
        <v>278</v>
      </c>
      <c r="F2993">
        <v>1225000</v>
      </c>
      <c r="G2993">
        <v>10</v>
      </c>
      <c r="H2993">
        <v>1512</v>
      </c>
      <c r="I2993">
        <v>500000</v>
      </c>
      <c r="J2993">
        <v>10</v>
      </c>
      <c r="K2993">
        <v>325.16999999999996</v>
      </c>
      <c r="L2993">
        <v>1483060</v>
      </c>
      <c r="M2993" s="1">
        <v>46233</v>
      </c>
    </row>
    <row r="2994" spans="1:13" x14ac:dyDescent="0.2">
      <c r="A2994" t="s">
        <v>165</v>
      </c>
      <c r="B2994" s="1">
        <v>45596</v>
      </c>
      <c r="C2994" s="1">
        <v>45566</v>
      </c>
      <c r="D2994">
        <v>4</v>
      </c>
      <c r="E2994">
        <v>278</v>
      </c>
      <c r="F2994">
        <v>1225000</v>
      </c>
      <c r="G2994">
        <v>10</v>
      </c>
      <c r="H2994">
        <v>1512</v>
      </c>
      <c r="I2994">
        <v>500000</v>
      </c>
      <c r="J2994">
        <v>10</v>
      </c>
      <c r="K2994">
        <v>325.16999999999996</v>
      </c>
      <c r="L2994">
        <v>1483060</v>
      </c>
      <c r="M2994" s="1">
        <v>46233</v>
      </c>
    </row>
    <row r="2995" spans="1:13" x14ac:dyDescent="0.2">
      <c r="A2995" t="s">
        <v>165</v>
      </c>
      <c r="B2995" s="1">
        <v>45626</v>
      </c>
      <c r="C2995" s="1">
        <v>45597</v>
      </c>
      <c r="D2995">
        <v>4</v>
      </c>
      <c r="E2995">
        <v>278</v>
      </c>
      <c r="F2995">
        <v>1225000</v>
      </c>
      <c r="G2995">
        <v>10</v>
      </c>
      <c r="H2995">
        <v>1512</v>
      </c>
      <c r="I2995">
        <v>500000</v>
      </c>
      <c r="J2995">
        <v>10</v>
      </c>
      <c r="K2995">
        <v>325.16999999999996</v>
      </c>
      <c r="L2995">
        <v>1483060</v>
      </c>
      <c r="M2995" s="1">
        <v>46233</v>
      </c>
    </row>
    <row r="2996" spans="1:13" x14ac:dyDescent="0.2">
      <c r="A2996" t="s">
        <v>165</v>
      </c>
      <c r="B2996" s="1">
        <v>45535</v>
      </c>
      <c r="C2996" s="1">
        <v>45505</v>
      </c>
      <c r="D2996">
        <v>4</v>
      </c>
      <c r="E2996">
        <v>278</v>
      </c>
      <c r="F2996">
        <v>1225000</v>
      </c>
      <c r="G2996">
        <v>10</v>
      </c>
      <c r="H2996">
        <v>1512</v>
      </c>
      <c r="I2996">
        <v>500000</v>
      </c>
      <c r="J2996">
        <v>10</v>
      </c>
      <c r="K2996">
        <v>325.16999999999996</v>
      </c>
      <c r="L2996">
        <v>1483060</v>
      </c>
      <c r="M2996" s="1">
        <v>46233</v>
      </c>
    </row>
    <row r="2997" spans="1:13" x14ac:dyDescent="0.2">
      <c r="A2997" t="s">
        <v>103</v>
      </c>
      <c r="B2997" s="1">
        <v>45535</v>
      </c>
      <c r="C2997" s="1">
        <v>45505</v>
      </c>
      <c r="D2997">
        <v>6</v>
      </c>
      <c r="E2997">
        <v>274</v>
      </c>
      <c r="F2997">
        <v>1266000</v>
      </c>
      <c r="G2997">
        <v>10</v>
      </c>
      <c r="H2997">
        <v>453.04</v>
      </c>
      <c r="I2997">
        <v>1949999</v>
      </c>
      <c r="J2997">
        <v>41</v>
      </c>
      <c r="K2997">
        <v>602.70999999999992</v>
      </c>
      <c r="L2997">
        <v>5105939</v>
      </c>
      <c r="M2997" s="1">
        <v>46233</v>
      </c>
    </row>
    <row r="2998" spans="1:13" x14ac:dyDescent="0.2">
      <c r="A2998" t="s">
        <v>80</v>
      </c>
      <c r="B2998" s="1">
        <v>46142</v>
      </c>
      <c r="C2998" s="1">
        <v>46113</v>
      </c>
      <c r="D2998">
        <v>4</v>
      </c>
      <c r="E2998">
        <v>364.87</v>
      </c>
      <c r="F2998">
        <v>1767000</v>
      </c>
      <c r="G2998">
        <v>10</v>
      </c>
      <c r="H2998">
        <v>339</v>
      </c>
      <c r="I2998">
        <v>764100</v>
      </c>
      <c r="J2998">
        <v>39</v>
      </c>
      <c r="K2998">
        <v>620.54999999999995</v>
      </c>
      <c r="L2998">
        <v>6581237</v>
      </c>
      <c r="M2998" s="1">
        <v>46233</v>
      </c>
    </row>
    <row r="2999" spans="1:13" x14ac:dyDescent="0.2">
      <c r="A2999" t="s">
        <v>151</v>
      </c>
      <c r="B2999" s="1">
        <v>45777</v>
      </c>
      <c r="C2999" s="1">
        <v>45748</v>
      </c>
      <c r="D2999">
        <v>5</v>
      </c>
      <c r="E2999">
        <v>454</v>
      </c>
      <c r="F2999">
        <v>1144500</v>
      </c>
      <c r="G2999">
        <v>10</v>
      </c>
      <c r="H2999">
        <v>909.38</v>
      </c>
      <c r="I2999">
        <v>2587500</v>
      </c>
      <c r="J2999">
        <v>22</v>
      </c>
      <c r="K2999">
        <v>804.3599999999999</v>
      </c>
      <c r="L2999">
        <v>5826105</v>
      </c>
      <c r="M2999" s="1">
        <v>46233</v>
      </c>
    </row>
    <row r="3000" spans="1:13" x14ac:dyDescent="0.2">
      <c r="A3000" t="s">
        <v>151</v>
      </c>
      <c r="B3000" s="1">
        <v>45808</v>
      </c>
      <c r="C3000" s="1">
        <v>45778</v>
      </c>
      <c r="D3000">
        <v>5</v>
      </c>
      <c r="E3000">
        <v>454</v>
      </c>
      <c r="F3000">
        <v>1144500</v>
      </c>
      <c r="G3000">
        <v>10</v>
      </c>
      <c r="H3000">
        <v>909.38</v>
      </c>
      <c r="I3000">
        <v>2587500</v>
      </c>
      <c r="J3000">
        <v>22</v>
      </c>
      <c r="K3000">
        <v>804.3599999999999</v>
      </c>
      <c r="L3000">
        <v>5826105</v>
      </c>
      <c r="M3000" s="1">
        <v>46233</v>
      </c>
    </row>
    <row r="3001" spans="1:13" x14ac:dyDescent="0.2">
      <c r="A3001" t="s">
        <v>151</v>
      </c>
      <c r="B3001" s="1">
        <v>45747</v>
      </c>
      <c r="C3001" s="1">
        <v>45717</v>
      </c>
      <c r="D3001">
        <v>5</v>
      </c>
      <c r="E3001">
        <v>454</v>
      </c>
      <c r="F3001">
        <v>1144500</v>
      </c>
      <c r="G3001">
        <v>10</v>
      </c>
      <c r="H3001">
        <v>909.38</v>
      </c>
      <c r="I3001">
        <v>2587500</v>
      </c>
      <c r="J3001">
        <v>22</v>
      </c>
      <c r="K3001">
        <v>804.3599999999999</v>
      </c>
      <c r="L3001">
        <v>5826105</v>
      </c>
      <c r="M3001" s="1">
        <v>46233</v>
      </c>
    </row>
    <row r="3002" spans="1:13" x14ac:dyDescent="0.2">
      <c r="A3002" t="s">
        <v>154</v>
      </c>
      <c r="B3002" s="1">
        <v>45808</v>
      </c>
      <c r="C3002" s="1">
        <v>45778</v>
      </c>
      <c r="D3002">
        <v>3</v>
      </c>
      <c r="E3002">
        <v>262</v>
      </c>
      <c r="F3002">
        <v>738000</v>
      </c>
      <c r="G3002">
        <v>10</v>
      </c>
      <c r="H3002">
        <v>958</v>
      </c>
      <c r="I3002">
        <v>3365000</v>
      </c>
      <c r="J3002">
        <v>24</v>
      </c>
      <c r="K3002">
        <v>846.35000000000014</v>
      </c>
      <c r="L3002">
        <v>2849879</v>
      </c>
      <c r="M3002" s="1">
        <v>46233</v>
      </c>
    </row>
    <row r="3003" spans="1:13" x14ac:dyDescent="0.2">
      <c r="A3003" t="s">
        <v>154</v>
      </c>
      <c r="B3003" s="1">
        <v>45777</v>
      </c>
      <c r="C3003" s="1">
        <v>45748</v>
      </c>
      <c r="D3003">
        <v>3</v>
      </c>
      <c r="E3003">
        <v>262</v>
      </c>
      <c r="F3003">
        <v>738000</v>
      </c>
      <c r="G3003">
        <v>10</v>
      </c>
      <c r="H3003">
        <v>958</v>
      </c>
      <c r="I3003">
        <v>3365000</v>
      </c>
      <c r="J3003">
        <v>24</v>
      </c>
      <c r="K3003">
        <v>846.35000000000014</v>
      </c>
      <c r="L3003">
        <v>2849879</v>
      </c>
      <c r="M3003" s="1">
        <v>46233</v>
      </c>
    </row>
    <row r="3004" spans="1:13" x14ac:dyDescent="0.2">
      <c r="A3004" t="s">
        <v>151</v>
      </c>
      <c r="B3004" s="1">
        <v>45838</v>
      </c>
      <c r="C3004" s="1">
        <v>45809</v>
      </c>
      <c r="D3004">
        <v>4</v>
      </c>
      <c r="E3004">
        <v>358</v>
      </c>
      <c r="F3004">
        <v>859500</v>
      </c>
      <c r="G3004">
        <v>10</v>
      </c>
      <c r="H3004">
        <v>909.38</v>
      </c>
      <c r="I3004">
        <v>2587500</v>
      </c>
      <c r="J3004">
        <v>23</v>
      </c>
      <c r="K3004">
        <v>900.3599999999999</v>
      </c>
      <c r="L3004">
        <v>6111105</v>
      </c>
      <c r="M3004" s="1">
        <v>46233</v>
      </c>
    </row>
    <row r="3005" spans="1:13" x14ac:dyDescent="0.2">
      <c r="A3005" t="s">
        <v>151</v>
      </c>
      <c r="B3005" s="1">
        <v>45900</v>
      </c>
      <c r="C3005" s="1">
        <v>45870</v>
      </c>
      <c r="D3005">
        <v>4</v>
      </c>
      <c r="E3005">
        <v>358</v>
      </c>
      <c r="F3005">
        <v>859500</v>
      </c>
      <c r="G3005">
        <v>10</v>
      </c>
      <c r="H3005">
        <v>909.38</v>
      </c>
      <c r="I3005">
        <v>2587500</v>
      </c>
      <c r="J3005">
        <v>23</v>
      </c>
      <c r="K3005">
        <v>900.3599999999999</v>
      </c>
      <c r="L3005">
        <v>6111105</v>
      </c>
      <c r="M3005" s="1">
        <v>46233</v>
      </c>
    </row>
    <row r="3006" spans="1:13" x14ac:dyDescent="0.2">
      <c r="A3006" t="s">
        <v>151</v>
      </c>
      <c r="B3006" s="1">
        <v>45961</v>
      </c>
      <c r="C3006" s="1">
        <v>45931</v>
      </c>
      <c r="D3006">
        <v>5</v>
      </c>
      <c r="E3006">
        <v>454</v>
      </c>
      <c r="F3006">
        <v>1144500</v>
      </c>
      <c r="G3006">
        <v>10</v>
      </c>
      <c r="H3006">
        <v>813.38</v>
      </c>
      <c r="I3006">
        <v>2302500</v>
      </c>
      <c r="J3006">
        <v>23</v>
      </c>
      <c r="K3006">
        <v>900.3599999999999</v>
      </c>
      <c r="L3006">
        <v>6111105</v>
      </c>
      <c r="M3006" s="1">
        <v>46233</v>
      </c>
    </row>
    <row r="3007" spans="1:13" x14ac:dyDescent="0.2">
      <c r="A3007" t="s">
        <v>151</v>
      </c>
      <c r="B3007" s="1">
        <v>46081</v>
      </c>
      <c r="C3007" s="1">
        <v>46054</v>
      </c>
      <c r="D3007">
        <v>6</v>
      </c>
      <c r="E3007">
        <v>550</v>
      </c>
      <c r="F3007">
        <v>1434000</v>
      </c>
      <c r="G3007">
        <v>10</v>
      </c>
      <c r="H3007">
        <v>717.38</v>
      </c>
      <c r="I3007">
        <v>2013000</v>
      </c>
      <c r="J3007">
        <v>23</v>
      </c>
      <c r="K3007">
        <v>900.3599999999999</v>
      </c>
      <c r="L3007">
        <v>6111105</v>
      </c>
      <c r="M3007" s="1">
        <v>46233</v>
      </c>
    </row>
    <row r="3008" spans="1:13" x14ac:dyDescent="0.2">
      <c r="A3008" t="s">
        <v>151</v>
      </c>
      <c r="B3008" s="1">
        <v>45991</v>
      </c>
      <c r="C3008" s="1">
        <v>45962</v>
      </c>
      <c r="D3008">
        <v>5</v>
      </c>
      <c r="E3008">
        <v>454</v>
      </c>
      <c r="F3008">
        <v>1144500</v>
      </c>
      <c r="G3008">
        <v>10</v>
      </c>
      <c r="H3008">
        <v>813.38</v>
      </c>
      <c r="I3008">
        <v>2302500</v>
      </c>
      <c r="J3008">
        <v>23</v>
      </c>
      <c r="K3008">
        <v>900.3599999999999</v>
      </c>
      <c r="L3008">
        <v>6111105</v>
      </c>
      <c r="M3008" s="1">
        <v>46233</v>
      </c>
    </row>
    <row r="3009" spans="1:13" x14ac:dyDescent="0.2">
      <c r="A3009" t="s">
        <v>151</v>
      </c>
      <c r="B3009" s="1">
        <v>46112</v>
      </c>
      <c r="C3009" s="1">
        <v>46082</v>
      </c>
      <c r="D3009">
        <v>6</v>
      </c>
      <c r="E3009">
        <v>550</v>
      </c>
      <c r="F3009">
        <v>1434000</v>
      </c>
      <c r="G3009">
        <v>10</v>
      </c>
      <c r="H3009">
        <v>717.38</v>
      </c>
      <c r="I3009">
        <v>2013000</v>
      </c>
      <c r="J3009">
        <v>23</v>
      </c>
      <c r="K3009">
        <v>900.3599999999999</v>
      </c>
      <c r="L3009">
        <v>6111105</v>
      </c>
      <c r="M3009" s="1">
        <v>46233</v>
      </c>
    </row>
    <row r="3010" spans="1:13" x14ac:dyDescent="0.2">
      <c r="A3010" t="s">
        <v>151</v>
      </c>
      <c r="B3010" s="1">
        <v>46142</v>
      </c>
      <c r="C3010" s="1">
        <v>46113</v>
      </c>
      <c r="D3010">
        <v>6</v>
      </c>
      <c r="E3010">
        <v>550</v>
      </c>
      <c r="F3010">
        <v>1434000</v>
      </c>
      <c r="G3010">
        <v>10</v>
      </c>
      <c r="H3010">
        <v>717.38</v>
      </c>
      <c r="I3010">
        <v>2013000</v>
      </c>
      <c r="J3010">
        <v>23</v>
      </c>
      <c r="K3010">
        <v>900.3599999999999</v>
      </c>
      <c r="L3010">
        <v>6111105</v>
      </c>
      <c r="M3010" s="1">
        <v>46233</v>
      </c>
    </row>
    <row r="3011" spans="1:13" x14ac:dyDescent="0.2">
      <c r="A3011" t="s">
        <v>151</v>
      </c>
      <c r="B3011" s="1">
        <v>46053</v>
      </c>
      <c r="C3011" s="1">
        <v>46023</v>
      </c>
      <c r="D3011">
        <v>5</v>
      </c>
      <c r="E3011">
        <v>454</v>
      </c>
      <c r="F3011">
        <v>1144500</v>
      </c>
      <c r="G3011">
        <v>10</v>
      </c>
      <c r="H3011">
        <v>813.38</v>
      </c>
      <c r="I3011">
        <v>2302500</v>
      </c>
      <c r="J3011">
        <v>23</v>
      </c>
      <c r="K3011">
        <v>900.3599999999999</v>
      </c>
      <c r="L3011">
        <v>6111105</v>
      </c>
      <c r="M3011" s="1">
        <v>46233</v>
      </c>
    </row>
    <row r="3012" spans="1:13" x14ac:dyDescent="0.2">
      <c r="A3012" t="s">
        <v>151</v>
      </c>
      <c r="B3012" s="1">
        <v>45869</v>
      </c>
      <c r="C3012" s="1">
        <v>45839</v>
      </c>
      <c r="D3012">
        <v>4</v>
      </c>
      <c r="E3012">
        <v>358</v>
      </c>
      <c r="F3012">
        <v>859500</v>
      </c>
      <c r="G3012">
        <v>10</v>
      </c>
      <c r="H3012">
        <v>909.38</v>
      </c>
      <c r="I3012">
        <v>2587500</v>
      </c>
      <c r="J3012">
        <v>23</v>
      </c>
      <c r="K3012">
        <v>900.3599999999999</v>
      </c>
      <c r="L3012">
        <v>6111105</v>
      </c>
      <c r="M3012" s="1">
        <v>46233</v>
      </c>
    </row>
    <row r="3013" spans="1:13" x14ac:dyDescent="0.2">
      <c r="A3013" t="s">
        <v>151</v>
      </c>
      <c r="B3013" s="1">
        <v>46022</v>
      </c>
      <c r="C3013" s="1">
        <v>45992</v>
      </c>
      <c r="D3013">
        <v>5</v>
      </c>
      <c r="E3013">
        <v>454</v>
      </c>
      <c r="F3013">
        <v>1144500</v>
      </c>
      <c r="G3013">
        <v>10</v>
      </c>
      <c r="H3013">
        <v>813.38</v>
      </c>
      <c r="I3013">
        <v>2302500</v>
      </c>
      <c r="J3013">
        <v>23</v>
      </c>
      <c r="K3013">
        <v>900.3599999999999</v>
      </c>
      <c r="L3013">
        <v>6111105</v>
      </c>
      <c r="M3013" s="1">
        <v>46233</v>
      </c>
    </row>
    <row r="3014" spans="1:13" x14ac:dyDescent="0.2">
      <c r="A3014" t="s">
        <v>133</v>
      </c>
      <c r="B3014" s="1">
        <v>44651</v>
      </c>
      <c r="C3014" s="1">
        <v>44621</v>
      </c>
      <c r="D3014">
        <v>4</v>
      </c>
      <c r="E3014">
        <v>203</v>
      </c>
      <c r="F3014">
        <v>1578500</v>
      </c>
      <c r="G3014">
        <v>10</v>
      </c>
      <c r="H3014">
        <v>487.16</v>
      </c>
      <c r="I3014">
        <v>2478200</v>
      </c>
      <c r="J3014">
        <v>41</v>
      </c>
      <c r="K3014">
        <v>971.48999999999978</v>
      </c>
      <c r="L3014">
        <v>8589582</v>
      </c>
      <c r="M3014" s="1">
        <v>46233</v>
      </c>
    </row>
    <row r="3015" spans="1:13" x14ac:dyDescent="0.2">
      <c r="A3015" t="s">
        <v>133</v>
      </c>
      <c r="B3015" s="1">
        <v>44592</v>
      </c>
      <c r="C3015" s="1">
        <v>44562</v>
      </c>
      <c r="D3015">
        <v>4</v>
      </c>
      <c r="E3015">
        <v>203</v>
      </c>
      <c r="F3015">
        <v>1578500</v>
      </c>
      <c r="G3015">
        <v>10</v>
      </c>
      <c r="H3015">
        <v>487.16</v>
      </c>
      <c r="I3015">
        <v>2478200</v>
      </c>
      <c r="J3015">
        <v>41</v>
      </c>
      <c r="K3015">
        <v>971.48999999999978</v>
      </c>
      <c r="L3015">
        <v>8589582</v>
      </c>
      <c r="M3015" s="1">
        <v>46233</v>
      </c>
    </row>
    <row r="3016" spans="1:13" x14ac:dyDescent="0.2">
      <c r="A3016" t="s">
        <v>133</v>
      </c>
      <c r="B3016" s="1">
        <v>44712</v>
      </c>
      <c r="C3016" s="1">
        <v>44682</v>
      </c>
      <c r="D3016">
        <v>4</v>
      </c>
      <c r="E3016">
        <v>203</v>
      </c>
      <c r="F3016">
        <v>1578500</v>
      </c>
      <c r="G3016">
        <v>10</v>
      </c>
      <c r="H3016">
        <v>487.16</v>
      </c>
      <c r="I3016">
        <v>2478200</v>
      </c>
      <c r="J3016">
        <v>41</v>
      </c>
      <c r="K3016">
        <v>971.48999999999978</v>
      </c>
      <c r="L3016">
        <v>8589582</v>
      </c>
      <c r="M3016" s="1">
        <v>46233</v>
      </c>
    </row>
    <row r="3017" spans="1:13" x14ac:dyDescent="0.2">
      <c r="A3017" t="s">
        <v>133</v>
      </c>
      <c r="B3017" s="1">
        <v>44681</v>
      </c>
      <c r="C3017" s="1">
        <v>44652</v>
      </c>
      <c r="D3017">
        <v>4</v>
      </c>
      <c r="E3017">
        <v>203</v>
      </c>
      <c r="F3017">
        <v>1578500</v>
      </c>
      <c r="G3017">
        <v>10</v>
      </c>
      <c r="H3017">
        <v>487.16</v>
      </c>
      <c r="I3017">
        <v>2478200</v>
      </c>
      <c r="J3017">
        <v>41</v>
      </c>
      <c r="K3017">
        <v>971.48999999999978</v>
      </c>
      <c r="L3017">
        <v>8589582</v>
      </c>
      <c r="M3017" s="1">
        <v>46233</v>
      </c>
    </row>
    <row r="3018" spans="1:13" x14ac:dyDescent="0.2">
      <c r="A3018" t="s">
        <v>133</v>
      </c>
      <c r="B3018" s="1">
        <v>44620</v>
      </c>
      <c r="C3018" s="1">
        <v>44593</v>
      </c>
      <c r="D3018">
        <v>4</v>
      </c>
      <c r="E3018">
        <v>203</v>
      </c>
      <c r="F3018">
        <v>1578500</v>
      </c>
      <c r="G3018">
        <v>10</v>
      </c>
      <c r="H3018">
        <v>487.16</v>
      </c>
      <c r="I3018">
        <v>2478200</v>
      </c>
      <c r="J3018">
        <v>41</v>
      </c>
      <c r="K3018">
        <v>971.48999999999978</v>
      </c>
      <c r="L3018">
        <v>8589582</v>
      </c>
      <c r="M3018" s="1">
        <v>46233</v>
      </c>
    </row>
    <row r="3019" spans="1:13" x14ac:dyDescent="0.2">
      <c r="A3019" t="s">
        <v>151</v>
      </c>
      <c r="B3019" s="1">
        <v>46173</v>
      </c>
      <c r="C3019" s="1">
        <v>46143</v>
      </c>
      <c r="D3019">
        <v>5</v>
      </c>
      <c r="E3019">
        <v>454</v>
      </c>
      <c r="F3019">
        <v>1144500</v>
      </c>
      <c r="G3019">
        <v>10</v>
      </c>
      <c r="H3019">
        <v>717.38</v>
      </c>
      <c r="I3019">
        <v>2013000</v>
      </c>
      <c r="J3019">
        <v>24</v>
      </c>
      <c r="K3019">
        <v>996.36000000000013</v>
      </c>
      <c r="L3019">
        <v>6400605</v>
      </c>
      <c r="M3019" s="1">
        <v>46233</v>
      </c>
    </row>
    <row r="3020" spans="1:13" x14ac:dyDescent="0.2">
      <c r="A3020" t="s">
        <v>151</v>
      </c>
      <c r="B3020" s="1">
        <v>46203</v>
      </c>
      <c r="C3020" s="1">
        <v>46174</v>
      </c>
      <c r="D3020">
        <v>5</v>
      </c>
      <c r="E3020">
        <v>454</v>
      </c>
      <c r="F3020">
        <v>1144500</v>
      </c>
      <c r="G3020">
        <v>10</v>
      </c>
      <c r="H3020">
        <v>717.38</v>
      </c>
      <c r="I3020">
        <v>2013000</v>
      </c>
      <c r="J3020">
        <v>24</v>
      </c>
      <c r="K3020">
        <v>996.36000000000013</v>
      </c>
      <c r="L3020">
        <v>6400605</v>
      </c>
      <c r="M3020" s="1">
        <v>46233</v>
      </c>
    </row>
    <row r="3021" spans="1:13" x14ac:dyDescent="0.2">
      <c r="A3021" t="s">
        <v>46</v>
      </c>
      <c r="B3021" s="1">
        <v>45230</v>
      </c>
      <c r="C3021" s="1">
        <v>45200</v>
      </c>
      <c r="D3021">
        <v>6</v>
      </c>
      <c r="E3021">
        <v>252</v>
      </c>
      <c r="F3021">
        <v>1763768</v>
      </c>
      <c r="G3021">
        <v>10</v>
      </c>
      <c r="H3021">
        <v>514</v>
      </c>
      <c r="I3021">
        <v>2499134</v>
      </c>
      <c r="J3021">
        <v>65</v>
      </c>
      <c r="K3021">
        <v>1257.5300000000002</v>
      </c>
      <c r="L3021">
        <v>10772034</v>
      </c>
      <c r="M3021" s="1">
        <v>46233</v>
      </c>
    </row>
    <row r="3022" spans="1:13" x14ac:dyDescent="0.2">
      <c r="A3022" t="s">
        <v>46</v>
      </c>
      <c r="B3022" s="1">
        <v>45260</v>
      </c>
      <c r="C3022" s="1">
        <v>45231</v>
      </c>
      <c r="D3022">
        <v>4</v>
      </c>
      <c r="E3022">
        <v>162</v>
      </c>
      <c r="F3022">
        <v>803768</v>
      </c>
      <c r="G3022">
        <v>10</v>
      </c>
      <c r="H3022">
        <v>514</v>
      </c>
      <c r="I3022">
        <v>2499134</v>
      </c>
      <c r="J3022">
        <v>67</v>
      </c>
      <c r="K3022">
        <v>1347.5300000000002</v>
      </c>
      <c r="L3022">
        <v>11732034</v>
      </c>
      <c r="M3022" s="1">
        <v>46233</v>
      </c>
    </row>
    <row r="3023" spans="1:13" x14ac:dyDescent="0.2">
      <c r="A3023" t="s">
        <v>46</v>
      </c>
      <c r="B3023" s="1">
        <v>45291</v>
      </c>
      <c r="C3023" s="1">
        <v>45261</v>
      </c>
      <c r="D3023">
        <v>4</v>
      </c>
      <c r="E3023">
        <v>162</v>
      </c>
      <c r="F3023">
        <v>803768</v>
      </c>
      <c r="G3023">
        <v>10</v>
      </c>
      <c r="H3023">
        <v>514</v>
      </c>
      <c r="I3023">
        <v>2499134</v>
      </c>
      <c r="J3023">
        <v>67</v>
      </c>
      <c r="K3023">
        <v>1347.5300000000002</v>
      </c>
      <c r="L3023">
        <v>11732034</v>
      </c>
      <c r="M3023" s="1">
        <v>46233</v>
      </c>
    </row>
    <row r="3024" spans="1:13" x14ac:dyDescent="0.2">
      <c r="A3024" t="s">
        <v>36</v>
      </c>
      <c r="B3024" s="1">
        <v>45322</v>
      </c>
      <c r="C3024" s="1">
        <v>45292</v>
      </c>
      <c r="D3024">
        <v>9</v>
      </c>
      <c r="E3024">
        <v>384.47</v>
      </c>
      <c r="F3024">
        <v>2321850</v>
      </c>
      <c r="G3024">
        <v>10</v>
      </c>
      <c r="H3024">
        <v>625.5</v>
      </c>
      <c r="I3024">
        <v>2200000</v>
      </c>
      <c r="J3024">
        <v>73</v>
      </c>
      <c r="K3024">
        <v>2723.88</v>
      </c>
      <c r="L3024">
        <v>15790575</v>
      </c>
      <c r="M3024" s="1">
        <v>46233</v>
      </c>
    </row>
    <row r="3025" spans="1:13" x14ac:dyDescent="0.2">
      <c r="A3025" t="s">
        <v>163</v>
      </c>
      <c r="B3025" s="1">
        <v>46234</v>
      </c>
      <c r="C3025" s="1">
        <v>46204</v>
      </c>
      <c r="D3025">
        <v>4</v>
      </c>
      <c r="E3025">
        <v>161</v>
      </c>
      <c r="F3025">
        <v>711000</v>
      </c>
      <c r="G3025">
        <v>11</v>
      </c>
      <c r="H3025">
        <v>701</v>
      </c>
      <c r="I3025">
        <v>112000</v>
      </c>
      <c r="M3025" s="1">
        <v>46233</v>
      </c>
    </row>
    <row r="3026" spans="1:13" x14ac:dyDescent="0.2">
      <c r="A3026" t="s">
        <v>142</v>
      </c>
      <c r="B3026" s="1">
        <v>46234</v>
      </c>
      <c r="C3026" s="1">
        <v>46204</v>
      </c>
      <c r="D3026">
        <v>0</v>
      </c>
      <c r="E3026">
        <v>0</v>
      </c>
      <c r="F3026">
        <v>0</v>
      </c>
      <c r="G3026">
        <v>11</v>
      </c>
      <c r="H3026">
        <v>750</v>
      </c>
      <c r="I3026">
        <v>0</v>
      </c>
      <c r="M3026" s="1">
        <v>46233</v>
      </c>
    </row>
    <row r="3027" spans="1:13" x14ac:dyDescent="0.2">
      <c r="A3027" t="s">
        <v>201</v>
      </c>
      <c r="B3027" s="1">
        <v>45900</v>
      </c>
      <c r="C3027" s="1">
        <v>45870</v>
      </c>
      <c r="D3027">
        <v>2</v>
      </c>
      <c r="E3027">
        <v>250</v>
      </c>
      <c r="F3027">
        <v>1242000</v>
      </c>
      <c r="G3027">
        <v>11</v>
      </c>
      <c r="H3027">
        <v>855</v>
      </c>
      <c r="I3027">
        <v>1773000</v>
      </c>
      <c r="J3027">
        <v>0</v>
      </c>
      <c r="K3027">
        <v>0</v>
      </c>
      <c r="L3027">
        <v>0</v>
      </c>
      <c r="M3027" s="1">
        <v>46233</v>
      </c>
    </row>
    <row r="3028" spans="1:13" x14ac:dyDescent="0.2">
      <c r="A3028" t="s">
        <v>100</v>
      </c>
      <c r="B3028" s="1">
        <v>45747</v>
      </c>
      <c r="C3028" s="1">
        <v>45717</v>
      </c>
      <c r="D3028">
        <v>5</v>
      </c>
      <c r="E3028">
        <v>303</v>
      </c>
      <c r="F3028">
        <v>1217082</v>
      </c>
      <c r="G3028">
        <v>11</v>
      </c>
      <c r="H3028">
        <v>599</v>
      </c>
      <c r="I3028">
        <v>2511884</v>
      </c>
      <c r="J3028">
        <v>7</v>
      </c>
      <c r="K3028">
        <v>22.05</v>
      </c>
      <c r="L3028">
        <v>287446</v>
      </c>
      <c r="M3028" s="1">
        <v>46233</v>
      </c>
    </row>
    <row r="3029" spans="1:13" x14ac:dyDescent="0.2">
      <c r="A3029" t="s">
        <v>135</v>
      </c>
      <c r="B3029" s="1">
        <v>45808</v>
      </c>
      <c r="C3029" s="1">
        <v>45778</v>
      </c>
      <c r="D3029">
        <v>7</v>
      </c>
      <c r="E3029">
        <v>551.42000000000007</v>
      </c>
      <c r="F3029">
        <v>2730996</v>
      </c>
      <c r="G3029">
        <v>11</v>
      </c>
      <c r="H3029">
        <v>405.74</v>
      </c>
      <c r="I3029">
        <v>4167083</v>
      </c>
      <c r="J3029">
        <v>15</v>
      </c>
      <c r="K3029">
        <v>33.490000000000009</v>
      </c>
      <c r="L3029">
        <v>308063</v>
      </c>
      <c r="M3029" s="1">
        <v>46233</v>
      </c>
    </row>
    <row r="3030" spans="1:13" x14ac:dyDescent="0.2">
      <c r="A3030" t="s">
        <v>150</v>
      </c>
      <c r="B3030" s="1">
        <v>46112</v>
      </c>
      <c r="C3030" s="1">
        <v>46082</v>
      </c>
      <c r="D3030">
        <v>1</v>
      </c>
      <c r="E3030">
        <v>83.27</v>
      </c>
      <c r="F3030">
        <v>756000</v>
      </c>
      <c r="G3030">
        <v>11</v>
      </c>
      <c r="H3030">
        <v>1213.99</v>
      </c>
      <c r="I3030">
        <v>4902000</v>
      </c>
      <c r="J3030">
        <v>6</v>
      </c>
      <c r="K3030">
        <v>34.89</v>
      </c>
      <c r="L3030">
        <v>487620</v>
      </c>
      <c r="M3030" s="1">
        <v>46233</v>
      </c>
    </row>
    <row r="3031" spans="1:13" x14ac:dyDescent="0.2">
      <c r="A3031" t="s">
        <v>147</v>
      </c>
      <c r="B3031" s="1">
        <v>45382</v>
      </c>
      <c r="C3031" s="1">
        <v>45352</v>
      </c>
      <c r="D3031">
        <v>5</v>
      </c>
      <c r="E3031">
        <v>255</v>
      </c>
      <c r="F3031">
        <v>1159645</v>
      </c>
      <c r="G3031">
        <v>11</v>
      </c>
      <c r="H3031">
        <v>743.54000000000008</v>
      </c>
      <c r="I3031">
        <v>3205000</v>
      </c>
      <c r="J3031">
        <v>20</v>
      </c>
      <c r="K3031">
        <v>160.32999999999998</v>
      </c>
      <c r="L3031">
        <v>1912641</v>
      </c>
      <c r="M3031" s="1">
        <v>46233</v>
      </c>
    </row>
    <row r="3032" spans="1:13" x14ac:dyDescent="0.2">
      <c r="A3032" t="s">
        <v>147</v>
      </c>
      <c r="B3032" s="1">
        <v>45351</v>
      </c>
      <c r="C3032" s="1">
        <v>45323</v>
      </c>
      <c r="D3032">
        <v>5</v>
      </c>
      <c r="E3032">
        <v>255</v>
      </c>
      <c r="F3032">
        <v>1159645</v>
      </c>
      <c r="G3032">
        <v>11</v>
      </c>
      <c r="H3032">
        <v>743.54000000000008</v>
      </c>
      <c r="I3032">
        <v>3205000</v>
      </c>
      <c r="J3032">
        <v>20</v>
      </c>
      <c r="K3032">
        <v>160.32999999999998</v>
      </c>
      <c r="L3032">
        <v>1912641</v>
      </c>
      <c r="M3032" s="1">
        <v>46233</v>
      </c>
    </row>
    <row r="3033" spans="1:13" x14ac:dyDescent="0.2">
      <c r="A3033" t="s">
        <v>147</v>
      </c>
      <c r="B3033" s="1">
        <v>45443</v>
      </c>
      <c r="C3033" s="1">
        <v>45413</v>
      </c>
      <c r="D3033">
        <v>5</v>
      </c>
      <c r="E3033">
        <v>255</v>
      </c>
      <c r="F3033">
        <v>1159645</v>
      </c>
      <c r="G3033">
        <v>11</v>
      </c>
      <c r="H3033">
        <v>743.54000000000008</v>
      </c>
      <c r="I3033">
        <v>3205000</v>
      </c>
      <c r="J3033">
        <v>20</v>
      </c>
      <c r="K3033">
        <v>160.32999999999998</v>
      </c>
      <c r="L3033">
        <v>1912641</v>
      </c>
      <c r="M3033" s="1">
        <v>46233</v>
      </c>
    </row>
    <row r="3034" spans="1:13" x14ac:dyDescent="0.2">
      <c r="A3034" t="s">
        <v>147</v>
      </c>
      <c r="B3034" s="1">
        <v>45412</v>
      </c>
      <c r="C3034" s="1">
        <v>45383</v>
      </c>
      <c r="D3034">
        <v>5</v>
      </c>
      <c r="E3034">
        <v>255</v>
      </c>
      <c r="F3034">
        <v>1159645</v>
      </c>
      <c r="G3034">
        <v>11</v>
      </c>
      <c r="H3034">
        <v>743.54000000000008</v>
      </c>
      <c r="I3034">
        <v>3205000</v>
      </c>
      <c r="J3034">
        <v>20</v>
      </c>
      <c r="K3034">
        <v>160.32999999999998</v>
      </c>
      <c r="L3034">
        <v>1912641</v>
      </c>
      <c r="M3034" s="1">
        <v>46233</v>
      </c>
    </row>
    <row r="3035" spans="1:13" x14ac:dyDescent="0.2">
      <c r="A3035" t="s">
        <v>163</v>
      </c>
      <c r="B3035" s="1">
        <v>46173</v>
      </c>
      <c r="C3035" s="1">
        <v>46143</v>
      </c>
      <c r="D3035">
        <v>5</v>
      </c>
      <c r="E3035">
        <v>179</v>
      </c>
      <c r="F3035">
        <v>808000</v>
      </c>
      <c r="G3035">
        <v>11</v>
      </c>
      <c r="H3035">
        <v>701</v>
      </c>
      <c r="I3035">
        <v>112000</v>
      </c>
      <c r="J3035">
        <v>30</v>
      </c>
      <c r="K3035">
        <v>228.19599999999997</v>
      </c>
      <c r="L3035">
        <v>2255069</v>
      </c>
      <c r="M3035" s="1">
        <v>46233</v>
      </c>
    </row>
    <row r="3036" spans="1:13" x14ac:dyDescent="0.2">
      <c r="A3036" t="s">
        <v>163</v>
      </c>
      <c r="B3036" s="1">
        <v>46112</v>
      </c>
      <c r="C3036" s="1">
        <v>46082</v>
      </c>
      <c r="D3036">
        <v>5</v>
      </c>
      <c r="E3036">
        <v>179</v>
      </c>
      <c r="F3036">
        <v>808000</v>
      </c>
      <c r="G3036">
        <v>11</v>
      </c>
      <c r="H3036">
        <v>701</v>
      </c>
      <c r="I3036">
        <v>112000</v>
      </c>
      <c r="J3036">
        <v>30</v>
      </c>
      <c r="K3036">
        <v>228.19599999999997</v>
      </c>
      <c r="L3036">
        <v>2255069</v>
      </c>
      <c r="M3036" s="1">
        <v>46233</v>
      </c>
    </row>
    <row r="3037" spans="1:13" x14ac:dyDescent="0.2">
      <c r="A3037" t="s">
        <v>163</v>
      </c>
      <c r="B3037" s="1">
        <v>46203</v>
      </c>
      <c r="C3037" s="1">
        <v>46174</v>
      </c>
      <c r="D3037">
        <v>5</v>
      </c>
      <c r="E3037">
        <v>179</v>
      </c>
      <c r="F3037">
        <v>808000</v>
      </c>
      <c r="G3037">
        <v>11</v>
      </c>
      <c r="H3037">
        <v>701</v>
      </c>
      <c r="I3037">
        <v>112000</v>
      </c>
      <c r="J3037">
        <v>30</v>
      </c>
      <c r="K3037">
        <v>228.19599999999997</v>
      </c>
      <c r="L3037">
        <v>2255069</v>
      </c>
      <c r="M3037" s="1">
        <v>46233</v>
      </c>
    </row>
    <row r="3038" spans="1:13" x14ac:dyDescent="0.2">
      <c r="A3038" t="s">
        <v>163</v>
      </c>
      <c r="B3038" s="1">
        <v>46142</v>
      </c>
      <c r="C3038" s="1">
        <v>46113</v>
      </c>
      <c r="D3038">
        <v>5</v>
      </c>
      <c r="E3038">
        <v>179</v>
      </c>
      <c r="F3038">
        <v>808000</v>
      </c>
      <c r="G3038">
        <v>11</v>
      </c>
      <c r="H3038">
        <v>701</v>
      </c>
      <c r="I3038">
        <v>112000</v>
      </c>
      <c r="J3038">
        <v>30</v>
      </c>
      <c r="K3038">
        <v>228.19599999999997</v>
      </c>
      <c r="L3038">
        <v>2255069</v>
      </c>
      <c r="M3038" s="1">
        <v>46233</v>
      </c>
    </row>
    <row r="3039" spans="1:13" x14ac:dyDescent="0.2">
      <c r="A3039" t="s">
        <v>147</v>
      </c>
      <c r="B3039" s="1">
        <v>45900</v>
      </c>
      <c r="C3039" s="1">
        <v>45870</v>
      </c>
      <c r="D3039">
        <v>7</v>
      </c>
      <c r="E3039">
        <v>574.99</v>
      </c>
      <c r="F3039">
        <v>1885500</v>
      </c>
      <c r="G3039">
        <v>11</v>
      </c>
      <c r="H3039">
        <v>2003</v>
      </c>
      <c r="I3039">
        <v>5213400</v>
      </c>
      <c r="J3039">
        <v>24</v>
      </c>
      <c r="K3039">
        <v>319.33</v>
      </c>
      <c r="L3039">
        <v>2787286</v>
      </c>
      <c r="M3039" s="1">
        <v>46233</v>
      </c>
    </row>
    <row r="3040" spans="1:13" x14ac:dyDescent="0.2">
      <c r="A3040" t="s">
        <v>106</v>
      </c>
      <c r="B3040" s="1">
        <v>45322</v>
      </c>
      <c r="C3040" s="1">
        <v>45292</v>
      </c>
      <c r="D3040">
        <v>0</v>
      </c>
      <c r="E3040">
        <v>0</v>
      </c>
      <c r="F3040">
        <v>0</v>
      </c>
      <c r="G3040">
        <v>11</v>
      </c>
      <c r="H3040">
        <v>192</v>
      </c>
      <c r="I3040">
        <v>570000</v>
      </c>
      <c r="J3040">
        <v>18</v>
      </c>
      <c r="K3040">
        <v>607.85</v>
      </c>
      <c r="L3040">
        <v>2513150</v>
      </c>
      <c r="M3040" s="1">
        <v>46233</v>
      </c>
    </row>
    <row r="3041" spans="1:13" x14ac:dyDescent="0.2">
      <c r="A3041" t="s">
        <v>154</v>
      </c>
      <c r="B3041" s="1">
        <v>45869</v>
      </c>
      <c r="C3041" s="1">
        <v>45839</v>
      </c>
      <c r="D3041">
        <v>4</v>
      </c>
      <c r="E3041">
        <v>358</v>
      </c>
      <c r="F3041">
        <v>1038000</v>
      </c>
      <c r="G3041">
        <v>11</v>
      </c>
      <c r="H3041">
        <v>1040.5</v>
      </c>
      <c r="I3041">
        <v>3365000</v>
      </c>
      <c r="J3041">
        <v>24</v>
      </c>
      <c r="K3041">
        <v>846.35000000000014</v>
      </c>
      <c r="L3041">
        <v>2849879</v>
      </c>
      <c r="M3041" s="1">
        <v>46233</v>
      </c>
    </row>
    <row r="3042" spans="1:13" x14ac:dyDescent="0.2">
      <c r="A3042" t="s">
        <v>154</v>
      </c>
      <c r="B3042" s="1">
        <v>45900</v>
      </c>
      <c r="C3042" s="1">
        <v>45870</v>
      </c>
      <c r="D3042">
        <v>4</v>
      </c>
      <c r="E3042">
        <v>358</v>
      </c>
      <c r="F3042">
        <v>1038000</v>
      </c>
      <c r="G3042">
        <v>11</v>
      </c>
      <c r="H3042">
        <v>1040.5</v>
      </c>
      <c r="I3042">
        <v>3365000</v>
      </c>
      <c r="J3042">
        <v>24</v>
      </c>
      <c r="K3042">
        <v>846.35000000000014</v>
      </c>
      <c r="L3042">
        <v>2849879</v>
      </c>
      <c r="M3042" s="1">
        <v>46233</v>
      </c>
    </row>
    <row r="3043" spans="1:13" x14ac:dyDescent="0.2">
      <c r="A3043" t="s">
        <v>154</v>
      </c>
      <c r="B3043" s="1">
        <v>45838</v>
      </c>
      <c r="C3043" s="1">
        <v>45809</v>
      </c>
      <c r="D3043">
        <v>4</v>
      </c>
      <c r="E3043">
        <v>358</v>
      </c>
      <c r="F3043">
        <v>1038000</v>
      </c>
      <c r="G3043">
        <v>11</v>
      </c>
      <c r="H3043">
        <v>1040.5</v>
      </c>
      <c r="I3043">
        <v>3365000</v>
      </c>
      <c r="J3043">
        <v>24</v>
      </c>
      <c r="K3043">
        <v>846.35000000000014</v>
      </c>
      <c r="L3043">
        <v>2849879</v>
      </c>
      <c r="M3043" s="1">
        <v>46233</v>
      </c>
    </row>
    <row r="3044" spans="1:13" x14ac:dyDescent="0.2">
      <c r="A3044" t="s">
        <v>154</v>
      </c>
      <c r="B3044" s="1">
        <v>45930</v>
      </c>
      <c r="C3044" s="1">
        <v>45901</v>
      </c>
      <c r="D3044">
        <v>4</v>
      </c>
      <c r="E3044">
        <v>358</v>
      </c>
      <c r="F3044">
        <v>1038000</v>
      </c>
      <c r="G3044">
        <v>11</v>
      </c>
      <c r="H3044">
        <v>1040.5</v>
      </c>
      <c r="I3044">
        <v>3365000</v>
      </c>
      <c r="J3044">
        <v>25</v>
      </c>
      <c r="K3044">
        <v>856.35000000000014</v>
      </c>
      <c r="L3044">
        <v>2931879</v>
      </c>
      <c r="M3044" s="1">
        <v>46233</v>
      </c>
    </row>
    <row r="3045" spans="1:13" x14ac:dyDescent="0.2">
      <c r="A3045" t="s">
        <v>151</v>
      </c>
      <c r="B3045" s="1">
        <v>45930</v>
      </c>
      <c r="C3045" s="1">
        <v>45901</v>
      </c>
      <c r="D3045">
        <v>4</v>
      </c>
      <c r="E3045">
        <v>358</v>
      </c>
      <c r="F3045">
        <v>859500</v>
      </c>
      <c r="G3045">
        <v>11</v>
      </c>
      <c r="H3045">
        <v>909.38</v>
      </c>
      <c r="I3045">
        <v>2587500</v>
      </c>
      <c r="J3045">
        <v>23</v>
      </c>
      <c r="K3045">
        <v>900.3599999999999</v>
      </c>
      <c r="L3045">
        <v>6111105</v>
      </c>
      <c r="M3045" s="1">
        <v>46233</v>
      </c>
    </row>
    <row r="3046" spans="1:13" x14ac:dyDescent="0.2">
      <c r="A3046" t="s">
        <v>133</v>
      </c>
      <c r="B3046" s="1">
        <v>44561</v>
      </c>
      <c r="C3046" s="1">
        <v>44531</v>
      </c>
      <c r="D3046">
        <v>3</v>
      </c>
      <c r="E3046">
        <v>158</v>
      </c>
      <c r="F3046">
        <v>1093500</v>
      </c>
      <c r="G3046">
        <v>11</v>
      </c>
      <c r="H3046">
        <v>532.16</v>
      </c>
      <c r="I3046">
        <v>2963200</v>
      </c>
      <c r="J3046">
        <v>41</v>
      </c>
      <c r="K3046">
        <v>971.48999999999978</v>
      </c>
      <c r="L3046">
        <v>8589582</v>
      </c>
      <c r="M3046" s="1">
        <v>46233</v>
      </c>
    </row>
    <row r="3047" spans="1:13" x14ac:dyDescent="0.2">
      <c r="A3047" t="s">
        <v>133</v>
      </c>
      <c r="B3047" s="1">
        <v>45382</v>
      </c>
      <c r="C3047" s="1">
        <v>45352</v>
      </c>
      <c r="D3047">
        <v>8</v>
      </c>
      <c r="E3047">
        <v>485.1</v>
      </c>
      <c r="F3047">
        <v>2102000</v>
      </c>
      <c r="G3047">
        <v>11</v>
      </c>
      <c r="H3047">
        <v>728.98999999999978</v>
      </c>
      <c r="I3047">
        <v>2060700</v>
      </c>
      <c r="J3047">
        <v>47</v>
      </c>
      <c r="K3047">
        <v>1249.3599999999999</v>
      </c>
      <c r="L3047">
        <v>10943082</v>
      </c>
      <c r="M3047" s="1">
        <v>46233</v>
      </c>
    </row>
    <row r="3048" spans="1:13" x14ac:dyDescent="0.2">
      <c r="A3048" t="s">
        <v>133</v>
      </c>
      <c r="B3048" s="1">
        <v>45412</v>
      </c>
      <c r="C3048" s="1">
        <v>45383</v>
      </c>
      <c r="D3048">
        <v>8</v>
      </c>
      <c r="E3048">
        <v>485.1</v>
      </c>
      <c r="F3048">
        <v>2102000</v>
      </c>
      <c r="G3048">
        <v>11</v>
      </c>
      <c r="H3048">
        <v>728.98999999999978</v>
      </c>
      <c r="I3048">
        <v>2060700</v>
      </c>
      <c r="J3048">
        <v>47</v>
      </c>
      <c r="K3048">
        <v>1249.3599999999999</v>
      </c>
      <c r="L3048">
        <v>10943082</v>
      </c>
      <c r="M3048" s="1">
        <v>46233</v>
      </c>
    </row>
    <row r="3049" spans="1:13" x14ac:dyDescent="0.2">
      <c r="A3049" t="s">
        <v>133</v>
      </c>
      <c r="B3049" s="1">
        <v>45535</v>
      </c>
      <c r="C3049" s="1">
        <v>45505</v>
      </c>
      <c r="D3049">
        <v>11</v>
      </c>
      <c r="E3049">
        <v>689.09999999999991</v>
      </c>
      <c r="F3049">
        <v>2884000</v>
      </c>
      <c r="G3049">
        <v>11</v>
      </c>
      <c r="H3049">
        <v>686.56999999999982</v>
      </c>
      <c r="I3049">
        <v>2490700</v>
      </c>
      <c r="J3049">
        <v>48</v>
      </c>
      <c r="K3049">
        <v>1249.96</v>
      </c>
      <c r="L3049">
        <v>10947082</v>
      </c>
      <c r="M3049" s="1">
        <v>46233</v>
      </c>
    </row>
    <row r="3050" spans="1:13" x14ac:dyDescent="0.2">
      <c r="A3050" t="s">
        <v>46</v>
      </c>
      <c r="B3050" s="1">
        <v>45351</v>
      </c>
      <c r="C3050" s="1">
        <v>45323</v>
      </c>
      <c r="D3050">
        <v>7</v>
      </c>
      <c r="E3050">
        <v>253.88</v>
      </c>
      <c r="F3050">
        <v>1443842</v>
      </c>
      <c r="G3050">
        <v>11</v>
      </c>
      <c r="H3050">
        <v>553</v>
      </c>
      <c r="I3050">
        <v>2897060</v>
      </c>
      <c r="J3050">
        <v>67</v>
      </c>
      <c r="K3050">
        <v>1347.5300000000002</v>
      </c>
      <c r="L3050">
        <v>11732034</v>
      </c>
      <c r="M3050" s="1">
        <v>46233</v>
      </c>
    </row>
    <row r="3051" spans="1:13" x14ac:dyDescent="0.2">
      <c r="A3051" t="s">
        <v>46</v>
      </c>
      <c r="B3051" s="1">
        <v>45382</v>
      </c>
      <c r="C3051" s="1">
        <v>45352</v>
      </c>
      <c r="D3051">
        <v>8</v>
      </c>
      <c r="E3051">
        <v>271.88</v>
      </c>
      <c r="F3051">
        <v>1758842</v>
      </c>
      <c r="G3051">
        <v>11</v>
      </c>
      <c r="H3051">
        <v>553</v>
      </c>
      <c r="I3051">
        <v>2897060</v>
      </c>
      <c r="J3051">
        <v>67</v>
      </c>
      <c r="K3051">
        <v>1347.5300000000002</v>
      </c>
      <c r="L3051">
        <v>11732034</v>
      </c>
      <c r="M3051" s="1">
        <v>46233</v>
      </c>
    </row>
    <row r="3052" spans="1:13" x14ac:dyDescent="0.2">
      <c r="A3052" t="s">
        <v>46</v>
      </c>
      <c r="B3052" s="1">
        <v>45412</v>
      </c>
      <c r="C3052" s="1">
        <v>45383</v>
      </c>
      <c r="D3052">
        <v>8</v>
      </c>
      <c r="E3052">
        <v>271.88</v>
      </c>
      <c r="F3052">
        <v>1758842</v>
      </c>
      <c r="G3052">
        <v>11</v>
      </c>
      <c r="H3052">
        <v>553</v>
      </c>
      <c r="I3052">
        <v>2897060</v>
      </c>
      <c r="J3052">
        <v>68</v>
      </c>
      <c r="K3052">
        <v>1358.5300000000002</v>
      </c>
      <c r="L3052">
        <v>11917453</v>
      </c>
      <c r="M3052" s="1">
        <v>46233</v>
      </c>
    </row>
    <row r="3053" spans="1:13" x14ac:dyDescent="0.2">
      <c r="A3053" t="s">
        <v>36</v>
      </c>
      <c r="B3053" s="1">
        <v>45260</v>
      </c>
      <c r="C3053" s="1">
        <v>45231</v>
      </c>
      <c r="D3053">
        <v>8</v>
      </c>
      <c r="E3053">
        <v>324.47000000000003</v>
      </c>
      <c r="F3053">
        <v>2106850</v>
      </c>
      <c r="G3053">
        <v>11</v>
      </c>
      <c r="H3053">
        <v>685.5</v>
      </c>
      <c r="I3053">
        <v>2415000</v>
      </c>
      <c r="J3053">
        <v>70</v>
      </c>
      <c r="K3053">
        <v>2543.88</v>
      </c>
      <c r="L3053">
        <v>15175575</v>
      </c>
      <c r="M3053" s="1">
        <v>46233</v>
      </c>
    </row>
    <row r="3054" spans="1:13" x14ac:dyDescent="0.2">
      <c r="A3054" t="s">
        <v>36</v>
      </c>
      <c r="B3054" s="1">
        <v>45291</v>
      </c>
      <c r="C3054" s="1">
        <v>45261</v>
      </c>
      <c r="D3054">
        <v>8</v>
      </c>
      <c r="E3054">
        <v>324.47000000000003</v>
      </c>
      <c r="F3054">
        <v>2106850</v>
      </c>
      <c r="G3054">
        <v>11</v>
      </c>
      <c r="H3054">
        <v>685.5</v>
      </c>
      <c r="I3054">
        <v>2415000</v>
      </c>
      <c r="J3054">
        <v>72</v>
      </c>
      <c r="K3054">
        <v>2663.88</v>
      </c>
      <c r="L3054">
        <v>15575575</v>
      </c>
      <c r="M3054" s="1">
        <v>46233</v>
      </c>
    </row>
    <row r="3055" spans="1:13" x14ac:dyDescent="0.2">
      <c r="A3055" t="s">
        <v>100</v>
      </c>
      <c r="B3055" s="1">
        <v>45716</v>
      </c>
      <c r="C3055" s="1">
        <v>45689</v>
      </c>
      <c r="D3055">
        <v>4</v>
      </c>
      <c r="E3055">
        <v>270</v>
      </c>
      <c r="F3055">
        <v>1097172</v>
      </c>
      <c r="G3055">
        <v>12</v>
      </c>
      <c r="H3055">
        <v>632</v>
      </c>
      <c r="I3055">
        <v>2631794</v>
      </c>
      <c r="J3055">
        <v>7</v>
      </c>
      <c r="K3055">
        <v>22.05</v>
      </c>
      <c r="L3055">
        <v>287446</v>
      </c>
      <c r="M3055" s="1">
        <v>46233</v>
      </c>
    </row>
    <row r="3056" spans="1:13" x14ac:dyDescent="0.2">
      <c r="A3056" t="s">
        <v>142</v>
      </c>
      <c r="B3056" s="1">
        <v>45991</v>
      </c>
      <c r="C3056" s="1">
        <v>45962</v>
      </c>
      <c r="D3056">
        <v>0</v>
      </c>
      <c r="E3056">
        <v>0</v>
      </c>
      <c r="F3056">
        <v>0</v>
      </c>
      <c r="G3056">
        <v>12</v>
      </c>
      <c r="H3056">
        <v>753</v>
      </c>
      <c r="I3056">
        <v>240000</v>
      </c>
      <c r="J3056">
        <v>2</v>
      </c>
      <c r="K3056">
        <v>75.69</v>
      </c>
      <c r="L3056">
        <v>1201</v>
      </c>
      <c r="M3056" s="1">
        <v>46233</v>
      </c>
    </row>
    <row r="3057" spans="1:13" x14ac:dyDescent="0.2">
      <c r="A3057" t="s">
        <v>142</v>
      </c>
      <c r="B3057" s="1">
        <v>46022</v>
      </c>
      <c r="C3057" s="1">
        <v>45992</v>
      </c>
      <c r="D3057">
        <v>0</v>
      </c>
      <c r="E3057">
        <v>0</v>
      </c>
      <c r="F3057">
        <v>0</v>
      </c>
      <c r="G3057">
        <v>12</v>
      </c>
      <c r="H3057">
        <v>753</v>
      </c>
      <c r="I3057">
        <v>240000</v>
      </c>
      <c r="J3057">
        <v>2</v>
      </c>
      <c r="K3057">
        <v>75.69</v>
      </c>
      <c r="L3057">
        <v>1201</v>
      </c>
      <c r="M3057" s="1">
        <v>46233</v>
      </c>
    </row>
    <row r="3058" spans="1:13" x14ac:dyDescent="0.2">
      <c r="A3058" t="s">
        <v>142</v>
      </c>
      <c r="B3058" s="1">
        <v>46053</v>
      </c>
      <c r="C3058" s="1">
        <v>46023</v>
      </c>
      <c r="D3058">
        <v>0</v>
      </c>
      <c r="E3058">
        <v>0</v>
      </c>
      <c r="F3058">
        <v>0</v>
      </c>
      <c r="G3058">
        <v>12</v>
      </c>
      <c r="H3058">
        <v>753</v>
      </c>
      <c r="I3058">
        <v>240000</v>
      </c>
      <c r="J3058">
        <v>2</v>
      </c>
      <c r="K3058">
        <v>75.69</v>
      </c>
      <c r="L3058">
        <v>1201</v>
      </c>
      <c r="M3058" s="1">
        <v>46233</v>
      </c>
    </row>
    <row r="3059" spans="1:13" x14ac:dyDescent="0.2">
      <c r="A3059" t="s">
        <v>142</v>
      </c>
      <c r="B3059" s="1">
        <v>46203</v>
      </c>
      <c r="C3059" s="1">
        <v>46174</v>
      </c>
      <c r="D3059">
        <v>0</v>
      </c>
      <c r="E3059">
        <v>0</v>
      </c>
      <c r="F3059">
        <v>0</v>
      </c>
      <c r="G3059">
        <v>12</v>
      </c>
      <c r="H3059">
        <v>753</v>
      </c>
      <c r="I3059">
        <v>240000</v>
      </c>
      <c r="J3059">
        <v>2</v>
      </c>
      <c r="K3059">
        <v>75.69</v>
      </c>
      <c r="L3059">
        <v>1201</v>
      </c>
      <c r="M3059" s="1">
        <v>46233</v>
      </c>
    </row>
    <row r="3060" spans="1:13" x14ac:dyDescent="0.2">
      <c r="A3060" t="s">
        <v>142</v>
      </c>
      <c r="B3060" s="1">
        <v>46081</v>
      </c>
      <c r="C3060" s="1">
        <v>46054</v>
      </c>
      <c r="D3060">
        <v>0</v>
      </c>
      <c r="E3060">
        <v>0</v>
      </c>
      <c r="F3060">
        <v>0</v>
      </c>
      <c r="G3060">
        <v>12</v>
      </c>
      <c r="H3060">
        <v>753</v>
      </c>
      <c r="I3060">
        <v>240000</v>
      </c>
      <c r="J3060">
        <v>2</v>
      </c>
      <c r="K3060">
        <v>75.69</v>
      </c>
      <c r="L3060">
        <v>1201</v>
      </c>
      <c r="M3060" s="1">
        <v>46233</v>
      </c>
    </row>
    <row r="3061" spans="1:13" x14ac:dyDescent="0.2">
      <c r="A3061" t="s">
        <v>142</v>
      </c>
      <c r="B3061" s="1">
        <v>46173</v>
      </c>
      <c r="C3061" s="1">
        <v>46143</v>
      </c>
      <c r="D3061">
        <v>0</v>
      </c>
      <c r="E3061">
        <v>0</v>
      </c>
      <c r="F3061">
        <v>0</v>
      </c>
      <c r="G3061">
        <v>12</v>
      </c>
      <c r="H3061">
        <v>753</v>
      </c>
      <c r="I3061">
        <v>240000</v>
      </c>
      <c r="J3061">
        <v>2</v>
      </c>
      <c r="K3061">
        <v>75.69</v>
      </c>
      <c r="L3061">
        <v>1201</v>
      </c>
      <c r="M3061" s="1">
        <v>46233</v>
      </c>
    </row>
    <row r="3062" spans="1:13" x14ac:dyDescent="0.2">
      <c r="A3062" t="s">
        <v>142</v>
      </c>
      <c r="B3062" s="1">
        <v>46142</v>
      </c>
      <c r="C3062" s="1">
        <v>46113</v>
      </c>
      <c r="D3062">
        <v>0</v>
      </c>
      <c r="E3062">
        <v>0</v>
      </c>
      <c r="F3062">
        <v>0</v>
      </c>
      <c r="G3062">
        <v>12</v>
      </c>
      <c r="H3062">
        <v>753</v>
      </c>
      <c r="I3062">
        <v>240000</v>
      </c>
      <c r="J3062">
        <v>2</v>
      </c>
      <c r="K3062">
        <v>75.69</v>
      </c>
      <c r="L3062">
        <v>1201</v>
      </c>
      <c r="M3062" s="1">
        <v>46233</v>
      </c>
    </row>
    <row r="3063" spans="1:13" x14ac:dyDescent="0.2">
      <c r="A3063" t="s">
        <v>142</v>
      </c>
      <c r="B3063" s="1">
        <v>46112</v>
      </c>
      <c r="C3063" s="1">
        <v>46082</v>
      </c>
      <c r="D3063">
        <v>0</v>
      </c>
      <c r="E3063">
        <v>0</v>
      </c>
      <c r="F3063">
        <v>0</v>
      </c>
      <c r="G3063">
        <v>12</v>
      </c>
      <c r="H3063">
        <v>753</v>
      </c>
      <c r="I3063">
        <v>240000</v>
      </c>
      <c r="J3063">
        <v>2</v>
      </c>
      <c r="K3063">
        <v>75.69</v>
      </c>
      <c r="L3063">
        <v>1201</v>
      </c>
      <c r="M3063" s="1">
        <v>46233</v>
      </c>
    </row>
    <row r="3064" spans="1:13" x14ac:dyDescent="0.2">
      <c r="A3064" t="s">
        <v>147</v>
      </c>
      <c r="B3064" s="1">
        <v>45322</v>
      </c>
      <c r="C3064" s="1">
        <v>45292</v>
      </c>
      <c r="D3064">
        <v>4</v>
      </c>
      <c r="E3064">
        <v>159</v>
      </c>
      <c r="F3064">
        <v>874645</v>
      </c>
      <c r="G3064">
        <v>12</v>
      </c>
      <c r="H3064">
        <v>839.54000000000008</v>
      </c>
      <c r="I3064">
        <v>3490000</v>
      </c>
      <c r="J3064">
        <v>20</v>
      </c>
      <c r="K3064">
        <v>160.32999999999998</v>
      </c>
      <c r="L3064">
        <v>1912641</v>
      </c>
      <c r="M3064" s="1">
        <v>46233</v>
      </c>
    </row>
    <row r="3065" spans="1:13" x14ac:dyDescent="0.2">
      <c r="A3065" t="s">
        <v>165</v>
      </c>
      <c r="B3065" s="1">
        <v>45504</v>
      </c>
      <c r="C3065" s="1">
        <v>45474</v>
      </c>
      <c r="D3065">
        <v>3</v>
      </c>
      <c r="E3065">
        <v>162</v>
      </c>
      <c r="F3065">
        <v>760000</v>
      </c>
      <c r="G3065">
        <v>12</v>
      </c>
      <c r="H3065">
        <v>1682</v>
      </c>
      <c r="I3065">
        <v>1215000</v>
      </c>
      <c r="J3065">
        <v>9</v>
      </c>
      <c r="K3065">
        <v>271.17</v>
      </c>
      <c r="L3065">
        <v>1233060</v>
      </c>
      <c r="M3065" s="1">
        <v>46233</v>
      </c>
    </row>
    <row r="3066" spans="1:13" x14ac:dyDescent="0.2">
      <c r="A3066" t="s">
        <v>147</v>
      </c>
      <c r="B3066" s="1">
        <v>45838</v>
      </c>
      <c r="C3066" s="1">
        <v>45809</v>
      </c>
      <c r="D3066">
        <v>7</v>
      </c>
      <c r="E3066">
        <v>523.99</v>
      </c>
      <c r="F3066">
        <v>1850500</v>
      </c>
      <c r="G3066">
        <v>12</v>
      </c>
      <c r="H3066">
        <v>2099</v>
      </c>
      <c r="I3066">
        <v>5498400</v>
      </c>
      <c r="J3066">
        <v>23</v>
      </c>
      <c r="K3066">
        <v>274.33</v>
      </c>
      <c r="L3066">
        <v>2537286</v>
      </c>
      <c r="M3066" s="1">
        <v>46233</v>
      </c>
    </row>
    <row r="3067" spans="1:13" x14ac:dyDescent="0.2">
      <c r="A3067" t="s">
        <v>147</v>
      </c>
      <c r="B3067" s="1">
        <v>45869</v>
      </c>
      <c r="C3067" s="1">
        <v>45839</v>
      </c>
      <c r="D3067">
        <v>7</v>
      </c>
      <c r="E3067">
        <v>574.99</v>
      </c>
      <c r="F3067">
        <v>1885500</v>
      </c>
      <c r="G3067">
        <v>12</v>
      </c>
      <c r="H3067">
        <v>2003</v>
      </c>
      <c r="I3067">
        <v>5213400</v>
      </c>
      <c r="J3067">
        <v>24</v>
      </c>
      <c r="K3067">
        <v>319.33</v>
      </c>
      <c r="L3067">
        <v>2787286</v>
      </c>
      <c r="M3067" s="1">
        <v>46233</v>
      </c>
    </row>
    <row r="3068" spans="1:13" x14ac:dyDescent="0.2">
      <c r="A3068" t="s">
        <v>147</v>
      </c>
      <c r="B3068" s="1">
        <v>45930</v>
      </c>
      <c r="C3068" s="1">
        <v>45901</v>
      </c>
      <c r="D3068">
        <v>7</v>
      </c>
      <c r="E3068">
        <v>574.99</v>
      </c>
      <c r="F3068">
        <v>1885500</v>
      </c>
      <c r="G3068">
        <v>12</v>
      </c>
      <c r="H3068">
        <v>2088</v>
      </c>
      <c r="I3068">
        <v>5027900</v>
      </c>
      <c r="J3068">
        <v>25</v>
      </c>
      <c r="K3068">
        <v>354.33</v>
      </c>
      <c r="L3068">
        <v>3187286</v>
      </c>
      <c r="M3068" s="1">
        <v>46233</v>
      </c>
    </row>
    <row r="3069" spans="1:13" x14ac:dyDescent="0.2">
      <c r="A3069" t="s">
        <v>165</v>
      </c>
      <c r="B3069" s="1">
        <v>45838</v>
      </c>
      <c r="C3069" s="1">
        <v>45809</v>
      </c>
      <c r="D3069">
        <v>5</v>
      </c>
      <c r="E3069">
        <v>332</v>
      </c>
      <c r="F3069">
        <v>1475000</v>
      </c>
      <c r="G3069">
        <v>12</v>
      </c>
      <c r="H3069">
        <v>1764</v>
      </c>
      <c r="I3069">
        <v>0</v>
      </c>
      <c r="J3069">
        <v>11</v>
      </c>
      <c r="K3069">
        <v>379.16999999999996</v>
      </c>
      <c r="L3069">
        <v>1733060</v>
      </c>
      <c r="M3069" s="1">
        <v>46233</v>
      </c>
    </row>
    <row r="3070" spans="1:13" x14ac:dyDescent="0.2">
      <c r="A3070" t="s">
        <v>165</v>
      </c>
      <c r="B3070" s="1">
        <v>45808</v>
      </c>
      <c r="C3070" s="1">
        <v>45778</v>
      </c>
      <c r="D3070">
        <v>5</v>
      </c>
      <c r="E3070">
        <v>332</v>
      </c>
      <c r="F3070">
        <v>1475000</v>
      </c>
      <c r="G3070">
        <v>12</v>
      </c>
      <c r="H3070">
        <v>1764</v>
      </c>
      <c r="I3070">
        <v>0</v>
      </c>
      <c r="J3070">
        <v>11</v>
      </c>
      <c r="K3070">
        <v>379.16999999999996</v>
      </c>
      <c r="L3070">
        <v>1733060</v>
      </c>
      <c r="M3070" s="1">
        <v>46233</v>
      </c>
    </row>
    <row r="3071" spans="1:13" x14ac:dyDescent="0.2">
      <c r="A3071" t="s">
        <v>103</v>
      </c>
      <c r="B3071" s="1">
        <v>45504</v>
      </c>
      <c r="C3071" s="1">
        <v>45474</v>
      </c>
      <c r="D3071">
        <v>4</v>
      </c>
      <c r="E3071">
        <v>166</v>
      </c>
      <c r="F3071">
        <v>766000</v>
      </c>
      <c r="G3071">
        <v>12</v>
      </c>
      <c r="H3071">
        <v>561.04</v>
      </c>
      <c r="I3071">
        <v>2449999</v>
      </c>
      <c r="J3071">
        <v>41</v>
      </c>
      <c r="K3071">
        <v>602.70999999999992</v>
      </c>
      <c r="L3071">
        <v>5105939</v>
      </c>
      <c r="M3071" s="1">
        <v>46233</v>
      </c>
    </row>
    <row r="3072" spans="1:13" x14ac:dyDescent="0.2">
      <c r="A3072" t="s">
        <v>106</v>
      </c>
      <c r="B3072" s="1">
        <v>45382</v>
      </c>
      <c r="C3072" s="1">
        <v>45352</v>
      </c>
      <c r="D3072">
        <v>1</v>
      </c>
      <c r="E3072">
        <v>96</v>
      </c>
      <c r="F3072">
        <v>285000</v>
      </c>
      <c r="G3072">
        <v>12</v>
      </c>
      <c r="H3072">
        <v>288</v>
      </c>
      <c r="I3072">
        <v>845000</v>
      </c>
      <c r="J3072">
        <v>18</v>
      </c>
      <c r="K3072">
        <v>607.85</v>
      </c>
      <c r="L3072">
        <v>2513150</v>
      </c>
      <c r="M3072" s="1">
        <v>46233</v>
      </c>
    </row>
    <row r="3073" spans="1:13" x14ac:dyDescent="0.2">
      <c r="A3073" t="s">
        <v>151</v>
      </c>
      <c r="B3073" s="1">
        <v>45657</v>
      </c>
      <c r="C3073" s="1">
        <v>45627</v>
      </c>
      <c r="D3073">
        <v>3</v>
      </c>
      <c r="E3073">
        <v>262</v>
      </c>
      <c r="F3073">
        <v>574500</v>
      </c>
      <c r="G3073">
        <v>12</v>
      </c>
      <c r="H3073">
        <v>1101.3800000000001</v>
      </c>
      <c r="I3073">
        <v>3157500</v>
      </c>
      <c r="J3073">
        <v>22</v>
      </c>
      <c r="K3073">
        <v>804.3599999999999</v>
      </c>
      <c r="L3073">
        <v>5826105</v>
      </c>
      <c r="M3073" s="1">
        <v>46233</v>
      </c>
    </row>
    <row r="3074" spans="1:13" x14ac:dyDescent="0.2">
      <c r="A3074" t="s">
        <v>151</v>
      </c>
      <c r="B3074" s="1">
        <v>45716</v>
      </c>
      <c r="C3074" s="1">
        <v>45689</v>
      </c>
      <c r="D3074">
        <v>3</v>
      </c>
      <c r="E3074">
        <v>262</v>
      </c>
      <c r="F3074">
        <v>574500</v>
      </c>
      <c r="G3074">
        <v>12</v>
      </c>
      <c r="H3074">
        <v>1101.3800000000001</v>
      </c>
      <c r="I3074">
        <v>3157500</v>
      </c>
      <c r="J3074">
        <v>22</v>
      </c>
      <c r="K3074">
        <v>804.3599999999999</v>
      </c>
      <c r="L3074">
        <v>5826105</v>
      </c>
      <c r="M3074" s="1">
        <v>46233</v>
      </c>
    </row>
    <row r="3075" spans="1:13" x14ac:dyDescent="0.2">
      <c r="A3075" t="s">
        <v>151</v>
      </c>
      <c r="B3075" s="1">
        <v>45688</v>
      </c>
      <c r="C3075" s="1">
        <v>45658</v>
      </c>
      <c r="D3075">
        <v>3</v>
      </c>
      <c r="E3075">
        <v>262</v>
      </c>
      <c r="F3075">
        <v>574500</v>
      </c>
      <c r="G3075">
        <v>12</v>
      </c>
      <c r="H3075">
        <v>1101.3800000000001</v>
      </c>
      <c r="I3075">
        <v>3157500</v>
      </c>
      <c r="J3075">
        <v>22</v>
      </c>
      <c r="K3075">
        <v>804.3599999999999</v>
      </c>
      <c r="L3075">
        <v>5826105</v>
      </c>
      <c r="M3075" s="1">
        <v>46233</v>
      </c>
    </row>
    <row r="3076" spans="1:13" x14ac:dyDescent="0.2">
      <c r="A3076" t="s">
        <v>133</v>
      </c>
      <c r="B3076" s="1">
        <v>45443</v>
      </c>
      <c r="C3076" s="1">
        <v>45413</v>
      </c>
      <c r="D3076">
        <v>8</v>
      </c>
      <c r="E3076">
        <v>485.1</v>
      </c>
      <c r="F3076">
        <v>2102000</v>
      </c>
      <c r="G3076">
        <v>12</v>
      </c>
      <c r="H3076">
        <v>782.56999999999982</v>
      </c>
      <c r="I3076">
        <v>2775700</v>
      </c>
      <c r="J3076">
        <v>47</v>
      </c>
      <c r="K3076">
        <v>1249.3599999999999</v>
      </c>
      <c r="L3076">
        <v>10943082</v>
      </c>
      <c r="M3076" s="1">
        <v>46233</v>
      </c>
    </row>
    <row r="3077" spans="1:13" x14ac:dyDescent="0.2">
      <c r="A3077" t="s">
        <v>133</v>
      </c>
      <c r="B3077" s="1">
        <v>45473</v>
      </c>
      <c r="C3077" s="1">
        <v>45444</v>
      </c>
      <c r="D3077">
        <v>8</v>
      </c>
      <c r="E3077">
        <v>485.1</v>
      </c>
      <c r="F3077">
        <v>2102000</v>
      </c>
      <c r="G3077">
        <v>12</v>
      </c>
      <c r="H3077">
        <v>782.56999999999982</v>
      </c>
      <c r="I3077">
        <v>2775700</v>
      </c>
      <c r="J3077">
        <v>48</v>
      </c>
      <c r="K3077">
        <v>1249.96</v>
      </c>
      <c r="L3077">
        <v>10947082</v>
      </c>
      <c r="M3077" s="1">
        <v>46233</v>
      </c>
    </row>
    <row r="3078" spans="1:13" x14ac:dyDescent="0.2">
      <c r="A3078" t="s">
        <v>133</v>
      </c>
      <c r="B3078" s="1">
        <v>45504</v>
      </c>
      <c r="C3078" s="1">
        <v>45474</v>
      </c>
      <c r="D3078">
        <v>10</v>
      </c>
      <c r="E3078">
        <v>593.09999999999991</v>
      </c>
      <c r="F3078">
        <v>2599000</v>
      </c>
      <c r="G3078">
        <v>12</v>
      </c>
      <c r="H3078">
        <v>782.56999999999982</v>
      </c>
      <c r="I3078">
        <v>2775700</v>
      </c>
      <c r="J3078">
        <v>48</v>
      </c>
      <c r="K3078">
        <v>1249.96</v>
      </c>
      <c r="L3078">
        <v>10947082</v>
      </c>
      <c r="M3078" s="1">
        <v>46233</v>
      </c>
    </row>
    <row r="3079" spans="1:13" x14ac:dyDescent="0.2">
      <c r="A3079" t="s">
        <v>153</v>
      </c>
      <c r="B3079" s="1">
        <v>46022</v>
      </c>
      <c r="C3079" s="1">
        <v>45992</v>
      </c>
      <c r="D3079">
        <v>2</v>
      </c>
      <c r="E3079">
        <v>192</v>
      </c>
      <c r="F3079">
        <v>570000</v>
      </c>
      <c r="G3079">
        <v>13</v>
      </c>
      <c r="H3079">
        <v>1535.06</v>
      </c>
      <c r="I3079">
        <v>2627984</v>
      </c>
      <c r="J3079">
        <v>4</v>
      </c>
      <c r="K3079">
        <v>12.8</v>
      </c>
      <c r="L3079">
        <v>70775</v>
      </c>
      <c r="M3079" s="1">
        <v>46233</v>
      </c>
    </row>
    <row r="3080" spans="1:13" x14ac:dyDescent="0.2">
      <c r="A3080" t="s">
        <v>153</v>
      </c>
      <c r="B3080" s="1">
        <v>45991</v>
      </c>
      <c r="C3080" s="1">
        <v>45962</v>
      </c>
      <c r="D3080">
        <v>2</v>
      </c>
      <c r="E3080">
        <v>192</v>
      </c>
      <c r="F3080">
        <v>570000</v>
      </c>
      <c r="G3080">
        <v>13</v>
      </c>
      <c r="H3080">
        <v>1535.06</v>
      </c>
      <c r="I3080">
        <v>2627984</v>
      </c>
      <c r="J3080">
        <v>4</v>
      </c>
      <c r="K3080">
        <v>12.8</v>
      </c>
      <c r="L3080">
        <v>70775</v>
      </c>
      <c r="M3080" s="1">
        <v>46233</v>
      </c>
    </row>
    <row r="3081" spans="1:13" x14ac:dyDescent="0.2">
      <c r="A3081" t="s">
        <v>94</v>
      </c>
      <c r="B3081" s="1">
        <v>45991</v>
      </c>
      <c r="C3081" s="1">
        <v>45962</v>
      </c>
      <c r="D3081">
        <v>0</v>
      </c>
      <c r="E3081">
        <v>0</v>
      </c>
      <c r="F3081">
        <v>0</v>
      </c>
      <c r="G3081">
        <v>13</v>
      </c>
      <c r="H3081">
        <v>1019.94</v>
      </c>
      <c r="I3081">
        <v>6247950</v>
      </c>
      <c r="J3081">
        <v>3</v>
      </c>
      <c r="K3081">
        <v>15.05</v>
      </c>
      <c r="L3081">
        <v>91085</v>
      </c>
      <c r="M3081" s="1">
        <v>46233</v>
      </c>
    </row>
    <row r="3082" spans="1:13" x14ac:dyDescent="0.2">
      <c r="A3082" t="s">
        <v>94</v>
      </c>
      <c r="B3082" s="1">
        <v>46053</v>
      </c>
      <c r="C3082" s="1">
        <v>46023</v>
      </c>
      <c r="D3082">
        <v>0</v>
      </c>
      <c r="E3082">
        <v>0</v>
      </c>
      <c r="F3082">
        <v>0</v>
      </c>
      <c r="G3082">
        <v>13</v>
      </c>
      <c r="H3082">
        <v>1019.94</v>
      </c>
      <c r="I3082">
        <v>6247950</v>
      </c>
      <c r="J3082">
        <v>3</v>
      </c>
      <c r="K3082">
        <v>15.05</v>
      </c>
      <c r="L3082">
        <v>91085</v>
      </c>
      <c r="M3082" s="1">
        <v>46233</v>
      </c>
    </row>
    <row r="3083" spans="1:13" x14ac:dyDescent="0.2">
      <c r="A3083" t="s">
        <v>94</v>
      </c>
      <c r="B3083" s="1">
        <v>46022</v>
      </c>
      <c r="C3083" s="1">
        <v>45992</v>
      </c>
      <c r="D3083">
        <v>0</v>
      </c>
      <c r="E3083">
        <v>0</v>
      </c>
      <c r="F3083">
        <v>0</v>
      </c>
      <c r="G3083">
        <v>13</v>
      </c>
      <c r="H3083">
        <v>1019.94</v>
      </c>
      <c r="I3083">
        <v>6247950</v>
      </c>
      <c r="J3083">
        <v>3</v>
      </c>
      <c r="K3083">
        <v>15.05</v>
      </c>
      <c r="L3083">
        <v>91085</v>
      </c>
      <c r="M3083" s="1">
        <v>46233</v>
      </c>
    </row>
    <row r="3084" spans="1:13" x14ac:dyDescent="0.2">
      <c r="A3084" t="s">
        <v>100</v>
      </c>
      <c r="B3084" s="1">
        <v>45688</v>
      </c>
      <c r="C3084" s="1">
        <v>45658</v>
      </c>
      <c r="D3084">
        <v>3</v>
      </c>
      <c r="E3084">
        <v>204</v>
      </c>
      <c r="F3084">
        <v>881448</v>
      </c>
      <c r="G3084">
        <v>13</v>
      </c>
      <c r="H3084">
        <v>698</v>
      </c>
      <c r="I3084">
        <v>2847518</v>
      </c>
      <c r="J3084">
        <v>7</v>
      </c>
      <c r="K3084">
        <v>22.05</v>
      </c>
      <c r="L3084">
        <v>287446</v>
      </c>
      <c r="M3084" s="1">
        <v>46233</v>
      </c>
    </row>
    <row r="3085" spans="1:13" x14ac:dyDescent="0.2">
      <c r="A3085" t="s">
        <v>142</v>
      </c>
      <c r="B3085" s="1">
        <v>45838</v>
      </c>
      <c r="C3085" s="1">
        <v>45809</v>
      </c>
      <c r="D3085">
        <v>0</v>
      </c>
      <c r="E3085">
        <v>0</v>
      </c>
      <c r="F3085">
        <v>0</v>
      </c>
      <c r="G3085">
        <v>13</v>
      </c>
      <c r="H3085">
        <v>850</v>
      </c>
      <c r="I3085">
        <v>2000000</v>
      </c>
      <c r="J3085">
        <v>2</v>
      </c>
      <c r="K3085">
        <v>75.69</v>
      </c>
      <c r="L3085">
        <v>1201</v>
      </c>
      <c r="M3085" s="1">
        <v>46233</v>
      </c>
    </row>
    <row r="3086" spans="1:13" x14ac:dyDescent="0.2">
      <c r="A3086" t="s">
        <v>167</v>
      </c>
      <c r="B3086" s="1">
        <v>46173</v>
      </c>
      <c r="C3086" s="1">
        <v>46143</v>
      </c>
      <c r="D3086">
        <v>3</v>
      </c>
      <c r="E3086">
        <v>176.36</v>
      </c>
      <c r="F3086">
        <v>750700</v>
      </c>
      <c r="G3086">
        <v>13</v>
      </c>
      <c r="H3086">
        <v>108.25</v>
      </c>
      <c r="I3086">
        <v>780000</v>
      </c>
      <c r="J3086">
        <v>3</v>
      </c>
      <c r="K3086">
        <v>93</v>
      </c>
      <c r="L3086">
        <v>559000</v>
      </c>
      <c r="M3086" s="1">
        <v>46233</v>
      </c>
    </row>
    <row r="3087" spans="1:13" x14ac:dyDescent="0.2">
      <c r="A3087" t="s">
        <v>167</v>
      </c>
      <c r="B3087" s="1">
        <v>46203</v>
      </c>
      <c r="C3087" s="1">
        <v>46174</v>
      </c>
      <c r="D3087">
        <v>2</v>
      </c>
      <c r="E3087">
        <v>96.36</v>
      </c>
      <c r="F3087">
        <v>270700</v>
      </c>
      <c r="G3087">
        <v>13</v>
      </c>
      <c r="H3087">
        <v>108.25</v>
      </c>
      <c r="I3087">
        <v>780000</v>
      </c>
      <c r="J3087">
        <v>4</v>
      </c>
      <c r="K3087">
        <v>173</v>
      </c>
      <c r="L3087">
        <v>1039000</v>
      </c>
      <c r="M3087" s="1">
        <v>46233</v>
      </c>
    </row>
    <row r="3088" spans="1:13" x14ac:dyDescent="0.2">
      <c r="A3088" t="s">
        <v>147</v>
      </c>
      <c r="B3088" s="1">
        <v>45991</v>
      </c>
      <c r="C3088" s="1">
        <v>45962</v>
      </c>
      <c r="D3088">
        <v>8</v>
      </c>
      <c r="E3088">
        <v>579.99</v>
      </c>
      <c r="F3088">
        <v>1908140</v>
      </c>
      <c r="G3088">
        <v>13</v>
      </c>
      <c r="H3088">
        <v>2088</v>
      </c>
      <c r="I3088">
        <v>5027900</v>
      </c>
      <c r="J3088">
        <v>25</v>
      </c>
      <c r="K3088">
        <v>354.33</v>
      </c>
      <c r="L3088">
        <v>3187286</v>
      </c>
      <c r="M3088" s="1">
        <v>46233</v>
      </c>
    </row>
    <row r="3089" spans="1:13" x14ac:dyDescent="0.2">
      <c r="A3089" t="s">
        <v>147</v>
      </c>
      <c r="B3089" s="1">
        <v>45961</v>
      </c>
      <c r="C3089" s="1">
        <v>45931</v>
      </c>
      <c r="D3089">
        <v>8</v>
      </c>
      <c r="E3089">
        <v>579.99</v>
      </c>
      <c r="F3089">
        <v>1908140</v>
      </c>
      <c r="G3089">
        <v>13</v>
      </c>
      <c r="H3089">
        <v>2088</v>
      </c>
      <c r="I3089">
        <v>5027900</v>
      </c>
      <c r="J3089">
        <v>25</v>
      </c>
      <c r="K3089">
        <v>354.33</v>
      </c>
      <c r="L3089">
        <v>3187286</v>
      </c>
      <c r="M3089" s="1">
        <v>46233</v>
      </c>
    </row>
    <row r="3090" spans="1:13" x14ac:dyDescent="0.2">
      <c r="A3090" t="s">
        <v>168</v>
      </c>
      <c r="B3090" s="1">
        <v>45412</v>
      </c>
      <c r="C3090" s="1">
        <v>45383</v>
      </c>
      <c r="D3090">
        <v>5</v>
      </c>
      <c r="E3090">
        <v>386</v>
      </c>
      <c r="F3090">
        <v>2636000</v>
      </c>
      <c r="G3090">
        <v>13</v>
      </c>
      <c r="H3090">
        <v>1820</v>
      </c>
      <c r="I3090">
        <v>0</v>
      </c>
      <c r="J3090">
        <v>27</v>
      </c>
      <c r="K3090">
        <v>473.81</v>
      </c>
      <c r="L3090">
        <v>4336323</v>
      </c>
      <c r="M3090" s="1">
        <v>46233</v>
      </c>
    </row>
    <row r="3091" spans="1:13" x14ac:dyDescent="0.2">
      <c r="A3091" t="s">
        <v>168</v>
      </c>
      <c r="B3091" s="1">
        <v>45443</v>
      </c>
      <c r="C3091" s="1">
        <v>45413</v>
      </c>
      <c r="D3091">
        <v>5</v>
      </c>
      <c r="E3091">
        <v>386</v>
      </c>
      <c r="F3091">
        <v>2636000</v>
      </c>
      <c r="G3091">
        <v>13</v>
      </c>
      <c r="H3091">
        <v>1820</v>
      </c>
      <c r="I3091">
        <v>0</v>
      </c>
      <c r="J3091">
        <v>27</v>
      </c>
      <c r="K3091">
        <v>473.81</v>
      </c>
      <c r="L3091">
        <v>4336323</v>
      </c>
      <c r="M3091" s="1">
        <v>46233</v>
      </c>
    </row>
    <row r="3092" spans="1:13" x14ac:dyDescent="0.2">
      <c r="A3092" t="s">
        <v>168</v>
      </c>
      <c r="B3092" s="1">
        <v>45473</v>
      </c>
      <c r="C3092" s="1">
        <v>45444</v>
      </c>
      <c r="D3092">
        <v>5</v>
      </c>
      <c r="E3092">
        <v>386</v>
      </c>
      <c r="F3092">
        <v>2636000</v>
      </c>
      <c r="G3092">
        <v>13</v>
      </c>
      <c r="H3092">
        <v>1820</v>
      </c>
      <c r="I3092">
        <v>0</v>
      </c>
      <c r="J3092">
        <v>27</v>
      </c>
      <c r="K3092">
        <v>473.81</v>
      </c>
      <c r="L3092">
        <v>4336323</v>
      </c>
      <c r="M3092" s="1">
        <v>46233</v>
      </c>
    </row>
    <row r="3093" spans="1:13" x14ac:dyDescent="0.2">
      <c r="A3093" t="s">
        <v>168</v>
      </c>
      <c r="B3093" s="1">
        <v>45504</v>
      </c>
      <c r="C3093" s="1">
        <v>45474</v>
      </c>
      <c r="D3093">
        <v>5</v>
      </c>
      <c r="E3093">
        <v>386</v>
      </c>
      <c r="F3093">
        <v>2636000</v>
      </c>
      <c r="G3093">
        <v>13</v>
      </c>
      <c r="H3093">
        <v>1820</v>
      </c>
      <c r="I3093">
        <v>0</v>
      </c>
      <c r="J3093">
        <v>27</v>
      </c>
      <c r="K3093">
        <v>473.81</v>
      </c>
      <c r="L3093">
        <v>4336323</v>
      </c>
      <c r="M3093" s="1">
        <v>46233</v>
      </c>
    </row>
    <row r="3094" spans="1:13" x14ac:dyDescent="0.2">
      <c r="A3094" t="s">
        <v>168</v>
      </c>
      <c r="B3094" s="1">
        <v>45535</v>
      </c>
      <c r="C3094" s="1">
        <v>45505</v>
      </c>
      <c r="D3094">
        <v>5</v>
      </c>
      <c r="E3094">
        <v>386</v>
      </c>
      <c r="F3094">
        <v>2636000</v>
      </c>
      <c r="G3094">
        <v>13</v>
      </c>
      <c r="H3094">
        <v>1820</v>
      </c>
      <c r="I3094">
        <v>0</v>
      </c>
      <c r="J3094">
        <v>27</v>
      </c>
      <c r="K3094">
        <v>473.81</v>
      </c>
      <c r="L3094">
        <v>4336323</v>
      </c>
      <c r="M3094" s="1">
        <v>46233</v>
      </c>
    </row>
    <row r="3095" spans="1:13" x14ac:dyDescent="0.2">
      <c r="A3095" t="s">
        <v>103</v>
      </c>
      <c r="B3095" s="1">
        <v>45747</v>
      </c>
      <c r="C3095" s="1">
        <v>45717</v>
      </c>
      <c r="D3095">
        <v>16</v>
      </c>
      <c r="E3095">
        <v>856</v>
      </c>
      <c r="F3095">
        <v>3801000</v>
      </c>
      <c r="G3095">
        <v>13</v>
      </c>
      <c r="H3095">
        <v>604.81999999999994</v>
      </c>
      <c r="I3095">
        <v>2187599</v>
      </c>
      <c r="J3095">
        <v>41</v>
      </c>
      <c r="K3095">
        <v>602.70999999999992</v>
      </c>
      <c r="L3095">
        <v>5105939</v>
      </c>
      <c r="M3095" s="1">
        <v>46233</v>
      </c>
    </row>
    <row r="3096" spans="1:13" x14ac:dyDescent="0.2">
      <c r="A3096" t="s">
        <v>106</v>
      </c>
      <c r="B3096" s="1">
        <v>45657</v>
      </c>
      <c r="C3096" s="1">
        <v>45627</v>
      </c>
      <c r="D3096">
        <v>5</v>
      </c>
      <c r="E3096">
        <v>283.12</v>
      </c>
      <c r="F3096">
        <v>1285000</v>
      </c>
      <c r="G3096">
        <v>13</v>
      </c>
      <c r="H3096">
        <v>372</v>
      </c>
      <c r="I3096">
        <v>1760000</v>
      </c>
      <c r="J3096">
        <v>18</v>
      </c>
      <c r="K3096">
        <v>607.85</v>
      </c>
      <c r="L3096">
        <v>2513150</v>
      </c>
      <c r="M3096" s="1">
        <v>46233</v>
      </c>
    </row>
    <row r="3097" spans="1:13" x14ac:dyDescent="0.2">
      <c r="A3097" t="s">
        <v>106</v>
      </c>
      <c r="B3097" s="1">
        <v>45716</v>
      </c>
      <c r="C3097" s="1">
        <v>45689</v>
      </c>
      <c r="D3097">
        <v>5</v>
      </c>
      <c r="E3097">
        <v>283.12</v>
      </c>
      <c r="F3097">
        <v>1285000</v>
      </c>
      <c r="G3097">
        <v>13</v>
      </c>
      <c r="H3097">
        <v>372</v>
      </c>
      <c r="I3097">
        <v>1760000</v>
      </c>
      <c r="J3097">
        <v>18</v>
      </c>
      <c r="K3097">
        <v>607.85</v>
      </c>
      <c r="L3097">
        <v>2513150</v>
      </c>
      <c r="M3097" s="1">
        <v>46233</v>
      </c>
    </row>
    <row r="3098" spans="1:13" x14ac:dyDescent="0.2">
      <c r="A3098" t="s">
        <v>106</v>
      </c>
      <c r="B3098" s="1">
        <v>45808</v>
      </c>
      <c r="C3098" s="1">
        <v>45778</v>
      </c>
      <c r="D3098">
        <v>6</v>
      </c>
      <c r="E3098">
        <v>379.12</v>
      </c>
      <c r="F3098">
        <v>1565000</v>
      </c>
      <c r="G3098">
        <v>13</v>
      </c>
      <c r="H3098">
        <v>341.2</v>
      </c>
      <c r="I3098">
        <v>1980000</v>
      </c>
      <c r="J3098">
        <v>18</v>
      </c>
      <c r="K3098">
        <v>607.85</v>
      </c>
      <c r="L3098">
        <v>2513150</v>
      </c>
      <c r="M3098" s="1">
        <v>46233</v>
      </c>
    </row>
    <row r="3099" spans="1:13" x14ac:dyDescent="0.2">
      <c r="A3099" t="s">
        <v>106</v>
      </c>
      <c r="B3099" s="1">
        <v>45747</v>
      </c>
      <c r="C3099" s="1">
        <v>45717</v>
      </c>
      <c r="D3099">
        <v>6</v>
      </c>
      <c r="E3099">
        <v>379.12</v>
      </c>
      <c r="F3099">
        <v>1565000</v>
      </c>
      <c r="G3099">
        <v>13</v>
      </c>
      <c r="H3099">
        <v>341.2</v>
      </c>
      <c r="I3099">
        <v>1980000</v>
      </c>
      <c r="J3099">
        <v>18</v>
      </c>
      <c r="K3099">
        <v>607.85</v>
      </c>
      <c r="L3099">
        <v>2513150</v>
      </c>
      <c r="M3099" s="1">
        <v>46233</v>
      </c>
    </row>
    <row r="3100" spans="1:13" x14ac:dyDescent="0.2">
      <c r="A3100" t="s">
        <v>106</v>
      </c>
      <c r="B3100" s="1">
        <v>45351</v>
      </c>
      <c r="C3100" s="1">
        <v>45323</v>
      </c>
      <c r="D3100">
        <v>0</v>
      </c>
      <c r="E3100">
        <v>0</v>
      </c>
      <c r="F3100">
        <v>0</v>
      </c>
      <c r="G3100">
        <v>13</v>
      </c>
      <c r="H3100">
        <v>384</v>
      </c>
      <c r="I3100">
        <v>1130000</v>
      </c>
      <c r="J3100">
        <v>18</v>
      </c>
      <c r="K3100">
        <v>607.85</v>
      </c>
      <c r="L3100">
        <v>2513150</v>
      </c>
      <c r="M3100" s="1">
        <v>46233</v>
      </c>
    </row>
    <row r="3101" spans="1:13" x14ac:dyDescent="0.2">
      <c r="A3101" t="s">
        <v>106</v>
      </c>
      <c r="B3101" s="1">
        <v>45777</v>
      </c>
      <c r="C3101" s="1">
        <v>45748</v>
      </c>
      <c r="D3101">
        <v>6</v>
      </c>
      <c r="E3101">
        <v>379.12</v>
      </c>
      <c r="F3101">
        <v>1565000</v>
      </c>
      <c r="G3101">
        <v>13</v>
      </c>
      <c r="H3101">
        <v>341.2</v>
      </c>
      <c r="I3101">
        <v>1980000</v>
      </c>
      <c r="J3101">
        <v>18</v>
      </c>
      <c r="K3101">
        <v>607.85</v>
      </c>
      <c r="L3101">
        <v>2513150</v>
      </c>
      <c r="M3101" s="1">
        <v>46233</v>
      </c>
    </row>
    <row r="3102" spans="1:13" x14ac:dyDescent="0.2">
      <c r="A3102" t="s">
        <v>106</v>
      </c>
      <c r="B3102" s="1">
        <v>45688</v>
      </c>
      <c r="C3102" s="1">
        <v>45658</v>
      </c>
      <c r="D3102">
        <v>5</v>
      </c>
      <c r="E3102">
        <v>283.12</v>
      </c>
      <c r="F3102">
        <v>1285000</v>
      </c>
      <c r="G3102">
        <v>13</v>
      </c>
      <c r="H3102">
        <v>372</v>
      </c>
      <c r="I3102">
        <v>1760000</v>
      </c>
      <c r="J3102">
        <v>18</v>
      </c>
      <c r="K3102">
        <v>607.85</v>
      </c>
      <c r="L3102">
        <v>2513150</v>
      </c>
      <c r="M3102" s="1">
        <v>46233</v>
      </c>
    </row>
    <row r="3103" spans="1:13" x14ac:dyDescent="0.2">
      <c r="A3103" t="s">
        <v>58</v>
      </c>
      <c r="B3103" s="1">
        <v>44227</v>
      </c>
      <c r="C3103" s="1">
        <v>44197</v>
      </c>
      <c r="D3103">
        <v>2</v>
      </c>
      <c r="E3103">
        <v>112</v>
      </c>
      <c r="F3103">
        <v>980000</v>
      </c>
      <c r="G3103">
        <v>13</v>
      </c>
      <c r="H3103">
        <v>631</v>
      </c>
      <c r="I3103">
        <v>4507250</v>
      </c>
      <c r="J3103">
        <v>39</v>
      </c>
      <c r="K3103">
        <v>692.20999999999992</v>
      </c>
      <c r="L3103">
        <v>7044278</v>
      </c>
      <c r="M3103" s="1">
        <v>46233</v>
      </c>
    </row>
    <row r="3104" spans="1:13" x14ac:dyDescent="0.2">
      <c r="A3104" t="s">
        <v>151</v>
      </c>
      <c r="B3104" s="1">
        <v>45535</v>
      </c>
      <c r="C3104" s="1">
        <v>45505</v>
      </c>
      <c r="D3104">
        <v>3</v>
      </c>
      <c r="E3104">
        <v>249.45</v>
      </c>
      <c r="F3104">
        <v>579325</v>
      </c>
      <c r="G3104">
        <v>13</v>
      </c>
      <c r="H3104">
        <v>1197.3800000000001</v>
      </c>
      <c r="I3104">
        <v>3447000</v>
      </c>
      <c r="J3104">
        <v>21</v>
      </c>
      <c r="K3104">
        <v>720.91000000000008</v>
      </c>
      <c r="L3104">
        <v>5531780</v>
      </c>
      <c r="M3104" s="1">
        <v>46233</v>
      </c>
    </row>
    <row r="3105" spans="1:13" x14ac:dyDescent="0.2">
      <c r="A3105" t="s">
        <v>151</v>
      </c>
      <c r="B3105" s="1">
        <v>45596</v>
      </c>
      <c r="C3105" s="1">
        <v>45566</v>
      </c>
      <c r="D3105">
        <v>3</v>
      </c>
      <c r="E3105">
        <v>249.45</v>
      </c>
      <c r="F3105">
        <v>579325</v>
      </c>
      <c r="G3105">
        <v>13</v>
      </c>
      <c r="H3105">
        <v>1197.3800000000001</v>
      </c>
      <c r="I3105">
        <v>3447000</v>
      </c>
      <c r="J3105">
        <v>21</v>
      </c>
      <c r="K3105">
        <v>720.91000000000008</v>
      </c>
      <c r="L3105">
        <v>5531780</v>
      </c>
      <c r="M3105" s="1">
        <v>46233</v>
      </c>
    </row>
    <row r="3106" spans="1:13" x14ac:dyDescent="0.2">
      <c r="A3106" t="s">
        <v>151</v>
      </c>
      <c r="B3106" s="1">
        <v>45626</v>
      </c>
      <c r="C3106" s="1">
        <v>45597</v>
      </c>
      <c r="D3106">
        <v>3</v>
      </c>
      <c r="E3106">
        <v>249.45</v>
      </c>
      <c r="F3106">
        <v>579325</v>
      </c>
      <c r="G3106">
        <v>13</v>
      </c>
      <c r="H3106">
        <v>1197.3800000000001</v>
      </c>
      <c r="I3106">
        <v>3447000</v>
      </c>
      <c r="J3106">
        <v>21</v>
      </c>
      <c r="K3106">
        <v>720.91000000000008</v>
      </c>
      <c r="L3106">
        <v>5531780</v>
      </c>
      <c r="M3106" s="1">
        <v>46233</v>
      </c>
    </row>
    <row r="3107" spans="1:13" x14ac:dyDescent="0.2">
      <c r="A3107" t="s">
        <v>151</v>
      </c>
      <c r="B3107" s="1">
        <v>45565</v>
      </c>
      <c r="C3107" s="1">
        <v>45536</v>
      </c>
      <c r="D3107">
        <v>3</v>
      </c>
      <c r="E3107">
        <v>249.45</v>
      </c>
      <c r="F3107">
        <v>579325</v>
      </c>
      <c r="G3107">
        <v>13</v>
      </c>
      <c r="H3107">
        <v>1197.3800000000001</v>
      </c>
      <c r="I3107">
        <v>3447000</v>
      </c>
      <c r="J3107">
        <v>21</v>
      </c>
      <c r="K3107">
        <v>720.91000000000008</v>
      </c>
      <c r="L3107">
        <v>5531780</v>
      </c>
      <c r="M3107" s="1">
        <v>46233</v>
      </c>
    </row>
    <row r="3108" spans="1:13" x14ac:dyDescent="0.2">
      <c r="A3108" t="s">
        <v>100</v>
      </c>
      <c r="B3108" s="1">
        <v>45657</v>
      </c>
      <c r="C3108" s="1">
        <v>45627</v>
      </c>
      <c r="D3108">
        <v>1</v>
      </c>
      <c r="E3108">
        <v>66</v>
      </c>
      <c r="F3108">
        <v>215724</v>
      </c>
      <c r="G3108">
        <v>14</v>
      </c>
      <c r="H3108">
        <v>836</v>
      </c>
      <c r="I3108">
        <v>3513242</v>
      </c>
      <c r="J3108">
        <v>7</v>
      </c>
      <c r="K3108">
        <v>22.05</v>
      </c>
      <c r="L3108">
        <v>287446</v>
      </c>
      <c r="M3108" s="1">
        <v>46233</v>
      </c>
    </row>
    <row r="3109" spans="1:13" x14ac:dyDescent="0.2">
      <c r="A3109" t="s">
        <v>121</v>
      </c>
      <c r="B3109" s="1">
        <v>45808</v>
      </c>
      <c r="C3109" s="1">
        <v>45778</v>
      </c>
      <c r="D3109">
        <v>0</v>
      </c>
      <c r="E3109">
        <v>0</v>
      </c>
      <c r="F3109">
        <v>0</v>
      </c>
      <c r="G3109">
        <v>14</v>
      </c>
      <c r="H3109">
        <v>808.07999999999993</v>
      </c>
      <c r="I3109">
        <v>4300000</v>
      </c>
      <c r="J3109">
        <v>12</v>
      </c>
      <c r="K3109">
        <v>25.77</v>
      </c>
      <c r="L3109">
        <v>606603</v>
      </c>
      <c r="M3109" s="1">
        <v>46233</v>
      </c>
    </row>
    <row r="3110" spans="1:13" x14ac:dyDescent="0.2">
      <c r="A3110" t="s">
        <v>121</v>
      </c>
      <c r="B3110" s="1">
        <v>45777</v>
      </c>
      <c r="C3110" s="1">
        <v>45748</v>
      </c>
      <c r="D3110">
        <v>0</v>
      </c>
      <c r="E3110">
        <v>0</v>
      </c>
      <c r="F3110">
        <v>0</v>
      </c>
      <c r="G3110">
        <v>14</v>
      </c>
      <c r="H3110">
        <v>808.07999999999993</v>
      </c>
      <c r="I3110">
        <v>4300000</v>
      </c>
      <c r="J3110">
        <v>12</v>
      </c>
      <c r="K3110">
        <v>25.77</v>
      </c>
      <c r="L3110">
        <v>606603</v>
      </c>
      <c r="M3110" s="1">
        <v>46233</v>
      </c>
    </row>
    <row r="3111" spans="1:13" x14ac:dyDescent="0.2">
      <c r="A3111" t="s">
        <v>121</v>
      </c>
      <c r="B3111" s="1">
        <v>45747</v>
      </c>
      <c r="C3111" s="1">
        <v>45717</v>
      </c>
      <c r="D3111">
        <v>0</v>
      </c>
      <c r="E3111">
        <v>0</v>
      </c>
      <c r="F3111">
        <v>0</v>
      </c>
      <c r="G3111">
        <v>14</v>
      </c>
      <c r="H3111">
        <v>808.07999999999993</v>
      </c>
      <c r="I3111">
        <v>4300000</v>
      </c>
      <c r="J3111">
        <v>12</v>
      </c>
      <c r="K3111">
        <v>25.77</v>
      </c>
      <c r="L3111">
        <v>606603</v>
      </c>
      <c r="M3111" s="1">
        <v>46233</v>
      </c>
    </row>
    <row r="3112" spans="1:13" x14ac:dyDescent="0.2">
      <c r="A3112" t="s">
        <v>125</v>
      </c>
      <c r="B3112" s="1">
        <v>45351</v>
      </c>
      <c r="C3112" s="1">
        <v>45323</v>
      </c>
      <c r="D3112">
        <v>10</v>
      </c>
      <c r="E3112">
        <v>690</v>
      </c>
      <c r="F3112">
        <v>2364000</v>
      </c>
      <c r="G3112">
        <v>14</v>
      </c>
      <c r="H3112">
        <v>1051.98</v>
      </c>
      <c r="I3112">
        <v>3265000</v>
      </c>
      <c r="J3112">
        <v>16</v>
      </c>
      <c r="K3112">
        <v>50.3</v>
      </c>
      <c r="L3112">
        <v>570547</v>
      </c>
      <c r="M3112" s="1">
        <v>46233</v>
      </c>
    </row>
    <row r="3113" spans="1:13" x14ac:dyDescent="0.2">
      <c r="A3113" t="s">
        <v>125</v>
      </c>
      <c r="B3113" s="1">
        <v>45382</v>
      </c>
      <c r="C3113" s="1">
        <v>45352</v>
      </c>
      <c r="D3113">
        <v>10</v>
      </c>
      <c r="E3113">
        <v>690</v>
      </c>
      <c r="F3113">
        <v>2364000</v>
      </c>
      <c r="G3113">
        <v>14</v>
      </c>
      <c r="H3113">
        <v>1051.98</v>
      </c>
      <c r="I3113">
        <v>3265000</v>
      </c>
      <c r="J3113">
        <v>17</v>
      </c>
      <c r="K3113">
        <v>55.3</v>
      </c>
      <c r="L3113">
        <v>592847</v>
      </c>
      <c r="M3113" s="1">
        <v>46233</v>
      </c>
    </row>
    <row r="3114" spans="1:13" x14ac:dyDescent="0.2">
      <c r="A3114" t="s">
        <v>142</v>
      </c>
      <c r="B3114" s="1">
        <v>45869</v>
      </c>
      <c r="C3114" s="1">
        <v>45839</v>
      </c>
      <c r="D3114">
        <v>0</v>
      </c>
      <c r="E3114">
        <v>0</v>
      </c>
      <c r="F3114">
        <v>0</v>
      </c>
      <c r="G3114">
        <v>14</v>
      </c>
      <c r="H3114">
        <v>853</v>
      </c>
      <c r="I3114">
        <v>2240000</v>
      </c>
      <c r="J3114">
        <v>2</v>
      </c>
      <c r="K3114">
        <v>75.69</v>
      </c>
      <c r="L3114">
        <v>1201</v>
      </c>
      <c r="M3114" s="1">
        <v>46233</v>
      </c>
    </row>
    <row r="3115" spans="1:13" x14ac:dyDescent="0.2">
      <c r="A3115" t="s">
        <v>138</v>
      </c>
      <c r="B3115" s="1">
        <v>45565</v>
      </c>
      <c r="C3115" s="1">
        <v>45536</v>
      </c>
      <c r="D3115">
        <v>2</v>
      </c>
      <c r="E3115">
        <v>170</v>
      </c>
      <c r="F3115">
        <v>715000</v>
      </c>
      <c r="G3115">
        <v>14</v>
      </c>
      <c r="H3115">
        <v>631.19999999999993</v>
      </c>
      <c r="I3115">
        <v>2500800</v>
      </c>
      <c r="J3115">
        <v>27</v>
      </c>
      <c r="K3115">
        <v>139.07900000000001</v>
      </c>
      <c r="L3115">
        <v>2007868</v>
      </c>
      <c r="M3115" s="1">
        <v>46233</v>
      </c>
    </row>
    <row r="3116" spans="1:13" x14ac:dyDescent="0.2">
      <c r="A3116" t="s">
        <v>138</v>
      </c>
      <c r="B3116" s="1">
        <v>45596</v>
      </c>
      <c r="C3116" s="1">
        <v>45566</v>
      </c>
      <c r="D3116">
        <v>2</v>
      </c>
      <c r="E3116">
        <v>170</v>
      </c>
      <c r="F3116">
        <v>715000</v>
      </c>
      <c r="G3116">
        <v>14</v>
      </c>
      <c r="H3116">
        <v>631.19999999999993</v>
      </c>
      <c r="I3116">
        <v>2500800</v>
      </c>
      <c r="J3116">
        <v>27</v>
      </c>
      <c r="K3116">
        <v>139.07900000000001</v>
      </c>
      <c r="L3116">
        <v>2007868</v>
      </c>
      <c r="M3116" s="1">
        <v>46233</v>
      </c>
    </row>
    <row r="3117" spans="1:13" x14ac:dyDescent="0.2">
      <c r="A3117" t="s">
        <v>112</v>
      </c>
      <c r="B3117" s="1">
        <v>45961</v>
      </c>
      <c r="C3117" s="1">
        <v>45931</v>
      </c>
      <c r="D3117">
        <v>2</v>
      </c>
      <c r="E3117">
        <v>21</v>
      </c>
      <c r="F3117">
        <v>250000</v>
      </c>
      <c r="G3117">
        <v>14</v>
      </c>
      <c r="H3117">
        <v>1606.8000000000002</v>
      </c>
      <c r="I3117">
        <v>4510000</v>
      </c>
      <c r="J3117">
        <v>53</v>
      </c>
      <c r="K3117">
        <v>189.04500000000002</v>
      </c>
      <c r="L3117">
        <v>2867220</v>
      </c>
      <c r="M3117" s="1">
        <v>46233</v>
      </c>
    </row>
    <row r="3118" spans="1:13" x14ac:dyDescent="0.2">
      <c r="A3118" t="s">
        <v>86</v>
      </c>
      <c r="B3118" s="1">
        <v>45230</v>
      </c>
      <c r="C3118" s="1">
        <v>45200</v>
      </c>
      <c r="D3118">
        <v>1</v>
      </c>
      <c r="E3118">
        <v>22.5</v>
      </c>
      <c r="F3118">
        <v>62640</v>
      </c>
      <c r="G3118">
        <v>14</v>
      </c>
      <c r="H3118">
        <v>1397.5</v>
      </c>
      <c r="I3118">
        <v>1028000</v>
      </c>
      <c r="J3118">
        <v>26</v>
      </c>
      <c r="K3118">
        <v>214.12999999999997</v>
      </c>
      <c r="L3118">
        <v>2009696</v>
      </c>
      <c r="M3118" s="1">
        <v>46233</v>
      </c>
    </row>
    <row r="3119" spans="1:13" x14ac:dyDescent="0.2">
      <c r="A3119" t="s">
        <v>86</v>
      </c>
      <c r="B3119" s="1">
        <v>45169</v>
      </c>
      <c r="C3119" s="1">
        <v>45139</v>
      </c>
      <c r="D3119">
        <v>1</v>
      </c>
      <c r="E3119">
        <v>22.5</v>
      </c>
      <c r="F3119">
        <v>62640</v>
      </c>
      <c r="G3119">
        <v>14</v>
      </c>
      <c r="H3119">
        <v>1397.5</v>
      </c>
      <c r="I3119">
        <v>1028000</v>
      </c>
      <c r="J3119">
        <v>26</v>
      </c>
      <c r="K3119">
        <v>214.12999999999997</v>
      </c>
      <c r="L3119">
        <v>2009696</v>
      </c>
      <c r="M3119" s="1">
        <v>46233</v>
      </c>
    </row>
    <row r="3120" spans="1:13" x14ac:dyDescent="0.2">
      <c r="A3120" t="s">
        <v>86</v>
      </c>
      <c r="B3120" s="1">
        <v>45138</v>
      </c>
      <c r="C3120" s="1">
        <v>45108</v>
      </c>
      <c r="D3120">
        <v>1</v>
      </c>
      <c r="E3120">
        <v>22.5</v>
      </c>
      <c r="F3120">
        <v>62640</v>
      </c>
      <c r="G3120">
        <v>14</v>
      </c>
      <c r="H3120">
        <v>1397.5</v>
      </c>
      <c r="I3120">
        <v>1028000</v>
      </c>
      <c r="J3120">
        <v>26</v>
      </c>
      <c r="K3120">
        <v>214.12999999999997</v>
      </c>
      <c r="L3120">
        <v>2009696</v>
      </c>
      <c r="M3120" s="1">
        <v>46233</v>
      </c>
    </row>
    <row r="3121" spans="1:13" x14ac:dyDescent="0.2">
      <c r="A3121" t="s">
        <v>86</v>
      </c>
      <c r="B3121" s="1">
        <v>45107</v>
      </c>
      <c r="C3121" s="1">
        <v>45078</v>
      </c>
      <c r="D3121">
        <v>1</v>
      </c>
      <c r="E3121">
        <v>22.5</v>
      </c>
      <c r="F3121">
        <v>62640</v>
      </c>
      <c r="G3121">
        <v>14</v>
      </c>
      <c r="H3121">
        <v>1397.5</v>
      </c>
      <c r="I3121">
        <v>1028000</v>
      </c>
      <c r="J3121">
        <v>26</v>
      </c>
      <c r="K3121">
        <v>214.12999999999997</v>
      </c>
      <c r="L3121">
        <v>2009696</v>
      </c>
      <c r="M3121" s="1">
        <v>46233</v>
      </c>
    </row>
    <row r="3122" spans="1:13" x14ac:dyDescent="0.2">
      <c r="A3122" t="s">
        <v>86</v>
      </c>
      <c r="B3122" s="1">
        <v>45199</v>
      </c>
      <c r="C3122" s="1">
        <v>45170</v>
      </c>
      <c r="D3122">
        <v>1</v>
      </c>
      <c r="E3122">
        <v>22.5</v>
      </c>
      <c r="F3122">
        <v>62640</v>
      </c>
      <c r="G3122">
        <v>14</v>
      </c>
      <c r="H3122">
        <v>1397.5</v>
      </c>
      <c r="I3122">
        <v>1028000</v>
      </c>
      <c r="J3122">
        <v>26</v>
      </c>
      <c r="K3122">
        <v>214.12999999999997</v>
      </c>
      <c r="L3122">
        <v>2009696</v>
      </c>
      <c r="M3122" s="1">
        <v>46233</v>
      </c>
    </row>
    <row r="3123" spans="1:13" x14ac:dyDescent="0.2">
      <c r="A3123" t="s">
        <v>86</v>
      </c>
      <c r="B3123" s="1">
        <v>45077</v>
      </c>
      <c r="C3123" s="1">
        <v>45047</v>
      </c>
      <c r="D3123">
        <v>1</v>
      </c>
      <c r="E3123">
        <v>22.5</v>
      </c>
      <c r="F3123">
        <v>62640</v>
      </c>
      <c r="G3123">
        <v>14</v>
      </c>
      <c r="H3123">
        <v>1397.5</v>
      </c>
      <c r="I3123">
        <v>1028000</v>
      </c>
      <c r="J3123">
        <v>26</v>
      </c>
      <c r="K3123">
        <v>214.12999999999997</v>
      </c>
      <c r="L3123">
        <v>2009696</v>
      </c>
      <c r="M3123" s="1">
        <v>46233</v>
      </c>
    </row>
    <row r="3124" spans="1:13" x14ac:dyDescent="0.2">
      <c r="A3124" t="s">
        <v>127</v>
      </c>
      <c r="B3124" s="1">
        <v>45930</v>
      </c>
      <c r="C3124" s="1">
        <v>45901</v>
      </c>
      <c r="D3124">
        <v>0</v>
      </c>
      <c r="E3124">
        <v>0</v>
      </c>
      <c r="F3124">
        <v>0</v>
      </c>
      <c r="G3124">
        <v>14</v>
      </c>
      <c r="H3124">
        <v>2275.48</v>
      </c>
      <c r="I3124">
        <v>3595465</v>
      </c>
      <c r="J3124">
        <v>31</v>
      </c>
      <c r="K3124">
        <v>236.90000000000003</v>
      </c>
      <c r="L3124">
        <v>1593993</v>
      </c>
      <c r="M3124" s="1">
        <v>46233</v>
      </c>
    </row>
    <row r="3125" spans="1:13" x14ac:dyDescent="0.2">
      <c r="A3125" t="s">
        <v>127</v>
      </c>
      <c r="B3125" s="1">
        <v>45961</v>
      </c>
      <c r="C3125" s="1">
        <v>45931</v>
      </c>
      <c r="D3125">
        <v>0</v>
      </c>
      <c r="E3125">
        <v>0</v>
      </c>
      <c r="F3125">
        <v>0</v>
      </c>
      <c r="G3125">
        <v>14</v>
      </c>
      <c r="H3125">
        <v>2275.48</v>
      </c>
      <c r="I3125">
        <v>3595465</v>
      </c>
      <c r="J3125">
        <v>31</v>
      </c>
      <c r="K3125">
        <v>236.90000000000003</v>
      </c>
      <c r="L3125">
        <v>1593993</v>
      </c>
      <c r="M3125" s="1">
        <v>46233</v>
      </c>
    </row>
    <row r="3126" spans="1:13" x14ac:dyDescent="0.2">
      <c r="A3126" t="s">
        <v>165</v>
      </c>
      <c r="B3126" s="1">
        <v>45900</v>
      </c>
      <c r="C3126" s="1">
        <v>45870</v>
      </c>
      <c r="D3126">
        <v>10</v>
      </c>
      <c r="E3126">
        <v>788</v>
      </c>
      <c r="F3126">
        <v>1659000</v>
      </c>
      <c r="G3126">
        <v>14</v>
      </c>
      <c r="H3126">
        <v>3408</v>
      </c>
      <c r="I3126">
        <v>3080000</v>
      </c>
      <c r="J3126">
        <v>11</v>
      </c>
      <c r="K3126">
        <v>379.16999999999996</v>
      </c>
      <c r="L3126">
        <v>1733060</v>
      </c>
      <c r="M3126" s="1">
        <v>46233</v>
      </c>
    </row>
    <row r="3127" spans="1:13" x14ac:dyDescent="0.2">
      <c r="A3127" t="s">
        <v>165</v>
      </c>
      <c r="B3127" s="1">
        <v>45930</v>
      </c>
      <c r="C3127" s="1">
        <v>45901</v>
      </c>
      <c r="D3127">
        <v>10</v>
      </c>
      <c r="E3127">
        <v>788</v>
      </c>
      <c r="F3127">
        <v>1659000</v>
      </c>
      <c r="G3127">
        <v>14</v>
      </c>
      <c r="H3127">
        <v>3408</v>
      </c>
      <c r="I3127">
        <v>3080000</v>
      </c>
      <c r="J3127">
        <v>11</v>
      </c>
      <c r="K3127">
        <v>379.16999999999996</v>
      </c>
      <c r="L3127">
        <v>1733060</v>
      </c>
      <c r="M3127" s="1">
        <v>46233</v>
      </c>
    </row>
    <row r="3128" spans="1:13" x14ac:dyDescent="0.2">
      <c r="A3128" t="s">
        <v>165</v>
      </c>
      <c r="B3128" s="1">
        <v>45869</v>
      </c>
      <c r="C3128" s="1">
        <v>45839</v>
      </c>
      <c r="D3128">
        <v>7</v>
      </c>
      <c r="E3128">
        <v>488</v>
      </c>
      <c r="F3128">
        <v>1475000</v>
      </c>
      <c r="G3128">
        <v>14</v>
      </c>
      <c r="H3128">
        <v>3408</v>
      </c>
      <c r="I3128">
        <v>3080000</v>
      </c>
      <c r="J3128">
        <v>11</v>
      </c>
      <c r="K3128">
        <v>379.16999999999996</v>
      </c>
      <c r="L3128">
        <v>1733060</v>
      </c>
      <c r="M3128" s="1">
        <v>46233</v>
      </c>
    </row>
    <row r="3129" spans="1:13" x14ac:dyDescent="0.2">
      <c r="A3129" t="s">
        <v>168</v>
      </c>
      <c r="B3129" s="1">
        <v>45565</v>
      </c>
      <c r="C3129" s="1">
        <v>45536</v>
      </c>
      <c r="D3129">
        <v>5</v>
      </c>
      <c r="E3129">
        <v>386</v>
      </c>
      <c r="F3129">
        <v>2636000</v>
      </c>
      <c r="G3129">
        <v>14</v>
      </c>
      <c r="H3129">
        <v>1840</v>
      </c>
      <c r="I3129">
        <v>0</v>
      </c>
      <c r="J3129">
        <v>27</v>
      </c>
      <c r="K3129">
        <v>473.81</v>
      </c>
      <c r="L3129">
        <v>4336323</v>
      </c>
      <c r="M3129" s="1">
        <v>46233</v>
      </c>
    </row>
    <row r="3130" spans="1:13" x14ac:dyDescent="0.2">
      <c r="A3130" t="s">
        <v>103</v>
      </c>
      <c r="B3130" s="1">
        <v>45473</v>
      </c>
      <c r="C3130" s="1">
        <v>45444</v>
      </c>
      <c r="D3130">
        <v>1</v>
      </c>
      <c r="E3130">
        <v>4</v>
      </c>
      <c r="F3130">
        <v>16000</v>
      </c>
      <c r="G3130">
        <v>14</v>
      </c>
      <c r="H3130">
        <v>669.04</v>
      </c>
      <c r="I3130">
        <v>2949999</v>
      </c>
      <c r="J3130">
        <v>41</v>
      </c>
      <c r="K3130">
        <v>602.70999999999992</v>
      </c>
      <c r="L3130">
        <v>5105939</v>
      </c>
      <c r="M3130" s="1">
        <v>46233</v>
      </c>
    </row>
    <row r="3131" spans="1:13" x14ac:dyDescent="0.2">
      <c r="A3131" t="s">
        <v>103</v>
      </c>
      <c r="B3131" s="1">
        <v>45657</v>
      </c>
      <c r="C3131" s="1">
        <v>45627</v>
      </c>
      <c r="D3131">
        <v>14</v>
      </c>
      <c r="E3131">
        <v>748</v>
      </c>
      <c r="F3131">
        <v>3301000</v>
      </c>
      <c r="G3131">
        <v>14</v>
      </c>
      <c r="H3131">
        <v>666.52</v>
      </c>
      <c r="I3131">
        <v>2449999</v>
      </c>
      <c r="J3131">
        <v>41</v>
      </c>
      <c r="K3131">
        <v>602.70999999999992</v>
      </c>
      <c r="L3131">
        <v>5105939</v>
      </c>
      <c r="M3131" s="1">
        <v>46233</v>
      </c>
    </row>
    <row r="3132" spans="1:13" x14ac:dyDescent="0.2">
      <c r="A3132" t="s">
        <v>103</v>
      </c>
      <c r="B3132" s="1">
        <v>45716</v>
      </c>
      <c r="C3132" s="1">
        <v>45689</v>
      </c>
      <c r="D3132">
        <v>15</v>
      </c>
      <c r="E3132">
        <v>802</v>
      </c>
      <c r="F3132">
        <v>3551000</v>
      </c>
      <c r="G3132">
        <v>14</v>
      </c>
      <c r="H3132">
        <v>658.81999999999994</v>
      </c>
      <c r="I3132">
        <v>2437599</v>
      </c>
      <c r="J3132">
        <v>41</v>
      </c>
      <c r="K3132">
        <v>602.70999999999992</v>
      </c>
      <c r="L3132">
        <v>5105939</v>
      </c>
      <c r="M3132" s="1">
        <v>46233</v>
      </c>
    </row>
    <row r="3133" spans="1:13" x14ac:dyDescent="0.2">
      <c r="A3133" t="s">
        <v>103</v>
      </c>
      <c r="B3133" s="1">
        <v>45688</v>
      </c>
      <c r="C3133" s="1">
        <v>45658</v>
      </c>
      <c r="D3133">
        <v>14</v>
      </c>
      <c r="E3133">
        <v>748</v>
      </c>
      <c r="F3133">
        <v>3301000</v>
      </c>
      <c r="G3133">
        <v>14</v>
      </c>
      <c r="H3133">
        <v>666.52</v>
      </c>
      <c r="I3133">
        <v>2449999</v>
      </c>
      <c r="J3133">
        <v>41</v>
      </c>
      <c r="K3133">
        <v>602.70999999999992</v>
      </c>
      <c r="L3133">
        <v>5105939</v>
      </c>
      <c r="M3133" s="1">
        <v>46233</v>
      </c>
    </row>
    <row r="3134" spans="1:13" x14ac:dyDescent="0.2">
      <c r="A3134" t="s">
        <v>103</v>
      </c>
      <c r="B3134" s="1">
        <v>45443</v>
      </c>
      <c r="C3134" s="1">
        <v>45413</v>
      </c>
      <c r="D3134">
        <v>0</v>
      </c>
      <c r="E3134">
        <v>0</v>
      </c>
      <c r="F3134">
        <v>0</v>
      </c>
      <c r="G3134">
        <v>14</v>
      </c>
      <c r="H3134">
        <v>669.04</v>
      </c>
      <c r="I3134">
        <v>2949999</v>
      </c>
      <c r="J3134">
        <v>41</v>
      </c>
      <c r="K3134">
        <v>602.70999999999992</v>
      </c>
      <c r="L3134">
        <v>5105939</v>
      </c>
      <c r="M3134" s="1">
        <v>46233</v>
      </c>
    </row>
    <row r="3135" spans="1:13" x14ac:dyDescent="0.2">
      <c r="A3135" t="s">
        <v>106</v>
      </c>
      <c r="B3135" s="1">
        <v>45596</v>
      </c>
      <c r="C3135" s="1">
        <v>45566</v>
      </c>
      <c r="D3135">
        <v>4</v>
      </c>
      <c r="E3135">
        <v>187.12</v>
      </c>
      <c r="F3135">
        <v>1000000</v>
      </c>
      <c r="G3135">
        <v>14</v>
      </c>
      <c r="H3135">
        <v>468</v>
      </c>
      <c r="I3135">
        <v>2045000</v>
      </c>
      <c r="J3135">
        <v>18</v>
      </c>
      <c r="K3135">
        <v>607.85</v>
      </c>
      <c r="L3135">
        <v>2513150</v>
      </c>
      <c r="M3135" s="1">
        <v>46233</v>
      </c>
    </row>
    <row r="3136" spans="1:13" x14ac:dyDescent="0.2">
      <c r="A3136" t="s">
        <v>106</v>
      </c>
      <c r="B3136" s="1">
        <v>45535</v>
      </c>
      <c r="C3136" s="1">
        <v>45505</v>
      </c>
      <c r="D3136">
        <v>4</v>
      </c>
      <c r="E3136">
        <v>187.12</v>
      </c>
      <c r="F3136">
        <v>1000000</v>
      </c>
      <c r="G3136">
        <v>14</v>
      </c>
      <c r="H3136">
        <v>468</v>
      </c>
      <c r="I3136">
        <v>2045000</v>
      </c>
      <c r="J3136">
        <v>18</v>
      </c>
      <c r="K3136">
        <v>607.85</v>
      </c>
      <c r="L3136">
        <v>2513150</v>
      </c>
      <c r="M3136" s="1">
        <v>46233</v>
      </c>
    </row>
    <row r="3137" spans="1:13" x14ac:dyDescent="0.2">
      <c r="A3137" t="s">
        <v>106</v>
      </c>
      <c r="B3137" s="1">
        <v>45504</v>
      </c>
      <c r="C3137" s="1">
        <v>45474</v>
      </c>
      <c r="D3137">
        <v>2</v>
      </c>
      <c r="E3137">
        <v>96</v>
      </c>
      <c r="F3137">
        <v>285000</v>
      </c>
      <c r="G3137">
        <v>14</v>
      </c>
      <c r="H3137">
        <v>468</v>
      </c>
      <c r="I3137">
        <v>2045000</v>
      </c>
      <c r="J3137">
        <v>18</v>
      </c>
      <c r="K3137">
        <v>607.85</v>
      </c>
      <c r="L3137">
        <v>2513150</v>
      </c>
      <c r="M3137" s="1">
        <v>46233</v>
      </c>
    </row>
    <row r="3138" spans="1:13" x14ac:dyDescent="0.2">
      <c r="A3138" t="s">
        <v>106</v>
      </c>
      <c r="B3138" s="1">
        <v>45626</v>
      </c>
      <c r="C3138" s="1">
        <v>45597</v>
      </c>
      <c r="D3138">
        <v>4</v>
      </c>
      <c r="E3138">
        <v>187.12</v>
      </c>
      <c r="F3138">
        <v>1000000</v>
      </c>
      <c r="G3138">
        <v>14</v>
      </c>
      <c r="H3138">
        <v>468</v>
      </c>
      <c r="I3138">
        <v>2045000</v>
      </c>
      <c r="J3138">
        <v>18</v>
      </c>
      <c r="K3138">
        <v>607.85</v>
      </c>
      <c r="L3138">
        <v>2513150</v>
      </c>
      <c r="M3138" s="1">
        <v>46233</v>
      </c>
    </row>
    <row r="3139" spans="1:13" x14ac:dyDescent="0.2">
      <c r="A3139" t="s">
        <v>106</v>
      </c>
      <c r="B3139" s="1">
        <v>45565</v>
      </c>
      <c r="C3139" s="1">
        <v>45536</v>
      </c>
      <c r="D3139">
        <v>4</v>
      </c>
      <c r="E3139">
        <v>187.12</v>
      </c>
      <c r="F3139">
        <v>1000000</v>
      </c>
      <c r="G3139">
        <v>14</v>
      </c>
      <c r="H3139">
        <v>468</v>
      </c>
      <c r="I3139">
        <v>2045000</v>
      </c>
      <c r="J3139">
        <v>18</v>
      </c>
      <c r="K3139">
        <v>607.85</v>
      </c>
      <c r="L3139">
        <v>2513150</v>
      </c>
      <c r="M3139" s="1">
        <v>46233</v>
      </c>
    </row>
    <row r="3140" spans="1:13" x14ac:dyDescent="0.2">
      <c r="A3140" t="s">
        <v>151</v>
      </c>
      <c r="B3140" s="1">
        <v>45322</v>
      </c>
      <c r="C3140" s="1">
        <v>45292</v>
      </c>
      <c r="D3140">
        <v>3</v>
      </c>
      <c r="E3140">
        <v>256.14999999999998</v>
      </c>
      <c r="F3140">
        <v>864775</v>
      </c>
      <c r="G3140">
        <v>14</v>
      </c>
      <c r="H3140">
        <v>1267.3800000000001</v>
      </c>
      <c r="I3140">
        <v>3447000</v>
      </c>
      <c r="J3140">
        <v>20</v>
      </c>
      <c r="K3140">
        <v>644.21</v>
      </c>
      <c r="L3140">
        <v>5246330</v>
      </c>
      <c r="M3140" s="1">
        <v>46233</v>
      </c>
    </row>
    <row r="3141" spans="1:13" x14ac:dyDescent="0.2">
      <c r="A3141" t="s">
        <v>151</v>
      </c>
      <c r="B3141" s="1">
        <v>45382</v>
      </c>
      <c r="C3141" s="1">
        <v>45352</v>
      </c>
      <c r="D3141">
        <v>3</v>
      </c>
      <c r="E3141">
        <v>256.14999999999998</v>
      </c>
      <c r="F3141">
        <v>864775</v>
      </c>
      <c r="G3141">
        <v>14</v>
      </c>
      <c r="H3141">
        <v>1267.3800000000001</v>
      </c>
      <c r="I3141">
        <v>3447000</v>
      </c>
      <c r="J3141">
        <v>20</v>
      </c>
      <c r="K3141">
        <v>644.21</v>
      </c>
      <c r="L3141">
        <v>5246330</v>
      </c>
      <c r="M3141" s="1">
        <v>46233</v>
      </c>
    </row>
    <row r="3142" spans="1:13" x14ac:dyDescent="0.2">
      <c r="A3142" t="s">
        <v>151</v>
      </c>
      <c r="B3142" s="1">
        <v>45260</v>
      </c>
      <c r="C3142" s="1">
        <v>45231</v>
      </c>
      <c r="D3142">
        <v>3</v>
      </c>
      <c r="E3142">
        <v>256.14999999999998</v>
      </c>
      <c r="F3142">
        <v>864775</v>
      </c>
      <c r="G3142">
        <v>14</v>
      </c>
      <c r="H3142">
        <v>1267.3800000000001</v>
      </c>
      <c r="I3142">
        <v>3447000</v>
      </c>
      <c r="J3142">
        <v>20</v>
      </c>
      <c r="K3142">
        <v>644.21</v>
      </c>
      <c r="L3142">
        <v>5246330</v>
      </c>
      <c r="M3142" s="1">
        <v>46233</v>
      </c>
    </row>
    <row r="3143" spans="1:13" x14ac:dyDescent="0.2">
      <c r="A3143" t="s">
        <v>151</v>
      </c>
      <c r="B3143" s="1">
        <v>45351</v>
      </c>
      <c r="C3143" s="1">
        <v>45323</v>
      </c>
      <c r="D3143">
        <v>3</v>
      </c>
      <c r="E3143">
        <v>256.14999999999998</v>
      </c>
      <c r="F3143">
        <v>864775</v>
      </c>
      <c r="G3143">
        <v>14</v>
      </c>
      <c r="H3143">
        <v>1267.3800000000001</v>
      </c>
      <c r="I3143">
        <v>3447000</v>
      </c>
      <c r="J3143">
        <v>20</v>
      </c>
      <c r="K3143">
        <v>644.21</v>
      </c>
      <c r="L3143">
        <v>5246330</v>
      </c>
      <c r="M3143" s="1">
        <v>46233</v>
      </c>
    </row>
    <row r="3144" spans="1:13" x14ac:dyDescent="0.2">
      <c r="A3144" t="s">
        <v>151</v>
      </c>
      <c r="B3144" s="1">
        <v>45291</v>
      </c>
      <c r="C3144" s="1">
        <v>45261</v>
      </c>
      <c r="D3144">
        <v>3</v>
      </c>
      <c r="E3144">
        <v>256.14999999999998</v>
      </c>
      <c r="F3144">
        <v>864775</v>
      </c>
      <c r="G3144">
        <v>14</v>
      </c>
      <c r="H3144">
        <v>1267.3800000000001</v>
      </c>
      <c r="I3144">
        <v>3447000</v>
      </c>
      <c r="J3144">
        <v>20</v>
      </c>
      <c r="K3144">
        <v>644.21</v>
      </c>
      <c r="L3144">
        <v>5246330</v>
      </c>
      <c r="M3144" s="1">
        <v>46233</v>
      </c>
    </row>
    <row r="3145" spans="1:13" x14ac:dyDescent="0.2">
      <c r="A3145" t="s">
        <v>151</v>
      </c>
      <c r="B3145" s="1">
        <v>45504</v>
      </c>
      <c r="C3145" s="1">
        <v>45474</v>
      </c>
      <c r="D3145">
        <v>2</v>
      </c>
      <c r="E3145">
        <v>179.45</v>
      </c>
      <c r="F3145">
        <v>579325</v>
      </c>
      <c r="G3145">
        <v>14</v>
      </c>
      <c r="H3145">
        <v>1267.3800000000001</v>
      </c>
      <c r="I3145">
        <v>3447000</v>
      </c>
      <c r="J3145">
        <v>21</v>
      </c>
      <c r="K3145">
        <v>720.91000000000008</v>
      </c>
      <c r="L3145">
        <v>5531780</v>
      </c>
      <c r="M3145" s="1">
        <v>46233</v>
      </c>
    </row>
    <row r="3146" spans="1:13" x14ac:dyDescent="0.2">
      <c r="A3146" t="s">
        <v>151</v>
      </c>
      <c r="B3146" s="1">
        <v>45473</v>
      </c>
      <c r="C3146" s="1">
        <v>45444</v>
      </c>
      <c r="D3146">
        <v>2</v>
      </c>
      <c r="E3146">
        <v>179.45</v>
      </c>
      <c r="F3146">
        <v>579325</v>
      </c>
      <c r="G3146">
        <v>14</v>
      </c>
      <c r="H3146">
        <v>1267.3800000000001</v>
      </c>
      <c r="I3146">
        <v>3447000</v>
      </c>
      <c r="J3146">
        <v>21</v>
      </c>
      <c r="K3146">
        <v>720.91000000000008</v>
      </c>
      <c r="L3146">
        <v>5531780</v>
      </c>
      <c r="M3146" s="1">
        <v>46233</v>
      </c>
    </row>
    <row r="3147" spans="1:13" x14ac:dyDescent="0.2">
      <c r="A3147" t="s">
        <v>151</v>
      </c>
      <c r="B3147" s="1">
        <v>45412</v>
      </c>
      <c r="C3147" s="1">
        <v>45383</v>
      </c>
      <c r="D3147">
        <v>2</v>
      </c>
      <c r="E3147">
        <v>179.45</v>
      </c>
      <c r="F3147">
        <v>579325</v>
      </c>
      <c r="G3147">
        <v>14</v>
      </c>
      <c r="H3147">
        <v>1267.3800000000001</v>
      </c>
      <c r="I3147">
        <v>3447000</v>
      </c>
      <c r="J3147">
        <v>21</v>
      </c>
      <c r="K3147">
        <v>720.91000000000008</v>
      </c>
      <c r="L3147">
        <v>5531780</v>
      </c>
      <c r="M3147" s="1">
        <v>46233</v>
      </c>
    </row>
    <row r="3148" spans="1:13" x14ac:dyDescent="0.2">
      <c r="A3148" t="s">
        <v>151</v>
      </c>
      <c r="B3148" s="1">
        <v>45443</v>
      </c>
      <c r="C3148" s="1">
        <v>45413</v>
      </c>
      <c r="D3148">
        <v>2</v>
      </c>
      <c r="E3148">
        <v>179.45</v>
      </c>
      <c r="F3148">
        <v>579325</v>
      </c>
      <c r="G3148">
        <v>14</v>
      </c>
      <c r="H3148">
        <v>1267.3800000000001</v>
      </c>
      <c r="I3148">
        <v>3447000</v>
      </c>
      <c r="J3148">
        <v>21</v>
      </c>
      <c r="K3148">
        <v>720.91000000000008</v>
      </c>
      <c r="L3148">
        <v>5531780</v>
      </c>
      <c r="M3148" s="1">
        <v>46233</v>
      </c>
    </row>
    <row r="3149" spans="1:13" x14ac:dyDescent="0.2">
      <c r="A3149" t="s">
        <v>41</v>
      </c>
      <c r="B3149" s="1">
        <v>44834</v>
      </c>
      <c r="C3149" s="1">
        <v>44805</v>
      </c>
      <c r="D3149">
        <v>11</v>
      </c>
      <c r="E3149">
        <v>454</v>
      </c>
      <c r="F3149">
        <v>3445403</v>
      </c>
      <c r="G3149">
        <v>14</v>
      </c>
      <c r="H3149">
        <v>595.65</v>
      </c>
      <c r="I3149">
        <v>3101000</v>
      </c>
      <c r="J3149">
        <v>42</v>
      </c>
      <c r="K3149">
        <v>839.6400000000001</v>
      </c>
      <c r="L3149">
        <v>6894316</v>
      </c>
      <c r="M3149" s="1">
        <v>46233</v>
      </c>
    </row>
    <row r="3150" spans="1:13" x14ac:dyDescent="0.2">
      <c r="A3150" t="s">
        <v>39</v>
      </c>
      <c r="B3150" s="1">
        <v>45443</v>
      </c>
      <c r="C3150" s="1">
        <v>45413</v>
      </c>
      <c r="D3150">
        <v>10</v>
      </c>
      <c r="E3150">
        <v>474</v>
      </c>
      <c r="F3150">
        <v>3545583</v>
      </c>
      <c r="G3150">
        <v>14</v>
      </c>
      <c r="H3150">
        <v>848.17000000000007</v>
      </c>
      <c r="I3150">
        <v>3562024</v>
      </c>
      <c r="J3150">
        <v>156</v>
      </c>
      <c r="K3150">
        <v>1380.9850000000001</v>
      </c>
      <c r="L3150">
        <v>13165339</v>
      </c>
      <c r="M3150" s="1">
        <v>46233</v>
      </c>
    </row>
    <row r="3151" spans="1:13" x14ac:dyDescent="0.2">
      <c r="A3151" t="s">
        <v>39</v>
      </c>
      <c r="B3151" s="1">
        <v>45473</v>
      </c>
      <c r="C3151" s="1">
        <v>45444</v>
      </c>
      <c r="D3151">
        <v>10</v>
      </c>
      <c r="E3151">
        <v>474</v>
      </c>
      <c r="F3151">
        <v>3545583</v>
      </c>
      <c r="G3151">
        <v>14</v>
      </c>
      <c r="H3151">
        <v>848.17000000000007</v>
      </c>
      <c r="I3151">
        <v>3562024</v>
      </c>
      <c r="J3151">
        <v>156</v>
      </c>
      <c r="K3151">
        <v>1380.9850000000001</v>
      </c>
      <c r="L3151">
        <v>13165339</v>
      </c>
      <c r="M3151" s="1">
        <v>46233</v>
      </c>
    </row>
    <row r="3152" spans="1:13" x14ac:dyDescent="0.2">
      <c r="A3152" t="s">
        <v>39</v>
      </c>
      <c r="B3152" s="1">
        <v>45291</v>
      </c>
      <c r="C3152" s="1">
        <v>45261</v>
      </c>
      <c r="D3152">
        <v>8</v>
      </c>
      <c r="E3152">
        <v>414</v>
      </c>
      <c r="F3152">
        <v>2895583</v>
      </c>
      <c r="G3152">
        <v>14</v>
      </c>
      <c r="H3152">
        <v>848.17000000000007</v>
      </c>
      <c r="I3152">
        <v>3562024</v>
      </c>
      <c r="J3152">
        <v>156</v>
      </c>
      <c r="K3152">
        <v>1380.9850000000001</v>
      </c>
      <c r="L3152">
        <v>13165339</v>
      </c>
      <c r="M3152" s="1">
        <v>46233</v>
      </c>
    </row>
    <row r="3153" spans="1:13" x14ac:dyDescent="0.2">
      <c r="A3153" t="s">
        <v>39</v>
      </c>
      <c r="B3153" s="1">
        <v>45351</v>
      </c>
      <c r="C3153" s="1">
        <v>45323</v>
      </c>
      <c r="D3153">
        <v>8</v>
      </c>
      <c r="E3153">
        <v>414</v>
      </c>
      <c r="F3153">
        <v>2895583</v>
      </c>
      <c r="G3153">
        <v>14</v>
      </c>
      <c r="H3153">
        <v>848.17000000000007</v>
      </c>
      <c r="I3153">
        <v>3562024</v>
      </c>
      <c r="J3153">
        <v>156</v>
      </c>
      <c r="K3153">
        <v>1380.9850000000001</v>
      </c>
      <c r="L3153">
        <v>13165339</v>
      </c>
      <c r="M3153" s="1">
        <v>46233</v>
      </c>
    </row>
    <row r="3154" spans="1:13" x14ac:dyDescent="0.2">
      <c r="A3154" t="s">
        <v>39</v>
      </c>
      <c r="B3154" s="1">
        <v>45322</v>
      </c>
      <c r="C3154" s="1">
        <v>45292</v>
      </c>
      <c r="D3154">
        <v>8</v>
      </c>
      <c r="E3154">
        <v>414</v>
      </c>
      <c r="F3154">
        <v>2895583</v>
      </c>
      <c r="G3154">
        <v>14</v>
      </c>
      <c r="H3154">
        <v>848.17000000000007</v>
      </c>
      <c r="I3154">
        <v>3562024</v>
      </c>
      <c r="J3154">
        <v>156</v>
      </c>
      <c r="K3154">
        <v>1380.9850000000001</v>
      </c>
      <c r="L3154">
        <v>13165339</v>
      </c>
      <c r="M3154" s="1">
        <v>46233</v>
      </c>
    </row>
    <row r="3155" spans="1:13" x14ac:dyDescent="0.2">
      <c r="A3155" t="s">
        <v>39</v>
      </c>
      <c r="B3155" s="1">
        <v>45535</v>
      </c>
      <c r="C3155" s="1">
        <v>45505</v>
      </c>
      <c r="D3155">
        <v>9</v>
      </c>
      <c r="E3155">
        <v>465</v>
      </c>
      <c r="F3155">
        <v>3424583</v>
      </c>
      <c r="G3155">
        <v>14</v>
      </c>
      <c r="H3155">
        <v>848.17000000000007</v>
      </c>
      <c r="I3155">
        <v>3562024</v>
      </c>
      <c r="J3155">
        <v>157</v>
      </c>
      <c r="K3155">
        <v>1389.9850000000001</v>
      </c>
      <c r="L3155">
        <v>13286339</v>
      </c>
      <c r="M3155" s="1">
        <v>46233</v>
      </c>
    </row>
    <row r="3156" spans="1:13" x14ac:dyDescent="0.2">
      <c r="A3156" t="s">
        <v>39</v>
      </c>
      <c r="B3156" s="1">
        <v>45504</v>
      </c>
      <c r="C3156" s="1">
        <v>45474</v>
      </c>
      <c r="D3156">
        <v>9</v>
      </c>
      <c r="E3156">
        <v>465</v>
      </c>
      <c r="F3156">
        <v>3424583</v>
      </c>
      <c r="G3156">
        <v>14</v>
      </c>
      <c r="H3156">
        <v>848.17000000000007</v>
      </c>
      <c r="I3156">
        <v>3562024</v>
      </c>
      <c r="J3156">
        <v>157</v>
      </c>
      <c r="K3156">
        <v>1389.9850000000001</v>
      </c>
      <c r="L3156">
        <v>13286339</v>
      </c>
      <c r="M3156" s="1">
        <v>46233</v>
      </c>
    </row>
    <row r="3157" spans="1:13" x14ac:dyDescent="0.2">
      <c r="A3157" t="s">
        <v>39</v>
      </c>
      <c r="B3157" s="1">
        <v>45565</v>
      </c>
      <c r="C3157" s="1">
        <v>45536</v>
      </c>
      <c r="D3157">
        <v>8</v>
      </c>
      <c r="E3157">
        <v>375</v>
      </c>
      <c r="F3157">
        <v>2864583</v>
      </c>
      <c r="G3157">
        <v>14</v>
      </c>
      <c r="H3157">
        <v>848.17000000000007</v>
      </c>
      <c r="I3157">
        <v>3562024</v>
      </c>
      <c r="J3157">
        <v>158</v>
      </c>
      <c r="K3157">
        <v>1479.9850000000001</v>
      </c>
      <c r="L3157">
        <v>13846339</v>
      </c>
      <c r="M3157" s="1">
        <v>46233</v>
      </c>
    </row>
    <row r="3158" spans="1:13" x14ac:dyDescent="0.2">
      <c r="A3158" t="s">
        <v>106</v>
      </c>
      <c r="B3158" s="1">
        <v>46234</v>
      </c>
      <c r="C3158" s="1">
        <v>46204</v>
      </c>
      <c r="D3158">
        <v>11</v>
      </c>
      <c r="E3158">
        <v>540.32000000000005</v>
      </c>
      <c r="F3158">
        <v>2345000</v>
      </c>
      <c r="G3158">
        <v>15</v>
      </c>
      <c r="H3158">
        <v>540</v>
      </c>
      <c r="I3158">
        <v>2800000</v>
      </c>
      <c r="M3158" s="1">
        <v>46233</v>
      </c>
    </row>
    <row r="3159" spans="1:13" x14ac:dyDescent="0.2">
      <c r="A3159" t="s">
        <v>152</v>
      </c>
      <c r="B3159" s="1">
        <v>46053</v>
      </c>
      <c r="C3159" s="1">
        <v>46023</v>
      </c>
      <c r="D3159">
        <v>13</v>
      </c>
      <c r="E3159">
        <v>2800</v>
      </c>
      <c r="F3159">
        <v>4905000</v>
      </c>
      <c r="G3159">
        <v>15</v>
      </c>
      <c r="H3159">
        <v>3432.7299999999996</v>
      </c>
      <c r="I3159">
        <v>2800000</v>
      </c>
      <c r="J3159">
        <v>7</v>
      </c>
      <c r="K3159">
        <v>17.649999999999999</v>
      </c>
      <c r="L3159">
        <v>203262</v>
      </c>
      <c r="M3159" s="1">
        <v>46233</v>
      </c>
    </row>
    <row r="3160" spans="1:13" x14ac:dyDescent="0.2">
      <c r="A3160" t="s">
        <v>152</v>
      </c>
      <c r="B3160" s="1">
        <v>46022</v>
      </c>
      <c r="C3160" s="1">
        <v>45992</v>
      </c>
      <c r="D3160">
        <v>11</v>
      </c>
      <c r="E3160">
        <v>2370</v>
      </c>
      <c r="F3160">
        <v>4905000</v>
      </c>
      <c r="G3160">
        <v>15</v>
      </c>
      <c r="H3160">
        <v>3432.7299999999996</v>
      </c>
      <c r="I3160">
        <v>2800000</v>
      </c>
      <c r="J3160">
        <v>7</v>
      </c>
      <c r="K3160">
        <v>17.649999999999999</v>
      </c>
      <c r="L3160">
        <v>203262</v>
      </c>
      <c r="M3160" s="1">
        <v>46233</v>
      </c>
    </row>
    <row r="3161" spans="1:13" x14ac:dyDescent="0.2">
      <c r="A3161" t="s">
        <v>100</v>
      </c>
      <c r="B3161" s="1">
        <v>45596</v>
      </c>
      <c r="C3161" s="1">
        <v>45566</v>
      </c>
      <c r="D3161">
        <v>0</v>
      </c>
      <c r="E3161">
        <v>0</v>
      </c>
      <c r="F3161">
        <v>0</v>
      </c>
      <c r="G3161">
        <v>15</v>
      </c>
      <c r="H3161">
        <v>902</v>
      </c>
      <c r="I3161">
        <v>3728966</v>
      </c>
      <c r="J3161">
        <v>7</v>
      </c>
      <c r="K3161">
        <v>22.05</v>
      </c>
      <c r="L3161">
        <v>287446</v>
      </c>
      <c r="M3161" s="1">
        <v>46233</v>
      </c>
    </row>
    <row r="3162" spans="1:13" x14ac:dyDescent="0.2">
      <c r="A3162" t="s">
        <v>100</v>
      </c>
      <c r="B3162" s="1">
        <v>45626</v>
      </c>
      <c r="C3162" s="1">
        <v>45597</v>
      </c>
      <c r="D3162">
        <v>0</v>
      </c>
      <c r="E3162">
        <v>0</v>
      </c>
      <c r="F3162">
        <v>0</v>
      </c>
      <c r="G3162">
        <v>15</v>
      </c>
      <c r="H3162">
        <v>902</v>
      </c>
      <c r="I3162">
        <v>3728966</v>
      </c>
      <c r="J3162">
        <v>7</v>
      </c>
      <c r="K3162">
        <v>22.05</v>
      </c>
      <c r="L3162">
        <v>287446</v>
      </c>
      <c r="M3162" s="1">
        <v>46233</v>
      </c>
    </row>
    <row r="3163" spans="1:13" x14ac:dyDescent="0.2">
      <c r="A3163" t="s">
        <v>100</v>
      </c>
      <c r="B3163" s="1">
        <v>45473</v>
      </c>
      <c r="C3163" s="1">
        <v>45444</v>
      </c>
      <c r="D3163">
        <v>0</v>
      </c>
      <c r="E3163">
        <v>0</v>
      </c>
      <c r="F3163">
        <v>0</v>
      </c>
      <c r="G3163">
        <v>15</v>
      </c>
      <c r="H3163">
        <v>902</v>
      </c>
      <c r="I3163">
        <v>3728966</v>
      </c>
      <c r="J3163">
        <v>7</v>
      </c>
      <c r="K3163">
        <v>22.05</v>
      </c>
      <c r="L3163">
        <v>287446</v>
      </c>
      <c r="M3163" s="1">
        <v>46233</v>
      </c>
    </row>
    <row r="3164" spans="1:13" x14ac:dyDescent="0.2">
      <c r="A3164" t="s">
        <v>100</v>
      </c>
      <c r="B3164" s="1">
        <v>45443</v>
      </c>
      <c r="C3164" s="1">
        <v>45413</v>
      </c>
      <c r="D3164">
        <v>0</v>
      </c>
      <c r="E3164">
        <v>0</v>
      </c>
      <c r="F3164">
        <v>0</v>
      </c>
      <c r="G3164">
        <v>15</v>
      </c>
      <c r="H3164">
        <v>902</v>
      </c>
      <c r="I3164">
        <v>3728966</v>
      </c>
      <c r="J3164">
        <v>7</v>
      </c>
      <c r="K3164">
        <v>22.05</v>
      </c>
      <c r="L3164">
        <v>287446</v>
      </c>
      <c r="M3164" s="1">
        <v>46233</v>
      </c>
    </row>
    <row r="3165" spans="1:13" x14ac:dyDescent="0.2">
      <c r="A3165" t="s">
        <v>100</v>
      </c>
      <c r="B3165" s="1">
        <v>45565</v>
      </c>
      <c r="C3165" s="1">
        <v>45536</v>
      </c>
      <c r="D3165">
        <v>0</v>
      </c>
      <c r="E3165">
        <v>0</v>
      </c>
      <c r="F3165">
        <v>0</v>
      </c>
      <c r="G3165">
        <v>15</v>
      </c>
      <c r="H3165">
        <v>902</v>
      </c>
      <c r="I3165">
        <v>3728966</v>
      </c>
      <c r="J3165">
        <v>7</v>
      </c>
      <c r="K3165">
        <v>22.05</v>
      </c>
      <c r="L3165">
        <v>287446</v>
      </c>
      <c r="M3165" s="1">
        <v>46233</v>
      </c>
    </row>
    <row r="3166" spans="1:13" x14ac:dyDescent="0.2">
      <c r="A3166" t="s">
        <v>100</v>
      </c>
      <c r="B3166" s="1">
        <v>45504</v>
      </c>
      <c r="C3166" s="1">
        <v>45474</v>
      </c>
      <c r="D3166">
        <v>0</v>
      </c>
      <c r="E3166">
        <v>0</v>
      </c>
      <c r="F3166">
        <v>0</v>
      </c>
      <c r="G3166">
        <v>15</v>
      </c>
      <c r="H3166">
        <v>902</v>
      </c>
      <c r="I3166">
        <v>3728966</v>
      </c>
      <c r="J3166">
        <v>7</v>
      </c>
      <c r="K3166">
        <v>22.05</v>
      </c>
      <c r="L3166">
        <v>287446</v>
      </c>
      <c r="M3166" s="1">
        <v>46233</v>
      </c>
    </row>
    <row r="3167" spans="1:13" x14ac:dyDescent="0.2">
      <c r="A3167" t="s">
        <v>100</v>
      </c>
      <c r="B3167" s="1">
        <v>45535</v>
      </c>
      <c r="C3167" s="1">
        <v>45505</v>
      </c>
      <c r="D3167">
        <v>0</v>
      </c>
      <c r="E3167">
        <v>0</v>
      </c>
      <c r="F3167">
        <v>0</v>
      </c>
      <c r="G3167">
        <v>15</v>
      </c>
      <c r="H3167">
        <v>902</v>
      </c>
      <c r="I3167">
        <v>3728966</v>
      </c>
      <c r="J3167">
        <v>7</v>
      </c>
      <c r="K3167">
        <v>22.05</v>
      </c>
      <c r="L3167">
        <v>287446</v>
      </c>
      <c r="M3167" s="1">
        <v>46233</v>
      </c>
    </row>
    <row r="3168" spans="1:13" x14ac:dyDescent="0.2">
      <c r="A3168" t="s">
        <v>138</v>
      </c>
      <c r="B3168" s="1">
        <v>45626</v>
      </c>
      <c r="C3168" s="1">
        <v>45597</v>
      </c>
      <c r="D3168">
        <v>2</v>
      </c>
      <c r="E3168">
        <v>170</v>
      </c>
      <c r="F3168">
        <v>715000</v>
      </c>
      <c r="G3168">
        <v>15</v>
      </c>
      <c r="H3168">
        <v>684.62999999999988</v>
      </c>
      <c r="I3168">
        <v>2500800</v>
      </c>
      <c r="J3168">
        <v>27</v>
      </c>
      <c r="K3168">
        <v>139.07900000000001</v>
      </c>
      <c r="L3168">
        <v>2007868</v>
      </c>
      <c r="M3168" s="1">
        <v>46233</v>
      </c>
    </row>
    <row r="3169" spans="1:13" x14ac:dyDescent="0.2">
      <c r="A3169" t="s">
        <v>112</v>
      </c>
      <c r="B3169" s="1">
        <v>45991</v>
      </c>
      <c r="C3169" s="1">
        <v>45962</v>
      </c>
      <c r="D3169">
        <v>2</v>
      </c>
      <c r="E3169">
        <v>21</v>
      </c>
      <c r="F3169">
        <v>250000</v>
      </c>
      <c r="G3169">
        <v>15</v>
      </c>
      <c r="H3169">
        <v>1606.8000000000002</v>
      </c>
      <c r="I3169">
        <v>4510000</v>
      </c>
      <c r="J3169">
        <v>53</v>
      </c>
      <c r="K3169">
        <v>189.04500000000002</v>
      </c>
      <c r="L3169">
        <v>2867220</v>
      </c>
      <c r="M3169" s="1">
        <v>46233</v>
      </c>
    </row>
    <row r="3170" spans="1:13" x14ac:dyDescent="0.2">
      <c r="A3170" t="s">
        <v>86</v>
      </c>
      <c r="B3170" s="1">
        <v>45322</v>
      </c>
      <c r="C3170" s="1">
        <v>45292</v>
      </c>
      <c r="D3170">
        <v>1</v>
      </c>
      <c r="E3170">
        <v>22.5</v>
      </c>
      <c r="F3170">
        <v>62640</v>
      </c>
      <c r="G3170">
        <v>15</v>
      </c>
      <c r="H3170">
        <v>1447.5</v>
      </c>
      <c r="I3170">
        <v>1651200</v>
      </c>
      <c r="J3170">
        <v>26</v>
      </c>
      <c r="K3170">
        <v>214.12999999999997</v>
      </c>
      <c r="L3170">
        <v>2009696</v>
      </c>
      <c r="M3170" s="1">
        <v>46233</v>
      </c>
    </row>
    <row r="3171" spans="1:13" x14ac:dyDescent="0.2">
      <c r="A3171" t="s">
        <v>86</v>
      </c>
      <c r="B3171" s="1">
        <v>45260</v>
      </c>
      <c r="C3171" s="1">
        <v>45231</v>
      </c>
      <c r="D3171">
        <v>1</v>
      </c>
      <c r="E3171">
        <v>22.5</v>
      </c>
      <c r="F3171">
        <v>62640</v>
      </c>
      <c r="G3171">
        <v>15</v>
      </c>
      <c r="H3171">
        <v>1447.5</v>
      </c>
      <c r="I3171">
        <v>1651200</v>
      </c>
      <c r="J3171">
        <v>26</v>
      </c>
      <c r="K3171">
        <v>214.12999999999997</v>
      </c>
      <c r="L3171">
        <v>2009696</v>
      </c>
      <c r="M3171" s="1">
        <v>46233</v>
      </c>
    </row>
    <row r="3172" spans="1:13" x14ac:dyDescent="0.2">
      <c r="A3172" t="s">
        <v>86</v>
      </c>
      <c r="B3172" s="1">
        <v>45351</v>
      </c>
      <c r="C3172" s="1">
        <v>45323</v>
      </c>
      <c r="D3172">
        <v>1</v>
      </c>
      <c r="E3172">
        <v>22.5</v>
      </c>
      <c r="F3172">
        <v>62640</v>
      </c>
      <c r="G3172">
        <v>15</v>
      </c>
      <c r="H3172">
        <v>1447.5</v>
      </c>
      <c r="I3172">
        <v>1651200</v>
      </c>
      <c r="J3172">
        <v>26</v>
      </c>
      <c r="K3172">
        <v>214.12999999999997</v>
      </c>
      <c r="L3172">
        <v>2009696</v>
      </c>
      <c r="M3172" s="1">
        <v>46233</v>
      </c>
    </row>
    <row r="3173" spans="1:13" x14ac:dyDescent="0.2">
      <c r="A3173" t="s">
        <v>86</v>
      </c>
      <c r="B3173" s="1">
        <v>45382</v>
      </c>
      <c r="C3173" s="1">
        <v>45352</v>
      </c>
      <c r="D3173">
        <v>1</v>
      </c>
      <c r="E3173">
        <v>22.5</v>
      </c>
      <c r="F3173">
        <v>62640</v>
      </c>
      <c r="G3173">
        <v>15</v>
      </c>
      <c r="H3173">
        <v>1447.5</v>
      </c>
      <c r="I3173">
        <v>1651200</v>
      </c>
      <c r="J3173">
        <v>26</v>
      </c>
      <c r="K3173">
        <v>214.12999999999997</v>
      </c>
      <c r="L3173">
        <v>2009696</v>
      </c>
      <c r="M3173" s="1">
        <v>46233</v>
      </c>
    </row>
    <row r="3174" spans="1:13" x14ac:dyDescent="0.2">
      <c r="A3174" t="s">
        <v>86</v>
      </c>
      <c r="B3174" s="1">
        <v>45291</v>
      </c>
      <c r="C3174" s="1">
        <v>45261</v>
      </c>
      <c r="D3174">
        <v>1</v>
      </c>
      <c r="E3174">
        <v>22.5</v>
      </c>
      <c r="F3174">
        <v>62640</v>
      </c>
      <c r="G3174">
        <v>15</v>
      </c>
      <c r="H3174">
        <v>1447.5</v>
      </c>
      <c r="I3174">
        <v>1651200</v>
      </c>
      <c r="J3174">
        <v>26</v>
      </c>
      <c r="K3174">
        <v>214.12999999999997</v>
      </c>
      <c r="L3174">
        <v>2009696</v>
      </c>
      <c r="M3174" s="1">
        <v>46233</v>
      </c>
    </row>
    <row r="3175" spans="1:13" x14ac:dyDescent="0.2">
      <c r="A3175" t="s">
        <v>168</v>
      </c>
      <c r="B3175" s="1">
        <v>45322</v>
      </c>
      <c r="C3175" s="1">
        <v>45292</v>
      </c>
      <c r="D3175">
        <v>2</v>
      </c>
      <c r="E3175">
        <v>144</v>
      </c>
      <c r="F3175">
        <v>318000</v>
      </c>
      <c r="G3175">
        <v>15</v>
      </c>
      <c r="H3175">
        <v>1990</v>
      </c>
      <c r="I3175">
        <v>2000000</v>
      </c>
      <c r="J3175">
        <v>26</v>
      </c>
      <c r="K3175">
        <v>461.81</v>
      </c>
      <c r="L3175">
        <v>4136323</v>
      </c>
      <c r="M3175" s="1">
        <v>46233</v>
      </c>
    </row>
    <row r="3176" spans="1:13" x14ac:dyDescent="0.2">
      <c r="A3176" t="s">
        <v>168</v>
      </c>
      <c r="B3176" s="1">
        <v>45351</v>
      </c>
      <c r="C3176" s="1">
        <v>45323</v>
      </c>
      <c r="D3176">
        <v>2</v>
      </c>
      <c r="E3176">
        <v>144</v>
      </c>
      <c r="F3176">
        <v>318000</v>
      </c>
      <c r="G3176">
        <v>15</v>
      </c>
      <c r="H3176">
        <v>1990</v>
      </c>
      <c r="I3176">
        <v>2000000</v>
      </c>
      <c r="J3176">
        <v>26</v>
      </c>
      <c r="K3176">
        <v>461.81</v>
      </c>
      <c r="L3176">
        <v>4136323</v>
      </c>
      <c r="M3176" s="1">
        <v>46233</v>
      </c>
    </row>
    <row r="3177" spans="1:13" x14ac:dyDescent="0.2">
      <c r="A3177" t="s">
        <v>168</v>
      </c>
      <c r="B3177" s="1">
        <v>45382</v>
      </c>
      <c r="C3177" s="1">
        <v>45352</v>
      </c>
      <c r="D3177">
        <v>2</v>
      </c>
      <c r="E3177">
        <v>144</v>
      </c>
      <c r="F3177">
        <v>318000</v>
      </c>
      <c r="G3177">
        <v>15</v>
      </c>
      <c r="H3177">
        <v>1990</v>
      </c>
      <c r="I3177">
        <v>2000000</v>
      </c>
      <c r="J3177">
        <v>27</v>
      </c>
      <c r="K3177">
        <v>473.81</v>
      </c>
      <c r="L3177">
        <v>4336323</v>
      </c>
      <c r="M3177" s="1">
        <v>46233</v>
      </c>
    </row>
    <row r="3178" spans="1:13" x14ac:dyDescent="0.2">
      <c r="A3178" t="s">
        <v>151</v>
      </c>
      <c r="B3178" s="1">
        <v>45169</v>
      </c>
      <c r="C3178" s="1">
        <v>45139</v>
      </c>
      <c r="D3178">
        <v>4</v>
      </c>
      <c r="E3178">
        <v>293.14999999999998</v>
      </c>
      <c r="F3178">
        <v>1319275</v>
      </c>
      <c r="G3178">
        <v>15</v>
      </c>
      <c r="H3178">
        <v>1363.38</v>
      </c>
      <c r="I3178">
        <v>3732000</v>
      </c>
      <c r="J3178">
        <v>18</v>
      </c>
      <c r="K3178">
        <v>511.21000000000004</v>
      </c>
      <c r="L3178">
        <v>4506830</v>
      </c>
      <c r="M3178" s="1">
        <v>46233</v>
      </c>
    </row>
    <row r="3179" spans="1:13" x14ac:dyDescent="0.2">
      <c r="A3179" t="s">
        <v>151</v>
      </c>
      <c r="B3179" s="1">
        <v>45199</v>
      </c>
      <c r="C3179" s="1">
        <v>45170</v>
      </c>
      <c r="D3179">
        <v>4</v>
      </c>
      <c r="E3179">
        <v>293.14999999999998</v>
      </c>
      <c r="F3179">
        <v>1319275</v>
      </c>
      <c r="G3179">
        <v>15</v>
      </c>
      <c r="H3179">
        <v>1363.38</v>
      </c>
      <c r="I3179">
        <v>3732000</v>
      </c>
      <c r="J3179">
        <v>18</v>
      </c>
      <c r="K3179">
        <v>511.21000000000004</v>
      </c>
      <c r="L3179">
        <v>4506830</v>
      </c>
      <c r="M3179" s="1">
        <v>46233</v>
      </c>
    </row>
    <row r="3180" spans="1:13" x14ac:dyDescent="0.2">
      <c r="A3180" t="s">
        <v>151</v>
      </c>
      <c r="B3180" s="1">
        <v>45230</v>
      </c>
      <c r="C3180" s="1">
        <v>45200</v>
      </c>
      <c r="D3180">
        <v>3</v>
      </c>
      <c r="E3180">
        <v>205.15</v>
      </c>
      <c r="F3180">
        <v>1029775</v>
      </c>
      <c r="G3180">
        <v>15</v>
      </c>
      <c r="H3180">
        <v>1363.38</v>
      </c>
      <c r="I3180">
        <v>3732000</v>
      </c>
      <c r="J3180">
        <v>19</v>
      </c>
      <c r="K3180">
        <v>599.21</v>
      </c>
      <c r="L3180">
        <v>4796330</v>
      </c>
      <c r="M3180" s="1">
        <v>46233</v>
      </c>
    </row>
    <row r="3181" spans="1:13" x14ac:dyDescent="0.2">
      <c r="A3181" t="s">
        <v>103</v>
      </c>
      <c r="B3181" s="1">
        <v>45626</v>
      </c>
      <c r="C3181" s="1">
        <v>45597</v>
      </c>
      <c r="D3181">
        <v>13</v>
      </c>
      <c r="E3181">
        <v>694</v>
      </c>
      <c r="F3181">
        <v>3051000</v>
      </c>
      <c r="G3181">
        <v>15</v>
      </c>
      <c r="H3181">
        <v>720.52</v>
      </c>
      <c r="I3181">
        <v>2699999</v>
      </c>
      <c r="J3181">
        <v>41</v>
      </c>
      <c r="K3181">
        <v>602.70999999999992</v>
      </c>
      <c r="L3181">
        <v>5105939</v>
      </c>
      <c r="M3181" s="1">
        <v>46233</v>
      </c>
    </row>
    <row r="3182" spans="1:13" x14ac:dyDescent="0.2">
      <c r="A3182" t="s">
        <v>103</v>
      </c>
      <c r="B3182" s="1">
        <v>45565</v>
      </c>
      <c r="C3182" s="1">
        <v>45536</v>
      </c>
      <c r="D3182">
        <v>6</v>
      </c>
      <c r="E3182">
        <v>274</v>
      </c>
      <c r="F3182">
        <v>1266000</v>
      </c>
      <c r="G3182">
        <v>15</v>
      </c>
      <c r="H3182">
        <v>753.04</v>
      </c>
      <c r="I3182">
        <v>3449999</v>
      </c>
      <c r="J3182">
        <v>41</v>
      </c>
      <c r="K3182">
        <v>602.70999999999992</v>
      </c>
      <c r="L3182">
        <v>5105939</v>
      </c>
      <c r="M3182" s="1">
        <v>46233</v>
      </c>
    </row>
    <row r="3183" spans="1:13" x14ac:dyDescent="0.2">
      <c r="A3183" t="s">
        <v>103</v>
      </c>
      <c r="B3183" s="1">
        <v>45777</v>
      </c>
      <c r="C3183" s="1">
        <v>45748</v>
      </c>
      <c r="D3183">
        <v>16</v>
      </c>
      <c r="E3183">
        <v>856</v>
      </c>
      <c r="F3183">
        <v>3801000</v>
      </c>
      <c r="G3183">
        <v>15</v>
      </c>
      <c r="H3183">
        <v>1004.8199999999998</v>
      </c>
      <c r="I3183">
        <v>3543959</v>
      </c>
      <c r="J3183">
        <v>41</v>
      </c>
      <c r="K3183">
        <v>602.70999999999992</v>
      </c>
      <c r="L3183">
        <v>5105939</v>
      </c>
      <c r="M3183" s="1">
        <v>46233</v>
      </c>
    </row>
    <row r="3184" spans="1:13" x14ac:dyDescent="0.2">
      <c r="A3184" t="s">
        <v>103</v>
      </c>
      <c r="B3184" s="1">
        <v>45808</v>
      </c>
      <c r="C3184" s="1">
        <v>45778</v>
      </c>
      <c r="D3184">
        <v>15</v>
      </c>
      <c r="E3184">
        <v>852</v>
      </c>
      <c r="F3184">
        <v>3785000</v>
      </c>
      <c r="G3184">
        <v>15</v>
      </c>
      <c r="H3184">
        <v>1004.8199999999998</v>
      </c>
      <c r="I3184">
        <v>3543959</v>
      </c>
      <c r="J3184">
        <v>42</v>
      </c>
      <c r="K3184">
        <v>606.70999999999992</v>
      </c>
      <c r="L3184">
        <v>5121939</v>
      </c>
      <c r="M3184" s="1">
        <v>46233</v>
      </c>
    </row>
    <row r="3185" spans="1:13" x14ac:dyDescent="0.2">
      <c r="A3185" t="s">
        <v>106</v>
      </c>
      <c r="B3185" s="1">
        <v>45412</v>
      </c>
      <c r="C3185" s="1">
        <v>45383</v>
      </c>
      <c r="D3185">
        <v>1</v>
      </c>
      <c r="E3185">
        <v>96</v>
      </c>
      <c r="F3185">
        <v>285000</v>
      </c>
      <c r="G3185">
        <v>15</v>
      </c>
      <c r="H3185">
        <v>468</v>
      </c>
      <c r="I3185">
        <v>2045000</v>
      </c>
      <c r="J3185">
        <v>18</v>
      </c>
      <c r="K3185">
        <v>607.85</v>
      </c>
      <c r="L3185">
        <v>2513150</v>
      </c>
      <c r="M3185" s="1">
        <v>46233</v>
      </c>
    </row>
    <row r="3186" spans="1:13" x14ac:dyDescent="0.2">
      <c r="A3186" t="s">
        <v>106</v>
      </c>
      <c r="B3186" s="1">
        <v>46203</v>
      </c>
      <c r="C3186" s="1">
        <v>46174</v>
      </c>
      <c r="D3186">
        <v>11</v>
      </c>
      <c r="E3186">
        <v>540.32000000000005</v>
      </c>
      <c r="F3186">
        <v>2345000</v>
      </c>
      <c r="G3186">
        <v>15</v>
      </c>
      <c r="H3186">
        <v>540</v>
      </c>
      <c r="I3186">
        <v>2800000</v>
      </c>
      <c r="J3186">
        <v>18</v>
      </c>
      <c r="K3186">
        <v>607.85</v>
      </c>
      <c r="L3186">
        <v>2513150</v>
      </c>
      <c r="M3186" s="1">
        <v>46233</v>
      </c>
    </row>
    <row r="3187" spans="1:13" x14ac:dyDescent="0.2">
      <c r="A3187" t="s">
        <v>106</v>
      </c>
      <c r="B3187" s="1">
        <v>45443</v>
      </c>
      <c r="C3187" s="1">
        <v>45413</v>
      </c>
      <c r="D3187">
        <v>1</v>
      </c>
      <c r="E3187">
        <v>96</v>
      </c>
      <c r="F3187">
        <v>285000</v>
      </c>
      <c r="G3187">
        <v>15</v>
      </c>
      <c r="H3187">
        <v>468</v>
      </c>
      <c r="I3187">
        <v>2045000</v>
      </c>
      <c r="J3187">
        <v>18</v>
      </c>
      <c r="K3187">
        <v>607.85</v>
      </c>
      <c r="L3187">
        <v>2513150</v>
      </c>
      <c r="M3187" s="1">
        <v>46233</v>
      </c>
    </row>
    <row r="3188" spans="1:13" x14ac:dyDescent="0.2">
      <c r="A3188" t="s">
        <v>106</v>
      </c>
      <c r="B3188" s="1">
        <v>45473</v>
      </c>
      <c r="C3188" s="1">
        <v>45444</v>
      </c>
      <c r="D3188">
        <v>1</v>
      </c>
      <c r="E3188">
        <v>96</v>
      </c>
      <c r="F3188">
        <v>285000</v>
      </c>
      <c r="G3188">
        <v>15</v>
      </c>
      <c r="H3188">
        <v>468</v>
      </c>
      <c r="I3188">
        <v>2045000</v>
      </c>
      <c r="J3188">
        <v>18</v>
      </c>
      <c r="K3188">
        <v>607.85</v>
      </c>
      <c r="L3188">
        <v>2513150</v>
      </c>
      <c r="M3188" s="1">
        <v>46233</v>
      </c>
    </row>
    <row r="3189" spans="1:13" x14ac:dyDescent="0.2">
      <c r="A3189" t="s">
        <v>58</v>
      </c>
      <c r="B3189" s="1">
        <v>44620</v>
      </c>
      <c r="C3189" s="1">
        <v>44593</v>
      </c>
      <c r="D3189">
        <v>5</v>
      </c>
      <c r="E3189">
        <v>177.5</v>
      </c>
      <c r="F3189">
        <v>1930950</v>
      </c>
      <c r="G3189">
        <v>15</v>
      </c>
      <c r="H3189">
        <v>788</v>
      </c>
      <c r="I3189">
        <v>4211300</v>
      </c>
      <c r="J3189">
        <v>42</v>
      </c>
      <c r="K3189">
        <v>804.20999999999992</v>
      </c>
      <c r="L3189">
        <v>8024278</v>
      </c>
      <c r="M3189" s="1">
        <v>46233</v>
      </c>
    </row>
    <row r="3190" spans="1:13" x14ac:dyDescent="0.2">
      <c r="A3190" t="s">
        <v>58</v>
      </c>
      <c r="B3190" s="1">
        <v>44651</v>
      </c>
      <c r="C3190" s="1">
        <v>44621</v>
      </c>
      <c r="D3190">
        <v>5</v>
      </c>
      <c r="E3190">
        <v>177.5</v>
      </c>
      <c r="F3190">
        <v>1930950</v>
      </c>
      <c r="G3190">
        <v>15</v>
      </c>
      <c r="H3190">
        <v>788</v>
      </c>
      <c r="I3190">
        <v>4211300</v>
      </c>
      <c r="J3190">
        <v>42</v>
      </c>
      <c r="K3190">
        <v>804.20999999999992</v>
      </c>
      <c r="L3190">
        <v>8024278</v>
      </c>
      <c r="M3190" s="1">
        <v>46233</v>
      </c>
    </row>
    <row r="3191" spans="1:13" x14ac:dyDescent="0.2">
      <c r="A3191" t="s">
        <v>41</v>
      </c>
      <c r="B3191" s="1">
        <v>44742</v>
      </c>
      <c r="C3191" s="1">
        <v>44713</v>
      </c>
      <c r="D3191">
        <v>8</v>
      </c>
      <c r="E3191">
        <v>359</v>
      </c>
      <c r="F3191">
        <v>2369200</v>
      </c>
      <c r="G3191">
        <v>15</v>
      </c>
      <c r="H3191">
        <v>640.65</v>
      </c>
      <c r="I3191">
        <v>3586000</v>
      </c>
      <c r="J3191">
        <v>42</v>
      </c>
      <c r="K3191">
        <v>839.6400000000001</v>
      </c>
      <c r="L3191">
        <v>6894316</v>
      </c>
      <c r="M3191" s="1">
        <v>46233</v>
      </c>
    </row>
    <row r="3192" spans="1:13" x14ac:dyDescent="0.2">
      <c r="A3192" t="s">
        <v>41</v>
      </c>
      <c r="B3192" s="1">
        <v>44804</v>
      </c>
      <c r="C3192" s="1">
        <v>44774</v>
      </c>
      <c r="D3192">
        <v>9</v>
      </c>
      <c r="E3192">
        <v>377</v>
      </c>
      <c r="F3192">
        <v>2566433</v>
      </c>
      <c r="G3192">
        <v>15</v>
      </c>
      <c r="H3192">
        <v>640.65</v>
      </c>
      <c r="I3192">
        <v>3586000</v>
      </c>
      <c r="J3192">
        <v>42</v>
      </c>
      <c r="K3192">
        <v>839.6400000000001</v>
      </c>
      <c r="L3192">
        <v>6894316</v>
      </c>
      <c r="M3192" s="1">
        <v>46233</v>
      </c>
    </row>
    <row r="3193" spans="1:13" x14ac:dyDescent="0.2">
      <c r="A3193" t="s">
        <v>41</v>
      </c>
      <c r="B3193" s="1">
        <v>44773</v>
      </c>
      <c r="C3193" s="1">
        <v>44743</v>
      </c>
      <c r="D3193">
        <v>8</v>
      </c>
      <c r="E3193">
        <v>359</v>
      </c>
      <c r="F3193">
        <v>2369200</v>
      </c>
      <c r="G3193">
        <v>15</v>
      </c>
      <c r="H3193">
        <v>640.65</v>
      </c>
      <c r="I3193">
        <v>3586000</v>
      </c>
      <c r="J3193">
        <v>42</v>
      </c>
      <c r="K3193">
        <v>839.6400000000001</v>
      </c>
      <c r="L3193">
        <v>6894316</v>
      </c>
      <c r="M3193" s="1">
        <v>46233</v>
      </c>
    </row>
    <row r="3194" spans="1:13" x14ac:dyDescent="0.2">
      <c r="A3194" t="s">
        <v>154</v>
      </c>
      <c r="B3194" s="1">
        <v>45961</v>
      </c>
      <c r="C3194" s="1">
        <v>45931</v>
      </c>
      <c r="D3194">
        <v>4</v>
      </c>
      <c r="E3194">
        <v>358</v>
      </c>
      <c r="F3194">
        <v>1038000</v>
      </c>
      <c r="G3194">
        <v>15</v>
      </c>
      <c r="H3194">
        <v>1166.3800000000001</v>
      </c>
      <c r="I3194">
        <v>3365000</v>
      </c>
      <c r="J3194">
        <v>25</v>
      </c>
      <c r="K3194">
        <v>856.35000000000014</v>
      </c>
      <c r="L3194">
        <v>2931879</v>
      </c>
      <c r="M3194" s="1">
        <v>46233</v>
      </c>
    </row>
    <row r="3195" spans="1:13" x14ac:dyDescent="0.2">
      <c r="A3195" t="s">
        <v>39</v>
      </c>
      <c r="B3195" s="1">
        <v>45596</v>
      </c>
      <c r="C3195" s="1">
        <v>45566</v>
      </c>
      <c r="D3195">
        <v>9</v>
      </c>
      <c r="E3195">
        <v>409.63</v>
      </c>
      <c r="F3195">
        <v>3022583</v>
      </c>
      <c r="G3195">
        <v>15</v>
      </c>
      <c r="H3195">
        <v>900.17000000000007</v>
      </c>
      <c r="I3195">
        <v>3780424</v>
      </c>
      <c r="J3195">
        <v>158</v>
      </c>
      <c r="K3195">
        <v>1479.9850000000001</v>
      </c>
      <c r="L3195">
        <v>13846339</v>
      </c>
      <c r="M3195" s="1">
        <v>46233</v>
      </c>
    </row>
    <row r="3196" spans="1:13" x14ac:dyDescent="0.2">
      <c r="A3196" t="s">
        <v>152</v>
      </c>
      <c r="B3196" s="1">
        <v>46234</v>
      </c>
      <c r="C3196" s="1">
        <v>46204</v>
      </c>
      <c r="D3196">
        <v>13</v>
      </c>
      <c r="E3196">
        <v>2800</v>
      </c>
      <c r="F3196">
        <v>4905000</v>
      </c>
      <c r="G3196">
        <v>16</v>
      </c>
      <c r="H3196">
        <v>3432.7299999999996</v>
      </c>
      <c r="I3196">
        <v>2800000</v>
      </c>
      <c r="M3196" s="1">
        <v>46233</v>
      </c>
    </row>
    <row r="3197" spans="1:13" x14ac:dyDescent="0.2">
      <c r="A3197" t="s">
        <v>201</v>
      </c>
      <c r="B3197" s="1">
        <v>46234</v>
      </c>
      <c r="C3197" s="1">
        <v>46204</v>
      </c>
      <c r="D3197">
        <v>5</v>
      </c>
      <c r="E3197">
        <v>600</v>
      </c>
      <c r="F3197">
        <v>1800000</v>
      </c>
      <c r="G3197">
        <v>16</v>
      </c>
      <c r="H3197">
        <v>1985</v>
      </c>
      <c r="I3197">
        <v>1773000</v>
      </c>
      <c r="M3197" s="1">
        <v>46233</v>
      </c>
    </row>
    <row r="3198" spans="1:13" x14ac:dyDescent="0.2">
      <c r="A3198" t="s">
        <v>152</v>
      </c>
      <c r="B3198" s="1">
        <v>46081</v>
      </c>
      <c r="C3198" s="1">
        <v>46054</v>
      </c>
      <c r="D3198">
        <v>13</v>
      </c>
      <c r="E3198">
        <v>2800</v>
      </c>
      <c r="F3198">
        <v>4905000</v>
      </c>
      <c r="G3198">
        <v>16</v>
      </c>
      <c r="H3198">
        <v>3432.7299999999996</v>
      </c>
      <c r="I3198">
        <v>2800000</v>
      </c>
      <c r="J3198">
        <v>7</v>
      </c>
      <c r="K3198">
        <v>17.649999999999999</v>
      </c>
      <c r="L3198">
        <v>203262</v>
      </c>
      <c r="M3198" s="1">
        <v>46233</v>
      </c>
    </row>
    <row r="3199" spans="1:13" x14ac:dyDescent="0.2">
      <c r="A3199" t="s">
        <v>152</v>
      </c>
      <c r="B3199" s="1">
        <v>46142</v>
      </c>
      <c r="C3199" s="1">
        <v>46113</v>
      </c>
      <c r="D3199">
        <v>13</v>
      </c>
      <c r="E3199">
        <v>2800</v>
      </c>
      <c r="F3199">
        <v>4905000</v>
      </c>
      <c r="G3199">
        <v>16</v>
      </c>
      <c r="H3199">
        <v>3432.7299999999996</v>
      </c>
      <c r="I3199">
        <v>2800000</v>
      </c>
      <c r="J3199">
        <v>7</v>
      </c>
      <c r="K3199">
        <v>17.649999999999999</v>
      </c>
      <c r="L3199">
        <v>203262</v>
      </c>
      <c r="M3199" s="1">
        <v>46233</v>
      </c>
    </row>
    <row r="3200" spans="1:13" x14ac:dyDescent="0.2">
      <c r="A3200" t="s">
        <v>152</v>
      </c>
      <c r="B3200" s="1">
        <v>46173</v>
      </c>
      <c r="C3200" s="1">
        <v>46143</v>
      </c>
      <c r="D3200">
        <v>13</v>
      </c>
      <c r="E3200">
        <v>2800</v>
      </c>
      <c r="F3200">
        <v>4905000</v>
      </c>
      <c r="G3200">
        <v>16</v>
      </c>
      <c r="H3200">
        <v>3432.7299999999996</v>
      </c>
      <c r="I3200">
        <v>2800000</v>
      </c>
      <c r="J3200">
        <v>7</v>
      </c>
      <c r="K3200">
        <v>17.649999999999999</v>
      </c>
      <c r="L3200">
        <v>203262</v>
      </c>
      <c r="M3200" s="1">
        <v>46233</v>
      </c>
    </row>
    <row r="3201" spans="1:13" x14ac:dyDescent="0.2">
      <c r="A3201" t="s">
        <v>152</v>
      </c>
      <c r="B3201" s="1">
        <v>46203</v>
      </c>
      <c r="C3201" s="1">
        <v>46174</v>
      </c>
      <c r="D3201">
        <v>13</v>
      </c>
      <c r="E3201">
        <v>2800</v>
      </c>
      <c r="F3201">
        <v>4905000</v>
      </c>
      <c r="G3201">
        <v>16</v>
      </c>
      <c r="H3201">
        <v>3432.7299999999996</v>
      </c>
      <c r="I3201">
        <v>2800000</v>
      </c>
      <c r="J3201">
        <v>7</v>
      </c>
      <c r="K3201">
        <v>17.649999999999999</v>
      </c>
      <c r="L3201">
        <v>203262</v>
      </c>
      <c r="M3201" s="1">
        <v>46233</v>
      </c>
    </row>
    <row r="3202" spans="1:13" x14ac:dyDescent="0.2">
      <c r="A3202" t="s">
        <v>152</v>
      </c>
      <c r="B3202" s="1">
        <v>46112</v>
      </c>
      <c r="C3202" s="1">
        <v>46082</v>
      </c>
      <c r="D3202">
        <v>13</v>
      </c>
      <c r="E3202">
        <v>2800</v>
      </c>
      <c r="F3202">
        <v>4905000</v>
      </c>
      <c r="G3202">
        <v>16</v>
      </c>
      <c r="H3202">
        <v>3432.7299999999996</v>
      </c>
      <c r="I3202">
        <v>2800000</v>
      </c>
      <c r="J3202">
        <v>7</v>
      </c>
      <c r="K3202">
        <v>17.649999999999999</v>
      </c>
      <c r="L3202">
        <v>203262</v>
      </c>
      <c r="M3202" s="1">
        <v>46233</v>
      </c>
    </row>
    <row r="3203" spans="1:13" x14ac:dyDescent="0.2">
      <c r="A3203" t="s">
        <v>135</v>
      </c>
      <c r="B3203" s="1">
        <v>46022</v>
      </c>
      <c r="C3203" s="1">
        <v>45992</v>
      </c>
      <c r="D3203">
        <v>15</v>
      </c>
      <c r="E3203">
        <v>1438.7</v>
      </c>
      <c r="F3203">
        <v>6870180</v>
      </c>
      <c r="G3203">
        <v>16</v>
      </c>
      <c r="H3203">
        <v>998.46</v>
      </c>
      <c r="I3203">
        <v>2585899</v>
      </c>
      <c r="J3203">
        <v>15</v>
      </c>
      <c r="K3203">
        <v>33.490000000000009</v>
      </c>
      <c r="L3203">
        <v>308063</v>
      </c>
      <c r="M3203" s="1">
        <v>46233</v>
      </c>
    </row>
    <row r="3204" spans="1:13" x14ac:dyDescent="0.2">
      <c r="A3204" t="s">
        <v>150</v>
      </c>
      <c r="B3204" s="1">
        <v>46142</v>
      </c>
      <c r="C3204" s="1">
        <v>46113</v>
      </c>
      <c r="D3204">
        <v>1</v>
      </c>
      <c r="E3204">
        <v>83.27</v>
      </c>
      <c r="F3204">
        <v>756000</v>
      </c>
      <c r="G3204">
        <v>16</v>
      </c>
      <c r="H3204">
        <v>1213.99</v>
      </c>
      <c r="I3204">
        <v>4902000</v>
      </c>
      <c r="J3204">
        <v>6</v>
      </c>
      <c r="K3204">
        <v>34.89</v>
      </c>
      <c r="L3204">
        <v>487620</v>
      </c>
      <c r="M3204" s="1">
        <v>46233</v>
      </c>
    </row>
    <row r="3205" spans="1:13" x14ac:dyDescent="0.2">
      <c r="A3205" t="s">
        <v>201</v>
      </c>
      <c r="B3205" s="1">
        <v>46203</v>
      </c>
      <c r="C3205" s="1">
        <v>46174</v>
      </c>
      <c r="D3205">
        <v>5</v>
      </c>
      <c r="E3205">
        <v>600</v>
      </c>
      <c r="F3205">
        <v>1800000</v>
      </c>
      <c r="G3205">
        <v>16</v>
      </c>
      <c r="H3205">
        <v>1985</v>
      </c>
      <c r="I3205">
        <v>1773000</v>
      </c>
      <c r="J3205">
        <v>1</v>
      </c>
      <c r="K3205">
        <v>100</v>
      </c>
      <c r="L3205">
        <v>342000</v>
      </c>
      <c r="M3205" s="1">
        <v>46233</v>
      </c>
    </row>
    <row r="3206" spans="1:13" x14ac:dyDescent="0.2">
      <c r="A3206" t="s">
        <v>112</v>
      </c>
      <c r="B3206" s="1">
        <v>46081</v>
      </c>
      <c r="C3206" s="1">
        <v>46054</v>
      </c>
      <c r="D3206">
        <v>2</v>
      </c>
      <c r="E3206">
        <v>21</v>
      </c>
      <c r="F3206">
        <v>250000</v>
      </c>
      <c r="G3206">
        <v>16</v>
      </c>
      <c r="H3206">
        <v>814.99000000000024</v>
      </c>
      <c r="I3206">
        <v>5542000</v>
      </c>
      <c r="J3206">
        <v>53</v>
      </c>
      <c r="K3206">
        <v>189.04500000000002</v>
      </c>
      <c r="L3206">
        <v>2867220</v>
      </c>
      <c r="M3206" s="1">
        <v>46233</v>
      </c>
    </row>
    <row r="3207" spans="1:13" x14ac:dyDescent="0.2">
      <c r="A3207" t="s">
        <v>147</v>
      </c>
      <c r="B3207" s="1">
        <v>45565</v>
      </c>
      <c r="C3207" s="1">
        <v>45536</v>
      </c>
      <c r="D3207">
        <v>3</v>
      </c>
      <c r="E3207">
        <v>165</v>
      </c>
      <c r="F3207">
        <v>659645</v>
      </c>
      <c r="G3207">
        <v>16</v>
      </c>
      <c r="H3207">
        <v>1174.53</v>
      </c>
      <c r="I3207">
        <v>4563000</v>
      </c>
      <c r="J3207">
        <v>22</v>
      </c>
      <c r="K3207">
        <v>250.32999999999998</v>
      </c>
      <c r="L3207">
        <v>2412641</v>
      </c>
      <c r="M3207" s="1">
        <v>46233</v>
      </c>
    </row>
    <row r="3208" spans="1:13" x14ac:dyDescent="0.2">
      <c r="A3208" t="s">
        <v>147</v>
      </c>
      <c r="B3208" s="1">
        <v>45504</v>
      </c>
      <c r="C3208" s="1">
        <v>45474</v>
      </c>
      <c r="D3208">
        <v>3</v>
      </c>
      <c r="E3208">
        <v>165</v>
      </c>
      <c r="F3208">
        <v>659645</v>
      </c>
      <c r="G3208">
        <v>16</v>
      </c>
      <c r="H3208">
        <v>1174.53</v>
      </c>
      <c r="I3208">
        <v>4563000</v>
      </c>
      <c r="J3208">
        <v>22</v>
      </c>
      <c r="K3208">
        <v>250.32999999999998</v>
      </c>
      <c r="L3208">
        <v>2412641</v>
      </c>
      <c r="M3208" s="1">
        <v>46233</v>
      </c>
    </row>
    <row r="3209" spans="1:13" x14ac:dyDescent="0.2">
      <c r="A3209" t="s">
        <v>147</v>
      </c>
      <c r="B3209" s="1">
        <v>45535</v>
      </c>
      <c r="C3209" s="1">
        <v>45505</v>
      </c>
      <c r="D3209">
        <v>3</v>
      </c>
      <c r="E3209">
        <v>165</v>
      </c>
      <c r="F3209">
        <v>659645</v>
      </c>
      <c r="G3209">
        <v>16</v>
      </c>
      <c r="H3209">
        <v>1174.53</v>
      </c>
      <c r="I3209">
        <v>4563000</v>
      </c>
      <c r="J3209">
        <v>22</v>
      </c>
      <c r="K3209">
        <v>250.32999999999998</v>
      </c>
      <c r="L3209">
        <v>2412641</v>
      </c>
      <c r="M3209" s="1">
        <v>46233</v>
      </c>
    </row>
    <row r="3210" spans="1:13" x14ac:dyDescent="0.2">
      <c r="A3210" t="s">
        <v>147</v>
      </c>
      <c r="B3210" s="1">
        <v>45473</v>
      </c>
      <c r="C3210" s="1">
        <v>45444</v>
      </c>
      <c r="D3210">
        <v>3</v>
      </c>
      <c r="E3210">
        <v>165</v>
      </c>
      <c r="F3210">
        <v>659645</v>
      </c>
      <c r="G3210">
        <v>16</v>
      </c>
      <c r="H3210">
        <v>1174.53</v>
      </c>
      <c r="I3210">
        <v>4563000</v>
      </c>
      <c r="J3210">
        <v>22</v>
      </c>
      <c r="K3210">
        <v>250.32999999999998</v>
      </c>
      <c r="L3210">
        <v>2412641</v>
      </c>
      <c r="M3210" s="1">
        <v>46233</v>
      </c>
    </row>
    <row r="3211" spans="1:13" x14ac:dyDescent="0.2">
      <c r="A3211" t="s">
        <v>33</v>
      </c>
      <c r="B3211" s="1">
        <v>45596</v>
      </c>
      <c r="C3211" s="1">
        <v>45566</v>
      </c>
      <c r="D3211">
        <v>0</v>
      </c>
      <c r="E3211">
        <v>0</v>
      </c>
      <c r="F3211">
        <v>0</v>
      </c>
      <c r="G3211">
        <v>16</v>
      </c>
      <c r="H3211">
        <v>1153</v>
      </c>
      <c r="I3211">
        <v>5316143</v>
      </c>
      <c r="J3211">
        <v>39</v>
      </c>
      <c r="K3211">
        <v>291.88900000000001</v>
      </c>
      <c r="L3211">
        <v>4038316</v>
      </c>
      <c r="M3211" s="1">
        <v>46233</v>
      </c>
    </row>
    <row r="3212" spans="1:13" x14ac:dyDescent="0.2">
      <c r="A3212" t="s">
        <v>33</v>
      </c>
      <c r="B3212" s="1">
        <v>45626</v>
      </c>
      <c r="C3212" s="1">
        <v>45597</v>
      </c>
      <c r="D3212">
        <v>0</v>
      </c>
      <c r="E3212">
        <v>0</v>
      </c>
      <c r="F3212">
        <v>0</v>
      </c>
      <c r="G3212">
        <v>16</v>
      </c>
      <c r="H3212">
        <v>1153</v>
      </c>
      <c r="I3212">
        <v>5316143</v>
      </c>
      <c r="J3212">
        <v>39</v>
      </c>
      <c r="K3212">
        <v>291.88900000000001</v>
      </c>
      <c r="L3212">
        <v>4038316</v>
      </c>
      <c r="M3212" s="1">
        <v>46233</v>
      </c>
    </row>
    <row r="3213" spans="1:13" x14ac:dyDescent="0.2">
      <c r="A3213" t="s">
        <v>33</v>
      </c>
      <c r="B3213" s="1">
        <v>45657</v>
      </c>
      <c r="C3213" s="1">
        <v>45627</v>
      </c>
      <c r="D3213">
        <v>0</v>
      </c>
      <c r="E3213">
        <v>0</v>
      </c>
      <c r="F3213">
        <v>0</v>
      </c>
      <c r="G3213">
        <v>16</v>
      </c>
      <c r="H3213">
        <v>1153</v>
      </c>
      <c r="I3213">
        <v>5316143</v>
      </c>
      <c r="J3213">
        <v>39</v>
      </c>
      <c r="K3213">
        <v>291.88900000000001</v>
      </c>
      <c r="L3213">
        <v>4038316</v>
      </c>
      <c r="M3213" s="1">
        <v>46233</v>
      </c>
    </row>
    <row r="3214" spans="1:13" x14ac:dyDescent="0.2">
      <c r="A3214" t="s">
        <v>33</v>
      </c>
      <c r="B3214" s="1">
        <v>45565</v>
      </c>
      <c r="C3214" s="1">
        <v>45536</v>
      </c>
      <c r="D3214">
        <v>0</v>
      </c>
      <c r="E3214">
        <v>0</v>
      </c>
      <c r="F3214">
        <v>0</v>
      </c>
      <c r="G3214">
        <v>16</v>
      </c>
      <c r="H3214">
        <v>1153</v>
      </c>
      <c r="I3214">
        <v>5316143</v>
      </c>
      <c r="J3214">
        <v>39</v>
      </c>
      <c r="K3214">
        <v>291.88900000000001</v>
      </c>
      <c r="L3214">
        <v>4038316</v>
      </c>
      <c r="M3214" s="1">
        <v>46233</v>
      </c>
    </row>
    <row r="3215" spans="1:13" x14ac:dyDescent="0.2">
      <c r="A3215" t="s">
        <v>103</v>
      </c>
      <c r="B3215" s="1">
        <v>45596</v>
      </c>
      <c r="C3215" s="1">
        <v>45566</v>
      </c>
      <c r="D3215">
        <v>9</v>
      </c>
      <c r="E3215">
        <v>436</v>
      </c>
      <c r="F3215">
        <v>2016000</v>
      </c>
      <c r="G3215">
        <v>16</v>
      </c>
      <c r="H3215">
        <v>816.52</v>
      </c>
      <c r="I3215">
        <v>2984999</v>
      </c>
      <c r="J3215">
        <v>41</v>
      </c>
      <c r="K3215">
        <v>602.70999999999992</v>
      </c>
      <c r="L3215">
        <v>5105939</v>
      </c>
      <c r="M3215" s="1">
        <v>46233</v>
      </c>
    </row>
    <row r="3216" spans="1:13" x14ac:dyDescent="0.2">
      <c r="A3216" t="s">
        <v>106</v>
      </c>
      <c r="B3216" s="1">
        <v>45930</v>
      </c>
      <c r="C3216" s="1">
        <v>45901</v>
      </c>
      <c r="D3216">
        <v>8</v>
      </c>
      <c r="E3216">
        <v>444.32</v>
      </c>
      <c r="F3216">
        <v>2065000</v>
      </c>
      <c r="G3216">
        <v>16</v>
      </c>
      <c r="H3216">
        <v>576</v>
      </c>
      <c r="I3216">
        <v>3080000</v>
      </c>
      <c r="J3216">
        <v>18</v>
      </c>
      <c r="K3216">
        <v>607.85</v>
      </c>
      <c r="L3216">
        <v>2513150</v>
      </c>
      <c r="M3216" s="1">
        <v>46233</v>
      </c>
    </row>
    <row r="3217" spans="1:13" x14ac:dyDescent="0.2">
      <c r="A3217" t="s">
        <v>106</v>
      </c>
      <c r="B3217" s="1">
        <v>45961</v>
      </c>
      <c r="C3217" s="1">
        <v>45931</v>
      </c>
      <c r="D3217">
        <v>9</v>
      </c>
      <c r="E3217">
        <v>540.32000000000005</v>
      </c>
      <c r="F3217">
        <v>2345000</v>
      </c>
      <c r="G3217">
        <v>16</v>
      </c>
      <c r="H3217">
        <v>480</v>
      </c>
      <c r="I3217">
        <v>2800000</v>
      </c>
      <c r="J3217">
        <v>18</v>
      </c>
      <c r="K3217">
        <v>607.85</v>
      </c>
      <c r="L3217">
        <v>2513150</v>
      </c>
      <c r="M3217" s="1">
        <v>46233</v>
      </c>
    </row>
    <row r="3218" spans="1:13" x14ac:dyDescent="0.2">
      <c r="A3218" t="s">
        <v>41</v>
      </c>
      <c r="B3218" s="1">
        <v>44530</v>
      </c>
      <c r="C3218" s="1">
        <v>44501</v>
      </c>
      <c r="D3218">
        <v>7</v>
      </c>
      <c r="E3218">
        <v>252.63</v>
      </c>
      <c r="F3218">
        <v>1569200</v>
      </c>
      <c r="G3218">
        <v>16</v>
      </c>
      <c r="H3218">
        <v>706.65</v>
      </c>
      <c r="I3218">
        <v>4481000</v>
      </c>
      <c r="J3218">
        <v>39</v>
      </c>
      <c r="K3218">
        <v>788.0100000000001</v>
      </c>
      <c r="L3218">
        <v>6568316</v>
      </c>
      <c r="M3218" s="1">
        <v>46233</v>
      </c>
    </row>
    <row r="3219" spans="1:13" x14ac:dyDescent="0.2">
      <c r="A3219" t="s">
        <v>41</v>
      </c>
      <c r="B3219" s="1">
        <v>44592</v>
      </c>
      <c r="C3219" s="1">
        <v>44562</v>
      </c>
      <c r="D3219">
        <v>7</v>
      </c>
      <c r="E3219">
        <v>252.63</v>
      </c>
      <c r="F3219">
        <v>1569200</v>
      </c>
      <c r="G3219">
        <v>16</v>
      </c>
      <c r="H3219">
        <v>706.65</v>
      </c>
      <c r="I3219">
        <v>4481000</v>
      </c>
      <c r="J3219">
        <v>39</v>
      </c>
      <c r="K3219">
        <v>788.0100000000001</v>
      </c>
      <c r="L3219">
        <v>6568316</v>
      </c>
      <c r="M3219" s="1">
        <v>46233</v>
      </c>
    </row>
    <row r="3220" spans="1:13" x14ac:dyDescent="0.2">
      <c r="A3220" t="s">
        <v>41</v>
      </c>
      <c r="B3220" s="1">
        <v>44439</v>
      </c>
      <c r="C3220" s="1">
        <v>44409</v>
      </c>
      <c r="D3220">
        <v>5</v>
      </c>
      <c r="E3220">
        <v>196.63</v>
      </c>
      <c r="F3220">
        <v>1294200</v>
      </c>
      <c r="G3220">
        <v>16</v>
      </c>
      <c r="H3220">
        <v>706.65</v>
      </c>
      <c r="I3220">
        <v>4481000</v>
      </c>
      <c r="J3220">
        <v>39</v>
      </c>
      <c r="K3220">
        <v>788.0100000000001</v>
      </c>
      <c r="L3220">
        <v>6568316</v>
      </c>
      <c r="M3220" s="1">
        <v>46233</v>
      </c>
    </row>
    <row r="3221" spans="1:13" x14ac:dyDescent="0.2">
      <c r="A3221" t="s">
        <v>41</v>
      </c>
      <c r="B3221" s="1">
        <v>44469</v>
      </c>
      <c r="C3221" s="1">
        <v>44440</v>
      </c>
      <c r="D3221">
        <v>6</v>
      </c>
      <c r="E3221">
        <v>198.63</v>
      </c>
      <c r="F3221">
        <v>1326200</v>
      </c>
      <c r="G3221">
        <v>16</v>
      </c>
      <c r="H3221">
        <v>706.65</v>
      </c>
      <c r="I3221">
        <v>4481000</v>
      </c>
      <c r="J3221">
        <v>39</v>
      </c>
      <c r="K3221">
        <v>788.0100000000001</v>
      </c>
      <c r="L3221">
        <v>6568316</v>
      </c>
      <c r="M3221" s="1">
        <v>46233</v>
      </c>
    </row>
    <row r="3222" spans="1:13" x14ac:dyDescent="0.2">
      <c r="A3222" t="s">
        <v>41</v>
      </c>
      <c r="B3222" s="1">
        <v>44500</v>
      </c>
      <c r="C3222" s="1">
        <v>44470</v>
      </c>
      <c r="D3222">
        <v>7</v>
      </c>
      <c r="E3222">
        <v>252.63</v>
      </c>
      <c r="F3222">
        <v>1569200</v>
      </c>
      <c r="G3222">
        <v>16</v>
      </c>
      <c r="H3222">
        <v>706.65</v>
      </c>
      <c r="I3222">
        <v>4481000</v>
      </c>
      <c r="J3222">
        <v>39</v>
      </c>
      <c r="K3222">
        <v>788.0100000000001</v>
      </c>
      <c r="L3222">
        <v>6568316</v>
      </c>
      <c r="M3222" s="1">
        <v>46233</v>
      </c>
    </row>
    <row r="3223" spans="1:13" x14ac:dyDescent="0.2">
      <c r="A3223" t="s">
        <v>41</v>
      </c>
      <c r="B3223" s="1">
        <v>44561</v>
      </c>
      <c r="C3223" s="1">
        <v>44531</v>
      </c>
      <c r="D3223">
        <v>7</v>
      </c>
      <c r="E3223">
        <v>252.63</v>
      </c>
      <c r="F3223">
        <v>1569200</v>
      </c>
      <c r="G3223">
        <v>16</v>
      </c>
      <c r="H3223">
        <v>706.65</v>
      </c>
      <c r="I3223">
        <v>4481000</v>
      </c>
      <c r="J3223">
        <v>39</v>
      </c>
      <c r="K3223">
        <v>788.0100000000001</v>
      </c>
      <c r="L3223">
        <v>6568316</v>
      </c>
      <c r="M3223" s="1">
        <v>46233</v>
      </c>
    </row>
    <row r="3224" spans="1:13" x14ac:dyDescent="0.2">
      <c r="A3224" t="s">
        <v>41</v>
      </c>
      <c r="B3224" s="1">
        <v>44620</v>
      </c>
      <c r="C3224" s="1">
        <v>44593</v>
      </c>
      <c r="D3224">
        <v>6</v>
      </c>
      <c r="E3224">
        <v>237</v>
      </c>
      <c r="F3224">
        <v>1369200</v>
      </c>
      <c r="G3224">
        <v>16</v>
      </c>
      <c r="H3224">
        <v>706.65</v>
      </c>
      <c r="I3224">
        <v>4481000</v>
      </c>
      <c r="J3224">
        <v>40</v>
      </c>
      <c r="K3224">
        <v>803.6400000000001</v>
      </c>
      <c r="L3224">
        <v>6768316</v>
      </c>
      <c r="M3224" s="1">
        <v>46233</v>
      </c>
    </row>
    <row r="3225" spans="1:13" x14ac:dyDescent="0.2">
      <c r="A3225" t="s">
        <v>58</v>
      </c>
      <c r="B3225" s="1">
        <v>44592</v>
      </c>
      <c r="C3225" s="1">
        <v>44562</v>
      </c>
      <c r="D3225">
        <v>4</v>
      </c>
      <c r="E3225">
        <v>142.5</v>
      </c>
      <c r="F3225">
        <v>1660000</v>
      </c>
      <c r="G3225">
        <v>16</v>
      </c>
      <c r="H3225">
        <v>823</v>
      </c>
      <c r="I3225">
        <v>4482250</v>
      </c>
      <c r="J3225">
        <v>42</v>
      </c>
      <c r="K3225">
        <v>804.20999999999992</v>
      </c>
      <c r="L3225">
        <v>8024278</v>
      </c>
      <c r="M3225" s="1">
        <v>46233</v>
      </c>
    </row>
    <row r="3226" spans="1:13" x14ac:dyDescent="0.2">
      <c r="A3226" t="s">
        <v>41</v>
      </c>
      <c r="B3226" s="1">
        <v>44651</v>
      </c>
      <c r="C3226" s="1">
        <v>44621</v>
      </c>
      <c r="D3226">
        <v>6</v>
      </c>
      <c r="E3226">
        <v>246</v>
      </c>
      <c r="F3226">
        <v>1728200</v>
      </c>
      <c r="G3226">
        <v>16</v>
      </c>
      <c r="H3226">
        <v>685.65</v>
      </c>
      <c r="I3226">
        <v>4071000</v>
      </c>
      <c r="J3226">
        <v>41</v>
      </c>
      <c r="K3226">
        <v>839.6400000000001</v>
      </c>
      <c r="L3226">
        <v>6894316</v>
      </c>
      <c r="M3226" s="1">
        <v>46233</v>
      </c>
    </row>
    <row r="3227" spans="1:13" x14ac:dyDescent="0.2">
      <c r="A3227" t="s">
        <v>41</v>
      </c>
      <c r="B3227" s="1">
        <v>44712</v>
      </c>
      <c r="C3227" s="1">
        <v>44682</v>
      </c>
      <c r="D3227">
        <v>7</v>
      </c>
      <c r="E3227">
        <v>314</v>
      </c>
      <c r="F3227">
        <v>1884200</v>
      </c>
      <c r="G3227">
        <v>16</v>
      </c>
      <c r="H3227">
        <v>685.65</v>
      </c>
      <c r="I3227">
        <v>4071000</v>
      </c>
      <c r="J3227">
        <v>41</v>
      </c>
      <c r="K3227">
        <v>839.6400000000001</v>
      </c>
      <c r="L3227">
        <v>6894316</v>
      </c>
      <c r="M3227" s="1">
        <v>46233</v>
      </c>
    </row>
    <row r="3228" spans="1:13" x14ac:dyDescent="0.2">
      <c r="A3228" t="s">
        <v>41</v>
      </c>
      <c r="B3228" s="1">
        <v>44681</v>
      </c>
      <c r="C3228" s="1">
        <v>44652</v>
      </c>
      <c r="D3228">
        <v>6</v>
      </c>
      <c r="E3228">
        <v>246</v>
      </c>
      <c r="F3228">
        <v>1728200</v>
      </c>
      <c r="G3228">
        <v>16</v>
      </c>
      <c r="H3228">
        <v>685.65</v>
      </c>
      <c r="I3228">
        <v>4071000</v>
      </c>
      <c r="J3228">
        <v>41</v>
      </c>
      <c r="K3228">
        <v>839.6400000000001</v>
      </c>
      <c r="L3228">
        <v>6894316</v>
      </c>
      <c r="M3228" s="1">
        <v>46233</v>
      </c>
    </row>
    <row r="3229" spans="1:13" x14ac:dyDescent="0.2">
      <c r="A3229" t="s">
        <v>183</v>
      </c>
      <c r="B3229" s="1">
        <v>45900</v>
      </c>
      <c r="C3229" s="1">
        <v>45870</v>
      </c>
      <c r="D3229">
        <v>5</v>
      </c>
      <c r="E3229">
        <v>285.39999999999998</v>
      </c>
      <c r="F3229">
        <v>1202805</v>
      </c>
      <c r="G3229">
        <v>16</v>
      </c>
      <c r="H3229">
        <v>1053.3</v>
      </c>
      <c r="I3229">
        <v>3485708</v>
      </c>
      <c r="J3229">
        <v>53</v>
      </c>
      <c r="K3229">
        <v>1101.44</v>
      </c>
      <c r="L3229">
        <v>7940911</v>
      </c>
      <c r="M3229" s="1">
        <v>46233</v>
      </c>
    </row>
    <row r="3230" spans="1:13" x14ac:dyDescent="0.2">
      <c r="A3230" t="s">
        <v>183</v>
      </c>
      <c r="B3230" s="1">
        <v>45838</v>
      </c>
      <c r="C3230" s="1">
        <v>45809</v>
      </c>
      <c r="D3230">
        <v>5</v>
      </c>
      <c r="E3230">
        <v>285.39999999999998</v>
      </c>
      <c r="F3230">
        <v>1202805</v>
      </c>
      <c r="G3230">
        <v>16</v>
      </c>
      <c r="H3230">
        <v>1053.3</v>
      </c>
      <c r="I3230">
        <v>3485708</v>
      </c>
      <c r="J3230">
        <v>53</v>
      </c>
      <c r="K3230">
        <v>1101.44</v>
      </c>
      <c r="L3230">
        <v>7940911</v>
      </c>
      <c r="M3230" s="1">
        <v>46233</v>
      </c>
    </row>
    <row r="3231" spans="1:13" x14ac:dyDescent="0.2">
      <c r="A3231" t="s">
        <v>183</v>
      </c>
      <c r="B3231" s="1">
        <v>45869</v>
      </c>
      <c r="C3231" s="1">
        <v>45839</v>
      </c>
      <c r="D3231">
        <v>5</v>
      </c>
      <c r="E3231">
        <v>285.39999999999998</v>
      </c>
      <c r="F3231">
        <v>1202805</v>
      </c>
      <c r="G3231">
        <v>16</v>
      </c>
      <c r="H3231">
        <v>1053.3</v>
      </c>
      <c r="I3231">
        <v>3485708</v>
      </c>
      <c r="J3231">
        <v>53</v>
      </c>
      <c r="K3231">
        <v>1101.44</v>
      </c>
      <c r="L3231">
        <v>7940911</v>
      </c>
      <c r="M3231" s="1">
        <v>46233</v>
      </c>
    </row>
    <row r="3232" spans="1:13" x14ac:dyDescent="0.2">
      <c r="A3232" t="s">
        <v>39</v>
      </c>
      <c r="B3232" s="1">
        <v>45382</v>
      </c>
      <c r="C3232" s="1">
        <v>45352</v>
      </c>
      <c r="D3232">
        <v>8</v>
      </c>
      <c r="E3232">
        <v>414</v>
      </c>
      <c r="F3232">
        <v>2895583</v>
      </c>
      <c r="G3232">
        <v>16</v>
      </c>
      <c r="H3232">
        <v>908.17000000000007</v>
      </c>
      <c r="I3232">
        <v>4212024</v>
      </c>
      <c r="J3232">
        <v>156</v>
      </c>
      <c r="K3232">
        <v>1380.9850000000001</v>
      </c>
      <c r="L3232">
        <v>13165339</v>
      </c>
      <c r="M3232" s="1">
        <v>46233</v>
      </c>
    </row>
    <row r="3233" spans="1:13" x14ac:dyDescent="0.2">
      <c r="A3233" t="s">
        <v>39</v>
      </c>
      <c r="B3233" s="1">
        <v>45412</v>
      </c>
      <c r="C3233" s="1">
        <v>45383</v>
      </c>
      <c r="D3233">
        <v>8</v>
      </c>
      <c r="E3233">
        <v>414</v>
      </c>
      <c r="F3233">
        <v>2895583</v>
      </c>
      <c r="G3233">
        <v>16</v>
      </c>
      <c r="H3233">
        <v>908.17000000000007</v>
      </c>
      <c r="I3233">
        <v>4212024</v>
      </c>
      <c r="J3233">
        <v>156</v>
      </c>
      <c r="K3233">
        <v>1380.9850000000001</v>
      </c>
      <c r="L3233">
        <v>13165339</v>
      </c>
      <c r="M3233" s="1">
        <v>46233</v>
      </c>
    </row>
    <row r="3234" spans="1:13" x14ac:dyDescent="0.2">
      <c r="A3234" t="s">
        <v>100</v>
      </c>
      <c r="B3234" s="1">
        <v>46234</v>
      </c>
      <c r="C3234" s="1">
        <v>46204</v>
      </c>
      <c r="D3234">
        <v>14</v>
      </c>
      <c r="E3234">
        <v>836</v>
      </c>
      <c r="F3234">
        <v>3513242</v>
      </c>
      <c r="G3234">
        <v>17</v>
      </c>
      <c r="H3234">
        <v>1304.4000000000001</v>
      </c>
      <c r="I3234">
        <v>240724</v>
      </c>
      <c r="M3234" s="1">
        <v>46233</v>
      </c>
    </row>
    <row r="3235" spans="1:13" x14ac:dyDescent="0.2">
      <c r="A3235" t="s">
        <v>100</v>
      </c>
      <c r="B3235" s="1">
        <v>46142</v>
      </c>
      <c r="C3235" s="1">
        <v>46113</v>
      </c>
      <c r="D3235">
        <v>13</v>
      </c>
      <c r="E3235">
        <v>788</v>
      </c>
      <c r="F3235">
        <v>3216242</v>
      </c>
      <c r="G3235">
        <v>17</v>
      </c>
      <c r="H3235">
        <v>1340</v>
      </c>
      <c r="I3235">
        <v>512724</v>
      </c>
      <c r="J3235">
        <v>7</v>
      </c>
      <c r="K3235">
        <v>22.05</v>
      </c>
      <c r="L3235">
        <v>287446</v>
      </c>
      <c r="M3235" s="1">
        <v>46233</v>
      </c>
    </row>
    <row r="3236" spans="1:13" x14ac:dyDescent="0.2">
      <c r="A3236" t="s">
        <v>100</v>
      </c>
      <c r="B3236" s="1">
        <v>46203</v>
      </c>
      <c r="C3236" s="1">
        <v>46174</v>
      </c>
      <c r="D3236">
        <v>14</v>
      </c>
      <c r="E3236">
        <v>836</v>
      </c>
      <c r="F3236">
        <v>3513242</v>
      </c>
      <c r="G3236">
        <v>17</v>
      </c>
      <c r="H3236">
        <v>1304.4000000000001</v>
      </c>
      <c r="I3236">
        <v>240724</v>
      </c>
      <c r="J3236">
        <v>7</v>
      </c>
      <c r="K3236">
        <v>22.05</v>
      </c>
      <c r="L3236">
        <v>287446</v>
      </c>
      <c r="M3236" s="1">
        <v>46233</v>
      </c>
    </row>
    <row r="3237" spans="1:13" x14ac:dyDescent="0.2">
      <c r="A3237" t="s">
        <v>100</v>
      </c>
      <c r="B3237" s="1">
        <v>46173</v>
      </c>
      <c r="C3237" s="1">
        <v>46143</v>
      </c>
      <c r="D3237">
        <v>14</v>
      </c>
      <c r="E3237">
        <v>836</v>
      </c>
      <c r="F3237">
        <v>3513242</v>
      </c>
      <c r="G3237">
        <v>17</v>
      </c>
      <c r="H3237">
        <v>1304.4000000000001</v>
      </c>
      <c r="I3237">
        <v>240724</v>
      </c>
      <c r="J3237">
        <v>7</v>
      </c>
      <c r="K3237">
        <v>22.05</v>
      </c>
      <c r="L3237">
        <v>287446</v>
      </c>
      <c r="M3237" s="1">
        <v>46233</v>
      </c>
    </row>
    <row r="3238" spans="1:13" x14ac:dyDescent="0.2">
      <c r="A3238" t="s">
        <v>100</v>
      </c>
      <c r="B3238" s="1">
        <v>46112</v>
      </c>
      <c r="C3238" s="1">
        <v>46082</v>
      </c>
      <c r="D3238">
        <v>13</v>
      </c>
      <c r="E3238">
        <v>788</v>
      </c>
      <c r="F3238">
        <v>3216242</v>
      </c>
      <c r="G3238">
        <v>17</v>
      </c>
      <c r="H3238">
        <v>1340</v>
      </c>
      <c r="I3238">
        <v>512724</v>
      </c>
      <c r="J3238">
        <v>7</v>
      </c>
      <c r="K3238">
        <v>22.05</v>
      </c>
      <c r="L3238">
        <v>287446</v>
      </c>
      <c r="M3238" s="1">
        <v>46233</v>
      </c>
    </row>
    <row r="3239" spans="1:13" x14ac:dyDescent="0.2">
      <c r="A3239" t="s">
        <v>33</v>
      </c>
      <c r="B3239" s="1">
        <v>45535</v>
      </c>
      <c r="C3239" s="1">
        <v>45505</v>
      </c>
      <c r="D3239">
        <v>0</v>
      </c>
      <c r="E3239">
        <v>0</v>
      </c>
      <c r="F3239">
        <v>0</v>
      </c>
      <c r="G3239">
        <v>17</v>
      </c>
      <c r="H3239">
        <v>1159</v>
      </c>
      <c r="I3239">
        <v>5351143</v>
      </c>
      <c r="J3239">
        <v>37</v>
      </c>
      <c r="K3239">
        <v>281.88900000000001</v>
      </c>
      <c r="L3239">
        <v>3881316</v>
      </c>
      <c r="M3239" s="1">
        <v>46233</v>
      </c>
    </row>
    <row r="3240" spans="1:13" x14ac:dyDescent="0.2">
      <c r="A3240" t="s">
        <v>33</v>
      </c>
      <c r="B3240" s="1">
        <v>45412</v>
      </c>
      <c r="C3240" s="1">
        <v>45383</v>
      </c>
      <c r="D3240">
        <v>0</v>
      </c>
      <c r="E3240">
        <v>0</v>
      </c>
      <c r="F3240">
        <v>0</v>
      </c>
      <c r="G3240">
        <v>17</v>
      </c>
      <c r="H3240">
        <v>1159</v>
      </c>
      <c r="I3240">
        <v>5351143</v>
      </c>
      <c r="J3240">
        <v>37</v>
      </c>
      <c r="K3240">
        <v>281.88900000000001</v>
      </c>
      <c r="L3240">
        <v>3881316</v>
      </c>
      <c r="M3240" s="1">
        <v>46233</v>
      </c>
    </row>
    <row r="3241" spans="1:13" x14ac:dyDescent="0.2">
      <c r="A3241" t="s">
        <v>33</v>
      </c>
      <c r="B3241" s="1">
        <v>45473</v>
      </c>
      <c r="C3241" s="1">
        <v>45444</v>
      </c>
      <c r="D3241">
        <v>0</v>
      </c>
      <c r="E3241">
        <v>0</v>
      </c>
      <c r="F3241">
        <v>0</v>
      </c>
      <c r="G3241">
        <v>17</v>
      </c>
      <c r="H3241">
        <v>1159</v>
      </c>
      <c r="I3241">
        <v>5351143</v>
      </c>
      <c r="J3241">
        <v>37</v>
      </c>
      <c r="K3241">
        <v>281.88900000000001</v>
      </c>
      <c r="L3241">
        <v>3881316</v>
      </c>
      <c r="M3241" s="1">
        <v>46233</v>
      </c>
    </row>
    <row r="3242" spans="1:13" x14ac:dyDescent="0.2">
      <c r="A3242" t="s">
        <v>33</v>
      </c>
      <c r="B3242" s="1">
        <v>45382</v>
      </c>
      <c r="C3242" s="1">
        <v>45352</v>
      </c>
      <c r="D3242">
        <v>0</v>
      </c>
      <c r="E3242">
        <v>0</v>
      </c>
      <c r="F3242">
        <v>0</v>
      </c>
      <c r="G3242">
        <v>17</v>
      </c>
      <c r="H3242">
        <v>1159</v>
      </c>
      <c r="I3242">
        <v>5351143</v>
      </c>
      <c r="J3242">
        <v>37</v>
      </c>
      <c r="K3242">
        <v>281.88900000000001</v>
      </c>
      <c r="L3242">
        <v>3881316</v>
      </c>
      <c r="M3242" s="1">
        <v>46233</v>
      </c>
    </row>
    <row r="3243" spans="1:13" x14ac:dyDescent="0.2">
      <c r="A3243" t="s">
        <v>33</v>
      </c>
      <c r="B3243" s="1">
        <v>45504</v>
      </c>
      <c r="C3243" s="1">
        <v>45474</v>
      </c>
      <c r="D3243">
        <v>0</v>
      </c>
      <c r="E3243">
        <v>0</v>
      </c>
      <c r="F3243">
        <v>0</v>
      </c>
      <c r="G3243">
        <v>17</v>
      </c>
      <c r="H3243">
        <v>1159</v>
      </c>
      <c r="I3243">
        <v>5351143</v>
      </c>
      <c r="J3243">
        <v>37</v>
      </c>
      <c r="K3243">
        <v>281.88900000000001</v>
      </c>
      <c r="L3243">
        <v>3881316</v>
      </c>
      <c r="M3243" s="1">
        <v>46233</v>
      </c>
    </row>
    <row r="3244" spans="1:13" x14ac:dyDescent="0.2">
      <c r="A3244" t="s">
        <v>33</v>
      </c>
      <c r="B3244" s="1">
        <v>45443</v>
      </c>
      <c r="C3244" s="1">
        <v>45413</v>
      </c>
      <c r="D3244">
        <v>0</v>
      </c>
      <c r="E3244">
        <v>0</v>
      </c>
      <c r="F3244">
        <v>0</v>
      </c>
      <c r="G3244">
        <v>17</v>
      </c>
      <c r="H3244">
        <v>1159</v>
      </c>
      <c r="I3244">
        <v>5351143</v>
      </c>
      <c r="J3244">
        <v>37</v>
      </c>
      <c r="K3244">
        <v>281.88900000000001</v>
      </c>
      <c r="L3244">
        <v>3881316</v>
      </c>
      <c r="M3244" s="1">
        <v>46233</v>
      </c>
    </row>
    <row r="3245" spans="1:13" x14ac:dyDescent="0.2">
      <c r="A3245" t="s">
        <v>106</v>
      </c>
      <c r="B3245" s="1">
        <v>45900</v>
      </c>
      <c r="C3245" s="1">
        <v>45870</v>
      </c>
      <c r="D3245">
        <v>7</v>
      </c>
      <c r="E3245">
        <v>379.12</v>
      </c>
      <c r="F3245">
        <v>1565000</v>
      </c>
      <c r="G3245">
        <v>17</v>
      </c>
      <c r="H3245">
        <v>641.20000000000005</v>
      </c>
      <c r="I3245">
        <v>3580000</v>
      </c>
      <c r="J3245">
        <v>18</v>
      </c>
      <c r="K3245">
        <v>607.85</v>
      </c>
      <c r="L3245">
        <v>2513150</v>
      </c>
      <c r="M3245" s="1">
        <v>46233</v>
      </c>
    </row>
    <row r="3246" spans="1:13" x14ac:dyDescent="0.2">
      <c r="A3246" t="s">
        <v>106</v>
      </c>
      <c r="B3246" s="1">
        <v>45869</v>
      </c>
      <c r="C3246" s="1">
        <v>45839</v>
      </c>
      <c r="D3246">
        <v>6</v>
      </c>
      <c r="E3246">
        <v>379.12</v>
      </c>
      <c r="F3246">
        <v>1565000</v>
      </c>
      <c r="G3246">
        <v>17</v>
      </c>
      <c r="H3246">
        <v>641.20000000000005</v>
      </c>
      <c r="I3246">
        <v>3580000</v>
      </c>
      <c r="J3246">
        <v>18</v>
      </c>
      <c r="K3246">
        <v>607.85</v>
      </c>
      <c r="L3246">
        <v>2513150</v>
      </c>
      <c r="M3246" s="1">
        <v>46233</v>
      </c>
    </row>
    <row r="3247" spans="1:13" x14ac:dyDescent="0.2">
      <c r="A3247" t="s">
        <v>106</v>
      </c>
      <c r="B3247" s="1">
        <v>45838</v>
      </c>
      <c r="C3247" s="1">
        <v>45809</v>
      </c>
      <c r="D3247">
        <v>6</v>
      </c>
      <c r="E3247">
        <v>379.12</v>
      </c>
      <c r="F3247">
        <v>1565000</v>
      </c>
      <c r="G3247">
        <v>17</v>
      </c>
      <c r="H3247">
        <v>641.20000000000005</v>
      </c>
      <c r="I3247">
        <v>3580000</v>
      </c>
      <c r="J3247">
        <v>18</v>
      </c>
      <c r="K3247">
        <v>607.85</v>
      </c>
      <c r="L3247">
        <v>2513150</v>
      </c>
      <c r="M3247" s="1">
        <v>46233</v>
      </c>
    </row>
    <row r="3248" spans="1:13" x14ac:dyDescent="0.2">
      <c r="A3248" t="s">
        <v>58</v>
      </c>
      <c r="B3248" s="1">
        <v>44316</v>
      </c>
      <c r="C3248" s="1">
        <v>44287</v>
      </c>
      <c r="D3248">
        <v>4</v>
      </c>
      <c r="E3248">
        <v>192</v>
      </c>
      <c r="F3248">
        <v>1950000</v>
      </c>
      <c r="G3248">
        <v>17</v>
      </c>
      <c r="H3248">
        <v>863</v>
      </c>
      <c r="I3248">
        <v>4967250</v>
      </c>
      <c r="J3248">
        <v>39</v>
      </c>
      <c r="K3248">
        <v>692.20999999999992</v>
      </c>
      <c r="L3248">
        <v>7044278</v>
      </c>
      <c r="M3248" s="1">
        <v>46233</v>
      </c>
    </row>
    <row r="3249" spans="1:13" x14ac:dyDescent="0.2">
      <c r="A3249" t="s">
        <v>58</v>
      </c>
      <c r="B3249" s="1">
        <v>44377</v>
      </c>
      <c r="C3249" s="1">
        <v>44348</v>
      </c>
      <c r="D3249">
        <v>3</v>
      </c>
      <c r="E3249">
        <v>120</v>
      </c>
      <c r="F3249">
        <v>1455000</v>
      </c>
      <c r="G3249">
        <v>17</v>
      </c>
      <c r="H3249">
        <v>863</v>
      </c>
      <c r="I3249">
        <v>4967250</v>
      </c>
      <c r="J3249">
        <v>40</v>
      </c>
      <c r="K3249">
        <v>764.20999999999992</v>
      </c>
      <c r="L3249">
        <v>7539278</v>
      </c>
      <c r="M3249" s="1">
        <v>46233</v>
      </c>
    </row>
    <row r="3250" spans="1:13" x14ac:dyDescent="0.2">
      <c r="A3250" t="s">
        <v>58</v>
      </c>
      <c r="B3250" s="1">
        <v>44347</v>
      </c>
      <c r="C3250" s="1">
        <v>44317</v>
      </c>
      <c r="D3250">
        <v>3</v>
      </c>
      <c r="E3250">
        <v>120</v>
      </c>
      <c r="F3250">
        <v>1455000</v>
      </c>
      <c r="G3250">
        <v>17</v>
      </c>
      <c r="H3250">
        <v>863</v>
      </c>
      <c r="I3250">
        <v>4967250</v>
      </c>
      <c r="J3250">
        <v>40</v>
      </c>
      <c r="K3250">
        <v>764.20999999999992</v>
      </c>
      <c r="L3250">
        <v>7539278</v>
      </c>
      <c r="M3250" s="1">
        <v>46233</v>
      </c>
    </row>
    <row r="3251" spans="1:13" x14ac:dyDescent="0.2">
      <c r="A3251" t="s">
        <v>58</v>
      </c>
      <c r="B3251" s="1">
        <v>44530</v>
      </c>
      <c r="C3251" s="1">
        <v>44501</v>
      </c>
      <c r="D3251">
        <v>3</v>
      </c>
      <c r="E3251">
        <v>102.5</v>
      </c>
      <c r="F3251">
        <v>1175000</v>
      </c>
      <c r="G3251">
        <v>17</v>
      </c>
      <c r="H3251">
        <v>863</v>
      </c>
      <c r="I3251">
        <v>4967250</v>
      </c>
      <c r="J3251">
        <v>41</v>
      </c>
      <c r="K3251">
        <v>804.20999999999992</v>
      </c>
      <c r="L3251">
        <v>8024278</v>
      </c>
      <c r="M3251" s="1">
        <v>46233</v>
      </c>
    </row>
    <row r="3252" spans="1:13" x14ac:dyDescent="0.2">
      <c r="A3252" t="s">
        <v>58</v>
      </c>
      <c r="B3252" s="1">
        <v>44561</v>
      </c>
      <c r="C3252" s="1">
        <v>44531</v>
      </c>
      <c r="D3252">
        <v>3</v>
      </c>
      <c r="E3252">
        <v>102.5</v>
      </c>
      <c r="F3252">
        <v>1175000</v>
      </c>
      <c r="G3252">
        <v>17</v>
      </c>
      <c r="H3252">
        <v>863</v>
      </c>
      <c r="I3252">
        <v>4967250</v>
      </c>
      <c r="J3252">
        <v>41</v>
      </c>
      <c r="K3252">
        <v>804.20999999999992</v>
      </c>
      <c r="L3252">
        <v>8024278</v>
      </c>
      <c r="M3252" s="1">
        <v>46233</v>
      </c>
    </row>
    <row r="3253" spans="1:13" x14ac:dyDescent="0.2">
      <c r="A3253" t="s">
        <v>58</v>
      </c>
      <c r="B3253" s="1">
        <v>44500</v>
      </c>
      <c r="C3253" s="1">
        <v>44470</v>
      </c>
      <c r="D3253">
        <v>2</v>
      </c>
      <c r="E3253">
        <v>80</v>
      </c>
      <c r="F3253">
        <v>970000</v>
      </c>
      <c r="G3253">
        <v>17</v>
      </c>
      <c r="H3253">
        <v>863</v>
      </c>
      <c r="I3253">
        <v>4967250</v>
      </c>
      <c r="J3253">
        <v>41</v>
      </c>
      <c r="K3253">
        <v>804.20999999999992</v>
      </c>
      <c r="L3253">
        <v>8024278</v>
      </c>
      <c r="M3253" s="1">
        <v>46233</v>
      </c>
    </row>
    <row r="3254" spans="1:13" x14ac:dyDescent="0.2">
      <c r="A3254" t="s">
        <v>58</v>
      </c>
      <c r="B3254" s="1">
        <v>44408</v>
      </c>
      <c r="C3254" s="1">
        <v>44378</v>
      </c>
      <c r="D3254">
        <v>2</v>
      </c>
      <c r="E3254">
        <v>80</v>
      </c>
      <c r="F3254">
        <v>970000</v>
      </c>
      <c r="G3254">
        <v>17</v>
      </c>
      <c r="H3254">
        <v>863</v>
      </c>
      <c r="I3254">
        <v>4967250</v>
      </c>
      <c r="J3254">
        <v>41</v>
      </c>
      <c r="K3254">
        <v>804.20999999999992</v>
      </c>
      <c r="L3254">
        <v>8024278</v>
      </c>
      <c r="M3254" s="1">
        <v>46233</v>
      </c>
    </row>
    <row r="3255" spans="1:13" x14ac:dyDescent="0.2">
      <c r="A3255" t="s">
        <v>58</v>
      </c>
      <c r="B3255" s="1">
        <v>44469</v>
      </c>
      <c r="C3255" s="1">
        <v>44440</v>
      </c>
      <c r="D3255">
        <v>2</v>
      </c>
      <c r="E3255">
        <v>80</v>
      </c>
      <c r="F3255">
        <v>970000</v>
      </c>
      <c r="G3255">
        <v>17</v>
      </c>
      <c r="H3255">
        <v>863</v>
      </c>
      <c r="I3255">
        <v>4967250</v>
      </c>
      <c r="J3255">
        <v>41</v>
      </c>
      <c r="K3255">
        <v>804.20999999999992</v>
      </c>
      <c r="L3255">
        <v>8024278</v>
      </c>
      <c r="M3255" s="1">
        <v>46233</v>
      </c>
    </row>
    <row r="3256" spans="1:13" x14ac:dyDescent="0.2">
      <c r="A3256" t="s">
        <v>58</v>
      </c>
      <c r="B3256" s="1">
        <v>44439</v>
      </c>
      <c r="C3256" s="1">
        <v>44409</v>
      </c>
      <c r="D3256">
        <v>2</v>
      </c>
      <c r="E3256">
        <v>80</v>
      </c>
      <c r="F3256">
        <v>970000</v>
      </c>
      <c r="G3256">
        <v>17</v>
      </c>
      <c r="H3256">
        <v>863</v>
      </c>
      <c r="I3256">
        <v>4967250</v>
      </c>
      <c r="J3256">
        <v>41</v>
      </c>
      <c r="K3256">
        <v>804.20999999999992</v>
      </c>
      <c r="L3256">
        <v>8024278</v>
      </c>
      <c r="M3256" s="1">
        <v>46233</v>
      </c>
    </row>
    <row r="3257" spans="1:13" x14ac:dyDescent="0.2">
      <c r="A3257" t="s">
        <v>41</v>
      </c>
      <c r="B3257" s="1">
        <v>44865</v>
      </c>
      <c r="C3257" s="1">
        <v>44835</v>
      </c>
      <c r="D3257">
        <v>11</v>
      </c>
      <c r="E3257">
        <v>454</v>
      </c>
      <c r="F3257">
        <v>3445403</v>
      </c>
      <c r="G3257">
        <v>17</v>
      </c>
      <c r="H3257">
        <v>747.65</v>
      </c>
      <c r="I3257">
        <v>3591000</v>
      </c>
      <c r="J3257">
        <v>42</v>
      </c>
      <c r="K3257">
        <v>839.6400000000001</v>
      </c>
      <c r="L3257">
        <v>6894316</v>
      </c>
      <c r="M3257" s="1">
        <v>46233</v>
      </c>
    </row>
    <row r="3258" spans="1:13" x14ac:dyDescent="0.2">
      <c r="A3258" t="s">
        <v>183</v>
      </c>
      <c r="B3258" s="1">
        <v>45716</v>
      </c>
      <c r="C3258" s="1">
        <v>45689</v>
      </c>
      <c r="D3258">
        <v>4</v>
      </c>
      <c r="E3258">
        <v>232.43</v>
      </c>
      <c r="F3258">
        <v>952805</v>
      </c>
      <c r="G3258">
        <v>17</v>
      </c>
      <c r="H3258">
        <v>1106.27</v>
      </c>
      <c r="I3258">
        <v>3735708</v>
      </c>
      <c r="J3258">
        <v>53</v>
      </c>
      <c r="K3258">
        <v>1101.44</v>
      </c>
      <c r="L3258">
        <v>7940911</v>
      </c>
      <c r="M3258" s="1">
        <v>46233</v>
      </c>
    </row>
    <row r="3259" spans="1:13" x14ac:dyDescent="0.2">
      <c r="A3259" t="s">
        <v>183</v>
      </c>
      <c r="B3259" s="1">
        <v>45777</v>
      </c>
      <c r="C3259" s="1">
        <v>45748</v>
      </c>
      <c r="D3259">
        <v>4</v>
      </c>
      <c r="E3259">
        <v>232.43</v>
      </c>
      <c r="F3259">
        <v>952805</v>
      </c>
      <c r="G3259">
        <v>17</v>
      </c>
      <c r="H3259">
        <v>1106.27</v>
      </c>
      <c r="I3259">
        <v>3735708</v>
      </c>
      <c r="J3259">
        <v>53</v>
      </c>
      <c r="K3259">
        <v>1101.44</v>
      </c>
      <c r="L3259">
        <v>7940911</v>
      </c>
      <c r="M3259" s="1">
        <v>46233</v>
      </c>
    </row>
    <row r="3260" spans="1:13" x14ac:dyDescent="0.2">
      <c r="A3260" t="s">
        <v>183</v>
      </c>
      <c r="B3260" s="1">
        <v>45808</v>
      </c>
      <c r="C3260" s="1">
        <v>45778</v>
      </c>
      <c r="D3260">
        <v>4</v>
      </c>
      <c r="E3260">
        <v>232.43</v>
      </c>
      <c r="F3260">
        <v>952805</v>
      </c>
      <c r="G3260">
        <v>17</v>
      </c>
      <c r="H3260">
        <v>1106.27</v>
      </c>
      <c r="I3260">
        <v>3735708</v>
      </c>
      <c r="J3260">
        <v>53</v>
      </c>
      <c r="K3260">
        <v>1101.44</v>
      </c>
      <c r="L3260">
        <v>7940911</v>
      </c>
      <c r="M3260" s="1">
        <v>46233</v>
      </c>
    </row>
    <row r="3261" spans="1:13" x14ac:dyDescent="0.2">
      <c r="A3261" t="s">
        <v>183</v>
      </c>
      <c r="B3261" s="1">
        <v>45747</v>
      </c>
      <c r="C3261" s="1">
        <v>45717</v>
      </c>
      <c r="D3261">
        <v>4</v>
      </c>
      <c r="E3261">
        <v>232.43</v>
      </c>
      <c r="F3261">
        <v>952805</v>
      </c>
      <c r="G3261">
        <v>17</v>
      </c>
      <c r="H3261">
        <v>1106.27</v>
      </c>
      <c r="I3261">
        <v>3735708</v>
      </c>
      <c r="J3261">
        <v>53</v>
      </c>
      <c r="K3261">
        <v>1101.44</v>
      </c>
      <c r="L3261">
        <v>7940911</v>
      </c>
      <c r="M3261" s="1">
        <v>46233</v>
      </c>
    </row>
    <row r="3262" spans="1:13" x14ac:dyDescent="0.2">
      <c r="A3262" t="s">
        <v>133</v>
      </c>
      <c r="B3262" s="1">
        <v>45565</v>
      </c>
      <c r="C3262" s="1">
        <v>45536</v>
      </c>
      <c r="D3262">
        <v>12</v>
      </c>
      <c r="E3262">
        <v>737.28</v>
      </c>
      <c r="F3262">
        <v>3019350</v>
      </c>
      <c r="G3262">
        <v>17</v>
      </c>
      <c r="H3262">
        <v>1688.39</v>
      </c>
      <c r="I3262">
        <v>9309784</v>
      </c>
      <c r="J3262">
        <v>48</v>
      </c>
      <c r="K3262">
        <v>1249.96</v>
      </c>
      <c r="L3262">
        <v>10947082</v>
      </c>
      <c r="M3262" s="1">
        <v>46233</v>
      </c>
    </row>
    <row r="3263" spans="1:13" x14ac:dyDescent="0.2">
      <c r="A3263" t="s">
        <v>49</v>
      </c>
      <c r="B3263" s="1">
        <v>44255</v>
      </c>
      <c r="C3263" s="1">
        <v>44228</v>
      </c>
      <c r="D3263">
        <v>9</v>
      </c>
      <c r="E3263">
        <v>481</v>
      </c>
      <c r="F3263">
        <v>1341788</v>
      </c>
      <c r="G3263">
        <v>17</v>
      </c>
      <c r="H3263">
        <v>452.39</v>
      </c>
      <c r="I3263">
        <v>3327700</v>
      </c>
      <c r="J3263">
        <v>118</v>
      </c>
      <c r="K3263">
        <v>1898.096</v>
      </c>
      <c r="L3263">
        <v>15705440</v>
      </c>
      <c r="M3263" s="1">
        <v>46233</v>
      </c>
    </row>
    <row r="3264" spans="1:13" x14ac:dyDescent="0.2">
      <c r="A3264" t="s">
        <v>49</v>
      </c>
      <c r="B3264" s="1">
        <v>44227</v>
      </c>
      <c r="C3264" s="1">
        <v>44197</v>
      </c>
      <c r="D3264">
        <v>8</v>
      </c>
      <c r="E3264">
        <v>439</v>
      </c>
      <c r="F3264">
        <v>1261365</v>
      </c>
      <c r="G3264">
        <v>17</v>
      </c>
      <c r="H3264">
        <v>452.39</v>
      </c>
      <c r="I3264">
        <v>3327700</v>
      </c>
      <c r="J3264">
        <v>118</v>
      </c>
      <c r="K3264">
        <v>1898.096</v>
      </c>
      <c r="L3264">
        <v>15705440</v>
      </c>
      <c r="M3264" s="1">
        <v>46233</v>
      </c>
    </row>
    <row r="3265" spans="1:13" x14ac:dyDescent="0.2">
      <c r="A3265" t="s">
        <v>230</v>
      </c>
      <c r="B3265" s="1">
        <v>45657</v>
      </c>
      <c r="C3265" s="1">
        <v>45627</v>
      </c>
      <c r="D3265">
        <v>12</v>
      </c>
      <c r="E3265">
        <v>803</v>
      </c>
      <c r="F3265">
        <v>3000000</v>
      </c>
      <c r="G3265">
        <v>18</v>
      </c>
      <c r="H3265">
        <v>1287</v>
      </c>
      <c r="I3265">
        <v>4500000</v>
      </c>
      <c r="J3265">
        <v>5</v>
      </c>
      <c r="K3265">
        <v>3.14</v>
      </c>
      <c r="L3265">
        <v>37768</v>
      </c>
      <c r="M3265" s="1">
        <v>46233</v>
      </c>
    </row>
    <row r="3266" spans="1:13" x14ac:dyDescent="0.2">
      <c r="A3266" t="s">
        <v>135</v>
      </c>
      <c r="B3266" s="1">
        <v>45991</v>
      </c>
      <c r="C3266" s="1">
        <v>45962</v>
      </c>
      <c r="D3266">
        <v>13</v>
      </c>
      <c r="E3266">
        <v>838.7</v>
      </c>
      <c r="F3266">
        <v>5750180</v>
      </c>
      <c r="G3266">
        <v>18</v>
      </c>
      <c r="H3266">
        <v>1598.46</v>
      </c>
      <c r="I3266">
        <v>3705899</v>
      </c>
      <c r="J3266">
        <v>15</v>
      </c>
      <c r="K3266">
        <v>33.490000000000009</v>
      </c>
      <c r="L3266">
        <v>308063</v>
      </c>
      <c r="M3266" s="1">
        <v>46233</v>
      </c>
    </row>
    <row r="3267" spans="1:13" x14ac:dyDescent="0.2">
      <c r="A3267" t="s">
        <v>150</v>
      </c>
      <c r="B3267" s="1">
        <v>46173</v>
      </c>
      <c r="C3267" s="1">
        <v>46143</v>
      </c>
      <c r="D3267">
        <v>3</v>
      </c>
      <c r="E3267">
        <v>324.76</v>
      </c>
      <c r="F3267">
        <v>1919000</v>
      </c>
      <c r="G3267">
        <v>18</v>
      </c>
      <c r="H3267">
        <v>1462.5</v>
      </c>
      <c r="I3267">
        <v>7043000</v>
      </c>
      <c r="J3267">
        <v>6</v>
      </c>
      <c r="K3267">
        <v>34.89</v>
      </c>
      <c r="L3267">
        <v>487620</v>
      </c>
      <c r="M3267" s="1">
        <v>46233</v>
      </c>
    </row>
    <row r="3268" spans="1:13" x14ac:dyDescent="0.2">
      <c r="A3268" t="s">
        <v>125</v>
      </c>
      <c r="B3268" s="1">
        <v>45322</v>
      </c>
      <c r="C3268" s="1">
        <v>45292</v>
      </c>
      <c r="D3268">
        <v>6</v>
      </c>
      <c r="E3268">
        <v>430</v>
      </c>
      <c r="F3268">
        <v>1564000</v>
      </c>
      <c r="G3268">
        <v>18</v>
      </c>
      <c r="H3268">
        <v>1311.98</v>
      </c>
      <c r="I3268">
        <v>4065000</v>
      </c>
      <c r="J3268">
        <v>16</v>
      </c>
      <c r="K3268">
        <v>50.3</v>
      </c>
      <c r="L3268">
        <v>570547</v>
      </c>
      <c r="M3268" s="1">
        <v>46233</v>
      </c>
    </row>
    <row r="3269" spans="1:13" x14ac:dyDescent="0.2">
      <c r="A3269" t="s">
        <v>112</v>
      </c>
      <c r="B3269" s="1">
        <v>46142</v>
      </c>
      <c r="C3269" s="1">
        <v>46113</v>
      </c>
      <c r="D3269">
        <v>1</v>
      </c>
      <c r="E3269">
        <v>16</v>
      </c>
      <c r="F3269">
        <v>150000</v>
      </c>
      <c r="G3269">
        <v>18</v>
      </c>
      <c r="H3269">
        <v>1131.3800000000001</v>
      </c>
      <c r="I3269">
        <v>5562000</v>
      </c>
      <c r="J3269">
        <v>54</v>
      </c>
      <c r="K3269">
        <v>194.04500000000002</v>
      </c>
      <c r="L3269">
        <v>2967220</v>
      </c>
      <c r="M3269" s="1">
        <v>46233</v>
      </c>
    </row>
    <row r="3270" spans="1:13" x14ac:dyDescent="0.2">
      <c r="A3270" t="s">
        <v>112</v>
      </c>
      <c r="B3270" s="1">
        <v>46112</v>
      </c>
      <c r="C3270" s="1">
        <v>46082</v>
      </c>
      <c r="D3270">
        <v>1</v>
      </c>
      <c r="E3270">
        <v>16</v>
      </c>
      <c r="F3270">
        <v>150000</v>
      </c>
      <c r="G3270">
        <v>18</v>
      </c>
      <c r="H3270">
        <v>1131.3800000000001</v>
      </c>
      <c r="I3270">
        <v>5562000</v>
      </c>
      <c r="J3270">
        <v>54</v>
      </c>
      <c r="K3270">
        <v>194.04500000000002</v>
      </c>
      <c r="L3270">
        <v>2967220</v>
      </c>
      <c r="M3270" s="1">
        <v>46233</v>
      </c>
    </row>
    <row r="3271" spans="1:13" x14ac:dyDescent="0.2">
      <c r="A3271" t="s">
        <v>174</v>
      </c>
      <c r="B3271" s="1">
        <v>45961</v>
      </c>
      <c r="C3271" s="1">
        <v>45931</v>
      </c>
      <c r="D3271">
        <v>5</v>
      </c>
      <c r="E3271">
        <v>525</v>
      </c>
      <c r="F3271">
        <v>1365301</v>
      </c>
      <c r="G3271">
        <v>18</v>
      </c>
      <c r="H3271">
        <v>1924.4999999999995</v>
      </c>
      <c r="I3271">
        <v>2700000</v>
      </c>
      <c r="J3271">
        <v>9</v>
      </c>
      <c r="K3271">
        <v>338</v>
      </c>
      <c r="L3271">
        <v>3862000</v>
      </c>
      <c r="M3271" s="1">
        <v>46233</v>
      </c>
    </row>
    <row r="3272" spans="1:13" x14ac:dyDescent="0.2">
      <c r="A3272" t="s">
        <v>58</v>
      </c>
      <c r="B3272" s="1">
        <v>44255</v>
      </c>
      <c r="C3272" s="1">
        <v>44228</v>
      </c>
      <c r="D3272">
        <v>3</v>
      </c>
      <c r="E3272">
        <v>152</v>
      </c>
      <c r="F3272">
        <v>1465000</v>
      </c>
      <c r="G3272">
        <v>18</v>
      </c>
      <c r="H3272">
        <v>903</v>
      </c>
      <c r="I3272">
        <v>5452250</v>
      </c>
      <c r="J3272">
        <v>39</v>
      </c>
      <c r="K3272">
        <v>692.20999999999992</v>
      </c>
      <c r="L3272">
        <v>7044278</v>
      </c>
      <c r="M3272" s="1">
        <v>46233</v>
      </c>
    </row>
    <row r="3273" spans="1:13" x14ac:dyDescent="0.2">
      <c r="A3273" t="s">
        <v>58</v>
      </c>
      <c r="B3273" s="1">
        <v>44286</v>
      </c>
      <c r="C3273" s="1">
        <v>44256</v>
      </c>
      <c r="D3273">
        <v>3</v>
      </c>
      <c r="E3273">
        <v>152</v>
      </c>
      <c r="F3273">
        <v>1465000</v>
      </c>
      <c r="G3273">
        <v>18</v>
      </c>
      <c r="H3273">
        <v>903</v>
      </c>
      <c r="I3273">
        <v>5452250</v>
      </c>
      <c r="J3273">
        <v>39</v>
      </c>
      <c r="K3273">
        <v>692.20999999999992</v>
      </c>
      <c r="L3273">
        <v>7044278</v>
      </c>
      <c r="M3273" s="1">
        <v>46233</v>
      </c>
    </row>
    <row r="3274" spans="1:13" x14ac:dyDescent="0.2">
      <c r="A3274" t="s">
        <v>58</v>
      </c>
      <c r="B3274" s="1">
        <v>44712</v>
      </c>
      <c r="C3274" s="1">
        <v>44682</v>
      </c>
      <c r="D3274">
        <v>5</v>
      </c>
      <c r="E3274">
        <v>177.5</v>
      </c>
      <c r="F3274">
        <v>1930950</v>
      </c>
      <c r="G3274">
        <v>18</v>
      </c>
      <c r="H3274">
        <v>1010</v>
      </c>
      <c r="I3274">
        <v>4919300</v>
      </c>
      <c r="J3274">
        <v>42</v>
      </c>
      <c r="K3274">
        <v>804.20999999999992</v>
      </c>
      <c r="L3274">
        <v>8024278</v>
      </c>
      <c r="M3274" s="1">
        <v>46233</v>
      </c>
    </row>
    <row r="3275" spans="1:13" x14ac:dyDescent="0.2">
      <c r="A3275" t="s">
        <v>58</v>
      </c>
      <c r="B3275" s="1">
        <v>44681</v>
      </c>
      <c r="C3275" s="1">
        <v>44652</v>
      </c>
      <c r="D3275">
        <v>5</v>
      </c>
      <c r="E3275">
        <v>177.5</v>
      </c>
      <c r="F3275">
        <v>1930950</v>
      </c>
      <c r="G3275">
        <v>18</v>
      </c>
      <c r="H3275">
        <v>1010</v>
      </c>
      <c r="I3275">
        <v>4919300</v>
      </c>
      <c r="J3275">
        <v>42</v>
      </c>
      <c r="K3275">
        <v>804.20999999999992</v>
      </c>
      <c r="L3275">
        <v>8024278</v>
      </c>
      <c r="M3275" s="1">
        <v>46233</v>
      </c>
    </row>
    <row r="3276" spans="1:13" x14ac:dyDescent="0.2">
      <c r="A3276" t="s">
        <v>183</v>
      </c>
      <c r="B3276" s="1">
        <v>45596</v>
      </c>
      <c r="C3276" s="1">
        <v>45566</v>
      </c>
      <c r="D3276">
        <v>3</v>
      </c>
      <c r="E3276">
        <v>203.46</v>
      </c>
      <c r="F3276">
        <v>1215000</v>
      </c>
      <c r="G3276">
        <v>18</v>
      </c>
      <c r="H3276">
        <v>1172.27</v>
      </c>
      <c r="I3276">
        <v>3953513</v>
      </c>
      <c r="J3276">
        <v>52</v>
      </c>
      <c r="K3276">
        <v>1011.4399999999999</v>
      </c>
      <c r="L3276">
        <v>7220911</v>
      </c>
      <c r="M3276" s="1">
        <v>46233</v>
      </c>
    </row>
    <row r="3277" spans="1:13" x14ac:dyDescent="0.2">
      <c r="A3277" t="s">
        <v>183</v>
      </c>
      <c r="B3277" s="1">
        <v>45688</v>
      </c>
      <c r="C3277" s="1">
        <v>45658</v>
      </c>
      <c r="D3277">
        <v>2</v>
      </c>
      <c r="E3277">
        <v>113.46000000000001</v>
      </c>
      <c r="F3277">
        <v>495000</v>
      </c>
      <c r="G3277">
        <v>18</v>
      </c>
      <c r="H3277">
        <v>1172.27</v>
      </c>
      <c r="I3277">
        <v>3953513</v>
      </c>
      <c r="J3277">
        <v>53</v>
      </c>
      <c r="K3277">
        <v>1101.44</v>
      </c>
      <c r="L3277">
        <v>7940911</v>
      </c>
      <c r="M3277" s="1">
        <v>46233</v>
      </c>
    </row>
    <row r="3278" spans="1:13" x14ac:dyDescent="0.2">
      <c r="A3278" t="s">
        <v>183</v>
      </c>
      <c r="B3278" s="1">
        <v>45657</v>
      </c>
      <c r="C3278" s="1">
        <v>45627</v>
      </c>
      <c r="D3278">
        <v>2</v>
      </c>
      <c r="E3278">
        <v>113.46000000000001</v>
      </c>
      <c r="F3278">
        <v>495000</v>
      </c>
      <c r="G3278">
        <v>18</v>
      </c>
      <c r="H3278">
        <v>1172.27</v>
      </c>
      <c r="I3278">
        <v>3953513</v>
      </c>
      <c r="J3278">
        <v>53</v>
      </c>
      <c r="K3278">
        <v>1101.44</v>
      </c>
      <c r="L3278">
        <v>7940911</v>
      </c>
      <c r="M3278" s="1">
        <v>46233</v>
      </c>
    </row>
    <row r="3279" spans="1:13" x14ac:dyDescent="0.2">
      <c r="A3279" t="s">
        <v>183</v>
      </c>
      <c r="B3279" s="1">
        <v>45626</v>
      </c>
      <c r="C3279" s="1">
        <v>45597</v>
      </c>
      <c r="D3279">
        <v>2</v>
      </c>
      <c r="E3279">
        <v>113.46000000000001</v>
      </c>
      <c r="F3279">
        <v>495000</v>
      </c>
      <c r="G3279">
        <v>18</v>
      </c>
      <c r="H3279">
        <v>1172.27</v>
      </c>
      <c r="I3279">
        <v>3953513</v>
      </c>
      <c r="J3279">
        <v>53</v>
      </c>
      <c r="K3279">
        <v>1101.44</v>
      </c>
      <c r="L3279">
        <v>7940911</v>
      </c>
      <c r="M3279" s="1">
        <v>46233</v>
      </c>
    </row>
    <row r="3280" spans="1:13" x14ac:dyDescent="0.2">
      <c r="A3280" t="s">
        <v>39</v>
      </c>
      <c r="B3280" s="1">
        <v>45626</v>
      </c>
      <c r="C3280" s="1">
        <v>45597</v>
      </c>
      <c r="D3280">
        <v>8</v>
      </c>
      <c r="E3280">
        <v>376.63</v>
      </c>
      <c r="F3280">
        <v>2779638</v>
      </c>
      <c r="G3280">
        <v>18</v>
      </c>
      <c r="H3280">
        <v>1097.17</v>
      </c>
      <c r="I3280">
        <v>3780424</v>
      </c>
      <c r="J3280">
        <v>161</v>
      </c>
      <c r="K3280">
        <v>1562.9849999999997</v>
      </c>
      <c r="L3280">
        <v>14168284</v>
      </c>
      <c r="M3280" s="1">
        <v>46233</v>
      </c>
    </row>
    <row r="3281" spans="1:13" x14ac:dyDescent="0.2">
      <c r="A3281" t="s">
        <v>49</v>
      </c>
      <c r="B3281" s="1">
        <v>44347</v>
      </c>
      <c r="C3281" s="1">
        <v>44317</v>
      </c>
      <c r="D3281">
        <v>7</v>
      </c>
      <c r="E3281">
        <v>349</v>
      </c>
      <c r="F3281">
        <v>1060908</v>
      </c>
      <c r="G3281">
        <v>18</v>
      </c>
      <c r="H3281">
        <v>464.39</v>
      </c>
      <c r="I3281">
        <v>3437300</v>
      </c>
      <c r="J3281">
        <v>120</v>
      </c>
      <c r="K3281">
        <v>2030.096</v>
      </c>
      <c r="L3281">
        <v>15986320</v>
      </c>
      <c r="M3281" s="1">
        <v>46233</v>
      </c>
    </row>
    <row r="3282" spans="1:13" x14ac:dyDescent="0.2">
      <c r="A3282" t="s">
        <v>49</v>
      </c>
      <c r="B3282" s="1">
        <v>44316</v>
      </c>
      <c r="C3282" s="1">
        <v>44287</v>
      </c>
      <c r="D3282">
        <v>7</v>
      </c>
      <c r="E3282">
        <v>349</v>
      </c>
      <c r="F3282">
        <v>1060908</v>
      </c>
      <c r="G3282">
        <v>18</v>
      </c>
      <c r="H3282">
        <v>464.39</v>
      </c>
      <c r="I3282">
        <v>3437300</v>
      </c>
      <c r="J3282">
        <v>120</v>
      </c>
      <c r="K3282">
        <v>2030.096</v>
      </c>
      <c r="L3282">
        <v>15986320</v>
      </c>
      <c r="M3282" s="1">
        <v>46233</v>
      </c>
    </row>
    <row r="3283" spans="1:13" x14ac:dyDescent="0.2">
      <c r="A3283" t="s">
        <v>49</v>
      </c>
      <c r="B3283" s="1">
        <v>44286</v>
      </c>
      <c r="C3283" s="1">
        <v>44256</v>
      </c>
      <c r="D3283">
        <v>7</v>
      </c>
      <c r="E3283">
        <v>349</v>
      </c>
      <c r="F3283">
        <v>1060908</v>
      </c>
      <c r="G3283">
        <v>18</v>
      </c>
      <c r="H3283">
        <v>464.39</v>
      </c>
      <c r="I3283">
        <v>3437300</v>
      </c>
      <c r="J3283">
        <v>120</v>
      </c>
      <c r="K3283">
        <v>2030.096</v>
      </c>
      <c r="L3283">
        <v>15986320</v>
      </c>
      <c r="M3283" s="1">
        <v>46233</v>
      </c>
    </row>
    <row r="3284" spans="1:13" x14ac:dyDescent="0.2">
      <c r="A3284" t="s">
        <v>153</v>
      </c>
      <c r="B3284" s="1">
        <v>46234</v>
      </c>
      <c r="C3284" s="1">
        <v>46204</v>
      </c>
      <c r="D3284">
        <v>3</v>
      </c>
      <c r="E3284">
        <v>264</v>
      </c>
      <c r="F3284">
        <v>863246</v>
      </c>
      <c r="G3284">
        <v>20</v>
      </c>
      <c r="H3284">
        <v>2428.06</v>
      </c>
      <c r="I3284">
        <v>2334738</v>
      </c>
      <c r="M3284" s="1">
        <v>46233</v>
      </c>
    </row>
    <row r="3285" spans="1:13" x14ac:dyDescent="0.2">
      <c r="A3285" t="s">
        <v>153</v>
      </c>
      <c r="B3285" s="1">
        <v>46053</v>
      </c>
      <c r="C3285" s="1">
        <v>46023</v>
      </c>
      <c r="D3285">
        <v>2</v>
      </c>
      <c r="E3285">
        <v>192</v>
      </c>
      <c r="F3285">
        <v>570000</v>
      </c>
      <c r="G3285">
        <v>20</v>
      </c>
      <c r="H3285">
        <v>2492.06</v>
      </c>
      <c r="I3285">
        <v>2627984</v>
      </c>
      <c r="J3285">
        <v>4</v>
      </c>
      <c r="K3285">
        <v>12.8</v>
      </c>
      <c r="L3285">
        <v>70775</v>
      </c>
      <c r="M3285" s="1">
        <v>46233</v>
      </c>
    </row>
    <row r="3286" spans="1:13" x14ac:dyDescent="0.2">
      <c r="A3286" t="s">
        <v>153</v>
      </c>
      <c r="B3286" s="1">
        <v>46081</v>
      </c>
      <c r="C3286" s="1">
        <v>46054</v>
      </c>
      <c r="D3286">
        <v>2</v>
      </c>
      <c r="E3286">
        <v>192</v>
      </c>
      <c r="F3286">
        <v>570000</v>
      </c>
      <c r="G3286">
        <v>20</v>
      </c>
      <c r="H3286">
        <v>2492.06</v>
      </c>
      <c r="I3286">
        <v>2627984</v>
      </c>
      <c r="J3286">
        <v>4</v>
      </c>
      <c r="K3286">
        <v>12.8</v>
      </c>
      <c r="L3286">
        <v>70775</v>
      </c>
      <c r="M3286" s="1">
        <v>46233</v>
      </c>
    </row>
    <row r="3287" spans="1:13" x14ac:dyDescent="0.2">
      <c r="A3287" t="s">
        <v>153</v>
      </c>
      <c r="B3287" s="1">
        <v>46203</v>
      </c>
      <c r="C3287" s="1">
        <v>46174</v>
      </c>
      <c r="D3287">
        <v>3</v>
      </c>
      <c r="E3287">
        <v>264</v>
      </c>
      <c r="F3287">
        <v>863246</v>
      </c>
      <c r="G3287">
        <v>20</v>
      </c>
      <c r="H3287">
        <v>2428.06</v>
      </c>
      <c r="I3287">
        <v>2334738</v>
      </c>
      <c r="J3287">
        <v>4</v>
      </c>
      <c r="K3287">
        <v>12.8</v>
      </c>
      <c r="L3287">
        <v>70775</v>
      </c>
      <c r="M3287" s="1">
        <v>46233</v>
      </c>
    </row>
    <row r="3288" spans="1:13" x14ac:dyDescent="0.2">
      <c r="A3288" t="s">
        <v>153</v>
      </c>
      <c r="B3288" s="1">
        <v>46112</v>
      </c>
      <c r="C3288" s="1">
        <v>46082</v>
      </c>
      <c r="D3288">
        <v>2</v>
      </c>
      <c r="E3288">
        <v>192</v>
      </c>
      <c r="F3288">
        <v>570000</v>
      </c>
      <c r="G3288">
        <v>20</v>
      </c>
      <c r="H3288">
        <v>2492.06</v>
      </c>
      <c r="I3288">
        <v>2627984</v>
      </c>
      <c r="J3288">
        <v>4</v>
      </c>
      <c r="K3288">
        <v>12.8</v>
      </c>
      <c r="L3288">
        <v>70775</v>
      </c>
      <c r="M3288" s="1">
        <v>46233</v>
      </c>
    </row>
    <row r="3289" spans="1:13" x14ac:dyDescent="0.2">
      <c r="A3289" t="s">
        <v>230</v>
      </c>
      <c r="B3289" s="1">
        <v>45961</v>
      </c>
      <c r="C3289" s="1">
        <v>45931</v>
      </c>
      <c r="D3289">
        <v>26</v>
      </c>
      <c r="E3289">
        <v>1886.5</v>
      </c>
      <c r="F3289">
        <v>6600000</v>
      </c>
      <c r="G3289">
        <v>20</v>
      </c>
      <c r="H3289">
        <v>2241</v>
      </c>
      <c r="I3289">
        <v>4300000</v>
      </c>
      <c r="J3289">
        <v>6</v>
      </c>
      <c r="K3289">
        <v>69.140000000000015</v>
      </c>
      <c r="L3289">
        <v>287768</v>
      </c>
      <c r="M3289" s="1">
        <v>46233</v>
      </c>
    </row>
    <row r="3290" spans="1:13" x14ac:dyDescent="0.2">
      <c r="A3290" t="s">
        <v>230</v>
      </c>
      <c r="B3290" s="1">
        <v>45930</v>
      </c>
      <c r="C3290" s="1">
        <v>45901</v>
      </c>
      <c r="D3290">
        <v>26</v>
      </c>
      <c r="E3290">
        <v>1886.5</v>
      </c>
      <c r="F3290">
        <v>6600000</v>
      </c>
      <c r="G3290">
        <v>20</v>
      </c>
      <c r="H3290">
        <v>2241</v>
      </c>
      <c r="I3290">
        <v>4300000</v>
      </c>
      <c r="J3290">
        <v>6</v>
      </c>
      <c r="K3290">
        <v>69.140000000000015</v>
      </c>
      <c r="L3290">
        <v>287768</v>
      </c>
      <c r="M3290" s="1">
        <v>46233</v>
      </c>
    </row>
    <row r="3291" spans="1:13" x14ac:dyDescent="0.2">
      <c r="A3291" t="s">
        <v>112</v>
      </c>
      <c r="B3291" s="1">
        <v>46053</v>
      </c>
      <c r="C3291" s="1">
        <v>46023</v>
      </c>
      <c r="D3291">
        <v>2</v>
      </c>
      <c r="E3291">
        <v>21</v>
      </c>
      <c r="F3291">
        <v>250000</v>
      </c>
      <c r="G3291">
        <v>20</v>
      </c>
      <c r="H3291">
        <v>1810.99</v>
      </c>
      <c r="I3291">
        <v>5542000</v>
      </c>
      <c r="J3291">
        <v>53</v>
      </c>
      <c r="K3291">
        <v>189.04500000000002</v>
      </c>
      <c r="L3291">
        <v>2867220</v>
      </c>
      <c r="M3291" s="1">
        <v>46233</v>
      </c>
    </row>
    <row r="3292" spans="1:13" x14ac:dyDescent="0.2">
      <c r="A3292" t="s">
        <v>112</v>
      </c>
      <c r="B3292" s="1">
        <v>46022</v>
      </c>
      <c r="C3292" s="1">
        <v>45992</v>
      </c>
      <c r="D3292">
        <v>2</v>
      </c>
      <c r="E3292">
        <v>21</v>
      </c>
      <c r="F3292">
        <v>250000</v>
      </c>
      <c r="G3292">
        <v>20</v>
      </c>
      <c r="H3292">
        <v>1810.99</v>
      </c>
      <c r="I3292">
        <v>5542000</v>
      </c>
      <c r="J3292">
        <v>53</v>
      </c>
      <c r="K3292">
        <v>189.04500000000002</v>
      </c>
      <c r="L3292">
        <v>2867220</v>
      </c>
      <c r="M3292" s="1">
        <v>46233</v>
      </c>
    </row>
    <row r="3293" spans="1:13" x14ac:dyDescent="0.2">
      <c r="A3293" t="s">
        <v>230</v>
      </c>
      <c r="B3293" s="1">
        <v>46053</v>
      </c>
      <c r="C3293" s="1">
        <v>46023</v>
      </c>
      <c r="D3293">
        <v>24</v>
      </c>
      <c r="E3293">
        <v>2194</v>
      </c>
      <c r="F3293">
        <v>6650000</v>
      </c>
      <c r="G3293">
        <v>20</v>
      </c>
      <c r="H3293">
        <v>1749.12</v>
      </c>
      <c r="I3293">
        <v>3250000</v>
      </c>
      <c r="J3293">
        <v>10</v>
      </c>
      <c r="K3293">
        <v>333.14</v>
      </c>
      <c r="L3293">
        <v>1287768</v>
      </c>
      <c r="M3293" s="1">
        <v>46233</v>
      </c>
    </row>
    <row r="3294" spans="1:13" x14ac:dyDescent="0.2">
      <c r="A3294" t="s">
        <v>117</v>
      </c>
      <c r="B3294" s="1">
        <v>45808</v>
      </c>
      <c r="C3294" s="1">
        <v>45778</v>
      </c>
      <c r="D3294">
        <v>6</v>
      </c>
      <c r="E3294">
        <v>395</v>
      </c>
      <c r="F3294">
        <v>1725000</v>
      </c>
      <c r="G3294">
        <v>20</v>
      </c>
      <c r="H3294">
        <v>1285</v>
      </c>
      <c r="I3294">
        <v>4500000</v>
      </c>
      <c r="J3294">
        <v>14</v>
      </c>
      <c r="K3294">
        <v>364.03000000000003</v>
      </c>
      <c r="L3294">
        <v>2830058</v>
      </c>
      <c r="M3294" s="1">
        <v>46233</v>
      </c>
    </row>
    <row r="3295" spans="1:13" x14ac:dyDescent="0.2">
      <c r="A3295" t="s">
        <v>117</v>
      </c>
      <c r="B3295" s="1">
        <v>45777</v>
      </c>
      <c r="C3295" s="1">
        <v>45748</v>
      </c>
      <c r="D3295">
        <v>6</v>
      </c>
      <c r="E3295">
        <v>395</v>
      </c>
      <c r="F3295">
        <v>1725000</v>
      </c>
      <c r="G3295">
        <v>20</v>
      </c>
      <c r="H3295">
        <v>1285</v>
      </c>
      <c r="I3295">
        <v>4500000</v>
      </c>
      <c r="J3295">
        <v>14</v>
      </c>
      <c r="K3295">
        <v>364.03000000000003</v>
      </c>
      <c r="L3295">
        <v>2830058</v>
      </c>
      <c r="M3295" s="1">
        <v>46233</v>
      </c>
    </row>
    <row r="3296" spans="1:13" x14ac:dyDescent="0.2">
      <c r="A3296" t="s">
        <v>117</v>
      </c>
      <c r="B3296" s="1">
        <v>45869</v>
      </c>
      <c r="C3296" s="1">
        <v>45839</v>
      </c>
      <c r="D3296">
        <v>6</v>
      </c>
      <c r="E3296">
        <v>395</v>
      </c>
      <c r="F3296">
        <v>1725000</v>
      </c>
      <c r="G3296">
        <v>20</v>
      </c>
      <c r="H3296">
        <v>1285</v>
      </c>
      <c r="I3296">
        <v>4500000</v>
      </c>
      <c r="J3296">
        <v>14</v>
      </c>
      <c r="K3296">
        <v>364.03000000000003</v>
      </c>
      <c r="L3296">
        <v>2830058</v>
      </c>
      <c r="M3296" s="1">
        <v>46233</v>
      </c>
    </row>
    <row r="3297" spans="1:13" x14ac:dyDescent="0.2">
      <c r="A3297" t="s">
        <v>117</v>
      </c>
      <c r="B3297" s="1">
        <v>45838</v>
      </c>
      <c r="C3297" s="1">
        <v>45809</v>
      </c>
      <c r="D3297">
        <v>6</v>
      </c>
      <c r="E3297">
        <v>395</v>
      </c>
      <c r="F3297">
        <v>1725000</v>
      </c>
      <c r="G3297">
        <v>20</v>
      </c>
      <c r="H3297">
        <v>1285</v>
      </c>
      <c r="I3297">
        <v>4500000</v>
      </c>
      <c r="J3297">
        <v>14</v>
      </c>
      <c r="K3297">
        <v>364.03000000000003</v>
      </c>
      <c r="L3297">
        <v>2830058</v>
      </c>
      <c r="M3297" s="1">
        <v>46233</v>
      </c>
    </row>
    <row r="3298" spans="1:13" x14ac:dyDescent="0.2">
      <c r="A3298" t="s">
        <v>117</v>
      </c>
      <c r="B3298" s="1">
        <v>45747</v>
      </c>
      <c r="C3298" s="1">
        <v>45717</v>
      </c>
      <c r="D3298">
        <v>6</v>
      </c>
      <c r="E3298">
        <v>395</v>
      </c>
      <c r="F3298">
        <v>1725000</v>
      </c>
      <c r="G3298">
        <v>20</v>
      </c>
      <c r="H3298">
        <v>1285</v>
      </c>
      <c r="I3298">
        <v>4500000</v>
      </c>
      <c r="J3298">
        <v>14</v>
      </c>
      <c r="K3298">
        <v>364.03000000000003</v>
      </c>
      <c r="L3298">
        <v>2830058</v>
      </c>
      <c r="M3298" s="1">
        <v>46233</v>
      </c>
    </row>
    <row r="3299" spans="1:13" x14ac:dyDescent="0.2">
      <c r="A3299" t="s">
        <v>41</v>
      </c>
      <c r="B3299" s="1">
        <v>44957</v>
      </c>
      <c r="C3299" s="1">
        <v>44927</v>
      </c>
      <c r="D3299">
        <v>12</v>
      </c>
      <c r="E3299">
        <v>533</v>
      </c>
      <c r="F3299">
        <v>4024403</v>
      </c>
      <c r="G3299">
        <v>20</v>
      </c>
      <c r="H3299">
        <v>912.65</v>
      </c>
      <c r="I3299">
        <v>4780000</v>
      </c>
      <c r="J3299">
        <v>43</v>
      </c>
      <c r="K3299">
        <v>841.6400000000001</v>
      </c>
      <c r="L3299">
        <v>6926316</v>
      </c>
      <c r="M3299" s="1">
        <v>46233</v>
      </c>
    </row>
    <row r="3300" spans="1:13" x14ac:dyDescent="0.2">
      <c r="A3300" t="s">
        <v>58</v>
      </c>
      <c r="B3300" s="1">
        <v>44804</v>
      </c>
      <c r="C3300" s="1">
        <v>44774</v>
      </c>
      <c r="D3300">
        <v>5</v>
      </c>
      <c r="E3300">
        <v>205.5</v>
      </c>
      <c r="F3300">
        <v>1538450</v>
      </c>
      <c r="G3300">
        <v>20</v>
      </c>
      <c r="H3300">
        <v>1166</v>
      </c>
      <c r="I3300">
        <v>5341800</v>
      </c>
      <c r="J3300">
        <v>45</v>
      </c>
      <c r="K3300">
        <v>884.20999999999992</v>
      </c>
      <c r="L3300">
        <v>8994278</v>
      </c>
      <c r="M3300" s="1">
        <v>46233</v>
      </c>
    </row>
    <row r="3301" spans="1:13" x14ac:dyDescent="0.2">
      <c r="A3301" t="s">
        <v>41</v>
      </c>
      <c r="B3301" s="1">
        <v>44985</v>
      </c>
      <c r="C3301" s="1">
        <v>44958</v>
      </c>
      <c r="D3301">
        <v>11</v>
      </c>
      <c r="E3301">
        <v>479</v>
      </c>
      <c r="F3301">
        <v>3781403</v>
      </c>
      <c r="G3301">
        <v>20</v>
      </c>
      <c r="H3301">
        <v>912.65</v>
      </c>
      <c r="I3301">
        <v>4780000</v>
      </c>
      <c r="J3301">
        <v>44</v>
      </c>
      <c r="K3301">
        <v>895.64</v>
      </c>
      <c r="L3301">
        <v>7169316</v>
      </c>
      <c r="M3301" s="1">
        <v>46233</v>
      </c>
    </row>
    <row r="3302" spans="1:13" x14ac:dyDescent="0.2">
      <c r="A3302" t="s">
        <v>41</v>
      </c>
      <c r="B3302" s="1">
        <v>45016</v>
      </c>
      <c r="C3302" s="1">
        <v>44986</v>
      </c>
      <c r="D3302">
        <v>11</v>
      </c>
      <c r="E3302">
        <v>479</v>
      </c>
      <c r="F3302">
        <v>3781403</v>
      </c>
      <c r="G3302">
        <v>20</v>
      </c>
      <c r="H3302">
        <v>912.65</v>
      </c>
      <c r="I3302">
        <v>4780000</v>
      </c>
      <c r="J3302">
        <v>44</v>
      </c>
      <c r="K3302">
        <v>895.64</v>
      </c>
      <c r="L3302">
        <v>7169316</v>
      </c>
      <c r="M3302" s="1">
        <v>46233</v>
      </c>
    </row>
    <row r="3303" spans="1:13" x14ac:dyDescent="0.2">
      <c r="A3303" t="s">
        <v>230</v>
      </c>
      <c r="B3303" s="1">
        <v>46234</v>
      </c>
      <c r="C3303" s="1">
        <v>46204</v>
      </c>
      <c r="D3303">
        <v>25</v>
      </c>
      <c r="E3303">
        <v>2265.5</v>
      </c>
      <c r="F3303">
        <v>6900000</v>
      </c>
      <c r="G3303">
        <v>21</v>
      </c>
      <c r="H3303">
        <v>1722.4299999999998</v>
      </c>
      <c r="I3303">
        <v>3730000</v>
      </c>
      <c r="M3303" s="1">
        <v>46233</v>
      </c>
    </row>
    <row r="3304" spans="1:13" x14ac:dyDescent="0.2">
      <c r="A3304" t="s">
        <v>127</v>
      </c>
      <c r="B3304" s="1">
        <v>46234</v>
      </c>
      <c r="C3304" s="1">
        <v>46204</v>
      </c>
      <c r="D3304">
        <v>2</v>
      </c>
      <c r="E3304">
        <v>932</v>
      </c>
      <c r="F3304">
        <v>1103910</v>
      </c>
      <c r="G3304">
        <v>21</v>
      </c>
      <c r="H3304">
        <v>2652.8799999999997</v>
      </c>
      <c r="I3304">
        <v>3907013</v>
      </c>
      <c r="M3304" s="1">
        <v>46233</v>
      </c>
    </row>
    <row r="3305" spans="1:13" x14ac:dyDescent="0.2">
      <c r="A3305" t="s">
        <v>230</v>
      </c>
      <c r="B3305" s="1">
        <v>45900</v>
      </c>
      <c r="C3305" s="1">
        <v>45870</v>
      </c>
      <c r="D3305">
        <v>25</v>
      </c>
      <c r="E3305">
        <v>1656.5</v>
      </c>
      <c r="F3305">
        <v>6250000</v>
      </c>
      <c r="G3305">
        <v>21</v>
      </c>
      <c r="H3305">
        <v>2465.5</v>
      </c>
      <c r="I3305">
        <v>4650000</v>
      </c>
      <c r="J3305">
        <v>5</v>
      </c>
      <c r="K3305">
        <v>3.14</v>
      </c>
      <c r="L3305">
        <v>37768</v>
      </c>
      <c r="M3305" s="1">
        <v>46233</v>
      </c>
    </row>
    <row r="3306" spans="1:13" x14ac:dyDescent="0.2">
      <c r="A3306" t="s">
        <v>112</v>
      </c>
      <c r="B3306" s="1">
        <v>46173</v>
      </c>
      <c r="C3306" s="1">
        <v>46143</v>
      </c>
      <c r="D3306">
        <v>1</v>
      </c>
      <c r="E3306">
        <v>16</v>
      </c>
      <c r="F3306">
        <v>150000</v>
      </c>
      <c r="G3306">
        <v>21</v>
      </c>
      <c r="H3306">
        <v>1241.9700000000003</v>
      </c>
      <c r="I3306">
        <v>6111680</v>
      </c>
      <c r="J3306">
        <v>54</v>
      </c>
      <c r="K3306">
        <v>194.04500000000002</v>
      </c>
      <c r="L3306">
        <v>2967220</v>
      </c>
      <c r="M3306" s="1">
        <v>46233</v>
      </c>
    </row>
    <row r="3307" spans="1:13" x14ac:dyDescent="0.2">
      <c r="A3307" t="s">
        <v>127</v>
      </c>
      <c r="B3307" s="1">
        <v>46022</v>
      </c>
      <c r="C3307" s="1">
        <v>45992</v>
      </c>
      <c r="D3307">
        <v>1</v>
      </c>
      <c r="E3307">
        <v>466</v>
      </c>
      <c r="F3307">
        <v>551955</v>
      </c>
      <c r="G3307">
        <v>21</v>
      </c>
      <c r="H3307">
        <v>3092.8799999999997</v>
      </c>
      <c r="I3307">
        <v>4406070</v>
      </c>
      <c r="J3307">
        <v>31</v>
      </c>
      <c r="K3307">
        <v>236.90000000000003</v>
      </c>
      <c r="L3307">
        <v>1593993</v>
      </c>
      <c r="M3307" s="1">
        <v>46233</v>
      </c>
    </row>
    <row r="3308" spans="1:13" x14ac:dyDescent="0.2">
      <c r="A3308" t="s">
        <v>127</v>
      </c>
      <c r="B3308" s="1">
        <v>46173</v>
      </c>
      <c r="C3308" s="1">
        <v>46143</v>
      </c>
      <c r="D3308">
        <v>2</v>
      </c>
      <c r="E3308">
        <v>932</v>
      </c>
      <c r="F3308">
        <v>1103910</v>
      </c>
      <c r="G3308">
        <v>21</v>
      </c>
      <c r="H3308">
        <v>2652.8799999999997</v>
      </c>
      <c r="I3308">
        <v>3907013</v>
      </c>
      <c r="J3308">
        <v>31</v>
      </c>
      <c r="K3308">
        <v>236.90000000000003</v>
      </c>
      <c r="L3308">
        <v>1593993</v>
      </c>
      <c r="M3308" s="1">
        <v>46233</v>
      </c>
    </row>
    <row r="3309" spans="1:13" x14ac:dyDescent="0.2">
      <c r="A3309" t="s">
        <v>127</v>
      </c>
      <c r="B3309" s="1">
        <v>46112</v>
      </c>
      <c r="C3309" s="1">
        <v>46082</v>
      </c>
      <c r="D3309">
        <v>2</v>
      </c>
      <c r="E3309">
        <v>932</v>
      </c>
      <c r="F3309">
        <v>1103910</v>
      </c>
      <c r="G3309">
        <v>21</v>
      </c>
      <c r="H3309">
        <v>2652.8799999999997</v>
      </c>
      <c r="I3309">
        <v>3907013</v>
      </c>
      <c r="J3309">
        <v>31</v>
      </c>
      <c r="K3309">
        <v>236.90000000000003</v>
      </c>
      <c r="L3309">
        <v>1593993</v>
      </c>
      <c r="M3309" s="1">
        <v>46233</v>
      </c>
    </row>
    <row r="3310" spans="1:13" x14ac:dyDescent="0.2">
      <c r="A3310" t="s">
        <v>127</v>
      </c>
      <c r="B3310" s="1">
        <v>46142</v>
      </c>
      <c r="C3310" s="1">
        <v>46113</v>
      </c>
      <c r="D3310">
        <v>2</v>
      </c>
      <c r="E3310">
        <v>932</v>
      </c>
      <c r="F3310">
        <v>1103910</v>
      </c>
      <c r="G3310">
        <v>21</v>
      </c>
      <c r="H3310">
        <v>2652.8799999999997</v>
      </c>
      <c r="I3310">
        <v>3907013</v>
      </c>
      <c r="J3310">
        <v>31</v>
      </c>
      <c r="K3310">
        <v>236.90000000000003</v>
      </c>
      <c r="L3310">
        <v>1593993</v>
      </c>
      <c r="M3310" s="1">
        <v>46233</v>
      </c>
    </row>
    <row r="3311" spans="1:13" x14ac:dyDescent="0.2">
      <c r="A3311" t="s">
        <v>127</v>
      </c>
      <c r="B3311" s="1">
        <v>46203</v>
      </c>
      <c r="C3311" s="1">
        <v>46174</v>
      </c>
      <c r="D3311">
        <v>2</v>
      </c>
      <c r="E3311">
        <v>932</v>
      </c>
      <c r="F3311">
        <v>1103910</v>
      </c>
      <c r="G3311">
        <v>21</v>
      </c>
      <c r="H3311">
        <v>2652.8799999999997</v>
      </c>
      <c r="I3311">
        <v>3907013</v>
      </c>
      <c r="J3311">
        <v>31</v>
      </c>
      <c r="K3311">
        <v>236.90000000000003</v>
      </c>
      <c r="L3311">
        <v>1593993</v>
      </c>
      <c r="M3311" s="1">
        <v>46233</v>
      </c>
    </row>
    <row r="3312" spans="1:13" x14ac:dyDescent="0.2">
      <c r="A3312" t="s">
        <v>230</v>
      </c>
      <c r="B3312" s="1">
        <v>46112</v>
      </c>
      <c r="C3312" s="1">
        <v>46082</v>
      </c>
      <c r="D3312">
        <v>25</v>
      </c>
      <c r="E3312">
        <v>2265.5</v>
      </c>
      <c r="F3312">
        <v>6900000</v>
      </c>
      <c r="G3312">
        <v>21</v>
      </c>
      <c r="H3312">
        <v>1722.4299999999998</v>
      </c>
      <c r="I3312">
        <v>3730000</v>
      </c>
      <c r="J3312">
        <v>10</v>
      </c>
      <c r="K3312">
        <v>333.14</v>
      </c>
      <c r="L3312">
        <v>1287768</v>
      </c>
      <c r="M3312" s="1">
        <v>46233</v>
      </c>
    </row>
    <row r="3313" spans="1:13" x14ac:dyDescent="0.2">
      <c r="A3313" t="s">
        <v>230</v>
      </c>
      <c r="B3313" s="1">
        <v>46173</v>
      </c>
      <c r="C3313" s="1">
        <v>46143</v>
      </c>
      <c r="D3313">
        <v>25</v>
      </c>
      <c r="E3313">
        <v>2265.5</v>
      </c>
      <c r="F3313">
        <v>6900000</v>
      </c>
      <c r="G3313">
        <v>21</v>
      </c>
      <c r="H3313">
        <v>1722.4299999999998</v>
      </c>
      <c r="I3313">
        <v>3730000</v>
      </c>
      <c r="J3313">
        <v>10</v>
      </c>
      <c r="K3313">
        <v>333.14</v>
      </c>
      <c r="L3313">
        <v>1287768</v>
      </c>
      <c r="M3313" s="1">
        <v>46233</v>
      </c>
    </row>
    <row r="3314" spans="1:13" x14ac:dyDescent="0.2">
      <c r="A3314" t="s">
        <v>230</v>
      </c>
      <c r="B3314" s="1">
        <v>46203</v>
      </c>
      <c r="C3314" s="1">
        <v>46174</v>
      </c>
      <c r="D3314">
        <v>25</v>
      </c>
      <c r="E3314">
        <v>2265.5</v>
      </c>
      <c r="F3314">
        <v>6900000</v>
      </c>
      <c r="G3314">
        <v>21</v>
      </c>
      <c r="H3314">
        <v>1722.4299999999998</v>
      </c>
      <c r="I3314">
        <v>3730000</v>
      </c>
      <c r="J3314">
        <v>10</v>
      </c>
      <c r="K3314">
        <v>333.14</v>
      </c>
      <c r="L3314">
        <v>1287768</v>
      </c>
      <c r="M3314" s="1">
        <v>46233</v>
      </c>
    </row>
    <row r="3315" spans="1:13" x14ac:dyDescent="0.2">
      <c r="A3315" t="s">
        <v>230</v>
      </c>
      <c r="B3315" s="1">
        <v>46142</v>
      </c>
      <c r="C3315" s="1">
        <v>46113</v>
      </c>
      <c r="D3315">
        <v>25</v>
      </c>
      <c r="E3315">
        <v>2265.5</v>
      </c>
      <c r="F3315">
        <v>6900000</v>
      </c>
      <c r="G3315">
        <v>21</v>
      </c>
      <c r="H3315">
        <v>1722.4299999999998</v>
      </c>
      <c r="I3315">
        <v>3730000</v>
      </c>
      <c r="J3315">
        <v>10</v>
      </c>
      <c r="K3315">
        <v>333.14</v>
      </c>
      <c r="L3315">
        <v>1287768</v>
      </c>
      <c r="M3315" s="1">
        <v>46233</v>
      </c>
    </row>
    <row r="3316" spans="1:13" x14ac:dyDescent="0.2">
      <c r="A3316" t="s">
        <v>174</v>
      </c>
      <c r="B3316" s="1">
        <v>45930</v>
      </c>
      <c r="C3316" s="1">
        <v>45901</v>
      </c>
      <c r="D3316">
        <v>2</v>
      </c>
      <c r="E3316">
        <v>80</v>
      </c>
      <c r="F3316">
        <v>465301</v>
      </c>
      <c r="G3316">
        <v>21</v>
      </c>
      <c r="H3316">
        <v>2369.5</v>
      </c>
      <c r="I3316">
        <v>3600000</v>
      </c>
      <c r="J3316">
        <v>9</v>
      </c>
      <c r="K3316">
        <v>338</v>
      </c>
      <c r="L3316">
        <v>3862000</v>
      </c>
      <c r="M3316" s="1">
        <v>46233</v>
      </c>
    </row>
    <row r="3317" spans="1:13" x14ac:dyDescent="0.2">
      <c r="A3317" t="s">
        <v>174</v>
      </c>
      <c r="B3317" s="1">
        <v>45900</v>
      </c>
      <c r="C3317" s="1">
        <v>45870</v>
      </c>
      <c r="D3317">
        <v>2</v>
      </c>
      <c r="E3317">
        <v>80</v>
      </c>
      <c r="F3317">
        <v>465301</v>
      </c>
      <c r="G3317">
        <v>21</v>
      </c>
      <c r="H3317">
        <v>2369.5</v>
      </c>
      <c r="I3317">
        <v>3600000</v>
      </c>
      <c r="J3317">
        <v>9</v>
      </c>
      <c r="K3317">
        <v>338</v>
      </c>
      <c r="L3317">
        <v>3862000</v>
      </c>
      <c r="M3317" s="1">
        <v>46233</v>
      </c>
    </row>
    <row r="3318" spans="1:13" x14ac:dyDescent="0.2">
      <c r="A3318" t="s">
        <v>106</v>
      </c>
      <c r="B3318" s="1">
        <v>46112</v>
      </c>
      <c r="C3318" s="1">
        <v>46082</v>
      </c>
      <c r="D3318">
        <v>11</v>
      </c>
      <c r="E3318">
        <v>540.32000000000005</v>
      </c>
      <c r="F3318">
        <v>2345000</v>
      </c>
      <c r="G3318">
        <v>21</v>
      </c>
      <c r="H3318">
        <v>930.18</v>
      </c>
      <c r="I3318">
        <v>6734620</v>
      </c>
      <c r="J3318">
        <v>18</v>
      </c>
      <c r="K3318">
        <v>607.85</v>
      </c>
      <c r="L3318">
        <v>2513150</v>
      </c>
      <c r="M3318" s="1">
        <v>46233</v>
      </c>
    </row>
    <row r="3319" spans="1:13" x14ac:dyDescent="0.2">
      <c r="A3319" t="s">
        <v>106</v>
      </c>
      <c r="B3319" s="1">
        <v>46081</v>
      </c>
      <c r="C3319" s="1">
        <v>46054</v>
      </c>
      <c r="D3319">
        <v>11</v>
      </c>
      <c r="E3319">
        <v>540.32000000000005</v>
      </c>
      <c r="F3319">
        <v>2345000</v>
      </c>
      <c r="G3319">
        <v>21</v>
      </c>
      <c r="H3319">
        <v>930.18</v>
      </c>
      <c r="I3319">
        <v>6734620</v>
      </c>
      <c r="J3319">
        <v>18</v>
      </c>
      <c r="K3319">
        <v>607.85</v>
      </c>
      <c r="L3319">
        <v>2513150</v>
      </c>
      <c r="M3319" s="1">
        <v>46233</v>
      </c>
    </row>
    <row r="3320" spans="1:13" x14ac:dyDescent="0.2">
      <c r="A3320" t="s">
        <v>106</v>
      </c>
      <c r="B3320" s="1">
        <v>46142</v>
      </c>
      <c r="C3320" s="1">
        <v>46113</v>
      </c>
      <c r="D3320">
        <v>11</v>
      </c>
      <c r="E3320">
        <v>540.32000000000005</v>
      </c>
      <c r="F3320">
        <v>2345000</v>
      </c>
      <c r="G3320">
        <v>21</v>
      </c>
      <c r="H3320">
        <v>930.18</v>
      </c>
      <c r="I3320">
        <v>6734620</v>
      </c>
      <c r="J3320">
        <v>18</v>
      </c>
      <c r="K3320">
        <v>607.85</v>
      </c>
      <c r="L3320">
        <v>2513150</v>
      </c>
      <c r="M3320" s="1">
        <v>46233</v>
      </c>
    </row>
    <row r="3321" spans="1:13" x14ac:dyDescent="0.2">
      <c r="A3321" t="s">
        <v>106</v>
      </c>
      <c r="B3321" s="1">
        <v>46173</v>
      </c>
      <c r="C3321" s="1">
        <v>46143</v>
      </c>
      <c r="D3321">
        <v>11</v>
      </c>
      <c r="E3321">
        <v>540.32000000000005</v>
      </c>
      <c r="F3321">
        <v>2345000</v>
      </c>
      <c r="G3321">
        <v>21</v>
      </c>
      <c r="H3321">
        <v>930.18</v>
      </c>
      <c r="I3321">
        <v>6734620</v>
      </c>
      <c r="J3321">
        <v>18</v>
      </c>
      <c r="K3321">
        <v>607.85</v>
      </c>
      <c r="L3321">
        <v>2513150</v>
      </c>
      <c r="M3321" s="1">
        <v>46233</v>
      </c>
    </row>
    <row r="3322" spans="1:13" x14ac:dyDescent="0.2">
      <c r="A3322" t="s">
        <v>58</v>
      </c>
      <c r="B3322" s="1">
        <v>44773</v>
      </c>
      <c r="C3322" s="1">
        <v>44743</v>
      </c>
      <c r="D3322">
        <v>5</v>
      </c>
      <c r="E3322">
        <v>205.5</v>
      </c>
      <c r="F3322">
        <v>1538450</v>
      </c>
      <c r="G3322">
        <v>21</v>
      </c>
      <c r="H3322">
        <v>1206</v>
      </c>
      <c r="I3322">
        <v>5826800</v>
      </c>
      <c r="J3322">
        <v>44</v>
      </c>
      <c r="K3322">
        <v>844.20999999999992</v>
      </c>
      <c r="L3322">
        <v>8509278</v>
      </c>
      <c r="M3322" s="1">
        <v>46233</v>
      </c>
    </row>
    <row r="3323" spans="1:13" x14ac:dyDescent="0.2">
      <c r="A3323" t="s">
        <v>58</v>
      </c>
      <c r="B3323" s="1">
        <v>45077</v>
      </c>
      <c r="C3323" s="1">
        <v>45047</v>
      </c>
      <c r="D3323">
        <v>17</v>
      </c>
      <c r="E3323">
        <v>824.5</v>
      </c>
      <c r="F3323">
        <v>4823660</v>
      </c>
      <c r="G3323">
        <v>21</v>
      </c>
      <c r="H3323">
        <v>1563.6499999999999</v>
      </c>
      <c r="I3323">
        <v>6727300</v>
      </c>
      <c r="J3323">
        <v>45</v>
      </c>
      <c r="K3323">
        <v>884.20999999999992</v>
      </c>
      <c r="L3323">
        <v>8994278</v>
      </c>
      <c r="M3323" s="1">
        <v>46233</v>
      </c>
    </row>
    <row r="3324" spans="1:13" x14ac:dyDescent="0.2">
      <c r="A3324" t="s">
        <v>58</v>
      </c>
      <c r="B3324" s="1">
        <v>45107</v>
      </c>
      <c r="C3324" s="1">
        <v>45078</v>
      </c>
      <c r="D3324">
        <v>17</v>
      </c>
      <c r="E3324">
        <v>824.5</v>
      </c>
      <c r="F3324">
        <v>4823660</v>
      </c>
      <c r="G3324">
        <v>21</v>
      </c>
      <c r="H3324">
        <v>1563.6499999999999</v>
      </c>
      <c r="I3324">
        <v>6727300</v>
      </c>
      <c r="J3324">
        <v>45</v>
      </c>
      <c r="K3324">
        <v>884.20999999999992</v>
      </c>
      <c r="L3324">
        <v>8994278</v>
      </c>
      <c r="M3324" s="1">
        <v>46233</v>
      </c>
    </row>
    <row r="3325" spans="1:13" x14ac:dyDescent="0.2">
      <c r="A3325" t="s">
        <v>183</v>
      </c>
      <c r="B3325" s="1">
        <v>45930</v>
      </c>
      <c r="C3325" s="1">
        <v>45901</v>
      </c>
      <c r="D3325">
        <v>5</v>
      </c>
      <c r="E3325">
        <v>285.39999999999998</v>
      </c>
      <c r="F3325">
        <v>1202805</v>
      </c>
      <c r="G3325">
        <v>21</v>
      </c>
      <c r="H3325">
        <v>1366.6499999999999</v>
      </c>
      <c r="I3325">
        <v>5985708</v>
      </c>
      <c r="J3325">
        <v>53</v>
      </c>
      <c r="K3325">
        <v>1101.44</v>
      </c>
      <c r="L3325">
        <v>7940911</v>
      </c>
      <c r="M3325" s="1">
        <v>46233</v>
      </c>
    </row>
    <row r="3326" spans="1:13" x14ac:dyDescent="0.2">
      <c r="A3326" t="s">
        <v>183</v>
      </c>
      <c r="B3326" s="1">
        <v>45961</v>
      </c>
      <c r="C3326" s="1">
        <v>45931</v>
      </c>
      <c r="D3326">
        <v>5</v>
      </c>
      <c r="E3326">
        <v>285.39999999999998</v>
      </c>
      <c r="F3326">
        <v>1202805</v>
      </c>
      <c r="G3326">
        <v>21</v>
      </c>
      <c r="H3326">
        <v>1366.6499999999999</v>
      </c>
      <c r="I3326">
        <v>5985708</v>
      </c>
      <c r="J3326">
        <v>53</v>
      </c>
      <c r="K3326">
        <v>1101.44</v>
      </c>
      <c r="L3326">
        <v>7940911</v>
      </c>
      <c r="M3326" s="1">
        <v>46233</v>
      </c>
    </row>
    <row r="3327" spans="1:13" x14ac:dyDescent="0.2">
      <c r="A3327" t="s">
        <v>230</v>
      </c>
      <c r="B3327" s="1">
        <v>45716</v>
      </c>
      <c r="C3327" s="1">
        <v>45689</v>
      </c>
      <c r="D3327">
        <v>16</v>
      </c>
      <c r="E3327">
        <v>1051</v>
      </c>
      <c r="F3327">
        <v>4000000</v>
      </c>
      <c r="G3327">
        <v>22</v>
      </c>
      <c r="H3327">
        <v>1535</v>
      </c>
      <c r="I3327">
        <v>5500000</v>
      </c>
      <c r="J3327">
        <v>5</v>
      </c>
      <c r="K3327">
        <v>3.14</v>
      </c>
      <c r="L3327">
        <v>37768</v>
      </c>
      <c r="M3327" s="1">
        <v>46233</v>
      </c>
    </row>
    <row r="3328" spans="1:13" x14ac:dyDescent="0.2">
      <c r="A3328" t="s">
        <v>135</v>
      </c>
      <c r="B3328" s="1">
        <v>45838</v>
      </c>
      <c r="C3328" s="1">
        <v>45809</v>
      </c>
      <c r="D3328">
        <v>9</v>
      </c>
      <c r="E3328">
        <v>642.54</v>
      </c>
      <c r="F3328">
        <v>3430996</v>
      </c>
      <c r="G3328">
        <v>22</v>
      </c>
      <c r="H3328">
        <v>1742.06</v>
      </c>
      <c r="I3328">
        <v>6025083</v>
      </c>
      <c r="J3328">
        <v>15</v>
      </c>
      <c r="K3328">
        <v>33.490000000000009</v>
      </c>
      <c r="L3328">
        <v>308063</v>
      </c>
      <c r="M3328" s="1">
        <v>46233</v>
      </c>
    </row>
    <row r="3329" spans="1:13" x14ac:dyDescent="0.2">
      <c r="A3329" t="s">
        <v>125</v>
      </c>
      <c r="B3329" s="1">
        <v>45596</v>
      </c>
      <c r="C3329" s="1">
        <v>45566</v>
      </c>
      <c r="D3329">
        <v>15</v>
      </c>
      <c r="E3329">
        <v>942.54</v>
      </c>
      <c r="F3329">
        <v>3249000</v>
      </c>
      <c r="G3329">
        <v>22</v>
      </c>
      <c r="H3329">
        <v>1706.92</v>
      </c>
      <c r="I3329">
        <v>3625000</v>
      </c>
      <c r="J3329">
        <v>17</v>
      </c>
      <c r="K3329">
        <v>55.3</v>
      </c>
      <c r="L3329">
        <v>592847</v>
      </c>
      <c r="M3329" s="1">
        <v>46233</v>
      </c>
    </row>
    <row r="3330" spans="1:13" x14ac:dyDescent="0.2">
      <c r="A3330" t="s">
        <v>142</v>
      </c>
      <c r="B3330" s="1">
        <v>45900</v>
      </c>
      <c r="C3330" s="1">
        <v>45870</v>
      </c>
      <c r="D3330">
        <v>0</v>
      </c>
      <c r="E3330">
        <v>0</v>
      </c>
      <c r="F3330">
        <v>0</v>
      </c>
      <c r="G3330">
        <v>22</v>
      </c>
      <c r="H3330">
        <v>1353</v>
      </c>
      <c r="I3330">
        <v>2240000</v>
      </c>
      <c r="J3330">
        <v>2</v>
      </c>
      <c r="K3330">
        <v>75.69</v>
      </c>
      <c r="L3330">
        <v>1201</v>
      </c>
      <c r="M3330" s="1">
        <v>46233</v>
      </c>
    </row>
    <row r="3331" spans="1:13" x14ac:dyDescent="0.2">
      <c r="A3331" t="s">
        <v>142</v>
      </c>
      <c r="B3331" s="1">
        <v>45961</v>
      </c>
      <c r="C3331" s="1">
        <v>45931</v>
      </c>
      <c r="D3331">
        <v>0</v>
      </c>
      <c r="E3331">
        <v>0</v>
      </c>
      <c r="F3331">
        <v>0</v>
      </c>
      <c r="G3331">
        <v>22</v>
      </c>
      <c r="H3331">
        <v>1353</v>
      </c>
      <c r="I3331">
        <v>2240000</v>
      </c>
      <c r="J3331">
        <v>2</v>
      </c>
      <c r="K3331">
        <v>75.69</v>
      </c>
      <c r="L3331">
        <v>1201</v>
      </c>
      <c r="M3331" s="1">
        <v>46233</v>
      </c>
    </row>
    <row r="3332" spans="1:13" x14ac:dyDescent="0.2">
      <c r="A3332" t="s">
        <v>142</v>
      </c>
      <c r="B3332" s="1">
        <v>45930</v>
      </c>
      <c r="C3332" s="1">
        <v>45901</v>
      </c>
      <c r="D3332">
        <v>0</v>
      </c>
      <c r="E3332">
        <v>0</v>
      </c>
      <c r="F3332">
        <v>0</v>
      </c>
      <c r="G3332">
        <v>22</v>
      </c>
      <c r="H3332">
        <v>1353</v>
      </c>
      <c r="I3332">
        <v>2240000</v>
      </c>
      <c r="J3332">
        <v>2</v>
      </c>
      <c r="K3332">
        <v>75.69</v>
      </c>
      <c r="L3332">
        <v>1201</v>
      </c>
      <c r="M3332" s="1">
        <v>46233</v>
      </c>
    </row>
    <row r="3333" spans="1:13" x14ac:dyDescent="0.2">
      <c r="A3333" t="s">
        <v>127</v>
      </c>
      <c r="B3333" s="1">
        <v>46081</v>
      </c>
      <c r="C3333" s="1">
        <v>46054</v>
      </c>
      <c r="D3333">
        <v>1</v>
      </c>
      <c r="E3333">
        <v>466</v>
      </c>
      <c r="F3333">
        <v>551955</v>
      </c>
      <c r="G3333">
        <v>22</v>
      </c>
      <c r="H3333">
        <v>3118.8799999999997</v>
      </c>
      <c r="I3333">
        <v>4458968</v>
      </c>
      <c r="J3333">
        <v>31</v>
      </c>
      <c r="K3333">
        <v>236.90000000000003</v>
      </c>
      <c r="L3333">
        <v>1593993</v>
      </c>
      <c r="M3333" s="1">
        <v>46233</v>
      </c>
    </row>
    <row r="3334" spans="1:13" x14ac:dyDescent="0.2">
      <c r="A3334" t="s">
        <v>127</v>
      </c>
      <c r="B3334" s="1">
        <v>46053</v>
      </c>
      <c r="C3334" s="1">
        <v>46023</v>
      </c>
      <c r="D3334">
        <v>1</v>
      </c>
      <c r="E3334">
        <v>466</v>
      </c>
      <c r="F3334">
        <v>551955</v>
      </c>
      <c r="G3334">
        <v>22</v>
      </c>
      <c r="H3334">
        <v>3118.8799999999997</v>
      </c>
      <c r="I3334">
        <v>4458968</v>
      </c>
      <c r="J3334">
        <v>31</v>
      </c>
      <c r="K3334">
        <v>236.90000000000003</v>
      </c>
      <c r="L3334">
        <v>1593993</v>
      </c>
      <c r="M3334" s="1">
        <v>46233</v>
      </c>
    </row>
    <row r="3335" spans="1:13" x14ac:dyDescent="0.2">
      <c r="A3335" t="s">
        <v>230</v>
      </c>
      <c r="B3335" s="1">
        <v>46022</v>
      </c>
      <c r="C3335" s="1">
        <v>45992</v>
      </c>
      <c r="D3335">
        <v>22</v>
      </c>
      <c r="E3335">
        <v>1622.5</v>
      </c>
      <c r="F3335">
        <v>5600000</v>
      </c>
      <c r="G3335">
        <v>22</v>
      </c>
      <c r="H3335">
        <v>2320.62</v>
      </c>
      <c r="I3335">
        <v>4300000</v>
      </c>
      <c r="J3335">
        <v>10</v>
      </c>
      <c r="K3335">
        <v>333.14</v>
      </c>
      <c r="L3335">
        <v>1287768</v>
      </c>
      <c r="M3335" s="1">
        <v>46233</v>
      </c>
    </row>
    <row r="3336" spans="1:13" x14ac:dyDescent="0.2">
      <c r="A3336" t="s">
        <v>230</v>
      </c>
      <c r="B3336" s="1">
        <v>45991</v>
      </c>
      <c r="C3336" s="1">
        <v>45962</v>
      </c>
      <c r="D3336">
        <v>22</v>
      </c>
      <c r="E3336">
        <v>1622.5</v>
      </c>
      <c r="F3336">
        <v>5600000</v>
      </c>
      <c r="G3336">
        <v>22</v>
      </c>
      <c r="H3336">
        <v>2320.62</v>
      </c>
      <c r="I3336">
        <v>4300000</v>
      </c>
      <c r="J3336">
        <v>10</v>
      </c>
      <c r="K3336">
        <v>333.14</v>
      </c>
      <c r="L3336">
        <v>1287768</v>
      </c>
      <c r="M3336" s="1">
        <v>46233</v>
      </c>
    </row>
    <row r="3337" spans="1:13" x14ac:dyDescent="0.2">
      <c r="A3337" t="s">
        <v>135</v>
      </c>
      <c r="B3337" s="1">
        <v>46081</v>
      </c>
      <c r="C3337" s="1">
        <v>46054</v>
      </c>
      <c r="D3337">
        <v>13</v>
      </c>
      <c r="E3337">
        <v>1438.7</v>
      </c>
      <c r="F3337">
        <v>6348580</v>
      </c>
      <c r="G3337">
        <v>22</v>
      </c>
      <c r="H3337">
        <v>1059</v>
      </c>
      <c r="I3337">
        <v>6536802</v>
      </c>
      <c r="J3337">
        <v>18</v>
      </c>
      <c r="K3337">
        <v>383.49</v>
      </c>
      <c r="L3337">
        <v>1548663</v>
      </c>
      <c r="M3337" s="1">
        <v>46233</v>
      </c>
    </row>
    <row r="3338" spans="1:13" x14ac:dyDescent="0.2">
      <c r="A3338" t="s">
        <v>41</v>
      </c>
      <c r="B3338" s="1">
        <v>44895</v>
      </c>
      <c r="C3338" s="1">
        <v>44866</v>
      </c>
      <c r="D3338">
        <v>10</v>
      </c>
      <c r="E3338">
        <v>452</v>
      </c>
      <c r="F3338">
        <v>3413403</v>
      </c>
      <c r="G3338">
        <v>22</v>
      </c>
      <c r="H3338">
        <v>993.65</v>
      </c>
      <c r="I3338">
        <v>5391000</v>
      </c>
      <c r="J3338">
        <v>43</v>
      </c>
      <c r="K3338">
        <v>841.6400000000001</v>
      </c>
      <c r="L3338">
        <v>6926316</v>
      </c>
      <c r="M3338" s="1">
        <v>46233</v>
      </c>
    </row>
    <row r="3339" spans="1:13" x14ac:dyDescent="0.2">
      <c r="A3339" t="s">
        <v>41</v>
      </c>
      <c r="B3339" s="1">
        <v>44926</v>
      </c>
      <c r="C3339" s="1">
        <v>44896</v>
      </c>
      <c r="D3339">
        <v>10</v>
      </c>
      <c r="E3339">
        <v>452</v>
      </c>
      <c r="F3339">
        <v>3413403</v>
      </c>
      <c r="G3339">
        <v>22</v>
      </c>
      <c r="H3339">
        <v>993.65</v>
      </c>
      <c r="I3339">
        <v>5391000</v>
      </c>
      <c r="J3339">
        <v>43</v>
      </c>
      <c r="K3339">
        <v>841.6400000000001</v>
      </c>
      <c r="L3339">
        <v>6926316</v>
      </c>
      <c r="M3339" s="1">
        <v>46233</v>
      </c>
    </row>
    <row r="3340" spans="1:13" x14ac:dyDescent="0.2">
      <c r="A3340" t="s">
        <v>58</v>
      </c>
      <c r="B3340" s="1">
        <v>44742</v>
      </c>
      <c r="C3340" s="1">
        <v>44713</v>
      </c>
      <c r="D3340">
        <v>4</v>
      </c>
      <c r="E3340">
        <v>137.5</v>
      </c>
      <c r="F3340">
        <v>1445950</v>
      </c>
      <c r="G3340">
        <v>22</v>
      </c>
      <c r="H3340">
        <v>1274</v>
      </c>
      <c r="I3340">
        <v>5919300</v>
      </c>
      <c r="J3340">
        <v>44</v>
      </c>
      <c r="K3340">
        <v>844.20999999999992</v>
      </c>
      <c r="L3340">
        <v>8509278</v>
      </c>
      <c r="M3340" s="1">
        <v>46233</v>
      </c>
    </row>
    <row r="3341" spans="1:13" x14ac:dyDescent="0.2">
      <c r="A3341" t="s">
        <v>183</v>
      </c>
      <c r="B3341" s="1">
        <v>45991</v>
      </c>
      <c r="C3341" s="1">
        <v>45962</v>
      </c>
      <c r="D3341">
        <v>5</v>
      </c>
      <c r="E3341">
        <v>285.39999999999998</v>
      </c>
      <c r="F3341">
        <v>1202805</v>
      </c>
      <c r="G3341">
        <v>22</v>
      </c>
      <c r="H3341">
        <v>1384.6499999999999</v>
      </c>
      <c r="I3341">
        <v>6049708</v>
      </c>
      <c r="J3341">
        <v>53</v>
      </c>
      <c r="K3341">
        <v>1101.44</v>
      </c>
      <c r="L3341">
        <v>7940911</v>
      </c>
      <c r="M3341" s="1">
        <v>46233</v>
      </c>
    </row>
    <row r="3342" spans="1:13" x14ac:dyDescent="0.2">
      <c r="A3342" t="s">
        <v>183</v>
      </c>
      <c r="B3342" s="1">
        <v>46022</v>
      </c>
      <c r="C3342" s="1">
        <v>45992</v>
      </c>
      <c r="D3342">
        <v>4</v>
      </c>
      <c r="E3342">
        <v>224.91</v>
      </c>
      <c r="F3342">
        <v>957805</v>
      </c>
      <c r="G3342">
        <v>22</v>
      </c>
      <c r="H3342">
        <v>1384.6499999999999</v>
      </c>
      <c r="I3342">
        <v>6049708</v>
      </c>
      <c r="J3342">
        <v>54</v>
      </c>
      <c r="K3342">
        <v>1161.93</v>
      </c>
      <c r="L3342">
        <v>8185911</v>
      </c>
      <c r="M3342" s="1">
        <v>46233</v>
      </c>
    </row>
    <row r="3343" spans="1:13" x14ac:dyDescent="0.2">
      <c r="A3343" t="s">
        <v>183</v>
      </c>
      <c r="B3343" s="1">
        <v>46053</v>
      </c>
      <c r="C3343" s="1">
        <v>46023</v>
      </c>
      <c r="D3343">
        <v>4</v>
      </c>
      <c r="E3343">
        <v>224.91</v>
      </c>
      <c r="F3343">
        <v>957805</v>
      </c>
      <c r="G3343">
        <v>22</v>
      </c>
      <c r="H3343">
        <v>1384.6499999999999</v>
      </c>
      <c r="I3343">
        <v>6049708</v>
      </c>
      <c r="J3343">
        <v>54</v>
      </c>
      <c r="K3343">
        <v>1161.93</v>
      </c>
      <c r="L3343">
        <v>8185911</v>
      </c>
      <c r="M3343" s="1">
        <v>46233</v>
      </c>
    </row>
    <row r="3344" spans="1:13" x14ac:dyDescent="0.2">
      <c r="A3344" t="s">
        <v>39</v>
      </c>
      <c r="B3344" s="1">
        <v>45657</v>
      </c>
      <c r="C3344" s="1">
        <v>45627</v>
      </c>
      <c r="D3344">
        <v>8</v>
      </c>
      <c r="E3344">
        <v>376.63</v>
      </c>
      <c r="F3344">
        <v>2779638</v>
      </c>
      <c r="G3344">
        <v>22</v>
      </c>
      <c r="H3344">
        <v>1204.67</v>
      </c>
      <c r="I3344">
        <v>4526195</v>
      </c>
      <c r="J3344">
        <v>161</v>
      </c>
      <c r="K3344">
        <v>1562.9849999999997</v>
      </c>
      <c r="L3344">
        <v>14168284</v>
      </c>
      <c r="M3344" s="1">
        <v>46233</v>
      </c>
    </row>
    <row r="3345" spans="1:13" x14ac:dyDescent="0.2">
      <c r="A3345" t="s">
        <v>230</v>
      </c>
      <c r="B3345" s="1">
        <v>45808</v>
      </c>
      <c r="C3345" s="1">
        <v>45778</v>
      </c>
      <c r="D3345">
        <v>16</v>
      </c>
      <c r="E3345">
        <v>1051</v>
      </c>
      <c r="F3345">
        <v>4000000</v>
      </c>
      <c r="G3345">
        <v>23</v>
      </c>
      <c r="H3345">
        <v>2035</v>
      </c>
      <c r="I3345">
        <v>6300000</v>
      </c>
      <c r="J3345">
        <v>5</v>
      </c>
      <c r="K3345">
        <v>3.14</v>
      </c>
      <c r="L3345">
        <v>37768</v>
      </c>
      <c r="M3345" s="1">
        <v>46233</v>
      </c>
    </row>
    <row r="3346" spans="1:13" x14ac:dyDescent="0.2">
      <c r="A3346" t="s">
        <v>230</v>
      </c>
      <c r="B3346" s="1">
        <v>45747</v>
      </c>
      <c r="C3346" s="1">
        <v>45717</v>
      </c>
      <c r="D3346">
        <v>16</v>
      </c>
      <c r="E3346">
        <v>1051</v>
      </c>
      <c r="F3346">
        <v>4000000</v>
      </c>
      <c r="G3346">
        <v>23</v>
      </c>
      <c r="H3346">
        <v>2035</v>
      </c>
      <c r="I3346">
        <v>6300000</v>
      </c>
      <c r="J3346">
        <v>5</v>
      </c>
      <c r="K3346">
        <v>3.14</v>
      </c>
      <c r="L3346">
        <v>37768</v>
      </c>
      <c r="M3346" s="1">
        <v>46233</v>
      </c>
    </row>
    <row r="3347" spans="1:13" x14ac:dyDescent="0.2">
      <c r="A3347" t="s">
        <v>230</v>
      </c>
      <c r="B3347" s="1">
        <v>45777</v>
      </c>
      <c r="C3347" s="1">
        <v>45748</v>
      </c>
      <c r="D3347">
        <v>16</v>
      </c>
      <c r="E3347">
        <v>1051</v>
      </c>
      <c r="F3347">
        <v>4000000</v>
      </c>
      <c r="G3347">
        <v>23</v>
      </c>
      <c r="H3347">
        <v>2035</v>
      </c>
      <c r="I3347">
        <v>6300000</v>
      </c>
      <c r="J3347">
        <v>5</v>
      </c>
      <c r="K3347">
        <v>3.14</v>
      </c>
      <c r="L3347">
        <v>37768</v>
      </c>
      <c r="M3347" s="1">
        <v>46233</v>
      </c>
    </row>
    <row r="3348" spans="1:13" x14ac:dyDescent="0.2">
      <c r="A3348" t="s">
        <v>230</v>
      </c>
      <c r="B3348" s="1">
        <v>45838</v>
      </c>
      <c r="C3348" s="1">
        <v>45809</v>
      </c>
      <c r="D3348">
        <v>16</v>
      </c>
      <c r="E3348">
        <v>1051</v>
      </c>
      <c r="F3348">
        <v>4000000</v>
      </c>
      <c r="G3348">
        <v>23</v>
      </c>
      <c r="H3348">
        <v>2035</v>
      </c>
      <c r="I3348">
        <v>6300000</v>
      </c>
      <c r="J3348">
        <v>5</v>
      </c>
      <c r="K3348">
        <v>3.14</v>
      </c>
      <c r="L3348">
        <v>37768</v>
      </c>
      <c r="M3348" s="1">
        <v>46233</v>
      </c>
    </row>
    <row r="3349" spans="1:13" x14ac:dyDescent="0.2">
      <c r="A3349" t="s">
        <v>230</v>
      </c>
      <c r="B3349" s="1">
        <v>45869</v>
      </c>
      <c r="C3349" s="1">
        <v>45839</v>
      </c>
      <c r="D3349">
        <v>16</v>
      </c>
      <c r="E3349">
        <v>1051</v>
      </c>
      <c r="F3349">
        <v>4000000</v>
      </c>
      <c r="G3349">
        <v>23</v>
      </c>
      <c r="H3349">
        <v>2035</v>
      </c>
      <c r="I3349">
        <v>6300000</v>
      </c>
      <c r="J3349">
        <v>5</v>
      </c>
      <c r="K3349">
        <v>3.14</v>
      </c>
      <c r="L3349">
        <v>37768</v>
      </c>
      <c r="M3349" s="1">
        <v>46233</v>
      </c>
    </row>
    <row r="3350" spans="1:13" x14ac:dyDescent="0.2">
      <c r="A3350" t="s">
        <v>135</v>
      </c>
      <c r="B3350" s="1">
        <v>46053</v>
      </c>
      <c r="C3350" s="1">
        <v>46023</v>
      </c>
      <c r="D3350">
        <v>15</v>
      </c>
      <c r="E3350">
        <v>1438.7</v>
      </c>
      <c r="F3350">
        <v>6870180</v>
      </c>
      <c r="G3350">
        <v>23</v>
      </c>
      <c r="H3350">
        <v>1409</v>
      </c>
      <c r="I3350">
        <v>7255802</v>
      </c>
      <c r="J3350">
        <v>15</v>
      </c>
      <c r="K3350">
        <v>33.490000000000009</v>
      </c>
      <c r="L3350">
        <v>308063</v>
      </c>
      <c r="M3350" s="1">
        <v>46233</v>
      </c>
    </row>
    <row r="3351" spans="1:13" x14ac:dyDescent="0.2">
      <c r="A3351" t="s">
        <v>125</v>
      </c>
      <c r="B3351" s="1">
        <v>45504</v>
      </c>
      <c r="C3351" s="1">
        <v>45474</v>
      </c>
      <c r="D3351">
        <v>13</v>
      </c>
      <c r="E3351">
        <v>812.54</v>
      </c>
      <c r="F3351">
        <v>2849000</v>
      </c>
      <c r="G3351">
        <v>23</v>
      </c>
      <c r="H3351">
        <v>1836.92</v>
      </c>
      <c r="I3351">
        <v>4025000</v>
      </c>
      <c r="J3351">
        <v>17</v>
      </c>
      <c r="K3351">
        <v>55.3</v>
      </c>
      <c r="L3351">
        <v>592847</v>
      </c>
      <c r="M3351" s="1">
        <v>46233</v>
      </c>
    </row>
    <row r="3352" spans="1:13" x14ac:dyDescent="0.2">
      <c r="A3352" t="s">
        <v>125</v>
      </c>
      <c r="B3352" s="1">
        <v>45473</v>
      </c>
      <c r="C3352" s="1">
        <v>45444</v>
      </c>
      <c r="D3352">
        <v>13</v>
      </c>
      <c r="E3352">
        <v>812.54</v>
      </c>
      <c r="F3352">
        <v>2849000</v>
      </c>
      <c r="G3352">
        <v>23</v>
      </c>
      <c r="H3352">
        <v>1836.92</v>
      </c>
      <c r="I3352">
        <v>4025000</v>
      </c>
      <c r="J3352">
        <v>17</v>
      </c>
      <c r="K3352">
        <v>55.3</v>
      </c>
      <c r="L3352">
        <v>592847</v>
      </c>
      <c r="M3352" s="1">
        <v>46233</v>
      </c>
    </row>
    <row r="3353" spans="1:13" x14ac:dyDescent="0.2">
      <c r="A3353" t="s">
        <v>125</v>
      </c>
      <c r="B3353" s="1">
        <v>45412</v>
      </c>
      <c r="C3353" s="1">
        <v>45383</v>
      </c>
      <c r="D3353">
        <v>12</v>
      </c>
      <c r="E3353">
        <v>747.54</v>
      </c>
      <c r="F3353">
        <v>2649000</v>
      </c>
      <c r="G3353">
        <v>23</v>
      </c>
      <c r="H3353">
        <v>1859.44</v>
      </c>
      <c r="I3353">
        <v>4225000</v>
      </c>
      <c r="J3353">
        <v>17</v>
      </c>
      <c r="K3353">
        <v>55.3</v>
      </c>
      <c r="L3353">
        <v>592847</v>
      </c>
      <c r="M3353" s="1">
        <v>46233</v>
      </c>
    </row>
    <row r="3354" spans="1:13" x14ac:dyDescent="0.2">
      <c r="A3354" t="s">
        <v>165</v>
      </c>
      <c r="B3354" s="1">
        <v>46081</v>
      </c>
      <c r="C3354" s="1">
        <v>46054</v>
      </c>
      <c r="D3354">
        <v>13</v>
      </c>
      <c r="E3354">
        <v>1334</v>
      </c>
      <c r="F3354">
        <v>2429000</v>
      </c>
      <c r="G3354">
        <v>23</v>
      </c>
      <c r="H3354">
        <v>4458</v>
      </c>
      <c r="I3354">
        <v>2310000</v>
      </c>
      <c r="J3354">
        <v>11</v>
      </c>
      <c r="K3354">
        <v>379.16999999999996</v>
      </c>
      <c r="L3354">
        <v>1733060</v>
      </c>
      <c r="M3354" s="1">
        <v>46233</v>
      </c>
    </row>
    <row r="3355" spans="1:13" x14ac:dyDescent="0.2">
      <c r="A3355" t="s">
        <v>165</v>
      </c>
      <c r="B3355" s="1">
        <v>46053</v>
      </c>
      <c r="C3355" s="1">
        <v>46023</v>
      </c>
      <c r="D3355">
        <v>12</v>
      </c>
      <c r="E3355">
        <v>1286</v>
      </c>
      <c r="F3355">
        <v>2429000</v>
      </c>
      <c r="G3355">
        <v>23</v>
      </c>
      <c r="H3355">
        <v>4458</v>
      </c>
      <c r="I3355">
        <v>2310000</v>
      </c>
      <c r="J3355">
        <v>11</v>
      </c>
      <c r="K3355">
        <v>379.16999999999996</v>
      </c>
      <c r="L3355">
        <v>1733060</v>
      </c>
      <c r="M3355" s="1">
        <v>46233</v>
      </c>
    </row>
    <row r="3356" spans="1:13" x14ac:dyDescent="0.2">
      <c r="A3356" t="s">
        <v>135</v>
      </c>
      <c r="B3356" s="1">
        <v>46112</v>
      </c>
      <c r="C3356" s="1">
        <v>46082</v>
      </c>
      <c r="D3356">
        <v>13</v>
      </c>
      <c r="E3356">
        <v>1438.7</v>
      </c>
      <c r="F3356">
        <v>6348580</v>
      </c>
      <c r="G3356">
        <v>23</v>
      </c>
      <c r="H3356">
        <v>1059</v>
      </c>
      <c r="I3356">
        <v>6536802</v>
      </c>
      <c r="J3356">
        <v>18</v>
      </c>
      <c r="K3356">
        <v>383.49</v>
      </c>
      <c r="L3356">
        <v>1548663</v>
      </c>
      <c r="M3356" s="1">
        <v>46233</v>
      </c>
    </row>
    <row r="3357" spans="1:13" x14ac:dyDescent="0.2">
      <c r="A3357" t="s">
        <v>165</v>
      </c>
      <c r="B3357" s="1">
        <v>46112</v>
      </c>
      <c r="C3357" s="1">
        <v>46082</v>
      </c>
      <c r="D3357">
        <v>12</v>
      </c>
      <c r="E3357">
        <v>1280</v>
      </c>
      <c r="F3357">
        <v>2169000</v>
      </c>
      <c r="G3357">
        <v>23</v>
      </c>
      <c r="H3357">
        <v>4458</v>
      </c>
      <c r="I3357">
        <v>2310000</v>
      </c>
      <c r="J3357">
        <v>12</v>
      </c>
      <c r="K3357">
        <v>433.17</v>
      </c>
      <c r="L3357">
        <v>1993060</v>
      </c>
      <c r="M3357" s="1">
        <v>46233</v>
      </c>
    </row>
    <row r="3358" spans="1:13" x14ac:dyDescent="0.2">
      <c r="A3358" t="s">
        <v>106</v>
      </c>
      <c r="B3358" s="1">
        <v>45991</v>
      </c>
      <c r="C3358" s="1">
        <v>45962</v>
      </c>
      <c r="D3358">
        <v>11</v>
      </c>
      <c r="E3358">
        <v>540.32000000000005</v>
      </c>
      <c r="F3358">
        <v>2345000</v>
      </c>
      <c r="G3358">
        <v>23</v>
      </c>
      <c r="H3358">
        <v>880.0200000000001</v>
      </c>
      <c r="I3358">
        <v>2800000</v>
      </c>
      <c r="J3358">
        <v>18</v>
      </c>
      <c r="K3358">
        <v>607.85</v>
      </c>
      <c r="L3358">
        <v>2513150</v>
      </c>
      <c r="M3358" s="1">
        <v>46233</v>
      </c>
    </row>
    <row r="3359" spans="1:13" x14ac:dyDescent="0.2">
      <c r="A3359" t="s">
        <v>58</v>
      </c>
      <c r="B3359" s="1">
        <v>45138</v>
      </c>
      <c r="C3359" s="1">
        <v>45108</v>
      </c>
      <c r="D3359">
        <v>17</v>
      </c>
      <c r="E3359">
        <v>852.5</v>
      </c>
      <c r="F3359">
        <v>4437960</v>
      </c>
      <c r="G3359">
        <v>23</v>
      </c>
      <c r="H3359">
        <v>1664.6499999999999</v>
      </c>
      <c r="I3359">
        <v>7209160</v>
      </c>
      <c r="J3359">
        <v>46</v>
      </c>
      <c r="K3359">
        <v>924.20999999999992</v>
      </c>
      <c r="L3359">
        <v>9479278</v>
      </c>
      <c r="M3359" s="1">
        <v>46233</v>
      </c>
    </row>
    <row r="3360" spans="1:13" x14ac:dyDescent="0.2">
      <c r="A3360" t="s">
        <v>44</v>
      </c>
      <c r="B3360" s="1">
        <v>45412</v>
      </c>
      <c r="C3360" s="1">
        <v>45383</v>
      </c>
      <c r="D3360">
        <v>7</v>
      </c>
      <c r="E3360">
        <v>459.77</v>
      </c>
      <c r="F3360">
        <v>1377300</v>
      </c>
      <c r="G3360">
        <v>23</v>
      </c>
      <c r="H3360">
        <v>2343.2799999999997</v>
      </c>
      <c r="I3360">
        <v>1778000</v>
      </c>
      <c r="J3360">
        <v>20</v>
      </c>
      <c r="K3360">
        <v>940.4899999999999</v>
      </c>
      <c r="L3360">
        <v>5598382</v>
      </c>
      <c r="M3360" s="1">
        <v>46233</v>
      </c>
    </row>
    <row r="3361" spans="1:13" x14ac:dyDescent="0.2">
      <c r="A3361" t="s">
        <v>183</v>
      </c>
      <c r="B3361" s="1">
        <v>46112</v>
      </c>
      <c r="C3361" s="1">
        <v>46082</v>
      </c>
      <c r="D3361">
        <v>4</v>
      </c>
      <c r="E3361">
        <v>224.91</v>
      </c>
      <c r="F3361">
        <v>957805</v>
      </c>
      <c r="G3361">
        <v>23</v>
      </c>
      <c r="H3361">
        <v>1386.6499999999999</v>
      </c>
      <c r="I3361">
        <v>6049708</v>
      </c>
      <c r="J3361">
        <v>54</v>
      </c>
      <c r="K3361">
        <v>1161.93</v>
      </c>
      <c r="L3361">
        <v>8185911</v>
      </c>
      <c r="M3361" s="1">
        <v>46233</v>
      </c>
    </row>
    <row r="3362" spans="1:13" x14ac:dyDescent="0.2">
      <c r="A3362" t="s">
        <v>183</v>
      </c>
      <c r="B3362" s="1">
        <v>46173</v>
      </c>
      <c r="C3362" s="1">
        <v>46143</v>
      </c>
      <c r="D3362">
        <v>4</v>
      </c>
      <c r="E3362">
        <v>224.91</v>
      </c>
      <c r="F3362">
        <v>957805</v>
      </c>
      <c r="G3362">
        <v>23</v>
      </c>
      <c r="H3362">
        <v>1386.6499999999999</v>
      </c>
      <c r="I3362">
        <v>6049708</v>
      </c>
      <c r="J3362">
        <v>54</v>
      </c>
      <c r="K3362">
        <v>1161.93</v>
      </c>
      <c r="L3362">
        <v>8185911</v>
      </c>
      <c r="M3362" s="1">
        <v>46233</v>
      </c>
    </row>
    <row r="3363" spans="1:13" x14ac:dyDescent="0.2">
      <c r="A3363" t="s">
        <v>183</v>
      </c>
      <c r="B3363" s="1">
        <v>46081</v>
      </c>
      <c r="C3363" s="1">
        <v>46054</v>
      </c>
      <c r="D3363">
        <v>4</v>
      </c>
      <c r="E3363">
        <v>224.91</v>
      </c>
      <c r="F3363">
        <v>957805</v>
      </c>
      <c r="G3363">
        <v>23</v>
      </c>
      <c r="H3363">
        <v>1386.6499999999999</v>
      </c>
      <c r="I3363">
        <v>6049708</v>
      </c>
      <c r="J3363">
        <v>54</v>
      </c>
      <c r="K3363">
        <v>1161.93</v>
      </c>
      <c r="L3363">
        <v>8185911</v>
      </c>
      <c r="M3363" s="1">
        <v>46233</v>
      </c>
    </row>
    <row r="3364" spans="1:13" x14ac:dyDescent="0.2">
      <c r="A3364" t="s">
        <v>183</v>
      </c>
      <c r="B3364" s="1">
        <v>46142</v>
      </c>
      <c r="C3364" s="1">
        <v>46113</v>
      </c>
      <c r="D3364">
        <v>4</v>
      </c>
      <c r="E3364">
        <v>224.91</v>
      </c>
      <c r="F3364">
        <v>957805</v>
      </c>
      <c r="G3364">
        <v>23</v>
      </c>
      <c r="H3364">
        <v>1386.6499999999999</v>
      </c>
      <c r="I3364">
        <v>6049708</v>
      </c>
      <c r="J3364">
        <v>54</v>
      </c>
      <c r="K3364">
        <v>1161.93</v>
      </c>
      <c r="L3364">
        <v>8185911</v>
      </c>
      <c r="M3364" s="1">
        <v>46233</v>
      </c>
    </row>
    <row r="3365" spans="1:13" x14ac:dyDescent="0.2">
      <c r="A3365" t="s">
        <v>39</v>
      </c>
      <c r="B3365" s="1">
        <v>45716</v>
      </c>
      <c r="C3365" s="1">
        <v>45689</v>
      </c>
      <c r="D3365">
        <v>8</v>
      </c>
      <c r="E3365">
        <v>376.63</v>
      </c>
      <c r="F3365">
        <v>2779638</v>
      </c>
      <c r="G3365">
        <v>23</v>
      </c>
      <c r="H3365">
        <v>1222.67</v>
      </c>
      <c r="I3365">
        <v>4676195</v>
      </c>
      <c r="J3365">
        <v>161</v>
      </c>
      <c r="K3365">
        <v>1562.9849999999997</v>
      </c>
      <c r="L3365">
        <v>14168284</v>
      </c>
      <c r="M3365" s="1">
        <v>46233</v>
      </c>
    </row>
    <row r="3366" spans="1:13" x14ac:dyDescent="0.2">
      <c r="A3366" t="s">
        <v>39</v>
      </c>
      <c r="B3366" s="1">
        <v>45688</v>
      </c>
      <c r="C3366" s="1">
        <v>45658</v>
      </c>
      <c r="D3366">
        <v>8</v>
      </c>
      <c r="E3366">
        <v>376.63</v>
      </c>
      <c r="F3366">
        <v>2779638</v>
      </c>
      <c r="G3366">
        <v>23</v>
      </c>
      <c r="H3366">
        <v>1222.67</v>
      </c>
      <c r="I3366">
        <v>4676195</v>
      </c>
      <c r="J3366">
        <v>161</v>
      </c>
      <c r="K3366">
        <v>1562.9849999999997</v>
      </c>
      <c r="L3366">
        <v>14168284</v>
      </c>
      <c r="M3366" s="1">
        <v>46233</v>
      </c>
    </row>
    <row r="3367" spans="1:13" x14ac:dyDescent="0.2">
      <c r="A3367" t="s">
        <v>49</v>
      </c>
      <c r="B3367" s="1">
        <v>44651</v>
      </c>
      <c r="C3367" s="1">
        <v>44621</v>
      </c>
      <c r="D3367">
        <v>13</v>
      </c>
      <c r="E3367">
        <v>649.42999999999995</v>
      </c>
      <c r="F3367">
        <v>1975418</v>
      </c>
      <c r="G3367">
        <v>23</v>
      </c>
      <c r="H3367">
        <v>754.21</v>
      </c>
      <c r="I3367">
        <v>4156300</v>
      </c>
      <c r="J3367">
        <v>125</v>
      </c>
      <c r="K3367">
        <v>2253.096</v>
      </c>
      <c r="L3367">
        <v>16767920</v>
      </c>
      <c r="M3367" s="1">
        <v>46233</v>
      </c>
    </row>
    <row r="3368" spans="1:13" x14ac:dyDescent="0.2">
      <c r="A3368" t="s">
        <v>165</v>
      </c>
      <c r="B3368" s="1">
        <v>46234</v>
      </c>
      <c r="C3368" s="1">
        <v>46204</v>
      </c>
      <c r="D3368">
        <v>12</v>
      </c>
      <c r="E3368">
        <v>1280</v>
      </c>
      <c r="F3368">
        <v>2169000</v>
      </c>
      <c r="G3368">
        <v>24</v>
      </c>
      <c r="H3368">
        <v>4500.4799999999996</v>
      </c>
      <c r="I3368">
        <v>2310000</v>
      </c>
      <c r="M3368" s="1">
        <v>46233</v>
      </c>
    </row>
    <row r="3369" spans="1:13" x14ac:dyDescent="0.2">
      <c r="A3369" t="s">
        <v>230</v>
      </c>
      <c r="B3369" s="1">
        <v>45535</v>
      </c>
      <c r="C3369" s="1">
        <v>45505</v>
      </c>
      <c r="D3369">
        <v>6</v>
      </c>
      <c r="E3369">
        <v>396</v>
      </c>
      <c r="F3369">
        <v>1500000</v>
      </c>
      <c r="G3369">
        <v>24</v>
      </c>
      <c r="H3369">
        <v>1694</v>
      </c>
      <c r="I3369">
        <v>6000000</v>
      </c>
      <c r="J3369">
        <v>5</v>
      </c>
      <c r="K3369">
        <v>3.14</v>
      </c>
      <c r="L3369">
        <v>37768</v>
      </c>
      <c r="M3369" s="1">
        <v>46233</v>
      </c>
    </row>
    <row r="3370" spans="1:13" x14ac:dyDescent="0.2">
      <c r="A3370" t="s">
        <v>230</v>
      </c>
      <c r="B3370" s="1">
        <v>45504</v>
      </c>
      <c r="C3370" s="1">
        <v>45474</v>
      </c>
      <c r="D3370">
        <v>6</v>
      </c>
      <c r="E3370">
        <v>396</v>
      </c>
      <c r="F3370">
        <v>1500000</v>
      </c>
      <c r="G3370">
        <v>24</v>
      </c>
      <c r="H3370">
        <v>1694</v>
      </c>
      <c r="I3370">
        <v>6000000</v>
      </c>
      <c r="J3370">
        <v>5</v>
      </c>
      <c r="K3370">
        <v>3.14</v>
      </c>
      <c r="L3370">
        <v>37768</v>
      </c>
      <c r="M3370" s="1">
        <v>46233</v>
      </c>
    </row>
    <row r="3371" spans="1:13" x14ac:dyDescent="0.2">
      <c r="A3371" t="s">
        <v>230</v>
      </c>
      <c r="B3371" s="1">
        <v>45443</v>
      </c>
      <c r="C3371" s="1">
        <v>45413</v>
      </c>
      <c r="D3371">
        <v>6</v>
      </c>
      <c r="E3371">
        <v>396</v>
      </c>
      <c r="F3371">
        <v>1500000</v>
      </c>
      <c r="G3371">
        <v>24</v>
      </c>
      <c r="H3371">
        <v>1694</v>
      </c>
      <c r="I3371">
        <v>6000000</v>
      </c>
      <c r="J3371">
        <v>5</v>
      </c>
      <c r="K3371">
        <v>3.14</v>
      </c>
      <c r="L3371">
        <v>37768</v>
      </c>
      <c r="M3371" s="1">
        <v>46233</v>
      </c>
    </row>
    <row r="3372" spans="1:13" x14ac:dyDescent="0.2">
      <c r="A3372" t="s">
        <v>230</v>
      </c>
      <c r="B3372" s="1">
        <v>45626</v>
      </c>
      <c r="C3372" s="1">
        <v>45597</v>
      </c>
      <c r="D3372">
        <v>6</v>
      </c>
      <c r="E3372">
        <v>396</v>
      </c>
      <c r="F3372">
        <v>1500000</v>
      </c>
      <c r="G3372">
        <v>24</v>
      </c>
      <c r="H3372">
        <v>1694</v>
      </c>
      <c r="I3372">
        <v>6000000</v>
      </c>
      <c r="J3372">
        <v>5</v>
      </c>
      <c r="K3372">
        <v>3.14</v>
      </c>
      <c r="L3372">
        <v>37768</v>
      </c>
      <c r="M3372" s="1">
        <v>46233</v>
      </c>
    </row>
    <row r="3373" spans="1:13" x14ac:dyDescent="0.2">
      <c r="A3373" t="s">
        <v>230</v>
      </c>
      <c r="B3373" s="1">
        <v>45596</v>
      </c>
      <c r="C3373" s="1">
        <v>45566</v>
      </c>
      <c r="D3373">
        <v>6</v>
      </c>
      <c r="E3373">
        <v>396</v>
      </c>
      <c r="F3373">
        <v>1500000</v>
      </c>
      <c r="G3373">
        <v>24</v>
      </c>
      <c r="H3373">
        <v>1694</v>
      </c>
      <c r="I3373">
        <v>6000000</v>
      </c>
      <c r="J3373">
        <v>5</v>
      </c>
      <c r="K3373">
        <v>3.14</v>
      </c>
      <c r="L3373">
        <v>37768</v>
      </c>
      <c r="M3373" s="1">
        <v>46233</v>
      </c>
    </row>
    <row r="3374" spans="1:13" x14ac:dyDescent="0.2">
      <c r="A3374" t="s">
        <v>230</v>
      </c>
      <c r="B3374" s="1">
        <v>45473</v>
      </c>
      <c r="C3374" s="1">
        <v>45444</v>
      </c>
      <c r="D3374">
        <v>6</v>
      </c>
      <c r="E3374">
        <v>396</v>
      </c>
      <c r="F3374">
        <v>1500000</v>
      </c>
      <c r="G3374">
        <v>24</v>
      </c>
      <c r="H3374">
        <v>1694</v>
      </c>
      <c r="I3374">
        <v>6000000</v>
      </c>
      <c r="J3374">
        <v>5</v>
      </c>
      <c r="K3374">
        <v>3.14</v>
      </c>
      <c r="L3374">
        <v>37768</v>
      </c>
      <c r="M3374" s="1">
        <v>46233</v>
      </c>
    </row>
    <row r="3375" spans="1:13" x14ac:dyDescent="0.2">
      <c r="A3375" t="s">
        <v>230</v>
      </c>
      <c r="B3375" s="1">
        <v>45565</v>
      </c>
      <c r="C3375" s="1">
        <v>45536</v>
      </c>
      <c r="D3375">
        <v>6</v>
      </c>
      <c r="E3375">
        <v>396</v>
      </c>
      <c r="F3375">
        <v>1500000</v>
      </c>
      <c r="G3375">
        <v>24</v>
      </c>
      <c r="H3375">
        <v>1694</v>
      </c>
      <c r="I3375">
        <v>6000000</v>
      </c>
      <c r="J3375">
        <v>5</v>
      </c>
      <c r="K3375">
        <v>3.14</v>
      </c>
      <c r="L3375">
        <v>37768</v>
      </c>
      <c r="M3375" s="1">
        <v>46233</v>
      </c>
    </row>
    <row r="3376" spans="1:13" x14ac:dyDescent="0.2">
      <c r="A3376" t="s">
        <v>86</v>
      </c>
      <c r="B3376" s="1">
        <v>45443</v>
      </c>
      <c r="C3376" s="1">
        <v>45413</v>
      </c>
      <c r="D3376">
        <v>2</v>
      </c>
      <c r="E3376">
        <v>52.5</v>
      </c>
      <c r="F3376">
        <v>172640</v>
      </c>
      <c r="G3376">
        <v>24</v>
      </c>
      <c r="H3376">
        <v>1587.4499999999998</v>
      </c>
      <c r="I3376">
        <v>2883915</v>
      </c>
      <c r="J3376">
        <v>26</v>
      </c>
      <c r="K3376">
        <v>214.12999999999997</v>
      </c>
      <c r="L3376">
        <v>2009696</v>
      </c>
      <c r="M3376" s="1">
        <v>46233</v>
      </c>
    </row>
    <row r="3377" spans="1:13" x14ac:dyDescent="0.2">
      <c r="A3377" t="s">
        <v>86</v>
      </c>
      <c r="B3377" s="1">
        <v>45412</v>
      </c>
      <c r="C3377" s="1">
        <v>45383</v>
      </c>
      <c r="D3377">
        <v>1</v>
      </c>
      <c r="E3377">
        <v>22.5</v>
      </c>
      <c r="F3377">
        <v>62640</v>
      </c>
      <c r="G3377">
        <v>24</v>
      </c>
      <c r="H3377">
        <v>1587.4499999999998</v>
      </c>
      <c r="I3377">
        <v>2883915</v>
      </c>
      <c r="J3377">
        <v>26</v>
      </c>
      <c r="K3377">
        <v>214.12999999999997</v>
      </c>
      <c r="L3377">
        <v>2009696</v>
      </c>
      <c r="M3377" s="1">
        <v>46233</v>
      </c>
    </row>
    <row r="3378" spans="1:13" x14ac:dyDescent="0.2">
      <c r="A3378" t="s">
        <v>165</v>
      </c>
      <c r="B3378" s="1">
        <v>45991</v>
      </c>
      <c r="C3378" s="1">
        <v>45962</v>
      </c>
      <c r="D3378">
        <v>10</v>
      </c>
      <c r="E3378">
        <v>788</v>
      </c>
      <c r="F3378">
        <v>1659000</v>
      </c>
      <c r="G3378">
        <v>24</v>
      </c>
      <c r="H3378">
        <v>4908</v>
      </c>
      <c r="I3378">
        <v>3080000</v>
      </c>
      <c r="J3378">
        <v>11</v>
      </c>
      <c r="K3378">
        <v>379.16999999999996</v>
      </c>
      <c r="L3378">
        <v>1733060</v>
      </c>
      <c r="M3378" s="1">
        <v>46233</v>
      </c>
    </row>
    <row r="3379" spans="1:13" x14ac:dyDescent="0.2">
      <c r="A3379" t="s">
        <v>165</v>
      </c>
      <c r="B3379" s="1">
        <v>46022</v>
      </c>
      <c r="C3379" s="1">
        <v>45992</v>
      </c>
      <c r="D3379">
        <v>10</v>
      </c>
      <c r="E3379">
        <v>788</v>
      </c>
      <c r="F3379">
        <v>1659000</v>
      </c>
      <c r="G3379">
        <v>24</v>
      </c>
      <c r="H3379">
        <v>4908</v>
      </c>
      <c r="I3379">
        <v>3080000</v>
      </c>
      <c r="J3379">
        <v>11</v>
      </c>
      <c r="K3379">
        <v>379.16999999999996</v>
      </c>
      <c r="L3379">
        <v>1733060</v>
      </c>
      <c r="M3379" s="1">
        <v>46233</v>
      </c>
    </row>
    <row r="3380" spans="1:13" x14ac:dyDescent="0.2">
      <c r="A3380" t="s">
        <v>165</v>
      </c>
      <c r="B3380" s="1">
        <v>45961</v>
      </c>
      <c r="C3380" s="1">
        <v>45931</v>
      </c>
      <c r="D3380">
        <v>10</v>
      </c>
      <c r="E3380">
        <v>788</v>
      </c>
      <c r="F3380">
        <v>1659000</v>
      </c>
      <c r="G3380">
        <v>24</v>
      </c>
      <c r="H3380">
        <v>4908</v>
      </c>
      <c r="I3380">
        <v>3080000</v>
      </c>
      <c r="J3380">
        <v>11</v>
      </c>
      <c r="K3380">
        <v>379.16999999999996</v>
      </c>
      <c r="L3380">
        <v>1733060</v>
      </c>
      <c r="M3380" s="1">
        <v>46233</v>
      </c>
    </row>
    <row r="3381" spans="1:13" x14ac:dyDescent="0.2">
      <c r="A3381" t="s">
        <v>165</v>
      </c>
      <c r="B3381" s="1">
        <v>46142</v>
      </c>
      <c r="C3381" s="1">
        <v>46113</v>
      </c>
      <c r="D3381">
        <v>12</v>
      </c>
      <c r="E3381">
        <v>1280</v>
      </c>
      <c r="F3381">
        <v>2169000</v>
      </c>
      <c r="G3381">
        <v>24</v>
      </c>
      <c r="H3381">
        <v>4500.4799999999996</v>
      </c>
      <c r="I3381">
        <v>2310000</v>
      </c>
      <c r="J3381">
        <v>12</v>
      </c>
      <c r="K3381">
        <v>433.17</v>
      </c>
      <c r="L3381">
        <v>1993060</v>
      </c>
      <c r="M3381" s="1">
        <v>46233</v>
      </c>
    </row>
    <row r="3382" spans="1:13" x14ac:dyDescent="0.2">
      <c r="A3382" t="s">
        <v>165</v>
      </c>
      <c r="B3382" s="1">
        <v>46203</v>
      </c>
      <c r="C3382" s="1">
        <v>46174</v>
      </c>
      <c r="D3382">
        <v>12</v>
      </c>
      <c r="E3382">
        <v>1280</v>
      </c>
      <c r="F3382">
        <v>2169000</v>
      </c>
      <c r="G3382">
        <v>24</v>
      </c>
      <c r="H3382">
        <v>4500.4799999999996</v>
      </c>
      <c r="I3382">
        <v>2310000</v>
      </c>
      <c r="J3382">
        <v>12</v>
      </c>
      <c r="K3382">
        <v>433.17</v>
      </c>
      <c r="L3382">
        <v>1993060</v>
      </c>
      <c r="M3382" s="1">
        <v>46233</v>
      </c>
    </row>
    <row r="3383" spans="1:13" x14ac:dyDescent="0.2">
      <c r="A3383" t="s">
        <v>165</v>
      </c>
      <c r="B3383" s="1">
        <v>46173</v>
      </c>
      <c r="C3383" s="1">
        <v>46143</v>
      </c>
      <c r="D3383">
        <v>12</v>
      </c>
      <c r="E3383">
        <v>1280</v>
      </c>
      <c r="F3383">
        <v>2169000</v>
      </c>
      <c r="G3383">
        <v>24</v>
      </c>
      <c r="H3383">
        <v>4500.4799999999996</v>
      </c>
      <c r="I3383">
        <v>2310000</v>
      </c>
      <c r="J3383">
        <v>12</v>
      </c>
      <c r="K3383">
        <v>433.17</v>
      </c>
      <c r="L3383">
        <v>1993060</v>
      </c>
      <c r="M3383" s="1">
        <v>46233</v>
      </c>
    </row>
    <row r="3384" spans="1:13" x14ac:dyDescent="0.2">
      <c r="A3384" t="s">
        <v>106</v>
      </c>
      <c r="B3384" s="1">
        <v>46022</v>
      </c>
      <c r="C3384" s="1">
        <v>45992</v>
      </c>
      <c r="D3384">
        <v>11</v>
      </c>
      <c r="E3384">
        <v>540.32000000000005</v>
      </c>
      <c r="F3384">
        <v>2345000</v>
      </c>
      <c r="G3384">
        <v>24</v>
      </c>
      <c r="H3384">
        <v>940.0200000000001</v>
      </c>
      <c r="I3384">
        <v>2800000</v>
      </c>
      <c r="J3384">
        <v>18</v>
      </c>
      <c r="K3384">
        <v>607.85</v>
      </c>
      <c r="L3384">
        <v>2513150</v>
      </c>
      <c r="M3384" s="1">
        <v>46233</v>
      </c>
    </row>
    <row r="3385" spans="1:13" x14ac:dyDescent="0.2">
      <c r="A3385" t="s">
        <v>154</v>
      </c>
      <c r="B3385" s="1">
        <v>45991</v>
      </c>
      <c r="C3385" s="1">
        <v>45962</v>
      </c>
      <c r="D3385">
        <v>6</v>
      </c>
      <c r="E3385">
        <v>547.5</v>
      </c>
      <c r="F3385">
        <v>1718000</v>
      </c>
      <c r="G3385">
        <v>24</v>
      </c>
      <c r="H3385">
        <v>1846.88</v>
      </c>
      <c r="I3385">
        <v>4785000</v>
      </c>
      <c r="J3385">
        <v>25</v>
      </c>
      <c r="K3385">
        <v>856.35000000000014</v>
      </c>
      <c r="L3385">
        <v>2931879</v>
      </c>
      <c r="M3385" s="1">
        <v>46233</v>
      </c>
    </row>
    <row r="3386" spans="1:13" x14ac:dyDescent="0.2">
      <c r="A3386" t="s">
        <v>44</v>
      </c>
      <c r="B3386" s="1">
        <v>45443</v>
      </c>
      <c r="C3386" s="1">
        <v>45413</v>
      </c>
      <c r="D3386">
        <v>8</v>
      </c>
      <c r="E3386">
        <v>584.77</v>
      </c>
      <c r="F3386">
        <v>1861300</v>
      </c>
      <c r="G3386">
        <v>24</v>
      </c>
      <c r="H3386">
        <v>2363.2799999999997</v>
      </c>
      <c r="I3386">
        <v>1878000</v>
      </c>
      <c r="J3386">
        <v>20</v>
      </c>
      <c r="K3386">
        <v>940.4899999999999</v>
      </c>
      <c r="L3386">
        <v>5598382</v>
      </c>
      <c r="M3386" s="1">
        <v>46233</v>
      </c>
    </row>
    <row r="3387" spans="1:13" x14ac:dyDescent="0.2">
      <c r="A3387" t="s">
        <v>46</v>
      </c>
      <c r="B3387" s="1">
        <v>45443</v>
      </c>
      <c r="C3387" s="1">
        <v>45413</v>
      </c>
      <c r="D3387">
        <v>7</v>
      </c>
      <c r="E3387">
        <v>235.88</v>
      </c>
      <c r="F3387">
        <v>1530074</v>
      </c>
      <c r="G3387">
        <v>24</v>
      </c>
      <c r="H3387">
        <v>1033</v>
      </c>
      <c r="I3387">
        <v>4897060</v>
      </c>
      <c r="J3387">
        <v>69</v>
      </c>
      <c r="K3387">
        <v>1394.5300000000002</v>
      </c>
      <c r="L3387">
        <v>12146221</v>
      </c>
      <c r="M3387" s="1">
        <v>46233</v>
      </c>
    </row>
    <row r="3388" spans="1:13" x14ac:dyDescent="0.2">
      <c r="A3388" t="s">
        <v>39</v>
      </c>
      <c r="B3388" s="1">
        <v>45747</v>
      </c>
      <c r="C3388" s="1">
        <v>45717</v>
      </c>
      <c r="D3388">
        <v>8</v>
      </c>
      <c r="E3388">
        <v>344.63</v>
      </c>
      <c r="F3388">
        <v>2434055</v>
      </c>
      <c r="G3388">
        <v>24</v>
      </c>
      <c r="H3388">
        <v>1289.8700000000001</v>
      </c>
      <c r="I3388">
        <v>4986835</v>
      </c>
      <c r="J3388">
        <v>163</v>
      </c>
      <c r="K3388">
        <v>1635.9849999999997</v>
      </c>
      <c r="L3388">
        <v>14678284</v>
      </c>
      <c r="M3388" s="1">
        <v>46233</v>
      </c>
    </row>
    <row r="3389" spans="1:13" x14ac:dyDescent="0.2">
      <c r="A3389" t="s">
        <v>133</v>
      </c>
      <c r="B3389" s="1">
        <v>45900</v>
      </c>
      <c r="C3389" s="1">
        <v>45870</v>
      </c>
      <c r="D3389">
        <v>17</v>
      </c>
      <c r="E3389">
        <v>1675</v>
      </c>
      <c r="F3389">
        <v>9087219</v>
      </c>
      <c r="G3389">
        <v>24</v>
      </c>
      <c r="H3389">
        <v>1418.3899999999999</v>
      </c>
      <c r="I3389">
        <v>5386065</v>
      </c>
      <c r="J3389">
        <v>56</v>
      </c>
      <c r="K3389">
        <v>1695.2399999999998</v>
      </c>
      <c r="L3389">
        <v>12896432</v>
      </c>
      <c r="M3389" s="1">
        <v>46233</v>
      </c>
    </row>
    <row r="3390" spans="1:13" x14ac:dyDescent="0.2">
      <c r="A3390" t="s">
        <v>49</v>
      </c>
      <c r="B3390" s="1">
        <v>44377</v>
      </c>
      <c r="C3390" s="1">
        <v>44348</v>
      </c>
      <c r="D3390">
        <v>8</v>
      </c>
      <c r="E3390">
        <v>361</v>
      </c>
      <c r="F3390">
        <v>1170508</v>
      </c>
      <c r="G3390">
        <v>24</v>
      </c>
      <c r="H3390">
        <v>676.18000000000006</v>
      </c>
      <c r="I3390">
        <v>4660300</v>
      </c>
      <c r="J3390">
        <v>121</v>
      </c>
      <c r="K3390">
        <v>2055.096</v>
      </c>
      <c r="L3390">
        <v>16086320</v>
      </c>
      <c r="M3390" s="1">
        <v>46233</v>
      </c>
    </row>
    <row r="3391" spans="1:13" x14ac:dyDescent="0.2">
      <c r="A3391" t="s">
        <v>49</v>
      </c>
      <c r="B3391" s="1">
        <v>44408</v>
      </c>
      <c r="C3391" s="1">
        <v>44378</v>
      </c>
      <c r="D3391">
        <v>9</v>
      </c>
      <c r="E3391">
        <v>451</v>
      </c>
      <c r="F3391">
        <v>1283508</v>
      </c>
      <c r="G3391">
        <v>24</v>
      </c>
      <c r="H3391">
        <v>676.18000000000006</v>
      </c>
      <c r="I3391">
        <v>4660300</v>
      </c>
      <c r="J3391">
        <v>121</v>
      </c>
      <c r="K3391">
        <v>2055.096</v>
      </c>
      <c r="L3391">
        <v>16086320</v>
      </c>
      <c r="M3391" s="1">
        <v>46233</v>
      </c>
    </row>
    <row r="3392" spans="1:13" x14ac:dyDescent="0.2">
      <c r="A3392" t="s">
        <v>49</v>
      </c>
      <c r="B3392" s="1">
        <v>44439</v>
      </c>
      <c r="C3392" s="1">
        <v>44409</v>
      </c>
      <c r="D3392">
        <v>9</v>
      </c>
      <c r="E3392">
        <v>451</v>
      </c>
      <c r="F3392">
        <v>1283508</v>
      </c>
      <c r="G3392">
        <v>24</v>
      </c>
      <c r="H3392">
        <v>676.18000000000006</v>
      </c>
      <c r="I3392">
        <v>4660300</v>
      </c>
      <c r="J3392">
        <v>121</v>
      </c>
      <c r="K3392">
        <v>2055.096</v>
      </c>
      <c r="L3392">
        <v>16086320</v>
      </c>
      <c r="M3392" s="1">
        <v>46233</v>
      </c>
    </row>
    <row r="3393" spans="1:13" x14ac:dyDescent="0.2">
      <c r="A3393" t="s">
        <v>49</v>
      </c>
      <c r="B3393" s="1">
        <v>44500</v>
      </c>
      <c r="C3393" s="1">
        <v>44470</v>
      </c>
      <c r="D3393">
        <v>11</v>
      </c>
      <c r="E3393">
        <v>519.64</v>
      </c>
      <c r="F3393">
        <v>1943408</v>
      </c>
      <c r="G3393">
        <v>24</v>
      </c>
      <c r="H3393">
        <v>850.54</v>
      </c>
      <c r="I3393">
        <v>4551300</v>
      </c>
      <c r="J3393">
        <v>122</v>
      </c>
      <c r="K3393">
        <v>2060.096</v>
      </c>
      <c r="L3393">
        <v>16236320</v>
      </c>
      <c r="M3393" s="1">
        <v>46233</v>
      </c>
    </row>
    <row r="3394" spans="1:13" x14ac:dyDescent="0.2">
      <c r="A3394" t="s">
        <v>49</v>
      </c>
      <c r="B3394" s="1">
        <v>44469</v>
      </c>
      <c r="C3394" s="1">
        <v>44440</v>
      </c>
      <c r="D3394">
        <v>9</v>
      </c>
      <c r="E3394">
        <v>451</v>
      </c>
      <c r="F3394">
        <v>1283508</v>
      </c>
      <c r="G3394">
        <v>24</v>
      </c>
      <c r="H3394">
        <v>676.18000000000006</v>
      </c>
      <c r="I3394">
        <v>4660300</v>
      </c>
      <c r="J3394">
        <v>122</v>
      </c>
      <c r="K3394">
        <v>2060.096</v>
      </c>
      <c r="L3394">
        <v>16236320</v>
      </c>
      <c r="M3394" s="1">
        <v>46233</v>
      </c>
    </row>
    <row r="3395" spans="1:13" x14ac:dyDescent="0.2">
      <c r="A3395" t="s">
        <v>49</v>
      </c>
      <c r="B3395" s="1">
        <v>44530</v>
      </c>
      <c r="C3395" s="1">
        <v>44501</v>
      </c>
      <c r="D3395">
        <v>9</v>
      </c>
      <c r="E3395">
        <v>416.64</v>
      </c>
      <c r="F3395">
        <v>1641493</v>
      </c>
      <c r="G3395">
        <v>24</v>
      </c>
      <c r="H3395">
        <v>850.54</v>
      </c>
      <c r="I3395">
        <v>4551300</v>
      </c>
      <c r="J3395">
        <v>124</v>
      </c>
      <c r="K3395">
        <v>2163.096</v>
      </c>
      <c r="L3395">
        <v>16538235</v>
      </c>
      <c r="M3395" s="1">
        <v>46233</v>
      </c>
    </row>
    <row r="3396" spans="1:13" x14ac:dyDescent="0.2">
      <c r="A3396" t="s">
        <v>49</v>
      </c>
      <c r="B3396" s="1">
        <v>44561</v>
      </c>
      <c r="C3396" s="1">
        <v>44531</v>
      </c>
      <c r="D3396">
        <v>9</v>
      </c>
      <c r="E3396">
        <v>526.64</v>
      </c>
      <c r="F3396">
        <v>1546808</v>
      </c>
      <c r="G3396">
        <v>24</v>
      </c>
      <c r="H3396">
        <v>700.54</v>
      </c>
      <c r="I3396">
        <v>4416300</v>
      </c>
      <c r="J3396">
        <v>125</v>
      </c>
      <c r="K3396">
        <v>2253.096</v>
      </c>
      <c r="L3396">
        <v>16767920</v>
      </c>
      <c r="M3396" s="1">
        <v>46233</v>
      </c>
    </row>
    <row r="3397" spans="1:13" x14ac:dyDescent="0.2">
      <c r="A3397" t="s">
        <v>121</v>
      </c>
      <c r="B3397" s="1">
        <v>46053</v>
      </c>
      <c r="C3397" s="1">
        <v>46023</v>
      </c>
      <c r="D3397">
        <v>2</v>
      </c>
      <c r="E3397">
        <v>112</v>
      </c>
      <c r="F3397">
        <v>600000</v>
      </c>
      <c r="G3397">
        <v>29</v>
      </c>
      <c r="H3397">
        <v>2548.67</v>
      </c>
      <c r="I3397">
        <v>1800000</v>
      </c>
      <c r="J3397">
        <v>12</v>
      </c>
      <c r="K3397">
        <v>25.77</v>
      </c>
      <c r="L3397">
        <v>606603</v>
      </c>
      <c r="M3397" s="1">
        <v>46233</v>
      </c>
    </row>
    <row r="3398" spans="1:13" x14ac:dyDescent="0.2">
      <c r="A3398" t="s">
        <v>125</v>
      </c>
      <c r="B3398" s="1">
        <v>45535</v>
      </c>
      <c r="C3398" s="1">
        <v>45505</v>
      </c>
      <c r="D3398">
        <v>14</v>
      </c>
      <c r="E3398">
        <v>877.54</v>
      </c>
      <c r="F3398">
        <v>3049000</v>
      </c>
      <c r="G3398">
        <v>29</v>
      </c>
      <c r="H3398">
        <v>1771.92</v>
      </c>
      <c r="I3398">
        <v>3825000</v>
      </c>
      <c r="J3398">
        <v>17</v>
      </c>
      <c r="K3398">
        <v>55.3</v>
      </c>
      <c r="L3398">
        <v>592847</v>
      </c>
      <c r="M3398" s="1">
        <v>46233</v>
      </c>
    </row>
    <row r="3399" spans="1:13" x14ac:dyDescent="0.2">
      <c r="A3399" t="s">
        <v>86</v>
      </c>
      <c r="B3399" s="1">
        <v>45688</v>
      </c>
      <c r="C3399" s="1">
        <v>45658</v>
      </c>
      <c r="D3399">
        <v>3</v>
      </c>
      <c r="E3399">
        <v>102.5</v>
      </c>
      <c r="F3399">
        <v>306640</v>
      </c>
      <c r="G3399">
        <v>29</v>
      </c>
      <c r="H3399">
        <v>1967.4499999999998</v>
      </c>
      <c r="I3399">
        <v>2979915</v>
      </c>
      <c r="J3399">
        <v>26</v>
      </c>
      <c r="K3399">
        <v>214.12999999999997</v>
      </c>
      <c r="L3399">
        <v>2009696</v>
      </c>
      <c r="M3399" s="1">
        <v>46233</v>
      </c>
    </row>
    <row r="3400" spans="1:13" x14ac:dyDescent="0.2">
      <c r="A3400" t="s">
        <v>86</v>
      </c>
      <c r="B3400" s="1">
        <v>45657</v>
      </c>
      <c r="C3400" s="1">
        <v>45627</v>
      </c>
      <c r="D3400">
        <v>3</v>
      </c>
      <c r="E3400">
        <v>102.5</v>
      </c>
      <c r="F3400">
        <v>306640</v>
      </c>
      <c r="G3400">
        <v>29</v>
      </c>
      <c r="H3400">
        <v>1967.4499999999998</v>
      </c>
      <c r="I3400">
        <v>2979915</v>
      </c>
      <c r="J3400">
        <v>26</v>
      </c>
      <c r="K3400">
        <v>214.12999999999997</v>
      </c>
      <c r="L3400">
        <v>2009696</v>
      </c>
      <c r="M3400" s="1">
        <v>46233</v>
      </c>
    </row>
    <row r="3401" spans="1:13" x14ac:dyDescent="0.2">
      <c r="A3401" t="s">
        <v>135</v>
      </c>
      <c r="B3401" s="1">
        <v>46203</v>
      </c>
      <c r="C3401" s="1">
        <v>46174</v>
      </c>
      <c r="D3401">
        <v>14</v>
      </c>
      <c r="E3401">
        <v>1788.7</v>
      </c>
      <c r="F3401">
        <v>7067580</v>
      </c>
      <c r="G3401">
        <v>29</v>
      </c>
      <c r="H3401">
        <v>879.25000000000023</v>
      </c>
      <c r="I3401">
        <v>7132082</v>
      </c>
      <c r="J3401">
        <v>18</v>
      </c>
      <c r="K3401">
        <v>383.49</v>
      </c>
      <c r="L3401">
        <v>1548663</v>
      </c>
      <c r="M3401" s="1">
        <v>46233</v>
      </c>
    </row>
    <row r="3402" spans="1:13" x14ac:dyDescent="0.2">
      <c r="A3402" t="s">
        <v>135</v>
      </c>
      <c r="B3402" s="1">
        <v>46173</v>
      </c>
      <c r="C3402" s="1">
        <v>46143</v>
      </c>
      <c r="D3402">
        <v>14</v>
      </c>
      <c r="E3402">
        <v>1788.7</v>
      </c>
      <c r="F3402">
        <v>7067580</v>
      </c>
      <c r="G3402">
        <v>29</v>
      </c>
      <c r="H3402">
        <v>879.25000000000023</v>
      </c>
      <c r="I3402">
        <v>7132082</v>
      </c>
      <c r="J3402">
        <v>18</v>
      </c>
      <c r="K3402">
        <v>383.49</v>
      </c>
      <c r="L3402">
        <v>1548663</v>
      </c>
      <c r="M3402" s="1">
        <v>46233</v>
      </c>
    </row>
    <row r="3403" spans="1:13" x14ac:dyDescent="0.2">
      <c r="A3403" t="s">
        <v>58</v>
      </c>
      <c r="B3403" s="1">
        <v>45016</v>
      </c>
      <c r="C3403" s="1">
        <v>44986</v>
      </c>
      <c r="D3403">
        <v>8</v>
      </c>
      <c r="E3403">
        <v>335.5</v>
      </c>
      <c r="F3403">
        <v>2631450</v>
      </c>
      <c r="G3403">
        <v>29</v>
      </c>
      <c r="H3403">
        <v>2012.6499999999999</v>
      </c>
      <c r="I3403">
        <v>8706800</v>
      </c>
      <c r="J3403">
        <v>45</v>
      </c>
      <c r="K3403">
        <v>884.20999999999992</v>
      </c>
      <c r="L3403">
        <v>8994278</v>
      </c>
      <c r="M3403" s="1">
        <v>46233</v>
      </c>
    </row>
    <row r="3404" spans="1:13" x14ac:dyDescent="0.2">
      <c r="A3404" t="s">
        <v>56</v>
      </c>
      <c r="B3404" s="1">
        <v>44895</v>
      </c>
      <c r="C3404" s="1">
        <v>44866</v>
      </c>
      <c r="D3404">
        <v>5</v>
      </c>
      <c r="E3404">
        <v>259.2</v>
      </c>
      <c r="F3404">
        <v>1692080</v>
      </c>
      <c r="G3404">
        <v>29</v>
      </c>
      <c r="H3404">
        <v>2044.84</v>
      </c>
      <c r="I3404">
        <v>9864032</v>
      </c>
      <c r="J3404">
        <v>65</v>
      </c>
      <c r="K3404">
        <v>958.04</v>
      </c>
      <c r="L3404">
        <v>6806875</v>
      </c>
      <c r="M3404" s="1">
        <v>46233</v>
      </c>
    </row>
    <row r="3405" spans="1:13" x14ac:dyDescent="0.2">
      <c r="A3405" t="s">
        <v>56</v>
      </c>
      <c r="B3405" s="1">
        <v>44926</v>
      </c>
      <c r="C3405" s="1">
        <v>44896</v>
      </c>
      <c r="D3405">
        <v>5</v>
      </c>
      <c r="E3405">
        <v>259.2</v>
      </c>
      <c r="F3405">
        <v>1692080</v>
      </c>
      <c r="G3405">
        <v>29</v>
      </c>
      <c r="H3405">
        <v>2044.84</v>
      </c>
      <c r="I3405">
        <v>9864032</v>
      </c>
      <c r="J3405">
        <v>66</v>
      </c>
      <c r="K3405">
        <v>998.04000000000008</v>
      </c>
      <c r="L3405">
        <v>6941875</v>
      </c>
      <c r="M3405" s="1">
        <v>46233</v>
      </c>
    </row>
    <row r="3406" spans="1:13" x14ac:dyDescent="0.2">
      <c r="A3406" t="s">
        <v>41</v>
      </c>
      <c r="B3406" s="1">
        <v>45230</v>
      </c>
      <c r="C3406" s="1">
        <v>45200</v>
      </c>
      <c r="D3406">
        <v>19</v>
      </c>
      <c r="E3406">
        <v>945.12</v>
      </c>
      <c r="F3406">
        <v>5705513</v>
      </c>
      <c r="G3406">
        <v>29</v>
      </c>
      <c r="H3406">
        <v>1576.3899999999999</v>
      </c>
      <c r="I3406">
        <v>7004060</v>
      </c>
      <c r="J3406">
        <v>46</v>
      </c>
      <c r="K3406">
        <v>1043.6400000000003</v>
      </c>
      <c r="L3406">
        <v>7560316</v>
      </c>
      <c r="M3406" s="1">
        <v>46233</v>
      </c>
    </row>
    <row r="3407" spans="1:13" x14ac:dyDescent="0.2">
      <c r="A3407" t="s">
        <v>41</v>
      </c>
      <c r="B3407" s="1">
        <v>45199</v>
      </c>
      <c r="C3407" s="1">
        <v>45170</v>
      </c>
      <c r="D3407">
        <v>18</v>
      </c>
      <c r="E3407">
        <v>875</v>
      </c>
      <c r="F3407">
        <v>5562513</v>
      </c>
      <c r="G3407">
        <v>29</v>
      </c>
      <c r="H3407">
        <v>1576.3899999999999</v>
      </c>
      <c r="I3407">
        <v>7004060</v>
      </c>
      <c r="J3407">
        <v>46</v>
      </c>
      <c r="K3407">
        <v>1043.6400000000003</v>
      </c>
      <c r="L3407">
        <v>7560316</v>
      </c>
      <c r="M3407" s="1">
        <v>46233</v>
      </c>
    </row>
    <row r="3408" spans="1:13" x14ac:dyDescent="0.2">
      <c r="A3408" t="s">
        <v>39</v>
      </c>
      <c r="B3408" s="1">
        <v>45869</v>
      </c>
      <c r="C3408" s="1">
        <v>45839</v>
      </c>
      <c r="D3408">
        <v>9</v>
      </c>
      <c r="E3408">
        <v>328.63</v>
      </c>
      <c r="F3408">
        <v>2365555</v>
      </c>
      <c r="G3408">
        <v>29</v>
      </c>
      <c r="H3408">
        <v>1519.2200000000003</v>
      </c>
      <c r="I3408">
        <v>5281935</v>
      </c>
      <c r="J3408">
        <v>164</v>
      </c>
      <c r="K3408">
        <v>1669.9849999999997</v>
      </c>
      <c r="L3408">
        <v>14918284</v>
      </c>
      <c r="M3408" s="1">
        <v>46233</v>
      </c>
    </row>
    <row r="3409" spans="1:13" x14ac:dyDescent="0.2">
      <c r="A3409" t="s">
        <v>39</v>
      </c>
      <c r="B3409" s="1">
        <v>45900</v>
      </c>
      <c r="C3409" s="1">
        <v>45870</v>
      </c>
      <c r="D3409">
        <v>9</v>
      </c>
      <c r="E3409">
        <v>328.63</v>
      </c>
      <c r="F3409">
        <v>2365555</v>
      </c>
      <c r="G3409">
        <v>29</v>
      </c>
      <c r="H3409">
        <v>1519.2200000000003</v>
      </c>
      <c r="I3409">
        <v>5281935</v>
      </c>
      <c r="J3409">
        <v>164</v>
      </c>
      <c r="K3409">
        <v>1669.9849999999997</v>
      </c>
      <c r="L3409">
        <v>14918284</v>
      </c>
      <c r="M3409" s="1">
        <v>46233</v>
      </c>
    </row>
    <row r="3410" spans="1:13" x14ac:dyDescent="0.2">
      <c r="A3410" t="s">
        <v>133</v>
      </c>
      <c r="B3410" s="1">
        <v>45808</v>
      </c>
      <c r="C3410" s="1">
        <v>45778</v>
      </c>
      <c r="D3410">
        <v>11</v>
      </c>
      <c r="E3410">
        <v>763</v>
      </c>
      <c r="F3410">
        <v>3756714</v>
      </c>
      <c r="G3410">
        <v>29</v>
      </c>
      <c r="H3410">
        <v>2330.3900000000003</v>
      </c>
      <c r="I3410">
        <v>10521570</v>
      </c>
      <c r="J3410">
        <v>56</v>
      </c>
      <c r="K3410">
        <v>1695.2399999999998</v>
      </c>
      <c r="L3410">
        <v>12896432</v>
      </c>
      <c r="M3410" s="1">
        <v>46233</v>
      </c>
    </row>
    <row r="3411" spans="1:13" x14ac:dyDescent="0.2">
      <c r="A3411" t="s">
        <v>49</v>
      </c>
      <c r="B3411" s="1">
        <v>44773</v>
      </c>
      <c r="C3411" s="1">
        <v>44743</v>
      </c>
      <c r="D3411">
        <v>13</v>
      </c>
      <c r="E3411">
        <v>655.06999999999994</v>
      </c>
      <c r="F3411">
        <v>2243350</v>
      </c>
      <c r="G3411">
        <v>29</v>
      </c>
      <c r="H3411">
        <v>1104.1300000000001</v>
      </c>
      <c r="I3411">
        <v>5658233</v>
      </c>
      <c r="J3411">
        <v>127</v>
      </c>
      <c r="K3411">
        <v>2307.096</v>
      </c>
      <c r="L3411">
        <v>16957943</v>
      </c>
      <c r="M3411" s="1">
        <v>46233</v>
      </c>
    </row>
    <row r="3412" spans="1:13" x14ac:dyDescent="0.2">
      <c r="A3412" t="s">
        <v>49</v>
      </c>
      <c r="B3412" s="1">
        <v>44865</v>
      </c>
      <c r="C3412" s="1">
        <v>44835</v>
      </c>
      <c r="D3412">
        <v>16</v>
      </c>
      <c r="E3412">
        <v>746.71</v>
      </c>
      <c r="F3412">
        <v>2806350</v>
      </c>
      <c r="G3412">
        <v>29</v>
      </c>
      <c r="H3412">
        <v>1085.5900000000001</v>
      </c>
      <c r="I3412">
        <v>5444233</v>
      </c>
      <c r="J3412">
        <v>128</v>
      </c>
      <c r="K3412">
        <v>2587.096</v>
      </c>
      <c r="L3412">
        <v>16957943</v>
      </c>
      <c r="M3412" s="1">
        <v>46233</v>
      </c>
    </row>
    <row r="3413" spans="1:13" x14ac:dyDescent="0.2">
      <c r="A3413" t="s">
        <v>49</v>
      </c>
      <c r="B3413" s="1">
        <v>44834</v>
      </c>
      <c r="C3413" s="1">
        <v>44805</v>
      </c>
      <c r="D3413">
        <v>15</v>
      </c>
      <c r="E3413">
        <v>710.71</v>
      </c>
      <c r="F3413">
        <v>2616350</v>
      </c>
      <c r="G3413">
        <v>29</v>
      </c>
      <c r="H3413">
        <v>1085.5900000000001</v>
      </c>
      <c r="I3413">
        <v>5444233</v>
      </c>
      <c r="J3413">
        <v>128</v>
      </c>
      <c r="K3413">
        <v>2587.096</v>
      </c>
      <c r="L3413">
        <v>16957943</v>
      </c>
      <c r="M3413" s="1">
        <v>46233</v>
      </c>
    </row>
    <row r="3414" spans="1:13" x14ac:dyDescent="0.2">
      <c r="A3414" t="s">
        <v>49</v>
      </c>
      <c r="B3414" s="1">
        <v>44926</v>
      </c>
      <c r="C3414" s="1">
        <v>44896</v>
      </c>
      <c r="D3414">
        <v>17</v>
      </c>
      <c r="E3414">
        <v>818.71</v>
      </c>
      <c r="F3414">
        <v>3263750</v>
      </c>
      <c r="G3414">
        <v>29</v>
      </c>
      <c r="H3414">
        <v>1117.5900000000001</v>
      </c>
      <c r="I3414">
        <v>5264233</v>
      </c>
      <c r="J3414">
        <v>130</v>
      </c>
      <c r="K3414">
        <v>2689.096</v>
      </c>
      <c r="L3414">
        <v>17180543</v>
      </c>
      <c r="M3414" s="1">
        <v>46233</v>
      </c>
    </row>
    <row r="3415" spans="1:13" x14ac:dyDescent="0.2">
      <c r="A3415" t="s">
        <v>49</v>
      </c>
      <c r="B3415" s="1">
        <v>44957</v>
      </c>
      <c r="C3415" s="1">
        <v>44927</v>
      </c>
      <c r="D3415">
        <v>17</v>
      </c>
      <c r="E3415">
        <v>811.17000000000007</v>
      </c>
      <c r="F3415">
        <v>3149750</v>
      </c>
      <c r="G3415">
        <v>29</v>
      </c>
      <c r="H3415">
        <v>1117.5900000000001</v>
      </c>
      <c r="I3415">
        <v>5264233</v>
      </c>
      <c r="J3415">
        <v>131</v>
      </c>
      <c r="K3415">
        <v>2714.7360000000003</v>
      </c>
      <c r="L3415">
        <v>17424543</v>
      </c>
      <c r="M3415" s="1">
        <v>46233</v>
      </c>
    </row>
    <row r="3416" spans="1:13" x14ac:dyDescent="0.2">
      <c r="A3416" t="s">
        <v>36</v>
      </c>
      <c r="B3416" s="1">
        <v>45777</v>
      </c>
      <c r="C3416" s="1">
        <v>45748</v>
      </c>
      <c r="D3416">
        <v>11</v>
      </c>
      <c r="E3416">
        <v>557.05999999999995</v>
      </c>
      <c r="F3416">
        <v>2593000</v>
      </c>
      <c r="G3416">
        <v>29</v>
      </c>
      <c r="H3416">
        <v>1723.81</v>
      </c>
      <c r="I3416">
        <v>6185000</v>
      </c>
      <c r="J3416">
        <v>87</v>
      </c>
      <c r="K3416">
        <v>3474.35</v>
      </c>
      <c r="L3416">
        <v>18779425</v>
      </c>
      <c r="M3416" s="1">
        <v>46233</v>
      </c>
    </row>
    <row r="3417" spans="1:13" x14ac:dyDescent="0.2">
      <c r="A3417" t="s">
        <v>36</v>
      </c>
      <c r="B3417" s="1">
        <v>45808</v>
      </c>
      <c r="C3417" s="1">
        <v>45778</v>
      </c>
      <c r="D3417">
        <v>11</v>
      </c>
      <c r="E3417">
        <v>557.05999999999995</v>
      </c>
      <c r="F3417">
        <v>2593000</v>
      </c>
      <c r="G3417">
        <v>29</v>
      </c>
      <c r="H3417">
        <v>1723.81</v>
      </c>
      <c r="I3417">
        <v>6185000</v>
      </c>
      <c r="J3417">
        <v>87</v>
      </c>
      <c r="K3417">
        <v>3474.35</v>
      </c>
      <c r="L3417">
        <v>18779425</v>
      </c>
      <c r="M3417" s="1">
        <v>46233</v>
      </c>
    </row>
    <row r="3418" spans="1:13" x14ac:dyDescent="0.2">
      <c r="A3418" t="s">
        <v>36</v>
      </c>
      <c r="B3418" s="1">
        <v>45747</v>
      </c>
      <c r="C3418" s="1">
        <v>45717</v>
      </c>
      <c r="D3418">
        <v>11</v>
      </c>
      <c r="E3418">
        <v>557.05999999999995</v>
      </c>
      <c r="F3418">
        <v>2593000</v>
      </c>
      <c r="G3418">
        <v>29</v>
      </c>
      <c r="H3418">
        <v>1723.81</v>
      </c>
      <c r="I3418">
        <v>6185000</v>
      </c>
      <c r="J3418">
        <v>87</v>
      </c>
      <c r="K3418">
        <v>3474.35</v>
      </c>
      <c r="L3418">
        <v>18779425</v>
      </c>
      <c r="M3418" s="1">
        <v>46233</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F1D52-523C-48D9-BB84-A288A8641B9D}">
  <dimension ref="A1:D109"/>
  <sheetViews>
    <sheetView showGridLines="0" workbookViewId="0">
      <selection activeCell="C48" sqref="C48"/>
    </sheetView>
  </sheetViews>
  <sheetFormatPr baseColWidth="10" defaultColWidth="0" defaultRowHeight="14.5" customHeight="1" zeroHeight="1" x14ac:dyDescent="0.2"/>
  <cols>
    <col min="1" max="1" width="5.83203125" customWidth="1"/>
    <col min="2" max="2" width="43.33203125" bestFit="1" customWidth="1"/>
    <col min="3" max="3" width="59.33203125" bestFit="1" customWidth="1"/>
    <col min="4" max="4" width="8.83203125" customWidth="1"/>
    <col min="5" max="16384" width="8.83203125" hidden="1"/>
  </cols>
  <sheetData>
    <row r="1" spans="2:3" ht="15" x14ac:dyDescent="0.2"/>
    <row r="2" spans="2:3" ht="15" x14ac:dyDescent="0.2"/>
    <row r="3" spans="2:3" ht="15" x14ac:dyDescent="0.2"/>
    <row r="4" spans="2:3" ht="15" x14ac:dyDescent="0.2"/>
    <row r="5" spans="2:3" ht="15" x14ac:dyDescent="0.2"/>
    <row r="6" spans="2:3" s="29" customFormat="1" ht="30.5" customHeight="1" x14ac:dyDescent="0.2">
      <c r="B6" s="28" t="s">
        <v>312</v>
      </c>
      <c r="C6" s="28" t="s">
        <v>313</v>
      </c>
    </row>
    <row r="7" spans="2:3" s="29" customFormat="1" ht="30.5" customHeight="1" x14ac:dyDescent="0.2">
      <c r="B7" s="30" t="s">
        <v>2069</v>
      </c>
      <c r="C7" s="62" t="s">
        <v>314</v>
      </c>
    </row>
    <row r="8" spans="2:3" s="29" customFormat="1" ht="30.5" customHeight="1" x14ac:dyDescent="0.2">
      <c r="B8" s="30" t="s">
        <v>2070</v>
      </c>
      <c r="C8" s="62" t="s">
        <v>315</v>
      </c>
    </row>
    <row r="9" spans="2:3" s="29" customFormat="1" ht="30.5" customHeight="1" x14ac:dyDescent="0.2">
      <c r="B9" s="30" t="s">
        <v>13028</v>
      </c>
      <c r="C9" s="62" t="s">
        <v>13049</v>
      </c>
    </row>
    <row r="10" spans="2:3" s="29" customFormat="1" ht="30.5" customHeight="1" x14ac:dyDescent="0.2">
      <c r="B10" s="30" t="s">
        <v>2071</v>
      </c>
      <c r="C10" s="62" t="s">
        <v>347</v>
      </c>
    </row>
    <row r="11" spans="2:3" s="29" customFormat="1" ht="30.5" customHeight="1" x14ac:dyDescent="0.2">
      <c r="B11" s="30" t="s">
        <v>2072</v>
      </c>
      <c r="C11" s="62" t="s">
        <v>322</v>
      </c>
    </row>
    <row r="12" spans="2:3" s="29" customFormat="1" ht="63.5" customHeight="1" x14ac:dyDescent="0.2">
      <c r="B12" s="30" t="s">
        <v>13029</v>
      </c>
      <c r="C12" s="62" t="s">
        <v>13050</v>
      </c>
    </row>
    <row r="13" spans="2:3" s="29" customFormat="1" ht="30.5" customHeight="1" x14ac:dyDescent="0.2">
      <c r="B13" s="30" t="s">
        <v>13030</v>
      </c>
      <c r="C13" s="62" t="s">
        <v>13051</v>
      </c>
    </row>
    <row r="14" spans="2:3" s="29" customFormat="1" ht="30.5" customHeight="1" x14ac:dyDescent="0.2">
      <c r="B14" s="30" t="s">
        <v>13031</v>
      </c>
      <c r="C14" s="62" t="s">
        <v>13053</v>
      </c>
    </row>
    <row r="15" spans="2:3" s="29" customFormat="1" ht="30.5" customHeight="1" x14ac:dyDescent="0.2">
      <c r="B15" s="30" t="s">
        <v>13032</v>
      </c>
      <c r="C15" s="62" t="s">
        <v>13052</v>
      </c>
    </row>
    <row r="16" spans="2:3" s="29" customFormat="1" ht="30.5" customHeight="1" x14ac:dyDescent="0.2">
      <c r="B16" s="30" t="s">
        <v>1</v>
      </c>
      <c r="C16" s="62" t="s">
        <v>316</v>
      </c>
    </row>
    <row r="17" spans="2:3" s="29" customFormat="1" ht="30.5" customHeight="1" x14ac:dyDescent="0.2">
      <c r="B17" s="30" t="s">
        <v>2</v>
      </c>
      <c r="C17" s="62" t="s">
        <v>317</v>
      </c>
    </row>
    <row r="18" spans="2:3" s="29" customFormat="1" ht="30.5" customHeight="1" x14ac:dyDescent="0.2">
      <c r="B18" s="30" t="s">
        <v>3</v>
      </c>
      <c r="C18" s="62" t="s">
        <v>318</v>
      </c>
    </row>
    <row r="19" spans="2:3" s="29" customFormat="1" ht="30.5" customHeight="1" x14ac:dyDescent="0.2">
      <c r="B19" s="30" t="s">
        <v>4</v>
      </c>
      <c r="C19" s="62" t="s">
        <v>319</v>
      </c>
    </row>
    <row r="20" spans="2:3" s="29" customFormat="1" ht="30.5" customHeight="1" x14ac:dyDescent="0.2">
      <c r="B20" s="30" t="s">
        <v>5</v>
      </c>
      <c r="C20" s="62" t="s">
        <v>320</v>
      </c>
    </row>
    <row r="21" spans="2:3" s="29" customFormat="1" ht="30.5" customHeight="1" x14ac:dyDescent="0.2">
      <c r="B21" s="30" t="s">
        <v>6</v>
      </c>
      <c r="C21" s="62" t="s">
        <v>321</v>
      </c>
    </row>
    <row r="22" spans="2:3" s="29" customFormat="1" ht="30.5" customHeight="1" x14ac:dyDescent="0.2">
      <c r="B22" s="30" t="s">
        <v>7</v>
      </c>
      <c r="C22" s="62" t="s">
        <v>323</v>
      </c>
    </row>
    <row r="23" spans="2:3" s="29" customFormat="1" ht="30.5" customHeight="1" x14ac:dyDescent="0.2">
      <c r="B23" s="30" t="s">
        <v>11962</v>
      </c>
      <c r="C23" s="62" t="s">
        <v>11965</v>
      </c>
    </row>
    <row r="24" spans="2:3" s="29" customFormat="1" ht="30.5" customHeight="1" x14ac:dyDescent="0.2">
      <c r="B24" s="30" t="s">
        <v>11963</v>
      </c>
      <c r="C24" s="62" t="s">
        <v>11966</v>
      </c>
    </row>
    <row r="25" spans="2:3" s="29" customFormat="1" ht="30.5" customHeight="1" x14ac:dyDescent="0.2">
      <c r="B25" s="30" t="s">
        <v>11964</v>
      </c>
      <c r="C25" s="62" t="s">
        <v>11967</v>
      </c>
    </row>
    <row r="26" spans="2:3" s="29" customFormat="1" ht="30.5" customHeight="1" x14ac:dyDescent="0.2">
      <c r="B26" s="30" t="s">
        <v>9</v>
      </c>
      <c r="C26" s="62" t="s">
        <v>324</v>
      </c>
    </row>
    <row r="27" spans="2:3" s="29" customFormat="1" ht="30.5" customHeight="1" x14ac:dyDescent="0.2">
      <c r="B27" s="30" t="s">
        <v>10</v>
      </c>
      <c r="C27" s="62" t="s">
        <v>325</v>
      </c>
    </row>
    <row r="28" spans="2:3" s="29" customFormat="1" ht="30.5" customHeight="1" x14ac:dyDescent="0.2">
      <c r="B28" s="30" t="s">
        <v>11</v>
      </c>
      <c r="C28" s="62" t="s">
        <v>326</v>
      </c>
    </row>
    <row r="29" spans="2:3" s="29" customFormat="1" ht="30.5" customHeight="1" x14ac:dyDescent="0.2">
      <c r="B29" s="30" t="s">
        <v>12</v>
      </c>
      <c r="C29" s="62" t="s">
        <v>327</v>
      </c>
    </row>
    <row r="30" spans="2:3" s="29" customFormat="1" ht="30.5" customHeight="1" x14ac:dyDescent="0.2">
      <c r="B30" s="30" t="s">
        <v>13</v>
      </c>
      <c r="C30" s="62" t="s">
        <v>328</v>
      </c>
    </row>
    <row r="31" spans="2:3" s="29" customFormat="1" ht="30.5" customHeight="1" x14ac:dyDescent="0.2">
      <c r="B31" s="30" t="s">
        <v>14</v>
      </c>
      <c r="C31" s="62" t="s">
        <v>329</v>
      </c>
    </row>
    <row r="32" spans="2:3" s="29" customFormat="1" ht="30.5" customHeight="1" x14ac:dyDescent="0.2">
      <c r="B32" s="30" t="s">
        <v>15</v>
      </c>
      <c r="C32" s="62" t="s">
        <v>330</v>
      </c>
    </row>
    <row r="33" spans="2:3" s="29" customFormat="1" ht="30.5" customHeight="1" x14ac:dyDescent="0.2">
      <c r="B33" s="30" t="s">
        <v>16</v>
      </c>
      <c r="C33" s="62" t="s">
        <v>13054</v>
      </c>
    </row>
    <row r="34" spans="2:3" s="29" customFormat="1" ht="30.5" customHeight="1" x14ac:dyDescent="0.2">
      <c r="B34" s="30" t="s">
        <v>13033</v>
      </c>
      <c r="C34" s="62" t="s">
        <v>13055</v>
      </c>
    </row>
    <row r="35" spans="2:3" s="29" customFormat="1" ht="30.5" customHeight="1" x14ac:dyDescent="0.2">
      <c r="B35" s="30" t="s">
        <v>13034</v>
      </c>
      <c r="C35" s="62" t="s">
        <v>13056</v>
      </c>
    </row>
    <row r="36" spans="2:3" s="29" customFormat="1" ht="30.5" customHeight="1" x14ac:dyDescent="0.2">
      <c r="B36" s="30" t="s">
        <v>17</v>
      </c>
      <c r="C36" s="62" t="s">
        <v>331</v>
      </c>
    </row>
    <row r="37" spans="2:3" s="29" customFormat="1" ht="30.5" customHeight="1" x14ac:dyDescent="0.2">
      <c r="B37" s="30" t="s">
        <v>18</v>
      </c>
      <c r="C37" s="62" t="s">
        <v>332</v>
      </c>
    </row>
    <row r="38" spans="2:3" s="29" customFormat="1" ht="30.5" customHeight="1" x14ac:dyDescent="0.2">
      <c r="B38" s="30" t="s">
        <v>19</v>
      </c>
      <c r="C38" s="62" t="s">
        <v>333</v>
      </c>
    </row>
    <row r="39" spans="2:3" s="29" customFormat="1" ht="30.5" customHeight="1" x14ac:dyDescent="0.2">
      <c r="B39" s="30" t="s">
        <v>20</v>
      </c>
      <c r="C39" s="62" t="s">
        <v>334</v>
      </c>
    </row>
    <row r="40" spans="2:3" s="29" customFormat="1" ht="30.5" customHeight="1" x14ac:dyDescent="0.2">
      <c r="B40" s="30" t="s">
        <v>21</v>
      </c>
      <c r="C40" s="62" t="s">
        <v>13057</v>
      </c>
    </row>
    <row r="41" spans="2:3" s="29" customFormat="1" ht="30.5" customHeight="1" x14ac:dyDescent="0.2">
      <c r="B41" s="30" t="s">
        <v>13035</v>
      </c>
      <c r="C41" s="62" t="s">
        <v>13058</v>
      </c>
    </row>
    <row r="42" spans="2:3" s="29" customFormat="1" ht="30.5" customHeight="1" x14ac:dyDescent="0.2">
      <c r="B42" s="30" t="s">
        <v>13036</v>
      </c>
      <c r="C42" s="62" t="s">
        <v>13059</v>
      </c>
    </row>
    <row r="43" spans="2:3" s="29" customFormat="1" ht="30.5" customHeight="1" x14ac:dyDescent="0.2">
      <c r="B43" s="30" t="s">
        <v>13037</v>
      </c>
      <c r="C43" s="62" t="s">
        <v>13060</v>
      </c>
    </row>
    <row r="44" spans="2:3" s="29" customFormat="1" ht="30.5" customHeight="1" x14ac:dyDescent="0.2">
      <c r="B44" s="30" t="s">
        <v>13038</v>
      </c>
      <c r="C44" s="62" t="s">
        <v>13061</v>
      </c>
    </row>
    <row r="45" spans="2:3" s="29" customFormat="1" ht="30.5" customHeight="1" x14ac:dyDescent="0.2">
      <c r="B45" s="30" t="s">
        <v>7763</v>
      </c>
      <c r="C45" s="62" t="s">
        <v>13062</v>
      </c>
    </row>
    <row r="46" spans="2:3" s="29" customFormat="1" ht="46" customHeight="1" x14ac:dyDescent="0.2">
      <c r="B46" s="30" t="s">
        <v>14725</v>
      </c>
      <c r="C46" s="62" t="s">
        <v>14726</v>
      </c>
    </row>
    <row r="47" spans="2:3" s="29" customFormat="1" ht="30.5" customHeight="1" x14ac:dyDescent="0.2">
      <c r="B47" s="30" t="s">
        <v>23</v>
      </c>
      <c r="C47" s="62" t="s">
        <v>335</v>
      </c>
    </row>
    <row r="48" spans="2:3" s="29" customFormat="1" ht="30.5" customHeight="1" x14ac:dyDescent="0.2">
      <c r="B48" s="30" t="s">
        <v>3965</v>
      </c>
      <c r="C48" s="62" t="s">
        <v>3967</v>
      </c>
    </row>
    <row r="49" spans="2:3" s="29" customFormat="1" ht="30.5" customHeight="1" x14ac:dyDescent="0.2">
      <c r="B49" s="30" t="s">
        <v>3966</v>
      </c>
      <c r="C49" s="62" t="s">
        <v>3968</v>
      </c>
    </row>
    <row r="50" spans="2:3" s="29" customFormat="1" ht="30.5" customHeight="1" x14ac:dyDescent="0.2">
      <c r="B50" s="30" t="s">
        <v>13039</v>
      </c>
      <c r="C50" s="62" t="s">
        <v>13068</v>
      </c>
    </row>
    <row r="51" spans="2:3" s="29" customFormat="1" ht="30.5" customHeight="1" x14ac:dyDescent="0.2">
      <c r="B51" s="30" t="s">
        <v>13040</v>
      </c>
      <c r="C51" s="62" t="s">
        <v>13069</v>
      </c>
    </row>
    <row r="52" spans="2:3" s="29" customFormat="1" ht="30.5" customHeight="1" x14ac:dyDescent="0.2">
      <c r="B52" s="30" t="s">
        <v>13041</v>
      </c>
      <c r="C52" s="62" t="s">
        <v>13070</v>
      </c>
    </row>
    <row r="53" spans="2:3" s="29" customFormat="1" ht="30.5" customHeight="1" x14ac:dyDescent="0.2">
      <c r="B53" s="30" t="s">
        <v>13042</v>
      </c>
      <c r="C53" s="62" t="s">
        <v>13071</v>
      </c>
    </row>
    <row r="54" spans="2:3" s="29" customFormat="1" ht="30.5" customHeight="1" x14ac:dyDescent="0.2">
      <c r="B54" s="30" t="s">
        <v>3959</v>
      </c>
      <c r="C54" s="62" t="s">
        <v>3962</v>
      </c>
    </row>
    <row r="55" spans="2:3" s="29" customFormat="1" ht="30.5" customHeight="1" x14ac:dyDescent="0.2">
      <c r="B55" s="30" t="s">
        <v>3960</v>
      </c>
      <c r="C55" s="62" t="s">
        <v>3963</v>
      </c>
    </row>
    <row r="56" spans="2:3" s="29" customFormat="1" ht="30.5" customHeight="1" x14ac:dyDescent="0.2">
      <c r="B56" s="30" t="s">
        <v>13043</v>
      </c>
      <c r="C56" s="62" t="s">
        <v>13072</v>
      </c>
    </row>
    <row r="57" spans="2:3" s="29" customFormat="1" ht="30.5" customHeight="1" x14ac:dyDescent="0.2">
      <c r="B57" s="30" t="s">
        <v>3961</v>
      </c>
      <c r="C57" s="62" t="s">
        <v>3964</v>
      </c>
    </row>
    <row r="58" spans="2:3" s="29" customFormat="1" ht="30.5" customHeight="1" x14ac:dyDescent="0.2">
      <c r="B58" s="30" t="s">
        <v>14719</v>
      </c>
      <c r="C58" s="62" t="s">
        <v>14722</v>
      </c>
    </row>
    <row r="59" spans="2:3" s="29" customFormat="1" ht="30.5" customHeight="1" x14ac:dyDescent="0.2">
      <c r="B59" s="30" t="s">
        <v>14720</v>
      </c>
      <c r="C59" s="62" t="s">
        <v>14723</v>
      </c>
    </row>
    <row r="60" spans="2:3" s="29" customFormat="1" ht="30.5" customHeight="1" x14ac:dyDescent="0.2">
      <c r="B60" s="30" t="s">
        <v>14721</v>
      </c>
      <c r="C60" s="62" t="s">
        <v>14724</v>
      </c>
    </row>
    <row r="61" spans="2:3" s="29" customFormat="1" ht="30.5" customHeight="1" x14ac:dyDescent="0.2">
      <c r="B61" s="30" t="s">
        <v>13044</v>
      </c>
      <c r="C61" s="62" t="s">
        <v>13073</v>
      </c>
    </row>
    <row r="62" spans="2:3" s="29" customFormat="1" ht="30.5" customHeight="1" x14ac:dyDescent="0.2">
      <c r="B62" s="30" t="s">
        <v>24</v>
      </c>
      <c r="C62" s="62" t="s">
        <v>336</v>
      </c>
    </row>
    <row r="63" spans="2:3" s="29" customFormat="1" ht="30.5" customHeight="1" x14ac:dyDescent="0.2">
      <c r="B63" s="30" t="s">
        <v>25</v>
      </c>
      <c r="C63" s="62" t="s">
        <v>337</v>
      </c>
    </row>
    <row r="64" spans="2:3" s="29" customFormat="1" ht="30.5" customHeight="1" x14ac:dyDescent="0.2">
      <c r="B64" s="30" t="s">
        <v>26</v>
      </c>
      <c r="C64" s="62" t="s">
        <v>338</v>
      </c>
    </row>
    <row r="65" spans="2:3" s="29" customFormat="1" ht="30.5" customHeight="1" x14ac:dyDescent="0.2">
      <c r="B65" s="30" t="s">
        <v>27</v>
      </c>
      <c r="C65" s="62" t="s">
        <v>319</v>
      </c>
    </row>
    <row r="66" spans="2:3" s="29" customFormat="1" ht="30.5" customHeight="1" x14ac:dyDescent="0.2">
      <c r="B66" s="30" t="s">
        <v>28</v>
      </c>
      <c r="C66" s="62" t="s">
        <v>320</v>
      </c>
    </row>
    <row r="67" spans="2:3" s="29" customFormat="1" ht="30.5" customHeight="1" x14ac:dyDescent="0.2">
      <c r="B67" s="30" t="s">
        <v>2073</v>
      </c>
      <c r="C67" s="62" t="s">
        <v>321</v>
      </c>
    </row>
    <row r="68" spans="2:3" s="29" customFormat="1" ht="30.5" customHeight="1" x14ac:dyDescent="0.2">
      <c r="B68" s="30" t="s">
        <v>13045</v>
      </c>
      <c r="C68" s="62" t="s">
        <v>13074</v>
      </c>
    </row>
    <row r="69" spans="2:3" s="29" customFormat="1" ht="30.5" customHeight="1" x14ac:dyDescent="0.2">
      <c r="B69" s="30" t="s">
        <v>2564</v>
      </c>
      <c r="C69" s="62" t="s">
        <v>13075</v>
      </c>
    </row>
    <row r="70" spans="2:3" s="29" customFormat="1" ht="30.5" customHeight="1" x14ac:dyDescent="0.2">
      <c r="B70" s="30" t="s">
        <v>2565</v>
      </c>
      <c r="C70" s="62" t="s">
        <v>13076</v>
      </c>
    </row>
    <row r="71" spans="2:3" s="29" customFormat="1" ht="30.5" customHeight="1" x14ac:dyDescent="0.2">
      <c r="B71" s="30" t="s">
        <v>13046</v>
      </c>
      <c r="C71" s="62" t="s">
        <v>13074</v>
      </c>
    </row>
    <row r="72" spans="2:3" s="29" customFormat="1" ht="30.5" customHeight="1" x14ac:dyDescent="0.2">
      <c r="B72" s="30" t="s">
        <v>2562</v>
      </c>
      <c r="C72" s="62" t="s">
        <v>13077</v>
      </c>
    </row>
    <row r="73" spans="2:3" s="29" customFormat="1" ht="30.5" customHeight="1" x14ac:dyDescent="0.2">
      <c r="B73" s="30" t="s">
        <v>2563</v>
      </c>
      <c r="C73" s="62" t="s">
        <v>13078</v>
      </c>
    </row>
    <row r="74" spans="2:3" s="29" customFormat="1" ht="30.5" customHeight="1" x14ac:dyDescent="0.2">
      <c r="B74" s="30" t="s">
        <v>14727</v>
      </c>
      <c r="C74" s="62" t="s">
        <v>14728</v>
      </c>
    </row>
    <row r="75" spans="2:3" s="29" customFormat="1" ht="30.5" customHeight="1" x14ac:dyDescent="0.2">
      <c r="B75" s="30" t="s">
        <v>29</v>
      </c>
      <c r="C75" s="62" t="s">
        <v>339</v>
      </c>
    </row>
    <row r="76" spans="2:3" s="29" customFormat="1" ht="30.5" customHeight="1" x14ac:dyDescent="0.2">
      <c r="B76" s="30" t="s">
        <v>340</v>
      </c>
      <c r="C76" s="62" t="s">
        <v>341</v>
      </c>
    </row>
    <row r="77" spans="2:3" s="29" customFormat="1" ht="30.5" customHeight="1" x14ac:dyDescent="0.2">
      <c r="B77" s="30" t="s">
        <v>9623</v>
      </c>
      <c r="C77" s="62" t="s">
        <v>9625</v>
      </c>
    </row>
    <row r="78" spans="2:3" s="29" customFormat="1" ht="30.5" customHeight="1" x14ac:dyDescent="0.2">
      <c r="B78" s="30" t="s">
        <v>13047</v>
      </c>
      <c r="C78" s="62" t="s">
        <v>13063</v>
      </c>
    </row>
    <row r="79" spans="2:3" s="29" customFormat="1" ht="30.5" customHeight="1" x14ac:dyDescent="0.2">
      <c r="B79" s="30" t="s">
        <v>9624</v>
      </c>
      <c r="C79" s="62" t="s">
        <v>9626</v>
      </c>
    </row>
    <row r="80" spans="2:3" s="29" customFormat="1" ht="30.5" customHeight="1" x14ac:dyDescent="0.2">
      <c r="B80" s="30" t="s">
        <v>30</v>
      </c>
      <c r="C80" s="62" t="s">
        <v>13064</v>
      </c>
    </row>
    <row r="81" spans="2:3" s="29" customFormat="1" ht="30.5" customHeight="1" x14ac:dyDescent="0.2">
      <c r="B81" s="30" t="s">
        <v>13048</v>
      </c>
      <c r="C81" s="62" t="s">
        <v>13065</v>
      </c>
    </row>
    <row r="82" spans="2:3" s="29" customFormat="1" ht="30.5" customHeight="1" x14ac:dyDescent="0.2">
      <c r="B82" s="30" t="s">
        <v>229</v>
      </c>
      <c r="C82" s="62" t="s">
        <v>13066</v>
      </c>
    </row>
    <row r="83" spans="2:3" s="29" customFormat="1" ht="30.5" customHeight="1" x14ac:dyDescent="0.2">
      <c r="B83" s="30" t="s">
        <v>306</v>
      </c>
      <c r="C83" s="62" t="s">
        <v>13067</v>
      </c>
    </row>
    <row r="84" spans="2:3" ht="15" x14ac:dyDescent="0.2"/>
    <row r="85" spans="2:3" ht="15" x14ac:dyDescent="0.2">
      <c r="B85" s="87" t="s">
        <v>3578</v>
      </c>
      <c r="C85" s="87"/>
    </row>
    <row r="86" spans="2:3" ht="15" x14ac:dyDescent="0.2"/>
    <row r="87" spans="2:3" ht="14.5" customHeight="1" x14ac:dyDescent="0.2"/>
    <row r="88" spans="2:3" ht="14.5" customHeight="1" x14ac:dyDescent="0.2"/>
    <row r="89" spans="2:3" ht="14.5" customHeight="1" x14ac:dyDescent="0.2"/>
    <row r="90" spans="2:3" ht="14.5" customHeight="1" x14ac:dyDescent="0.2"/>
    <row r="91" spans="2:3" ht="14.5" customHeight="1" x14ac:dyDescent="0.2"/>
    <row r="92" spans="2:3" ht="14.5" customHeight="1" x14ac:dyDescent="0.2"/>
    <row r="93" spans="2:3" ht="14.5" customHeight="1" x14ac:dyDescent="0.2"/>
    <row r="94" spans="2:3" ht="14.5" customHeight="1" x14ac:dyDescent="0.2"/>
    <row r="95" spans="2:3" ht="14.5" customHeight="1" x14ac:dyDescent="0.2"/>
    <row r="96" spans="2:3" ht="14.5" customHeight="1" x14ac:dyDescent="0.2"/>
    <row r="97" ht="14.5" customHeight="1" x14ac:dyDescent="0.2"/>
    <row r="98" ht="14.5" customHeight="1" x14ac:dyDescent="0.2"/>
    <row r="99" ht="14.5" customHeight="1" x14ac:dyDescent="0.2"/>
    <row r="100" ht="14.5" customHeight="1" x14ac:dyDescent="0.2"/>
    <row r="101" ht="14.5" customHeight="1" x14ac:dyDescent="0.2"/>
    <row r="102" ht="14.5" customHeight="1" x14ac:dyDescent="0.2"/>
    <row r="103" ht="14.5" customHeight="1" x14ac:dyDescent="0.2"/>
    <row r="104" ht="14.5" customHeight="1" x14ac:dyDescent="0.2"/>
    <row r="105" ht="14.5" customHeight="1" x14ac:dyDescent="0.2"/>
    <row r="106" ht="14.5" customHeight="1" x14ac:dyDescent="0.2"/>
    <row r="107" ht="14.5" customHeight="1" x14ac:dyDescent="0.2"/>
    <row r="108" ht="14.5" customHeight="1" x14ac:dyDescent="0.2"/>
    <row r="109" ht="14.5" customHeight="1" x14ac:dyDescent="0.2"/>
  </sheetData>
  <mergeCells count="1">
    <mergeCell ref="B85:C85"/>
  </mergeCells>
  <hyperlinks>
    <hyperlink ref="B85:C85" r:id="rId1" display="For additional information visit aterio.io" xr:uid="{6A1633A0-C251-43F4-A449-27E1E6E8E977}"/>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3A734-37F9-45DE-9B89-5B21303C2CF3}">
  <dimension ref="A1:L98"/>
  <sheetViews>
    <sheetView showGridLines="0" workbookViewId="0">
      <selection activeCell="V39" sqref="V39"/>
    </sheetView>
  </sheetViews>
  <sheetFormatPr baseColWidth="10" defaultColWidth="0" defaultRowHeight="14.5" customHeight="1" zeroHeight="1" x14ac:dyDescent="0.2"/>
  <cols>
    <col min="1" max="1" width="7.83203125" customWidth="1"/>
    <col min="2" max="12" width="8.83203125" customWidth="1"/>
    <col min="13" max="16384" width="8.83203125" hidden="1"/>
  </cols>
  <sheetData>
    <row r="1" ht="15" x14ac:dyDescent="0.2"/>
    <row r="2" ht="15" x14ac:dyDescent="0.2"/>
    <row r="3" ht="15" x14ac:dyDescent="0.2"/>
    <row r="4" ht="15" x14ac:dyDescent="0.2"/>
    <row r="5" ht="15" x14ac:dyDescent="0.2"/>
    <row r="6" ht="15" x14ac:dyDescent="0.2"/>
    <row r="7" ht="15" x14ac:dyDescent="0.2"/>
    <row r="8" ht="15" x14ac:dyDescent="0.2"/>
    <row r="9" ht="15" x14ac:dyDescent="0.2"/>
    <row r="10" ht="15" x14ac:dyDescent="0.2"/>
    <row r="11" ht="15" x14ac:dyDescent="0.2"/>
    <row r="12" ht="15" x14ac:dyDescent="0.2"/>
    <row r="13" ht="15" x14ac:dyDescent="0.2"/>
    <row r="14" ht="15" x14ac:dyDescent="0.2"/>
    <row r="15" ht="15" x14ac:dyDescent="0.2"/>
    <row r="16"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x14ac:dyDescent="0.2"/>
    <row r="29" ht="15" x14ac:dyDescent="0.2"/>
    <row r="30" ht="15" x14ac:dyDescent="0.2"/>
    <row r="31" ht="15" x14ac:dyDescent="0.2"/>
    <row r="32" ht="15" x14ac:dyDescent="0.2"/>
    <row r="33" ht="15" x14ac:dyDescent="0.2"/>
    <row r="34" ht="15" x14ac:dyDescent="0.2"/>
    <row r="35" ht="15" x14ac:dyDescent="0.2"/>
    <row r="36" ht="15" x14ac:dyDescent="0.2"/>
    <row r="37" ht="15" x14ac:dyDescent="0.2"/>
    <row r="38" ht="15" x14ac:dyDescent="0.2"/>
    <row r="39" ht="15" x14ac:dyDescent="0.2"/>
    <row r="40" ht="15" x14ac:dyDescent="0.2"/>
    <row r="41" ht="15" x14ac:dyDescent="0.2"/>
    <row r="42" ht="15" x14ac:dyDescent="0.2"/>
    <row r="43" ht="15" x14ac:dyDescent="0.2"/>
    <row r="44" ht="15" x14ac:dyDescent="0.2"/>
    <row r="45" ht="15" x14ac:dyDescent="0.2"/>
    <row r="46" ht="15" x14ac:dyDescent="0.2"/>
    <row r="47" ht="15" x14ac:dyDescent="0.2"/>
    <row r="48" ht="15" x14ac:dyDescent="0.2"/>
    <row r="49" ht="15" x14ac:dyDescent="0.2"/>
    <row r="50" ht="15" x14ac:dyDescent="0.2"/>
    <row r="51" ht="15" x14ac:dyDescent="0.2"/>
    <row r="52" ht="15" x14ac:dyDescent="0.2"/>
    <row r="53" ht="15" x14ac:dyDescent="0.2"/>
    <row r="54" ht="15" x14ac:dyDescent="0.2"/>
    <row r="55" ht="15" x14ac:dyDescent="0.2"/>
    <row r="56" ht="15" x14ac:dyDescent="0.2"/>
    <row r="57" ht="15" x14ac:dyDescent="0.2"/>
    <row r="58" ht="15" x14ac:dyDescent="0.2"/>
    <row r="59" ht="15" x14ac:dyDescent="0.2"/>
    <row r="60" ht="15" x14ac:dyDescent="0.2"/>
    <row r="61" ht="15" x14ac:dyDescent="0.2"/>
    <row r="62" ht="15" x14ac:dyDescent="0.2"/>
    <row r="63" ht="15" x14ac:dyDescent="0.2"/>
    <row r="64"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spans="2:11" ht="15" x14ac:dyDescent="0.2"/>
    <row r="82" spans="2:11" ht="15" x14ac:dyDescent="0.2"/>
    <row r="83" spans="2:11" ht="15" x14ac:dyDescent="0.2"/>
    <row r="84" spans="2:11" ht="15" x14ac:dyDescent="0.2"/>
    <row r="85" spans="2:11" ht="15" x14ac:dyDescent="0.2"/>
    <row r="86" spans="2:11" ht="15" x14ac:dyDescent="0.2"/>
    <row r="87" spans="2:11" ht="15" x14ac:dyDescent="0.2"/>
    <row r="88" spans="2:11" ht="15" x14ac:dyDescent="0.2"/>
    <row r="89" spans="2:11" ht="15" x14ac:dyDescent="0.2"/>
    <row r="90" spans="2:11" ht="15" x14ac:dyDescent="0.2"/>
    <row r="91" spans="2:11" ht="15" x14ac:dyDescent="0.2"/>
    <row r="92" spans="2:11" ht="15" x14ac:dyDescent="0.2"/>
    <row r="93" spans="2:11" ht="15" x14ac:dyDescent="0.2">
      <c r="B93" s="32" t="s">
        <v>2074</v>
      </c>
    </row>
    <row r="94" spans="2:11" ht="15" x14ac:dyDescent="0.2">
      <c r="B94" s="88" t="s">
        <v>2075</v>
      </c>
      <c r="C94" s="88"/>
      <c r="D94" s="88"/>
      <c r="E94" s="88"/>
      <c r="F94" s="88"/>
      <c r="G94" s="88"/>
      <c r="H94" s="88"/>
      <c r="I94" s="88"/>
      <c r="J94" s="88"/>
      <c r="K94" s="88"/>
    </row>
    <row r="95" spans="2:11" ht="3" customHeight="1" x14ac:dyDescent="0.2">
      <c r="B95" s="88"/>
      <c r="C95" s="88"/>
      <c r="D95" s="88"/>
      <c r="E95" s="88"/>
      <c r="F95" s="88"/>
      <c r="G95" s="88"/>
      <c r="H95" s="88"/>
      <c r="I95" s="88"/>
      <c r="J95" s="88"/>
      <c r="K95" s="88"/>
    </row>
    <row r="96" spans="2:11" ht="11" customHeight="1" x14ac:dyDescent="0.2">
      <c r="B96" s="33" t="s">
        <v>2076</v>
      </c>
    </row>
    <row r="97" spans="2:11" ht="15" x14ac:dyDescent="0.2">
      <c r="B97" s="88" t="s">
        <v>2077</v>
      </c>
      <c r="C97" s="88"/>
      <c r="D97" s="88"/>
      <c r="E97" s="88"/>
      <c r="F97" s="88"/>
      <c r="G97" s="88"/>
      <c r="H97" s="88"/>
      <c r="I97" s="88"/>
      <c r="J97" s="88"/>
      <c r="K97" s="88"/>
    </row>
    <row r="98" spans="2:11" ht="15" x14ac:dyDescent="0.2">
      <c r="B98" s="88"/>
      <c r="C98" s="88"/>
      <c r="D98" s="88"/>
      <c r="E98" s="88"/>
      <c r="F98" s="88"/>
      <c r="G98" s="88"/>
      <c r="H98" s="88"/>
      <c r="I98" s="88"/>
      <c r="J98" s="88"/>
      <c r="K98" s="88"/>
    </row>
  </sheetData>
  <mergeCells count="2">
    <mergeCell ref="B94:K95"/>
    <mergeCell ref="B97:K9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2666669-E000-4624-9CD9-0AF5FC7C1C5A}">
  <ds:schemaRefs/>
</ds:datastoreItem>
</file>

<file path=customXml/itemProps2.xml><?xml version="1.0" encoding="utf-8"?>
<ds:datastoreItem xmlns:ds="http://schemas.openxmlformats.org/officeDocument/2006/customXml" ds:itemID="{4A12E2C8-2F6D-43FE-B0F2-1E99E0AE7057}">
  <ds:schemaRefs/>
</ds:datastoreItem>
</file>

<file path=customXml/itemProps3.xml><?xml version="1.0" encoding="utf-8"?>
<ds:datastoreItem xmlns:ds="http://schemas.openxmlformats.org/officeDocument/2006/customXml" ds:itemID="{48BC292A-C61A-47BC-A0BF-FC43931B5B4A}">
  <ds:schemaRefs/>
</ds:datastoreItem>
</file>

<file path=customXml/itemProps4.xml><?xml version="1.0" encoding="utf-8"?>
<ds:datastoreItem xmlns:ds="http://schemas.openxmlformats.org/officeDocument/2006/customXml" ds:itemID="{A8CB8297-C89C-4068-86A7-ECCCAD7E7249}">
  <ds:schemaRefs/>
</ds:datastoreItem>
</file>

<file path=customXml/itemProps5.xml><?xml version="1.0" encoding="utf-8"?>
<ds:datastoreItem xmlns:ds="http://schemas.openxmlformats.org/officeDocument/2006/customXml" ds:itemID="{59163DE2-E13F-428A-AFBF-9F24DD1BAE0F}">
  <ds:schemaRefs/>
</ds:datastoreItem>
</file>

<file path=customXml/itemProps6.xml><?xml version="1.0" encoding="utf-8"?>
<ds:datastoreItem xmlns:ds="http://schemas.openxmlformats.org/officeDocument/2006/customXml" ds:itemID="{CBE116AD-62FC-4947-8E78-B99D5169E33A}">
  <ds:schemaRefs/>
</ds:datastoreItem>
</file>

<file path=customXml/itemProps7.xml><?xml version="1.0" encoding="utf-8"?>
<ds:datastoreItem xmlns:ds="http://schemas.openxmlformats.org/officeDocument/2006/customXml" ds:itemID="{05B2C317-CD8D-4934-8A4F-F8C065DDFB3B}">
  <ds:schemaRefs/>
</ds:datastoreItem>
</file>

<file path=customXml/itemProps8.xml><?xml version="1.0" encoding="utf-8"?>
<ds:datastoreItem xmlns:ds="http://schemas.openxmlformats.org/officeDocument/2006/customXml" ds:itemID="{791138C7-A719-4987-8797-AC772B82575F}">
  <ds:schemaRefs/>
</ds:datastoreItem>
</file>

<file path=customXml/itemProps9.xml><?xml version="1.0" encoding="utf-8"?>
<ds:datastoreItem xmlns:ds="http://schemas.openxmlformats.org/officeDocument/2006/customXml" ds:itemID="{55F3733D-13D6-45E8-B490-0D2AB7FE609C}">
  <ds:schemaRefs/>
</ds:datastoreItem>
</file>

<file path=customXml/itemProps10.xml><?xml version="1.0" encoding="utf-8"?>
<ds:datastoreItem xmlns:ds="http://schemas.openxmlformats.org/officeDocument/2006/customXml" ds:itemID="{FC2BCEFB-22BC-4CA9-989D-8308753690FE}">
  <ds:schemaRefs/>
</ds:datastoreItem>
</file>

<file path=customXml/itemProps11.xml><?xml version="1.0" encoding="utf-8"?>
<ds:datastoreItem xmlns:ds="http://schemas.openxmlformats.org/officeDocument/2006/customXml" ds:itemID="{A7D059BA-076A-4626-BB6F-BCCC17FEB794}">
  <ds:schemaRefs/>
</ds:datastoreItem>
</file>

<file path=customXml/itemProps12.xml><?xml version="1.0" encoding="utf-8"?>
<ds:datastoreItem xmlns:ds="http://schemas.openxmlformats.org/officeDocument/2006/customXml" ds:itemID="{5ED6568D-3DCE-4424-B844-3FDB34FCAAF4}">
  <ds:schemaRefs/>
</ds:datastoreItem>
</file>

<file path=customXml/itemProps13.xml><?xml version="1.0" encoding="utf-8"?>
<ds:datastoreItem xmlns:ds="http://schemas.openxmlformats.org/officeDocument/2006/customXml" ds:itemID="{B67922FD-FE39-43F9-B9A7-AF9623C0208E}">
  <ds:schemaRefs/>
</ds:datastoreItem>
</file>

<file path=customXml/itemProps14.xml><?xml version="1.0" encoding="utf-8"?>
<ds:datastoreItem xmlns:ds="http://schemas.openxmlformats.org/officeDocument/2006/customXml" ds:itemID="{574CA385-D347-42B2-9B84-EB1774EBCB9D}">
  <ds:schemaRefs/>
</ds:datastoreItem>
</file>

<file path=customXml/itemProps15.xml><?xml version="1.0" encoding="utf-8"?>
<ds:datastoreItem xmlns:ds="http://schemas.openxmlformats.org/officeDocument/2006/customXml" ds:itemID="{832CE343-2224-45BB-9B81-F88FDF03B526}">
  <ds:schemaRefs/>
</ds:datastoreItem>
</file>

<file path=customXml/itemProps16.xml><?xml version="1.0" encoding="utf-8"?>
<ds:datastoreItem xmlns:ds="http://schemas.openxmlformats.org/officeDocument/2006/customXml" ds:itemID="{7F1F8968-BF0A-45E3-B255-E87EC7CAF433}">
  <ds:schemaRefs/>
</ds:datastoreItem>
</file>

<file path=customXml/itemProps17.xml><?xml version="1.0" encoding="utf-8"?>
<ds:datastoreItem xmlns:ds="http://schemas.openxmlformats.org/officeDocument/2006/customXml" ds:itemID="{F5C32BDD-3745-44B6-B556-8CA5E6383A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US 30d Comparison</vt:lpstr>
      <vt:lpstr>US Data Centers Dataset</vt:lpstr>
      <vt:lpstr>Data - Main KPIs</vt:lpstr>
      <vt:lpstr>Data - DC by Project Stage</vt:lpstr>
      <vt:lpstr>Data - ISO vs Data Centers</vt:lpstr>
      <vt:lpstr>US Overview Dashboard</vt:lpstr>
      <vt:lpstr>Data Sample</vt:lpstr>
      <vt:lpstr>Balancing Authorities vs US Dat</vt:lpstr>
      <vt:lpstr>US Const Announced Momentum</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miranda</dc:creator>
  <cp:lastModifiedBy>Luis Miguel Miranda Dulanto</cp:lastModifiedBy>
  <cp:lastPrinted>2024-09-05T22:35:55Z</cp:lastPrinted>
  <dcterms:created xsi:type="dcterms:W3CDTF">2024-09-05T22:33:18Z</dcterms:created>
  <dcterms:modified xsi:type="dcterms:W3CDTF">2026-08-04T20:06:53Z</dcterms:modified>
</cp:coreProperties>
</file>